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Users\Arnaldo\Documents\Documentos Toti\Escola Politécnica - USP\Pós-Graduação\Doutorado\14 - Relatórios Técnicos\07 - Estudo de Caso 4\2023 09 14 Revisão 16\"/>
    </mc:Choice>
  </mc:AlternateContent>
  <bookViews>
    <workbookView xWindow="5865" yWindow="165" windowWidth="20730" windowHeight="11760" firstSheet="28" activeTab="31"/>
  </bookViews>
  <sheets>
    <sheet name="Hazard and Risk Analyses" sheetId="37" r:id="rId1"/>
    <sheet name="Safety Requirements - H&amp;R Anal." sheetId="51" r:id="rId2"/>
    <sheet name="Traceability Matrix 2" sheetId="54" r:id="rId3"/>
    <sheet name="Traceability Matrix 3" sheetId="55" r:id="rId4"/>
    <sheet name="Traceability Matrix 4" sheetId="56" r:id="rId5"/>
    <sheet name="Phy Tests Pin Planner DE0-CV" sheetId="52" r:id="rId6"/>
    <sheet name="7-Segment with Burnt Segment 4" sheetId="53" r:id="rId7"/>
    <sheet name="Scenario 1 - Physical" sheetId="45" r:id="rId8"/>
    <sheet name="Scenario 2 - Physical" sheetId="46" r:id="rId9"/>
    <sheet name="Subscenario 3.1 - Physical" sheetId="47" r:id="rId10"/>
    <sheet name="Subscenario 3.2 - Physical" sheetId="48" r:id="rId11"/>
    <sheet name="Scenario 4 - Physical" sheetId="49" r:id="rId12"/>
    <sheet name="Traceability Matrix 5" sheetId="57" r:id="rId13"/>
    <sheet name="Lambda-FPGA_1" sheetId="16" r:id="rId14"/>
    <sheet name="Lambda-FPGA_2" sheetId="59" r:id="rId15"/>
    <sheet name="Lambda-Voting" sheetId="60" r:id="rId16"/>
    <sheet name="Lambda-Oscillator" sheetId="58" r:id="rId17"/>
    <sheet name="Lambda-DC DC Converter Core" sheetId="61" r:id="rId18"/>
    <sheet name="Lambda-DC DC Converter Out&amp;Osc" sheetId="25" r:id="rId19"/>
    <sheet name="FMECA" sheetId="27" r:id="rId20"/>
    <sheet name="RF1 - final_decision_tree_2" sheetId="62" r:id="rId21"/>
    <sheet name="RF1 - final_decision_tree_3" sheetId="63" r:id="rId22"/>
    <sheet name="RF1 - final_decision_tree_4" sheetId="64" r:id="rId23"/>
    <sheet name="RF2 - final_decision_tree_6" sheetId="65" r:id="rId24"/>
    <sheet name="RF2 - final_decision_tree_7" sheetId="66" r:id="rId25"/>
    <sheet name="RF2 - final_decision_tree_8" sheetId="67" r:id="rId26"/>
    <sheet name="Failure Rates" sheetId="6" r:id="rId27"/>
    <sheet name="Failure Rates - Improved HW" sheetId="68" r:id="rId28"/>
    <sheet name="Safety Prob. Systematic Faults" sheetId="69" r:id="rId29"/>
    <sheet name="Safety Sys. Faults F. Rates" sheetId="70" r:id="rId30"/>
    <sheet name="Global Unsafe Failure Rate" sheetId="71" r:id="rId31"/>
    <sheet name="Glob Unsafe Failure Rate ImprHW" sheetId="72" r:id="rId32"/>
  </sheets>
  <externalReferences>
    <externalReference r:id="rId33"/>
  </externalReferences>
  <definedNames>
    <definedName name="_xlnm._FilterDatabase" localSheetId="26" hidden="1">'Failure Rates'!$A$1:$I$83</definedName>
    <definedName name="_xlnm._FilterDatabase" localSheetId="27" hidden="1">'Failure Rates - Improved HW'!$A$1:$I$47</definedName>
    <definedName name="_xlnm._FilterDatabase" localSheetId="19" hidden="1">FMECA!$A$1:$K$82</definedName>
    <definedName name="_xlnm._FilterDatabase" localSheetId="0" hidden="1">'Hazard and Risk Analyses'!$A$2:$L$378</definedName>
    <definedName name="_xlnm._FilterDatabase" localSheetId="5" hidden="1">'Phy Tests Pin Planner DE0-CV'!$A$1:$E$58</definedName>
    <definedName name="_xlnm._FilterDatabase" localSheetId="20" hidden="1">'RF1 - final_decision_tree_2'!$A$2:$BJ$2</definedName>
    <definedName name="_xlnm._FilterDatabase" localSheetId="21" hidden="1">'RF1 - final_decision_tree_3'!$A$2:$BD$2</definedName>
    <definedName name="_xlnm._FilterDatabase" localSheetId="22" hidden="1">'RF1 - final_decision_tree_4'!$A$2:$BD$513</definedName>
    <definedName name="_xlnm._FilterDatabase" localSheetId="23" hidden="1">'RF2 - final_decision_tree_6'!$A$2:$BI$2</definedName>
    <definedName name="_xlnm._FilterDatabase" localSheetId="24" hidden="1">'RF2 - final_decision_tree_7'!$A$2:$BI$2</definedName>
    <definedName name="_xlnm._FilterDatabase" localSheetId="25" hidden="1">'RF2 - final_decision_tree_8'!$A$2:$BI$2</definedName>
    <definedName name="_xlnm._FilterDatabase" localSheetId="1" hidden="1">'Safety Requirements - H&amp;R Anal.'!$A$1:$C$63</definedName>
    <definedName name="_xlnm._FilterDatabase" localSheetId="2" hidden="1">'Traceability Matrix 2'!$A$3:$D$76</definedName>
    <definedName name="_xlnm._FilterDatabase" localSheetId="3" hidden="1">'Traceability Matrix 3'!$A$3:$D$94</definedName>
    <definedName name="_xlnm._FilterDatabase" localSheetId="4" hidden="1">'Traceability Matrix 4'!$A$3:$D$67</definedName>
    <definedName name="_xlnm._FilterDatabase" localSheetId="12" hidden="1">'Traceability Matrix 5'!$A$3:$D$98</definedName>
    <definedName name="app" localSheetId="27">#REF!</definedName>
    <definedName name="app" localSheetId="17">#REF!</definedName>
    <definedName name="app" localSheetId="14">#REF!</definedName>
    <definedName name="app" localSheetId="16">#REF!</definedName>
    <definedName name="app" localSheetId="15">#REF!</definedName>
    <definedName name="app" localSheetId="21">#REF!</definedName>
    <definedName name="app" localSheetId="22">#REF!</definedName>
    <definedName name="app" localSheetId="23">#REF!</definedName>
    <definedName name="app" localSheetId="3">#REF!</definedName>
    <definedName name="app" localSheetId="4">#REF!</definedName>
    <definedName name="app" localSheetId="12">#REF!</definedName>
    <definedName name="app">#REF!</definedName>
    <definedName name="applicationdate" localSheetId="27">#REF!</definedName>
    <definedName name="applicationdate" localSheetId="19">#REF!</definedName>
    <definedName name="applicationdate" localSheetId="17">#REF!</definedName>
    <definedName name="applicationdate" localSheetId="14">#REF!</definedName>
    <definedName name="applicationdate" localSheetId="16">#REF!</definedName>
    <definedName name="applicationdate" localSheetId="15">#REF!</definedName>
    <definedName name="applicationdate" localSheetId="21">#REF!</definedName>
    <definedName name="applicationdate" localSheetId="22">#REF!</definedName>
    <definedName name="applicationdate" localSheetId="23">#REF!</definedName>
    <definedName name="applicationdate" localSheetId="3">#REF!</definedName>
    <definedName name="applicationdate" localSheetId="4">#REF!</definedName>
    <definedName name="applicationdate" localSheetId="12">#REF!</definedName>
    <definedName name="applicationdate">#REF!</definedName>
    <definedName name="arrumado" localSheetId="27">#REF!</definedName>
    <definedName name="arrumado" localSheetId="19">#REF!</definedName>
    <definedName name="arrumado" localSheetId="17">#REF!</definedName>
    <definedName name="arrumado" localSheetId="14">#REF!</definedName>
    <definedName name="arrumado" localSheetId="16">#REF!</definedName>
    <definedName name="arrumado" localSheetId="15">#REF!</definedName>
    <definedName name="arrumado" localSheetId="21">#REF!</definedName>
    <definedName name="arrumado" localSheetId="22">#REF!</definedName>
    <definedName name="arrumado" localSheetId="23">#REF!</definedName>
    <definedName name="arrumado" localSheetId="3">#REF!</definedName>
    <definedName name="arrumado" localSheetId="4">#REF!</definedName>
    <definedName name="arrumado" localSheetId="12">#REF!</definedName>
    <definedName name="arrumado">#REF!</definedName>
    <definedName name="cdcdcdc" localSheetId="27">#REF!</definedName>
    <definedName name="cdcdcdc" localSheetId="19">#REF!</definedName>
    <definedName name="cdcdcdc" localSheetId="17">#REF!</definedName>
    <definedName name="cdcdcdc" localSheetId="14">#REF!</definedName>
    <definedName name="cdcdcdc" localSheetId="16">#REF!</definedName>
    <definedName name="cdcdcdc" localSheetId="15">#REF!</definedName>
    <definedName name="cdcdcdc" localSheetId="21">#REF!</definedName>
    <definedName name="cdcdcdc" localSheetId="22">#REF!</definedName>
    <definedName name="cdcdcdc" localSheetId="23">#REF!</definedName>
    <definedName name="cdcdcdc" localSheetId="3">#REF!</definedName>
    <definedName name="cdcdcdc" localSheetId="4">#REF!</definedName>
    <definedName name="cdcdcdc" localSheetId="12">#REF!</definedName>
    <definedName name="cdcdcdc">#REF!</definedName>
    <definedName name="Date" localSheetId="27">#REF!</definedName>
    <definedName name="Date" localSheetId="19">#REF!</definedName>
    <definedName name="Date" localSheetId="17">#REF!</definedName>
    <definedName name="Date" localSheetId="14">#REF!</definedName>
    <definedName name="Date" localSheetId="16">#REF!</definedName>
    <definedName name="Date" localSheetId="15">#REF!</definedName>
    <definedName name="Date" localSheetId="21">#REF!</definedName>
    <definedName name="Date" localSheetId="22">#REF!</definedName>
    <definedName name="Date" localSheetId="23">#REF!</definedName>
    <definedName name="Date" localSheetId="3">#REF!</definedName>
    <definedName name="Date" localSheetId="4">#REF!</definedName>
    <definedName name="Date" localSheetId="12">#REF!</definedName>
    <definedName name="Date">#REF!</definedName>
    <definedName name="fff" localSheetId="27">#REF!</definedName>
    <definedName name="fff" localSheetId="19">#REF!</definedName>
    <definedName name="fff" localSheetId="17">#REF!</definedName>
    <definedName name="fff" localSheetId="14">#REF!</definedName>
    <definedName name="fff" localSheetId="16">#REF!</definedName>
    <definedName name="fff" localSheetId="15">#REF!</definedName>
    <definedName name="fff" localSheetId="21">#REF!</definedName>
    <definedName name="fff" localSheetId="22">#REF!</definedName>
    <definedName name="fff" localSheetId="23">#REF!</definedName>
    <definedName name="fff" localSheetId="3">#REF!</definedName>
    <definedName name="fff" localSheetId="4">#REF!</definedName>
    <definedName name="fff" localSheetId="12">#REF!</definedName>
    <definedName name="fff">#REF!</definedName>
    <definedName name="InputZoneA">'[1]Input Form'!$C$2,'[1]Input Form'!$C$7:$C$17,'[1]Input Form'!$E$9,'[1]Input Form'!$H$7:$H$8,'[1]Input Form'!$H$9,'[1]Input Form'!$J$6,'[1]Input Form'!$H$13:$H$14,'[1]Input Form'!$H$16:$H$17,'[1]Input Form'!$J$13:$K$17,'[1]Input Form'!$K$18,'[1]Input Form'!$J$18,'[1]Input Form'!$D$19,'[1]Input Form'!$D$19:$D$20,'[1]Input Form'!$D$21:$F$23,'[1]Input Form'!$H$20:$H$23,'[1]Input Form'!$B$25:$H$30</definedName>
    <definedName name="InputZoneB">'[1]Input Form'!$D$66:$E$66,'[1]Input Form'!$C$95:$G$100,'[1]Input Form'!$E$91:$G$94,'[1]Input Form'!$J$91:$K$100,'[1]Input Form'!$P$91,'[1]Input Form'!$A$45,'[1]Input Form'!$E$9,'[1]Input Form'!$I$91:$I$100,'[1]Input Form'!$I$63:$I$64</definedName>
    <definedName name="InputZoneC">'[1]Input Form'!$D$39:$H$39,'[1]Input Form'!$I$39:$J$39,'[1]Input Form'!$D$42:$G$42,'[1]Input Form'!$H$42:$H$43,'[1]Input Form'!$I$42:$J$43,'[1]Input Form'!$D$45,'[1]Input Form'!$D$57:$G$57,'[1]Input Form'!$H$57:$J$58,'[1]Input Form'!$I$60:$J$60</definedName>
    <definedName name="InputZoneD">'[1]Input Form'!$E$45:$G$45,'[1]Input Form'!$H$45:$J$46</definedName>
    <definedName name="InputZoneE">'[1]Input Form'!$D$48:$G$48,'[1]Input Form'!$H$48:$J$49,'[1]Input Form'!$D$51:$G$51</definedName>
    <definedName name="InputZoneF">'[1]Input Form'!$H$51:$J$52,'[1]Input Form'!$D$54:$G$54,'[1]Input Form'!$H$54:$J$55</definedName>
    <definedName name="InputZoneG">'[1]Input Form'!$A$39,'[1]Input Form'!$A$42,'[1]Input Form'!$A$45,'[1]Input Form'!$A$48,'[1]Input Form'!$A$51,'[1]Input Form'!$A$54,'[1]Input Form'!$B$54,'[1]Input Form'!$D$39,'[1]Input Form'!$D$39:$G$39,'[1]Input Form'!$D$42:$G$42,'[1]Input Form'!$D$45:$G$45,'[1]Input Form'!$D$48:$G$48,'[1]Input Form'!$D$51:$G$51,'[1]Input Form'!$D$54:$G$54,'[1]Input Form'!$H$39,'[1]Input Form'!$H$42,'[1]Input Form'!$H$45,'[1]Input Form'!$H$48,'[1]Input Form'!$H$51,'[1]Input Form'!$H$54,'[1]Input Form'!$H$57,'[1]Input Form'!$I$39,'[1]Input Form'!$I$42,'[1]Input Form'!$I$45,'[1]Input Form'!$I$48,'[1]Input Form'!$I$51,'[1]Input Form'!$I$54,'[1]Input Form'!$I$57,'[1]Input Form'!$I$60,'[1]Input Form'!$J$60,'[1]Input Form'!$J$57,'[1]Input Form'!$J$54,'[1]Input Form'!$J$51,'[1]Input Form'!$J$48,'[1]Input Form'!$J$45</definedName>
    <definedName name="Internal_Standard" localSheetId="27">#REF!</definedName>
    <definedName name="Internal_Standard" localSheetId="19">#REF!</definedName>
    <definedName name="Internal_Standard" localSheetId="17">#REF!</definedName>
    <definedName name="Internal_Standard" localSheetId="14">#REF!</definedName>
    <definedName name="Internal_Standard" localSheetId="16">#REF!</definedName>
    <definedName name="Internal_Standard" localSheetId="15">#REF!</definedName>
    <definedName name="Internal_Standard" localSheetId="21">#REF!</definedName>
    <definedName name="Internal_Standard" localSheetId="22">#REF!</definedName>
    <definedName name="Internal_Standard" localSheetId="23">#REF!</definedName>
    <definedName name="Internal_Standard" localSheetId="3">#REF!</definedName>
    <definedName name="Internal_Standard" localSheetId="4">#REF!</definedName>
    <definedName name="Internal_Standard" localSheetId="12">#REF!</definedName>
    <definedName name="Internal_Standard">#REF!</definedName>
    <definedName name="KM" localSheetId="27">#REF!</definedName>
    <definedName name="KM" localSheetId="19">#REF!</definedName>
    <definedName name="KM" localSheetId="17">#REF!</definedName>
    <definedName name="KM" localSheetId="14">#REF!</definedName>
    <definedName name="KM" localSheetId="16">#REF!</definedName>
    <definedName name="KM" localSheetId="15">#REF!</definedName>
    <definedName name="KM" localSheetId="21">#REF!</definedName>
    <definedName name="KM" localSheetId="22">#REF!</definedName>
    <definedName name="KM" localSheetId="23">#REF!</definedName>
    <definedName name="KM" localSheetId="3">#REF!</definedName>
    <definedName name="KM" localSheetId="4">#REF!</definedName>
    <definedName name="KM" localSheetId="12">#REF!</definedName>
    <definedName name="KM">#REF!</definedName>
    <definedName name="KMRama" localSheetId="27">#REF!</definedName>
    <definedName name="KMRama" localSheetId="19">#REF!</definedName>
    <definedName name="KMRama" localSheetId="17">#REF!</definedName>
    <definedName name="KMRama" localSheetId="14">#REF!</definedName>
    <definedName name="KMRama" localSheetId="16">#REF!</definedName>
    <definedName name="KMRama" localSheetId="15">#REF!</definedName>
    <definedName name="KMRama" localSheetId="21">#REF!</definedName>
    <definedName name="KMRama" localSheetId="22">#REF!</definedName>
    <definedName name="KMRama" localSheetId="23">#REF!</definedName>
    <definedName name="KMRama" localSheetId="3">#REF!</definedName>
    <definedName name="KMRama" localSheetId="4">#REF!</definedName>
    <definedName name="KMRama" localSheetId="12">#REF!</definedName>
    <definedName name="KMRama">#REF!</definedName>
    <definedName name="LBS" localSheetId="27">#REF!</definedName>
    <definedName name="LBS" localSheetId="19">#REF!</definedName>
    <definedName name="LBS" localSheetId="17">#REF!</definedName>
    <definedName name="LBS" localSheetId="14">#REF!</definedName>
    <definedName name="LBS" localSheetId="16">#REF!</definedName>
    <definedName name="LBS" localSheetId="15">#REF!</definedName>
    <definedName name="LBS" localSheetId="21">#REF!</definedName>
    <definedName name="LBS" localSheetId="22">#REF!</definedName>
    <definedName name="LBS" localSheetId="23">#REF!</definedName>
    <definedName name="LBS" localSheetId="3">#REF!</definedName>
    <definedName name="LBS" localSheetId="4">#REF!</definedName>
    <definedName name="LBS" localSheetId="12">#REF!</definedName>
    <definedName name="LBS">#REF!</definedName>
    <definedName name="project" localSheetId="27">#REF!</definedName>
    <definedName name="project" localSheetId="19">#REF!</definedName>
    <definedName name="project" localSheetId="17">#REF!</definedName>
    <definedName name="project" localSheetId="14">#REF!</definedName>
    <definedName name="project" localSheetId="16">#REF!</definedName>
    <definedName name="project" localSheetId="15">#REF!</definedName>
    <definedName name="project" localSheetId="21">#REF!</definedName>
    <definedName name="project" localSheetId="22">#REF!</definedName>
    <definedName name="project" localSheetId="23">#REF!</definedName>
    <definedName name="project" localSheetId="3">#REF!</definedName>
    <definedName name="project" localSheetId="4">#REF!</definedName>
    <definedName name="project" localSheetId="12">#REF!</definedName>
    <definedName name="project">#REF!</definedName>
    <definedName name="projet" localSheetId="27">#REF!</definedName>
    <definedName name="projet" localSheetId="19">#REF!</definedName>
    <definedName name="projet" localSheetId="17">#REF!</definedName>
    <definedName name="projet" localSheetId="14">#REF!</definedName>
    <definedName name="projet" localSheetId="16">#REF!</definedName>
    <definedName name="projet" localSheetId="15">#REF!</definedName>
    <definedName name="projet" localSheetId="21">#REF!</definedName>
    <definedName name="projet" localSheetId="22">#REF!</definedName>
    <definedName name="projet" localSheetId="23">#REF!</definedName>
    <definedName name="projet" localSheetId="3">#REF!</definedName>
    <definedName name="projet" localSheetId="4">#REF!</definedName>
    <definedName name="projet" localSheetId="12">#REF!</definedName>
    <definedName name="projet">#REF!</definedName>
    <definedName name="rate" localSheetId="27">#REF!</definedName>
    <definedName name="rate" localSheetId="19">#REF!</definedName>
    <definedName name="rate" localSheetId="17">#REF!</definedName>
    <definedName name="rate" localSheetId="14">#REF!</definedName>
    <definedName name="rate" localSheetId="16">#REF!</definedName>
    <definedName name="rate" localSheetId="15">#REF!</definedName>
    <definedName name="rate" localSheetId="21">#REF!</definedName>
    <definedName name="rate" localSheetId="22">#REF!</definedName>
    <definedName name="rate" localSheetId="23">#REF!</definedName>
    <definedName name="rate" localSheetId="3">#REF!</definedName>
    <definedName name="rate" localSheetId="4">#REF!</definedName>
    <definedName name="rate" localSheetId="12">#REF!</definedName>
    <definedName name="rate">#REF!</definedName>
    <definedName name="reference" localSheetId="27">#REF!</definedName>
    <definedName name="reference" localSheetId="19">#REF!</definedName>
    <definedName name="reference" localSheetId="17">#REF!</definedName>
    <definedName name="reference" localSheetId="14">#REF!</definedName>
    <definedName name="reference" localSheetId="16">#REF!</definedName>
    <definedName name="reference" localSheetId="15">#REF!</definedName>
    <definedName name="reference" localSheetId="21">#REF!</definedName>
    <definedName name="reference" localSheetId="22">#REF!</definedName>
    <definedName name="reference" localSheetId="23">#REF!</definedName>
    <definedName name="reference" localSheetId="3">#REF!</definedName>
    <definedName name="reference" localSheetId="4">#REF!</definedName>
    <definedName name="reference" localSheetId="12">#REF!</definedName>
    <definedName name="reference">#REF!</definedName>
    <definedName name="step1fonction" localSheetId="27">#REF!</definedName>
    <definedName name="step1fonction" localSheetId="19">#REF!</definedName>
    <definedName name="step1fonction" localSheetId="17">#REF!</definedName>
    <definedName name="step1fonction" localSheetId="14">#REF!</definedName>
    <definedName name="step1fonction" localSheetId="16">#REF!</definedName>
    <definedName name="step1fonction" localSheetId="15">#REF!</definedName>
    <definedName name="step1fonction" localSheetId="21">#REF!</definedName>
    <definedName name="step1fonction" localSheetId="22">#REF!</definedName>
    <definedName name="step1fonction" localSheetId="23">#REF!</definedName>
    <definedName name="step1fonction" localSheetId="3">#REF!</definedName>
    <definedName name="step1fonction" localSheetId="4">#REF!</definedName>
    <definedName name="step1fonction" localSheetId="12">#REF!</definedName>
    <definedName name="step1fonction">#REF!</definedName>
    <definedName name="step1function" localSheetId="27">#REF!</definedName>
    <definedName name="step1function" localSheetId="19">#REF!</definedName>
    <definedName name="step1function" localSheetId="17">#REF!</definedName>
    <definedName name="step1function" localSheetId="14">#REF!</definedName>
    <definedName name="step1function" localSheetId="16">#REF!</definedName>
    <definedName name="step1function" localSheetId="15">#REF!</definedName>
    <definedName name="step1function" localSheetId="21">#REF!</definedName>
    <definedName name="step1function" localSheetId="22">#REF!</definedName>
    <definedName name="step1function" localSheetId="23">#REF!</definedName>
    <definedName name="step1function" localSheetId="3">#REF!</definedName>
    <definedName name="step1function" localSheetId="4">#REF!</definedName>
    <definedName name="step1function" localSheetId="12">#REF!</definedName>
    <definedName name="step1function">#REF!</definedName>
    <definedName name="step1name" localSheetId="27">#REF!</definedName>
    <definedName name="step1name" localSheetId="19">#REF!</definedName>
    <definedName name="step1name" localSheetId="17">#REF!</definedName>
    <definedName name="step1name" localSheetId="14">#REF!</definedName>
    <definedName name="step1name" localSheetId="16">#REF!</definedName>
    <definedName name="step1name" localSheetId="15">#REF!</definedName>
    <definedName name="step1name" localSheetId="21">#REF!</definedName>
    <definedName name="step1name" localSheetId="22">#REF!</definedName>
    <definedName name="step1name" localSheetId="23">#REF!</definedName>
    <definedName name="step1name" localSheetId="3">#REF!</definedName>
    <definedName name="step1name" localSheetId="4">#REF!</definedName>
    <definedName name="step1name" localSheetId="12">#REF!</definedName>
    <definedName name="step1name">#REF!</definedName>
    <definedName name="step1signature" localSheetId="27">#REF!</definedName>
    <definedName name="step1signature" localSheetId="19">#REF!</definedName>
    <definedName name="step1signature" localSheetId="17">#REF!</definedName>
    <definedName name="step1signature" localSheetId="14">#REF!</definedName>
    <definedName name="step1signature" localSheetId="16">#REF!</definedName>
    <definedName name="step1signature" localSheetId="15">#REF!</definedName>
    <definedName name="step1signature" localSheetId="21">#REF!</definedName>
    <definedName name="step1signature" localSheetId="22">#REF!</definedName>
    <definedName name="step1signature" localSheetId="23">#REF!</definedName>
    <definedName name="step1signature" localSheetId="3">#REF!</definedName>
    <definedName name="step1signature" localSheetId="4">#REF!</definedName>
    <definedName name="step1signature" localSheetId="12">#REF!</definedName>
    <definedName name="step1signature">#REF!</definedName>
    <definedName name="step2fonction" localSheetId="27">#REF!</definedName>
    <definedName name="step2fonction" localSheetId="19">#REF!</definedName>
    <definedName name="step2fonction" localSheetId="17">#REF!</definedName>
    <definedName name="step2fonction" localSheetId="14">#REF!</definedName>
    <definedName name="step2fonction" localSheetId="16">#REF!</definedName>
    <definedName name="step2fonction" localSheetId="15">#REF!</definedName>
    <definedName name="step2fonction" localSheetId="21">#REF!</definedName>
    <definedName name="step2fonction" localSheetId="22">#REF!</definedName>
    <definedName name="step2fonction" localSheetId="23">#REF!</definedName>
    <definedName name="step2fonction" localSheetId="3">#REF!</definedName>
    <definedName name="step2fonction" localSheetId="4">#REF!</definedName>
    <definedName name="step2fonction" localSheetId="12">#REF!</definedName>
    <definedName name="step2fonction">#REF!</definedName>
    <definedName name="step2function" localSheetId="27">#REF!</definedName>
    <definedName name="step2function" localSheetId="19">#REF!</definedName>
    <definedName name="step2function" localSheetId="17">#REF!</definedName>
    <definedName name="step2function" localSheetId="14">#REF!</definedName>
    <definedName name="step2function" localSheetId="16">#REF!</definedName>
    <definedName name="step2function" localSheetId="15">#REF!</definedName>
    <definedName name="step2function" localSheetId="21">#REF!</definedName>
    <definedName name="step2function" localSheetId="22">#REF!</definedName>
    <definedName name="step2function" localSheetId="23">#REF!</definedName>
    <definedName name="step2function" localSheetId="3">#REF!</definedName>
    <definedName name="step2function" localSheetId="4">#REF!</definedName>
    <definedName name="step2function" localSheetId="12">#REF!</definedName>
    <definedName name="step2function">#REF!</definedName>
    <definedName name="step2name" localSheetId="27">#REF!</definedName>
    <definedName name="step2name" localSheetId="19">#REF!</definedName>
    <definedName name="step2name" localSheetId="17">#REF!</definedName>
    <definedName name="step2name" localSheetId="14">#REF!</definedName>
    <definedName name="step2name" localSheetId="16">#REF!</definedName>
    <definedName name="step2name" localSheetId="15">#REF!</definedName>
    <definedName name="step2name" localSheetId="21">#REF!</definedName>
    <definedName name="step2name" localSheetId="22">#REF!</definedName>
    <definedName name="step2name" localSheetId="23">#REF!</definedName>
    <definedName name="step2name" localSheetId="3">#REF!</definedName>
    <definedName name="step2name" localSheetId="4">#REF!</definedName>
    <definedName name="step2name" localSheetId="12">#REF!</definedName>
    <definedName name="step2name">#REF!</definedName>
    <definedName name="step2signature" localSheetId="27">#REF!</definedName>
    <definedName name="step2signature" localSheetId="19">#REF!</definedName>
    <definedName name="step2signature" localSheetId="17">#REF!</definedName>
    <definedName name="step2signature" localSheetId="14">#REF!</definedName>
    <definedName name="step2signature" localSheetId="16">#REF!</definedName>
    <definedName name="step2signature" localSheetId="15">#REF!</definedName>
    <definedName name="step2signature" localSheetId="21">#REF!</definedName>
    <definedName name="step2signature" localSheetId="22">#REF!</definedName>
    <definedName name="step2signature" localSheetId="23">#REF!</definedName>
    <definedName name="step2signature" localSheetId="3">#REF!</definedName>
    <definedName name="step2signature" localSheetId="4">#REF!</definedName>
    <definedName name="step2signature" localSheetId="12">#REF!</definedName>
    <definedName name="step2signature">#REF!</definedName>
    <definedName name="step3fonction" localSheetId="27">#REF!</definedName>
    <definedName name="step3fonction" localSheetId="19">#REF!</definedName>
    <definedName name="step3fonction" localSheetId="17">#REF!</definedName>
    <definedName name="step3fonction" localSheetId="14">#REF!</definedName>
    <definedName name="step3fonction" localSheetId="16">#REF!</definedName>
    <definedName name="step3fonction" localSheetId="15">#REF!</definedName>
    <definedName name="step3fonction" localSheetId="21">#REF!</definedName>
    <definedName name="step3fonction" localSheetId="22">#REF!</definedName>
    <definedName name="step3fonction" localSheetId="23">#REF!</definedName>
    <definedName name="step3fonction" localSheetId="3">#REF!</definedName>
    <definedName name="step3fonction" localSheetId="4">#REF!</definedName>
    <definedName name="step3fonction" localSheetId="12">#REF!</definedName>
    <definedName name="step3fonction">#REF!</definedName>
    <definedName name="step3function" localSheetId="27">#REF!</definedName>
    <definedName name="step3function" localSheetId="19">#REF!</definedName>
    <definedName name="step3function" localSheetId="17">#REF!</definedName>
    <definedName name="step3function" localSheetId="14">#REF!</definedName>
    <definedName name="step3function" localSheetId="16">#REF!</definedName>
    <definedName name="step3function" localSheetId="15">#REF!</definedName>
    <definedName name="step3function" localSheetId="21">#REF!</definedName>
    <definedName name="step3function" localSheetId="22">#REF!</definedName>
    <definedName name="step3function" localSheetId="23">#REF!</definedName>
    <definedName name="step3function" localSheetId="3">#REF!</definedName>
    <definedName name="step3function" localSheetId="4">#REF!</definedName>
    <definedName name="step3function" localSheetId="12">#REF!</definedName>
    <definedName name="step3function">#REF!</definedName>
    <definedName name="step3name" localSheetId="27">#REF!</definedName>
    <definedName name="step3name" localSheetId="19">#REF!</definedName>
    <definedName name="step3name" localSheetId="17">#REF!</definedName>
    <definedName name="step3name" localSheetId="14">#REF!</definedName>
    <definedName name="step3name" localSheetId="16">#REF!</definedName>
    <definedName name="step3name" localSheetId="15">#REF!</definedName>
    <definedName name="step3name" localSheetId="21">#REF!</definedName>
    <definedName name="step3name" localSheetId="22">#REF!</definedName>
    <definedName name="step3name" localSheetId="23">#REF!</definedName>
    <definedName name="step3name" localSheetId="3">#REF!</definedName>
    <definedName name="step3name" localSheetId="4">#REF!</definedName>
    <definedName name="step3name" localSheetId="12">#REF!</definedName>
    <definedName name="step3name">#REF!</definedName>
    <definedName name="step3signature" localSheetId="27">#REF!</definedName>
    <definedName name="step3signature" localSheetId="19">#REF!</definedName>
    <definedName name="step3signature" localSheetId="17">#REF!</definedName>
    <definedName name="step3signature" localSheetId="14">#REF!</definedName>
    <definedName name="step3signature" localSheetId="16">#REF!</definedName>
    <definedName name="step3signature" localSheetId="15">#REF!</definedName>
    <definedName name="step3signature" localSheetId="21">#REF!</definedName>
    <definedName name="step3signature" localSheetId="22">#REF!</definedName>
    <definedName name="step3signature" localSheetId="23">#REF!</definedName>
    <definedName name="step3signature" localSheetId="3">#REF!</definedName>
    <definedName name="step3signature" localSheetId="4">#REF!</definedName>
    <definedName name="step3signature" localSheetId="12">#REF!</definedName>
    <definedName name="step3signature">#REF!</definedName>
    <definedName name="title" localSheetId="27">#REF!</definedName>
    <definedName name="title" localSheetId="19">#REF!</definedName>
    <definedName name="title" localSheetId="17">#REF!</definedName>
    <definedName name="title" localSheetId="14">#REF!</definedName>
    <definedName name="title" localSheetId="16">#REF!</definedName>
    <definedName name="title" localSheetId="15">#REF!</definedName>
    <definedName name="title" localSheetId="21">#REF!</definedName>
    <definedName name="title" localSheetId="22">#REF!</definedName>
    <definedName name="title" localSheetId="23">#REF!</definedName>
    <definedName name="title" localSheetId="3">#REF!</definedName>
    <definedName name="title" localSheetId="4">#REF!</definedName>
    <definedName name="title" localSheetId="12">#REF!</definedName>
    <definedName name="title">#REF!</definedName>
    <definedName name="type" localSheetId="27">#REF!</definedName>
    <definedName name="type" localSheetId="19">#REF!</definedName>
    <definedName name="type" localSheetId="17">#REF!</definedName>
    <definedName name="type" localSheetId="14">#REF!</definedName>
    <definedName name="type" localSheetId="16">#REF!</definedName>
    <definedName name="type" localSheetId="15">#REF!</definedName>
    <definedName name="type" localSheetId="21">#REF!</definedName>
    <definedName name="type" localSheetId="22">#REF!</definedName>
    <definedName name="type" localSheetId="23">#REF!</definedName>
    <definedName name="type" localSheetId="3">#REF!</definedName>
    <definedName name="type" localSheetId="4">#REF!</definedName>
    <definedName name="type" localSheetId="12">#REF!</definedName>
    <definedName name="type">#REF!</definedName>
    <definedName name="Vale" localSheetId="27">#REF!</definedName>
    <definedName name="Vale" localSheetId="19">#REF!</definedName>
    <definedName name="Vale" localSheetId="17">#REF!</definedName>
    <definedName name="Vale" localSheetId="14">#REF!</definedName>
    <definedName name="Vale" localSheetId="16">#REF!</definedName>
    <definedName name="Vale" localSheetId="15">#REF!</definedName>
    <definedName name="Vale" localSheetId="21">#REF!</definedName>
    <definedName name="Vale" localSheetId="22">#REF!</definedName>
    <definedName name="Vale" localSheetId="23">#REF!</definedName>
    <definedName name="Vale" localSheetId="3">#REF!</definedName>
    <definedName name="Vale" localSheetId="4">#REF!</definedName>
    <definedName name="Vale" localSheetId="12">#REF!</definedName>
    <definedName name="Vale">#REF!</definedName>
    <definedName name="version" localSheetId="27">#REF!</definedName>
    <definedName name="version" localSheetId="19">#REF!</definedName>
    <definedName name="version" localSheetId="17">#REF!</definedName>
    <definedName name="version" localSheetId="14">#REF!</definedName>
    <definedName name="version" localSheetId="16">#REF!</definedName>
    <definedName name="version" localSheetId="15">#REF!</definedName>
    <definedName name="version" localSheetId="21">#REF!</definedName>
    <definedName name="version" localSheetId="22">#REF!</definedName>
    <definedName name="version" localSheetId="23">#REF!</definedName>
    <definedName name="version" localSheetId="3">#REF!</definedName>
    <definedName name="version" localSheetId="4">#REF!</definedName>
    <definedName name="version" localSheetId="12">#REF!</definedName>
    <definedName name="version">#REF!</definedName>
  </definedNames>
  <calcPr calcId="152511"/>
</workbook>
</file>

<file path=xl/calcChain.xml><?xml version="1.0" encoding="utf-8"?>
<calcChain xmlns="http://schemas.openxmlformats.org/spreadsheetml/2006/main">
  <c r="H1" i="72" l="1"/>
  <c r="B1" i="72" s="1"/>
  <c r="B4" i="72"/>
  <c r="E4" i="72"/>
  <c r="H4" i="72"/>
  <c r="B8" i="72"/>
  <c r="E8" i="72"/>
  <c r="H8" i="72"/>
  <c r="B12" i="72"/>
  <c r="E12" i="72"/>
  <c r="H12" i="72"/>
  <c r="B18" i="72"/>
  <c r="E18" i="72"/>
  <c r="H18" i="72"/>
  <c r="B22" i="72"/>
  <c r="E22" i="72"/>
  <c r="H22" i="72"/>
  <c r="B26" i="72"/>
  <c r="E26" i="72"/>
  <c r="H26" i="72"/>
  <c r="B32" i="72"/>
  <c r="E32" i="72"/>
  <c r="H32" i="72"/>
  <c r="B36" i="72"/>
  <c r="E36" i="72"/>
  <c r="H36" i="72"/>
  <c r="B40" i="72"/>
  <c r="E40" i="72"/>
  <c r="H40" i="72"/>
  <c r="B46" i="72"/>
  <c r="E46" i="72"/>
  <c r="H46" i="72"/>
  <c r="H48" i="72"/>
  <c r="H49" i="72"/>
  <c r="B50" i="72"/>
  <c r="B52" i="72"/>
  <c r="E52" i="72"/>
  <c r="H52" i="72"/>
  <c r="H56" i="72"/>
  <c r="H57" i="72"/>
  <c r="B58" i="72"/>
  <c r="H59" i="72"/>
  <c r="B60" i="72"/>
  <c r="E60" i="72"/>
  <c r="H60" i="72"/>
  <c r="E62" i="72"/>
  <c r="H62" i="72"/>
  <c r="H63" i="72"/>
  <c r="B64" i="72"/>
  <c r="H65" i="72"/>
  <c r="B66" i="72"/>
  <c r="E66" i="72"/>
  <c r="H66" i="72"/>
  <c r="E70" i="72"/>
  <c r="H70" i="72"/>
  <c r="H71" i="72"/>
  <c r="B72" i="72"/>
  <c r="H73" i="72"/>
  <c r="B74" i="72"/>
  <c r="E74" i="72"/>
  <c r="H74" i="72"/>
  <c r="E76" i="72"/>
  <c r="H76" i="72"/>
  <c r="H77" i="72"/>
  <c r="B78" i="72"/>
  <c r="H79" i="72"/>
  <c r="B83" i="72"/>
  <c r="E83" i="72"/>
  <c r="H83" i="72"/>
  <c r="B4" i="71"/>
  <c r="E4" i="71"/>
  <c r="H4" i="71"/>
  <c r="B5" i="71"/>
  <c r="E5" i="71"/>
  <c r="H5" i="71"/>
  <c r="B6" i="71"/>
  <c r="E6" i="71"/>
  <c r="H6" i="71"/>
  <c r="B7" i="71"/>
  <c r="E7" i="71"/>
  <c r="H7" i="71"/>
  <c r="B8" i="71"/>
  <c r="E8" i="71"/>
  <c r="H8" i="71"/>
  <c r="B9" i="71"/>
  <c r="E9" i="71"/>
  <c r="H9" i="71"/>
  <c r="B10" i="71"/>
  <c r="E10" i="71"/>
  <c r="H10" i="71"/>
  <c r="B11" i="71"/>
  <c r="E11" i="71"/>
  <c r="H11" i="71"/>
  <c r="B12" i="71"/>
  <c r="E12" i="71"/>
  <c r="H12" i="71"/>
  <c r="B13" i="71"/>
  <c r="E13" i="71"/>
  <c r="H13" i="71"/>
  <c r="B14" i="71"/>
  <c r="E14" i="71"/>
  <c r="H14" i="71"/>
  <c r="B17" i="71"/>
  <c r="E17" i="71"/>
  <c r="H17" i="71"/>
  <c r="B18" i="71"/>
  <c r="E18" i="71"/>
  <c r="H18" i="71"/>
  <c r="B19" i="71"/>
  <c r="E19" i="71"/>
  <c r="H19" i="71"/>
  <c r="B20" i="71"/>
  <c r="E20" i="71"/>
  <c r="H20" i="71"/>
  <c r="B21" i="71"/>
  <c r="E21" i="71"/>
  <c r="H21" i="71"/>
  <c r="B22" i="71"/>
  <c r="E22" i="71"/>
  <c r="H22" i="71"/>
  <c r="B23" i="71"/>
  <c r="E23" i="71"/>
  <c r="H23" i="71"/>
  <c r="B24" i="71"/>
  <c r="E24" i="71"/>
  <c r="H24" i="71"/>
  <c r="B25" i="71"/>
  <c r="E25" i="71"/>
  <c r="H25" i="71"/>
  <c r="B26" i="71"/>
  <c r="E26" i="71"/>
  <c r="H26" i="71"/>
  <c r="B27" i="71"/>
  <c r="E27" i="71"/>
  <c r="H27" i="71"/>
  <c r="B30" i="71"/>
  <c r="E30" i="71"/>
  <c r="H30" i="71"/>
  <c r="B31" i="71"/>
  <c r="E31" i="71"/>
  <c r="H31" i="71"/>
  <c r="B32" i="71"/>
  <c r="E32" i="71"/>
  <c r="H32" i="71"/>
  <c r="B33" i="71"/>
  <c r="E33" i="71"/>
  <c r="H33" i="71"/>
  <c r="B34" i="71"/>
  <c r="E34" i="71"/>
  <c r="H34" i="71"/>
  <c r="B35" i="71"/>
  <c r="E35" i="71"/>
  <c r="H35" i="71"/>
  <c r="B36" i="71"/>
  <c r="E36" i="71"/>
  <c r="H36" i="71"/>
  <c r="B37" i="71"/>
  <c r="E37" i="71"/>
  <c r="H37" i="71"/>
  <c r="B38" i="71"/>
  <c r="E38" i="71"/>
  <c r="H38" i="71"/>
  <c r="B39" i="71"/>
  <c r="E39" i="71"/>
  <c r="H39" i="71"/>
  <c r="B40" i="71"/>
  <c r="E40" i="71"/>
  <c r="H40" i="71"/>
  <c r="B43" i="71"/>
  <c r="E43" i="71"/>
  <c r="H43" i="71"/>
  <c r="B44" i="71"/>
  <c r="E44" i="71"/>
  <c r="H44" i="71"/>
  <c r="B45" i="71"/>
  <c r="E45" i="71"/>
  <c r="H45" i="71"/>
  <c r="B46" i="71"/>
  <c r="E46" i="71"/>
  <c r="H46" i="71"/>
  <c r="B47" i="71"/>
  <c r="E47" i="71"/>
  <c r="H47" i="71"/>
  <c r="B48" i="71"/>
  <c r="E48" i="71"/>
  <c r="H48" i="71"/>
  <c r="B49" i="71"/>
  <c r="E49" i="71"/>
  <c r="H49" i="71"/>
  <c r="B50" i="71"/>
  <c r="E50" i="71"/>
  <c r="H50" i="71"/>
  <c r="B51" i="71"/>
  <c r="E51" i="71"/>
  <c r="H51" i="71"/>
  <c r="B52" i="71"/>
  <c r="E52" i="71"/>
  <c r="H52" i="71"/>
  <c r="B53" i="71"/>
  <c r="E53" i="71"/>
  <c r="H53" i="71"/>
  <c r="B56" i="71"/>
  <c r="E56" i="71"/>
  <c r="H56" i="71"/>
  <c r="B57" i="71"/>
  <c r="E57" i="71"/>
  <c r="H57" i="71"/>
  <c r="B58" i="71"/>
  <c r="E58" i="71"/>
  <c r="H58" i="71"/>
  <c r="B59" i="71"/>
  <c r="E59" i="71"/>
  <c r="H59" i="71"/>
  <c r="B60" i="71"/>
  <c r="E60" i="71"/>
  <c r="H60" i="71"/>
  <c r="B61" i="71"/>
  <c r="E61" i="71"/>
  <c r="H61" i="71"/>
  <c r="B62" i="71"/>
  <c r="E62" i="71"/>
  <c r="H62" i="71"/>
  <c r="B63" i="71"/>
  <c r="E63" i="71"/>
  <c r="H63" i="71"/>
  <c r="B64" i="71"/>
  <c r="E64" i="71"/>
  <c r="H64" i="71"/>
  <c r="B65" i="71"/>
  <c r="E65" i="71"/>
  <c r="H65" i="71"/>
  <c r="B66" i="71"/>
  <c r="E66" i="71"/>
  <c r="H66" i="71"/>
  <c r="B69" i="71"/>
  <c r="E69" i="71"/>
  <c r="H69" i="71"/>
  <c r="B70" i="71"/>
  <c r="E70" i="71"/>
  <c r="H70" i="71"/>
  <c r="B71" i="71"/>
  <c r="E71" i="71"/>
  <c r="H71" i="71"/>
  <c r="B72" i="71"/>
  <c r="E72" i="71"/>
  <c r="H72" i="71"/>
  <c r="B73" i="71"/>
  <c r="E73" i="71"/>
  <c r="H73" i="71"/>
  <c r="B74" i="71"/>
  <c r="E74" i="71"/>
  <c r="H74" i="71"/>
  <c r="B75" i="71"/>
  <c r="E75" i="71"/>
  <c r="H75" i="71"/>
  <c r="B76" i="71"/>
  <c r="E76" i="71"/>
  <c r="H76" i="71"/>
  <c r="B77" i="71"/>
  <c r="E77" i="71"/>
  <c r="H77" i="71"/>
  <c r="B78" i="71"/>
  <c r="E78" i="71"/>
  <c r="H78" i="71"/>
  <c r="B79" i="71"/>
  <c r="E79" i="71"/>
  <c r="H79" i="71"/>
  <c r="B83" i="71"/>
  <c r="E83" i="71"/>
  <c r="H83" i="71"/>
  <c r="B2" i="70"/>
  <c r="E10" i="70" s="1"/>
  <c r="B9" i="70"/>
  <c r="E9" i="70"/>
  <c r="H9" i="70"/>
  <c r="B10" i="70"/>
  <c r="H10" i="70"/>
  <c r="B11" i="70"/>
  <c r="E11" i="70"/>
  <c r="H11" i="70"/>
  <c r="B12" i="70"/>
  <c r="H12" i="70"/>
  <c r="B13" i="70"/>
  <c r="E13" i="70"/>
  <c r="H13" i="70"/>
  <c r="B14" i="70"/>
  <c r="H14" i="70"/>
  <c r="B15" i="70"/>
  <c r="E15" i="70"/>
  <c r="H15" i="70"/>
  <c r="B16" i="70"/>
  <c r="H16" i="70"/>
  <c r="B17" i="70"/>
  <c r="E17" i="70"/>
  <c r="H17" i="70"/>
  <c r="B18" i="70"/>
  <c r="H18" i="70"/>
  <c r="B19" i="70"/>
  <c r="E19" i="70"/>
  <c r="H19" i="70"/>
  <c r="B22" i="70"/>
  <c r="H22" i="70"/>
  <c r="B23" i="70"/>
  <c r="E23" i="70"/>
  <c r="H23" i="70"/>
  <c r="B24" i="70"/>
  <c r="H24" i="70"/>
  <c r="B25" i="70"/>
  <c r="E25" i="70"/>
  <c r="H25" i="70"/>
  <c r="B26" i="70"/>
  <c r="H26" i="70"/>
  <c r="B27" i="70"/>
  <c r="E27" i="70"/>
  <c r="H27" i="70"/>
  <c r="B28" i="70"/>
  <c r="H28" i="70"/>
  <c r="B29" i="70"/>
  <c r="E29" i="70"/>
  <c r="H29" i="70"/>
  <c r="B30" i="70"/>
  <c r="H30" i="70"/>
  <c r="B31" i="70"/>
  <c r="E31" i="70"/>
  <c r="H31" i="70"/>
  <c r="B32" i="70"/>
  <c r="H32" i="70"/>
  <c r="B35" i="70"/>
  <c r="E35" i="70"/>
  <c r="H35" i="70"/>
  <c r="B36" i="70"/>
  <c r="H36" i="70"/>
  <c r="B37" i="70"/>
  <c r="E37" i="70"/>
  <c r="H37" i="70"/>
  <c r="B38" i="70"/>
  <c r="H38" i="70"/>
  <c r="B39" i="70"/>
  <c r="E39" i="70"/>
  <c r="H39" i="70"/>
  <c r="B40" i="70"/>
  <c r="H40" i="70"/>
  <c r="B41" i="70"/>
  <c r="E41" i="70"/>
  <c r="H41" i="70"/>
  <c r="B42" i="70"/>
  <c r="H42" i="70"/>
  <c r="B43" i="70"/>
  <c r="E43" i="70"/>
  <c r="H43" i="70"/>
  <c r="B44" i="70"/>
  <c r="H44" i="70"/>
  <c r="B45" i="70"/>
  <c r="E45" i="70"/>
  <c r="H45" i="70"/>
  <c r="B48" i="70"/>
  <c r="H48" i="70"/>
  <c r="B49" i="70"/>
  <c r="E49" i="70"/>
  <c r="H49" i="70"/>
  <c r="B50" i="70"/>
  <c r="H50" i="70"/>
  <c r="B51" i="70"/>
  <c r="E51" i="70"/>
  <c r="H51" i="70"/>
  <c r="B52" i="70"/>
  <c r="H52" i="70"/>
  <c r="B53" i="70"/>
  <c r="E53" i="70"/>
  <c r="H53" i="70"/>
  <c r="B54" i="70"/>
  <c r="H54" i="70"/>
  <c r="B55" i="70"/>
  <c r="E55" i="70"/>
  <c r="H55" i="70"/>
  <c r="B56" i="70"/>
  <c r="H56" i="70"/>
  <c r="B57" i="70"/>
  <c r="E57" i="70"/>
  <c r="H57" i="70"/>
  <c r="B58" i="70"/>
  <c r="H58" i="70"/>
  <c r="B61" i="70"/>
  <c r="E61" i="70"/>
  <c r="H61" i="70"/>
  <c r="B62" i="70"/>
  <c r="H62" i="70"/>
  <c r="B63" i="70"/>
  <c r="E63" i="70"/>
  <c r="H63" i="70"/>
  <c r="B64" i="70"/>
  <c r="H64" i="70"/>
  <c r="B65" i="70"/>
  <c r="E65" i="70"/>
  <c r="H65" i="70"/>
  <c r="B66" i="70"/>
  <c r="H66" i="70"/>
  <c r="B67" i="70"/>
  <c r="E67" i="70"/>
  <c r="H67" i="70"/>
  <c r="B68" i="70"/>
  <c r="H68" i="70"/>
  <c r="B69" i="70"/>
  <c r="E69" i="70"/>
  <c r="H69" i="70"/>
  <c r="B70" i="70"/>
  <c r="H70" i="70"/>
  <c r="B71" i="70"/>
  <c r="E71" i="70"/>
  <c r="H71" i="70"/>
  <c r="B74" i="70"/>
  <c r="H74" i="70"/>
  <c r="B75" i="70"/>
  <c r="E75" i="70"/>
  <c r="H75" i="70"/>
  <c r="B76" i="70"/>
  <c r="H76" i="70"/>
  <c r="B77" i="70"/>
  <c r="E77" i="70"/>
  <c r="H77" i="70"/>
  <c r="B78" i="70"/>
  <c r="H78" i="70"/>
  <c r="B79" i="70"/>
  <c r="E79" i="70"/>
  <c r="H79" i="70"/>
  <c r="B80" i="70"/>
  <c r="H80" i="70"/>
  <c r="B81" i="70"/>
  <c r="E81" i="70"/>
  <c r="H81" i="70"/>
  <c r="B82" i="70"/>
  <c r="H82" i="70"/>
  <c r="B83" i="70"/>
  <c r="E83" i="70"/>
  <c r="H83" i="70"/>
  <c r="B84" i="70"/>
  <c r="H84" i="70"/>
  <c r="B88" i="70"/>
  <c r="E88" i="70"/>
  <c r="H88" i="70"/>
  <c r="B5" i="72" l="1"/>
  <c r="B7" i="72"/>
  <c r="B9" i="72"/>
  <c r="B11" i="72"/>
  <c r="B13" i="72"/>
  <c r="B17" i="72"/>
  <c r="B19" i="72"/>
  <c r="B21" i="72"/>
  <c r="B23" i="72"/>
  <c r="B25" i="72"/>
  <c r="B27" i="72"/>
  <c r="B31" i="72"/>
  <c r="B33" i="72"/>
  <c r="B35" i="72"/>
  <c r="B37" i="72"/>
  <c r="B39" i="72"/>
  <c r="B43" i="72"/>
  <c r="B45" i="72"/>
  <c r="B47" i="72"/>
  <c r="B49" i="72"/>
  <c r="B51" i="72"/>
  <c r="B53" i="72"/>
  <c r="B57" i="72"/>
  <c r="B59" i="72"/>
  <c r="B61" i="72"/>
  <c r="B63" i="72"/>
  <c r="B65" i="72"/>
  <c r="B69" i="72"/>
  <c r="B71" i="72"/>
  <c r="B73" i="72"/>
  <c r="B75" i="72"/>
  <c r="B77" i="72"/>
  <c r="B79" i="72"/>
  <c r="E5" i="72"/>
  <c r="E7" i="72"/>
  <c r="E9" i="72"/>
  <c r="E11" i="72"/>
  <c r="E13" i="72"/>
  <c r="E17" i="72"/>
  <c r="E19" i="72"/>
  <c r="E21" i="72"/>
  <c r="E23" i="72"/>
  <c r="E25" i="72"/>
  <c r="E27" i="72"/>
  <c r="E31" i="72"/>
  <c r="E33" i="72"/>
  <c r="E35" i="72"/>
  <c r="E37" i="72"/>
  <c r="E39" i="72"/>
  <c r="E43" i="72"/>
  <c r="E45" i="72"/>
  <c r="E47" i="72"/>
  <c r="E49" i="72"/>
  <c r="E51" i="72"/>
  <c r="E53" i="72"/>
  <c r="E57" i="72"/>
  <c r="E59" i="72"/>
  <c r="E61" i="72"/>
  <c r="E63" i="72"/>
  <c r="E65" i="72"/>
  <c r="E69" i="72"/>
  <c r="E71" i="72"/>
  <c r="E73" i="72"/>
  <c r="E75" i="72"/>
  <c r="E77" i="72"/>
  <c r="E79" i="72"/>
  <c r="H5" i="72"/>
  <c r="H7" i="72"/>
  <c r="H9" i="72"/>
  <c r="H11" i="72"/>
  <c r="H13" i="72"/>
  <c r="H17" i="72"/>
  <c r="H19" i="72"/>
  <c r="H21" i="72"/>
  <c r="H23" i="72"/>
  <c r="H25" i="72"/>
  <c r="H27" i="72"/>
  <c r="H31" i="72"/>
  <c r="H33" i="72"/>
  <c r="H35" i="72"/>
  <c r="H37" i="72"/>
  <c r="H39" i="72"/>
  <c r="H43" i="72"/>
  <c r="H45" i="72"/>
  <c r="H78" i="72"/>
  <c r="B76" i="72"/>
  <c r="H72" i="72"/>
  <c r="B70" i="72"/>
  <c r="H64" i="72"/>
  <c r="B62" i="72"/>
  <c r="H58" i="72"/>
  <c r="B56" i="72"/>
  <c r="H50" i="72"/>
  <c r="B48" i="72"/>
  <c r="E44" i="72"/>
  <c r="E38" i="72"/>
  <c r="E34" i="72"/>
  <c r="E30" i="72"/>
  <c r="E24" i="72"/>
  <c r="E20" i="72"/>
  <c r="E14" i="72"/>
  <c r="E10" i="72"/>
  <c r="E6" i="72"/>
  <c r="E56" i="72"/>
  <c r="H51" i="72"/>
  <c r="E48" i="72"/>
  <c r="H44" i="72"/>
  <c r="H38" i="72"/>
  <c r="H34" i="72"/>
  <c r="H30" i="72"/>
  <c r="H24" i="72"/>
  <c r="H20" i="72"/>
  <c r="H14" i="72"/>
  <c r="H10" i="72"/>
  <c r="H6" i="72"/>
  <c r="E78" i="72"/>
  <c r="H75" i="72"/>
  <c r="E72" i="72"/>
  <c r="H69" i="72"/>
  <c r="E64" i="72"/>
  <c r="H61" i="72"/>
  <c r="E58" i="72"/>
  <c r="H53" i="72"/>
  <c r="E50" i="72"/>
  <c r="H47" i="72"/>
  <c r="B44" i="72"/>
  <c r="B38" i="72"/>
  <c r="B34" i="72"/>
  <c r="B30" i="72"/>
  <c r="B24" i="72"/>
  <c r="B20" i="72"/>
  <c r="B14" i="72"/>
  <c r="B10" i="72"/>
  <c r="B6" i="72"/>
  <c r="E84" i="70"/>
  <c r="E82" i="70"/>
  <c r="E80" i="70"/>
  <c r="E78" i="70"/>
  <c r="E76" i="70"/>
  <c r="E74" i="70"/>
  <c r="E70" i="70"/>
  <c r="E68" i="70"/>
  <c r="E66" i="70"/>
  <c r="E64" i="70"/>
  <c r="E62" i="70"/>
  <c r="E58" i="70"/>
  <c r="E56" i="70"/>
  <c r="E54" i="70"/>
  <c r="E52" i="70"/>
  <c r="E50" i="70"/>
  <c r="E48" i="70"/>
  <c r="E44" i="70"/>
  <c r="E42" i="70"/>
  <c r="E40" i="70"/>
  <c r="E38" i="70"/>
  <c r="E36" i="70"/>
  <c r="E32" i="70"/>
  <c r="E30" i="70"/>
  <c r="E28" i="70"/>
  <c r="E26" i="70"/>
  <c r="E24" i="70"/>
  <c r="E22" i="70"/>
  <c r="E18" i="70"/>
  <c r="E16" i="70"/>
  <c r="E14" i="70"/>
  <c r="E12" i="70"/>
  <c r="H5" i="68"/>
  <c r="I4" i="68"/>
  <c r="H4" i="68"/>
  <c r="G4" i="68"/>
  <c r="F4" i="68"/>
  <c r="I3" i="68"/>
  <c r="H3" i="68"/>
  <c r="G3" i="68"/>
  <c r="F3" i="68"/>
  <c r="D46" i="68"/>
  <c r="C46" i="68"/>
  <c r="B46" i="68"/>
  <c r="A46" i="68"/>
  <c r="D45" i="68"/>
  <c r="C45" i="68"/>
  <c r="B45" i="68"/>
  <c r="A45" i="68"/>
  <c r="D44" i="68"/>
  <c r="C44" i="68"/>
  <c r="B44" i="68"/>
  <c r="A44" i="68"/>
  <c r="D43" i="68"/>
  <c r="I43" i="68" s="1"/>
  <c r="C43" i="68"/>
  <c r="B43" i="68"/>
  <c r="A43" i="68"/>
  <c r="D42" i="68"/>
  <c r="C42" i="68"/>
  <c r="B42" i="68"/>
  <c r="A42" i="68"/>
  <c r="G41" i="68"/>
  <c r="D41" i="68"/>
  <c r="C41" i="68"/>
  <c r="B41" i="68"/>
  <c r="A41" i="68"/>
  <c r="D40" i="68"/>
  <c r="C40" i="68"/>
  <c r="B40" i="68"/>
  <c r="A40" i="68"/>
  <c r="D39" i="68"/>
  <c r="C39" i="68"/>
  <c r="B39" i="68"/>
  <c r="A39" i="68"/>
  <c r="D38" i="68"/>
  <c r="C38" i="68"/>
  <c r="B38" i="68"/>
  <c r="A38" i="68"/>
  <c r="D37" i="68"/>
  <c r="C37" i="68"/>
  <c r="B37" i="68"/>
  <c r="A37" i="68"/>
  <c r="D36" i="68"/>
  <c r="C36" i="68"/>
  <c r="B36" i="68"/>
  <c r="A36" i="68"/>
  <c r="D35" i="68"/>
  <c r="C35" i="68"/>
  <c r="B35" i="68"/>
  <c r="A35" i="68"/>
  <c r="D34" i="68"/>
  <c r="C34" i="68"/>
  <c r="B34" i="68"/>
  <c r="A34" i="68"/>
  <c r="D33" i="68"/>
  <c r="I33" i="68" s="1"/>
  <c r="C33" i="68"/>
  <c r="B33" i="68"/>
  <c r="A33" i="68"/>
  <c r="F32" i="68"/>
  <c r="C32" i="68"/>
  <c r="B32" i="68"/>
  <c r="A32" i="68"/>
  <c r="H31" i="68"/>
  <c r="C31" i="68"/>
  <c r="B31" i="68"/>
  <c r="A31" i="68"/>
  <c r="D30" i="68"/>
  <c r="H30" i="68" s="1"/>
  <c r="C30" i="68"/>
  <c r="B30" i="68"/>
  <c r="A30" i="68"/>
  <c r="D29" i="68"/>
  <c r="I29" i="68" s="1"/>
  <c r="C29" i="68"/>
  <c r="B29" i="68"/>
  <c r="A29" i="68"/>
  <c r="D28" i="68"/>
  <c r="C28" i="68"/>
  <c r="B28" i="68"/>
  <c r="A28" i="68"/>
  <c r="D27" i="68"/>
  <c r="C27" i="68"/>
  <c r="B27" i="68"/>
  <c r="A27" i="68"/>
  <c r="D26" i="68"/>
  <c r="I26" i="68" s="1"/>
  <c r="C26" i="68"/>
  <c r="B26" i="68"/>
  <c r="A26" i="68"/>
  <c r="D25" i="68"/>
  <c r="C25" i="68"/>
  <c r="B25" i="68"/>
  <c r="A25" i="68"/>
  <c r="D24" i="68"/>
  <c r="C24" i="68"/>
  <c r="B24" i="68"/>
  <c r="A24" i="68"/>
  <c r="D23" i="68"/>
  <c r="C23" i="68"/>
  <c r="B23" i="68"/>
  <c r="A23" i="68"/>
  <c r="D22" i="68"/>
  <c r="I22" i="68" s="1"/>
  <c r="C22" i="68"/>
  <c r="B22" i="68"/>
  <c r="A22" i="68"/>
  <c r="D21" i="68"/>
  <c r="C21" i="68"/>
  <c r="B21" i="68"/>
  <c r="A21" i="68"/>
  <c r="D20" i="68"/>
  <c r="I20" i="68" s="1"/>
  <c r="C20" i="68"/>
  <c r="B20" i="68"/>
  <c r="A20" i="68"/>
  <c r="C19" i="68"/>
  <c r="B19" i="68"/>
  <c r="A19" i="68"/>
  <c r="H18" i="68"/>
  <c r="C18" i="68"/>
  <c r="B18" i="68"/>
  <c r="A18" i="68"/>
  <c r="D17" i="68"/>
  <c r="C17" i="68"/>
  <c r="B17" i="68"/>
  <c r="A17" i="68"/>
  <c r="D16" i="68"/>
  <c r="C16" i="68"/>
  <c r="B16" i="68"/>
  <c r="A16" i="68"/>
  <c r="D15" i="68"/>
  <c r="I15" i="68" s="1"/>
  <c r="C15" i="68"/>
  <c r="B15" i="68"/>
  <c r="A15" i="68"/>
  <c r="D14" i="68"/>
  <c r="I14" i="68" s="1"/>
  <c r="C14" i="68"/>
  <c r="B14" i="68"/>
  <c r="A14" i="68"/>
  <c r="D13" i="68"/>
  <c r="C13" i="68"/>
  <c r="B13" i="68"/>
  <c r="A13" i="68"/>
  <c r="D12" i="68"/>
  <c r="C12" i="68"/>
  <c r="B12" i="68"/>
  <c r="A12" i="68"/>
  <c r="D11" i="68"/>
  <c r="C11" i="68"/>
  <c r="B11" i="68"/>
  <c r="A11" i="68"/>
  <c r="D10" i="68"/>
  <c r="C10" i="68"/>
  <c r="B10" i="68"/>
  <c r="A10" i="68"/>
  <c r="D9" i="68"/>
  <c r="I9" i="68" s="1"/>
  <c r="C9" i="68"/>
  <c r="F9" i="68" s="1"/>
  <c r="B9" i="68"/>
  <c r="A9" i="68"/>
  <c r="D8" i="68"/>
  <c r="I8" i="68" s="1"/>
  <c r="C8" i="68"/>
  <c r="B8" i="68"/>
  <c r="A8" i="68"/>
  <c r="D7" i="68"/>
  <c r="C7" i="68"/>
  <c r="B7" i="68"/>
  <c r="A7" i="68"/>
  <c r="F6" i="68"/>
  <c r="C6" i="68"/>
  <c r="B6" i="68"/>
  <c r="A6" i="68"/>
  <c r="C5" i="68"/>
  <c r="B5" i="68"/>
  <c r="A5" i="68"/>
  <c r="I2" i="68"/>
  <c r="G2" i="68"/>
  <c r="F2" i="68"/>
  <c r="E85" i="27"/>
  <c r="I17" i="68" l="1"/>
  <c r="G40" i="68"/>
  <c r="F5" i="68"/>
  <c r="F30" i="68"/>
  <c r="F37" i="68"/>
  <c r="G9" i="68"/>
  <c r="F19" i="68"/>
  <c r="F25" i="68"/>
  <c r="H35" i="68"/>
  <c r="H41" i="68"/>
  <c r="G43" i="68"/>
  <c r="G24" i="68"/>
  <c r="G11" i="68"/>
  <c r="G17" i="68"/>
  <c r="G23" i="68"/>
  <c r="G46" i="68"/>
  <c r="F27" i="68"/>
  <c r="G15" i="68"/>
  <c r="F31" i="68"/>
  <c r="F41" i="68"/>
  <c r="I11" i="68"/>
  <c r="H24" i="68"/>
  <c r="I25" i="68"/>
  <c r="F26" i="68"/>
  <c r="F35" i="68"/>
  <c r="F10" i="68"/>
  <c r="I19" i="68"/>
  <c r="G34" i="68"/>
  <c r="H7" i="68"/>
  <c r="G5" i="68"/>
  <c r="H9" i="68"/>
  <c r="F15" i="68"/>
  <c r="I28" i="68"/>
  <c r="G29" i="68"/>
  <c r="G30" i="68"/>
  <c r="F40" i="68"/>
  <c r="F16" i="68"/>
  <c r="G18" i="68"/>
  <c r="F21" i="68"/>
  <c r="I23" i="68"/>
  <c r="F24" i="68"/>
  <c r="G26" i="68"/>
  <c r="F36" i="68"/>
  <c r="I37" i="68"/>
  <c r="F38" i="68"/>
  <c r="H39" i="68"/>
  <c r="F18" i="68"/>
  <c r="H15" i="68"/>
  <c r="G13" i="68"/>
  <c r="G20" i="68"/>
  <c r="G12" i="68"/>
  <c r="F20" i="68"/>
  <c r="I36" i="68"/>
  <c r="F45" i="68"/>
  <c r="I40" i="68"/>
  <c r="F42" i="68"/>
  <c r="G44" i="68"/>
  <c r="H13" i="68"/>
  <c r="G10" i="68"/>
  <c r="H22" i="68"/>
  <c r="I6" i="68"/>
  <c r="I7" i="68"/>
  <c r="I10" i="68"/>
  <c r="F11" i="68"/>
  <c r="F12" i="68"/>
  <c r="I13" i="68"/>
  <c r="I16" i="68"/>
  <c r="F17" i="68"/>
  <c r="G19" i="68"/>
  <c r="G25" i="68"/>
  <c r="G35" i="68"/>
  <c r="G36" i="68"/>
  <c r="I38" i="68"/>
  <c r="I39" i="68"/>
  <c r="I42" i="68"/>
  <c r="F43" i="68"/>
  <c r="F44" i="68"/>
  <c r="I45" i="68"/>
  <c r="H46" i="68"/>
  <c r="G6" i="68"/>
  <c r="F7" i="68"/>
  <c r="H11" i="68"/>
  <c r="I12" i="68"/>
  <c r="F13" i="68"/>
  <c r="F14" i="68"/>
  <c r="H17" i="68"/>
  <c r="G21" i="68"/>
  <c r="G27" i="68"/>
  <c r="G31" i="68"/>
  <c r="G32" i="68"/>
  <c r="G37" i="68"/>
  <c r="G38" i="68"/>
  <c r="F39" i="68"/>
  <c r="I41" i="68"/>
  <c r="H43" i="68"/>
  <c r="I44" i="68"/>
  <c r="F46" i="68"/>
  <c r="F8" i="68"/>
  <c r="G7" i="68"/>
  <c r="G8" i="68"/>
  <c r="G14" i="68"/>
  <c r="I18" i="68"/>
  <c r="H20" i="68"/>
  <c r="I21" i="68"/>
  <c r="F22" i="68"/>
  <c r="F23" i="68"/>
  <c r="I24" i="68"/>
  <c r="H26" i="68"/>
  <c r="I27" i="68"/>
  <c r="F28" i="68"/>
  <c r="F29" i="68"/>
  <c r="I30" i="68"/>
  <c r="I32" i="68"/>
  <c r="F33" i="68"/>
  <c r="F34" i="68"/>
  <c r="I35" i="68"/>
  <c r="H37" i="68"/>
  <c r="G39" i="68"/>
  <c r="I46" i="68"/>
  <c r="G22" i="68"/>
  <c r="G28" i="68"/>
  <c r="G33" i="68"/>
  <c r="I5" i="68"/>
  <c r="G16" i="68"/>
  <c r="H28" i="68"/>
  <c r="I31" i="68"/>
  <c r="H33" i="68"/>
  <c r="I34" i="68"/>
  <c r="G42" i="68"/>
  <c r="H2" i="68"/>
  <c r="H6" i="68"/>
  <c r="H8" i="68"/>
  <c r="H10" i="68"/>
  <c r="H12" i="68"/>
  <c r="H14" i="68"/>
  <c r="H16" i="68"/>
  <c r="H19" i="68"/>
  <c r="H21" i="68"/>
  <c r="H23" i="68"/>
  <c r="H25" i="68"/>
  <c r="H27" i="68"/>
  <c r="H29" i="68"/>
  <c r="H32" i="68"/>
  <c r="H34" i="68"/>
  <c r="H36" i="68"/>
  <c r="H38" i="68"/>
  <c r="H40" i="68"/>
  <c r="H42" i="68"/>
  <c r="H44" i="68"/>
  <c r="G45" i="68"/>
  <c r="H45" i="68"/>
  <c r="BE258" i="62"/>
  <c r="BE257" i="62"/>
  <c r="BE256" i="62"/>
  <c r="BE255" i="62"/>
  <c r="BE254" i="62"/>
  <c r="BE253" i="62"/>
  <c r="BE252" i="62"/>
  <c r="BE251" i="62"/>
  <c r="BE250" i="62"/>
  <c r="BE249" i="62"/>
  <c r="BE248" i="62"/>
  <c r="BE247" i="62"/>
  <c r="BE246" i="62"/>
  <c r="BE245" i="62"/>
  <c r="BE244" i="62"/>
  <c r="BE243" i="62"/>
  <c r="BE242" i="62"/>
  <c r="BE241" i="62"/>
  <c r="BE240" i="62"/>
  <c r="BE239" i="62"/>
  <c r="BE238" i="62"/>
  <c r="BE237" i="62"/>
  <c r="BE236" i="62"/>
  <c r="BE235" i="62"/>
  <c r="BE234" i="62"/>
  <c r="BE233" i="62"/>
  <c r="BE232" i="62"/>
  <c r="BE231" i="62"/>
  <c r="BE230" i="62"/>
  <c r="BE229" i="62"/>
  <c r="BE228" i="62"/>
  <c r="BE227" i="62"/>
  <c r="BE226" i="62"/>
  <c r="BE225" i="62"/>
  <c r="BE224" i="62"/>
  <c r="BE223" i="62"/>
  <c r="BE222" i="62"/>
  <c r="BE221" i="62"/>
  <c r="BE220" i="62"/>
  <c r="BE219" i="62"/>
  <c r="BE218" i="62"/>
  <c r="BE217" i="62"/>
  <c r="BE216" i="62"/>
  <c r="BE215" i="62"/>
  <c r="BE214" i="62"/>
  <c r="BE213" i="62"/>
  <c r="BE212" i="62"/>
  <c r="BE211" i="62"/>
  <c r="BE210" i="62"/>
  <c r="BE209" i="62"/>
  <c r="BE208" i="62"/>
  <c r="BE207" i="62"/>
  <c r="BE206" i="62"/>
  <c r="BE205" i="62"/>
  <c r="BE204" i="62"/>
  <c r="BE203" i="62"/>
  <c r="BE202" i="62"/>
  <c r="BE201" i="62"/>
  <c r="BE200" i="62"/>
  <c r="BE199" i="62"/>
  <c r="BE198" i="62"/>
  <c r="BE197" i="62"/>
  <c r="BE196" i="62"/>
  <c r="BE195" i="62"/>
  <c r="BE194" i="62"/>
  <c r="BE193" i="62"/>
  <c r="BE192" i="62"/>
  <c r="BE191" i="62"/>
  <c r="BE190" i="62"/>
  <c r="BE189" i="62"/>
  <c r="BE188" i="62"/>
  <c r="BE187" i="62"/>
  <c r="BE186" i="62"/>
  <c r="BE185" i="62"/>
  <c r="BE184" i="62"/>
  <c r="BE183" i="62"/>
  <c r="BE182" i="62"/>
  <c r="BE181" i="62"/>
  <c r="BE180" i="62"/>
  <c r="BE179" i="62"/>
  <c r="BE178" i="62"/>
  <c r="BE177" i="62"/>
  <c r="BE176" i="62"/>
  <c r="BE175" i="62"/>
  <c r="BE174" i="62"/>
  <c r="BE173" i="62"/>
  <c r="BE172" i="62"/>
  <c r="BE171" i="62"/>
  <c r="BE170" i="62"/>
  <c r="BE169" i="62"/>
  <c r="BE168" i="62"/>
  <c r="BE167" i="62"/>
  <c r="BE166" i="62"/>
  <c r="BE165" i="62"/>
  <c r="BE164" i="62"/>
  <c r="BE163" i="62"/>
  <c r="BE162" i="62"/>
  <c r="BE161" i="62"/>
  <c r="BE160" i="62"/>
  <c r="BE159" i="62"/>
  <c r="BE158" i="62"/>
  <c r="BE157" i="62"/>
  <c r="BE156" i="62"/>
  <c r="BE155" i="62"/>
  <c r="BE154" i="62"/>
  <c r="BE153" i="62"/>
  <c r="BE152" i="62"/>
  <c r="BE151" i="62"/>
  <c r="BE150" i="62"/>
  <c r="BE149" i="62"/>
  <c r="BE148" i="62"/>
  <c r="BE147" i="62"/>
  <c r="BE146" i="62"/>
  <c r="BE145" i="62"/>
  <c r="BE144" i="62"/>
  <c r="BE143" i="62"/>
  <c r="BE142" i="62"/>
  <c r="BE141" i="62"/>
  <c r="BE140" i="62"/>
  <c r="BE139" i="62"/>
  <c r="BE138" i="62"/>
  <c r="BE137" i="62"/>
  <c r="BE136" i="62"/>
  <c r="BE135" i="62"/>
  <c r="BE134" i="62"/>
  <c r="BE133" i="62"/>
  <c r="BE132" i="62"/>
  <c r="BE131" i="62"/>
  <c r="BE130" i="62"/>
  <c r="BE129" i="62"/>
  <c r="BE128" i="62"/>
  <c r="BE127" i="62"/>
  <c r="BE126" i="62"/>
  <c r="BE125" i="62"/>
  <c r="BE124" i="62"/>
  <c r="BE123" i="62"/>
  <c r="BE122" i="62"/>
  <c r="BE121" i="62"/>
  <c r="BE120" i="62"/>
  <c r="BE119" i="62"/>
  <c r="BE118" i="62"/>
  <c r="BE117" i="62"/>
  <c r="BE116" i="62"/>
  <c r="BE115" i="62"/>
  <c r="BE114" i="62"/>
  <c r="BE113" i="62"/>
  <c r="BE112" i="62"/>
  <c r="BE111" i="62"/>
  <c r="BE110" i="62"/>
  <c r="BE109" i="62"/>
  <c r="BE108" i="62"/>
  <c r="BE107" i="62"/>
  <c r="BE106" i="62"/>
  <c r="BE105" i="62"/>
  <c r="BE104" i="62"/>
  <c r="BE103" i="62"/>
  <c r="BE102" i="62"/>
  <c r="BE101" i="62"/>
  <c r="BE100" i="62"/>
  <c r="BE99" i="62"/>
  <c r="BE98" i="62"/>
  <c r="BE97" i="62"/>
  <c r="BE96" i="62"/>
  <c r="BE95" i="62"/>
  <c r="BE94" i="62"/>
  <c r="BE93" i="62"/>
  <c r="BE92" i="62"/>
  <c r="BE91" i="62"/>
  <c r="BE90" i="62"/>
  <c r="BE89" i="62"/>
  <c r="BE88" i="62"/>
  <c r="BE87" i="62"/>
  <c r="BE86" i="62"/>
  <c r="BE85" i="62"/>
  <c r="BE84" i="62"/>
  <c r="BE83" i="62"/>
  <c r="BE82" i="62"/>
  <c r="BE81" i="62"/>
  <c r="BE80" i="62"/>
  <c r="BE79" i="62"/>
  <c r="BE78" i="62"/>
  <c r="BE77" i="62"/>
  <c r="BE76" i="62"/>
  <c r="BE75" i="62"/>
  <c r="BE74" i="62"/>
  <c r="BE73" i="62"/>
  <c r="BE72" i="62"/>
  <c r="BE71" i="62"/>
  <c r="BE70" i="62"/>
  <c r="BE69" i="62"/>
  <c r="BE68" i="62"/>
  <c r="BE67" i="62"/>
  <c r="BE66" i="62"/>
  <c r="BE65" i="62"/>
  <c r="BE64" i="62"/>
  <c r="BE63" i="62"/>
  <c r="BE62" i="62"/>
  <c r="BE61" i="62"/>
  <c r="BE60" i="62"/>
  <c r="BE59" i="62"/>
  <c r="BE58" i="62"/>
  <c r="BE57" i="62"/>
  <c r="BE56" i="62"/>
  <c r="BE55" i="62"/>
  <c r="BE54" i="62"/>
  <c r="BE53" i="62"/>
  <c r="BE52" i="62"/>
  <c r="BE51" i="62"/>
  <c r="BE50" i="62"/>
  <c r="BE49" i="62"/>
  <c r="BE48" i="62"/>
  <c r="BE47" i="62"/>
  <c r="BE46" i="62"/>
  <c r="BE45" i="62"/>
  <c r="BE44" i="62"/>
  <c r="BE43" i="62"/>
  <c r="BE42" i="62"/>
  <c r="BE41" i="62"/>
  <c r="BE40" i="62"/>
  <c r="BE39" i="62"/>
  <c r="BE38" i="62"/>
  <c r="BE37" i="62"/>
  <c r="BE36" i="62"/>
  <c r="BE35" i="62"/>
  <c r="BE34" i="62"/>
  <c r="BE33" i="62"/>
  <c r="BE32" i="62"/>
  <c r="BE31" i="62"/>
  <c r="BE30" i="62"/>
  <c r="BE29" i="62"/>
  <c r="BE28" i="62"/>
  <c r="BE27" i="62"/>
  <c r="BE26" i="62"/>
  <c r="BE25" i="62"/>
  <c r="BE24" i="62"/>
  <c r="BE23" i="62"/>
  <c r="BE22" i="62"/>
  <c r="BE21" i="62"/>
  <c r="BE20" i="62"/>
  <c r="BE19" i="62"/>
  <c r="BE18" i="62"/>
  <c r="BE17" i="62"/>
  <c r="BE16" i="62"/>
  <c r="BE15" i="62"/>
  <c r="BE14" i="62"/>
  <c r="BE13" i="62"/>
  <c r="BE12" i="62"/>
  <c r="BE11" i="62"/>
  <c r="BE10" i="62"/>
  <c r="BE9" i="62"/>
  <c r="BE8" i="62"/>
  <c r="BE7" i="62"/>
  <c r="BE6" i="62"/>
  <c r="BE5" i="62"/>
  <c r="BE4" i="62"/>
  <c r="BE3" i="62"/>
  <c r="F47" i="68" l="1"/>
  <c r="G47" i="68"/>
  <c r="I47" i="68"/>
  <c r="H47" i="68"/>
  <c r="M513" i="62"/>
  <c r="E513" i="62"/>
  <c r="D513" i="62"/>
  <c r="M512" i="62"/>
  <c r="E512" i="62"/>
  <c r="D512" i="62"/>
  <c r="M511" i="62"/>
  <c r="E511" i="62"/>
  <c r="D511" i="62"/>
  <c r="M510" i="62"/>
  <c r="E510" i="62"/>
  <c r="D510" i="62"/>
  <c r="M509" i="62"/>
  <c r="E509" i="62"/>
  <c r="D509" i="62"/>
  <c r="M508" i="62"/>
  <c r="E508" i="62"/>
  <c r="D508" i="62"/>
  <c r="M507" i="62"/>
  <c r="E507" i="62"/>
  <c r="D507" i="62"/>
  <c r="M506" i="62"/>
  <c r="E506" i="62"/>
  <c r="D506" i="62"/>
  <c r="M505" i="62"/>
  <c r="E505" i="62"/>
  <c r="D505" i="62"/>
  <c r="M504" i="62"/>
  <c r="E504" i="62"/>
  <c r="D504" i="62"/>
  <c r="M503" i="62"/>
  <c r="E503" i="62"/>
  <c r="D503" i="62"/>
  <c r="M502" i="62"/>
  <c r="E502" i="62"/>
  <c r="D502" i="62"/>
  <c r="M501" i="62"/>
  <c r="E501" i="62"/>
  <c r="D501" i="62"/>
  <c r="M500" i="62"/>
  <c r="E500" i="62"/>
  <c r="D500" i="62"/>
  <c r="M499" i="62"/>
  <c r="E499" i="62"/>
  <c r="D499" i="62"/>
  <c r="M498" i="62"/>
  <c r="E498" i="62"/>
  <c r="D498" i="62"/>
  <c r="M497" i="62"/>
  <c r="E497" i="62"/>
  <c r="D497" i="62"/>
  <c r="M496" i="62"/>
  <c r="E496" i="62"/>
  <c r="D496" i="62"/>
  <c r="M495" i="62"/>
  <c r="E495" i="62"/>
  <c r="D495" i="62"/>
  <c r="M494" i="62"/>
  <c r="E494" i="62"/>
  <c r="D494" i="62"/>
  <c r="M493" i="62"/>
  <c r="E493" i="62"/>
  <c r="D493" i="62"/>
  <c r="M492" i="62"/>
  <c r="E492" i="62"/>
  <c r="D492" i="62"/>
  <c r="M491" i="62"/>
  <c r="E491" i="62"/>
  <c r="D491" i="62"/>
  <c r="M490" i="62"/>
  <c r="E490" i="62"/>
  <c r="D490" i="62"/>
  <c r="M489" i="62"/>
  <c r="E489" i="62"/>
  <c r="D489" i="62"/>
  <c r="M488" i="62"/>
  <c r="E488" i="62"/>
  <c r="D488" i="62"/>
  <c r="M487" i="62"/>
  <c r="E487" i="62"/>
  <c r="D487" i="62"/>
  <c r="M486" i="62"/>
  <c r="E486" i="62"/>
  <c r="D486" i="62"/>
  <c r="M485" i="62"/>
  <c r="E485" i="62"/>
  <c r="D485" i="62"/>
  <c r="M484" i="62"/>
  <c r="E484" i="62"/>
  <c r="D484" i="62"/>
  <c r="M483" i="62"/>
  <c r="E483" i="62"/>
  <c r="D483" i="62"/>
  <c r="M482" i="62"/>
  <c r="E482" i="62"/>
  <c r="D482" i="62"/>
  <c r="M481" i="62"/>
  <c r="E481" i="62"/>
  <c r="D481" i="62"/>
  <c r="M480" i="62"/>
  <c r="E480" i="62"/>
  <c r="D480" i="62"/>
  <c r="M479" i="62"/>
  <c r="E479" i="62"/>
  <c r="D479" i="62"/>
  <c r="M478" i="62"/>
  <c r="E478" i="62"/>
  <c r="D478" i="62"/>
  <c r="M477" i="62"/>
  <c r="E477" i="62"/>
  <c r="D477" i="62"/>
  <c r="M476" i="62"/>
  <c r="E476" i="62"/>
  <c r="D476" i="62"/>
  <c r="M475" i="62"/>
  <c r="E475" i="62"/>
  <c r="D475" i="62"/>
  <c r="M474" i="62"/>
  <c r="E474" i="62"/>
  <c r="D474" i="62"/>
  <c r="M473" i="62"/>
  <c r="E473" i="62"/>
  <c r="D473" i="62"/>
  <c r="M472" i="62"/>
  <c r="E472" i="62"/>
  <c r="D472" i="62"/>
  <c r="M471" i="62"/>
  <c r="E471" i="62"/>
  <c r="D471" i="62"/>
  <c r="M470" i="62"/>
  <c r="E470" i="62"/>
  <c r="D470" i="62"/>
  <c r="M469" i="62"/>
  <c r="E469" i="62"/>
  <c r="D469" i="62"/>
  <c r="M468" i="62"/>
  <c r="E468" i="62"/>
  <c r="D468" i="62"/>
  <c r="M467" i="62"/>
  <c r="E467" i="62"/>
  <c r="D467" i="62"/>
  <c r="M466" i="62"/>
  <c r="E466" i="62"/>
  <c r="D466" i="62"/>
  <c r="M465" i="62"/>
  <c r="E465" i="62"/>
  <c r="D465" i="62"/>
  <c r="M464" i="62"/>
  <c r="E464" i="62"/>
  <c r="D464" i="62"/>
  <c r="M463" i="62"/>
  <c r="E463" i="62"/>
  <c r="D463" i="62"/>
  <c r="M462" i="62"/>
  <c r="E462" i="62"/>
  <c r="D462" i="62"/>
  <c r="M461" i="62"/>
  <c r="E461" i="62"/>
  <c r="D461" i="62"/>
  <c r="M460" i="62"/>
  <c r="E460" i="62"/>
  <c r="D460" i="62"/>
  <c r="M459" i="62"/>
  <c r="E459" i="62"/>
  <c r="D459" i="62"/>
  <c r="M458" i="62"/>
  <c r="E458" i="62"/>
  <c r="D458" i="62"/>
  <c r="M457" i="62"/>
  <c r="E457" i="62"/>
  <c r="D457" i="62"/>
  <c r="M456" i="62"/>
  <c r="E456" i="62"/>
  <c r="D456" i="62"/>
  <c r="M455" i="62"/>
  <c r="E455" i="62"/>
  <c r="D455" i="62"/>
  <c r="M454" i="62"/>
  <c r="E454" i="62"/>
  <c r="D454" i="62"/>
  <c r="M453" i="62"/>
  <c r="E453" i="62"/>
  <c r="D453" i="62"/>
  <c r="M452" i="62"/>
  <c r="E452" i="62"/>
  <c r="D452" i="62"/>
  <c r="M451" i="62"/>
  <c r="E451" i="62"/>
  <c r="D451" i="62"/>
  <c r="M450" i="62"/>
  <c r="E450" i="62"/>
  <c r="D450" i="62"/>
  <c r="M449" i="62"/>
  <c r="E449" i="62"/>
  <c r="D449" i="62"/>
  <c r="M448" i="62"/>
  <c r="E448" i="62"/>
  <c r="D448" i="62"/>
  <c r="M447" i="62"/>
  <c r="E447" i="62"/>
  <c r="D447" i="62"/>
  <c r="M446" i="62"/>
  <c r="E446" i="62"/>
  <c r="D446" i="62"/>
  <c r="M445" i="62"/>
  <c r="E445" i="62"/>
  <c r="D445" i="62"/>
  <c r="M444" i="62"/>
  <c r="E444" i="62"/>
  <c r="D444" i="62"/>
  <c r="M443" i="62"/>
  <c r="E443" i="62"/>
  <c r="D443" i="62"/>
  <c r="M442" i="62"/>
  <c r="E442" i="62"/>
  <c r="D442" i="62"/>
  <c r="M441" i="62"/>
  <c r="E441" i="62"/>
  <c r="D441" i="62"/>
  <c r="M440" i="62"/>
  <c r="E440" i="62"/>
  <c r="D440" i="62"/>
  <c r="M439" i="62"/>
  <c r="E439" i="62"/>
  <c r="D439" i="62"/>
  <c r="M438" i="62"/>
  <c r="E438" i="62"/>
  <c r="D438" i="62"/>
  <c r="M437" i="62"/>
  <c r="E437" i="62"/>
  <c r="D437" i="62"/>
  <c r="M436" i="62"/>
  <c r="E436" i="62"/>
  <c r="D436" i="62"/>
  <c r="M435" i="62"/>
  <c r="E435" i="62"/>
  <c r="D435" i="62"/>
  <c r="M434" i="62"/>
  <c r="E434" i="62"/>
  <c r="D434" i="62"/>
  <c r="M433" i="62"/>
  <c r="E433" i="62"/>
  <c r="D433" i="62"/>
  <c r="M432" i="62"/>
  <c r="E432" i="62"/>
  <c r="D432" i="62"/>
  <c r="M431" i="62"/>
  <c r="E431" i="62"/>
  <c r="D431" i="62"/>
  <c r="M430" i="62"/>
  <c r="E430" i="62"/>
  <c r="D430" i="62"/>
  <c r="M429" i="62"/>
  <c r="E429" i="62"/>
  <c r="D429" i="62"/>
  <c r="M428" i="62"/>
  <c r="E428" i="62"/>
  <c r="D428" i="62"/>
  <c r="M427" i="62"/>
  <c r="E427" i="62"/>
  <c r="D427" i="62"/>
  <c r="M426" i="62"/>
  <c r="E426" i="62"/>
  <c r="D426" i="62"/>
  <c r="M425" i="62"/>
  <c r="E425" i="62"/>
  <c r="D425" i="62"/>
  <c r="M424" i="62"/>
  <c r="E424" i="62"/>
  <c r="D424" i="62"/>
  <c r="M423" i="62"/>
  <c r="E423" i="62"/>
  <c r="D423" i="62"/>
  <c r="M422" i="62"/>
  <c r="E422" i="62"/>
  <c r="D422" i="62"/>
  <c r="M421" i="62"/>
  <c r="E421" i="62"/>
  <c r="D421" i="62"/>
  <c r="M420" i="62"/>
  <c r="E420" i="62"/>
  <c r="D420" i="62"/>
  <c r="M419" i="62"/>
  <c r="E419" i="62"/>
  <c r="D419" i="62"/>
  <c r="M418" i="62"/>
  <c r="E418" i="62"/>
  <c r="F418" i="62" s="1"/>
  <c r="D418" i="62"/>
  <c r="M417" i="62"/>
  <c r="E417" i="62"/>
  <c r="D417" i="62"/>
  <c r="M416" i="62"/>
  <c r="E416" i="62"/>
  <c r="D416" i="62"/>
  <c r="M415" i="62"/>
  <c r="E415" i="62"/>
  <c r="D415" i="62"/>
  <c r="M414" i="62"/>
  <c r="E414" i="62"/>
  <c r="D414" i="62"/>
  <c r="M413" i="62"/>
  <c r="E413" i="62"/>
  <c r="D413" i="62"/>
  <c r="M412" i="62"/>
  <c r="E412" i="62"/>
  <c r="D412" i="62"/>
  <c r="M411" i="62"/>
  <c r="E411" i="62"/>
  <c r="D411" i="62"/>
  <c r="M410" i="62"/>
  <c r="E410" i="62"/>
  <c r="D410" i="62"/>
  <c r="M409" i="62"/>
  <c r="E409" i="62"/>
  <c r="D409" i="62"/>
  <c r="M408" i="62"/>
  <c r="E408" i="62"/>
  <c r="D408" i="62"/>
  <c r="M407" i="62"/>
  <c r="E407" i="62"/>
  <c r="D407" i="62"/>
  <c r="M406" i="62"/>
  <c r="E406" i="62"/>
  <c r="F406" i="62" s="1"/>
  <c r="D406" i="62"/>
  <c r="M405" i="62"/>
  <c r="E405" i="62"/>
  <c r="D405" i="62"/>
  <c r="M404" i="62"/>
  <c r="E404" i="62"/>
  <c r="D404" i="62"/>
  <c r="M403" i="62"/>
  <c r="E403" i="62"/>
  <c r="D403" i="62"/>
  <c r="M402" i="62"/>
  <c r="E402" i="62"/>
  <c r="D402" i="62"/>
  <c r="M401" i="62"/>
  <c r="E401" i="62"/>
  <c r="D401" i="62"/>
  <c r="M400" i="62"/>
  <c r="E400" i="62"/>
  <c r="D400" i="62"/>
  <c r="M399" i="62"/>
  <c r="E399" i="62"/>
  <c r="D399" i="62"/>
  <c r="M398" i="62"/>
  <c r="E398" i="62"/>
  <c r="D398" i="62"/>
  <c r="M397" i="62"/>
  <c r="E397" i="62"/>
  <c r="D397" i="62"/>
  <c r="M396" i="62"/>
  <c r="E396" i="62"/>
  <c r="D396" i="62"/>
  <c r="M395" i="62"/>
  <c r="E395" i="62"/>
  <c r="D395" i="62"/>
  <c r="M394" i="62"/>
  <c r="E394" i="62"/>
  <c r="D394" i="62"/>
  <c r="M393" i="62"/>
  <c r="E393" i="62"/>
  <c r="D393" i="62"/>
  <c r="M392" i="62"/>
  <c r="E392" i="62"/>
  <c r="D392" i="62"/>
  <c r="M391" i="62"/>
  <c r="E391" i="62"/>
  <c r="D391" i="62"/>
  <c r="M390" i="62"/>
  <c r="E390" i="62"/>
  <c r="D390" i="62"/>
  <c r="M389" i="62"/>
  <c r="E389" i="62"/>
  <c r="D389" i="62"/>
  <c r="M388" i="62"/>
  <c r="E388" i="62"/>
  <c r="D388" i="62"/>
  <c r="M387" i="62"/>
  <c r="E387" i="62"/>
  <c r="D387" i="62"/>
  <c r="M386" i="62"/>
  <c r="E386" i="62"/>
  <c r="D386" i="62"/>
  <c r="M385" i="62"/>
  <c r="E385" i="62"/>
  <c r="D385" i="62"/>
  <c r="M384" i="62"/>
  <c r="E384" i="62"/>
  <c r="D384" i="62"/>
  <c r="M383" i="62"/>
  <c r="E383" i="62"/>
  <c r="D383" i="62"/>
  <c r="M382" i="62"/>
  <c r="E382" i="62"/>
  <c r="D382" i="62"/>
  <c r="M381" i="62"/>
  <c r="E381" i="62"/>
  <c r="D381" i="62"/>
  <c r="M380" i="62"/>
  <c r="E380" i="62"/>
  <c r="D380" i="62"/>
  <c r="M379" i="62"/>
  <c r="E379" i="62"/>
  <c r="D379" i="62"/>
  <c r="M378" i="62"/>
  <c r="E378" i="62"/>
  <c r="D378" i="62"/>
  <c r="M377" i="62"/>
  <c r="E377" i="62"/>
  <c r="D377" i="62"/>
  <c r="M376" i="62"/>
  <c r="E376" i="62"/>
  <c r="D376" i="62"/>
  <c r="M375" i="62"/>
  <c r="E375" i="62"/>
  <c r="D375" i="62"/>
  <c r="M374" i="62"/>
  <c r="E374" i="62"/>
  <c r="D374" i="62"/>
  <c r="M373" i="62"/>
  <c r="E373" i="62"/>
  <c r="D373" i="62"/>
  <c r="M372" i="62"/>
  <c r="E372" i="62"/>
  <c r="D372" i="62"/>
  <c r="M371" i="62"/>
  <c r="E371" i="62"/>
  <c r="D371" i="62"/>
  <c r="M370" i="62"/>
  <c r="E370" i="62"/>
  <c r="D370" i="62"/>
  <c r="M369" i="62"/>
  <c r="E369" i="62"/>
  <c r="D369" i="62"/>
  <c r="M368" i="62"/>
  <c r="E368" i="62"/>
  <c r="D368" i="62"/>
  <c r="M367" i="62"/>
  <c r="E367" i="62"/>
  <c r="D367" i="62"/>
  <c r="M366" i="62"/>
  <c r="E366" i="62"/>
  <c r="D366" i="62"/>
  <c r="M365" i="62"/>
  <c r="E365" i="62"/>
  <c r="D365" i="62"/>
  <c r="M364" i="62"/>
  <c r="E364" i="62"/>
  <c r="D364" i="62"/>
  <c r="M363" i="62"/>
  <c r="E363" i="62"/>
  <c r="D363" i="62"/>
  <c r="M362" i="62"/>
  <c r="E362" i="62"/>
  <c r="D362" i="62"/>
  <c r="M361" i="62"/>
  <c r="E361" i="62"/>
  <c r="D361" i="62"/>
  <c r="M360" i="62"/>
  <c r="E360" i="62"/>
  <c r="D360" i="62"/>
  <c r="M359" i="62"/>
  <c r="E359" i="62"/>
  <c r="D359" i="62"/>
  <c r="M358" i="62"/>
  <c r="E358" i="62"/>
  <c r="D358" i="62"/>
  <c r="M357" i="62"/>
  <c r="E357" i="62"/>
  <c r="D357" i="62"/>
  <c r="M356" i="62"/>
  <c r="E356" i="62"/>
  <c r="D356" i="62"/>
  <c r="M355" i="62"/>
  <c r="E355" i="62"/>
  <c r="D355" i="62"/>
  <c r="M354" i="62"/>
  <c r="E354" i="62"/>
  <c r="D354" i="62"/>
  <c r="M353" i="62"/>
  <c r="E353" i="62"/>
  <c r="D353" i="62"/>
  <c r="M352" i="62"/>
  <c r="E352" i="62"/>
  <c r="D352" i="62"/>
  <c r="M351" i="62"/>
  <c r="E351" i="62"/>
  <c r="D351" i="62"/>
  <c r="M350" i="62"/>
  <c r="E350" i="62"/>
  <c r="D350" i="62"/>
  <c r="M349" i="62"/>
  <c r="E349" i="62"/>
  <c r="D349" i="62"/>
  <c r="M348" i="62"/>
  <c r="E348" i="62"/>
  <c r="D348" i="62"/>
  <c r="M347" i="62"/>
  <c r="E347" i="62"/>
  <c r="D347" i="62"/>
  <c r="M346" i="62"/>
  <c r="E346" i="62"/>
  <c r="D346" i="62"/>
  <c r="M345" i="62"/>
  <c r="E345" i="62"/>
  <c r="D345" i="62"/>
  <c r="M344" i="62"/>
  <c r="E344" i="62"/>
  <c r="D344" i="62"/>
  <c r="M343" i="62"/>
  <c r="E343" i="62"/>
  <c r="D343" i="62"/>
  <c r="M342" i="62"/>
  <c r="E342" i="62"/>
  <c r="D342" i="62"/>
  <c r="M341" i="62"/>
  <c r="E341" i="62"/>
  <c r="D341" i="62"/>
  <c r="M340" i="62"/>
  <c r="E340" i="62"/>
  <c r="D340" i="62"/>
  <c r="M339" i="62"/>
  <c r="E339" i="62"/>
  <c r="D339" i="62"/>
  <c r="M338" i="62"/>
  <c r="E338" i="62"/>
  <c r="D338" i="62"/>
  <c r="M337" i="62"/>
  <c r="E337" i="62"/>
  <c r="D337" i="62"/>
  <c r="M336" i="62"/>
  <c r="E336" i="62"/>
  <c r="D336" i="62"/>
  <c r="M335" i="62"/>
  <c r="E335" i="62"/>
  <c r="D335" i="62"/>
  <c r="M334" i="62"/>
  <c r="E334" i="62"/>
  <c r="D334" i="62"/>
  <c r="M333" i="62"/>
  <c r="E333" i="62"/>
  <c r="D333" i="62"/>
  <c r="M332" i="62"/>
  <c r="E332" i="62"/>
  <c r="D332" i="62"/>
  <c r="M331" i="62"/>
  <c r="E331" i="62"/>
  <c r="D331" i="62"/>
  <c r="M330" i="62"/>
  <c r="E330" i="62"/>
  <c r="D330" i="62"/>
  <c r="M329" i="62"/>
  <c r="E329" i="62"/>
  <c r="D329" i="62"/>
  <c r="M328" i="62"/>
  <c r="E328" i="62"/>
  <c r="D328" i="62"/>
  <c r="M327" i="62"/>
  <c r="E327" i="62"/>
  <c r="D327" i="62"/>
  <c r="M326" i="62"/>
  <c r="E326" i="62"/>
  <c r="D326" i="62"/>
  <c r="M325" i="62"/>
  <c r="E325" i="62"/>
  <c r="D325" i="62"/>
  <c r="M324" i="62"/>
  <c r="E324" i="62"/>
  <c r="D324" i="62"/>
  <c r="M323" i="62"/>
  <c r="E323" i="62"/>
  <c r="D323" i="62"/>
  <c r="M322" i="62"/>
  <c r="E322" i="62"/>
  <c r="D322" i="62"/>
  <c r="M321" i="62"/>
  <c r="E321" i="62"/>
  <c r="D321" i="62"/>
  <c r="M320" i="62"/>
  <c r="E320" i="62"/>
  <c r="D320" i="62"/>
  <c r="M319" i="62"/>
  <c r="E319" i="62"/>
  <c r="D319" i="62"/>
  <c r="M318" i="62"/>
  <c r="E318" i="62"/>
  <c r="D318" i="62"/>
  <c r="M317" i="62"/>
  <c r="E317" i="62"/>
  <c r="D317" i="62"/>
  <c r="M316" i="62"/>
  <c r="E316" i="62"/>
  <c r="D316" i="62"/>
  <c r="M315" i="62"/>
  <c r="E315" i="62"/>
  <c r="D315" i="62"/>
  <c r="M314" i="62"/>
  <c r="E314" i="62"/>
  <c r="D314" i="62"/>
  <c r="M313" i="62"/>
  <c r="E313" i="62"/>
  <c r="D313" i="62"/>
  <c r="M312" i="62"/>
  <c r="E312" i="62"/>
  <c r="D312" i="62"/>
  <c r="M311" i="62"/>
  <c r="E311" i="62"/>
  <c r="D311" i="62"/>
  <c r="M310" i="62"/>
  <c r="E310" i="62"/>
  <c r="D310" i="62"/>
  <c r="M309" i="62"/>
  <c r="E309" i="62"/>
  <c r="D309" i="62"/>
  <c r="M308" i="62"/>
  <c r="E308" i="62"/>
  <c r="D308" i="62"/>
  <c r="M307" i="62"/>
  <c r="E307" i="62"/>
  <c r="D307" i="62"/>
  <c r="M306" i="62"/>
  <c r="E306" i="62"/>
  <c r="D306" i="62"/>
  <c r="M305" i="62"/>
  <c r="E305" i="62"/>
  <c r="D305" i="62"/>
  <c r="M304" i="62"/>
  <c r="E304" i="62"/>
  <c r="D304" i="62"/>
  <c r="M303" i="62"/>
  <c r="E303" i="62"/>
  <c r="D303" i="62"/>
  <c r="M302" i="62"/>
  <c r="E302" i="62"/>
  <c r="D302" i="62"/>
  <c r="M301" i="62"/>
  <c r="E301" i="62"/>
  <c r="D301" i="62"/>
  <c r="M300" i="62"/>
  <c r="E300" i="62"/>
  <c r="D300" i="62"/>
  <c r="M299" i="62"/>
  <c r="E299" i="62"/>
  <c r="D299" i="62"/>
  <c r="M298" i="62"/>
  <c r="E298" i="62"/>
  <c r="D298" i="62"/>
  <c r="M297" i="62"/>
  <c r="E297" i="62"/>
  <c r="D297" i="62"/>
  <c r="M296" i="62"/>
  <c r="E296" i="62"/>
  <c r="D296" i="62"/>
  <c r="M295" i="62"/>
  <c r="E295" i="62"/>
  <c r="D295" i="62"/>
  <c r="M294" i="62"/>
  <c r="E294" i="62"/>
  <c r="D294" i="62"/>
  <c r="M293" i="62"/>
  <c r="E293" i="62"/>
  <c r="D293" i="62"/>
  <c r="M292" i="62"/>
  <c r="E292" i="62"/>
  <c r="D292" i="62"/>
  <c r="M291" i="62"/>
  <c r="E291" i="62"/>
  <c r="D291" i="62"/>
  <c r="M290" i="62"/>
  <c r="E290" i="62"/>
  <c r="D290" i="62"/>
  <c r="M289" i="62"/>
  <c r="E289" i="62"/>
  <c r="D289" i="62"/>
  <c r="M288" i="62"/>
  <c r="E288" i="62"/>
  <c r="D288" i="62"/>
  <c r="M287" i="62"/>
  <c r="E287" i="62"/>
  <c r="D287" i="62"/>
  <c r="M286" i="62"/>
  <c r="E286" i="62"/>
  <c r="D286" i="62"/>
  <c r="M285" i="62"/>
  <c r="E285" i="62"/>
  <c r="D285" i="62"/>
  <c r="M284" i="62"/>
  <c r="E284" i="62"/>
  <c r="D284" i="62"/>
  <c r="M283" i="62"/>
  <c r="E283" i="62"/>
  <c r="D283" i="62"/>
  <c r="M282" i="62"/>
  <c r="E282" i="62"/>
  <c r="D282" i="62"/>
  <c r="M281" i="62"/>
  <c r="E281" i="62"/>
  <c r="D281" i="62"/>
  <c r="M280" i="62"/>
  <c r="E280" i="62"/>
  <c r="D280" i="62"/>
  <c r="M279" i="62"/>
  <c r="E279" i="62"/>
  <c r="D279" i="62"/>
  <c r="M278" i="62"/>
  <c r="E278" i="62"/>
  <c r="D278" i="62"/>
  <c r="M277" i="62"/>
  <c r="E277" i="62"/>
  <c r="D277" i="62"/>
  <c r="M276" i="62"/>
  <c r="E276" i="62"/>
  <c r="D276" i="62"/>
  <c r="M275" i="62"/>
  <c r="E275" i="62"/>
  <c r="D275" i="62"/>
  <c r="M274" i="62"/>
  <c r="E274" i="62"/>
  <c r="D274" i="62"/>
  <c r="M273" i="62"/>
  <c r="E273" i="62"/>
  <c r="D273" i="62"/>
  <c r="M272" i="62"/>
  <c r="E272" i="62"/>
  <c r="D272" i="62"/>
  <c r="M271" i="62"/>
  <c r="E271" i="62"/>
  <c r="D271" i="62"/>
  <c r="M270" i="62"/>
  <c r="E270" i="62"/>
  <c r="D270" i="62"/>
  <c r="M269" i="62"/>
  <c r="E269" i="62"/>
  <c r="D269" i="62"/>
  <c r="M268" i="62"/>
  <c r="E268" i="62"/>
  <c r="D268" i="62"/>
  <c r="M267" i="62"/>
  <c r="E267" i="62"/>
  <c r="D267" i="62"/>
  <c r="M266" i="62"/>
  <c r="E266" i="62"/>
  <c r="D266" i="62"/>
  <c r="M265" i="62"/>
  <c r="E265" i="62"/>
  <c r="D265" i="62"/>
  <c r="M264" i="62"/>
  <c r="E264" i="62"/>
  <c r="D264" i="62"/>
  <c r="M263" i="62"/>
  <c r="E263" i="62"/>
  <c r="D263" i="62"/>
  <c r="M262" i="62"/>
  <c r="E262" i="62"/>
  <c r="D262" i="62"/>
  <c r="M261" i="62"/>
  <c r="E261" i="62"/>
  <c r="D261" i="62"/>
  <c r="M260" i="62"/>
  <c r="E260" i="62"/>
  <c r="D260" i="62"/>
  <c r="M259" i="62"/>
  <c r="E259" i="62"/>
  <c r="D259" i="62"/>
  <c r="O258" i="62"/>
  <c r="P258" i="62" s="1"/>
  <c r="M258" i="62"/>
  <c r="E258" i="62"/>
  <c r="D258" i="62"/>
  <c r="O257" i="62"/>
  <c r="M257" i="62"/>
  <c r="E257" i="62"/>
  <c r="D257" i="62"/>
  <c r="O256" i="62"/>
  <c r="Q256" i="62" s="1"/>
  <c r="S256" i="62" s="1"/>
  <c r="M256" i="62"/>
  <c r="E256" i="62"/>
  <c r="D256" i="62"/>
  <c r="O255" i="62"/>
  <c r="Q255" i="62" s="1"/>
  <c r="S255" i="62" s="1"/>
  <c r="M255" i="62"/>
  <c r="E255" i="62"/>
  <c r="D255" i="62"/>
  <c r="O254" i="62"/>
  <c r="Q254" i="62" s="1"/>
  <c r="M254" i="62"/>
  <c r="E254" i="62"/>
  <c r="D254" i="62"/>
  <c r="O253" i="62"/>
  <c r="Q253" i="62" s="1"/>
  <c r="V253" i="62" s="1"/>
  <c r="AA253" i="62" s="1"/>
  <c r="M253" i="62"/>
  <c r="E253" i="62"/>
  <c r="D253" i="62"/>
  <c r="O252" i="62"/>
  <c r="M252" i="62"/>
  <c r="E252" i="62"/>
  <c r="D252" i="62"/>
  <c r="O251" i="62"/>
  <c r="Q251" i="62" s="1"/>
  <c r="V251" i="62" s="1"/>
  <c r="W251" i="62" s="1"/>
  <c r="M251" i="62"/>
  <c r="E251" i="62"/>
  <c r="D251" i="62"/>
  <c r="O250" i="62"/>
  <c r="Q250" i="62" s="1"/>
  <c r="R250" i="62" s="1"/>
  <c r="M250" i="62"/>
  <c r="E250" i="62"/>
  <c r="D250" i="62"/>
  <c r="O249" i="62"/>
  <c r="M249" i="62"/>
  <c r="E249" i="62"/>
  <c r="D249" i="62"/>
  <c r="O248" i="62"/>
  <c r="Q248" i="62" s="1"/>
  <c r="V248" i="62" s="1"/>
  <c r="X248" i="62" s="1"/>
  <c r="M248" i="62"/>
  <c r="E248" i="62"/>
  <c r="D248" i="62"/>
  <c r="O247" i="62"/>
  <c r="M247" i="62"/>
  <c r="E247" i="62"/>
  <c r="D247" i="62"/>
  <c r="O246" i="62"/>
  <c r="M246" i="62"/>
  <c r="E246" i="62"/>
  <c r="D246" i="62"/>
  <c r="O245" i="62"/>
  <c r="Q245" i="62" s="1"/>
  <c r="R245" i="62" s="1"/>
  <c r="M245" i="62"/>
  <c r="E245" i="62"/>
  <c r="D245" i="62"/>
  <c r="O244" i="62"/>
  <c r="P244" i="62" s="1"/>
  <c r="M244" i="62"/>
  <c r="E244" i="62"/>
  <c r="D244" i="62"/>
  <c r="O243" i="62"/>
  <c r="M243" i="62"/>
  <c r="E243" i="62"/>
  <c r="D243" i="62"/>
  <c r="O242" i="62"/>
  <c r="P242" i="62" s="1"/>
  <c r="M242" i="62"/>
  <c r="E242" i="62"/>
  <c r="D242" i="62"/>
  <c r="O241" i="62"/>
  <c r="Q241" i="62" s="1"/>
  <c r="R241" i="62" s="1"/>
  <c r="M241" i="62"/>
  <c r="E241" i="62"/>
  <c r="D241" i="62"/>
  <c r="O240" i="62"/>
  <c r="Q240" i="62" s="1"/>
  <c r="V240" i="62" s="1"/>
  <c r="X240" i="62" s="1"/>
  <c r="M240" i="62"/>
  <c r="E240" i="62"/>
  <c r="D240" i="62"/>
  <c r="O239" i="62"/>
  <c r="Q239" i="62" s="1"/>
  <c r="V239" i="62" s="1"/>
  <c r="M239" i="62"/>
  <c r="E239" i="62"/>
  <c r="D239" i="62"/>
  <c r="O238" i="62"/>
  <c r="M238" i="62"/>
  <c r="E238" i="62"/>
  <c r="D238" i="62"/>
  <c r="O237" i="62"/>
  <c r="Q237" i="62" s="1"/>
  <c r="V237" i="62" s="1"/>
  <c r="M237" i="62"/>
  <c r="E237" i="62"/>
  <c r="D237" i="62"/>
  <c r="O236" i="62"/>
  <c r="Q236" i="62" s="1"/>
  <c r="S236" i="62" s="1"/>
  <c r="M236" i="62"/>
  <c r="E236" i="62"/>
  <c r="D236" i="62"/>
  <c r="O235" i="62"/>
  <c r="M235" i="62"/>
  <c r="E235" i="62"/>
  <c r="D235" i="62"/>
  <c r="O234" i="62"/>
  <c r="P234" i="62" s="1"/>
  <c r="M234" i="62"/>
  <c r="E234" i="62"/>
  <c r="D234" i="62"/>
  <c r="O233" i="62"/>
  <c r="M233" i="62"/>
  <c r="E233" i="62"/>
  <c r="D233" i="62"/>
  <c r="O232" i="62"/>
  <c r="M232" i="62"/>
  <c r="E232" i="62"/>
  <c r="D232" i="62"/>
  <c r="O231" i="62"/>
  <c r="Q231" i="62" s="1"/>
  <c r="S231" i="62" s="1"/>
  <c r="M231" i="62"/>
  <c r="E231" i="62"/>
  <c r="D231" i="62"/>
  <c r="O230" i="62"/>
  <c r="M230" i="62"/>
  <c r="E230" i="62"/>
  <c r="D230" i="62"/>
  <c r="O229" i="62"/>
  <c r="Q229" i="62" s="1"/>
  <c r="S229" i="62" s="1"/>
  <c r="M229" i="62"/>
  <c r="E229" i="62"/>
  <c r="D229" i="62"/>
  <c r="O228" i="62"/>
  <c r="Q228" i="62" s="1"/>
  <c r="V228" i="62" s="1"/>
  <c r="M228" i="62"/>
  <c r="E228" i="62"/>
  <c r="D228" i="62"/>
  <c r="O227" i="62"/>
  <c r="Q227" i="62" s="1"/>
  <c r="M227" i="62"/>
  <c r="E227" i="62"/>
  <c r="D227" i="62"/>
  <c r="O226" i="62"/>
  <c r="M226" i="62"/>
  <c r="E226" i="62"/>
  <c r="D226" i="62"/>
  <c r="O225" i="62"/>
  <c r="Q225" i="62" s="1"/>
  <c r="S225" i="62" s="1"/>
  <c r="M225" i="62"/>
  <c r="E225" i="62"/>
  <c r="D225" i="62"/>
  <c r="O224" i="62"/>
  <c r="Q224" i="62" s="1"/>
  <c r="S224" i="62" s="1"/>
  <c r="M224" i="62"/>
  <c r="E224" i="62"/>
  <c r="D224" i="62"/>
  <c r="O223" i="62"/>
  <c r="M223" i="62"/>
  <c r="E223" i="62"/>
  <c r="D223" i="62"/>
  <c r="O222" i="62"/>
  <c r="P222" i="62" s="1"/>
  <c r="M222" i="62"/>
  <c r="E222" i="62"/>
  <c r="D222" i="62"/>
  <c r="O221" i="62"/>
  <c r="M221" i="62"/>
  <c r="E221" i="62"/>
  <c r="D221" i="62"/>
  <c r="O220" i="62"/>
  <c r="P220" i="62" s="1"/>
  <c r="M220" i="62"/>
  <c r="E220" i="62"/>
  <c r="D220" i="62"/>
  <c r="O219" i="62"/>
  <c r="M219" i="62"/>
  <c r="E219" i="62"/>
  <c r="D219" i="62"/>
  <c r="O218" i="62"/>
  <c r="M218" i="62"/>
  <c r="E218" i="62"/>
  <c r="D218" i="62"/>
  <c r="O217" i="62"/>
  <c r="M217" i="62"/>
  <c r="E217" i="62"/>
  <c r="D217" i="62"/>
  <c r="O216" i="62"/>
  <c r="P216" i="62" s="1"/>
  <c r="M216" i="62"/>
  <c r="E216" i="62"/>
  <c r="D216" i="62"/>
  <c r="O215" i="62"/>
  <c r="M215" i="62"/>
  <c r="E215" i="62"/>
  <c r="D215" i="62"/>
  <c r="O214" i="62"/>
  <c r="P214" i="62" s="1"/>
  <c r="M214" i="62"/>
  <c r="E214" i="62"/>
  <c r="D214" i="62"/>
  <c r="O213" i="62"/>
  <c r="Q213" i="62" s="1"/>
  <c r="V213" i="62" s="1"/>
  <c r="M213" i="62"/>
  <c r="E213" i="62"/>
  <c r="D213" i="62"/>
  <c r="O212" i="62"/>
  <c r="P212" i="62" s="1"/>
  <c r="M212" i="62"/>
  <c r="E212" i="62"/>
  <c r="D212" i="62"/>
  <c r="O211" i="62"/>
  <c r="M211" i="62"/>
  <c r="E211" i="62"/>
  <c r="D211" i="62"/>
  <c r="O210" i="62"/>
  <c r="Q210" i="62" s="1"/>
  <c r="V210" i="62" s="1"/>
  <c r="M210" i="62"/>
  <c r="E210" i="62"/>
  <c r="D210" i="62"/>
  <c r="O209" i="62"/>
  <c r="M209" i="62"/>
  <c r="E209" i="62"/>
  <c r="D209" i="62"/>
  <c r="O208" i="62"/>
  <c r="P208" i="62" s="1"/>
  <c r="M208" i="62"/>
  <c r="E208" i="62"/>
  <c r="D208" i="62"/>
  <c r="O207" i="62"/>
  <c r="Q207" i="62" s="1"/>
  <c r="R207" i="62" s="1"/>
  <c r="M207" i="62"/>
  <c r="E207" i="62"/>
  <c r="D207" i="62"/>
  <c r="O206" i="62"/>
  <c r="P206" i="62" s="1"/>
  <c r="M206" i="62"/>
  <c r="E206" i="62"/>
  <c r="D206" i="62"/>
  <c r="O205" i="62"/>
  <c r="M205" i="62"/>
  <c r="E205" i="62"/>
  <c r="D205" i="62"/>
  <c r="O204" i="62"/>
  <c r="M204" i="62"/>
  <c r="E204" i="62"/>
  <c r="D204" i="62"/>
  <c r="O203" i="62"/>
  <c r="M203" i="62"/>
  <c r="E203" i="62"/>
  <c r="D203" i="62"/>
  <c r="O202" i="62"/>
  <c r="P202" i="62" s="1"/>
  <c r="M202" i="62"/>
  <c r="E202" i="62"/>
  <c r="D202" i="62"/>
  <c r="O201" i="62"/>
  <c r="Q201" i="62" s="1"/>
  <c r="M201" i="62"/>
  <c r="E201" i="62"/>
  <c r="D201" i="62"/>
  <c r="O200" i="62"/>
  <c r="P200" i="62" s="1"/>
  <c r="M200" i="62"/>
  <c r="E200" i="62"/>
  <c r="D200" i="62"/>
  <c r="O199" i="62"/>
  <c r="M199" i="62"/>
  <c r="E199" i="62"/>
  <c r="D199" i="62"/>
  <c r="O198" i="62"/>
  <c r="M198" i="62"/>
  <c r="E198" i="62"/>
  <c r="D198" i="62"/>
  <c r="O197" i="62"/>
  <c r="Q197" i="62" s="1"/>
  <c r="R197" i="62" s="1"/>
  <c r="M197" i="62"/>
  <c r="E197" i="62"/>
  <c r="D197" i="62"/>
  <c r="O196" i="62"/>
  <c r="P196" i="62" s="1"/>
  <c r="M196" i="62"/>
  <c r="E196" i="62"/>
  <c r="D196" i="62"/>
  <c r="O195" i="62"/>
  <c r="Q195" i="62" s="1"/>
  <c r="V195" i="62" s="1"/>
  <c r="X195" i="62" s="1"/>
  <c r="M195" i="62"/>
  <c r="E195" i="62"/>
  <c r="D195" i="62"/>
  <c r="O194" i="62"/>
  <c r="Q194" i="62" s="1"/>
  <c r="V194" i="62" s="1"/>
  <c r="M194" i="62"/>
  <c r="E194" i="62"/>
  <c r="D194" i="62"/>
  <c r="O193" i="62"/>
  <c r="M193" i="62"/>
  <c r="E193" i="62"/>
  <c r="D193" i="62"/>
  <c r="O192" i="62"/>
  <c r="M192" i="62"/>
  <c r="E192" i="62"/>
  <c r="D192" i="62"/>
  <c r="O191" i="62"/>
  <c r="Q191" i="62" s="1"/>
  <c r="R191" i="62" s="1"/>
  <c r="M191" i="62"/>
  <c r="E191" i="62"/>
  <c r="D191" i="62"/>
  <c r="Q190" i="62"/>
  <c r="O190" i="62"/>
  <c r="M190" i="62"/>
  <c r="E190" i="62"/>
  <c r="D190" i="62"/>
  <c r="F190" i="62" s="1"/>
  <c r="O189" i="62"/>
  <c r="M189" i="62"/>
  <c r="E189" i="62"/>
  <c r="D189" i="62"/>
  <c r="O188" i="62"/>
  <c r="Q188" i="62" s="1"/>
  <c r="V188" i="62" s="1"/>
  <c r="M188" i="62"/>
  <c r="E188" i="62"/>
  <c r="D188" i="62"/>
  <c r="O187" i="62"/>
  <c r="M187" i="62"/>
  <c r="E187" i="62"/>
  <c r="D187" i="62"/>
  <c r="O186" i="62"/>
  <c r="Q186" i="62" s="1"/>
  <c r="M186" i="62"/>
  <c r="E186" i="62"/>
  <c r="D186" i="62"/>
  <c r="F186" i="62" s="1"/>
  <c r="O185" i="62"/>
  <c r="P185" i="62" s="1"/>
  <c r="M185" i="62"/>
  <c r="E185" i="62"/>
  <c r="D185" i="62"/>
  <c r="O184" i="62"/>
  <c r="Q184" i="62" s="1"/>
  <c r="S184" i="62" s="1"/>
  <c r="M184" i="62"/>
  <c r="E184" i="62"/>
  <c r="D184" i="62"/>
  <c r="O183" i="62"/>
  <c r="M183" i="62"/>
  <c r="E183" i="62"/>
  <c r="D183" i="62"/>
  <c r="O182" i="62"/>
  <c r="Q182" i="62" s="1"/>
  <c r="V182" i="62" s="1"/>
  <c r="M182" i="62"/>
  <c r="E182" i="62"/>
  <c r="D182" i="62"/>
  <c r="O181" i="62"/>
  <c r="Q181" i="62" s="1"/>
  <c r="R181" i="62" s="1"/>
  <c r="M181" i="62"/>
  <c r="E181" i="62"/>
  <c r="D181" i="62"/>
  <c r="O180" i="62"/>
  <c r="Q180" i="62" s="1"/>
  <c r="M180" i="62"/>
  <c r="E180" i="62"/>
  <c r="D180" i="62"/>
  <c r="O179" i="62"/>
  <c r="M179" i="62"/>
  <c r="E179" i="62"/>
  <c r="D179" i="62"/>
  <c r="O178" i="62"/>
  <c r="M178" i="62"/>
  <c r="E178" i="62"/>
  <c r="D178" i="62"/>
  <c r="O177" i="62"/>
  <c r="M177" i="62"/>
  <c r="E177" i="62"/>
  <c r="D177" i="62"/>
  <c r="O176" i="62"/>
  <c r="Q176" i="62" s="1"/>
  <c r="V176" i="62" s="1"/>
  <c r="M176" i="62"/>
  <c r="E176" i="62"/>
  <c r="D176" i="62"/>
  <c r="O175" i="62"/>
  <c r="Q175" i="62" s="1"/>
  <c r="R175" i="62" s="1"/>
  <c r="M175" i="62"/>
  <c r="E175" i="62"/>
  <c r="D175" i="62"/>
  <c r="O174" i="62"/>
  <c r="M174" i="62"/>
  <c r="E174" i="62"/>
  <c r="D174" i="62"/>
  <c r="O173" i="62"/>
  <c r="Q173" i="62" s="1"/>
  <c r="V173" i="62" s="1"/>
  <c r="M173" i="62"/>
  <c r="E173" i="62"/>
  <c r="D173" i="62"/>
  <c r="O172" i="62"/>
  <c r="Q172" i="62" s="1"/>
  <c r="S172" i="62" s="1"/>
  <c r="M172" i="62"/>
  <c r="E172" i="62"/>
  <c r="D172" i="62"/>
  <c r="O171" i="62"/>
  <c r="M171" i="62"/>
  <c r="E171" i="62"/>
  <c r="D171" i="62"/>
  <c r="O170" i="62"/>
  <c r="Q170" i="62" s="1"/>
  <c r="M170" i="62"/>
  <c r="E170" i="62"/>
  <c r="D170" i="62"/>
  <c r="O169" i="62"/>
  <c r="Q169" i="62" s="1"/>
  <c r="M169" i="62"/>
  <c r="E169" i="62"/>
  <c r="D169" i="62"/>
  <c r="O168" i="62"/>
  <c r="P168" i="62" s="1"/>
  <c r="M168" i="62"/>
  <c r="E168" i="62"/>
  <c r="D168" i="62"/>
  <c r="O167" i="62"/>
  <c r="Q167" i="62" s="1"/>
  <c r="S167" i="62" s="1"/>
  <c r="M167" i="62"/>
  <c r="E167" i="62"/>
  <c r="D167" i="62"/>
  <c r="O166" i="62"/>
  <c r="Q166" i="62" s="1"/>
  <c r="R166" i="62" s="1"/>
  <c r="M166" i="62"/>
  <c r="E166" i="62"/>
  <c r="D166" i="62"/>
  <c r="O165" i="62"/>
  <c r="M165" i="62"/>
  <c r="E165" i="62"/>
  <c r="D165" i="62"/>
  <c r="O164" i="62"/>
  <c r="Q164" i="62" s="1"/>
  <c r="S164" i="62" s="1"/>
  <c r="M164" i="62"/>
  <c r="E164" i="62"/>
  <c r="D164" i="62"/>
  <c r="O163" i="62"/>
  <c r="Q163" i="62" s="1"/>
  <c r="M163" i="62"/>
  <c r="E163" i="62"/>
  <c r="D163" i="62"/>
  <c r="O162" i="62"/>
  <c r="Q162" i="62" s="1"/>
  <c r="R162" i="62" s="1"/>
  <c r="M162" i="62"/>
  <c r="E162" i="62"/>
  <c r="D162" i="62"/>
  <c r="O161" i="62"/>
  <c r="Q161" i="62" s="1"/>
  <c r="S161" i="62" s="1"/>
  <c r="M161" i="62"/>
  <c r="E161" i="62"/>
  <c r="D161" i="62"/>
  <c r="O160" i="62"/>
  <c r="Q160" i="62" s="1"/>
  <c r="V160" i="62" s="1"/>
  <c r="M160" i="62"/>
  <c r="E160" i="62"/>
  <c r="D160" i="62"/>
  <c r="O159" i="62"/>
  <c r="Q159" i="62" s="1"/>
  <c r="M159" i="62"/>
  <c r="E159" i="62"/>
  <c r="D159" i="62"/>
  <c r="O158" i="62"/>
  <c r="Q158" i="62" s="1"/>
  <c r="S158" i="62" s="1"/>
  <c r="M158" i="62"/>
  <c r="E158" i="62"/>
  <c r="D158" i="62"/>
  <c r="O157" i="62"/>
  <c r="Q157" i="62" s="1"/>
  <c r="R157" i="62" s="1"/>
  <c r="M157" i="62"/>
  <c r="E157" i="62"/>
  <c r="D157" i="62"/>
  <c r="O156" i="62"/>
  <c r="Q156" i="62" s="1"/>
  <c r="M156" i="62"/>
  <c r="E156" i="62"/>
  <c r="D156" i="62"/>
  <c r="O155" i="62"/>
  <c r="Q155" i="62" s="1"/>
  <c r="S155" i="62" s="1"/>
  <c r="M155" i="62"/>
  <c r="E155" i="62"/>
  <c r="D155" i="62"/>
  <c r="O154" i="62"/>
  <c r="Q154" i="62" s="1"/>
  <c r="R154" i="62" s="1"/>
  <c r="M154" i="62"/>
  <c r="E154" i="62"/>
  <c r="D154" i="62"/>
  <c r="O153" i="62"/>
  <c r="Q153" i="62" s="1"/>
  <c r="M153" i="62"/>
  <c r="E153" i="62"/>
  <c r="D153" i="62"/>
  <c r="O152" i="62"/>
  <c r="Q152" i="62" s="1"/>
  <c r="S152" i="62" s="1"/>
  <c r="M152" i="62"/>
  <c r="E152" i="62"/>
  <c r="D152" i="62"/>
  <c r="O151" i="62"/>
  <c r="Q151" i="62" s="1"/>
  <c r="V151" i="62" s="1"/>
  <c r="M151" i="62"/>
  <c r="E151" i="62"/>
  <c r="D151" i="62"/>
  <c r="O150" i="62"/>
  <c r="Q150" i="62" s="1"/>
  <c r="M150" i="62"/>
  <c r="E150" i="62"/>
  <c r="D150" i="62"/>
  <c r="O149" i="62"/>
  <c r="Q149" i="62" s="1"/>
  <c r="S149" i="62" s="1"/>
  <c r="M149" i="62"/>
  <c r="E149" i="62"/>
  <c r="D149" i="62"/>
  <c r="O148" i="62"/>
  <c r="Q148" i="62" s="1"/>
  <c r="V148" i="62" s="1"/>
  <c r="M148" i="62"/>
  <c r="E148" i="62"/>
  <c r="D148" i="62"/>
  <c r="O147" i="62"/>
  <c r="Q147" i="62" s="1"/>
  <c r="M147" i="62"/>
  <c r="E147" i="62"/>
  <c r="D147" i="62"/>
  <c r="O146" i="62"/>
  <c r="M146" i="62"/>
  <c r="E146" i="62"/>
  <c r="D146" i="62"/>
  <c r="O145" i="62"/>
  <c r="M145" i="62"/>
  <c r="E145" i="62"/>
  <c r="F145" i="62" s="1"/>
  <c r="D145" i="62"/>
  <c r="O144" i="62"/>
  <c r="Q144" i="62" s="1"/>
  <c r="V144" i="62" s="1"/>
  <c r="M144" i="62"/>
  <c r="E144" i="62"/>
  <c r="D144" i="62"/>
  <c r="O143" i="62"/>
  <c r="Q143" i="62" s="1"/>
  <c r="S143" i="62" s="1"/>
  <c r="M143" i="62"/>
  <c r="E143" i="62"/>
  <c r="D143" i="62"/>
  <c r="O142" i="62"/>
  <c r="Q142" i="62" s="1"/>
  <c r="V142" i="62" s="1"/>
  <c r="M142" i="62"/>
  <c r="E142" i="62"/>
  <c r="D142" i="62"/>
  <c r="O141" i="62"/>
  <c r="Q141" i="62" s="1"/>
  <c r="S141" i="62" s="1"/>
  <c r="M141" i="62"/>
  <c r="E141" i="62"/>
  <c r="D141" i="62"/>
  <c r="Q140" i="62"/>
  <c r="V140" i="62" s="1"/>
  <c r="O140" i="62"/>
  <c r="M140" i="62"/>
  <c r="E140" i="62"/>
  <c r="D140" i="62"/>
  <c r="F140" i="62" s="1"/>
  <c r="O139" i="62"/>
  <c r="Q139" i="62" s="1"/>
  <c r="R139" i="62" s="1"/>
  <c r="M139" i="62"/>
  <c r="E139" i="62"/>
  <c r="D139" i="62"/>
  <c r="O138" i="62"/>
  <c r="M138" i="62"/>
  <c r="E138" i="62"/>
  <c r="D138" i="62"/>
  <c r="O137" i="62"/>
  <c r="Q137" i="62" s="1"/>
  <c r="R137" i="62" s="1"/>
  <c r="M137" i="62"/>
  <c r="E137" i="62"/>
  <c r="D137" i="62"/>
  <c r="O136" i="62"/>
  <c r="Q136" i="62" s="1"/>
  <c r="M136" i="62"/>
  <c r="E136" i="62"/>
  <c r="D136" i="62"/>
  <c r="O135" i="62"/>
  <c r="M135" i="62"/>
  <c r="E135" i="62"/>
  <c r="D135" i="62"/>
  <c r="O134" i="62"/>
  <c r="Q134" i="62" s="1"/>
  <c r="V134" i="62" s="1"/>
  <c r="M134" i="62"/>
  <c r="E134" i="62"/>
  <c r="D134" i="62"/>
  <c r="O133" i="62"/>
  <c r="Q133" i="62" s="1"/>
  <c r="M133" i="62"/>
  <c r="E133" i="62"/>
  <c r="D133" i="62"/>
  <c r="O132" i="62"/>
  <c r="Q132" i="62" s="1"/>
  <c r="M132" i="62"/>
  <c r="E132" i="62"/>
  <c r="D132" i="62"/>
  <c r="O131" i="62"/>
  <c r="Q131" i="62" s="1"/>
  <c r="S131" i="62" s="1"/>
  <c r="M131" i="62"/>
  <c r="E131" i="62"/>
  <c r="D131" i="62"/>
  <c r="O130" i="62"/>
  <c r="Q130" i="62" s="1"/>
  <c r="M130" i="62"/>
  <c r="E130" i="62"/>
  <c r="D130" i="62"/>
  <c r="O129" i="62"/>
  <c r="Q129" i="62" s="1"/>
  <c r="R129" i="62" s="1"/>
  <c r="M129" i="62"/>
  <c r="E129" i="62"/>
  <c r="D129" i="62"/>
  <c r="O128" i="62"/>
  <c r="Q128" i="62" s="1"/>
  <c r="M128" i="62"/>
  <c r="E128" i="62"/>
  <c r="D128" i="62"/>
  <c r="O127" i="62"/>
  <c r="P127" i="62" s="1"/>
  <c r="M127" i="62"/>
  <c r="E127" i="62"/>
  <c r="D127" i="62"/>
  <c r="O126" i="62"/>
  <c r="M126" i="62"/>
  <c r="E126" i="62"/>
  <c r="D126" i="62"/>
  <c r="O125" i="62"/>
  <c r="Q125" i="62" s="1"/>
  <c r="S125" i="62" s="1"/>
  <c r="M125" i="62"/>
  <c r="E125" i="62"/>
  <c r="D125" i="62"/>
  <c r="O124" i="62"/>
  <c r="P124" i="62" s="1"/>
  <c r="M124" i="62"/>
  <c r="E124" i="62"/>
  <c r="D124" i="62"/>
  <c r="O123" i="62"/>
  <c r="Q123" i="62" s="1"/>
  <c r="R123" i="62" s="1"/>
  <c r="M123" i="62"/>
  <c r="E123" i="62"/>
  <c r="D123" i="62"/>
  <c r="O122" i="62"/>
  <c r="Q122" i="62" s="1"/>
  <c r="M122" i="62"/>
  <c r="E122" i="62"/>
  <c r="D122" i="62"/>
  <c r="O121" i="62"/>
  <c r="Q121" i="62" s="1"/>
  <c r="M121" i="62"/>
  <c r="E121" i="62"/>
  <c r="D121" i="62"/>
  <c r="O120" i="62"/>
  <c r="Q120" i="62" s="1"/>
  <c r="R120" i="62" s="1"/>
  <c r="M120" i="62"/>
  <c r="E120" i="62"/>
  <c r="D120" i="62"/>
  <c r="O119" i="62"/>
  <c r="Q119" i="62" s="1"/>
  <c r="S119" i="62" s="1"/>
  <c r="M119" i="62"/>
  <c r="E119" i="62"/>
  <c r="D119" i="62"/>
  <c r="O118" i="62"/>
  <c r="Q118" i="62" s="1"/>
  <c r="M118" i="62"/>
  <c r="E118" i="62"/>
  <c r="D118" i="62"/>
  <c r="O117" i="62"/>
  <c r="Q117" i="62" s="1"/>
  <c r="R117" i="62" s="1"/>
  <c r="M117" i="62"/>
  <c r="E117" i="62"/>
  <c r="D117" i="62"/>
  <c r="O116" i="62"/>
  <c r="Q116" i="62" s="1"/>
  <c r="S116" i="62" s="1"/>
  <c r="M116" i="62"/>
  <c r="E116" i="62"/>
  <c r="D116" i="62"/>
  <c r="O115" i="62"/>
  <c r="M115" i="62"/>
  <c r="E115" i="62"/>
  <c r="D115" i="62"/>
  <c r="O114" i="62"/>
  <c r="M114" i="62"/>
  <c r="E114" i="62"/>
  <c r="D114" i="62"/>
  <c r="O113" i="62"/>
  <c r="M113" i="62"/>
  <c r="E113" i="62"/>
  <c r="D113" i="62"/>
  <c r="O112" i="62"/>
  <c r="M112" i="62"/>
  <c r="E112" i="62"/>
  <c r="D112" i="62"/>
  <c r="O111" i="62"/>
  <c r="M111" i="62"/>
  <c r="E111" i="62"/>
  <c r="D111" i="62"/>
  <c r="O110" i="62"/>
  <c r="M110" i="62"/>
  <c r="E110" i="62"/>
  <c r="D110" i="62"/>
  <c r="O109" i="62"/>
  <c r="M109" i="62"/>
  <c r="E109" i="62"/>
  <c r="D109" i="62"/>
  <c r="O108" i="62"/>
  <c r="M108" i="62"/>
  <c r="E108" i="62"/>
  <c r="D108" i="62"/>
  <c r="O107" i="62"/>
  <c r="M107" i="62"/>
  <c r="E107" i="62"/>
  <c r="D107" i="62"/>
  <c r="O106" i="62"/>
  <c r="M106" i="62"/>
  <c r="E106" i="62"/>
  <c r="D106" i="62"/>
  <c r="O105" i="62"/>
  <c r="M105" i="62"/>
  <c r="E105" i="62"/>
  <c r="D105" i="62"/>
  <c r="O104" i="62"/>
  <c r="M104" i="62"/>
  <c r="E104" i="62"/>
  <c r="D104" i="62"/>
  <c r="O103" i="62"/>
  <c r="M103" i="62"/>
  <c r="E103" i="62"/>
  <c r="D103" i="62"/>
  <c r="O102" i="62"/>
  <c r="M102" i="62"/>
  <c r="E102" i="62"/>
  <c r="D102" i="62"/>
  <c r="O101" i="62"/>
  <c r="M101" i="62"/>
  <c r="E101" i="62"/>
  <c r="D101" i="62"/>
  <c r="O100" i="62"/>
  <c r="M100" i="62"/>
  <c r="E100" i="62"/>
  <c r="D100" i="62"/>
  <c r="O99" i="62"/>
  <c r="M99" i="62"/>
  <c r="E99" i="62"/>
  <c r="D99" i="62"/>
  <c r="O98" i="62"/>
  <c r="M98" i="62"/>
  <c r="E98" i="62"/>
  <c r="D98" i="62"/>
  <c r="O97" i="62"/>
  <c r="Q97" i="62" s="1"/>
  <c r="V97" i="62" s="1"/>
  <c r="M97" i="62"/>
  <c r="E97" i="62"/>
  <c r="D97" i="62"/>
  <c r="O96" i="62"/>
  <c r="Q96" i="62" s="1"/>
  <c r="M96" i="62"/>
  <c r="E96" i="62"/>
  <c r="D96" i="62"/>
  <c r="O95" i="62"/>
  <c r="M95" i="62"/>
  <c r="E95" i="62"/>
  <c r="D95" i="62"/>
  <c r="O94" i="62"/>
  <c r="Q94" i="62" s="1"/>
  <c r="V94" i="62" s="1"/>
  <c r="M94" i="62"/>
  <c r="E94" i="62"/>
  <c r="D94" i="62"/>
  <c r="O93" i="62"/>
  <c r="Q93" i="62" s="1"/>
  <c r="R93" i="62" s="1"/>
  <c r="M93" i="62"/>
  <c r="E93" i="62"/>
  <c r="D93" i="62"/>
  <c r="O92" i="62"/>
  <c r="M92" i="62"/>
  <c r="E92" i="62"/>
  <c r="D92" i="62"/>
  <c r="O91" i="62"/>
  <c r="Q91" i="62" s="1"/>
  <c r="R91" i="62" s="1"/>
  <c r="M91" i="62"/>
  <c r="E91" i="62"/>
  <c r="D91" i="62"/>
  <c r="O90" i="62"/>
  <c r="Q90" i="62" s="1"/>
  <c r="M90" i="62"/>
  <c r="E90" i="62"/>
  <c r="D90" i="62"/>
  <c r="O89" i="62"/>
  <c r="M89" i="62"/>
  <c r="E89" i="62"/>
  <c r="D89" i="62"/>
  <c r="F89" i="62" s="1"/>
  <c r="O88" i="62"/>
  <c r="P88" i="62" s="1"/>
  <c r="M88" i="62"/>
  <c r="E88" i="62"/>
  <c r="D88" i="62"/>
  <c r="O87" i="62"/>
  <c r="Q87" i="62" s="1"/>
  <c r="R87" i="62" s="1"/>
  <c r="M87" i="62"/>
  <c r="E87" i="62"/>
  <c r="D87" i="62"/>
  <c r="O86" i="62"/>
  <c r="P86" i="62" s="1"/>
  <c r="M86" i="62"/>
  <c r="E86" i="62"/>
  <c r="D86" i="62"/>
  <c r="F86" i="62" s="1"/>
  <c r="O85" i="62"/>
  <c r="Q85" i="62" s="1"/>
  <c r="M85" i="62"/>
  <c r="E85" i="62"/>
  <c r="D85" i="62"/>
  <c r="O84" i="62"/>
  <c r="P84" i="62" s="1"/>
  <c r="M84" i="62"/>
  <c r="E84" i="62"/>
  <c r="D84" i="62"/>
  <c r="O83" i="62"/>
  <c r="P83" i="62" s="1"/>
  <c r="M83" i="62"/>
  <c r="E83" i="62"/>
  <c r="D83" i="62"/>
  <c r="O82" i="62"/>
  <c r="M82" i="62"/>
  <c r="E82" i="62"/>
  <c r="D82" i="62"/>
  <c r="O81" i="62"/>
  <c r="Q81" i="62" s="1"/>
  <c r="M81" i="62"/>
  <c r="E81" i="62"/>
  <c r="D81" i="62"/>
  <c r="O80" i="62"/>
  <c r="P80" i="62" s="1"/>
  <c r="M80" i="62"/>
  <c r="E80" i="62"/>
  <c r="D80" i="62"/>
  <c r="O79" i="62"/>
  <c r="M79" i="62"/>
  <c r="E79" i="62"/>
  <c r="D79" i="62"/>
  <c r="O78" i="62"/>
  <c r="Q78" i="62" s="1"/>
  <c r="V78" i="62" s="1"/>
  <c r="M78" i="62"/>
  <c r="E78" i="62"/>
  <c r="D78" i="62"/>
  <c r="O77" i="62"/>
  <c r="Q77" i="62" s="1"/>
  <c r="V77" i="62" s="1"/>
  <c r="M77" i="62"/>
  <c r="E77" i="62"/>
  <c r="D77" i="62"/>
  <c r="O76" i="62"/>
  <c r="M76" i="62"/>
  <c r="E76" i="62"/>
  <c r="D76" i="62"/>
  <c r="O75" i="62"/>
  <c r="Q75" i="62" s="1"/>
  <c r="V75" i="62" s="1"/>
  <c r="X75" i="62" s="1"/>
  <c r="M75" i="62"/>
  <c r="E75" i="62"/>
  <c r="D75" i="62"/>
  <c r="O74" i="62"/>
  <c r="Q74" i="62" s="1"/>
  <c r="V74" i="62" s="1"/>
  <c r="M74" i="62"/>
  <c r="E74" i="62"/>
  <c r="D74" i="62"/>
  <c r="O73" i="62"/>
  <c r="M73" i="62"/>
  <c r="E73" i="62"/>
  <c r="D73" i="62"/>
  <c r="O72" i="62"/>
  <c r="Q72" i="62" s="1"/>
  <c r="V72" i="62" s="1"/>
  <c r="X72" i="62" s="1"/>
  <c r="M72" i="62"/>
  <c r="E72" i="62"/>
  <c r="D72" i="62"/>
  <c r="O71" i="62"/>
  <c r="Q71" i="62" s="1"/>
  <c r="M71" i="62"/>
  <c r="E71" i="62"/>
  <c r="D71" i="62"/>
  <c r="O70" i="62"/>
  <c r="M70" i="62"/>
  <c r="E70" i="62"/>
  <c r="D70" i="62"/>
  <c r="O69" i="62"/>
  <c r="Q69" i="62" s="1"/>
  <c r="R69" i="62" s="1"/>
  <c r="M69" i="62"/>
  <c r="E69" i="62"/>
  <c r="D69" i="62"/>
  <c r="O68" i="62"/>
  <c r="Q68" i="62" s="1"/>
  <c r="V68" i="62" s="1"/>
  <c r="M68" i="62"/>
  <c r="E68" i="62"/>
  <c r="D68" i="62"/>
  <c r="O67" i="62"/>
  <c r="M67" i="62"/>
  <c r="E67" i="62"/>
  <c r="D67" i="62"/>
  <c r="O66" i="62"/>
  <c r="Q66" i="62" s="1"/>
  <c r="V66" i="62" s="1"/>
  <c r="X66" i="62" s="1"/>
  <c r="M66" i="62"/>
  <c r="E66" i="62"/>
  <c r="D66" i="62"/>
  <c r="O65" i="62"/>
  <c r="Q65" i="62" s="1"/>
  <c r="M65" i="62"/>
  <c r="E65" i="62"/>
  <c r="D65" i="62"/>
  <c r="O64" i="62"/>
  <c r="M64" i="62"/>
  <c r="E64" i="62"/>
  <c r="D64" i="62"/>
  <c r="O63" i="62"/>
  <c r="Q63" i="62" s="1"/>
  <c r="R63" i="62" s="1"/>
  <c r="M63" i="62"/>
  <c r="E63" i="62"/>
  <c r="D63" i="62"/>
  <c r="O62" i="62"/>
  <c r="Q62" i="62" s="1"/>
  <c r="M62" i="62"/>
  <c r="E62" i="62"/>
  <c r="D62" i="62"/>
  <c r="O61" i="62"/>
  <c r="M61" i="62"/>
  <c r="E61" i="62"/>
  <c r="D61" i="62"/>
  <c r="O60" i="62"/>
  <c r="Q60" i="62" s="1"/>
  <c r="S60" i="62" s="1"/>
  <c r="M60" i="62"/>
  <c r="E60" i="62"/>
  <c r="D60" i="62"/>
  <c r="O59" i="62"/>
  <c r="Q59" i="62" s="1"/>
  <c r="V59" i="62" s="1"/>
  <c r="M59" i="62"/>
  <c r="E59" i="62"/>
  <c r="D59" i="62"/>
  <c r="O58" i="62"/>
  <c r="M58" i="62"/>
  <c r="E58" i="62"/>
  <c r="D58" i="62"/>
  <c r="O57" i="62"/>
  <c r="Q57" i="62" s="1"/>
  <c r="S57" i="62" s="1"/>
  <c r="M57" i="62"/>
  <c r="E57" i="62"/>
  <c r="D57" i="62"/>
  <c r="O56" i="62"/>
  <c r="Q56" i="62" s="1"/>
  <c r="M56" i="62"/>
  <c r="E56" i="62"/>
  <c r="D56" i="62"/>
  <c r="O55" i="62"/>
  <c r="Q55" i="62" s="1"/>
  <c r="M55" i="62"/>
  <c r="E55" i="62"/>
  <c r="D55" i="62"/>
  <c r="O54" i="62"/>
  <c r="Q54" i="62" s="1"/>
  <c r="R54" i="62" s="1"/>
  <c r="M54" i="62"/>
  <c r="E54" i="62"/>
  <c r="D54" i="62"/>
  <c r="O53" i="62"/>
  <c r="Q53" i="62" s="1"/>
  <c r="M53" i="62"/>
  <c r="E53" i="62"/>
  <c r="D53" i="62"/>
  <c r="O52" i="62"/>
  <c r="Q52" i="62" s="1"/>
  <c r="S52" i="62" s="1"/>
  <c r="M52" i="62"/>
  <c r="E52" i="62"/>
  <c r="D52" i="62"/>
  <c r="O51" i="62"/>
  <c r="M51" i="62"/>
  <c r="E51" i="62"/>
  <c r="D51" i="62"/>
  <c r="O50" i="62"/>
  <c r="M50" i="62"/>
  <c r="E50" i="62"/>
  <c r="D50" i="62"/>
  <c r="O49" i="62"/>
  <c r="Q49" i="62" s="1"/>
  <c r="V49" i="62" s="1"/>
  <c r="X49" i="62" s="1"/>
  <c r="M49" i="62"/>
  <c r="E49" i="62"/>
  <c r="D49" i="62"/>
  <c r="O48" i="62"/>
  <c r="Q48" i="62" s="1"/>
  <c r="S48" i="62" s="1"/>
  <c r="M48" i="62"/>
  <c r="E48" i="62"/>
  <c r="D48" i="62"/>
  <c r="O47" i="62"/>
  <c r="M47" i="62"/>
  <c r="E47" i="62"/>
  <c r="D47" i="62"/>
  <c r="O46" i="62"/>
  <c r="Q46" i="62" s="1"/>
  <c r="V46" i="62" s="1"/>
  <c r="AA46" i="62" s="1"/>
  <c r="M46" i="62"/>
  <c r="E46" i="62"/>
  <c r="D46" i="62"/>
  <c r="O45" i="62"/>
  <c r="Q45" i="62" s="1"/>
  <c r="V45" i="62" s="1"/>
  <c r="M45" i="62"/>
  <c r="E45" i="62"/>
  <c r="D45" i="62"/>
  <c r="O44" i="62"/>
  <c r="M44" i="62"/>
  <c r="E44" i="62"/>
  <c r="D44" i="62"/>
  <c r="O43" i="62"/>
  <c r="Q43" i="62" s="1"/>
  <c r="M43" i="62"/>
  <c r="E43" i="62"/>
  <c r="D43" i="62"/>
  <c r="O42" i="62"/>
  <c r="Q42" i="62" s="1"/>
  <c r="S42" i="62" s="1"/>
  <c r="M42" i="62"/>
  <c r="E42" i="62"/>
  <c r="D42" i="62"/>
  <c r="O41" i="62"/>
  <c r="M41" i="62"/>
  <c r="E41" i="62"/>
  <c r="D41" i="62"/>
  <c r="O40" i="62"/>
  <c r="Q40" i="62" s="1"/>
  <c r="M40" i="62"/>
  <c r="E40" i="62"/>
  <c r="D40" i="62"/>
  <c r="O39" i="62"/>
  <c r="Q39" i="62" s="1"/>
  <c r="V39" i="62" s="1"/>
  <c r="X39" i="62" s="1"/>
  <c r="M39" i="62"/>
  <c r="E39" i="62"/>
  <c r="D39" i="62"/>
  <c r="O38" i="62"/>
  <c r="Q38" i="62" s="1"/>
  <c r="R38" i="62" s="1"/>
  <c r="M38" i="62"/>
  <c r="E38" i="62"/>
  <c r="D38" i="62"/>
  <c r="O37" i="62"/>
  <c r="P37" i="62" s="1"/>
  <c r="M37" i="62"/>
  <c r="E37" i="62"/>
  <c r="D37" i="62"/>
  <c r="O36" i="62"/>
  <c r="Q36" i="62" s="1"/>
  <c r="S36" i="62" s="1"/>
  <c r="M36" i="62"/>
  <c r="E36" i="62"/>
  <c r="D36" i="62"/>
  <c r="O35" i="62"/>
  <c r="M35" i="62"/>
  <c r="E35" i="62"/>
  <c r="D35" i="62"/>
  <c r="O34" i="62"/>
  <c r="M34" i="62"/>
  <c r="E34" i="62"/>
  <c r="D34" i="62"/>
  <c r="O33" i="62"/>
  <c r="Q33" i="62" s="1"/>
  <c r="S33" i="62" s="1"/>
  <c r="M33" i="62"/>
  <c r="E33" i="62"/>
  <c r="D33" i="62"/>
  <c r="O32" i="62"/>
  <c r="Q32" i="62" s="1"/>
  <c r="R32" i="62" s="1"/>
  <c r="M32" i="62"/>
  <c r="E32" i="62"/>
  <c r="D32" i="62"/>
  <c r="O31" i="62"/>
  <c r="M31" i="62"/>
  <c r="E31" i="62"/>
  <c r="D31" i="62"/>
  <c r="O30" i="62"/>
  <c r="Q30" i="62" s="1"/>
  <c r="S30" i="62" s="1"/>
  <c r="M30" i="62"/>
  <c r="E30" i="62"/>
  <c r="D30" i="62"/>
  <c r="O29" i="62"/>
  <c r="Q29" i="62" s="1"/>
  <c r="R29" i="62" s="1"/>
  <c r="M29" i="62"/>
  <c r="E29" i="62"/>
  <c r="D29" i="62"/>
  <c r="O28" i="62"/>
  <c r="M28" i="62"/>
  <c r="E28" i="62"/>
  <c r="D28" i="62"/>
  <c r="O27" i="62"/>
  <c r="Q27" i="62" s="1"/>
  <c r="S27" i="62" s="1"/>
  <c r="M27" i="62"/>
  <c r="E27" i="62"/>
  <c r="D27" i="62"/>
  <c r="O26" i="62"/>
  <c r="Q26" i="62" s="1"/>
  <c r="R26" i="62" s="1"/>
  <c r="M26" i="62"/>
  <c r="E26" i="62"/>
  <c r="D26" i="62"/>
  <c r="O25" i="62"/>
  <c r="M25" i="62"/>
  <c r="E25" i="62"/>
  <c r="D25" i="62"/>
  <c r="O24" i="62"/>
  <c r="Q24" i="62" s="1"/>
  <c r="S24" i="62" s="1"/>
  <c r="M24" i="62"/>
  <c r="E24" i="62"/>
  <c r="D24" i="62"/>
  <c r="O23" i="62"/>
  <c r="Q23" i="62" s="1"/>
  <c r="R23" i="62" s="1"/>
  <c r="M23" i="62"/>
  <c r="E23" i="62"/>
  <c r="D23" i="62"/>
  <c r="O22" i="62"/>
  <c r="M22" i="62"/>
  <c r="E22" i="62"/>
  <c r="D22" i="62"/>
  <c r="O21" i="62"/>
  <c r="Q21" i="62" s="1"/>
  <c r="S21" i="62" s="1"/>
  <c r="M21" i="62"/>
  <c r="E21" i="62"/>
  <c r="D21" i="62"/>
  <c r="O20" i="62"/>
  <c r="Q20" i="62" s="1"/>
  <c r="R20" i="62" s="1"/>
  <c r="M20" i="62"/>
  <c r="E20" i="62"/>
  <c r="D20" i="62"/>
  <c r="O19" i="62"/>
  <c r="M19" i="62"/>
  <c r="E19" i="62"/>
  <c r="D19" i="62"/>
  <c r="O18" i="62"/>
  <c r="Q18" i="62" s="1"/>
  <c r="S18" i="62" s="1"/>
  <c r="M18" i="62"/>
  <c r="E18" i="62"/>
  <c r="D18" i="62"/>
  <c r="O17" i="62"/>
  <c r="Q17" i="62" s="1"/>
  <c r="M17" i="62"/>
  <c r="E17" i="62"/>
  <c r="D17" i="62"/>
  <c r="O16" i="62"/>
  <c r="M16" i="62"/>
  <c r="E16" i="62"/>
  <c r="D16" i="62"/>
  <c r="O15" i="62"/>
  <c r="Q15" i="62" s="1"/>
  <c r="R15" i="62" s="1"/>
  <c r="M15" i="62"/>
  <c r="E15" i="62"/>
  <c r="D15" i="62"/>
  <c r="O14" i="62"/>
  <c r="Q14" i="62" s="1"/>
  <c r="M14" i="62"/>
  <c r="E14" i="62"/>
  <c r="D14" i="62"/>
  <c r="O13" i="62"/>
  <c r="M13" i="62"/>
  <c r="E13" i="62"/>
  <c r="D13" i="62"/>
  <c r="O12" i="62"/>
  <c r="Q12" i="62" s="1"/>
  <c r="R12" i="62" s="1"/>
  <c r="M12" i="62"/>
  <c r="E12" i="62"/>
  <c r="D12" i="62"/>
  <c r="O11" i="62"/>
  <c r="Q11" i="62" s="1"/>
  <c r="M11" i="62"/>
  <c r="E11" i="62"/>
  <c r="D11" i="62"/>
  <c r="O10" i="62"/>
  <c r="M10" i="62"/>
  <c r="E10" i="62"/>
  <c r="D10" i="62"/>
  <c r="O9" i="62"/>
  <c r="Q9" i="62" s="1"/>
  <c r="R9" i="62" s="1"/>
  <c r="M9" i="62"/>
  <c r="E9" i="62"/>
  <c r="D9" i="62"/>
  <c r="O8" i="62"/>
  <c r="Q8" i="62" s="1"/>
  <c r="M8" i="62"/>
  <c r="E8" i="62"/>
  <c r="D8" i="62"/>
  <c r="O7" i="62"/>
  <c r="M7" i="62"/>
  <c r="E7" i="62"/>
  <c r="D7" i="62"/>
  <c r="O6" i="62"/>
  <c r="Q6" i="62" s="1"/>
  <c r="S6" i="62" s="1"/>
  <c r="M6" i="62"/>
  <c r="E6" i="62"/>
  <c r="D6" i="62"/>
  <c r="O5" i="62"/>
  <c r="Q5" i="62" s="1"/>
  <c r="S5" i="62" s="1"/>
  <c r="M5" i="62"/>
  <c r="E5" i="62"/>
  <c r="D5" i="62"/>
  <c r="O4" i="62"/>
  <c r="Q4" i="62" s="1"/>
  <c r="S4" i="62" s="1"/>
  <c r="M4" i="62"/>
  <c r="E4" i="62"/>
  <c r="D4" i="62"/>
  <c r="O3" i="62"/>
  <c r="Q3" i="62" s="1"/>
  <c r="V3" i="62" s="1"/>
  <c r="X3" i="62" s="1"/>
  <c r="M3" i="62"/>
  <c r="E3" i="62"/>
  <c r="D3" i="62"/>
  <c r="M513" i="63"/>
  <c r="E513" i="63"/>
  <c r="D513" i="63"/>
  <c r="M512" i="63"/>
  <c r="E512" i="63"/>
  <c r="D512" i="63"/>
  <c r="F512" i="63" s="1"/>
  <c r="M511" i="63"/>
  <c r="E511" i="63"/>
  <c r="F511" i="63" s="1"/>
  <c r="D511" i="63"/>
  <c r="M510" i="63"/>
  <c r="E510" i="63"/>
  <c r="D510" i="63"/>
  <c r="M509" i="63"/>
  <c r="E509" i="63"/>
  <c r="D509" i="63"/>
  <c r="M508" i="63"/>
  <c r="E508" i="63"/>
  <c r="D508" i="63"/>
  <c r="M507" i="63"/>
  <c r="E507" i="63"/>
  <c r="D507" i="63"/>
  <c r="M506" i="63"/>
  <c r="E506" i="63"/>
  <c r="D506" i="63"/>
  <c r="M505" i="63"/>
  <c r="E505" i="63"/>
  <c r="F505" i="63" s="1"/>
  <c r="D505" i="63"/>
  <c r="M504" i="63"/>
  <c r="E504" i="63"/>
  <c r="D504" i="63"/>
  <c r="M503" i="63"/>
  <c r="E503" i="63"/>
  <c r="D503" i="63"/>
  <c r="M502" i="63"/>
  <c r="E502" i="63"/>
  <c r="D502" i="63"/>
  <c r="F502" i="63" s="1"/>
  <c r="M501" i="63"/>
  <c r="E501" i="63"/>
  <c r="D501" i="63"/>
  <c r="M500" i="63"/>
  <c r="E500" i="63"/>
  <c r="D500" i="63"/>
  <c r="M499" i="63"/>
  <c r="E499" i="63"/>
  <c r="D499" i="63"/>
  <c r="M498" i="63"/>
  <c r="E498" i="63"/>
  <c r="D498" i="63"/>
  <c r="F498" i="63" s="1"/>
  <c r="M497" i="63"/>
  <c r="P242" i="63" s="1"/>
  <c r="BE242" i="63" s="1"/>
  <c r="E497" i="63"/>
  <c r="D497" i="63"/>
  <c r="M496" i="63"/>
  <c r="E496" i="63"/>
  <c r="D496" i="63"/>
  <c r="M495" i="63"/>
  <c r="E495" i="63"/>
  <c r="D495" i="63"/>
  <c r="M494" i="63"/>
  <c r="E494" i="63"/>
  <c r="D494" i="63"/>
  <c r="F494" i="63" s="1"/>
  <c r="M493" i="63"/>
  <c r="E493" i="63"/>
  <c r="D493" i="63"/>
  <c r="F493" i="63" s="1"/>
  <c r="M492" i="63"/>
  <c r="E492" i="63"/>
  <c r="D492" i="63"/>
  <c r="F492" i="63" s="1"/>
  <c r="M491" i="63"/>
  <c r="E491" i="63"/>
  <c r="D491" i="63"/>
  <c r="F491" i="63" s="1"/>
  <c r="M490" i="63"/>
  <c r="E490" i="63"/>
  <c r="D490" i="63"/>
  <c r="M489" i="63"/>
  <c r="E489" i="63"/>
  <c r="D489" i="63"/>
  <c r="F489" i="63" s="1"/>
  <c r="M488" i="63"/>
  <c r="E488" i="63"/>
  <c r="D488" i="63"/>
  <c r="F488" i="63" s="1"/>
  <c r="M487" i="63"/>
  <c r="E487" i="63"/>
  <c r="D487" i="63"/>
  <c r="F487" i="63" s="1"/>
  <c r="M486" i="63"/>
  <c r="E486" i="63"/>
  <c r="D486" i="63"/>
  <c r="M485" i="63"/>
  <c r="P230" i="63" s="1"/>
  <c r="BE230" i="63" s="1"/>
  <c r="E485" i="63"/>
  <c r="D485" i="63"/>
  <c r="M484" i="63"/>
  <c r="E484" i="63"/>
  <c r="D484" i="63"/>
  <c r="F484" i="63" s="1"/>
  <c r="M483" i="63"/>
  <c r="E483" i="63"/>
  <c r="D483" i="63"/>
  <c r="M482" i="63"/>
  <c r="E482" i="63"/>
  <c r="D482" i="63"/>
  <c r="F482" i="63" s="1"/>
  <c r="M481" i="63"/>
  <c r="E481" i="63"/>
  <c r="D481" i="63"/>
  <c r="M480" i="63"/>
  <c r="E480" i="63"/>
  <c r="D480" i="63"/>
  <c r="F480" i="63" s="1"/>
  <c r="M479" i="63"/>
  <c r="E479" i="63"/>
  <c r="D479" i="63"/>
  <c r="M478" i="63"/>
  <c r="E478" i="63"/>
  <c r="D478" i="63"/>
  <c r="M477" i="63"/>
  <c r="E477" i="63"/>
  <c r="D477" i="63"/>
  <c r="M476" i="63"/>
  <c r="E476" i="63"/>
  <c r="D476" i="63"/>
  <c r="F476" i="63" s="1"/>
  <c r="M475" i="63"/>
  <c r="E475" i="63"/>
  <c r="D475" i="63"/>
  <c r="M474" i="63"/>
  <c r="E474" i="63"/>
  <c r="D474" i="63"/>
  <c r="M473" i="63"/>
  <c r="E473" i="63"/>
  <c r="D473" i="63"/>
  <c r="M472" i="63"/>
  <c r="E472" i="63"/>
  <c r="D472" i="63"/>
  <c r="M471" i="63"/>
  <c r="E471" i="63"/>
  <c r="D471" i="63"/>
  <c r="M470" i="63"/>
  <c r="E470" i="63"/>
  <c r="D470" i="63"/>
  <c r="M469" i="63"/>
  <c r="E469" i="63"/>
  <c r="F469" i="63" s="1"/>
  <c r="D469" i="63"/>
  <c r="M468" i="63"/>
  <c r="E468" i="63"/>
  <c r="D468" i="63"/>
  <c r="M467" i="63"/>
  <c r="E467" i="63"/>
  <c r="D467" i="63"/>
  <c r="M466" i="63"/>
  <c r="E466" i="63"/>
  <c r="D466" i="63"/>
  <c r="F466" i="63" s="1"/>
  <c r="M465" i="63"/>
  <c r="E465" i="63"/>
  <c r="D465" i="63"/>
  <c r="F465" i="63" s="1"/>
  <c r="M464" i="63"/>
  <c r="E464" i="63"/>
  <c r="D464" i="63"/>
  <c r="M463" i="63"/>
  <c r="E463" i="63"/>
  <c r="D463" i="63"/>
  <c r="M462" i="63"/>
  <c r="E462" i="63"/>
  <c r="D462" i="63"/>
  <c r="M461" i="63"/>
  <c r="E461" i="63"/>
  <c r="D461" i="63"/>
  <c r="F461" i="63" s="1"/>
  <c r="M460" i="63"/>
  <c r="E460" i="63"/>
  <c r="D460" i="63"/>
  <c r="M459" i="63"/>
  <c r="E459" i="63"/>
  <c r="D459" i="63"/>
  <c r="F459" i="63" s="1"/>
  <c r="M458" i="63"/>
  <c r="E458" i="63"/>
  <c r="D458" i="63"/>
  <c r="M457" i="63"/>
  <c r="E457" i="63"/>
  <c r="D457" i="63"/>
  <c r="F457" i="63" s="1"/>
  <c r="M456" i="63"/>
  <c r="E456" i="63"/>
  <c r="D456" i="63"/>
  <c r="M455" i="63"/>
  <c r="E455" i="63"/>
  <c r="D455" i="63"/>
  <c r="M454" i="63"/>
  <c r="E454" i="63"/>
  <c r="D454" i="63"/>
  <c r="M453" i="63"/>
  <c r="E453" i="63"/>
  <c r="D453" i="63"/>
  <c r="M452" i="63"/>
  <c r="E452" i="63"/>
  <c r="D452" i="63"/>
  <c r="M451" i="63"/>
  <c r="E451" i="63"/>
  <c r="F451" i="63" s="1"/>
  <c r="D451" i="63"/>
  <c r="M450" i="63"/>
  <c r="E450" i="63"/>
  <c r="D450" i="63"/>
  <c r="M449" i="63"/>
  <c r="E449" i="63"/>
  <c r="D449" i="63"/>
  <c r="M448" i="63"/>
  <c r="E448" i="63"/>
  <c r="F448" i="63" s="1"/>
  <c r="D448" i="63"/>
  <c r="M447" i="63"/>
  <c r="E447" i="63"/>
  <c r="D447" i="63"/>
  <c r="M446" i="63"/>
  <c r="E446" i="63"/>
  <c r="D446" i="63"/>
  <c r="M445" i="63"/>
  <c r="E445" i="63"/>
  <c r="F445" i="63" s="1"/>
  <c r="D445" i="63"/>
  <c r="M444" i="63"/>
  <c r="E444" i="63"/>
  <c r="D444" i="63"/>
  <c r="M443" i="63"/>
  <c r="E443" i="63"/>
  <c r="D443" i="63"/>
  <c r="M442" i="63"/>
  <c r="E442" i="63"/>
  <c r="F442" i="63" s="1"/>
  <c r="D442" i="63"/>
  <c r="M441" i="63"/>
  <c r="E441" i="63"/>
  <c r="D441" i="63"/>
  <c r="M440" i="63"/>
  <c r="E440" i="63"/>
  <c r="D440" i="63"/>
  <c r="M439" i="63"/>
  <c r="E439" i="63"/>
  <c r="D439" i="63"/>
  <c r="M438" i="63"/>
  <c r="E438" i="63"/>
  <c r="D438" i="63"/>
  <c r="M437" i="63"/>
  <c r="E437" i="63"/>
  <c r="D437" i="63"/>
  <c r="M436" i="63"/>
  <c r="E436" i="63"/>
  <c r="D436" i="63"/>
  <c r="M435" i="63"/>
  <c r="E435" i="63"/>
  <c r="D435" i="63"/>
  <c r="M434" i="63"/>
  <c r="E434" i="63"/>
  <c r="D434" i="63"/>
  <c r="M433" i="63"/>
  <c r="E433" i="63"/>
  <c r="D433" i="63"/>
  <c r="F433" i="63" s="1"/>
  <c r="M432" i="63"/>
  <c r="E432" i="63"/>
  <c r="D432" i="63"/>
  <c r="M431" i="63"/>
  <c r="E431" i="63"/>
  <c r="D431" i="63"/>
  <c r="F431" i="63" s="1"/>
  <c r="M430" i="63"/>
  <c r="F430" i="63"/>
  <c r="E430" i="63"/>
  <c r="D430" i="63"/>
  <c r="M429" i="63"/>
  <c r="E429" i="63"/>
  <c r="D429" i="63"/>
  <c r="M428" i="63"/>
  <c r="E428" i="63"/>
  <c r="D428" i="63"/>
  <c r="M427" i="63"/>
  <c r="E427" i="63"/>
  <c r="D427" i="63"/>
  <c r="M426" i="63"/>
  <c r="E426" i="63"/>
  <c r="D426" i="63"/>
  <c r="M425" i="63"/>
  <c r="E425" i="63"/>
  <c r="D425" i="63"/>
  <c r="M424" i="63"/>
  <c r="E424" i="63"/>
  <c r="D424" i="63"/>
  <c r="M423" i="63"/>
  <c r="E423" i="63"/>
  <c r="D423" i="63"/>
  <c r="M422" i="63"/>
  <c r="E422" i="63"/>
  <c r="D422" i="63"/>
  <c r="M421" i="63"/>
  <c r="E421" i="63"/>
  <c r="D421" i="63"/>
  <c r="F421" i="63" s="1"/>
  <c r="M420" i="63"/>
  <c r="E420" i="63"/>
  <c r="D420" i="63"/>
  <c r="M419" i="63"/>
  <c r="E419" i="63"/>
  <c r="D419" i="63"/>
  <c r="F419" i="63" s="1"/>
  <c r="M418" i="63"/>
  <c r="E418" i="63"/>
  <c r="D418" i="63"/>
  <c r="M417" i="63"/>
  <c r="E417" i="63"/>
  <c r="D417" i="63"/>
  <c r="F417" i="63" s="1"/>
  <c r="M416" i="63"/>
  <c r="E416" i="63"/>
  <c r="D416" i="63"/>
  <c r="M415" i="63"/>
  <c r="E415" i="63"/>
  <c r="D415" i="63"/>
  <c r="F415" i="63" s="1"/>
  <c r="M414" i="63"/>
  <c r="E414" i="63"/>
  <c r="D414" i="63"/>
  <c r="M413" i="63"/>
  <c r="E413" i="63"/>
  <c r="D413" i="63"/>
  <c r="M412" i="63"/>
  <c r="E412" i="63"/>
  <c r="F412" i="63" s="1"/>
  <c r="D412" i="63"/>
  <c r="M411" i="63"/>
  <c r="E411" i="63"/>
  <c r="D411" i="63"/>
  <c r="M410" i="63"/>
  <c r="E410" i="63"/>
  <c r="D410" i="63"/>
  <c r="M409" i="63"/>
  <c r="E409" i="63"/>
  <c r="D409" i="63"/>
  <c r="M408" i="63"/>
  <c r="E408" i="63"/>
  <c r="D408" i="63"/>
  <c r="M407" i="63"/>
  <c r="E407" i="63"/>
  <c r="D407" i="63"/>
  <c r="M406" i="63"/>
  <c r="E406" i="63"/>
  <c r="F406" i="63" s="1"/>
  <c r="D406" i="63"/>
  <c r="M405" i="63"/>
  <c r="E405" i="63"/>
  <c r="D405" i="63"/>
  <c r="M404" i="63"/>
  <c r="E404" i="63"/>
  <c r="D404" i="63"/>
  <c r="M403" i="63"/>
  <c r="E403" i="63"/>
  <c r="D403" i="63"/>
  <c r="F403" i="63" s="1"/>
  <c r="M402" i="63"/>
  <c r="E402" i="63"/>
  <c r="D402" i="63"/>
  <c r="M401" i="63"/>
  <c r="E401" i="63"/>
  <c r="D401" i="63"/>
  <c r="F401" i="63" s="1"/>
  <c r="M400" i="63"/>
  <c r="E400" i="63"/>
  <c r="D400" i="63"/>
  <c r="M399" i="63"/>
  <c r="E399" i="63"/>
  <c r="D399" i="63"/>
  <c r="F399" i="63" s="1"/>
  <c r="M398" i="63"/>
  <c r="E398" i="63"/>
  <c r="D398" i="63"/>
  <c r="M397" i="63"/>
  <c r="E397" i="63"/>
  <c r="D397" i="63"/>
  <c r="M396" i="63"/>
  <c r="E396" i="63"/>
  <c r="D396" i="63"/>
  <c r="M395" i="63"/>
  <c r="E395" i="63"/>
  <c r="D395" i="63"/>
  <c r="F395" i="63" s="1"/>
  <c r="M394" i="63"/>
  <c r="E394" i="63"/>
  <c r="D394" i="63"/>
  <c r="M393" i="63"/>
  <c r="E393" i="63"/>
  <c r="D393" i="63"/>
  <c r="F393" i="63" s="1"/>
  <c r="M392" i="63"/>
  <c r="E392" i="63"/>
  <c r="D392" i="63"/>
  <c r="M391" i="63"/>
  <c r="E391" i="63"/>
  <c r="D391" i="63"/>
  <c r="M390" i="63"/>
  <c r="E390" i="63"/>
  <c r="D390" i="63"/>
  <c r="M389" i="63"/>
  <c r="E389" i="63"/>
  <c r="D389" i="63"/>
  <c r="F389" i="63" s="1"/>
  <c r="M388" i="63"/>
  <c r="E388" i="63"/>
  <c r="F388" i="63" s="1"/>
  <c r="D388" i="63"/>
  <c r="M387" i="63"/>
  <c r="E387" i="63"/>
  <c r="D387" i="63"/>
  <c r="F387" i="63" s="1"/>
  <c r="M386" i="63"/>
  <c r="E386" i="63"/>
  <c r="D386" i="63"/>
  <c r="M385" i="63"/>
  <c r="E385" i="63"/>
  <c r="D385" i="63"/>
  <c r="M384" i="63"/>
  <c r="E384" i="63"/>
  <c r="D384" i="63"/>
  <c r="M383" i="63"/>
  <c r="E383" i="63"/>
  <c r="D383" i="63"/>
  <c r="M382" i="63"/>
  <c r="E382" i="63"/>
  <c r="F382" i="63" s="1"/>
  <c r="D382" i="63"/>
  <c r="M381" i="63"/>
  <c r="E381" i="63"/>
  <c r="D381" i="63"/>
  <c r="M380" i="63"/>
  <c r="E380" i="63"/>
  <c r="D380" i="63"/>
  <c r="M379" i="63"/>
  <c r="E379" i="63"/>
  <c r="D379" i="63"/>
  <c r="F379" i="63" s="1"/>
  <c r="M378" i="63"/>
  <c r="E378" i="63"/>
  <c r="D378" i="63"/>
  <c r="F378" i="63" s="1"/>
  <c r="M377" i="63"/>
  <c r="E377" i="63"/>
  <c r="D377" i="63"/>
  <c r="M376" i="63"/>
  <c r="E376" i="63"/>
  <c r="D376" i="63"/>
  <c r="F376" i="63" s="1"/>
  <c r="M375" i="63"/>
  <c r="E375" i="63"/>
  <c r="D375" i="63"/>
  <c r="M374" i="63"/>
  <c r="E374" i="63"/>
  <c r="D374" i="63"/>
  <c r="F374" i="63" s="1"/>
  <c r="M373" i="63"/>
  <c r="E373" i="63"/>
  <c r="F373" i="63" s="1"/>
  <c r="D373" i="63"/>
  <c r="M372" i="63"/>
  <c r="E372" i="63"/>
  <c r="D372" i="63"/>
  <c r="F372" i="63" s="1"/>
  <c r="M371" i="63"/>
  <c r="E371" i="63"/>
  <c r="D371" i="63"/>
  <c r="M370" i="63"/>
  <c r="E370" i="63"/>
  <c r="D370" i="63"/>
  <c r="M369" i="63"/>
  <c r="E369" i="63"/>
  <c r="D369" i="63"/>
  <c r="M368" i="63"/>
  <c r="E368" i="63"/>
  <c r="D368" i="63"/>
  <c r="F368" i="63" s="1"/>
  <c r="M367" i="63"/>
  <c r="F367" i="63"/>
  <c r="E367" i="63"/>
  <c r="D367" i="63"/>
  <c r="M366" i="63"/>
  <c r="E366" i="63"/>
  <c r="D366" i="63"/>
  <c r="M365" i="63"/>
  <c r="E365" i="63"/>
  <c r="D365" i="63"/>
  <c r="M364" i="63"/>
  <c r="E364" i="63"/>
  <c r="F364" i="63" s="1"/>
  <c r="D364" i="63"/>
  <c r="M363" i="63"/>
  <c r="E363" i="63"/>
  <c r="D363" i="63"/>
  <c r="M362" i="63"/>
  <c r="E362" i="63"/>
  <c r="D362" i="63"/>
  <c r="M361" i="63"/>
  <c r="E361" i="63"/>
  <c r="D361" i="63"/>
  <c r="M360" i="63"/>
  <c r="E360" i="63"/>
  <c r="D360" i="63"/>
  <c r="M359" i="63"/>
  <c r="E359" i="63"/>
  <c r="D359" i="63"/>
  <c r="M358" i="63"/>
  <c r="E358" i="63"/>
  <c r="D358" i="63"/>
  <c r="M357" i="63"/>
  <c r="E357" i="63"/>
  <c r="D357" i="63"/>
  <c r="F357" i="63" s="1"/>
  <c r="M356" i="63"/>
  <c r="E356" i="63"/>
  <c r="D356" i="63"/>
  <c r="M355" i="63"/>
  <c r="E355" i="63"/>
  <c r="D355" i="63"/>
  <c r="M354" i="63"/>
  <c r="E354" i="63"/>
  <c r="D354" i="63"/>
  <c r="M353" i="63"/>
  <c r="E353" i="63"/>
  <c r="D353" i="63"/>
  <c r="F353" i="63" s="1"/>
  <c r="M352" i="63"/>
  <c r="E352" i="63"/>
  <c r="F352" i="63" s="1"/>
  <c r="D352" i="63"/>
  <c r="M351" i="63"/>
  <c r="E351" i="63"/>
  <c r="D351" i="63"/>
  <c r="M350" i="63"/>
  <c r="E350" i="63"/>
  <c r="D350" i="63"/>
  <c r="M349" i="63"/>
  <c r="E349" i="63"/>
  <c r="D349" i="63"/>
  <c r="M348" i="63"/>
  <c r="E348" i="63"/>
  <c r="D348" i="63"/>
  <c r="M347" i="63"/>
  <c r="E347" i="63"/>
  <c r="D347" i="63"/>
  <c r="M346" i="63"/>
  <c r="E346" i="63"/>
  <c r="F346" i="63" s="1"/>
  <c r="D346" i="63"/>
  <c r="M345" i="63"/>
  <c r="E345" i="63"/>
  <c r="D345" i="63"/>
  <c r="M344" i="63"/>
  <c r="E344" i="63"/>
  <c r="D344" i="63"/>
  <c r="M343" i="63"/>
  <c r="E343" i="63"/>
  <c r="D343" i="63"/>
  <c r="M342" i="63"/>
  <c r="E342" i="63"/>
  <c r="D342" i="63"/>
  <c r="M341" i="63"/>
  <c r="E341" i="63"/>
  <c r="D341" i="63"/>
  <c r="M340" i="63"/>
  <c r="E340" i="63"/>
  <c r="D340" i="63"/>
  <c r="M339" i="63"/>
  <c r="E339" i="63"/>
  <c r="D339" i="63"/>
  <c r="F339" i="63" s="1"/>
  <c r="M338" i="63"/>
  <c r="E338" i="63"/>
  <c r="D338" i="63"/>
  <c r="M337" i="63"/>
  <c r="E337" i="63"/>
  <c r="D337" i="63"/>
  <c r="M336" i="63"/>
  <c r="E336" i="63"/>
  <c r="D336" i="63"/>
  <c r="M335" i="63"/>
  <c r="E335" i="63"/>
  <c r="D335" i="63"/>
  <c r="F335" i="63" s="1"/>
  <c r="M334" i="63"/>
  <c r="E334" i="63"/>
  <c r="D334" i="63"/>
  <c r="M333" i="63"/>
  <c r="E333" i="63"/>
  <c r="D333" i="63"/>
  <c r="M332" i="63"/>
  <c r="E332" i="63"/>
  <c r="D332" i="63"/>
  <c r="M331" i="63"/>
  <c r="E331" i="63"/>
  <c r="D331" i="63"/>
  <c r="F331" i="63" s="1"/>
  <c r="M330" i="63"/>
  <c r="E330" i="63"/>
  <c r="D330" i="63"/>
  <c r="M329" i="63"/>
  <c r="E329" i="63"/>
  <c r="D329" i="63"/>
  <c r="M328" i="63"/>
  <c r="E328" i="63"/>
  <c r="D328" i="63"/>
  <c r="M327" i="63"/>
  <c r="E327" i="63"/>
  <c r="D327" i="63"/>
  <c r="M326" i="63"/>
  <c r="E326" i="63"/>
  <c r="D326" i="63"/>
  <c r="M325" i="63"/>
  <c r="E325" i="63"/>
  <c r="D325" i="63"/>
  <c r="F325" i="63" s="1"/>
  <c r="M324" i="63"/>
  <c r="E324" i="63"/>
  <c r="D324" i="63"/>
  <c r="M323" i="63"/>
  <c r="E323" i="63"/>
  <c r="F323" i="63" s="1"/>
  <c r="D323" i="63"/>
  <c r="M322" i="63"/>
  <c r="E322" i="63"/>
  <c r="D322" i="63"/>
  <c r="M321" i="63"/>
  <c r="E321" i="63"/>
  <c r="D321" i="63"/>
  <c r="M320" i="63"/>
  <c r="E320" i="63"/>
  <c r="D320" i="63"/>
  <c r="M319" i="63"/>
  <c r="E319" i="63"/>
  <c r="F319" i="63" s="1"/>
  <c r="D319" i="63"/>
  <c r="M318" i="63"/>
  <c r="E318" i="63"/>
  <c r="D318" i="63"/>
  <c r="M317" i="63"/>
  <c r="E317" i="63"/>
  <c r="D317" i="63"/>
  <c r="M316" i="63"/>
  <c r="E316" i="63"/>
  <c r="D316" i="63"/>
  <c r="F316" i="63" s="1"/>
  <c r="M315" i="63"/>
  <c r="E315" i="63"/>
  <c r="D315" i="63"/>
  <c r="M314" i="63"/>
  <c r="E314" i="63"/>
  <c r="D314" i="63"/>
  <c r="M313" i="63"/>
  <c r="E313" i="63"/>
  <c r="D313" i="63"/>
  <c r="M312" i="63"/>
  <c r="E312" i="63"/>
  <c r="D312" i="63"/>
  <c r="M311" i="63"/>
  <c r="E311" i="63"/>
  <c r="D311" i="63"/>
  <c r="M310" i="63"/>
  <c r="E310" i="63"/>
  <c r="D310" i="63"/>
  <c r="M309" i="63"/>
  <c r="E309" i="63"/>
  <c r="D309" i="63"/>
  <c r="M308" i="63"/>
  <c r="E308" i="63"/>
  <c r="D308" i="63"/>
  <c r="F308" i="63" s="1"/>
  <c r="M307" i="63"/>
  <c r="E307" i="63"/>
  <c r="D307" i="63"/>
  <c r="M306" i="63"/>
  <c r="E306" i="63"/>
  <c r="D306" i="63"/>
  <c r="M305" i="63"/>
  <c r="E305" i="63"/>
  <c r="F305" i="63" s="1"/>
  <c r="D305" i="63"/>
  <c r="M304" i="63"/>
  <c r="E304" i="63"/>
  <c r="D304" i="63"/>
  <c r="M303" i="63"/>
  <c r="E303" i="63"/>
  <c r="D303" i="63"/>
  <c r="M302" i="63"/>
  <c r="E302" i="63"/>
  <c r="D302" i="63"/>
  <c r="M301" i="63"/>
  <c r="E301" i="63"/>
  <c r="F301" i="63" s="1"/>
  <c r="D301" i="63"/>
  <c r="M300" i="63"/>
  <c r="E300" i="63"/>
  <c r="D300" i="63"/>
  <c r="M299" i="63"/>
  <c r="E299" i="63"/>
  <c r="D299" i="63"/>
  <c r="F299" i="63" s="1"/>
  <c r="M298" i="63"/>
  <c r="E298" i="63"/>
  <c r="D298" i="63"/>
  <c r="M297" i="63"/>
  <c r="E297" i="63"/>
  <c r="D297" i="63"/>
  <c r="M296" i="63"/>
  <c r="E296" i="63"/>
  <c r="F296" i="63" s="1"/>
  <c r="D296" i="63"/>
  <c r="M295" i="63"/>
  <c r="E295" i="63"/>
  <c r="D295" i="63"/>
  <c r="F295" i="63" s="1"/>
  <c r="M294" i="63"/>
  <c r="E294" i="63"/>
  <c r="D294" i="63"/>
  <c r="M293" i="63"/>
  <c r="E293" i="63"/>
  <c r="D293" i="63"/>
  <c r="M292" i="63"/>
  <c r="E292" i="63"/>
  <c r="D292" i="63"/>
  <c r="M291" i="63"/>
  <c r="E291" i="63"/>
  <c r="D291" i="63"/>
  <c r="M290" i="63"/>
  <c r="E290" i="63"/>
  <c r="D290" i="63"/>
  <c r="M289" i="63"/>
  <c r="E289" i="63"/>
  <c r="D289" i="63"/>
  <c r="M288" i="63"/>
  <c r="E288" i="63"/>
  <c r="D288" i="63"/>
  <c r="M287" i="63"/>
  <c r="E287" i="63"/>
  <c r="D287" i="63"/>
  <c r="M286" i="63"/>
  <c r="E286" i="63"/>
  <c r="D286" i="63"/>
  <c r="M285" i="63"/>
  <c r="E285" i="63"/>
  <c r="D285" i="63"/>
  <c r="F285" i="63" s="1"/>
  <c r="M284" i="63"/>
  <c r="E284" i="63"/>
  <c r="D284" i="63"/>
  <c r="M283" i="63"/>
  <c r="E283" i="63"/>
  <c r="D283" i="63"/>
  <c r="M282" i="63"/>
  <c r="E282" i="63"/>
  <c r="D282" i="63"/>
  <c r="M281" i="63"/>
  <c r="E281" i="63"/>
  <c r="D281" i="63"/>
  <c r="F281" i="63" s="1"/>
  <c r="M280" i="63"/>
  <c r="E280" i="63"/>
  <c r="D280" i="63"/>
  <c r="M279" i="63"/>
  <c r="E279" i="63"/>
  <c r="D279" i="63"/>
  <c r="M278" i="63"/>
  <c r="E278" i="63"/>
  <c r="D278" i="63"/>
  <c r="M277" i="63"/>
  <c r="E277" i="63"/>
  <c r="D277" i="63"/>
  <c r="F277" i="63" s="1"/>
  <c r="M276" i="63"/>
  <c r="E276" i="63"/>
  <c r="D276" i="63"/>
  <c r="M275" i="63"/>
  <c r="E275" i="63"/>
  <c r="F275" i="63" s="1"/>
  <c r="D275" i="63"/>
  <c r="M274" i="63"/>
  <c r="E274" i="63"/>
  <c r="D274" i="63"/>
  <c r="M273" i="63"/>
  <c r="E273" i="63"/>
  <c r="D273" i="63"/>
  <c r="M272" i="63"/>
  <c r="E272" i="63"/>
  <c r="D272" i="63"/>
  <c r="F272" i="63" s="1"/>
  <c r="M271" i="63"/>
  <c r="E271" i="63"/>
  <c r="D271" i="63"/>
  <c r="M270" i="63"/>
  <c r="E270" i="63"/>
  <c r="D270" i="63"/>
  <c r="M269" i="63"/>
  <c r="E269" i="63"/>
  <c r="D269" i="63"/>
  <c r="M268" i="63"/>
  <c r="E268" i="63"/>
  <c r="D268" i="63"/>
  <c r="M267" i="63"/>
  <c r="E267" i="63"/>
  <c r="D267" i="63"/>
  <c r="M266" i="63"/>
  <c r="E266" i="63"/>
  <c r="F266" i="63" s="1"/>
  <c r="D266" i="63"/>
  <c r="M265" i="63"/>
  <c r="E265" i="63"/>
  <c r="D265" i="63"/>
  <c r="M264" i="63"/>
  <c r="E264" i="63"/>
  <c r="D264" i="63"/>
  <c r="M263" i="63"/>
  <c r="E263" i="63"/>
  <c r="D263" i="63"/>
  <c r="M262" i="63"/>
  <c r="E262" i="63"/>
  <c r="D262" i="63"/>
  <c r="M261" i="63"/>
  <c r="E261" i="63"/>
  <c r="D261" i="63"/>
  <c r="M260" i="63"/>
  <c r="E260" i="63"/>
  <c r="F260" i="63" s="1"/>
  <c r="D260" i="63"/>
  <c r="M259" i="63"/>
  <c r="E259" i="63"/>
  <c r="F259" i="63" s="1"/>
  <c r="D259" i="63"/>
  <c r="O258" i="63"/>
  <c r="P258" i="63" s="1"/>
  <c r="BE258" i="63" s="1"/>
  <c r="M258" i="63"/>
  <c r="E258" i="63"/>
  <c r="D258" i="63"/>
  <c r="O257" i="63"/>
  <c r="Q257" i="63" s="1"/>
  <c r="M257" i="63"/>
  <c r="E257" i="63"/>
  <c r="D257" i="63"/>
  <c r="Q256" i="63"/>
  <c r="R256" i="63" s="1"/>
  <c r="O256" i="63"/>
  <c r="P256" i="63" s="1"/>
  <c r="BE256" i="63" s="1"/>
  <c r="M256" i="63"/>
  <c r="E256" i="63"/>
  <c r="D256" i="63"/>
  <c r="O255" i="63"/>
  <c r="P255" i="63" s="1"/>
  <c r="BE255" i="63" s="1"/>
  <c r="M255" i="63"/>
  <c r="E255" i="63"/>
  <c r="D255" i="63"/>
  <c r="O254" i="63"/>
  <c r="M254" i="63"/>
  <c r="F254" i="63"/>
  <c r="E254" i="63"/>
  <c r="D254" i="63"/>
  <c r="O253" i="63"/>
  <c r="Q253" i="63" s="1"/>
  <c r="R253" i="63" s="1"/>
  <c r="M253" i="63"/>
  <c r="E253" i="63"/>
  <c r="D253" i="63"/>
  <c r="F253" i="63" s="1"/>
  <c r="Q252" i="63"/>
  <c r="O252" i="63"/>
  <c r="P252" i="63" s="1"/>
  <c r="BE252" i="63" s="1"/>
  <c r="M252" i="63"/>
  <c r="E252" i="63"/>
  <c r="D252" i="63"/>
  <c r="Q251" i="63"/>
  <c r="S251" i="63" s="1"/>
  <c r="O251" i="63"/>
  <c r="P251" i="63" s="1"/>
  <c r="BE251" i="63" s="1"/>
  <c r="M251" i="63"/>
  <c r="E251" i="63"/>
  <c r="D251" i="63"/>
  <c r="O250" i="63"/>
  <c r="M250" i="63"/>
  <c r="E250" i="63"/>
  <c r="D250" i="63"/>
  <c r="P249" i="63"/>
  <c r="BE249" i="63" s="1"/>
  <c r="O249" i="63"/>
  <c r="Q249" i="63" s="1"/>
  <c r="S249" i="63" s="1"/>
  <c r="M249" i="63"/>
  <c r="E249" i="63"/>
  <c r="F249" i="63" s="1"/>
  <c r="D249" i="63"/>
  <c r="O248" i="63"/>
  <c r="Q248" i="63" s="1"/>
  <c r="S248" i="63" s="1"/>
  <c r="M248" i="63"/>
  <c r="E248" i="63"/>
  <c r="D248" i="63"/>
  <c r="O247" i="63"/>
  <c r="M247" i="63"/>
  <c r="E247" i="63"/>
  <c r="D247" i="63"/>
  <c r="O246" i="63"/>
  <c r="Q246" i="63" s="1"/>
  <c r="M246" i="63"/>
  <c r="E246" i="63"/>
  <c r="D246" i="63"/>
  <c r="F246" i="63" s="1"/>
  <c r="O245" i="63"/>
  <c r="Q245" i="63" s="1"/>
  <c r="S245" i="63" s="1"/>
  <c r="M245" i="63"/>
  <c r="E245" i="63"/>
  <c r="D245" i="63"/>
  <c r="O244" i="63"/>
  <c r="M244" i="63"/>
  <c r="E244" i="63"/>
  <c r="D244" i="63"/>
  <c r="O243" i="63"/>
  <c r="Q243" i="63" s="1"/>
  <c r="R243" i="63" s="1"/>
  <c r="M243" i="63"/>
  <c r="E243" i="63"/>
  <c r="D243" i="63"/>
  <c r="F243" i="63" s="1"/>
  <c r="O242" i="63"/>
  <c r="Q242" i="63" s="1"/>
  <c r="V242" i="63" s="1"/>
  <c r="M242" i="63"/>
  <c r="E242" i="63"/>
  <c r="D242" i="63"/>
  <c r="Q241" i="63"/>
  <c r="V241" i="63" s="1"/>
  <c r="O241" i="63"/>
  <c r="P241" i="63" s="1"/>
  <c r="BE241" i="63" s="1"/>
  <c r="M241" i="63"/>
  <c r="E241" i="63"/>
  <c r="D241" i="63"/>
  <c r="O240" i="63"/>
  <c r="M240" i="63"/>
  <c r="E240" i="63"/>
  <c r="D240" i="63"/>
  <c r="F240" i="63" s="1"/>
  <c r="O239" i="63"/>
  <c r="Q239" i="63" s="1"/>
  <c r="V239" i="63" s="1"/>
  <c r="M239" i="63"/>
  <c r="E239" i="63"/>
  <c r="D239" i="63"/>
  <c r="O238" i="63"/>
  <c r="Q238" i="63" s="1"/>
  <c r="M238" i="63"/>
  <c r="E238" i="63"/>
  <c r="D238" i="63"/>
  <c r="O237" i="63"/>
  <c r="Q237" i="63" s="1"/>
  <c r="R237" i="63" s="1"/>
  <c r="M237" i="63"/>
  <c r="E237" i="63"/>
  <c r="D237" i="63"/>
  <c r="O236" i="63"/>
  <c r="Q236" i="63" s="1"/>
  <c r="M236" i="63"/>
  <c r="E236" i="63"/>
  <c r="D236" i="63"/>
  <c r="O235" i="63"/>
  <c r="P235" i="63" s="1"/>
  <c r="BE235" i="63" s="1"/>
  <c r="M235" i="63"/>
  <c r="E235" i="63"/>
  <c r="D235" i="63"/>
  <c r="O234" i="63"/>
  <c r="Q234" i="63" s="1"/>
  <c r="V234" i="63" s="1"/>
  <c r="W234" i="63" s="1"/>
  <c r="M234" i="63"/>
  <c r="E234" i="63"/>
  <c r="D234" i="63"/>
  <c r="F234" i="63" s="1"/>
  <c r="P233" i="63"/>
  <c r="BE233" i="63" s="1"/>
  <c r="O233" i="63"/>
  <c r="Q233" i="63" s="1"/>
  <c r="S233" i="63" s="1"/>
  <c r="M233" i="63"/>
  <c r="E233" i="63"/>
  <c r="D233" i="63"/>
  <c r="F233" i="63" s="1"/>
  <c r="O232" i="63"/>
  <c r="Q232" i="63" s="1"/>
  <c r="M232" i="63"/>
  <c r="E232" i="63"/>
  <c r="D232" i="63"/>
  <c r="O231" i="63"/>
  <c r="Q231" i="63" s="1"/>
  <c r="R231" i="63" s="1"/>
  <c r="M231" i="63"/>
  <c r="E231" i="63"/>
  <c r="F231" i="63" s="1"/>
  <c r="D231" i="63"/>
  <c r="Q230" i="63"/>
  <c r="V230" i="63" s="1"/>
  <c r="X230" i="63" s="1"/>
  <c r="Y230" i="63" s="1"/>
  <c r="O230" i="63"/>
  <c r="M230" i="63"/>
  <c r="E230" i="63"/>
  <c r="D230" i="63"/>
  <c r="F230" i="63" s="1"/>
  <c r="O229" i="63"/>
  <c r="Q229" i="63" s="1"/>
  <c r="M229" i="63"/>
  <c r="E229" i="63"/>
  <c r="D229" i="63"/>
  <c r="P228" i="63"/>
  <c r="BE228" i="63" s="1"/>
  <c r="O228" i="63"/>
  <c r="Q228" i="63" s="1"/>
  <c r="M228" i="63"/>
  <c r="E228" i="63"/>
  <c r="D228" i="63"/>
  <c r="P227" i="63"/>
  <c r="BE227" i="63" s="1"/>
  <c r="O227" i="63"/>
  <c r="Q227" i="63" s="1"/>
  <c r="V227" i="63" s="1"/>
  <c r="M227" i="63"/>
  <c r="E227" i="63"/>
  <c r="D227" i="63"/>
  <c r="P226" i="63"/>
  <c r="BE226" i="63" s="1"/>
  <c r="O226" i="63"/>
  <c r="Q226" i="63" s="1"/>
  <c r="M226" i="63"/>
  <c r="E226" i="63"/>
  <c r="D226" i="63"/>
  <c r="O225" i="63"/>
  <c r="M225" i="63"/>
  <c r="E225" i="63"/>
  <c r="F225" i="63" s="1"/>
  <c r="D225" i="63"/>
  <c r="O224" i="63"/>
  <c r="Q224" i="63" s="1"/>
  <c r="S224" i="63" s="1"/>
  <c r="M224" i="63"/>
  <c r="E224" i="63"/>
  <c r="D224" i="63"/>
  <c r="O223" i="63"/>
  <c r="Q223" i="63" s="1"/>
  <c r="S223" i="63" s="1"/>
  <c r="M223" i="63"/>
  <c r="E223" i="63"/>
  <c r="D223" i="63"/>
  <c r="O222" i="63"/>
  <c r="Q222" i="63" s="1"/>
  <c r="S222" i="63" s="1"/>
  <c r="M222" i="63"/>
  <c r="E222" i="63"/>
  <c r="F222" i="63" s="1"/>
  <c r="D222" i="63"/>
  <c r="Q221" i="63"/>
  <c r="V221" i="63" s="1"/>
  <c r="O221" i="63"/>
  <c r="P221" i="63" s="1"/>
  <c r="BE221" i="63" s="1"/>
  <c r="M221" i="63"/>
  <c r="E221" i="63"/>
  <c r="D221" i="63"/>
  <c r="O220" i="63"/>
  <c r="Q220" i="63" s="1"/>
  <c r="M220" i="63"/>
  <c r="E220" i="63"/>
  <c r="D220" i="63"/>
  <c r="O219" i="63"/>
  <c r="M219" i="63"/>
  <c r="E219" i="63"/>
  <c r="F219" i="63" s="1"/>
  <c r="D219" i="63"/>
  <c r="P218" i="63"/>
  <c r="BE218" i="63" s="1"/>
  <c r="O218" i="63"/>
  <c r="Q218" i="63" s="1"/>
  <c r="R218" i="63" s="1"/>
  <c r="M218" i="63"/>
  <c r="E218" i="63"/>
  <c r="D218" i="63"/>
  <c r="O217" i="63"/>
  <c r="Q217" i="63" s="1"/>
  <c r="M217" i="63"/>
  <c r="E217" i="63"/>
  <c r="D217" i="63"/>
  <c r="O216" i="63"/>
  <c r="Q216" i="63" s="1"/>
  <c r="R216" i="63" s="1"/>
  <c r="M216" i="63"/>
  <c r="E216" i="63"/>
  <c r="D216" i="63"/>
  <c r="Q215" i="63"/>
  <c r="R215" i="63" s="1"/>
  <c r="O215" i="63"/>
  <c r="P215" i="63" s="1"/>
  <c r="BE215" i="63" s="1"/>
  <c r="M215" i="63"/>
  <c r="E215" i="63"/>
  <c r="D215" i="63"/>
  <c r="Q214" i="63"/>
  <c r="S214" i="63" s="1"/>
  <c r="O214" i="63"/>
  <c r="P214" i="63" s="1"/>
  <c r="BE214" i="63" s="1"/>
  <c r="M214" i="63"/>
  <c r="E214" i="63"/>
  <c r="D214" i="63"/>
  <c r="O213" i="63"/>
  <c r="M213" i="63"/>
  <c r="E213" i="63"/>
  <c r="F213" i="63" s="1"/>
  <c r="D213" i="63"/>
  <c r="O212" i="63"/>
  <c r="Q212" i="63" s="1"/>
  <c r="V212" i="63" s="1"/>
  <c r="X212" i="63" s="1"/>
  <c r="M212" i="63"/>
  <c r="E212" i="63"/>
  <c r="D212" i="63"/>
  <c r="P211" i="63"/>
  <c r="BE211" i="63" s="1"/>
  <c r="O211" i="63"/>
  <c r="Q211" i="63" s="1"/>
  <c r="M211" i="63"/>
  <c r="E211" i="63"/>
  <c r="D211" i="63"/>
  <c r="O210" i="63"/>
  <c r="M210" i="63"/>
  <c r="E210" i="63"/>
  <c r="D210" i="63"/>
  <c r="O209" i="63"/>
  <c r="Q209" i="63" s="1"/>
  <c r="S209" i="63" s="1"/>
  <c r="M209" i="63"/>
  <c r="E209" i="63"/>
  <c r="D209" i="63"/>
  <c r="O208" i="63"/>
  <c r="P208" i="63" s="1"/>
  <c r="BE208" i="63" s="1"/>
  <c r="M208" i="63"/>
  <c r="E208" i="63"/>
  <c r="D208" i="63"/>
  <c r="O207" i="63"/>
  <c r="M207" i="63"/>
  <c r="E207" i="63"/>
  <c r="F207" i="63" s="1"/>
  <c r="D207" i="63"/>
  <c r="P206" i="63"/>
  <c r="BE206" i="63" s="1"/>
  <c r="O206" i="63"/>
  <c r="Q206" i="63" s="1"/>
  <c r="M206" i="63"/>
  <c r="E206" i="63"/>
  <c r="D206" i="63"/>
  <c r="O205" i="63"/>
  <c r="Q205" i="63" s="1"/>
  <c r="S205" i="63" s="1"/>
  <c r="M205" i="63"/>
  <c r="E205" i="63"/>
  <c r="D205" i="63"/>
  <c r="O204" i="63"/>
  <c r="P204" i="63" s="1"/>
  <c r="BE204" i="63" s="1"/>
  <c r="M204" i="63"/>
  <c r="E204" i="63"/>
  <c r="D204" i="63"/>
  <c r="O203" i="63"/>
  <c r="Q203" i="63" s="1"/>
  <c r="V203" i="63" s="1"/>
  <c r="M203" i="63"/>
  <c r="E203" i="63"/>
  <c r="D203" i="63"/>
  <c r="O202" i="63"/>
  <c r="P202" i="63" s="1"/>
  <c r="BE202" i="63" s="1"/>
  <c r="M202" i="63"/>
  <c r="E202" i="63"/>
  <c r="D202" i="63"/>
  <c r="F202" i="63" s="1"/>
  <c r="O201" i="63"/>
  <c r="M201" i="63"/>
  <c r="E201" i="63"/>
  <c r="D201" i="63"/>
  <c r="O200" i="63"/>
  <c r="Q200" i="63" s="1"/>
  <c r="R200" i="63" s="1"/>
  <c r="M200" i="63"/>
  <c r="E200" i="63"/>
  <c r="D200" i="63"/>
  <c r="O199" i="63"/>
  <c r="P199" i="63" s="1"/>
  <c r="BE199" i="63" s="1"/>
  <c r="M199" i="63"/>
  <c r="E199" i="63"/>
  <c r="D199" i="63"/>
  <c r="O198" i="63"/>
  <c r="P198" i="63" s="1"/>
  <c r="BE198" i="63" s="1"/>
  <c r="M198" i="63"/>
  <c r="E198" i="63"/>
  <c r="D198" i="63"/>
  <c r="O197" i="63"/>
  <c r="Q197" i="63" s="1"/>
  <c r="R197" i="63" s="1"/>
  <c r="M197" i="63"/>
  <c r="E197" i="63"/>
  <c r="D197" i="63"/>
  <c r="O196" i="63"/>
  <c r="P196" i="63" s="1"/>
  <c r="BE196" i="63" s="1"/>
  <c r="M196" i="63"/>
  <c r="E196" i="63"/>
  <c r="D196" i="63"/>
  <c r="Q195" i="63"/>
  <c r="R195" i="63" s="1"/>
  <c r="O195" i="63"/>
  <c r="P195" i="63" s="1"/>
  <c r="BE195" i="63" s="1"/>
  <c r="M195" i="63"/>
  <c r="E195" i="63"/>
  <c r="D195" i="63"/>
  <c r="O194" i="63"/>
  <c r="Q194" i="63" s="1"/>
  <c r="R194" i="63" s="1"/>
  <c r="M194" i="63"/>
  <c r="E194" i="63"/>
  <c r="D194" i="63"/>
  <c r="F194" i="63" s="1"/>
  <c r="Q193" i="63"/>
  <c r="V193" i="63" s="1"/>
  <c r="AA193" i="63" s="1"/>
  <c r="AB193" i="63" s="1"/>
  <c r="O193" i="63"/>
  <c r="P193" i="63" s="1"/>
  <c r="BE193" i="63" s="1"/>
  <c r="M193" i="63"/>
  <c r="E193" i="63"/>
  <c r="D193" i="63"/>
  <c r="P192" i="63"/>
  <c r="BE192" i="63" s="1"/>
  <c r="O192" i="63"/>
  <c r="Q192" i="63" s="1"/>
  <c r="R192" i="63" s="1"/>
  <c r="M192" i="63"/>
  <c r="E192" i="63"/>
  <c r="D192" i="63"/>
  <c r="O191" i="63"/>
  <c r="M191" i="63"/>
  <c r="E191" i="63"/>
  <c r="D191" i="63"/>
  <c r="O190" i="63"/>
  <c r="P190" i="63" s="1"/>
  <c r="BE190" i="63" s="1"/>
  <c r="M190" i="63"/>
  <c r="E190" i="63"/>
  <c r="D190" i="63"/>
  <c r="O189" i="63"/>
  <c r="M189" i="63"/>
  <c r="F189" i="63"/>
  <c r="E189" i="63"/>
  <c r="D189" i="63"/>
  <c r="O188" i="63"/>
  <c r="P188" i="63" s="1"/>
  <c r="BE188" i="63" s="1"/>
  <c r="M188" i="63"/>
  <c r="E188" i="63"/>
  <c r="F188" i="63" s="1"/>
  <c r="D188" i="63"/>
  <c r="O187" i="63"/>
  <c r="M187" i="63"/>
  <c r="E187" i="63"/>
  <c r="F187" i="63" s="1"/>
  <c r="D187" i="63"/>
  <c r="O186" i="63"/>
  <c r="M186" i="63"/>
  <c r="E186" i="63"/>
  <c r="D186" i="63"/>
  <c r="O185" i="63"/>
  <c r="Q185" i="63" s="1"/>
  <c r="S185" i="63" s="1"/>
  <c r="M185" i="63"/>
  <c r="E185" i="63"/>
  <c r="D185" i="63"/>
  <c r="O184" i="63"/>
  <c r="P184" i="63" s="1"/>
  <c r="BE184" i="63" s="1"/>
  <c r="M184" i="63"/>
  <c r="E184" i="63"/>
  <c r="D184" i="63"/>
  <c r="F184" i="63" s="1"/>
  <c r="O183" i="63"/>
  <c r="Q183" i="63" s="1"/>
  <c r="V183" i="63" s="1"/>
  <c r="M183" i="63"/>
  <c r="E183" i="63"/>
  <c r="F183" i="63" s="1"/>
  <c r="D183" i="63"/>
  <c r="O182" i="63"/>
  <c r="Q182" i="63" s="1"/>
  <c r="M182" i="63"/>
  <c r="E182" i="63"/>
  <c r="D182" i="63"/>
  <c r="F182" i="63" s="1"/>
  <c r="O181" i="63"/>
  <c r="M181" i="63"/>
  <c r="F181" i="63"/>
  <c r="E181" i="63"/>
  <c r="D181" i="63"/>
  <c r="O180" i="63"/>
  <c r="Q180" i="63" s="1"/>
  <c r="V180" i="63" s="1"/>
  <c r="AA180" i="63" s="1"/>
  <c r="M180" i="63"/>
  <c r="E180" i="63"/>
  <c r="D180" i="63"/>
  <c r="F180" i="63" s="1"/>
  <c r="O179" i="63"/>
  <c r="Q179" i="63" s="1"/>
  <c r="V179" i="63" s="1"/>
  <c r="M179" i="63"/>
  <c r="E179" i="63"/>
  <c r="D179" i="63"/>
  <c r="O178" i="63"/>
  <c r="Q178" i="63" s="1"/>
  <c r="V178" i="63" s="1"/>
  <c r="M178" i="63"/>
  <c r="E178" i="63"/>
  <c r="D178" i="63"/>
  <c r="O177" i="63"/>
  <c r="Q177" i="63" s="1"/>
  <c r="S177" i="63" s="1"/>
  <c r="M177" i="63"/>
  <c r="E177" i="63"/>
  <c r="D177" i="63"/>
  <c r="P176" i="63"/>
  <c r="BE176" i="63" s="1"/>
  <c r="O176" i="63"/>
  <c r="Q176" i="63" s="1"/>
  <c r="V176" i="63" s="1"/>
  <c r="M176" i="63"/>
  <c r="E176" i="63"/>
  <c r="D176" i="63"/>
  <c r="Q175" i="63"/>
  <c r="R175" i="63" s="1"/>
  <c r="O175" i="63"/>
  <c r="M175" i="63"/>
  <c r="E175" i="63"/>
  <c r="D175" i="63"/>
  <c r="Q174" i="63"/>
  <c r="P174" i="63"/>
  <c r="BE174" i="63" s="1"/>
  <c r="O174" i="63"/>
  <c r="M174" i="63"/>
  <c r="E174" i="63"/>
  <c r="D174" i="63"/>
  <c r="O173" i="63"/>
  <c r="Q173" i="63" s="1"/>
  <c r="R173" i="63" s="1"/>
  <c r="M173" i="63"/>
  <c r="E173" i="63"/>
  <c r="D173" i="63"/>
  <c r="O172" i="63"/>
  <c r="Q172" i="63" s="1"/>
  <c r="M172" i="63"/>
  <c r="E172" i="63"/>
  <c r="D172" i="63"/>
  <c r="O171" i="63"/>
  <c r="M171" i="63"/>
  <c r="E171" i="63"/>
  <c r="D171" i="63"/>
  <c r="O170" i="63"/>
  <c r="Q170" i="63" s="1"/>
  <c r="M170" i="63"/>
  <c r="E170" i="63"/>
  <c r="D170" i="63"/>
  <c r="F170" i="63" s="1"/>
  <c r="O169" i="63"/>
  <c r="Q169" i="63" s="1"/>
  <c r="R169" i="63" s="1"/>
  <c r="M169" i="63"/>
  <c r="E169" i="63"/>
  <c r="D169" i="63"/>
  <c r="O168" i="63"/>
  <c r="Q168" i="63" s="1"/>
  <c r="R168" i="63" s="1"/>
  <c r="M168" i="63"/>
  <c r="E168" i="63"/>
  <c r="D168" i="63"/>
  <c r="F168" i="63" s="1"/>
  <c r="O167" i="63"/>
  <c r="Q167" i="63" s="1"/>
  <c r="R167" i="63" s="1"/>
  <c r="M167" i="63"/>
  <c r="E167" i="63"/>
  <c r="F167" i="63" s="1"/>
  <c r="D167" i="63"/>
  <c r="O166" i="63"/>
  <c r="P166" i="63" s="1"/>
  <c r="BE166" i="63" s="1"/>
  <c r="M166" i="63"/>
  <c r="E166" i="63"/>
  <c r="D166" i="63"/>
  <c r="O165" i="63"/>
  <c r="M165" i="63"/>
  <c r="E165" i="63"/>
  <c r="D165" i="63"/>
  <c r="O164" i="63"/>
  <c r="Q164" i="63" s="1"/>
  <c r="S164" i="63" s="1"/>
  <c r="M164" i="63"/>
  <c r="E164" i="63"/>
  <c r="D164" i="63"/>
  <c r="Q163" i="63"/>
  <c r="R163" i="63" s="1"/>
  <c r="O163" i="63"/>
  <c r="M163" i="63"/>
  <c r="E163" i="63"/>
  <c r="D163" i="63"/>
  <c r="F163" i="63" s="1"/>
  <c r="O162" i="63"/>
  <c r="Q162" i="63" s="1"/>
  <c r="M162" i="63"/>
  <c r="E162" i="63"/>
  <c r="D162" i="63"/>
  <c r="O161" i="63"/>
  <c r="Q161" i="63" s="1"/>
  <c r="R161" i="63" s="1"/>
  <c r="M161" i="63"/>
  <c r="E161" i="63"/>
  <c r="F161" i="63" s="1"/>
  <c r="D161" i="63"/>
  <c r="O160" i="63"/>
  <c r="Q160" i="63" s="1"/>
  <c r="V160" i="63" s="1"/>
  <c r="AA160" i="63" s="1"/>
  <c r="AC160" i="63" s="1"/>
  <c r="M160" i="63"/>
  <c r="E160" i="63"/>
  <c r="D160" i="63"/>
  <c r="O159" i="63"/>
  <c r="M159" i="63"/>
  <c r="E159" i="63"/>
  <c r="D159" i="63"/>
  <c r="O158" i="63"/>
  <c r="Q158" i="63" s="1"/>
  <c r="R158" i="63" s="1"/>
  <c r="M158" i="63"/>
  <c r="E158" i="63"/>
  <c r="F158" i="63" s="1"/>
  <c r="D158" i="63"/>
  <c r="O157" i="63"/>
  <c r="Q157" i="63" s="1"/>
  <c r="R157" i="63" s="1"/>
  <c r="M157" i="63"/>
  <c r="E157" i="63"/>
  <c r="D157" i="63"/>
  <c r="F157" i="63" s="1"/>
  <c r="O156" i="63"/>
  <c r="Q156" i="63" s="1"/>
  <c r="M156" i="63"/>
  <c r="E156" i="63"/>
  <c r="D156" i="63"/>
  <c r="O155" i="63"/>
  <c r="Q155" i="63" s="1"/>
  <c r="R155" i="63" s="1"/>
  <c r="M155" i="63"/>
  <c r="E155" i="63"/>
  <c r="F155" i="63" s="1"/>
  <c r="D155" i="63"/>
  <c r="Q154" i="63"/>
  <c r="P154" i="63"/>
  <c r="BE154" i="63" s="1"/>
  <c r="O154" i="63"/>
  <c r="M154" i="63"/>
  <c r="E154" i="63"/>
  <c r="D154" i="63"/>
  <c r="O153" i="63"/>
  <c r="M153" i="63"/>
  <c r="E153" i="63"/>
  <c r="D153" i="63"/>
  <c r="O152" i="63"/>
  <c r="M152" i="63"/>
  <c r="E152" i="63"/>
  <c r="D152" i="63"/>
  <c r="O151" i="63"/>
  <c r="Q151" i="63" s="1"/>
  <c r="M151" i="63"/>
  <c r="E151" i="63"/>
  <c r="D151" i="63"/>
  <c r="O150" i="63"/>
  <c r="M150" i="63"/>
  <c r="E150" i="63"/>
  <c r="D150" i="63"/>
  <c r="O149" i="63"/>
  <c r="M149" i="63"/>
  <c r="E149" i="63"/>
  <c r="D149" i="63"/>
  <c r="P148" i="63"/>
  <c r="BE148" i="63" s="1"/>
  <c r="O148" i="63"/>
  <c r="Q148" i="63" s="1"/>
  <c r="R148" i="63" s="1"/>
  <c r="M148" i="63"/>
  <c r="E148" i="63"/>
  <c r="D148" i="63"/>
  <c r="O147" i="63"/>
  <c r="Q147" i="63" s="1"/>
  <c r="R147" i="63" s="1"/>
  <c r="M147" i="63"/>
  <c r="E147" i="63"/>
  <c r="D147" i="63"/>
  <c r="O146" i="63"/>
  <c r="Q146" i="63" s="1"/>
  <c r="V146" i="63" s="1"/>
  <c r="M146" i="63"/>
  <c r="E146" i="63"/>
  <c r="D146" i="63"/>
  <c r="O145" i="63"/>
  <c r="Q145" i="63" s="1"/>
  <c r="M145" i="63"/>
  <c r="E145" i="63"/>
  <c r="D145" i="63"/>
  <c r="O144" i="63"/>
  <c r="M144" i="63"/>
  <c r="E144" i="63"/>
  <c r="D144" i="63"/>
  <c r="O143" i="63"/>
  <c r="M143" i="63"/>
  <c r="E143" i="63"/>
  <c r="D143" i="63"/>
  <c r="Q142" i="63"/>
  <c r="R142" i="63" s="1"/>
  <c r="O142" i="63"/>
  <c r="M142" i="63"/>
  <c r="E142" i="63"/>
  <c r="D142" i="63"/>
  <c r="P141" i="63"/>
  <c r="BE141" i="63" s="1"/>
  <c r="O141" i="63"/>
  <c r="Q141" i="63" s="1"/>
  <c r="M141" i="63"/>
  <c r="E141" i="63"/>
  <c r="D141" i="63"/>
  <c r="O140" i="63"/>
  <c r="M140" i="63"/>
  <c r="E140" i="63"/>
  <c r="F140" i="63" s="1"/>
  <c r="D140" i="63"/>
  <c r="Q139" i="63"/>
  <c r="P139" i="63"/>
  <c r="BE139" i="63" s="1"/>
  <c r="O139" i="63"/>
  <c r="M139" i="63"/>
  <c r="E139" i="63"/>
  <c r="F139" i="63" s="1"/>
  <c r="D139" i="63"/>
  <c r="O138" i="63"/>
  <c r="M138" i="63"/>
  <c r="E138" i="63"/>
  <c r="D138" i="63"/>
  <c r="O137" i="63"/>
  <c r="M137" i="63"/>
  <c r="E137" i="63"/>
  <c r="F137" i="63" s="1"/>
  <c r="D137" i="63"/>
  <c r="O136" i="63"/>
  <c r="Q136" i="63" s="1"/>
  <c r="R136" i="63" s="1"/>
  <c r="M136" i="63"/>
  <c r="E136" i="63"/>
  <c r="D136" i="63"/>
  <c r="F136" i="63" s="1"/>
  <c r="O135" i="63"/>
  <c r="Q135" i="63" s="1"/>
  <c r="M135" i="63"/>
  <c r="E135" i="63"/>
  <c r="D135" i="63"/>
  <c r="O134" i="63"/>
  <c r="M134" i="63"/>
  <c r="E134" i="63"/>
  <c r="F134" i="63" s="1"/>
  <c r="D134" i="63"/>
  <c r="P133" i="63"/>
  <c r="BE133" i="63" s="1"/>
  <c r="O133" i="63"/>
  <c r="Q133" i="63" s="1"/>
  <c r="R133" i="63" s="1"/>
  <c r="M133" i="63"/>
  <c r="E133" i="63"/>
  <c r="D133" i="63"/>
  <c r="O132" i="63"/>
  <c r="Q132" i="63" s="1"/>
  <c r="R132" i="63" s="1"/>
  <c r="M132" i="63"/>
  <c r="E132" i="63"/>
  <c r="F132" i="63" s="1"/>
  <c r="D132" i="63"/>
  <c r="O131" i="63"/>
  <c r="Q131" i="63" s="1"/>
  <c r="V131" i="63" s="1"/>
  <c r="M131" i="63"/>
  <c r="E131" i="63"/>
  <c r="D131" i="63"/>
  <c r="O130" i="63"/>
  <c r="M130" i="63"/>
  <c r="E130" i="63"/>
  <c r="D130" i="63"/>
  <c r="O129" i="63"/>
  <c r="Q129" i="63" s="1"/>
  <c r="M129" i="63"/>
  <c r="E129" i="63"/>
  <c r="D129" i="63"/>
  <c r="O128" i="63"/>
  <c r="Q128" i="63" s="1"/>
  <c r="M128" i="63"/>
  <c r="E128" i="63"/>
  <c r="D128" i="63"/>
  <c r="O127" i="63"/>
  <c r="Q127" i="63" s="1"/>
  <c r="S127" i="63" s="1"/>
  <c r="M127" i="63"/>
  <c r="E127" i="63"/>
  <c r="D127" i="63"/>
  <c r="O126" i="63"/>
  <c r="Q126" i="63" s="1"/>
  <c r="M126" i="63"/>
  <c r="E126" i="63"/>
  <c r="F126" i="63" s="1"/>
  <c r="D126" i="63"/>
  <c r="Q125" i="63"/>
  <c r="P125" i="63"/>
  <c r="BE125" i="63" s="1"/>
  <c r="O125" i="63"/>
  <c r="M125" i="63"/>
  <c r="E125" i="63"/>
  <c r="D125" i="63"/>
  <c r="O124" i="63"/>
  <c r="Q124" i="63" s="1"/>
  <c r="S124" i="63" s="1"/>
  <c r="M124" i="63"/>
  <c r="E124" i="63"/>
  <c r="D124" i="63"/>
  <c r="F124" i="63" s="1"/>
  <c r="P123" i="63"/>
  <c r="BE123" i="63" s="1"/>
  <c r="O123" i="63"/>
  <c r="Q123" i="63" s="1"/>
  <c r="M123" i="63"/>
  <c r="E123" i="63"/>
  <c r="F123" i="63" s="1"/>
  <c r="D123" i="63"/>
  <c r="O122" i="63"/>
  <c r="Q122" i="63" s="1"/>
  <c r="M122" i="63"/>
  <c r="E122" i="63"/>
  <c r="D122" i="63"/>
  <c r="O121" i="63"/>
  <c r="Q121" i="63" s="1"/>
  <c r="S121" i="63" s="1"/>
  <c r="M121" i="63"/>
  <c r="E121" i="63"/>
  <c r="D121" i="63"/>
  <c r="O120" i="63"/>
  <c r="Q120" i="63" s="1"/>
  <c r="M120" i="63"/>
  <c r="E120" i="63"/>
  <c r="F120" i="63" s="1"/>
  <c r="D120" i="63"/>
  <c r="Q119" i="63"/>
  <c r="P119" i="63"/>
  <c r="BE119" i="63" s="1"/>
  <c r="O119" i="63"/>
  <c r="M119" i="63"/>
  <c r="E119" i="63"/>
  <c r="D119" i="63"/>
  <c r="O118" i="63"/>
  <c r="Q118" i="63" s="1"/>
  <c r="S118" i="63" s="1"/>
  <c r="M118" i="63"/>
  <c r="E118" i="63"/>
  <c r="D118" i="63"/>
  <c r="P117" i="63"/>
  <c r="BE117" i="63" s="1"/>
  <c r="O117" i="63"/>
  <c r="Q117" i="63" s="1"/>
  <c r="V117" i="63" s="1"/>
  <c r="M117" i="63"/>
  <c r="P20" i="63" s="1"/>
  <c r="BE20" i="63" s="1"/>
  <c r="E117" i="63"/>
  <c r="F117" i="63" s="1"/>
  <c r="D117" i="63"/>
  <c r="Q116" i="63"/>
  <c r="S116" i="63" s="1"/>
  <c r="O116" i="63"/>
  <c r="M116" i="63"/>
  <c r="E116" i="63"/>
  <c r="D116" i="63"/>
  <c r="O115" i="63"/>
  <c r="Q115" i="63" s="1"/>
  <c r="M115" i="63"/>
  <c r="E115" i="63"/>
  <c r="D115" i="63"/>
  <c r="O114" i="63"/>
  <c r="Q114" i="63" s="1"/>
  <c r="R114" i="63" s="1"/>
  <c r="M114" i="63"/>
  <c r="E114" i="63"/>
  <c r="D114" i="63"/>
  <c r="Q113" i="63"/>
  <c r="R113" i="63" s="1"/>
  <c r="O113" i="63"/>
  <c r="P113" i="63" s="1"/>
  <c r="BE113" i="63" s="1"/>
  <c r="M113" i="63"/>
  <c r="E113" i="63"/>
  <c r="D113" i="63"/>
  <c r="Q112" i="63"/>
  <c r="R112" i="63" s="1"/>
  <c r="O112" i="63"/>
  <c r="M112" i="63"/>
  <c r="E112" i="63"/>
  <c r="F112" i="63" s="1"/>
  <c r="D112" i="63"/>
  <c r="O111" i="63"/>
  <c r="P111" i="63" s="1"/>
  <c r="BE111" i="63" s="1"/>
  <c r="M111" i="63"/>
  <c r="E111" i="63"/>
  <c r="D111" i="63"/>
  <c r="F111" i="63" s="1"/>
  <c r="O110" i="63"/>
  <c r="Q110" i="63" s="1"/>
  <c r="M110" i="63"/>
  <c r="E110" i="63"/>
  <c r="F110" i="63" s="1"/>
  <c r="D110" i="63"/>
  <c r="O109" i="63"/>
  <c r="Q109" i="63" s="1"/>
  <c r="R109" i="63" s="1"/>
  <c r="M109" i="63"/>
  <c r="E109" i="63"/>
  <c r="D109" i="63"/>
  <c r="F109" i="63" s="1"/>
  <c r="O108" i="63"/>
  <c r="M108" i="63"/>
  <c r="E108" i="63"/>
  <c r="D108" i="63"/>
  <c r="O107" i="63"/>
  <c r="Q107" i="63" s="1"/>
  <c r="V107" i="63" s="1"/>
  <c r="AA107" i="63" s="1"/>
  <c r="M107" i="63"/>
  <c r="E107" i="63"/>
  <c r="D107" i="63"/>
  <c r="O106" i="63"/>
  <c r="Q106" i="63" s="1"/>
  <c r="V106" i="63" s="1"/>
  <c r="M106" i="63"/>
  <c r="E106" i="63"/>
  <c r="D106" i="63"/>
  <c r="F106" i="63" s="1"/>
  <c r="O105" i="63"/>
  <c r="Q105" i="63" s="1"/>
  <c r="M105" i="63"/>
  <c r="E105" i="63"/>
  <c r="D105" i="63"/>
  <c r="O104" i="63"/>
  <c r="Q104" i="63" s="1"/>
  <c r="V104" i="63" s="1"/>
  <c r="M104" i="63"/>
  <c r="E104" i="63"/>
  <c r="D104" i="63"/>
  <c r="F104" i="63" s="1"/>
  <c r="Q103" i="63"/>
  <c r="O103" i="63"/>
  <c r="P103" i="63" s="1"/>
  <c r="BE103" i="63" s="1"/>
  <c r="M103" i="63"/>
  <c r="E103" i="63"/>
  <c r="D103" i="63"/>
  <c r="O102" i="63"/>
  <c r="Q102" i="63" s="1"/>
  <c r="M102" i="63"/>
  <c r="E102" i="63"/>
  <c r="D102" i="63"/>
  <c r="O101" i="63"/>
  <c r="Q101" i="63" s="1"/>
  <c r="V101" i="63" s="1"/>
  <c r="M101" i="63"/>
  <c r="F101" i="63"/>
  <c r="E101" i="63"/>
  <c r="D101" i="63"/>
  <c r="Q100" i="63"/>
  <c r="V100" i="63" s="1"/>
  <c r="P100" i="63"/>
  <c r="BE100" i="63" s="1"/>
  <c r="O100" i="63"/>
  <c r="M100" i="63"/>
  <c r="E100" i="63"/>
  <c r="D100" i="63"/>
  <c r="O99" i="63"/>
  <c r="P99" i="63" s="1"/>
  <c r="BE99" i="63" s="1"/>
  <c r="M99" i="63"/>
  <c r="E99" i="63"/>
  <c r="D99" i="63"/>
  <c r="P98" i="63"/>
  <c r="BE98" i="63" s="1"/>
  <c r="O98" i="63"/>
  <c r="Q98" i="63" s="1"/>
  <c r="V98" i="63" s="1"/>
  <c r="X98" i="63" s="1"/>
  <c r="M98" i="63"/>
  <c r="E98" i="63"/>
  <c r="D98" i="63"/>
  <c r="Q97" i="63"/>
  <c r="V97" i="63" s="1"/>
  <c r="O97" i="63"/>
  <c r="M97" i="63"/>
  <c r="E97" i="63"/>
  <c r="D97" i="63"/>
  <c r="P96" i="63"/>
  <c r="BE96" i="63" s="1"/>
  <c r="O96" i="63"/>
  <c r="Q96" i="63" s="1"/>
  <c r="V96" i="63" s="1"/>
  <c r="M96" i="63"/>
  <c r="E96" i="63"/>
  <c r="D96" i="63"/>
  <c r="O95" i="63"/>
  <c r="Q95" i="63" s="1"/>
  <c r="S95" i="63" s="1"/>
  <c r="M95" i="63"/>
  <c r="E95" i="63"/>
  <c r="F95" i="63" s="1"/>
  <c r="D95" i="63"/>
  <c r="O94" i="63"/>
  <c r="Q94" i="63" s="1"/>
  <c r="V94" i="63" s="1"/>
  <c r="M94" i="63"/>
  <c r="E94" i="63"/>
  <c r="D94" i="63"/>
  <c r="Q93" i="63"/>
  <c r="R93" i="63" s="1"/>
  <c r="O93" i="63"/>
  <c r="P93" i="63" s="1"/>
  <c r="BE93" i="63" s="1"/>
  <c r="M93" i="63"/>
  <c r="E93" i="63"/>
  <c r="D93" i="63"/>
  <c r="O92" i="63"/>
  <c r="Q92" i="63" s="1"/>
  <c r="V92" i="63" s="1"/>
  <c r="X92" i="63" s="1"/>
  <c r="M92" i="63"/>
  <c r="E92" i="63"/>
  <c r="D92" i="63"/>
  <c r="F92" i="63" s="1"/>
  <c r="O91" i="63"/>
  <c r="Q91" i="63" s="1"/>
  <c r="M91" i="63"/>
  <c r="E91" i="63"/>
  <c r="D91" i="63"/>
  <c r="F91" i="63" s="1"/>
  <c r="P90" i="63"/>
  <c r="BE90" i="63" s="1"/>
  <c r="O90" i="63"/>
  <c r="Q90" i="63" s="1"/>
  <c r="M90" i="63"/>
  <c r="E90" i="63"/>
  <c r="D90" i="63"/>
  <c r="O89" i="63"/>
  <c r="Q89" i="63" s="1"/>
  <c r="V89" i="63" s="1"/>
  <c r="X89" i="63" s="1"/>
  <c r="M89" i="63"/>
  <c r="E89" i="63"/>
  <c r="D89" i="63"/>
  <c r="F89" i="63" s="1"/>
  <c r="Q88" i="63"/>
  <c r="V88" i="63" s="1"/>
  <c r="O88" i="63"/>
  <c r="P88" i="63" s="1"/>
  <c r="BE88" i="63" s="1"/>
  <c r="M88" i="63"/>
  <c r="E88" i="63"/>
  <c r="D88" i="63"/>
  <c r="Q87" i="63"/>
  <c r="O87" i="63"/>
  <c r="P87" i="63" s="1"/>
  <c r="BE87" i="63" s="1"/>
  <c r="M87" i="63"/>
  <c r="E87" i="63"/>
  <c r="D87" i="63"/>
  <c r="O86" i="63"/>
  <c r="Q86" i="63" s="1"/>
  <c r="M86" i="63"/>
  <c r="E86" i="63"/>
  <c r="D86" i="63"/>
  <c r="O85" i="63"/>
  <c r="M85" i="63"/>
  <c r="E85" i="63"/>
  <c r="D85" i="63"/>
  <c r="O84" i="63"/>
  <c r="Q84" i="63" s="1"/>
  <c r="M84" i="63"/>
  <c r="E84" i="63"/>
  <c r="D84" i="63"/>
  <c r="O83" i="63"/>
  <c r="P83" i="63" s="1"/>
  <c r="BE83" i="63" s="1"/>
  <c r="M83" i="63"/>
  <c r="E83" i="63"/>
  <c r="D83" i="63"/>
  <c r="O82" i="63"/>
  <c r="M82" i="63"/>
  <c r="E82" i="63"/>
  <c r="F82" i="63" s="1"/>
  <c r="D82" i="63"/>
  <c r="P81" i="63"/>
  <c r="BE81" i="63" s="1"/>
  <c r="O81" i="63"/>
  <c r="Q81" i="63" s="1"/>
  <c r="M81" i="63"/>
  <c r="E81" i="63"/>
  <c r="D81" i="63"/>
  <c r="P80" i="63"/>
  <c r="BE80" i="63" s="1"/>
  <c r="O80" i="63"/>
  <c r="Q80" i="63" s="1"/>
  <c r="R80" i="63" s="1"/>
  <c r="M80" i="63"/>
  <c r="E80" i="63"/>
  <c r="D80" i="63"/>
  <c r="O79" i="63"/>
  <c r="M79" i="63"/>
  <c r="E79" i="63"/>
  <c r="D79" i="63"/>
  <c r="F79" i="63" s="1"/>
  <c r="O78" i="63"/>
  <c r="Q78" i="63" s="1"/>
  <c r="M78" i="63"/>
  <c r="E78" i="63"/>
  <c r="D78" i="63"/>
  <c r="O77" i="63"/>
  <c r="Q77" i="63" s="1"/>
  <c r="V77" i="63" s="1"/>
  <c r="W77" i="63" s="1"/>
  <c r="M77" i="63"/>
  <c r="E77" i="63"/>
  <c r="D77" i="63"/>
  <c r="P76" i="63"/>
  <c r="BE76" i="63" s="1"/>
  <c r="O76" i="63"/>
  <c r="Q76" i="63" s="1"/>
  <c r="M76" i="63"/>
  <c r="E76" i="63"/>
  <c r="F76" i="63" s="1"/>
  <c r="D76" i="63"/>
  <c r="O75" i="63"/>
  <c r="Q75" i="63" s="1"/>
  <c r="R75" i="63" s="1"/>
  <c r="M75" i="63"/>
  <c r="E75" i="63"/>
  <c r="D75" i="63"/>
  <c r="P74" i="63"/>
  <c r="BE74" i="63" s="1"/>
  <c r="O74" i="63"/>
  <c r="Q74" i="63" s="1"/>
  <c r="M74" i="63"/>
  <c r="E74" i="63"/>
  <c r="D74" i="63"/>
  <c r="O73" i="63"/>
  <c r="M73" i="63"/>
  <c r="E73" i="63"/>
  <c r="D73" i="63"/>
  <c r="F73" i="63" s="1"/>
  <c r="Q72" i="63"/>
  <c r="V72" i="63" s="1"/>
  <c r="X72" i="63" s="1"/>
  <c r="O72" i="63"/>
  <c r="M72" i="63"/>
  <c r="E72" i="63"/>
  <c r="D72" i="63"/>
  <c r="O71" i="63"/>
  <c r="Q71" i="63" s="1"/>
  <c r="M71" i="63"/>
  <c r="E71" i="63"/>
  <c r="D71" i="63"/>
  <c r="P70" i="63"/>
  <c r="BE70" i="63" s="1"/>
  <c r="O70" i="63"/>
  <c r="Q70" i="63" s="1"/>
  <c r="V70" i="63" s="1"/>
  <c r="X70" i="63" s="1"/>
  <c r="M70" i="63"/>
  <c r="E70" i="63"/>
  <c r="D70" i="63"/>
  <c r="Q69" i="63"/>
  <c r="R69" i="63" s="1"/>
  <c r="P69" i="63"/>
  <c r="BE69" i="63" s="1"/>
  <c r="O69" i="63"/>
  <c r="M69" i="63"/>
  <c r="E69" i="63"/>
  <c r="D69" i="63"/>
  <c r="Q68" i="63"/>
  <c r="R68" i="63" s="1"/>
  <c r="P68" i="63"/>
  <c r="BE68" i="63" s="1"/>
  <c r="O68" i="63"/>
  <c r="M68" i="63"/>
  <c r="E68" i="63"/>
  <c r="D68" i="63"/>
  <c r="O67" i="63"/>
  <c r="M67" i="63"/>
  <c r="E67" i="63"/>
  <c r="D67" i="63"/>
  <c r="P66" i="63"/>
  <c r="BE66" i="63" s="1"/>
  <c r="O66" i="63"/>
  <c r="Q66" i="63" s="1"/>
  <c r="V66" i="63" s="1"/>
  <c r="M66" i="63"/>
  <c r="E66" i="63"/>
  <c r="D66" i="63"/>
  <c r="P65" i="63"/>
  <c r="BE65" i="63" s="1"/>
  <c r="O65" i="63"/>
  <c r="Q65" i="63" s="1"/>
  <c r="M65" i="63"/>
  <c r="E65" i="63"/>
  <c r="D65" i="63"/>
  <c r="O64" i="63"/>
  <c r="Q64" i="63" s="1"/>
  <c r="R64" i="63" s="1"/>
  <c r="M64" i="63"/>
  <c r="E64" i="63"/>
  <c r="D64" i="63"/>
  <c r="Q63" i="63"/>
  <c r="O63" i="63"/>
  <c r="P63" i="63" s="1"/>
  <c r="BE63" i="63" s="1"/>
  <c r="M63" i="63"/>
  <c r="E63" i="63"/>
  <c r="D63" i="63"/>
  <c r="O62" i="63"/>
  <c r="P62" i="63" s="1"/>
  <c r="BE62" i="63" s="1"/>
  <c r="M62" i="63"/>
  <c r="E62" i="63"/>
  <c r="D62" i="63"/>
  <c r="O61" i="63"/>
  <c r="Q61" i="63" s="1"/>
  <c r="R61" i="63" s="1"/>
  <c r="M61" i="63"/>
  <c r="E61" i="63"/>
  <c r="D61" i="63"/>
  <c r="Q60" i="63"/>
  <c r="O60" i="63"/>
  <c r="M60" i="63"/>
  <c r="E60" i="63"/>
  <c r="D60" i="63"/>
  <c r="O59" i="63"/>
  <c r="P59" i="63" s="1"/>
  <c r="BE59" i="63" s="1"/>
  <c r="M59" i="63"/>
  <c r="E59" i="63"/>
  <c r="D59" i="63"/>
  <c r="F59" i="63" s="1"/>
  <c r="P58" i="63"/>
  <c r="BE58" i="63" s="1"/>
  <c r="O58" i="63"/>
  <c r="Q58" i="63" s="1"/>
  <c r="R58" i="63" s="1"/>
  <c r="M58" i="63"/>
  <c r="E58" i="63"/>
  <c r="D58" i="63"/>
  <c r="F58" i="63" s="1"/>
  <c r="Q57" i="63"/>
  <c r="O57" i="63"/>
  <c r="M57" i="63"/>
  <c r="E57" i="63"/>
  <c r="D57" i="63"/>
  <c r="F57" i="63" s="1"/>
  <c r="O56" i="63"/>
  <c r="Q56" i="63" s="1"/>
  <c r="M56" i="63"/>
  <c r="E56" i="63"/>
  <c r="D56" i="63"/>
  <c r="O55" i="63"/>
  <c r="Q55" i="63" s="1"/>
  <c r="R55" i="63" s="1"/>
  <c r="M55" i="63"/>
  <c r="E55" i="63"/>
  <c r="F55" i="63" s="1"/>
  <c r="D55" i="63"/>
  <c r="Q54" i="63"/>
  <c r="O54" i="63"/>
  <c r="M54" i="63"/>
  <c r="E54" i="63"/>
  <c r="F54" i="63" s="1"/>
  <c r="D54" i="63"/>
  <c r="O53" i="63"/>
  <c r="P53" i="63" s="1"/>
  <c r="BE53" i="63" s="1"/>
  <c r="M53" i="63"/>
  <c r="E53" i="63"/>
  <c r="D53" i="63"/>
  <c r="P52" i="63"/>
  <c r="BE52" i="63" s="1"/>
  <c r="O52" i="63"/>
  <c r="Q52" i="63" s="1"/>
  <c r="S52" i="63" s="1"/>
  <c r="M52" i="63"/>
  <c r="E52" i="63"/>
  <c r="D52" i="63"/>
  <c r="O51" i="63"/>
  <c r="P51" i="63" s="1"/>
  <c r="BE51" i="63" s="1"/>
  <c r="M51" i="63"/>
  <c r="E51" i="63"/>
  <c r="D51" i="63"/>
  <c r="P50" i="63"/>
  <c r="BE50" i="63" s="1"/>
  <c r="O50" i="63"/>
  <c r="Q50" i="63" s="1"/>
  <c r="M50" i="63"/>
  <c r="E50" i="63"/>
  <c r="D50" i="63"/>
  <c r="O49" i="63"/>
  <c r="Q49" i="63" s="1"/>
  <c r="M49" i="63"/>
  <c r="E49" i="63"/>
  <c r="D49" i="63"/>
  <c r="O48" i="63"/>
  <c r="P48" i="63" s="1"/>
  <c r="BE48" i="63" s="1"/>
  <c r="M48" i="63"/>
  <c r="E48" i="63"/>
  <c r="D48" i="63"/>
  <c r="F48" i="63" s="1"/>
  <c r="O47" i="63"/>
  <c r="M47" i="63"/>
  <c r="E47" i="63"/>
  <c r="D47" i="63"/>
  <c r="O46" i="63"/>
  <c r="Q46" i="63" s="1"/>
  <c r="S46" i="63" s="1"/>
  <c r="M46" i="63"/>
  <c r="E46" i="63"/>
  <c r="D46" i="63"/>
  <c r="F46" i="63" s="1"/>
  <c r="O45" i="63"/>
  <c r="P45" i="63" s="1"/>
  <c r="BE45" i="63" s="1"/>
  <c r="M45" i="63"/>
  <c r="E45" i="63"/>
  <c r="D45" i="63"/>
  <c r="O44" i="63"/>
  <c r="M44" i="63"/>
  <c r="E44" i="63"/>
  <c r="D44" i="63"/>
  <c r="O43" i="63"/>
  <c r="Q43" i="63" s="1"/>
  <c r="V43" i="63" s="1"/>
  <c r="M43" i="63"/>
  <c r="E43" i="63"/>
  <c r="D43" i="63"/>
  <c r="O42" i="63"/>
  <c r="Q42" i="63" s="1"/>
  <c r="M42" i="63"/>
  <c r="E42" i="63"/>
  <c r="D42" i="63"/>
  <c r="Q41" i="63"/>
  <c r="R41" i="63" s="1"/>
  <c r="O41" i="63"/>
  <c r="M41" i="63"/>
  <c r="E41" i="63"/>
  <c r="D41" i="63"/>
  <c r="F41" i="63" s="1"/>
  <c r="O40" i="63"/>
  <c r="M40" i="63"/>
  <c r="E40" i="63"/>
  <c r="D40" i="63"/>
  <c r="O39" i="63"/>
  <c r="Q39" i="63" s="1"/>
  <c r="M39" i="63"/>
  <c r="E39" i="63"/>
  <c r="F39" i="63" s="1"/>
  <c r="D39" i="63"/>
  <c r="Q38" i="63"/>
  <c r="R38" i="63" s="1"/>
  <c r="O38" i="63"/>
  <c r="M38" i="63"/>
  <c r="E38" i="63"/>
  <c r="D38" i="63"/>
  <c r="O37" i="63"/>
  <c r="P37" i="63" s="1"/>
  <c r="BE37" i="63" s="1"/>
  <c r="M37" i="63"/>
  <c r="E37" i="63"/>
  <c r="D37" i="63"/>
  <c r="F37" i="63" s="1"/>
  <c r="O36" i="63"/>
  <c r="Q36" i="63" s="1"/>
  <c r="M36" i="63"/>
  <c r="E36" i="63"/>
  <c r="D36" i="63"/>
  <c r="O35" i="63"/>
  <c r="P35" i="63" s="1"/>
  <c r="BE35" i="63" s="1"/>
  <c r="M35" i="63"/>
  <c r="E35" i="63"/>
  <c r="D35" i="63"/>
  <c r="O34" i="63"/>
  <c r="P34" i="63" s="1"/>
  <c r="BE34" i="63" s="1"/>
  <c r="M34" i="63"/>
  <c r="E34" i="63"/>
  <c r="D34" i="63"/>
  <c r="O33" i="63"/>
  <c r="Q33" i="63" s="1"/>
  <c r="M33" i="63"/>
  <c r="E33" i="63"/>
  <c r="F33" i="63" s="1"/>
  <c r="D33" i="63"/>
  <c r="P32" i="63"/>
  <c r="BE32" i="63" s="1"/>
  <c r="O32" i="63"/>
  <c r="Q32" i="63" s="1"/>
  <c r="R32" i="63" s="1"/>
  <c r="M32" i="63"/>
  <c r="E32" i="63"/>
  <c r="D32" i="63"/>
  <c r="O31" i="63"/>
  <c r="P31" i="63" s="1"/>
  <c r="BE31" i="63" s="1"/>
  <c r="M31" i="63"/>
  <c r="E31" i="63"/>
  <c r="D31" i="63"/>
  <c r="O30" i="63"/>
  <c r="Q30" i="63" s="1"/>
  <c r="S30" i="63" s="1"/>
  <c r="M30" i="63"/>
  <c r="E30" i="63"/>
  <c r="D30" i="63"/>
  <c r="Q29" i="63"/>
  <c r="R29" i="63" s="1"/>
  <c r="O29" i="63"/>
  <c r="P29" i="63" s="1"/>
  <c r="BE29" i="63" s="1"/>
  <c r="M29" i="63"/>
  <c r="E29" i="63"/>
  <c r="D29" i="63"/>
  <c r="F29" i="63" s="1"/>
  <c r="O28" i="63"/>
  <c r="P28" i="63" s="1"/>
  <c r="BE28" i="63" s="1"/>
  <c r="M28" i="63"/>
  <c r="E28" i="63"/>
  <c r="D28" i="63"/>
  <c r="O27" i="63"/>
  <c r="Q27" i="63" s="1"/>
  <c r="S27" i="63" s="1"/>
  <c r="M27" i="63"/>
  <c r="E27" i="63"/>
  <c r="F27" i="63" s="1"/>
  <c r="D27" i="63"/>
  <c r="Q26" i="63"/>
  <c r="V26" i="63" s="1"/>
  <c r="O26" i="63"/>
  <c r="P26" i="63" s="1"/>
  <c r="BE26" i="63" s="1"/>
  <c r="M26" i="63"/>
  <c r="E26" i="63"/>
  <c r="D26" i="63"/>
  <c r="O25" i="63"/>
  <c r="M25" i="63"/>
  <c r="E25" i="63"/>
  <c r="D25" i="63"/>
  <c r="O24" i="63"/>
  <c r="Q24" i="63" s="1"/>
  <c r="V24" i="63" s="1"/>
  <c r="M24" i="63"/>
  <c r="E24" i="63"/>
  <c r="F24" i="63" s="1"/>
  <c r="D24" i="63"/>
  <c r="O23" i="63"/>
  <c r="P23" i="63" s="1"/>
  <c r="BE23" i="63" s="1"/>
  <c r="M23" i="63"/>
  <c r="E23" i="63"/>
  <c r="D23" i="63"/>
  <c r="O22" i="63"/>
  <c r="M22" i="63"/>
  <c r="E22" i="63"/>
  <c r="D22" i="63"/>
  <c r="O21" i="63"/>
  <c r="Q21" i="63" s="1"/>
  <c r="R21" i="63" s="1"/>
  <c r="M21" i="63"/>
  <c r="E21" i="63"/>
  <c r="D21" i="63"/>
  <c r="Q20" i="63"/>
  <c r="V20" i="63" s="1"/>
  <c r="O20" i="63"/>
  <c r="M20" i="63"/>
  <c r="E20" i="63"/>
  <c r="D20" i="63"/>
  <c r="F20" i="63" s="1"/>
  <c r="O19" i="63"/>
  <c r="M19" i="63"/>
  <c r="E19" i="63"/>
  <c r="D19" i="63"/>
  <c r="O18" i="63"/>
  <c r="Q18" i="63" s="1"/>
  <c r="V18" i="63" s="1"/>
  <c r="M18" i="63"/>
  <c r="F18" i="63"/>
  <c r="E18" i="63"/>
  <c r="D18" i="63"/>
  <c r="O17" i="63"/>
  <c r="Q17" i="63" s="1"/>
  <c r="M17" i="63"/>
  <c r="E17" i="63"/>
  <c r="D17" i="63"/>
  <c r="O16" i="63"/>
  <c r="M16" i="63"/>
  <c r="E16" i="63"/>
  <c r="D16" i="63"/>
  <c r="O15" i="63"/>
  <c r="Q15" i="63" s="1"/>
  <c r="R15" i="63" s="1"/>
  <c r="M15" i="63"/>
  <c r="E15" i="63"/>
  <c r="F15" i="63" s="1"/>
  <c r="D15" i="63"/>
  <c r="O14" i="63"/>
  <c r="Q14" i="63" s="1"/>
  <c r="V14" i="63" s="1"/>
  <c r="M14" i="63"/>
  <c r="E14" i="63"/>
  <c r="D14" i="63"/>
  <c r="O13" i="63"/>
  <c r="M13" i="63"/>
  <c r="E13" i="63"/>
  <c r="D13" i="63"/>
  <c r="O12" i="63"/>
  <c r="Q12" i="63" s="1"/>
  <c r="V12" i="63" s="1"/>
  <c r="M12" i="63"/>
  <c r="E12" i="63"/>
  <c r="D12" i="63"/>
  <c r="F12" i="63" s="1"/>
  <c r="O11" i="63"/>
  <c r="Q11" i="63" s="1"/>
  <c r="M11" i="63"/>
  <c r="E11" i="63"/>
  <c r="D11" i="63"/>
  <c r="O10" i="63"/>
  <c r="M10" i="63"/>
  <c r="E10" i="63"/>
  <c r="D10" i="63"/>
  <c r="O9" i="63"/>
  <c r="Q9" i="63" s="1"/>
  <c r="R9" i="63" s="1"/>
  <c r="M9" i="63"/>
  <c r="E9" i="63"/>
  <c r="F9" i="63" s="1"/>
  <c r="D9" i="63"/>
  <c r="O8" i="63"/>
  <c r="Q8" i="63" s="1"/>
  <c r="V8" i="63" s="1"/>
  <c r="M8" i="63"/>
  <c r="E8" i="63"/>
  <c r="D8" i="63"/>
  <c r="O7" i="63"/>
  <c r="Q7" i="63" s="1"/>
  <c r="S7" i="63" s="1"/>
  <c r="M7" i="63"/>
  <c r="E7" i="63"/>
  <c r="D7" i="63"/>
  <c r="F7" i="63" s="1"/>
  <c r="P6" i="63"/>
  <c r="BE6" i="63" s="1"/>
  <c r="O6" i="63"/>
  <c r="Q6" i="63" s="1"/>
  <c r="S6" i="63" s="1"/>
  <c r="M6" i="63"/>
  <c r="E6" i="63"/>
  <c r="D6" i="63"/>
  <c r="F6" i="63" s="1"/>
  <c r="P5" i="63"/>
  <c r="BE5" i="63" s="1"/>
  <c r="O5" i="63"/>
  <c r="Q5" i="63" s="1"/>
  <c r="S5" i="63" s="1"/>
  <c r="M5" i="63"/>
  <c r="E5" i="63"/>
  <c r="D5" i="63"/>
  <c r="O4" i="63"/>
  <c r="Q4" i="63" s="1"/>
  <c r="M4" i="63"/>
  <c r="E4" i="63"/>
  <c r="D4" i="63"/>
  <c r="O3" i="63"/>
  <c r="Q3" i="63" s="1"/>
  <c r="V3" i="63" s="1"/>
  <c r="M3" i="63"/>
  <c r="E3" i="63"/>
  <c r="D3" i="63"/>
  <c r="O142" i="64"/>
  <c r="O143" i="64"/>
  <c r="O144" i="64"/>
  <c r="O145" i="64"/>
  <c r="O146" i="64"/>
  <c r="O147" i="64"/>
  <c r="O148" i="64"/>
  <c r="O149" i="64"/>
  <c r="O150" i="64"/>
  <c r="O151" i="64"/>
  <c r="O152" i="64"/>
  <c r="O153" i="64"/>
  <c r="O154" i="64"/>
  <c r="O155" i="64"/>
  <c r="O156" i="64"/>
  <c r="O157" i="64"/>
  <c r="O158" i="64"/>
  <c r="O159" i="64"/>
  <c r="O160" i="64"/>
  <c r="O161" i="64"/>
  <c r="O162" i="64"/>
  <c r="O163" i="64"/>
  <c r="O164" i="64"/>
  <c r="O165" i="64"/>
  <c r="O166" i="64"/>
  <c r="O167" i="64"/>
  <c r="O168" i="64"/>
  <c r="O169" i="64"/>
  <c r="O170" i="64"/>
  <c r="O171" i="64"/>
  <c r="O172" i="64"/>
  <c r="O173" i="64"/>
  <c r="O174" i="64"/>
  <c r="O175" i="64"/>
  <c r="O176" i="64"/>
  <c r="O177" i="64"/>
  <c r="O178" i="64"/>
  <c r="O179" i="64"/>
  <c r="O180" i="64"/>
  <c r="O181" i="64"/>
  <c r="O182" i="64"/>
  <c r="O183" i="64"/>
  <c r="O184" i="64"/>
  <c r="O185" i="64"/>
  <c r="O186" i="64"/>
  <c r="O187" i="64"/>
  <c r="O188" i="64"/>
  <c r="O189" i="64"/>
  <c r="O190" i="64"/>
  <c r="O191" i="64"/>
  <c r="O192" i="64"/>
  <c r="O193" i="64"/>
  <c r="O194" i="64"/>
  <c r="O195" i="64"/>
  <c r="O196" i="64"/>
  <c r="O197" i="64"/>
  <c r="O198" i="64"/>
  <c r="O199" i="64"/>
  <c r="O200" i="64"/>
  <c r="O201" i="64"/>
  <c r="O202" i="64"/>
  <c r="O203" i="64"/>
  <c r="O204" i="64"/>
  <c r="O205" i="64"/>
  <c r="O206" i="64"/>
  <c r="O207" i="64"/>
  <c r="O208" i="64"/>
  <c r="O209" i="64"/>
  <c r="O210" i="64"/>
  <c r="O211" i="64"/>
  <c r="O212" i="64"/>
  <c r="O213" i="64"/>
  <c r="O214" i="64"/>
  <c r="O215" i="64"/>
  <c r="O216" i="64"/>
  <c r="O217" i="64"/>
  <c r="O218" i="64"/>
  <c r="O219" i="64"/>
  <c r="O220" i="64"/>
  <c r="O221" i="64"/>
  <c r="O222" i="64"/>
  <c r="O223" i="64"/>
  <c r="O224" i="64"/>
  <c r="O225" i="64"/>
  <c r="O226" i="64"/>
  <c r="O227" i="64"/>
  <c r="O228" i="64"/>
  <c r="O229" i="64"/>
  <c r="O230" i="64"/>
  <c r="O231" i="64"/>
  <c r="O232" i="64"/>
  <c r="O233" i="64"/>
  <c r="O234" i="64"/>
  <c r="O235" i="64"/>
  <c r="O236" i="64"/>
  <c r="O237" i="64"/>
  <c r="O238" i="64"/>
  <c r="O239" i="64"/>
  <c r="O240" i="64"/>
  <c r="O241" i="64"/>
  <c r="O242" i="64"/>
  <c r="O243" i="64"/>
  <c r="O244" i="64"/>
  <c r="O245" i="64"/>
  <c r="O246" i="64"/>
  <c r="O247" i="64"/>
  <c r="O248" i="64"/>
  <c r="O249" i="64"/>
  <c r="O250" i="64"/>
  <c r="O251" i="64"/>
  <c r="O252" i="64"/>
  <c r="O253" i="64"/>
  <c r="O254" i="64"/>
  <c r="O255" i="64"/>
  <c r="O256" i="64"/>
  <c r="O257" i="64"/>
  <c r="O258" i="64"/>
  <c r="M513" i="64"/>
  <c r="E513" i="64"/>
  <c r="D513" i="64"/>
  <c r="M512" i="64"/>
  <c r="E512" i="64"/>
  <c r="D512" i="64"/>
  <c r="M511" i="64"/>
  <c r="E511" i="64"/>
  <c r="D511" i="64"/>
  <c r="M510" i="64"/>
  <c r="E510" i="64"/>
  <c r="D510" i="64"/>
  <c r="M509" i="64"/>
  <c r="E509" i="64"/>
  <c r="D509" i="64"/>
  <c r="M508" i="64"/>
  <c r="E508" i="64"/>
  <c r="D508" i="64"/>
  <c r="M507" i="64"/>
  <c r="E507" i="64"/>
  <c r="D507" i="64"/>
  <c r="M506" i="64"/>
  <c r="E506" i="64"/>
  <c r="D506" i="64"/>
  <c r="M505" i="64"/>
  <c r="E505" i="64"/>
  <c r="D505" i="64"/>
  <c r="M504" i="64"/>
  <c r="E504" i="64"/>
  <c r="D504" i="64"/>
  <c r="M503" i="64"/>
  <c r="E503" i="64"/>
  <c r="D503" i="64"/>
  <c r="M502" i="64"/>
  <c r="E502" i="64"/>
  <c r="D502" i="64"/>
  <c r="M501" i="64"/>
  <c r="E501" i="64"/>
  <c r="D501" i="64"/>
  <c r="M500" i="64"/>
  <c r="E500" i="64"/>
  <c r="D500" i="64"/>
  <c r="M499" i="64"/>
  <c r="E499" i="64"/>
  <c r="D499" i="64"/>
  <c r="M498" i="64"/>
  <c r="E498" i="64"/>
  <c r="D498" i="64"/>
  <c r="M497" i="64"/>
  <c r="E497" i="64"/>
  <c r="D497" i="64"/>
  <c r="M496" i="64"/>
  <c r="E496" i="64"/>
  <c r="D496" i="64"/>
  <c r="M495" i="64"/>
  <c r="E495" i="64"/>
  <c r="D495" i="64"/>
  <c r="M494" i="64"/>
  <c r="E494" i="64"/>
  <c r="D494" i="64"/>
  <c r="M493" i="64"/>
  <c r="E493" i="64"/>
  <c r="D493" i="64"/>
  <c r="M492" i="64"/>
  <c r="E492" i="64"/>
  <c r="D492" i="64"/>
  <c r="M491" i="64"/>
  <c r="E491" i="64"/>
  <c r="D491" i="64"/>
  <c r="M490" i="64"/>
  <c r="E490" i="64"/>
  <c r="D490" i="64"/>
  <c r="M489" i="64"/>
  <c r="E489" i="64"/>
  <c r="D489" i="64"/>
  <c r="M488" i="64"/>
  <c r="E488" i="64"/>
  <c r="D488" i="64"/>
  <c r="M487" i="64"/>
  <c r="E487" i="64"/>
  <c r="D487" i="64"/>
  <c r="M486" i="64"/>
  <c r="E486" i="64"/>
  <c r="D486" i="64"/>
  <c r="M485" i="64"/>
  <c r="E485" i="64"/>
  <c r="D485" i="64"/>
  <c r="M484" i="64"/>
  <c r="E484" i="64"/>
  <c r="D484" i="64"/>
  <c r="M483" i="64"/>
  <c r="E483" i="64"/>
  <c r="D483" i="64"/>
  <c r="M482" i="64"/>
  <c r="E482" i="64"/>
  <c r="D482" i="64"/>
  <c r="M481" i="64"/>
  <c r="E481" i="64"/>
  <c r="D481" i="64"/>
  <c r="M480" i="64"/>
  <c r="E480" i="64"/>
  <c r="D480" i="64"/>
  <c r="M479" i="64"/>
  <c r="E479" i="64"/>
  <c r="D479" i="64"/>
  <c r="M478" i="64"/>
  <c r="E478" i="64"/>
  <c r="D478" i="64"/>
  <c r="M477" i="64"/>
  <c r="E477" i="64"/>
  <c r="D477" i="64"/>
  <c r="M476" i="64"/>
  <c r="E476" i="64"/>
  <c r="D476" i="64"/>
  <c r="M475" i="64"/>
  <c r="E475" i="64"/>
  <c r="D475" i="64"/>
  <c r="M474" i="64"/>
  <c r="E474" i="64"/>
  <c r="D474" i="64"/>
  <c r="M473" i="64"/>
  <c r="E473" i="64"/>
  <c r="D473" i="64"/>
  <c r="M472" i="64"/>
  <c r="E472" i="64"/>
  <c r="D472" i="64"/>
  <c r="M471" i="64"/>
  <c r="E471" i="64"/>
  <c r="D471" i="64"/>
  <c r="M470" i="64"/>
  <c r="E470" i="64"/>
  <c r="D470" i="64"/>
  <c r="M469" i="64"/>
  <c r="E469" i="64"/>
  <c r="D469" i="64"/>
  <c r="M468" i="64"/>
  <c r="E468" i="64"/>
  <c r="D468" i="64"/>
  <c r="M467" i="64"/>
  <c r="E467" i="64"/>
  <c r="D467" i="64"/>
  <c r="M466" i="64"/>
  <c r="E466" i="64"/>
  <c r="D466" i="64"/>
  <c r="M465" i="64"/>
  <c r="E465" i="64"/>
  <c r="D465" i="64"/>
  <c r="M464" i="64"/>
  <c r="E464" i="64"/>
  <c r="D464" i="64"/>
  <c r="M463" i="64"/>
  <c r="E463" i="64"/>
  <c r="D463" i="64"/>
  <c r="M462" i="64"/>
  <c r="E462" i="64"/>
  <c r="D462" i="64"/>
  <c r="M461" i="64"/>
  <c r="E461" i="64"/>
  <c r="D461" i="64"/>
  <c r="M460" i="64"/>
  <c r="E460" i="64"/>
  <c r="D460" i="64"/>
  <c r="M459" i="64"/>
  <c r="P204" i="64" s="1"/>
  <c r="BE204" i="64" s="1"/>
  <c r="E459" i="64"/>
  <c r="D459" i="64"/>
  <c r="M458" i="64"/>
  <c r="E458" i="64"/>
  <c r="D458" i="64"/>
  <c r="M457" i="64"/>
  <c r="E457" i="64"/>
  <c r="D457" i="64"/>
  <c r="M456" i="64"/>
  <c r="E456" i="64"/>
  <c r="D456" i="64"/>
  <c r="M455" i="64"/>
  <c r="E455" i="64"/>
  <c r="D455" i="64"/>
  <c r="M454" i="64"/>
  <c r="E454" i="64"/>
  <c r="D454" i="64"/>
  <c r="M453" i="64"/>
  <c r="E453" i="64"/>
  <c r="D453" i="64"/>
  <c r="M452" i="64"/>
  <c r="E452" i="64"/>
  <c r="D452" i="64"/>
  <c r="M451" i="64"/>
  <c r="E451" i="64"/>
  <c r="D451" i="64"/>
  <c r="M450" i="64"/>
  <c r="E450" i="64"/>
  <c r="D450" i="64"/>
  <c r="M449" i="64"/>
  <c r="E449" i="64"/>
  <c r="D449" i="64"/>
  <c r="M448" i="64"/>
  <c r="E448" i="64"/>
  <c r="D448" i="64"/>
  <c r="M447" i="64"/>
  <c r="E447" i="64"/>
  <c r="D447" i="64"/>
  <c r="M446" i="64"/>
  <c r="E446" i="64"/>
  <c r="D446" i="64"/>
  <c r="M445" i="64"/>
  <c r="E445" i="64"/>
  <c r="D445" i="64"/>
  <c r="M444" i="64"/>
  <c r="E444" i="64"/>
  <c r="D444" i="64"/>
  <c r="M443" i="64"/>
  <c r="E443" i="64"/>
  <c r="D443" i="64"/>
  <c r="M442" i="64"/>
  <c r="E442" i="64"/>
  <c r="D442" i="64"/>
  <c r="M441" i="64"/>
  <c r="E441" i="64"/>
  <c r="D441" i="64"/>
  <c r="M440" i="64"/>
  <c r="E440" i="64"/>
  <c r="D440" i="64"/>
  <c r="M439" i="64"/>
  <c r="E439" i="64"/>
  <c r="D439" i="64"/>
  <c r="M438" i="64"/>
  <c r="E438" i="64"/>
  <c r="D438" i="64"/>
  <c r="M437" i="64"/>
  <c r="P190" i="64" s="1"/>
  <c r="BE190" i="64" s="1"/>
  <c r="E437" i="64"/>
  <c r="D437" i="64"/>
  <c r="M436" i="64"/>
  <c r="E436" i="64"/>
  <c r="D436" i="64"/>
  <c r="M435" i="64"/>
  <c r="E435" i="64"/>
  <c r="D435" i="64"/>
  <c r="M434" i="64"/>
  <c r="E434" i="64"/>
  <c r="D434" i="64"/>
  <c r="M433" i="64"/>
  <c r="E433" i="64"/>
  <c r="D433" i="64"/>
  <c r="M432" i="64"/>
  <c r="E432" i="64"/>
  <c r="D432" i="64"/>
  <c r="M431" i="64"/>
  <c r="E431" i="64"/>
  <c r="D431" i="64"/>
  <c r="M430" i="64"/>
  <c r="E430" i="64"/>
  <c r="D430" i="64"/>
  <c r="M429" i="64"/>
  <c r="E429" i="64"/>
  <c r="D429" i="64"/>
  <c r="M428" i="64"/>
  <c r="E428" i="64"/>
  <c r="D428" i="64"/>
  <c r="M427" i="64"/>
  <c r="P180" i="64" s="1"/>
  <c r="BE180" i="64" s="1"/>
  <c r="E427" i="64"/>
  <c r="D427" i="64"/>
  <c r="M426" i="64"/>
  <c r="E426" i="64"/>
  <c r="D426" i="64"/>
  <c r="M425" i="64"/>
  <c r="E425" i="64"/>
  <c r="D425" i="64"/>
  <c r="M424" i="64"/>
  <c r="E424" i="64"/>
  <c r="D424" i="64"/>
  <c r="M423" i="64"/>
  <c r="E423" i="64"/>
  <c r="D423" i="64"/>
  <c r="M422" i="64"/>
  <c r="E422" i="64"/>
  <c r="D422" i="64"/>
  <c r="M421" i="64"/>
  <c r="E421" i="64"/>
  <c r="D421" i="64"/>
  <c r="M420" i="64"/>
  <c r="E420" i="64"/>
  <c r="D420" i="64"/>
  <c r="M419" i="64"/>
  <c r="E419" i="64"/>
  <c r="D419" i="64"/>
  <c r="M418" i="64"/>
  <c r="E418" i="64"/>
  <c r="D418" i="64"/>
  <c r="M417" i="64"/>
  <c r="E417" i="64"/>
  <c r="D417" i="64"/>
  <c r="M416" i="64"/>
  <c r="E416" i="64"/>
  <c r="D416" i="64"/>
  <c r="M415" i="64"/>
  <c r="E415" i="64"/>
  <c r="D415" i="64"/>
  <c r="M414" i="64"/>
  <c r="E414" i="64"/>
  <c r="D414" i="64"/>
  <c r="M413" i="64"/>
  <c r="E413" i="64"/>
  <c r="D413" i="64"/>
  <c r="M412" i="64"/>
  <c r="E412" i="64"/>
  <c r="D412" i="64"/>
  <c r="M411" i="64"/>
  <c r="E411" i="64"/>
  <c r="D411" i="64"/>
  <c r="M410" i="64"/>
  <c r="E410" i="64"/>
  <c r="D410" i="64"/>
  <c r="M409" i="64"/>
  <c r="E409" i="64"/>
  <c r="D409" i="64"/>
  <c r="M408" i="64"/>
  <c r="E408" i="64"/>
  <c r="D408" i="64"/>
  <c r="M407" i="64"/>
  <c r="E407" i="64"/>
  <c r="D407" i="64"/>
  <c r="M406" i="64"/>
  <c r="E406" i="64"/>
  <c r="D406" i="64"/>
  <c r="M405" i="64"/>
  <c r="E405" i="64"/>
  <c r="D405" i="64"/>
  <c r="M404" i="64"/>
  <c r="E404" i="64"/>
  <c r="D404" i="64"/>
  <c r="M403" i="64"/>
  <c r="E403" i="64"/>
  <c r="D403" i="64"/>
  <c r="M402" i="64"/>
  <c r="E402" i="64"/>
  <c r="D402" i="64"/>
  <c r="M401" i="64"/>
  <c r="E401" i="64"/>
  <c r="D401" i="64"/>
  <c r="M400" i="64"/>
  <c r="E400" i="64"/>
  <c r="D400" i="64"/>
  <c r="M399" i="64"/>
  <c r="E399" i="64"/>
  <c r="D399" i="64"/>
  <c r="M398" i="64"/>
  <c r="E398" i="64"/>
  <c r="D398" i="64"/>
  <c r="M397" i="64"/>
  <c r="E397" i="64"/>
  <c r="D397" i="64"/>
  <c r="M396" i="64"/>
  <c r="E396" i="64"/>
  <c r="D396" i="64"/>
  <c r="M395" i="64"/>
  <c r="E395" i="64"/>
  <c r="D395" i="64"/>
  <c r="M394" i="64"/>
  <c r="E394" i="64"/>
  <c r="D394" i="64"/>
  <c r="M393" i="64"/>
  <c r="E393" i="64"/>
  <c r="D393" i="64"/>
  <c r="M392" i="64"/>
  <c r="E392" i="64"/>
  <c r="D392" i="64"/>
  <c r="M391" i="64"/>
  <c r="E391" i="64"/>
  <c r="D391" i="64"/>
  <c r="M390" i="64"/>
  <c r="E390" i="64"/>
  <c r="D390" i="64"/>
  <c r="M389" i="64"/>
  <c r="E389" i="64"/>
  <c r="D389" i="64"/>
  <c r="M388" i="64"/>
  <c r="E388" i="64"/>
  <c r="D388" i="64"/>
  <c r="M387" i="64"/>
  <c r="E387" i="64"/>
  <c r="D387" i="64"/>
  <c r="M386" i="64"/>
  <c r="E386" i="64"/>
  <c r="D386" i="64"/>
  <c r="M385" i="64"/>
  <c r="E385" i="64"/>
  <c r="D385" i="64"/>
  <c r="M384" i="64"/>
  <c r="E384" i="64"/>
  <c r="D384" i="64"/>
  <c r="M383" i="64"/>
  <c r="E383" i="64"/>
  <c r="D383" i="64"/>
  <c r="M382" i="64"/>
  <c r="E382" i="64"/>
  <c r="D382" i="64"/>
  <c r="M381" i="64"/>
  <c r="E381" i="64"/>
  <c r="D381" i="64"/>
  <c r="M380" i="64"/>
  <c r="E380" i="64"/>
  <c r="D380" i="64"/>
  <c r="M379" i="64"/>
  <c r="E379" i="64"/>
  <c r="D379" i="64"/>
  <c r="M378" i="64"/>
  <c r="E378" i="64"/>
  <c r="D378" i="64"/>
  <c r="M377" i="64"/>
  <c r="E377" i="64"/>
  <c r="D377" i="64"/>
  <c r="M376" i="64"/>
  <c r="E376" i="64"/>
  <c r="D376" i="64"/>
  <c r="M375" i="64"/>
  <c r="E375" i="64"/>
  <c r="D375" i="64"/>
  <c r="M374" i="64"/>
  <c r="E374" i="64"/>
  <c r="D374" i="64"/>
  <c r="M373" i="64"/>
  <c r="P142" i="64" s="1"/>
  <c r="BE142" i="64" s="1"/>
  <c r="E373" i="64"/>
  <c r="D373" i="64"/>
  <c r="M372" i="64"/>
  <c r="E372" i="64"/>
  <c r="D372" i="64"/>
  <c r="M371" i="64"/>
  <c r="E371" i="64"/>
  <c r="D371" i="64"/>
  <c r="M370" i="64"/>
  <c r="E370" i="64"/>
  <c r="D370" i="64"/>
  <c r="M369" i="64"/>
  <c r="E369" i="64"/>
  <c r="D369" i="64"/>
  <c r="M368" i="64"/>
  <c r="E368" i="64"/>
  <c r="D368" i="64"/>
  <c r="M367" i="64"/>
  <c r="E367" i="64"/>
  <c r="D367" i="64"/>
  <c r="M366" i="64"/>
  <c r="E366" i="64"/>
  <c r="D366" i="64"/>
  <c r="M365" i="64"/>
  <c r="E365" i="64"/>
  <c r="D365" i="64"/>
  <c r="M364" i="64"/>
  <c r="E364" i="64"/>
  <c r="D364" i="64"/>
  <c r="M363" i="64"/>
  <c r="E363" i="64"/>
  <c r="D363" i="64"/>
  <c r="M362" i="64"/>
  <c r="E362" i="64"/>
  <c r="D362" i="64"/>
  <c r="M361" i="64"/>
  <c r="E361" i="64"/>
  <c r="D361" i="64"/>
  <c r="M360" i="64"/>
  <c r="E360" i="64"/>
  <c r="D360" i="64"/>
  <c r="M359" i="64"/>
  <c r="E359" i="64"/>
  <c r="D359" i="64"/>
  <c r="M358" i="64"/>
  <c r="E358" i="64"/>
  <c r="D358" i="64"/>
  <c r="M357" i="64"/>
  <c r="E357" i="64"/>
  <c r="D357" i="64"/>
  <c r="M356" i="64"/>
  <c r="E356" i="64"/>
  <c r="D356" i="64"/>
  <c r="M355" i="64"/>
  <c r="E355" i="64"/>
  <c r="D355" i="64"/>
  <c r="M354" i="64"/>
  <c r="E354" i="64"/>
  <c r="D354" i="64"/>
  <c r="M353" i="64"/>
  <c r="E353" i="64"/>
  <c r="D353" i="64"/>
  <c r="M352" i="64"/>
  <c r="E352" i="64"/>
  <c r="D352" i="64"/>
  <c r="M351" i="64"/>
  <c r="E351" i="64"/>
  <c r="D351" i="64"/>
  <c r="M350" i="64"/>
  <c r="E350" i="64"/>
  <c r="D350" i="64"/>
  <c r="M349" i="64"/>
  <c r="E349" i="64"/>
  <c r="D349" i="64"/>
  <c r="M348" i="64"/>
  <c r="E348" i="64"/>
  <c r="D348" i="64"/>
  <c r="M347" i="64"/>
  <c r="E347" i="64"/>
  <c r="D347" i="64"/>
  <c r="M346" i="64"/>
  <c r="E346" i="64"/>
  <c r="D346" i="64"/>
  <c r="M345" i="64"/>
  <c r="E345" i="64"/>
  <c r="D345" i="64"/>
  <c r="M344" i="64"/>
  <c r="E344" i="64"/>
  <c r="D344" i="64"/>
  <c r="M343" i="64"/>
  <c r="E343" i="64"/>
  <c r="D343" i="64"/>
  <c r="M342" i="64"/>
  <c r="E342" i="64"/>
  <c r="D342" i="64"/>
  <c r="M341" i="64"/>
  <c r="E341" i="64"/>
  <c r="D341" i="64"/>
  <c r="M340" i="64"/>
  <c r="E340" i="64"/>
  <c r="D340" i="64"/>
  <c r="M339" i="64"/>
  <c r="E339" i="64"/>
  <c r="D339" i="64"/>
  <c r="M338" i="64"/>
  <c r="E338" i="64"/>
  <c r="D338" i="64"/>
  <c r="M337" i="64"/>
  <c r="E337" i="64"/>
  <c r="D337" i="64"/>
  <c r="M336" i="64"/>
  <c r="E336" i="64"/>
  <c r="D336" i="64"/>
  <c r="M335" i="64"/>
  <c r="E335" i="64"/>
  <c r="D335" i="64"/>
  <c r="M334" i="64"/>
  <c r="E334" i="64"/>
  <c r="D334" i="64"/>
  <c r="M333" i="64"/>
  <c r="E333" i="64"/>
  <c r="D333" i="64"/>
  <c r="M332" i="64"/>
  <c r="E332" i="64"/>
  <c r="D332" i="64"/>
  <c r="M331" i="64"/>
  <c r="E331" i="64"/>
  <c r="D331" i="64"/>
  <c r="M330" i="64"/>
  <c r="E330" i="64"/>
  <c r="D330" i="64"/>
  <c r="M329" i="64"/>
  <c r="E329" i="64"/>
  <c r="D329" i="64"/>
  <c r="M328" i="64"/>
  <c r="E328" i="64"/>
  <c r="D328" i="64"/>
  <c r="M327" i="64"/>
  <c r="E327" i="64"/>
  <c r="D327" i="64"/>
  <c r="M326" i="64"/>
  <c r="E326" i="64"/>
  <c r="D326" i="64"/>
  <c r="M325" i="64"/>
  <c r="E325" i="64"/>
  <c r="D325" i="64"/>
  <c r="M324" i="64"/>
  <c r="E324" i="64"/>
  <c r="D324" i="64"/>
  <c r="M323" i="64"/>
  <c r="E323" i="64"/>
  <c r="D323" i="64"/>
  <c r="M322" i="64"/>
  <c r="E322" i="64"/>
  <c r="D322" i="64"/>
  <c r="M321" i="64"/>
  <c r="E321" i="64"/>
  <c r="D321" i="64"/>
  <c r="M320" i="64"/>
  <c r="E320" i="64"/>
  <c r="D320" i="64"/>
  <c r="M319" i="64"/>
  <c r="E319" i="64"/>
  <c r="D319" i="64"/>
  <c r="M318" i="64"/>
  <c r="E318" i="64"/>
  <c r="D318" i="64"/>
  <c r="M317" i="64"/>
  <c r="E317" i="64"/>
  <c r="D317" i="64"/>
  <c r="M316" i="64"/>
  <c r="E316" i="64"/>
  <c r="D316" i="64"/>
  <c r="M315" i="64"/>
  <c r="E315" i="64"/>
  <c r="D315" i="64"/>
  <c r="M314" i="64"/>
  <c r="E314" i="64"/>
  <c r="D314" i="64"/>
  <c r="M313" i="64"/>
  <c r="E313" i="64"/>
  <c r="D313" i="64"/>
  <c r="M312" i="64"/>
  <c r="E312" i="64"/>
  <c r="D312" i="64"/>
  <c r="M311" i="64"/>
  <c r="E311" i="64"/>
  <c r="D311" i="64"/>
  <c r="M310" i="64"/>
  <c r="E310" i="64"/>
  <c r="D310" i="64"/>
  <c r="M309" i="64"/>
  <c r="E309" i="64"/>
  <c r="D309" i="64"/>
  <c r="M308" i="64"/>
  <c r="E308" i="64"/>
  <c r="D308" i="64"/>
  <c r="M307" i="64"/>
  <c r="E307" i="64"/>
  <c r="D307" i="64"/>
  <c r="M306" i="64"/>
  <c r="E306" i="64"/>
  <c r="D306" i="64"/>
  <c r="M305" i="64"/>
  <c r="E305" i="64"/>
  <c r="D305" i="64"/>
  <c r="M304" i="64"/>
  <c r="E304" i="64"/>
  <c r="D304" i="64"/>
  <c r="M303" i="64"/>
  <c r="E303" i="64"/>
  <c r="D303" i="64"/>
  <c r="M302" i="64"/>
  <c r="E302" i="64"/>
  <c r="D302" i="64"/>
  <c r="M301" i="64"/>
  <c r="E301" i="64"/>
  <c r="D301" i="64"/>
  <c r="M300" i="64"/>
  <c r="E300" i="64"/>
  <c r="D300" i="64"/>
  <c r="M299" i="64"/>
  <c r="E299" i="64"/>
  <c r="D299" i="64"/>
  <c r="M298" i="64"/>
  <c r="E298" i="64"/>
  <c r="D298" i="64"/>
  <c r="M297" i="64"/>
  <c r="E297" i="64"/>
  <c r="D297" i="64"/>
  <c r="M296" i="64"/>
  <c r="E296" i="64"/>
  <c r="D296" i="64"/>
  <c r="M295" i="64"/>
  <c r="E295" i="64"/>
  <c r="D295" i="64"/>
  <c r="M294" i="64"/>
  <c r="E294" i="64"/>
  <c r="D294" i="64"/>
  <c r="M293" i="64"/>
  <c r="E293" i="64"/>
  <c r="D293" i="64"/>
  <c r="M292" i="64"/>
  <c r="E292" i="64"/>
  <c r="D292" i="64"/>
  <c r="M291" i="64"/>
  <c r="E291" i="64"/>
  <c r="D291" i="64"/>
  <c r="M290" i="64"/>
  <c r="E290" i="64"/>
  <c r="D290" i="64"/>
  <c r="M289" i="64"/>
  <c r="E289" i="64"/>
  <c r="D289" i="64"/>
  <c r="M288" i="64"/>
  <c r="E288" i="64"/>
  <c r="D288" i="64"/>
  <c r="M287" i="64"/>
  <c r="E287" i="64"/>
  <c r="D287" i="64"/>
  <c r="M286" i="64"/>
  <c r="E286" i="64"/>
  <c r="D286" i="64"/>
  <c r="M285" i="64"/>
  <c r="E285" i="64"/>
  <c r="D285" i="64"/>
  <c r="M284" i="64"/>
  <c r="E284" i="64"/>
  <c r="D284" i="64"/>
  <c r="M283" i="64"/>
  <c r="E283" i="64"/>
  <c r="D283" i="64"/>
  <c r="M282" i="64"/>
  <c r="E282" i="64"/>
  <c r="D282" i="64"/>
  <c r="M281" i="64"/>
  <c r="E281" i="64"/>
  <c r="D281" i="64"/>
  <c r="M280" i="64"/>
  <c r="E280" i="64"/>
  <c r="D280" i="64"/>
  <c r="M279" i="64"/>
  <c r="E279" i="64"/>
  <c r="D279" i="64"/>
  <c r="M278" i="64"/>
  <c r="E278" i="64"/>
  <c r="D278" i="64"/>
  <c r="M277" i="64"/>
  <c r="E277" i="64"/>
  <c r="D277" i="64"/>
  <c r="M276" i="64"/>
  <c r="E276" i="64"/>
  <c r="D276" i="64"/>
  <c r="M275" i="64"/>
  <c r="E275" i="64"/>
  <c r="D275" i="64"/>
  <c r="M274" i="64"/>
  <c r="E274" i="64"/>
  <c r="D274" i="64"/>
  <c r="M273" i="64"/>
  <c r="E273" i="64"/>
  <c r="D273" i="64"/>
  <c r="M272" i="64"/>
  <c r="E272" i="64"/>
  <c r="D272" i="64"/>
  <c r="M271" i="64"/>
  <c r="E271" i="64"/>
  <c r="D271" i="64"/>
  <c r="M270" i="64"/>
  <c r="E270" i="64"/>
  <c r="D270" i="64"/>
  <c r="M269" i="64"/>
  <c r="E269" i="64"/>
  <c r="D269" i="64"/>
  <c r="M268" i="64"/>
  <c r="E268" i="64"/>
  <c r="D268" i="64"/>
  <c r="M267" i="64"/>
  <c r="E267" i="64"/>
  <c r="D267" i="64"/>
  <c r="M266" i="64"/>
  <c r="E266" i="64"/>
  <c r="D266" i="64"/>
  <c r="M265" i="64"/>
  <c r="E265" i="64"/>
  <c r="D265" i="64"/>
  <c r="M264" i="64"/>
  <c r="E264" i="64"/>
  <c r="D264" i="64"/>
  <c r="M263" i="64"/>
  <c r="E263" i="64"/>
  <c r="D263" i="64"/>
  <c r="M262" i="64"/>
  <c r="E262" i="64"/>
  <c r="D262" i="64"/>
  <c r="M261" i="64"/>
  <c r="E261" i="64"/>
  <c r="D261" i="64"/>
  <c r="M260" i="64"/>
  <c r="E260" i="64"/>
  <c r="D260" i="64"/>
  <c r="M259" i="64"/>
  <c r="E259" i="64"/>
  <c r="D259" i="64"/>
  <c r="M258" i="64"/>
  <c r="E258" i="64"/>
  <c r="D258" i="64"/>
  <c r="M257" i="64"/>
  <c r="E257" i="64"/>
  <c r="D257" i="64"/>
  <c r="M256" i="64"/>
  <c r="E256" i="64"/>
  <c r="D256" i="64"/>
  <c r="M255" i="64"/>
  <c r="E255" i="64"/>
  <c r="D255" i="64"/>
  <c r="M254" i="64"/>
  <c r="E254" i="64"/>
  <c r="D254" i="64"/>
  <c r="M253" i="64"/>
  <c r="E253" i="64"/>
  <c r="D253" i="64"/>
  <c r="M252" i="64"/>
  <c r="E252" i="64"/>
  <c r="D252" i="64"/>
  <c r="M251" i="64"/>
  <c r="E251" i="64"/>
  <c r="D251" i="64"/>
  <c r="M250" i="64"/>
  <c r="E250" i="64"/>
  <c r="D250" i="64"/>
  <c r="M249" i="64"/>
  <c r="E249" i="64"/>
  <c r="D249" i="64"/>
  <c r="M248" i="64"/>
  <c r="E248" i="64"/>
  <c r="D248" i="64"/>
  <c r="M247" i="64"/>
  <c r="E247" i="64"/>
  <c r="D247" i="64"/>
  <c r="M246" i="64"/>
  <c r="E246" i="64"/>
  <c r="D246" i="64"/>
  <c r="M245" i="64"/>
  <c r="E245" i="64"/>
  <c r="D245" i="64"/>
  <c r="M244" i="64"/>
  <c r="E244" i="64"/>
  <c r="D244" i="64"/>
  <c r="M243" i="64"/>
  <c r="E243" i="64"/>
  <c r="D243" i="64"/>
  <c r="M242" i="64"/>
  <c r="E242" i="64"/>
  <c r="D242" i="64"/>
  <c r="M241" i="64"/>
  <c r="E241" i="64"/>
  <c r="D241" i="64"/>
  <c r="M240" i="64"/>
  <c r="E240" i="64"/>
  <c r="D240" i="64"/>
  <c r="M239" i="64"/>
  <c r="E239" i="64"/>
  <c r="D239" i="64"/>
  <c r="M238" i="64"/>
  <c r="E238" i="64"/>
  <c r="D238" i="64"/>
  <c r="M237" i="64"/>
  <c r="E237" i="64"/>
  <c r="D237" i="64"/>
  <c r="M236" i="64"/>
  <c r="E236" i="64"/>
  <c r="D236" i="64"/>
  <c r="M235" i="64"/>
  <c r="E235" i="64"/>
  <c r="D235" i="64"/>
  <c r="M234" i="64"/>
  <c r="E234" i="64"/>
  <c r="D234" i="64"/>
  <c r="M233" i="64"/>
  <c r="E233" i="64"/>
  <c r="D233" i="64"/>
  <c r="M232" i="64"/>
  <c r="E232" i="64"/>
  <c r="D232" i="64"/>
  <c r="M231" i="64"/>
  <c r="E231" i="64"/>
  <c r="D231" i="64"/>
  <c r="M230" i="64"/>
  <c r="E230" i="64"/>
  <c r="D230" i="64"/>
  <c r="M229" i="64"/>
  <c r="E229" i="64"/>
  <c r="D229" i="64"/>
  <c r="M228" i="64"/>
  <c r="E228" i="64"/>
  <c r="D228" i="64"/>
  <c r="M227" i="64"/>
  <c r="E227" i="64"/>
  <c r="D227" i="64"/>
  <c r="M226" i="64"/>
  <c r="E226" i="64"/>
  <c r="D226" i="64"/>
  <c r="M225" i="64"/>
  <c r="E225" i="64"/>
  <c r="D225" i="64"/>
  <c r="M224" i="64"/>
  <c r="E224" i="64"/>
  <c r="D224" i="64"/>
  <c r="M223" i="64"/>
  <c r="E223" i="64"/>
  <c r="D223" i="64"/>
  <c r="M222" i="64"/>
  <c r="E222" i="64"/>
  <c r="D222" i="64"/>
  <c r="M221" i="64"/>
  <c r="E221" i="64"/>
  <c r="D221" i="64"/>
  <c r="M220" i="64"/>
  <c r="E220" i="64"/>
  <c r="D220" i="64"/>
  <c r="M219" i="64"/>
  <c r="E219" i="64"/>
  <c r="D219" i="64"/>
  <c r="M218" i="64"/>
  <c r="E218" i="64"/>
  <c r="D218" i="64"/>
  <c r="M217" i="64"/>
  <c r="E217" i="64"/>
  <c r="D217" i="64"/>
  <c r="M216" i="64"/>
  <c r="E216" i="64"/>
  <c r="D216" i="64"/>
  <c r="M215" i="64"/>
  <c r="E215" i="64"/>
  <c r="D215" i="64"/>
  <c r="M214" i="64"/>
  <c r="E214" i="64"/>
  <c r="D214" i="64"/>
  <c r="M213" i="64"/>
  <c r="E213" i="64"/>
  <c r="D213" i="64"/>
  <c r="M212" i="64"/>
  <c r="E212" i="64"/>
  <c r="D212" i="64"/>
  <c r="M211" i="64"/>
  <c r="E211" i="64"/>
  <c r="D211" i="64"/>
  <c r="M210" i="64"/>
  <c r="E210" i="64"/>
  <c r="D210" i="64"/>
  <c r="M209" i="64"/>
  <c r="E209" i="64"/>
  <c r="D209" i="64"/>
  <c r="M208" i="64"/>
  <c r="E208" i="64"/>
  <c r="D208" i="64"/>
  <c r="M207" i="64"/>
  <c r="E207" i="64"/>
  <c r="D207" i="64"/>
  <c r="M206" i="64"/>
  <c r="E206" i="64"/>
  <c r="D206" i="64"/>
  <c r="M205" i="64"/>
  <c r="E205" i="64"/>
  <c r="D205" i="64"/>
  <c r="M204" i="64"/>
  <c r="E204" i="64"/>
  <c r="D204" i="64"/>
  <c r="M203" i="64"/>
  <c r="E203" i="64"/>
  <c r="D203" i="64"/>
  <c r="M202" i="64"/>
  <c r="E202" i="64"/>
  <c r="D202" i="64"/>
  <c r="M201" i="64"/>
  <c r="E201" i="64"/>
  <c r="D201" i="64"/>
  <c r="M200" i="64"/>
  <c r="E200" i="64"/>
  <c r="D200" i="64"/>
  <c r="M199" i="64"/>
  <c r="E199" i="64"/>
  <c r="D199" i="64"/>
  <c r="M198" i="64"/>
  <c r="E198" i="64"/>
  <c r="D198" i="64"/>
  <c r="M197" i="64"/>
  <c r="E197" i="64"/>
  <c r="D197" i="64"/>
  <c r="M196" i="64"/>
  <c r="E196" i="64"/>
  <c r="D196" i="64"/>
  <c r="M195" i="64"/>
  <c r="E195" i="64"/>
  <c r="D195" i="64"/>
  <c r="M194" i="64"/>
  <c r="E194" i="64"/>
  <c r="D194" i="64"/>
  <c r="M193" i="64"/>
  <c r="E193" i="64"/>
  <c r="D193" i="64"/>
  <c r="M192" i="64"/>
  <c r="E192" i="64"/>
  <c r="D192" i="64"/>
  <c r="M191" i="64"/>
  <c r="E191" i="64"/>
  <c r="D191" i="64"/>
  <c r="M190" i="64"/>
  <c r="E190" i="64"/>
  <c r="D190" i="64"/>
  <c r="M189" i="64"/>
  <c r="E189" i="64"/>
  <c r="D189" i="64"/>
  <c r="M188" i="64"/>
  <c r="E188" i="64"/>
  <c r="D188" i="64"/>
  <c r="M187" i="64"/>
  <c r="E187" i="64"/>
  <c r="D187" i="64"/>
  <c r="M186" i="64"/>
  <c r="E186" i="64"/>
  <c r="D186" i="64"/>
  <c r="M185" i="64"/>
  <c r="E185" i="64"/>
  <c r="D185" i="64"/>
  <c r="M184" i="64"/>
  <c r="E184" i="64"/>
  <c r="D184" i="64"/>
  <c r="M183" i="64"/>
  <c r="E183" i="64"/>
  <c r="D183" i="64"/>
  <c r="M182" i="64"/>
  <c r="E182" i="64"/>
  <c r="D182" i="64"/>
  <c r="M181" i="64"/>
  <c r="E181" i="64"/>
  <c r="D181" i="64"/>
  <c r="M180" i="64"/>
  <c r="E180" i="64"/>
  <c r="D180" i="64"/>
  <c r="M179" i="64"/>
  <c r="E179" i="64"/>
  <c r="D179" i="64"/>
  <c r="M178" i="64"/>
  <c r="E178" i="64"/>
  <c r="D178" i="64"/>
  <c r="M177" i="64"/>
  <c r="E177" i="64"/>
  <c r="D177" i="64"/>
  <c r="M176" i="64"/>
  <c r="E176" i="64"/>
  <c r="D176" i="64"/>
  <c r="M175" i="64"/>
  <c r="E175" i="64"/>
  <c r="D175" i="64"/>
  <c r="M174" i="64"/>
  <c r="E174" i="64"/>
  <c r="D174" i="64"/>
  <c r="M173" i="64"/>
  <c r="E173" i="64"/>
  <c r="D173" i="64"/>
  <c r="M172" i="64"/>
  <c r="E172" i="64"/>
  <c r="D172" i="64"/>
  <c r="M171" i="64"/>
  <c r="E171" i="64"/>
  <c r="D171" i="64"/>
  <c r="M170" i="64"/>
  <c r="E170" i="64"/>
  <c r="D170" i="64"/>
  <c r="M169" i="64"/>
  <c r="E169" i="64"/>
  <c r="D169" i="64"/>
  <c r="M168" i="64"/>
  <c r="E168" i="64"/>
  <c r="D168" i="64"/>
  <c r="M167" i="64"/>
  <c r="E167" i="64"/>
  <c r="D167" i="64"/>
  <c r="M166" i="64"/>
  <c r="E166" i="64"/>
  <c r="D166" i="64"/>
  <c r="M165" i="64"/>
  <c r="E165" i="64"/>
  <c r="D165" i="64"/>
  <c r="M164" i="64"/>
  <c r="E164" i="64"/>
  <c r="D164" i="64"/>
  <c r="M163" i="64"/>
  <c r="E163" i="64"/>
  <c r="D163" i="64"/>
  <c r="M162" i="64"/>
  <c r="E162" i="64"/>
  <c r="D162" i="64"/>
  <c r="M161" i="64"/>
  <c r="E161" i="64"/>
  <c r="D161" i="64"/>
  <c r="M160" i="64"/>
  <c r="E160" i="64"/>
  <c r="D160" i="64"/>
  <c r="M159" i="64"/>
  <c r="E159" i="64"/>
  <c r="D159" i="64"/>
  <c r="M158" i="64"/>
  <c r="E158" i="64"/>
  <c r="D158" i="64"/>
  <c r="M157" i="64"/>
  <c r="E157" i="64"/>
  <c r="D157" i="64"/>
  <c r="M156" i="64"/>
  <c r="E156" i="64"/>
  <c r="D156" i="64"/>
  <c r="M155" i="64"/>
  <c r="E155" i="64"/>
  <c r="D155" i="64"/>
  <c r="M154" i="64"/>
  <c r="E154" i="64"/>
  <c r="D154" i="64"/>
  <c r="M153" i="64"/>
  <c r="E153" i="64"/>
  <c r="D153" i="64"/>
  <c r="M152" i="64"/>
  <c r="E152" i="64"/>
  <c r="D152" i="64"/>
  <c r="M151" i="64"/>
  <c r="E151" i="64"/>
  <c r="D151" i="64"/>
  <c r="M150" i="64"/>
  <c r="E150" i="64"/>
  <c r="D150" i="64"/>
  <c r="M149" i="64"/>
  <c r="E149" i="64"/>
  <c r="D149" i="64"/>
  <c r="M148" i="64"/>
  <c r="E148" i="64"/>
  <c r="D148" i="64"/>
  <c r="M147" i="64"/>
  <c r="E147" i="64"/>
  <c r="D147" i="64"/>
  <c r="M146" i="64"/>
  <c r="E146" i="64"/>
  <c r="D146" i="64"/>
  <c r="M145" i="64"/>
  <c r="E145" i="64"/>
  <c r="D145" i="64"/>
  <c r="M144" i="64"/>
  <c r="E144" i="64"/>
  <c r="D144" i="64"/>
  <c r="M143" i="64"/>
  <c r="E143" i="64"/>
  <c r="D143" i="64"/>
  <c r="M142" i="64"/>
  <c r="E142" i="64"/>
  <c r="D142" i="64"/>
  <c r="O141" i="64"/>
  <c r="M141" i="64"/>
  <c r="E141" i="64"/>
  <c r="D141" i="64"/>
  <c r="O140" i="64"/>
  <c r="M140" i="64"/>
  <c r="E140" i="64"/>
  <c r="D140" i="64"/>
  <c r="O139" i="64"/>
  <c r="M139" i="64"/>
  <c r="E139" i="64"/>
  <c r="D139" i="64"/>
  <c r="O138" i="64"/>
  <c r="M138" i="64"/>
  <c r="E138" i="64"/>
  <c r="D138" i="64"/>
  <c r="O137" i="64"/>
  <c r="M137" i="64"/>
  <c r="E137" i="64"/>
  <c r="D137" i="64"/>
  <c r="O136" i="64"/>
  <c r="M136" i="64"/>
  <c r="E136" i="64"/>
  <c r="D136" i="64"/>
  <c r="O135" i="64"/>
  <c r="M135" i="64"/>
  <c r="E135" i="64"/>
  <c r="D135" i="64"/>
  <c r="O134" i="64"/>
  <c r="M134" i="64"/>
  <c r="E134" i="64"/>
  <c r="D134" i="64"/>
  <c r="O133" i="64"/>
  <c r="M133" i="64"/>
  <c r="E133" i="64"/>
  <c r="D133" i="64"/>
  <c r="O132" i="64"/>
  <c r="M132" i="64"/>
  <c r="E132" i="64"/>
  <c r="D132" i="64"/>
  <c r="O131" i="64"/>
  <c r="M131" i="64"/>
  <c r="E131" i="64"/>
  <c r="D131" i="64"/>
  <c r="O130" i="64"/>
  <c r="M130" i="64"/>
  <c r="E130" i="64"/>
  <c r="D130" i="64"/>
  <c r="O129" i="64"/>
  <c r="M129" i="64"/>
  <c r="E129" i="64"/>
  <c r="D129" i="64"/>
  <c r="O128" i="64"/>
  <c r="M128" i="64"/>
  <c r="E128" i="64"/>
  <c r="D128" i="64"/>
  <c r="O127" i="64"/>
  <c r="M127" i="64"/>
  <c r="E127" i="64"/>
  <c r="D127" i="64"/>
  <c r="O126" i="64"/>
  <c r="M126" i="64"/>
  <c r="E126" i="64"/>
  <c r="D126" i="64"/>
  <c r="O125" i="64"/>
  <c r="M125" i="64"/>
  <c r="E125" i="64"/>
  <c r="D125" i="64"/>
  <c r="O124" i="64"/>
  <c r="M124" i="64"/>
  <c r="E124" i="64"/>
  <c r="D124" i="64"/>
  <c r="O123" i="64"/>
  <c r="M123" i="64"/>
  <c r="E123" i="64"/>
  <c r="D123" i="64"/>
  <c r="O122" i="64"/>
  <c r="M122" i="64"/>
  <c r="E122" i="64"/>
  <c r="D122" i="64"/>
  <c r="O121" i="64"/>
  <c r="M121" i="64"/>
  <c r="E121" i="64"/>
  <c r="D121" i="64"/>
  <c r="O120" i="64"/>
  <c r="M120" i="64"/>
  <c r="E120" i="64"/>
  <c r="D120" i="64"/>
  <c r="O119" i="64"/>
  <c r="M119" i="64"/>
  <c r="E119" i="64"/>
  <c r="D119" i="64"/>
  <c r="O118" i="64"/>
  <c r="M118" i="64"/>
  <c r="E118" i="64"/>
  <c r="D118" i="64"/>
  <c r="O117" i="64"/>
  <c r="M117" i="64"/>
  <c r="E117" i="64"/>
  <c r="D117" i="64"/>
  <c r="O116" i="64"/>
  <c r="M116" i="64"/>
  <c r="E116" i="64"/>
  <c r="D116" i="64"/>
  <c r="O115" i="64"/>
  <c r="M115" i="64"/>
  <c r="E115" i="64"/>
  <c r="D115" i="64"/>
  <c r="O114" i="64"/>
  <c r="M114" i="64"/>
  <c r="E114" i="64"/>
  <c r="D114" i="64"/>
  <c r="O113" i="64"/>
  <c r="M113" i="64"/>
  <c r="E113" i="64"/>
  <c r="D113" i="64"/>
  <c r="O112" i="64"/>
  <c r="M112" i="64"/>
  <c r="E112" i="64"/>
  <c r="D112" i="64"/>
  <c r="O111" i="64"/>
  <c r="M111" i="64"/>
  <c r="E111" i="64"/>
  <c r="D111" i="64"/>
  <c r="O110" i="64"/>
  <c r="M110" i="64"/>
  <c r="E110" i="64"/>
  <c r="D110" i="64"/>
  <c r="O109" i="64"/>
  <c r="M109" i="64"/>
  <c r="E109" i="64"/>
  <c r="D109" i="64"/>
  <c r="O108" i="64"/>
  <c r="M108" i="64"/>
  <c r="E108" i="64"/>
  <c r="D108" i="64"/>
  <c r="O107" i="64"/>
  <c r="M107" i="64"/>
  <c r="E107" i="64"/>
  <c r="D107" i="64"/>
  <c r="O106" i="64"/>
  <c r="M106" i="64"/>
  <c r="E106" i="64"/>
  <c r="D106" i="64"/>
  <c r="O105" i="64"/>
  <c r="M105" i="64"/>
  <c r="E105" i="64"/>
  <c r="D105" i="64"/>
  <c r="O104" i="64"/>
  <c r="M104" i="64"/>
  <c r="E104" i="64"/>
  <c r="D104" i="64"/>
  <c r="O103" i="64"/>
  <c r="M103" i="64"/>
  <c r="E103" i="64"/>
  <c r="D103" i="64"/>
  <c r="O102" i="64"/>
  <c r="M102" i="64"/>
  <c r="E102" i="64"/>
  <c r="D102" i="64"/>
  <c r="O101" i="64"/>
  <c r="M101" i="64"/>
  <c r="E101" i="64"/>
  <c r="D101" i="64"/>
  <c r="O100" i="64"/>
  <c r="M100" i="64"/>
  <c r="E100" i="64"/>
  <c r="D100" i="64"/>
  <c r="O99" i="64"/>
  <c r="M99" i="64"/>
  <c r="E99" i="64"/>
  <c r="D99" i="64"/>
  <c r="O98" i="64"/>
  <c r="M98" i="64"/>
  <c r="E98" i="64"/>
  <c r="D98" i="64"/>
  <c r="O97" i="64"/>
  <c r="M97" i="64"/>
  <c r="E97" i="64"/>
  <c r="D97" i="64"/>
  <c r="O96" i="64"/>
  <c r="M96" i="64"/>
  <c r="E96" i="64"/>
  <c r="D96" i="64"/>
  <c r="O95" i="64"/>
  <c r="M95" i="64"/>
  <c r="E95" i="64"/>
  <c r="D95" i="64"/>
  <c r="O94" i="64"/>
  <c r="M94" i="64"/>
  <c r="E94" i="64"/>
  <c r="D94" i="64"/>
  <c r="O93" i="64"/>
  <c r="M93" i="64"/>
  <c r="E93" i="64"/>
  <c r="D93" i="64"/>
  <c r="O92" i="64"/>
  <c r="M92" i="64"/>
  <c r="E92" i="64"/>
  <c r="D92" i="64"/>
  <c r="O91" i="64"/>
  <c r="M91" i="64"/>
  <c r="E91" i="64"/>
  <c r="D91" i="64"/>
  <c r="O90" i="64"/>
  <c r="M90" i="64"/>
  <c r="E90" i="64"/>
  <c r="D90" i="64"/>
  <c r="O89" i="64"/>
  <c r="M89" i="64"/>
  <c r="E89" i="64"/>
  <c r="D89" i="64"/>
  <c r="O88" i="64"/>
  <c r="M88" i="64"/>
  <c r="E88" i="64"/>
  <c r="D88" i="64"/>
  <c r="O87" i="64"/>
  <c r="M87" i="64"/>
  <c r="E87" i="64"/>
  <c r="D87" i="64"/>
  <c r="O86" i="64"/>
  <c r="M86" i="64"/>
  <c r="E86" i="64"/>
  <c r="D86" i="64"/>
  <c r="O85" i="64"/>
  <c r="M85" i="64"/>
  <c r="E85" i="64"/>
  <c r="D85" i="64"/>
  <c r="O84" i="64"/>
  <c r="M84" i="64"/>
  <c r="E84" i="64"/>
  <c r="D84" i="64"/>
  <c r="O83" i="64"/>
  <c r="M83" i="64"/>
  <c r="E83" i="64"/>
  <c r="D83" i="64"/>
  <c r="O82" i="64"/>
  <c r="M82" i="64"/>
  <c r="E82" i="64"/>
  <c r="D82" i="64"/>
  <c r="O81" i="64"/>
  <c r="M81" i="64"/>
  <c r="E81" i="64"/>
  <c r="D81" i="64"/>
  <c r="O80" i="64"/>
  <c r="M80" i="64"/>
  <c r="E80" i="64"/>
  <c r="D80" i="64"/>
  <c r="O79" i="64"/>
  <c r="M79" i="64"/>
  <c r="E79" i="64"/>
  <c r="D79" i="64"/>
  <c r="O78" i="64"/>
  <c r="M78" i="64"/>
  <c r="E78" i="64"/>
  <c r="D78" i="64"/>
  <c r="O77" i="64"/>
  <c r="M77" i="64"/>
  <c r="E77" i="64"/>
  <c r="D77" i="64"/>
  <c r="O76" i="64"/>
  <c r="M76" i="64"/>
  <c r="E76" i="64"/>
  <c r="D76" i="64"/>
  <c r="O75" i="64"/>
  <c r="M75" i="64"/>
  <c r="E75" i="64"/>
  <c r="D75" i="64"/>
  <c r="O74" i="64"/>
  <c r="M74" i="64"/>
  <c r="E74" i="64"/>
  <c r="D74" i="64"/>
  <c r="O73" i="64"/>
  <c r="M73" i="64"/>
  <c r="E73" i="64"/>
  <c r="D73" i="64"/>
  <c r="O72" i="64"/>
  <c r="M72" i="64"/>
  <c r="E72" i="64"/>
  <c r="D72" i="64"/>
  <c r="O71" i="64"/>
  <c r="M71" i="64"/>
  <c r="E71" i="64"/>
  <c r="D71" i="64"/>
  <c r="O70" i="64"/>
  <c r="M70" i="64"/>
  <c r="E70" i="64"/>
  <c r="D70" i="64"/>
  <c r="O69" i="64"/>
  <c r="M69" i="64"/>
  <c r="E69" i="64"/>
  <c r="D69" i="64"/>
  <c r="O68" i="64"/>
  <c r="M68" i="64"/>
  <c r="E68" i="64"/>
  <c r="D68" i="64"/>
  <c r="O67" i="64"/>
  <c r="M67" i="64"/>
  <c r="E67" i="64"/>
  <c r="D67" i="64"/>
  <c r="O66" i="64"/>
  <c r="M66" i="64"/>
  <c r="E66" i="64"/>
  <c r="D66" i="64"/>
  <c r="O65" i="64"/>
  <c r="M65" i="64"/>
  <c r="E65" i="64"/>
  <c r="D65" i="64"/>
  <c r="O64" i="64"/>
  <c r="M64" i="64"/>
  <c r="E64" i="64"/>
  <c r="D64" i="64"/>
  <c r="O63" i="64"/>
  <c r="M63" i="64"/>
  <c r="E63" i="64"/>
  <c r="D63" i="64"/>
  <c r="O62" i="64"/>
  <c r="M62" i="64"/>
  <c r="E62" i="64"/>
  <c r="D62" i="64"/>
  <c r="O61" i="64"/>
  <c r="M61" i="64"/>
  <c r="E61" i="64"/>
  <c r="D61" i="64"/>
  <c r="O60" i="64"/>
  <c r="M60" i="64"/>
  <c r="E60" i="64"/>
  <c r="D60" i="64"/>
  <c r="O59" i="64"/>
  <c r="M59" i="64"/>
  <c r="E59" i="64"/>
  <c r="D59" i="64"/>
  <c r="O58" i="64"/>
  <c r="M58" i="64"/>
  <c r="E58" i="64"/>
  <c r="D58" i="64"/>
  <c r="O57" i="64"/>
  <c r="M57" i="64"/>
  <c r="E57" i="64"/>
  <c r="D57" i="64"/>
  <c r="O56" i="64"/>
  <c r="M56" i="64"/>
  <c r="E56" i="64"/>
  <c r="D56" i="64"/>
  <c r="O55" i="64"/>
  <c r="M55" i="64"/>
  <c r="E55" i="64"/>
  <c r="D55" i="64"/>
  <c r="O54" i="64"/>
  <c r="M54" i="64"/>
  <c r="E54" i="64"/>
  <c r="D54" i="64"/>
  <c r="O53" i="64"/>
  <c r="M53" i="64"/>
  <c r="E53" i="64"/>
  <c r="D53" i="64"/>
  <c r="O52" i="64"/>
  <c r="M52" i="64"/>
  <c r="E52" i="64"/>
  <c r="D52" i="64"/>
  <c r="O51" i="64"/>
  <c r="M51" i="64"/>
  <c r="E51" i="64"/>
  <c r="D51" i="64"/>
  <c r="O50" i="64"/>
  <c r="M50" i="64"/>
  <c r="E50" i="64"/>
  <c r="D50" i="64"/>
  <c r="O49" i="64"/>
  <c r="M49" i="64"/>
  <c r="E49" i="64"/>
  <c r="D49" i="64"/>
  <c r="O48" i="64"/>
  <c r="M48" i="64"/>
  <c r="E48" i="64"/>
  <c r="D48" i="64"/>
  <c r="O47" i="64"/>
  <c r="M47" i="64"/>
  <c r="E47" i="64"/>
  <c r="D47" i="64"/>
  <c r="O46" i="64"/>
  <c r="M46" i="64"/>
  <c r="E46" i="64"/>
  <c r="D46" i="64"/>
  <c r="O45" i="64"/>
  <c r="M45" i="64"/>
  <c r="E45" i="64"/>
  <c r="D45" i="64"/>
  <c r="O44" i="64"/>
  <c r="M44" i="64"/>
  <c r="E44" i="64"/>
  <c r="D44" i="64"/>
  <c r="O43" i="64"/>
  <c r="M43" i="64"/>
  <c r="E43" i="64"/>
  <c r="D43" i="64"/>
  <c r="O42" i="64"/>
  <c r="M42" i="64"/>
  <c r="E42" i="64"/>
  <c r="D42" i="64"/>
  <c r="O41" i="64"/>
  <c r="M41" i="64"/>
  <c r="E41" i="64"/>
  <c r="D41" i="64"/>
  <c r="O40" i="64"/>
  <c r="M40" i="64"/>
  <c r="E40" i="64"/>
  <c r="D40" i="64"/>
  <c r="O39" i="64"/>
  <c r="M39" i="64"/>
  <c r="E39" i="64"/>
  <c r="D39" i="64"/>
  <c r="O38" i="64"/>
  <c r="M38" i="64"/>
  <c r="E38" i="64"/>
  <c r="D38" i="64"/>
  <c r="O37" i="64"/>
  <c r="M37" i="64"/>
  <c r="E37" i="64"/>
  <c r="D37" i="64"/>
  <c r="O36" i="64"/>
  <c r="M36" i="64"/>
  <c r="E36" i="64"/>
  <c r="D36" i="64"/>
  <c r="O35" i="64"/>
  <c r="M35" i="64"/>
  <c r="E35" i="64"/>
  <c r="D35" i="64"/>
  <c r="O34" i="64"/>
  <c r="M34" i="64"/>
  <c r="E34" i="64"/>
  <c r="D34" i="64"/>
  <c r="O33" i="64"/>
  <c r="M33" i="64"/>
  <c r="E33" i="64"/>
  <c r="D33" i="64"/>
  <c r="O32" i="64"/>
  <c r="M32" i="64"/>
  <c r="E32" i="64"/>
  <c r="D32" i="64"/>
  <c r="O31" i="64"/>
  <c r="M31" i="64"/>
  <c r="E31" i="64"/>
  <c r="D31" i="64"/>
  <c r="O30" i="64"/>
  <c r="M30" i="64"/>
  <c r="E30" i="64"/>
  <c r="D30" i="64"/>
  <c r="O29" i="64"/>
  <c r="M29" i="64"/>
  <c r="E29" i="64"/>
  <c r="D29" i="64"/>
  <c r="O28" i="64"/>
  <c r="M28" i="64"/>
  <c r="E28" i="64"/>
  <c r="D28" i="64"/>
  <c r="O27" i="64"/>
  <c r="M27" i="64"/>
  <c r="E27" i="64"/>
  <c r="D27" i="64"/>
  <c r="O26" i="64"/>
  <c r="M26" i="64"/>
  <c r="E26" i="64"/>
  <c r="D26" i="64"/>
  <c r="O25" i="64"/>
  <c r="M25" i="64"/>
  <c r="E25" i="64"/>
  <c r="D25" i="64"/>
  <c r="O24" i="64"/>
  <c r="M24" i="64"/>
  <c r="E24" i="64"/>
  <c r="D24" i="64"/>
  <c r="O23" i="64"/>
  <c r="M23" i="64"/>
  <c r="E23" i="64"/>
  <c r="D23" i="64"/>
  <c r="O22" i="64"/>
  <c r="M22" i="64"/>
  <c r="E22" i="64"/>
  <c r="D22" i="64"/>
  <c r="O21" i="64"/>
  <c r="M21" i="64"/>
  <c r="E21" i="64"/>
  <c r="D21" i="64"/>
  <c r="O20" i="64"/>
  <c r="M20" i="64"/>
  <c r="E20" i="64"/>
  <c r="D20" i="64"/>
  <c r="O19" i="64"/>
  <c r="M19" i="64"/>
  <c r="E19" i="64"/>
  <c r="D19" i="64"/>
  <c r="O18" i="64"/>
  <c r="M18" i="64"/>
  <c r="E18" i="64"/>
  <c r="D18" i="64"/>
  <c r="O17" i="64"/>
  <c r="M17" i="64"/>
  <c r="E17" i="64"/>
  <c r="D17" i="64"/>
  <c r="O16" i="64"/>
  <c r="M16" i="64"/>
  <c r="E16" i="64"/>
  <c r="D16" i="64"/>
  <c r="O15" i="64"/>
  <c r="M15" i="64"/>
  <c r="E15" i="64"/>
  <c r="D15" i="64"/>
  <c r="O14" i="64"/>
  <c r="M14" i="64"/>
  <c r="E14" i="64"/>
  <c r="D14" i="64"/>
  <c r="O13" i="64"/>
  <c r="M13" i="64"/>
  <c r="E13" i="64"/>
  <c r="D13" i="64"/>
  <c r="O12" i="64"/>
  <c r="M12" i="64"/>
  <c r="E12" i="64"/>
  <c r="D12" i="64"/>
  <c r="O11" i="64"/>
  <c r="M11" i="64"/>
  <c r="E11" i="64"/>
  <c r="D11" i="64"/>
  <c r="O10" i="64"/>
  <c r="M10" i="64"/>
  <c r="E10" i="64"/>
  <c r="D10" i="64"/>
  <c r="O9" i="64"/>
  <c r="M9" i="64"/>
  <c r="E9" i="64"/>
  <c r="D9" i="64"/>
  <c r="O8" i="64"/>
  <c r="M8" i="64"/>
  <c r="E8" i="64"/>
  <c r="D8" i="64"/>
  <c r="O7" i="64"/>
  <c r="M7" i="64"/>
  <c r="E7" i="64"/>
  <c r="D7" i="64"/>
  <c r="O6" i="64"/>
  <c r="M6" i="64"/>
  <c r="E6" i="64"/>
  <c r="D6" i="64"/>
  <c r="O5" i="64"/>
  <c r="M5" i="64"/>
  <c r="E5" i="64"/>
  <c r="D5" i="64"/>
  <c r="O4" i="64"/>
  <c r="M4" i="64"/>
  <c r="E4" i="64"/>
  <c r="D4" i="64"/>
  <c r="O3" i="64"/>
  <c r="M3" i="64"/>
  <c r="E3" i="64"/>
  <c r="D3" i="64"/>
  <c r="M1025" i="65"/>
  <c r="E1025" i="65"/>
  <c r="D1025" i="65"/>
  <c r="F1025" i="65" s="1"/>
  <c r="M1024" i="65"/>
  <c r="E1024" i="65"/>
  <c r="D1024" i="65"/>
  <c r="M1023" i="65"/>
  <c r="E1023" i="65"/>
  <c r="D1023" i="65"/>
  <c r="F1023" i="65" s="1"/>
  <c r="M1022" i="65"/>
  <c r="E1022" i="65"/>
  <c r="D1022" i="65"/>
  <c r="M1021" i="65"/>
  <c r="E1021" i="65"/>
  <c r="D1021" i="65"/>
  <c r="F1021" i="65" s="1"/>
  <c r="M1020" i="65"/>
  <c r="E1020" i="65"/>
  <c r="D1020" i="65"/>
  <c r="M1019" i="65"/>
  <c r="E1019" i="65"/>
  <c r="D1019" i="65"/>
  <c r="F1019" i="65" s="1"/>
  <c r="M1018" i="65"/>
  <c r="E1018" i="65"/>
  <c r="D1018" i="65"/>
  <c r="M1017" i="65"/>
  <c r="E1017" i="65"/>
  <c r="D1017" i="65"/>
  <c r="M1016" i="65"/>
  <c r="E1016" i="65"/>
  <c r="D1016" i="65"/>
  <c r="M1015" i="65"/>
  <c r="E1015" i="65"/>
  <c r="D1015" i="65"/>
  <c r="M1014" i="65"/>
  <c r="E1014" i="65"/>
  <c r="D1014" i="65"/>
  <c r="M1013" i="65"/>
  <c r="E1013" i="65"/>
  <c r="D1013" i="65"/>
  <c r="M1012" i="65"/>
  <c r="E1012" i="65"/>
  <c r="D1012" i="65"/>
  <c r="M1011" i="65"/>
  <c r="E1011" i="65"/>
  <c r="D1011" i="65"/>
  <c r="M1010" i="65"/>
  <c r="E1010" i="65"/>
  <c r="D1010" i="65"/>
  <c r="M1009" i="65"/>
  <c r="E1009" i="65"/>
  <c r="D1009" i="65"/>
  <c r="M1008" i="65"/>
  <c r="E1008" i="65"/>
  <c r="D1008" i="65"/>
  <c r="M1007" i="65"/>
  <c r="E1007" i="65"/>
  <c r="D1007" i="65"/>
  <c r="M1006" i="65"/>
  <c r="E1006" i="65"/>
  <c r="F1006" i="65" s="1"/>
  <c r="D1006" i="65"/>
  <c r="M1005" i="65"/>
  <c r="E1005" i="65"/>
  <c r="D1005" i="65"/>
  <c r="M1004" i="65"/>
  <c r="E1004" i="65"/>
  <c r="D1004" i="65"/>
  <c r="M1003" i="65"/>
  <c r="E1003" i="65"/>
  <c r="D1003" i="65"/>
  <c r="M1002" i="65"/>
  <c r="E1002" i="65"/>
  <c r="D1002" i="65"/>
  <c r="M1001" i="65"/>
  <c r="E1001" i="65"/>
  <c r="D1001" i="65"/>
  <c r="M1000" i="65"/>
  <c r="E1000" i="65"/>
  <c r="D1000" i="65"/>
  <c r="M999" i="65"/>
  <c r="E999" i="65"/>
  <c r="D999" i="65"/>
  <c r="M998" i="65"/>
  <c r="E998" i="65"/>
  <c r="D998" i="65"/>
  <c r="M997" i="65"/>
  <c r="E997" i="65"/>
  <c r="D997" i="65"/>
  <c r="M996" i="65"/>
  <c r="E996" i="65"/>
  <c r="D996" i="65"/>
  <c r="M995" i="65"/>
  <c r="E995" i="65"/>
  <c r="D995" i="65"/>
  <c r="M994" i="65"/>
  <c r="E994" i="65"/>
  <c r="D994" i="65"/>
  <c r="M993" i="65"/>
  <c r="E993" i="65"/>
  <c r="D993" i="65"/>
  <c r="M992" i="65"/>
  <c r="E992" i="65"/>
  <c r="D992" i="65"/>
  <c r="M991" i="65"/>
  <c r="E991" i="65"/>
  <c r="D991" i="65"/>
  <c r="M990" i="65"/>
  <c r="E990" i="65"/>
  <c r="D990" i="65"/>
  <c r="M989" i="65"/>
  <c r="E989" i="65"/>
  <c r="D989" i="65"/>
  <c r="M988" i="65"/>
  <c r="E988" i="65"/>
  <c r="F988" i="65" s="1"/>
  <c r="D988" i="65"/>
  <c r="M987" i="65"/>
  <c r="E987" i="65"/>
  <c r="D987" i="65"/>
  <c r="M986" i="65"/>
  <c r="E986" i="65"/>
  <c r="D986" i="65"/>
  <c r="M985" i="65"/>
  <c r="E985" i="65"/>
  <c r="D985" i="65"/>
  <c r="M984" i="65"/>
  <c r="E984" i="65"/>
  <c r="D984" i="65"/>
  <c r="M983" i="65"/>
  <c r="E983" i="65"/>
  <c r="D983" i="65"/>
  <c r="M982" i="65"/>
  <c r="E982" i="65"/>
  <c r="D982" i="65"/>
  <c r="M981" i="65"/>
  <c r="E981" i="65"/>
  <c r="D981" i="65"/>
  <c r="M980" i="65"/>
  <c r="E980" i="65"/>
  <c r="D980" i="65"/>
  <c r="M979" i="65"/>
  <c r="F979" i="65"/>
  <c r="E979" i="65"/>
  <c r="D979" i="65"/>
  <c r="M978" i="65"/>
  <c r="E978" i="65"/>
  <c r="D978" i="65"/>
  <c r="F978" i="65" s="1"/>
  <c r="M977" i="65"/>
  <c r="E977" i="65"/>
  <c r="D977" i="65"/>
  <c r="M976" i="65"/>
  <c r="E976" i="65"/>
  <c r="D976" i="65"/>
  <c r="F976" i="65" s="1"/>
  <c r="M975" i="65"/>
  <c r="E975" i="65"/>
  <c r="D975" i="65"/>
  <c r="M974" i="65"/>
  <c r="E974" i="65"/>
  <c r="D974" i="65"/>
  <c r="F974" i="65" s="1"/>
  <c r="M973" i="65"/>
  <c r="E973" i="65"/>
  <c r="D973" i="65"/>
  <c r="M972" i="65"/>
  <c r="E972" i="65"/>
  <c r="D972" i="65"/>
  <c r="M971" i="65"/>
  <c r="E971" i="65"/>
  <c r="D971" i="65"/>
  <c r="M970" i="65"/>
  <c r="E970" i="65"/>
  <c r="D970" i="65"/>
  <c r="F970" i="65" s="1"/>
  <c r="M969" i="65"/>
  <c r="E969" i="65"/>
  <c r="D969" i="65"/>
  <c r="M968" i="65"/>
  <c r="E968" i="65"/>
  <c r="D968" i="65"/>
  <c r="M967" i="65"/>
  <c r="E967" i="65"/>
  <c r="D967" i="65"/>
  <c r="M966" i="65"/>
  <c r="E966" i="65"/>
  <c r="D966" i="65"/>
  <c r="M965" i="65"/>
  <c r="E965" i="65"/>
  <c r="D965" i="65"/>
  <c r="M964" i="65"/>
  <c r="E964" i="65"/>
  <c r="D964" i="65"/>
  <c r="M963" i="65"/>
  <c r="E963" i="65"/>
  <c r="D963" i="65"/>
  <c r="M962" i="65"/>
  <c r="E962" i="65"/>
  <c r="D962" i="65"/>
  <c r="M961" i="65"/>
  <c r="E961" i="65"/>
  <c r="D961" i="65"/>
  <c r="M960" i="65"/>
  <c r="E960" i="65"/>
  <c r="D960" i="65"/>
  <c r="M959" i="65"/>
  <c r="E959" i="65"/>
  <c r="D959" i="65"/>
  <c r="M958" i="65"/>
  <c r="E958" i="65"/>
  <c r="D958" i="65"/>
  <c r="M957" i="65"/>
  <c r="E957" i="65"/>
  <c r="D957" i="65"/>
  <c r="M956" i="65"/>
  <c r="E956" i="65"/>
  <c r="D956" i="65"/>
  <c r="M955" i="65"/>
  <c r="E955" i="65"/>
  <c r="D955" i="65"/>
  <c r="M954" i="65"/>
  <c r="E954" i="65"/>
  <c r="D954" i="65"/>
  <c r="M953" i="65"/>
  <c r="E953" i="65"/>
  <c r="D953" i="65"/>
  <c r="M952" i="65"/>
  <c r="E952" i="65"/>
  <c r="D952" i="65"/>
  <c r="F952" i="65" s="1"/>
  <c r="M951" i="65"/>
  <c r="E951" i="65"/>
  <c r="D951" i="65"/>
  <c r="F951" i="65" s="1"/>
  <c r="M950" i="65"/>
  <c r="E950" i="65"/>
  <c r="D950" i="65"/>
  <c r="F950" i="65" s="1"/>
  <c r="M949" i="65"/>
  <c r="E949" i="65"/>
  <c r="D949" i="65"/>
  <c r="F949" i="65" s="1"/>
  <c r="M948" i="65"/>
  <c r="E948" i="65"/>
  <c r="D948" i="65"/>
  <c r="F948" i="65" s="1"/>
  <c r="M947" i="65"/>
  <c r="E947" i="65"/>
  <c r="D947" i="65"/>
  <c r="F947" i="65" s="1"/>
  <c r="M946" i="65"/>
  <c r="E946" i="65"/>
  <c r="D946" i="65"/>
  <c r="F946" i="65" s="1"/>
  <c r="M945" i="65"/>
  <c r="E945" i="65"/>
  <c r="D945" i="65"/>
  <c r="M944" i="65"/>
  <c r="E944" i="65"/>
  <c r="D944" i="65"/>
  <c r="M943" i="65"/>
  <c r="E943" i="65"/>
  <c r="D943" i="65"/>
  <c r="M942" i="65"/>
  <c r="E942" i="65"/>
  <c r="D942" i="65"/>
  <c r="F942" i="65" s="1"/>
  <c r="M941" i="65"/>
  <c r="E941" i="65"/>
  <c r="D941" i="65"/>
  <c r="M940" i="65"/>
  <c r="E940" i="65"/>
  <c r="D940" i="65"/>
  <c r="F940" i="65" s="1"/>
  <c r="M939" i="65"/>
  <c r="E939" i="65"/>
  <c r="D939" i="65"/>
  <c r="M938" i="65"/>
  <c r="E938" i="65"/>
  <c r="D938" i="65"/>
  <c r="F938" i="65" s="1"/>
  <c r="M937" i="65"/>
  <c r="E937" i="65"/>
  <c r="D937" i="65"/>
  <c r="M936" i="65"/>
  <c r="E936" i="65"/>
  <c r="D936" i="65"/>
  <c r="M935" i="65"/>
  <c r="E935" i="65"/>
  <c r="D935" i="65"/>
  <c r="M934" i="65"/>
  <c r="E934" i="65"/>
  <c r="D934" i="65"/>
  <c r="F934" i="65" s="1"/>
  <c r="M933" i="65"/>
  <c r="E933" i="65"/>
  <c r="D933" i="65"/>
  <c r="M932" i="65"/>
  <c r="E932" i="65"/>
  <c r="D932" i="65"/>
  <c r="F932" i="65" s="1"/>
  <c r="M931" i="65"/>
  <c r="E931" i="65"/>
  <c r="D931" i="65"/>
  <c r="M930" i="65"/>
  <c r="E930" i="65"/>
  <c r="D930" i="65"/>
  <c r="F930" i="65" s="1"/>
  <c r="M929" i="65"/>
  <c r="E929" i="65"/>
  <c r="D929" i="65"/>
  <c r="M928" i="65"/>
  <c r="E928" i="65"/>
  <c r="D928" i="65"/>
  <c r="F928" i="65" s="1"/>
  <c r="M927" i="65"/>
  <c r="E927" i="65"/>
  <c r="D927" i="65"/>
  <c r="M926" i="65"/>
  <c r="E926" i="65"/>
  <c r="D926" i="65"/>
  <c r="M925" i="65"/>
  <c r="E925" i="65"/>
  <c r="D925" i="65"/>
  <c r="F925" i="65" s="1"/>
  <c r="M924" i="65"/>
  <c r="E924" i="65"/>
  <c r="D924" i="65"/>
  <c r="M923" i="65"/>
  <c r="E923" i="65"/>
  <c r="D923" i="65"/>
  <c r="M922" i="65"/>
  <c r="E922" i="65"/>
  <c r="D922" i="65"/>
  <c r="M921" i="65"/>
  <c r="E921" i="65"/>
  <c r="D921" i="65"/>
  <c r="M920" i="65"/>
  <c r="E920" i="65"/>
  <c r="D920" i="65"/>
  <c r="M919" i="65"/>
  <c r="E919" i="65"/>
  <c r="D919" i="65"/>
  <c r="M918" i="65"/>
  <c r="E918" i="65"/>
  <c r="D918" i="65"/>
  <c r="M917" i="65"/>
  <c r="E917" i="65"/>
  <c r="D917" i="65"/>
  <c r="M916" i="65"/>
  <c r="E916" i="65"/>
  <c r="F916" i="65" s="1"/>
  <c r="D916" i="65"/>
  <c r="M915" i="65"/>
  <c r="E915" i="65"/>
  <c r="D915" i="65"/>
  <c r="M914" i="65"/>
  <c r="E914" i="65"/>
  <c r="D914" i="65"/>
  <c r="M913" i="65"/>
  <c r="E913" i="65"/>
  <c r="D913" i="65"/>
  <c r="M912" i="65"/>
  <c r="E912" i="65"/>
  <c r="D912" i="65"/>
  <c r="M911" i="65"/>
  <c r="E911" i="65"/>
  <c r="D911" i="65"/>
  <c r="M910" i="65"/>
  <c r="E910" i="65"/>
  <c r="D910" i="65"/>
  <c r="M909" i="65"/>
  <c r="E909" i="65"/>
  <c r="D909" i="65"/>
  <c r="M908" i="65"/>
  <c r="E908" i="65"/>
  <c r="D908" i="65"/>
  <c r="M907" i="65"/>
  <c r="E907" i="65"/>
  <c r="D907" i="65"/>
  <c r="M906" i="65"/>
  <c r="E906" i="65"/>
  <c r="D906" i="65"/>
  <c r="M905" i="65"/>
  <c r="E905" i="65"/>
  <c r="D905" i="65"/>
  <c r="M904" i="65"/>
  <c r="E904" i="65"/>
  <c r="D904" i="65"/>
  <c r="M903" i="65"/>
  <c r="E903" i="65"/>
  <c r="D903" i="65"/>
  <c r="M902" i="65"/>
  <c r="E902" i="65"/>
  <c r="D902" i="65"/>
  <c r="M901" i="65"/>
  <c r="E901" i="65"/>
  <c r="D901" i="65"/>
  <c r="M900" i="65"/>
  <c r="E900" i="65"/>
  <c r="D900" i="65"/>
  <c r="M899" i="65"/>
  <c r="E899" i="65"/>
  <c r="D899" i="65"/>
  <c r="M898" i="65"/>
  <c r="F898" i="65"/>
  <c r="E898" i="65"/>
  <c r="D898" i="65"/>
  <c r="M897" i="65"/>
  <c r="E897" i="65"/>
  <c r="D897" i="65"/>
  <c r="F897" i="65" s="1"/>
  <c r="M896" i="65"/>
  <c r="E896" i="65"/>
  <c r="D896" i="65"/>
  <c r="M895" i="65"/>
  <c r="E895" i="65"/>
  <c r="D895" i="65"/>
  <c r="F895" i="65" s="1"/>
  <c r="M894" i="65"/>
  <c r="E894" i="65"/>
  <c r="D894" i="65"/>
  <c r="M893" i="65"/>
  <c r="E893" i="65"/>
  <c r="D893" i="65"/>
  <c r="M892" i="65"/>
  <c r="E892" i="65"/>
  <c r="D892" i="65"/>
  <c r="M891" i="65"/>
  <c r="E891" i="65"/>
  <c r="D891" i="65"/>
  <c r="M890" i="65"/>
  <c r="E890" i="65"/>
  <c r="D890" i="65"/>
  <c r="M889" i="65"/>
  <c r="E889" i="65"/>
  <c r="D889" i="65"/>
  <c r="M888" i="65"/>
  <c r="E888" i="65"/>
  <c r="D888" i="65"/>
  <c r="M887" i="65"/>
  <c r="E887" i="65"/>
  <c r="D887" i="65"/>
  <c r="M886" i="65"/>
  <c r="E886" i="65"/>
  <c r="D886" i="65"/>
  <c r="M885" i="65"/>
  <c r="E885" i="65"/>
  <c r="D885" i="65"/>
  <c r="M884" i="65"/>
  <c r="E884" i="65"/>
  <c r="D884" i="65"/>
  <c r="M883" i="65"/>
  <c r="E883" i="65"/>
  <c r="D883" i="65"/>
  <c r="M882" i="65"/>
  <c r="E882" i="65"/>
  <c r="D882" i="65"/>
  <c r="M881" i="65"/>
  <c r="E881" i="65"/>
  <c r="D881" i="65"/>
  <c r="M880" i="65"/>
  <c r="E880" i="65"/>
  <c r="D880" i="65"/>
  <c r="M879" i="65"/>
  <c r="E879" i="65"/>
  <c r="D879" i="65"/>
  <c r="M878" i="65"/>
  <c r="E878" i="65"/>
  <c r="D878" i="65"/>
  <c r="M877" i="65"/>
  <c r="E877" i="65"/>
  <c r="D877" i="65"/>
  <c r="M876" i="65"/>
  <c r="E876" i="65"/>
  <c r="D876" i="65"/>
  <c r="M875" i="65"/>
  <c r="E875" i="65"/>
  <c r="D875" i="65"/>
  <c r="M874" i="65"/>
  <c r="E874" i="65"/>
  <c r="D874" i="65"/>
  <c r="M873" i="65"/>
  <c r="E873" i="65"/>
  <c r="D873" i="65"/>
  <c r="M872" i="65"/>
  <c r="E872" i="65"/>
  <c r="D872" i="65"/>
  <c r="M871" i="65"/>
  <c r="E871" i="65"/>
  <c r="D871" i="65"/>
  <c r="F871" i="65" s="1"/>
  <c r="M870" i="65"/>
  <c r="E870" i="65"/>
  <c r="D870" i="65"/>
  <c r="F870" i="65" s="1"/>
  <c r="M869" i="65"/>
  <c r="E869" i="65"/>
  <c r="D869" i="65"/>
  <c r="M868" i="65"/>
  <c r="E868" i="65"/>
  <c r="D868" i="65"/>
  <c r="F868" i="65" s="1"/>
  <c r="M867" i="65"/>
  <c r="E867" i="65"/>
  <c r="D867" i="65"/>
  <c r="F867" i="65" s="1"/>
  <c r="M866" i="65"/>
  <c r="E866" i="65"/>
  <c r="D866" i="65"/>
  <c r="M865" i="65"/>
  <c r="E865" i="65"/>
  <c r="D865" i="65"/>
  <c r="F865" i="65" s="1"/>
  <c r="M864" i="65"/>
  <c r="E864" i="65"/>
  <c r="D864" i="65"/>
  <c r="M863" i="65"/>
  <c r="E863" i="65"/>
  <c r="D863" i="65"/>
  <c r="M862" i="65"/>
  <c r="E862" i="65"/>
  <c r="D862" i="65"/>
  <c r="M861" i="65"/>
  <c r="E861" i="65"/>
  <c r="D861" i="65"/>
  <c r="F861" i="65" s="1"/>
  <c r="M860" i="65"/>
  <c r="E860" i="65"/>
  <c r="D860" i="65"/>
  <c r="M859" i="65"/>
  <c r="E859" i="65"/>
  <c r="D859" i="65"/>
  <c r="F859" i="65" s="1"/>
  <c r="M858" i="65"/>
  <c r="E858" i="65"/>
  <c r="D858" i="65"/>
  <c r="M857" i="65"/>
  <c r="E857" i="65"/>
  <c r="D857" i="65"/>
  <c r="M856" i="65"/>
  <c r="E856" i="65"/>
  <c r="D856" i="65"/>
  <c r="M855" i="65"/>
  <c r="E855" i="65"/>
  <c r="D855" i="65"/>
  <c r="M854" i="65"/>
  <c r="E854" i="65"/>
  <c r="D854" i="65"/>
  <c r="M853" i="65"/>
  <c r="E853" i="65"/>
  <c r="D853" i="65"/>
  <c r="F853" i="65" s="1"/>
  <c r="M852" i="65"/>
  <c r="E852" i="65"/>
  <c r="D852" i="65"/>
  <c r="M851" i="65"/>
  <c r="E851" i="65"/>
  <c r="D851" i="65"/>
  <c r="M850" i="65"/>
  <c r="E850" i="65"/>
  <c r="D850" i="65"/>
  <c r="M849" i="65"/>
  <c r="E849" i="65"/>
  <c r="D849" i="65"/>
  <c r="F849" i="65" s="1"/>
  <c r="M848" i="65"/>
  <c r="E848" i="65"/>
  <c r="D848" i="65"/>
  <c r="M847" i="65"/>
  <c r="E847" i="65"/>
  <c r="D847" i="65"/>
  <c r="F847" i="65" s="1"/>
  <c r="M846" i="65"/>
  <c r="E846" i="65"/>
  <c r="D846" i="65"/>
  <c r="M845" i="65"/>
  <c r="E845" i="65"/>
  <c r="D845" i="65"/>
  <c r="M844" i="65"/>
  <c r="E844" i="65"/>
  <c r="D844" i="65"/>
  <c r="F844" i="65" s="1"/>
  <c r="M843" i="65"/>
  <c r="E843" i="65"/>
  <c r="D843" i="65"/>
  <c r="M842" i="65"/>
  <c r="E842" i="65"/>
  <c r="D842" i="65"/>
  <c r="M841" i="65"/>
  <c r="E841" i="65"/>
  <c r="D841" i="65"/>
  <c r="M840" i="65"/>
  <c r="E840" i="65"/>
  <c r="D840" i="65"/>
  <c r="M839" i="65"/>
  <c r="E839" i="65"/>
  <c r="D839" i="65"/>
  <c r="M838" i="65"/>
  <c r="E838" i="65"/>
  <c r="D838" i="65"/>
  <c r="M837" i="65"/>
  <c r="E837" i="65"/>
  <c r="D837" i="65"/>
  <c r="M836" i="65"/>
  <c r="E836" i="65"/>
  <c r="D836" i="65"/>
  <c r="M835" i="65"/>
  <c r="E835" i="65"/>
  <c r="F835" i="65" s="1"/>
  <c r="D835" i="65"/>
  <c r="M834" i="65"/>
  <c r="E834" i="65"/>
  <c r="D834" i="65"/>
  <c r="M833" i="65"/>
  <c r="E833" i="65"/>
  <c r="D833" i="65"/>
  <c r="M832" i="65"/>
  <c r="E832" i="65"/>
  <c r="D832" i="65"/>
  <c r="M831" i="65"/>
  <c r="E831" i="65"/>
  <c r="D831" i="65"/>
  <c r="M830" i="65"/>
  <c r="E830" i="65"/>
  <c r="D830" i="65"/>
  <c r="M829" i="65"/>
  <c r="E829" i="65"/>
  <c r="D829" i="65"/>
  <c r="M828" i="65"/>
  <c r="E828" i="65"/>
  <c r="D828" i="65"/>
  <c r="M827" i="65"/>
  <c r="E827" i="65"/>
  <c r="D827" i="65"/>
  <c r="M826" i="65"/>
  <c r="E826" i="65"/>
  <c r="D826" i="65"/>
  <c r="M825" i="65"/>
  <c r="E825" i="65"/>
  <c r="D825" i="65"/>
  <c r="M824" i="65"/>
  <c r="E824" i="65"/>
  <c r="D824" i="65"/>
  <c r="M823" i="65"/>
  <c r="E823" i="65"/>
  <c r="D823" i="65"/>
  <c r="M822" i="65"/>
  <c r="E822" i="65"/>
  <c r="D822" i="65"/>
  <c r="M821" i="65"/>
  <c r="E821" i="65"/>
  <c r="D821" i="65"/>
  <c r="M820" i="65"/>
  <c r="E820" i="65"/>
  <c r="D820" i="65"/>
  <c r="M819" i="65"/>
  <c r="E819" i="65"/>
  <c r="D819" i="65"/>
  <c r="M818" i="65"/>
  <c r="E818" i="65"/>
  <c r="D818" i="65"/>
  <c r="M817" i="65"/>
  <c r="F817" i="65"/>
  <c r="E817" i="65"/>
  <c r="D817" i="65"/>
  <c r="M816" i="65"/>
  <c r="E816" i="65"/>
  <c r="D816" i="65"/>
  <c r="M815" i="65"/>
  <c r="E815" i="65"/>
  <c r="D815" i="65"/>
  <c r="M814" i="65"/>
  <c r="E814" i="65"/>
  <c r="D814" i="65"/>
  <c r="M813" i="65"/>
  <c r="E813" i="65"/>
  <c r="D813" i="65"/>
  <c r="M812" i="65"/>
  <c r="E812" i="65"/>
  <c r="D812" i="65"/>
  <c r="M811" i="65"/>
  <c r="E811" i="65"/>
  <c r="D811" i="65"/>
  <c r="M810" i="65"/>
  <c r="E810" i="65"/>
  <c r="D810" i="65"/>
  <c r="M809" i="65"/>
  <c r="E809" i="65"/>
  <c r="F809" i="65" s="1"/>
  <c r="D809" i="65"/>
  <c r="M808" i="65"/>
  <c r="E808" i="65"/>
  <c r="F808" i="65" s="1"/>
  <c r="D808" i="65"/>
  <c r="M807" i="65"/>
  <c r="E807" i="65"/>
  <c r="D807" i="65"/>
  <c r="M806" i="65"/>
  <c r="E806" i="65"/>
  <c r="D806" i="65"/>
  <c r="M805" i="65"/>
  <c r="E805" i="65"/>
  <c r="D805" i="65"/>
  <c r="M804" i="65"/>
  <c r="E804" i="65"/>
  <c r="D804" i="65"/>
  <c r="M803" i="65"/>
  <c r="E803" i="65"/>
  <c r="D803" i="65"/>
  <c r="M802" i="65"/>
  <c r="E802" i="65"/>
  <c r="D802" i="65"/>
  <c r="M801" i="65"/>
  <c r="E801" i="65"/>
  <c r="D801" i="65"/>
  <c r="M800" i="65"/>
  <c r="E800" i="65"/>
  <c r="D800" i="65"/>
  <c r="M799" i="65"/>
  <c r="E799" i="65"/>
  <c r="D799" i="65"/>
  <c r="M798" i="65"/>
  <c r="E798" i="65"/>
  <c r="D798" i="65"/>
  <c r="M797" i="65"/>
  <c r="E797" i="65"/>
  <c r="D797" i="65"/>
  <c r="M796" i="65"/>
  <c r="E796" i="65"/>
  <c r="D796" i="65"/>
  <c r="M795" i="65"/>
  <c r="E795" i="65"/>
  <c r="D795" i="65"/>
  <c r="M794" i="65"/>
  <c r="E794" i="65"/>
  <c r="D794" i="65"/>
  <c r="M793" i="65"/>
  <c r="E793" i="65"/>
  <c r="D793" i="65"/>
  <c r="M792" i="65"/>
  <c r="E792" i="65"/>
  <c r="D792" i="65"/>
  <c r="M791" i="65"/>
  <c r="E791" i="65"/>
  <c r="D791" i="65"/>
  <c r="M790" i="65"/>
  <c r="E790" i="65"/>
  <c r="D790" i="65"/>
  <c r="M789" i="65"/>
  <c r="E789" i="65"/>
  <c r="D789" i="65"/>
  <c r="M788" i="65"/>
  <c r="E788" i="65"/>
  <c r="D788" i="65"/>
  <c r="M787" i="65"/>
  <c r="E787" i="65"/>
  <c r="D787" i="65"/>
  <c r="M786" i="65"/>
  <c r="E786" i="65"/>
  <c r="D786" i="65"/>
  <c r="M785" i="65"/>
  <c r="E785" i="65"/>
  <c r="D785" i="65"/>
  <c r="M784" i="65"/>
  <c r="E784" i="65"/>
  <c r="D784" i="65"/>
  <c r="M783" i="65"/>
  <c r="E783" i="65"/>
  <c r="D783" i="65"/>
  <c r="M782" i="65"/>
  <c r="E782" i="65"/>
  <c r="D782" i="65"/>
  <c r="M781" i="65"/>
  <c r="E781" i="65"/>
  <c r="D781" i="65"/>
  <c r="M780" i="65"/>
  <c r="E780" i="65"/>
  <c r="D780" i="65"/>
  <c r="M779" i="65"/>
  <c r="E779" i="65"/>
  <c r="D779" i="65"/>
  <c r="M778" i="65"/>
  <c r="E778" i="65"/>
  <c r="D778" i="65"/>
  <c r="M777" i="65"/>
  <c r="E777" i="65"/>
  <c r="D777" i="65"/>
  <c r="M776" i="65"/>
  <c r="E776" i="65"/>
  <c r="D776" i="65"/>
  <c r="M775" i="65"/>
  <c r="E775" i="65"/>
  <c r="D775" i="65"/>
  <c r="M774" i="65"/>
  <c r="E774" i="65"/>
  <c r="D774" i="65"/>
  <c r="M773" i="65"/>
  <c r="E773" i="65"/>
  <c r="D773" i="65"/>
  <c r="M772" i="65"/>
  <c r="E772" i="65"/>
  <c r="D772" i="65"/>
  <c r="F772" i="65" s="1"/>
  <c r="M771" i="65"/>
  <c r="E771" i="65"/>
  <c r="D771" i="65"/>
  <c r="F771" i="65" s="1"/>
  <c r="M770" i="65"/>
  <c r="E770" i="65"/>
  <c r="D770" i="65"/>
  <c r="M769" i="65"/>
  <c r="E769" i="65"/>
  <c r="D769" i="65"/>
  <c r="F769" i="65" s="1"/>
  <c r="M768" i="65"/>
  <c r="E768" i="65"/>
  <c r="D768" i="65"/>
  <c r="M767" i="65"/>
  <c r="E767" i="65"/>
  <c r="D767" i="65"/>
  <c r="M766" i="65"/>
  <c r="E766" i="65"/>
  <c r="D766" i="65"/>
  <c r="M765" i="65"/>
  <c r="E765" i="65"/>
  <c r="D765" i="65"/>
  <c r="M764" i="65"/>
  <c r="E764" i="65"/>
  <c r="D764" i="65"/>
  <c r="M763" i="65"/>
  <c r="E763" i="65"/>
  <c r="D763" i="65"/>
  <c r="M762" i="65"/>
  <c r="E762" i="65"/>
  <c r="D762" i="65"/>
  <c r="M761" i="65"/>
  <c r="E761" i="65"/>
  <c r="D761" i="65"/>
  <c r="M760" i="65"/>
  <c r="E760" i="65"/>
  <c r="D760" i="65"/>
  <c r="M759" i="65"/>
  <c r="E759" i="65"/>
  <c r="D759" i="65"/>
  <c r="F759" i="65" s="1"/>
  <c r="M758" i="65"/>
  <c r="E758" i="65"/>
  <c r="D758" i="65"/>
  <c r="M757" i="65"/>
  <c r="E757" i="65"/>
  <c r="D757" i="65"/>
  <c r="F757" i="65" s="1"/>
  <c r="M756" i="65"/>
  <c r="E756" i="65"/>
  <c r="D756" i="65"/>
  <c r="M755" i="65"/>
  <c r="E755" i="65"/>
  <c r="D755" i="65"/>
  <c r="M754" i="65"/>
  <c r="E754" i="65"/>
  <c r="D754" i="65"/>
  <c r="M753" i="65"/>
  <c r="E753" i="65"/>
  <c r="D753" i="65"/>
  <c r="M752" i="65"/>
  <c r="E752" i="65"/>
  <c r="D752" i="65"/>
  <c r="M751" i="65"/>
  <c r="E751" i="65"/>
  <c r="D751" i="65"/>
  <c r="F751" i="65" s="1"/>
  <c r="M750" i="65"/>
  <c r="E750" i="65"/>
  <c r="D750" i="65"/>
  <c r="M749" i="65"/>
  <c r="E749" i="65"/>
  <c r="D749" i="65"/>
  <c r="F749" i="65" s="1"/>
  <c r="M748" i="65"/>
  <c r="E748" i="65"/>
  <c r="D748" i="65"/>
  <c r="M747" i="65"/>
  <c r="E747" i="65"/>
  <c r="D747" i="65"/>
  <c r="F747" i="65" s="1"/>
  <c r="M746" i="65"/>
  <c r="E746" i="65"/>
  <c r="D746" i="65"/>
  <c r="M745" i="65"/>
  <c r="E745" i="65"/>
  <c r="D745" i="65"/>
  <c r="F745" i="65" s="1"/>
  <c r="M744" i="65"/>
  <c r="E744" i="65"/>
  <c r="D744" i="65"/>
  <c r="M743" i="65"/>
  <c r="E743" i="65"/>
  <c r="D743" i="65"/>
  <c r="M742" i="65"/>
  <c r="E742" i="65"/>
  <c r="D742" i="65"/>
  <c r="M741" i="65"/>
  <c r="E741" i="65"/>
  <c r="D741" i="65"/>
  <c r="M740" i="65"/>
  <c r="E740" i="65"/>
  <c r="D740" i="65"/>
  <c r="M739" i="65"/>
  <c r="E739" i="65"/>
  <c r="D739" i="65"/>
  <c r="F739" i="65" s="1"/>
  <c r="M738" i="65"/>
  <c r="E738" i="65"/>
  <c r="D738" i="65"/>
  <c r="M737" i="65"/>
  <c r="E737" i="65"/>
  <c r="D737" i="65"/>
  <c r="M736" i="65"/>
  <c r="E736" i="65"/>
  <c r="D736" i="65"/>
  <c r="M735" i="65"/>
  <c r="E735" i="65"/>
  <c r="D735" i="65"/>
  <c r="F735" i="65" s="1"/>
  <c r="M734" i="65"/>
  <c r="E734" i="65"/>
  <c r="D734" i="65"/>
  <c r="M733" i="65"/>
  <c r="E733" i="65"/>
  <c r="D733" i="65"/>
  <c r="F733" i="65" s="1"/>
  <c r="M732" i="65"/>
  <c r="E732" i="65"/>
  <c r="D732" i="65"/>
  <c r="M731" i="65"/>
  <c r="E731" i="65"/>
  <c r="D731" i="65"/>
  <c r="F731" i="65" s="1"/>
  <c r="M730" i="65"/>
  <c r="E730" i="65"/>
  <c r="D730" i="65"/>
  <c r="M729" i="65"/>
  <c r="E729" i="65"/>
  <c r="D729" i="65"/>
  <c r="F729" i="65" s="1"/>
  <c r="M728" i="65"/>
  <c r="E728" i="65"/>
  <c r="D728" i="65"/>
  <c r="M727" i="65"/>
  <c r="E727" i="65"/>
  <c r="D727" i="65"/>
  <c r="F727" i="65" s="1"/>
  <c r="M726" i="65"/>
  <c r="E726" i="65"/>
  <c r="D726" i="65"/>
  <c r="M725" i="65"/>
  <c r="E725" i="65"/>
  <c r="D725" i="65"/>
  <c r="M724" i="65"/>
  <c r="E724" i="65"/>
  <c r="D724" i="65"/>
  <c r="M723" i="65"/>
  <c r="E723" i="65"/>
  <c r="D723" i="65"/>
  <c r="F723" i="65" s="1"/>
  <c r="M722" i="65"/>
  <c r="E722" i="65"/>
  <c r="D722" i="65"/>
  <c r="M721" i="65"/>
  <c r="E721" i="65"/>
  <c r="D721" i="65"/>
  <c r="M720" i="65"/>
  <c r="E720" i="65"/>
  <c r="D720" i="65"/>
  <c r="M719" i="65"/>
  <c r="E719" i="65"/>
  <c r="D719" i="65"/>
  <c r="M718" i="65"/>
  <c r="E718" i="65"/>
  <c r="D718" i="65"/>
  <c r="F718" i="65" s="1"/>
  <c r="M717" i="65"/>
  <c r="E717" i="65"/>
  <c r="D717" i="65"/>
  <c r="M716" i="65"/>
  <c r="E716" i="65"/>
  <c r="D716" i="65"/>
  <c r="M715" i="65"/>
  <c r="E715" i="65"/>
  <c r="D715" i="65"/>
  <c r="M714" i="65"/>
  <c r="E714" i="65"/>
  <c r="D714" i="65"/>
  <c r="M713" i="65"/>
  <c r="E713" i="65"/>
  <c r="D713" i="65"/>
  <c r="M712" i="65"/>
  <c r="E712" i="65"/>
  <c r="D712" i="65"/>
  <c r="M711" i="65"/>
  <c r="E711" i="65"/>
  <c r="D711" i="65"/>
  <c r="M710" i="65"/>
  <c r="E710" i="65"/>
  <c r="F710" i="65" s="1"/>
  <c r="D710" i="65"/>
  <c r="M709" i="65"/>
  <c r="E709" i="65"/>
  <c r="D709" i="65"/>
  <c r="M708" i="65"/>
  <c r="E708" i="65"/>
  <c r="D708" i="65"/>
  <c r="M707" i="65"/>
  <c r="E707" i="65"/>
  <c r="D707" i="65"/>
  <c r="M706" i="65"/>
  <c r="E706" i="65"/>
  <c r="F706" i="65" s="1"/>
  <c r="D706" i="65"/>
  <c r="M705" i="65"/>
  <c r="E705" i="65"/>
  <c r="D705" i="65"/>
  <c r="M704" i="65"/>
  <c r="E704" i="65"/>
  <c r="D704" i="65"/>
  <c r="M703" i="65"/>
  <c r="E703" i="65"/>
  <c r="D703" i="65"/>
  <c r="M702" i="65"/>
  <c r="E702" i="65"/>
  <c r="D702" i="65"/>
  <c r="M701" i="65"/>
  <c r="F701" i="65"/>
  <c r="E701" i="65"/>
  <c r="D701" i="65"/>
  <c r="M700" i="65"/>
  <c r="E700" i="65"/>
  <c r="D700" i="65"/>
  <c r="M699" i="65"/>
  <c r="E699" i="65"/>
  <c r="D699" i="65"/>
  <c r="M698" i="65"/>
  <c r="E698" i="65"/>
  <c r="D698" i="65"/>
  <c r="M697" i="65"/>
  <c r="E697" i="65"/>
  <c r="D697" i="65"/>
  <c r="M696" i="65"/>
  <c r="E696" i="65"/>
  <c r="D696" i="65"/>
  <c r="M695" i="65"/>
  <c r="E695" i="65"/>
  <c r="F695" i="65" s="1"/>
  <c r="D695" i="65"/>
  <c r="M694" i="65"/>
  <c r="E694" i="65"/>
  <c r="D694" i="65"/>
  <c r="M693" i="65"/>
  <c r="E693" i="65"/>
  <c r="D693" i="65"/>
  <c r="M692" i="65"/>
  <c r="E692" i="65"/>
  <c r="D692" i="65"/>
  <c r="M691" i="65"/>
  <c r="E691" i="65"/>
  <c r="F691" i="65" s="1"/>
  <c r="D691" i="65"/>
  <c r="M690" i="65"/>
  <c r="E690" i="65"/>
  <c r="D690" i="65"/>
  <c r="M689" i="65"/>
  <c r="E689" i="65"/>
  <c r="D689" i="65"/>
  <c r="M688" i="65"/>
  <c r="E688" i="65"/>
  <c r="D688" i="65"/>
  <c r="M687" i="65"/>
  <c r="E687" i="65"/>
  <c r="D687" i="65"/>
  <c r="M686" i="65"/>
  <c r="E686" i="65"/>
  <c r="F686" i="65" s="1"/>
  <c r="D686" i="65"/>
  <c r="M685" i="65"/>
  <c r="E685" i="65"/>
  <c r="D685" i="65"/>
  <c r="M684" i="65"/>
  <c r="E684" i="65"/>
  <c r="D684" i="65"/>
  <c r="M683" i="65"/>
  <c r="E683" i="65"/>
  <c r="D683" i="65"/>
  <c r="M682" i="65"/>
  <c r="E682" i="65"/>
  <c r="F682" i="65" s="1"/>
  <c r="D682" i="65"/>
  <c r="M681" i="65"/>
  <c r="E681" i="65"/>
  <c r="D681" i="65"/>
  <c r="M680" i="65"/>
  <c r="E680" i="65"/>
  <c r="F680" i="65" s="1"/>
  <c r="D680" i="65"/>
  <c r="M679" i="65"/>
  <c r="E679" i="65"/>
  <c r="D679" i="65"/>
  <c r="M678" i="65"/>
  <c r="E678" i="65"/>
  <c r="D678" i="65"/>
  <c r="M677" i="65"/>
  <c r="E677" i="65"/>
  <c r="D677" i="65"/>
  <c r="M676" i="65"/>
  <c r="E676" i="65"/>
  <c r="D676" i="65"/>
  <c r="M675" i="65"/>
  <c r="E675" i="65"/>
  <c r="D675" i="65"/>
  <c r="M674" i="65"/>
  <c r="E674" i="65"/>
  <c r="D674" i="65"/>
  <c r="M673" i="65"/>
  <c r="E673" i="65"/>
  <c r="D673" i="65"/>
  <c r="M672" i="65"/>
  <c r="E672" i="65"/>
  <c r="D672" i="65"/>
  <c r="M671" i="65"/>
  <c r="E671" i="65"/>
  <c r="D671" i="65"/>
  <c r="M670" i="65"/>
  <c r="E670" i="65"/>
  <c r="D670" i="65"/>
  <c r="M669" i="65"/>
  <c r="E669" i="65"/>
  <c r="D669" i="65"/>
  <c r="M668" i="65"/>
  <c r="E668" i="65"/>
  <c r="D668" i="65"/>
  <c r="M667" i="65"/>
  <c r="E667" i="65"/>
  <c r="D667" i="65"/>
  <c r="M666" i="65"/>
  <c r="E666" i="65"/>
  <c r="D666" i="65"/>
  <c r="M665" i="65"/>
  <c r="E665" i="65"/>
  <c r="D665" i="65"/>
  <c r="M664" i="65"/>
  <c r="E664" i="65"/>
  <c r="D664" i="65"/>
  <c r="M663" i="65"/>
  <c r="E663" i="65"/>
  <c r="D663" i="65"/>
  <c r="M662" i="65"/>
  <c r="E662" i="65"/>
  <c r="D662" i="65"/>
  <c r="M661" i="65"/>
  <c r="E661" i="65"/>
  <c r="D661" i="65"/>
  <c r="M660" i="65"/>
  <c r="E660" i="65"/>
  <c r="D660" i="65"/>
  <c r="M659" i="65"/>
  <c r="E659" i="65"/>
  <c r="D659" i="65"/>
  <c r="M658" i="65"/>
  <c r="E658" i="65"/>
  <c r="D658" i="65"/>
  <c r="M657" i="65"/>
  <c r="E657" i="65"/>
  <c r="D657" i="65"/>
  <c r="M656" i="65"/>
  <c r="E656" i="65"/>
  <c r="D656" i="65"/>
  <c r="M655" i="65"/>
  <c r="E655" i="65"/>
  <c r="D655" i="65"/>
  <c r="M654" i="65"/>
  <c r="E654" i="65"/>
  <c r="D654" i="65"/>
  <c r="M653" i="65"/>
  <c r="E653" i="65"/>
  <c r="D653" i="65"/>
  <c r="M652" i="65"/>
  <c r="E652" i="65"/>
  <c r="D652" i="65"/>
  <c r="M651" i="65"/>
  <c r="E651" i="65"/>
  <c r="D651" i="65"/>
  <c r="M650" i="65"/>
  <c r="E650" i="65"/>
  <c r="D650" i="65"/>
  <c r="M649" i="65"/>
  <c r="E649" i="65"/>
  <c r="D649" i="65"/>
  <c r="M648" i="65"/>
  <c r="E648" i="65"/>
  <c r="D648" i="65"/>
  <c r="M647" i="65"/>
  <c r="E647" i="65"/>
  <c r="D647" i="65"/>
  <c r="M646" i="65"/>
  <c r="E646" i="65"/>
  <c r="D646" i="65"/>
  <c r="M645" i="65"/>
  <c r="E645" i="65"/>
  <c r="D645" i="65"/>
  <c r="M644" i="65"/>
  <c r="E644" i="65"/>
  <c r="D644" i="65"/>
  <c r="M643" i="65"/>
  <c r="E643" i="65"/>
  <c r="D643" i="65"/>
  <c r="M642" i="65"/>
  <c r="E642" i="65"/>
  <c r="D642" i="65"/>
  <c r="M641" i="65"/>
  <c r="E641" i="65"/>
  <c r="D641" i="65"/>
  <c r="M640" i="65"/>
  <c r="E640" i="65"/>
  <c r="D640" i="65"/>
  <c r="M639" i="65"/>
  <c r="E639" i="65"/>
  <c r="D639" i="65"/>
  <c r="M638" i="65"/>
  <c r="E638" i="65"/>
  <c r="D638" i="65"/>
  <c r="M637" i="65"/>
  <c r="E637" i="65"/>
  <c r="D637" i="65"/>
  <c r="M636" i="65"/>
  <c r="E636" i="65"/>
  <c r="D636" i="65"/>
  <c r="M635" i="65"/>
  <c r="E635" i="65"/>
  <c r="D635" i="65"/>
  <c r="M634" i="65"/>
  <c r="E634" i="65"/>
  <c r="D634" i="65"/>
  <c r="M633" i="65"/>
  <c r="E633" i="65"/>
  <c r="D633" i="65"/>
  <c r="M632" i="65"/>
  <c r="E632" i="65"/>
  <c r="D632" i="65"/>
  <c r="M631" i="65"/>
  <c r="E631" i="65"/>
  <c r="D631" i="65"/>
  <c r="M630" i="65"/>
  <c r="E630" i="65"/>
  <c r="D630" i="65"/>
  <c r="M629" i="65"/>
  <c r="E629" i="65"/>
  <c r="D629" i="65"/>
  <c r="M628" i="65"/>
  <c r="E628" i="65"/>
  <c r="D628" i="65"/>
  <c r="M627" i="65"/>
  <c r="E627" i="65"/>
  <c r="D627" i="65"/>
  <c r="M626" i="65"/>
  <c r="E626" i="65"/>
  <c r="D626" i="65"/>
  <c r="M625" i="65"/>
  <c r="E625" i="65"/>
  <c r="D625" i="65"/>
  <c r="M624" i="65"/>
  <c r="E624" i="65"/>
  <c r="D624" i="65"/>
  <c r="M623" i="65"/>
  <c r="E623" i="65"/>
  <c r="D623" i="65"/>
  <c r="M622" i="65"/>
  <c r="E622" i="65"/>
  <c r="D622" i="65"/>
  <c r="M621" i="65"/>
  <c r="E621" i="65"/>
  <c r="D621" i="65"/>
  <c r="M620" i="65"/>
  <c r="E620" i="65"/>
  <c r="D620" i="65"/>
  <c r="M619" i="65"/>
  <c r="E619" i="65"/>
  <c r="D619" i="65"/>
  <c r="M618" i="65"/>
  <c r="E618" i="65"/>
  <c r="D618" i="65"/>
  <c r="M617" i="65"/>
  <c r="E617" i="65"/>
  <c r="D617" i="65"/>
  <c r="M616" i="65"/>
  <c r="E616" i="65"/>
  <c r="D616" i="65"/>
  <c r="M615" i="65"/>
  <c r="E615" i="65"/>
  <c r="D615" i="65"/>
  <c r="M614" i="65"/>
  <c r="E614" i="65"/>
  <c r="D614" i="65"/>
  <c r="M613" i="65"/>
  <c r="E613" i="65"/>
  <c r="D613" i="65"/>
  <c r="M612" i="65"/>
  <c r="E612" i="65"/>
  <c r="D612" i="65"/>
  <c r="M611" i="65"/>
  <c r="E611" i="65"/>
  <c r="D611" i="65"/>
  <c r="M610" i="65"/>
  <c r="E610" i="65"/>
  <c r="D610" i="65"/>
  <c r="M609" i="65"/>
  <c r="E609" i="65"/>
  <c r="D609" i="65"/>
  <c r="M608" i="65"/>
  <c r="E608" i="65"/>
  <c r="D608" i="65"/>
  <c r="M607" i="65"/>
  <c r="E607" i="65"/>
  <c r="D607" i="65"/>
  <c r="M606" i="65"/>
  <c r="E606" i="65"/>
  <c r="D606" i="65"/>
  <c r="M605" i="65"/>
  <c r="E605" i="65"/>
  <c r="D605" i="65"/>
  <c r="M604" i="65"/>
  <c r="E604" i="65"/>
  <c r="D604" i="65"/>
  <c r="M603" i="65"/>
  <c r="E603" i="65"/>
  <c r="D603" i="65"/>
  <c r="M602" i="65"/>
  <c r="E602" i="65"/>
  <c r="D602" i="65"/>
  <c r="M601" i="65"/>
  <c r="E601" i="65"/>
  <c r="D601" i="65"/>
  <c r="F601" i="65" s="1"/>
  <c r="M600" i="65"/>
  <c r="E600" i="65"/>
  <c r="D600" i="65"/>
  <c r="M599" i="65"/>
  <c r="E599" i="65"/>
  <c r="D599" i="65"/>
  <c r="F599" i="65" s="1"/>
  <c r="M598" i="65"/>
  <c r="E598" i="65"/>
  <c r="D598" i="65"/>
  <c r="M597" i="65"/>
  <c r="E597" i="65"/>
  <c r="D597" i="65"/>
  <c r="M596" i="65"/>
  <c r="E596" i="65"/>
  <c r="D596" i="65"/>
  <c r="M595" i="65"/>
  <c r="E595" i="65"/>
  <c r="D595" i="65"/>
  <c r="M594" i="65"/>
  <c r="E594" i="65"/>
  <c r="D594" i="65"/>
  <c r="M593" i="65"/>
  <c r="E593" i="65"/>
  <c r="D593" i="65"/>
  <c r="F593" i="65" s="1"/>
  <c r="M592" i="65"/>
  <c r="E592" i="65"/>
  <c r="D592" i="65"/>
  <c r="M591" i="65"/>
  <c r="E591" i="65"/>
  <c r="D591" i="65"/>
  <c r="F591" i="65" s="1"/>
  <c r="M590" i="65"/>
  <c r="E590" i="65"/>
  <c r="D590" i="65"/>
  <c r="M589" i="65"/>
  <c r="E589" i="65"/>
  <c r="D589" i="65"/>
  <c r="M588" i="65"/>
  <c r="E588" i="65"/>
  <c r="D588" i="65"/>
  <c r="M587" i="65"/>
  <c r="E587" i="65"/>
  <c r="D587" i="65"/>
  <c r="F587" i="65" s="1"/>
  <c r="M586" i="65"/>
  <c r="E586" i="65"/>
  <c r="D586" i="65"/>
  <c r="M585" i="65"/>
  <c r="E585" i="65"/>
  <c r="D585" i="65"/>
  <c r="F585" i="65" s="1"/>
  <c r="M584" i="65"/>
  <c r="E584" i="65"/>
  <c r="D584" i="65"/>
  <c r="M583" i="65"/>
  <c r="E583" i="65"/>
  <c r="D583" i="65"/>
  <c r="M582" i="65"/>
  <c r="E582" i="65"/>
  <c r="D582" i="65"/>
  <c r="M581" i="65"/>
  <c r="E581" i="65"/>
  <c r="D581" i="65"/>
  <c r="M580" i="65"/>
  <c r="E580" i="65"/>
  <c r="D580" i="65"/>
  <c r="M579" i="65"/>
  <c r="E579" i="65"/>
  <c r="D579" i="65"/>
  <c r="M578" i="65"/>
  <c r="E578" i="65"/>
  <c r="D578" i="65"/>
  <c r="M577" i="65"/>
  <c r="E577" i="65"/>
  <c r="D577" i="65"/>
  <c r="F577" i="65" s="1"/>
  <c r="M576" i="65"/>
  <c r="E576" i="65"/>
  <c r="D576" i="65"/>
  <c r="M575" i="65"/>
  <c r="E575" i="65"/>
  <c r="D575" i="65"/>
  <c r="M574" i="65"/>
  <c r="E574" i="65"/>
  <c r="D574" i="65"/>
  <c r="M573" i="65"/>
  <c r="E573" i="65"/>
  <c r="D573" i="65"/>
  <c r="M572" i="65"/>
  <c r="E572" i="65"/>
  <c r="D572" i="65"/>
  <c r="M571" i="65"/>
  <c r="E571" i="65"/>
  <c r="D571" i="65"/>
  <c r="F571" i="65" s="1"/>
  <c r="M570" i="65"/>
  <c r="E570" i="65"/>
  <c r="D570" i="65"/>
  <c r="M569" i="65"/>
  <c r="E569" i="65"/>
  <c r="D569" i="65"/>
  <c r="F569" i="65" s="1"/>
  <c r="M568" i="65"/>
  <c r="E568" i="65"/>
  <c r="D568" i="65"/>
  <c r="M567" i="65"/>
  <c r="E567" i="65"/>
  <c r="D567" i="65"/>
  <c r="M566" i="65"/>
  <c r="E566" i="65"/>
  <c r="D566" i="65"/>
  <c r="M565" i="65"/>
  <c r="E565" i="65"/>
  <c r="D565" i="65"/>
  <c r="M564" i="65"/>
  <c r="E564" i="65"/>
  <c r="D564" i="65"/>
  <c r="M563" i="65"/>
  <c r="E563" i="65"/>
  <c r="D563" i="65"/>
  <c r="M562" i="65"/>
  <c r="E562" i="65"/>
  <c r="D562" i="65"/>
  <c r="M561" i="65"/>
  <c r="E561" i="65"/>
  <c r="D561" i="65"/>
  <c r="M560" i="65"/>
  <c r="E560" i="65"/>
  <c r="D560" i="65"/>
  <c r="M559" i="65"/>
  <c r="E559" i="65"/>
  <c r="D559" i="65"/>
  <c r="M558" i="65"/>
  <c r="E558" i="65"/>
  <c r="D558" i="65"/>
  <c r="M557" i="65"/>
  <c r="E557" i="65"/>
  <c r="D557" i="65"/>
  <c r="M556" i="65"/>
  <c r="E556" i="65"/>
  <c r="F556" i="65" s="1"/>
  <c r="D556" i="65"/>
  <c r="M555" i="65"/>
  <c r="E555" i="65"/>
  <c r="D555" i="65"/>
  <c r="F555" i="65" s="1"/>
  <c r="M554" i="65"/>
  <c r="E554" i="65"/>
  <c r="D554" i="65"/>
  <c r="M553" i="65"/>
  <c r="E553" i="65"/>
  <c r="D553" i="65"/>
  <c r="M552" i="65"/>
  <c r="E552" i="65"/>
  <c r="D552" i="65"/>
  <c r="M551" i="65"/>
  <c r="E551" i="65"/>
  <c r="D551" i="65"/>
  <c r="F551" i="65" s="1"/>
  <c r="M550" i="65"/>
  <c r="E550" i="65"/>
  <c r="D550" i="65"/>
  <c r="M549" i="65"/>
  <c r="E549" i="65"/>
  <c r="D549" i="65"/>
  <c r="F549" i="65" s="1"/>
  <c r="M548" i="65"/>
  <c r="E548" i="65"/>
  <c r="D548" i="65"/>
  <c r="M547" i="65"/>
  <c r="E547" i="65"/>
  <c r="D547" i="65"/>
  <c r="F547" i="65" s="1"/>
  <c r="M546" i="65"/>
  <c r="E546" i="65"/>
  <c r="D546" i="65"/>
  <c r="M545" i="65"/>
  <c r="E545" i="65"/>
  <c r="D545" i="65"/>
  <c r="F545" i="65" s="1"/>
  <c r="M544" i="65"/>
  <c r="E544" i="65"/>
  <c r="D544" i="65"/>
  <c r="M543" i="65"/>
  <c r="E543" i="65"/>
  <c r="D543" i="65"/>
  <c r="M542" i="65"/>
  <c r="E542" i="65"/>
  <c r="F542" i="65" s="1"/>
  <c r="D542" i="65"/>
  <c r="M541" i="65"/>
  <c r="E541" i="65"/>
  <c r="D541" i="65"/>
  <c r="M540" i="65"/>
  <c r="E540" i="65"/>
  <c r="D540" i="65"/>
  <c r="M539" i="65"/>
  <c r="E539" i="65"/>
  <c r="D539" i="65"/>
  <c r="F539" i="65" s="1"/>
  <c r="M538" i="65"/>
  <c r="E538" i="65"/>
  <c r="D538" i="65"/>
  <c r="M537" i="65"/>
  <c r="E537" i="65"/>
  <c r="D537" i="65"/>
  <c r="F537" i="65" s="1"/>
  <c r="M536" i="65"/>
  <c r="E536" i="65"/>
  <c r="D536" i="65"/>
  <c r="M535" i="65"/>
  <c r="E535" i="65"/>
  <c r="D535" i="65"/>
  <c r="M534" i="65"/>
  <c r="E534" i="65"/>
  <c r="D534" i="65"/>
  <c r="M533" i="65"/>
  <c r="E533" i="65"/>
  <c r="D533" i="65"/>
  <c r="M532" i="65"/>
  <c r="E532" i="65"/>
  <c r="D532" i="65"/>
  <c r="M531" i="65"/>
  <c r="E531" i="65"/>
  <c r="D531" i="65"/>
  <c r="M530" i="65"/>
  <c r="E530" i="65"/>
  <c r="D530" i="65"/>
  <c r="M529" i="65"/>
  <c r="E529" i="65"/>
  <c r="D529" i="65"/>
  <c r="M528" i="65"/>
  <c r="E528" i="65"/>
  <c r="D528" i="65"/>
  <c r="M527" i="65"/>
  <c r="E527" i="65"/>
  <c r="D527" i="65"/>
  <c r="M526" i="65"/>
  <c r="E526" i="65"/>
  <c r="D526" i="65"/>
  <c r="M525" i="65"/>
  <c r="E525" i="65"/>
  <c r="D525" i="65"/>
  <c r="M524" i="65"/>
  <c r="E524" i="65"/>
  <c r="D524" i="65"/>
  <c r="M523" i="65"/>
  <c r="E523" i="65"/>
  <c r="D523" i="65"/>
  <c r="M522" i="65"/>
  <c r="E522" i="65"/>
  <c r="D522" i="65"/>
  <c r="M521" i="65"/>
  <c r="E521" i="65"/>
  <c r="D521" i="65"/>
  <c r="M520" i="65"/>
  <c r="E520" i="65"/>
  <c r="D520" i="65"/>
  <c r="M519" i="65"/>
  <c r="E519" i="65"/>
  <c r="D519" i="65"/>
  <c r="M518" i="65"/>
  <c r="E518" i="65"/>
  <c r="D518" i="65"/>
  <c r="M517" i="65"/>
  <c r="E517" i="65"/>
  <c r="D517" i="65"/>
  <c r="M516" i="65"/>
  <c r="E516" i="65"/>
  <c r="D516" i="65"/>
  <c r="M515" i="65"/>
  <c r="E515" i="65"/>
  <c r="D515" i="65"/>
  <c r="O514" i="65"/>
  <c r="Q514" i="65" s="1"/>
  <c r="M514" i="65"/>
  <c r="E514" i="65"/>
  <c r="D514" i="65"/>
  <c r="F514" i="65" s="1"/>
  <c r="O513" i="65"/>
  <c r="M513" i="65"/>
  <c r="E513" i="65"/>
  <c r="D513" i="65"/>
  <c r="O512" i="65"/>
  <c r="M512" i="65"/>
  <c r="E512" i="65"/>
  <c r="D512" i="65"/>
  <c r="O511" i="65"/>
  <c r="M511" i="65"/>
  <c r="E511" i="65"/>
  <c r="D511" i="65"/>
  <c r="F511" i="65" s="1"/>
  <c r="O510" i="65"/>
  <c r="P510" i="65" s="1"/>
  <c r="BJ510" i="65" s="1"/>
  <c r="M510" i="65"/>
  <c r="E510" i="65"/>
  <c r="D510" i="65"/>
  <c r="O509" i="65"/>
  <c r="P509" i="65" s="1"/>
  <c r="BJ509" i="65" s="1"/>
  <c r="M509" i="65"/>
  <c r="E509" i="65"/>
  <c r="D509" i="65"/>
  <c r="O508" i="65"/>
  <c r="M508" i="65"/>
  <c r="E508" i="65"/>
  <c r="D508" i="65"/>
  <c r="F508" i="65" s="1"/>
  <c r="O507" i="65"/>
  <c r="M507" i="65"/>
  <c r="E507" i="65"/>
  <c r="D507" i="65"/>
  <c r="O506" i="65"/>
  <c r="M506" i="65"/>
  <c r="E506" i="65"/>
  <c r="D506" i="65"/>
  <c r="O505" i="65"/>
  <c r="M505" i="65"/>
  <c r="E505" i="65"/>
  <c r="D505" i="65"/>
  <c r="O504" i="65"/>
  <c r="M504" i="65"/>
  <c r="E504" i="65"/>
  <c r="D504" i="65"/>
  <c r="O503" i="65"/>
  <c r="M503" i="65"/>
  <c r="E503" i="65"/>
  <c r="D503" i="65"/>
  <c r="O502" i="65"/>
  <c r="M502" i="65"/>
  <c r="E502" i="65"/>
  <c r="D502" i="65"/>
  <c r="F502" i="65" s="1"/>
  <c r="O501" i="65"/>
  <c r="M501" i="65"/>
  <c r="E501" i="65"/>
  <c r="D501" i="65"/>
  <c r="O500" i="65"/>
  <c r="Q500" i="65" s="1"/>
  <c r="M500" i="65"/>
  <c r="E500" i="65"/>
  <c r="D500" i="65"/>
  <c r="O499" i="65"/>
  <c r="M499" i="65"/>
  <c r="E499" i="65"/>
  <c r="D499" i="65"/>
  <c r="F499" i="65" s="1"/>
  <c r="P498" i="65"/>
  <c r="BJ498" i="65" s="1"/>
  <c r="O498" i="65"/>
  <c r="Q498" i="65" s="1"/>
  <c r="M498" i="65"/>
  <c r="E498" i="65"/>
  <c r="D498" i="65"/>
  <c r="F498" i="65" s="1"/>
  <c r="O497" i="65"/>
  <c r="M497" i="65"/>
  <c r="E497" i="65"/>
  <c r="D497" i="65"/>
  <c r="O496" i="65"/>
  <c r="P496" i="65" s="1"/>
  <c r="BJ496" i="65" s="1"/>
  <c r="M496" i="65"/>
  <c r="E496" i="65"/>
  <c r="D496" i="65"/>
  <c r="O495" i="65"/>
  <c r="M495" i="65"/>
  <c r="E495" i="65"/>
  <c r="D495" i="65"/>
  <c r="O494" i="65"/>
  <c r="M494" i="65"/>
  <c r="E494" i="65"/>
  <c r="D494" i="65"/>
  <c r="O493" i="65"/>
  <c r="P493" i="65" s="1"/>
  <c r="BJ493" i="65" s="1"/>
  <c r="M493" i="65"/>
  <c r="E493" i="65"/>
  <c r="D493" i="65"/>
  <c r="Q492" i="65"/>
  <c r="O492" i="65"/>
  <c r="P492" i="65" s="1"/>
  <c r="BJ492" i="65" s="1"/>
  <c r="M492" i="65"/>
  <c r="E492" i="65"/>
  <c r="D492" i="65"/>
  <c r="O491" i="65"/>
  <c r="M491" i="65"/>
  <c r="E491" i="65"/>
  <c r="D491" i="65"/>
  <c r="O490" i="65"/>
  <c r="M490" i="65"/>
  <c r="E490" i="65"/>
  <c r="D490" i="65"/>
  <c r="F490" i="65" s="1"/>
  <c r="O489" i="65"/>
  <c r="M489" i="65"/>
  <c r="E489" i="65"/>
  <c r="D489" i="65"/>
  <c r="O488" i="65"/>
  <c r="M488" i="65"/>
  <c r="E488" i="65"/>
  <c r="D488" i="65"/>
  <c r="F488" i="65" s="1"/>
  <c r="O487" i="65"/>
  <c r="M487" i="65"/>
  <c r="E487" i="65"/>
  <c r="D487" i="65"/>
  <c r="O486" i="65"/>
  <c r="P486" i="65" s="1"/>
  <c r="BJ486" i="65" s="1"/>
  <c r="M486" i="65"/>
  <c r="E486" i="65"/>
  <c r="D486" i="65"/>
  <c r="O485" i="65"/>
  <c r="M485" i="65"/>
  <c r="E485" i="65"/>
  <c r="D485" i="65"/>
  <c r="F485" i="65" s="1"/>
  <c r="O484" i="65"/>
  <c r="M484" i="65"/>
  <c r="E484" i="65"/>
  <c r="D484" i="65"/>
  <c r="O483" i="65"/>
  <c r="M483" i="65"/>
  <c r="E483" i="65"/>
  <c r="D483" i="65"/>
  <c r="O482" i="65"/>
  <c r="Q482" i="65" s="1"/>
  <c r="V482" i="65" s="1"/>
  <c r="M482" i="65"/>
  <c r="E482" i="65"/>
  <c r="D482" i="65"/>
  <c r="O481" i="65"/>
  <c r="M481" i="65"/>
  <c r="E481" i="65"/>
  <c r="F481" i="65" s="1"/>
  <c r="D481" i="65"/>
  <c r="O480" i="65"/>
  <c r="Q480" i="65" s="1"/>
  <c r="M480" i="65"/>
  <c r="E480" i="65"/>
  <c r="D480" i="65"/>
  <c r="O479" i="65"/>
  <c r="M479" i="65"/>
  <c r="E479" i="65"/>
  <c r="D479" i="65"/>
  <c r="O478" i="65"/>
  <c r="P478" i="65" s="1"/>
  <c r="BJ478" i="65" s="1"/>
  <c r="M478" i="65"/>
  <c r="E478" i="65"/>
  <c r="D478" i="65"/>
  <c r="O477" i="65"/>
  <c r="M477" i="65"/>
  <c r="E477" i="65"/>
  <c r="D477" i="65"/>
  <c r="Q476" i="65"/>
  <c r="R476" i="65" s="1"/>
  <c r="O476" i="65"/>
  <c r="P476" i="65" s="1"/>
  <c r="BJ476" i="65" s="1"/>
  <c r="M476" i="65"/>
  <c r="E476" i="65"/>
  <c r="D476" i="65"/>
  <c r="Q475" i="65"/>
  <c r="S475" i="65" s="1"/>
  <c r="O475" i="65"/>
  <c r="M475" i="65"/>
  <c r="E475" i="65"/>
  <c r="D475" i="65"/>
  <c r="O474" i="65"/>
  <c r="P474" i="65" s="1"/>
  <c r="BJ474" i="65" s="1"/>
  <c r="M474" i="65"/>
  <c r="E474" i="65"/>
  <c r="D474" i="65"/>
  <c r="O473" i="65"/>
  <c r="M473" i="65"/>
  <c r="E473" i="65"/>
  <c r="D473" i="65"/>
  <c r="F473" i="65" s="1"/>
  <c r="O472" i="65"/>
  <c r="M472" i="65"/>
  <c r="E472" i="65"/>
  <c r="D472" i="65"/>
  <c r="O471" i="65"/>
  <c r="Q471" i="65" s="1"/>
  <c r="S471" i="65" s="1"/>
  <c r="M471" i="65"/>
  <c r="E471" i="65"/>
  <c r="D471" i="65"/>
  <c r="O470" i="65"/>
  <c r="P470" i="65" s="1"/>
  <c r="BJ470" i="65" s="1"/>
  <c r="M470" i="65"/>
  <c r="E470" i="65"/>
  <c r="D470" i="65"/>
  <c r="O469" i="65"/>
  <c r="M469" i="65"/>
  <c r="E469" i="65"/>
  <c r="D469" i="65"/>
  <c r="O468" i="65"/>
  <c r="Q468" i="65" s="1"/>
  <c r="M468" i="65"/>
  <c r="E468" i="65"/>
  <c r="D468" i="65"/>
  <c r="F468" i="65" s="1"/>
  <c r="Q467" i="65"/>
  <c r="O467" i="65"/>
  <c r="P467" i="65" s="1"/>
  <c r="BJ467" i="65" s="1"/>
  <c r="M467" i="65"/>
  <c r="E467" i="65"/>
  <c r="D467" i="65"/>
  <c r="Q466" i="65"/>
  <c r="R466" i="65" s="1"/>
  <c r="P466" i="65"/>
  <c r="BJ466" i="65" s="1"/>
  <c r="O466" i="65"/>
  <c r="M466" i="65"/>
  <c r="E466" i="65"/>
  <c r="D466" i="65"/>
  <c r="O465" i="65"/>
  <c r="Q465" i="65" s="1"/>
  <c r="M465" i="65"/>
  <c r="E465" i="65"/>
  <c r="D465" i="65"/>
  <c r="F465" i="65" s="1"/>
  <c r="O464" i="65"/>
  <c r="Q464" i="65" s="1"/>
  <c r="M464" i="65"/>
  <c r="E464" i="65"/>
  <c r="D464" i="65"/>
  <c r="O463" i="65"/>
  <c r="M463" i="65"/>
  <c r="E463" i="65"/>
  <c r="D463" i="65"/>
  <c r="O462" i="65"/>
  <c r="Q462" i="65" s="1"/>
  <c r="M462" i="65"/>
  <c r="E462" i="65"/>
  <c r="D462" i="65"/>
  <c r="F462" i="65" s="1"/>
  <c r="O461" i="65"/>
  <c r="Q461" i="65" s="1"/>
  <c r="M461" i="65"/>
  <c r="E461" i="65"/>
  <c r="D461" i="65"/>
  <c r="O460" i="65"/>
  <c r="M460" i="65"/>
  <c r="E460" i="65"/>
  <c r="D460" i="65"/>
  <c r="O459" i="65"/>
  <c r="P459" i="65" s="1"/>
  <c r="BJ459" i="65" s="1"/>
  <c r="M459" i="65"/>
  <c r="E459" i="65"/>
  <c r="D459" i="65"/>
  <c r="O458" i="65"/>
  <c r="M458" i="65"/>
  <c r="E458" i="65"/>
  <c r="D458" i="65"/>
  <c r="F458" i="65" s="1"/>
  <c r="O457" i="65"/>
  <c r="Q457" i="65" s="1"/>
  <c r="M457" i="65"/>
  <c r="E457" i="65"/>
  <c r="D457" i="65"/>
  <c r="O456" i="65"/>
  <c r="Q456" i="65" s="1"/>
  <c r="M456" i="65"/>
  <c r="E456" i="65"/>
  <c r="D456" i="65"/>
  <c r="O455" i="65"/>
  <c r="M455" i="65"/>
  <c r="E455" i="65"/>
  <c r="D455" i="65"/>
  <c r="F455" i="65" s="1"/>
  <c r="O454" i="65"/>
  <c r="Q454" i="65" s="1"/>
  <c r="R454" i="65" s="1"/>
  <c r="M454" i="65"/>
  <c r="E454" i="65"/>
  <c r="D454" i="65"/>
  <c r="O453" i="65"/>
  <c r="M453" i="65"/>
  <c r="E453" i="65"/>
  <c r="D453" i="65"/>
  <c r="Q452" i="65"/>
  <c r="P452" i="65"/>
  <c r="BJ452" i="65" s="1"/>
  <c r="O452" i="65"/>
  <c r="M452" i="65"/>
  <c r="E452" i="65"/>
  <c r="D452" i="65"/>
  <c r="O451" i="65"/>
  <c r="M451" i="65"/>
  <c r="E451" i="65"/>
  <c r="D451" i="65"/>
  <c r="O450" i="65"/>
  <c r="P450" i="65" s="1"/>
  <c r="BJ450" i="65" s="1"/>
  <c r="M450" i="65"/>
  <c r="E450" i="65"/>
  <c r="D450" i="65"/>
  <c r="O449" i="65"/>
  <c r="M449" i="65"/>
  <c r="E449" i="65"/>
  <c r="D449" i="65"/>
  <c r="O448" i="65"/>
  <c r="M448" i="65"/>
  <c r="E448" i="65"/>
  <c r="D448" i="65"/>
  <c r="O447" i="65"/>
  <c r="M447" i="65"/>
  <c r="E447" i="65"/>
  <c r="D447" i="65"/>
  <c r="O446" i="65"/>
  <c r="M446" i="65"/>
  <c r="E446" i="65"/>
  <c r="D446" i="65"/>
  <c r="O445" i="65"/>
  <c r="M445" i="65"/>
  <c r="E445" i="65"/>
  <c r="D445" i="65"/>
  <c r="O444" i="65"/>
  <c r="M444" i="65"/>
  <c r="E444" i="65"/>
  <c r="D444" i="65"/>
  <c r="O443" i="65"/>
  <c r="M443" i="65"/>
  <c r="E443" i="65"/>
  <c r="D443" i="65"/>
  <c r="O442" i="65"/>
  <c r="M442" i="65"/>
  <c r="E442" i="65"/>
  <c r="D442" i="65"/>
  <c r="O441" i="65"/>
  <c r="P441" i="65" s="1"/>
  <c r="BJ441" i="65" s="1"/>
  <c r="M441" i="65"/>
  <c r="E441" i="65"/>
  <c r="D441" i="65"/>
  <c r="O440" i="65"/>
  <c r="M440" i="65"/>
  <c r="E440" i="65"/>
  <c r="D440" i="65"/>
  <c r="O439" i="65"/>
  <c r="Q439" i="65" s="1"/>
  <c r="M439" i="65"/>
  <c r="E439" i="65"/>
  <c r="D439" i="65"/>
  <c r="Q438" i="65"/>
  <c r="O438" i="65"/>
  <c r="M438" i="65"/>
  <c r="E438" i="65"/>
  <c r="D438" i="65"/>
  <c r="O437" i="65"/>
  <c r="Q437" i="65" s="1"/>
  <c r="R437" i="65" s="1"/>
  <c r="M437" i="65"/>
  <c r="E437" i="65"/>
  <c r="D437" i="65"/>
  <c r="P436" i="65"/>
  <c r="BJ436" i="65" s="1"/>
  <c r="O436" i="65"/>
  <c r="Q436" i="65" s="1"/>
  <c r="M436" i="65"/>
  <c r="E436" i="65"/>
  <c r="D436" i="65"/>
  <c r="Q435" i="65"/>
  <c r="P435" i="65"/>
  <c r="BJ435" i="65" s="1"/>
  <c r="O435" i="65"/>
  <c r="M435" i="65"/>
  <c r="E435" i="65"/>
  <c r="D435" i="65"/>
  <c r="O434" i="65"/>
  <c r="Q434" i="65" s="1"/>
  <c r="R434" i="65" s="1"/>
  <c r="M434" i="65"/>
  <c r="E434" i="65"/>
  <c r="D434" i="65"/>
  <c r="F434" i="65" s="1"/>
  <c r="O433" i="65"/>
  <c r="Q433" i="65" s="1"/>
  <c r="M433" i="65"/>
  <c r="E433" i="65"/>
  <c r="D433" i="65"/>
  <c r="F433" i="65" s="1"/>
  <c r="O432" i="65"/>
  <c r="M432" i="65"/>
  <c r="E432" i="65"/>
  <c r="D432" i="65"/>
  <c r="Q431" i="65"/>
  <c r="P431" i="65"/>
  <c r="BJ431" i="65" s="1"/>
  <c r="O431" i="65"/>
  <c r="M431" i="65"/>
  <c r="E431" i="65"/>
  <c r="D431" i="65"/>
  <c r="O430" i="65"/>
  <c r="M430" i="65"/>
  <c r="E430" i="65"/>
  <c r="D430" i="65"/>
  <c r="O429" i="65"/>
  <c r="M429" i="65"/>
  <c r="E429" i="65"/>
  <c r="D429" i="65"/>
  <c r="O428" i="65"/>
  <c r="M428" i="65"/>
  <c r="E428" i="65"/>
  <c r="D428" i="65"/>
  <c r="O427" i="65"/>
  <c r="M427" i="65"/>
  <c r="E427" i="65"/>
  <c r="D427" i="65"/>
  <c r="O426" i="65"/>
  <c r="M426" i="65"/>
  <c r="E426" i="65"/>
  <c r="D426" i="65"/>
  <c r="O425" i="65"/>
  <c r="M425" i="65"/>
  <c r="E425" i="65"/>
  <c r="D425" i="65"/>
  <c r="O424" i="65"/>
  <c r="M424" i="65"/>
  <c r="E424" i="65"/>
  <c r="D424" i="65"/>
  <c r="O423" i="65"/>
  <c r="M423" i="65"/>
  <c r="E423" i="65"/>
  <c r="D423" i="65"/>
  <c r="O422" i="65"/>
  <c r="M422" i="65"/>
  <c r="E422" i="65"/>
  <c r="D422" i="65"/>
  <c r="O421" i="65"/>
  <c r="M421" i="65"/>
  <c r="E421" i="65"/>
  <c r="D421" i="65"/>
  <c r="O420" i="65"/>
  <c r="M420" i="65"/>
  <c r="E420" i="65"/>
  <c r="D420" i="65"/>
  <c r="O419" i="65"/>
  <c r="M419" i="65"/>
  <c r="E419" i="65"/>
  <c r="D419" i="65"/>
  <c r="O418" i="65"/>
  <c r="M418" i="65"/>
  <c r="E418" i="65"/>
  <c r="D418" i="65"/>
  <c r="O417" i="65"/>
  <c r="M417" i="65"/>
  <c r="E417" i="65"/>
  <c r="D417" i="65"/>
  <c r="O416" i="65"/>
  <c r="M416" i="65"/>
  <c r="E416" i="65"/>
  <c r="D416" i="65"/>
  <c r="O415" i="65"/>
  <c r="M415" i="65"/>
  <c r="E415" i="65"/>
  <c r="D415" i="65"/>
  <c r="O414" i="65"/>
  <c r="M414" i="65"/>
  <c r="E414" i="65"/>
  <c r="D414" i="65"/>
  <c r="O413" i="65"/>
  <c r="M413" i="65"/>
  <c r="E413" i="65"/>
  <c r="D413" i="65"/>
  <c r="O412" i="65"/>
  <c r="M412" i="65"/>
  <c r="E412" i="65"/>
  <c r="D412" i="65"/>
  <c r="O411" i="65"/>
  <c r="M411" i="65"/>
  <c r="E411" i="65"/>
  <c r="D411" i="65"/>
  <c r="O410" i="65"/>
  <c r="M410" i="65"/>
  <c r="E410" i="65"/>
  <c r="D410" i="65"/>
  <c r="O409" i="65"/>
  <c r="M409" i="65"/>
  <c r="E409" i="65"/>
  <c r="D409" i="65"/>
  <c r="O408" i="65"/>
  <c r="M408" i="65"/>
  <c r="E408" i="65"/>
  <c r="D408" i="65"/>
  <c r="O407" i="65"/>
  <c r="M407" i="65"/>
  <c r="E407" i="65"/>
  <c r="D407" i="65"/>
  <c r="O406" i="65"/>
  <c r="M406" i="65"/>
  <c r="E406" i="65"/>
  <c r="D406" i="65"/>
  <c r="O405" i="65"/>
  <c r="M405" i="65"/>
  <c r="E405" i="65"/>
  <c r="D405" i="65"/>
  <c r="O404" i="65"/>
  <c r="M404" i="65"/>
  <c r="E404" i="65"/>
  <c r="D404" i="65"/>
  <c r="O403" i="65"/>
  <c r="M403" i="65"/>
  <c r="E403" i="65"/>
  <c r="D403" i="65"/>
  <c r="O402" i="65"/>
  <c r="M402" i="65"/>
  <c r="E402" i="65"/>
  <c r="D402" i="65"/>
  <c r="O401" i="65"/>
  <c r="M401" i="65"/>
  <c r="E401" i="65"/>
  <c r="D401" i="65"/>
  <c r="O400" i="65"/>
  <c r="M400" i="65"/>
  <c r="E400" i="65"/>
  <c r="D400" i="65"/>
  <c r="Q399" i="65"/>
  <c r="R399" i="65" s="1"/>
  <c r="O399" i="65"/>
  <c r="P399" i="65" s="1"/>
  <c r="BJ399" i="65" s="1"/>
  <c r="M399" i="65"/>
  <c r="E399" i="65"/>
  <c r="D399" i="65"/>
  <c r="O398" i="65"/>
  <c r="M398" i="65"/>
  <c r="E398" i="65"/>
  <c r="D398" i="65"/>
  <c r="Q397" i="65"/>
  <c r="S397" i="65" s="1"/>
  <c r="O397" i="65"/>
  <c r="P397" i="65" s="1"/>
  <c r="BJ397" i="65" s="1"/>
  <c r="M397" i="65"/>
  <c r="E397" i="65"/>
  <c r="D397" i="65"/>
  <c r="O396" i="65"/>
  <c r="Q396" i="65" s="1"/>
  <c r="R396" i="65" s="1"/>
  <c r="M396" i="65"/>
  <c r="E396" i="65"/>
  <c r="D396" i="65"/>
  <c r="O395" i="65"/>
  <c r="P395" i="65" s="1"/>
  <c r="BJ395" i="65" s="1"/>
  <c r="M395" i="65"/>
  <c r="E395" i="65"/>
  <c r="D395" i="65"/>
  <c r="F395" i="65" s="1"/>
  <c r="O394" i="65"/>
  <c r="P394" i="65" s="1"/>
  <c r="BJ394" i="65" s="1"/>
  <c r="M394" i="65"/>
  <c r="E394" i="65"/>
  <c r="D394" i="65"/>
  <c r="F394" i="65" s="1"/>
  <c r="Q393" i="65"/>
  <c r="O393" i="65"/>
  <c r="M393" i="65"/>
  <c r="E393" i="65"/>
  <c r="D393" i="65"/>
  <c r="O392" i="65"/>
  <c r="Q392" i="65" s="1"/>
  <c r="M392" i="65"/>
  <c r="E392" i="65"/>
  <c r="D392" i="65"/>
  <c r="O391" i="65"/>
  <c r="M391" i="65"/>
  <c r="E391" i="65"/>
  <c r="D391" i="65"/>
  <c r="O390" i="65"/>
  <c r="P390" i="65" s="1"/>
  <c r="BJ390" i="65" s="1"/>
  <c r="M390" i="65"/>
  <c r="E390" i="65"/>
  <c r="D390" i="65"/>
  <c r="F390" i="65" s="1"/>
  <c r="O389" i="65"/>
  <c r="M389" i="65"/>
  <c r="E389" i="65"/>
  <c r="D389" i="65"/>
  <c r="O388" i="65"/>
  <c r="M388" i="65"/>
  <c r="E388" i="65"/>
  <c r="D388" i="65"/>
  <c r="O387" i="65"/>
  <c r="M387" i="65"/>
  <c r="E387" i="65"/>
  <c r="D387" i="65"/>
  <c r="F387" i="65" s="1"/>
  <c r="Q386" i="65"/>
  <c r="V386" i="65" s="1"/>
  <c r="W386" i="65" s="1"/>
  <c r="O386" i="65"/>
  <c r="P386" i="65" s="1"/>
  <c r="BJ386" i="65" s="1"/>
  <c r="M386" i="65"/>
  <c r="E386" i="65"/>
  <c r="D386" i="65"/>
  <c r="O385" i="65"/>
  <c r="P385" i="65" s="1"/>
  <c r="BJ385" i="65" s="1"/>
  <c r="M385" i="65"/>
  <c r="E385" i="65"/>
  <c r="D385" i="65"/>
  <c r="O384" i="65"/>
  <c r="Q384" i="65" s="1"/>
  <c r="R384" i="65" s="1"/>
  <c r="M384" i="65"/>
  <c r="E384" i="65"/>
  <c r="D384" i="65"/>
  <c r="O383" i="65"/>
  <c r="Q383" i="65" s="1"/>
  <c r="M383" i="65"/>
  <c r="E383" i="65"/>
  <c r="D383" i="65"/>
  <c r="O382" i="65"/>
  <c r="Q382" i="65" s="1"/>
  <c r="M382" i="65"/>
  <c r="E382" i="65"/>
  <c r="D382" i="65"/>
  <c r="O381" i="65"/>
  <c r="M381" i="65"/>
  <c r="E381" i="65"/>
  <c r="D381" i="65"/>
  <c r="O380" i="65"/>
  <c r="P380" i="65" s="1"/>
  <c r="BJ380" i="65" s="1"/>
  <c r="M380" i="65"/>
  <c r="E380" i="65"/>
  <c r="D380" i="65"/>
  <c r="O379" i="65"/>
  <c r="M379" i="65"/>
  <c r="E379" i="65"/>
  <c r="D379" i="65"/>
  <c r="F379" i="65" s="1"/>
  <c r="O378" i="65"/>
  <c r="Q378" i="65" s="1"/>
  <c r="V378" i="65" s="1"/>
  <c r="M378" i="65"/>
  <c r="E378" i="65"/>
  <c r="F378" i="65" s="1"/>
  <c r="D378" i="65"/>
  <c r="O377" i="65"/>
  <c r="Q377" i="65" s="1"/>
  <c r="M377" i="65"/>
  <c r="E377" i="65"/>
  <c r="D377" i="65"/>
  <c r="Q376" i="65"/>
  <c r="R376" i="65" s="1"/>
  <c r="O376" i="65"/>
  <c r="P376" i="65" s="1"/>
  <c r="BJ376" i="65" s="1"/>
  <c r="M376" i="65"/>
  <c r="E376" i="65"/>
  <c r="D376" i="65"/>
  <c r="Q375" i="65"/>
  <c r="O375" i="65"/>
  <c r="P375" i="65" s="1"/>
  <c r="BJ375" i="65" s="1"/>
  <c r="M375" i="65"/>
  <c r="E375" i="65"/>
  <c r="D375" i="65"/>
  <c r="O374" i="65"/>
  <c r="Q374" i="65" s="1"/>
  <c r="V374" i="65" s="1"/>
  <c r="M374" i="65"/>
  <c r="E374" i="65"/>
  <c r="D374" i="65"/>
  <c r="O373" i="65"/>
  <c r="Q373" i="65" s="1"/>
  <c r="M373" i="65"/>
  <c r="E373" i="65"/>
  <c r="D373" i="65"/>
  <c r="O372" i="65"/>
  <c r="Q372" i="65" s="1"/>
  <c r="M372" i="65"/>
  <c r="E372" i="65"/>
  <c r="D372" i="65"/>
  <c r="O371" i="65"/>
  <c r="P371" i="65" s="1"/>
  <c r="BJ371" i="65" s="1"/>
  <c r="M371" i="65"/>
  <c r="E371" i="65"/>
  <c r="D371" i="65"/>
  <c r="F371" i="65" s="1"/>
  <c r="O370" i="65"/>
  <c r="M370" i="65"/>
  <c r="E370" i="65"/>
  <c r="F370" i="65" s="1"/>
  <c r="D370" i="65"/>
  <c r="O369" i="65"/>
  <c r="M369" i="65"/>
  <c r="E369" i="65"/>
  <c r="D369" i="65"/>
  <c r="F369" i="65" s="1"/>
  <c r="Q368" i="65"/>
  <c r="S368" i="65" s="1"/>
  <c r="O368" i="65"/>
  <c r="P368" i="65" s="1"/>
  <c r="BJ368" i="65" s="1"/>
  <c r="M368" i="65"/>
  <c r="E368" i="65"/>
  <c r="D368" i="65"/>
  <c r="O367" i="65"/>
  <c r="M367" i="65"/>
  <c r="E367" i="65"/>
  <c r="D367" i="65"/>
  <c r="F367" i="65" s="1"/>
  <c r="O366" i="65"/>
  <c r="P366" i="65" s="1"/>
  <c r="BJ366" i="65" s="1"/>
  <c r="M366" i="65"/>
  <c r="E366" i="65"/>
  <c r="D366" i="65"/>
  <c r="O365" i="65"/>
  <c r="Q365" i="65" s="1"/>
  <c r="S365" i="65" s="1"/>
  <c r="M365" i="65"/>
  <c r="E365" i="65"/>
  <c r="D365" i="65"/>
  <c r="O364" i="65"/>
  <c r="P364" i="65" s="1"/>
  <c r="BJ364" i="65" s="1"/>
  <c r="M364" i="65"/>
  <c r="E364" i="65"/>
  <c r="D364" i="65"/>
  <c r="O363" i="65"/>
  <c r="M363" i="65"/>
  <c r="E363" i="65"/>
  <c r="D363" i="65"/>
  <c r="O362" i="65"/>
  <c r="M362" i="65"/>
  <c r="E362" i="65"/>
  <c r="D362" i="65"/>
  <c r="O361" i="65"/>
  <c r="M361" i="65"/>
  <c r="E361" i="65"/>
  <c r="D361" i="65"/>
  <c r="F361" i="65" s="1"/>
  <c r="O360" i="65"/>
  <c r="P360" i="65" s="1"/>
  <c r="BJ360" i="65" s="1"/>
  <c r="M360" i="65"/>
  <c r="E360" i="65"/>
  <c r="D360" i="65"/>
  <c r="O359" i="65"/>
  <c r="Q359" i="65" s="1"/>
  <c r="M359" i="65"/>
  <c r="E359" i="65"/>
  <c r="D359" i="65"/>
  <c r="O358" i="65"/>
  <c r="P358" i="65" s="1"/>
  <c r="BJ358" i="65" s="1"/>
  <c r="M358" i="65"/>
  <c r="E358" i="65"/>
  <c r="D358" i="65"/>
  <c r="F358" i="65" s="1"/>
  <c r="O357" i="65"/>
  <c r="M357" i="65"/>
  <c r="E357" i="65"/>
  <c r="F357" i="65" s="1"/>
  <c r="D357" i="65"/>
  <c r="O356" i="65"/>
  <c r="M356" i="65"/>
  <c r="E356" i="65"/>
  <c r="D356" i="65"/>
  <c r="O355" i="65"/>
  <c r="P355" i="65" s="1"/>
  <c r="BJ355" i="65" s="1"/>
  <c r="M355" i="65"/>
  <c r="E355" i="65"/>
  <c r="D355" i="65"/>
  <c r="O354" i="65"/>
  <c r="Q354" i="65" s="1"/>
  <c r="S354" i="65" s="1"/>
  <c r="M354" i="65"/>
  <c r="E354" i="65"/>
  <c r="D354" i="65"/>
  <c r="O353" i="65"/>
  <c r="M353" i="65"/>
  <c r="E353" i="65"/>
  <c r="D353" i="65"/>
  <c r="O352" i="65"/>
  <c r="M352" i="65"/>
  <c r="E352" i="65"/>
  <c r="D352" i="65"/>
  <c r="O351" i="65"/>
  <c r="M351" i="65"/>
  <c r="E351" i="65"/>
  <c r="D351" i="65"/>
  <c r="O350" i="65"/>
  <c r="M350" i="65"/>
  <c r="E350" i="65"/>
  <c r="D350" i="65"/>
  <c r="O349" i="65"/>
  <c r="P349" i="65" s="1"/>
  <c r="BJ349" i="65" s="1"/>
  <c r="M349" i="65"/>
  <c r="E349" i="65"/>
  <c r="D349" i="65"/>
  <c r="O348" i="65"/>
  <c r="M348" i="65"/>
  <c r="E348" i="65"/>
  <c r="D348" i="65"/>
  <c r="O347" i="65"/>
  <c r="M347" i="65"/>
  <c r="E347" i="65"/>
  <c r="D347" i="65"/>
  <c r="O346" i="65"/>
  <c r="M346" i="65"/>
  <c r="E346" i="65"/>
  <c r="D346" i="65"/>
  <c r="O345" i="65"/>
  <c r="M345" i="65"/>
  <c r="E345" i="65"/>
  <c r="D345" i="65"/>
  <c r="O344" i="65"/>
  <c r="M344" i="65"/>
  <c r="E344" i="65"/>
  <c r="D344" i="65"/>
  <c r="O343" i="65"/>
  <c r="Q343" i="65" s="1"/>
  <c r="R343" i="65" s="1"/>
  <c r="M343" i="65"/>
  <c r="E343" i="65"/>
  <c r="D343" i="65"/>
  <c r="F343" i="65" s="1"/>
  <c r="O342" i="65"/>
  <c r="Q342" i="65" s="1"/>
  <c r="M342" i="65"/>
  <c r="E342" i="65"/>
  <c r="D342" i="65"/>
  <c r="O341" i="65"/>
  <c r="M341" i="65"/>
  <c r="E341" i="65"/>
  <c r="D341" i="65"/>
  <c r="F341" i="65" s="1"/>
  <c r="O340" i="65"/>
  <c r="M340" i="65"/>
  <c r="E340" i="65"/>
  <c r="D340" i="65"/>
  <c r="O339" i="65"/>
  <c r="M339" i="65"/>
  <c r="E339" i="65"/>
  <c r="D339" i="65"/>
  <c r="O338" i="65"/>
  <c r="P338" i="65" s="1"/>
  <c r="BJ338" i="65" s="1"/>
  <c r="M338" i="65"/>
  <c r="E338" i="65"/>
  <c r="D338" i="65"/>
  <c r="F338" i="65" s="1"/>
  <c r="O337" i="65"/>
  <c r="M337" i="65"/>
  <c r="E337" i="65"/>
  <c r="D337" i="65"/>
  <c r="O336" i="65"/>
  <c r="Q336" i="65" s="1"/>
  <c r="M336" i="65"/>
  <c r="E336" i="65"/>
  <c r="D336" i="65"/>
  <c r="O335" i="65"/>
  <c r="M335" i="65"/>
  <c r="E335" i="65"/>
  <c r="D335" i="65"/>
  <c r="O334" i="65"/>
  <c r="M334" i="65"/>
  <c r="E334" i="65"/>
  <c r="D334" i="65"/>
  <c r="O333" i="65"/>
  <c r="P333" i="65" s="1"/>
  <c r="BJ333" i="65" s="1"/>
  <c r="M333" i="65"/>
  <c r="E333" i="65"/>
  <c r="D333" i="65"/>
  <c r="O332" i="65"/>
  <c r="M332" i="65"/>
  <c r="E332" i="65"/>
  <c r="D332" i="65"/>
  <c r="O331" i="65"/>
  <c r="M331" i="65"/>
  <c r="E331" i="65"/>
  <c r="D331" i="65"/>
  <c r="O330" i="65"/>
  <c r="P330" i="65" s="1"/>
  <c r="BJ330" i="65" s="1"/>
  <c r="M330" i="65"/>
  <c r="E330" i="65"/>
  <c r="D330" i="65"/>
  <c r="O329" i="65"/>
  <c r="M329" i="65"/>
  <c r="E329" i="65"/>
  <c r="D329" i="65"/>
  <c r="O328" i="65"/>
  <c r="M328" i="65"/>
  <c r="E328" i="65"/>
  <c r="D328" i="65"/>
  <c r="O327" i="65"/>
  <c r="P327" i="65" s="1"/>
  <c r="BJ327" i="65" s="1"/>
  <c r="M327" i="65"/>
  <c r="E327" i="65"/>
  <c r="D327" i="65"/>
  <c r="O326" i="65"/>
  <c r="P326" i="65" s="1"/>
  <c r="BJ326" i="65" s="1"/>
  <c r="M326" i="65"/>
  <c r="E326" i="65"/>
  <c r="D326" i="65"/>
  <c r="F326" i="65" s="1"/>
  <c r="O325" i="65"/>
  <c r="M325" i="65"/>
  <c r="E325" i="65"/>
  <c r="D325" i="65"/>
  <c r="O324" i="65"/>
  <c r="M324" i="65"/>
  <c r="E324" i="65"/>
  <c r="D324" i="65"/>
  <c r="O323" i="65"/>
  <c r="M323" i="65"/>
  <c r="E323" i="65"/>
  <c r="D323" i="65"/>
  <c r="O322" i="65"/>
  <c r="M322" i="65"/>
  <c r="E322" i="65"/>
  <c r="D322" i="65"/>
  <c r="O321" i="65"/>
  <c r="P321" i="65" s="1"/>
  <c r="BJ321" i="65" s="1"/>
  <c r="M321" i="65"/>
  <c r="E321" i="65"/>
  <c r="D321" i="65"/>
  <c r="O320" i="65"/>
  <c r="P320" i="65" s="1"/>
  <c r="BJ320" i="65" s="1"/>
  <c r="M320" i="65"/>
  <c r="E320" i="65"/>
  <c r="D320" i="65"/>
  <c r="O319" i="65"/>
  <c r="M319" i="65"/>
  <c r="E319" i="65"/>
  <c r="D319" i="65"/>
  <c r="F319" i="65" s="1"/>
  <c r="O318" i="65"/>
  <c r="P318" i="65" s="1"/>
  <c r="BJ318" i="65" s="1"/>
  <c r="M318" i="65"/>
  <c r="E318" i="65"/>
  <c r="D318" i="65"/>
  <c r="O317" i="65"/>
  <c r="M317" i="65"/>
  <c r="E317" i="65"/>
  <c r="D317" i="65"/>
  <c r="O316" i="65"/>
  <c r="M316" i="65"/>
  <c r="E316" i="65"/>
  <c r="D316" i="65"/>
  <c r="O315" i="65"/>
  <c r="M315" i="65"/>
  <c r="E315" i="65"/>
  <c r="D315" i="65"/>
  <c r="O314" i="65"/>
  <c r="M314" i="65"/>
  <c r="E314" i="65"/>
  <c r="D314" i="65"/>
  <c r="O313" i="65"/>
  <c r="M313" i="65"/>
  <c r="E313" i="65"/>
  <c r="D313" i="65"/>
  <c r="O312" i="65"/>
  <c r="M312" i="65"/>
  <c r="E312" i="65"/>
  <c r="D312" i="65"/>
  <c r="F312" i="65" s="1"/>
  <c r="O311" i="65"/>
  <c r="P311" i="65" s="1"/>
  <c r="BJ311" i="65" s="1"/>
  <c r="M311" i="65"/>
  <c r="E311" i="65"/>
  <c r="D311" i="65"/>
  <c r="O310" i="65"/>
  <c r="M310" i="65"/>
  <c r="E310" i="65"/>
  <c r="D310" i="65"/>
  <c r="O309" i="65"/>
  <c r="M309" i="65"/>
  <c r="E309" i="65"/>
  <c r="D309" i="65"/>
  <c r="O308" i="65"/>
  <c r="M308" i="65"/>
  <c r="E308" i="65"/>
  <c r="D308" i="65"/>
  <c r="O307" i="65"/>
  <c r="M307" i="65"/>
  <c r="E307" i="65"/>
  <c r="D307" i="65"/>
  <c r="Q306" i="65"/>
  <c r="O306" i="65"/>
  <c r="P306" i="65" s="1"/>
  <c r="BJ306" i="65" s="1"/>
  <c r="M306" i="65"/>
  <c r="E306" i="65"/>
  <c r="D306" i="65"/>
  <c r="O305" i="65"/>
  <c r="Q305" i="65" s="1"/>
  <c r="M305" i="65"/>
  <c r="E305" i="65"/>
  <c r="D305" i="65"/>
  <c r="F305" i="65" s="1"/>
  <c r="O304" i="65"/>
  <c r="P304" i="65" s="1"/>
  <c r="BJ304" i="65" s="1"/>
  <c r="M304" i="65"/>
  <c r="E304" i="65"/>
  <c r="D304" i="65"/>
  <c r="O303" i="65"/>
  <c r="M303" i="65"/>
  <c r="E303" i="65"/>
  <c r="D303" i="65"/>
  <c r="O302" i="65"/>
  <c r="P302" i="65" s="1"/>
  <c r="BJ302" i="65" s="1"/>
  <c r="M302" i="65"/>
  <c r="E302" i="65"/>
  <c r="D302" i="65"/>
  <c r="O301" i="65"/>
  <c r="M301" i="65"/>
  <c r="E301" i="65"/>
  <c r="D301" i="65"/>
  <c r="O300" i="65"/>
  <c r="P300" i="65" s="1"/>
  <c r="BJ300" i="65" s="1"/>
  <c r="M300" i="65"/>
  <c r="E300" i="65"/>
  <c r="D300" i="65"/>
  <c r="O299" i="65"/>
  <c r="M299" i="65"/>
  <c r="E299" i="65"/>
  <c r="D299" i="65"/>
  <c r="O298" i="65"/>
  <c r="M298" i="65"/>
  <c r="E298" i="65"/>
  <c r="D298" i="65"/>
  <c r="O297" i="65"/>
  <c r="M297" i="65"/>
  <c r="E297" i="65"/>
  <c r="D297" i="65"/>
  <c r="O296" i="65"/>
  <c r="M296" i="65"/>
  <c r="E296" i="65"/>
  <c r="D296" i="65"/>
  <c r="O295" i="65"/>
  <c r="Q295" i="65" s="1"/>
  <c r="V295" i="65" s="1"/>
  <c r="M295" i="65"/>
  <c r="E295" i="65"/>
  <c r="D295" i="65"/>
  <c r="O294" i="65"/>
  <c r="M294" i="65"/>
  <c r="E294" i="65"/>
  <c r="F294" i="65" s="1"/>
  <c r="D294" i="65"/>
  <c r="O293" i="65"/>
  <c r="Q293" i="65" s="1"/>
  <c r="M293" i="65"/>
  <c r="E293" i="65"/>
  <c r="D293" i="65"/>
  <c r="O292" i="65"/>
  <c r="M292" i="65"/>
  <c r="E292" i="65"/>
  <c r="D292" i="65"/>
  <c r="F292" i="65" s="1"/>
  <c r="O291" i="65"/>
  <c r="M291" i="65"/>
  <c r="E291" i="65"/>
  <c r="D291" i="65"/>
  <c r="O290" i="65"/>
  <c r="M290" i="65"/>
  <c r="E290" i="65"/>
  <c r="D290" i="65"/>
  <c r="O289" i="65"/>
  <c r="M289" i="65"/>
  <c r="E289" i="65"/>
  <c r="D289" i="65"/>
  <c r="O288" i="65"/>
  <c r="P288" i="65" s="1"/>
  <c r="BJ288" i="65" s="1"/>
  <c r="M288" i="65"/>
  <c r="E288" i="65"/>
  <c r="D288" i="65"/>
  <c r="O287" i="65"/>
  <c r="M287" i="65"/>
  <c r="E287" i="65"/>
  <c r="D287" i="65"/>
  <c r="O286" i="65"/>
  <c r="Q286" i="65" s="1"/>
  <c r="S286" i="65" s="1"/>
  <c r="M286" i="65"/>
  <c r="E286" i="65"/>
  <c r="D286" i="65"/>
  <c r="O285" i="65"/>
  <c r="M285" i="65"/>
  <c r="E285" i="65"/>
  <c r="D285" i="65"/>
  <c r="O284" i="65"/>
  <c r="M284" i="65"/>
  <c r="E284" i="65"/>
  <c r="D284" i="65"/>
  <c r="O283" i="65"/>
  <c r="Q283" i="65" s="1"/>
  <c r="V283" i="65" s="1"/>
  <c r="M283" i="65"/>
  <c r="E283" i="65"/>
  <c r="D283" i="65"/>
  <c r="O282" i="65"/>
  <c r="M282" i="65"/>
  <c r="E282" i="65"/>
  <c r="D282" i="65"/>
  <c r="O281" i="65"/>
  <c r="M281" i="65"/>
  <c r="E281" i="65"/>
  <c r="D281" i="65"/>
  <c r="O280" i="65"/>
  <c r="M280" i="65"/>
  <c r="E280" i="65"/>
  <c r="D280" i="65"/>
  <c r="O279" i="65"/>
  <c r="P279" i="65" s="1"/>
  <c r="BJ279" i="65" s="1"/>
  <c r="M279" i="65"/>
  <c r="E279" i="65"/>
  <c r="D279" i="65"/>
  <c r="O278" i="65"/>
  <c r="P278" i="65" s="1"/>
  <c r="BJ278" i="65" s="1"/>
  <c r="M278" i="65"/>
  <c r="E278" i="65"/>
  <c r="D278" i="65"/>
  <c r="O277" i="65"/>
  <c r="Q277" i="65" s="1"/>
  <c r="M277" i="65"/>
  <c r="E277" i="65"/>
  <c r="D277" i="65"/>
  <c r="O276" i="65"/>
  <c r="M276" i="65"/>
  <c r="E276" i="65"/>
  <c r="D276" i="65"/>
  <c r="O275" i="65"/>
  <c r="M275" i="65"/>
  <c r="E275" i="65"/>
  <c r="D275" i="65"/>
  <c r="O274" i="65"/>
  <c r="M274" i="65"/>
  <c r="E274" i="65"/>
  <c r="D274" i="65"/>
  <c r="O273" i="65"/>
  <c r="P273" i="65" s="1"/>
  <c r="BJ273" i="65" s="1"/>
  <c r="M273" i="65"/>
  <c r="E273" i="65"/>
  <c r="D273" i="65"/>
  <c r="Q272" i="65"/>
  <c r="R272" i="65" s="1"/>
  <c r="O272" i="65"/>
  <c r="M272" i="65"/>
  <c r="E272" i="65"/>
  <c r="D272" i="65"/>
  <c r="O271" i="65"/>
  <c r="M271" i="65"/>
  <c r="E271" i="65"/>
  <c r="D271" i="65"/>
  <c r="O270" i="65"/>
  <c r="P270" i="65" s="1"/>
  <c r="BJ270" i="65" s="1"/>
  <c r="M270" i="65"/>
  <c r="E270" i="65"/>
  <c r="D270" i="65"/>
  <c r="O269" i="65"/>
  <c r="M269" i="65"/>
  <c r="P50" i="65" s="1"/>
  <c r="BJ50" i="65" s="1"/>
  <c r="E269" i="65"/>
  <c r="D269" i="65"/>
  <c r="O268" i="65"/>
  <c r="M268" i="65"/>
  <c r="E268" i="65"/>
  <c r="D268" i="65"/>
  <c r="O267" i="65"/>
  <c r="P267" i="65" s="1"/>
  <c r="BJ267" i="65" s="1"/>
  <c r="M267" i="65"/>
  <c r="E267" i="65"/>
  <c r="D267" i="65"/>
  <c r="O266" i="65"/>
  <c r="M266" i="65"/>
  <c r="E266" i="65"/>
  <c r="D266" i="65"/>
  <c r="O265" i="65"/>
  <c r="P265" i="65" s="1"/>
  <c r="BJ265" i="65" s="1"/>
  <c r="M265" i="65"/>
  <c r="E265" i="65"/>
  <c r="D265" i="65"/>
  <c r="O264" i="65"/>
  <c r="Q264" i="65" s="1"/>
  <c r="S264" i="65" s="1"/>
  <c r="M264" i="65"/>
  <c r="E264" i="65"/>
  <c r="F264" i="65" s="1"/>
  <c r="D264" i="65"/>
  <c r="O263" i="65"/>
  <c r="M263" i="65"/>
  <c r="E263" i="65"/>
  <c r="D263" i="65"/>
  <c r="O262" i="65"/>
  <c r="M262" i="65"/>
  <c r="E262" i="65"/>
  <c r="D262" i="65"/>
  <c r="Q261" i="65"/>
  <c r="O261" i="65"/>
  <c r="P261" i="65" s="1"/>
  <c r="BJ261" i="65" s="1"/>
  <c r="M261" i="65"/>
  <c r="E261" i="65"/>
  <c r="D261" i="65"/>
  <c r="O260" i="65"/>
  <c r="Q260" i="65" s="1"/>
  <c r="R260" i="65" s="1"/>
  <c r="M260" i="65"/>
  <c r="E260" i="65"/>
  <c r="D260" i="65"/>
  <c r="O259" i="65"/>
  <c r="P259" i="65" s="1"/>
  <c r="BJ259" i="65" s="1"/>
  <c r="M259" i="65"/>
  <c r="E259" i="65"/>
  <c r="D259" i="65"/>
  <c r="O258" i="65"/>
  <c r="Q258" i="65" s="1"/>
  <c r="M258" i="65"/>
  <c r="E258" i="65"/>
  <c r="D258" i="65"/>
  <c r="O257" i="65"/>
  <c r="M257" i="65"/>
  <c r="E257" i="65"/>
  <c r="D257" i="65"/>
  <c r="Q256" i="65"/>
  <c r="R256" i="65" s="1"/>
  <c r="O256" i="65"/>
  <c r="P256" i="65" s="1"/>
  <c r="BJ256" i="65" s="1"/>
  <c r="M256" i="65"/>
  <c r="E256" i="65"/>
  <c r="D256" i="65"/>
  <c r="O255" i="65"/>
  <c r="M255" i="65"/>
  <c r="E255" i="65"/>
  <c r="D255" i="65"/>
  <c r="Q254" i="65"/>
  <c r="O254" i="65"/>
  <c r="M254" i="65"/>
  <c r="E254" i="65"/>
  <c r="D254" i="65"/>
  <c r="F254" i="65" s="1"/>
  <c r="O253" i="65"/>
  <c r="M253" i="65"/>
  <c r="E253" i="65"/>
  <c r="D253" i="65"/>
  <c r="F253" i="65" s="1"/>
  <c r="O252" i="65"/>
  <c r="Q252" i="65" s="1"/>
  <c r="R252" i="65" s="1"/>
  <c r="M252" i="65"/>
  <c r="E252" i="65"/>
  <c r="D252" i="65"/>
  <c r="O251" i="65"/>
  <c r="M251" i="65"/>
  <c r="E251" i="65"/>
  <c r="D251" i="65"/>
  <c r="O250" i="65"/>
  <c r="M250" i="65"/>
  <c r="F250" i="65"/>
  <c r="E250" i="65"/>
  <c r="D250" i="65"/>
  <c r="O249" i="65"/>
  <c r="M249" i="65"/>
  <c r="E249" i="65"/>
  <c r="D249" i="65"/>
  <c r="F249" i="65" s="1"/>
  <c r="O248" i="65"/>
  <c r="Q248" i="65" s="1"/>
  <c r="M248" i="65"/>
  <c r="E248" i="65"/>
  <c r="F248" i="65" s="1"/>
  <c r="D248" i="65"/>
  <c r="O247" i="65"/>
  <c r="P247" i="65" s="1"/>
  <c r="BJ247" i="65" s="1"/>
  <c r="M247" i="65"/>
  <c r="E247" i="65"/>
  <c r="D247" i="65"/>
  <c r="O246" i="65"/>
  <c r="Q246" i="65" s="1"/>
  <c r="M246" i="65"/>
  <c r="E246" i="65"/>
  <c r="D246" i="65"/>
  <c r="O245" i="65"/>
  <c r="P245" i="65" s="1"/>
  <c r="BJ245" i="65" s="1"/>
  <c r="M245" i="65"/>
  <c r="E245" i="65"/>
  <c r="D245" i="65"/>
  <c r="O244" i="65"/>
  <c r="Q244" i="65" s="1"/>
  <c r="M244" i="65"/>
  <c r="E244" i="65"/>
  <c r="D244" i="65"/>
  <c r="O243" i="65"/>
  <c r="P243" i="65" s="1"/>
  <c r="BJ243" i="65" s="1"/>
  <c r="M243" i="65"/>
  <c r="E243" i="65"/>
  <c r="F243" i="65" s="1"/>
  <c r="D243" i="65"/>
  <c r="O242" i="65"/>
  <c r="M242" i="65"/>
  <c r="E242" i="65"/>
  <c r="D242" i="65"/>
  <c r="P241" i="65"/>
  <c r="BJ241" i="65" s="1"/>
  <c r="O241" i="65"/>
  <c r="Q241" i="65" s="1"/>
  <c r="M241" i="65"/>
  <c r="E241" i="65"/>
  <c r="D241" i="65"/>
  <c r="O240" i="65"/>
  <c r="M240" i="65"/>
  <c r="E240" i="65"/>
  <c r="D240" i="65"/>
  <c r="O239" i="65"/>
  <c r="Q239" i="65" s="1"/>
  <c r="V239" i="65" s="1"/>
  <c r="W239" i="65" s="1"/>
  <c r="M239" i="65"/>
  <c r="E239" i="65"/>
  <c r="D239" i="65"/>
  <c r="O238" i="65"/>
  <c r="Q238" i="65" s="1"/>
  <c r="R238" i="65" s="1"/>
  <c r="M238" i="65"/>
  <c r="E238" i="65"/>
  <c r="D238" i="65"/>
  <c r="Q237" i="65"/>
  <c r="P237" i="65"/>
  <c r="BJ237" i="65" s="1"/>
  <c r="O237" i="65"/>
  <c r="M237" i="65"/>
  <c r="E237" i="65"/>
  <c r="D237" i="65"/>
  <c r="O236" i="65"/>
  <c r="Q236" i="65" s="1"/>
  <c r="M236" i="65"/>
  <c r="E236" i="65"/>
  <c r="D236" i="65"/>
  <c r="P235" i="65"/>
  <c r="BJ235" i="65" s="1"/>
  <c r="O235" i="65"/>
  <c r="Q235" i="65" s="1"/>
  <c r="R235" i="65" s="1"/>
  <c r="M235" i="65"/>
  <c r="E235" i="65"/>
  <c r="D235" i="65"/>
  <c r="F235" i="65" s="1"/>
  <c r="P234" i="65"/>
  <c r="BJ234" i="65" s="1"/>
  <c r="O234" i="65"/>
  <c r="Q234" i="65" s="1"/>
  <c r="R234" i="65" s="1"/>
  <c r="M234" i="65"/>
  <c r="E234" i="65"/>
  <c r="D234" i="65"/>
  <c r="O233" i="65"/>
  <c r="Q233" i="65" s="1"/>
  <c r="M233" i="65"/>
  <c r="E233" i="65"/>
  <c r="D233" i="65"/>
  <c r="O232" i="65"/>
  <c r="Q232" i="65" s="1"/>
  <c r="M232" i="65"/>
  <c r="E232" i="65"/>
  <c r="D232" i="65"/>
  <c r="Q231" i="65"/>
  <c r="R231" i="65" s="1"/>
  <c r="O231" i="65"/>
  <c r="P231" i="65" s="1"/>
  <c r="BJ231" i="65" s="1"/>
  <c r="M231" i="65"/>
  <c r="E231" i="65"/>
  <c r="D231" i="65"/>
  <c r="O230" i="65"/>
  <c r="Q230" i="65" s="1"/>
  <c r="R230" i="65" s="1"/>
  <c r="M230" i="65"/>
  <c r="E230" i="65"/>
  <c r="D230" i="65"/>
  <c r="F230" i="65" s="1"/>
  <c r="O229" i="65"/>
  <c r="P229" i="65" s="1"/>
  <c r="BJ229" i="65" s="1"/>
  <c r="M229" i="65"/>
  <c r="E229" i="65"/>
  <c r="D229" i="65"/>
  <c r="O228" i="65"/>
  <c r="M228" i="65"/>
  <c r="E228" i="65"/>
  <c r="D228" i="65"/>
  <c r="Q227" i="65"/>
  <c r="O227" i="65"/>
  <c r="P227" i="65" s="1"/>
  <c r="BJ227" i="65" s="1"/>
  <c r="M227" i="65"/>
  <c r="E227" i="65"/>
  <c r="D227" i="65"/>
  <c r="F227" i="65" s="1"/>
  <c r="O226" i="65"/>
  <c r="Q226" i="65" s="1"/>
  <c r="M226" i="65"/>
  <c r="E226" i="65"/>
  <c r="D226" i="65"/>
  <c r="F226" i="65" s="1"/>
  <c r="O225" i="65"/>
  <c r="P225" i="65" s="1"/>
  <c r="BJ225" i="65" s="1"/>
  <c r="M225" i="65"/>
  <c r="E225" i="65"/>
  <c r="D225" i="65"/>
  <c r="O224" i="65"/>
  <c r="Q224" i="65" s="1"/>
  <c r="M224" i="65"/>
  <c r="E224" i="65"/>
  <c r="D224" i="65"/>
  <c r="O223" i="65"/>
  <c r="M223" i="65"/>
  <c r="E223" i="65"/>
  <c r="D223" i="65"/>
  <c r="F223" i="65" s="1"/>
  <c r="O222" i="65"/>
  <c r="M222" i="65"/>
  <c r="E222" i="65"/>
  <c r="D222" i="65"/>
  <c r="O221" i="65"/>
  <c r="Q221" i="65" s="1"/>
  <c r="M221" i="65"/>
  <c r="E221" i="65"/>
  <c r="D221" i="65"/>
  <c r="O220" i="65"/>
  <c r="M220" i="65"/>
  <c r="E220" i="65"/>
  <c r="D220" i="65"/>
  <c r="O219" i="65"/>
  <c r="M219" i="65"/>
  <c r="E219" i="65"/>
  <c r="D219" i="65"/>
  <c r="F219" i="65" s="1"/>
  <c r="P218" i="65"/>
  <c r="BJ218" i="65" s="1"/>
  <c r="O218" i="65"/>
  <c r="Q218" i="65" s="1"/>
  <c r="S218" i="65" s="1"/>
  <c r="M218" i="65"/>
  <c r="E218" i="65"/>
  <c r="D218" i="65"/>
  <c r="F218" i="65" s="1"/>
  <c r="O217" i="65"/>
  <c r="P217" i="65" s="1"/>
  <c r="BJ217" i="65" s="1"/>
  <c r="M217" i="65"/>
  <c r="E217" i="65"/>
  <c r="D217" i="65"/>
  <c r="O216" i="65"/>
  <c r="Q216" i="65" s="1"/>
  <c r="V216" i="65" s="1"/>
  <c r="M216" i="65"/>
  <c r="F216" i="65"/>
  <c r="E216" i="65"/>
  <c r="D216" i="65"/>
  <c r="O215" i="65"/>
  <c r="Q215" i="65" s="1"/>
  <c r="M215" i="65"/>
  <c r="E215" i="65"/>
  <c r="D215" i="65"/>
  <c r="O214" i="65"/>
  <c r="Q214" i="65" s="1"/>
  <c r="S214" i="65" s="1"/>
  <c r="M214" i="65"/>
  <c r="E214" i="65"/>
  <c r="D214" i="65"/>
  <c r="F214" i="65" s="1"/>
  <c r="O213" i="65"/>
  <c r="P213" i="65" s="1"/>
  <c r="BJ213" i="65" s="1"/>
  <c r="M213" i="65"/>
  <c r="E213" i="65"/>
  <c r="D213" i="65"/>
  <c r="O212" i="65"/>
  <c r="Q212" i="65" s="1"/>
  <c r="M212" i="65"/>
  <c r="E212" i="65"/>
  <c r="D212" i="65"/>
  <c r="O211" i="65"/>
  <c r="P211" i="65" s="1"/>
  <c r="BJ211" i="65" s="1"/>
  <c r="M211" i="65"/>
  <c r="E211" i="65"/>
  <c r="D211" i="65"/>
  <c r="O210" i="65"/>
  <c r="M210" i="65"/>
  <c r="E210" i="65"/>
  <c r="F210" i="65" s="1"/>
  <c r="D210" i="65"/>
  <c r="O209" i="65"/>
  <c r="Q209" i="65" s="1"/>
  <c r="M209" i="65"/>
  <c r="E209" i="65"/>
  <c r="D209" i="65"/>
  <c r="O208" i="65"/>
  <c r="M208" i="65"/>
  <c r="E208" i="65"/>
  <c r="D208" i="65"/>
  <c r="O207" i="65"/>
  <c r="P207" i="65" s="1"/>
  <c r="BJ207" i="65" s="1"/>
  <c r="M207" i="65"/>
  <c r="P26" i="65" s="1"/>
  <c r="BJ26" i="65" s="1"/>
  <c r="E207" i="65"/>
  <c r="D207" i="65"/>
  <c r="O206" i="65"/>
  <c r="Q206" i="65" s="1"/>
  <c r="M206" i="65"/>
  <c r="E206" i="65"/>
  <c r="D206" i="65"/>
  <c r="O205" i="65"/>
  <c r="M205" i="65"/>
  <c r="E205" i="65"/>
  <c r="D205" i="65"/>
  <c r="F205" i="65" s="1"/>
  <c r="O204" i="65"/>
  <c r="Q204" i="65" s="1"/>
  <c r="V204" i="65" s="1"/>
  <c r="M204" i="65"/>
  <c r="E204" i="65"/>
  <c r="D204" i="65"/>
  <c r="O203" i="65"/>
  <c r="P203" i="65" s="1"/>
  <c r="BJ203" i="65" s="1"/>
  <c r="M203" i="65"/>
  <c r="E203" i="65"/>
  <c r="D203" i="65"/>
  <c r="F203" i="65" s="1"/>
  <c r="O202" i="65"/>
  <c r="M202" i="65"/>
  <c r="E202" i="65"/>
  <c r="D202" i="65"/>
  <c r="F202" i="65" s="1"/>
  <c r="O201" i="65"/>
  <c r="M201" i="65"/>
  <c r="E201" i="65"/>
  <c r="D201" i="65"/>
  <c r="O200" i="65"/>
  <c r="M200" i="65"/>
  <c r="E200" i="65"/>
  <c r="D200" i="65"/>
  <c r="O199" i="65"/>
  <c r="P199" i="65" s="1"/>
  <c r="BJ199" i="65" s="1"/>
  <c r="M199" i="65"/>
  <c r="E199" i="65"/>
  <c r="D199" i="65"/>
  <c r="F199" i="65" s="1"/>
  <c r="O198" i="65"/>
  <c r="M198" i="65"/>
  <c r="E198" i="65"/>
  <c r="F198" i="65" s="1"/>
  <c r="D198" i="65"/>
  <c r="O197" i="65"/>
  <c r="Q197" i="65" s="1"/>
  <c r="R197" i="65" s="1"/>
  <c r="M197" i="65"/>
  <c r="E197" i="65"/>
  <c r="D197" i="65"/>
  <c r="O196" i="65"/>
  <c r="M196" i="65"/>
  <c r="E196" i="65"/>
  <c r="D196" i="65"/>
  <c r="O195" i="65"/>
  <c r="M195" i="65"/>
  <c r="E195" i="65"/>
  <c r="D195" i="65"/>
  <c r="O194" i="65"/>
  <c r="M194" i="65"/>
  <c r="E194" i="65"/>
  <c r="D194" i="65"/>
  <c r="P193" i="65"/>
  <c r="BJ193" i="65" s="1"/>
  <c r="O193" i="65"/>
  <c r="Q193" i="65" s="1"/>
  <c r="M193" i="65"/>
  <c r="E193" i="65"/>
  <c r="F193" i="65" s="1"/>
  <c r="D193" i="65"/>
  <c r="O192" i="65"/>
  <c r="M192" i="65"/>
  <c r="E192" i="65"/>
  <c r="D192" i="65"/>
  <c r="F192" i="65" s="1"/>
  <c r="O191" i="65"/>
  <c r="P191" i="65" s="1"/>
  <c r="BJ191" i="65" s="1"/>
  <c r="M191" i="65"/>
  <c r="E191" i="65"/>
  <c r="D191" i="65"/>
  <c r="O190" i="65"/>
  <c r="M190" i="65"/>
  <c r="E190" i="65"/>
  <c r="D190" i="65"/>
  <c r="O189" i="65"/>
  <c r="P189" i="65" s="1"/>
  <c r="BJ189" i="65" s="1"/>
  <c r="M189" i="65"/>
  <c r="E189" i="65"/>
  <c r="D189" i="65"/>
  <c r="O188" i="65"/>
  <c r="M188" i="65"/>
  <c r="E188" i="65"/>
  <c r="D188" i="65"/>
  <c r="P187" i="65"/>
  <c r="BJ187" i="65" s="1"/>
  <c r="O187" i="65"/>
  <c r="Q187" i="65" s="1"/>
  <c r="S187" i="65" s="1"/>
  <c r="M187" i="65"/>
  <c r="E187" i="65"/>
  <c r="D187" i="65"/>
  <c r="O186" i="65"/>
  <c r="M186" i="65"/>
  <c r="E186" i="65"/>
  <c r="D186" i="65"/>
  <c r="O185" i="65"/>
  <c r="P185" i="65" s="1"/>
  <c r="BJ185" i="65" s="1"/>
  <c r="M185" i="65"/>
  <c r="E185" i="65"/>
  <c r="D185" i="65"/>
  <c r="O184" i="65"/>
  <c r="Q184" i="65" s="1"/>
  <c r="V184" i="65" s="1"/>
  <c r="M184" i="65"/>
  <c r="E184" i="65"/>
  <c r="D184" i="65"/>
  <c r="Q183" i="65"/>
  <c r="O183" i="65"/>
  <c r="P183" i="65" s="1"/>
  <c r="BJ183" i="65" s="1"/>
  <c r="M183" i="65"/>
  <c r="E183" i="65"/>
  <c r="D183" i="65"/>
  <c r="F183" i="65" s="1"/>
  <c r="O182" i="65"/>
  <c r="M182" i="65"/>
  <c r="F182" i="65"/>
  <c r="E182" i="65"/>
  <c r="D182" i="65"/>
  <c r="P181" i="65"/>
  <c r="BJ181" i="65" s="1"/>
  <c r="O181" i="65"/>
  <c r="Q181" i="65" s="1"/>
  <c r="M181" i="65"/>
  <c r="E181" i="65"/>
  <c r="D181" i="65"/>
  <c r="O180" i="65"/>
  <c r="Q180" i="65" s="1"/>
  <c r="M180" i="65"/>
  <c r="E180" i="65"/>
  <c r="D180" i="65"/>
  <c r="P179" i="65"/>
  <c r="BJ179" i="65" s="1"/>
  <c r="O179" i="65"/>
  <c r="Q179" i="65" s="1"/>
  <c r="R179" i="65" s="1"/>
  <c r="M179" i="65"/>
  <c r="E179" i="65"/>
  <c r="D179" i="65"/>
  <c r="O178" i="65"/>
  <c r="M178" i="65"/>
  <c r="E178" i="65"/>
  <c r="D178" i="65"/>
  <c r="O177" i="65"/>
  <c r="M177" i="65"/>
  <c r="E177" i="65"/>
  <c r="D177" i="65"/>
  <c r="O176" i="65"/>
  <c r="Q176" i="65" s="1"/>
  <c r="M176" i="65"/>
  <c r="E176" i="65"/>
  <c r="D176" i="65"/>
  <c r="O175" i="65"/>
  <c r="P175" i="65" s="1"/>
  <c r="BJ175" i="65" s="1"/>
  <c r="M175" i="65"/>
  <c r="E175" i="65"/>
  <c r="D175" i="65"/>
  <c r="O174" i="65"/>
  <c r="M174" i="65"/>
  <c r="E174" i="65"/>
  <c r="D174" i="65"/>
  <c r="O173" i="65"/>
  <c r="P173" i="65" s="1"/>
  <c r="BJ173" i="65" s="1"/>
  <c r="M173" i="65"/>
  <c r="E173" i="65"/>
  <c r="D173" i="65"/>
  <c r="O172" i="65"/>
  <c r="Q172" i="65" s="1"/>
  <c r="M172" i="65"/>
  <c r="E172" i="65"/>
  <c r="D172" i="65"/>
  <c r="O171" i="65"/>
  <c r="M171" i="65"/>
  <c r="E171" i="65"/>
  <c r="F171" i="65" s="1"/>
  <c r="D171" i="65"/>
  <c r="O170" i="65"/>
  <c r="M170" i="65"/>
  <c r="E170" i="65"/>
  <c r="D170" i="65"/>
  <c r="F170" i="65" s="1"/>
  <c r="O169" i="65"/>
  <c r="P169" i="65" s="1"/>
  <c r="BJ169" i="65" s="1"/>
  <c r="M169" i="65"/>
  <c r="E169" i="65"/>
  <c r="D169" i="65"/>
  <c r="O168" i="65"/>
  <c r="P168" i="65" s="1"/>
  <c r="BJ168" i="65" s="1"/>
  <c r="M168" i="65"/>
  <c r="E168" i="65"/>
  <c r="D168" i="65"/>
  <c r="O167" i="65"/>
  <c r="M167" i="65"/>
  <c r="E167" i="65"/>
  <c r="D167" i="65"/>
  <c r="O166" i="65"/>
  <c r="M166" i="65"/>
  <c r="E166" i="65"/>
  <c r="D166" i="65"/>
  <c r="F166" i="65" s="1"/>
  <c r="O165" i="65"/>
  <c r="Q165" i="65" s="1"/>
  <c r="V165" i="65" s="1"/>
  <c r="AA165" i="65" s="1"/>
  <c r="AC165" i="65" s="1"/>
  <c r="M165" i="65"/>
  <c r="E165" i="65"/>
  <c r="D165" i="65"/>
  <c r="O164" i="65"/>
  <c r="P164" i="65" s="1"/>
  <c r="BJ164" i="65" s="1"/>
  <c r="M164" i="65"/>
  <c r="E164" i="65"/>
  <c r="D164" i="65"/>
  <c r="O163" i="65"/>
  <c r="M163" i="65"/>
  <c r="E163" i="65"/>
  <c r="D163" i="65"/>
  <c r="O162" i="65"/>
  <c r="M162" i="65"/>
  <c r="E162" i="65"/>
  <c r="D162" i="65"/>
  <c r="F162" i="65" s="1"/>
  <c r="O161" i="65"/>
  <c r="P161" i="65" s="1"/>
  <c r="BJ161" i="65" s="1"/>
  <c r="M161" i="65"/>
  <c r="E161" i="65"/>
  <c r="D161" i="65"/>
  <c r="O160" i="65"/>
  <c r="Q160" i="65" s="1"/>
  <c r="R160" i="65" s="1"/>
  <c r="M160" i="65"/>
  <c r="E160" i="65"/>
  <c r="D160" i="65"/>
  <c r="O159" i="65"/>
  <c r="Q159" i="65" s="1"/>
  <c r="S159" i="65" s="1"/>
  <c r="M159" i="65"/>
  <c r="F159" i="65"/>
  <c r="E159" i="65"/>
  <c r="D159" i="65"/>
  <c r="O158" i="65"/>
  <c r="M158" i="65"/>
  <c r="E158" i="65"/>
  <c r="D158" i="65"/>
  <c r="O157" i="65"/>
  <c r="P157" i="65" s="1"/>
  <c r="BJ157" i="65" s="1"/>
  <c r="M157" i="65"/>
  <c r="E157" i="65"/>
  <c r="D157" i="65"/>
  <c r="O156" i="65"/>
  <c r="P156" i="65" s="1"/>
  <c r="BJ156" i="65" s="1"/>
  <c r="M156" i="65"/>
  <c r="E156" i="65"/>
  <c r="D156" i="65"/>
  <c r="O155" i="65"/>
  <c r="P155" i="65" s="1"/>
  <c r="BJ155" i="65" s="1"/>
  <c r="M155" i="65"/>
  <c r="E155" i="65"/>
  <c r="D155" i="65"/>
  <c r="O154" i="65"/>
  <c r="M154" i="65"/>
  <c r="E154" i="65"/>
  <c r="D154" i="65"/>
  <c r="Q153" i="65"/>
  <c r="O153" i="65"/>
  <c r="P153" i="65" s="1"/>
  <c r="BJ153" i="65" s="1"/>
  <c r="M153" i="65"/>
  <c r="E153" i="65"/>
  <c r="D153" i="65"/>
  <c r="O152" i="65"/>
  <c r="P152" i="65" s="1"/>
  <c r="BJ152" i="65" s="1"/>
  <c r="M152" i="65"/>
  <c r="E152" i="65"/>
  <c r="D152" i="65"/>
  <c r="O151" i="65"/>
  <c r="P151" i="65" s="1"/>
  <c r="BJ151" i="65" s="1"/>
  <c r="M151" i="65"/>
  <c r="E151" i="65"/>
  <c r="D151" i="65"/>
  <c r="O150" i="65"/>
  <c r="M150" i="65"/>
  <c r="E150" i="65"/>
  <c r="D150" i="65"/>
  <c r="F150" i="65" s="1"/>
  <c r="O149" i="65"/>
  <c r="Q149" i="65" s="1"/>
  <c r="V149" i="65" s="1"/>
  <c r="M149" i="65"/>
  <c r="E149" i="65"/>
  <c r="D149" i="65"/>
  <c r="O148" i="65"/>
  <c r="M148" i="65"/>
  <c r="E148" i="65"/>
  <c r="D148" i="65"/>
  <c r="O147" i="65"/>
  <c r="Q147" i="65" s="1"/>
  <c r="R147" i="65" s="1"/>
  <c r="M147" i="65"/>
  <c r="E147" i="65"/>
  <c r="D147" i="65"/>
  <c r="P146" i="65"/>
  <c r="BJ146" i="65" s="1"/>
  <c r="O146" i="65"/>
  <c r="Q146" i="65" s="1"/>
  <c r="R146" i="65" s="1"/>
  <c r="M146" i="65"/>
  <c r="E146" i="65"/>
  <c r="D146" i="65"/>
  <c r="Q145" i="65"/>
  <c r="O145" i="65"/>
  <c r="P145" i="65" s="1"/>
  <c r="BJ145" i="65" s="1"/>
  <c r="M145" i="65"/>
  <c r="E145" i="65"/>
  <c r="D145" i="65"/>
  <c r="O144" i="65"/>
  <c r="Q144" i="65" s="1"/>
  <c r="R144" i="65" s="1"/>
  <c r="M144" i="65"/>
  <c r="E144" i="65"/>
  <c r="D144" i="65"/>
  <c r="O143" i="65"/>
  <c r="P143" i="65" s="1"/>
  <c r="BJ143" i="65" s="1"/>
  <c r="M143" i="65"/>
  <c r="E143" i="65"/>
  <c r="D143" i="65"/>
  <c r="O142" i="65"/>
  <c r="Q142" i="65" s="1"/>
  <c r="R142" i="65" s="1"/>
  <c r="M142" i="65"/>
  <c r="E142" i="65"/>
  <c r="D142" i="65"/>
  <c r="O141" i="65"/>
  <c r="Q141" i="65" s="1"/>
  <c r="S141" i="65" s="1"/>
  <c r="M141" i="65"/>
  <c r="E141" i="65"/>
  <c r="D141" i="65"/>
  <c r="O140" i="65"/>
  <c r="Q140" i="65" s="1"/>
  <c r="R140" i="65" s="1"/>
  <c r="M140" i="65"/>
  <c r="E140" i="65"/>
  <c r="D140" i="65"/>
  <c r="O139" i="65"/>
  <c r="P139" i="65" s="1"/>
  <c r="BJ139" i="65" s="1"/>
  <c r="M139" i="65"/>
  <c r="E139" i="65"/>
  <c r="D139" i="65"/>
  <c r="O138" i="65"/>
  <c r="M138" i="65"/>
  <c r="E138" i="65"/>
  <c r="D138" i="65"/>
  <c r="O137" i="65"/>
  <c r="M137" i="65"/>
  <c r="E137" i="65"/>
  <c r="D137" i="65"/>
  <c r="O136" i="65"/>
  <c r="M136" i="65"/>
  <c r="E136" i="65"/>
  <c r="D136" i="65"/>
  <c r="P135" i="65"/>
  <c r="BJ135" i="65" s="1"/>
  <c r="O135" i="65"/>
  <c r="Q135" i="65" s="1"/>
  <c r="M135" i="65"/>
  <c r="E135" i="65"/>
  <c r="D135" i="65"/>
  <c r="F135" i="65" s="1"/>
  <c r="O134" i="65"/>
  <c r="M134" i="65"/>
  <c r="E134" i="65"/>
  <c r="F134" i="65" s="1"/>
  <c r="D134" i="65"/>
  <c r="O133" i="65"/>
  <c r="Q133" i="65" s="1"/>
  <c r="M133" i="65"/>
  <c r="E133" i="65"/>
  <c r="D133" i="65"/>
  <c r="O132" i="65"/>
  <c r="P132" i="65" s="1"/>
  <c r="BJ132" i="65" s="1"/>
  <c r="M132" i="65"/>
  <c r="E132" i="65"/>
  <c r="D132" i="65"/>
  <c r="F132" i="65" s="1"/>
  <c r="Q131" i="65"/>
  <c r="R131" i="65" s="1"/>
  <c r="O131" i="65"/>
  <c r="P131" i="65" s="1"/>
  <c r="BJ131" i="65" s="1"/>
  <c r="M131" i="65"/>
  <c r="E131" i="65"/>
  <c r="D131" i="65"/>
  <c r="F131" i="65" s="1"/>
  <c r="O130" i="65"/>
  <c r="M130" i="65"/>
  <c r="E130" i="65"/>
  <c r="D130" i="65"/>
  <c r="O129" i="65"/>
  <c r="M129" i="65"/>
  <c r="E129" i="65"/>
  <c r="D129" i="65"/>
  <c r="O128" i="65"/>
  <c r="M128" i="65"/>
  <c r="E128" i="65"/>
  <c r="D128" i="65"/>
  <c r="O127" i="65"/>
  <c r="P127" i="65" s="1"/>
  <c r="BJ127" i="65" s="1"/>
  <c r="M127" i="65"/>
  <c r="E127" i="65"/>
  <c r="D127" i="65"/>
  <c r="O126" i="65"/>
  <c r="M126" i="65"/>
  <c r="E126" i="65"/>
  <c r="F126" i="65" s="1"/>
  <c r="D126" i="65"/>
  <c r="O125" i="65"/>
  <c r="M125" i="65"/>
  <c r="E125" i="65"/>
  <c r="D125" i="65"/>
  <c r="O124" i="65"/>
  <c r="M124" i="65"/>
  <c r="E124" i="65"/>
  <c r="F124" i="65" s="1"/>
  <c r="D124" i="65"/>
  <c r="O123" i="65"/>
  <c r="Q123" i="65" s="1"/>
  <c r="R123" i="65" s="1"/>
  <c r="M123" i="65"/>
  <c r="E123" i="65"/>
  <c r="D123" i="65"/>
  <c r="O122" i="65"/>
  <c r="M122" i="65"/>
  <c r="E122" i="65"/>
  <c r="D122" i="65"/>
  <c r="Q121" i="65"/>
  <c r="O121" i="65"/>
  <c r="P121" i="65" s="1"/>
  <c r="BJ121" i="65" s="1"/>
  <c r="M121" i="65"/>
  <c r="E121" i="65"/>
  <c r="D121" i="65"/>
  <c r="O120" i="65"/>
  <c r="M120" i="65"/>
  <c r="E120" i="65"/>
  <c r="D120" i="65"/>
  <c r="O119" i="65"/>
  <c r="P119" i="65" s="1"/>
  <c r="BJ119" i="65" s="1"/>
  <c r="M119" i="65"/>
  <c r="E119" i="65"/>
  <c r="D119" i="65"/>
  <c r="O118" i="65"/>
  <c r="M118" i="65"/>
  <c r="E118" i="65"/>
  <c r="D118" i="65"/>
  <c r="O117" i="65"/>
  <c r="M117" i="65"/>
  <c r="E117" i="65"/>
  <c r="D117" i="65"/>
  <c r="O116" i="65"/>
  <c r="M116" i="65"/>
  <c r="E116" i="65"/>
  <c r="D116" i="65"/>
  <c r="O115" i="65"/>
  <c r="P115" i="65" s="1"/>
  <c r="BJ115" i="65" s="1"/>
  <c r="M115" i="65"/>
  <c r="E115" i="65"/>
  <c r="D115" i="65"/>
  <c r="O114" i="65"/>
  <c r="M114" i="65"/>
  <c r="E114" i="65"/>
  <c r="D114" i="65"/>
  <c r="O113" i="65"/>
  <c r="M113" i="65"/>
  <c r="E113" i="65"/>
  <c r="D113" i="65"/>
  <c r="O112" i="65"/>
  <c r="M112" i="65"/>
  <c r="E112" i="65"/>
  <c r="D112" i="65"/>
  <c r="O111" i="65"/>
  <c r="M111" i="65"/>
  <c r="E111" i="65"/>
  <c r="D111" i="65"/>
  <c r="O110" i="65"/>
  <c r="M110" i="65"/>
  <c r="E110" i="65"/>
  <c r="D110" i="65"/>
  <c r="O109" i="65"/>
  <c r="M109" i="65"/>
  <c r="E109" i="65"/>
  <c r="D109" i="65"/>
  <c r="O108" i="65"/>
  <c r="M108" i="65"/>
  <c r="E108" i="65"/>
  <c r="D108" i="65"/>
  <c r="O107" i="65"/>
  <c r="M107" i="65"/>
  <c r="E107" i="65"/>
  <c r="D107" i="65"/>
  <c r="O106" i="65"/>
  <c r="Q106" i="65" s="1"/>
  <c r="V106" i="65" s="1"/>
  <c r="M106" i="65"/>
  <c r="E106" i="65"/>
  <c r="D106" i="65"/>
  <c r="Q105" i="65"/>
  <c r="V105" i="65" s="1"/>
  <c r="AA105" i="65" s="1"/>
  <c r="O105" i="65"/>
  <c r="P105" i="65" s="1"/>
  <c r="BJ105" i="65" s="1"/>
  <c r="M105" i="65"/>
  <c r="E105" i="65"/>
  <c r="D105" i="65"/>
  <c r="O104" i="65"/>
  <c r="Q104" i="65" s="1"/>
  <c r="V104" i="65" s="1"/>
  <c r="AA104" i="65" s="1"/>
  <c r="M104" i="65"/>
  <c r="E104" i="65"/>
  <c r="D104" i="65"/>
  <c r="O103" i="65"/>
  <c r="P103" i="65" s="1"/>
  <c r="BJ103" i="65" s="1"/>
  <c r="M103" i="65"/>
  <c r="E103" i="65"/>
  <c r="D103" i="65"/>
  <c r="O102" i="65"/>
  <c r="Q102" i="65" s="1"/>
  <c r="M102" i="65"/>
  <c r="E102" i="65"/>
  <c r="D102" i="65"/>
  <c r="O101" i="65"/>
  <c r="P101" i="65" s="1"/>
  <c r="BJ101" i="65" s="1"/>
  <c r="M101" i="65"/>
  <c r="E101" i="65"/>
  <c r="D101" i="65"/>
  <c r="F101" i="65" s="1"/>
  <c r="O100" i="65"/>
  <c r="Q100" i="65" s="1"/>
  <c r="V100" i="65" s="1"/>
  <c r="M100" i="65"/>
  <c r="E100" i="65"/>
  <c r="D100" i="65"/>
  <c r="O99" i="65"/>
  <c r="M99" i="65"/>
  <c r="E99" i="65"/>
  <c r="D99" i="65"/>
  <c r="F99" i="65" s="1"/>
  <c r="P98" i="65"/>
  <c r="BJ98" i="65" s="1"/>
  <c r="O98" i="65"/>
  <c r="Q98" i="65" s="1"/>
  <c r="V98" i="65" s="1"/>
  <c r="M98" i="65"/>
  <c r="E98" i="65"/>
  <c r="D98" i="65"/>
  <c r="Q97" i="65"/>
  <c r="V97" i="65" s="1"/>
  <c r="X97" i="65" s="1"/>
  <c r="O97" i="65"/>
  <c r="P97" i="65" s="1"/>
  <c r="BJ97" i="65" s="1"/>
  <c r="M97" i="65"/>
  <c r="E97" i="65"/>
  <c r="D97" i="65"/>
  <c r="O96" i="65"/>
  <c r="Q96" i="65" s="1"/>
  <c r="V96" i="65" s="1"/>
  <c r="M96" i="65"/>
  <c r="E96" i="65"/>
  <c r="D96" i="65"/>
  <c r="O95" i="65"/>
  <c r="P95" i="65" s="1"/>
  <c r="BJ95" i="65" s="1"/>
  <c r="M95" i="65"/>
  <c r="E95" i="65"/>
  <c r="D95" i="65"/>
  <c r="F95" i="65" s="1"/>
  <c r="O94" i="65"/>
  <c r="Q94" i="65" s="1"/>
  <c r="V94" i="65" s="1"/>
  <c r="M94" i="65"/>
  <c r="E94" i="65"/>
  <c r="D94" i="65"/>
  <c r="O93" i="65"/>
  <c r="M93" i="65"/>
  <c r="E93" i="65"/>
  <c r="D93" i="65"/>
  <c r="O92" i="65"/>
  <c r="Q92" i="65" s="1"/>
  <c r="V92" i="65" s="1"/>
  <c r="AA92" i="65" s="1"/>
  <c r="M92" i="65"/>
  <c r="E92" i="65"/>
  <c r="D92" i="65"/>
  <c r="O91" i="65"/>
  <c r="M91" i="65"/>
  <c r="E91" i="65"/>
  <c r="D91" i="65"/>
  <c r="O90" i="65"/>
  <c r="Q90" i="65" s="1"/>
  <c r="M90" i="65"/>
  <c r="E90" i="65"/>
  <c r="F90" i="65" s="1"/>
  <c r="D90" i="65"/>
  <c r="O89" i="65"/>
  <c r="P89" i="65" s="1"/>
  <c r="BJ89" i="65" s="1"/>
  <c r="M89" i="65"/>
  <c r="E89" i="65"/>
  <c r="D89" i="65"/>
  <c r="O88" i="65"/>
  <c r="Q88" i="65" s="1"/>
  <c r="V88" i="65" s="1"/>
  <c r="M88" i="65"/>
  <c r="E88" i="65"/>
  <c r="D88" i="65"/>
  <c r="O87" i="65"/>
  <c r="P87" i="65" s="1"/>
  <c r="BJ87" i="65" s="1"/>
  <c r="M87" i="65"/>
  <c r="E87" i="65"/>
  <c r="D87" i="65"/>
  <c r="O86" i="65"/>
  <c r="Q86" i="65" s="1"/>
  <c r="V86" i="65" s="1"/>
  <c r="M86" i="65"/>
  <c r="E86" i="65"/>
  <c r="D86" i="65"/>
  <c r="O85" i="65"/>
  <c r="P85" i="65" s="1"/>
  <c r="BJ85" i="65" s="1"/>
  <c r="M85" i="65"/>
  <c r="E85" i="65"/>
  <c r="D85" i="65"/>
  <c r="F85" i="65" s="1"/>
  <c r="O84" i="65"/>
  <c r="M84" i="65"/>
  <c r="E84" i="65"/>
  <c r="D84" i="65"/>
  <c r="O83" i="65"/>
  <c r="Q83" i="65" s="1"/>
  <c r="V83" i="65" s="1"/>
  <c r="AA83" i="65" s="1"/>
  <c r="AC83" i="65" s="1"/>
  <c r="M83" i="65"/>
  <c r="E83" i="65"/>
  <c r="D83" i="65"/>
  <c r="O82" i="65"/>
  <c r="Q82" i="65" s="1"/>
  <c r="V82" i="65" s="1"/>
  <c r="M82" i="65"/>
  <c r="E82" i="65"/>
  <c r="D82" i="65"/>
  <c r="O81" i="65"/>
  <c r="M81" i="65"/>
  <c r="E81" i="65"/>
  <c r="D81" i="65"/>
  <c r="O80" i="65"/>
  <c r="Q80" i="65" s="1"/>
  <c r="V80" i="65" s="1"/>
  <c r="AA80" i="65" s="1"/>
  <c r="M80" i="65"/>
  <c r="E80" i="65"/>
  <c r="D80" i="65"/>
  <c r="O79" i="65"/>
  <c r="M79" i="65"/>
  <c r="E79" i="65"/>
  <c r="D79" i="65"/>
  <c r="O78" i="65"/>
  <c r="Q78" i="65" s="1"/>
  <c r="M78" i="65"/>
  <c r="E78" i="65"/>
  <c r="D78" i="65"/>
  <c r="O77" i="65"/>
  <c r="P77" i="65" s="1"/>
  <c r="BJ77" i="65" s="1"/>
  <c r="M77" i="65"/>
  <c r="E77" i="65"/>
  <c r="F77" i="65" s="1"/>
  <c r="D77" i="65"/>
  <c r="O76" i="65"/>
  <c r="Q76" i="65" s="1"/>
  <c r="V76" i="65" s="1"/>
  <c r="M76" i="65"/>
  <c r="E76" i="65"/>
  <c r="D76" i="65"/>
  <c r="O75" i="65"/>
  <c r="P75" i="65" s="1"/>
  <c r="BJ75" i="65" s="1"/>
  <c r="M75" i="65"/>
  <c r="E75" i="65"/>
  <c r="D75" i="65"/>
  <c r="P74" i="65"/>
  <c r="BJ74" i="65" s="1"/>
  <c r="O74" i="65"/>
  <c r="Q74" i="65" s="1"/>
  <c r="V74" i="65" s="1"/>
  <c r="M74" i="65"/>
  <c r="E74" i="65"/>
  <c r="D74" i="65"/>
  <c r="O73" i="65"/>
  <c r="M73" i="65"/>
  <c r="E73" i="65"/>
  <c r="D73" i="65"/>
  <c r="O72" i="65"/>
  <c r="M72" i="65"/>
  <c r="E72" i="65"/>
  <c r="D72" i="65"/>
  <c r="O71" i="65"/>
  <c r="P71" i="65" s="1"/>
  <c r="BJ71" i="65" s="1"/>
  <c r="M71" i="65"/>
  <c r="E71" i="65"/>
  <c r="D71" i="65"/>
  <c r="O70" i="65"/>
  <c r="Q70" i="65" s="1"/>
  <c r="S70" i="65" s="1"/>
  <c r="M70" i="65"/>
  <c r="E70" i="65"/>
  <c r="D70" i="65"/>
  <c r="O69" i="65"/>
  <c r="P69" i="65" s="1"/>
  <c r="BJ69" i="65" s="1"/>
  <c r="M69" i="65"/>
  <c r="E69" i="65"/>
  <c r="D69" i="65"/>
  <c r="O68" i="65"/>
  <c r="Q68" i="65" s="1"/>
  <c r="S68" i="65" s="1"/>
  <c r="M68" i="65"/>
  <c r="E68" i="65"/>
  <c r="D68" i="65"/>
  <c r="O67" i="65"/>
  <c r="P67" i="65" s="1"/>
  <c r="BJ67" i="65" s="1"/>
  <c r="M67" i="65"/>
  <c r="E67" i="65"/>
  <c r="D67" i="65"/>
  <c r="O66" i="65"/>
  <c r="Q66" i="65" s="1"/>
  <c r="S66" i="65" s="1"/>
  <c r="M66" i="65"/>
  <c r="E66" i="65"/>
  <c r="F66" i="65" s="1"/>
  <c r="D66" i="65"/>
  <c r="O65" i="65"/>
  <c r="P65" i="65" s="1"/>
  <c r="BJ65" i="65" s="1"/>
  <c r="M65" i="65"/>
  <c r="E65" i="65"/>
  <c r="D65" i="65"/>
  <c r="F65" i="65" s="1"/>
  <c r="O64" i="65"/>
  <c r="Q64" i="65" s="1"/>
  <c r="S64" i="65" s="1"/>
  <c r="M64" i="65"/>
  <c r="E64" i="65"/>
  <c r="D64" i="65"/>
  <c r="O63" i="65"/>
  <c r="M63" i="65"/>
  <c r="E63" i="65"/>
  <c r="D63" i="65"/>
  <c r="O62" i="65"/>
  <c r="Q62" i="65" s="1"/>
  <c r="S62" i="65" s="1"/>
  <c r="M62" i="65"/>
  <c r="E62" i="65"/>
  <c r="D62" i="65"/>
  <c r="O61" i="65"/>
  <c r="M61" i="65"/>
  <c r="E61" i="65"/>
  <c r="D61" i="65"/>
  <c r="O60" i="65"/>
  <c r="M60" i="65"/>
  <c r="E60" i="65"/>
  <c r="D60" i="65"/>
  <c r="Q59" i="65"/>
  <c r="V59" i="65" s="1"/>
  <c r="X59" i="65" s="1"/>
  <c r="O59" i="65"/>
  <c r="P59" i="65" s="1"/>
  <c r="BJ59" i="65" s="1"/>
  <c r="M59" i="65"/>
  <c r="E59" i="65"/>
  <c r="D59" i="65"/>
  <c r="P58" i="65"/>
  <c r="BJ58" i="65" s="1"/>
  <c r="O58" i="65"/>
  <c r="Q58" i="65" s="1"/>
  <c r="V58" i="65" s="1"/>
  <c r="M58" i="65"/>
  <c r="E58" i="65"/>
  <c r="D58" i="65"/>
  <c r="O57" i="65"/>
  <c r="M57" i="65"/>
  <c r="E57" i="65"/>
  <c r="D57" i="65"/>
  <c r="O56" i="65"/>
  <c r="Q56" i="65" s="1"/>
  <c r="R56" i="65" s="1"/>
  <c r="M56" i="65"/>
  <c r="E56" i="65"/>
  <c r="D56" i="65"/>
  <c r="P55" i="65"/>
  <c r="BJ55" i="65" s="1"/>
  <c r="O55" i="65"/>
  <c r="Q55" i="65" s="1"/>
  <c r="M55" i="65"/>
  <c r="E55" i="65"/>
  <c r="D55" i="65"/>
  <c r="F55" i="65" s="1"/>
  <c r="Q54" i="65"/>
  <c r="P54" i="65"/>
  <c r="BJ54" i="65" s="1"/>
  <c r="O54" i="65"/>
  <c r="M54" i="65"/>
  <c r="E54" i="65"/>
  <c r="D54" i="65"/>
  <c r="O53" i="65"/>
  <c r="Q53" i="65" s="1"/>
  <c r="M53" i="65"/>
  <c r="E53" i="65"/>
  <c r="D53" i="65"/>
  <c r="O52" i="65"/>
  <c r="P52" i="65" s="1"/>
  <c r="BJ52" i="65" s="1"/>
  <c r="M52" i="65"/>
  <c r="E52" i="65"/>
  <c r="D52" i="65"/>
  <c r="O51" i="65"/>
  <c r="Q51" i="65" s="1"/>
  <c r="M51" i="65"/>
  <c r="E51" i="65"/>
  <c r="D51" i="65"/>
  <c r="O50" i="65"/>
  <c r="Q50" i="65" s="1"/>
  <c r="M50" i="65"/>
  <c r="E50" i="65"/>
  <c r="D50" i="65"/>
  <c r="O49" i="65"/>
  <c r="Q49" i="65" s="1"/>
  <c r="M49" i="65"/>
  <c r="E49" i="65"/>
  <c r="D49" i="65"/>
  <c r="O48" i="65"/>
  <c r="Q48" i="65" s="1"/>
  <c r="M48" i="65"/>
  <c r="E48" i="65"/>
  <c r="D48" i="65"/>
  <c r="O47" i="65"/>
  <c r="Q47" i="65" s="1"/>
  <c r="M47" i="65"/>
  <c r="E47" i="65"/>
  <c r="D47" i="65"/>
  <c r="O46" i="65"/>
  <c r="P46" i="65" s="1"/>
  <c r="BJ46" i="65" s="1"/>
  <c r="M46" i="65"/>
  <c r="E46" i="65"/>
  <c r="D46" i="65"/>
  <c r="O45" i="65"/>
  <c r="Q45" i="65" s="1"/>
  <c r="M45" i="65"/>
  <c r="E45" i="65"/>
  <c r="D45" i="65"/>
  <c r="O44" i="65"/>
  <c r="Q44" i="65" s="1"/>
  <c r="M44" i="65"/>
  <c r="E44" i="65"/>
  <c r="D44" i="65"/>
  <c r="O43" i="65"/>
  <c r="Q43" i="65" s="1"/>
  <c r="M43" i="65"/>
  <c r="E43" i="65"/>
  <c r="D43" i="65"/>
  <c r="F43" i="65" s="1"/>
  <c r="Q42" i="65"/>
  <c r="P42" i="65"/>
  <c r="BJ42" i="65" s="1"/>
  <c r="O42" i="65"/>
  <c r="M42" i="65"/>
  <c r="E42" i="65"/>
  <c r="D42" i="65"/>
  <c r="O41" i="65"/>
  <c r="Q41" i="65" s="1"/>
  <c r="M41" i="65"/>
  <c r="E41" i="65"/>
  <c r="D41" i="65"/>
  <c r="O40" i="65"/>
  <c r="M40" i="65"/>
  <c r="E40" i="65"/>
  <c r="D40" i="65"/>
  <c r="O39" i="65"/>
  <c r="Q39" i="65" s="1"/>
  <c r="M39" i="65"/>
  <c r="E39" i="65"/>
  <c r="D39" i="65"/>
  <c r="O38" i="65"/>
  <c r="Q38" i="65" s="1"/>
  <c r="V38" i="65" s="1"/>
  <c r="M38" i="65"/>
  <c r="E38" i="65"/>
  <c r="D38" i="65"/>
  <c r="F38" i="65" s="1"/>
  <c r="O37" i="65"/>
  <c r="Q37" i="65" s="1"/>
  <c r="M37" i="65"/>
  <c r="F37" i="65"/>
  <c r="E37" i="65"/>
  <c r="D37" i="65"/>
  <c r="O36" i="65"/>
  <c r="M36" i="65"/>
  <c r="E36" i="65"/>
  <c r="D36" i="65"/>
  <c r="O35" i="65"/>
  <c r="Q35" i="65" s="1"/>
  <c r="M35" i="65"/>
  <c r="E35" i="65"/>
  <c r="D35" i="65"/>
  <c r="F35" i="65" s="1"/>
  <c r="Q34" i="65"/>
  <c r="V34" i="65" s="1"/>
  <c r="P34" i="65"/>
  <c r="BJ34" i="65" s="1"/>
  <c r="O34" i="65"/>
  <c r="M34" i="65"/>
  <c r="E34" i="65"/>
  <c r="D34" i="65"/>
  <c r="O33" i="65"/>
  <c r="Q33" i="65" s="1"/>
  <c r="M33" i="65"/>
  <c r="E33" i="65"/>
  <c r="D33" i="65"/>
  <c r="O32" i="65"/>
  <c r="M32" i="65"/>
  <c r="E32" i="65"/>
  <c r="D32" i="65"/>
  <c r="O31" i="65"/>
  <c r="M31" i="65"/>
  <c r="E31" i="65"/>
  <c r="D31" i="65"/>
  <c r="F31" i="65" s="1"/>
  <c r="Q30" i="65"/>
  <c r="V30" i="65" s="1"/>
  <c r="O30" i="65"/>
  <c r="M30" i="65"/>
  <c r="E30" i="65"/>
  <c r="D30" i="65"/>
  <c r="O29" i="65"/>
  <c r="Q29" i="65" s="1"/>
  <c r="M29" i="65"/>
  <c r="E29" i="65"/>
  <c r="D29" i="65"/>
  <c r="O28" i="65"/>
  <c r="P28" i="65" s="1"/>
  <c r="BJ28" i="65" s="1"/>
  <c r="M28" i="65"/>
  <c r="E28" i="65"/>
  <c r="D28" i="65"/>
  <c r="O27" i="65"/>
  <c r="Q27" i="65" s="1"/>
  <c r="M27" i="65"/>
  <c r="E27" i="65"/>
  <c r="D27" i="65"/>
  <c r="O26" i="65"/>
  <c r="Q26" i="65" s="1"/>
  <c r="V26" i="65" s="1"/>
  <c r="M26" i="65"/>
  <c r="E26" i="65"/>
  <c r="D26" i="65"/>
  <c r="F26" i="65" s="1"/>
  <c r="O25" i="65"/>
  <c r="Q25" i="65" s="1"/>
  <c r="M25" i="65"/>
  <c r="E25" i="65"/>
  <c r="D25" i="65"/>
  <c r="O24" i="65"/>
  <c r="P24" i="65" s="1"/>
  <c r="BJ24" i="65" s="1"/>
  <c r="M24" i="65"/>
  <c r="E24" i="65"/>
  <c r="D24" i="65"/>
  <c r="O23" i="65"/>
  <c r="M23" i="65"/>
  <c r="E23" i="65"/>
  <c r="D23" i="65"/>
  <c r="F23" i="65" s="1"/>
  <c r="O22" i="65"/>
  <c r="P22" i="65" s="1"/>
  <c r="BJ22" i="65" s="1"/>
  <c r="M22" i="65"/>
  <c r="E22" i="65"/>
  <c r="D22" i="65"/>
  <c r="O21" i="65"/>
  <c r="Q21" i="65" s="1"/>
  <c r="M21" i="65"/>
  <c r="E21" i="65"/>
  <c r="D21" i="65"/>
  <c r="O20" i="65"/>
  <c r="M20" i="65"/>
  <c r="E20" i="65"/>
  <c r="D20" i="65"/>
  <c r="O19" i="65"/>
  <c r="Q19" i="65" s="1"/>
  <c r="M19" i="65"/>
  <c r="E19" i="65"/>
  <c r="D19" i="65"/>
  <c r="F19" i="65" s="1"/>
  <c r="Q18" i="65"/>
  <c r="V18" i="65" s="1"/>
  <c r="O18" i="65"/>
  <c r="P18" i="65" s="1"/>
  <c r="BJ18" i="65" s="1"/>
  <c r="M18" i="65"/>
  <c r="E18" i="65"/>
  <c r="D18" i="65"/>
  <c r="O17" i="65"/>
  <c r="Q17" i="65" s="1"/>
  <c r="M17" i="65"/>
  <c r="E17" i="65"/>
  <c r="D17" i="65"/>
  <c r="O16" i="65"/>
  <c r="Q16" i="65" s="1"/>
  <c r="V16" i="65" s="1"/>
  <c r="M16" i="65"/>
  <c r="E16" i="65"/>
  <c r="D16" i="65"/>
  <c r="O15" i="65"/>
  <c r="Q15" i="65" s="1"/>
  <c r="M15" i="65"/>
  <c r="E15" i="65"/>
  <c r="D15" i="65"/>
  <c r="F15" i="65" s="1"/>
  <c r="O14" i="65"/>
  <c r="Q14" i="65" s="1"/>
  <c r="V14" i="65" s="1"/>
  <c r="M14" i="65"/>
  <c r="E14" i="65"/>
  <c r="D14" i="65"/>
  <c r="O13" i="65"/>
  <c r="Q13" i="65" s="1"/>
  <c r="M13" i="65"/>
  <c r="E13" i="65"/>
  <c r="D13" i="65"/>
  <c r="F13" i="65" s="1"/>
  <c r="O12" i="65"/>
  <c r="M12" i="65"/>
  <c r="E12" i="65"/>
  <c r="D12" i="65"/>
  <c r="O11" i="65"/>
  <c r="Q11" i="65" s="1"/>
  <c r="M11" i="65"/>
  <c r="E11" i="65"/>
  <c r="D11" i="65"/>
  <c r="O10" i="65"/>
  <c r="Q10" i="65" s="1"/>
  <c r="V10" i="65" s="1"/>
  <c r="M10" i="65"/>
  <c r="E10" i="65"/>
  <c r="D10" i="65"/>
  <c r="O9" i="65"/>
  <c r="M9" i="65"/>
  <c r="E9" i="65"/>
  <c r="D9" i="65"/>
  <c r="O8" i="65"/>
  <c r="M8" i="65"/>
  <c r="E8" i="65"/>
  <c r="D8" i="65"/>
  <c r="O7" i="65"/>
  <c r="Q7" i="65" s="1"/>
  <c r="M7" i="65"/>
  <c r="E7" i="65"/>
  <c r="D7" i="65"/>
  <c r="Q6" i="65"/>
  <c r="V6" i="65" s="1"/>
  <c r="O6" i="65"/>
  <c r="M6" i="65"/>
  <c r="E6" i="65"/>
  <c r="D6" i="65"/>
  <c r="F6" i="65" s="1"/>
  <c r="O5" i="65"/>
  <c r="Q5" i="65" s="1"/>
  <c r="M5" i="65"/>
  <c r="E5" i="65"/>
  <c r="D5" i="65"/>
  <c r="O4" i="65"/>
  <c r="Q4" i="65" s="1"/>
  <c r="V4" i="65" s="1"/>
  <c r="M4" i="65"/>
  <c r="E4" i="65"/>
  <c r="D4" i="65"/>
  <c r="O3" i="65"/>
  <c r="Q3" i="65" s="1"/>
  <c r="M3" i="65"/>
  <c r="E3" i="65"/>
  <c r="D3" i="65"/>
  <c r="M3" i="67"/>
  <c r="O3" i="67"/>
  <c r="Q3" i="67" s="1"/>
  <c r="V3" i="67" s="1"/>
  <c r="U159" i="65" l="1"/>
  <c r="U141" i="65"/>
  <c r="F7" i="65"/>
  <c r="F20" i="65"/>
  <c r="F143" i="65"/>
  <c r="F189" i="65"/>
  <c r="P201" i="65"/>
  <c r="BJ201" i="65" s="1"/>
  <c r="Q201" i="65"/>
  <c r="V201" i="65" s="1"/>
  <c r="AA201" i="65" s="1"/>
  <c r="AC201" i="65" s="1"/>
  <c r="F206" i="65"/>
  <c r="F242" i="65"/>
  <c r="F246" i="65"/>
  <c r="P260" i="65"/>
  <c r="BJ260" i="65" s="1"/>
  <c r="Q488" i="65"/>
  <c r="R488" i="65" s="1"/>
  <c r="P488" i="65"/>
  <c r="BJ488" i="65" s="1"/>
  <c r="U475" i="65"/>
  <c r="F82" i="65"/>
  <c r="Q156" i="65"/>
  <c r="V156" i="65" s="1"/>
  <c r="F158" i="65"/>
  <c r="Q225" i="65"/>
  <c r="F231" i="65"/>
  <c r="P233" i="65"/>
  <c r="BJ233" i="65" s="1"/>
  <c r="P239" i="65"/>
  <c r="BJ239" i="65" s="1"/>
  <c r="Q324" i="65"/>
  <c r="S324" i="65" s="1"/>
  <c r="P324" i="65"/>
  <c r="BJ324" i="65" s="1"/>
  <c r="Q348" i="65"/>
  <c r="S348" i="65" s="1"/>
  <c r="P348" i="65"/>
  <c r="BJ348" i="65" s="1"/>
  <c r="P48" i="65"/>
  <c r="BJ48" i="65" s="1"/>
  <c r="Q67" i="65"/>
  <c r="R67" i="65" s="1"/>
  <c r="F69" i="65"/>
  <c r="F89" i="65"/>
  <c r="Q103" i="65"/>
  <c r="V103" i="65" s="1"/>
  <c r="AA103" i="65" s="1"/>
  <c r="Q151" i="65"/>
  <c r="V151" i="65" s="1"/>
  <c r="X151" i="65" s="1"/>
  <c r="Q155" i="65"/>
  <c r="R155" i="65" s="1"/>
  <c r="Q167" i="65"/>
  <c r="V167" i="65" s="1"/>
  <c r="X167" i="65" s="1"/>
  <c r="P167" i="65"/>
  <c r="BJ167" i="65" s="1"/>
  <c r="Q203" i="65"/>
  <c r="P224" i="65"/>
  <c r="BJ224" i="65" s="1"/>
  <c r="Q228" i="65"/>
  <c r="P228" i="65"/>
  <c r="BJ228" i="65" s="1"/>
  <c r="Q243" i="65"/>
  <c r="V243" i="65" s="1"/>
  <c r="W243" i="65" s="1"/>
  <c r="P275" i="65"/>
  <c r="BJ275" i="65" s="1"/>
  <c r="Q275" i="65"/>
  <c r="R275" i="65" s="1"/>
  <c r="Q287" i="65"/>
  <c r="R287" i="65" s="1"/>
  <c r="P287" i="65"/>
  <c r="BJ287" i="65" s="1"/>
  <c r="P379" i="65"/>
  <c r="BJ379" i="65" s="1"/>
  <c r="Q379" i="65"/>
  <c r="P460" i="65"/>
  <c r="BJ460" i="65" s="1"/>
  <c r="Q460" i="65"/>
  <c r="V460" i="65" s="1"/>
  <c r="Q217" i="65"/>
  <c r="Q28" i="65"/>
  <c r="V28" i="65" s="1"/>
  <c r="P44" i="65"/>
  <c r="BJ44" i="65" s="1"/>
  <c r="F58" i="65"/>
  <c r="Q119" i="65"/>
  <c r="F128" i="65"/>
  <c r="F5" i="65"/>
  <c r="F21" i="65"/>
  <c r="F25" i="65"/>
  <c r="F49" i="65"/>
  <c r="F57" i="65"/>
  <c r="P76" i="65"/>
  <c r="BJ76" i="65" s="1"/>
  <c r="F78" i="65"/>
  <c r="F97" i="65"/>
  <c r="F108" i="65"/>
  <c r="Q143" i="65"/>
  <c r="S143" i="65" s="1"/>
  <c r="P159" i="65"/>
  <c r="BJ159" i="65" s="1"/>
  <c r="P160" i="65"/>
  <c r="BJ160" i="65" s="1"/>
  <c r="P163" i="65"/>
  <c r="BJ163" i="65" s="1"/>
  <c r="Q163" i="65"/>
  <c r="V163" i="65" s="1"/>
  <c r="X163" i="65" s="1"/>
  <c r="F168" i="65"/>
  <c r="P180" i="65"/>
  <c r="BJ180" i="65" s="1"/>
  <c r="Q185" i="65"/>
  <c r="V185" i="65" s="1"/>
  <c r="AA185" i="65" s="1"/>
  <c r="AB185" i="65" s="1"/>
  <c r="F187" i="65"/>
  <c r="F190" i="65"/>
  <c r="F197" i="65"/>
  <c r="Q199" i="65"/>
  <c r="P206" i="65"/>
  <c r="BJ206" i="65" s="1"/>
  <c r="Q223" i="65"/>
  <c r="R223" i="65" s="1"/>
  <c r="P223" i="65"/>
  <c r="BJ223" i="65" s="1"/>
  <c r="F244" i="65"/>
  <c r="F247" i="65"/>
  <c r="Q265" i="65"/>
  <c r="R265" i="65" s="1"/>
  <c r="F288" i="65"/>
  <c r="F291" i="65"/>
  <c r="F297" i="65"/>
  <c r="Q356" i="65"/>
  <c r="S356" i="65" s="1"/>
  <c r="P356" i="65"/>
  <c r="BJ356" i="65" s="1"/>
  <c r="P107" i="65"/>
  <c r="BJ107" i="65" s="1"/>
  <c r="Q168" i="65"/>
  <c r="F24" i="65"/>
  <c r="P30" i="65"/>
  <c r="BJ30" i="65" s="1"/>
  <c r="U62" i="65"/>
  <c r="F107" i="65"/>
  <c r="F113" i="65"/>
  <c r="P4" i="65"/>
  <c r="BJ4" i="65" s="1"/>
  <c r="F144" i="65"/>
  <c r="P10" i="65"/>
  <c r="BJ10" i="65" s="1"/>
  <c r="F196" i="65"/>
  <c r="F200" i="65"/>
  <c r="P205" i="65"/>
  <c r="BJ205" i="65" s="1"/>
  <c r="Q205" i="65"/>
  <c r="F224" i="65"/>
  <c r="P301" i="65"/>
  <c r="BJ301" i="65" s="1"/>
  <c r="Q301" i="65"/>
  <c r="R301" i="65" s="1"/>
  <c r="Q443" i="65"/>
  <c r="S443" i="65" s="1"/>
  <c r="P443" i="65"/>
  <c r="BJ443" i="65" s="1"/>
  <c r="F447" i="65"/>
  <c r="P448" i="65"/>
  <c r="BJ448" i="65" s="1"/>
  <c r="F454" i="65"/>
  <c r="P458" i="65"/>
  <c r="BJ458" i="65" s="1"/>
  <c r="F516" i="65"/>
  <c r="F518" i="65"/>
  <c r="F522" i="65"/>
  <c r="F524" i="65"/>
  <c r="F526" i="65"/>
  <c r="F528" i="65"/>
  <c r="F532" i="65"/>
  <c r="F538" i="65"/>
  <c r="F546" i="65"/>
  <c r="F568" i="65"/>
  <c r="F574" i="65"/>
  <c r="F576" i="65"/>
  <c r="F578" i="65"/>
  <c r="F582" i="65"/>
  <c r="F586" i="65"/>
  <c r="F592" i="65"/>
  <c r="F612" i="65"/>
  <c r="F616" i="65"/>
  <c r="F618" i="65"/>
  <c r="F620" i="65"/>
  <c r="F622" i="65"/>
  <c r="F628" i="65"/>
  <c r="F630" i="65"/>
  <c r="F632" i="65"/>
  <c r="F636" i="65"/>
  <c r="F640" i="65"/>
  <c r="F646" i="65"/>
  <c r="F654" i="65"/>
  <c r="F658" i="65"/>
  <c r="F660" i="65"/>
  <c r="F664" i="65"/>
  <c r="F666" i="65"/>
  <c r="F670" i="65"/>
  <c r="F672" i="65"/>
  <c r="F674" i="65"/>
  <c r="F694" i="65"/>
  <c r="F696" i="65"/>
  <c r="F700" i="65"/>
  <c r="P244" i="65"/>
  <c r="BJ244" i="65" s="1"/>
  <c r="F773" i="65"/>
  <c r="F775" i="65"/>
  <c r="F777" i="65"/>
  <c r="F781" i="65"/>
  <c r="F783" i="65"/>
  <c r="F789" i="65"/>
  <c r="F791" i="65"/>
  <c r="F793" i="65"/>
  <c r="F795" i="65"/>
  <c r="F799" i="65"/>
  <c r="F805" i="65"/>
  <c r="F807" i="65"/>
  <c r="F811" i="65"/>
  <c r="F854" i="65"/>
  <c r="F862" i="65"/>
  <c r="F874" i="65"/>
  <c r="F876" i="65"/>
  <c r="F880" i="65"/>
  <c r="F886" i="65"/>
  <c r="F888" i="65"/>
  <c r="F892" i="65"/>
  <c r="F894" i="65"/>
  <c r="F943" i="65"/>
  <c r="F955" i="65"/>
  <c r="F957" i="65"/>
  <c r="F959" i="65"/>
  <c r="F961" i="65"/>
  <c r="F965" i="65"/>
  <c r="F967" i="65"/>
  <c r="F969" i="65"/>
  <c r="F971" i="65"/>
  <c r="F973" i="65"/>
  <c r="F975" i="65"/>
  <c r="F977" i="65"/>
  <c r="F266" i="65"/>
  <c r="F328" i="65"/>
  <c r="P336" i="65"/>
  <c r="BJ336" i="65" s="1"/>
  <c r="F344" i="65"/>
  <c r="F373" i="65"/>
  <c r="F388" i="65"/>
  <c r="P393" i="65"/>
  <c r="BJ393" i="65" s="1"/>
  <c r="Q394" i="65"/>
  <c r="V394" i="65" s="1"/>
  <c r="F459" i="65"/>
  <c r="F494" i="65"/>
  <c r="Q496" i="65"/>
  <c r="P141" i="65"/>
  <c r="BJ141" i="65" s="1"/>
  <c r="F702" i="65"/>
  <c r="F704" i="65"/>
  <c r="P272" i="65"/>
  <c r="BJ272" i="65" s="1"/>
  <c r="F841" i="65"/>
  <c r="F843" i="65"/>
  <c r="F920" i="65"/>
  <c r="F922" i="65"/>
  <c r="F924" i="65"/>
  <c r="P438" i="65"/>
  <c r="BJ438" i="65" s="1"/>
  <c r="F997" i="65"/>
  <c r="F1001" i="65"/>
  <c r="F1003" i="65"/>
  <c r="F470" i="65"/>
  <c r="F603" i="65"/>
  <c r="F605" i="65"/>
  <c r="F609" i="65"/>
  <c r="F623" i="65"/>
  <c r="F625" i="65"/>
  <c r="F631" i="65"/>
  <c r="F639" i="65"/>
  <c r="F641" i="65"/>
  <c r="F645" i="65"/>
  <c r="F647" i="65"/>
  <c r="F651" i="65"/>
  <c r="F653" i="65"/>
  <c r="F655" i="65"/>
  <c r="F657" i="65"/>
  <c r="F659" i="65"/>
  <c r="F663" i="65"/>
  <c r="F675" i="65"/>
  <c r="F677" i="65"/>
  <c r="F681" i="65"/>
  <c r="F685" i="65"/>
  <c r="F687" i="65"/>
  <c r="F699" i="65"/>
  <c r="F752" i="65"/>
  <c r="F754" i="65"/>
  <c r="F764" i="65"/>
  <c r="F814" i="65"/>
  <c r="F816" i="65"/>
  <c r="F1015" i="65"/>
  <c r="F207" i="65"/>
  <c r="F221" i="65"/>
  <c r="F240" i="65"/>
  <c r="F245" i="65"/>
  <c r="F256" i="65"/>
  <c r="F257" i="65"/>
  <c r="F260" i="65"/>
  <c r="Q273" i="65"/>
  <c r="S273" i="65" s="1"/>
  <c r="F362" i="65"/>
  <c r="F377" i="65"/>
  <c r="F380" i="65"/>
  <c r="F383" i="65"/>
  <c r="P391" i="65"/>
  <c r="BJ391" i="65" s="1"/>
  <c r="F393" i="65"/>
  <c r="F397" i="65"/>
  <c r="F435" i="65"/>
  <c r="F436" i="65"/>
  <c r="P439" i="65"/>
  <c r="BJ439" i="65" s="1"/>
  <c r="F461" i="65"/>
  <c r="F469" i="65"/>
  <c r="F489" i="65"/>
  <c r="F492" i="65"/>
  <c r="F529" i="65"/>
  <c r="F705" i="65"/>
  <c r="F709" i="65"/>
  <c r="F711" i="65"/>
  <c r="F713" i="65"/>
  <c r="F717" i="65"/>
  <c r="F820" i="65"/>
  <c r="F822" i="65"/>
  <c r="F824" i="65"/>
  <c r="F826" i="65"/>
  <c r="F830" i="65"/>
  <c r="F832" i="65"/>
  <c r="F834" i="65"/>
  <c r="F838" i="65"/>
  <c r="F840" i="65"/>
  <c r="F881" i="65"/>
  <c r="F889" i="65"/>
  <c r="F901" i="65"/>
  <c r="F903" i="65"/>
  <c r="F905" i="65"/>
  <c r="F907" i="65"/>
  <c r="F911" i="65"/>
  <c r="F913" i="65"/>
  <c r="F915" i="65"/>
  <c r="F919" i="65"/>
  <c r="F921" i="65"/>
  <c r="F992" i="65"/>
  <c r="F994" i="65"/>
  <c r="F996" i="65"/>
  <c r="F998" i="65"/>
  <c r="F1000" i="65"/>
  <c r="F1002" i="65"/>
  <c r="F1004" i="65"/>
  <c r="P165" i="64"/>
  <c r="BE165" i="64" s="1"/>
  <c r="P171" i="64"/>
  <c r="BE171" i="64" s="1"/>
  <c r="U118" i="63"/>
  <c r="F22" i="63"/>
  <c r="Q45" i="63"/>
  <c r="F63" i="63"/>
  <c r="F84" i="63"/>
  <c r="U121" i="63"/>
  <c r="F127" i="63"/>
  <c r="F141" i="63"/>
  <c r="F148" i="63"/>
  <c r="F156" i="63"/>
  <c r="F179" i="63"/>
  <c r="Q198" i="63"/>
  <c r="Q199" i="63"/>
  <c r="R199" i="63" s="1"/>
  <c r="F209" i="63"/>
  <c r="F221" i="63"/>
  <c r="U223" i="63"/>
  <c r="P72" i="63"/>
  <c r="BE72" i="63" s="1"/>
  <c r="F248" i="63"/>
  <c r="F263" i="63"/>
  <c r="P97" i="63"/>
  <c r="BE97" i="63" s="1"/>
  <c r="P102" i="63"/>
  <c r="BE102" i="63" s="1"/>
  <c r="P104" i="63"/>
  <c r="BE104" i="63" s="1"/>
  <c r="F343" i="63"/>
  <c r="F349" i="63"/>
  <c r="F377" i="63"/>
  <c r="P151" i="63"/>
  <c r="BE151" i="63" s="1"/>
  <c r="P155" i="63"/>
  <c r="BE155" i="63" s="1"/>
  <c r="P163" i="63"/>
  <c r="BE163" i="63" s="1"/>
  <c r="P169" i="63"/>
  <c r="BE169" i="63" s="1"/>
  <c r="P175" i="63"/>
  <c r="BE175" i="63" s="1"/>
  <c r="F424" i="63"/>
  <c r="F434" i="63"/>
  <c r="F438" i="63"/>
  <c r="F450" i="63"/>
  <c r="F452" i="63"/>
  <c r="F456" i="63"/>
  <c r="F458" i="63"/>
  <c r="F462" i="63"/>
  <c r="F464" i="63"/>
  <c r="F499" i="63"/>
  <c r="F513" i="63"/>
  <c r="P40" i="63"/>
  <c r="BE40" i="63" s="1"/>
  <c r="P17" i="63"/>
  <c r="BE17" i="63" s="1"/>
  <c r="U124" i="63"/>
  <c r="P56" i="63"/>
  <c r="BE56" i="63" s="1"/>
  <c r="U214" i="63"/>
  <c r="P116" i="63"/>
  <c r="BE116" i="63" s="1"/>
  <c r="P120" i="63"/>
  <c r="BE120" i="63" s="1"/>
  <c r="P122" i="63"/>
  <c r="BE122" i="63" s="1"/>
  <c r="P126" i="63"/>
  <c r="BE126" i="63" s="1"/>
  <c r="P136" i="63"/>
  <c r="BE136" i="63" s="1"/>
  <c r="F3" i="63"/>
  <c r="P12" i="63"/>
  <c r="BE12" i="63" s="1"/>
  <c r="Q23" i="63"/>
  <c r="F53" i="63"/>
  <c r="F66" i="63"/>
  <c r="F72" i="63"/>
  <c r="P75" i="63"/>
  <c r="BE75" i="63" s="1"/>
  <c r="F90" i="63"/>
  <c r="Q111" i="63"/>
  <c r="F114" i="63"/>
  <c r="P128" i="63"/>
  <c r="BE128" i="63" s="1"/>
  <c r="P129" i="63"/>
  <c r="BE129" i="63" s="1"/>
  <c r="F147" i="63"/>
  <c r="F151" i="63"/>
  <c r="P164" i="63"/>
  <c r="BE164" i="63" s="1"/>
  <c r="P168" i="63"/>
  <c r="BE168" i="63" s="1"/>
  <c r="P38" i="63"/>
  <c r="BE38" i="63" s="1"/>
  <c r="F178" i="63"/>
  <c r="Q184" i="63"/>
  <c r="F186" i="63"/>
  <c r="F199" i="63"/>
  <c r="F200" i="63"/>
  <c r="Q202" i="63"/>
  <c r="R202" i="63" s="1"/>
  <c r="T205" i="63"/>
  <c r="F224" i="63"/>
  <c r="P232" i="63"/>
  <c r="BE232" i="63" s="1"/>
  <c r="F241" i="63"/>
  <c r="F242" i="63"/>
  <c r="P245" i="63"/>
  <c r="BE245" i="63" s="1"/>
  <c r="F251" i="63"/>
  <c r="Q255" i="63"/>
  <c r="F270" i="63"/>
  <c r="F287" i="63"/>
  <c r="F310" i="63"/>
  <c r="F320" i="63"/>
  <c r="F326" i="63"/>
  <c r="F330" i="63"/>
  <c r="F336" i="63"/>
  <c r="F338" i="63"/>
  <c r="F340" i="63"/>
  <c r="F358" i="63"/>
  <c r="F360" i="63"/>
  <c r="F385" i="63"/>
  <c r="F409" i="63"/>
  <c r="F472" i="63"/>
  <c r="P11" i="63"/>
  <c r="BE11" i="63" s="1"/>
  <c r="F13" i="63"/>
  <c r="F16" i="63"/>
  <c r="P27" i="63"/>
  <c r="BE27" i="63" s="1"/>
  <c r="Q35" i="63"/>
  <c r="R35" i="63" s="1"/>
  <c r="P39" i="63"/>
  <c r="BE39" i="63" s="1"/>
  <c r="F52" i="63"/>
  <c r="F65" i="63"/>
  <c r="F81" i="63"/>
  <c r="F108" i="63"/>
  <c r="F130" i="63"/>
  <c r="P33" i="63"/>
  <c r="BE33" i="63" s="1"/>
  <c r="F169" i="63"/>
  <c r="F185" i="63"/>
  <c r="F192" i="63"/>
  <c r="F197" i="63"/>
  <c r="F203" i="63"/>
  <c r="F427" i="63"/>
  <c r="F435" i="63"/>
  <c r="F437" i="63"/>
  <c r="F439" i="63"/>
  <c r="U224" i="63"/>
  <c r="F227" i="63"/>
  <c r="F228" i="63"/>
  <c r="F232" i="63"/>
  <c r="F237" i="63"/>
  <c r="F245" i="63"/>
  <c r="F255" i="63"/>
  <c r="F274" i="63"/>
  <c r="F280" i="63"/>
  <c r="F286" i="63"/>
  <c r="F290" i="63"/>
  <c r="F294" i="63"/>
  <c r="F313" i="63"/>
  <c r="F317" i="63"/>
  <c r="F394" i="63"/>
  <c r="F396" i="63"/>
  <c r="F398" i="63"/>
  <c r="F402" i="63"/>
  <c r="F414" i="63"/>
  <c r="F416" i="63"/>
  <c r="F420" i="63"/>
  <c r="F471" i="63"/>
  <c r="F473" i="63"/>
  <c r="F475" i="63"/>
  <c r="F477" i="63"/>
  <c r="F479" i="63"/>
  <c r="F483" i="63"/>
  <c r="F508" i="63"/>
  <c r="F11" i="63"/>
  <c r="P21" i="63"/>
  <c r="BE21" i="63" s="1"/>
  <c r="F31" i="63"/>
  <c r="F35" i="63"/>
  <c r="U46" i="63"/>
  <c r="F64" i="63"/>
  <c r="F68" i="63"/>
  <c r="F69" i="63"/>
  <c r="Q83" i="63"/>
  <c r="F88" i="63"/>
  <c r="P91" i="63"/>
  <c r="BE91" i="63" s="1"/>
  <c r="F93" i="63"/>
  <c r="F98" i="63"/>
  <c r="F107" i="63"/>
  <c r="P135" i="63"/>
  <c r="BE135" i="63" s="1"/>
  <c r="F143" i="63"/>
  <c r="F146" i="63"/>
  <c r="F164" i="63"/>
  <c r="Q166" i="63"/>
  <c r="P170" i="63"/>
  <c r="BE170" i="63" s="1"/>
  <c r="F176" i="63"/>
  <c r="P182" i="63"/>
  <c r="BE182" i="63" s="1"/>
  <c r="F191" i="63"/>
  <c r="F196" i="63"/>
  <c r="P200" i="63"/>
  <c r="BE200" i="63" s="1"/>
  <c r="F210" i="63"/>
  <c r="F267" i="63"/>
  <c r="F269" i="63"/>
  <c r="F304" i="63"/>
  <c r="F359" i="63"/>
  <c r="F361" i="63"/>
  <c r="F172" i="62"/>
  <c r="F178" i="62"/>
  <c r="F181" i="62"/>
  <c r="F316" i="62"/>
  <c r="F322" i="62"/>
  <c r="F324" i="62"/>
  <c r="F330" i="62"/>
  <c r="F334" i="62"/>
  <c r="F340" i="62"/>
  <c r="F352" i="62"/>
  <c r="F370" i="62"/>
  <c r="F376" i="62"/>
  <c r="F400" i="62"/>
  <c r="Q258" i="62"/>
  <c r="V258" i="62" s="1"/>
  <c r="W258" i="62" s="1"/>
  <c r="F232" i="62"/>
  <c r="F238" i="62"/>
  <c r="F241" i="62"/>
  <c r="P99" i="62"/>
  <c r="P105" i="62"/>
  <c r="P111" i="62"/>
  <c r="F119" i="62"/>
  <c r="P181" i="62"/>
  <c r="P177" i="62"/>
  <c r="P247" i="62"/>
  <c r="F60" i="62"/>
  <c r="F109" i="62"/>
  <c r="F115" i="62"/>
  <c r="Q185" i="62"/>
  <c r="P175" i="62"/>
  <c r="P6" i="62"/>
  <c r="F271" i="62"/>
  <c r="F273" i="62"/>
  <c r="F287" i="62"/>
  <c r="F289" i="62"/>
  <c r="F293" i="62"/>
  <c r="F297" i="62"/>
  <c r="F325" i="62"/>
  <c r="F339" i="62"/>
  <c r="F345" i="62"/>
  <c r="P162" i="62"/>
  <c r="F185" i="62"/>
  <c r="F219" i="62"/>
  <c r="P60" i="62"/>
  <c r="F125" i="62"/>
  <c r="P78" i="62"/>
  <c r="F40" i="62"/>
  <c r="F85" i="62"/>
  <c r="F116" i="62"/>
  <c r="F126" i="62"/>
  <c r="P150" i="62"/>
  <c r="F167" i="62"/>
  <c r="F171" i="62"/>
  <c r="F187" i="62"/>
  <c r="P189" i="62"/>
  <c r="P211" i="62"/>
  <c r="P248" i="62"/>
  <c r="F253" i="62"/>
  <c r="F262" i="62"/>
  <c r="F292" i="62"/>
  <c r="F304" i="62"/>
  <c r="F464" i="62"/>
  <c r="F468" i="62"/>
  <c r="F470" i="62"/>
  <c r="F472" i="62"/>
  <c r="P56" i="62"/>
  <c r="F58" i="62"/>
  <c r="F132" i="62"/>
  <c r="F135" i="62"/>
  <c r="F138" i="62"/>
  <c r="U152" i="62"/>
  <c r="U155" i="62"/>
  <c r="U158" i="62"/>
  <c r="U161" i="62"/>
  <c r="P210" i="62"/>
  <c r="T229" i="62"/>
  <c r="P28" i="62"/>
  <c r="P72" i="62"/>
  <c r="P82" i="62"/>
  <c r="P95" i="62"/>
  <c r="P101" i="62"/>
  <c r="P107" i="62"/>
  <c r="P113" i="62"/>
  <c r="U116" i="62"/>
  <c r="U119" i="62"/>
  <c r="F144" i="62"/>
  <c r="T164" i="62"/>
  <c r="P187" i="62"/>
  <c r="F193" i="62"/>
  <c r="P203" i="62"/>
  <c r="P209" i="62"/>
  <c r="Q222" i="62"/>
  <c r="R222" i="62" s="1"/>
  <c r="P243" i="62"/>
  <c r="P253" i="62"/>
  <c r="F307" i="62"/>
  <c r="F319" i="62"/>
  <c r="F355" i="62"/>
  <c r="F363" i="62"/>
  <c r="F379" i="62"/>
  <c r="F427" i="62"/>
  <c r="F445" i="62"/>
  <c r="F455" i="62"/>
  <c r="F459" i="62"/>
  <c r="F461" i="62"/>
  <c r="F463" i="62"/>
  <c r="F481" i="62"/>
  <c r="F32" i="62"/>
  <c r="F35" i="62"/>
  <c r="F56" i="62"/>
  <c r="F63" i="62"/>
  <c r="P68" i="62"/>
  <c r="F70" i="62"/>
  <c r="P85" i="62"/>
  <c r="F96" i="62"/>
  <c r="P122" i="62"/>
  <c r="P125" i="62"/>
  <c r="P129" i="62"/>
  <c r="F131" i="62"/>
  <c r="F134" i="62"/>
  <c r="P167" i="62"/>
  <c r="Q187" i="62"/>
  <c r="S187" i="62" s="1"/>
  <c r="F204" i="62"/>
  <c r="F207" i="62"/>
  <c r="P215" i="62"/>
  <c r="P116" i="62"/>
  <c r="U149" i="62"/>
  <c r="U125" i="62"/>
  <c r="P193" i="62"/>
  <c r="P199" i="62"/>
  <c r="P205" i="62"/>
  <c r="U224" i="62"/>
  <c r="U236" i="62"/>
  <c r="U255" i="62"/>
  <c r="Q254" i="64"/>
  <c r="V254" i="64" s="1"/>
  <c r="Q248" i="64"/>
  <c r="R248" i="64" s="1"/>
  <c r="Q242" i="64"/>
  <c r="V242" i="64" s="1"/>
  <c r="W242" i="64" s="1"/>
  <c r="Q236" i="64"/>
  <c r="V236" i="64" s="1"/>
  <c r="Q230" i="64"/>
  <c r="V230" i="64" s="1"/>
  <c r="AA230" i="64" s="1"/>
  <c r="AB230" i="64" s="1"/>
  <c r="Q218" i="64"/>
  <c r="S218" i="64" s="1"/>
  <c r="Q212" i="64"/>
  <c r="S212" i="64" s="1"/>
  <c r="Q206" i="64"/>
  <c r="V206" i="64" s="1"/>
  <c r="X206" i="64" s="1"/>
  <c r="Z206" i="64" s="1"/>
  <c r="Q194" i="64"/>
  <c r="V194" i="64" s="1"/>
  <c r="AA194" i="64" s="1"/>
  <c r="AC194" i="64" s="1"/>
  <c r="Q188" i="64"/>
  <c r="R188" i="64" s="1"/>
  <c r="Q176" i="64"/>
  <c r="Q164" i="64"/>
  <c r="S164" i="64" s="1"/>
  <c r="Q158" i="64"/>
  <c r="V158" i="64" s="1"/>
  <c r="X158" i="64" s="1"/>
  <c r="Q152" i="64"/>
  <c r="Q146" i="64"/>
  <c r="V146" i="64" s="1"/>
  <c r="X146" i="64" s="1"/>
  <c r="Z146" i="64" s="1"/>
  <c r="Q18" i="64"/>
  <c r="R18" i="64" s="1"/>
  <c r="P30" i="64"/>
  <c r="BE30" i="64" s="1"/>
  <c r="P36" i="64"/>
  <c r="BE36" i="64" s="1"/>
  <c r="P48" i="64"/>
  <c r="BE48" i="64" s="1"/>
  <c r="Q54" i="64"/>
  <c r="Q57" i="64"/>
  <c r="R57" i="64" s="1"/>
  <c r="P60" i="64"/>
  <c r="BE60" i="64" s="1"/>
  <c r="P66" i="64"/>
  <c r="BE66" i="64" s="1"/>
  <c r="Q75" i="64"/>
  <c r="Q81" i="64"/>
  <c r="P84" i="64"/>
  <c r="BE84" i="64" s="1"/>
  <c r="Q87" i="64"/>
  <c r="S87" i="64" s="1"/>
  <c r="P90" i="64"/>
  <c r="BE90" i="64" s="1"/>
  <c r="Q96" i="64"/>
  <c r="Q99" i="64"/>
  <c r="P102" i="64"/>
  <c r="BE102" i="64" s="1"/>
  <c r="Q108" i="64"/>
  <c r="S108" i="64" s="1"/>
  <c r="Q114" i="64"/>
  <c r="S114" i="64" s="1"/>
  <c r="T114" i="64" s="1"/>
  <c r="P120" i="64"/>
  <c r="BE120" i="64" s="1"/>
  <c r="Q126" i="64"/>
  <c r="S126" i="64" s="1"/>
  <c r="Q132" i="64"/>
  <c r="S132" i="64" s="1"/>
  <c r="Q138" i="64"/>
  <c r="Q253" i="64"/>
  <c r="S253" i="64" s="1"/>
  <c r="Q247" i="64"/>
  <c r="R247" i="64" s="1"/>
  <c r="Q241" i="64"/>
  <c r="S241" i="64" s="1"/>
  <c r="Q235" i="64"/>
  <c r="V235" i="64" s="1"/>
  <c r="Q229" i="64"/>
  <c r="Q199" i="64"/>
  <c r="R199" i="64" s="1"/>
  <c r="Q193" i="64"/>
  <c r="V193" i="64" s="1"/>
  <c r="Q187" i="64"/>
  <c r="V187" i="64" s="1"/>
  <c r="W187" i="64" s="1"/>
  <c r="Q181" i="64"/>
  <c r="V181" i="64" s="1"/>
  <c r="Q175" i="64"/>
  <c r="Q169" i="64"/>
  <c r="S169" i="64" s="1"/>
  <c r="Q163" i="64"/>
  <c r="S163" i="64" s="1"/>
  <c r="Q157" i="64"/>
  <c r="V157" i="64" s="1"/>
  <c r="Q151" i="64"/>
  <c r="V151" i="64" s="1"/>
  <c r="AA151" i="64" s="1"/>
  <c r="AB151" i="64" s="1"/>
  <c r="Q258" i="64"/>
  <c r="S258" i="64" s="1"/>
  <c r="Q252" i="64"/>
  <c r="S252" i="64" s="1"/>
  <c r="Q246" i="64"/>
  <c r="S246" i="64" s="1"/>
  <c r="Q240" i="64"/>
  <c r="S240" i="64" s="1"/>
  <c r="Q234" i="64"/>
  <c r="S234" i="64" s="1"/>
  <c r="Q228" i="64"/>
  <c r="S228" i="64" s="1"/>
  <c r="Q222" i="64"/>
  <c r="Q216" i="64"/>
  <c r="Q210" i="64"/>
  <c r="Q204" i="64"/>
  <c r="R204" i="64" s="1"/>
  <c r="Q198" i="64"/>
  <c r="V198" i="64" s="1"/>
  <c r="W198" i="64" s="1"/>
  <c r="Q186" i="64"/>
  <c r="S186" i="64" s="1"/>
  <c r="Q180" i="64"/>
  <c r="S180" i="64" s="1"/>
  <c r="Q174" i="64"/>
  <c r="Q168" i="64"/>
  <c r="Q162" i="64"/>
  <c r="Q156" i="64"/>
  <c r="V156" i="64" s="1"/>
  <c r="X156" i="64" s="1"/>
  <c r="Q150" i="64"/>
  <c r="S150" i="64" s="1"/>
  <c r="T150" i="64" s="1"/>
  <c r="Q144" i="64"/>
  <c r="Q53" i="64"/>
  <c r="V53" i="64" s="1"/>
  <c r="Q56" i="64"/>
  <c r="Q65" i="64"/>
  <c r="Q71" i="64"/>
  <c r="Q83" i="64"/>
  <c r="R83" i="64" s="1"/>
  <c r="Q89" i="64"/>
  <c r="Q92" i="64"/>
  <c r="R92" i="64" s="1"/>
  <c r="Q95" i="64"/>
  <c r="Q257" i="64"/>
  <c r="R257" i="64" s="1"/>
  <c r="Q251" i="64"/>
  <c r="R251" i="64" s="1"/>
  <c r="Q245" i="64"/>
  <c r="R245" i="64" s="1"/>
  <c r="Q239" i="64"/>
  <c r="V239" i="64" s="1"/>
  <c r="W239" i="64" s="1"/>
  <c r="Q233" i="64"/>
  <c r="Q209" i="64"/>
  <c r="V209" i="64" s="1"/>
  <c r="X209" i="64" s="1"/>
  <c r="Q203" i="64"/>
  <c r="Q197" i="64"/>
  <c r="Q191" i="64"/>
  <c r="S191" i="64" s="1"/>
  <c r="U191" i="64" s="1"/>
  <c r="Q185" i="64"/>
  <c r="V185" i="64" s="1"/>
  <c r="X185" i="64" s="1"/>
  <c r="Q179" i="64"/>
  <c r="R179" i="64" s="1"/>
  <c r="Q167" i="64"/>
  <c r="S167" i="64" s="1"/>
  <c r="Q161" i="64"/>
  <c r="S161" i="64" s="1"/>
  <c r="Q155" i="64"/>
  <c r="V155" i="64" s="1"/>
  <c r="AA155" i="64" s="1"/>
  <c r="AF155" i="64" s="1"/>
  <c r="Q149" i="64"/>
  <c r="V149" i="64" s="1"/>
  <c r="W149" i="64" s="1"/>
  <c r="Q143" i="64"/>
  <c r="V143" i="64" s="1"/>
  <c r="X143" i="64" s="1"/>
  <c r="Q226" i="64"/>
  <c r="V226" i="64" s="1"/>
  <c r="AA226" i="64" s="1"/>
  <c r="AB226" i="64" s="1"/>
  <c r="Q220" i="64"/>
  <c r="Q214" i="64"/>
  <c r="V214" i="64" s="1"/>
  <c r="W214" i="64" s="1"/>
  <c r="Q208" i="64"/>
  <c r="Q202" i="64"/>
  <c r="V202" i="64" s="1"/>
  <c r="AA202" i="64" s="1"/>
  <c r="Q196" i="64"/>
  <c r="Q190" i="64"/>
  <c r="Q184" i="64"/>
  <c r="R184" i="64" s="1"/>
  <c r="Q178" i="64"/>
  <c r="R178" i="64" s="1"/>
  <c r="Q172" i="64"/>
  <c r="Q166" i="64"/>
  <c r="S166" i="64" s="1"/>
  <c r="Q160" i="64"/>
  <c r="S160" i="64" s="1"/>
  <c r="Q148" i="64"/>
  <c r="R148" i="64" s="1"/>
  <c r="Q142" i="64"/>
  <c r="S142" i="64" s="1"/>
  <c r="Q28" i="64"/>
  <c r="R28" i="64" s="1"/>
  <c r="Q55" i="64"/>
  <c r="V55" i="64" s="1"/>
  <c r="Q58" i="64"/>
  <c r="R58" i="64" s="1"/>
  <c r="Q61" i="64"/>
  <c r="R61" i="64" s="1"/>
  <c r="Q67" i="64"/>
  <c r="S67" i="64" s="1"/>
  <c r="Q73" i="64"/>
  <c r="Q85" i="64"/>
  <c r="V85" i="64" s="1"/>
  <c r="Q91" i="64"/>
  <c r="Q94" i="64"/>
  <c r="S94" i="64" s="1"/>
  <c r="Q103" i="64"/>
  <c r="Q106" i="64"/>
  <c r="R106" i="64" s="1"/>
  <c r="Q118" i="64"/>
  <c r="V118" i="64" s="1"/>
  <c r="Q130" i="64"/>
  <c r="Q255" i="64"/>
  <c r="S255" i="64" s="1"/>
  <c r="Q249" i="64"/>
  <c r="V249" i="64" s="1"/>
  <c r="W249" i="64" s="1"/>
  <c r="Q243" i="64"/>
  <c r="S243" i="64" s="1"/>
  <c r="Q237" i="64"/>
  <c r="V237" i="64" s="1"/>
  <c r="AA237" i="64" s="1"/>
  <c r="AF237" i="64" s="1"/>
  <c r="AK237" i="64" s="1"/>
  <c r="AM237" i="64" s="1"/>
  <c r="Q231" i="64"/>
  <c r="V231" i="64" s="1"/>
  <c r="W231" i="64" s="1"/>
  <c r="Q225" i="64"/>
  <c r="R225" i="64" s="1"/>
  <c r="Q219" i="64"/>
  <c r="R219" i="64" s="1"/>
  <c r="Q213" i="64"/>
  <c r="S213" i="64" s="1"/>
  <c r="Q201" i="64"/>
  <c r="R201" i="64" s="1"/>
  <c r="Q195" i="64"/>
  <c r="S195" i="64" s="1"/>
  <c r="Q189" i="64"/>
  <c r="S189" i="64" s="1"/>
  <c r="Q183" i="64"/>
  <c r="S183" i="64" s="1"/>
  <c r="Q177" i="64"/>
  <c r="R177" i="64" s="1"/>
  <c r="Q171" i="64"/>
  <c r="S171" i="64" s="1"/>
  <c r="Q165" i="64"/>
  <c r="Q159" i="64"/>
  <c r="V159" i="64" s="1"/>
  <c r="Q147" i="64"/>
  <c r="P159" i="62"/>
  <c r="F3" i="62"/>
  <c r="P5" i="62"/>
  <c r="F10" i="62"/>
  <c r="P23" i="62"/>
  <c r="F46" i="62"/>
  <c r="P47" i="62"/>
  <c r="P50" i="62"/>
  <c r="P77" i="62"/>
  <c r="Q84" i="62"/>
  <c r="P139" i="62"/>
  <c r="P163" i="62"/>
  <c r="F188" i="62"/>
  <c r="P191" i="62"/>
  <c r="F199" i="62"/>
  <c r="F215" i="62"/>
  <c r="F225" i="62"/>
  <c r="F268" i="62"/>
  <c r="F280" i="62"/>
  <c r="F282" i="62"/>
  <c r="F286" i="62"/>
  <c r="P96" i="62"/>
  <c r="F327" i="62"/>
  <c r="F381" i="62"/>
  <c r="F383" i="62"/>
  <c r="F387" i="62"/>
  <c r="F389" i="62"/>
  <c r="F391" i="62"/>
  <c r="F448" i="62"/>
  <c r="F454" i="62"/>
  <c r="F256" i="62"/>
  <c r="P24" i="62"/>
  <c r="P11" i="62"/>
  <c r="P15" i="62"/>
  <c r="P29" i="62"/>
  <c r="P35" i="62"/>
  <c r="P91" i="62"/>
  <c r="F97" i="62"/>
  <c r="F154" i="62"/>
  <c r="F157" i="62"/>
  <c r="P165" i="62"/>
  <c r="P176" i="62"/>
  <c r="F183" i="62"/>
  <c r="F191" i="62"/>
  <c r="F192" i="62"/>
  <c r="F195" i="62"/>
  <c r="F198" i="62"/>
  <c r="Q203" i="62"/>
  <c r="R203" i="62" s="1"/>
  <c r="F230" i="62"/>
  <c r="P63" i="62"/>
  <c r="P71" i="62"/>
  <c r="P75" i="62"/>
  <c r="P140" i="62"/>
  <c r="P158" i="62"/>
  <c r="P144" i="62"/>
  <c r="F415" i="62"/>
  <c r="F433" i="62"/>
  <c r="P22" i="62"/>
  <c r="P3" i="62"/>
  <c r="P14" i="62"/>
  <c r="P18" i="62"/>
  <c r="F24" i="62"/>
  <c r="Q35" i="62"/>
  <c r="R35" i="62" s="1"/>
  <c r="P45" i="62"/>
  <c r="P87" i="62"/>
  <c r="P182" i="62"/>
  <c r="P188" i="62"/>
  <c r="F451" i="62"/>
  <c r="F487" i="62"/>
  <c r="F493" i="62"/>
  <c r="F499" i="62"/>
  <c r="F505" i="62"/>
  <c r="F15" i="62"/>
  <c r="P34" i="62"/>
  <c r="F43" i="62"/>
  <c r="P44" i="62"/>
  <c r="P51" i="62"/>
  <c r="F59" i="62"/>
  <c r="P66" i="62"/>
  <c r="F72" i="62"/>
  <c r="P93" i="62"/>
  <c r="F117" i="62"/>
  <c r="P123" i="62"/>
  <c r="F129" i="62"/>
  <c r="P151" i="62"/>
  <c r="F176" i="62"/>
  <c r="F203" i="62"/>
  <c r="Q215" i="62"/>
  <c r="F283" i="62"/>
  <c r="F285" i="62"/>
  <c r="F309" i="62"/>
  <c r="F311" i="62"/>
  <c r="F315" i="62"/>
  <c r="F354" i="62"/>
  <c r="F394" i="62"/>
  <c r="F428" i="62"/>
  <c r="F432" i="62"/>
  <c r="F434" i="62"/>
  <c r="F436" i="62"/>
  <c r="P121" i="62"/>
  <c r="P184" i="62"/>
  <c r="F12" i="62"/>
  <c r="F47" i="62"/>
  <c r="Z75" i="62" s="1"/>
  <c r="F50" i="62"/>
  <c r="P59" i="62"/>
  <c r="F74" i="62"/>
  <c r="P89" i="62"/>
  <c r="F98" i="62"/>
  <c r="F101" i="62"/>
  <c r="F104" i="62"/>
  <c r="F189" i="62"/>
  <c r="F196" i="62"/>
  <c r="F213" i="62"/>
  <c r="F414" i="62"/>
  <c r="F416" i="62"/>
  <c r="F478" i="62"/>
  <c r="F482" i="62"/>
  <c r="F486" i="62"/>
  <c r="F488" i="62"/>
  <c r="F492" i="62"/>
  <c r="F494" i="62"/>
  <c r="F498" i="62"/>
  <c r="F500" i="62"/>
  <c r="F504" i="62"/>
  <c r="F506" i="62"/>
  <c r="F510" i="62"/>
  <c r="F512" i="62"/>
  <c r="P65" i="62"/>
  <c r="P117" i="62"/>
  <c r="F6" i="62"/>
  <c r="P8" i="62"/>
  <c r="P9" i="62"/>
  <c r="F20" i="62"/>
  <c r="F42" i="62"/>
  <c r="Q51" i="62"/>
  <c r="V51" i="62" s="1"/>
  <c r="F84" i="62"/>
  <c r="Q88" i="62"/>
  <c r="V88" i="62" s="1"/>
  <c r="F94" i="62"/>
  <c r="Q105" i="62"/>
  <c r="S105" i="62" s="1"/>
  <c r="F120" i="62"/>
  <c r="Q124" i="62"/>
  <c r="P136" i="62"/>
  <c r="P137" i="62"/>
  <c r="P149" i="62"/>
  <c r="F152" i="62"/>
  <c r="F158" i="62"/>
  <c r="F162" i="62"/>
  <c r="P170" i="62"/>
  <c r="F177" i="62"/>
  <c r="P201" i="62"/>
  <c r="Q202" i="62"/>
  <c r="R202" i="62" s="1"/>
  <c r="Q214" i="62"/>
  <c r="V214" i="62" s="1"/>
  <c r="X214" i="62" s="1"/>
  <c r="F226" i="62"/>
  <c r="P239" i="62"/>
  <c r="P240" i="62"/>
  <c r="F243" i="62"/>
  <c r="F264" i="62"/>
  <c r="F310" i="62"/>
  <c r="F331" i="62"/>
  <c r="F364" i="62"/>
  <c r="F424" i="62"/>
  <c r="F469" i="62"/>
  <c r="P160" i="62"/>
  <c r="Q165" i="62"/>
  <c r="R165" i="62" s="1"/>
  <c r="P169" i="62"/>
  <c r="Q200" i="62"/>
  <c r="V200" i="62" s="1"/>
  <c r="F234" i="62"/>
  <c r="F237" i="62"/>
  <c r="F242" i="62"/>
  <c r="F258" i="62"/>
  <c r="F259" i="62"/>
  <c r="F274" i="62"/>
  <c r="F301" i="62"/>
  <c r="F318" i="62"/>
  <c r="F349" i="62"/>
  <c r="F361" i="62"/>
  <c r="F372" i="62"/>
  <c r="F397" i="62"/>
  <c r="F405" i="62"/>
  <c r="F407" i="62"/>
  <c r="F409" i="62"/>
  <c r="F442" i="62"/>
  <c r="F475" i="62"/>
  <c r="P119" i="62"/>
  <c r="P161" i="62"/>
  <c r="P225" i="62"/>
  <c r="U6" i="62"/>
  <c r="F8" i="62"/>
  <c r="F9" i="62"/>
  <c r="P12" i="62"/>
  <c r="P25" i="62"/>
  <c r="F27" i="62"/>
  <c r="F41" i="62"/>
  <c r="F44" i="62"/>
  <c r="F48" i="62"/>
  <c r="F51" i="62"/>
  <c r="F52" i="62"/>
  <c r="F55" i="62"/>
  <c r="P57" i="62"/>
  <c r="F66" i="62"/>
  <c r="F67" i="62"/>
  <c r="P74" i="62"/>
  <c r="F83" i="62"/>
  <c r="F92" i="62"/>
  <c r="P128" i="62"/>
  <c r="F133" i="62"/>
  <c r="F137" i="62"/>
  <c r="F146" i="62"/>
  <c r="F149" i="62"/>
  <c r="F151" i="62"/>
  <c r="P164" i="62"/>
  <c r="F166" i="62"/>
  <c r="F170" i="62"/>
  <c r="F179" i="62"/>
  <c r="F184" i="62"/>
  <c r="Q189" i="62"/>
  <c r="V189" i="62" s="1"/>
  <c r="F201" i="62"/>
  <c r="Q209" i="62"/>
  <c r="F211" i="62"/>
  <c r="P227" i="62"/>
  <c r="P228" i="62"/>
  <c r="P69" i="62"/>
  <c r="U5" i="62"/>
  <c r="F29" i="62"/>
  <c r="U42" i="62"/>
  <c r="F91" i="62"/>
  <c r="F122" i="62"/>
  <c r="F123" i="62"/>
  <c r="F169" i="62"/>
  <c r="F197" i="62"/>
  <c r="F200" i="62"/>
  <c r="F210" i="62"/>
  <c r="F247" i="62"/>
  <c r="F265" i="62"/>
  <c r="F277" i="62"/>
  <c r="F298" i="62"/>
  <c r="F302" i="62"/>
  <c r="F321" i="62"/>
  <c r="F336" i="62"/>
  <c r="F348" i="62"/>
  <c r="F367" i="62"/>
  <c r="F375" i="62"/>
  <c r="F382" i="62"/>
  <c r="F388" i="62"/>
  <c r="F421" i="62"/>
  <c r="F437" i="62"/>
  <c r="F441" i="62"/>
  <c r="F443" i="62"/>
  <c r="F460" i="62"/>
  <c r="Q234" i="62"/>
  <c r="P30" i="62"/>
  <c r="Q247" i="62"/>
  <c r="R247" i="62" s="1"/>
  <c r="P186" i="62"/>
  <c r="P32" i="62"/>
  <c r="P33" i="62"/>
  <c r="P48" i="62"/>
  <c r="P49" i="62"/>
  <c r="Q83" i="62"/>
  <c r="V83" i="62" s="1"/>
  <c r="X83" i="62" s="1"/>
  <c r="Q99" i="62"/>
  <c r="S99" i="62" s="1"/>
  <c r="Q113" i="62"/>
  <c r="P118" i="62"/>
  <c r="P120" i="62"/>
  <c r="P133" i="62"/>
  <c r="P134" i="62"/>
  <c r="P147" i="62"/>
  <c r="P148" i="62"/>
  <c r="P156" i="62"/>
  <c r="Q199" i="62"/>
  <c r="S199" i="62" s="1"/>
  <c r="Q208" i="62"/>
  <c r="S208" i="62" s="1"/>
  <c r="P213" i="62"/>
  <c r="P241" i="62"/>
  <c r="P245" i="62"/>
  <c r="P250" i="62"/>
  <c r="P251" i="62"/>
  <c r="P39" i="62"/>
  <c r="P157" i="62"/>
  <c r="P20" i="62"/>
  <c r="P21" i="62"/>
  <c r="P26" i="62"/>
  <c r="P27" i="62"/>
  <c r="P42" i="62"/>
  <c r="P43" i="62"/>
  <c r="P53" i="62"/>
  <c r="P54" i="62"/>
  <c r="P81" i="62"/>
  <c r="Q82" i="62"/>
  <c r="S82" i="62" s="1"/>
  <c r="Q89" i="62"/>
  <c r="V89" i="62" s="1"/>
  <c r="X89" i="62" s="1"/>
  <c r="P130" i="62"/>
  <c r="P131" i="62"/>
  <c r="P132" i="62"/>
  <c r="P141" i="62"/>
  <c r="P142" i="62"/>
  <c r="P155" i="62"/>
  <c r="P197" i="62"/>
  <c r="Q206" i="62"/>
  <c r="S206" i="62" s="1"/>
  <c r="P207" i="62"/>
  <c r="P231" i="62"/>
  <c r="P236" i="62"/>
  <c r="P237" i="62"/>
  <c r="P38" i="62"/>
  <c r="P153" i="62"/>
  <c r="P154" i="62"/>
  <c r="P173" i="62"/>
  <c r="P195" i="62"/>
  <c r="Q196" i="62"/>
  <c r="S196" i="62" s="1"/>
  <c r="Q205" i="62"/>
  <c r="V205" i="62" s="1"/>
  <c r="X205" i="62" s="1"/>
  <c r="Q220" i="62"/>
  <c r="V220" i="62" s="1"/>
  <c r="W220" i="62" s="1"/>
  <c r="P224" i="62"/>
  <c r="P254" i="62"/>
  <c r="P255" i="62"/>
  <c r="P256" i="62"/>
  <c r="P62" i="62"/>
  <c r="P36" i="62"/>
  <c r="Q101" i="62"/>
  <c r="R101" i="62" s="1"/>
  <c r="Q111" i="62"/>
  <c r="S111" i="62" s="1"/>
  <c r="Q127" i="62"/>
  <c r="P152" i="62"/>
  <c r="P166" i="62"/>
  <c r="P172" i="62"/>
  <c r="Q177" i="62"/>
  <c r="Q193" i="62"/>
  <c r="S193" i="62" s="1"/>
  <c r="Q211" i="62"/>
  <c r="V211" i="62" s="1"/>
  <c r="X211" i="62" s="1"/>
  <c r="Q216" i="62"/>
  <c r="R216" i="62" s="1"/>
  <c r="P17" i="62"/>
  <c r="Q243" i="62"/>
  <c r="S243" i="62" s="1"/>
  <c r="R42" i="62"/>
  <c r="W195" i="62"/>
  <c r="S197" i="62"/>
  <c r="AA214" i="62"/>
  <c r="AC214" i="62" s="1"/>
  <c r="AD214" i="62" s="1"/>
  <c r="R57" i="62"/>
  <c r="T57" i="62" s="1"/>
  <c r="V57" i="62"/>
  <c r="X57" i="62" s="1"/>
  <c r="S137" i="62"/>
  <c r="S160" i="62"/>
  <c r="R214" i="62"/>
  <c r="V157" i="62"/>
  <c r="W157" i="62" s="1"/>
  <c r="T158" i="62"/>
  <c r="S214" i="62"/>
  <c r="T214" i="62" s="1"/>
  <c r="V21" i="62"/>
  <c r="X21" i="62" s="1"/>
  <c r="S157" i="62"/>
  <c r="R160" i="62"/>
  <c r="V181" i="62"/>
  <c r="X181" i="62" s="1"/>
  <c r="V207" i="62"/>
  <c r="X207" i="62" s="1"/>
  <c r="T224" i="62"/>
  <c r="S251" i="62"/>
  <c r="R51" i="62"/>
  <c r="S63" i="62"/>
  <c r="R83" i="62"/>
  <c r="R131" i="62"/>
  <c r="S191" i="62"/>
  <c r="R240" i="62"/>
  <c r="R49" i="62"/>
  <c r="S51" i="62"/>
  <c r="R60" i="62"/>
  <c r="S69" i="62"/>
  <c r="V131" i="62"/>
  <c r="X131" i="62" s="1"/>
  <c r="V143" i="62"/>
  <c r="AA143" i="62" s="1"/>
  <c r="S151" i="62"/>
  <c r="T151" i="62" s="1"/>
  <c r="V231" i="62"/>
  <c r="AA231" i="62" s="1"/>
  <c r="AA240" i="62"/>
  <c r="AF240" i="62" s="1"/>
  <c r="AK240" i="62" s="1"/>
  <c r="AP240" i="62" s="1"/>
  <c r="AQ240" i="62" s="1"/>
  <c r="V60" i="62"/>
  <c r="X60" i="62" s="1"/>
  <c r="R164" i="62"/>
  <c r="R229" i="62"/>
  <c r="V245" i="62"/>
  <c r="W245" i="62" s="1"/>
  <c r="R256" i="62"/>
  <c r="V35" i="62"/>
  <c r="X35" i="62" s="1"/>
  <c r="S117" i="62"/>
  <c r="T117" i="62" s="1"/>
  <c r="R141" i="62"/>
  <c r="R228" i="62"/>
  <c r="P19" i="62"/>
  <c r="P41" i="62"/>
  <c r="P194" i="62"/>
  <c r="P31" i="62"/>
  <c r="P92" i="62"/>
  <c r="P115" i="62"/>
  <c r="P190" i="62"/>
  <c r="P16" i="62"/>
  <c r="P90" i="62"/>
  <c r="P180" i="62"/>
  <c r="R169" i="62"/>
  <c r="V169" i="62"/>
  <c r="W169" i="62" s="1"/>
  <c r="F4" i="62"/>
  <c r="F14" i="62"/>
  <c r="F16" i="62"/>
  <c r="F23" i="62"/>
  <c r="V43" i="62"/>
  <c r="X43" i="62" s="1"/>
  <c r="S43" i="62"/>
  <c r="F77" i="62"/>
  <c r="F78" i="62"/>
  <c r="Z43" i="62" s="1"/>
  <c r="R96" i="62"/>
  <c r="S96" i="62"/>
  <c r="V201" i="62"/>
  <c r="S201" i="62"/>
  <c r="R201" i="62"/>
  <c r="F358" i="62"/>
  <c r="F11" i="62"/>
  <c r="F13" i="62"/>
  <c r="F21" i="62"/>
  <c r="V27" i="62"/>
  <c r="X27" i="62" s="1"/>
  <c r="Z27" i="62" s="1"/>
  <c r="F30" i="62"/>
  <c r="R43" i="62"/>
  <c r="F62" i="62"/>
  <c r="R113" i="62"/>
  <c r="S113" i="62"/>
  <c r="F163" i="62"/>
  <c r="F291" i="62"/>
  <c r="F343" i="62"/>
  <c r="V9" i="62"/>
  <c r="AA9" i="62" s="1"/>
  <c r="R17" i="62"/>
  <c r="V17" i="62"/>
  <c r="V40" i="62"/>
  <c r="AA40" i="62" s="1"/>
  <c r="AF40" i="62" s="1"/>
  <c r="AK40" i="62" s="1"/>
  <c r="R40" i="62"/>
  <c r="S55" i="62"/>
  <c r="V55" i="62"/>
  <c r="W55" i="62" s="1"/>
  <c r="T167" i="62"/>
  <c r="U167" i="62"/>
  <c r="V180" i="62"/>
  <c r="S180" i="62"/>
  <c r="R180" i="62"/>
  <c r="R3" i="62"/>
  <c r="V6" i="62"/>
  <c r="W6" i="62" s="1"/>
  <c r="U48" i="62"/>
  <c r="S54" i="62"/>
  <c r="R55" i="62"/>
  <c r="F64" i="62"/>
  <c r="S133" i="62"/>
  <c r="V133" i="62"/>
  <c r="W133" i="62" s="1"/>
  <c r="R133" i="62"/>
  <c r="U137" i="62"/>
  <c r="S173" i="62"/>
  <c r="R173" i="62"/>
  <c r="S3" i="62"/>
  <c r="F7" i="62"/>
  <c r="F54" i="62"/>
  <c r="Z66" i="62" s="1"/>
  <c r="V54" i="62"/>
  <c r="X54" i="62" s="1"/>
  <c r="F69" i="62"/>
  <c r="V167" i="62"/>
  <c r="W167" i="62" s="1"/>
  <c r="F175" i="62"/>
  <c r="V234" i="62"/>
  <c r="X234" i="62" s="1"/>
  <c r="Z234" i="62" s="1"/>
  <c r="S234" i="62"/>
  <c r="R234" i="62"/>
  <c r="F18" i="62"/>
  <c r="F25" i="62"/>
  <c r="F33" i="62"/>
  <c r="F38" i="62"/>
  <c r="F39" i="62"/>
  <c r="F45" i="62"/>
  <c r="F57" i="62"/>
  <c r="U4" i="62" s="1"/>
  <c r="F65" i="62"/>
  <c r="F73" i="62"/>
  <c r="F80" i="62"/>
  <c r="U33" i="62" s="1"/>
  <c r="F87" i="62"/>
  <c r="F88" i="62"/>
  <c r="U24" i="62" s="1"/>
  <c r="F107" i="62"/>
  <c r="F110" i="62"/>
  <c r="F141" i="62"/>
  <c r="V141" i="62"/>
  <c r="W141" i="62" s="1"/>
  <c r="R151" i="62"/>
  <c r="S154" i="62"/>
  <c r="T155" i="62"/>
  <c r="F173" i="62"/>
  <c r="F174" i="62"/>
  <c r="F202" i="62"/>
  <c r="F209" i="62"/>
  <c r="F222" i="62"/>
  <c r="F229" i="62"/>
  <c r="F240" i="62"/>
  <c r="S240" i="62"/>
  <c r="F245" i="62"/>
  <c r="F248" i="62"/>
  <c r="F251" i="62"/>
  <c r="V256" i="62"/>
  <c r="F288" i="62"/>
  <c r="F295" i="62"/>
  <c r="F303" i="62"/>
  <c r="F312" i="62"/>
  <c r="F323" i="62"/>
  <c r="F328" i="62"/>
  <c r="F338" i="62"/>
  <c r="F347" i="62"/>
  <c r="F351" i="62"/>
  <c r="F373" i="62"/>
  <c r="F384" i="62"/>
  <c r="F390" i="62"/>
  <c r="F403" i="62"/>
  <c r="F417" i="62"/>
  <c r="F430" i="62"/>
  <c r="F440" i="62"/>
  <c r="F444" i="62"/>
  <c r="F457" i="62"/>
  <c r="F465" i="62"/>
  <c r="F467" i="62"/>
  <c r="F471" i="62"/>
  <c r="F484" i="62"/>
  <c r="F490" i="62"/>
  <c r="F496" i="62"/>
  <c r="F502" i="62"/>
  <c r="F508" i="62"/>
  <c r="F93" i="62"/>
  <c r="F103" i="62"/>
  <c r="F113" i="62"/>
  <c r="F128" i="62"/>
  <c r="F130" i="62"/>
  <c r="F143" i="62"/>
  <c r="F155" i="62"/>
  <c r="F194" i="62"/>
  <c r="F218" i="62"/>
  <c r="F236" i="62"/>
  <c r="W240" i="62"/>
  <c r="F244" i="62"/>
  <c r="F267" i="62"/>
  <c r="F276" i="62"/>
  <c r="F305" i="62"/>
  <c r="F320" i="62"/>
  <c r="F357" i="62"/>
  <c r="F366" i="62"/>
  <c r="F377" i="62"/>
  <c r="F396" i="62"/>
  <c r="F398" i="62"/>
  <c r="F419" i="62"/>
  <c r="F423" i="62"/>
  <c r="F425" i="62"/>
  <c r="F446" i="62"/>
  <c r="F450" i="62"/>
  <c r="F452" i="62"/>
  <c r="F473" i="62"/>
  <c r="F477" i="62"/>
  <c r="F479" i="62"/>
  <c r="F233" i="62"/>
  <c r="F269" i="62"/>
  <c r="F294" i="62"/>
  <c r="F329" i="62"/>
  <c r="F333" i="62"/>
  <c r="F359" i="62"/>
  <c r="F374" i="62"/>
  <c r="F408" i="62"/>
  <c r="F431" i="62"/>
  <c r="F435" i="62"/>
  <c r="F456" i="62"/>
  <c r="F458" i="62"/>
  <c r="F462" i="62"/>
  <c r="F483" i="62"/>
  <c r="F485" i="62"/>
  <c r="F489" i="62"/>
  <c r="F491" i="62"/>
  <c r="F495" i="62"/>
  <c r="F497" i="62"/>
  <c r="F501" i="62"/>
  <c r="F503" i="62"/>
  <c r="F507" i="62"/>
  <c r="F509" i="62"/>
  <c r="F513" i="62"/>
  <c r="F79" i="62"/>
  <c r="F142" i="62"/>
  <c r="Z195" i="62" s="1"/>
  <c r="Z205" i="62"/>
  <c r="F511" i="62"/>
  <c r="F17" i="62"/>
  <c r="F26" i="62"/>
  <c r="F28" i="62"/>
  <c r="F34" i="62"/>
  <c r="Z21" i="62" s="1"/>
  <c r="F36" i="62"/>
  <c r="F49" i="62"/>
  <c r="F61" i="62"/>
  <c r="F68" i="62"/>
  <c r="F71" i="62"/>
  <c r="F75" i="62"/>
  <c r="F76" i="62"/>
  <c r="U52" i="62" s="1"/>
  <c r="F81" i="62"/>
  <c r="F82" i="62"/>
  <c r="F90" i="62"/>
  <c r="F108" i="62"/>
  <c r="F148" i="62"/>
  <c r="F160" i="62"/>
  <c r="F161" i="62"/>
  <c r="F164" i="62"/>
  <c r="F165" i="62"/>
  <c r="F182" i="62"/>
  <c r="U131" i="62" s="1"/>
  <c r="F206" i="62"/>
  <c r="F212" i="62"/>
  <c r="F216" i="62"/>
  <c r="F228" i="62"/>
  <c r="S228" i="62"/>
  <c r="V229" i="62"/>
  <c r="X229" i="62" s="1"/>
  <c r="F235" i="62"/>
  <c r="S245" i="62"/>
  <c r="R248" i="62"/>
  <c r="F250" i="62"/>
  <c r="V250" i="62"/>
  <c r="X250" i="62" s="1"/>
  <c r="R251" i="62"/>
  <c r="V255" i="62"/>
  <c r="AA255" i="62" s="1"/>
  <c r="F266" i="62"/>
  <c r="F275" i="62"/>
  <c r="F284" i="62"/>
  <c r="F300" i="62"/>
  <c r="F313" i="62"/>
  <c r="F337" i="62"/>
  <c r="F341" i="62"/>
  <c r="F346" i="62"/>
  <c r="F356" i="62"/>
  <c r="F365" i="62"/>
  <c r="F369" i="62"/>
  <c r="F378" i="62"/>
  <c r="F385" i="62"/>
  <c r="F399" i="62"/>
  <c r="F412" i="62"/>
  <c r="F422" i="62"/>
  <c r="F426" i="62"/>
  <c r="F439" i="62"/>
  <c r="F449" i="62"/>
  <c r="F453" i="62"/>
  <c r="F466" i="62"/>
  <c r="F474" i="62"/>
  <c r="F476" i="62"/>
  <c r="F480" i="62"/>
  <c r="Z131" i="62"/>
  <c r="U141" i="62"/>
  <c r="T141" i="62"/>
  <c r="V26" i="62"/>
  <c r="AA26" i="62" s="1"/>
  <c r="R27" i="62"/>
  <c r="T27" i="62" s="1"/>
  <c r="V29" i="62"/>
  <c r="X29" i="62" s="1"/>
  <c r="S49" i="62"/>
  <c r="V63" i="62"/>
  <c r="X63" i="62" s="1"/>
  <c r="R66" i="62"/>
  <c r="V69" i="62"/>
  <c r="X69" i="62" s="1"/>
  <c r="R72" i="62"/>
  <c r="R78" i="62"/>
  <c r="S97" i="62"/>
  <c r="V137" i="62"/>
  <c r="X137" i="62" s="1"/>
  <c r="R140" i="62"/>
  <c r="V154" i="62"/>
  <c r="U164" i="62"/>
  <c r="U191" i="62"/>
  <c r="S203" i="62"/>
  <c r="R205" i="62"/>
  <c r="R236" i="62"/>
  <c r="R237" i="62"/>
  <c r="S66" i="62"/>
  <c r="S72" i="62"/>
  <c r="S78" i="62"/>
  <c r="S140" i="62"/>
  <c r="R142" i="62"/>
  <c r="R148" i="62"/>
  <c r="V164" i="62"/>
  <c r="X167" i="62"/>
  <c r="Z167" i="62" s="1"/>
  <c r="S175" i="62"/>
  <c r="R195" i="62"/>
  <c r="S205" i="62"/>
  <c r="S211" i="62"/>
  <c r="V224" i="62"/>
  <c r="V236" i="62"/>
  <c r="S237" i="62"/>
  <c r="T255" i="62"/>
  <c r="V20" i="62"/>
  <c r="X20" i="62" s="1"/>
  <c r="V23" i="62"/>
  <c r="AA23" i="62" s="1"/>
  <c r="V38" i="62"/>
  <c r="AA38" i="62" s="1"/>
  <c r="R46" i="62"/>
  <c r="R48" i="62"/>
  <c r="T48" i="62" s="1"/>
  <c r="R75" i="62"/>
  <c r="S94" i="62"/>
  <c r="T119" i="62"/>
  <c r="R134" i="62"/>
  <c r="S142" i="62"/>
  <c r="R144" i="62"/>
  <c r="S148" i="62"/>
  <c r="S195" i="62"/>
  <c r="W205" i="62"/>
  <c r="Y205" i="62" s="1"/>
  <c r="S241" i="62"/>
  <c r="V247" i="62"/>
  <c r="W247" i="62" s="1"/>
  <c r="R6" i="62"/>
  <c r="T6" i="62" s="1"/>
  <c r="S15" i="62"/>
  <c r="R18" i="62"/>
  <c r="T18" i="62" s="1"/>
  <c r="R36" i="62"/>
  <c r="T36" i="62" s="1"/>
  <c r="V48" i="62"/>
  <c r="AA48" i="62" s="1"/>
  <c r="V52" i="62"/>
  <c r="W52" i="62" s="1"/>
  <c r="S75" i="62"/>
  <c r="S120" i="62"/>
  <c r="S134" i="62"/>
  <c r="S144" i="62"/>
  <c r="AA211" i="62"/>
  <c r="AF211" i="62" s="1"/>
  <c r="V241" i="62"/>
  <c r="W241" i="62" s="1"/>
  <c r="S9" i="62"/>
  <c r="V12" i="62"/>
  <c r="X12" i="62" s="1"/>
  <c r="V15" i="62"/>
  <c r="W15" i="62" s="1"/>
  <c r="V32" i="62"/>
  <c r="AA32" i="62" s="1"/>
  <c r="V33" i="62"/>
  <c r="X33" i="62" s="1"/>
  <c r="Z33" i="62" s="1"/>
  <c r="V42" i="62"/>
  <c r="AA42" i="62" s="1"/>
  <c r="T116" i="62"/>
  <c r="S123" i="62"/>
  <c r="S129" i="62"/>
  <c r="T152" i="62"/>
  <c r="T161" i="62"/>
  <c r="S166" i="62"/>
  <c r="R167" i="62"/>
  <c r="S182" i="62"/>
  <c r="AA195" i="62"/>
  <c r="AC195" i="62" s="1"/>
  <c r="W201" i="62"/>
  <c r="S207" i="62"/>
  <c r="W214" i="62"/>
  <c r="U229" i="62"/>
  <c r="R231" i="62"/>
  <c r="S248" i="62"/>
  <c r="S250" i="62"/>
  <c r="S253" i="62"/>
  <c r="P54" i="63"/>
  <c r="BE54" i="63" s="1"/>
  <c r="P60" i="63"/>
  <c r="BE60" i="63" s="1"/>
  <c r="P41" i="63"/>
  <c r="BE41" i="63" s="1"/>
  <c r="P112" i="63"/>
  <c r="BE112" i="63" s="1"/>
  <c r="P171" i="63"/>
  <c r="BE171" i="63" s="1"/>
  <c r="P57" i="63"/>
  <c r="BE57" i="63" s="1"/>
  <c r="P142" i="63"/>
  <c r="BE142" i="63" s="1"/>
  <c r="P153" i="63"/>
  <c r="BE153" i="63" s="1"/>
  <c r="P165" i="63"/>
  <c r="BE165" i="63" s="1"/>
  <c r="P220" i="63"/>
  <c r="BE220" i="63" s="1"/>
  <c r="AE160" i="63"/>
  <c r="P8" i="63"/>
  <c r="BE8" i="63" s="1"/>
  <c r="P9" i="63"/>
  <c r="BE9" i="63" s="1"/>
  <c r="P14" i="63"/>
  <c r="BE14" i="63" s="1"/>
  <c r="P15" i="63"/>
  <c r="BE15" i="63" s="1"/>
  <c r="P55" i="63"/>
  <c r="BE55" i="63" s="1"/>
  <c r="P71" i="63"/>
  <c r="BE71" i="63" s="1"/>
  <c r="P78" i="63"/>
  <c r="BE78" i="63" s="1"/>
  <c r="P86" i="63"/>
  <c r="BE86" i="63" s="1"/>
  <c r="Q99" i="63"/>
  <c r="S99" i="63" s="1"/>
  <c r="P101" i="63"/>
  <c r="BE101" i="63" s="1"/>
  <c r="P109" i="63"/>
  <c r="BE109" i="63" s="1"/>
  <c r="P110" i="63"/>
  <c r="BE110" i="63" s="1"/>
  <c r="P118" i="63"/>
  <c r="BE118" i="63" s="1"/>
  <c r="P127" i="63"/>
  <c r="BE127" i="63" s="1"/>
  <c r="P145" i="63"/>
  <c r="BE145" i="63" s="1"/>
  <c r="P156" i="63"/>
  <c r="BE156" i="63" s="1"/>
  <c r="P157" i="63"/>
  <c r="BE157" i="63" s="1"/>
  <c r="P162" i="63"/>
  <c r="BE162" i="63" s="1"/>
  <c r="P172" i="63"/>
  <c r="BE172" i="63" s="1"/>
  <c r="P173" i="63"/>
  <c r="BE173" i="63" s="1"/>
  <c r="P183" i="63"/>
  <c r="BE183" i="63" s="1"/>
  <c r="Q188" i="63"/>
  <c r="P205" i="63"/>
  <c r="BE205" i="63" s="1"/>
  <c r="P212" i="63"/>
  <c r="BE212" i="63" s="1"/>
  <c r="P229" i="63"/>
  <c r="BE229" i="63" s="1"/>
  <c r="P231" i="63"/>
  <c r="BE231" i="63" s="1"/>
  <c r="P246" i="63"/>
  <c r="BE246" i="63" s="1"/>
  <c r="P253" i="63"/>
  <c r="BE253" i="63" s="1"/>
  <c r="Q48" i="63"/>
  <c r="S48" i="63" s="1"/>
  <c r="Q53" i="63"/>
  <c r="P61" i="63"/>
  <c r="BE61" i="63" s="1"/>
  <c r="P84" i="63"/>
  <c r="BE84" i="63" s="1"/>
  <c r="P94" i="63"/>
  <c r="BE94" i="63" s="1"/>
  <c r="P95" i="63"/>
  <c r="BE95" i="63" s="1"/>
  <c r="P106" i="63"/>
  <c r="BE106" i="63" s="1"/>
  <c r="P107" i="63"/>
  <c r="BE107" i="63" s="1"/>
  <c r="P124" i="63"/>
  <c r="BE124" i="63" s="1"/>
  <c r="P131" i="63"/>
  <c r="BE131" i="63" s="1"/>
  <c r="P132" i="63"/>
  <c r="BE132" i="63" s="1"/>
  <c r="P160" i="63"/>
  <c r="BE160" i="63" s="1"/>
  <c r="P180" i="63"/>
  <c r="BE180" i="63" s="1"/>
  <c r="P217" i="63"/>
  <c r="BE217" i="63" s="1"/>
  <c r="P238" i="63"/>
  <c r="BE238" i="63" s="1"/>
  <c r="P239" i="63"/>
  <c r="BE239" i="63" s="1"/>
  <c r="P243" i="63"/>
  <c r="BE243" i="63" s="1"/>
  <c r="P178" i="63"/>
  <c r="BE178" i="63" s="1"/>
  <c r="P179" i="63"/>
  <c r="BE179" i="63" s="1"/>
  <c r="P209" i="63"/>
  <c r="BE209" i="63" s="1"/>
  <c r="P223" i="63"/>
  <c r="BE223" i="63" s="1"/>
  <c r="P224" i="63"/>
  <c r="BE224" i="63" s="1"/>
  <c r="P236" i="63"/>
  <c r="BE236" i="63" s="1"/>
  <c r="P237" i="63"/>
  <c r="BE237" i="63" s="1"/>
  <c r="P248" i="63"/>
  <c r="BE248" i="63" s="1"/>
  <c r="Q258" i="63"/>
  <c r="P18" i="63"/>
  <c r="BE18" i="63" s="1"/>
  <c r="P24" i="63"/>
  <c r="BE24" i="63" s="1"/>
  <c r="P30" i="63"/>
  <c r="BE30" i="63" s="1"/>
  <c r="P36" i="63"/>
  <c r="BE36" i="63" s="1"/>
  <c r="P42" i="63"/>
  <c r="BE42" i="63" s="1"/>
  <c r="Q51" i="63"/>
  <c r="S51" i="63" s="1"/>
  <c r="Q59" i="63"/>
  <c r="P64" i="63"/>
  <c r="BE64" i="63" s="1"/>
  <c r="P89" i="63"/>
  <c r="BE89" i="63" s="1"/>
  <c r="P92" i="63"/>
  <c r="BE92" i="63" s="1"/>
  <c r="P114" i="63"/>
  <c r="BE114" i="63" s="1"/>
  <c r="P121" i="63"/>
  <c r="BE121" i="63" s="1"/>
  <c r="P147" i="63"/>
  <c r="BE147" i="63" s="1"/>
  <c r="P167" i="63"/>
  <c r="BE167" i="63" s="1"/>
  <c r="P177" i="63"/>
  <c r="BE177" i="63" s="1"/>
  <c r="P185" i="63"/>
  <c r="BE185" i="63" s="1"/>
  <c r="Q190" i="63"/>
  <c r="R190" i="63" s="1"/>
  <c r="Q196" i="63"/>
  <c r="Q208" i="63"/>
  <c r="P222" i="63"/>
  <c r="BE222" i="63" s="1"/>
  <c r="Q235" i="63"/>
  <c r="P257" i="63"/>
  <c r="BE257" i="63" s="1"/>
  <c r="V15" i="63"/>
  <c r="AA15" i="63" s="1"/>
  <c r="S15" i="63"/>
  <c r="V30" i="63"/>
  <c r="V224" i="63"/>
  <c r="S89" i="63"/>
  <c r="V109" i="63"/>
  <c r="AA109" i="63" s="1"/>
  <c r="AB109" i="63" s="1"/>
  <c r="V113" i="63"/>
  <c r="W113" i="63" s="1"/>
  <c r="S183" i="63"/>
  <c r="S197" i="63"/>
  <c r="R212" i="63"/>
  <c r="S221" i="63"/>
  <c r="R180" i="63"/>
  <c r="W193" i="63"/>
  <c r="S194" i="63"/>
  <c r="V251" i="63"/>
  <c r="S253" i="63"/>
  <c r="S142" i="63"/>
  <c r="AF193" i="63"/>
  <c r="R248" i="63"/>
  <c r="R245" i="63"/>
  <c r="S75" i="63"/>
  <c r="S109" i="63"/>
  <c r="S113" i="63"/>
  <c r="V133" i="63"/>
  <c r="AA133" i="63" s="1"/>
  <c r="AC133" i="63" s="1"/>
  <c r="V214" i="63"/>
  <c r="W214" i="63" s="1"/>
  <c r="U5" i="63"/>
  <c r="F14" i="63"/>
  <c r="F23" i="63"/>
  <c r="F25" i="63"/>
  <c r="F32" i="63"/>
  <c r="F38" i="63"/>
  <c r="F44" i="63"/>
  <c r="F49" i="63"/>
  <c r="R84" i="63"/>
  <c r="V84" i="63"/>
  <c r="AA84" i="63" s="1"/>
  <c r="S84" i="63"/>
  <c r="V95" i="63"/>
  <c r="AA95" i="63" s="1"/>
  <c r="AF95" i="63" s="1"/>
  <c r="AG95" i="63" s="1"/>
  <c r="R95" i="63"/>
  <c r="F118" i="63"/>
  <c r="S170" i="63"/>
  <c r="V170" i="63"/>
  <c r="X170" i="63" s="1"/>
  <c r="S145" i="63"/>
  <c r="V145" i="63"/>
  <c r="X145" i="63" s="1"/>
  <c r="F85" i="63"/>
  <c r="V91" i="63"/>
  <c r="X91" i="63" s="1"/>
  <c r="R91" i="63"/>
  <c r="V103" i="63"/>
  <c r="S103" i="63"/>
  <c r="F113" i="63"/>
  <c r="R145" i="63"/>
  <c r="F149" i="63"/>
  <c r="S151" i="63"/>
  <c r="V151" i="63"/>
  <c r="R151" i="63"/>
  <c r="S228" i="63"/>
  <c r="V228" i="63"/>
  <c r="W228" i="63" s="1"/>
  <c r="V27" i="63"/>
  <c r="X27" i="63" s="1"/>
  <c r="F30" i="63"/>
  <c r="F43" i="63"/>
  <c r="S61" i="63"/>
  <c r="V76" i="63"/>
  <c r="X76" i="63" s="1"/>
  <c r="Z76" i="63" s="1"/>
  <c r="S76" i="63"/>
  <c r="S81" i="63"/>
  <c r="V81" i="63"/>
  <c r="AA81" i="63" s="1"/>
  <c r="R81" i="63"/>
  <c r="R103" i="63"/>
  <c r="S117" i="63"/>
  <c r="R117" i="63"/>
  <c r="F10" i="63"/>
  <c r="F21" i="63"/>
  <c r="F26" i="63"/>
  <c r="F28" i="63"/>
  <c r="F36" i="63"/>
  <c r="F42" i="63"/>
  <c r="F45" i="63"/>
  <c r="F50" i="63"/>
  <c r="F51" i="63"/>
  <c r="F61" i="63"/>
  <c r="V61" i="63"/>
  <c r="AA61" i="63" s="1"/>
  <c r="AB61" i="63" s="1"/>
  <c r="F96" i="63"/>
  <c r="Z70" i="63" s="1"/>
  <c r="F97" i="63"/>
  <c r="F152" i="63"/>
  <c r="T222" i="63"/>
  <c r="U222" i="63"/>
  <c r="S139" i="63"/>
  <c r="R139" i="63"/>
  <c r="F8" i="63"/>
  <c r="F17" i="63"/>
  <c r="F19" i="63"/>
  <c r="F34" i="63"/>
  <c r="F60" i="63"/>
  <c r="F62" i="63"/>
  <c r="F74" i="63"/>
  <c r="F75" i="63"/>
  <c r="R76" i="63"/>
  <c r="V110" i="63"/>
  <c r="W110" i="63" s="1"/>
  <c r="S110" i="63"/>
  <c r="U110" i="63" s="1"/>
  <c r="R110" i="63"/>
  <c r="F119" i="63"/>
  <c r="F128" i="63"/>
  <c r="F129" i="63"/>
  <c r="F142" i="63"/>
  <c r="F205" i="63"/>
  <c r="F256" i="63"/>
  <c r="S256" i="63"/>
  <c r="F258" i="63"/>
  <c r="F276" i="63"/>
  <c r="F283" i="63"/>
  <c r="F292" i="63"/>
  <c r="F298" i="63"/>
  <c r="F314" i="63"/>
  <c r="F322" i="63"/>
  <c r="F337" i="63"/>
  <c r="F345" i="63"/>
  <c r="F347" i="63"/>
  <c r="F362" i="63"/>
  <c r="F366" i="63"/>
  <c r="F381" i="63"/>
  <c r="F383" i="63"/>
  <c r="F400" i="63"/>
  <c r="F404" i="63"/>
  <c r="F408" i="63"/>
  <c r="F410" i="63"/>
  <c r="F423" i="63"/>
  <c r="F425" i="63"/>
  <c r="F429" i="63"/>
  <c r="F436" i="63"/>
  <c r="F440" i="63"/>
  <c r="F444" i="63"/>
  <c r="F446" i="63"/>
  <c r="F463" i="63"/>
  <c r="F467" i="63"/>
  <c r="F478" i="63"/>
  <c r="F486" i="63"/>
  <c r="F503" i="63"/>
  <c r="F507" i="63"/>
  <c r="F509" i="63"/>
  <c r="F125" i="63"/>
  <c r="F145" i="63"/>
  <c r="F154" i="63"/>
  <c r="F174" i="63"/>
  <c r="F175" i="63"/>
  <c r="R176" i="63"/>
  <c r="V194" i="63"/>
  <c r="AA194" i="63" s="1"/>
  <c r="AF194" i="63" s="1"/>
  <c r="V197" i="63"/>
  <c r="AA197" i="63" s="1"/>
  <c r="AB197" i="63" s="1"/>
  <c r="F204" i="63"/>
  <c r="F212" i="63"/>
  <c r="F215" i="63"/>
  <c r="F216" i="63"/>
  <c r="F238" i="63"/>
  <c r="F239" i="63"/>
  <c r="V245" i="63"/>
  <c r="X245" i="63" s="1"/>
  <c r="R249" i="63"/>
  <c r="F252" i="63"/>
  <c r="F257" i="63"/>
  <c r="F265" i="63"/>
  <c r="F278" i="63"/>
  <c r="F302" i="63"/>
  <c r="F311" i="63"/>
  <c r="F328" i="63"/>
  <c r="F355" i="63"/>
  <c r="F370" i="63"/>
  <c r="F391" i="63"/>
  <c r="F454" i="63"/>
  <c r="F490" i="63"/>
  <c r="F500" i="63"/>
  <c r="U164" i="63"/>
  <c r="S176" i="63"/>
  <c r="F236" i="63"/>
  <c r="F244" i="63"/>
  <c r="F250" i="63"/>
  <c r="F262" i="63"/>
  <c r="F284" i="63"/>
  <c r="F293" i="63"/>
  <c r="F297" i="63"/>
  <c r="F306" i="63"/>
  <c r="F321" i="63"/>
  <c r="F334" i="63"/>
  <c r="F344" i="63"/>
  <c r="F348" i="63"/>
  <c r="F363" i="63"/>
  <c r="F365" i="63"/>
  <c r="F380" i="63"/>
  <c r="F384" i="63"/>
  <c r="F397" i="63"/>
  <c r="F405" i="63"/>
  <c r="F407" i="63"/>
  <c r="F411" i="63"/>
  <c r="F418" i="63"/>
  <c r="F422" i="63"/>
  <c r="F426" i="63"/>
  <c r="F428" i="63"/>
  <c r="F441" i="63"/>
  <c r="F443" i="63"/>
  <c r="F447" i="63"/>
  <c r="F460" i="63"/>
  <c r="F468" i="63"/>
  <c r="F481" i="63"/>
  <c r="F485" i="63"/>
  <c r="F496" i="63"/>
  <c r="F504" i="63"/>
  <c r="F506" i="63"/>
  <c r="F510" i="63"/>
  <c r="F47" i="63"/>
  <c r="F56" i="63"/>
  <c r="F67" i="63"/>
  <c r="F70" i="63"/>
  <c r="F78" i="63"/>
  <c r="F83" i="63"/>
  <c r="U7" i="63" s="1"/>
  <c r="F86" i="63"/>
  <c r="F100" i="63"/>
  <c r="F102" i="63"/>
  <c r="F103" i="63"/>
  <c r="F122" i="63"/>
  <c r="U127" i="63"/>
  <c r="F131" i="63"/>
  <c r="F133" i="63"/>
  <c r="V142" i="63"/>
  <c r="S148" i="63"/>
  <c r="F160" i="63"/>
  <c r="W160" i="63"/>
  <c r="F166" i="63"/>
  <c r="F173" i="63"/>
  <c r="F177" i="63"/>
  <c r="F190" i="63"/>
  <c r="F198" i="63"/>
  <c r="S199" i="63"/>
  <c r="F218" i="63"/>
  <c r="S218" i="63"/>
  <c r="U218" i="63" s="1"/>
  <c r="R224" i="63"/>
  <c r="F226" i="63"/>
  <c r="F268" i="63"/>
  <c r="F288" i="63"/>
  <c r="F303" i="63"/>
  <c r="F312" i="63"/>
  <c r="F329" i="63"/>
  <c r="F354" i="63"/>
  <c r="F356" i="63"/>
  <c r="F369" i="63"/>
  <c r="F371" i="63"/>
  <c r="F375" i="63"/>
  <c r="F386" i="63"/>
  <c r="F390" i="63"/>
  <c r="F392" i="63"/>
  <c r="F413" i="63"/>
  <c r="F432" i="63"/>
  <c r="F449" i="63"/>
  <c r="F453" i="63"/>
  <c r="F455" i="63"/>
  <c r="F470" i="63"/>
  <c r="F474" i="63"/>
  <c r="F94" i="63"/>
  <c r="F116" i="63"/>
  <c r="F121" i="63"/>
  <c r="V148" i="63"/>
  <c r="X148" i="63" s="1"/>
  <c r="V164" i="63"/>
  <c r="W164" i="63" s="1"/>
  <c r="V199" i="63"/>
  <c r="F206" i="63"/>
  <c r="F217" i="63"/>
  <c r="F495" i="63"/>
  <c r="F497" i="63"/>
  <c r="F501" i="63"/>
  <c r="AA221" i="63"/>
  <c r="W221" i="63"/>
  <c r="AA100" i="63"/>
  <c r="AB100" i="63" s="1"/>
  <c r="W100" i="63"/>
  <c r="U185" i="63"/>
  <c r="T185" i="63"/>
  <c r="AA94" i="63"/>
  <c r="AC94" i="63" s="1"/>
  <c r="X94" i="63"/>
  <c r="W94" i="63"/>
  <c r="X183" i="63"/>
  <c r="AA183" i="63"/>
  <c r="AB183" i="63" s="1"/>
  <c r="V29" i="63"/>
  <c r="X29" i="63" s="1"/>
  <c r="R30" i="63"/>
  <c r="V32" i="63"/>
  <c r="X32" i="63" s="1"/>
  <c r="V41" i="63"/>
  <c r="X41" i="63" s="1"/>
  <c r="V64" i="63"/>
  <c r="AA64" i="63" s="1"/>
  <c r="AB64" i="63" s="1"/>
  <c r="S70" i="63"/>
  <c r="U70" i="63" s="1"/>
  <c r="V75" i="63"/>
  <c r="W75" i="63" s="1"/>
  <c r="R89" i="63"/>
  <c r="R99" i="63"/>
  <c r="T99" i="63" s="1"/>
  <c r="S101" i="63"/>
  <c r="S133" i="63"/>
  <c r="V136" i="63"/>
  <c r="W136" i="63" s="1"/>
  <c r="V139" i="63"/>
  <c r="X139" i="63" s="1"/>
  <c r="S146" i="63"/>
  <c r="V157" i="63"/>
  <c r="V158" i="63"/>
  <c r="R160" i="63"/>
  <c r="S178" i="63"/>
  <c r="R183" i="63"/>
  <c r="S193" i="63"/>
  <c r="V209" i="63"/>
  <c r="T214" i="63"/>
  <c r="S215" i="63"/>
  <c r="R221" i="63"/>
  <c r="T223" i="63"/>
  <c r="S237" i="63"/>
  <c r="V249" i="63"/>
  <c r="V253" i="63"/>
  <c r="AA253" i="63" s="1"/>
  <c r="V256" i="63"/>
  <c r="R72" i="63"/>
  <c r="R97" i="63"/>
  <c r="T109" i="63"/>
  <c r="W133" i="63"/>
  <c r="R164" i="63"/>
  <c r="T164" i="63" s="1"/>
  <c r="S173" i="63"/>
  <c r="W180" i="63"/>
  <c r="X193" i="63"/>
  <c r="Y193" i="63" s="1"/>
  <c r="T197" i="63"/>
  <c r="R203" i="63"/>
  <c r="X214" i="63"/>
  <c r="Z214" i="63" s="1"/>
  <c r="V215" i="63"/>
  <c r="V222" i="63"/>
  <c r="AA222" i="63" s="1"/>
  <c r="AF222" i="63" s="1"/>
  <c r="AH222" i="63" s="1"/>
  <c r="R227" i="63"/>
  <c r="R230" i="63"/>
  <c r="V38" i="63"/>
  <c r="X38" i="63" s="1"/>
  <c r="Z38" i="63" s="1"/>
  <c r="R3" i="63"/>
  <c r="T3" i="63" s="1"/>
  <c r="R6" i="63"/>
  <c r="R7" i="63"/>
  <c r="T7" i="63" s="1"/>
  <c r="S64" i="63"/>
  <c r="S69" i="63"/>
  <c r="S72" i="63"/>
  <c r="T95" i="63"/>
  <c r="S97" i="63"/>
  <c r="T103" i="63"/>
  <c r="R107" i="63"/>
  <c r="S112" i="63"/>
  <c r="S114" i="63"/>
  <c r="S132" i="63"/>
  <c r="AB133" i="63"/>
  <c r="AD133" i="63" s="1"/>
  <c r="V155" i="63"/>
  <c r="W155" i="63" s="1"/>
  <c r="S203" i="63"/>
  <c r="R205" i="63"/>
  <c r="S227" i="63"/>
  <c r="S230" i="63"/>
  <c r="S3" i="63"/>
  <c r="V6" i="63"/>
  <c r="AA6" i="63" s="1"/>
  <c r="S9" i="63"/>
  <c r="S21" i="63"/>
  <c r="V35" i="63"/>
  <c r="X35" i="63" s="1"/>
  <c r="Z35" i="63" s="1"/>
  <c r="S43" i="63"/>
  <c r="S55" i="63"/>
  <c r="S58" i="63"/>
  <c r="S107" i="63"/>
  <c r="V114" i="63"/>
  <c r="T118" i="63"/>
  <c r="T121" i="63"/>
  <c r="T124" i="63"/>
  <c r="V132" i="63"/>
  <c r="AA132" i="63" s="1"/>
  <c r="V205" i="63"/>
  <c r="W205" i="63" s="1"/>
  <c r="R209" i="63"/>
  <c r="V9" i="63"/>
  <c r="W9" i="63" s="1"/>
  <c r="V21" i="63"/>
  <c r="AA21" i="63" s="1"/>
  <c r="V58" i="63"/>
  <c r="AA58" i="63" s="1"/>
  <c r="AB58" i="63" s="1"/>
  <c r="V69" i="63"/>
  <c r="X69" i="63" s="1"/>
  <c r="R70" i="63"/>
  <c r="T75" i="63"/>
  <c r="S91" i="63"/>
  <c r="R101" i="63"/>
  <c r="V112" i="63"/>
  <c r="X112" i="63" s="1"/>
  <c r="AF133" i="63"/>
  <c r="AH133" i="63" s="1"/>
  <c r="S136" i="63"/>
  <c r="S157" i="63"/>
  <c r="S158" i="63"/>
  <c r="S167" i="63"/>
  <c r="S212" i="63"/>
  <c r="R214" i="63"/>
  <c r="R222" i="63"/>
  <c r="R223" i="63"/>
  <c r="R228" i="63"/>
  <c r="P146" i="64"/>
  <c r="BE146" i="64" s="1"/>
  <c r="P158" i="64"/>
  <c r="BE158" i="64" s="1"/>
  <c r="P164" i="64"/>
  <c r="BE164" i="64" s="1"/>
  <c r="P188" i="64"/>
  <c r="BE188" i="64" s="1"/>
  <c r="P246" i="64"/>
  <c r="BE246" i="64" s="1"/>
  <c r="P143" i="64"/>
  <c r="BE143" i="64" s="1"/>
  <c r="P209" i="64"/>
  <c r="BE209" i="64" s="1"/>
  <c r="P241" i="64"/>
  <c r="BE241" i="64" s="1"/>
  <c r="P195" i="64"/>
  <c r="BE195" i="64" s="1"/>
  <c r="P249" i="64"/>
  <c r="BE249" i="64" s="1"/>
  <c r="P253" i="64"/>
  <c r="BE253" i="64" s="1"/>
  <c r="P252" i="64"/>
  <c r="BE252" i="64" s="1"/>
  <c r="R253" i="64"/>
  <c r="X226" i="64"/>
  <c r="Y226" i="64" s="1"/>
  <c r="T252" i="64"/>
  <c r="F395" i="64"/>
  <c r="F449" i="64"/>
  <c r="F451" i="64"/>
  <c r="F499" i="64"/>
  <c r="S254" i="64"/>
  <c r="R209" i="64"/>
  <c r="P162" i="64"/>
  <c r="BE162" i="64" s="1"/>
  <c r="P172" i="64"/>
  <c r="BE172" i="64" s="1"/>
  <c r="P198" i="64"/>
  <c r="BE198" i="64" s="1"/>
  <c r="V253" i="64"/>
  <c r="X253" i="64" s="1"/>
  <c r="Z253" i="64" s="1"/>
  <c r="U246" i="64"/>
  <c r="R241" i="64"/>
  <c r="V213" i="64"/>
  <c r="W213" i="64" s="1"/>
  <c r="P26" i="64"/>
  <c r="BE26" i="64" s="1"/>
  <c r="P50" i="64"/>
  <c r="BE50" i="64" s="1"/>
  <c r="P104" i="64"/>
  <c r="BE104" i="64" s="1"/>
  <c r="P4" i="64"/>
  <c r="BE4" i="64" s="1"/>
  <c r="P10" i="64"/>
  <c r="BE10" i="64" s="1"/>
  <c r="P16" i="64"/>
  <c r="BE16" i="64" s="1"/>
  <c r="P170" i="64"/>
  <c r="BE170" i="64" s="1"/>
  <c r="P160" i="64"/>
  <c r="BE160" i="64" s="1"/>
  <c r="R226" i="64"/>
  <c r="P236" i="64"/>
  <c r="BE236" i="64" s="1"/>
  <c r="P44" i="64"/>
  <c r="BE44" i="64" s="1"/>
  <c r="P86" i="64"/>
  <c r="BE86" i="64" s="1"/>
  <c r="P98" i="64"/>
  <c r="BE98" i="64" s="1"/>
  <c r="P32" i="64"/>
  <c r="BE32" i="64" s="1"/>
  <c r="P62" i="64"/>
  <c r="BE62" i="64" s="1"/>
  <c r="P68" i="64"/>
  <c r="BE68" i="64" s="1"/>
  <c r="P80" i="64"/>
  <c r="BE80" i="64" s="1"/>
  <c r="P110" i="64"/>
  <c r="BE110" i="64" s="1"/>
  <c r="F99" i="64"/>
  <c r="P151" i="64"/>
  <c r="BE151" i="64" s="1"/>
  <c r="P155" i="64"/>
  <c r="BE155" i="64" s="1"/>
  <c r="P157" i="64"/>
  <c r="BE157" i="64" s="1"/>
  <c r="P163" i="64"/>
  <c r="BE163" i="64" s="1"/>
  <c r="P169" i="64"/>
  <c r="BE169" i="64" s="1"/>
  <c r="P175" i="64"/>
  <c r="BE175" i="64" s="1"/>
  <c r="P177" i="64"/>
  <c r="BE177" i="64" s="1"/>
  <c r="P181" i="64"/>
  <c r="BE181" i="64" s="1"/>
  <c r="P189" i="64"/>
  <c r="BE189" i="64" s="1"/>
  <c r="P203" i="64"/>
  <c r="BE203" i="64" s="1"/>
  <c r="P235" i="64"/>
  <c r="BE235" i="64" s="1"/>
  <c r="P237" i="64"/>
  <c r="BE237" i="64" s="1"/>
  <c r="P239" i="64"/>
  <c r="BE239" i="64" s="1"/>
  <c r="P247" i="64"/>
  <c r="BE247" i="64" s="1"/>
  <c r="R237" i="64"/>
  <c r="P194" i="64"/>
  <c r="BE194" i="64" s="1"/>
  <c r="U180" i="64"/>
  <c r="W237" i="64"/>
  <c r="X237" i="64"/>
  <c r="P174" i="64"/>
  <c r="BE174" i="64" s="1"/>
  <c r="V241" i="64"/>
  <c r="X241" i="64" s="1"/>
  <c r="Z241" i="64" s="1"/>
  <c r="R235" i="64"/>
  <c r="W209" i="64"/>
  <c r="R206" i="64"/>
  <c r="P178" i="64"/>
  <c r="BE178" i="64" s="1"/>
  <c r="Q170" i="64"/>
  <c r="S170" i="64" s="1"/>
  <c r="F19" i="64"/>
  <c r="F37" i="64"/>
  <c r="F43" i="64"/>
  <c r="F54" i="64"/>
  <c r="P149" i="64"/>
  <c r="BE149" i="64" s="1"/>
  <c r="P159" i="64"/>
  <c r="BE159" i="64" s="1"/>
  <c r="P167" i="64"/>
  <c r="BE167" i="64" s="1"/>
  <c r="U240" i="64"/>
  <c r="R236" i="64"/>
  <c r="AA213" i="64"/>
  <c r="AF213" i="64" s="1"/>
  <c r="AG213" i="64" s="1"/>
  <c r="P168" i="64"/>
  <c r="BE168" i="64" s="1"/>
  <c r="F56" i="64"/>
  <c r="F59" i="64"/>
  <c r="F62" i="64"/>
  <c r="F68" i="64"/>
  <c r="F83" i="64"/>
  <c r="AA209" i="64"/>
  <c r="AB209" i="64" s="1"/>
  <c r="V220" i="64"/>
  <c r="R220" i="64"/>
  <c r="S220" i="64"/>
  <c r="S203" i="64"/>
  <c r="V203" i="64"/>
  <c r="AA159" i="64"/>
  <c r="AB159" i="64" s="1"/>
  <c r="X159" i="64"/>
  <c r="Y159" i="64" s="1"/>
  <c r="R152" i="64"/>
  <c r="S152" i="64"/>
  <c r="R197" i="64"/>
  <c r="S197" i="64"/>
  <c r="V197" i="64"/>
  <c r="W197" i="64" s="1"/>
  <c r="AA193" i="64"/>
  <c r="W193" i="64"/>
  <c r="W235" i="64"/>
  <c r="X235" i="64"/>
  <c r="W181" i="64"/>
  <c r="AA181" i="64"/>
  <c r="AB181" i="64" s="1"/>
  <c r="R144" i="64"/>
  <c r="S144" i="64"/>
  <c r="V144" i="64"/>
  <c r="W144" i="64" s="1"/>
  <c r="S176" i="64"/>
  <c r="R176" i="64"/>
  <c r="V176" i="64"/>
  <c r="W176" i="64" s="1"/>
  <c r="AA249" i="64"/>
  <c r="AF249" i="64" s="1"/>
  <c r="W236" i="64"/>
  <c r="X236" i="64"/>
  <c r="AA236" i="64"/>
  <c r="AF236" i="64" s="1"/>
  <c r="AK236" i="64" s="1"/>
  <c r="AA198" i="64"/>
  <c r="AB198" i="64" s="1"/>
  <c r="P22" i="64"/>
  <c r="BE22" i="64" s="1"/>
  <c r="P34" i="64"/>
  <c r="BE34" i="64" s="1"/>
  <c r="P40" i="64"/>
  <c r="BE40" i="64" s="1"/>
  <c r="P46" i="64"/>
  <c r="BE46" i="64" s="1"/>
  <c r="P52" i="64"/>
  <c r="BE52" i="64" s="1"/>
  <c r="P88" i="64"/>
  <c r="BE88" i="64" s="1"/>
  <c r="F171" i="64"/>
  <c r="F175" i="64"/>
  <c r="F183" i="64"/>
  <c r="F203" i="64"/>
  <c r="F213" i="64"/>
  <c r="F341" i="64"/>
  <c r="F347" i="64"/>
  <c r="F351" i="64"/>
  <c r="F363" i="64"/>
  <c r="R255" i="64"/>
  <c r="R243" i="64"/>
  <c r="S236" i="64"/>
  <c r="S235" i="64"/>
  <c r="R234" i="64"/>
  <c r="R231" i="64"/>
  <c r="AF226" i="64"/>
  <c r="AG226" i="64" s="1"/>
  <c r="X214" i="64"/>
  <c r="S209" i="64"/>
  <c r="Y206" i="64"/>
  <c r="P202" i="64"/>
  <c r="BE202" i="64" s="1"/>
  <c r="V199" i="64"/>
  <c r="W199" i="64" s="1"/>
  <c r="R198" i="64"/>
  <c r="R195" i="64"/>
  <c r="R180" i="64"/>
  <c r="P152" i="64"/>
  <c r="BE152" i="64" s="1"/>
  <c r="P148" i="64"/>
  <c r="BE148" i="64" s="1"/>
  <c r="P156" i="64"/>
  <c r="BE156" i="64" s="1"/>
  <c r="P166" i="64"/>
  <c r="BE166" i="64" s="1"/>
  <c r="P184" i="64"/>
  <c r="BE184" i="64" s="1"/>
  <c r="P186" i="64"/>
  <c r="BE186" i="64" s="1"/>
  <c r="P208" i="64"/>
  <c r="BE208" i="64" s="1"/>
  <c r="P234" i="64"/>
  <c r="BE234" i="64" s="1"/>
  <c r="P258" i="64"/>
  <c r="BE258" i="64" s="1"/>
  <c r="S214" i="64"/>
  <c r="V201" i="64"/>
  <c r="W201" i="64" s="1"/>
  <c r="S199" i="64"/>
  <c r="AB155" i="64"/>
  <c r="F100" i="64"/>
  <c r="F148" i="64"/>
  <c r="F156" i="64"/>
  <c r="F162" i="64"/>
  <c r="F164" i="64"/>
  <c r="F166" i="64"/>
  <c r="F168" i="64"/>
  <c r="F170" i="64"/>
  <c r="F338" i="64"/>
  <c r="U258" i="64"/>
  <c r="P240" i="64"/>
  <c r="BE240" i="64" s="1"/>
  <c r="R230" i="64"/>
  <c r="S226" i="64"/>
  <c r="AA214" i="64"/>
  <c r="R214" i="64"/>
  <c r="X198" i="64"/>
  <c r="P196" i="64"/>
  <c r="BE196" i="64" s="1"/>
  <c r="T189" i="64"/>
  <c r="X155" i="64"/>
  <c r="Z155" i="64" s="1"/>
  <c r="V255" i="64"/>
  <c r="V243" i="64"/>
  <c r="AA231" i="64"/>
  <c r="AB231" i="64" s="1"/>
  <c r="P161" i="64"/>
  <c r="BE161" i="64" s="1"/>
  <c r="P187" i="64"/>
  <c r="BE187" i="64" s="1"/>
  <c r="P193" i="64"/>
  <c r="BE193" i="64" s="1"/>
  <c r="P197" i="64"/>
  <c r="BE197" i="64" s="1"/>
  <c r="P201" i="64"/>
  <c r="BE201" i="64" s="1"/>
  <c r="P243" i="64"/>
  <c r="BE243" i="64" s="1"/>
  <c r="P255" i="64"/>
  <c r="BE255" i="64" s="1"/>
  <c r="V234" i="64"/>
  <c r="AA234" i="64" s="1"/>
  <c r="S231" i="64"/>
  <c r="S198" i="64"/>
  <c r="V195" i="64"/>
  <c r="X195" i="64" s="1"/>
  <c r="P150" i="64"/>
  <c r="BE150" i="64" s="1"/>
  <c r="X74" i="62"/>
  <c r="AA74" i="62"/>
  <c r="W74" i="62"/>
  <c r="Z39" i="62"/>
  <c r="R4" i="62"/>
  <c r="T4" i="62" s="1"/>
  <c r="R8" i="62"/>
  <c r="S8" i="62"/>
  <c r="S12" i="62"/>
  <c r="R14" i="62"/>
  <c r="S14" i="62"/>
  <c r="U21" i="62"/>
  <c r="AA29" i="62"/>
  <c r="V30" i="62"/>
  <c r="F31" i="62"/>
  <c r="Z3" i="62" s="1"/>
  <c r="R33" i="62"/>
  <c r="T33" i="62" s="1"/>
  <c r="S39" i="62"/>
  <c r="R39" i="62"/>
  <c r="W46" i="62"/>
  <c r="X46" i="62"/>
  <c r="X59" i="62"/>
  <c r="AA59" i="62"/>
  <c r="W59" i="62"/>
  <c r="X68" i="62"/>
  <c r="AA68" i="62"/>
  <c r="W68" i="62"/>
  <c r="P76" i="62"/>
  <c r="Q76" i="62"/>
  <c r="P79" i="62"/>
  <c r="Q79" i="62"/>
  <c r="P10" i="62"/>
  <c r="Q10" i="62"/>
  <c r="Z49" i="62"/>
  <c r="R62" i="62"/>
  <c r="S62" i="62"/>
  <c r="V62" i="62"/>
  <c r="P70" i="62"/>
  <c r="Q70" i="62"/>
  <c r="X77" i="62"/>
  <c r="AA77" i="62"/>
  <c r="W77" i="62"/>
  <c r="P233" i="62"/>
  <c r="Q233" i="62"/>
  <c r="F5" i="62"/>
  <c r="R5" i="62"/>
  <c r="T5" i="62" s="1"/>
  <c r="V8" i="62"/>
  <c r="V14" i="62"/>
  <c r="X17" i="62"/>
  <c r="W17" i="62"/>
  <c r="AA17" i="62"/>
  <c r="V18" i="62"/>
  <c r="F19" i="62"/>
  <c r="R21" i="62"/>
  <c r="T21" i="62" s="1"/>
  <c r="U27" i="62"/>
  <c r="V36" i="62"/>
  <c r="F37" i="62"/>
  <c r="Q41" i="62"/>
  <c r="T42" i="62"/>
  <c r="W49" i="62"/>
  <c r="Y49" i="62" s="1"/>
  <c r="AA49" i="62"/>
  <c r="T60" i="62"/>
  <c r="U60" i="62"/>
  <c r="R71" i="62"/>
  <c r="S71" i="62"/>
  <c r="V71" i="62"/>
  <c r="V82" i="62"/>
  <c r="R82" i="62"/>
  <c r="W32" i="62"/>
  <c r="V4" i="62"/>
  <c r="R11" i="62"/>
  <c r="S11" i="62"/>
  <c r="AA20" i="62"/>
  <c r="W21" i="62"/>
  <c r="Y21" i="62" s="1"/>
  <c r="AA21" i="62"/>
  <c r="F22" i="62"/>
  <c r="R24" i="62"/>
  <c r="T24" i="62" s="1"/>
  <c r="U30" i="62"/>
  <c r="S45" i="62"/>
  <c r="R45" i="62"/>
  <c r="W51" i="62"/>
  <c r="AA51" i="62"/>
  <c r="X51" i="62"/>
  <c r="U78" i="62"/>
  <c r="AA39" i="62"/>
  <c r="W39" i="62"/>
  <c r="Y39" i="62" s="1"/>
  <c r="AB40" i="62"/>
  <c r="P61" i="62"/>
  <c r="Q61" i="62"/>
  <c r="AU240" i="62"/>
  <c r="V5" i="62"/>
  <c r="P7" i="62"/>
  <c r="Q7" i="62"/>
  <c r="P13" i="62"/>
  <c r="Q13" i="62"/>
  <c r="V24" i="62"/>
  <c r="AA45" i="62"/>
  <c r="W45" i="62"/>
  <c r="AC46" i="62"/>
  <c r="AB46" i="62"/>
  <c r="R56" i="62"/>
  <c r="S56" i="62"/>
  <c r="R65" i="62"/>
  <c r="S65" i="62"/>
  <c r="Q110" i="62"/>
  <c r="P110" i="62"/>
  <c r="W3" i="62"/>
  <c r="Y3" i="62" s="1"/>
  <c r="AA3" i="62"/>
  <c r="Z72" i="62"/>
  <c r="P4" i="62"/>
  <c r="V11" i="62"/>
  <c r="U18" i="62"/>
  <c r="R30" i="62"/>
  <c r="T30" i="62" s="1"/>
  <c r="U36" i="62"/>
  <c r="W43" i="62"/>
  <c r="Y43" i="62" s="1"/>
  <c r="AA43" i="62"/>
  <c r="X45" i="62"/>
  <c r="AF46" i="62"/>
  <c r="Q47" i="62"/>
  <c r="S53" i="62"/>
  <c r="V53" i="62"/>
  <c r="R53" i="62"/>
  <c r="V56" i="62"/>
  <c r="P58" i="62"/>
  <c r="Q58" i="62"/>
  <c r="V65" i="62"/>
  <c r="P67" i="62"/>
  <c r="Q67" i="62"/>
  <c r="R74" i="62"/>
  <c r="S74" i="62"/>
  <c r="W94" i="62"/>
  <c r="X94" i="62"/>
  <c r="AA94" i="62"/>
  <c r="Q16" i="62"/>
  <c r="S17" i="62"/>
  <c r="Q19" i="62"/>
  <c r="S20" i="62"/>
  <c r="Q22" i="62"/>
  <c r="S23" i="62"/>
  <c r="Q25" i="62"/>
  <c r="S26" i="62"/>
  <c r="Q28" i="62"/>
  <c r="S29" i="62"/>
  <c r="Q31" i="62"/>
  <c r="S32" i="62"/>
  <c r="Q34" i="62"/>
  <c r="S35" i="62"/>
  <c r="Q37" i="62"/>
  <c r="S38" i="62"/>
  <c r="P40" i="62"/>
  <c r="Q44" i="62"/>
  <c r="P46" i="62"/>
  <c r="Q50" i="62"/>
  <c r="R52" i="62"/>
  <c r="T52" i="62" s="1"/>
  <c r="P55" i="62"/>
  <c r="W66" i="62"/>
  <c r="Y66" i="62" s="1"/>
  <c r="AA66" i="62"/>
  <c r="W75" i="62"/>
  <c r="Y75" i="62" s="1"/>
  <c r="AA75" i="62"/>
  <c r="R85" i="62"/>
  <c r="V85" i="62"/>
  <c r="S85" i="62"/>
  <c r="W97" i="62"/>
  <c r="X97" i="62"/>
  <c r="AA97" i="62"/>
  <c r="R105" i="62"/>
  <c r="S40" i="62"/>
  <c r="S46" i="62"/>
  <c r="F53" i="62"/>
  <c r="AA54" i="62"/>
  <c r="W72" i="62"/>
  <c r="Y72" i="62" s="1"/>
  <c r="AA72" i="62"/>
  <c r="R84" i="62"/>
  <c r="V84" i="62"/>
  <c r="S84" i="62"/>
  <c r="R90" i="62"/>
  <c r="V90" i="62"/>
  <c r="S90" i="62"/>
  <c r="T94" i="62"/>
  <c r="U94" i="62"/>
  <c r="AA176" i="62"/>
  <c r="W176" i="62"/>
  <c r="X176" i="62"/>
  <c r="W60" i="62"/>
  <c r="X78" i="62"/>
  <c r="W78" i="62"/>
  <c r="AA78" i="62"/>
  <c r="R81" i="62"/>
  <c r="S81" i="62"/>
  <c r="V81" i="62"/>
  <c r="P103" i="62"/>
  <c r="Q103" i="62"/>
  <c r="P52" i="62"/>
  <c r="U57" i="62"/>
  <c r="R59" i="62"/>
  <c r="S59" i="62"/>
  <c r="P64" i="62"/>
  <c r="Q64" i="62"/>
  <c r="T66" i="62"/>
  <c r="U66" i="62"/>
  <c r="R68" i="62"/>
  <c r="S68" i="62"/>
  <c r="P73" i="62"/>
  <c r="Q73" i="62"/>
  <c r="T75" i="62"/>
  <c r="R77" i="62"/>
  <c r="S77" i="62"/>
  <c r="Q80" i="62"/>
  <c r="Q86" i="62"/>
  <c r="S91" i="62"/>
  <c r="Q92" i="62"/>
  <c r="R94" i="62"/>
  <c r="Q95" i="62"/>
  <c r="V96" i="62"/>
  <c r="R97" i="62"/>
  <c r="F99" i="62"/>
  <c r="P100" i="62"/>
  <c r="Q100" i="62"/>
  <c r="F106" i="62"/>
  <c r="Q107" i="62"/>
  <c r="F111" i="62"/>
  <c r="U9" i="62" s="1"/>
  <c r="P112" i="62"/>
  <c r="Q112" i="62"/>
  <c r="AA157" i="62"/>
  <c r="V87" i="62"/>
  <c r="V91" i="62"/>
  <c r="V93" i="62"/>
  <c r="F95" i="62"/>
  <c r="F102" i="62"/>
  <c r="Q108" i="62"/>
  <c r="P108" i="62"/>
  <c r="F114" i="62"/>
  <c r="S130" i="62"/>
  <c r="R130" i="62"/>
  <c r="V130" i="62"/>
  <c r="F100" i="62"/>
  <c r="F105" i="62"/>
  <c r="P106" i="62"/>
  <c r="Q106" i="62"/>
  <c r="F112" i="62"/>
  <c r="Q126" i="62"/>
  <c r="P126" i="62"/>
  <c r="S136" i="62"/>
  <c r="R136" i="62"/>
  <c r="V136" i="62"/>
  <c r="Q98" i="62"/>
  <c r="P98" i="62"/>
  <c r="Q104" i="62"/>
  <c r="P104" i="62"/>
  <c r="P109" i="62"/>
  <c r="Q109" i="62"/>
  <c r="U113" i="62"/>
  <c r="T113" i="62"/>
  <c r="U187" i="62"/>
  <c r="T187" i="62"/>
  <c r="S87" i="62"/>
  <c r="S93" i="62"/>
  <c r="P94" i="62"/>
  <c r="P97" i="62"/>
  <c r="V101" i="62"/>
  <c r="Q102" i="62"/>
  <c r="P102" i="62"/>
  <c r="V113" i="62"/>
  <c r="Q114" i="62"/>
  <c r="P114" i="62"/>
  <c r="U120" i="62"/>
  <c r="Q115" i="62"/>
  <c r="S124" i="62"/>
  <c r="R124" i="62"/>
  <c r="V124" i="62"/>
  <c r="T125" i="62"/>
  <c r="S127" i="62"/>
  <c r="V127" i="62"/>
  <c r="R127" i="62"/>
  <c r="Q135" i="62"/>
  <c r="P135" i="62"/>
  <c r="U151" i="62"/>
  <c r="R116" i="62"/>
  <c r="V116" i="62"/>
  <c r="V119" i="62"/>
  <c r="R119" i="62"/>
  <c r="R122" i="62"/>
  <c r="V122" i="62"/>
  <c r="S122" i="62"/>
  <c r="W134" i="62"/>
  <c r="AA134" i="62"/>
  <c r="X134" i="62"/>
  <c r="Q138" i="62"/>
  <c r="P138" i="62"/>
  <c r="V117" i="62"/>
  <c r="V120" i="62"/>
  <c r="V125" i="62"/>
  <c r="R125" i="62"/>
  <c r="R128" i="62"/>
  <c r="V128" i="62"/>
  <c r="S128" i="62"/>
  <c r="S132" i="62"/>
  <c r="R132" i="62"/>
  <c r="V132" i="62"/>
  <c r="AA144" i="62"/>
  <c r="X144" i="62"/>
  <c r="W144" i="62"/>
  <c r="S147" i="62"/>
  <c r="R147" i="62"/>
  <c r="V147" i="62"/>
  <c r="W148" i="62"/>
  <c r="AA148" i="62"/>
  <c r="X148" i="62"/>
  <c r="R163" i="62"/>
  <c r="V163" i="62"/>
  <c r="S163" i="62"/>
  <c r="S118" i="62"/>
  <c r="R118" i="62"/>
  <c r="V118" i="62"/>
  <c r="S121" i="62"/>
  <c r="V121" i="62"/>
  <c r="R121" i="62"/>
  <c r="T131" i="62"/>
  <c r="S156" i="62"/>
  <c r="V156" i="62"/>
  <c r="R156" i="62"/>
  <c r="V123" i="62"/>
  <c r="V129" i="62"/>
  <c r="W131" i="62"/>
  <c r="Y131" i="62" s="1"/>
  <c r="AA131" i="62"/>
  <c r="F139" i="62"/>
  <c r="X140" i="62"/>
  <c r="W140" i="62"/>
  <c r="W142" i="62"/>
  <c r="X142" i="62"/>
  <c r="AA142" i="62"/>
  <c r="R143" i="62"/>
  <c r="U144" i="62"/>
  <c r="F121" i="62"/>
  <c r="F127" i="62"/>
  <c r="F136" i="62"/>
  <c r="AA140" i="62"/>
  <c r="Q145" i="62"/>
  <c r="P145" i="62"/>
  <c r="T149" i="62"/>
  <c r="W151" i="62"/>
  <c r="AA151" i="62"/>
  <c r="X151" i="62"/>
  <c r="S153" i="62"/>
  <c r="V153" i="62"/>
  <c r="R153" i="62"/>
  <c r="W154" i="62"/>
  <c r="AA154" i="62"/>
  <c r="X154" i="62"/>
  <c r="U143" i="62"/>
  <c r="T143" i="62"/>
  <c r="Q146" i="62"/>
  <c r="P146" i="62"/>
  <c r="S150" i="62"/>
  <c r="V150" i="62"/>
  <c r="R150" i="62"/>
  <c r="S159" i="62"/>
  <c r="V159" i="62"/>
  <c r="R159" i="62"/>
  <c r="W160" i="62"/>
  <c r="AA160" i="62"/>
  <c r="X160" i="62"/>
  <c r="U184" i="62"/>
  <c r="T184" i="62"/>
  <c r="F118" i="62"/>
  <c r="F124" i="62"/>
  <c r="T137" i="62"/>
  <c r="V139" i="62"/>
  <c r="S139" i="62"/>
  <c r="T140" i="62"/>
  <c r="P143" i="62"/>
  <c r="R149" i="62"/>
  <c r="R152" i="62"/>
  <c r="R155" i="62"/>
  <c r="T157" i="62"/>
  <c r="R158" i="62"/>
  <c r="R161" i="62"/>
  <c r="V162" i="62"/>
  <c r="S162" i="62"/>
  <c r="AA167" i="62"/>
  <c r="Q168" i="62"/>
  <c r="R172" i="62"/>
  <c r="V172" i="62"/>
  <c r="X173" i="62"/>
  <c r="AA173" i="62"/>
  <c r="W173" i="62"/>
  <c r="Q179" i="62"/>
  <c r="P179" i="62"/>
  <c r="P198" i="62"/>
  <c r="Q198" i="62"/>
  <c r="F147" i="62"/>
  <c r="F150" i="62"/>
  <c r="F153" i="62"/>
  <c r="F156" i="62"/>
  <c r="F159" i="62"/>
  <c r="AA164" i="62"/>
  <c r="F168" i="62"/>
  <c r="U172" i="62"/>
  <c r="T172" i="62"/>
  <c r="V177" i="62"/>
  <c r="R177" i="62"/>
  <c r="S177" i="62"/>
  <c r="AA181" i="62"/>
  <c r="P183" i="62"/>
  <c r="Q183" i="62"/>
  <c r="R186" i="62"/>
  <c r="V186" i="62"/>
  <c r="S186" i="62"/>
  <c r="T199" i="62"/>
  <c r="U199" i="62"/>
  <c r="V149" i="62"/>
  <c r="V152" i="62"/>
  <c r="V155" i="62"/>
  <c r="V158" i="62"/>
  <c r="V161" i="62"/>
  <c r="V166" i="62"/>
  <c r="V170" i="62"/>
  <c r="R170" i="62"/>
  <c r="P192" i="62"/>
  <c r="Q192" i="62"/>
  <c r="X200" i="62"/>
  <c r="AA200" i="62"/>
  <c r="W200" i="62"/>
  <c r="V165" i="62"/>
  <c r="S165" i="62"/>
  <c r="S170" i="62"/>
  <c r="Q178" i="62"/>
  <c r="P178" i="62"/>
  <c r="F180" i="62"/>
  <c r="U180" i="62"/>
  <c r="T180" i="62"/>
  <c r="X182" i="62"/>
  <c r="W182" i="62"/>
  <c r="AA182" i="62"/>
  <c r="R184" i="62"/>
  <c r="V184" i="62"/>
  <c r="P204" i="62"/>
  <c r="Q204" i="62"/>
  <c r="Y167" i="62"/>
  <c r="P171" i="62"/>
  <c r="Q171" i="62"/>
  <c r="T173" i="62"/>
  <c r="U173" i="62"/>
  <c r="P174" i="62"/>
  <c r="Q174" i="62"/>
  <c r="S176" i="62"/>
  <c r="R176" i="62"/>
  <c r="X188" i="62"/>
  <c r="AA188" i="62"/>
  <c r="W188" i="62"/>
  <c r="X194" i="62"/>
  <c r="W194" i="62"/>
  <c r="AA194" i="62"/>
  <c r="R182" i="62"/>
  <c r="V187" i="62"/>
  <c r="R187" i="62"/>
  <c r="T195" i="62"/>
  <c r="R206" i="62"/>
  <c r="T207" i="62"/>
  <c r="X210" i="62"/>
  <c r="AA210" i="62"/>
  <c r="W210" i="62"/>
  <c r="Q217" i="62"/>
  <c r="P217" i="62"/>
  <c r="S169" i="62"/>
  <c r="V175" i="62"/>
  <c r="S181" i="62"/>
  <c r="AA228" i="62"/>
  <c r="X228" i="62"/>
  <c r="W228" i="62"/>
  <c r="R185" i="62"/>
  <c r="V185" i="62"/>
  <c r="S185" i="62"/>
  <c r="V202" i="62"/>
  <c r="X213" i="62"/>
  <c r="AA213" i="62"/>
  <c r="W213" i="62"/>
  <c r="U231" i="62"/>
  <c r="T231" i="62"/>
  <c r="V190" i="62"/>
  <c r="S190" i="62"/>
  <c r="R190" i="62"/>
  <c r="Y195" i="62"/>
  <c r="R188" i="62"/>
  <c r="S188" i="62"/>
  <c r="R194" i="62"/>
  <c r="S194" i="62"/>
  <c r="R200" i="62"/>
  <c r="S200" i="62"/>
  <c r="Q235" i="62"/>
  <c r="P235" i="62"/>
  <c r="F208" i="62"/>
  <c r="Q212" i="62"/>
  <c r="R213" i="62"/>
  <c r="S213" i="62"/>
  <c r="Z214" i="62"/>
  <c r="Y214" i="62"/>
  <c r="Q223" i="62"/>
  <c r="P223" i="62"/>
  <c r="V193" i="62"/>
  <c r="F214" i="62"/>
  <c r="F220" i="62"/>
  <c r="P221" i="62"/>
  <c r="Q221" i="62"/>
  <c r="U225" i="62"/>
  <c r="T225" i="62"/>
  <c r="V199" i="62"/>
  <c r="R199" i="62"/>
  <c r="F205" i="62"/>
  <c r="T205" i="62"/>
  <c r="R215" i="62"/>
  <c r="V215" i="62"/>
  <c r="S215" i="62"/>
  <c r="Q219" i="62"/>
  <c r="P219" i="62"/>
  <c r="R209" i="62"/>
  <c r="V209" i="62"/>
  <c r="S209" i="62"/>
  <c r="R210" i="62"/>
  <c r="S210" i="62"/>
  <c r="Z211" i="62"/>
  <c r="Y211" i="62"/>
  <c r="X224" i="62"/>
  <c r="AA224" i="62"/>
  <c r="W224" i="62"/>
  <c r="V191" i="62"/>
  <c r="V197" i="62"/>
  <c r="V203" i="62"/>
  <c r="S222" i="62"/>
  <c r="F224" i="62"/>
  <c r="V222" i="62"/>
  <c r="W229" i="62"/>
  <c r="F231" i="62"/>
  <c r="Q226" i="62"/>
  <c r="P226" i="62"/>
  <c r="AF214" i="62"/>
  <c r="F217" i="62"/>
  <c r="P218" i="62"/>
  <c r="Q218" i="62"/>
  <c r="F221" i="62"/>
  <c r="F223" i="62"/>
  <c r="S227" i="62"/>
  <c r="V227" i="62"/>
  <c r="R227" i="62"/>
  <c r="V225" i="62"/>
  <c r="R225" i="62"/>
  <c r="Q230" i="62"/>
  <c r="P230" i="62"/>
  <c r="Y240" i="62"/>
  <c r="Z240" i="62"/>
  <c r="AL240" i="62"/>
  <c r="F227" i="62"/>
  <c r="P229" i="62"/>
  <c r="P246" i="62"/>
  <c r="Q246" i="62"/>
  <c r="R224" i="62"/>
  <c r="Q232" i="62"/>
  <c r="P232" i="62"/>
  <c r="S239" i="62"/>
  <c r="R239" i="62"/>
  <c r="W237" i="62"/>
  <c r="AA237" i="62"/>
  <c r="X237" i="62"/>
  <c r="AA239" i="62"/>
  <c r="W239" i="62"/>
  <c r="X239" i="62"/>
  <c r="Z248" i="62"/>
  <c r="Y248" i="62"/>
  <c r="U241" i="62"/>
  <c r="Q238" i="62"/>
  <c r="P238" i="62"/>
  <c r="AG240" i="62"/>
  <c r="T237" i="62"/>
  <c r="AA241" i="62"/>
  <c r="Q242" i="62"/>
  <c r="Q244" i="62"/>
  <c r="X245" i="62"/>
  <c r="T248" i="62"/>
  <c r="U248" i="62"/>
  <c r="AC253" i="62"/>
  <c r="AB253" i="62"/>
  <c r="AF253" i="62"/>
  <c r="T236" i="62"/>
  <c r="F239" i="62"/>
  <c r="AA245" i="62"/>
  <c r="P252" i="62"/>
  <c r="Q252" i="62"/>
  <c r="R243" i="62"/>
  <c r="W248" i="62"/>
  <c r="AA248" i="62"/>
  <c r="U245" i="62"/>
  <c r="AC240" i="62"/>
  <c r="P249" i="62"/>
  <c r="Q249" i="62"/>
  <c r="X251" i="62"/>
  <c r="AA251" i="62"/>
  <c r="X247" i="62"/>
  <c r="W253" i="62"/>
  <c r="X253" i="62"/>
  <c r="F246" i="62"/>
  <c r="F249" i="62"/>
  <c r="F252" i="62"/>
  <c r="P257" i="62"/>
  <c r="Q257" i="62"/>
  <c r="F342" i="62"/>
  <c r="S254" i="62"/>
  <c r="R254" i="62"/>
  <c r="V254" i="62"/>
  <c r="F270" i="62"/>
  <c r="F279" i="62"/>
  <c r="R253" i="62"/>
  <c r="F255" i="62"/>
  <c r="R255" i="62"/>
  <c r="F261" i="62"/>
  <c r="F360" i="62"/>
  <c r="F254" i="62"/>
  <c r="T256" i="62"/>
  <c r="U256" i="62"/>
  <c r="R258" i="62"/>
  <c r="S258" i="62"/>
  <c r="F306" i="62"/>
  <c r="W256" i="62"/>
  <c r="AA256" i="62"/>
  <c r="F257" i="62"/>
  <c r="X256" i="62"/>
  <c r="X258" i="62"/>
  <c r="AA258" i="62"/>
  <c r="F260" i="62"/>
  <c r="F278" i="62"/>
  <c r="F296" i="62"/>
  <c r="F314" i="62"/>
  <c r="F332" i="62"/>
  <c r="F350" i="62"/>
  <c r="F368" i="62"/>
  <c r="F386" i="62"/>
  <c r="F395" i="62"/>
  <c r="F404" i="62"/>
  <c r="F413" i="62"/>
  <c r="F272" i="62"/>
  <c r="F290" i="62"/>
  <c r="F308" i="62"/>
  <c r="F326" i="62"/>
  <c r="F344" i="62"/>
  <c r="F362" i="62"/>
  <c r="F380" i="62"/>
  <c r="F392" i="62"/>
  <c r="F401" i="62"/>
  <c r="F410" i="62"/>
  <c r="F263" i="62"/>
  <c r="F281" i="62"/>
  <c r="F299" i="62"/>
  <c r="F317" i="62"/>
  <c r="F335" i="62"/>
  <c r="F353" i="62"/>
  <c r="F371" i="62"/>
  <c r="F393" i="62"/>
  <c r="F402" i="62"/>
  <c r="F411" i="62"/>
  <c r="F420" i="62"/>
  <c r="F429" i="62"/>
  <c r="F438" i="62"/>
  <c r="F447" i="62"/>
  <c r="X8" i="63"/>
  <c r="AA8" i="63"/>
  <c r="W8" i="63"/>
  <c r="X20" i="63"/>
  <c r="AA20" i="63"/>
  <c r="W20" i="63"/>
  <c r="U6" i="63"/>
  <c r="T6" i="63"/>
  <c r="X14" i="63"/>
  <c r="AA14" i="63"/>
  <c r="W14" i="63"/>
  <c r="X26" i="63"/>
  <c r="AA26" i="63"/>
  <c r="W26" i="63"/>
  <c r="W18" i="63"/>
  <c r="AA18" i="63"/>
  <c r="X18" i="63"/>
  <c r="W3" i="63"/>
  <c r="AA3" i="63"/>
  <c r="X3" i="63"/>
  <c r="S4" i="63"/>
  <c r="R4" i="63"/>
  <c r="V4" i="63"/>
  <c r="W12" i="63"/>
  <c r="AA12" i="63"/>
  <c r="X12" i="63"/>
  <c r="W24" i="63"/>
  <c r="AA24" i="63"/>
  <c r="X24" i="63"/>
  <c r="P3" i="63"/>
  <c r="BE3" i="63" s="1"/>
  <c r="P7" i="63"/>
  <c r="BE7" i="63" s="1"/>
  <c r="R27" i="63"/>
  <c r="T27" i="63" s="1"/>
  <c r="S59" i="63"/>
  <c r="V59" i="63"/>
  <c r="R59" i="63"/>
  <c r="V63" i="63"/>
  <c r="S63" i="63"/>
  <c r="R63" i="63"/>
  <c r="R11" i="63"/>
  <c r="S11" i="63"/>
  <c r="T15" i="63"/>
  <c r="U15" i="63"/>
  <c r="R17" i="63"/>
  <c r="S17" i="63"/>
  <c r="R23" i="63"/>
  <c r="S23" i="63"/>
  <c r="S33" i="63"/>
  <c r="R33" i="63"/>
  <c r="S36" i="63"/>
  <c r="R36" i="63"/>
  <c r="S39" i="63"/>
  <c r="R39" i="63"/>
  <c r="S42" i="63"/>
  <c r="R42" i="63"/>
  <c r="V42" i="63"/>
  <c r="U48" i="63"/>
  <c r="S56" i="63"/>
  <c r="V56" i="63"/>
  <c r="R56" i="63"/>
  <c r="P4" i="63"/>
  <c r="BE4" i="63" s="1"/>
  <c r="P13" i="63"/>
  <c r="BE13" i="63" s="1"/>
  <c r="Q13" i="63"/>
  <c r="P19" i="63"/>
  <c r="BE19" i="63" s="1"/>
  <c r="Q19" i="63"/>
  <c r="W21" i="63"/>
  <c r="P25" i="63"/>
  <c r="BE25" i="63" s="1"/>
  <c r="Q25" i="63"/>
  <c r="W30" i="63"/>
  <c r="AA30" i="63"/>
  <c r="Q44" i="63"/>
  <c r="P44" i="63"/>
  <c r="BE44" i="63" s="1"/>
  <c r="U58" i="63"/>
  <c r="S74" i="63"/>
  <c r="V74" i="63"/>
  <c r="R74" i="63"/>
  <c r="F5" i="63"/>
  <c r="R5" i="63"/>
  <c r="T5" i="63" s="1"/>
  <c r="V11" i="63"/>
  <c r="R12" i="63"/>
  <c r="V17" i="63"/>
  <c r="R18" i="63"/>
  <c r="X21" i="63"/>
  <c r="V23" i="63"/>
  <c r="R24" i="63"/>
  <c r="X30" i="63"/>
  <c r="V33" i="63"/>
  <c r="V36" i="63"/>
  <c r="V39" i="63"/>
  <c r="F40" i="63"/>
  <c r="Z32" i="63" s="1"/>
  <c r="Q47" i="63"/>
  <c r="P47" i="63"/>
  <c r="BE47" i="63" s="1"/>
  <c r="F4" i="63"/>
  <c r="V7" i="63"/>
  <c r="R8" i="63"/>
  <c r="S8" i="63"/>
  <c r="S12" i="63"/>
  <c r="R14" i="63"/>
  <c r="S14" i="63"/>
  <c r="S18" i="63"/>
  <c r="R20" i="63"/>
  <c r="S20" i="63"/>
  <c r="S24" i="63"/>
  <c r="R26" i="63"/>
  <c r="S26" i="63"/>
  <c r="U27" i="63"/>
  <c r="S53" i="63"/>
  <c r="V53" i="63"/>
  <c r="R53" i="63"/>
  <c r="V5" i="63"/>
  <c r="P10" i="63"/>
  <c r="BE10" i="63" s="1"/>
  <c r="Q10" i="63"/>
  <c r="P16" i="63"/>
  <c r="BE16" i="63" s="1"/>
  <c r="Q16" i="63"/>
  <c r="P22" i="63"/>
  <c r="BE22" i="63" s="1"/>
  <c r="Q22" i="63"/>
  <c r="T30" i="63"/>
  <c r="U30" i="63"/>
  <c r="W43" i="63"/>
  <c r="X43" i="63"/>
  <c r="AA43" i="63"/>
  <c r="V45" i="63"/>
  <c r="R45" i="63"/>
  <c r="S45" i="63"/>
  <c r="S50" i="63"/>
  <c r="V50" i="63"/>
  <c r="R50" i="63"/>
  <c r="V57" i="63"/>
  <c r="S57" i="63"/>
  <c r="R57" i="63"/>
  <c r="V78" i="63"/>
  <c r="S78" i="63"/>
  <c r="R78" i="63"/>
  <c r="Z91" i="63"/>
  <c r="Q28" i="63"/>
  <c r="S29" i="63"/>
  <c r="Q31" i="63"/>
  <c r="S32" i="63"/>
  <c r="Q34" i="63"/>
  <c r="S35" i="63"/>
  <c r="Q37" i="63"/>
  <c r="S38" i="63"/>
  <c r="Q40" i="63"/>
  <c r="S41" i="63"/>
  <c r="R43" i="63"/>
  <c r="T43" i="63" s="1"/>
  <c r="U52" i="63"/>
  <c r="AC58" i="63"/>
  <c r="V60" i="63"/>
  <c r="S60" i="63"/>
  <c r="R60" i="63"/>
  <c r="Q62" i="63"/>
  <c r="S68" i="63"/>
  <c r="V68" i="63"/>
  <c r="W81" i="63"/>
  <c r="AA88" i="63"/>
  <c r="X88" i="63"/>
  <c r="W88" i="63"/>
  <c r="Z89" i="63"/>
  <c r="AA32" i="63"/>
  <c r="R52" i="63"/>
  <c r="T52" i="63" s="1"/>
  <c r="V52" i="63"/>
  <c r="S71" i="63"/>
  <c r="R71" i="63"/>
  <c r="V71" i="63"/>
  <c r="Z72" i="63"/>
  <c r="S86" i="63"/>
  <c r="R86" i="63"/>
  <c r="V86" i="63"/>
  <c r="R49" i="63"/>
  <c r="V49" i="63"/>
  <c r="AA66" i="63"/>
  <c r="X66" i="63"/>
  <c r="W66" i="63"/>
  <c r="W32" i="63"/>
  <c r="R46" i="63"/>
  <c r="T46" i="63" s="1"/>
  <c r="V46" i="63"/>
  <c r="P49" i="63"/>
  <c r="BE49" i="63" s="1"/>
  <c r="V54" i="63"/>
  <c r="R54" i="63"/>
  <c r="T55" i="63"/>
  <c r="S65" i="63"/>
  <c r="V65" i="63"/>
  <c r="R66" i="63"/>
  <c r="S87" i="63"/>
  <c r="V87" i="63"/>
  <c r="R87" i="63"/>
  <c r="P43" i="63"/>
  <c r="BE43" i="63" s="1"/>
  <c r="P46" i="63"/>
  <c r="BE46" i="63" s="1"/>
  <c r="S49" i="63"/>
  <c r="V51" i="63"/>
  <c r="R51" i="63"/>
  <c r="T51" i="63" s="1"/>
  <c r="S54" i="63"/>
  <c r="R65" i="63"/>
  <c r="S66" i="63"/>
  <c r="V55" i="63"/>
  <c r="X58" i="63"/>
  <c r="Q67" i="63"/>
  <c r="P67" i="63"/>
  <c r="BE67" i="63" s="1"/>
  <c r="W70" i="63"/>
  <c r="Y70" i="63" s="1"/>
  <c r="AA70" i="63"/>
  <c r="S77" i="63"/>
  <c r="R77" i="63"/>
  <c r="S102" i="63"/>
  <c r="R102" i="63"/>
  <c r="V102" i="63"/>
  <c r="AA106" i="63"/>
  <c r="X106" i="63"/>
  <c r="W106" i="63"/>
  <c r="X179" i="63"/>
  <c r="AA179" i="63"/>
  <c r="W179" i="63"/>
  <c r="Q73" i="63"/>
  <c r="P73" i="63"/>
  <c r="BE73" i="63" s="1"/>
  <c r="P77" i="63"/>
  <c r="BE77" i="63" s="1"/>
  <c r="S80" i="63"/>
  <c r="V80" i="63"/>
  <c r="Z94" i="63"/>
  <c r="S96" i="63"/>
  <c r="R96" i="63"/>
  <c r="W101" i="63"/>
  <c r="X101" i="63"/>
  <c r="AA101" i="63"/>
  <c r="W104" i="63"/>
  <c r="AA104" i="63"/>
  <c r="X104" i="63"/>
  <c r="Q108" i="63"/>
  <c r="P108" i="63"/>
  <c r="BE108" i="63" s="1"/>
  <c r="AA76" i="63"/>
  <c r="F80" i="63"/>
  <c r="S83" i="63"/>
  <c r="R83" i="63"/>
  <c r="V83" i="63"/>
  <c r="AE94" i="63"/>
  <c r="AA96" i="63"/>
  <c r="X96" i="63"/>
  <c r="W96" i="63"/>
  <c r="AA72" i="63"/>
  <c r="W72" i="63"/>
  <c r="Y72" i="63" s="1"/>
  <c r="AA77" i="63"/>
  <c r="X77" i="63"/>
  <c r="Q79" i="63"/>
  <c r="P79" i="63"/>
  <c r="BE79" i="63" s="1"/>
  <c r="W92" i="63"/>
  <c r="AA92" i="63"/>
  <c r="W98" i="63"/>
  <c r="Y98" i="63" s="1"/>
  <c r="AA98" i="63"/>
  <c r="S105" i="63"/>
  <c r="V105" i="63"/>
  <c r="R105" i="63"/>
  <c r="V111" i="63"/>
  <c r="S111" i="63"/>
  <c r="R111" i="63"/>
  <c r="W89" i="63"/>
  <c r="Y89" i="63" s="1"/>
  <c r="AA89" i="63"/>
  <c r="S90" i="63"/>
  <c r="R90" i="63"/>
  <c r="V90" i="63"/>
  <c r="Z92" i="63"/>
  <c r="Y92" i="63"/>
  <c r="AK95" i="63"/>
  <c r="Z98" i="63"/>
  <c r="AA103" i="63"/>
  <c r="X103" i="63"/>
  <c r="W103" i="63"/>
  <c r="S106" i="63"/>
  <c r="R106" i="63"/>
  <c r="X131" i="63"/>
  <c r="AA131" i="63"/>
  <c r="W131" i="63"/>
  <c r="S92" i="63"/>
  <c r="R92" i="63"/>
  <c r="F99" i="63"/>
  <c r="X100" i="63"/>
  <c r="W107" i="63"/>
  <c r="X107" i="63"/>
  <c r="W114" i="63"/>
  <c r="AA114" i="63"/>
  <c r="X114" i="63"/>
  <c r="F71" i="63"/>
  <c r="F77" i="63"/>
  <c r="F87" i="63"/>
  <c r="S94" i="63"/>
  <c r="R94" i="63"/>
  <c r="S98" i="63"/>
  <c r="R98" i="63"/>
  <c r="AC107" i="63"/>
  <c r="AB107" i="63"/>
  <c r="Q82" i="63"/>
  <c r="P82" i="63"/>
  <c r="BE82" i="63" s="1"/>
  <c r="Q85" i="63"/>
  <c r="P85" i="63"/>
  <c r="BE85" i="63" s="1"/>
  <c r="AA91" i="63"/>
  <c r="W91" i="63"/>
  <c r="Y91" i="63" s="1"/>
  <c r="AB94" i="63"/>
  <c r="AD94" i="63" s="1"/>
  <c r="AF94" i="63"/>
  <c r="AA97" i="63"/>
  <c r="X97" i="63"/>
  <c r="W97" i="63"/>
  <c r="F105" i="63"/>
  <c r="AF107" i="63"/>
  <c r="S88" i="63"/>
  <c r="R88" i="63"/>
  <c r="S93" i="63"/>
  <c r="V93" i="63"/>
  <c r="W95" i="63"/>
  <c r="S100" i="63"/>
  <c r="R100" i="63"/>
  <c r="S104" i="63"/>
  <c r="R104" i="63"/>
  <c r="P130" i="63"/>
  <c r="BE130" i="63" s="1"/>
  <c r="Q130" i="63"/>
  <c r="Q143" i="63"/>
  <c r="P143" i="63"/>
  <c r="BE143" i="63" s="1"/>
  <c r="S115" i="63"/>
  <c r="V115" i="63"/>
  <c r="R115" i="63"/>
  <c r="U116" i="63"/>
  <c r="T116" i="63"/>
  <c r="S119" i="63"/>
  <c r="V119" i="63"/>
  <c r="S122" i="63"/>
  <c r="V122" i="63"/>
  <c r="S125" i="63"/>
  <c r="V125" i="63"/>
  <c r="R128" i="63"/>
  <c r="S128" i="63"/>
  <c r="V128" i="63"/>
  <c r="V129" i="63"/>
  <c r="S129" i="63"/>
  <c r="R129" i="63"/>
  <c r="Q138" i="63"/>
  <c r="P138" i="63"/>
  <c r="BE138" i="63" s="1"/>
  <c r="V99" i="63"/>
  <c r="T113" i="63"/>
  <c r="P115" i="63"/>
  <c r="BE115" i="63" s="1"/>
  <c r="R116" i="63"/>
  <c r="W117" i="63"/>
  <c r="AA117" i="63"/>
  <c r="R119" i="63"/>
  <c r="S120" i="63"/>
  <c r="R120" i="63"/>
  <c r="R122" i="63"/>
  <c r="S123" i="63"/>
  <c r="R123" i="63"/>
  <c r="R125" i="63"/>
  <c r="S126" i="63"/>
  <c r="R126" i="63"/>
  <c r="Q150" i="63"/>
  <c r="P150" i="63"/>
  <c r="BE150" i="63" s="1"/>
  <c r="P105" i="63"/>
  <c r="BE105" i="63" s="1"/>
  <c r="W109" i="63"/>
  <c r="V116" i="63"/>
  <c r="X117" i="63"/>
  <c r="X109" i="63"/>
  <c r="F115" i="63"/>
  <c r="V120" i="63"/>
  <c r="V123" i="63"/>
  <c r="V126" i="63"/>
  <c r="S135" i="63"/>
  <c r="V135" i="63"/>
  <c r="R135" i="63"/>
  <c r="R118" i="63"/>
  <c r="R121" i="63"/>
  <c r="R124" i="63"/>
  <c r="R127" i="63"/>
  <c r="T127" i="63" s="1"/>
  <c r="Q140" i="63"/>
  <c r="P140" i="63"/>
  <c r="BE140" i="63" s="1"/>
  <c r="AA142" i="63"/>
  <c r="X142" i="63"/>
  <c r="W142" i="63"/>
  <c r="S147" i="63"/>
  <c r="V147" i="63"/>
  <c r="U133" i="63"/>
  <c r="S141" i="63"/>
  <c r="V141" i="63"/>
  <c r="Q159" i="63"/>
  <c r="P159" i="63"/>
  <c r="BE159" i="63" s="1"/>
  <c r="V118" i="63"/>
  <c r="V121" i="63"/>
  <c r="V124" i="63"/>
  <c r="V127" i="63"/>
  <c r="AE133" i="63"/>
  <c r="U136" i="63"/>
  <c r="T136" i="63"/>
  <c r="W146" i="63"/>
  <c r="X146" i="63"/>
  <c r="AA146" i="63"/>
  <c r="V154" i="63"/>
  <c r="S154" i="63"/>
  <c r="R154" i="63"/>
  <c r="R131" i="63"/>
  <c r="S131" i="63"/>
  <c r="F135" i="63"/>
  <c r="X136" i="63"/>
  <c r="Q137" i="63"/>
  <c r="P137" i="63"/>
  <c r="BE137" i="63" s="1"/>
  <c r="R141" i="63"/>
  <c r="Q144" i="63"/>
  <c r="P144" i="63"/>
  <c r="BE144" i="63" s="1"/>
  <c r="Q149" i="63"/>
  <c r="P149" i="63"/>
  <c r="BE149" i="63" s="1"/>
  <c r="S162" i="63"/>
  <c r="V162" i="63"/>
  <c r="R162" i="63"/>
  <c r="Q134" i="63"/>
  <c r="P134" i="63"/>
  <c r="BE134" i="63" s="1"/>
  <c r="Q152" i="63"/>
  <c r="P152" i="63"/>
  <c r="BE152" i="63" s="1"/>
  <c r="V172" i="63"/>
  <c r="S172" i="63"/>
  <c r="R172" i="63"/>
  <c r="W176" i="63"/>
  <c r="AA176" i="63"/>
  <c r="X176" i="63"/>
  <c r="F138" i="63"/>
  <c r="F144" i="63"/>
  <c r="R146" i="63"/>
  <c r="F150" i="63"/>
  <c r="Q153" i="63"/>
  <c r="W157" i="63"/>
  <c r="S163" i="63"/>
  <c r="Q165" i="63"/>
  <c r="V169" i="63"/>
  <c r="V175" i="63"/>
  <c r="V177" i="63"/>
  <c r="X178" i="63"/>
  <c r="AA178" i="63"/>
  <c r="S190" i="63"/>
  <c r="U194" i="63"/>
  <c r="T194" i="63"/>
  <c r="X133" i="63"/>
  <c r="X151" i="63"/>
  <c r="S155" i="63"/>
  <c r="S160" i="63"/>
  <c r="AB160" i="63"/>
  <c r="AD160" i="63" s="1"/>
  <c r="V161" i="63"/>
  <c r="F162" i="63"/>
  <c r="U95" i="63" s="1"/>
  <c r="V163" i="63"/>
  <c r="R170" i="63"/>
  <c r="F172" i="63"/>
  <c r="W178" i="63"/>
  <c r="AC183" i="63"/>
  <c r="R188" i="63"/>
  <c r="V188" i="63"/>
  <c r="S188" i="63"/>
  <c r="Q191" i="63"/>
  <c r="P191" i="63"/>
  <c r="BE191" i="63" s="1"/>
  <c r="V166" i="63"/>
  <c r="S166" i="63"/>
  <c r="S174" i="63"/>
  <c r="V174" i="63"/>
  <c r="T177" i="63"/>
  <c r="U177" i="63"/>
  <c r="R182" i="63"/>
  <c r="S182" i="63"/>
  <c r="S156" i="63"/>
  <c r="V156" i="63"/>
  <c r="T157" i="63"/>
  <c r="P161" i="63"/>
  <c r="BE161" i="63" s="1"/>
  <c r="R166" i="63"/>
  <c r="S169" i="63"/>
  <c r="Q171" i="63"/>
  <c r="R174" i="63"/>
  <c r="AF180" i="63"/>
  <c r="AB180" i="63"/>
  <c r="AC180" i="63"/>
  <c r="Q189" i="63"/>
  <c r="P189" i="63"/>
  <c r="BE189" i="63" s="1"/>
  <c r="AA199" i="63"/>
  <c r="W199" i="63"/>
  <c r="X199" i="63"/>
  <c r="P146" i="63"/>
  <c r="BE146" i="63" s="1"/>
  <c r="R156" i="63"/>
  <c r="P158" i="63"/>
  <c r="BE158" i="63" s="1"/>
  <c r="X160" i="63"/>
  <c r="AF160" i="63"/>
  <c r="S161" i="63"/>
  <c r="S168" i="63"/>
  <c r="V168" i="63"/>
  <c r="S175" i="63"/>
  <c r="R177" i="63"/>
  <c r="P181" i="63"/>
  <c r="BE181" i="63" s="1"/>
  <c r="Q181" i="63"/>
  <c r="V182" i="63"/>
  <c r="P187" i="63"/>
  <c r="BE187" i="63" s="1"/>
  <c r="Q187" i="63"/>
  <c r="V167" i="63"/>
  <c r="V173" i="63"/>
  <c r="R178" i="63"/>
  <c r="S180" i="63"/>
  <c r="F193" i="63"/>
  <c r="F195" i="63"/>
  <c r="F153" i="63"/>
  <c r="F159" i="63"/>
  <c r="F165" i="63"/>
  <c r="F171" i="63"/>
  <c r="X180" i="63"/>
  <c r="R185" i="63"/>
  <c r="V185" i="63"/>
  <c r="Q186" i="63"/>
  <c r="P186" i="63"/>
  <c r="BE186" i="63" s="1"/>
  <c r="V184" i="63"/>
  <c r="S184" i="63"/>
  <c r="R184" i="63"/>
  <c r="Q210" i="63"/>
  <c r="P210" i="63"/>
  <c r="BE210" i="63" s="1"/>
  <c r="R179" i="63"/>
  <c r="S179" i="63"/>
  <c r="U183" i="63"/>
  <c r="S192" i="63"/>
  <c r="V192" i="63"/>
  <c r="AG193" i="63"/>
  <c r="AH193" i="63"/>
  <c r="AK193" i="63"/>
  <c r="S195" i="63"/>
  <c r="V195" i="63"/>
  <c r="S198" i="63"/>
  <c r="V198" i="63"/>
  <c r="R206" i="63"/>
  <c r="V206" i="63"/>
  <c r="W183" i="63"/>
  <c r="R193" i="63"/>
  <c r="AC193" i="63"/>
  <c r="R198" i="63"/>
  <c r="S200" i="63"/>
  <c r="V200" i="63"/>
  <c r="S206" i="63"/>
  <c r="AC197" i="63"/>
  <c r="S202" i="63"/>
  <c r="V202" i="63"/>
  <c r="U209" i="63"/>
  <c r="T209" i="63"/>
  <c r="S211" i="63"/>
  <c r="R211" i="63"/>
  <c r="V211" i="63"/>
  <c r="S226" i="63"/>
  <c r="R226" i="63"/>
  <c r="V226" i="63"/>
  <c r="V196" i="63"/>
  <c r="S196" i="63"/>
  <c r="R196" i="63"/>
  <c r="Q204" i="63"/>
  <c r="Q207" i="63"/>
  <c r="P207" i="63"/>
  <c r="BE207" i="63" s="1"/>
  <c r="Z212" i="63"/>
  <c r="T218" i="63"/>
  <c r="P194" i="63"/>
  <c r="BE194" i="63" s="1"/>
  <c r="P197" i="63"/>
  <c r="BE197" i="63" s="1"/>
  <c r="F201" i="63"/>
  <c r="U212" i="63"/>
  <c r="Q213" i="63"/>
  <c r="P213" i="63"/>
  <c r="BE213" i="63" s="1"/>
  <c r="P201" i="63"/>
  <c r="BE201" i="63" s="1"/>
  <c r="Q201" i="63"/>
  <c r="W203" i="63"/>
  <c r="X203" i="63"/>
  <c r="AA203" i="63"/>
  <c r="S208" i="63"/>
  <c r="R208" i="63"/>
  <c r="AA209" i="63"/>
  <c r="X209" i="63"/>
  <c r="X197" i="63"/>
  <c r="W209" i="63"/>
  <c r="AA212" i="63"/>
  <c r="W212" i="63"/>
  <c r="Y212" i="63" s="1"/>
  <c r="V208" i="63"/>
  <c r="S220" i="63"/>
  <c r="R220" i="63"/>
  <c r="V220" i="63"/>
  <c r="U221" i="63"/>
  <c r="P203" i="63"/>
  <c r="BE203" i="63" s="1"/>
  <c r="U205" i="63"/>
  <c r="F211" i="63"/>
  <c r="S216" i="63"/>
  <c r="S217" i="63"/>
  <c r="V217" i="63"/>
  <c r="AB222" i="63"/>
  <c r="F208" i="63"/>
  <c r="V216" i="63"/>
  <c r="R217" i="63"/>
  <c r="V218" i="63"/>
  <c r="Q219" i="63"/>
  <c r="P219" i="63"/>
  <c r="BE219" i="63" s="1"/>
  <c r="AG222" i="63"/>
  <c r="F214" i="63"/>
  <c r="W224" i="63"/>
  <c r="AA224" i="63"/>
  <c r="X224" i="63"/>
  <c r="U233" i="63"/>
  <c r="T233" i="63"/>
  <c r="P216" i="63"/>
  <c r="BE216" i="63" s="1"/>
  <c r="F220" i="63"/>
  <c r="F223" i="63"/>
  <c r="Q225" i="63"/>
  <c r="P225" i="63"/>
  <c r="BE225" i="63" s="1"/>
  <c r="W227" i="63"/>
  <c r="AA227" i="63"/>
  <c r="X227" i="63"/>
  <c r="S229" i="63"/>
  <c r="V229" i="63"/>
  <c r="R229" i="63"/>
  <c r="V233" i="63"/>
  <c r="R233" i="63"/>
  <c r="AA239" i="63"/>
  <c r="W239" i="63"/>
  <c r="X239" i="63"/>
  <c r="X215" i="63"/>
  <c r="X221" i="63"/>
  <c r="R236" i="63"/>
  <c r="V236" i="63"/>
  <c r="S236" i="63"/>
  <c r="X222" i="63"/>
  <c r="T224" i="63"/>
  <c r="Z230" i="63"/>
  <c r="V231" i="63"/>
  <c r="S231" i="63"/>
  <c r="P234" i="63"/>
  <c r="BE234" i="63" s="1"/>
  <c r="R239" i="63"/>
  <c r="S239" i="63"/>
  <c r="S243" i="63"/>
  <c r="V243" i="63"/>
  <c r="S246" i="63"/>
  <c r="V246" i="63"/>
  <c r="R246" i="63"/>
  <c r="V223" i="63"/>
  <c r="F229" i="63"/>
  <c r="W230" i="63"/>
  <c r="AA230" i="63"/>
  <c r="S232" i="63"/>
  <c r="R232" i="63"/>
  <c r="V232" i="63"/>
  <c r="X234" i="63"/>
  <c r="S235" i="63"/>
  <c r="V235" i="63"/>
  <c r="R235" i="63"/>
  <c r="S241" i="63"/>
  <c r="R241" i="63"/>
  <c r="S242" i="63"/>
  <c r="R242" i="63"/>
  <c r="Z245" i="63"/>
  <c r="AA234" i="63"/>
  <c r="S238" i="63"/>
  <c r="R238" i="63"/>
  <c r="V238" i="63"/>
  <c r="AA241" i="63"/>
  <c r="W241" i="63"/>
  <c r="AA242" i="63"/>
  <c r="W242" i="63"/>
  <c r="X242" i="63"/>
  <c r="U249" i="63"/>
  <c r="T249" i="63"/>
  <c r="S252" i="63"/>
  <c r="V252" i="63"/>
  <c r="R252" i="63"/>
  <c r="R234" i="63"/>
  <c r="S234" i="63"/>
  <c r="X241" i="63"/>
  <c r="V237" i="63"/>
  <c r="Q240" i="63"/>
  <c r="P240" i="63"/>
  <c r="BE240" i="63" s="1"/>
  <c r="Q244" i="63"/>
  <c r="P244" i="63"/>
  <c r="BE244" i="63" s="1"/>
  <c r="U245" i="63"/>
  <c r="T245" i="63"/>
  <c r="F247" i="63"/>
  <c r="F235" i="63"/>
  <c r="AA245" i="63"/>
  <c r="W245" i="63"/>
  <c r="Y245" i="63" s="1"/>
  <c r="Q250" i="63"/>
  <c r="P250" i="63"/>
  <c r="BE250" i="63" s="1"/>
  <c r="Q247" i="63"/>
  <c r="P247" i="63"/>
  <c r="BE247" i="63" s="1"/>
  <c r="U248" i="63"/>
  <c r="T248" i="63"/>
  <c r="U251" i="63"/>
  <c r="T251" i="63"/>
  <c r="U253" i="63"/>
  <c r="T253" i="63"/>
  <c r="V248" i="63"/>
  <c r="AA249" i="63"/>
  <c r="W249" i="63"/>
  <c r="X249" i="63"/>
  <c r="AA251" i="63"/>
  <c r="X251" i="63"/>
  <c r="W251" i="63"/>
  <c r="S257" i="63"/>
  <c r="R257" i="63"/>
  <c r="V257" i="63"/>
  <c r="S258" i="63"/>
  <c r="V258" i="63"/>
  <c r="R258" i="63"/>
  <c r="F315" i="63"/>
  <c r="X253" i="63"/>
  <c r="S255" i="63"/>
  <c r="V255" i="63"/>
  <c r="R255" i="63"/>
  <c r="U256" i="63"/>
  <c r="T256" i="63"/>
  <c r="F279" i="63"/>
  <c r="W256" i="63"/>
  <c r="AA256" i="63"/>
  <c r="X256" i="63"/>
  <c r="F261" i="63"/>
  <c r="Q254" i="63"/>
  <c r="P254" i="63"/>
  <c r="BE254" i="63" s="1"/>
  <c r="R251" i="63"/>
  <c r="F271" i="63"/>
  <c r="F289" i="63"/>
  <c r="F307" i="63"/>
  <c r="F327" i="63"/>
  <c r="F264" i="63"/>
  <c r="F282" i="63"/>
  <c r="F300" i="63"/>
  <c r="F318" i="63"/>
  <c r="F332" i="63"/>
  <c r="F341" i="63"/>
  <c r="F350" i="63"/>
  <c r="F273" i="63"/>
  <c r="F291" i="63"/>
  <c r="F309" i="63"/>
  <c r="F324" i="63"/>
  <c r="F333" i="63"/>
  <c r="F342" i="63"/>
  <c r="F351" i="63"/>
  <c r="P77" i="64"/>
  <c r="BE77" i="64" s="1"/>
  <c r="P101" i="64"/>
  <c r="BE101" i="64" s="1"/>
  <c r="P107" i="64"/>
  <c r="BE107" i="64" s="1"/>
  <c r="P113" i="64"/>
  <c r="BE113" i="64" s="1"/>
  <c r="P116" i="64"/>
  <c r="BE116" i="64" s="1"/>
  <c r="P122" i="64"/>
  <c r="BE122" i="64" s="1"/>
  <c r="P125" i="64"/>
  <c r="BE125" i="64" s="1"/>
  <c r="P128" i="64"/>
  <c r="BE128" i="64" s="1"/>
  <c r="P131" i="64"/>
  <c r="BE131" i="64" s="1"/>
  <c r="P134" i="64"/>
  <c r="BE134" i="64" s="1"/>
  <c r="P137" i="64"/>
  <c r="BE137" i="64" s="1"/>
  <c r="P228" i="64"/>
  <c r="BE228" i="64" s="1"/>
  <c r="P225" i="64"/>
  <c r="BE225" i="64" s="1"/>
  <c r="P216" i="64"/>
  <c r="BE216" i="64" s="1"/>
  <c r="P212" i="64"/>
  <c r="BE212" i="64" s="1"/>
  <c r="P79" i="64"/>
  <c r="BE79" i="64" s="1"/>
  <c r="P97" i="64"/>
  <c r="BE97" i="64" s="1"/>
  <c r="P100" i="64"/>
  <c r="BE100" i="64" s="1"/>
  <c r="P109" i="64"/>
  <c r="BE109" i="64" s="1"/>
  <c r="P112" i="64"/>
  <c r="BE112" i="64" s="1"/>
  <c r="P115" i="64"/>
  <c r="BE115" i="64" s="1"/>
  <c r="P121" i="64"/>
  <c r="BE121" i="64" s="1"/>
  <c r="P124" i="64"/>
  <c r="BE124" i="64" s="1"/>
  <c r="P127" i="64"/>
  <c r="BE127" i="64" s="1"/>
  <c r="P133" i="64"/>
  <c r="BE133" i="64" s="1"/>
  <c r="P136" i="64"/>
  <c r="BE136" i="64" s="1"/>
  <c r="P230" i="64"/>
  <c r="BE230" i="64" s="1"/>
  <c r="P214" i="64"/>
  <c r="BE214" i="64" s="1"/>
  <c r="P205" i="64"/>
  <c r="BE205" i="64" s="1"/>
  <c r="P185" i="64"/>
  <c r="BE185" i="64" s="1"/>
  <c r="P211" i="64"/>
  <c r="BE211" i="64" s="1"/>
  <c r="P6" i="64"/>
  <c r="BE6" i="64" s="1"/>
  <c r="P12" i="64"/>
  <c r="BE12" i="64" s="1"/>
  <c r="P18" i="64"/>
  <c r="BE18" i="64" s="1"/>
  <c r="P226" i="64"/>
  <c r="BE226" i="64" s="1"/>
  <c r="P218" i="64"/>
  <c r="BE218" i="64" s="1"/>
  <c r="P213" i="64"/>
  <c r="BE213" i="64" s="1"/>
  <c r="P210" i="64"/>
  <c r="BE210" i="64" s="1"/>
  <c r="P182" i="64"/>
  <c r="BE182" i="64" s="1"/>
  <c r="P219" i="64"/>
  <c r="BE219" i="64" s="1"/>
  <c r="P93" i="64"/>
  <c r="BE93" i="64" s="1"/>
  <c r="P105" i="64"/>
  <c r="BE105" i="64" s="1"/>
  <c r="P229" i="64"/>
  <c r="BE229" i="64" s="1"/>
  <c r="P222" i="64"/>
  <c r="BE222" i="64" s="1"/>
  <c r="P220" i="64"/>
  <c r="BE220" i="64" s="1"/>
  <c r="P179" i="64"/>
  <c r="BE179" i="64" s="1"/>
  <c r="P176" i="64"/>
  <c r="BE176" i="64" s="1"/>
  <c r="P199" i="64"/>
  <c r="BE199" i="64" s="1"/>
  <c r="P147" i="64"/>
  <c r="BE147" i="64" s="1"/>
  <c r="P8" i="64"/>
  <c r="BE8" i="64" s="1"/>
  <c r="P14" i="64"/>
  <c r="BE14" i="64" s="1"/>
  <c r="P231" i="64"/>
  <c r="BE231" i="64" s="1"/>
  <c r="P191" i="64"/>
  <c r="BE191" i="64" s="1"/>
  <c r="P144" i="64"/>
  <c r="BE144" i="64" s="1"/>
  <c r="W254" i="64"/>
  <c r="X254" i="64"/>
  <c r="AA254" i="64"/>
  <c r="T241" i="64"/>
  <c r="U241" i="64"/>
  <c r="T253" i="64"/>
  <c r="U253" i="64"/>
  <c r="Q238" i="64"/>
  <c r="P238" i="64"/>
  <c r="BE238" i="64" s="1"/>
  <c r="S233" i="64"/>
  <c r="R233" i="64"/>
  <c r="V258" i="64"/>
  <c r="T255" i="64"/>
  <c r="R252" i="64"/>
  <c r="P251" i="64"/>
  <c r="BE251" i="64" s="1"/>
  <c r="Q250" i="64"/>
  <c r="P250" i="64"/>
  <c r="BE250" i="64" s="1"/>
  <c r="P248" i="64"/>
  <c r="BE248" i="64" s="1"/>
  <c r="V246" i="64"/>
  <c r="T243" i="64"/>
  <c r="R240" i="64"/>
  <c r="P233" i="64"/>
  <c r="BE233" i="64" s="1"/>
  <c r="Q232" i="64"/>
  <c r="P232" i="64"/>
  <c r="BE232" i="64" s="1"/>
  <c r="P224" i="64"/>
  <c r="BE224" i="64" s="1"/>
  <c r="Q224" i="64"/>
  <c r="S257" i="64"/>
  <c r="R254" i="64"/>
  <c r="V251" i="64"/>
  <c r="V248" i="64"/>
  <c r="S245" i="64"/>
  <c r="AA239" i="64"/>
  <c r="S239" i="64"/>
  <c r="R239" i="64"/>
  <c r="R258" i="64"/>
  <c r="P257" i="64"/>
  <c r="BE257" i="64" s="1"/>
  <c r="Q256" i="64"/>
  <c r="P256" i="64"/>
  <c r="BE256" i="64" s="1"/>
  <c r="P254" i="64"/>
  <c r="BE254" i="64" s="1"/>
  <c r="V252" i="64"/>
  <c r="R246" i="64"/>
  <c r="P245" i="64"/>
  <c r="BE245" i="64" s="1"/>
  <c r="Q244" i="64"/>
  <c r="P244" i="64"/>
  <c r="BE244" i="64" s="1"/>
  <c r="P242" i="64"/>
  <c r="BE242" i="64" s="1"/>
  <c r="V240" i="64"/>
  <c r="X239" i="64"/>
  <c r="S248" i="64"/>
  <c r="U218" i="64"/>
  <c r="T218" i="64"/>
  <c r="T234" i="64"/>
  <c r="U234" i="64"/>
  <c r="V257" i="64"/>
  <c r="S251" i="64"/>
  <c r="V233" i="64"/>
  <c r="V229" i="64"/>
  <c r="S229" i="64"/>
  <c r="R229" i="64"/>
  <c r="T228" i="64"/>
  <c r="AA235" i="64"/>
  <c r="AC230" i="64"/>
  <c r="S230" i="64"/>
  <c r="P227" i="64"/>
  <c r="BE227" i="64" s="1"/>
  <c r="Q227" i="64"/>
  <c r="V225" i="64"/>
  <c r="S225" i="64"/>
  <c r="P223" i="64"/>
  <c r="BE223" i="64" s="1"/>
  <c r="Q223" i="64"/>
  <c r="P221" i="64"/>
  <c r="BE221" i="64" s="1"/>
  <c r="Q221" i="64"/>
  <c r="P217" i="64"/>
  <c r="BE217" i="64" s="1"/>
  <c r="Q217" i="64"/>
  <c r="P215" i="64"/>
  <c r="BE215" i="64" s="1"/>
  <c r="Q215" i="64"/>
  <c r="R208" i="64"/>
  <c r="S208" i="64"/>
  <c r="V208" i="64"/>
  <c r="U212" i="64"/>
  <c r="T212" i="64"/>
  <c r="X197" i="64"/>
  <c r="AF230" i="64"/>
  <c r="X230" i="64"/>
  <c r="V219" i="64"/>
  <c r="S219" i="64"/>
  <c r="V212" i="64"/>
  <c r="R212" i="64"/>
  <c r="X203" i="64"/>
  <c r="AA203" i="64"/>
  <c r="W203" i="64"/>
  <c r="X231" i="64"/>
  <c r="W230" i="64"/>
  <c r="AC226" i="64"/>
  <c r="V210" i="64"/>
  <c r="S210" i="64"/>
  <c r="R210" i="64"/>
  <c r="R228" i="64"/>
  <c r="V222" i="64"/>
  <c r="S222" i="64"/>
  <c r="R222" i="64"/>
  <c r="V218" i="64"/>
  <c r="R218" i="64"/>
  <c r="V216" i="64"/>
  <c r="S216" i="64"/>
  <c r="R216" i="64"/>
  <c r="Z209" i="64"/>
  <c r="Y209" i="64"/>
  <c r="Q207" i="64"/>
  <c r="P207" i="64"/>
  <c r="BE207" i="64" s="1"/>
  <c r="W226" i="64"/>
  <c r="S206" i="64"/>
  <c r="AF198" i="64"/>
  <c r="S190" i="64"/>
  <c r="V190" i="64"/>
  <c r="R190" i="64"/>
  <c r="Q173" i="64"/>
  <c r="P173" i="64"/>
  <c r="BE173" i="64" s="1"/>
  <c r="Q211" i="64"/>
  <c r="AA206" i="64"/>
  <c r="P206" i="64"/>
  <c r="BE206" i="64" s="1"/>
  <c r="Q205" i="64"/>
  <c r="V204" i="64"/>
  <c r="S204" i="64"/>
  <c r="R203" i="64"/>
  <c r="S196" i="64"/>
  <c r="R196" i="64"/>
  <c r="V196" i="64"/>
  <c r="W206" i="64"/>
  <c r="Y185" i="64"/>
  <c r="Z185" i="64"/>
  <c r="AF209" i="64"/>
  <c r="AC209" i="64"/>
  <c r="Q200" i="64"/>
  <c r="P200" i="64"/>
  <c r="BE200" i="64" s="1"/>
  <c r="W185" i="64"/>
  <c r="AA185" i="64"/>
  <c r="R168" i="64"/>
  <c r="V168" i="64"/>
  <c r="S168" i="64"/>
  <c r="X193" i="64"/>
  <c r="S193" i="64"/>
  <c r="R193" i="64"/>
  <c r="Q192" i="64"/>
  <c r="P192" i="64"/>
  <c r="BE192" i="64" s="1"/>
  <c r="V189" i="64"/>
  <c r="T183" i="64"/>
  <c r="S175" i="64"/>
  <c r="R175" i="64"/>
  <c r="V175" i="64"/>
  <c r="U160" i="64"/>
  <c r="T160" i="64"/>
  <c r="AA157" i="64"/>
  <c r="W157" i="64"/>
  <c r="X157" i="64"/>
  <c r="Q154" i="64"/>
  <c r="P154" i="64"/>
  <c r="BE154" i="64" s="1"/>
  <c r="R189" i="64"/>
  <c r="P183" i="64"/>
  <c r="BE183" i="64" s="1"/>
  <c r="Q182" i="64"/>
  <c r="S181" i="64"/>
  <c r="R181" i="64"/>
  <c r="S178" i="64"/>
  <c r="V178" i="64"/>
  <c r="S172" i="64"/>
  <c r="V172" i="64"/>
  <c r="R172" i="64"/>
  <c r="U167" i="64"/>
  <c r="T167" i="64"/>
  <c r="R165" i="64"/>
  <c r="V165" i="64"/>
  <c r="S165" i="64"/>
  <c r="U163" i="64"/>
  <c r="T163" i="64"/>
  <c r="U195" i="64"/>
  <c r="T195" i="64"/>
  <c r="S188" i="64"/>
  <c r="V188" i="64"/>
  <c r="X181" i="64"/>
  <c r="S177" i="64"/>
  <c r="V177" i="64"/>
  <c r="S185" i="64"/>
  <c r="R185" i="64"/>
  <c r="V183" i="64"/>
  <c r="S179" i="64"/>
  <c r="V179" i="64"/>
  <c r="R171" i="64"/>
  <c r="U169" i="64"/>
  <c r="T169" i="64"/>
  <c r="U164" i="64"/>
  <c r="T164" i="64"/>
  <c r="R162" i="64"/>
  <c r="V162" i="64"/>
  <c r="S162" i="64"/>
  <c r="Z156" i="64"/>
  <c r="Y156" i="64"/>
  <c r="S184" i="64"/>
  <c r="V184" i="64"/>
  <c r="V180" i="64"/>
  <c r="AA158" i="64"/>
  <c r="W158" i="64"/>
  <c r="U150" i="64"/>
  <c r="S147" i="64"/>
  <c r="R147" i="64"/>
  <c r="V147" i="64"/>
  <c r="U161" i="64"/>
  <c r="T161" i="64"/>
  <c r="AA156" i="64"/>
  <c r="W156" i="64"/>
  <c r="Q153" i="64"/>
  <c r="P153" i="64"/>
  <c r="BE153" i="64" s="1"/>
  <c r="S174" i="64"/>
  <c r="R174" i="64"/>
  <c r="R167" i="64"/>
  <c r="V167" i="64"/>
  <c r="R164" i="64"/>
  <c r="V164" i="64"/>
  <c r="R161" i="64"/>
  <c r="V161" i="64"/>
  <c r="AG155" i="64"/>
  <c r="AH155" i="64"/>
  <c r="W159" i="64"/>
  <c r="AK155" i="64"/>
  <c r="V174" i="64"/>
  <c r="R169" i="64"/>
  <c r="V169" i="64"/>
  <c r="R163" i="64"/>
  <c r="V163" i="64"/>
  <c r="R160" i="64"/>
  <c r="V160" i="64"/>
  <c r="Z158" i="64"/>
  <c r="Y158" i="64"/>
  <c r="S159" i="64"/>
  <c r="R159" i="64"/>
  <c r="S158" i="64"/>
  <c r="R158" i="64"/>
  <c r="S157" i="64"/>
  <c r="R157" i="64"/>
  <c r="S156" i="64"/>
  <c r="R156" i="64"/>
  <c r="AC155" i="64"/>
  <c r="S155" i="64"/>
  <c r="R155" i="64"/>
  <c r="V152" i="64"/>
  <c r="V148" i="64"/>
  <c r="S148" i="64"/>
  <c r="Q145" i="64"/>
  <c r="P145" i="64"/>
  <c r="BE145" i="64" s="1"/>
  <c r="Z143" i="64"/>
  <c r="Y143" i="64"/>
  <c r="U142" i="64"/>
  <c r="W155" i="64"/>
  <c r="V150" i="64"/>
  <c r="W143" i="64"/>
  <c r="S143" i="64"/>
  <c r="AA143" i="64"/>
  <c r="R143" i="64"/>
  <c r="R142" i="64"/>
  <c r="V142" i="64"/>
  <c r="Q14" i="64"/>
  <c r="V14" i="64" s="1"/>
  <c r="Q101" i="64"/>
  <c r="R101" i="64" s="1"/>
  <c r="Q84" i="64"/>
  <c r="R84" i="64" s="1"/>
  <c r="Q121" i="64"/>
  <c r="V121" i="64" s="1"/>
  <c r="Q60" i="64"/>
  <c r="S60" i="64" s="1"/>
  <c r="P75" i="64"/>
  <c r="BE75" i="64" s="1"/>
  <c r="F188" i="64"/>
  <c r="F192" i="64"/>
  <c r="F216" i="64"/>
  <c r="F386" i="64"/>
  <c r="F12" i="64"/>
  <c r="F217" i="64"/>
  <c r="F369" i="64"/>
  <c r="F140" i="64"/>
  <c r="F115" i="64"/>
  <c r="Q80" i="64"/>
  <c r="S80" i="64" s="1"/>
  <c r="F104" i="64"/>
  <c r="F113" i="64"/>
  <c r="F378" i="64"/>
  <c r="F382" i="64"/>
  <c r="F388" i="64"/>
  <c r="F396" i="64"/>
  <c r="F398" i="64"/>
  <c r="F406" i="64"/>
  <c r="F430" i="64"/>
  <c r="F432" i="64"/>
  <c r="F438" i="64"/>
  <c r="F442" i="64"/>
  <c r="F446" i="64"/>
  <c r="F456" i="64"/>
  <c r="F464" i="64"/>
  <c r="F486" i="64"/>
  <c r="F498" i="64"/>
  <c r="F504" i="64"/>
  <c r="F512" i="64"/>
  <c r="F5" i="64"/>
  <c r="F11" i="64"/>
  <c r="Q16" i="64"/>
  <c r="R16" i="64" s="1"/>
  <c r="F42" i="64"/>
  <c r="P59" i="64"/>
  <c r="BE59" i="64" s="1"/>
  <c r="F61" i="64"/>
  <c r="P63" i="64"/>
  <c r="BE63" i="64" s="1"/>
  <c r="P69" i="64"/>
  <c r="BE69" i="64" s="1"/>
  <c r="F103" i="64"/>
  <c r="P114" i="64"/>
  <c r="BE114" i="64" s="1"/>
  <c r="F122" i="64"/>
  <c r="F157" i="64"/>
  <c r="F189" i="64"/>
  <c r="F195" i="64"/>
  <c r="F207" i="64"/>
  <c r="F211" i="64"/>
  <c r="F237" i="64"/>
  <c r="F261" i="64"/>
  <c r="F263" i="64"/>
  <c r="F267" i="64"/>
  <c r="F38" i="64"/>
  <c r="Q46" i="64"/>
  <c r="R46" i="64" s="1"/>
  <c r="F95" i="64"/>
  <c r="P61" i="64"/>
  <c r="BE61" i="64" s="1"/>
  <c r="F160" i="64"/>
  <c r="F222" i="64"/>
  <c r="F224" i="64"/>
  <c r="F230" i="64"/>
  <c r="F282" i="64"/>
  <c r="F302" i="64"/>
  <c r="F310" i="64"/>
  <c r="F312" i="64"/>
  <c r="F320" i="64"/>
  <c r="F322" i="64"/>
  <c r="F324" i="64"/>
  <c r="F332" i="64"/>
  <c r="P54" i="64"/>
  <c r="BE54" i="64" s="1"/>
  <c r="P55" i="64"/>
  <c r="BE55" i="64" s="1"/>
  <c r="Q59" i="64"/>
  <c r="V59" i="64" s="1"/>
  <c r="AA59" i="64" s="1"/>
  <c r="P72" i="64"/>
  <c r="BE72" i="64" s="1"/>
  <c r="F97" i="64"/>
  <c r="P106" i="64"/>
  <c r="BE106" i="64" s="1"/>
  <c r="F108" i="64"/>
  <c r="F121" i="64"/>
  <c r="P130" i="64"/>
  <c r="BE130" i="64" s="1"/>
  <c r="F135" i="64"/>
  <c r="F228" i="64"/>
  <c r="F242" i="64"/>
  <c r="F244" i="64"/>
  <c r="F248" i="64"/>
  <c r="F256" i="64"/>
  <c r="F260" i="64"/>
  <c r="F272" i="64"/>
  <c r="F290" i="64"/>
  <c r="F314" i="64"/>
  <c r="F366" i="64"/>
  <c r="Q22" i="64"/>
  <c r="R22" i="64" s="1"/>
  <c r="S53" i="64"/>
  <c r="F70" i="64"/>
  <c r="F90" i="64"/>
  <c r="Q102" i="64"/>
  <c r="S102" i="64" s="1"/>
  <c r="Q112" i="64"/>
  <c r="S112" i="64" s="1"/>
  <c r="F117" i="64"/>
  <c r="F181" i="64"/>
  <c r="U67" i="64" s="1"/>
  <c r="F384" i="64"/>
  <c r="P74" i="64"/>
  <c r="BE74" i="64" s="1"/>
  <c r="F201" i="64"/>
  <c r="F231" i="64"/>
  <c r="F281" i="64"/>
  <c r="F311" i="64"/>
  <c r="F325" i="64"/>
  <c r="F428" i="64"/>
  <c r="F3" i="64"/>
  <c r="F50" i="64"/>
  <c r="Q74" i="64"/>
  <c r="S74" i="64" s="1"/>
  <c r="F76" i="64"/>
  <c r="F86" i="64"/>
  <c r="F89" i="64"/>
  <c r="F102" i="64"/>
  <c r="P118" i="64"/>
  <c r="BE118" i="64" s="1"/>
  <c r="Q122" i="64"/>
  <c r="S122" i="64" s="1"/>
  <c r="F133" i="64"/>
  <c r="F58" i="64"/>
  <c r="F92" i="64"/>
  <c r="F105" i="64"/>
  <c r="F123" i="64"/>
  <c r="F204" i="64"/>
  <c r="F206" i="64"/>
  <c r="F208" i="64"/>
  <c r="F214" i="64"/>
  <c r="F353" i="64"/>
  <c r="F379" i="64"/>
  <c r="F383" i="64"/>
  <c r="F411" i="64"/>
  <c r="F429" i="64"/>
  <c r="F437" i="64"/>
  <c r="F461" i="64"/>
  <c r="F487" i="64"/>
  <c r="F489" i="64"/>
  <c r="F491" i="64"/>
  <c r="F493" i="64"/>
  <c r="F497" i="64"/>
  <c r="F505" i="64"/>
  <c r="F509" i="64"/>
  <c r="U126" i="64"/>
  <c r="T126" i="64"/>
  <c r="U132" i="64"/>
  <c r="T132" i="64"/>
  <c r="F7" i="64"/>
  <c r="F13" i="64"/>
  <c r="F17" i="64"/>
  <c r="Q26" i="64"/>
  <c r="R26" i="64" s="1"/>
  <c r="Q30" i="64"/>
  <c r="R30" i="64" s="1"/>
  <c r="Q34" i="64"/>
  <c r="R34" i="64" s="1"/>
  <c r="F39" i="64"/>
  <c r="R53" i="64"/>
  <c r="P58" i="64"/>
  <c r="BE58" i="64" s="1"/>
  <c r="Q62" i="64"/>
  <c r="V62" i="64" s="1"/>
  <c r="Q63" i="64"/>
  <c r="F84" i="64"/>
  <c r="P96" i="64"/>
  <c r="BE96" i="64" s="1"/>
  <c r="Q97" i="64"/>
  <c r="V97" i="64" s="1"/>
  <c r="Q98" i="64"/>
  <c r="S98" i="64" s="1"/>
  <c r="P103" i="64"/>
  <c r="BE103" i="64" s="1"/>
  <c r="Q104" i="64"/>
  <c r="V104" i="64" s="1"/>
  <c r="W104" i="64" s="1"/>
  <c r="F106" i="64"/>
  <c r="T108" i="64"/>
  <c r="F110" i="64"/>
  <c r="F125" i="64"/>
  <c r="F131" i="64"/>
  <c r="F137" i="64"/>
  <c r="Q4" i="64"/>
  <c r="R4" i="64" s="1"/>
  <c r="F35" i="64"/>
  <c r="F41" i="64"/>
  <c r="P56" i="64"/>
  <c r="BE56" i="64" s="1"/>
  <c r="P87" i="64"/>
  <c r="BE87" i="64" s="1"/>
  <c r="Q88" i="64"/>
  <c r="S88" i="64" s="1"/>
  <c r="P89" i="64"/>
  <c r="BE89" i="64" s="1"/>
  <c r="P91" i="64"/>
  <c r="BE91" i="64" s="1"/>
  <c r="P126" i="64"/>
  <c r="BE126" i="64" s="1"/>
  <c r="P132" i="64"/>
  <c r="BE132" i="64" s="1"/>
  <c r="Q134" i="64"/>
  <c r="S134" i="64" s="1"/>
  <c r="P138" i="64"/>
  <c r="BE138" i="64" s="1"/>
  <c r="F141" i="64"/>
  <c r="F149" i="64"/>
  <c r="F159" i="64"/>
  <c r="F8" i="64"/>
  <c r="F31" i="64"/>
  <c r="F47" i="64"/>
  <c r="F53" i="64"/>
  <c r="F55" i="64"/>
  <c r="R55" i="64"/>
  <c r="F57" i="64"/>
  <c r="F60" i="64"/>
  <c r="F64" i="64"/>
  <c r="Q66" i="64"/>
  <c r="S66" i="64" s="1"/>
  <c r="F74" i="64"/>
  <c r="F82" i="64"/>
  <c r="P85" i="64"/>
  <c r="BE85" i="64" s="1"/>
  <c r="Q86" i="64"/>
  <c r="S86" i="64" s="1"/>
  <c r="Q90" i="64"/>
  <c r="S90" i="64" s="1"/>
  <c r="P94" i="64"/>
  <c r="BE94" i="64" s="1"/>
  <c r="F96" i="64"/>
  <c r="F101" i="64"/>
  <c r="Q115" i="64"/>
  <c r="R115" i="64" s="1"/>
  <c r="P119" i="64"/>
  <c r="BE119" i="64" s="1"/>
  <c r="Q127" i="64"/>
  <c r="R127" i="64" s="1"/>
  <c r="F129" i="64"/>
  <c r="Q133" i="64"/>
  <c r="R133" i="64" s="1"/>
  <c r="F144" i="64"/>
  <c r="F184" i="64"/>
  <c r="F33" i="64"/>
  <c r="F49" i="64"/>
  <c r="P83" i="64"/>
  <c r="BE83" i="64" s="1"/>
  <c r="Q105" i="64"/>
  <c r="R105" i="64" s="1"/>
  <c r="Q107" i="64"/>
  <c r="R107" i="64" s="1"/>
  <c r="P108" i="64"/>
  <c r="BE108" i="64" s="1"/>
  <c r="Q109" i="64"/>
  <c r="S109" i="64" s="1"/>
  <c r="F143" i="64"/>
  <c r="F151" i="64"/>
  <c r="F167" i="64"/>
  <c r="F172" i="64"/>
  <c r="F173" i="64"/>
  <c r="F178" i="64"/>
  <c r="F185" i="64"/>
  <c r="F187" i="64"/>
  <c r="F191" i="64"/>
  <c r="F215" i="64"/>
  <c r="F232" i="64"/>
  <c r="F239" i="64"/>
  <c r="F306" i="64"/>
  <c r="F330" i="64"/>
  <c r="F339" i="64"/>
  <c r="F349" i="64"/>
  <c r="F404" i="64"/>
  <c r="F427" i="64"/>
  <c r="F436" i="64"/>
  <c r="F444" i="64"/>
  <c r="F448" i="64"/>
  <c r="F454" i="64"/>
  <c r="F473" i="64"/>
  <c r="F490" i="64"/>
  <c r="F218" i="64"/>
  <c r="F219" i="64"/>
  <c r="F227" i="64"/>
  <c r="F235" i="64"/>
  <c r="F241" i="64"/>
  <c r="F266" i="64"/>
  <c r="F275" i="64"/>
  <c r="F278" i="64"/>
  <c r="F326" i="64"/>
  <c r="F359" i="64"/>
  <c r="F365" i="64"/>
  <c r="F376" i="64"/>
  <c r="F403" i="64"/>
  <c r="F431" i="64"/>
  <c r="F443" i="64"/>
  <c r="F453" i="64"/>
  <c r="F469" i="64"/>
  <c r="F478" i="64"/>
  <c r="F502" i="64"/>
  <c r="F163" i="64"/>
  <c r="F196" i="64"/>
  <c r="F199" i="64"/>
  <c r="F212" i="64"/>
  <c r="F284" i="64"/>
  <c r="F308" i="64"/>
  <c r="F501" i="64"/>
  <c r="F209" i="64"/>
  <c r="F221" i="64"/>
  <c r="F223" i="64"/>
  <c r="F246" i="64"/>
  <c r="F280" i="64"/>
  <c r="F345" i="64"/>
  <c r="F387" i="64"/>
  <c r="F409" i="64"/>
  <c r="F422" i="64"/>
  <c r="F441" i="64"/>
  <c r="F445" i="64"/>
  <c r="F492" i="64"/>
  <c r="F511" i="64"/>
  <c r="F513" i="64"/>
  <c r="AA53" i="64"/>
  <c r="AB53" i="64" s="1"/>
  <c r="W53" i="64"/>
  <c r="V57" i="64"/>
  <c r="X57" i="64" s="1"/>
  <c r="S75" i="64"/>
  <c r="V75" i="64"/>
  <c r="X75" i="64" s="1"/>
  <c r="R75" i="64"/>
  <c r="S73" i="64"/>
  <c r="R73" i="64"/>
  <c r="S81" i="64"/>
  <c r="R81" i="64"/>
  <c r="V81" i="64"/>
  <c r="X81" i="64" s="1"/>
  <c r="Q8" i="64"/>
  <c r="V8" i="64" s="1"/>
  <c r="Q12" i="64"/>
  <c r="R12" i="64" s="1"/>
  <c r="F14" i="64"/>
  <c r="F15" i="64"/>
  <c r="F18" i="64"/>
  <c r="F23" i="64"/>
  <c r="P24" i="64"/>
  <c r="BE24" i="64" s="1"/>
  <c r="Q24" i="64"/>
  <c r="R24" i="64" s="1"/>
  <c r="Q50" i="64"/>
  <c r="V50" i="64" s="1"/>
  <c r="S55" i="64"/>
  <c r="P57" i="64"/>
  <c r="BE57" i="64" s="1"/>
  <c r="S61" i="64"/>
  <c r="P67" i="64"/>
  <c r="BE67" i="64" s="1"/>
  <c r="Q69" i="64"/>
  <c r="P78" i="64"/>
  <c r="BE78" i="64" s="1"/>
  <c r="Q78" i="64"/>
  <c r="S78" i="64" s="1"/>
  <c r="Q79" i="64"/>
  <c r="V79" i="64" s="1"/>
  <c r="F85" i="64"/>
  <c r="F87" i="64"/>
  <c r="F88" i="64"/>
  <c r="P92" i="64"/>
  <c r="BE92" i="64" s="1"/>
  <c r="P95" i="64"/>
  <c r="BE95" i="64" s="1"/>
  <c r="P99" i="64"/>
  <c r="BE99" i="64" s="1"/>
  <c r="Q100" i="64"/>
  <c r="V106" i="64"/>
  <c r="W106" i="64" s="1"/>
  <c r="S106" i="64"/>
  <c r="Q110" i="64"/>
  <c r="V110" i="64" s="1"/>
  <c r="Q120" i="64"/>
  <c r="S120" i="64" s="1"/>
  <c r="Q124" i="64"/>
  <c r="V124" i="64" s="1"/>
  <c r="W124" i="64" s="1"/>
  <c r="F127" i="64"/>
  <c r="F152" i="64"/>
  <c r="P20" i="64"/>
  <c r="BE20" i="64" s="1"/>
  <c r="Q20" i="64"/>
  <c r="V20" i="64" s="1"/>
  <c r="R67" i="64"/>
  <c r="T67" i="64" s="1"/>
  <c r="S92" i="64"/>
  <c r="R96" i="64"/>
  <c r="S96" i="64"/>
  <c r="Q6" i="64"/>
  <c r="R6" i="64" s="1"/>
  <c r="F9" i="64"/>
  <c r="Q32" i="64"/>
  <c r="R32" i="64" s="1"/>
  <c r="Q36" i="64"/>
  <c r="R36" i="64" s="1"/>
  <c r="Q40" i="64"/>
  <c r="R40" i="64" s="1"/>
  <c r="Q44" i="64"/>
  <c r="R44" i="64" s="1"/>
  <c r="Q48" i="64"/>
  <c r="R48" i="64" s="1"/>
  <c r="F51" i="64"/>
  <c r="R54" i="64"/>
  <c r="S54" i="64"/>
  <c r="V61" i="64"/>
  <c r="X61" i="64" s="1"/>
  <c r="P65" i="64"/>
  <c r="BE65" i="64" s="1"/>
  <c r="P71" i="64"/>
  <c r="BE71" i="64" s="1"/>
  <c r="Q72" i="64"/>
  <c r="S72" i="64" s="1"/>
  <c r="P73" i="64"/>
  <c r="BE73" i="64" s="1"/>
  <c r="Q77" i="64"/>
  <c r="S77" i="64" s="1"/>
  <c r="P81" i="64"/>
  <c r="BE81" i="64" s="1"/>
  <c r="V92" i="64"/>
  <c r="W92" i="64" s="1"/>
  <c r="Q93" i="64"/>
  <c r="S93" i="64" s="1"/>
  <c r="V96" i="64"/>
  <c r="X96" i="64" s="1"/>
  <c r="Q116" i="64"/>
  <c r="V116" i="64" s="1"/>
  <c r="Q10" i="64"/>
  <c r="R10" i="64" s="1"/>
  <c r="F21" i="64"/>
  <c r="F24" i="64"/>
  <c r="F25" i="64"/>
  <c r="F29" i="64"/>
  <c r="Q52" i="64"/>
  <c r="R52" i="64" s="1"/>
  <c r="P53" i="64"/>
  <c r="BE53" i="64" s="1"/>
  <c r="F66" i="64"/>
  <c r="F78" i="64"/>
  <c r="F80" i="64"/>
  <c r="F94" i="64"/>
  <c r="F98" i="64"/>
  <c r="F109" i="64"/>
  <c r="F111" i="64"/>
  <c r="Q128" i="64"/>
  <c r="V128" i="64" s="1"/>
  <c r="Q136" i="64"/>
  <c r="V136" i="64" s="1"/>
  <c r="AA136" i="64" s="1"/>
  <c r="P38" i="64"/>
  <c r="BE38" i="64" s="1"/>
  <c r="Q38" i="64"/>
  <c r="V38" i="64" s="1"/>
  <c r="F6" i="64"/>
  <c r="F20" i="64"/>
  <c r="F32" i="64"/>
  <c r="F36" i="64"/>
  <c r="P42" i="64"/>
  <c r="BE42" i="64" s="1"/>
  <c r="Q42" i="64"/>
  <c r="R42" i="64" s="1"/>
  <c r="F65" i="64"/>
  <c r="F77" i="64"/>
  <c r="F93" i="64"/>
  <c r="V94" i="64"/>
  <c r="X94" i="64" s="1"/>
  <c r="F116" i="64"/>
  <c r="F26" i="64"/>
  <c r="F27" i="64"/>
  <c r="P28" i="64"/>
  <c r="BE28" i="64" s="1"/>
  <c r="F30" i="64"/>
  <c r="F44" i="64"/>
  <c r="F45" i="64"/>
  <c r="F48" i="64"/>
  <c r="F71" i="64"/>
  <c r="F72" i="64"/>
  <c r="F91" i="64"/>
  <c r="F107" i="64"/>
  <c r="F147" i="64"/>
  <c r="F161" i="64"/>
  <c r="F177" i="64"/>
  <c r="F193" i="64"/>
  <c r="F194" i="64"/>
  <c r="F210" i="64"/>
  <c r="F233" i="64"/>
  <c r="F236" i="64"/>
  <c r="F243" i="64"/>
  <c r="F245" i="64"/>
  <c r="F247" i="64"/>
  <c r="F249" i="64"/>
  <c r="F252" i="64"/>
  <c r="F357" i="64"/>
  <c r="F145" i="64"/>
  <c r="F155" i="64"/>
  <c r="F165" i="64"/>
  <c r="F169" i="64"/>
  <c r="F174" i="64"/>
  <c r="F176" i="64"/>
  <c r="F234" i="64"/>
  <c r="F240" i="64"/>
  <c r="F250" i="64"/>
  <c r="F265" i="64"/>
  <c r="F269" i="64"/>
  <c r="F119" i="64"/>
  <c r="F128" i="64"/>
  <c r="F134" i="64"/>
  <c r="F136" i="64"/>
  <c r="F139" i="64"/>
  <c r="F153" i="64"/>
  <c r="F179" i="64"/>
  <c r="F180" i="64"/>
  <c r="F197" i="64"/>
  <c r="F200" i="64"/>
  <c r="F205" i="64"/>
  <c r="F220" i="64"/>
  <c r="F225" i="64"/>
  <c r="F226" i="64"/>
  <c r="F238" i="64"/>
  <c r="F254" i="64"/>
  <c r="F259" i="64"/>
  <c r="F251" i="64"/>
  <c r="F253" i="64"/>
  <c r="F255" i="64"/>
  <c r="F257" i="64"/>
  <c r="F262" i="64"/>
  <c r="F264" i="64"/>
  <c r="F271" i="64"/>
  <c r="F273" i="64"/>
  <c r="F292" i="64"/>
  <c r="F296" i="64"/>
  <c r="F300" i="64"/>
  <c r="F305" i="64"/>
  <c r="F318" i="64"/>
  <c r="F346" i="64"/>
  <c r="F352" i="64"/>
  <c r="F355" i="64"/>
  <c r="F367" i="64"/>
  <c r="F374" i="64"/>
  <c r="F467" i="64"/>
  <c r="F488" i="64"/>
  <c r="F494" i="64"/>
  <c r="F495" i="64"/>
  <c r="F258" i="64"/>
  <c r="F268" i="64"/>
  <c r="F270" i="64"/>
  <c r="F277" i="64"/>
  <c r="F279" i="64"/>
  <c r="F288" i="64"/>
  <c r="F294" i="64"/>
  <c r="F299" i="64"/>
  <c r="F319" i="64"/>
  <c r="F331" i="64"/>
  <c r="F337" i="64"/>
  <c r="F343" i="64"/>
  <c r="F372" i="64"/>
  <c r="F419" i="64"/>
  <c r="F420" i="64"/>
  <c r="F391" i="64"/>
  <c r="F392" i="64"/>
  <c r="F393" i="64"/>
  <c r="F415" i="64"/>
  <c r="F274" i="64"/>
  <c r="F276" i="64"/>
  <c r="F287" i="64"/>
  <c r="F293" i="64"/>
  <c r="F328" i="64"/>
  <c r="F358" i="64"/>
  <c r="F364" i="64"/>
  <c r="F447" i="64"/>
  <c r="F484" i="64"/>
  <c r="F334" i="64"/>
  <c r="F336" i="64"/>
  <c r="F371" i="64"/>
  <c r="F380" i="64"/>
  <c r="F381" i="64"/>
  <c r="F390" i="64"/>
  <c r="F399" i="64"/>
  <c r="F402" i="64"/>
  <c r="F424" i="64"/>
  <c r="F459" i="64"/>
  <c r="F500" i="64"/>
  <c r="F503" i="64"/>
  <c r="F506" i="64"/>
  <c r="F361" i="64"/>
  <c r="F401" i="64"/>
  <c r="F408" i="64"/>
  <c r="F417" i="64"/>
  <c r="F421" i="64"/>
  <c r="F423" i="64"/>
  <c r="F426" i="64"/>
  <c r="F435" i="64"/>
  <c r="F439" i="64"/>
  <c r="F440" i="64"/>
  <c r="F455" i="64"/>
  <c r="F457" i="64"/>
  <c r="F463" i="64"/>
  <c r="F475" i="64"/>
  <c r="F476" i="64"/>
  <c r="F477" i="64"/>
  <c r="F507" i="64"/>
  <c r="F510" i="64"/>
  <c r="F508" i="64"/>
  <c r="F375" i="64"/>
  <c r="F394" i="64"/>
  <c r="F397" i="64"/>
  <c r="F400" i="64"/>
  <c r="F410" i="64"/>
  <c r="F412" i="64"/>
  <c r="F425" i="64"/>
  <c r="F433" i="64"/>
  <c r="F434" i="64"/>
  <c r="F465" i="64"/>
  <c r="F468" i="64"/>
  <c r="F470" i="64"/>
  <c r="F479" i="64"/>
  <c r="F480" i="64"/>
  <c r="F481" i="64"/>
  <c r="F482" i="64"/>
  <c r="F483" i="64"/>
  <c r="F485" i="64"/>
  <c r="Q5" i="64"/>
  <c r="P5" i="64"/>
  <c r="BE5" i="64" s="1"/>
  <c r="Q11" i="64"/>
  <c r="P11" i="64"/>
  <c r="BE11" i="64" s="1"/>
  <c r="Q17" i="64"/>
  <c r="P17" i="64"/>
  <c r="BE17" i="64" s="1"/>
  <c r="Q23" i="64"/>
  <c r="P23" i="64"/>
  <c r="BE23" i="64" s="1"/>
  <c r="Q29" i="64"/>
  <c r="P29" i="64"/>
  <c r="BE29" i="64" s="1"/>
  <c r="Q35" i="64"/>
  <c r="P35" i="64"/>
  <c r="BE35" i="64" s="1"/>
  <c r="Q41" i="64"/>
  <c r="P41" i="64"/>
  <c r="BE41" i="64" s="1"/>
  <c r="Q47" i="64"/>
  <c r="P47" i="64"/>
  <c r="BE47" i="64" s="1"/>
  <c r="P64" i="64"/>
  <c r="BE64" i="64" s="1"/>
  <c r="Q64" i="64"/>
  <c r="P70" i="64"/>
  <c r="BE70" i="64" s="1"/>
  <c r="Q70" i="64"/>
  <c r="F4" i="64"/>
  <c r="F10" i="64"/>
  <c r="F16" i="64"/>
  <c r="V18" i="64"/>
  <c r="S18" i="64"/>
  <c r="F22" i="64"/>
  <c r="F28" i="64"/>
  <c r="F34" i="64"/>
  <c r="F40" i="64"/>
  <c r="F46" i="64"/>
  <c r="F52" i="64"/>
  <c r="S89" i="64"/>
  <c r="R89" i="64"/>
  <c r="V89" i="64"/>
  <c r="R95" i="64"/>
  <c r="V95" i="64"/>
  <c r="S95" i="64"/>
  <c r="Q7" i="64"/>
  <c r="P7" i="64"/>
  <c r="BE7" i="64" s="1"/>
  <c r="Q13" i="64"/>
  <c r="P13" i="64"/>
  <c r="BE13" i="64" s="1"/>
  <c r="Q19" i="64"/>
  <c r="P19" i="64"/>
  <c r="BE19" i="64" s="1"/>
  <c r="Q25" i="64"/>
  <c r="P25" i="64"/>
  <c r="BE25" i="64" s="1"/>
  <c r="Q31" i="64"/>
  <c r="P31" i="64"/>
  <c r="BE31" i="64" s="1"/>
  <c r="Q37" i="64"/>
  <c r="P37" i="64"/>
  <c r="BE37" i="64" s="1"/>
  <c r="Q43" i="64"/>
  <c r="P43" i="64"/>
  <c r="BE43" i="64" s="1"/>
  <c r="Q49" i="64"/>
  <c r="P49" i="64"/>
  <c r="BE49" i="64" s="1"/>
  <c r="P76" i="64"/>
  <c r="BE76" i="64" s="1"/>
  <c r="Q76" i="64"/>
  <c r="R99" i="64"/>
  <c r="V99" i="64"/>
  <c r="S99" i="64"/>
  <c r="Q3" i="64"/>
  <c r="P3" i="64"/>
  <c r="BE3" i="64" s="1"/>
  <c r="S83" i="64"/>
  <c r="R103" i="64"/>
  <c r="V103" i="64"/>
  <c r="S103" i="64"/>
  <c r="Q9" i="64"/>
  <c r="P9" i="64"/>
  <c r="BE9" i="64" s="1"/>
  <c r="Q15" i="64"/>
  <c r="P15" i="64"/>
  <c r="BE15" i="64" s="1"/>
  <c r="Q21" i="64"/>
  <c r="P21" i="64"/>
  <c r="BE21" i="64" s="1"/>
  <c r="Q27" i="64"/>
  <c r="P27" i="64"/>
  <c r="BE27" i="64" s="1"/>
  <c r="Q33" i="64"/>
  <c r="P33" i="64"/>
  <c r="BE33" i="64" s="1"/>
  <c r="Q39" i="64"/>
  <c r="P39" i="64"/>
  <c r="BE39" i="64" s="1"/>
  <c r="Q45" i="64"/>
  <c r="P45" i="64"/>
  <c r="BE45" i="64" s="1"/>
  <c r="Q51" i="64"/>
  <c r="P51" i="64"/>
  <c r="BE51" i="64" s="1"/>
  <c r="AA55" i="64"/>
  <c r="X55" i="64"/>
  <c r="W55" i="64"/>
  <c r="P82" i="64"/>
  <c r="BE82" i="64" s="1"/>
  <c r="Q82" i="64"/>
  <c r="AA85" i="64"/>
  <c r="X85" i="64"/>
  <c r="W85" i="64"/>
  <c r="V28" i="64"/>
  <c r="S28" i="64"/>
  <c r="R56" i="64"/>
  <c r="V56" i="64"/>
  <c r="S56" i="64"/>
  <c r="S65" i="64"/>
  <c r="V65" i="64"/>
  <c r="R65" i="64"/>
  <c r="S71" i="64"/>
  <c r="V71" i="64"/>
  <c r="R71" i="64"/>
  <c r="F67" i="64"/>
  <c r="F73" i="64"/>
  <c r="F79" i="64"/>
  <c r="P117" i="64"/>
  <c r="BE117" i="64" s="1"/>
  <c r="Q117" i="64"/>
  <c r="X53" i="64"/>
  <c r="V54" i="64"/>
  <c r="V67" i="64"/>
  <c r="V73" i="64"/>
  <c r="V87" i="64"/>
  <c r="R91" i="64"/>
  <c r="V91" i="64"/>
  <c r="S91" i="64"/>
  <c r="P123" i="64"/>
  <c r="BE123" i="64" s="1"/>
  <c r="Q123" i="64"/>
  <c r="S130" i="64"/>
  <c r="R130" i="64"/>
  <c r="Q139" i="64"/>
  <c r="P139" i="64"/>
  <c r="BE139" i="64" s="1"/>
  <c r="V130" i="64"/>
  <c r="P140" i="64"/>
  <c r="BE140" i="64" s="1"/>
  <c r="Q140" i="64"/>
  <c r="Q141" i="64"/>
  <c r="P141" i="64"/>
  <c r="BE141" i="64" s="1"/>
  <c r="F63" i="64"/>
  <c r="Q68" i="64"/>
  <c r="F69" i="64"/>
  <c r="F75" i="64"/>
  <c r="F81" i="64"/>
  <c r="P111" i="64"/>
  <c r="BE111" i="64" s="1"/>
  <c r="Q111" i="64"/>
  <c r="S118" i="64"/>
  <c r="R118" i="64"/>
  <c r="P129" i="64"/>
  <c r="BE129" i="64" s="1"/>
  <c r="Q129" i="64"/>
  <c r="S85" i="64"/>
  <c r="R85" i="64"/>
  <c r="AA118" i="64"/>
  <c r="X118" i="64"/>
  <c r="W118" i="64"/>
  <c r="P135" i="64"/>
  <c r="BE135" i="64" s="1"/>
  <c r="Q135" i="64"/>
  <c r="V138" i="64"/>
  <c r="S138" i="64"/>
  <c r="R108" i="64"/>
  <c r="Q113" i="64"/>
  <c r="F114" i="64"/>
  <c r="Q119" i="64"/>
  <c r="F120" i="64"/>
  <c r="V122" i="64"/>
  <c r="Q125" i="64"/>
  <c r="F126" i="64"/>
  <c r="R126" i="64"/>
  <c r="Q131" i="64"/>
  <c r="F132" i="64"/>
  <c r="R132" i="64"/>
  <c r="Q137" i="64"/>
  <c r="F138" i="64"/>
  <c r="R138" i="64"/>
  <c r="F142" i="64"/>
  <c r="F146" i="64"/>
  <c r="F150" i="64"/>
  <c r="F154" i="64"/>
  <c r="F158" i="64"/>
  <c r="V108" i="64"/>
  <c r="F112" i="64"/>
  <c r="F118" i="64"/>
  <c r="F124" i="64"/>
  <c r="V126" i="64"/>
  <c r="F130" i="64"/>
  <c r="V132" i="64"/>
  <c r="F190" i="64"/>
  <c r="F202" i="64"/>
  <c r="F186" i="64"/>
  <c r="F198" i="64"/>
  <c r="F182" i="64"/>
  <c r="F229" i="64"/>
  <c r="F286" i="64"/>
  <c r="F285" i="64"/>
  <c r="F297" i="64"/>
  <c r="F298" i="64"/>
  <c r="F316" i="64"/>
  <c r="F304" i="64"/>
  <c r="F309" i="64"/>
  <c r="F340" i="64"/>
  <c r="F289" i="64"/>
  <c r="F301" i="64"/>
  <c r="F313" i="64"/>
  <c r="F291" i="64"/>
  <c r="F303" i="64"/>
  <c r="F315" i="64"/>
  <c r="F317" i="64"/>
  <c r="F323" i="64"/>
  <c r="F329" i="64"/>
  <c r="F335" i="64"/>
  <c r="F283" i="64"/>
  <c r="F295" i="64"/>
  <c r="F307" i="64"/>
  <c r="F321" i="64"/>
  <c r="F327" i="64"/>
  <c r="F333" i="64"/>
  <c r="F370" i="64"/>
  <c r="F344" i="64"/>
  <c r="F350" i="64"/>
  <c r="F356" i="64"/>
  <c r="F362" i="64"/>
  <c r="F368" i="64"/>
  <c r="F342" i="64"/>
  <c r="F348" i="64"/>
  <c r="F354" i="64"/>
  <c r="F360" i="64"/>
  <c r="F377" i="64"/>
  <c r="F389" i="64"/>
  <c r="F373" i="64"/>
  <c r="F385" i="64"/>
  <c r="F416" i="64"/>
  <c r="F418" i="64"/>
  <c r="F414" i="64"/>
  <c r="F407" i="64"/>
  <c r="F413" i="64"/>
  <c r="F405" i="64"/>
  <c r="F460" i="64"/>
  <c r="F452" i="64"/>
  <c r="F458" i="64"/>
  <c r="F462" i="64"/>
  <c r="F471" i="64"/>
  <c r="F472" i="64"/>
  <c r="F450" i="64"/>
  <c r="F474" i="64"/>
  <c r="F466" i="64"/>
  <c r="F496" i="64"/>
  <c r="P475" i="65"/>
  <c r="BJ475" i="65" s="1"/>
  <c r="P266" i="65"/>
  <c r="BJ266" i="65" s="1"/>
  <c r="P280" i="65"/>
  <c r="BJ280" i="65" s="1"/>
  <c r="P367" i="65"/>
  <c r="BJ367" i="65" s="1"/>
  <c r="P440" i="65"/>
  <c r="BJ440" i="65" s="1"/>
  <c r="P73" i="65"/>
  <c r="BJ73" i="65" s="1"/>
  <c r="P6" i="65"/>
  <c r="BJ6" i="65" s="1"/>
  <c r="P36" i="65"/>
  <c r="BJ36" i="65" s="1"/>
  <c r="P63" i="65"/>
  <c r="BJ63" i="65" s="1"/>
  <c r="P137" i="65"/>
  <c r="BJ137" i="65" s="1"/>
  <c r="P9" i="65"/>
  <c r="BJ9" i="65" s="1"/>
  <c r="P23" i="65"/>
  <c r="BJ23" i="65" s="1"/>
  <c r="P31" i="65"/>
  <c r="BJ31" i="65" s="1"/>
  <c r="P99" i="65"/>
  <c r="BJ99" i="65" s="1"/>
  <c r="P109" i="65"/>
  <c r="BJ109" i="65" s="1"/>
  <c r="P252" i="65"/>
  <c r="BJ252" i="65" s="1"/>
  <c r="P292" i="65"/>
  <c r="BJ292" i="65" s="1"/>
  <c r="P298" i="65"/>
  <c r="BJ298" i="65" s="1"/>
  <c r="P497" i="65"/>
  <c r="BJ497" i="65" s="1"/>
  <c r="P479" i="65"/>
  <c r="BJ479" i="65" s="1"/>
  <c r="P485" i="65"/>
  <c r="BJ485" i="65" s="1"/>
  <c r="P286" i="65"/>
  <c r="BJ286" i="65" s="1"/>
  <c r="P83" i="65"/>
  <c r="BJ83" i="65" s="1"/>
  <c r="P123" i="65"/>
  <c r="BJ123" i="65" s="1"/>
  <c r="P262" i="65"/>
  <c r="BJ262" i="65" s="1"/>
  <c r="P347" i="65"/>
  <c r="BJ347" i="65" s="1"/>
  <c r="P254" i="65"/>
  <c r="BJ254" i="65" s="1"/>
  <c r="P40" i="65"/>
  <c r="BJ40" i="65" s="1"/>
  <c r="P343" i="65"/>
  <c r="BJ343" i="65" s="1"/>
  <c r="P363" i="65"/>
  <c r="BJ363" i="65" s="1"/>
  <c r="P481" i="65"/>
  <c r="BJ481" i="65" s="1"/>
  <c r="P487" i="65"/>
  <c r="BJ487" i="65" s="1"/>
  <c r="P501" i="65"/>
  <c r="BJ501" i="65" s="1"/>
  <c r="P507" i="65"/>
  <c r="BJ507" i="65" s="1"/>
  <c r="Q22" i="65"/>
  <c r="V22" i="65" s="1"/>
  <c r="Q40" i="65"/>
  <c r="Q46" i="65"/>
  <c r="Q52" i="65"/>
  <c r="Q137" i="65"/>
  <c r="Q157" i="65"/>
  <c r="Q189" i="65"/>
  <c r="Q245" i="65"/>
  <c r="Q330" i="65"/>
  <c r="Q395" i="65"/>
  <c r="Q440" i="65"/>
  <c r="R440" i="65" s="1"/>
  <c r="Q458" i="65"/>
  <c r="R458" i="65" s="1"/>
  <c r="Q470" i="65"/>
  <c r="V470" i="65" s="1"/>
  <c r="W470" i="65" s="1"/>
  <c r="Q497" i="65"/>
  <c r="R497" i="65" s="1"/>
  <c r="P392" i="65"/>
  <c r="BJ392" i="65" s="1"/>
  <c r="P465" i="65"/>
  <c r="BJ465" i="65" s="1"/>
  <c r="P16" i="65"/>
  <c r="BJ16" i="65" s="1"/>
  <c r="P66" i="65"/>
  <c r="BJ66" i="65" s="1"/>
  <c r="Q85" i="65"/>
  <c r="V85" i="65" s="1"/>
  <c r="Q89" i="65"/>
  <c r="S89" i="65" s="1"/>
  <c r="P96" i="65"/>
  <c r="BJ96" i="65" s="1"/>
  <c r="P133" i="65"/>
  <c r="BJ133" i="65" s="1"/>
  <c r="P140" i="65"/>
  <c r="BJ140" i="65" s="1"/>
  <c r="P149" i="65"/>
  <c r="BJ149" i="65" s="1"/>
  <c r="Q175" i="65"/>
  <c r="V175" i="65" s="1"/>
  <c r="X175" i="65" s="1"/>
  <c r="P209" i="65"/>
  <c r="BJ209" i="65" s="1"/>
  <c r="Q213" i="65"/>
  <c r="Q229" i="65"/>
  <c r="P230" i="65"/>
  <c r="BJ230" i="65" s="1"/>
  <c r="P258" i="65"/>
  <c r="BJ258" i="65" s="1"/>
  <c r="Q259" i="65"/>
  <c r="P293" i="65"/>
  <c r="BJ293" i="65" s="1"/>
  <c r="Q304" i="65"/>
  <c r="Q318" i="65"/>
  <c r="P342" i="65"/>
  <c r="BJ342" i="65" s="1"/>
  <c r="Q360" i="65"/>
  <c r="S360" i="65" s="1"/>
  <c r="Q367" i="65"/>
  <c r="Q371" i="65"/>
  <c r="V371" i="65" s="1"/>
  <c r="Q391" i="65"/>
  <c r="V391" i="65" s="1"/>
  <c r="P461" i="65"/>
  <c r="BJ461" i="65" s="1"/>
  <c r="P462" i="65"/>
  <c r="BJ462" i="65" s="1"/>
  <c r="P468" i="65"/>
  <c r="BJ468" i="65" s="1"/>
  <c r="Q77" i="65"/>
  <c r="P88" i="65"/>
  <c r="BJ88" i="65" s="1"/>
  <c r="Q95" i="65"/>
  <c r="V95" i="65" s="1"/>
  <c r="AA95" i="65" s="1"/>
  <c r="Q127" i="65"/>
  <c r="Q132" i="65"/>
  <c r="Q139" i="65"/>
  <c r="V139" i="65" s="1"/>
  <c r="Q161" i="65"/>
  <c r="V161" i="65" s="1"/>
  <c r="P165" i="65"/>
  <c r="BJ165" i="65" s="1"/>
  <c r="Q191" i="65"/>
  <c r="R191" i="65" s="1"/>
  <c r="P212" i="65"/>
  <c r="BJ212" i="65" s="1"/>
  <c r="P248" i="65"/>
  <c r="BJ248" i="65" s="1"/>
  <c r="Q311" i="65"/>
  <c r="Q366" i="65"/>
  <c r="R366" i="65" s="1"/>
  <c r="Q390" i="65"/>
  <c r="Q493" i="65"/>
  <c r="V493" i="65" s="1"/>
  <c r="AA493" i="65" s="1"/>
  <c r="Q36" i="65"/>
  <c r="V36" i="65" s="1"/>
  <c r="Q75" i="65"/>
  <c r="Q99" i="65"/>
  <c r="P147" i="65"/>
  <c r="BJ147" i="65" s="1"/>
  <c r="Q169" i="65"/>
  <c r="V169" i="65" s="1"/>
  <c r="Q173" i="65"/>
  <c r="V173" i="65" s="1"/>
  <c r="P197" i="65"/>
  <c r="BJ197" i="65" s="1"/>
  <c r="Q207" i="65"/>
  <c r="S207" i="65" s="1"/>
  <c r="P215" i="65"/>
  <c r="BJ215" i="65" s="1"/>
  <c r="P216" i="65"/>
  <c r="BJ216" i="65" s="1"/>
  <c r="P226" i="65"/>
  <c r="BJ226" i="65" s="1"/>
  <c r="P246" i="65"/>
  <c r="BJ246" i="65" s="1"/>
  <c r="Q266" i="65"/>
  <c r="S266" i="65" s="1"/>
  <c r="Q298" i="65"/>
  <c r="Q302" i="65"/>
  <c r="S302" i="65" s="1"/>
  <c r="Q320" i="65"/>
  <c r="Q327" i="65"/>
  <c r="Q358" i="65"/>
  <c r="R358" i="65" s="1"/>
  <c r="Q385" i="65"/>
  <c r="Q448" i="65"/>
  <c r="R448" i="65" s="1"/>
  <c r="P464" i="65"/>
  <c r="BJ464" i="65" s="1"/>
  <c r="Q474" i="65"/>
  <c r="V474" i="65" s="1"/>
  <c r="T348" i="65"/>
  <c r="V360" i="65"/>
  <c r="W360" i="65" s="1"/>
  <c r="R163" i="65"/>
  <c r="V434" i="65"/>
  <c r="R66" i="65"/>
  <c r="R460" i="65"/>
  <c r="S374" i="65"/>
  <c r="S146" i="65"/>
  <c r="V131" i="65"/>
  <c r="AA131" i="65" s="1"/>
  <c r="R58" i="65"/>
  <c r="S230" i="65"/>
  <c r="V231" i="65"/>
  <c r="V399" i="65"/>
  <c r="X399" i="65" s="1"/>
  <c r="V437" i="65"/>
  <c r="F56" i="65"/>
  <c r="F72" i="65"/>
  <c r="F3" i="65"/>
  <c r="F12" i="65"/>
  <c r="F17" i="65"/>
  <c r="F30" i="65"/>
  <c r="F39" i="65"/>
  <c r="F45" i="65"/>
  <c r="F51" i="65"/>
  <c r="F61" i="65"/>
  <c r="F93" i="65"/>
  <c r="F98" i="65"/>
  <c r="F116" i="65"/>
  <c r="F130" i="65"/>
  <c r="S137" i="65"/>
  <c r="V137" i="65"/>
  <c r="W137" i="65" s="1"/>
  <c r="F163" i="65"/>
  <c r="F164" i="65"/>
  <c r="F169" i="65"/>
  <c r="F208" i="65"/>
  <c r="F228" i="65"/>
  <c r="F272" i="65"/>
  <c r="F1024" i="65"/>
  <c r="F11" i="65"/>
  <c r="F14" i="65"/>
  <c r="F18" i="65"/>
  <c r="F29" i="65"/>
  <c r="F32" i="65"/>
  <c r="F63" i="65"/>
  <c r="F68" i="65"/>
  <c r="F71" i="65"/>
  <c r="F75" i="65"/>
  <c r="F87" i="65"/>
  <c r="F92" i="65"/>
  <c r="R103" i="65"/>
  <c r="F111" i="65"/>
  <c r="F117" i="65"/>
  <c r="F136" i="65"/>
  <c r="F141" i="65"/>
  <c r="V144" i="65"/>
  <c r="W144" i="65" s="1"/>
  <c r="F146" i="65"/>
  <c r="F239" i="65"/>
  <c r="F252" i="65"/>
  <c r="F64" i="65"/>
  <c r="F76" i="65"/>
  <c r="F9" i="65"/>
  <c r="F27" i="65"/>
  <c r="F36" i="65"/>
  <c r="F41" i="65"/>
  <c r="F47" i="65"/>
  <c r="F53" i="65"/>
  <c r="F91" i="65"/>
  <c r="F140" i="65"/>
  <c r="F195" i="65"/>
  <c r="F96" i="65"/>
  <c r="F106" i="65"/>
  <c r="F112" i="65"/>
  <c r="R189" i="65"/>
  <c r="V189" i="65"/>
  <c r="X189" i="65" s="1"/>
  <c r="F154" i="65"/>
  <c r="F161" i="65"/>
  <c r="F167" i="65"/>
  <c r="F172" i="65"/>
  <c r="F176" i="65"/>
  <c r="F188" i="65"/>
  <c r="F194" i="65"/>
  <c r="F220" i="65"/>
  <c r="S235" i="65"/>
  <c r="F238" i="65"/>
  <c r="F251" i="65"/>
  <c r="F268" i="65"/>
  <c r="F271" i="65"/>
  <c r="F277" i="65"/>
  <c r="F286" i="65"/>
  <c r="F306" i="65"/>
  <c r="F323" i="65"/>
  <c r="F331" i="65"/>
  <c r="F360" i="65"/>
  <c r="F365" i="65"/>
  <c r="F375" i="65"/>
  <c r="F376" i="65"/>
  <c r="F384" i="65"/>
  <c r="F392" i="65"/>
  <c r="F533" i="65"/>
  <c r="F688" i="65"/>
  <c r="F980" i="65"/>
  <c r="F982" i="65"/>
  <c r="F984" i="65"/>
  <c r="F986" i="65"/>
  <c r="F1007" i="65"/>
  <c r="F1009" i="65"/>
  <c r="F1011" i="65"/>
  <c r="F1013" i="65"/>
  <c r="F138" i="65"/>
  <c r="F152" i="65"/>
  <c r="F160" i="65"/>
  <c r="F175" i="65"/>
  <c r="F211" i="65"/>
  <c r="F215" i="65"/>
  <c r="F222" i="65"/>
  <c r="F234" i="65"/>
  <c r="V235" i="65"/>
  <c r="F391" i="65"/>
  <c r="F399" i="65"/>
  <c r="F400" i="65"/>
  <c r="F403" i="65"/>
  <c r="F406" i="65"/>
  <c r="F409" i="65"/>
  <c r="F412" i="65"/>
  <c r="F415" i="65"/>
  <c r="F418" i="65"/>
  <c r="F421" i="65"/>
  <c r="F424" i="65"/>
  <c r="F427" i="65"/>
  <c r="F430" i="65"/>
  <c r="F441" i="65"/>
  <c r="F445" i="65"/>
  <c r="F460" i="65"/>
  <c r="F466" i="65"/>
  <c r="F467" i="65"/>
  <c r="F478" i="65"/>
  <c r="F557" i="65"/>
  <c r="F563" i="65"/>
  <c r="F581" i="65"/>
  <c r="F583" i="65"/>
  <c r="F611" i="65"/>
  <c r="F617" i="65"/>
  <c r="F635" i="65"/>
  <c r="F637" i="65"/>
  <c r="F665" i="65"/>
  <c r="F671" i="65"/>
  <c r="F719" i="65"/>
  <c r="F761" i="65"/>
  <c r="F767" i="65"/>
  <c r="F818" i="65"/>
  <c r="F845" i="65"/>
  <c r="F872" i="65"/>
  <c r="F899" i="65"/>
  <c r="F142" i="65"/>
  <c r="F151" i="65"/>
  <c r="F156" i="65"/>
  <c r="F165" i="65"/>
  <c r="F178" i="65"/>
  <c r="F186" i="65"/>
  <c r="F204" i="65"/>
  <c r="F233" i="65"/>
  <c r="F236" i="65"/>
  <c r="F255" i="65"/>
  <c r="F263" i="65"/>
  <c r="F270" i="65"/>
  <c r="F276" i="65"/>
  <c r="F279" i="65"/>
  <c r="F282" i="65"/>
  <c r="F337" i="65"/>
  <c r="R356" i="65"/>
  <c r="F359" i="65"/>
  <c r="F496" i="65"/>
  <c r="F497" i="65"/>
  <c r="F504" i="65"/>
  <c r="F507" i="65"/>
  <c r="F550" i="65"/>
  <c r="F552" i="65"/>
  <c r="F679" i="65"/>
  <c r="F714" i="65"/>
  <c r="F785" i="65"/>
  <c r="F813" i="65"/>
  <c r="F923" i="65"/>
  <c r="F308" i="65"/>
  <c r="F315" i="65"/>
  <c r="R324" i="65"/>
  <c r="F329" i="65"/>
  <c r="F333" i="65"/>
  <c r="F339" i="65"/>
  <c r="F346" i="65"/>
  <c r="F353" i="65"/>
  <c r="F438" i="65"/>
  <c r="F439" i="65"/>
  <c r="F443" i="65"/>
  <c r="F444" i="65"/>
  <c r="F451" i="65"/>
  <c r="F477" i="65"/>
  <c r="F486" i="65"/>
  <c r="R493" i="65"/>
  <c r="F724" i="65"/>
  <c r="F726" i="65"/>
  <c r="F730" i="65"/>
  <c r="F736" i="65"/>
  <c r="F738" i="65"/>
  <c r="F740" i="65"/>
  <c r="F744" i="65"/>
  <c r="F748" i="65"/>
  <c r="F750" i="65"/>
  <c r="F756" i="65"/>
  <c r="F758" i="65"/>
  <c r="F760" i="65"/>
  <c r="F768" i="65"/>
  <c r="F821" i="65"/>
  <c r="F823" i="65"/>
  <c r="F825" i="65"/>
  <c r="F836" i="65"/>
  <c r="F850" i="65"/>
  <c r="F852" i="65"/>
  <c r="F863" i="65"/>
  <c r="F877" i="65"/>
  <c r="F879" i="65"/>
  <c r="F902" i="65"/>
  <c r="F904" i="65"/>
  <c r="F906" i="65"/>
  <c r="F929" i="65"/>
  <c r="F931" i="65"/>
  <c r="F933" i="65"/>
  <c r="F956" i="65"/>
  <c r="F958" i="65"/>
  <c r="F960" i="65"/>
  <c r="F983" i="65"/>
  <c r="F985" i="65"/>
  <c r="F987" i="65"/>
  <c r="F1010" i="65"/>
  <c r="F1012" i="65"/>
  <c r="F173" i="65"/>
  <c r="F174" i="65"/>
  <c r="F184" i="65"/>
  <c r="F191" i="65"/>
  <c r="F201" i="65"/>
  <c r="F213" i="65"/>
  <c r="F229" i="65"/>
  <c r="F232" i="65"/>
  <c r="F262" i="65"/>
  <c r="F269" i="65"/>
  <c r="F274" i="65"/>
  <c r="F278" i="65"/>
  <c r="F311" i="65"/>
  <c r="F317" i="65"/>
  <c r="F321" i="65"/>
  <c r="F325" i="65"/>
  <c r="F332" i="65"/>
  <c r="R348" i="65"/>
  <c r="F363" i="65"/>
  <c r="F366" i="65"/>
  <c r="F372" i="65"/>
  <c r="R374" i="65"/>
  <c r="F385" i="65"/>
  <c r="F396" i="65"/>
  <c r="F431" i="65"/>
  <c r="F437" i="65"/>
  <c r="F450" i="65"/>
  <c r="F493" i="65"/>
  <c r="S493" i="65"/>
  <c r="F495" i="65"/>
  <c r="F503" i="65"/>
  <c r="F515" i="65"/>
  <c r="F519" i="65"/>
  <c r="F521" i="65"/>
  <c r="F525" i="65"/>
  <c r="F560" i="65"/>
  <c r="F596" i="65"/>
  <c r="F602" i="65"/>
  <c r="F608" i="65"/>
  <c r="F610" i="65"/>
  <c r="F650" i="65"/>
  <c r="F678" i="65"/>
  <c r="F684" i="65"/>
  <c r="F774" i="65"/>
  <c r="F778" i="65"/>
  <c r="F780" i="65"/>
  <c r="F784" i="65"/>
  <c r="F788" i="65"/>
  <c r="F790" i="65"/>
  <c r="F796" i="65"/>
  <c r="F798" i="65"/>
  <c r="F800" i="65"/>
  <c r="F802" i="65"/>
  <c r="F804" i="65"/>
  <c r="F829" i="65"/>
  <c r="F831" i="65"/>
  <c r="F856" i="65"/>
  <c r="F858" i="65"/>
  <c r="F883" i="65"/>
  <c r="F885" i="65"/>
  <c r="F887" i="65"/>
  <c r="F910" i="65"/>
  <c r="F912" i="65"/>
  <c r="F914" i="65"/>
  <c r="F937" i="65"/>
  <c r="F939" i="65"/>
  <c r="F941" i="65"/>
  <c r="F964" i="65"/>
  <c r="F966" i="65"/>
  <c r="F968" i="65"/>
  <c r="F989" i="65"/>
  <c r="F991" i="65"/>
  <c r="F993" i="65"/>
  <c r="F995" i="65"/>
  <c r="F1016" i="65"/>
  <c r="F1018" i="65"/>
  <c r="F1020" i="65"/>
  <c r="F1022" i="65"/>
  <c r="R68" i="65"/>
  <c r="T68" i="65" s="1"/>
  <c r="S142" i="65"/>
  <c r="X201" i="65"/>
  <c r="V252" i="65"/>
  <c r="V272" i="65"/>
  <c r="W272" i="65" s="1"/>
  <c r="V68" i="65"/>
  <c r="R105" i="65"/>
  <c r="V160" i="65"/>
  <c r="W160" i="65" s="1"/>
  <c r="V197" i="65"/>
  <c r="V324" i="65"/>
  <c r="R360" i="65"/>
  <c r="R470" i="65"/>
  <c r="S470" i="65"/>
  <c r="R139" i="65"/>
  <c r="S191" i="65"/>
  <c r="S223" i="65"/>
  <c r="S238" i="65"/>
  <c r="V260" i="65"/>
  <c r="U348" i="65"/>
  <c r="T356" i="65"/>
  <c r="S458" i="65"/>
  <c r="S460" i="65"/>
  <c r="V256" i="65"/>
  <c r="AA256" i="65" s="1"/>
  <c r="AF256" i="65" s="1"/>
  <c r="V348" i="65"/>
  <c r="W348" i="65" s="1"/>
  <c r="V458" i="65"/>
  <c r="AA458" i="65" s="1"/>
  <c r="Q24" i="65"/>
  <c r="V24" i="65" s="1"/>
  <c r="V40" i="65"/>
  <c r="R40" i="65"/>
  <c r="Q20" i="65"/>
  <c r="V20" i="65" s="1"/>
  <c r="AA20" i="65" s="1"/>
  <c r="P20" i="65"/>
  <c r="BJ20" i="65" s="1"/>
  <c r="V42" i="65"/>
  <c r="R42" i="65"/>
  <c r="V48" i="65"/>
  <c r="R48" i="65"/>
  <c r="V54" i="65"/>
  <c r="W54" i="65" s="1"/>
  <c r="R54" i="65"/>
  <c r="Q60" i="65"/>
  <c r="P60" i="65"/>
  <c r="BJ60" i="65" s="1"/>
  <c r="F73" i="65"/>
  <c r="P111" i="65"/>
  <c r="BJ111" i="65" s="1"/>
  <c r="Q111" i="65"/>
  <c r="R111" i="65" s="1"/>
  <c r="S145" i="65"/>
  <c r="V145" i="65"/>
  <c r="AA145" i="65" s="1"/>
  <c r="AF145" i="65" s="1"/>
  <c r="R145" i="65"/>
  <c r="Q171" i="65"/>
  <c r="P171" i="65"/>
  <c r="BJ171" i="65" s="1"/>
  <c r="Q240" i="65"/>
  <c r="V240" i="65" s="1"/>
  <c r="P240" i="65"/>
  <c r="BJ240" i="65" s="1"/>
  <c r="X295" i="65"/>
  <c r="AA295" i="65"/>
  <c r="P117" i="65"/>
  <c r="BJ117" i="65" s="1"/>
  <c r="Q117" i="65"/>
  <c r="R117" i="65" s="1"/>
  <c r="P129" i="65"/>
  <c r="BJ129" i="65" s="1"/>
  <c r="Q129" i="65"/>
  <c r="R129" i="65" s="1"/>
  <c r="P195" i="65"/>
  <c r="BJ195" i="65" s="1"/>
  <c r="Q195" i="65"/>
  <c r="P14" i="65"/>
  <c r="BJ14" i="65" s="1"/>
  <c r="V52" i="65"/>
  <c r="X52" i="65" s="1"/>
  <c r="R52" i="65"/>
  <c r="V77" i="65"/>
  <c r="S77" i="65"/>
  <c r="R77" i="65"/>
  <c r="P125" i="65"/>
  <c r="BJ125" i="65" s="1"/>
  <c r="Q125" i="65"/>
  <c r="S125" i="65" s="1"/>
  <c r="R215" i="65"/>
  <c r="V215" i="65"/>
  <c r="W215" i="65" s="1"/>
  <c r="Q8" i="65"/>
  <c r="V8" i="65" s="1"/>
  <c r="P8" i="65"/>
  <c r="BJ8" i="65" s="1"/>
  <c r="V46" i="65"/>
  <c r="R46" i="65"/>
  <c r="P57" i="65"/>
  <c r="BJ57" i="65" s="1"/>
  <c r="Q57" i="65"/>
  <c r="P251" i="65"/>
  <c r="BJ251" i="65" s="1"/>
  <c r="Q251" i="65"/>
  <c r="V251" i="65" s="1"/>
  <c r="Q65" i="65"/>
  <c r="V65" i="65" s="1"/>
  <c r="X65" i="65" s="1"/>
  <c r="AA85" i="65"/>
  <c r="X85" i="65"/>
  <c r="W85" i="65"/>
  <c r="P113" i="65"/>
  <c r="BJ113" i="65" s="1"/>
  <c r="Q113" i="65"/>
  <c r="Q177" i="65"/>
  <c r="S177" i="65" s="1"/>
  <c r="P177" i="65"/>
  <c r="BJ177" i="65" s="1"/>
  <c r="S215" i="65"/>
  <c r="R227" i="65"/>
  <c r="V227" i="65"/>
  <c r="W227" i="65" s="1"/>
  <c r="S227" i="65"/>
  <c r="P268" i="65"/>
  <c r="BJ268" i="65" s="1"/>
  <c r="Q268" i="65"/>
  <c r="P271" i="65"/>
  <c r="BJ271" i="65" s="1"/>
  <c r="Q271" i="65"/>
  <c r="V271" i="65" s="1"/>
  <c r="AA271" i="65" s="1"/>
  <c r="P81" i="65"/>
  <c r="BJ81" i="65" s="1"/>
  <c r="Q81" i="65"/>
  <c r="P91" i="65"/>
  <c r="BJ91" i="65" s="1"/>
  <c r="Q91" i="65"/>
  <c r="AC131" i="65"/>
  <c r="AB131" i="65"/>
  <c r="V75" i="65"/>
  <c r="S75" i="65"/>
  <c r="AA97" i="65"/>
  <c r="AB97" i="65" s="1"/>
  <c r="W97" i="65"/>
  <c r="Y97" i="65" s="1"/>
  <c r="Q110" i="65"/>
  <c r="V110" i="65" s="1"/>
  <c r="AA110" i="65" s="1"/>
  <c r="P110" i="65"/>
  <c r="BJ110" i="65" s="1"/>
  <c r="R193" i="65"/>
  <c r="V193" i="65"/>
  <c r="X193" i="65" s="1"/>
  <c r="Q219" i="65"/>
  <c r="P219" i="65"/>
  <c r="BJ219" i="65" s="1"/>
  <c r="P12" i="65"/>
  <c r="BJ12" i="65" s="1"/>
  <c r="Q12" i="65"/>
  <c r="V12" i="65" s="1"/>
  <c r="AA12" i="65" s="1"/>
  <c r="Q32" i="65"/>
  <c r="V32" i="65" s="1"/>
  <c r="P32" i="65"/>
  <c r="BJ32" i="65" s="1"/>
  <c r="P38" i="65"/>
  <c r="BJ38" i="65" s="1"/>
  <c r="V44" i="65"/>
  <c r="X44" i="65" s="1"/>
  <c r="R44" i="65"/>
  <c r="V50" i="65"/>
  <c r="X50" i="65" s="1"/>
  <c r="R50" i="65"/>
  <c r="S56" i="65"/>
  <c r="V89" i="65"/>
  <c r="R89" i="65"/>
  <c r="Q108" i="65"/>
  <c r="V108" i="65" s="1"/>
  <c r="P108" i="65"/>
  <c r="BJ108" i="65" s="1"/>
  <c r="Q138" i="65"/>
  <c r="P138" i="65"/>
  <c r="BJ138" i="65" s="1"/>
  <c r="R168" i="65"/>
  <c r="V168" i="65"/>
  <c r="W168" i="65" s="1"/>
  <c r="S168" i="65"/>
  <c r="S193" i="65"/>
  <c r="R199" i="65"/>
  <c r="V199" i="65"/>
  <c r="S199" i="65"/>
  <c r="Q208" i="65"/>
  <c r="V208" i="65" s="1"/>
  <c r="P208" i="65"/>
  <c r="BJ208" i="65" s="1"/>
  <c r="Q250" i="65"/>
  <c r="S250" i="65" s="1"/>
  <c r="P250" i="65"/>
  <c r="BJ250" i="65" s="1"/>
  <c r="V67" i="65"/>
  <c r="W67" i="65" s="1"/>
  <c r="S67" i="65"/>
  <c r="Q84" i="65"/>
  <c r="V84" i="65" s="1"/>
  <c r="P84" i="65"/>
  <c r="BJ84" i="65" s="1"/>
  <c r="V99" i="65"/>
  <c r="S99" i="65"/>
  <c r="AA161" i="65"/>
  <c r="AB161" i="65" s="1"/>
  <c r="X161" i="65"/>
  <c r="P281" i="65"/>
  <c r="BJ281" i="65" s="1"/>
  <c r="Q281" i="65"/>
  <c r="F8" i="65"/>
  <c r="F33" i="65"/>
  <c r="P61" i="65"/>
  <c r="BJ61" i="65" s="1"/>
  <c r="Q61" i="65"/>
  <c r="Q72" i="65"/>
  <c r="P72" i="65"/>
  <c r="BJ72" i="65" s="1"/>
  <c r="P79" i="65"/>
  <c r="BJ79" i="65" s="1"/>
  <c r="Q79" i="65"/>
  <c r="P93" i="65"/>
  <c r="BJ93" i="65" s="1"/>
  <c r="Q93" i="65"/>
  <c r="S93" i="65" s="1"/>
  <c r="F109" i="65"/>
  <c r="R135" i="65"/>
  <c r="V135" i="65"/>
  <c r="AA135" i="65" s="1"/>
  <c r="S135" i="65"/>
  <c r="V147" i="65"/>
  <c r="W147" i="65" s="1"/>
  <c r="S147" i="65"/>
  <c r="P148" i="65"/>
  <c r="BJ148" i="65" s="1"/>
  <c r="Q148" i="65"/>
  <c r="R148" i="65" s="1"/>
  <c r="R187" i="65"/>
  <c r="V187" i="65"/>
  <c r="R239" i="65"/>
  <c r="S239" i="65"/>
  <c r="Q242" i="65"/>
  <c r="P242" i="65"/>
  <c r="BJ242" i="65" s="1"/>
  <c r="U230" i="65"/>
  <c r="T230" i="65"/>
  <c r="F4" i="65"/>
  <c r="F16" i="65"/>
  <c r="F28" i="65"/>
  <c r="F40" i="65"/>
  <c r="F42" i="65"/>
  <c r="F44" i="65"/>
  <c r="F46" i="65"/>
  <c r="F48" i="65"/>
  <c r="F50" i="65"/>
  <c r="F52" i="65"/>
  <c r="F54" i="65"/>
  <c r="F62" i="65"/>
  <c r="V62" i="65"/>
  <c r="X62" i="65" s="1"/>
  <c r="F67" i="65"/>
  <c r="F80" i="65"/>
  <c r="F86" i="65"/>
  <c r="F100" i="65"/>
  <c r="F103" i="65"/>
  <c r="S103" i="65"/>
  <c r="F105" i="65"/>
  <c r="F119" i="65"/>
  <c r="F120" i="65"/>
  <c r="F123" i="65"/>
  <c r="F133" i="65"/>
  <c r="F139" i="65"/>
  <c r="S139" i="65"/>
  <c r="P142" i="65"/>
  <c r="BJ142" i="65" s="1"/>
  <c r="V146" i="65"/>
  <c r="F153" i="65"/>
  <c r="F157" i="65"/>
  <c r="S160" i="65"/>
  <c r="S163" i="65"/>
  <c r="Q164" i="65"/>
  <c r="R164" i="65" s="1"/>
  <c r="F185" i="65"/>
  <c r="S189" i="65"/>
  <c r="V191" i="65"/>
  <c r="S197" i="65"/>
  <c r="W201" i="65"/>
  <c r="Y201" i="65" s="1"/>
  <c r="P204" i="65"/>
  <c r="BJ204" i="65" s="1"/>
  <c r="Q210" i="65"/>
  <c r="P210" i="65"/>
  <c r="BJ210" i="65" s="1"/>
  <c r="Q211" i="65"/>
  <c r="P214" i="65"/>
  <c r="BJ214" i="65" s="1"/>
  <c r="V223" i="65"/>
  <c r="W223" i="65" s="1"/>
  <c r="R226" i="65"/>
  <c r="S226" i="65"/>
  <c r="S231" i="65"/>
  <c r="P232" i="65"/>
  <c r="BJ232" i="65" s="1"/>
  <c r="S234" i="65"/>
  <c r="R246" i="65"/>
  <c r="S246" i="65"/>
  <c r="Q247" i="65"/>
  <c r="P249" i="65"/>
  <c r="BJ249" i="65" s="1"/>
  <c r="Q249" i="65"/>
  <c r="S249" i="65" s="1"/>
  <c r="Q262" i="65"/>
  <c r="S262" i="65" s="1"/>
  <c r="S265" i="65"/>
  <c r="F280" i="65"/>
  <c r="Q291" i="65"/>
  <c r="P291" i="65"/>
  <c r="BJ291" i="65" s="1"/>
  <c r="P305" i="65"/>
  <c r="BJ305" i="65" s="1"/>
  <c r="S306" i="65"/>
  <c r="R306" i="65"/>
  <c r="P316" i="65"/>
  <c r="BJ316" i="65" s="1"/>
  <c r="Q316" i="65"/>
  <c r="R316" i="65" s="1"/>
  <c r="P329" i="65"/>
  <c r="BJ329" i="65" s="1"/>
  <c r="Q329" i="65"/>
  <c r="R329" i="65" s="1"/>
  <c r="P351" i="65"/>
  <c r="BJ351" i="65" s="1"/>
  <c r="Q351" i="65"/>
  <c r="Q357" i="65"/>
  <c r="S357" i="65" s="1"/>
  <c r="P357" i="65"/>
  <c r="BJ357" i="65" s="1"/>
  <c r="P381" i="65"/>
  <c r="BJ381" i="65" s="1"/>
  <c r="Q381" i="65"/>
  <c r="V381" i="65" s="1"/>
  <c r="Q388" i="65"/>
  <c r="V388" i="65" s="1"/>
  <c r="W388" i="65" s="1"/>
  <c r="P388" i="65"/>
  <c r="BJ388" i="65" s="1"/>
  <c r="P332" i="65"/>
  <c r="BJ332" i="65" s="1"/>
  <c r="Q332" i="65"/>
  <c r="U397" i="65"/>
  <c r="F74" i="65"/>
  <c r="F88" i="65"/>
  <c r="F104" i="65"/>
  <c r="F114" i="65"/>
  <c r="F147" i="65"/>
  <c r="Q222" i="65"/>
  <c r="V222" i="65" s="1"/>
  <c r="P222" i="65"/>
  <c r="BJ222" i="65" s="1"/>
  <c r="P255" i="65"/>
  <c r="BJ255" i="65" s="1"/>
  <c r="Q255" i="65"/>
  <c r="V255" i="65" s="1"/>
  <c r="R264" i="65"/>
  <c r="V264" i="65"/>
  <c r="P276" i="65"/>
  <c r="BJ276" i="65" s="1"/>
  <c r="Q276" i="65"/>
  <c r="P290" i="65"/>
  <c r="BJ290" i="65" s="1"/>
  <c r="Q290" i="65"/>
  <c r="S290" i="65" s="1"/>
  <c r="V298" i="65"/>
  <c r="S298" i="65"/>
  <c r="R298" i="65"/>
  <c r="P308" i="65"/>
  <c r="BJ308" i="65" s="1"/>
  <c r="Q308" i="65"/>
  <c r="P315" i="65"/>
  <c r="BJ315" i="65" s="1"/>
  <c r="Q315" i="65"/>
  <c r="S315" i="65" s="1"/>
  <c r="P328" i="65"/>
  <c r="BJ328" i="65" s="1"/>
  <c r="Q328" i="65"/>
  <c r="V328" i="65" s="1"/>
  <c r="Q350" i="65"/>
  <c r="V350" i="65" s="1"/>
  <c r="P350" i="65"/>
  <c r="BJ350" i="65" s="1"/>
  <c r="Q387" i="65"/>
  <c r="V387" i="65" s="1"/>
  <c r="P387" i="65"/>
  <c r="BJ387" i="65" s="1"/>
  <c r="R395" i="65"/>
  <c r="V395" i="65"/>
  <c r="X395" i="65" s="1"/>
  <c r="S395" i="65"/>
  <c r="P299" i="65"/>
  <c r="BJ299" i="65" s="1"/>
  <c r="Q299" i="65"/>
  <c r="R299" i="65" s="1"/>
  <c r="F10" i="65"/>
  <c r="F22" i="65"/>
  <c r="F34" i="65"/>
  <c r="F59" i="65"/>
  <c r="F60" i="65"/>
  <c r="R62" i="65"/>
  <c r="T62" i="65" s="1"/>
  <c r="Q71" i="65"/>
  <c r="V71" i="65" s="1"/>
  <c r="X71" i="65" s="1"/>
  <c r="Q73" i="65"/>
  <c r="V73" i="65" s="1"/>
  <c r="F83" i="65"/>
  <c r="Z97" i="65" s="1"/>
  <c r="F84" i="65"/>
  <c r="P86" i="65"/>
  <c r="BJ86" i="65" s="1"/>
  <c r="Q87" i="65"/>
  <c r="F94" i="65"/>
  <c r="P100" i="65"/>
  <c r="BJ100" i="65" s="1"/>
  <c r="Q101" i="65"/>
  <c r="F102" i="65"/>
  <c r="Q107" i="65"/>
  <c r="V107" i="65" s="1"/>
  <c r="AA107" i="65" s="1"/>
  <c r="Q109" i="65"/>
  <c r="S109" i="65" s="1"/>
  <c r="F110" i="65"/>
  <c r="Q115" i="65"/>
  <c r="R115" i="65" s="1"/>
  <c r="F118" i="65"/>
  <c r="F122" i="65"/>
  <c r="S131" i="65"/>
  <c r="F137" i="65"/>
  <c r="R137" i="65"/>
  <c r="F149" i="65"/>
  <c r="P176" i="65"/>
  <c r="BJ176" i="65" s="1"/>
  <c r="F180" i="65"/>
  <c r="F181" i="65"/>
  <c r="U68" i="65" s="1"/>
  <c r="F209" i="65"/>
  <c r="U64" i="65" s="1"/>
  <c r="F212" i="65"/>
  <c r="F217" i="65"/>
  <c r="P221" i="65"/>
  <c r="BJ221" i="65" s="1"/>
  <c r="P236" i="65"/>
  <c r="BJ236" i="65" s="1"/>
  <c r="P238" i="65"/>
  <c r="BJ238" i="65" s="1"/>
  <c r="F241" i="65"/>
  <c r="P264" i="65"/>
  <c r="BJ264" i="65" s="1"/>
  <c r="P269" i="65"/>
  <c r="BJ269" i="65" s="1"/>
  <c r="Q269" i="65"/>
  <c r="V269" i="65" s="1"/>
  <c r="Q270" i="65"/>
  <c r="V270" i="65" s="1"/>
  <c r="P274" i="65"/>
  <c r="BJ274" i="65" s="1"/>
  <c r="Q274" i="65"/>
  <c r="P277" i="65"/>
  <c r="BJ277" i="65" s="1"/>
  <c r="P322" i="65"/>
  <c r="BJ322" i="65" s="1"/>
  <c r="Q322" i="65"/>
  <c r="V322" i="65" s="1"/>
  <c r="V327" i="65"/>
  <c r="S327" i="65"/>
  <c r="R327" i="65"/>
  <c r="U70" i="65"/>
  <c r="F79" i="65"/>
  <c r="F81" i="65"/>
  <c r="F125" i="65"/>
  <c r="F129" i="65"/>
  <c r="F148" i="65"/>
  <c r="F177" i="65"/>
  <c r="R201" i="65"/>
  <c r="S201" i="65"/>
  <c r="Q220" i="65"/>
  <c r="R220" i="65" s="1"/>
  <c r="P220" i="65"/>
  <c r="BJ220" i="65" s="1"/>
  <c r="F237" i="65"/>
  <c r="P253" i="65"/>
  <c r="BJ253" i="65" s="1"/>
  <c r="Q253" i="65"/>
  <c r="S253" i="65" s="1"/>
  <c r="U264" i="65"/>
  <c r="T264" i="65"/>
  <c r="V286" i="65"/>
  <c r="R286" i="65"/>
  <c r="T286" i="65" s="1"/>
  <c r="Q289" i="65"/>
  <c r="R289" i="65" s="1"/>
  <c r="P289" i="65"/>
  <c r="BJ289" i="65" s="1"/>
  <c r="P307" i="65"/>
  <c r="BJ307" i="65" s="1"/>
  <c r="Q307" i="65"/>
  <c r="S307" i="65" s="1"/>
  <c r="P314" i="65"/>
  <c r="BJ314" i="65" s="1"/>
  <c r="Q314" i="65"/>
  <c r="R314" i="65" s="1"/>
  <c r="Q344" i="65"/>
  <c r="R344" i="65" s="1"/>
  <c r="P344" i="65"/>
  <c r="BJ344" i="65" s="1"/>
  <c r="R468" i="65"/>
  <c r="V468" i="65"/>
  <c r="S468" i="65"/>
  <c r="R243" i="65"/>
  <c r="S243" i="65"/>
  <c r="P257" i="65"/>
  <c r="BJ257" i="65" s="1"/>
  <c r="Q257" i="65"/>
  <c r="AA272" i="65"/>
  <c r="P282" i="65"/>
  <c r="BJ282" i="65" s="1"/>
  <c r="Q282" i="65"/>
  <c r="V282" i="65" s="1"/>
  <c r="U286" i="65"/>
  <c r="P310" i="65"/>
  <c r="BJ310" i="65" s="1"/>
  <c r="Q310" i="65"/>
  <c r="Z399" i="65"/>
  <c r="F265" i="65"/>
  <c r="F284" i="65"/>
  <c r="F287" i="65"/>
  <c r="Q288" i="65"/>
  <c r="Q300" i="65"/>
  <c r="S300" i="65" s="1"/>
  <c r="F304" i="65"/>
  <c r="F318" i="65"/>
  <c r="Q321" i="65"/>
  <c r="F324" i="65"/>
  <c r="F330" i="65"/>
  <c r="Q338" i="65"/>
  <c r="R338" i="65" s="1"/>
  <c r="F345" i="65"/>
  <c r="Q347" i="65"/>
  <c r="S347" i="65" s="1"/>
  <c r="V358" i="65"/>
  <c r="Q363" i="65"/>
  <c r="R363" i="65" s="1"/>
  <c r="Q364" i="65"/>
  <c r="F368" i="65"/>
  <c r="V368" i="65"/>
  <c r="W368" i="65" s="1"/>
  <c r="P372" i="65"/>
  <c r="BJ372" i="65" s="1"/>
  <c r="F374" i="65"/>
  <c r="S378" i="65"/>
  <c r="Q380" i="65"/>
  <c r="P382" i="65"/>
  <c r="BJ382" i="65" s="1"/>
  <c r="Q389" i="65"/>
  <c r="V389" i="65" s="1"/>
  <c r="W389" i="65" s="1"/>
  <c r="P389" i="65"/>
  <c r="BJ389" i="65" s="1"/>
  <c r="S396" i="65"/>
  <c r="R397" i="65"/>
  <c r="T397" i="65" s="1"/>
  <c r="V397" i="65"/>
  <c r="S399" i="65"/>
  <c r="Q432" i="65"/>
  <c r="S432" i="65" s="1"/>
  <c r="P432" i="65"/>
  <c r="BJ432" i="65" s="1"/>
  <c r="F440" i="65"/>
  <c r="V440" i="65"/>
  <c r="AA440" i="65" s="1"/>
  <c r="Q441" i="65"/>
  <c r="R443" i="65"/>
  <c r="V443" i="65"/>
  <c r="W443" i="65" s="1"/>
  <c r="V464" i="65"/>
  <c r="W464" i="65" s="1"/>
  <c r="S464" i="65"/>
  <c r="R464" i="65"/>
  <c r="P513" i="65"/>
  <c r="BJ513" i="65" s="1"/>
  <c r="Q513" i="65"/>
  <c r="S513" i="65" s="1"/>
  <c r="F296" i="65"/>
  <c r="F301" i="65"/>
  <c r="F303" i="65"/>
  <c r="P331" i="65"/>
  <c r="BJ331" i="65" s="1"/>
  <c r="Q331" i="65"/>
  <c r="R331" i="65" s="1"/>
  <c r="R431" i="65"/>
  <c r="V431" i="65"/>
  <c r="X431" i="65" s="1"/>
  <c r="S431" i="65"/>
  <c r="X482" i="65"/>
  <c r="W482" i="65"/>
  <c r="P495" i="65"/>
  <c r="BJ495" i="65" s="1"/>
  <c r="Q495" i="65"/>
  <c r="R495" i="65" s="1"/>
  <c r="Q506" i="65"/>
  <c r="S506" i="65" s="1"/>
  <c r="P506" i="65"/>
  <c r="BJ506" i="65" s="1"/>
  <c r="Q512" i="65"/>
  <c r="P512" i="65"/>
  <c r="BJ512" i="65" s="1"/>
  <c r="F225" i="65"/>
  <c r="S252" i="65"/>
  <c r="S256" i="65"/>
  <c r="F258" i="65"/>
  <c r="F259" i="65"/>
  <c r="S260" i="65"/>
  <c r="F261" i="65"/>
  <c r="F267" i="65"/>
  <c r="S272" i="65"/>
  <c r="F273" i="65"/>
  <c r="F275" i="65"/>
  <c r="Q279" i="65"/>
  <c r="R279" i="65" s="1"/>
  <c r="F298" i="65"/>
  <c r="F302" i="65"/>
  <c r="F309" i="65"/>
  <c r="F320" i="65"/>
  <c r="F327" i="65"/>
  <c r="P345" i="65"/>
  <c r="BJ345" i="65" s="1"/>
  <c r="Q345" i="65"/>
  <c r="R345" i="65" s="1"/>
  <c r="F349" i="65"/>
  <c r="Q362" i="65"/>
  <c r="P362" i="65"/>
  <c r="BJ362" i="65" s="1"/>
  <c r="F386" i="65"/>
  <c r="S434" i="65"/>
  <c r="R436" i="65"/>
  <c r="V436" i="65"/>
  <c r="S436" i="65"/>
  <c r="S437" i="65"/>
  <c r="R439" i="65"/>
  <c r="V439" i="65"/>
  <c r="W439" i="65" s="1"/>
  <c r="S439" i="65"/>
  <c r="Q453" i="65"/>
  <c r="P453" i="65"/>
  <c r="BJ453" i="65" s="1"/>
  <c r="S454" i="65"/>
  <c r="R462" i="65"/>
  <c r="V462" i="65"/>
  <c r="W462" i="65" s="1"/>
  <c r="Q361" i="65"/>
  <c r="R361" i="65" s="1"/>
  <c r="P361" i="65"/>
  <c r="BJ361" i="65" s="1"/>
  <c r="Q370" i="65"/>
  <c r="P370" i="65"/>
  <c r="BJ370" i="65" s="1"/>
  <c r="R435" i="65"/>
  <c r="V435" i="65"/>
  <c r="W435" i="65" s="1"/>
  <c r="R438" i="65"/>
  <c r="V438" i="65"/>
  <c r="W438" i="65" s="1"/>
  <c r="Q442" i="65"/>
  <c r="P442" i="65"/>
  <c r="BJ442" i="65" s="1"/>
  <c r="V454" i="65"/>
  <c r="Q494" i="65"/>
  <c r="S494" i="65" s="1"/>
  <c r="P494" i="65"/>
  <c r="BJ494" i="65" s="1"/>
  <c r="Q502" i="65"/>
  <c r="R502" i="65" s="1"/>
  <c r="P502" i="65"/>
  <c r="BJ502" i="65" s="1"/>
  <c r="P511" i="65"/>
  <c r="BJ511" i="65" s="1"/>
  <c r="Q511" i="65"/>
  <c r="R511" i="65" s="1"/>
  <c r="S514" i="65"/>
  <c r="V514" i="65"/>
  <c r="X514" i="65" s="1"/>
  <c r="R514" i="65"/>
  <c r="P339" i="65"/>
  <c r="BJ339" i="65" s="1"/>
  <c r="Q339" i="65"/>
  <c r="S358" i="65"/>
  <c r="R368" i="65"/>
  <c r="Q369" i="65"/>
  <c r="S369" i="65" s="1"/>
  <c r="P369" i="65"/>
  <c r="BJ369" i="65" s="1"/>
  <c r="S372" i="65"/>
  <c r="V372" i="65"/>
  <c r="R372" i="65"/>
  <c r="S376" i="65"/>
  <c r="V376" i="65"/>
  <c r="W376" i="65" s="1"/>
  <c r="R378" i="65"/>
  <c r="V382" i="65"/>
  <c r="AA382" i="65" s="1"/>
  <c r="S382" i="65"/>
  <c r="R382" i="65"/>
  <c r="Q398" i="65"/>
  <c r="S398" i="65" s="1"/>
  <c r="P398" i="65"/>
  <c r="BJ398" i="65" s="1"/>
  <c r="F402" i="65"/>
  <c r="F405" i="65"/>
  <c r="F408" i="65"/>
  <c r="F411" i="65"/>
  <c r="F414" i="65"/>
  <c r="F417" i="65"/>
  <c r="F420" i="65"/>
  <c r="F423" i="65"/>
  <c r="F426" i="65"/>
  <c r="F429" i="65"/>
  <c r="Q430" i="65"/>
  <c r="P430" i="65"/>
  <c r="BJ430" i="65" s="1"/>
  <c r="S435" i="65"/>
  <c r="S438" i="65"/>
  <c r="S440" i="65"/>
  <c r="V452" i="65"/>
  <c r="S452" i="65"/>
  <c r="R452" i="65"/>
  <c r="F457" i="65"/>
  <c r="F463" i="65"/>
  <c r="F479" i="65"/>
  <c r="F480" i="65"/>
  <c r="F501" i="65"/>
  <c r="F505" i="65"/>
  <c r="F548" i="65"/>
  <c r="F554" i="65"/>
  <c r="F558" i="65"/>
  <c r="F562" i="65"/>
  <c r="F564" i="65"/>
  <c r="F566" i="65"/>
  <c r="F600" i="65"/>
  <c r="F604" i="65"/>
  <c r="F606" i="65"/>
  <c r="F690" i="65"/>
  <c r="F697" i="65"/>
  <c r="F716" i="65"/>
  <c r="F720" i="65"/>
  <c r="F722" i="65"/>
  <c r="F743" i="65"/>
  <c r="F483" i="65"/>
  <c r="F520" i="65"/>
  <c r="F535" i="65"/>
  <c r="F572" i="65"/>
  <c r="F614" i="65"/>
  <c r="F656" i="65"/>
  <c r="F662" i="65"/>
  <c r="F692" i="65"/>
  <c r="F707" i="65"/>
  <c r="F734" i="65"/>
  <c r="F742" i="65"/>
  <c r="P446" i="65"/>
  <c r="BJ446" i="65" s="1"/>
  <c r="P471" i="65"/>
  <c r="BJ471" i="65" s="1"/>
  <c r="F475" i="65"/>
  <c r="Q510" i="65"/>
  <c r="F589" i="65"/>
  <c r="F626" i="65"/>
  <c r="F668" i="65"/>
  <c r="F335" i="65"/>
  <c r="F347" i="65"/>
  <c r="F350" i="65"/>
  <c r="P354" i="65"/>
  <c r="BJ354" i="65" s="1"/>
  <c r="Q355" i="65"/>
  <c r="P374" i="65"/>
  <c r="BJ374" i="65" s="1"/>
  <c r="P377" i="65"/>
  <c r="BJ377" i="65" s="1"/>
  <c r="P378" i="65"/>
  <c r="BJ378" i="65" s="1"/>
  <c r="P383" i="65"/>
  <c r="BJ383" i="65" s="1"/>
  <c r="P384" i="65"/>
  <c r="BJ384" i="65" s="1"/>
  <c r="P396" i="65"/>
  <c r="BJ396" i="65" s="1"/>
  <c r="F401" i="65"/>
  <c r="F404" i="65"/>
  <c r="F407" i="65"/>
  <c r="F410" i="65"/>
  <c r="F413" i="65"/>
  <c r="F416" i="65"/>
  <c r="F419" i="65"/>
  <c r="F422" i="65"/>
  <c r="F425" i="65"/>
  <c r="F428" i="65"/>
  <c r="P433" i="65"/>
  <c r="BJ433" i="65" s="1"/>
  <c r="P434" i="65"/>
  <c r="BJ434" i="65" s="1"/>
  <c r="P437" i="65"/>
  <c r="BJ437" i="65" s="1"/>
  <c r="Q446" i="65"/>
  <c r="R446" i="65" s="1"/>
  <c r="F449" i="65"/>
  <c r="F452" i="65"/>
  <c r="P454" i="65"/>
  <c r="BJ454" i="65" s="1"/>
  <c r="P456" i="65"/>
  <c r="BJ456" i="65" s="1"/>
  <c r="P457" i="65"/>
  <c r="BJ457" i="65" s="1"/>
  <c r="Q479" i="65"/>
  <c r="R479" i="65" s="1"/>
  <c r="P480" i="65"/>
  <c r="BJ480" i="65" s="1"/>
  <c r="P482" i="65"/>
  <c r="BJ482" i="65" s="1"/>
  <c r="Q487" i="65"/>
  <c r="P500" i="65"/>
  <c r="BJ500" i="65" s="1"/>
  <c r="F580" i="65"/>
  <c r="F643" i="65"/>
  <c r="F725" i="65"/>
  <c r="F351" i="65"/>
  <c r="R354" i="65"/>
  <c r="P365" i="65"/>
  <c r="BJ365" i="65" s="1"/>
  <c r="P373" i="65"/>
  <c r="BJ373" i="65" s="1"/>
  <c r="F381" i="65"/>
  <c r="F382" i="65"/>
  <c r="F389" i="65"/>
  <c r="F398" i="65"/>
  <c r="F432" i="65"/>
  <c r="F442" i="65"/>
  <c r="F453" i="65"/>
  <c r="F464" i="65"/>
  <c r="F471" i="65"/>
  <c r="Q481" i="65"/>
  <c r="V481" i="65" s="1"/>
  <c r="Q486" i="65"/>
  <c r="F491" i="65"/>
  <c r="F634" i="65"/>
  <c r="F510" i="65"/>
  <c r="F513" i="65"/>
  <c r="F517" i="65"/>
  <c r="F523" i="65"/>
  <c r="F527" i="65"/>
  <c r="F536" i="65"/>
  <c r="F544" i="65"/>
  <c r="F553" i="65"/>
  <c r="F559" i="65"/>
  <c r="F565" i="65"/>
  <c r="F570" i="65"/>
  <c r="F575" i="65"/>
  <c r="F590" i="65"/>
  <c r="F598" i="65"/>
  <c r="F607" i="65"/>
  <c r="F613" i="65"/>
  <c r="F619" i="65"/>
  <c r="F624" i="65"/>
  <c r="F629" i="65"/>
  <c r="F644" i="65"/>
  <c r="F648" i="65"/>
  <c r="F652" i="65"/>
  <c r="F661" i="65"/>
  <c r="F667" i="65"/>
  <c r="F669" i="65"/>
  <c r="F673" i="65"/>
  <c r="F689" i="65"/>
  <c r="F693" i="65"/>
  <c r="F708" i="65"/>
  <c r="F715" i="65"/>
  <c r="F721" i="65"/>
  <c r="F728" i="65"/>
  <c r="F732" i="65"/>
  <c r="F737" i="65"/>
  <c r="F741" i="65"/>
  <c r="F763" i="65"/>
  <c r="F765" i="65"/>
  <c r="F770" i="65"/>
  <c r="F779" i="65"/>
  <c r="F787" i="65"/>
  <c r="F792" i="65"/>
  <c r="F797" i="65"/>
  <c r="F801" i="65"/>
  <c r="F806" i="65"/>
  <c r="F810" i="65"/>
  <c r="F815" i="65"/>
  <c r="F819" i="65"/>
  <c r="F828" i="65"/>
  <c r="F833" i="65"/>
  <c r="F837" i="65"/>
  <c r="F842" i="65"/>
  <c r="F846" i="65"/>
  <c r="F851" i="65"/>
  <c r="F855" i="65"/>
  <c r="F860" i="65"/>
  <c r="F864" i="65"/>
  <c r="F869" i="65"/>
  <c r="F873" i="65"/>
  <c r="F878" i="65"/>
  <c r="F882" i="65"/>
  <c r="F891" i="65"/>
  <c r="F896" i="65"/>
  <c r="F900" i="65"/>
  <c r="F909" i="65"/>
  <c r="F918" i="65"/>
  <c r="F927" i="65"/>
  <c r="F936" i="65"/>
  <c r="F945" i="65"/>
  <c r="F954" i="65"/>
  <c r="F963" i="65"/>
  <c r="F972" i="65"/>
  <c r="F981" i="65"/>
  <c r="F990" i="65"/>
  <c r="F999" i="65"/>
  <c r="F1008" i="65"/>
  <c r="F1017" i="65"/>
  <c r="F794" i="65"/>
  <c r="F803" i="65"/>
  <c r="F812" i="65"/>
  <c r="F839" i="65"/>
  <c r="F848" i="65"/>
  <c r="F857" i="65"/>
  <c r="F866" i="65"/>
  <c r="F875" i="65"/>
  <c r="F884" i="65"/>
  <c r="F893" i="65"/>
  <c r="F1005" i="65"/>
  <c r="F1014" i="65"/>
  <c r="F753" i="65"/>
  <c r="F762" i="65"/>
  <c r="F766" i="65"/>
  <c r="F776" i="65"/>
  <c r="F782" i="65"/>
  <c r="F786" i="65"/>
  <c r="F890" i="65"/>
  <c r="F908" i="65"/>
  <c r="F917" i="65"/>
  <c r="F926" i="65"/>
  <c r="F935" i="65"/>
  <c r="F944" i="65"/>
  <c r="F953" i="65"/>
  <c r="F962" i="65"/>
  <c r="F530" i="65"/>
  <c r="F584" i="65"/>
  <c r="F638" i="65"/>
  <c r="F676" i="65"/>
  <c r="F683" i="65"/>
  <c r="F698" i="65"/>
  <c r="F746" i="65"/>
  <c r="F755" i="65"/>
  <c r="AA26" i="65"/>
  <c r="W26" i="65"/>
  <c r="X26" i="65"/>
  <c r="X76" i="65"/>
  <c r="W76" i="65"/>
  <c r="AA76" i="65"/>
  <c r="AA24" i="65"/>
  <c r="W24" i="65"/>
  <c r="X24" i="65"/>
  <c r="AA6" i="65"/>
  <c r="X6" i="65"/>
  <c r="W6" i="65"/>
  <c r="AA18" i="65"/>
  <c r="X18" i="65"/>
  <c r="W18" i="65"/>
  <c r="W30" i="65"/>
  <c r="AA30" i="65"/>
  <c r="X30" i="65"/>
  <c r="X74" i="65"/>
  <c r="W74" i="65"/>
  <c r="AA74" i="65"/>
  <c r="R3" i="65"/>
  <c r="V3" i="65"/>
  <c r="S3" i="65"/>
  <c r="AA4" i="65"/>
  <c r="X4" i="65"/>
  <c r="W4" i="65"/>
  <c r="S15" i="65"/>
  <c r="R15" i="65"/>
  <c r="V15" i="65"/>
  <c r="AA16" i="65"/>
  <c r="X16" i="65"/>
  <c r="W16" i="65"/>
  <c r="S27" i="65"/>
  <c r="R27" i="65"/>
  <c r="V27" i="65"/>
  <c r="W28" i="65"/>
  <c r="AA28" i="65"/>
  <c r="X28" i="65"/>
  <c r="S39" i="65"/>
  <c r="R39" i="65"/>
  <c r="V39" i="65"/>
  <c r="W40" i="65"/>
  <c r="AA40" i="65"/>
  <c r="X40" i="65"/>
  <c r="S41" i="65"/>
  <c r="R41" i="65"/>
  <c r="V41" i="65"/>
  <c r="W42" i="65"/>
  <c r="AA42" i="65"/>
  <c r="X42" i="65"/>
  <c r="S43" i="65"/>
  <c r="R43" i="65"/>
  <c r="V43" i="65"/>
  <c r="W44" i="65"/>
  <c r="AA44" i="65"/>
  <c r="S45" i="65"/>
  <c r="R45" i="65"/>
  <c r="V45" i="65"/>
  <c r="W46" i="65"/>
  <c r="AA46" i="65"/>
  <c r="X46" i="65"/>
  <c r="S47" i="65"/>
  <c r="R47" i="65"/>
  <c r="V47" i="65"/>
  <c r="W48" i="65"/>
  <c r="AA48" i="65"/>
  <c r="X48" i="65"/>
  <c r="S49" i="65"/>
  <c r="R49" i="65"/>
  <c r="V49" i="65"/>
  <c r="W50" i="65"/>
  <c r="S51" i="65"/>
  <c r="R51" i="65"/>
  <c r="V51" i="65"/>
  <c r="W52" i="65"/>
  <c r="S53" i="65"/>
  <c r="R53" i="65"/>
  <c r="V53" i="65"/>
  <c r="AA54" i="65"/>
  <c r="X54" i="65"/>
  <c r="AC104" i="65"/>
  <c r="AF104" i="65"/>
  <c r="AB104" i="65"/>
  <c r="X110" i="65"/>
  <c r="W110" i="65"/>
  <c r="S25" i="65"/>
  <c r="R25" i="65"/>
  <c r="V25" i="65"/>
  <c r="W36" i="65"/>
  <c r="AA36" i="65"/>
  <c r="X36" i="65"/>
  <c r="AC92" i="65"/>
  <c r="AF92" i="65"/>
  <c r="AB92" i="65"/>
  <c r="AE83" i="65"/>
  <c r="AA10" i="65"/>
  <c r="W10" i="65"/>
  <c r="X10" i="65"/>
  <c r="S21" i="65"/>
  <c r="R21" i="65"/>
  <c r="V21" i="65"/>
  <c r="AA22" i="65"/>
  <c r="X22" i="65"/>
  <c r="W22" i="65"/>
  <c r="S33" i="65"/>
  <c r="R33" i="65"/>
  <c r="V33" i="65"/>
  <c r="W34" i="65"/>
  <c r="AA34" i="65"/>
  <c r="X34" i="65"/>
  <c r="X86" i="65"/>
  <c r="W86" i="65"/>
  <c r="AA86" i="65"/>
  <c r="X100" i="65"/>
  <c r="W100" i="65"/>
  <c r="AA100" i="65"/>
  <c r="AA14" i="65"/>
  <c r="X14" i="65"/>
  <c r="W14" i="65"/>
  <c r="W38" i="65"/>
  <c r="AA38" i="65"/>
  <c r="X38" i="65"/>
  <c r="X98" i="65"/>
  <c r="W98" i="65"/>
  <c r="AA98" i="65"/>
  <c r="S11" i="65"/>
  <c r="R11" i="65"/>
  <c r="V11" i="65"/>
  <c r="S35" i="65"/>
  <c r="R35" i="65"/>
  <c r="V35" i="65"/>
  <c r="S7" i="65"/>
  <c r="R7" i="65"/>
  <c r="V7" i="65"/>
  <c r="AA8" i="65"/>
  <c r="X8" i="65"/>
  <c r="W8" i="65"/>
  <c r="S19" i="65"/>
  <c r="R19" i="65"/>
  <c r="V19" i="65"/>
  <c r="W32" i="65"/>
  <c r="AA32" i="65"/>
  <c r="X32" i="65"/>
  <c r="Z71" i="65"/>
  <c r="AC80" i="65"/>
  <c r="AF80" i="65"/>
  <c r="AB80" i="65"/>
  <c r="S13" i="65"/>
  <c r="R13" i="65"/>
  <c r="V13" i="65"/>
  <c r="S37" i="65"/>
  <c r="R37" i="65"/>
  <c r="V37" i="65"/>
  <c r="W58" i="65"/>
  <c r="X58" i="65"/>
  <c r="AA58" i="65"/>
  <c r="Z59" i="65"/>
  <c r="S5" i="65"/>
  <c r="R5" i="65"/>
  <c r="V5" i="65"/>
  <c r="S17" i="65"/>
  <c r="R17" i="65"/>
  <c r="V17" i="65"/>
  <c r="S29" i="65"/>
  <c r="R29" i="65"/>
  <c r="V29" i="65"/>
  <c r="V55" i="65"/>
  <c r="S55" i="65"/>
  <c r="R55" i="65"/>
  <c r="X88" i="65"/>
  <c r="W88" i="65"/>
  <c r="AA88" i="65"/>
  <c r="R28" i="65"/>
  <c r="R30" i="65"/>
  <c r="S90" i="65"/>
  <c r="R90" i="65"/>
  <c r="X94" i="65"/>
  <c r="W94" i="65"/>
  <c r="AB95" i="65"/>
  <c r="AF95" i="65"/>
  <c r="AC95" i="65"/>
  <c r="S102" i="65"/>
  <c r="R102" i="65"/>
  <c r="X106" i="65"/>
  <c r="W106" i="65"/>
  <c r="AB107" i="65"/>
  <c r="AF107" i="65"/>
  <c r="AC107" i="65"/>
  <c r="S113" i="65"/>
  <c r="V113" i="65"/>
  <c r="S119" i="65"/>
  <c r="V119" i="65"/>
  <c r="R132" i="65"/>
  <c r="V132" i="65"/>
  <c r="R133" i="65"/>
  <c r="V133" i="65"/>
  <c r="S133" i="65"/>
  <c r="P136" i="65"/>
  <c r="BJ136" i="65" s="1"/>
  <c r="Q136" i="65"/>
  <c r="X184" i="65"/>
  <c r="AA184" i="65"/>
  <c r="W184" i="65"/>
  <c r="R4" i="65"/>
  <c r="R8" i="65"/>
  <c r="R18" i="65"/>
  <c r="R24" i="65"/>
  <c r="R26" i="65"/>
  <c r="S78" i="65"/>
  <c r="R78" i="65"/>
  <c r="X82" i="65"/>
  <c r="W82" i="65"/>
  <c r="S10" i="65"/>
  <c r="P13" i="65"/>
  <c r="BJ13" i="65" s="1"/>
  <c r="S14" i="65"/>
  <c r="P15" i="65"/>
  <c r="BJ15" i="65" s="1"/>
  <c r="S20" i="65"/>
  <c r="S26" i="65"/>
  <c r="S30" i="65"/>
  <c r="S34" i="65"/>
  <c r="S36" i="65"/>
  <c r="P37" i="65"/>
  <c r="BJ37" i="65" s="1"/>
  <c r="S38" i="65"/>
  <c r="P39" i="65"/>
  <c r="BJ39" i="65" s="1"/>
  <c r="S40" i="65"/>
  <c r="P41" i="65"/>
  <c r="BJ41" i="65" s="1"/>
  <c r="S42" i="65"/>
  <c r="P43" i="65"/>
  <c r="BJ43" i="65" s="1"/>
  <c r="S44" i="65"/>
  <c r="P45" i="65"/>
  <c r="BJ45" i="65" s="1"/>
  <c r="S46" i="65"/>
  <c r="P47" i="65"/>
  <c r="BJ47" i="65" s="1"/>
  <c r="S48" i="65"/>
  <c r="P49" i="65"/>
  <c r="BJ49" i="65" s="1"/>
  <c r="S50" i="65"/>
  <c r="P51" i="65"/>
  <c r="BJ51" i="65" s="1"/>
  <c r="S52" i="65"/>
  <c r="P53" i="65"/>
  <c r="BJ53" i="65" s="1"/>
  <c r="S54" i="65"/>
  <c r="V56" i="65"/>
  <c r="S58" i="65"/>
  <c r="R59" i="65"/>
  <c r="AA59" i="65"/>
  <c r="P64" i="65"/>
  <c r="BJ64" i="65" s="1"/>
  <c r="AA65" i="65"/>
  <c r="T66" i="65"/>
  <c r="P70" i="65"/>
  <c r="BJ70" i="65" s="1"/>
  <c r="R71" i="65"/>
  <c r="AA71" i="65"/>
  <c r="P78" i="65"/>
  <c r="BJ78" i="65" s="1"/>
  <c r="S80" i="65"/>
  <c r="R80" i="65"/>
  <c r="S81" i="65"/>
  <c r="R83" i="65"/>
  <c r="X84" i="65"/>
  <c r="W84" i="65"/>
  <c r="AB85" i="65"/>
  <c r="AF85" i="65"/>
  <c r="AC85" i="65"/>
  <c r="P90" i="65"/>
  <c r="BJ90" i="65" s="1"/>
  <c r="S92" i="65"/>
  <c r="R92" i="65"/>
  <c r="R95" i="65"/>
  <c r="X96" i="65"/>
  <c r="W96" i="65"/>
  <c r="P102" i="65"/>
  <c r="BJ102" i="65" s="1"/>
  <c r="W103" i="65"/>
  <c r="S104" i="65"/>
  <c r="R104" i="65"/>
  <c r="S105" i="65"/>
  <c r="R107" i="65"/>
  <c r="X108" i="65"/>
  <c r="W108" i="65"/>
  <c r="R113" i="65"/>
  <c r="P114" i="65"/>
  <c r="BJ114" i="65" s="1"/>
  <c r="Q114" i="65"/>
  <c r="R119" i="65"/>
  <c r="P120" i="65"/>
  <c r="BJ120" i="65" s="1"/>
  <c r="Q120" i="65"/>
  <c r="R125" i="65"/>
  <c r="P126" i="65"/>
  <c r="BJ126" i="65" s="1"/>
  <c r="Q126" i="65"/>
  <c r="S132" i="65"/>
  <c r="AA137" i="65"/>
  <c r="X137" i="65"/>
  <c r="AG145" i="65"/>
  <c r="AH145" i="65"/>
  <c r="AK145" i="65"/>
  <c r="R6" i="65"/>
  <c r="R22" i="65"/>
  <c r="R32" i="65"/>
  <c r="R34" i="65"/>
  <c r="R36" i="65"/>
  <c r="R38" i="65"/>
  <c r="AB83" i="65"/>
  <c r="AD83" i="65" s="1"/>
  <c r="AF83" i="65"/>
  <c r="P3" i="65"/>
  <c r="BJ3" i="65" s="1"/>
  <c r="S4" i="65"/>
  <c r="P5" i="65"/>
  <c r="BJ5" i="65" s="1"/>
  <c r="P21" i="65"/>
  <c r="BJ21" i="65" s="1"/>
  <c r="S24" i="65"/>
  <c r="S32" i="65"/>
  <c r="P33" i="65"/>
  <c r="BJ33" i="65" s="1"/>
  <c r="P35" i="65"/>
  <c r="BJ35" i="65" s="1"/>
  <c r="Q9" i="65"/>
  <c r="Q23" i="65"/>
  <c r="Q31" i="65"/>
  <c r="P56" i="65"/>
  <c r="BJ56" i="65" s="1"/>
  <c r="S59" i="65"/>
  <c r="Q63" i="65"/>
  <c r="R64" i="65"/>
  <c r="T64" i="65" s="1"/>
  <c r="X68" i="65"/>
  <c r="Q69" i="65"/>
  <c r="R70" i="65"/>
  <c r="T70" i="65" s="1"/>
  <c r="S71" i="65"/>
  <c r="P80" i="65"/>
  <c r="BJ80" i="65" s="1"/>
  <c r="S82" i="65"/>
  <c r="R82" i="65"/>
  <c r="AA82" i="65"/>
  <c r="S83" i="65"/>
  <c r="R85" i="65"/>
  <c r="P92" i="65"/>
  <c r="BJ92" i="65" s="1"/>
  <c r="S94" i="65"/>
  <c r="R94" i="65"/>
  <c r="AA94" i="65"/>
  <c r="S95" i="65"/>
  <c r="R97" i="65"/>
  <c r="X103" i="65"/>
  <c r="P104" i="65"/>
  <c r="BJ104" i="65" s="1"/>
  <c r="W105" i="65"/>
  <c r="S106" i="65"/>
  <c r="R106" i="65"/>
  <c r="AA106" i="65"/>
  <c r="S107" i="65"/>
  <c r="V115" i="65"/>
  <c r="S121" i="65"/>
  <c r="V121" i="65"/>
  <c r="S127" i="65"/>
  <c r="V127" i="65"/>
  <c r="AE165" i="65"/>
  <c r="R10" i="65"/>
  <c r="R14" i="65"/>
  <c r="R16" i="65"/>
  <c r="S6" i="65"/>
  <c r="P7" i="65"/>
  <c r="BJ7" i="65" s="1"/>
  <c r="S8" i="65"/>
  <c r="P11" i="65"/>
  <c r="BJ11" i="65" s="1"/>
  <c r="S16" i="65"/>
  <c r="P17" i="65"/>
  <c r="BJ17" i="65" s="1"/>
  <c r="S18" i="65"/>
  <c r="P19" i="65"/>
  <c r="BJ19" i="65" s="1"/>
  <c r="S22" i="65"/>
  <c r="P25" i="65"/>
  <c r="BJ25" i="65" s="1"/>
  <c r="P27" i="65"/>
  <c r="BJ27" i="65" s="1"/>
  <c r="S28" i="65"/>
  <c r="P29" i="65"/>
  <c r="BJ29" i="65" s="1"/>
  <c r="V60" i="65"/>
  <c r="P62" i="65"/>
  <c r="BJ62" i="65" s="1"/>
  <c r="V66" i="65"/>
  <c r="P68" i="65"/>
  <c r="BJ68" i="65" s="1"/>
  <c r="F70" i="65"/>
  <c r="R75" i="65"/>
  <c r="P82" i="65"/>
  <c r="BJ82" i="65" s="1"/>
  <c r="W83" i="65"/>
  <c r="S84" i="65"/>
  <c r="R84" i="65"/>
  <c r="AA84" i="65"/>
  <c r="S85" i="65"/>
  <c r="R87" i="65"/>
  <c r="P94" i="65"/>
  <c r="BJ94" i="65" s="1"/>
  <c r="W95" i="65"/>
  <c r="S96" i="65"/>
  <c r="R96" i="65"/>
  <c r="AA96" i="65"/>
  <c r="S97" i="65"/>
  <c r="R99" i="65"/>
  <c r="T99" i="65" s="1"/>
  <c r="X105" i="65"/>
  <c r="P106" i="65"/>
  <c r="BJ106" i="65" s="1"/>
  <c r="W107" i="65"/>
  <c r="S108" i="65"/>
  <c r="R108" i="65"/>
  <c r="AA108" i="65"/>
  <c r="P116" i="65"/>
  <c r="BJ116" i="65" s="1"/>
  <c r="Q116" i="65"/>
  <c r="R121" i="65"/>
  <c r="P122" i="65"/>
  <c r="BJ122" i="65" s="1"/>
  <c r="Q122" i="65"/>
  <c r="R127" i="65"/>
  <c r="P128" i="65"/>
  <c r="BJ128" i="65" s="1"/>
  <c r="Q128" i="65"/>
  <c r="AE131" i="65"/>
  <c r="AD131" i="65"/>
  <c r="AA149" i="65"/>
  <c r="W149" i="65"/>
  <c r="X149" i="65"/>
  <c r="R176" i="65"/>
  <c r="V176" i="65"/>
  <c r="S176" i="65"/>
  <c r="W59" i="65"/>
  <c r="Y59" i="65" s="1"/>
  <c r="W65" i="65"/>
  <c r="Y65" i="65" s="1"/>
  <c r="W71" i="65"/>
  <c r="Y71" i="65" s="1"/>
  <c r="S74" i="65"/>
  <c r="R74" i="65"/>
  <c r="U75" i="65"/>
  <c r="V78" i="65"/>
  <c r="X83" i="65"/>
  <c r="S86" i="65"/>
  <c r="R86" i="65"/>
  <c r="V90" i="65"/>
  <c r="X95" i="65"/>
  <c r="S98" i="65"/>
  <c r="R98" i="65"/>
  <c r="U99" i="65"/>
  <c r="V102" i="65"/>
  <c r="AB103" i="65"/>
  <c r="AF103" i="65"/>
  <c r="AC103" i="65"/>
  <c r="X107" i="65"/>
  <c r="S110" i="65"/>
  <c r="R110" i="65"/>
  <c r="F115" i="65"/>
  <c r="F121" i="65"/>
  <c r="S123" i="65"/>
  <c r="V123" i="65"/>
  <c r="F127" i="65"/>
  <c r="V129" i="65"/>
  <c r="V64" i="65"/>
  <c r="V70" i="65"/>
  <c r="S76" i="65"/>
  <c r="R76" i="65"/>
  <c r="T77" i="65"/>
  <c r="X80" i="65"/>
  <c r="W80" i="65"/>
  <c r="S88" i="65"/>
  <c r="R88" i="65"/>
  <c r="U89" i="65"/>
  <c r="T89" i="65"/>
  <c r="X92" i="65"/>
  <c r="W92" i="65"/>
  <c r="S100" i="65"/>
  <c r="R100" i="65"/>
  <c r="X104" i="65"/>
  <c r="W104" i="65"/>
  <c r="AB105" i="65"/>
  <c r="AF105" i="65"/>
  <c r="AC105" i="65"/>
  <c r="P112" i="65"/>
  <c r="BJ112" i="65" s="1"/>
  <c r="Q112" i="65"/>
  <c r="P118" i="65"/>
  <c r="BJ118" i="65" s="1"/>
  <c r="Q118" i="65"/>
  <c r="P124" i="65"/>
  <c r="BJ124" i="65" s="1"/>
  <c r="Q124" i="65"/>
  <c r="P130" i="65"/>
  <c r="BJ130" i="65" s="1"/>
  <c r="Q130" i="65"/>
  <c r="P134" i="65"/>
  <c r="BJ134" i="65" s="1"/>
  <c r="Q134" i="65"/>
  <c r="AA139" i="65"/>
  <c r="W139" i="65"/>
  <c r="X139" i="65"/>
  <c r="AA169" i="65"/>
  <c r="X169" i="65"/>
  <c r="W169" i="65"/>
  <c r="R172" i="65"/>
  <c r="V172" i="65"/>
  <c r="S172" i="65"/>
  <c r="Z175" i="65"/>
  <c r="W131" i="65"/>
  <c r="W135" i="65"/>
  <c r="V142" i="65"/>
  <c r="T143" i="65"/>
  <c r="P144" i="65"/>
  <c r="BJ144" i="65" s="1"/>
  <c r="X145" i="65"/>
  <c r="U146" i="65"/>
  <c r="Q150" i="65"/>
  <c r="P150" i="65"/>
  <c r="BJ150" i="65" s="1"/>
  <c r="Q152" i="65"/>
  <c r="F155" i="65"/>
  <c r="Q162" i="65"/>
  <c r="P162" i="65"/>
  <c r="BJ162" i="65" s="1"/>
  <c r="S164" i="65"/>
  <c r="R167" i="65"/>
  <c r="R175" i="65"/>
  <c r="F179" i="65"/>
  <c r="P184" i="65"/>
  <c r="BJ184" i="65" s="1"/>
  <c r="W185" i="65"/>
  <c r="T197" i="65"/>
  <c r="X199" i="65"/>
  <c r="R205" i="65"/>
  <c r="V205" i="65"/>
  <c r="S205" i="65"/>
  <c r="X131" i="65"/>
  <c r="X135" i="65"/>
  <c r="V140" i="65"/>
  <c r="V141" i="65"/>
  <c r="V143" i="65"/>
  <c r="S144" i="65"/>
  <c r="AB145" i="65"/>
  <c r="X146" i="65"/>
  <c r="W146" i="65"/>
  <c r="Z163" i="65"/>
  <c r="V164" i="65"/>
  <c r="S165" i="65"/>
  <c r="R165" i="65"/>
  <c r="S167" i="65"/>
  <c r="S173" i="65"/>
  <c r="R173" i="65"/>
  <c r="S175" i="65"/>
  <c r="X185" i="65"/>
  <c r="Q186" i="65"/>
  <c r="P186" i="65"/>
  <c r="BJ186" i="65" s="1"/>
  <c r="AA197" i="65"/>
  <c r="X197" i="65"/>
  <c r="W197" i="65"/>
  <c r="X204" i="65"/>
  <c r="W204" i="65"/>
  <c r="AA204" i="65"/>
  <c r="R209" i="65"/>
  <c r="V209" i="65"/>
  <c r="S209" i="65"/>
  <c r="U214" i="65"/>
  <c r="AF131" i="65"/>
  <c r="AF135" i="65"/>
  <c r="F145" i="65"/>
  <c r="AC145" i="65"/>
  <c r="AA146" i="65"/>
  <c r="S153" i="65"/>
  <c r="R153" i="65"/>
  <c r="V153" i="65"/>
  <c r="R156" i="65"/>
  <c r="S156" i="65"/>
  <c r="V159" i="65"/>
  <c r="R159" i="65"/>
  <c r="T159" i="65" s="1"/>
  <c r="W161" i="65"/>
  <c r="Q174" i="65"/>
  <c r="P174" i="65"/>
  <c r="BJ174" i="65" s="1"/>
  <c r="S181" i="65"/>
  <c r="R181" i="65"/>
  <c r="V181" i="65"/>
  <c r="U191" i="65"/>
  <c r="T191" i="65"/>
  <c r="R203" i="65"/>
  <c r="V203" i="65"/>
  <c r="S203" i="65"/>
  <c r="R207" i="65"/>
  <c r="V207" i="65"/>
  <c r="R212" i="65"/>
  <c r="S212" i="65"/>
  <c r="V212" i="65"/>
  <c r="AA151" i="65"/>
  <c r="W151" i="65"/>
  <c r="Y151" i="65" s="1"/>
  <c r="Q154" i="65"/>
  <c r="P154" i="65"/>
  <c r="BJ154" i="65" s="1"/>
  <c r="X156" i="65"/>
  <c r="AA156" i="65"/>
  <c r="AF165" i="65"/>
  <c r="AB165" i="65"/>
  <c r="AD165" i="65" s="1"/>
  <c r="U168" i="65"/>
  <c r="T168" i="65"/>
  <c r="AA173" i="65"/>
  <c r="W173" i="65"/>
  <c r="V183" i="65"/>
  <c r="S183" i="65"/>
  <c r="R183" i="65"/>
  <c r="AA191" i="65"/>
  <c r="X191" i="65"/>
  <c r="W191" i="65"/>
  <c r="Q198" i="65"/>
  <c r="P198" i="65"/>
  <c r="BJ198" i="65" s="1"/>
  <c r="U207" i="65"/>
  <c r="T207" i="65"/>
  <c r="X216" i="65"/>
  <c r="W216" i="65"/>
  <c r="AA216" i="65"/>
  <c r="U218" i="65"/>
  <c r="AA231" i="65"/>
  <c r="X231" i="65"/>
  <c r="W231" i="65"/>
  <c r="R232" i="65"/>
  <c r="S232" i="65"/>
  <c r="V232" i="65"/>
  <c r="S148" i="65"/>
  <c r="R151" i="65"/>
  <c r="W156" i="65"/>
  <c r="S157" i="65"/>
  <c r="R157" i="65"/>
  <c r="U160" i="65"/>
  <c r="W165" i="65"/>
  <c r="Z167" i="65"/>
  <c r="X168" i="65"/>
  <c r="AA168" i="65"/>
  <c r="S169" i="65"/>
  <c r="R169" i="65"/>
  <c r="P172" i="65"/>
  <c r="BJ172" i="65" s="1"/>
  <c r="X173" i="65"/>
  <c r="R180" i="65"/>
  <c r="V180" i="65"/>
  <c r="S180" i="65"/>
  <c r="S140" i="65"/>
  <c r="R141" i="65"/>
  <c r="T141" i="65" s="1"/>
  <c r="R143" i="65"/>
  <c r="W145" i="65"/>
  <c r="V148" i="65"/>
  <c r="S149" i="65"/>
  <c r="R149" i="65"/>
  <c r="S151" i="65"/>
  <c r="V155" i="65"/>
  <c r="S155" i="65"/>
  <c r="V157" i="65"/>
  <c r="Q158" i="65"/>
  <c r="P158" i="65"/>
  <c r="BJ158" i="65" s="1"/>
  <c r="X165" i="65"/>
  <c r="AA167" i="65"/>
  <c r="W167" i="65"/>
  <c r="Y167" i="65" s="1"/>
  <c r="Q170" i="65"/>
  <c r="P170" i="65"/>
  <c r="BJ170" i="65" s="1"/>
  <c r="AA175" i="65"/>
  <c r="W175" i="65"/>
  <c r="Y175" i="65" s="1"/>
  <c r="Q178" i="65"/>
  <c r="P178" i="65"/>
  <c r="BJ178" i="65" s="1"/>
  <c r="V179" i="65"/>
  <c r="S179" i="65"/>
  <c r="Q182" i="65"/>
  <c r="P182" i="65"/>
  <c r="BJ182" i="65" s="1"/>
  <c r="R184" i="65"/>
  <c r="S184" i="65"/>
  <c r="AF185" i="65"/>
  <c r="AC185" i="65"/>
  <c r="Q192" i="65"/>
  <c r="P192" i="65"/>
  <c r="BJ192" i="65" s="1"/>
  <c r="AE201" i="65"/>
  <c r="R210" i="65"/>
  <c r="V210" i="65"/>
  <c r="S210" i="65"/>
  <c r="R225" i="65"/>
  <c r="V225" i="65"/>
  <c r="S225" i="65"/>
  <c r="U189" i="65"/>
  <c r="T189" i="65"/>
  <c r="Q190" i="65"/>
  <c r="P190" i="65"/>
  <c r="BJ190" i="65" s="1"/>
  <c r="Q196" i="65"/>
  <c r="P196" i="65"/>
  <c r="BJ196" i="65" s="1"/>
  <c r="Q202" i="65"/>
  <c r="P202" i="65"/>
  <c r="BJ202" i="65" s="1"/>
  <c r="R206" i="65"/>
  <c r="V206" i="65"/>
  <c r="R208" i="65"/>
  <c r="S208" i="65"/>
  <c r="R221" i="65"/>
  <c r="V221" i="65"/>
  <c r="S221" i="65"/>
  <c r="R229" i="65"/>
  <c r="V229" i="65"/>
  <c r="S229" i="65"/>
  <c r="AA235" i="65"/>
  <c r="X235" i="65"/>
  <c r="R236" i="65"/>
  <c r="S236" i="65"/>
  <c r="V236" i="65"/>
  <c r="T246" i="65"/>
  <c r="R257" i="65"/>
  <c r="V257" i="65"/>
  <c r="S257" i="65"/>
  <c r="S161" i="65"/>
  <c r="R161" i="65"/>
  <c r="AA163" i="65"/>
  <c r="W163" i="65"/>
  <c r="Y163" i="65" s="1"/>
  <c r="Q166" i="65"/>
  <c r="P166" i="65"/>
  <c r="BJ166" i="65" s="1"/>
  <c r="S185" i="65"/>
  <c r="R185" i="65"/>
  <c r="AF201" i="65"/>
  <c r="AB201" i="65"/>
  <c r="AD201" i="65" s="1"/>
  <c r="R204" i="65"/>
  <c r="S204" i="65"/>
  <c r="T226" i="65"/>
  <c r="R233" i="65"/>
  <c r="V233" i="65"/>
  <c r="S233" i="65"/>
  <c r="W235" i="65"/>
  <c r="AA239" i="65"/>
  <c r="X239" i="65"/>
  <c r="R240" i="65"/>
  <c r="W271" i="65"/>
  <c r="U187" i="65"/>
  <c r="T187" i="65"/>
  <c r="Q188" i="65"/>
  <c r="P188" i="65"/>
  <c r="BJ188" i="65" s="1"/>
  <c r="U193" i="65"/>
  <c r="Q194" i="65"/>
  <c r="P194" i="65"/>
  <c r="BJ194" i="65" s="1"/>
  <c r="Q200" i="65"/>
  <c r="P200" i="65"/>
  <c r="BJ200" i="65" s="1"/>
  <c r="S206" i="65"/>
  <c r="R217" i="65"/>
  <c r="V217" i="65"/>
  <c r="S217" i="65"/>
  <c r="R237" i="65"/>
  <c r="V237" i="65"/>
  <c r="S237" i="65"/>
  <c r="AA243" i="65"/>
  <c r="X243" i="65"/>
  <c r="R244" i="65"/>
  <c r="S244" i="65"/>
  <c r="V244" i="65"/>
  <c r="U253" i="65"/>
  <c r="Z201" i="65"/>
  <c r="X208" i="65"/>
  <c r="W208" i="65"/>
  <c r="AA208" i="65"/>
  <c r="R213" i="65"/>
  <c r="V213" i="65"/>
  <c r="S213" i="65"/>
  <c r="T215" i="65"/>
  <c r="R218" i="65"/>
  <c r="T218" i="65" s="1"/>
  <c r="V218" i="65"/>
  <c r="R224" i="65"/>
  <c r="S224" i="65"/>
  <c r="V224" i="65"/>
  <c r="R241" i="65"/>
  <c r="V241" i="65"/>
  <c r="S241" i="65"/>
  <c r="R248" i="65"/>
  <c r="S248" i="65"/>
  <c r="V248" i="65"/>
  <c r="P263" i="65"/>
  <c r="BJ263" i="65" s="1"/>
  <c r="Q263" i="65"/>
  <c r="R214" i="65"/>
  <c r="T214" i="65" s="1"/>
  <c r="V214" i="65"/>
  <c r="R216" i="65"/>
  <c r="S216" i="65"/>
  <c r="AA227" i="65"/>
  <c r="X227" i="65"/>
  <c r="R228" i="65"/>
  <c r="S228" i="65"/>
  <c r="V228" i="65"/>
  <c r="R245" i="65"/>
  <c r="V245" i="65"/>
  <c r="S245" i="65"/>
  <c r="V254" i="65"/>
  <c r="R254" i="65"/>
  <c r="S254" i="65"/>
  <c r="U273" i="65"/>
  <c r="T273" i="65"/>
  <c r="R282" i="65"/>
  <c r="Q303" i="65"/>
  <c r="P303" i="65"/>
  <c r="BJ303" i="65" s="1"/>
  <c r="X251" i="65"/>
  <c r="AA251" i="65"/>
  <c r="W251" i="65"/>
  <c r="R259" i="65"/>
  <c r="S259" i="65"/>
  <c r="V259" i="65"/>
  <c r="U223" i="65"/>
  <c r="T223" i="65"/>
  <c r="U227" i="65"/>
  <c r="T227" i="65"/>
  <c r="U231" i="65"/>
  <c r="T231" i="65"/>
  <c r="U235" i="65"/>
  <c r="T235" i="65"/>
  <c r="U243" i="65"/>
  <c r="T243" i="65"/>
  <c r="R250" i="65"/>
  <c r="T250" i="65" s="1"/>
  <c r="R253" i="65"/>
  <c r="T253" i="65" s="1"/>
  <c r="V253" i="65"/>
  <c r="R255" i="65"/>
  <c r="S255" i="65"/>
  <c r="U266" i="65"/>
  <c r="R271" i="65"/>
  <c r="U302" i="65"/>
  <c r="S332" i="65"/>
  <c r="V332" i="65"/>
  <c r="R332" i="65"/>
  <c r="X255" i="65"/>
  <c r="AA255" i="65"/>
  <c r="W255" i="65"/>
  <c r="V258" i="65"/>
  <c r="R258" i="65"/>
  <c r="R261" i="65"/>
  <c r="V261" i="65"/>
  <c r="P341" i="65"/>
  <c r="BJ341" i="65" s="1"/>
  <c r="Q341" i="65"/>
  <c r="V226" i="65"/>
  <c r="V230" i="65"/>
  <c r="V234" i="65"/>
  <c r="V238" i="65"/>
  <c r="V246" i="65"/>
  <c r="S258" i="65"/>
  <c r="S261" i="65"/>
  <c r="S277" i="65"/>
  <c r="V277" i="65"/>
  <c r="R277" i="65"/>
  <c r="V279" i="65"/>
  <c r="S281" i="65"/>
  <c r="R281" i="65"/>
  <c r="V281" i="65"/>
  <c r="X283" i="65"/>
  <c r="AA283" i="65"/>
  <c r="W283" i="65"/>
  <c r="U315" i="65"/>
  <c r="Q267" i="65"/>
  <c r="R249" i="65"/>
  <c r="V249" i="65"/>
  <c r="R251" i="65"/>
  <c r="S251" i="65"/>
  <c r="V266" i="65"/>
  <c r="R266" i="65"/>
  <c r="T266" i="65" s="1"/>
  <c r="AF295" i="65"/>
  <c r="AC295" i="65"/>
  <c r="AB295" i="65"/>
  <c r="AC256" i="65"/>
  <c r="R273" i="65"/>
  <c r="R274" i="65"/>
  <c r="S275" i="65"/>
  <c r="V275" i="65"/>
  <c r="Q278" i="65"/>
  <c r="Q280" i="65"/>
  <c r="P283" i="65"/>
  <c r="BJ283" i="65" s="1"/>
  <c r="F285" i="65"/>
  <c r="S288" i="65"/>
  <c r="F289" i="65"/>
  <c r="F290" i="65"/>
  <c r="Q292" i="65"/>
  <c r="S293" i="65"/>
  <c r="R293" i="65"/>
  <c r="W295" i="65"/>
  <c r="F300" i="65"/>
  <c r="P313" i="65"/>
  <c r="BJ313" i="65" s="1"/>
  <c r="Q313" i="65"/>
  <c r="V315" i="65"/>
  <c r="R315" i="65"/>
  <c r="T315" i="65" s="1"/>
  <c r="U358" i="65"/>
  <c r="T358" i="65"/>
  <c r="X252" i="65"/>
  <c r="X256" i="65"/>
  <c r="X260" i="65"/>
  <c r="V265" i="65"/>
  <c r="X272" i="65"/>
  <c r="S276" i="65"/>
  <c r="P294" i="65"/>
  <c r="BJ294" i="65" s="1"/>
  <c r="Q294" i="65"/>
  <c r="S295" i="65"/>
  <c r="R295" i="65"/>
  <c r="P309" i="65"/>
  <c r="BJ309" i="65" s="1"/>
  <c r="Q309" i="65"/>
  <c r="V311" i="65"/>
  <c r="R311" i="65"/>
  <c r="P323" i="65"/>
  <c r="BJ323" i="65" s="1"/>
  <c r="Q323" i="65"/>
  <c r="S345" i="65"/>
  <c r="Q352" i="65"/>
  <c r="P352" i="65"/>
  <c r="BJ352" i="65" s="1"/>
  <c r="V273" i="65"/>
  <c r="Q285" i="65"/>
  <c r="P285" i="65"/>
  <c r="BJ285" i="65" s="1"/>
  <c r="V293" i="65"/>
  <c r="P295" i="65"/>
  <c r="BJ295" i="65" s="1"/>
  <c r="S299" i="65"/>
  <c r="V299" i="65"/>
  <c r="S311" i="65"/>
  <c r="P353" i="65"/>
  <c r="BJ353" i="65" s="1"/>
  <c r="Q353" i="65"/>
  <c r="S287" i="65"/>
  <c r="V287" i="65"/>
  <c r="V290" i="65"/>
  <c r="R290" i="65"/>
  <c r="P296" i="65"/>
  <c r="BJ296" i="65" s="1"/>
  <c r="Q296" i="65"/>
  <c r="Q297" i="65"/>
  <c r="P297" i="65"/>
  <c r="BJ297" i="65" s="1"/>
  <c r="F299" i="65"/>
  <c r="V300" i="65"/>
  <c r="R300" i="65"/>
  <c r="T300" i="65" s="1"/>
  <c r="Q312" i="65"/>
  <c r="P312" i="65"/>
  <c r="BJ312" i="65" s="1"/>
  <c r="F314" i="65"/>
  <c r="S322" i="65"/>
  <c r="S283" i="65"/>
  <c r="R283" i="65"/>
  <c r="P284" i="65"/>
  <c r="BJ284" i="65" s="1"/>
  <c r="Q284" i="65"/>
  <c r="S289" i="65"/>
  <c r="V289" i="65"/>
  <c r="U290" i="65"/>
  <c r="T290" i="65"/>
  <c r="Y295" i="65"/>
  <c r="Z295" i="65"/>
  <c r="U300" i="65"/>
  <c r="V302" i="65"/>
  <c r="R302" i="65"/>
  <c r="T302" i="65" s="1"/>
  <c r="V304" i="65"/>
  <c r="S304" i="65"/>
  <c r="R304" i="65"/>
  <c r="S310" i="65"/>
  <c r="R310" i="65"/>
  <c r="V310" i="65"/>
  <c r="S318" i="65"/>
  <c r="V318" i="65"/>
  <c r="R318" i="65"/>
  <c r="S320" i="65"/>
  <c r="V320" i="65"/>
  <c r="R320" i="65"/>
  <c r="V321" i="65"/>
  <c r="S321" i="65"/>
  <c r="R321" i="65"/>
  <c r="Q334" i="65"/>
  <c r="P334" i="65"/>
  <c r="BJ334" i="65" s="1"/>
  <c r="U327" i="65"/>
  <c r="T327" i="65"/>
  <c r="S330" i="65"/>
  <c r="V330" i="65"/>
  <c r="R330" i="65"/>
  <c r="Q333" i="65"/>
  <c r="V339" i="65"/>
  <c r="S339" i="65"/>
  <c r="R339" i="65"/>
  <c r="Q340" i="65"/>
  <c r="P340" i="65"/>
  <c r="BJ340" i="65" s="1"/>
  <c r="U365" i="65"/>
  <c r="T365" i="65"/>
  <c r="F307" i="65"/>
  <c r="F313" i="65"/>
  <c r="F316" i="65"/>
  <c r="P317" i="65"/>
  <c r="BJ317" i="65" s="1"/>
  <c r="Q317" i="65"/>
  <c r="S336" i="65"/>
  <c r="V336" i="65"/>
  <c r="R336" i="65"/>
  <c r="X324" i="65"/>
  <c r="W324" i="65"/>
  <c r="V331" i="65"/>
  <c r="S331" i="65"/>
  <c r="S338" i="65"/>
  <c r="V338" i="65"/>
  <c r="S342" i="65"/>
  <c r="V342" i="65"/>
  <c r="R342" i="65"/>
  <c r="F356" i="65"/>
  <c r="S301" i="65"/>
  <c r="V301" i="65"/>
  <c r="S305" i="65"/>
  <c r="V305" i="65"/>
  <c r="R305" i="65"/>
  <c r="P319" i="65"/>
  <c r="BJ319" i="65" s="1"/>
  <c r="Q319" i="65"/>
  <c r="AA324" i="65"/>
  <c r="P335" i="65"/>
  <c r="BJ335" i="65" s="1"/>
  <c r="Q335" i="65"/>
  <c r="P337" i="65"/>
  <c r="BJ337" i="65" s="1"/>
  <c r="Q337" i="65"/>
  <c r="V343" i="65"/>
  <c r="S343" i="65"/>
  <c r="R359" i="65"/>
  <c r="S359" i="65"/>
  <c r="V359" i="65"/>
  <c r="R367" i="65"/>
  <c r="S367" i="65"/>
  <c r="V367" i="65"/>
  <c r="U368" i="65"/>
  <c r="T368" i="65"/>
  <c r="V369" i="65"/>
  <c r="AA372" i="65"/>
  <c r="X372" i="65"/>
  <c r="W372" i="65"/>
  <c r="AA358" i="65"/>
  <c r="W358" i="65"/>
  <c r="X358" i="65"/>
  <c r="U360" i="65"/>
  <c r="T360" i="65"/>
  <c r="R377" i="65"/>
  <c r="V377" i="65"/>
  <c r="S377" i="65"/>
  <c r="F281" i="65"/>
  <c r="W286" i="65"/>
  <c r="F293" i="65"/>
  <c r="W298" i="65"/>
  <c r="V306" i="65"/>
  <c r="V308" i="65"/>
  <c r="T324" i="65"/>
  <c r="U354" i="65"/>
  <c r="T354" i="65"/>
  <c r="P359" i="65"/>
  <c r="BJ359" i="65" s="1"/>
  <c r="AA368" i="65"/>
  <c r="X368" i="65"/>
  <c r="R375" i="65"/>
  <c r="S375" i="65"/>
  <c r="V375" i="65"/>
  <c r="F283" i="65"/>
  <c r="F295" i="65"/>
  <c r="F336" i="65"/>
  <c r="F340" i="65"/>
  <c r="F352" i="65"/>
  <c r="R371" i="65"/>
  <c r="S371" i="65"/>
  <c r="R373" i="65"/>
  <c r="V373" i="65"/>
  <c r="R365" i="65"/>
  <c r="V365" i="65"/>
  <c r="X371" i="65"/>
  <c r="AA371" i="65"/>
  <c r="AA374" i="65"/>
  <c r="W374" i="65"/>
  <c r="X374" i="65"/>
  <c r="S316" i="65"/>
  <c r="V316" i="65"/>
  <c r="P325" i="65"/>
  <c r="BJ325" i="65" s="1"/>
  <c r="Q325" i="65"/>
  <c r="Q326" i="65"/>
  <c r="S344" i="65"/>
  <c r="V344" i="65"/>
  <c r="Q346" i="65"/>
  <c r="P346" i="65"/>
  <c r="BJ346" i="65" s="1"/>
  <c r="Q349" i="65"/>
  <c r="V354" i="65"/>
  <c r="F355" i="65"/>
  <c r="S355" i="65"/>
  <c r="F364" i="65"/>
  <c r="V366" i="65"/>
  <c r="S366" i="65"/>
  <c r="W371" i="65"/>
  <c r="S373" i="65"/>
  <c r="U396" i="65"/>
  <c r="T396" i="65"/>
  <c r="U382" i="65"/>
  <c r="T382" i="65"/>
  <c r="T435" i="65"/>
  <c r="F310" i="65"/>
  <c r="U66" i="65" s="1"/>
  <c r="F322" i="65"/>
  <c r="F334" i="65"/>
  <c r="F342" i="65"/>
  <c r="F348" i="65"/>
  <c r="U77" i="65" s="1"/>
  <c r="F354" i="65"/>
  <c r="V356" i="65"/>
  <c r="R357" i="65"/>
  <c r="V357" i="65"/>
  <c r="U374" i="65"/>
  <c r="T374" i="65"/>
  <c r="S383" i="65"/>
  <c r="R383" i="65"/>
  <c r="V383" i="65"/>
  <c r="AA360" i="65"/>
  <c r="X360" i="65"/>
  <c r="AA378" i="65"/>
  <c r="W378" i="65"/>
  <c r="X378" i="65"/>
  <c r="V384" i="65"/>
  <c r="S384" i="65"/>
  <c r="S388" i="65"/>
  <c r="R392" i="65"/>
  <c r="S392" i="65"/>
  <c r="V392" i="65"/>
  <c r="R394" i="65"/>
  <c r="S394" i="65"/>
  <c r="R379" i="65"/>
  <c r="S379" i="65"/>
  <c r="V379" i="65"/>
  <c r="R385" i="65"/>
  <c r="S385" i="65"/>
  <c r="V385" i="65"/>
  <c r="AA388" i="65"/>
  <c r="AA394" i="65"/>
  <c r="X394" i="65"/>
  <c r="W394" i="65"/>
  <c r="S381" i="65"/>
  <c r="AA386" i="65"/>
  <c r="X386" i="65"/>
  <c r="X389" i="65"/>
  <c r="AA389" i="65"/>
  <c r="R387" i="65"/>
  <c r="S387" i="65"/>
  <c r="R391" i="65"/>
  <c r="S391" i="65"/>
  <c r="X438" i="65"/>
  <c r="X387" i="65"/>
  <c r="AA387" i="65"/>
  <c r="X391" i="65"/>
  <c r="AA391" i="65"/>
  <c r="R393" i="65"/>
  <c r="S393" i="65"/>
  <c r="V393" i="65"/>
  <c r="W387" i="65"/>
  <c r="R389" i="65"/>
  <c r="R390" i="65"/>
  <c r="S390" i="65"/>
  <c r="V390" i="65"/>
  <c r="W391" i="65"/>
  <c r="U399" i="65"/>
  <c r="T399" i="65"/>
  <c r="R386" i="65"/>
  <c r="S386" i="65"/>
  <c r="W395" i="65"/>
  <c r="AA395" i="65"/>
  <c r="Q400" i="65"/>
  <c r="P400" i="65"/>
  <c r="BJ400" i="65" s="1"/>
  <c r="Q406" i="65"/>
  <c r="P406" i="65"/>
  <c r="BJ406" i="65" s="1"/>
  <c r="Q412" i="65"/>
  <c r="P412" i="65"/>
  <c r="BJ412" i="65" s="1"/>
  <c r="Q418" i="65"/>
  <c r="P418" i="65"/>
  <c r="BJ418" i="65" s="1"/>
  <c r="Q424" i="65"/>
  <c r="P424" i="65"/>
  <c r="BJ424" i="65" s="1"/>
  <c r="U432" i="65"/>
  <c r="Q403" i="65"/>
  <c r="P403" i="65"/>
  <c r="BJ403" i="65" s="1"/>
  <c r="Q409" i="65"/>
  <c r="P409" i="65"/>
  <c r="BJ409" i="65" s="1"/>
  <c r="Q415" i="65"/>
  <c r="P415" i="65"/>
  <c r="BJ415" i="65" s="1"/>
  <c r="Q421" i="65"/>
  <c r="P421" i="65"/>
  <c r="BJ421" i="65" s="1"/>
  <c r="Q427" i="65"/>
  <c r="P427" i="65"/>
  <c r="BJ427" i="65" s="1"/>
  <c r="R398" i="65"/>
  <c r="V398" i="65"/>
  <c r="R433" i="65"/>
  <c r="V433" i="65"/>
  <c r="S433" i="65"/>
  <c r="Q401" i="65"/>
  <c r="P401" i="65"/>
  <c r="BJ401" i="65" s="1"/>
  <c r="Q404" i="65"/>
  <c r="P404" i="65"/>
  <c r="BJ404" i="65" s="1"/>
  <c r="Q407" i="65"/>
  <c r="P407" i="65"/>
  <c r="BJ407" i="65" s="1"/>
  <c r="Q410" i="65"/>
  <c r="P410" i="65"/>
  <c r="BJ410" i="65" s="1"/>
  <c r="Q413" i="65"/>
  <c r="P413" i="65"/>
  <c r="BJ413" i="65" s="1"/>
  <c r="Q416" i="65"/>
  <c r="P416" i="65"/>
  <c r="BJ416" i="65" s="1"/>
  <c r="Q419" i="65"/>
  <c r="P419" i="65"/>
  <c r="BJ419" i="65" s="1"/>
  <c r="Q422" i="65"/>
  <c r="P422" i="65"/>
  <c r="BJ422" i="65" s="1"/>
  <c r="Q425" i="65"/>
  <c r="P425" i="65"/>
  <c r="BJ425" i="65" s="1"/>
  <c r="Q428" i="65"/>
  <c r="P428" i="65"/>
  <c r="BJ428" i="65" s="1"/>
  <c r="X435" i="65"/>
  <c r="X437" i="65"/>
  <c r="AA437" i="65"/>
  <c r="W437" i="65"/>
  <c r="X443" i="65"/>
  <c r="P444" i="65"/>
  <c r="BJ444" i="65" s="1"/>
  <c r="Q444" i="65"/>
  <c r="V396" i="65"/>
  <c r="X397" i="65"/>
  <c r="W397" i="65"/>
  <c r="AA397" i="65"/>
  <c r="Q402" i="65"/>
  <c r="P402" i="65"/>
  <c r="BJ402" i="65" s="1"/>
  <c r="Q405" i="65"/>
  <c r="P405" i="65"/>
  <c r="BJ405" i="65" s="1"/>
  <c r="Q408" i="65"/>
  <c r="P408" i="65"/>
  <c r="BJ408" i="65" s="1"/>
  <c r="Q411" i="65"/>
  <c r="P411" i="65"/>
  <c r="BJ411" i="65" s="1"/>
  <c r="Q414" i="65"/>
  <c r="P414" i="65"/>
  <c r="BJ414" i="65" s="1"/>
  <c r="Q417" i="65"/>
  <c r="P417" i="65"/>
  <c r="BJ417" i="65" s="1"/>
  <c r="Q420" i="65"/>
  <c r="P420" i="65"/>
  <c r="BJ420" i="65" s="1"/>
  <c r="Q423" i="65"/>
  <c r="P423" i="65"/>
  <c r="BJ423" i="65" s="1"/>
  <c r="Q426" i="65"/>
  <c r="P426" i="65"/>
  <c r="BJ426" i="65" s="1"/>
  <c r="Q429" i="65"/>
  <c r="P429" i="65"/>
  <c r="BJ429" i="65" s="1"/>
  <c r="U431" i="65"/>
  <c r="T431" i="65"/>
  <c r="AA399" i="65"/>
  <c r="T434" i="65"/>
  <c r="AA452" i="65"/>
  <c r="X452" i="65"/>
  <c r="W452" i="65"/>
  <c r="P463" i="65"/>
  <c r="BJ463" i="65" s="1"/>
  <c r="Q463" i="65"/>
  <c r="W399" i="65"/>
  <c r="Y399" i="65" s="1"/>
  <c r="AA434" i="65"/>
  <c r="X434" i="65"/>
  <c r="AA436" i="65"/>
  <c r="X436" i="65"/>
  <c r="Q445" i="65"/>
  <c r="P445" i="65"/>
  <c r="BJ445" i="65" s="1"/>
  <c r="W434" i="65"/>
  <c r="W436" i="65"/>
  <c r="X439" i="65"/>
  <c r="AA439" i="65"/>
  <c r="Q447" i="65"/>
  <c r="P447" i="65"/>
  <c r="BJ447" i="65" s="1"/>
  <c r="F446" i="65"/>
  <c r="V448" i="65"/>
  <c r="S448" i="65"/>
  <c r="Q451" i="65"/>
  <c r="P451" i="65"/>
  <c r="BJ451" i="65" s="1"/>
  <c r="U454" i="65"/>
  <c r="T454" i="65"/>
  <c r="P455" i="65"/>
  <c r="BJ455" i="65" s="1"/>
  <c r="Q455" i="65"/>
  <c r="T437" i="65"/>
  <c r="T438" i="65"/>
  <c r="T440" i="65"/>
  <c r="T443" i="65"/>
  <c r="AA454" i="65"/>
  <c r="X454" i="65"/>
  <c r="W454" i="65"/>
  <c r="F448" i="65"/>
  <c r="Q449" i="65"/>
  <c r="P449" i="65"/>
  <c r="BJ449" i="65" s="1"/>
  <c r="R461" i="65"/>
  <c r="V461" i="65"/>
  <c r="S461" i="65"/>
  <c r="U458" i="65"/>
  <c r="T458" i="65"/>
  <c r="R467" i="65"/>
  <c r="V467" i="65"/>
  <c r="S467" i="65"/>
  <c r="S480" i="65"/>
  <c r="R480" i="65"/>
  <c r="V480" i="65"/>
  <c r="R453" i="65"/>
  <c r="V453" i="65"/>
  <c r="S453" i="65"/>
  <c r="V456" i="65"/>
  <c r="S456" i="65"/>
  <c r="AA460" i="65"/>
  <c r="X460" i="65"/>
  <c r="W460" i="65"/>
  <c r="P469" i="65"/>
  <c r="BJ469" i="65" s="1"/>
  <c r="Q469" i="65"/>
  <c r="Q450" i="65"/>
  <c r="U452" i="65"/>
  <c r="F456" i="65"/>
  <c r="R456" i="65"/>
  <c r="R457" i="65"/>
  <c r="V457" i="65"/>
  <c r="S457" i="65"/>
  <c r="T460" i="65"/>
  <c r="S462" i="65"/>
  <c r="V466" i="65"/>
  <c r="S466" i="65"/>
  <c r="W474" i="65"/>
  <c r="X474" i="65"/>
  <c r="AA474" i="65"/>
  <c r="R465" i="65"/>
  <c r="V465" i="65"/>
  <c r="Q472" i="65"/>
  <c r="P472" i="65"/>
  <c r="BJ472" i="65" s="1"/>
  <c r="R494" i="65"/>
  <c r="Q459" i="65"/>
  <c r="S465" i="65"/>
  <c r="U471" i="65"/>
  <c r="F474" i="65"/>
  <c r="V475" i="65"/>
  <c r="R475" i="65"/>
  <c r="T475" i="65" s="1"/>
  <c r="S492" i="65"/>
  <c r="V492" i="65"/>
  <c r="R492" i="65"/>
  <c r="S498" i="65"/>
  <c r="R498" i="65"/>
  <c r="V498" i="65"/>
  <c r="S500" i="65"/>
  <c r="V500" i="65"/>
  <c r="R500" i="65"/>
  <c r="P473" i="65"/>
  <c r="BJ473" i="65" s="1"/>
  <c r="Q473" i="65"/>
  <c r="F476" i="65"/>
  <c r="P477" i="65"/>
  <c r="BJ477" i="65" s="1"/>
  <c r="Q477" i="65"/>
  <c r="F487" i="65"/>
  <c r="AB493" i="65"/>
  <c r="AF493" i="65"/>
  <c r="AC493" i="65"/>
  <c r="V497" i="65"/>
  <c r="S497" i="65"/>
  <c r="AA470" i="65"/>
  <c r="X470" i="65"/>
  <c r="S474" i="65"/>
  <c r="R474" i="65"/>
  <c r="T468" i="65"/>
  <c r="R471" i="65"/>
  <c r="T471" i="65" s="1"/>
  <c r="V471" i="65"/>
  <c r="F472" i="65"/>
  <c r="Q478" i="65"/>
  <c r="F484" i="65"/>
  <c r="P489" i="65"/>
  <c r="BJ489" i="65" s="1"/>
  <c r="Q489" i="65"/>
  <c r="Q490" i="65"/>
  <c r="P490" i="65"/>
  <c r="BJ490" i="65" s="1"/>
  <c r="P491" i="65"/>
  <c r="BJ491" i="65" s="1"/>
  <c r="Q491" i="65"/>
  <c r="P503" i="65"/>
  <c r="BJ503" i="65" s="1"/>
  <c r="Q503" i="65"/>
  <c r="S476" i="65"/>
  <c r="V476" i="65"/>
  <c r="S482" i="65"/>
  <c r="R482" i="65"/>
  <c r="AA482" i="65"/>
  <c r="P483" i="65"/>
  <c r="BJ483" i="65" s="1"/>
  <c r="Q483" i="65"/>
  <c r="S502" i="65"/>
  <c r="V502" i="65"/>
  <c r="S486" i="65"/>
  <c r="V486" i="65"/>
  <c r="W493" i="65"/>
  <c r="X493" i="65"/>
  <c r="Q504" i="65"/>
  <c r="P504" i="65"/>
  <c r="BJ504" i="65" s="1"/>
  <c r="Y482" i="65"/>
  <c r="Z482" i="65"/>
  <c r="P484" i="65"/>
  <c r="BJ484" i="65" s="1"/>
  <c r="Q484" i="65"/>
  <c r="R486" i="65"/>
  <c r="S488" i="65"/>
  <c r="V488" i="65"/>
  <c r="S496" i="65"/>
  <c r="V496" i="65"/>
  <c r="R496" i="65"/>
  <c r="P499" i="65"/>
  <c r="BJ499" i="65" s="1"/>
  <c r="Q499" i="65"/>
  <c r="Q501" i="65"/>
  <c r="T493" i="65"/>
  <c r="U493" i="65"/>
  <c r="V495" i="65"/>
  <c r="S495" i="65"/>
  <c r="F482" i="65"/>
  <c r="Q485" i="65"/>
  <c r="Q508" i="65"/>
  <c r="P508" i="65"/>
  <c r="BJ508" i="65" s="1"/>
  <c r="S510" i="65"/>
  <c r="V510" i="65"/>
  <c r="R510" i="65"/>
  <c r="T513" i="65"/>
  <c r="U513" i="65"/>
  <c r="P505" i="65"/>
  <c r="BJ505" i="65" s="1"/>
  <c r="Q505" i="65"/>
  <c r="V511" i="65"/>
  <c r="S511" i="65"/>
  <c r="V513" i="65"/>
  <c r="R513" i="65"/>
  <c r="W514" i="65"/>
  <c r="S512" i="65"/>
  <c r="R512" i="65"/>
  <c r="V512" i="65"/>
  <c r="P514" i="65"/>
  <c r="BJ514" i="65" s="1"/>
  <c r="F500" i="65"/>
  <c r="R506" i="65"/>
  <c r="Q507" i="65"/>
  <c r="F509" i="65"/>
  <c r="F531" i="65"/>
  <c r="U514" i="65"/>
  <c r="F506" i="65"/>
  <c r="Q509" i="65"/>
  <c r="F534" i="65"/>
  <c r="F541" i="65"/>
  <c r="F573" i="65"/>
  <c r="F588" i="65"/>
  <c r="F595" i="65"/>
  <c r="F627" i="65"/>
  <c r="F642" i="65"/>
  <c r="F649" i="65"/>
  <c r="F703" i="65"/>
  <c r="F712" i="65"/>
  <c r="F512" i="65"/>
  <c r="F540" i="65"/>
  <c r="F567" i="65"/>
  <c r="F594" i="65"/>
  <c r="F621" i="65"/>
  <c r="F543" i="65"/>
  <c r="F561" i="65"/>
  <c r="F579" i="65"/>
  <c r="F597" i="65"/>
  <c r="F615" i="65"/>
  <c r="F633" i="65"/>
  <c r="F827" i="65"/>
  <c r="X3" i="67"/>
  <c r="AA3" i="67"/>
  <c r="W3" i="67"/>
  <c r="S3" i="67"/>
  <c r="R3" i="67"/>
  <c r="U438" i="65" l="1"/>
  <c r="U372" i="65"/>
  <c r="U436" i="65"/>
  <c r="U256" i="65"/>
  <c r="U142" i="65"/>
  <c r="Z189" i="65"/>
  <c r="U443" i="65"/>
  <c r="U356" i="65"/>
  <c r="U435" i="65"/>
  <c r="U252" i="65"/>
  <c r="T201" i="65"/>
  <c r="U250" i="65"/>
  <c r="T193" i="65"/>
  <c r="U470" i="65"/>
  <c r="U439" i="65"/>
  <c r="U298" i="65"/>
  <c r="Z151" i="65"/>
  <c r="U226" i="65"/>
  <c r="U215" i="65"/>
  <c r="U137" i="65"/>
  <c r="T452" i="65"/>
  <c r="U398" i="65"/>
  <c r="U376" i="65"/>
  <c r="T514" i="65"/>
  <c r="U434" i="65"/>
  <c r="U260" i="65"/>
  <c r="T378" i="65"/>
  <c r="U246" i="65"/>
  <c r="U143" i="65"/>
  <c r="U163" i="65"/>
  <c r="U139" i="65"/>
  <c r="T239" i="65"/>
  <c r="Z161" i="65"/>
  <c r="T67" i="65"/>
  <c r="U199" i="65"/>
  <c r="Z65" i="65"/>
  <c r="U460" i="65"/>
  <c r="U324" i="65"/>
  <c r="U440" i="65"/>
  <c r="U437" i="65"/>
  <c r="U468" i="65"/>
  <c r="U197" i="65"/>
  <c r="T160" i="65"/>
  <c r="T103" i="65"/>
  <c r="U56" i="65"/>
  <c r="T146" i="65"/>
  <c r="R114" i="64"/>
  <c r="V83" i="64"/>
  <c r="R94" i="64"/>
  <c r="S57" i="64"/>
  <c r="U98" i="64"/>
  <c r="U122" i="64"/>
  <c r="R150" i="64"/>
  <c r="V171" i="64"/>
  <c r="U228" i="64"/>
  <c r="V245" i="64"/>
  <c r="R242" i="64"/>
  <c r="X187" i="64"/>
  <c r="AF151" i="64"/>
  <c r="AH151" i="64" s="1"/>
  <c r="S249" i="64"/>
  <c r="R213" i="64"/>
  <c r="U243" i="64"/>
  <c r="T180" i="64"/>
  <c r="T258" i="64"/>
  <c r="T231" i="64"/>
  <c r="U106" i="64"/>
  <c r="U102" i="64"/>
  <c r="S149" i="64"/>
  <c r="AA146" i="64"/>
  <c r="AF146" i="64" s="1"/>
  <c r="AC151" i="64"/>
  <c r="R194" i="64"/>
  <c r="R202" i="64"/>
  <c r="V228" i="64"/>
  <c r="R149" i="64"/>
  <c r="R186" i="64"/>
  <c r="T235" i="64"/>
  <c r="X249" i="64"/>
  <c r="T170" i="64"/>
  <c r="U255" i="64"/>
  <c r="U108" i="64"/>
  <c r="T186" i="64"/>
  <c r="U114" i="64"/>
  <c r="V114" i="64"/>
  <c r="U94" i="64"/>
  <c r="T94" i="64"/>
  <c r="U96" i="64"/>
  <c r="S58" i="64"/>
  <c r="U58" i="64" s="1"/>
  <c r="U66" i="64"/>
  <c r="W146" i="64"/>
  <c r="V166" i="64"/>
  <c r="S194" i="64"/>
  <c r="T194" i="64" s="1"/>
  <c r="S202" i="64"/>
  <c r="W202" i="64"/>
  <c r="AA242" i="64"/>
  <c r="V191" i="64"/>
  <c r="AA191" i="64" s="1"/>
  <c r="AB191" i="64" s="1"/>
  <c r="U236" i="64"/>
  <c r="U176" i="64"/>
  <c r="S242" i="64"/>
  <c r="S247" i="64"/>
  <c r="V247" i="64"/>
  <c r="X247" i="64" s="1"/>
  <c r="Z247" i="64" s="1"/>
  <c r="U183" i="64"/>
  <c r="T240" i="64"/>
  <c r="T203" i="64"/>
  <c r="T191" i="64"/>
  <c r="V58" i="64"/>
  <c r="R87" i="64"/>
  <c r="U80" i="64"/>
  <c r="S146" i="64"/>
  <c r="W151" i="64"/>
  <c r="R166" i="64"/>
  <c r="Y146" i="64"/>
  <c r="R187" i="64"/>
  <c r="T166" i="64"/>
  <c r="X202" i="64"/>
  <c r="X242" i="64"/>
  <c r="U186" i="64"/>
  <c r="V186" i="64"/>
  <c r="X186" i="64" s="1"/>
  <c r="AA187" i="64"/>
  <c r="AC187" i="64" s="1"/>
  <c r="AE187" i="64" s="1"/>
  <c r="T197" i="64"/>
  <c r="W194" i="64"/>
  <c r="R249" i="64"/>
  <c r="S151" i="64"/>
  <c r="U254" i="64"/>
  <c r="U189" i="64"/>
  <c r="T142" i="64"/>
  <c r="T246" i="64"/>
  <c r="T92" i="64"/>
  <c r="T53" i="64"/>
  <c r="R146" i="64"/>
  <c r="X151" i="64"/>
  <c r="S187" i="64"/>
  <c r="X194" i="64"/>
  <c r="U166" i="64"/>
  <c r="R191" i="64"/>
  <c r="R151" i="64"/>
  <c r="T144" i="64"/>
  <c r="U252" i="64"/>
  <c r="X61" i="63"/>
  <c r="AF61" i="63"/>
  <c r="AA35" i="63"/>
  <c r="AF35" i="63" s="1"/>
  <c r="W253" i="63"/>
  <c r="W222" i="63"/>
  <c r="AK222" i="63"/>
  <c r="W197" i="63"/>
  <c r="T212" i="63"/>
  <c r="AF197" i="63"/>
  <c r="AF183" i="63"/>
  <c r="V190" i="63"/>
  <c r="AA136" i="63"/>
  <c r="X95" i="63"/>
  <c r="AH95" i="63"/>
  <c r="AC95" i="63"/>
  <c r="W58" i="63"/>
  <c r="Y58" i="63" s="1"/>
  <c r="AC61" i="63"/>
  <c r="AF58" i="63"/>
  <c r="W15" i="63"/>
  <c r="U43" i="63"/>
  <c r="T133" i="63"/>
  <c r="U76" i="63"/>
  <c r="T183" i="63"/>
  <c r="U51" i="63"/>
  <c r="T132" i="63"/>
  <c r="U228" i="63"/>
  <c r="AC222" i="63"/>
  <c r="Y214" i="63"/>
  <c r="W76" i="63"/>
  <c r="Y76" i="63" s="1"/>
  <c r="U157" i="63"/>
  <c r="U21" i="63"/>
  <c r="AA214" i="63"/>
  <c r="AF214" i="63" s="1"/>
  <c r="U114" i="63"/>
  <c r="U72" i="63"/>
  <c r="U176" i="63"/>
  <c r="U61" i="63"/>
  <c r="U103" i="63"/>
  <c r="U145" i="63"/>
  <c r="U84" i="63"/>
  <c r="T110" i="63"/>
  <c r="AA155" i="63"/>
  <c r="X155" i="63"/>
  <c r="X113" i="63"/>
  <c r="T117" i="63"/>
  <c r="AC100" i="63"/>
  <c r="T70" i="63"/>
  <c r="R48" i="63"/>
  <c r="T48" i="63" s="1"/>
  <c r="U9" i="63"/>
  <c r="U193" i="63"/>
  <c r="U199" i="63"/>
  <c r="U113" i="63"/>
  <c r="U142" i="63"/>
  <c r="T221" i="63"/>
  <c r="U99" i="63"/>
  <c r="U158" i="63"/>
  <c r="T139" i="63"/>
  <c r="AA113" i="63"/>
  <c r="U117" i="63"/>
  <c r="W61" i="63"/>
  <c r="Y61" i="63" s="1"/>
  <c r="V48" i="63"/>
  <c r="T58" i="63"/>
  <c r="U151" i="63"/>
  <c r="U170" i="63"/>
  <c r="U109" i="63"/>
  <c r="U139" i="63"/>
  <c r="AB95" i="63"/>
  <c r="X15" i="63"/>
  <c r="U55" i="63"/>
  <c r="U3" i="63"/>
  <c r="T178" i="63"/>
  <c r="U148" i="63"/>
  <c r="U81" i="63"/>
  <c r="U75" i="63"/>
  <c r="S101" i="62"/>
  <c r="W42" i="62"/>
  <c r="R211" i="62"/>
  <c r="W211" i="62"/>
  <c r="U75" i="62"/>
  <c r="U96" i="62"/>
  <c r="AA229" i="62"/>
  <c r="S202" i="62"/>
  <c r="V206" i="62"/>
  <c r="R99" i="62"/>
  <c r="T99" i="62" s="1"/>
  <c r="V99" i="62"/>
  <c r="AA99" i="62" s="1"/>
  <c r="AA60" i="62"/>
  <c r="T144" i="62"/>
  <c r="U72" i="62"/>
  <c r="U234" i="62"/>
  <c r="T191" i="62"/>
  <c r="U134" i="62"/>
  <c r="T243" i="62"/>
  <c r="U243" i="62"/>
  <c r="V243" i="62"/>
  <c r="AA234" i="62"/>
  <c r="T96" i="62"/>
  <c r="V105" i="62"/>
  <c r="AA57" i="62"/>
  <c r="Z89" i="62"/>
  <c r="T182" i="62"/>
  <c r="U123" i="62"/>
  <c r="T120" i="62"/>
  <c r="T15" i="62"/>
  <c r="U195" i="62"/>
  <c r="U205" i="62"/>
  <c r="U228" i="62"/>
  <c r="U240" i="62"/>
  <c r="U3" i="62"/>
  <c r="U133" i="62"/>
  <c r="U214" i="62"/>
  <c r="X220" i="62"/>
  <c r="Z220" i="62" s="1"/>
  <c r="W207" i="62"/>
  <c r="U117" i="62"/>
  <c r="W57" i="62"/>
  <c r="Y57" i="62" s="1"/>
  <c r="U69" i="62"/>
  <c r="S220" i="62"/>
  <c r="T9" i="62"/>
  <c r="U148" i="62"/>
  <c r="U140" i="62"/>
  <c r="T51" i="62"/>
  <c r="T63" i="62"/>
  <c r="T211" i="62"/>
  <c r="AA220" i="62"/>
  <c r="AF220" i="62" s="1"/>
  <c r="AA207" i="62"/>
  <c r="U99" i="62"/>
  <c r="T69" i="62"/>
  <c r="T166" i="62"/>
  <c r="U237" i="62"/>
  <c r="T175" i="62"/>
  <c r="Z57" i="62"/>
  <c r="U157" i="62"/>
  <c r="T197" i="62"/>
  <c r="R220" i="62"/>
  <c r="X23" i="62"/>
  <c r="U250" i="62"/>
  <c r="U207" i="62"/>
  <c r="T241" i="62"/>
  <c r="U142" i="62"/>
  <c r="T245" i="62"/>
  <c r="U154" i="62"/>
  <c r="U54" i="62"/>
  <c r="T201" i="62"/>
  <c r="U43" i="62"/>
  <c r="T251" i="62"/>
  <c r="U101" i="62"/>
  <c r="U160" i="62"/>
  <c r="T193" i="62"/>
  <c r="U111" i="62"/>
  <c r="X213" i="64"/>
  <c r="Y213" i="64" s="1"/>
  <c r="S237" i="64"/>
  <c r="S201" i="64"/>
  <c r="X149" i="64"/>
  <c r="Z149" i="64" s="1"/>
  <c r="R183" i="64"/>
  <c r="AA149" i="64"/>
  <c r="AC149" i="64" s="1"/>
  <c r="U208" i="62"/>
  <c r="T208" i="62"/>
  <c r="V216" i="62"/>
  <c r="V196" i="62"/>
  <c r="U211" i="62"/>
  <c r="U63" i="62"/>
  <c r="X157" i="62"/>
  <c r="AA89" i="62"/>
  <c r="W23" i="62"/>
  <c r="R89" i="62"/>
  <c r="V208" i="62"/>
  <c r="AA208" i="62" s="1"/>
  <c r="AB208" i="62" s="1"/>
  <c r="Z83" i="62"/>
  <c r="AB214" i="62"/>
  <c r="AA15" i="62"/>
  <c r="W29" i="62"/>
  <c r="X231" i="62"/>
  <c r="R88" i="62"/>
  <c r="W231" i="62"/>
  <c r="S216" i="62"/>
  <c r="R196" i="62"/>
  <c r="W89" i="62"/>
  <c r="Y89" i="62" s="1"/>
  <c r="S88" i="62"/>
  <c r="T78" i="62"/>
  <c r="R208" i="62"/>
  <c r="AE214" i="62"/>
  <c r="S89" i="62"/>
  <c r="Z63" i="62"/>
  <c r="W181" i="62"/>
  <c r="T154" i="62"/>
  <c r="T142" i="62"/>
  <c r="AA169" i="62"/>
  <c r="AC169" i="62" s="1"/>
  <c r="U166" i="62"/>
  <c r="W35" i="62"/>
  <c r="S189" i="62"/>
  <c r="U197" i="62"/>
  <c r="X189" i="62"/>
  <c r="W189" i="62"/>
  <c r="AB240" i="62"/>
  <c r="X241" i="62"/>
  <c r="Y241" i="62" s="1"/>
  <c r="AA189" i="62"/>
  <c r="T160" i="62"/>
  <c r="AA83" i="62"/>
  <c r="X42" i="62"/>
  <c r="Z42" i="62" s="1"/>
  <c r="AA205" i="62"/>
  <c r="S247" i="62"/>
  <c r="U51" i="62"/>
  <c r="AM240" i="62"/>
  <c r="AN240" i="62" s="1"/>
  <c r="T134" i="62"/>
  <c r="S83" i="62"/>
  <c r="R189" i="62"/>
  <c r="AA250" i="62"/>
  <c r="AH240" i="62"/>
  <c r="T148" i="62"/>
  <c r="W83" i="62"/>
  <c r="Y83" i="62" s="1"/>
  <c r="W38" i="62"/>
  <c r="X32" i="62"/>
  <c r="Z32" i="62" s="1"/>
  <c r="Z12" i="62"/>
  <c r="X169" i="62"/>
  <c r="X15" i="62"/>
  <c r="Z15" i="62" s="1"/>
  <c r="AC40" i="62"/>
  <c r="X38" i="62"/>
  <c r="Y38" i="62" s="1"/>
  <c r="T3" i="62"/>
  <c r="T72" i="62"/>
  <c r="U251" i="62"/>
  <c r="U193" i="62"/>
  <c r="T133" i="62"/>
  <c r="W143" i="62"/>
  <c r="V111" i="62"/>
  <c r="AA111" i="62" s="1"/>
  <c r="AA27" i="62"/>
  <c r="AH40" i="62"/>
  <c r="T240" i="62"/>
  <c r="T250" i="62"/>
  <c r="U201" i="62"/>
  <c r="X143" i="62"/>
  <c r="T101" i="62"/>
  <c r="AA69" i="62"/>
  <c r="W27" i="62"/>
  <c r="Y27" i="62" s="1"/>
  <c r="X40" i="62"/>
  <c r="U15" i="62"/>
  <c r="AG40" i="62"/>
  <c r="W250" i="62"/>
  <c r="T228" i="62"/>
  <c r="R193" i="62"/>
  <c r="U175" i="62"/>
  <c r="R111" i="62"/>
  <c r="T111" i="62" s="1"/>
  <c r="W69" i="62"/>
  <c r="Y69" i="62" s="1"/>
  <c r="X26" i="62"/>
  <c r="AA12" i="62"/>
  <c r="W40" i="62"/>
  <c r="Y40" i="62" s="1"/>
  <c r="W12" i="62"/>
  <c r="AA35" i="62"/>
  <c r="AC35" i="62" s="1"/>
  <c r="W54" i="62"/>
  <c r="Y54" i="62" s="1"/>
  <c r="AR240" i="62"/>
  <c r="AT240" i="62" s="1"/>
  <c r="T54" i="62"/>
  <c r="Z54" i="62"/>
  <c r="T97" i="62"/>
  <c r="AB211" i="62"/>
  <c r="AF195" i="62"/>
  <c r="AG195" i="62" s="1"/>
  <c r="AA133" i="62"/>
  <c r="AB133" i="62" s="1"/>
  <c r="W48" i="62"/>
  <c r="W26" i="62"/>
  <c r="X9" i="62"/>
  <c r="W9" i="62"/>
  <c r="X6" i="62"/>
  <c r="Z6" i="62" s="1"/>
  <c r="Y234" i="62"/>
  <c r="AA247" i="62"/>
  <c r="AA52" i="62"/>
  <c r="AC52" i="62" s="1"/>
  <c r="W20" i="62"/>
  <c r="T55" i="62"/>
  <c r="U55" i="62"/>
  <c r="W255" i="62"/>
  <c r="U220" i="62"/>
  <c r="U182" i="62"/>
  <c r="AA137" i="62"/>
  <c r="AA63" i="62"/>
  <c r="AB63" i="62" s="1"/>
  <c r="AA33" i="62"/>
  <c r="AC33" i="62" s="1"/>
  <c r="X52" i="62"/>
  <c r="U97" i="62"/>
  <c r="X255" i="62"/>
  <c r="AC211" i="62"/>
  <c r="AE211" i="62" s="1"/>
  <c r="AB195" i="62"/>
  <c r="X141" i="62"/>
  <c r="W137" i="62"/>
  <c r="Y137" i="62" s="1"/>
  <c r="T123" i="62"/>
  <c r="X55" i="62"/>
  <c r="Y55" i="62" s="1"/>
  <c r="W63" i="62"/>
  <c r="Y63" i="62" s="1"/>
  <c r="W33" i="62"/>
  <c r="Y33" i="62" s="1"/>
  <c r="AA6" i="62"/>
  <c r="Y12" i="62"/>
  <c r="X180" i="62"/>
  <c r="AA180" i="62"/>
  <c r="T43" i="62"/>
  <c r="W234" i="62"/>
  <c r="AA141" i="62"/>
  <c r="X133" i="62"/>
  <c r="Z133" i="62" s="1"/>
  <c r="X48" i="62"/>
  <c r="T234" i="62"/>
  <c r="AA55" i="62"/>
  <c r="W180" i="62"/>
  <c r="X201" i="62"/>
  <c r="AA201" i="62"/>
  <c r="W164" i="62"/>
  <c r="X164" i="62"/>
  <c r="T49" i="62"/>
  <c r="U49" i="62"/>
  <c r="AC42" i="62"/>
  <c r="AF42" i="62"/>
  <c r="AB42" i="62"/>
  <c r="AA236" i="62"/>
  <c r="X236" i="62"/>
  <c r="W236" i="62"/>
  <c r="U253" i="62"/>
  <c r="T253" i="62"/>
  <c r="U129" i="62"/>
  <c r="T129" i="62"/>
  <c r="AC48" i="62"/>
  <c r="AB48" i="62"/>
  <c r="AF48" i="62"/>
  <c r="T203" i="62"/>
  <c r="U203" i="62"/>
  <c r="T61" i="63"/>
  <c r="T89" i="63"/>
  <c r="T21" i="63"/>
  <c r="U178" i="63"/>
  <c r="AA75" i="63"/>
  <c r="W84" i="63"/>
  <c r="W35" i="63"/>
  <c r="X81" i="63"/>
  <c r="X9" i="63"/>
  <c r="AA164" i="63"/>
  <c r="T142" i="63"/>
  <c r="U132" i="63"/>
  <c r="X84" i="63"/>
  <c r="AA29" i="63"/>
  <c r="AA9" i="63"/>
  <c r="T151" i="63"/>
  <c r="W29" i="63"/>
  <c r="U89" i="63"/>
  <c r="X75" i="63"/>
  <c r="Z193" i="63"/>
  <c r="AA148" i="63"/>
  <c r="AF64" i="63"/>
  <c r="AH64" i="63" s="1"/>
  <c r="X6" i="63"/>
  <c r="W6" i="63"/>
  <c r="T81" i="63"/>
  <c r="AC64" i="63"/>
  <c r="T148" i="63"/>
  <c r="W64" i="63"/>
  <c r="Y64" i="63" s="1"/>
  <c r="AA27" i="63"/>
  <c r="W148" i="63"/>
  <c r="Y148" i="63" s="1"/>
  <c r="X64" i="63"/>
  <c r="W27" i="63"/>
  <c r="T170" i="63"/>
  <c r="X164" i="63"/>
  <c r="AF109" i="63"/>
  <c r="AK109" i="63" s="1"/>
  <c r="Y94" i="63"/>
  <c r="AC109" i="63"/>
  <c r="AE109" i="63" s="1"/>
  <c r="T145" i="63"/>
  <c r="U197" i="63"/>
  <c r="T199" i="63"/>
  <c r="T228" i="63"/>
  <c r="AK194" i="63"/>
  <c r="AL194" i="63" s="1"/>
  <c r="AG194" i="63"/>
  <c r="AH194" i="63"/>
  <c r="X205" i="63"/>
  <c r="AB194" i="63"/>
  <c r="AA228" i="63"/>
  <c r="AF100" i="63"/>
  <c r="AH100" i="63" s="1"/>
  <c r="AA110" i="63"/>
  <c r="T76" i="63"/>
  <c r="AC194" i="63"/>
  <c r="AE194" i="63" s="1"/>
  <c r="W170" i="63"/>
  <c r="Y170" i="63" s="1"/>
  <c r="AA170" i="63"/>
  <c r="X228" i="63"/>
  <c r="Y228" i="63" s="1"/>
  <c r="X110" i="63"/>
  <c r="W38" i="63"/>
  <c r="Y38" i="63" s="1"/>
  <c r="AA205" i="63"/>
  <c r="X194" i="63"/>
  <c r="T84" i="63"/>
  <c r="T176" i="63"/>
  <c r="AA151" i="63"/>
  <c r="W151" i="63"/>
  <c r="W194" i="63"/>
  <c r="T114" i="63"/>
  <c r="T72" i="63"/>
  <c r="AA145" i="63"/>
  <c r="W145" i="63"/>
  <c r="W158" i="63"/>
  <c r="AA158" i="63"/>
  <c r="W132" i="63"/>
  <c r="Y132" i="63" s="1"/>
  <c r="AA69" i="63"/>
  <c r="W41" i="63"/>
  <c r="Y41" i="63" s="1"/>
  <c r="T9" i="63"/>
  <c r="AG133" i="63"/>
  <c r="AK133" i="63"/>
  <c r="U227" i="63"/>
  <c r="T227" i="63"/>
  <c r="U173" i="63"/>
  <c r="T173" i="63"/>
  <c r="U237" i="63"/>
  <c r="T237" i="63"/>
  <c r="Z183" i="63"/>
  <c r="Y183" i="63"/>
  <c r="U107" i="63"/>
  <c r="T107" i="63"/>
  <c r="AB214" i="63"/>
  <c r="AC214" i="63"/>
  <c r="U101" i="63"/>
  <c r="T101" i="63"/>
  <c r="AC221" i="63"/>
  <c r="AF221" i="63"/>
  <c r="AB221" i="63"/>
  <c r="AG109" i="63"/>
  <c r="AH109" i="63"/>
  <c r="U112" i="63"/>
  <c r="T112" i="63"/>
  <c r="U69" i="63"/>
  <c r="T69" i="63"/>
  <c r="AA157" i="63"/>
  <c r="X157" i="63"/>
  <c r="Y32" i="63"/>
  <c r="X158" i="63"/>
  <c r="Z158" i="63" s="1"/>
  <c r="T158" i="63"/>
  <c r="W112" i="63"/>
  <c r="AA41" i="63"/>
  <c r="AC41" i="63" s="1"/>
  <c r="U203" i="63"/>
  <c r="T203" i="63"/>
  <c r="U64" i="63"/>
  <c r="T64" i="63"/>
  <c r="T146" i="63"/>
  <c r="U146" i="63"/>
  <c r="T193" i="63"/>
  <c r="X132" i="63"/>
  <c r="AA112" i="63"/>
  <c r="AB112" i="63" s="1"/>
  <c r="W69" i="63"/>
  <c r="Y69" i="63" s="1"/>
  <c r="AA38" i="63"/>
  <c r="U91" i="63"/>
  <c r="T91" i="63"/>
  <c r="U215" i="63"/>
  <c r="T215" i="63"/>
  <c r="AA139" i="63"/>
  <c r="W139" i="63"/>
  <c r="Z41" i="63"/>
  <c r="T167" i="63"/>
  <c r="U167" i="63"/>
  <c r="Y35" i="63"/>
  <c r="U230" i="63"/>
  <c r="T230" i="63"/>
  <c r="U97" i="63"/>
  <c r="T97" i="63"/>
  <c r="AA215" i="63"/>
  <c r="W215" i="63"/>
  <c r="X201" i="64"/>
  <c r="V60" i="64"/>
  <c r="S84" i="64"/>
  <c r="S62" i="64"/>
  <c r="T236" i="64"/>
  <c r="R60" i="64"/>
  <c r="AA197" i="64"/>
  <c r="T242" i="64"/>
  <c r="Y241" i="64"/>
  <c r="X124" i="64"/>
  <c r="Y124" i="64" s="1"/>
  <c r="AF159" i="64"/>
  <c r="AH159" i="64" s="1"/>
  <c r="AC198" i="64"/>
  <c r="AE198" i="64" s="1"/>
  <c r="W247" i="64"/>
  <c r="Y247" i="64"/>
  <c r="V109" i="64"/>
  <c r="X109" i="64" s="1"/>
  <c r="AA253" i="64"/>
  <c r="AC253" i="64" s="1"/>
  <c r="T254" i="64"/>
  <c r="Y253" i="64"/>
  <c r="R109" i="64"/>
  <c r="R124" i="64"/>
  <c r="Z159" i="64"/>
  <c r="Y155" i="64"/>
  <c r="T176" i="64"/>
  <c r="W253" i="64"/>
  <c r="V88" i="64"/>
  <c r="X88" i="64" s="1"/>
  <c r="AC159" i="64"/>
  <c r="AD159" i="64" s="1"/>
  <c r="V170" i="64"/>
  <c r="AA170" i="64" s="1"/>
  <c r="AA247" i="64"/>
  <c r="AB247" i="64" s="1"/>
  <c r="Z226" i="64"/>
  <c r="AK226" i="64"/>
  <c r="AA124" i="64"/>
  <c r="AB124" i="64" s="1"/>
  <c r="AB187" i="64"/>
  <c r="AH226" i="64"/>
  <c r="AI226" i="64" s="1"/>
  <c r="R97" i="64"/>
  <c r="S124" i="64"/>
  <c r="AF187" i="64"/>
  <c r="AH187" i="64" s="1"/>
  <c r="AB236" i="64"/>
  <c r="AH236" i="64"/>
  <c r="R14" i="64"/>
  <c r="X144" i="64"/>
  <c r="Y144" i="64" s="1"/>
  <c r="U197" i="64"/>
  <c r="AC236" i="64"/>
  <c r="AD236" i="64" s="1"/>
  <c r="AG236" i="64"/>
  <c r="R72" i="64"/>
  <c r="T72" i="64" s="1"/>
  <c r="S50" i="64"/>
  <c r="AA144" i="64"/>
  <c r="AF144" i="64" s="1"/>
  <c r="AD187" i="64"/>
  <c r="V90" i="64"/>
  <c r="W90" i="64" s="1"/>
  <c r="S121" i="64"/>
  <c r="V44" i="64"/>
  <c r="W44" i="64" s="1"/>
  <c r="AB213" i="64"/>
  <c r="U231" i="64"/>
  <c r="U90" i="64"/>
  <c r="R90" i="64"/>
  <c r="T90" i="64" s="1"/>
  <c r="R121" i="64"/>
  <c r="S127" i="64"/>
  <c r="U127" i="64" s="1"/>
  <c r="U88" i="64"/>
  <c r="V80" i="64"/>
  <c r="AA80" i="64" s="1"/>
  <c r="X104" i="64"/>
  <c r="Y104" i="64" s="1"/>
  <c r="R80" i="64"/>
  <c r="T80" i="64" s="1"/>
  <c r="AA176" i="64"/>
  <c r="AB176" i="64" s="1"/>
  <c r="AH213" i="64"/>
  <c r="AJ213" i="64" s="1"/>
  <c r="V127" i="64"/>
  <c r="W127" i="64" s="1"/>
  <c r="R88" i="64"/>
  <c r="T88" i="64" s="1"/>
  <c r="V86" i="64"/>
  <c r="W86" i="64" s="1"/>
  <c r="V84" i="64"/>
  <c r="X84" i="64" s="1"/>
  <c r="AC53" i="64"/>
  <c r="AE53" i="64" s="1"/>
  <c r="U235" i="64"/>
  <c r="R86" i="64"/>
  <c r="V134" i="64"/>
  <c r="AA134" i="64" s="1"/>
  <c r="S104" i="64"/>
  <c r="V112" i="64"/>
  <c r="AA112" i="64" s="1"/>
  <c r="AH237" i="64"/>
  <c r="R93" i="64"/>
  <c r="S97" i="64"/>
  <c r="V72" i="64"/>
  <c r="X72" i="64" s="1"/>
  <c r="R50" i="64"/>
  <c r="X176" i="64"/>
  <c r="Y176" i="64" s="1"/>
  <c r="W191" i="64"/>
  <c r="U170" i="64"/>
  <c r="U201" i="64"/>
  <c r="AC213" i="64"/>
  <c r="AE213" i="64" s="1"/>
  <c r="AK213" i="64"/>
  <c r="AL213" i="64" s="1"/>
  <c r="AC191" i="64"/>
  <c r="AE191" i="64" s="1"/>
  <c r="S136" i="64"/>
  <c r="R112" i="64"/>
  <c r="V6" i="64"/>
  <c r="AA6" i="64" s="1"/>
  <c r="R170" i="64"/>
  <c r="U203" i="64"/>
  <c r="AA241" i="64"/>
  <c r="AF241" i="64" s="1"/>
  <c r="T102" i="64"/>
  <c r="S14" i="64"/>
  <c r="U72" i="64"/>
  <c r="V102" i="64"/>
  <c r="X102" i="64" s="1"/>
  <c r="Y102" i="64" s="1"/>
  <c r="AF191" i="64"/>
  <c r="AK191" i="64" s="1"/>
  <c r="W241" i="64"/>
  <c r="AG237" i="64"/>
  <c r="X191" i="64"/>
  <c r="Y191" i="64" s="1"/>
  <c r="AC237" i="64"/>
  <c r="AB237" i="64"/>
  <c r="Z237" i="64"/>
  <c r="Y237" i="64"/>
  <c r="T226" i="64"/>
  <c r="U226" i="64"/>
  <c r="Y236" i="64"/>
  <c r="Z236" i="64"/>
  <c r="AB194" i="64"/>
  <c r="AF194" i="64"/>
  <c r="U144" i="64"/>
  <c r="AA201" i="64"/>
  <c r="AC201" i="64" s="1"/>
  <c r="T198" i="64"/>
  <c r="U198" i="64"/>
  <c r="W243" i="64"/>
  <c r="X243" i="64"/>
  <c r="AA243" i="64"/>
  <c r="T214" i="64"/>
  <c r="U214" i="64"/>
  <c r="AG151" i="64"/>
  <c r="AK151" i="64"/>
  <c r="T152" i="64"/>
  <c r="U152" i="64"/>
  <c r="V101" i="64"/>
  <c r="AA101" i="64" s="1"/>
  <c r="AA199" i="64"/>
  <c r="AB199" i="64" s="1"/>
  <c r="AF231" i="64"/>
  <c r="AH231" i="64" s="1"/>
  <c r="W255" i="64"/>
  <c r="X255" i="64"/>
  <c r="AA255" i="64"/>
  <c r="Z198" i="64"/>
  <c r="Y198" i="64"/>
  <c r="AL237" i="64"/>
  <c r="AN237" i="64" s="1"/>
  <c r="AP237" i="64"/>
  <c r="AC249" i="64"/>
  <c r="AB249" i="64"/>
  <c r="AF181" i="64"/>
  <c r="AC181" i="64"/>
  <c r="S101" i="64"/>
  <c r="U74" i="64"/>
  <c r="X199" i="64"/>
  <c r="Z199" i="64" s="1"/>
  <c r="AC231" i="64"/>
  <c r="AE231" i="64" s="1"/>
  <c r="W234" i="64"/>
  <c r="X234" i="64"/>
  <c r="T209" i="64"/>
  <c r="U209" i="64"/>
  <c r="Y249" i="64"/>
  <c r="Z249" i="64"/>
  <c r="AC193" i="64"/>
  <c r="AF193" i="64"/>
  <c r="AB193" i="64"/>
  <c r="T220" i="64"/>
  <c r="U220" i="64"/>
  <c r="AA195" i="64"/>
  <c r="W195" i="64"/>
  <c r="V74" i="64"/>
  <c r="AA74" i="64" s="1"/>
  <c r="Y214" i="64"/>
  <c r="Z214" i="64"/>
  <c r="Z235" i="64"/>
  <c r="Y235" i="64"/>
  <c r="S115" i="64"/>
  <c r="AB214" i="64"/>
  <c r="AC214" i="64"/>
  <c r="AF214" i="64"/>
  <c r="T199" i="64"/>
  <c r="U199" i="64"/>
  <c r="W220" i="64"/>
  <c r="AA220" i="64"/>
  <c r="X220" i="64"/>
  <c r="Y258" i="62"/>
  <c r="Z258" i="62"/>
  <c r="U258" i="62"/>
  <c r="T258" i="62"/>
  <c r="AA254" i="62"/>
  <c r="W254" i="62"/>
  <c r="X254" i="62"/>
  <c r="AC251" i="62"/>
  <c r="AF251" i="62"/>
  <c r="AB251" i="62"/>
  <c r="AA243" i="62"/>
  <c r="W243" i="62"/>
  <c r="X243" i="62"/>
  <c r="AC245" i="62"/>
  <c r="AB245" i="62"/>
  <c r="AF245" i="62"/>
  <c r="V242" i="62"/>
  <c r="S242" i="62"/>
  <c r="R242" i="62"/>
  <c r="AC237" i="62"/>
  <c r="AB237" i="62"/>
  <c r="AF237" i="62"/>
  <c r="Y229" i="62"/>
  <c r="Z229" i="62"/>
  <c r="X197" i="62"/>
  <c r="AA197" i="62"/>
  <c r="W197" i="62"/>
  <c r="S223" i="62"/>
  <c r="V223" i="62"/>
  <c r="R223" i="62"/>
  <c r="U196" i="62"/>
  <c r="T196" i="62"/>
  <c r="S217" i="62"/>
  <c r="V217" i="62"/>
  <c r="R217" i="62"/>
  <c r="T176" i="62"/>
  <c r="U176" i="62"/>
  <c r="AA165" i="62"/>
  <c r="X165" i="62"/>
  <c r="W165" i="62"/>
  <c r="W152" i="62"/>
  <c r="X152" i="62"/>
  <c r="AA152" i="62"/>
  <c r="AF167" i="62"/>
  <c r="AC167" i="62"/>
  <c r="AB167" i="62"/>
  <c r="AA159" i="62"/>
  <c r="W159" i="62"/>
  <c r="X159" i="62"/>
  <c r="S146" i="62"/>
  <c r="R146" i="62"/>
  <c r="V146" i="62"/>
  <c r="AC154" i="62"/>
  <c r="AB154" i="62"/>
  <c r="AF154" i="62"/>
  <c r="AC151" i="62"/>
  <c r="AF151" i="62"/>
  <c r="AB151" i="62"/>
  <c r="S145" i="62"/>
  <c r="V145" i="62"/>
  <c r="R145" i="62"/>
  <c r="Z141" i="62"/>
  <c r="Y141" i="62"/>
  <c r="W123" i="62"/>
  <c r="X123" i="62"/>
  <c r="AA123" i="62"/>
  <c r="AC148" i="62"/>
  <c r="AF148" i="62"/>
  <c r="AB148" i="62"/>
  <c r="Y144" i="62"/>
  <c r="Z144" i="62"/>
  <c r="AA128" i="62"/>
  <c r="W128" i="62"/>
  <c r="X128" i="62"/>
  <c r="AC134" i="62"/>
  <c r="AB134" i="62"/>
  <c r="AF134" i="62"/>
  <c r="AA119" i="62"/>
  <c r="W119" i="62"/>
  <c r="X119" i="62"/>
  <c r="S135" i="62"/>
  <c r="R135" i="62"/>
  <c r="V135" i="62"/>
  <c r="X113" i="62"/>
  <c r="AA113" i="62"/>
  <c r="W113" i="62"/>
  <c r="T83" i="62"/>
  <c r="R104" i="62"/>
  <c r="S104" i="62"/>
  <c r="V104" i="62"/>
  <c r="V98" i="62"/>
  <c r="S98" i="62"/>
  <c r="R98" i="62"/>
  <c r="X91" i="62"/>
  <c r="W91" i="62"/>
  <c r="AA91" i="62"/>
  <c r="X96" i="62"/>
  <c r="AA96" i="62"/>
  <c r="W96" i="62"/>
  <c r="V86" i="62"/>
  <c r="S86" i="62"/>
  <c r="R86" i="62"/>
  <c r="U77" i="62"/>
  <c r="T77" i="62"/>
  <c r="Z69" i="62"/>
  <c r="X81" i="62"/>
  <c r="W81" i="62"/>
  <c r="AA81" i="62"/>
  <c r="AF69" i="62"/>
  <c r="AC69" i="62"/>
  <c r="AB69" i="62"/>
  <c r="AF176" i="62"/>
  <c r="AB176" i="62"/>
  <c r="AC176" i="62"/>
  <c r="T84" i="62"/>
  <c r="U84" i="62"/>
  <c r="T85" i="62"/>
  <c r="U85" i="62"/>
  <c r="S50" i="62"/>
  <c r="V50" i="62"/>
  <c r="R50" i="62"/>
  <c r="U38" i="62"/>
  <c r="T38" i="62"/>
  <c r="U29" i="62"/>
  <c r="T29" i="62"/>
  <c r="U20" i="62"/>
  <c r="T20" i="62"/>
  <c r="AA53" i="62"/>
  <c r="W53" i="62"/>
  <c r="X53" i="62"/>
  <c r="AC43" i="62"/>
  <c r="AF43" i="62"/>
  <c r="AB43" i="62"/>
  <c r="U56" i="62"/>
  <c r="T56" i="62"/>
  <c r="Y52" i="62"/>
  <c r="Z52" i="62"/>
  <c r="V13" i="62"/>
  <c r="S13" i="62"/>
  <c r="R13" i="62"/>
  <c r="AA5" i="62"/>
  <c r="W5" i="62"/>
  <c r="X5" i="62"/>
  <c r="AF12" i="62"/>
  <c r="AC12" i="62"/>
  <c r="AB12" i="62"/>
  <c r="Z51" i="62"/>
  <c r="Y51" i="62"/>
  <c r="AC38" i="62"/>
  <c r="AF38" i="62"/>
  <c r="AB38" i="62"/>
  <c r="S41" i="62"/>
  <c r="R41" i="62"/>
  <c r="V41" i="62"/>
  <c r="V70" i="62"/>
  <c r="S70" i="62"/>
  <c r="R70" i="62"/>
  <c r="AC68" i="62"/>
  <c r="AB68" i="62"/>
  <c r="AF68" i="62"/>
  <c r="Y59" i="62"/>
  <c r="Z59" i="62"/>
  <c r="W30" i="62"/>
  <c r="AA30" i="62"/>
  <c r="X30" i="62"/>
  <c r="U14" i="62"/>
  <c r="T14" i="62"/>
  <c r="Z256" i="62"/>
  <c r="Y256" i="62"/>
  <c r="Y247" i="62"/>
  <c r="Z247" i="62"/>
  <c r="Z251" i="62"/>
  <c r="Y251" i="62"/>
  <c r="S252" i="62"/>
  <c r="V252" i="62"/>
  <c r="R252" i="62"/>
  <c r="AF241" i="62"/>
  <c r="AB241" i="62"/>
  <c r="AC241" i="62"/>
  <c r="S238" i="62"/>
  <c r="V238" i="62"/>
  <c r="R238" i="62"/>
  <c r="V232" i="62"/>
  <c r="S232" i="62"/>
  <c r="R232" i="62"/>
  <c r="AA227" i="62"/>
  <c r="W227" i="62"/>
  <c r="X227" i="62"/>
  <c r="R226" i="62"/>
  <c r="V226" i="62"/>
  <c r="S226" i="62"/>
  <c r="AC229" i="62"/>
  <c r="AF229" i="62"/>
  <c r="AB229" i="62"/>
  <c r="X191" i="62"/>
  <c r="AA191" i="62"/>
  <c r="W191" i="62"/>
  <c r="T210" i="62"/>
  <c r="U210" i="62"/>
  <c r="R219" i="62"/>
  <c r="V219" i="62"/>
  <c r="S219" i="62"/>
  <c r="Y220" i="62"/>
  <c r="T213" i="62"/>
  <c r="U213" i="62"/>
  <c r="U194" i="62"/>
  <c r="T194" i="62"/>
  <c r="W196" i="62"/>
  <c r="X196" i="62"/>
  <c r="AA196" i="62"/>
  <c r="AF189" i="62"/>
  <c r="AC189" i="62"/>
  <c r="AB189" i="62"/>
  <c r="AB194" i="62"/>
  <c r="AF194" i="62"/>
  <c r="AC194" i="62"/>
  <c r="AC188" i="62"/>
  <c r="AB188" i="62"/>
  <c r="AF188" i="62"/>
  <c r="V174" i="62"/>
  <c r="S174" i="62"/>
  <c r="R174" i="62"/>
  <c r="AF182" i="62"/>
  <c r="AB182" i="62"/>
  <c r="AC182" i="62"/>
  <c r="X170" i="62"/>
  <c r="W170" i="62"/>
  <c r="AA170" i="62"/>
  <c r="W149" i="62"/>
  <c r="X149" i="62"/>
  <c r="AA149" i="62"/>
  <c r="V183" i="62"/>
  <c r="R183" i="62"/>
  <c r="S183" i="62"/>
  <c r="AF173" i="62"/>
  <c r="AC173" i="62"/>
  <c r="AB173" i="62"/>
  <c r="U162" i="62"/>
  <c r="T162" i="62"/>
  <c r="U139" i="62"/>
  <c r="T139" i="62"/>
  <c r="U159" i="62"/>
  <c r="T159" i="62"/>
  <c r="AF140" i="62"/>
  <c r="AB140" i="62"/>
  <c r="AC140" i="62"/>
  <c r="AB141" i="62"/>
  <c r="AF141" i="62"/>
  <c r="AC141" i="62"/>
  <c r="Z137" i="62"/>
  <c r="T118" i="62"/>
  <c r="U118" i="62"/>
  <c r="AB144" i="62"/>
  <c r="AF144" i="62"/>
  <c r="AC144" i="62"/>
  <c r="AA116" i="62"/>
  <c r="W116" i="62"/>
  <c r="X116" i="62"/>
  <c r="T124" i="62"/>
  <c r="U124" i="62"/>
  <c r="R126" i="62"/>
  <c r="S126" i="62"/>
  <c r="V126" i="62"/>
  <c r="V112" i="62"/>
  <c r="R112" i="62"/>
  <c r="S112" i="62"/>
  <c r="V100" i="62"/>
  <c r="R100" i="62"/>
  <c r="S100" i="62"/>
  <c r="V95" i="62"/>
  <c r="S95" i="62"/>
  <c r="R95" i="62"/>
  <c r="AB83" i="62"/>
  <c r="AC83" i="62"/>
  <c r="AF83" i="62"/>
  <c r="U68" i="62"/>
  <c r="T68" i="62"/>
  <c r="Z60" i="62"/>
  <c r="Y60" i="62"/>
  <c r="T81" i="62"/>
  <c r="U81" i="62"/>
  <c r="X84" i="62"/>
  <c r="AA84" i="62"/>
  <c r="W84" i="62"/>
  <c r="AC54" i="62"/>
  <c r="AB54" i="62"/>
  <c r="AF54" i="62"/>
  <c r="AA105" i="62"/>
  <c r="W105" i="62"/>
  <c r="X105" i="62"/>
  <c r="W85" i="62"/>
  <c r="AA85" i="62"/>
  <c r="X85" i="62"/>
  <c r="AF57" i="62"/>
  <c r="AC57" i="62"/>
  <c r="AB57" i="62"/>
  <c r="Z48" i="62"/>
  <c r="Y48" i="62"/>
  <c r="V37" i="62"/>
  <c r="S37" i="62"/>
  <c r="R37" i="62"/>
  <c r="V28" i="62"/>
  <c r="S28" i="62"/>
  <c r="R28" i="62"/>
  <c r="V19" i="62"/>
  <c r="S19" i="62"/>
  <c r="R19" i="62"/>
  <c r="U74" i="62"/>
  <c r="T74" i="62"/>
  <c r="X65" i="62"/>
  <c r="AA65" i="62"/>
  <c r="W65" i="62"/>
  <c r="U53" i="62"/>
  <c r="T53" i="62"/>
  <c r="AC26" i="62"/>
  <c r="AB26" i="62"/>
  <c r="AF26" i="62"/>
  <c r="X11" i="62"/>
  <c r="AA11" i="62"/>
  <c r="W11" i="62"/>
  <c r="R110" i="62"/>
  <c r="V110" i="62"/>
  <c r="S110" i="62"/>
  <c r="Y23" i="62"/>
  <c r="Z23" i="62"/>
  <c r="AC51" i="62"/>
  <c r="AB51" i="62"/>
  <c r="AF51" i="62"/>
  <c r="U45" i="62"/>
  <c r="T45" i="62"/>
  <c r="AF21" i="62"/>
  <c r="AC21" i="62"/>
  <c r="AB21" i="62"/>
  <c r="W4" i="62"/>
  <c r="X4" i="62"/>
  <c r="AA4" i="62"/>
  <c r="Y17" i="62"/>
  <c r="Z17" i="62"/>
  <c r="S233" i="62"/>
  <c r="V233" i="62"/>
  <c r="R233" i="62"/>
  <c r="V10" i="62"/>
  <c r="S10" i="62"/>
  <c r="R10" i="62"/>
  <c r="V79" i="62"/>
  <c r="S79" i="62"/>
  <c r="R79" i="62"/>
  <c r="Y68" i="62"/>
  <c r="Z68" i="62"/>
  <c r="AC29" i="62"/>
  <c r="AF29" i="62"/>
  <c r="AB29" i="62"/>
  <c r="T254" i="62"/>
  <c r="U254" i="62"/>
  <c r="AF247" i="62"/>
  <c r="AB247" i="62"/>
  <c r="AC247" i="62"/>
  <c r="S249" i="62"/>
  <c r="V249" i="62"/>
  <c r="R249" i="62"/>
  <c r="Y239" i="62"/>
  <c r="Z239" i="62"/>
  <c r="S230" i="62"/>
  <c r="V230" i="62"/>
  <c r="R230" i="62"/>
  <c r="U227" i="62"/>
  <c r="T227" i="62"/>
  <c r="AH214" i="62"/>
  <c r="AG214" i="62"/>
  <c r="AK214" i="62"/>
  <c r="U222" i="62"/>
  <c r="T222" i="62"/>
  <c r="U215" i="62"/>
  <c r="T215" i="62"/>
  <c r="V221" i="62"/>
  <c r="R221" i="62"/>
  <c r="S221" i="62"/>
  <c r="S235" i="62"/>
  <c r="V235" i="62"/>
  <c r="R235" i="62"/>
  <c r="Z228" i="62"/>
  <c r="Y228" i="62"/>
  <c r="U181" i="62"/>
  <c r="T181" i="62"/>
  <c r="U206" i="62"/>
  <c r="T206" i="62"/>
  <c r="Z188" i="62"/>
  <c r="Y188" i="62"/>
  <c r="R178" i="62"/>
  <c r="S178" i="62"/>
  <c r="V178" i="62"/>
  <c r="AB200" i="62"/>
  <c r="AF200" i="62"/>
  <c r="AC200" i="62"/>
  <c r="X166" i="62"/>
  <c r="W166" i="62"/>
  <c r="AA166" i="62"/>
  <c r="U177" i="62"/>
  <c r="T177" i="62"/>
  <c r="AF164" i="62"/>
  <c r="AC164" i="62"/>
  <c r="AB164" i="62"/>
  <c r="Z173" i="62"/>
  <c r="Y173" i="62"/>
  <c r="AA162" i="62"/>
  <c r="X162" i="62"/>
  <c r="W162" i="62"/>
  <c r="AA139" i="62"/>
  <c r="W139" i="62"/>
  <c r="X139" i="62"/>
  <c r="Z160" i="62"/>
  <c r="Y160" i="62"/>
  <c r="AA156" i="62"/>
  <c r="W156" i="62"/>
  <c r="X156" i="62"/>
  <c r="U163" i="62"/>
  <c r="T163" i="62"/>
  <c r="AA147" i="62"/>
  <c r="X147" i="62"/>
  <c r="W147" i="62"/>
  <c r="W132" i="62"/>
  <c r="AA132" i="62"/>
  <c r="X132" i="62"/>
  <c r="Y169" i="62"/>
  <c r="Z169" i="62"/>
  <c r="U122" i="62"/>
  <c r="T122" i="62"/>
  <c r="W127" i="62"/>
  <c r="AA127" i="62"/>
  <c r="X127" i="62"/>
  <c r="V115" i="62"/>
  <c r="S115" i="62"/>
  <c r="R115" i="62"/>
  <c r="AC133" i="62"/>
  <c r="AF133" i="62"/>
  <c r="S108" i="62"/>
  <c r="V108" i="62"/>
  <c r="R108" i="62"/>
  <c r="X87" i="62"/>
  <c r="W87" i="62"/>
  <c r="AA87" i="62"/>
  <c r="V80" i="62"/>
  <c r="S80" i="62"/>
  <c r="R80" i="62"/>
  <c r="U59" i="62"/>
  <c r="T59" i="62"/>
  <c r="AF60" i="62"/>
  <c r="AC60" i="62"/>
  <c r="AB60" i="62"/>
  <c r="T105" i="62"/>
  <c r="U105" i="62"/>
  <c r="U35" i="62"/>
  <c r="T35" i="62"/>
  <c r="U26" i="62"/>
  <c r="T26" i="62"/>
  <c r="U17" i="62"/>
  <c r="T17" i="62"/>
  <c r="V58" i="62"/>
  <c r="S58" i="62"/>
  <c r="R58" i="62"/>
  <c r="Z9" i="62"/>
  <c r="Y9" i="62"/>
  <c r="U65" i="62"/>
  <c r="T65" i="62"/>
  <c r="AF9" i="62"/>
  <c r="AC9" i="62"/>
  <c r="AB9" i="62"/>
  <c r="AZ240" i="62"/>
  <c r="AW240" i="62"/>
  <c r="AV240" i="62"/>
  <c r="U11" i="62"/>
  <c r="T11" i="62"/>
  <c r="AC32" i="62"/>
  <c r="AF32" i="62"/>
  <c r="AB32" i="62"/>
  <c r="T82" i="62"/>
  <c r="U82" i="62"/>
  <c r="W36" i="62"/>
  <c r="AA36" i="62"/>
  <c r="X36" i="62"/>
  <c r="X14" i="62"/>
  <c r="AA14" i="62"/>
  <c r="W14" i="62"/>
  <c r="X62" i="62"/>
  <c r="AA62" i="62"/>
  <c r="W62" i="62"/>
  <c r="T12" i="62"/>
  <c r="U12" i="62"/>
  <c r="AJ40" i="62"/>
  <c r="AF74" i="62"/>
  <c r="AB74" i="62"/>
  <c r="AC74" i="62"/>
  <c r="AF256" i="62"/>
  <c r="AC256" i="62"/>
  <c r="AB256" i="62"/>
  <c r="AC248" i="62"/>
  <c r="AF248" i="62"/>
  <c r="AB248" i="62"/>
  <c r="AK253" i="62"/>
  <c r="AG253" i="62"/>
  <c r="AH253" i="62"/>
  <c r="U239" i="62"/>
  <c r="T239" i="62"/>
  <c r="S246" i="62"/>
  <c r="V246" i="62"/>
  <c r="R246" i="62"/>
  <c r="X222" i="62"/>
  <c r="W222" i="62"/>
  <c r="AA222" i="62"/>
  <c r="AF224" i="62"/>
  <c r="AC224" i="62"/>
  <c r="AB224" i="62"/>
  <c r="U209" i="62"/>
  <c r="T209" i="62"/>
  <c r="X215" i="62"/>
  <c r="W215" i="62"/>
  <c r="AA215" i="62"/>
  <c r="R212" i="62"/>
  <c r="V212" i="62"/>
  <c r="S212" i="62"/>
  <c r="U188" i="62"/>
  <c r="T188" i="62"/>
  <c r="AF213" i="62"/>
  <c r="AB213" i="62"/>
  <c r="AC213" i="62"/>
  <c r="U202" i="62"/>
  <c r="T202" i="62"/>
  <c r="AB228" i="62"/>
  <c r="AF228" i="62"/>
  <c r="AC228" i="62"/>
  <c r="X175" i="62"/>
  <c r="W175" i="62"/>
  <c r="AA175" i="62"/>
  <c r="X206" i="62"/>
  <c r="AA206" i="62"/>
  <c r="W206" i="62"/>
  <c r="Z194" i="62"/>
  <c r="Y194" i="62"/>
  <c r="R204" i="62"/>
  <c r="S204" i="62"/>
  <c r="V204" i="62"/>
  <c r="Z182" i="62"/>
  <c r="Y182" i="62"/>
  <c r="Z200" i="62"/>
  <c r="Y200" i="62"/>
  <c r="W161" i="62"/>
  <c r="X161" i="62"/>
  <c r="AA161" i="62"/>
  <c r="AF207" i="62"/>
  <c r="AB207" i="62"/>
  <c r="AC207" i="62"/>
  <c r="X172" i="62"/>
  <c r="W172" i="62"/>
  <c r="AA172" i="62"/>
  <c r="AC160" i="62"/>
  <c r="AB160" i="62"/>
  <c r="AF160" i="62"/>
  <c r="AA150" i="62"/>
  <c r="X150" i="62"/>
  <c r="W150" i="62"/>
  <c r="AA153" i="62"/>
  <c r="W153" i="62"/>
  <c r="X153" i="62"/>
  <c r="AC142" i="62"/>
  <c r="AF142" i="62"/>
  <c r="AB142" i="62"/>
  <c r="Y140" i="62"/>
  <c r="Z140" i="62"/>
  <c r="AC131" i="62"/>
  <c r="AF131" i="62"/>
  <c r="AB131" i="62"/>
  <c r="U156" i="62"/>
  <c r="T156" i="62"/>
  <c r="W121" i="62"/>
  <c r="AA121" i="62"/>
  <c r="X121" i="62"/>
  <c r="X163" i="62"/>
  <c r="W163" i="62"/>
  <c r="AA163" i="62"/>
  <c r="AA125" i="62"/>
  <c r="W125" i="62"/>
  <c r="X125" i="62"/>
  <c r="AA122" i="62"/>
  <c r="W122" i="62"/>
  <c r="X122" i="62"/>
  <c r="U127" i="62"/>
  <c r="T127" i="62"/>
  <c r="S102" i="62"/>
  <c r="V102" i="62"/>
  <c r="R102" i="62"/>
  <c r="T93" i="62"/>
  <c r="U93" i="62"/>
  <c r="V109" i="62"/>
  <c r="R109" i="62"/>
  <c r="S109" i="62"/>
  <c r="AA136" i="62"/>
  <c r="W136" i="62"/>
  <c r="X136" i="62"/>
  <c r="V106" i="62"/>
  <c r="R106" i="62"/>
  <c r="S106" i="62"/>
  <c r="AA130" i="62"/>
  <c r="X130" i="62"/>
  <c r="W130" i="62"/>
  <c r="X99" i="62"/>
  <c r="V92" i="62"/>
  <c r="S92" i="62"/>
  <c r="R92" i="62"/>
  <c r="AF78" i="62"/>
  <c r="AC78" i="62"/>
  <c r="AB78" i="62"/>
  <c r="U90" i="62"/>
  <c r="T90" i="62"/>
  <c r="AF72" i="62"/>
  <c r="AC72" i="62"/>
  <c r="AB72" i="62"/>
  <c r="AF97" i="62"/>
  <c r="AC97" i="62"/>
  <c r="AB97" i="62"/>
  <c r="AF75" i="62"/>
  <c r="AC75" i="62"/>
  <c r="AB75" i="62"/>
  <c r="S44" i="62"/>
  <c r="V44" i="62"/>
  <c r="R44" i="62"/>
  <c r="V34" i="62"/>
  <c r="S34" i="62"/>
  <c r="R34" i="62"/>
  <c r="V25" i="62"/>
  <c r="S25" i="62"/>
  <c r="R25" i="62"/>
  <c r="V16" i="62"/>
  <c r="S16" i="62"/>
  <c r="R16" i="62"/>
  <c r="S47" i="62"/>
  <c r="R47" i="62"/>
  <c r="V47" i="62"/>
  <c r="Z26" i="62"/>
  <c r="AD46" i="62"/>
  <c r="AE46" i="62"/>
  <c r="AD40" i="62"/>
  <c r="AE40" i="62"/>
  <c r="AC20" i="62"/>
  <c r="AB20" i="62"/>
  <c r="AF20" i="62"/>
  <c r="AA82" i="62"/>
  <c r="W82" i="62"/>
  <c r="X82" i="62"/>
  <c r="AC49" i="62"/>
  <c r="AF49" i="62"/>
  <c r="AB49" i="62"/>
  <c r="AB35" i="62"/>
  <c r="X8" i="62"/>
  <c r="AA8" i="62"/>
  <c r="W8" i="62"/>
  <c r="U62" i="62"/>
  <c r="T62" i="62"/>
  <c r="AC6" i="62"/>
  <c r="AB6" i="62"/>
  <c r="AF6" i="62"/>
  <c r="V76" i="62"/>
  <c r="S76" i="62"/>
  <c r="R76" i="62"/>
  <c r="Z46" i="62"/>
  <c r="Y46" i="62"/>
  <c r="U39" i="62"/>
  <c r="T39" i="62"/>
  <c r="Y29" i="62"/>
  <c r="Z29" i="62"/>
  <c r="U8" i="62"/>
  <c r="T8" i="62"/>
  <c r="Y74" i="62"/>
  <c r="Z74" i="62"/>
  <c r="V257" i="62"/>
  <c r="S257" i="62"/>
  <c r="R257" i="62"/>
  <c r="Y255" i="62"/>
  <c r="Z250" i="62"/>
  <c r="Y250" i="62"/>
  <c r="Z245" i="62"/>
  <c r="Y245" i="62"/>
  <c r="AF239" i="62"/>
  <c r="AC239" i="62"/>
  <c r="AB239" i="62"/>
  <c r="AC234" i="62"/>
  <c r="AB234" i="62"/>
  <c r="AF234" i="62"/>
  <c r="AA225" i="62"/>
  <c r="X225" i="62"/>
  <c r="W225" i="62"/>
  <c r="Y231" i="62"/>
  <c r="Z231" i="62"/>
  <c r="X216" i="62"/>
  <c r="W216" i="62"/>
  <c r="AA216" i="62"/>
  <c r="U216" i="62"/>
  <c r="T216" i="62"/>
  <c r="Y224" i="62"/>
  <c r="Z224" i="62"/>
  <c r="X209" i="62"/>
  <c r="W209" i="62"/>
  <c r="AA209" i="62"/>
  <c r="W193" i="62"/>
  <c r="AA193" i="62"/>
  <c r="X193" i="62"/>
  <c r="U190" i="62"/>
  <c r="T190" i="62"/>
  <c r="Z213" i="62"/>
  <c r="Y213" i="62"/>
  <c r="W202" i="62"/>
  <c r="X202" i="62"/>
  <c r="AA202" i="62"/>
  <c r="U185" i="62"/>
  <c r="T185" i="62"/>
  <c r="U169" i="62"/>
  <c r="T169" i="62"/>
  <c r="AF210" i="62"/>
  <c r="AB210" i="62"/>
  <c r="AC210" i="62"/>
  <c r="T170" i="62"/>
  <c r="U170" i="62"/>
  <c r="R192" i="62"/>
  <c r="S192" i="62"/>
  <c r="V192" i="62"/>
  <c r="W158" i="62"/>
  <c r="X158" i="62"/>
  <c r="AA158" i="62"/>
  <c r="T186" i="62"/>
  <c r="U186" i="62"/>
  <c r="AF181" i="62"/>
  <c r="AC181" i="62"/>
  <c r="AB181" i="62"/>
  <c r="X177" i="62"/>
  <c r="W177" i="62"/>
  <c r="AA177" i="62"/>
  <c r="Z207" i="62"/>
  <c r="Y207" i="62"/>
  <c r="U150" i="62"/>
  <c r="T150" i="62"/>
  <c r="U153" i="62"/>
  <c r="T153" i="62"/>
  <c r="Y142" i="62"/>
  <c r="Z142" i="62"/>
  <c r="T121" i="62"/>
  <c r="U121" i="62"/>
  <c r="U147" i="62"/>
  <c r="T147" i="62"/>
  <c r="T132" i="62"/>
  <c r="U132" i="62"/>
  <c r="W120" i="62"/>
  <c r="X120" i="62"/>
  <c r="AA120" i="62"/>
  <c r="S138" i="62"/>
  <c r="R138" i="62"/>
  <c r="V138" i="62"/>
  <c r="X101" i="62"/>
  <c r="AA101" i="62"/>
  <c r="W101" i="62"/>
  <c r="T89" i="62"/>
  <c r="U89" i="62"/>
  <c r="Z157" i="62"/>
  <c r="Y157" i="62"/>
  <c r="T91" i="62"/>
  <c r="U91" i="62"/>
  <c r="T88" i="62"/>
  <c r="U88" i="62"/>
  <c r="V73" i="62"/>
  <c r="S73" i="62"/>
  <c r="R73" i="62"/>
  <c r="V103" i="62"/>
  <c r="S103" i="62"/>
  <c r="R103" i="62"/>
  <c r="Z176" i="62"/>
  <c r="Y176" i="62"/>
  <c r="X90" i="62"/>
  <c r="AA90" i="62"/>
  <c r="W90" i="62"/>
  <c r="U46" i="62"/>
  <c r="T46" i="62"/>
  <c r="Z97" i="62"/>
  <c r="Y97" i="62"/>
  <c r="Y42" i="62"/>
  <c r="U32" i="62"/>
  <c r="T32" i="62"/>
  <c r="U23" i="62"/>
  <c r="T23" i="62"/>
  <c r="AF94" i="62"/>
  <c r="AC94" i="62"/>
  <c r="AB94" i="62"/>
  <c r="X56" i="62"/>
  <c r="AA56" i="62"/>
  <c r="W56" i="62"/>
  <c r="AK46" i="62"/>
  <c r="AG46" i="62"/>
  <c r="AH46" i="62"/>
  <c r="AC3" i="62"/>
  <c r="AB3" i="62"/>
  <c r="AF3" i="62"/>
  <c r="W24" i="62"/>
  <c r="AA24" i="62"/>
  <c r="X24" i="62"/>
  <c r="AF15" i="62"/>
  <c r="AC15" i="62"/>
  <c r="AB15" i="62"/>
  <c r="V7" i="62"/>
  <c r="S7" i="62"/>
  <c r="R7" i="62"/>
  <c r="V61" i="62"/>
  <c r="S61" i="62"/>
  <c r="R61" i="62"/>
  <c r="Z40" i="62"/>
  <c r="Y32" i="62"/>
  <c r="X71" i="62"/>
  <c r="AA71" i="62"/>
  <c r="W71" i="62"/>
  <c r="W18" i="62"/>
  <c r="AA18" i="62"/>
  <c r="X18" i="62"/>
  <c r="AC77" i="62"/>
  <c r="AB77" i="62"/>
  <c r="AF77" i="62"/>
  <c r="AL40" i="62"/>
  <c r="AP40" i="62"/>
  <c r="AM40" i="62"/>
  <c r="AF258" i="62"/>
  <c r="AC258" i="62"/>
  <c r="AB258" i="62"/>
  <c r="Y253" i="62"/>
  <c r="Z253" i="62"/>
  <c r="AF255" i="62"/>
  <c r="AB255" i="62"/>
  <c r="AC255" i="62"/>
  <c r="AE240" i="62"/>
  <c r="AD240" i="62"/>
  <c r="AC250" i="62"/>
  <c r="AB250" i="62"/>
  <c r="AF250" i="62"/>
  <c r="AD253" i="62"/>
  <c r="AE253" i="62"/>
  <c r="R244" i="62"/>
  <c r="V244" i="62"/>
  <c r="S244" i="62"/>
  <c r="AJ240" i="62"/>
  <c r="AI240" i="62"/>
  <c r="Z237" i="62"/>
  <c r="Y237" i="62"/>
  <c r="V218" i="62"/>
  <c r="R218" i="62"/>
  <c r="S218" i="62"/>
  <c r="AB231" i="62"/>
  <c r="AF231" i="62"/>
  <c r="AC231" i="62"/>
  <c r="X203" i="62"/>
  <c r="AA203" i="62"/>
  <c r="W203" i="62"/>
  <c r="W199" i="62"/>
  <c r="AA199" i="62"/>
  <c r="X199" i="62"/>
  <c r="U200" i="62"/>
  <c r="T200" i="62"/>
  <c r="AA190" i="62"/>
  <c r="W190" i="62"/>
  <c r="X190" i="62"/>
  <c r="X185" i="62"/>
  <c r="AA185" i="62"/>
  <c r="W185" i="62"/>
  <c r="AH211" i="62"/>
  <c r="AG211" i="62"/>
  <c r="AK211" i="62"/>
  <c r="AE195" i="62"/>
  <c r="AD195" i="62"/>
  <c r="Z210" i="62"/>
  <c r="Y210" i="62"/>
  <c r="W187" i="62"/>
  <c r="X187" i="62"/>
  <c r="AA187" i="62"/>
  <c r="V171" i="62"/>
  <c r="R171" i="62"/>
  <c r="S171" i="62"/>
  <c r="X184" i="62"/>
  <c r="W184" i="62"/>
  <c r="AA184" i="62"/>
  <c r="U165" i="62"/>
  <c r="T165" i="62"/>
  <c r="W155" i="62"/>
  <c r="X155" i="62"/>
  <c r="AA155" i="62"/>
  <c r="W186" i="62"/>
  <c r="X186" i="62"/>
  <c r="AA186" i="62"/>
  <c r="Y181" i="62"/>
  <c r="Z181" i="62"/>
  <c r="R198" i="62"/>
  <c r="S198" i="62"/>
  <c r="V198" i="62"/>
  <c r="V179" i="62"/>
  <c r="S179" i="62"/>
  <c r="R179" i="62"/>
  <c r="V168" i="62"/>
  <c r="R168" i="62"/>
  <c r="S168" i="62"/>
  <c r="Z154" i="62"/>
  <c r="Y154" i="62"/>
  <c r="Z151" i="62"/>
  <c r="Y151" i="62"/>
  <c r="AC137" i="62"/>
  <c r="AF137" i="62"/>
  <c r="AB137" i="62"/>
  <c r="W129" i="62"/>
  <c r="X129" i="62"/>
  <c r="AA129" i="62"/>
  <c r="AA118" i="62"/>
  <c r="X118" i="62"/>
  <c r="W118" i="62"/>
  <c r="Y148" i="62"/>
  <c r="Z148" i="62"/>
  <c r="U128" i="62"/>
  <c r="T128" i="62"/>
  <c r="W117" i="62"/>
  <c r="X117" i="62"/>
  <c r="AA117" i="62"/>
  <c r="Z134" i="62"/>
  <c r="Y134" i="62"/>
  <c r="AA124" i="62"/>
  <c r="X124" i="62"/>
  <c r="W124" i="62"/>
  <c r="AB143" i="62"/>
  <c r="AF143" i="62"/>
  <c r="AC143" i="62"/>
  <c r="S114" i="62"/>
  <c r="V114" i="62"/>
  <c r="R114" i="62"/>
  <c r="T87" i="62"/>
  <c r="U87" i="62"/>
  <c r="U136" i="62"/>
  <c r="T136" i="62"/>
  <c r="T130" i="62"/>
  <c r="U130" i="62"/>
  <c r="X93" i="62"/>
  <c r="W93" i="62"/>
  <c r="AA93" i="62"/>
  <c r="AC157" i="62"/>
  <c r="AB157" i="62"/>
  <c r="AF157" i="62"/>
  <c r="R107" i="62"/>
  <c r="V107" i="62"/>
  <c r="S107" i="62"/>
  <c r="AB89" i="62"/>
  <c r="AF89" i="62"/>
  <c r="AC89" i="62"/>
  <c r="AA88" i="62"/>
  <c r="W88" i="62"/>
  <c r="X88" i="62"/>
  <c r="V64" i="62"/>
  <c r="S64" i="62"/>
  <c r="R64" i="62"/>
  <c r="Z78" i="62"/>
  <c r="Y78" i="62"/>
  <c r="AF63" i="62"/>
  <c r="U40" i="62"/>
  <c r="T40" i="62"/>
  <c r="AF66" i="62"/>
  <c r="AC66" i="62"/>
  <c r="AB66" i="62"/>
  <c r="V31" i="62"/>
  <c r="S31" i="62"/>
  <c r="R31" i="62"/>
  <c r="V22" i="62"/>
  <c r="S22" i="62"/>
  <c r="R22" i="62"/>
  <c r="Z94" i="62"/>
  <c r="Y94" i="62"/>
  <c r="V67" i="62"/>
  <c r="S67" i="62"/>
  <c r="R67" i="62"/>
  <c r="Z45" i="62"/>
  <c r="Y45" i="62"/>
  <c r="AF27" i="62"/>
  <c r="AC27" i="62"/>
  <c r="AB27" i="62"/>
  <c r="AF45" i="62"/>
  <c r="AB45" i="62"/>
  <c r="AC45" i="62"/>
  <c r="AC23" i="62"/>
  <c r="AF23" i="62"/>
  <c r="AB23" i="62"/>
  <c r="AF39" i="62"/>
  <c r="AB39" i="62"/>
  <c r="AC39" i="62"/>
  <c r="Y20" i="62"/>
  <c r="Z20" i="62"/>
  <c r="U71" i="62"/>
  <c r="T71" i="62"/>
  <c r="Y35" i="62"/>
  <c r="Z35" i="62"/>
  <c r="AC17" i="62"/>
  <c r="AF17" i="62"/>
  <c r="AB17" i="62"/>
  <c r="Y77" i="62"/>
  <c r="Z77" i="62"/>
  <c r="AC59" i="62"/>
  <c r="AB59" i="62"/>
  <c r="AF59" i="62"/>
  <c r="AA258" i="63"/>
  <c r="W258" i="63"/>
  <c r="X258" i="63"/>
  <c r="Y256" i="63"/>
  <c r="Z256" i="63"/>
  <c r="T257" i="63"/>
  <c r="U257" i="63"/>
  <c r="AC249" i="63"/>
  <c r="AF249" i="63"/>
  <c r="AB249" i="63"/>
  <c r="U234" i="63"/>
  <c r="T234" i="63"/>
  <c r="AA238" i="63"/>
  <c r="W238" i="63"/>
  <c r="X238" i="63"/>
  <c r="U242" i="63"/>
  <c r="T242" i="63"/>
  <c r="Y234" i="63"/>
  <c r="Z234" i="63"/>
  <c r="U243" i="63"/>
  <c r="T243" i="63"/>
  <c r="AC227" i="63"/>
  <c r="AF227" i="63"/>
  <c r="AB227" i="63"/>
  <c r="U220" i="63"/>
  <c r="T220" i="63"/>
  <c r="AA226" i="63"/>
  <c r="W226" i="63"/>
  <c r="X226" i="63"/>
  <c r="X211" i="63"/>
  <c r="AA211" i="63"/>
  <c r="W211" i="63"/>
  <c r="U202" i="63"/>
  <c r="T202" i="63"/>
  <c r="W200" i="63"/>
  <c r="AA200" i="63"/>
  <c r="X200" i="63"/>
  <c r="W195" i="63"/>
  <c r="AA195" i="63"/>
  <c r="X195" i="63"/>
  <c r="V186" i="63"/>
  <c r="S186" i="63"/>
  <c r="R186" i="63"/>
  <c r="W173" i="63"/>
  <c r="AA173" i="63"/>
  <c r="X173" i="63"/>
  <c r="Z170" i="63"/>
  <c r="Z199" i="63"/>
  <c r="Y199" i="63"/>
  <c r="AA174" i="63"/>
  <c r="W174" i="63"/>
  <c r="X174" i="63"/>
  <c r="AE183" i="63"/>
  <c r="AD183" i="63"/>
  <c r="Z151" i="63"/>
  <c r="Y151" i="63"/>
  <c r="AA175" i="63"/>
  <c r="W175" i="63"/>
  <c r="X175" i="63"/>
  <c r="Y155" i="63"/>
  <c r="Z155" i="63"/>
  <c r="Y176" i="63"/>
  <c r="Z176" i="63"/>
  <c r="U131" i="63"/>
  <c r="T131" i="63"/>
  <c r="AA154" i="63"/>
  <c r="X154" i="63"/>
  <c r="W154" i="63"/>
  <c r="AC146" i="63"/>
  <c r="AF146" i="63"/>
  <c r="AB146" i="63"/>
  <c r="AA141" i="63"/>
  <c r="X141" i="63"/>
  <c r="W141" i="63"/>
  <c r="Y142" i="63"/>
  <c r="Z142" i="63"/>
  <c r="W126" i="63"/>
  <c r="AA126" i="63"/>
  <c r="X126" i="63"/>
  <c r="Y113" i="63"/>
  <c r="Z113" i="63"/>
  <c r="S150" i="63"/>
  <c r="R150" i="63"/>
  <c r="V150" i="63"/>
  <c r="AA125" i="63"/>
  <c r="W125" i="63"/>
  <c r="X125" i="63"/>
  <c r="U115" i="63"/>
  <c r="T115" i="63"/>
  <c r="U100" i="63"/>
  <c r="T100" i="63"/>
  <c r="U88" i="63"/>
  <c r="T88" i="63"/>
  <c r="AC97" i="63"/>
  <c r="AF97" i="63"/>
  <c r="AB97" i="63"/>
  <c r="V85" i="63"/>
  <c r="R85" i="63"/>
  <c r="S85" i="63"/>
  <c r="U94" i="63"/>
  <c r="T94" i="63"/>
  <c r="U92" i="63"/>
  <c r="T92" i="63"/>
  <c r="AA90" i="63"/>
  <c r="X90" i="63"/>
  <c r="W90" i="63"/>
  <c r="U111" i="63"/>
  <c r="T111" i="63"/>
  <c r="S79" i="63"/>
  <c r="R79" i="63"/>
  <c r="V79" i="63"/>
  <c r="X83" i="63"/>
  <c r="W83" i="63"/>
  <c r="AA83" i="63"/>
  <c r="Z75" i="63"/>
  <c r="Y75" i="63"/>
  <c r="S108" i="63"/>
  <c r="R108" i="63"/>
  <c r="V108" i="63"/>
  <c r="W80" i="63"/>
  <c r="X80" i="63"/>
  <c r="AA80" i="63"/>
  <c r="Z84" i="63"/>
  <c r="Z69" i="63"/>
  <c r="W87" i="63"/>
  <c r="AA87" i="63"/>
  <c r="X87" i="63"/>
  <c r="T65" i="63"/>
  <c r="U65" i="63"/>
  <c r="Y66" i="63"/>
  <c r="Z66" i="63"/>
  <c r="U86" i="63"/>
  <c r="T86" i="63"/>
  <c r="AC35" i="63"/>
  <c r="AF88" i="63"/>
  <c r="AC88" i="63"/>
  <c r="AB88" i="63"/>
  <c r="V37" i="63"/>
  <c r="S37" i="63"/>
  <c r="R37" i="63"/>
  <c r="V28" i="63"/>
  <c r="S28" i="63"/>
  <c r="R28" i="63"/>
  <c r="U45" i="63"/>
  <c r="T45" i="63"/>
  <c r="V10" i="63"/>
  <c r="S10" i="63"/>
  <c r="R10" i="63"/>
  <c r="U26" i="63"/>
  <c r="T26" i="63"/>
  <c r="U14" i="63"/>
  <c r="T14" i="63"/>
  <c r="X39" i="63"/>
  <c r="W39" i="63"/>
  <c r="AA39" i="63"/>
  <c r="Z21" i="63"/>
  <c r="Y21" i="63"/>
  <c r="Z9" i="63"/>
  <c r="Y9" i="63"/>
  <c r="W74" i="63"/>
  <c r="X74" i="63"/>
  <c r="AA74" i="63"/>
  <c r="S44" i="63"/>
  <c r="V44" i="63"/>
  <c r="R44" i="63"/>
  <c r="Z27" i="63"/>
  <c r="Y27" i="63"/>
  <c r="T56" i="63"/>
  <c r="U56" i="63"/>
  <c r="AF27" i="63"/>
  <c r="AC27" i="63"/>
  <c r="AB27" i="63"/>
  <c r="U17" i="63"/>
  <c r="T17" i="63"/>
  <c r="AA59" i="63"/>
  <c r="X59" i="63"/>
  <c r="W59" i="63"/>
  <c r="Y26" i="63"/>
  <c r="Z26" i="63"/>
  <c r="AC256" i="63"/>
  <c r="AF256" i="63"/>
  <c r="AB256" i="63"/>
  <c r="X255" i="63"/>
  <c r="AA255" i="63"/>
  <c r="W255" i="63"/>
  <c r="AA248" i="63"/>
  <c r="W248" i="63"/>
  <c r="X248" i="63"/>
  <c r="AF245" i="63"/>
  <c r="AC245" i="63"/>
  <c r="AB245" i="63"/>
  <c r="S244" i="63"/>
  <c r="V244" i="63"/>
  <c r="R244" i="63"/>
  <c r="Y242" i="63"/>
  <c r="Z242" i="63"/>
  <c r="AA232" i="63"/>
  <c r="W232" i="63"/>
  <c r="X232" i="63"/>
  <c r="AA223" i="63"/>
  <c r="W223" i="63"/>
  <c r="X223" i="63"/>
  <c r="U239" i="63"/>
  <c r="T239" i="63"/>
  <c r="Y221" i="63"/>
  <c r="Z221" i="63"/>
  <c r="AA233" i="63"/>
  <c r="W233" i="63"/>
  <c r="X233" i="63"/>
  <c r="AC224" i="63"/>
  <c r="AB224" i="63"/>
  <c r="AF224" i="63"/>
  <c r="AP222" i="63"/>
  <c r="AM222" i="63"/>
  <c r="AL222" i="63"/>
  <c r="W216" i="63"/>
  <c r="AA216" i="63"/>
  <c r="X216" i="63"/>
  <c r="X217" i="63"/>
  <c r="W217" i="63"/>
  <c r="AA217" i="63"/>
  <c r="W208" i="63"/>
  <c r="AA208" i="63"/>
  <c r="X208" i="63"/>
  <c r="AC228" i="63"/>
  <c r="AF228" i="63"/>
  <c r="AB228" i="63"/>
  <c r="U208" i="63"/>
  <c r="T208" i="63"/>
  <c r="S207" i="63"/>
  <c r="V207" i="63"/>
  <c r="R207" i="63"/>
  <c r="AG197" i="63"/>
  <c r="AH197" i="63"/>
  <c r="AK197" i="63"/>
  <c r="T200" i="63"/>
  <c r="U200" i="63"/>
  <c r="T195" i="63"/>
  <c r="U195" i="63"/>
  <c r="W192" i="63"/>
  <c r="X192" i="63"/>
  <c r="AA192" i="63"/>
  <c r="V210" i="63"/>
  <c r="S210" i="63"/>
  <c r="R210" i="63"/>
  <c r="X185" i="63"/>
  <c r="AA185" i="63"/>
  <c r="W185" i="63"/>
  <c r="W167" i="63"/>
  <c r="X167" i="63"/>
  <c r="AA167" i="63"/>
  <c r="X182" i="63"/>
  <c r="AA182" i="63"/>
  <c r="W182" i="63"/>
  <c r="AA168" i="63"/>
  <c r="X168" i="63"/>
  <c r="W168" i="63"/>
  <c r="AK180" i="63"/>
  <c r="AH180" i="63"/>
  <c r="AG180" i="63"/>
  <c r="T174" i="63"/>
  <c r="U174" i="63"/>
  <c r="R191" i="63"/>
  <c r="S191" i="63"/>
  <c r="V191" i="63"/>
  <c r="AG183" i="63"/>
  <c r="AH183" i="63"/>
  <c r="AK183" i="63"/>
  <c r="W161" i="63"/>
  <c r="AA161" i="63"/>
  <c r="X161" i="63"/>
  <c r="Z145" i="63"/>
  <c r="Y145" i="63"/>
  <c r="U190" i="63"/>
  <c r="T190" i="63"/>
  <c r="AA169" i="63"/>
  <c r="W169" i="63"/>
  <c r="X169" i="63"/>
  <c r="S153" i="63"/>
  <c r="R153" i="63"/>
  <c r="V153" i="63"/>
  <c r="AC176" i="63"/>
  <c r="AF176" i="63"/>
  <c r="AB176" i="63"/>
  <c r="S149" i="63"/>
  <c r="R149" i="63"/>
  <c r="V149" i="63"/>
  <c r="R137" i="63"/>
  <c r="S137" i="63"/>
  <c r="V137" i="63"/>
  <c r="Y146" i="63"/>
  <c r="Z146" i="63"/>
  <c r="S159" i="63"/>
  <c r="R159" i="63"/>
  <c r="V159" i="63"/>
  <c r="U141" i="63"/>
  <c r="T141" i="63"/>
  <c r="AB142" i="63"/>
  <c r="AF142" i="63"/>
  <c r="AC142" i="63"/>
  <c r="W123" i="63"/>
  <c r="AA123" i="63"/>
  <c r="X123" i="63"/>
  <c r="AB113" i="63"/>
  <c r="AF113" i="63"/>
  <c r="AC113" i="63"/>
  <c r="T129" i="63"/>
  <c r="U129" i="63"/>
  <c r="U125" i="63"/>
  <c r="T125" i="63"/>
  <c r="Y95" i="63"/>
  <c r="AG94" i="63"/>
  <c r="AH94" i="63"/>
  <c r="AK94" i="63"/>
  <c r="AE107" i="63"/>
  <c r="AD107" i="63"/>
  <c r="Z107" i="63"/>
  <c r="Y107" i="63"/>
  <c r="Z103" i="63"/>
  <c r="Y103" i="63"/>
  <c r="W111" i="63"/>
  <c r="AA111" i="63"/>
  <c r="X111" i="63"/>
  <c r="Y77" i="63"/>
  <c r="Z77" i="63"/>
  <c r="AF75" i="63"/>
  <c r="AB75" i="63"/>
  <c r="AC75" i="63"/>
  <c r="Z104" i="63"/>
  <c r="Y104" i="63"/>
  <c r="U80" i="63"/>
  <c r="T80" i="63"/>
  <c r="AF179" i="63"/>
  <c r="AB179" i="63"/>
  <c r="AC179" i="63"/>
  <c r="Z106" i="63"/>
  <c r="Y106" i="63"/>
  <c r="AF84" i="63"/>
  <c r="AB84" i="63"/>
  <c r="AC84" i="63"/>
  <c r="AF69" i="63"/>
  <c r="AC69" i="63"/>
  <c r="AB69" i="63"/>
  <c r="Z61" i="63"/>
  <c r="U66" i="63"/>
  <c r="T66" i="63"/>
  <c r="AA51" i="63"/>
  <c r="X51" i="63"/>
  <c r="W51" i="63"/>
  <c r="U87" i="63"/>
  <c r="T87" i="63"/>
  <c r="AC66" i="63"/>
  <c r="AB66" i="63"/>
  <c r="AF66" i="63"/>
  <c r="T71" i="63"/>
  <c r="U71" i="63"/>
  <c r="AC32" i="63"/>
  <c r="AB32" i="63"/>
  <c r="AF32" i="63"/>
  <c r="X68" i="63"/>
  <c r="W68" i="63"/>
  <c r="AA68" i="63"/>
  <c r="U60" i="63"/>
  <c r="T60" i="63"/>
  <c r="AA48" i="63"/>
  <c r="X48" i="63"/>
  <c r="W48" i="63"/>
  <c r="U35" i="63"/>
  <c r="T35" i="63"/>
  <c r="U57" i="63"/>
  <c r="T57" i="63"/>
  <c r="X36" i="63"/>
  <c r="W36" i="63"/>
  <c r="AA36" i="63"/>
  <c r="Z6" i="63"/>
  <c r="U74" i="63"/>
  <c r="T74" i="63"/>
  <c r="AF30" i="63"/>
  <c r="AC30" i="63"/>
  <c r="AB30" i="63"/>
  <c r="V25" i="63"/>
  <c r="S25" i="63"/>
  <c r="R25" i="63"/>
  <c r="AF15" i="63"/>
  <c r="AC15" i="63"/>
  <c r="AB15" i="63"/>
  <c r="AC6" i="63"/>
  <c r="AF6" i="63"/>
  <c r="AB6" i="63"/>
  <c r="T39" i="63"/>
  <c r="U39" i="63"/>
  <c r="T59" i="63"/>
  <c r="U59" i="63"/>
  <c r="Z24" i="63"/>
  <c r="Y24" i="63"/>
  <c r="AA4" i="63"/>
  <c r="X4" i="63"/>
  <c r="W4" i="63"/>
  <c r="Z18" i="63"/>
  <c r="Y18" i="63"/>
  <c r="AF20" i="63"/>
  <c r="AC20" i="63"/>
  <c r="AB20" i="63"/>
  <c r="U255" i="63"/>
  <c r="T255" i="63"/>
  <c r="Y251" i="63"/>
  <c r="Z251" i="63"/>
  <c r="T238" i="63"/>
  <c r="U238" i="63"/>
  <c r="U241" i="63"/>
  <c r="T241" i="63"/>
  <c r="Y222" i="63"/>
  <c r="Z222" i="63"/>
  <c r="Y215" i="63"/>
  <c r="Z215" i="63"/>
  <c r="U217" i="63"/>
  <c r="T217" i="63"/>
  <c r="AC203" i="63"/>
  <c r="AF203" i="63"/>
  <c r="AB203" i="63"/>
  <c r="R213" i="63"/>
  <c r="V213" i="63"/>
  <c r="S213" i="63"/>
  <c r="S204" i="63"/>
  <c r="V204" i="63"/>
  <c r="R204" i="63"/>
  <c r="U226" i="63"/>
  <c r="T226" i="63"/>
  <c r="T211" i="63"/>
  <c r="U211" i="63"/>
  <c r="AD197" i="63"/>
  <c r="AE197" i="63"/>
  <c r="AA206" i="63"/>
  <c r="W206" i="63"/>
  <c r="X206" i="63"/>
  <c r="T192" i="63"/>
  <c r="U192" i="63"/>
  <c r="V181" i="63"/>
  <c r="R181" i="63"/>
  <c r="S181" i="63"/>
  <c r="T168" i="63"/>
  <c r="U168" i="63"/>
  <c r="AB199" i="63"/>
  <c r="AC199" i="63"/>
  <c r="AF199" i="63"/>
  <c r="U182" i="63"/>
  <c r="T182" i="63"/>
  <c r="U166" i="63"/>
  <c r="T166" i="63"/>
  <c r="U188" i="63"/>
  <c r="T188" i="63"/>
  <c r="Y139" i="63"/>
  <c r="Z139" i="63"/>
  <c r="X190" i="63"/>
  <c r="W190" i="63"/>
  <c r="AA190" i="63"/>
  <c r="S165" i="63"/>
  <c r="R165" i="63"/>
  <c r="V165" i="63"/>
  <c r="S152" i="63"/>
  <c r="V152" i="63"/>
  <c r="R152" i="63"/>
  <c r="Y136" i="63"/>
  <c r="Z136" i="63"/>
  <c r="W127" i="63"/>
  <c r="X127" i="63"/>
  <c r="AA127" i="63"/>
  <c r="AA147" i="63"/>
  <c r="X147" i="63"/>
  <c r="W147" i="63"/>
  <c r="W120" i="63"/>
  <c r="AA120" i="63"/>
  <c r="X120" i="63"/>
  <c r="AM109" i="63"/>
  <c r="AL109" i="63"/>
  <c r="AP109" i="63"/>
  <c r="U126" i="63"/>
  <c r="T126" i="63"/>
  <c r="U120" i="63"/>
  <c r="T120" i="63"/>
  <c r="W129" i="63"/>
  <c r="AA129" i="63"/>
  <c r="X129" i="63"/>
  <c r="AA122" i="63"/>
  <c r="W122" i="63"/>
  <c r="X122" i="63"/>
  <c r="AK107" i="63"/>
  <c r="AG107" i="63"/>
  <c r="AH107" i="63"/>
  <c r="V82" i="63"/>
  <c r="S82" i="63"/>
  <c r="R82" i="63"/>
  <c r="AE100" i="63"/>
  <c r="AD100" i="63"/>
  <c r="AF131" i="63"/>
  <c r="AC131" i="63"/>
  <c r="AB131" i="63"/>
  <c r="AC103" i="63"/>
  <c r="AB103" i="63"/>
  <c r="AF103" i="63"/>
  <c r="AI95" i="63"/>
  <c r="AJ95" i="63"/>
  <c r="T90" i="63"/>
  <c r="U90" i="63"/>
  <c r="AE95" i="63"/>
  <c r="AD95" i="63"/>
  <c r="AF77" i="63"/>
  <c r="AC77" i="63"/>
  <c r="AB77" i="63"/>
  <c r="Y96" i="63"/>
  <c r="Z96" i="63"/>
  <c r="U83" i="63"/>
  <c r="T83" i="63"/>
  <c r="AC104" i="63"/>
  <c r="AF104" i="63"/>
  <c r="AB104" i="63"/>
  <c r="U96" i="63"/>
  <c r="T96" i="63"/>
  <c r="Y179" i="63"/>
  <c r="Z179" i="63"/>
  <c r="AB106" i="63"/>
  <c r="AF106" i="63"/>
  <c r="AC106" i="63"/>
  <c r="T49" i="63"/>
  <c r="U49" i="63"/>
  <c r="X49" i="63"/>
  <c r="W49" i="63"/>
  <c r="AA49" i="63"/>
  <c r="X52" i="63"/>
  <c r="W52" i="63"/>
  <c r="AA52" i="63"/>
  <c r="U68" i="63"/>
  <c r="T68" i="63"/>
  <c r="AA60" i="63"/>
  <c r="X60" i="63"/>
  <c r="W60" i="63"/>
  <c r="V34" i="63"/>
  <c r="S34" i="63"/>
  <c r="R34" i="63"/>
  <c r="AA57" i="63"/>
  <c r="X57" i="63"/>
  <c r="W57" i="63"/>
  <c r="AA45" i="63"/>
  <c r="X45" i="63"/>
  <c r="W45" i="63"/>
  <c r="V22" i="63"/>
  <c r="S22" i="63"/>
  <c r="R22" i="63"/>
  <c r="AA5" i="63"/>
  <c r="X5" i="63"/>
  <c r="W5" i="63"/>
  <c r="T24" i="63"/>
  <c r="U24" i="63"/>
  <c r="T12" i="63"/>
  <c r="U12" i="63"/>
  <c r="X33" i="63"/>
  <c r="W33" i="63"/>
  <c r="AA33" i="63"/>
  <c r="X17" i="63"/>
  <c r="AA17" i="63"/>
  <c r="W17" i="63"/>
  <c r="U23" i="63"/>
  <c r="T23" i="63"/>
  <c r="AF24" i="63"/>
  <c r="AC24" i="63"/>
  <c r="AB24" i="63"/>
  <c r="AF18" i="63"/>
  <c r="AC18" i="63"/>
  <c r="AB18" i="63"/>
  <c r="AF14" i="63"/>
  <c r="AC14" i="63"/>
  <c r="AB14" i="63"/>
  <c r="Y20" i="63"/>
  <c r="Z20" i="63"/>
  <c r="U258" i="63"/>
  <c r="T258" i="63"/>
  <c r="AB251" i="63"/>
  <c r="AF251" i="63"/>
  <c r="AC251" i="63"/>
  <c r="S247" i="63"/>
  <c r="V247" i="63"/>
  <c r="R247" i="63"/>
  <c r="V240" i="63"/>
  <c r="S240" i="63"/>
  <c r="R240" i="63"/>
  <c r="X252" i="63"/>
  <c r="AA252" i="63"/>
  <c r="W252" i="63"/>
  <c r="AF242" i="63"/>
  <c r="AC242" i="63"/>
  <c r="AB242" i="63"/>
  <c r="AC234" i="63"/>
  <c r="AF234" i="63"/>
  <c r="AB234" i="63"/>
  <c r="T232" i="63"/>
  <c r="U232" i="63"/>
  <c r="AA246" i="63"/>
  <c r="W246" i="63"/>
  <c r="X246" i="63"/>
  <c r="Z239" i="63"/>
  <c r="Y239" i="63"/>
  <c r="AA229" i="63"/>
  <c r="W229" i="63"/>
  <c r="X229" i="63"/>
  <c r="S225" i="63"/>
  <c r="V225" i="63"/>
  <c r="R225" i="63"/>
  <c r="T216" i="63"/>
  <c r="U216" i="63"/>
  <c r="AB212" i="63"/>
  <c r="AF212" i="63"/>
  <c r="AC212" i="63"/>
  <c r="Z203" i="63"/>
  <c r="Y203" i="63"/>
  <c r="AF205" i="63"/>
  <c r="AB205" i="63"/>
  <c r="AC205" i="63"/>
  <c r="U184" i="63"/>
  <c r="T184" i="63"/>
  <c r="Z180" i="63"/>
  <c r="Y180" i="63"/>
  <c r="AJ194" i="63"/>
  <c r="T161" i="63"/>
  <c r="U161" i="63"/>
  <c r="S171" i="63"/>
  <c r="R171" i="63"/>
  <c r="V171" i="63"/>
  <c r="AA166" i="63"/>
  <c r="W166" i="63"/>
  <c r="X166" i="63"/>
  <c r="X188" i="63"/>
  <c r="W188" i="63"/>
  <c r="AA188" i="63"/>
  <c r="U160" i="63"/>
  <c r="T160" i="63"/>
  <c r="Y133" i="63"/>
  <c r="Z133" i="63"/>
  <c r="AB178" i="63"/>
  <c r="AC178" i="63"/>
  <c r="AF178" i="63"/>
  <c r="U163" i="63"/>
  <c r="T163" i="63"/>
  <c r="W162" i="63"/>
  <c r="AA162" i="63"/>
  <c r="X162" i="63"/>
  <c r="S144" i="63"/>
  <c r="R144" i="63"/>
  <c r="V144" i="63"/>
  <c r="AB136" i="63"/>
  <c r="AF136" i="63"/>
  <c r="AC136" i="63"/>
  <c r="W124" i="63"/>
  <c r="X124" i="63"/>
  <c r="AA124" i="63"/>
  <c r="U147" i="63"/>
  <c r="T147" i="63"/>
  <c r="R140" i="63"/>
  <c r="V140" i="63"/>
  <c r="S140" i="63"/>
  <c r="S138" i="63"/>
  <c r="R138" i="63"/>
  <c r="V138" i="63"/>
  <c r="X128" i="63"/>
  <c r="AA128" i="63"/>
  <c r="W128" i="63"/>
  <c r="U122" i="63"/>
  <c r="T122" i="63"/>
  <c r="W93" i="63"/>
  <c r="AA93" i="63"/>
  <c r="X93" i="63"/>
  <c r="Z100" i="63"/>
  <c r="Y100" i="63"/>
  <c r="Y131" i="63"/>
  <c r="Z131" i="63"/>
  <c r="AL95" i="63"/>
  <c r="AM95" i="63"/>
  <c r="AP95" i="63"/>
  <c r="AC89" i="63"/>
  <c r="AB89" i="63"/>
  <c r="AF89" i="63"/>
  <c r="X105" i="63"/>
  <c r="W105" i="63"/>
  <c r="AA105" i="63"/>
  <c r="AC92" i="63"/>
  <c r="AF92" i="63"/>
  <c r="AB92" i="63"/>
  <c r="AB96" i="63"/>
  <c r="AC96" i="63"/>
  <c r="AF96" i="63"/>
  <c r="AF110" i="63"/>
  <c r="AC110" i="63"/>
  <c r="AB110" i="63"/>
  <c r="AA102" i="63"/>
  <c r="X102" i="63"/>
  <c r="W102" i="63"/>
  <c r="T77" i="63"/>
  <c r="U77" i="63"/>
  <c r="R67" i="63"/>
  <c r="S67" i="63"/>
  <c r="V67" i="63"/>
  <c r="Z58" i="63"/>
  <c r="AG61" i="63"/>
  <c r="AK61" i="63"/>
  <c r="AH61" i="63"/>
  <c r="AA54" i="63"/>
  <c r="X54" i="63"/>
  <c r="W54" i="63"/>
  <c r="AK64" i="63"/>
  <c r="AG58" i="63"/>
  <c r="AK58" i="63"/>
  <c r="AH58" i="63"/>
  <c r="U41" i="63"/>
  <c r="T41" i="63"/>
  <c r="U32" i="63"/>
  <c r="T32" i="63"/>
  <c r="AC43" i="63"/>
  <c r="AF43" i="63"/>
  <c r="AB43" i="63"/>
  <c r="U20" i="63"/>
  <c r="T20" i="63"/>
  <c r="U8" i="63"/>
  <c r="T8" i="63"/>
  <c r="Z30" i="63"/>
  <c r="Y30" i="63"/>
  <c r="Z15" i="63"/>
  <c r="Y15" i="63"/>
  <c r="AC29" i="63"/>
  <c r="AF29" i="63"/>
  <c r="AB29" i="63"/>
  <c r="AF21" i="63"/>
  <c r="AC21" i="63"/>
  <c r="AB21" i="63"/>
  <c r="V13" i="63"/>
  <c r="S13" i="63"/>
  <c r="R13" i="63"/>
  <c r="AA42" i="63"/>
  <c r="X42" i="63"/>
  <c r="W42" i="63"/>
  <c r="T36" i="63"/>
  <c r="U36" i="63"/>
  <c r="U63" i="63"/>
  <c r="T63" i="63"/>
  <c r="T4" i="63"/>
  <c r="U4" i="63"/>
  <c r="Y14" i="63"/>
  <c r="Z14" i="63"/>
  <c r="S254" i="63"/>
  <c r="R254" i="63"/>
  <c r="V254" i="63"/>
  <c r="Z253" i="63"/>
  <c r="Y253" i="63"/>
  <c r="W257" i="63"/>
  <c r="AA257" i="63"/>
  <c r="X257" i="63"/>
  <c r="Y249" i="63"/>
  <c r="Z249" i="63"/>
  <c r="W237" i="63"/>
  <c r="AA237" i="63"/>
  <c r="X237" i="63"/>
  <c r="U252" i="63"/>
  <c r="T252" i="63"/>
  <c r="W235" i="63"/>
  <c r="X235" i="63"/>
  <c r="AA235" i="63"/>
  <c r="AC230" i="63"/>
  <c r="AF230" i="63"/>
  <c r="AB230" i="63"/>
  <c r="U246" i="63"/>
  <c r="T246" i="63"/>
  <c r="U231" i="63"/>
  <c r="T231" i="63"/>
  <c r="U236" i="63"/>
  <c r="T236" i="63"/>
  <c r="U229" i="63"/>
  <c r="T229" i="63"/>
  <c r="Y224" i="63"/>
  <c r="Z224" i="63"/>
  <c r="S219" i="63"/>
  <c r="R219" i="63"/>
  <c r="V219" i="63"/>
  <c r="AK214" i="63"/>
  <c r="AH214" i="63"/>
  <c r="AG214" i="63"/>
  <c r="X220" i="63"/>
  <c r="W220" i="63"/>
  <c r="AA220" i="63"/>
  <c r="Y209" i="63"/>
  <c r="Z209" i="63"/>
  <c r="U196" i="63"/>
  <c r="T196" i="63"/>
  <c r="W198" i="63"/>
  <c r="X198" i="63"/>
  <c r="AA198" i="63"/>
  <c r="AM193" i="63"/>
  <c r="AL193" i="63"/>
  <c r="AP193" i="63"/>
  <c r="T179" i="63"/>
  <c r="U179" i="63"/>
  <c r="AA184" i="63"/>
  <c r="W184" i="63"/>
  <c r="X184" i="63"/>
  <c r="T180" i="63"/>
  <c r="U180" i="63"/>
  <c r="AG160" i="63"/>
  <c r="AK160" i="63"/>
  <c r="AH160" i="63"/>
  <c r="S189" i="63"/>
  <c r="R189" i="63"/>
  <c r="V189" i="63"/>
  <c r="U169" i="63"/>
  <c r="T169" i="63"/>
  <c r="AA156" i="63"/>
  <c r="X156" i="63"/>
  <c r="W156" i="63"/>
  <c r="AC155" i="63"/>
  <c r="AF155" i="63"/>
  <c r="AB155" i="63"/>
  <c r="Z178" i="63"/>
  <c r="Y178" i="63"/>
  <c r="U172" i="63"/>
  <c r="T172" i="63"/>
  <c r="R134" i="63"/>
  <c r="V134" i="63"/>
  <c r="S134" i="63"/>
  <c r="U162" i="63"/>
  <c r="T162" i="63"/>
  <c r="Z148" i="63"/>
  <c r="W121" i="63"/>
  <c r="X121" i="63"/>
  <c r="AA121" i="63"/>
  <c r="X135" i="63"/>
  <c r="W135" i="63"/>
  <c r="AA135" i="63"/>
  <c r="Y109" i="63"/>
  <c r="Z109" i="63"/>
  <c r="Y117" i="63"/>
  <c r="Z117" i="63"/>
  <c r="Z132" i="63"/>
  <c r="AC117" i="63"/>
  <c r="AF117" i="63"/>
  <c r="AB117" i="63"/>
  <c r="U128" i="63"/>
  <c r="T128" i="63"/>
  <c r="AA119" i="63"/>
  <c r="W119" i="63"/>
  <c r="X119" i="63"/>
  <c r="S143" i="63"/>
  <c r="V143" i="63"/>
  <c r="R143" i="63"/>
  <c r="T104" i="63"/>
  <c r="U104" i="63"/>
  <c r="U93" i="63"/>
  <c r="T93" i="63"/>
  <c r="AC91" i="63"/>
  <c r="AB91" i="63"/>
  <c r="AF91" i="63"/>
  <c r="AC112" i="63"/>
  <c r="T98" i="63"/>
  <c r="U98" i="63"/>
  <c r="Y114" i="63"/>
  <c r="Z114" i="63"/>
  <c r="U105" i="63"/>
  <c r="T105" i="63"/>
  <c r="AC72" i="63"/>
  <c r="AB72" i="63"/>
  <c r="AF72" i="63"/>
  <c r="AC76" i="63"/>
  <c r="AB76" i="63"/>
  <c r="AF76" i="63"/>
  <c r="AC101" i="63"/>
  <c r="AB101" i="63"/>
  <c r="AF101" i="63"/>
  <c r="S73" i="63"/>
  <c r="R73" i="63"/>
  <c r="V73" i="63"/>
  <c r="Z110" i="63"/>
  <c r="Y110" i="63"/>
  <c r="AC70" i="63"/>
  <c r="AB70" i="63"/>
  <c r="AF70" i="63"/>
  <c r="X55" i="63"/>
  <c r="W55" i="63"/>
  <c r="AA55" i="63"/>
  <c r="AD61" i="63"/>
  <c r="AE61" i="63"/>
  <c r="X86" i="63"/>
  <c r="AA86" i="63"/>
  <c r="W86" i="63"/>
  <c r="Z81" i="63"/>
  <c r="Y81" i="63"/>
  <c r="AD64" i="63"/>
  <c r="AE64" i="63"/>
  <c r="AD58" i="63"/>
  <c r="AE58" i="63"/>
  <c r="V40" i="63"/>
  <c r="S40" i="63"/>
  <c r="R40" i="63"/>
  <c r="V31" i="63"/>
  <c r="S31" i="63"/>
  <c r="R31" i="63"/>
  <c r="U78" i="63"/>
  <c r="T78" i="63"/>
  <c r="W50" i="63"/>
  <c r="X50" i="63"/>
  <c r="AA50" i="63"/>
  <c r="Y43" i="63"/>
  <c r="Z43" i="63"/>
  <c r="V16" i="63"/>
  <c r="S16" i="63"/>
  <c r="R16" i="63"/>
  <c r="X53" i="63"/>
  <c r="W53" i="63"/>
  <c r="AA53" i="63"/>
  <c r="S47" i="63"/>
  <c r="V47" i="63"/>
  <c r="R47" i="63"/>
  <c r="U11" i="63"/>
  <c r="T11" i="63"/>
  <c r="AA63" i="63"/>
  <c r="X63" i="63"/>
  <c r="W63" i="63"/>
  <c r="Z12" i="63"/>
  <c r="Y12" i="63"/>
  <c r="Z3" i="63"/>
  <c r="Y3" i="63"/>
  <c r="AF8" i="63"/>
  <c r="AC8" i="63"/>
  <c r="AB8" i="63"/>
  <c r="AC253" i="63"/>
  <c r="AF253" i="63"/>
  <c r="AB253" i="63"/>
  <c r="S250" i="63"/>
  <c r="V250" i="63"/>
  <c r="R250" i="63"/>
  <c r="Y241" i="63"/>
  <c r="Z241" i="63"/>
  <c r="AB241" i="63"/>
  <c r="AF241" i="63"/>
  <c r="AC241" i="63"/>
  <c r="U235" i="63"/>
  <c r="T235" i="63"/>
  <c r="AA243" i="63"/>
  <c r="W243" i="63"/>
  <c r="X243" i="63"/>
  <c r="W231" i="63"/>
  <c r="X231" i="63"/>
  <c r="AA231" i="63"/>
  <c r="AA236" i="63"/>
  <c r="X236" i="63"/>
  <c r="W236" i="63"/>
  <c r="AB239" i="63"/>
  <c r="AC239" i="63"/>
  <c r="AF239" i="63"/>
  <c r="Z227" i="63"/>
  <c r="Y227" i="63"/>
  <c r="AI222" i="63"/>
  <c r="AJ222" i="63"/>
  <c r="AA218" i="63"/>
  <c r="X218" i="63"/>
  <c r="W218" i="63"/>
  <c r="AE222" i="63"/>
  <c r="AD222" i="63"/>
  <c r="Y197" i="63"/>
  <c r="Z197" i="63"/>
  <c r="AC209" i="63"/>
  <c r="AB209" i="63"/>
  <c r="AF209" i="63"/>
  <c r="S201" i="63"/>
  <c r="R201" i="63"/>
  <c r="V201" i="63"/>
  <c r="AA196" i="63"/>
  <c r="X196" i="63"/>
  <c r="W196" i="63"/>
  <c r="Y205" i="63"/>
  <c r="Z205" i="63"/>
  <c r="AA202" i="63"/>
  <c r="X202" i="63"/>
  <c r="W202" i="63"/>
  <c r="U206" i="63"/>
  <c r="T206" i="63"/>
  <c r="AD193" i="63"/>
  <c r="AE193" i="63"/>
  <c r="T198" i="63"/>
  <c r="U198" i="63"/>
  <c r="AI193" i="63"/>
  <c r="AJ193" i="63"/>
  <c r="V187" i="63"/>
  <c r="R187" i="63"/>
  <c r="S187" i="63"/>
  <c r="U175" i="63"/>
  <c r="T175" i="63"/>
  <c r="Y160" i="63"/>
  <c r="Z160" i="63"/>
  <c r="AD180" i="63"/>
  <c r="AE180" i="63"/>
  <c r="T156" i="63"/>
  <c r="U156" i="63"/>
  <c r="AA163" i="63"/>
  <c r="W163" i="63"/>
  <c r="X163" i="63"/>
  <c r="U155" i="63"/>
  <c r="T155" i="63"/>
  <c r="AA177" i="63"/>
  <c r="W177" i="63"/>
  <c r="X177" i="63"/>
  <c r="AA172" i="63"/>
  <c r="X172" i="63"/>
  <c r="W172" i="63"/>
  <c r="AI133" i="63"/>
  <c r="AJ133" i="63"/>
  <c r="U154" i="63"/>
  <c r="T154" i="63"/>
  <c r="AB148" i="63"/>
  <c r="AF148" i="63"/>
  <c r="AC148" i="63"/>
  <c r="W118" i="63"/>
  <c r="X118" i="63"/>
  <c r="AA118" i="63"/>
  <c r="U135" i="63"/>
  <c r="T135" i="63"/>
  <c r="AA116" i="63"/>
  <c r="X116" i="63"/>
  <c r="W116" i="63"/>
  <c r="AF132" i="63"/>
  <c r="AC132" i="63"/>
  <c r="AB132" i="63"/>
  <c r="U123" i="63"/>
  <c r="T123" i="63"/>
  <c r="X99" i="63"/>
  <c r="W99" i="63"/>
  <c r="AA99" i="63"/>
  <c r="U119" i="63"/>
  <c r="T119" i="63"/>
  <c r="W115" i="63"/>
  <c r="AA115" i="63"/>
  <c r="X115" i="63"/>
  <c r="V130" i="63"/>
  <c r="S130" i="63"/>
  <c r="R130" i="63"/>
  <c r="Z97" i="63"/>
  <c r="Y97" i="63"/>
  <c r="Z112" i="63"/>
  <c r="Y112" i="63"/>
  <c r="AC114" i="63"/>
  <c r="AB114" i="63"/>
  <c r="AF114" i="63"/>
  <c r="U106" i="63"/>
  <c r="T106" i="63"/>
  <c r="AC98" i="63"/>
  <c r="AF98" i="63"/>
  <c r="AB98" i="63"/>
  <c r="Y101" i="63"/>
  <c r="Z101" i="63"/>
  <c r="U102" i="63"/>
  <c r="T102" i="63"/>
  <c r="Z64" i="63"/>
  <c r="U54" i="63"/>
  <c r="T54" i="63"/>
  <c r="W65" i="63"/>
  <c r="X65" i="63"/>
  <c r="AA65" i="63"/>
  <c r="X46" i="63"/>
  <c r="W46" i="63"/>
  <c r="AA46" i="63"/>
  <c r="AA71" i="63"/>
  <c r="X71" i="63"/>
  <c r="W71" i="63"/>
  <c r="AC38" i="63"/>
  <c r="AB38" i="63"/>
  <c r="AF38" i="63"/>
  <c r="Z88" i="63"/>
  <c r="Y88" i="63"/>
  <c r="AF81" i="63"/>
  <c r="AC81" i="63"/>
  <c r="AB81" i="63"/>
  <c r="S62" i="63"/>
  <c r="V62" i="63"/>
  <c r="R62" i="63"/>
  <c r="U38" i="63"/>
  <c r="T38" i="63"/>
  <c r="U29" i="63"/>
  <c r="T29" i="63"/>
  <c r="AA78" i="63"/>
  <c r="W78" i="63"/>
  <c r="X78" i="63"/>
  <c r="T50" i="63"/>
  <c r="U50" i="63"/>
  <c r="T53" i="63"/>
  <c r="U53" i="63"/>
  <c r="T18" i="63"/>
  <c r="U18" i="63"/>
  <c r="W7" i="63"/>
  <c r="X7" i="63"/>
  <c r="AA7" i="63"/>
  <c r="X23" i="63"/>
  <c r="AA23" i="63"/>
  <c r="W23" i="63"/>
  <c r="X11" i="63"/>
  <c r="AA11" i="63"/>
  <c r="W11" i="63"/>
  <c r="Y29" i="63"/>
  <c r="Z29" i="63"/>
  <c r="V19" i="63"/>
  <c r="S19" i="63"/>
  <c r="R19" i="63"/>
  <c r="AF9" i="63"/>
  <c r="AC9" i="63"/>
  <c r="AB9" i="63"/>
  <c r="X56" i="63"/>
  <c r="W56" i="63"/>
  <c r="AA56" i="63"/>
  <c r="U42" i="63"/>
  <c r="T42" i="63"/>
  <c r="T33" i="63"/>
  <c r="U33" i="63"/>
  <c r="AF12" i="63"/>
  <c r="AC12" i="63"/>
  <c r="AB12" i="63"/>
  <c r="AC3" i="63"/>
  <c r="AB3" i="63"/>
  <c r="AF3" i="63"/>
  <c r="AF26" i="63"/>
  <c r="AC26" i="63"/>
  <c r="AB26" i="63"/>
  <c r="Y8" i="63"/>
  <c r="Z8" i="63"/>
  <c r="AF143" i="64"/>
  <c r="AC143" i="64"/>
  <c r="AB143" i="64"/>
  <c r="AD155" i="64"/>
  <c r="AE155" i="64"/>
  <c r="AG159" i="64"/>
  <c r="AF158" i="64"/>
  <c r="AC158" i="64"/>
  <c r="AB158" i="64"/>
  <c r="T202" i="64"/>
  <c r="U202" i="64"/>
  <c r="AI151" i="64"/>
  <c r="AJ151" i="64"/>
  <c r="R145" i="64"/>
  <c r="S145" i="64"/>
  <c r="V145" i="64"/>
  <c r="U155" i="64"/>
  <c r="T155" i="64"/>
  <c r="AA166" i="64"/>
  <c r="W166" i="64"/>
  <c r="X166" i="64"/>
  <c r="S153" i="64"/>
  <c r="V153" i="64"/>
  <c r="R153" i="64"/>
  <c r="U179" i="64"/>
  <c r="T179" i="64"/>
  <c r="Y181" i="64"/>
  <c r="Z181" i="64"/>
  <c r="U181" i="64"/>
  <c r="T181" i="64"/>
  <c r="T193" i="64"/>
  <c r="U193" i="64"/>
  <c r="V205" i="64"/>
  <c r="S205" i="64"/>
  <c r="R205" i="64"/>
  <c r="S173" i="64"/>
  <c r="V173" i="64"/>
  <c r="R173" i="64"/>
  <c r="AD198" i="64"/>
  <c r="S207" i="64"/>
  <c r="R207" i="64"/>
  <c r="V207" i="64"/>
  <c r="W222" i="64"/>
  <c r="X222" i="64"/>
  <c r="AA222" i="64"/>
  <c r="AF202" i="64"/>
  <c r="AB202" i="64"/>
  <c r="AC202" i="64"/>
  <c r="Y231" i="64"/>
  <c r="Z231" i="64"/>
  <c r="Y230" i="64"/>
  <c r="Z230" i="64"/>
  <c r="W225" i="64"/>
  <c r="X225" i="64"/>
  <c r="AA225" i="64"/>
  <c r="U248" i="64"/>
  <c r="T248" i="64"/>
  <c r="Z239" i="64"/>
  <c r="Y239" i="64"/>
  <c r="V256" i="64"/>
  <c r="R256" i="64"/>
  <c r="S256" i="64"/>
  <c r="W251" i="64"/>
  <c r="AA251" i="64"/>
  <c r="X251" i="64"/>
  <c r="AO237" i="64"/>
  <c r="AA147" i="64"/>
  <c r="X147" i="64"/>
  <c r="W147" i="64"/>
  <c r="R154" i="64"/>
  <c r="S154" i="64"/>
  <c r="V154" i="64"/>
  <c r="AB185" i="64"/>
  <c r="AC185" i="64"/>
  <c r="AF185" i="64"/>
  <c r="W218" i="64"/>
  <c r="AA218" i="64"/>
  <c r="X218" i="64"/>
  <c r="V227" i="64"/>
  <c r="R227" i="64"/>
  <c r="S227" i="64"/>
  <c r="AB253" i="64"/>
  <c r="W240" i="64"/>
  <c r="X240" i="64"/>
  <c r="AA240" i="64"/>
  <c r="R232" i="64"/>
  <c r="S232" i="64"/>
  <c r="V232" i="64"/>
  <c r="AK249" i="64"/>
  <c r="AG249" i="64"/>
  <c r="AH249" i="64"/>
  <c r="R238" i="64"/>
  <c r="V238" i="64"/>
  <c r="S238" i="64"/>
  <c r="AC242" i="64"/>
  <c r="AB242" i="64"/>
  <c r="AF242" i="64"/>
  <c r="T143" i="64"/>
  <c r="U143" i="64"/>
  <c r="W148" i="64"/>
  <c r="X148" i="64"/>
  <c r="AA148" i="64"/>
  <c r="AA160" i="64"/>
  <c r="W160" i="64"/>
  <c r="X160" i="64"/>
  <c r="AA169" i="64"/>
  <c r="W169" i="64"/>
  <c r="X169" i="64"/>
  <c r="X180" i="64"/>
  <c r="W180" i="64"/>
  <c r="AA180" i="64"/>
  <c r="AA162" i="64"/>
  <c r="W162" i="64"/>
  <c r="X162" i="64"/>
  <c r="U171" i="64"/>
  <c r="T171" i="64"/>
  <c r="W183" i="64"/>
  <c r="X183" i="64"/>
  <c r="AA183" i="64"/>
  <c r="U187" i="64"/>
  <c r="T187" i="64"/>
  <c r="AE194" i="64"/>
  <c r="AD194" i="64"/>
  <c r="AA165" i="64"/>
  <c r="W165" i="64"/>
  <c r="X165" i="64"/>
  <c r="T172" i="64"/>
  <c r="U172" i="64"/>
  <c r="S182" i="64"/>
  <c r="V182" i="64"/>
  <c r="R182" i="64"/>
  <c r="Z157" i="64"/>
  <c r="Y157" i="64"/>
  <c r="W189" i="64"/>
  <c r="AA189" i="64"/>
  <c r="X189" i="64"/>
  <c r="Y194" i="64"/>
  <c r="Z194" i="64"/>
  <c r="R200" i="64"/>
  <c r="S200" i="64"/>
  <c r="V200" i="64"/>
  <c r="AF206" i="64"/>
  <c r="AC206" i="64"/>
  <c r="AB206" i="64"/>
  <c r="T206" i="64"/>
  <c r="U206" i="64"/>
  <c r="W228" i="64"/>
  <c r="AA228" i="64"/>
  <c r="X228" i="64"/>
  <c r="T210" i="64"/>
  <c r="U210" i="64"/>
  <c r="AF203" i="64"/>
  <c r="AB203" i="64"/>
  <c r="AC203" i="64"/>
  <c r="Z197" i="64"/>
  <c r="Y197" i="64"/>
  <c r="AM213" i="64"/>
  <c r="W245" i="64"/>
  <c r="X245" i="64"/>
  <c r="AA245" i="64"/>
  <c r="W252" i="64"/>
  <c r="X252" i="64"/>
  <c r="AA252" i="64"/>
  <c r="AJ237" i="64"/>
  <c r="Y242" i="64"/>
  <c r="Z242" i="64"/>
  <c r="U158" i="64"/>
  <c r="T158" i="64"/>
  <c r="AA161" i="64"/>
  <c r="X161" i="64"/>
  <c r="W161" i="64"/>
  <c r="U165" i="64"/>
  <c r="T165" i="64"/>
  <c r="AA175" i="64"/>
  <c r="W175" i="64"/>
  <c r="X175" i="64"/>
  <c r="AG198" i="64"/>
  <c r="AH198" i="64"/>
  <c r="AK198" i="64"/>
  <c r="AH230" i="64"/>
  <c r="AK230" i="64"/>
  <c r="AG230" i="64"/>
  <c r="V221" i="64"/>
  <c r="R221" i="64"/>
  <c r="S221" i="64"/>
  <c r="W150" i="64"/>
  <c r="AA150" i="64"/>
  <c r="X150" i="64"/>
  <c r="AE151" i="64"/>
  <c r="AD151" i="64"/>
  <c r="U156" i="64"/>
  <c r="T156" i="64"/>
  <c r="U159" i="64"/>
  <c r="T159" i="64"/>
  <c r="AI155" i="64"/>
  <c r="AJ155" i="64"/>
  <c r="AA164" i="64"/>
  <c r="X164" i="64"/>
  <c r="W164" i="64"/>
  <c r="T147" i="64"/>
  <c r="U147" i="64"/>
  <c r="W184" i="64"/>
  <c r="AA184" i="64"/>
  <c r="X184" i="64"/>
  <c r="W171" i="64"/>
  <c r="X171" i="64"/>
  <c r="AA171" i="64"/>
  <c r="AF176" i="64"/>
  <c r="W178" i="64"/>
  <c r="AA178" i="64"/>
  <c r="X178" i="64"/>
  <c r="T175" i="64"/>
  <c r="U175" i="64"/>
  <c r="Y195" i="64"/>
  <c r="Z195" i="64"/>
  <c r="AD209" i="64"/>
  <c r="AE209" i="64"/>
  <c r="AA196" i="64"/>
  <c r="X196" i="64"/>
  <c r="W196" i="64"/>
  <c r="V211" i="64"/>
  <c r="S211" i="64"/>
  <c r="R211" i="64"/>
  <c r="Z201" i="64"/>
  <c r="Y201" i="64"/>
  <c r="AC234" i="64"/>
  <c r="AB234" i="64"/>
  <c r="AF234" i="64"/>
  <c r="AA210" i="64"/>
  <c r="W210" i="64"/>
  <c r="X210" i="64"/>
  <c r="Z203" i="64"/>
  <c r="Y203" i="64"/>
  <c r="AF197" i="64"/>
  <c r="AB197" i="64"/>
  <c r="AC197" i="64"/>
  <c r="V217" i="64"/>
  <c r="S217" i="64"/>
  <c r="R217" i="64"/>
  <c r="V223" i="64"/>
  <c r="S223" i="64"/>
  <c r="R223" i="64"/>
  <c r="T230" i="64"/>
  <c r="U230" i="64"/>
  <c r="T229" i="64"/>
  <c r="U229" i="64"/>
  <c r="T251" i="64"/>
  <c r="U251" i="64"/>
  <c r="T245" i="64"/>
  <c r="U245" i="64"/>
  <c r="T257" i="64"/>
  <c r="U257" i="64"/>
  <c r="R250" i="64"/>
  <c r="S250" i="64"/>
  <c r="V250" i="64"/>
  <c r="W258" i="64"/>
  <c r="X258" i="64"/>
  <c r="AA258" i="64"/>
  <c r="Z144" i="64"/>
  <c r="U162" i="64"/>
  <c r="T162" i="64"/>
  <c r="W172" i="64"/>
  <c r="X172" i="64"/>
  <c r="AA172" i="64"/>
  <c r="X142" i="64"/>
  <c r="W142" i="64"/>
  <c r="AA142" i="64"/>
  <c r="T146" i="64"/>
  <c r="U146" i="64"/>
  <c r="Z151" i="64"/>
  <c r="Y151" i="64"/>
  <c r="X152" i="64"/>
  <c r="W152" i="64"/>
  <c r="AA152" i="64"/>
  <c r="AA163" i="64"/>
  <c r="W163" i="64"/>
  <c r="X163" i="64"/>
  <c r="X174" i="64"/>
  <c r="W174" i="64"/>
  <c r="AA174" i="64"/>
  <c r="U174" i="64"/>
  <c r="T174" i="64"/>
  <c r="AF156" i="64"/>
  <c r="AC156" i="64"/>
  <c r="AB156" i="64"/>
  <c r="T184" i="64"/>
  <c r="U184" i="64"/>
  <c r="T185" i="64"/>
  <c r="U185" i="64"/>
  <c r="X177" i="64"/>
  <c r="W177" i="64"/>
  <c r="AA177" i="64"/>
  <c r="AA188" i="64"/>
  <c r="X188" i="64"/>
  <c r="W188" i="64"/>
  <c r="U178" i="64"/>
  <c r="T178" i="64"/>
  <c r="AF157" i="64"/>
  <c r="AC157" i="64"/>
  <c r="AB157" i="64"/>
  <c r="S192" i="64"/>
  <c r="V192" i="64"/>
  <c r="R192" i="64"/>
  <c r="U168" i="64"/>
  <c r="T168" i="64"/>
  <c r="AK209" i="64"/>
  <c r="AH209" i="64"/>
  <c r="AG209" i="64"/>
  <c r="T204" i="64"/>
  <c r="U204" i="64"/>
  <c r="U213" i="64"/>
  <c r="T213" i="64"/>
  <c r="W190" i="64"/>
  <c r="X190" i="64"/>
  <c r="AA190" i="64"/>
  <c r="T216" i="64"/>
  <c r="U216" i="64"/>
  <c r="AD226" i="64"/>
  <c r="AE226" i="64"/>
  <c r="U219" i="64"/>
  <c r="T219" i="64"/>
  <c r="AA208" i="64"/>
  <c r="W208" i="64"/>
  <c r="X208" i="64"/>
  <c r="AD230" i="64"/>
  <c r="AE230" i="64"/>
  <c r="W229" i="64"/>
  <c r="X229" i="64"/>
  <c r="AA229" i="64"/>
  <c r="W257" i="64"/>
  <c r="X257" i="64"/>
  <c r="AA257" i="64"/>
  <c r="U239" i="64"/>
  <c r="T239" i="64"/>
  <c r="W248" i="64"/>
  <c r="AA248" i="64"/>
  <c r="X248" i="64"/>
  <c r="V224" i="64"/>
  <c r="R224" i="64"/>
  <c r="S224" i="64"/>
  <c r="AC254" i="64"/>
  <c r="AB254" i="64"/>
  <c r="AF254" i="64"/>
  <c r="T148" i="64"/>
  <c r="U148" i="64"/>
  <c r="Y193" i="64"/>
  <c r="Z193" i="64"/>
  <c r="V215" i="64"/>
  <c r="R215" i="64"/>
  <c r="S215" i="64"/>
  <c r="T149" i="64"/>
  <c r="U149" i="64"/>
  <c r="U157" i="64"/>
  <c r="T157" i="64"/>
  <c r="AM155" i="64"/>
  <c r="AP155" i="64"/>
  <c r="AL155" i="64"/>
  <c r="AA167" i="64"/>
  <c r="X167" i="64"/>
  <c r="W167" i="64"/>
  <c r="W179" i="64"/>
  <c r="X179" i="64"/>
  <c r="AA179" i="64"/>
  <c r="U177" i="64"/>
  <c r="T177" i="64"/>
  <c r="T188" i="64"/>
  <c r="U188" i="64"/>
  <c r="AA168" i="64"/>
  <c r="W168" i="64"/>
  <c r="X168" i="64"/>
  <c r="T196" i="64"/>
  <c r="U196" i="64"/>
  <c r="W204" i="64"/>
  <c r="X204" i="64"/>
  <c r="AA204" i="64"/>
  <c r="U190" i="64"/>
  <c r="T190" i="64"/>
  <c r="AF199" i="64"/>
  <c r="AA216" i="64"/>
  <c r="W216" i="64"/>
  <c r="X216" i="64"/>
  <c r="T222" i="64"/>
  <c r="U222" i="64"/>
  <c r="Z202" i="64"/>
  <c r="Y202" i="64"/>
  <c r="W212" i="64"/>
  <c r="AA212" i="64"/>
  <c r="X212" i="64"/>
  <c r="W219" i="64"/>
  <c r="AA219" i="64"/>
  <c r="X219" i="64"/>
  <c r="AP226" i="64"/>
  <c r="AL226" i="64"/>
  <c r="AM226" i="64"/>
  <c r="T208" i="64"/>
  <c r="U208" i="64"/>
  <c r="U225" i="64"/>
  <c r="T225" i="64"/>
  <c r="AC235" i="64"/>
  <c r="AB235" i="64"/>
  <c r="AF235" i="64"/>
  <c r="W233" i="64"/>
  <c r="AA233" i="64"/>
  <c r="X233" i="64"/>
  <c r="V244" i="64"/>
  <c r="S244" i="64"/>
  <c r="R244" i="64"/>
  <c r="AC239" i="64"/>
  <c r="AF239" i="64"/>
  <c r="AB239" i="64"/>
  <c r="W246" i="64"/>
  <c r="X246" i="64"/>
  <c r="AA246" i="64"/>
  <c r="T233" i="64"/>
  <c r="U233" i="64"/>
  <c r="AL236" i="64"/>
  <c r="AP236" i="64"/>
  <c r="AM236" i="64"/>
  <c r="Y254" i="64"/>
  <c r="Z254" i="64"/>
  <c r="AA92" i="64"/>
  <c r="AC92" i="64" s="1"/>
  <c r="S24" i="64"/>
  <c r="S12" i="64"/>
  <c r="T106" i="64"/>
  <c r="V93" i="64"/>
  <c r="X93" i="64" s="1"/>
  <c r="V48" i="64"/>
  <c r="AA48" i="64" s="1"/>
  <c r="V24" i="64"/>
  <c r="AA24" i="64" s="1"/>
  <c r="V12" i="64"/>
  <c r="AA12" i="64" s="1"/>
  <c r="R102" i="64"/>
  <c r="V4" i="64"/>
  <c r="X4" i="64" s="1"/>
  <c r="V32" i="64"/>
  <c r="X32" i="64" s="1"/>
  <c r="V34" i="64"/>
  <c r="AA34" i="64" s="1"/>
  <c r="X92" i="64"/>
  <c r="Y92" i="64" s="1"/>
  <c r="S4" i="64"/>
  <c r="R38" i="64"/>
  <c r="S44" i="64"/>
  <c r="S34" i="64"/>
  <c r="S38" i="64"/>
  <c r="T96" i="64"/>
  <c r="V66" i="64"/>
  <c r="AA66" i="64" s="1"/>
  <c r="S42" i="64"/>
  <c r="X136" i="64"/>
  <c r="Y136" i="64" s="1"/>
  <c r="AA106" i="64"/>
  <c r="AC106" i="64" s="1"/>
  <c r="R66" i="64"/>
  <c r="T66" i="64" s="1"/>
  <c r="V42" i="64"/>
  <c r="AA42" i="64" s="1"/>
  <c r="S6" i="64"/>
  <c r="V115" i="64"/>
  <c r="W115" i="64" s="1"/>
  <c r="AF53" i="64"/>
  <c r="AK53" i="64" s="1"/>
  <c r="R74" i="64"/>
  <c r="T74" i="64" s="1"/>
  <c r="S46" i="64"/>
  <c r="S22" i="64"/>
  <c r="R20" i="64"/>
  <c r="V26" i="64"/>
  <c r="AA26" i="64" s="1"/>
  <c r="W59" i="64"/>
  <c r="R122" i="64"/>
  <c r="S26" i="64"/>
  <c r="R62" i="64"/>
  <c r="V78" i="64"/>
  <c r="X78" i="64" s="1"/>
  <c r="V46" i="64"/>
  <c r="AA46" i="64" s="1"/>
  <c r="V22" i="64"/>
  <c r="AA22" i="64" s="1"/>
  <c r="S20" i="64"/>
  <c r="X59" i="64"/>
  <c r="Z59" i="64" s="1"/>
  <c r="T122" i="64"/>
  <c r="R59" i="64"/>
  <c r="U78" i="64"/>
  <c r="R78" i="64"/>
  <c r="T78" i="64" s="1"/>
  <c r="S16" i="64"/>
  <c r="V120" i="64"/>
  <c r="AA120" i="64" s="1"/>
  <c r="R120" i="64"/>
  <c r="V16" i="64"/>
  <c r="W16" i="64" s="1"/>
  <c r="U134" i="64"/>
  <c r="T134" i="64"/>
  <c r="U55" i="64"/>
  <c r="T104" i="64"/>
  <c r="S30" i="64"/>
  <c r="S10" i="64"/>
  <c r="R134" i="64"/>
  <c r="W136" i="64"/>
  <c r="R136" i="64"/>
  <c r="S32" i="64"/>
  <c r="V30" i="64"/>
  <c r="X30" i="64" s="1"/>
  <c r="V10" i="64"/>
  <c r="AA10" i="64" s="1"/>
  <c r="AA104" i="64"/>
  <c r="AB104" i="64" s="1"/>
  <c r="R104" i="64"/>
  <c r="V52" i="64"/>
  <c r="W52" i="64" s="1"/>
  <c r="S48" i="64"/>
  <c r="T55" i="64"/>
  <c r="S59" i="64"/>
  <c r="S133" i="64"/>
  <c r="R77" i="64"/>
  <c r="V98" i="64"/>
  <c r="X98" i="64" s="1"/>
  <c r="Z98" i="64" s="1"/>
  <c r="T54" i="64"/>
  <c r="V133" i="64"/>
  <c r="AA133" i="64" s="1"/>
  <c r="T98" i="64"/>
  <c r="V105" i="64"/>
  <c r="W105" i="64" s="1"/>
  <c r="S40" i="64"/>
  <c r="V77" i="64"/>
  <c r="W77" i="64" s="1"/>
  <c r="S105" i="64"/>
  <c r="V40" i="64"/>
  <c r="X40" i="64" s="1"/>
  <c r="R98" i="64"/>
  <c r="S52" i="64"/>
  <c r="U54" i="64"/>
  <c r="X106" i="64"/>
  <c r="Z106" i="64" s="1"/>
  <c r="R8" i="64"/>
  <c r="S107" i="64"/>
  <c r="S8" i="64"/>
  <c r="V107" i="64"/>
  <c r="W107" i="64" s="1"/>
  <c r="S63" i="64"/>
  <c r="V63" i="64"/>
  <c r="R63" i="64"/>
  <c r="U92" i="64"/>
  <c r="S36" i="64"/>
  <c r="V36" i="64"/>
  <c r="AA36" i="64" s="1"/>
  <c r="AA94" i="64"/>
  <c r="W94" i="64"/>
  <c r="Y94" i="64" s="1"/>
  <c r="AA96" i="64"/>
  <c r="W96" i="64"/>
  <c r="R100" i="64"/>
  <c r="S100" i="64"/>
  <c r="V100" i="64"/>
  <c r="U61" i="64"/>
  <c r="T61" i="64"/>
  <c r="AA81" i="64"/>
  <c r="W81" i="64"/>
  <c r="AA57" i="64"/>
  <c r="W57" i="64"/>
  <c r="Y57" i="64" s="1"/>
  <c r="S128" i="64"/>
  <c r="R128" i="64"/>
  <c r="S79" i="64"/>
  <c r="R79" i="64"/>
  <c r="U120" i="64"/>
  <c r="T120" i="64"/>
  <c r="U81" i="64"/>
  <c r="T81" i="64"/>
  <c r="S110" i="64"/>
  <c r="R110" i="64"/>
  <c r="AA75" i="64"/>
  <c r="W75" i="64"/>
  <c r="S116" i="64"/>
  <c r="R116" i="64"/>
  <c r="AA61" i="64"/>
  <c r="W61" i="64"/>
  <c r="S69" i="64"/>
  <c r="V69" i="64"/>
  <c r="R69" i="64"/>
  <c r="U75" i="64"/>
  <c r="T75" i="64"/>
  <c r="U73" i="64"/>
  <c r="T73" i="64"/>
  <c r="T57" i="64"/>
  <c r="R137" i="64"/>
  <c r="V137" i="64"/>
  <c r="S137" i="64"/>
  <c r="R119" i="64"/>
  <c r="V119" i="64"/>
  <c r="S119" i="64"/>
  <c r="R135" i="64"/>
  <c r="V135" i="64"/>
  <c r="S135" i="64"/>
  <c r="Y118" i="64"/>
  <c r="Z118" i="64"/>
  <c r="U118" i="64"/>
  <c r="T118" i="64"/>
  <c r="X74" i="64"/>
  <c r="T109" i="64"/>
  <c r="U109" i="64"/>
  <c r="U93" i="64"/>
  <c r="T93" i="64"/>
  <c r="U130" i="64"/>
  <c r="T130" i="64"/>
  <c r="AA86" i="64"/>
  <c r="Z57" i="64"/>
  <c r="R117" i="64"/>
  <c r="V117" i="64"/>
  <c r="S117" i="64"/>
  <c r="AC85" i="64"/>
  <c r="AB85" i="64"/>
  <c r="AF85" i="64"/>
  <c r="AA50" i="64"/>
  <c r="W50" i="64"/>
  <c r="X50" i="64"/>
  <c r="AA14" i="64"/>
  <c r="W14" i="64"/>
  <c r="X14" i="64"/>
  <c r="AC59" i="64"/>
  <c r="AB59" i="64"/>
  <c r="AF59" i="64"/>
  <c r="S37" i="64"/>
  <c r="R37" i="64"/>
  <c r="V37" i="64"/>
  <c r="S19" i="64"/>
  <c r="R19" i="64"/>
  <c r="V19" i="64"/>
  <c r="U84" i="64"/>
  <c r="T84" i="64"/>
  <c r="S47" i="64"/>
  <c r="R47" i="64"/>
  <c r="V47" i="64"/>
  <c r="S29" i="64"/>
  <c r="R29" i="64"/>
  <c r="V29" i="64"/>
  <c r="S11" i="64"/>
  <c r="R11" i="64"/>
  <c r="V11" i="64"/>
  <c r="Z94" i="64"/>
  <c r="AA116" i="64"/>
  <c r="X116" i="64"/>
  <c r="W116" i="64"/>
  <c r="AB118" i="64"/>
  <c r="AF118" i="64"/>
  <c r="AC118" i="64"/>
  <c r="R111" i="64"/>
  <c r="V111" i="64"/>
  <c r="S111" i="64"/>
  <c r="U57" i="64"/>
  <c r="AA130" i="64"/>
  <c r="X130" i="64"/>
  <c r="W130" i="64"/>
  <c r="R123" i="64"/>
  <c r="V123" i="64"/>
  <c r="S123" i="64"/>
  <c r="AA67" i="64"/>
  <c r="X67" i="64"/>
  <c r="W67" i="64"/>
  <c r="X54" i="64"/>
  <c r="W54" i="64"/>
  <c r="AA54" i="64"/>
  <c r="AA65" i="64"/>
  <c r="W65" i="64"/>
  <c r="X65" i="64"/>
  <c r="R82" i="64"/>
  <c r="V82" i="64"/>
  <c r="S82" i="64"/>
  <c r="T121" i="64"/>
  <c r="U89" i="64"/>
  <c r="T89" i="64"/>
  <c r="W84" i="64"/>
  <c r="AA132" i="64"/>
  <c r="W132" i="64"/>
  <c r="X132" i="64"/>
  <c r="AA114" i="64"/>
  <c r="W114" i="64"/>
  <c r="X114" i="64"/>
  <c r="R125" i="64"/>
  <c r="V125" i="64"/>
  <c r="S125" i="64"/>
  <c r="Y96" i="64"/>
  <c r="Z96" i="64"/>
  <c r="AB136" i="64"/>
  <c r="AF136" i="64"/>
  <c r="AC136" i="64"/>
  <c r="U53" i="64"/>
  <c r="V141" i="64"/>
  <c r="S141" i="64"/>
  <c r="R141" i="64"/>
  <c r="T91" i="64"/>
  <c r="U91" i="64"/>
  <c r="Y81" i="64"/>
  <c r="Z81" i="64"/>
  <c r="Z53" i="64"/>
  <c r="Y53" i="64"/>
  <c r="U65" i="64"/>
  <c r="T65" i="64"/>
  <c r="U28" i="64"/>
  <c r="T28" i="64"/>
  <c r="Y55" i="64"/>
  <c r="Z55" i="64"/>
  <c r="S45" i="64"/>
  <c r="R45" i="64"/>
  <c r="V45" i="64"/>
  <c r="S33" i="64"/>
  <c r="R33" i="64"/>
  <c r="V33" i="64"/>
  <c r="S21" i="64"/>
  <c r="R21" i="64"/>
  <c r="V21" i="64"/>
  <c r="S9" i="64"/>
  <c r="R9" i="64"/>
  <c r="V9" i="64"/>
  <c r="X121" i="64"/>
  <c r="W121" i="64"/>
  <c r="AA121" i="64"/>
  <c r="AA83" i="64"/>
  <c r="W83" i="64"/>
  <c r="X83" i="64"/>
  <c r="U60" i="64"/>
  <c r="T60" i="64"/>
  <c r="AA8" i="64"/>
  <c r="W8" i="64"/>
  <c r="X8" i="64"/>
  <c r="T99" i="64"/>
  <c r="U99" i="64"/>
  <c r="S49" i="64"/>
  <c r="R49" i="64"/>
  <c r="V49" i="64"/>
  <c r="S31" i="64"/>
  <c r="R31" i="64"/>
  <c r="V31" i="64"/>
  <c r="S13" i="64"/>
  <c r="R13" i="64"/>
  <c r="V13" i="64"/>
  <c r="T95" i="64"/>
  <c r="U95" i="64"/>
  <c r="R70" i="64"/>
  <c r="V70" i="64"/>
  <c r="S70" i="64"/>
  <c r="S41" i="64"/>
  <c r="R41" i="64"/>
  <c r="V41" i="64"/>
  <c r="S23" i="64"/>
  <c r="R23" i="64"/>
  <c r="V23" i="64"/>
  <c r="AA122" i="64"/>
  <c r="X122" i="64"/>
  <c r="W122" i="64"/>
  <c r="T138" i="64"/>
  <c r="U138" i="64"/>
  <c r="U85" i="64"/>
  <c r="T85" i="64"/>
  <c r="R129" i="64"/>
  <c r="V129" i="64"/>
  <c r="S129" i="64"/>
  <c r="R140" i="64"/>
  <c r="V140" i="64"/>
  <c r="S140" i="64"/>
  <c r="U101" i="64"/>
  <c r="X91" i="64"/>
  <c r="AA91" i="64"/>
  <c r="W91" i="64"/>
  <c r="AA79" i="64"/>
  <c r="X79" i="64"/>
  <c r="W79" i="64"/>
  <c r="X62" i="64"/>
  <c r="W62" i="64"/>
  <c r="AA62" i="64"/>
  <c r="U56" i="64"/>
  <c r="T56" i="64"/>
  <c r="AA28" i="64"/>
  <c r="X28" i="64"/>
  <c r="W28" i="64"/>
  <c r="AC55" i="64"/>
  <c r="AB55" i="64"/>
  <c r="AF55" i="64"/>
  <c r="U83" i="64"/>
  <c r="T83" i="64"/>
  <c r="X60" i="64"/>
  <c r="AA60" i="64"/>
  <c r="W60" i="64"/>
  <c r="X99" i="64"/>
  <c r="AA99" i="64"/>
  <c r="W99" i="64"/>
  <c r="X95" i="64"/>
  <c r="AA95" i="64"/>
  <c r="W95" i="64"/>
  <c r="U18" i="64"/>
  <c r="T18" i="64"/>
  <c r="S5" i="64"/>
  <c r="R5" i="64"/>
  <c r="V5" i="64"/>
  <c r="AA126" i="64"/>
  <c r="W126" i="64"/>
  <c r="X126" i="64"/>
  <c r="AA108" i="64"/>
  <c r="W108" i="64"/>
  <c r="X108" i="64"/>
  <c r="R131" i="64"/>
  <c r="V131" i="64"/>
  <c r="S131" i="64"/>
  <c r="R113" i="64"/>
  <c r="V113" i="64"/>
  <c r="S113" i="64"/>
  <c r="AA138" i="64"/>
  <c r="W138" i="64"/>
  <c r="X138" i="64"/>
  <c r="R68" i="64"/>
  <c r="V68" i="64"/>
  <c r="S68" i="64"/>
  <c r="U86" i="64"/>
  <c r="T86" i="64"/>
  <c r="R139" i="64"/>
  <c r="V139" i="64"/>
  <c r="S139" i="64"/>
  <c r="U112" i="64"/>
  <c r="T112" i="64"/>
  <c r="Y75" i="64"/>
  <c r="Z75" i="64"/>
  <c r="Z61" i="64"/>
  <c r="Y61" i="64"/>
  <c r="AA71" i="64"/>
  <c r="W71" i="64"/>
  <c r="X71" i="64"/>
  <c r="X56" i="64"/>
  <c r="AA56" i="64"/>
  <c r="W56" i="64"/>
  <c r="T103" i="64"/>
  <c r="U103" i="64"/>
  <c r="AA38" i="64"/>
  <c r="W38" i="64"/>
  <c r="X38" i="64"/>
  <c r="AA20" i="64"/>
  <c r="W20" i="64"/>
  <c r="X20" i="64"/>
  <c r="S3" i="64"/>
  <c r="V3" i="64"/>
  <c r="R3" i="64"/>
  <c r="R76" i="64"/>
  <c r="V76" i="64"/>
  <c r="S76" i="64"/>
  <c r="S43" i="64"/>
  <c r="R43" i="64"/>
  <c r="V43" i="64"/>
  <c r="S25" i="64"/>
  <c r="R25" i="64"/>
  <c r="V25" i="64"/>
  <c r="S7" i="64"/>
  <c r="R7" i="64"/>
  <c r="V7" i="64"/>
  <c r="U77" i="64"/>
  <c r="T77" i="64"/>
  <c r="W42" i="64"/>
  <c r="AA18" i="64"/>
  <c r="X18" i="64"/>
  <c r="W18" i="64"/>
  <c r="W6" i="64"/>
  <c r="R64" i="64"/>
  <c r="V64" i="64"/>
  <c r="S64" i="64"/>
  <c r="S35" i="64"/>
  <c r="R35" i="64"/>
  <c r="V35" i="64"/>
  <c r="S17" i="64"/>
  <c r="R17" i="64"/>
  <c r="V17" i="64"/>
  <c r="AA128" i="64"/>
  <c r="X128" i="64"/>
  <c r="W128" i="64"/>
  <c r="AA110" i="64"/>
  <c r="X110" i="64"/>
  <c r="W110" i="64"/>
  <c r="X97" i="64"/>
  <c r="W97" i="64"/>
  <c r="AA97" i="64"/>
  <c r="AA87" i="64"/>
  <c r="X87" i="64"/>
  <c r="W87" i="64"/>
  <c r="AA73" i="64"/>
  <c r="X73" i="64"/>
  <c r="W73" i="64"/>
  <c r="X58" i="64"/>
  <c r="W58" i="64"/>
  <c r="AA58" i="64"/>
  <c r="U87" i="64"/>
  <c r="T87" i="64"/>
  <c r="U71" i="64"/>
  <c r="T71" i="64"/>
  <c r="Y85" i="64"/>
  <c r="Z85" i="64"/>
  <c r="S51" i="64"/>
  <c r="R51" i="64"/>
  <c r="V51" i="64"/>
  <c r="S39" i="64"/>
  <c r="R39" i="64"/>
  <c r="V39" i="64"/>
  <c r="S27" i="64"/>
  <c r="R27" i="64"/>
  <c r="V27" i="64"/>
  <c r="S15" i="64"/>
  <c r="R15" i="64"/>
  <c r="V15" i="64"/>
  <c r="X103" i="64"/>
  <c r="AA103" i="64"/>
  <c r="W103" i="64"/>
  <c r="U50" i="64"/>
  <c r="AA89" i="64"/>
  <c r="X89" i="64"/>
  <c r="W89" i="64"/>
  <c r="S279" i="65"/>
  <c r="T347" i="65"/>
  <c r="AB256" i="65"/>
  <c r="V446" i="65"/>
  <c r="W446" i="65" s="1"/>
  <c r="T75" i="65"/>
  <c r="T137" i="65"/>
  <c r="W256" i="65"/>
  <c r="AA438" i="65"/>
  <c r="T252" i="65"/>
  <c r="U307" i="65"/>
  <c r="X348" i="65"/>
  <c r="Y348" i="65" s="1"/>
  <c r="V262" i="65"/>
  <c r="AA348" i="65"/>
  <c r="R369" i="65"/>
  <c r="U347" i="65"/>
  <c r="V345" i="65"/>
  <c r="AA345" i="65" s="1"/>
  <c r="S446" i="65"/>
  <c r="R432" i="65"/>
  <c r="T432" i="65" s="1"/>
  <c r="AA443" i="65"/>
  <c r="AC443" i="65" s="1"/>
  <c r="AA435" i="65"/>
  <c r="S389" i="65"/>
  <c r="R381" i="65"/>
  <c r="T381" i="65" s="1"/>
  <c r="X388" i="65"/>
  <c r="V347" i="65"/>
  <c r="R322" i="65"/>
  <c r="S328" i="65"/>
  <c r="R262" i="65"/>
  <c r="S271" i="65"/>
  <c r="U239" i="65"/>
  <c r="S240" i="65"/>
  <c r="U201" i="65"/>
  <c r="Y161" i="65"/>
  <c r="AF161" i="65"/>
  <c r="AA147" i="65"/>
  <c r="AC147" i="65" s="1"/>
  <c r="X144" i="65"/>
  <c r="U103" i="65"/>
  <c r="R20" i="65"/>
  <c r="AA189" i="65"/>
  <c r="W458" i="65"/>
  <c r="R388" i="65"/>
  <c r="T388" i="65" s="1"/>
  <c r="X376" i="65"/>
  <c r="Y376" i="65" s="1"/>
  <c r="AA514" i="65"/>
  <c r="S479" i="65"/>
  <c r="V494" i="65"/>
  <c r="X464" i="65"/>
  <c r="X458" i="65"/>
  <c r="Y458" i="65" s="1"/>
  <c r="T398" i="65"/>
  <c r="AA376" i="65"/>
  <c r="S361" i="65"/>
  <c r="S329" i="65"/>
  <c r="T260" i="65"/>
  <c r="S270" i="65"/>
  <c r="S282" i="65"/>
  <c r="AA215" i="65"/>
  <c r="V220" i="65"/>
  <c r="X271" i="65"/>
  <c r="S220" i="65"/>
  <c r="AA160" i="65"/>
  <c r="AF160" i="65" s="1"/>
  <c r="AC97" i="65"/>
  <c r="AD97" i="65" s="1"/>
  <c r="W20" i="65"/>
  <c r="T470" i="65"/>
  <c r="X215" i="65"/>
  <c r="S129" i="65"/>
  <c r="U67" i="65"/>
  <c r="V479" i="65"/>
  <c r="AA479" i="65" s="1"/>
  <c r="AA464" i="65"/>
  <c r="T376" i="65"/>
  <c r="R307" i="65"/>
  <c r="T307" i="65" s="1"/>
  <c r="V361" i="65"/>
  <c r="V329" i="65"/>
  <c r="AA329" i="65" s="1"/>
  <c r="R328" i="65"/>
  <c r="R270" i="65"/>
  <c r="T199" i="65"/>
  <c r="X160" i="65"/>
  <c r="T142" i="65"/>
  <c r="X147" i="65"/>
  <c r="Z147" i="65" s="1"/>
  <c r="AA144" i="65"/>
  <c r="AB144" i="65" s="1"/>
  <c r="AF97" i="65"/>
  <c r="X20" i="65"/>
  <c r="W189" i="65"/>
  <c r="Y189" i="65" s="1"/>
  <c r="T439" i="65"/>
  <c r="V432" i="65"/>
  <c r="AA432" i="65" s="1"/>
  <c r="R347" i="65"/>
  <c r="V307" i="65"/>
  <c r="X223" i="65"/>
  <c r="AC161" i="65"/>
  <c r="AA260" i="65"/>
  <c r="W260" i="65"/>
  <c r="Y260" i="65" s="1"/>
  <c r="W68" i="65"/>
  <c r="AA68" i="65"/>
  <c r="U238" i="65"/>
  <c r="T238" i="65"/>
  <c r="AA252" i="65"/>
  <c r="W252" i="65"/>
  <c r="Y252" i="65" s="1"/>
  <c r="U378" i="65"/>
  <c r="S314" i="65"/>
  <c r="AA52" i="65"/>
  <c r="AA50" i="65"/>
  <c r="AC50" i="65" s="1"/>
  <c r="V355" i="65"/>
  <c r="R355" i="65"/>
  <c r="T355" i="65" s="1"/>
  <c r="R441" i="65"/>
  <c r="V441" i="65"/>
  <c r="S441" i="65"/>
  <c r="V380" i="65"/>
  <c r="S380" i="65"/>
  <c r="R380" i="65"/>
  <c r="S364" i="65"/>
  <c r="V364" i="65"/>
  <c r="R364" i="65"/>
  <c r="V288" i="65"/>
  <c r="R288" i="65"/>
  <c r="R269" i="65"/>
  <c r="S269" i="65"/>
  <c r="V101" i="65"/>
  <c r="R101" i="65"/>
  <c r="S101" i="65"/>
  <c r="R222" i="65"/>
  <c r="S222" i="65"/>
  <c r="R138" i="65"/>
  <c r="V138" i="65"/>
  <c r="S138" i="65"/>
  <c r="AA75" i="65"/>
  <c r="X75" i="65"/>
  <c r="W75" i="65"/>
  <c r="V91" i="65"/>
  <c r="S91" i="65"/>
  <c r="R91" i="65"/>
  <c r="R268" i="65"/>
  <c r="S268" i="65"/>
  <c r="V268" i="65"/>
  <c r="V111" i="65"/>
  <c r="S111" i="65"/>
  <c r="R442" i="65"/>
  <c r="S442" i="65"/>
  <c r="V442" i="65"/>
  <c r="U272" i="65"/>
  <c r="T272" i="65"/>
  <c r="AA73" i="65"/>
  <c r="W73" i="65"/>
  <c r="X73" i="65"/>
  <c r="AA264" i="65"/>
  <c r="W264" i="65"/>
  <c r="R242" i="65"/>
  <c r="S242" i="65"/>
  <c r="V506" i="65"/>
  <c r="W431" i="65"/>
  <c r="T372" i="65"/>
  <c r="T256" i="65"/>
  <c r="V250" i="65"/>
  <c r="AA223" i="65"/>
  <c r="AF223" i="65" s="1"/>
  <c r="V177" i="65"/>
  <c r="S115" i="65"/>
  <c r="S12" i="65"/>
  <c r="R65" i="65"/>
  <c r="W12" i="65"/>
  <c r="U464" i="65"/>
  <c r="T464" i="65"/>
  <c r="X286" i="65"/>
  <c r="AA286" i="65"/>
  <c r="X298" i="65"/>
  <c r="AA298" i="65"/>
  <c r="S291" i="65"/>
  <c r="R291" i="65"/>
  <c r="V291" i="65"/>
  <c r="U234" i="65"/>
  <c r="T234" i="65"/>
  <c r="U147" i="65"/>
  <c r="T147" i="65"/>
  <c r="V93" i="65"/>
  <c r="R93" i="65"/>
  <c r="V81" i="65"/>
  <c r="R81" i="65"/>
  <c r="T81" i="65" s="1"/>
  <c r="T56" i="65"/>
  <c r="V171" i="65"/>
  <c r="R171" i="65"/>
  <c r="S171" i="65"/>
  <c r="V487" i="65"/>
  <c r="S487" i="65"/>
  <c r="S481" i="65"/>
  <c r="T436" i="65"/>
  <c r="AA431" i="65"/>
  <c r="V363" i="65"/>
  <c r="X363" i="65" s="1"/>
  <c r="T298" i="65"/>
  <c r="R177" i="65"/>
  <c r="T177" i="65" s="1"/>
  <c r="V117" i="65"/>
  <c r="S73" i="65"/>
  <c r="X12" i="65"/>
  <c r="AA468" i="65"/>
  <c r="W468" i="65"/>
  <c r="X468" i="65"/>
  <c r="V274" i="65"/>
  <c r="S274" i="65"/>
  <c r="V109" i="65"/>
  <c r="R109" i="65"/>
  <c r="T109" i="65" s="1"/>
  <c r="V87" i="65"/>
  <c r="S87" i="65"/>
  <c r="U357" i="65"/>
  <c r="T357" i="65"/>
  <c r="T249" i="65"/>
  <c r="U249" i="65"/>
  <c r="R211" i="65"/>
  <c r="V211" i="65"/>
  <c r="S211" i="65"/>
  <c r="W62" i="65"/>
  <c r="AA62" i="65"/>
  <c r="R195" i="65"/>
  <c r="V195" i="65"/>
  <c r="S195" i="65"/>
  <c r="V370" i="65"/>
  <c r="R370" i="65"/>
  <c r="S370" i="65"/>
  <c r="R362" i="65"/>
  <c r="V362" i="65"/>
  <c r="S362" i="65"/>
  <c r="AF272" i="65"/>
  <c r="AB272" i="65"/>
  <c r="S72" i="65"/>
  <c r="R72" i="65"/>
  <c r="AA99" i="65"/>
  <c r="X99" i="65"/>
  <c r="W99" i="65"/>
  <c r="R487" i="65"/>
  <c r="R481" i="65"/>
  <c r="W440" i="65"/>
  <c r="X440" i="65"/>
  <c r="Z440" i="65" s="1"/>
  <c r="X382" i="65"/>
  <c r="Z382" i="65" s="1"/>
  <c r="W382" i="65"/>
  <c r="S363" i="65"/>
  <c r="V314" i="65"/>
  <c r="W314" i="65" s="1"/>
  <c r="X264" i="65"/>
  <c r="AC272" i="65"/>
  <c r="T163" i="65"/>
  <c r="S117" i="65"/>
  <c r="V72" i="65"/>
  <c r="V125" i="65"/>
  <c r="R430" i="65"/>
  <c r="S430" i="65"/>
  <c r="V430" i="65"/>
  <c r="AA462" i="65"/>
  <c r="X462" i="65"/>
  <c r="U131" i="65"/>
  <c r="T131" i="65"/>
  <c r="S308" i="65"/>
  <c r="R308" i="65"/>
  <c r="V351" i="65"/>
  <c r="S351" i="65"/>
  <c r="R351" i="65"/>
  <c r="T265" i="65"/>
  <c r="U265" i="65"/>
  <c r="AA187" i="65"/>
  <c r="X187" i="65"/>
  <c r="W187" i="65"/>
  <c r="U135" i="65"/>
  <c r="T135" i="65"/>
  <c r="V79" i="65"/>
  <c r="S79" i="65"/>
  <c r="R79" i="65"/>
  <c r="V61" i="65"/>
  <c r="S61" i="65"/>
  <c r="R61" i="65"/>
  <c r="AA89" i="65"/>
  <c r="X89" i="65"/>
  <c r="W89" i="65"/>
  <c r="R219" i="65"/>
  <c r="S219" i="65"/>
  <c r="V219" i="65"/>
  <c r="S60" i="65"/>
  <c r="R60" i="65"/>
  <c r="V242" i="65"/>
  <c r="T139" i="65"/>
  <c r="R12" i="65"/>
  <c r="R73" i="65"/>
  <c r="T73" i="65" s="1"/>
  <c r="S65" i="65"/>
  <c r="AG256" i="65"/>
  <c r="AK256" i="65"/>
  <c r="AH256" i="65"/>
  <c r="W327" i="65"/>
  <c r="AA327" i="65"/>
  <c r="X327" i="65"/>
  <c r="U395" i="65"/>
  <c r="T395" i="65"/>
  <c r="S350" i="65"/>
  <c r="R350" i="65"/>
  <c r="V276" i="65"/>
  <c r="R276" i="65"/>
  <c r="U306" i="65"/>
  <c r="T306" i="65"/>
  <c r="R247" i="65"/>
  <c r="V247" i="65"/>
  <c r="S247" i="65"/>
  <c r="AC135" i="65"/>
  <c r="AB135" i="65"/>
  <c r="X67" i="65"/>
  <c r="Z67" i="65" s="1"/>
  <c r="AA67" i="65"/>
  <c r="AA199" i="65"/>
  <c r="W199" i="65"/>
  <c r="Y199" i="65" s="1"/>
  <c r="AA193" i="65"/>
  <c r="W193" i="65"/>
  <c r="Y193" i="65" s="1"/>
  <c r="Z85" i="65"/>
  <c r="Y85" i="65"/>
  <c r="V57" i="65"/>
  <c r="S57" i="65"/>
  <c r="R57" i="65"/>
  <c r="AA77" i="65"/>
  <c r="W77" i="65"/>
  <c r="X77" i="65"/>
  <c r="U145" i="65"/>
  <c r="T145" i="65"/>
  <c r="U506" i="65"/>
  <c r="T506" i="65"/>
  <c r="AA510" i="65"/>
  <c r="W510" i="65"/>
  <c r="X510" i="65"/>
  <c r="AA498" i="65"/>
  <c r="X498" i="65"/>
  <c r="W498" i="65"/>
  <c r="AA513" i="65"/>
  <c r="X513" i="65"/>
  <c r="W513" i="65"/>
  <c r="V485" i="65"/>
  <c r="R485" i="65"/>
  <c r="S485" i="65"/>
  <c r="V501" i="65"/>
  <c r="R501" i="65"/>
  <c r="S501" i="65"/>
  <c r="AA488" i="65"/>
  <c r="W488" i="65"/>
  <c r="X488" i="65"/>
  <c r="V483" i="65"/>
  <c r="R483" i="65"/>
  <c r="S483" i="65"/>
  <c r="U476" i="65"/>
  <c r="T476" i="65"/>
  <c r="S490" i="65"/>
  <c r="R490" i="65"/>
  <c r="V490" i="65"/>
  <c r="X471" i="65"/>
  <c r="AA471" i="65"/>
  <c r="W471" i="65"/>
  <c r="T474" i="65"/>
  <c r="U474" i="65"/>
  <c r="AD493" i="65"/>
  <c r="AE493" i="65"/>
  <c r="V477" i="65"/>
  <c r="S477" i="65"/>
  <c r="R477" i="65"/>
  <c r="AA500" i="65"/>
  <c r="X500" i="65"/>
  <c r="W500" i="65"/>
  <c r="W492" i="65"/>
  <c r="X492" i="65"/>
  <c r="AA492" i="65"/>
  <c r="W475" i="65"/>
  <c r="X475" i="65"/>
  <c r="AA475" i="65"/>
  <c r="AC464" i="65"/>
  <c r="AB464" i="65"/>
  <c r="AF464" i="65"/>
  <c r="AB458" i="65"/>
  <c r="AF458" i="65"/>
  <c r="AC458" i="65"/>
  <c r="AA480" i="65"/>
  <c r="X480" i="65"/>
  <c r="W480" i="65"/>
  <c r="X467" i="65"/>
  <c r="AA467" i="65"/>
  <c r="W467" i="65"/>
  <c r="AB454" i="65"/>
  <c r="AF454" i="65"/>
  <c r="AC454" i="65"/>
  <c r="AC436" i="65"/>
  <c r="AF436" i="65"/>
  <c r="AB436" i="65"/>
  <c r="S426" i="65"/>
  <c r="R426" i="65"/>
  <c r="V426" i="65"/>
  <c r="S417" i="65"/>
  <c r="R417" i="65"/>
  <c r="V417" i="65"/>
  <c r="S408" i="65"/>
  <c r="R408" i="65"/>
  <c r="V408" i="65"/>
  <c r="AB443" i="65"/>
  <c r="AF443" i="65"/>
  <c r="AC435" i="65"/>
  <c r="AF435" i="65"/>
  <c r="AB435" i="65"/>
  <c r="Z395" i="65"/>
  <c r="Y395" i="65"/>
  <c r="AA390" i="65"/>
  <c r="X390" i="65"/>
  <c r="W390" i="65"/>
  <c r="Y391" i="65"/>
  <c r="Z391" i="65"/>
  <c r="AC438" i="65"/>
  <c r="AB438" i="65"/>
  <c r="AF438" i="65"/>
  <c r="Y389" i="65"/>
  <c r="Z389" i="65"/>
  <c r="Z388" i="65"/>
  <c r="Y388" i="65"/>
  <c r="U379" i="65"/>
  <c r="T379" i="65"/>
  <c r="Z360" i="65"/>
  <c r="Y360" i="65"/>
  <c r="U373" i="65"/>
  <c r="T373" i="65"/>
  <c r="V349" i="65"/>
  <c r="R349" i="65"/>
  <c r="S349" i="65"/>
  <c r="S326" i="65"/>
  <c r="V326" i="65"/>
  <c r="R326" i="65"/>
  <c r="U371" i="65"/>
  <c r="T371" i="65"/>
  <c r="Y358" i="65"/>
  <c r="Z358" i="65"/>
  <c r="U369" i="65"/>
  <c r="T369" i="65"/>
  <c r="U367" i="65"/>
  <c r="T367" i="65"/>
  <c r="U359" i="65"/>
  <c r="T359" i="65"/>
  <c r="V337" i="65"/>
  <c r="S337" i="65"/>
  <c r="R337" i="65"/>
  <c r="AA301" i="65"/>
  <c r="X301" i="65"/>
  <c r="W301" i="65"/>
  <c r="W338" i="65"/>
  <c r="X338" i="65"/>
  <c r="AA338" i="65"/>
  <c r="X310" i="65"/>
  <c r="W310" i="65"/>
  <c r="AA310" i="65"/>
  <c r="W322" i="65"/>
  <c r="AA322" i="65"/>
  <c r="X322" i="65"/>
  <c r="T287" i="65"/>
  <c r="U287" i="65"/>
  <c r="T345" i="65"/>
  <c r="U345" i="65"/>
  <c r="T314" i="65"/>
  <c r="U314" i="65"/>
  <c r="Z272" i="65"/>
  <c r="Y272" i="65"/>
  <c r="Y256" i="65"/>
  <c r="Z256" i="65"/>
  <c r="U328" i="65"/>
  <c r="T328" i="65"/>
  <c r="U288" i="65"/>
  <c r="T288" i="65"/>
  <c r="X275" i="65"/>
  <c r="W275" i="65"/>
  <c r="AA275" i="65"/>
  <c r="AK295" i="65"/>
  <c r="AG295" i="65"/>
  <c r="AH295" i="65"/>
  <c r="T251" i="65"/>
  <c r="U251" i="65"/>
  <c r="U258" i="65"/>
  <c r="T258" i="65"/>
  <c r="X238" i="65"/>
  <c r="W238" i="65"/>
  <c r="AA238" i="65"/>
  <c r="X261" i="65"/>
  <c r="W261" i="65"/>
  <c r="AA261" i="65"/>
  <c r="T259" i="65"/>
  <c r="U259" i="65"/>
  <c r="S303" i="65"/>
  <c r="V303" i="65"/>
  <c r="R303" i="65"/>
  <c r="AA245" i="65"/>
  <c r="X245" i="65"/>
  <c r="W245" i="65"/>
  <c r="AF227" i="65"/>
  <c r="AC227" i="65"/>
  <c r="AB227" i="65"/>
  <c r="R263" i="65"/>
  <c r="S263" i="65"/>
  <c r="V263" i="65"/>
  <c r="AC208" i="65"/>
  <c r="AB208" i="65"/>
  <c r="AF208" i="65"/>
  <c r="Z243" i="65"/>
  <c r="Y243" i="65"/>
  <c r="T257" i="65"/>
  <c r="U257" i="65"/>
  <c r="U221" i="65"/>
  <c r="T221" i="65"/>
  <c r="R190" i="65"/>
  <c r="S190" i="65"/>
  <c r="V190" i="65"/>
  <c r="U210" i="65"/>
  <c r="T210" i="65"/>
  <c r="Z165" i="65"/>
  <c r="Y165" i="65"/>
  <c r="U155" i="65"/>
  <c r="T155" i="65"/>
  <c r="U177" i="65"/>
  <c r="Y168" i="65"/>
  <c r="Z168" i="65"/>
  <c r="U232" i="65"/>
  <c r="T232" i="65"/>
  <c r="AF191" i="65"/>
  <c r="AB191" i="65"/>
  <c r="AC191" i="65"/>
  <c r="AF173" i="65"/>
  <c r="AB173" i="65"/>
  <c r="AC173" i="65"/>
  <c r="AA181" i="65"/>
  <c r="X181" i="65"/>
  <c r="W181" i="65"/>
  <c r="U156" i="65"/>
  <c r="T156" i="65"/>
  <c r="AE145" i="65"/>
  <c r="AD145" i="65"/>
  <c r="AF197" i="65"/>
  <c r="AB197" i="65"/>
  <c r="AC197" i="65"/>
  <c r="U173" i="65"/>
  <c r="T173" i="65"/>
  <c r="AD161" i="65"/>
  <c r="AE161" i="65"/>
  <c r="AA143" i="65"/>
  <c r="W143" i="65"/>
  <c r="X143" i="65"/>
  <c r="AA205" i="65"/>
  <c r="X205" i="65"/>
  <c r="W205" i="65"/>
  <c r="R162" i="65"/>
  <c r="S162" i="65"/>
  <c r="V162" i="65"/>
  <c r="X142" i="65"/>
  <c r="W142" i="65"/>
  <c r="AA142" i="65"/>
  <c r="AF169" i="65"/>
  <c r="AC169" i="65"/>
  <c r="AB169" i="65"/>
  <c r="R130" i="65"/>
  <c r="S130" i="65"/>
  <c r="V130" i="65"/>
  <c r="V112" i="65"/>
  <c r="S112" i="65"/>
  <c r="R112" i="65"/>
  <c r="Y104" i="65"/>
  <c r="Z104" i="65"/>
  <c r="Y80" i="65"/>
  <c r="Z80" i="65"/>
  <c r="U129" i="65"/>
  <c r="T129" i="65"/>
  <c r="U117" i="65"/>
  <c r="T117" i="65"/>
  <c r="Z107" i="65"/>
  <c r="Y107" i="65"/>
  <c r="Z83" i="65"/>
  <c r="Y83" i="65"/>
  <c r="V128" i="65"/>
  <c r="S128" i="65"/>
  <c r="R128" i="65"/>
  <c r="V116" i="65"/>
  <c r="S116" i="65"/>
  <c r="R116" i="65"/>
  <c r="T96" i="65"/>
  <c r="U96" i="65"/>
  <c r="W66" i="65"/>
  <c r="X66" i="65"/>
  <c r="AA66" i="65"/>
  <c r="U16" i="65"/>
  <c r="T16" i="65"/>
  <c r="U121" i="65"/>
  <c r="T121" i="65"/>
  <c r="U107" i="65"/>
  <c r="T107" i="65"/>
  <c r="Z103" i="65"/>
  <c r="Y103" i="65"/>
  <c r="U95" i="65"/>
  <c r="T95" i="65"/>
  <c r="U83" i="65"/>
  <c r="T83" i="65"/>
  <c r="T71" i="65"/>
  <c r="U71" i="65"/>
  <c r="S31" i="65"/>
  <c r="R31" i="65"/>
  <c r="V31" i="65"/>
  <c r="U24" i="65"/>
  <c r="T24" i="65"/>
  <c r="AH83" i="65"/>
  <c r="AG83" i="65"/>
  <c r="AK83" i="65"/>
  <c r="V126" i="65"/>
  <c r="S126" i="65"/>
  <c r="R126" i="65"/>
  <c r="V114" i="65"/>
  <c r="S114" i="65"/>
  <c r="R114" i="65"/>
  <c r="U104" i="65"/>
  <c r="T104" i="65"/>
  <c r="U92" i="65"/>
  <c r="T92" i="65"/>
  <c r="U80" i="65"/>
  <c r="T80" i="65"/>
  <c r="U58" i="65"/>
  <c r="T58" i="65"/>
  <c r="U26" i="65"/>
  <c r="T26" i="65"/>
  <c r="R136" i="65"/>
  <c r="S136" i="65"/>
  <c r="V136" i="65"/>
  <c r="U113" i="65"/>
  <c r="T113" i="65"/>
  <c r="AH95" i="65"/>
  <c r="AG95" i="65"/>
  <c r="AK95" i="65"/>
  <c r="AA55" i="65"/>
  <c r="X55" i="65"/>
  <c r="W55" i="65"/>
  <c r="U17" i="65"/>
  <c r="T17" i="65"/>
  <c r="AC58" i="65"/>
  <c r="AB58" i="65"/>
  <c r="AF58" i="65"/>
  <c r="X13" i="65"/>
  <c r="W13" i="65"/>
  <c r="AA13" i="65"/>
  <c r="X35" i="65"/>
  <c r="W35" i="65"/>
  <c r="AA35" i="65"/>
  <c r="AC98" i="65"/>
  <c r="AB98" i="65"/>
  <c r="AF98" i="65"/>
  <c r="AC38" i="65"/>
  <c r="AB38" i="65"/>
  <c r="AF38" i="65"/>
  <c r="AC34" i="65"/>
  <c r="AB34" i="65"/>
  <c r="AF34" i="65"/>
  <c r="Z22" i="65"/>
  <c r="Y22" i="65"/>
  <c r="AE92" i="65"/>
  <c r="AD92" i="65"/>
  <c r="T25" i="65"/>
  <c r="U25" i="65"/>
  <c r="AE104" i="65"/>
  <c r="AD104" i="65"/>
  <c r="X53" i="65"/>
  <c r="W53" i="65"/>
  <c r="AA53" i="65"/>
  <c r="X51" i="65"/>
  <c r="W51" i="65"/>
  <c r="AA51" i="65"/>
  <c r="X49" i="65"/>
  <c r="AA49" i="65"/>
  <c r="W49" i="65"/>
  <c r="X47" i="65"/>
  <c r="W47" i="65"/>
  <c r="AA47" i="65"/>
  <c r="X45" i="65"/>
  <c r="W45" i="65"/>
  <c r="AA45" i="65"/>
  <c r="X43" i="65"/>
  <c r="AA43" i="65"/>
  <c r="W43" i="65"/>
  <c r="X41" i="65"/>
  <c r="W41" i="65"/>
  <c r="AA41" i="65"/>
  <c r="X39" i="65"/>
  <c r="W39" i="65"/>
  <c r="AA39" i="65"/>
  <c r="X27" i="65"/>
  <c r="W27" i="65"/>
  <c r="AA27" i="65"/>
  <c r="X15" i="65"/>
  <c r="W15" i="65"/>
  <c r="AA15" i="65"/>
  <c r="U3" i="65"/>
  <c r="T3" i="65"/>
  <c r="Z30" i="65"/>
  <c r="Y30" i="65"/>
  <c r="U488" i="65"/>
  <c r="T488" i="65"/>
  <c r="W486" i="65"/>
  <c r="AA486" i="65"/>
  <c r="X486" i="65"/>
  <c r="V503" i="65"/>
  <c r="R503" i="65"/>
  <c r="S503" i="65"/>
  <c r="V489" i="65"/>
  <c r="S489" i="65"/>
  <c r="R489" i="65"/>
  <c r="Z470" i="65"/>
  <c r="Y470" i="65"/>
  <c r="AH493" i="65"/>
  <c r="AK493" i="65"/>
  <c r="AG493" i="65"/>
  <c r="U500" i="65"/>
  <c r="T500" i="65"/>
  <c r="U492" i="65"/>
  <c r="T492" i="65"/>
  <c r="W494" i="65"/>
  <c r="X494" i="65"/>
  <c r="AA494" i="65"/>
  <c r="U462" i="65"/>
  <c r="T462" i="65"/>
  <c r="U456" i="65"/>
  <c r="T456" i="65"/>
  <c r="S451" i="65"/>
  <c r="V451" i="65"/>
  <c r="R451" i="65"/>
  <c r="S445" i="65"/>
  <c r="R445" i="65"/>
  <c r="V445" i="65"/>
  <c r="Z434" i="65"/>
  <c r="Y434" i="65"/>
  <c r="Z452" i="65"/>
  <c r="Y452" i="65"/>
  <c r="Y397" i="65"/>
  <c r="Z397" i="65"/>
  <c r="Z443" i="65"/>
  <c r="Y443" i="65"/>
  <c r="Z435" i="65"/>
  <c r="Y435" i="65"/>
  <c r="S422" i="65"/>
  <c r="R422" i="65"/>
  <c r="V422" i="65"/>
  <c r="S413" i="65"/>
  <c r="R413" i="65"/>
  <c r="V413" i="65"/>
  <c r="S404" i="65"/>
  <c r="R404" i="65"/>
  <c r="V404" i="65"/>
  <c r="S427" i="65"/>
  <c r="R427" i="65"/>
  <c r="V427" i="65"/>
  <c r="S409" i="65"/>
  <c r="R409" i="65"/>
  <c r="V409" i="65"/>
  <c r="S424" i="65"/>
  <c r="R424" i="65"/>
  <c r="V424" i="65"/>
  <c r="S406" i="65"/>
  <c r="R406" i="65"/>
  <c r="V406" i="65"/>
  <c r="U386" i="65"/>
  <c r="T386" i="65"/>
  <c r="U390" i="65"/>
  <c r="T390" i="65"/>
  <c r="AC387" i="65"/>
  <c r="AB387" i="65"/>
  <c r="AF387" i="65"/>
  <c r="U391" i="65"/>
  <c r="T391" i="65"/>
  <c r="Z386" i="65"/>
  <c r="Y386" i="65"/>
  <c r="U381" i="65"/>
  <c r="AC388" i="65"/>
  <c r="AB388" i="65"/>
  <c r="AF388" i="65"/>
  <c r="U388" i="65"/>
  <c r="AC378" i="65"/>
  <c r="AB378" i="65"/>
  <c r="AF378" i="65"/>
  <c r="AF360" i="65"/>
  <c r="AC360" i="65"/>
  <c r="AB360" i="65"/>
  <c r="X357" i="65"/>
  <c r="AA357" i="65"/>
  <c r="W357" i="65"/>
  <c r="U355" i="65"/>
  <c r="V325" i="65"/>
  <c r="R325" i="65"/>
  <c r="S325" i="65"/>
  <c r="Y374" i="65"/>
  <c r="Z374" i="65"/>
  <c r="Z368" i="65"/>
  <c r="Y368" i="65"/>
  <c r="X369" i="65"/>
  <c r="W369" i="65"/>
  <c r="AA369" i="65"/>
  <c r="U301" i="65"/>
  <c r="T301" i="65"/>
  <c r="U338" i="65"/>
  <c r="T338" i="65"/>
  <c r="X336" i="65"/>
  <c r="AA336" i="65"/>
  <c r="W336" i="65"/>
  <c r="S340" i="65"/>
  <c r="V340" i="65"/>
  <c r="R340" i="65"/>
  <c r="W330" i="65"/>
  <c r="AA330" i="65"/>
  <c r="X330" i="65"/>
  <c r="AA320" i="65"/>
  <c r="X320" i="65"/>
  <c r="W320" i="65"/>
  <c r="AA302" i="65"/>
  <c r="W302" i="65"/>
  <c r="X302" i="65"/>
  <c r="W300" i="65"/>
  <c r="AA300" i="65"/>
  <c r="X300" i="65"/>
  <c r="W299" i="65"/>
  <c r="AA299" i="65"/>
  <c r="X299" i="65"/>
  <c r="S285" i="65"/>
  <c r="R285" i="65"/>
  <c r="V285" i="65"/>
  <c r="X345" i="65"/>
  <c r="T295" i="65"/>
  <c r="U295" i="65"/>
  <c r="X269" i="65"/>
  <c r="W269" i="65"/>
  <c r="AA269" i="65"/>
  <c r="Z252" i="65"/>
  <c r="U275" i="65"/>
  <c r="T275" i="65"/>
  <c r="AF283" i="65"/>
  <c r="AB283" i="65"/>
  <c r="AC283" i="65"/>
  <c r="AA279" i="65"/>
  <c r="X279" i="65"/>
  <c r="W279" i="65"/>
  <c r="X234" i="65"/>
  <c r="W234" i="65"/>
  <c r="AA234" i="65"/>
  <c r="AC255" i="65"/>
  <c r="AB255" i="65"/>
  <c r="AF255" i="65"/>
  <c r="U271" i="65"/>
  <c r="U216" i="65"/>
  <c r="T216" i="65"/>
  <c r="U241" i="65"/>
  <c r="T241" i="65"/>
  <c r="Z223" i="65"/>
  <c r="Y223" i="65"/>
  <c r="AF243" i="65"/>
  <c r="AC243" i="65"/>
  <c r="AB243" i="65"/>
  <c r="R200" i="65"/>
  <c r="S200" i="65"/>
  <c r="V200" i="65"/>
  <c r="AB271" i="65"/>
  <c r="AF271" i="65"/>
  <c r="AC271" i="65"/>
  <c r="Z239" i="65"/>
  <c r="Y239" i="65"/>
  <c r="R166" i="65"/>
  <c r="S166" i="65"/>
  <c r="V166" i="65"/>
  <c r="X257" i="65"/>
  <c r="W257" i="65"/>
  <c r="AA257" i="65"/>
  <c r="Z235" i="65"/>
  <c r="Y235" i="65"/>
  <c r="AA221" i="65"/>
  <c r="X221" i="65"/>
  <c r="W221" i="65"/>
  <c r="X206" i="65"/>
  <c r="W206" i="65"/>
  <c r="AA206" i="65"/>
  <c r="X210" i="65"/>
  <c r="W210" i="65"/>
  <c r="AA210" i="65"/>
  <c r="R182" i="65"/>
  <c r="V182" i="65"/>
  <c r="S182" i="65"/>
  <c r="AC175" i="65"/>
  <c r="AF175" i="65"/>
  <c r="AB175" i="65"/>
  <c r="AB160" i="65"/>
  <c r="AA155" i="65"/>
  <c r="W155" i="65"/>
  <c r="X155" i="65"/>
  <c r="U180" i="65"/>
  <c r="T180" i="65"/>
  <c r="Z173" i="65"/>
  <c r="Y173" i="65"/>
  <c r="U157" i="65"/>
  <c r="T157" i="65"/>
  <c r="AC151" i="65"/>
  <c r="AF151" i="65"/>
  <c r="AB151" i="65"/>
  <c r="U203" i="65"/>
  <c r="T203" i="65"/>
  <c r="AC204" i="65"/>
  <c r="AB204" i="65"/>
  <c r="AF204" i="65"/>
  <c r="U167" i="65"/>
  <c r="T167" i="65"/>
  <c r="AG161" i="65"/>
  <c r="AH161" i="65"/>
  <c r="AK161" i="65"/>
  <c r="AA141" i="65"/>
  <c r="W141" i="65"/>
  <c r="X141" i="65"/>
  <c r="AB147" i="65"/>
  <c r="U172" i="65"/>
  <c r="T172" i="65"/>
  <c r="Y139" i="65"/>
  <c r="Z139" i="65"/>
  <c r="U88" i="65"/>
  <c r="T88" i="65"/>
  <c r="AD103" i="65"/>
  <c r="AE103" i="65"/>
  <c r="X90" i="65"/>
  <c r="W90" i="65"/>
  <c r="AA90" i="65"/>
  <c r="AF149" i="65"/>
  <c r="AC149" i="65"/>
  <c r="AB149" i="65"/>
  <c r="T108" i="65"/>
  <c r="U108" i="65"/>
  <c r="U73" i="65"/>
  <c r="AA115" i="65"/>
  <c r="X115" i="65"/>
  <c r="W115" i="65"/>
  <c r="AC106" i="65"/>
  <c r="AF106" i="65"/>
  <c r="AB106" i="65"/>
  <c r="AC94" i="65"/>
  <c r="AF94" i="65"/>
  <c r="AB94" i="65"/>
  <c r="AC82" i="65"/>
  <c r="AF82" i="65"/>
  <c r="AB82" i="65"/>
  <c r="V63" i="65"/>
  <c r="S63" i="65"/>
  <c r="R63" i="65"/>
  <c r="S23" i="65"/>
  <c r="R23" i="65"/>
  <c r="V23" i="65"/>
  <c r="U50" i="65"/>
  <c r="T50" i="65"/>
  <c r="U44" i="65"/>
  <c r="T44" i="65"/>
  <c r="U38" i="65"/>
  <c r="T38" i="65"/>
  <c r="U20" i="65"/>
  <c r="T20" i="65"/>
  <c r="Y82" i="65"/>
  <c r="Z82" i="65"/>
  <c r="AA125" i="65"/>
  <c r="X125" i="65"/>
  <c r="W125" i="65"/>
  <c r="AE107" i="65"/>
  <c r="AD107" i="65"/>
  <c r="U90" i="65"/>
  <c r="T90" i="65"/>
  <c r="Y88" i="65"/>
  <c r="Z88" i="65"/>
  <c r="X29" i="65"/>
  <c r="W29" i="65"/>
  <c r="AA29" i="65"/>
  <c r="X5" i="65"/>
  <c r="W5" i="65"/>
  <c r="AA5" i="65"/>
  <c r="Z58" i="65"/>
  <c r="Y58" i="65"/>
  <c r="Z20" i="65"/>
  <c r="Y20" i="65"/>
  <c r="Z8" i="65"/>
  <c r="Y8" i="65"/>
  <c r="Y100" i="65"/>
  <c r="Z100" i="65"/>
  <c r="AB22" i="65"/>
  <c r="AF22" i="65"/>
  <c r="AC22" i="65"/>
  <c r="AB10" i="65"/>
  <c r="AF10" i="65"/>
  <c r="AC10" i="65"/>
  <c r="Z36" i="65"/>
  <c r="Y36" i="65"/>
  <c r="AC110" i="65"/>
  <c r="AB110" i="65"/>
  <c r="AF110" i="65"/>
  <c r="X3" i="65"/>
  <c r="W3" i="65"/>
  <c r="AA3" i="65"/>
  <c r="AC30" i="65"/>
  <c r="AB30" i="65"/>
  <c r="AF30" i="65"/>
  <c r="Z6" i="65"/>
  <c r="Y6" i="65"/>
  <c r="Z12" i="65"/>
  <c r="Y12" i="65"/>
  <c r="X506" i="65"/>
  <c r="AA506" i="65"/>
  <c r="W506" i="65"/>
  <c r="U495" i="65"/>
  <c r="T495" i="65"/>
  <c r="T494" i="65"/>
  <c r="U494" i="65"/>
  <c r="T448" i="65"/>
  <c r="U448" i="65"/>
  <c r="AC452" i="65"/>
  <c r="AB452" i="65"/>
  <c r="AF452" i="65"/>
  <c r="S414" i="65"/>
  <c r="R414" i="65"/>
  <c r="V414" i="65"/>
  <c r="AA396" i="65"/>
  <c r="X396" i="65"/>
  <c r="W396" i="65"/>
  <c r="AC431" i="65"/>
  <c r="AB431" i="65"/>
  <c r="AF431" i="65"/>
  <c r="X393" i="65"/>
  <c r="AA393" i="65"/>
  <c r="W393" i="65"/>
  <c r="Y387" i="65"/>
  <c r="Z387" i="65"/>
  <c r="AC386" i="65"/>
  <c r="AB386" i="65"/>
  <c r="AF386" i="65"/>
  <c r="X385" i="65"/>
  <c r="AA385" i="65"/>
  <c r="W385" i="65"/>
  <c r="U394" i="65"/>
  <c r="T394" i="65"/>
  <c r="X383" i="65"/>
  <c r="W383" i="65"/>
  <c r="AA383" i="65"/>
  <c r="X365" i="65"/>
  <c r="W365" i="65"/>
  <c r="AA365" i="65"/>
  <c r="AF368" i="65"/>
  <c r="AC368" i="65"/>
  <c r="AB368" i="65"/>
  <c r="AB358" i="65"/>
  <c r="AF358" i="65"/>
  <c r="AC358" i="65"/>
  <c r="AA363" i="65"/>
  <c r="V335" i="65"/>
  <c r="R335" i="65"/>
  <c r="S335" i="65"/>
  <c r="AA307" i="65"/>
  <c r="X307" i="65"/>
  <c r="W307" i="65"/>
  <c r="T331" i="65"/>
  <c r="U331" i="65"/>
  <c r="Y324" i="65"/>
  <c r="Z324" i="65"/>
  <c r="U336" i="65"/>
  <c r="T336" i="65"/>
  <c r="U330" i="65"/>
  <c r="T330" i="65"/>
  <c r="S334" i="65"/>
  <c r="R334" i="65"/>
  <c r="V334" i="65"/>
  <c r="T320" i="65"/>
  <c r="U320" i="65"/>
  <c r="U310" i="65"/>
  <c r="T310" i="65"/>
  <c r="AA289" i="65"/>
  <c r="X289" i="65"/>
  <c r="W289" i="65"/>
  <c r="V284" i="65"/>
  <c r="R284" i="65"/>
  <c r="S284" i="65"/>
  <c r="U322" i="65"/>
  <c r="T322" i="65"/>
  <c r="V353" i="65"/>
  <c r="S353" i="65"/>
  <c r="R353" i="65"/>
  <c r="U299" i="65"/>
  <c r="T299" i="65"/>
  <c r="W273" i="65"/>
  <c r="X273" i="65"/>
  <c r="AA273" i="65"/>
  <c r="V323" i="65"/>
  <c r="R323" i="65"/>
  <c r="S323" i="65"/>
  <c r="X311" i="65"/>
  <c r="AA311" i="65"/>
  <c r="W311" i="65"/>
  <c r="V294" i="65"/>
  <c r="S294" i="65"/>
  <c r="R294" i="65"/>
  <c r="W315" i="65"/>
  <c r="X315" i="65"/>
  <c r="AA315" i="65"/>
  <c r="T293" i="65"/>
  <c r="U293" i="65"/>
  <c r="AE256" i="65"/>
  <c r="AD256" i="65"/>
  <c r="AA266" i="65"/>
  <c r="W266" i="65"/>
  <c r="X266" i="65"/>
  <c r="X249" i="65"/>
  <c r="W249" i="65"/>
  <c r="AA249" i="65"/>
  <c r="Y283" i="65"/>
  <c r="Z283" i="65"/>
  <c r="U279" i="65"/>
  <c r="T279" i="65"/>
  <c r="X230" i="65"/>
  <c r="W230" i="65"/>
  <c r="AA230" i="65"/>
  <c r="Z255" i="65"/>
  <c r="Y255" i="65"/>
  <c r="AA250" i="65"/>
  <c r="X250" i="65"/>
  <c r="W250" i="65"/>
  <c r="T282" i="65"/>
  <c r="U254" i="65"/>
  <c r="T254" i="65"/>
  <c r="X228" i="65"/>
  <c r="W228" i="65"/>
  <c r="AA228" i="65"/>
  <c r="X248" i="65"/>
  <c r="W248" i="65"/>
  <c r="AA248" i="65"/>
  <c r="AA241" i="65"/>
  <c r="X241" i="65"/>
  <c r="W241" i="65"/>
  <c r="AC223" i="65"/>
  <c r="Z208" i="65"/>
  <c r="Y208" i="65"/>
  <c r="U237" i="65"/>
  <c r="T237" i="65"/>
  <c r="U217" i="65"/>
  <c r="T217" i="65"/>
  <c r="Z271" i="65"/>
  <c r="Y271" i="65"/>
  <c r="AF239" i="65"/>
  <c r="AC239" i="65"/>
  <c r="AB239" i="65"/>
  <c r="U204" i="65"/>
  <c r="T204" i="65"/>
  <c r="AF235" i="65"/>
  <c r="AC235" i="65"/>
  <c r="AB235" i="65"/>
  <c r="R196" i="65"/>
  <c r="S196" i="65"/>
  <c r="V196" i="65"/>
  <c r="AD185" i="65"/>
  <c r="AE185" i="65"/>
  <c r="U179" i="65"/>
  <c r="T179" i="65"/>
  <c r="Z160" i="65"/>
  <c r="Y160" i="65"/>
  <c r="U151" i="65"/>
  <c r="T151" i="65"/>
  <c r="X180" i="65"/>
  <c r="AA180" i="65"/>
  <c r="W180" i="65"/>
  <c r="AB156" i="65"/>
  <c r="AF156" i="65"/>
  <c r="AC156" i="65"/>
  <c r="X212" i="65"/>
  <c r="W212" i="65"/>
  <c r="AA212" i="65"/>
  <c r="AA203" i="65"/>
  <c r="X203" i="65"/>
  <c r="W203" i="65"/>
  <c r="U181" i="65"/>
  <c r="T181" i="65"/>
  <c r="AA153" i="65"/>
  <c r="X153" i="65"/>
  <c r="W153" i="65"/>
  <c r="R186" i="65"/>
  <c r="S186" i="65"/>
  <c r="V186" i="65"/>
  <c r="X140" i="65"/>
  <c r="AA140" i="65"/>
  <c r="W140" i="65"/>
  <c r="Z199" i="65"/>
  <c r="R152" i="65"/>
  <c r="V152" i="65"/>
  <c r="S152" i="65"/>
  <c r="X172" i="65"/>
  <c r="AA172" i="65"/>
  <c r="W172" i="65"/>
  <c r="V124" i="65"/>
  <c r="S124" i="65"/>
  <c r="R124" i="65"/>
  <c r="AE105" i="65"/>
  <c r="AD105" i="65"/>
  <c r="W64" i="65"/>
  <c r="AA64" i="65"/>
  <c r="X64" i="65"/>
  <c r="AA123" i="65"/>
  <c r="X123" i="65"/>
  <c r="W123" i="65"/>
  <c r="AH103" i="65"/>
  <c r="AG103" i="65"/>
  <c r="AK103" i="65"/>
  <c r="U98" i="65"/>
  <c r="T98" i="65"/>
  <c r="T74" i="65"/>
  <c r="U74" i="65"/>
  <c r="U176" i="65"/>
  <c r="T176" i="65"/>
  <c r="U85" i="65"/>
  <c r="T85" i="65"/>
  <c r="W72" i="65"/>
  <c r="X72" i="65"/>
  <c r="AA72" i="65"/>
  <c r="U22" i="65"/>
  <c r="T22" i="65"/>
  <c r="U8" i="65"/>
  <c r="T8" i="65"/>
  <c r="T115" i="65"/>
  <c r="V69" i="65"/>
  <c r="S69" i="65"/>
  <c r="R69" i="65"/>
  <c r="Y62" i="65"/>
  <c r="Z62" i="65"/>
  <c r="S9" i="65"/>
  <c r="R9" i="65"/>
  <c r="V9" i="65"/>
  <c r="U12" i="65"/>
  <c r="T12" i="65"/>
  <c r="Z144" i="65"/>
  <c r="Y144" i="65"/>
  <c r="Y108" i="65"/>
  <c r="Z108" i="65"/>
  <c r="Y96" i="65"/>
  <c r="Z96" i="65"/>
  <c r="Y84" i="65"/>
  <c r="Z84" i="65"/>
  <c r="AB71" i="65"/>
  <c r="AF71" i="65"/>
  <c r="AC71" i="65"/>
  <c r="W56" i="65"/>
  <c r="AA56" i="65"/>
  <c r="X56" i="65"/>
  <c r="U133" i="65"/>
  <c r="T133" i="65"/>
  <c r="U125" i="65"/>
  <c r="T125" i="65"/>
  <c r="AH107" i="65"/>
  <c r="AG107" i="65"/>
  <c r="AK107" i="65"/>
  <c r="U13" i="65"/>
  <c r="T13" i="65"/>
  <c r="AB20" i="65"/>
  <c r="AF20" i="65"/>
  <c r="AC20" i="65"/>
  <c r="AB8" i="65"/>
  <c r="AF8" i="65"/>
  <c r="AC8" i="65"/>
  <c r="T35" i="65"/>
  <c r="U35" i="65"/>
  <c r="Y98" i="65"/>
  <c r="Z98" i="65"/>
  <c r="AC86" i="65"/>
  <c r="AB86" i="65"/>
  <c r="AF86" i="65"/>
  <c r="X33" i="65"/>
  <c r="W33" i="65"/>
  <c r="AA33" i="65"/>
  <c r="X21" i="65"/>
  <c r="W21" i="65"/>
  <c r="AA21" i="65"/>
  <c r="AC36" i="65"/>
  <c r="AB36" i="65"/>
  <c r="AF36" i="65"/>
  <c r="T53" i="65"/>
  <c r="U53" i="65"/>
  <c r="T51" i="65"/>
  <c r="U51" i="65"/>
  <c r="T49" i="65"/>
  <c r="U49" i="65"/>
  <c r="T47" i="65"/>
  <c r="U47" i="65"/>
  <c r="T45" i="65"/>
  <c r="U45" i="65"/>
  <c r="T43" i="65"/>
  <c r="U43" i="65"/>
  <c r="T41" i="65"/>
  <c r="U41" i="65"/>
  <c r="T39" i="65"/>
  <c r="U39" i="65"/>
  <c r="T27" i="65"/>
  <c r="U27" i="65"/>
  <c r="U15" i="65"/>
  <c r="T15" i="65"/>
  <c r="AB6" i="65"/>
  <c r="AF6" i="65"/>
  <c r="AC6" i="65"/>
  <c r="AB12" i="65"/>
  <c r="AF12" i="65"/>
  <c r="AC12" i="65"/>
  <c r="U486" i="65"/>
  <c r="T486" i="65"/>
  <c r="U481" i="65"/>
  <c r="T481" i="65"/>
  <c r="AA456" i="65"/>
  <c r="X456" i="65"/>
  <c r="W456" i="65"/>
  <c r="Y514" i="65"/>
  <c r="Z514" i="65"/>
  <c r="W502" i="65"/>
  <c r="X502" i="65"/>
  <c r="AA502" i="65"/>
  <c r="V491" i="65"/>
  <c r="S491" i="65"/>
  <c r="R491" i="65"/>
  <c r="V473" i="65"/>
  <c r="R473" i="65"/>
  <c r="S473" i="65"/>
  <c r="T465" i="65"/>
  <c r="U465" i="65"/>
  <c r="U466" i="65"/>
  <c r="T466" i="65"/>
  <c r="T457" i="65"/>
  <c r="U457" i="65"/>
  <c r="AC460" i="65"/>
  <c r="AF460" i="65"/>
  <c r="AB460" i="65"/>
  <c r="T453" i="65"/>
  <c r="U453" i="65"/>
  <c r="AA448" i="65"/>
  <c r="W448" i="65"/>
  <c r="X448" i="65"/>
  <c r="V444" i="65"/>
  <c r="S444" i="65"/>
  <c r="R444" i="65"/>
  <c r="AC437" i="65"/>
  <c r="AB437" i="65"/>
  <c r="AF437" i="65"/>
  <c r="S428" i="65"/>
  <c r="R428" i="65"/>
  <c r="V428" i="65"/>
  <c r="S419" i="65"/>
  <c r="R419" i="65"/>
  <c r="V419" i="65"/>
  <c r="S410" i="65"/>
  <c r="R410" i="65"/>
  <c r="V410" i="65"/>
  <c r="S401" i="65"/>
  <c r="R401" i="65"/>
  <c r="V401" i="65"/>
  <c r="Y431" i="65"/>
  <c r="Z431" i="65"/>
  <c r="S421" i="65"/>
  <c r="R421" i="65"/>
  <c r="V421" i="65"/>
  <c r="S403" i="65"/>
  <c r="R403" i="65"/>
  <c r="V403" i="65"/>
  <c r="S418" i="65"/>
  <c r="R418" i="65"/>
  <c r="V418" i="65"/>
  <c r="S400" i="65"/>
  <c r="R400" i="65"/>
  <c r="V400" i="65"/>
  <c r="U389" i="65"/>
  <c r="T389" i="65"/>
  <c r="U393" i="65"/>
  <c r="T393" i="65"/>
  <c r="Y382" i="65"/>
  <c r="U387" i="65"/>
  <c r="T387" i="65"/>
  <c r="Y394" i="65"/>
  <c r="Z394" i="65"/>
  <c r="U385" i="65"/>
  <c r="T385" i="65"/>
  <c r="U384" i="65"/>
  <c r="T384" i="65"/>
  <c r="AF376" i="65"/>
  <c r="AB376" i="65"/>
  <c r="AC376" i="65"/>
  <c r="W356" i="65"/>
  <c r="X356" i="65"/>
  <c r="AA356" i="65"/>
  <c r="U366" i="65"/>
  <c r="T366" i="65"/>
  <c r="W354" i="65"/>
  <c r="AA354" i="65"/>
  <c r="X354" i="65"/>
  <c r="S346" i="65"/>
  <c r="V346" i="65"/>
  <c r="R346" i="65"/>
  <c r="W316" i="65"/>
  <c r="AA316" i="65"/>
  <c r="X316" i="65"/>
  <c r="AC374" i="65"/>
  <c r="AB374" i="65"/>
  <c r="AF374" i="65"/>
  <c r="U363" i="65"/>
  <c r="T363" i="65"/>
  <c r="AA347" i="65"/>
  <c r="X347" i="65"/>
  <c r="W347" i="65"/>
  <c r="AA331" i="65"/>
  <c r="X331" i="65"/>
  <c r="W331" i="65"/>
  <c r="T361" i="65"/>
  <c r="U361" i="65"/>
  <c r="U329" i="65"/>
  <c r="T329" i="65"/>
  <c r="T339" i="65"/>
  <c r="U339" i="65"/>
  <c r="U289" i="65"/>
  <c r="T289" i="65"/>
  <c r="V309" i="65"/>
  <c r="S309" i="65"/>
  <c r="R309" i="65"/>
  <c r="X265" i="65"/>
  <c r="W265" i="65"/>
  <c r="AA265" i="65"/>
  <c r="V313" i="65"/>
  <c r="R313" i="65"/>
  <c r="S313" i="65"/>
  <c r="V292" i="65"/>
  <c r="S292" i="65"/>
  <c r="R292" i="65"/>
  <c r="AA281" i="65"/>
  <c r="X281" i="65"/>
  <c r="W281" i="65"/>
  <c r="AA262" i="65"/>
  <c r="W262" i="65"/>
  <c r="X262" i="65"/>
  <c r="X226" i="65"/>
  <c r="W226" i="65"/>
  <c r="AA226" i="65"/>
  <c r="T255" i="65"/>
  <c r="U255" i="65"/>
  <c r="AF251" i="65"/>
  <c r="AC251" i="65"/>
  <c r="AB251" i="65"/>
  <c r="X282" i="65"/>
  <c r="W282" i="65"/>
  <c r="AA282" i="65"/>
  <c r="U228" i="65"/>
  <c r="T228" i="65"/>
  <c r="Z215" i="65"/>
  <c r="Y215" i="65"/>
  <c r="U248" i="65"/>
  <c r="T248" i="65"/>
  <c r="U213" i="65"/>
  <c r="T213" i="65"/>
  <c r="X244" i="65"/>
  <c r="W244" i="65"/>
  <c r="AA244" i="65"/>
  <c r="AA237" i="65"/>
  <c r="X237" i="65"/>
  <c r="W237" i="65"/>
  <c r="AA217" i="65"/>
  <c r="X217" i="65"/>
  <c r="W217" i="65"/>
  <c r="R188" i="65"/>
  <c r="S188" i="65"/>
  <c r="V188" i="65"/>
  <c r="AC163" i="65"/>
  <c r="AF163" i="65"/>
  <c r="AB163" i="65"/>
  <c r="U229" i="65"/>
  <c r="T229" i="65"/>
  <c r="U220" i="65"/>
  <c r="T220" i="65"/>
  <c r="U225" i="65"/>
  <c r="T225" i="65"/>
  <c r="AG185" i="65"/>
  <c r="AH185" i="65"/>
  <c r="AK185" i="65"/>
  <c r="AA179" i="65"/>
  <c r="W179" i="65"/>
  <c r="X179" i="65"/>
  <c r="R170" i="65"/>
  <c r="V170" i="65"/>
  <c r="S170" i="65"/>
  <c r="Z231" i="65"/>
  <c r="Y231" i="65"/>
  <c r="AC216" i="65"/>
  <c r="AB216" i="65"/>
  <c r="AF216" i="65"/>
  <c r="R198" i="65"/>
  <c r="S198" i="65"/>
  <c r="V198" i="65"/>
  <c r="U183" i="65"/>
  <c r="T183" i="65"/>
  <c r="Y156" i="65"/>
  <c r="Z156" i="65"/>
  <c r="U212" i="65"/>
  <c r="T212" i="65"/>
  <c r="AG135" i="65"/>
  <c r="AK135" i="65"/>
  <c r="AH135" i="65"/>
  <c r="Z204" i="65"/>
  <c r="Y204" i="65"/>
  <c r="Z185" i="65"/>
  <c r="Y185" i="65"/>
  <c r="U165" i="65"/>
  <c r="T165" i="65"/>
  <c r="Y146" i="65"/>
  <c r="Z146" i="65"/>
  <c r="Y135" i="65"/>
  <c r="Z135" i="65"/>
  <c r="U164" i="65"/>
  <c r="T164" i="65"/>
  <c r="Z145" i="65"/>
  <c r="Y145" i="65"/>
  <c r="AC139" i="65"/>
  <c r="AB139" i="65"/>
  <c r="AF139" i="65"/>
  <c r="AH105" i="65"/>
  <c r="AG105" i="65"/>
  <c r="AK105" i="65"/>
  <c r="Y92" i="65"/>
  <c r="Z92" i="65"/>
  <c r="U123" i="65"/>
  <c r="T123" i="65"/>
  <c r="Z95" i="65"/>
  <c r="Y95" i="65"/>
  <c r="X176" i="65"/>
  <c r="AA176" i="65"/>
  <c r="W176" i="65"/>
  <c r="V122" i="65"/>
  <c r="S122" i="65"/>
  <c r="R122" i="65"/>
  <c r="U97" i="65"/>
  <c r="T97" i="65"/>
  <c r="AC84" i="65"/>
  <c r="AF84" i="65"/>
  <c r="AB84" i="65"/>
  <c r="W60" i="65"/>
  <c r="X60" i="65"/>
  <c r="AA60" i="65"/>
  <c r="AA127" i="65"/>
  <c r="X127" i="65"/>
  <c r="W127" i="65"/>
  <c r="U106" i="65"/>
  <c r="T106" i="65"/>
  <c r="U94" i="65"/>
  <c r="T94" i="65"/>
  <c r="U82" i="65"/>
  <c r="T82" i="65"/>
  <c r="Y68" i="65"/>
  <c r="Z68" i="65"/>
  <c r="AM145" i="65"/>
  <c r="AP145" i="65"/>
  <c r="AL145" i="65"/>
  <c r="Z137" i="65"/>
  <c r="Y137" i="65"/>
  <c r="V120" i="65"/>
  <c r="S120" i="65"/>
  <c r="R120" i="65"/>
  <c r="AB65" i="65"/>
  <c r="AF65" i="65"/>
  <c r="AC65" i="65"/>
  <c r="U54" i="65"/>
  <c r="T54" i="65"/>
  <c r="U48" i="65"/>
  <c r="T48" i="65"/>
  <c r="U42" i="65"/>
  <c r="T42" i="65"/>
  <c r="U36" i="65"/>
  <c r="T36" i="65"/>
  <c r="U14" i="65"/>
  <c r="T14" i="65"/>
  <c r="U78" i="65"/>
  <c r="T78" i="65"/>
  <c r="AA133" i="65"/>
  <c r="X133" i="65"/>
  <c r="W133" i="65"/>
  <c r="AA119" i="65"/>
  <c r="X119" i="65"/>
  <c r="W119" i="65"/>
  <c r="U102" i="65"/>
  <c r="T102" i="65"/>
  <c r="Y94" i="65"/>
  <c r="Z94" i="65"/>
  <c r="T29" i="65"/>
  <c r="U29" i="65"/>
  <c r="U5" i="65"/>
  <c r="T5" i="65"/>
  <c r="X37" i="65"/>
  <c r="W37" i="65"/>
  <c r="AA37" i="65"/>
  <c r="Y32" i="65"/>
  <c r="Z32" i="65"/>
  <c r="X19" i="65"/>
  <c r="W19" i="65"/>
  <c r="AA19" i="65"/>
  <c r="X7" i="65"/>
  <c r="W7" i="65"/>
  <c r="AA7" i="65"/>
  <c r="X11" i="65"/>
  <c r="W11" i="65"/>
  <c r="AA11" i="65"/>
  <c r="Z14" i="65"/>
  <c r="Y14" i="65"/>
  <c r="Y110" i="65"/>
  <c r="Z110" i="65"/>
  <c r="Z54" i="65"/>
  <c r="Y54" i="65"/>
  <c r="Z52" i="65"/>
  <c r="Y52" i="65"/>
  <c r="Z50" i="65"/>
  <c r="Y50" i="65"/>
  <c r="Z48" i="65"/>
  <c r="Y48" i="65"/>
  <c r="Z46" i="65"/>
  <c r="Y46" i="65"/>
  <c r="Z44" i="65"/>
  <c r="Y44" i="65"/>
  <c r="Z42" i="65"/>
  <c r="Y42" i="65"/>
  <c r="Z40" i="65"/>
  <c r="Y40" i="65"/>
  <c r="Z28" i="65"/>
  <c r="Y28" i="65"/>
  <c r="AC74" i="65"/>
  <c r="AB74" i="65"/>
  <c r="AF74" i="65"/>
  <c r="Z24" i="65"/>
  <c r="Y24" i="65"/>
  <c r="AC76" i="65"/>
  <c r="AF76" i="65"/>
  <c r="AB76" i="65"/>
  <c r="Z26" i="65"/>
  <c r="Y26" i="65"/>
  <c r="U511" i="65"/>
  <c r="T511" i="65"/>
  <c r="AF482" i="65"/>
  <c r="AC482" i="65"/>
  <c r="AB482" i="65"/>
  <c r="Y460" i="65"/>
  <c r="Z460" i="65"/>
  <c r="S449" i="65"/>
  <c r="V449" i="65"/>
  <c r="R449" i="65"/>
  <c r="S447" i="65"/>
  <c r="V447" i="65"/>
  <c r="R447" i="65"/>
  <c r="AC399" i="65"/>
  <c r="AB399" i="65"/>
  <c r="AF399" i="65"/>
  <c r="T510" i="65"/>
  <c r="U510" i="65"/>
  <c r="W496" i="65"/>
  <c r="X496" i="65"/>
  <c r="AA496" i="65"/>
  <c r="S504" i="65"/>
  <c r="R504" i="65"/>
  <c r="V504" i="65"/>
  <c r="U502" i="65"/>
  <c r="T502" i="65"/>
  <c r="U482" i="65"/>
  <c r="T482" i="65"/>
  <c r="S478" i="65"/>
  <c r="V478" i="65"/>
  <c r="R478" i="65"/>
  <c r="T497" i="65"/>
  <c r="U497" i="65"/>
  <c r="T479" i="65"/>
  <c r="U479" i="65"/>
  <c r="T498" i="65"/>
  <c r="U498" i="65"/>
  <c r="X481" i="65"/>
  <c r="AA481" i="65"/>
  <c r="W481" i="65"/>
  <c r="S472" i="65"/>
  <c r="V472" i="65"/>
  <c r="R472" i="65"/>
  <c r="AF474" i="65"/>
  <c r="AC474" i="65"/>
  <c r="AB474" i="65"/>
  <c r="AA466" i="65"/>
  <c r="W466" i="65"/>
  <c r="X466" i="65"/>
  <c r="X457" i="65"/>
  <c r="AA457" i="65"/>
  <c r="W457" i="65"/>
  <c r="V450" i="65"/>
  <c r="S450" i="65"/>
  <c r="R450" i="65"/>
  <c r="X453" i="65"/>
  <c r="AA453" i="65"/>
  <c r="W453" i="65"/>
  <c r="T461" i="65"/>
  <c r="U461" i="65"/>
  <c r="AC439" i="65"/>
  <c r="AB439" i="65"/>
  <c r="AF439" i="65"/>
  <c r="AC440" i="65"/>
  <c r="AB440" i="65"/>
  <c r="AF440" i="65"/>
  <c r="R463" i="65"/>
  <c r="S463" i="65"/>
  <c r="V463" i="65"/>
  <c r="T446" i="65"/>
  <c r="U446" i="65"/>
  <c r="S429" i="65"/>
  <c r="R429" i="65"/>
  <c r="V429" i="65"/>
  <c r="S420" i="65"/>
  <c r="R420" i="65"/>
  <c r="V420" i="65"/>
  <c r="S411" i="65"/>
  <c r="R411" i="65"/>
  <c r="V411" i="65"/>
  <c r="S402" i="65"/>
  <c r="R402" i="65"/>
  <c r="V402" i="65"/>
  <c r="Z437" i="65"/>
  <c r="Y437" i="65"/>
  <c r="U433" i="65"/>
  <c r="T433" i="65"/>
  <c r="AA398" i="65"/>
  <c r="X398" i="65"/>
  <c r="W398" i="65"/>
  <c r="AC395" i="65"/>
  <c r="AF395" i="65"/>
  <c r="AB395" i="65"/>
  <c r="AB382" i="65"/>
  <c r="AF382" i="65"/>
  <c r="AC382" i="65"/>
  <c r="AC394" i="65"/>
  <c r="AB394" i="65"/>
  <c r="AF394" i="65"/>
  <c r="AA392" i="65"/>
  <c r="X392" i="65"/>
  <c r="W392" i="65"/>
  <c r="AA384" i="65"/>
  <c r="X384" i="65"/>
  <c r="W384" i="65"/>
  <c r="U383" i="65"/>
  <c r="T383" i="65"/>
  <c r="AA366" i="65"/>
  <c r="W366" i="65"/>
  <c r="X366" i="65"/>
  <c r="W344" i="65"/>
  <c r="X344" i="65"/>
  <c r="AA344" i="65"/>
  <c r="U316" i="65"/>
  <c r="T316" i="65"/>
  <c r="AB371" i="65"/>
  <c r="AC371" i="65"/>
  <c r="AF371" i="65"/>
  <c r="X373" i="65"/>
  <c r="W373" i="65"/>
  <c r="AA373" i="65"/>
  <c r="X375" i="65"/>
  <c r="AA375" i="65"/>
  <c r="W375" i="65"/>
  <c r="AA308" i="65"/>
  <c r="W308" i="65"/>
  <c r="X308" i="65"/>
  <c r="T377" i="65"/>
  <c r="U377" i="65"/>
  <c r="Z372" i="65"/>
  <c r="Y372" i="65"/>
  <c r="T343" i="65"/>
  <c r="U343" i="65"/>
  <c r="AF324" i="65"/>
  <c r="AC324" i="65"/>
  <c r="AB324" i="65"/>
  <c r="AA305" i="65"/>
  <c r="W305" i="65"/>
  <c r="X305" i="65"/>
  <c r="W342" i="65"/>
  <c r="X342" i="65"/>
  <c r="AA342" i="65"/>
  <c r="X361" i="65"/>
  <c r="AA361" i="65"/>
  <c r="W361" i="65"/>
  <c r="X329" i="65"/>
  <c r="X339" i="65"/>
  <c r="W339" i="65"/>
  <c r="AA339" i="65"/>
  <c r="U321" i="65"/>
  <c r="T321" i="65"/>
  <c r="X318" i="65"/>
  <c r="W318" i="65"/>
  <c r="AA318" i="65"/>
  <c r="T304" i="65"/>
  <c r="U304" i="65"/>
  <c r="S297" i="65"/>
  <c r="V297" i="65"/>
  <c r="R297" i="65"/>
  <c r="AA290" i="65"/>
  <c r="W290" i="65"/>
  <c r="X290" i="65"/>
  <c r="U311" i="65"/>
  <c r="T311" i="65"/>
  <c r="S352" i="65"/>
  <c r="R352" i="65"/>
  <c r="V352" i="65"/>
  <c r="X314" i="65"/>
  <c r="Z264" i="65"/>
  <c r="V280" i="65"/>
  <c r="S280" i="65"/>
  <c r="R280" i="65"/>
  <c r="AE272" i="65"/>
  <c r="R267" i="65"/>
  <c r="S267" i="65"/>
  <c r="V267" i="65"/>
  <c r="X277" i="65"/>
  <c r="W277" i="65"/>
  <c r="AA277" i="65"/>
  <c r="T261" i="65"/>
  <c r="U261" i="65"/>
  <c r="X246" i="65"/>
  <c r="W246" i="65"/>
  <c r="AA246" i="65"/>
  <c r="X222" i="65"/>
  <c r="W222" i="65"/>
  <c r="AA222" i="65"/>
  <c r="AA332" i="65"/>
  <c r="W332" i="65"/>
  <c r="X332" i="65"/>
  <c r="AA270" i="65"/>
  <c r="W270" i="65"/>
  <c r="X270" i="65"/>
  <c r="Z251" i="65"/>
  <c r="Y251" i="65"/>
  <c r="AA254" i="65"/>
  <c r="X254" i="65"/>
  <c r="W254" i="65"/>
  <c r="AF215" i="65"/>
  <c r="AB215" i="65"/>
  <c r="AC215" i="65"/>
  <c r="X224" i="65"/>
  <c r="W224" i="65"/>
  <c r="AA224" i="65"/>
  <c r="AA213" i="65"/>
  <c r="X213" i="65"/>
  <c r="W213" i="65"/>
  <c r="U244" i="65"/>
  <c r="T244" i="65"/>
  <c r="X240" i="65"/>
  <c r="W240" i="65"/>
  <c r="AA240" i="65"/>
  <c r="U233" i="65"/>
  <c r="T233" i="65"/>
  <c r="X236" i="65"/>
  <c r="W236" i="65"/>
  <c r="AA236" i="65"/>
  <c r="AA229" i="65"/>
  <c r="X229" i="65"/>
  <c r="W229" i="65"/>
  <c r="R202" i="65"/>
  <c r="S202" i="65"/>
  <c r="V202" i="65"/>
  <c r="AA225" i="65"/>
  <c r="X225" i="65"/>
  <c r="W225" i="65"/>
  <c r="U184" i="65"/>
  <c r="T184" i="65"/>
  <c r="R158" i="65"/>
  <c r="V158" i="65"/>
  <c r="S158" i="65"/>
  <c r="U149" i="65"/>
  <c r="T149" i="65"/>
  <c r="U140" i="65"/>
  <c r="T140" i="65"/>
  <c r="AA177" i="65"/>
  <c r="X177" i="65"/>
  <c r="W177" i="65"/>
  <c r="U169" i="65"/>
  <c r="T169" i="65"/>
  <c r="U148" i="65"/>
  <c r="T148" i="65"/>
  <c r="AF231" i="65"/>
  <c r="AC231" i="65"/>
  <c r="AB231" i="65"/>
  <c r="AA183" i="65"/>
  <c r="W183" i="65"/>
  <c r="X183" i="65"/>
  <c r="R174" i="65"/>
  <c r="V174" i="65"/>
  <c r="S174" i="65"/>
  <c r="U153" i="65"/>
  <c r="T153" i="65"/>
  <c r="AG131" i="65"/>
  <c r="AK131" i="65"/>
  <c r="AH131" i="65"/>
  <c r="U209" i="65"/>
  <c r="T209" i="65"/>
  <c r="U175" i="65"/>
  <c r="T175" i="65"/>
  <c r="X164" i="65"/>
  <c r="AA164" i="65"/>
  <c r="W164" i="65"/>
  <c r="Y131" i="65"/>
  <c r="Z131" i="65"/>
  <c r="R150" i="65"/>
  <c r="V150" i="65"/>
  <c r="S150" i="65"/>
  <c r="R134" i="65"/>
  <c r="S134" i="65"/>
  <c r="V134" i="65"/>
  <c r="V118" i="65"/>
  <c r="S118" i="65"/>
  <c r="R118" i="65"/>
  <c r="U100" i="65"/>
  <c r="T100" i="65"/>
  <c r="U76" i="65"/>
  <c r="T76" i="65"/>
  <c r="X102" i="65"/>
  <c r="W102" i="65"/>
  <c r="AA102" i="65"/>
  <c r="X78" i="65"/>
  <c r="W78" i="65"/>
  <c r="AA78" i="65"/>
  <c r="U109" i="65"/>
  <c r="Z105" i="65"/>
  <c r="Y105" i="65"/>
  <c r="AC96" i="65"/>
  <c r="AF96" i="65"/>
  <c r="AB96" i="65"/>
  <c r="U18" i="65"/>
  <c r="T18" i="65"/>
  <c r="U6" i="65"/>
  <c r="T6" i="65"/>
  <c r="U127" i="65"/>
  <c r="T127" i="65"/>
  <c r="T59" i="65"/>
  <c r="U59" i="65"/>
  <c r="U4" i="65"/>
  <c r="T4" i="65"/>
  <c r="AI145" i="65"/>
  <c r="AJ145" i="65"/>
  <c r="AF137" i="65"/>
  <c r="AC137" i="65"/>
  <c r="AB137" i="65"/>
  <c r="U105" i="65"/>
  <c r="T105" i="65"/>
  <c r="U93" i="65"/>
  <c r="T93" i="65"/>
  <c r="AE85" i="65"/>
  <c r="AD85" i="65"/>
  <c r="U81" i="65"/>
  <c r="AB59" i="65"/>
  <c r="AF59" i="65"/>
  <c r="AC59" i="65"/>
  <c r="U34" i="65"/>
  <c r="T34" i="65"/>
  <c r="AB184" i="65"/>
  <c r="AC184" i="65"/>
  <c r="AF184" i="65"/>
  <c r="U119" i="65"/>
  <c r="T119" i="65"/>
  <c r="X17" i="65"/>
  <c r="W17" i="65"/>
  <c r="AA17" i="65"/>
  <c r="AK80" i="65"/>
  <c r="AH80" i="65"/>
  <c r="AG80" i="65"/>
  <c r="AC32" i="65"/>
  <c r="AB32" i="65"/>
  <c r="AF32" i="65"/>
  <c r="AB14" i="65"/>
  <c r="AF14" i="65"/>
  <c r="AC14" i="65"/>
  <c r="Y86" i="65"/>
  <c r="Z86" i="65"/>
  <c r="T33" i="65"/>
  <c r="U33" i="65"/>
  <c r="U21" i="65"/>
  <c r="T21" i="65"/>
  <c r="X25" i="65"/>
  <c r="AA25" i="65"/>
  <c r="W25" i="65"/>
  <c r="AC54" i="65"/>
  <c r="AB54" i="65"/>
  <c r="AF54" i="65"/>
  <c r="AC52" i="65"/>
  <c r="AB52" i="65"/>
  <c r="AF52" i="65"/>
  <c r="AB50" i="65"/>
  <c r="AC48" i="65"/>
  <c r="AB48" i="65"/>
  <c r="AF48" i="65"/>
  <c r="AC46" i="65"/>
  <c r="AB46" i="65"/>
  <c r="AF46" i="65"/>
  <c r="AC44" i="65"/>
  <c r="AB44" i="65"/>
  <c r="AF44" i="65"/>
  <c r="AC42" i="65"/>
  <c r="AB42" i="65"/>
  <c r="AF42" i="65"/>
  <c r="AC40" i="65"/>
  <c r="AB40" i="65"/>
  <c r="AF40" i="65"/>
  <c r="AC28" i="65"/>
  <c r="AB28" i="65"/>
  <c r="AF28" i="65"/>
  <c r="Z16" i="65"/>
  <c r="Y16" i="65"/>
  <c r="Y4" i="65"/>
  <c r="Z4" i="65"/>
  <c r="Z18" i="65"/>
  <c r="Y18" i="65"/>
  <c r="U512" i="65"/>
  <c r="T512" i="65"/>
  <c r="V499" i="65"/>
  <c r="S499" i="65"/>
  <c r="R499" i="65"/>
  <c r="W511" i="65"/>
  <c r="X511" i="65"/>
  <c r="AA511" i="65"/>
  <c r="AC470" i="65"/>
  <c r="AB470" i="65"/>
  <c r="AF470" i="65"/>
  <c r="T480" i="65"/>
  <c r="U480" i="65"/>
  <c r="R455" i="65"/>
  <c r="V455" i="65"/>
  <c r="S455" i="65"/>
  <c r="AC434" i="65"/>
  <c r="AF434" i="65"/>
  <c r="AB434" i="65"/>
  <c r="S423" i="65"/>
  <c r="R423" i="65"/>
  <c r="V423" i="65"/>
  <c r="S405" i="65"/>
  <c r="R405" i="65"/>
  <c r="V405" i="65"/>
  <c r="V505" i="65"/>
  <c r="S505" i="65"/>
  <c r="R505" i="65"/>
  <c r="W495" i="65"/>
  <c r="AA495" i="65"/>
  <c r="X495" i="65"/>
  <c r="AF514" i="65"/>
  <c r="AB514" i="65"/>
  <c r="AC514" i="65"/>
  <c r="V509" i="65"/>
  <c r="S509" i="65"/>
  <c r="R509" i="65"/>
  <c r="V507" i="65"/>
  <c r="R507" i="65"/>
  <c r="S507" i="65"/>
  <c r="W512" i="65"/>
  <c r="AA512" i="65"/>
  <c r="X512" i="65"/>
  <c r="S508" i="65"/>
  <c r="R508" i="65"/>
  <c r="V508" i="65"/>
  <c r="U496" i="65"/>
  <c r="T496" i="65"/>
  <c r="S484" i="65"/>
  <c r="V484" i="65"/>
  <c r="R484" i="65"/>
  <c r="Y493" i="65"/>
  <c r="Z493" i="65"/>
  <c r="W476" i="65"/>
  <c r="X476" i="65"/>
  <c r="AA476" i="65"/>
  <c r="AA497" i="65"/>
  <c r="W497" i="65"/>
  <c r="X497" i="65"/>
  <c r="W479" i="65"/>
  <c r="R459" i="65"/>
  <c r="S459" i="65"/>
  <c r="V459" i="65"/>
  <c r="X465" i="65"/>
  <c r="AA465" i="65"/>
  <c r="W465" i="65"/>
  <c r="Y474" i="65"/>
  <c r="Z474" i="65"/>
  <c r="Z464" i="65"/>
  <c r="Y464" i="65"/>
  <c r="R469" i="65"/>
  <c r="S469" i="65"/>
  <c r="V469" i="65"/>
  <c r="Z458" i="65"/>
  <c r="T467" i="65"/>
  <c r="U467" i="65"/>
  <c r="X461" i="65"/>
  <c r="AA461" i="65"/>
  <c r="W461" i="65"/>
  <c r="Y454" i="65"/>
  <c r="Z454" i="65"/>
  <c r="Z439" i="65"/>
  <c r="Y439" i="65"/>
  <c r="Z436" i="65"/>
  <c r="Y436" i="65"/>
  <c r="X446" i="65"/>
  <c r="AC397" i="65"/>
  <c r="AF397" i="65"/>
  <c r="AB397" i="65"/>
  <c r="S425" i="65"/>
  <c r="R425" i="65"/>
  <c r="V425" i="65"/>
  <c r="S416" i="65"/>
  <c r="R416" i="65"/>
  <c r="V416" i="65"/>
  <c r="S407" i="65"/>
  <c r="R407" i="65"/>
  <c r="V407" i="65"/>
  <c r="X433" i="65"/>
  <c r="AA433" i="65"/>
  <c r="W433" i="65"/>
  <c r="S415" i="65"/>
  <c r="R415" i="65"/>
  <c r="V415" i="65"/>
  <c r="S412" i="65"/>
  <c r="R412" i="65"/>
  <c r="V412" i="65"/>
  <c r="AC391" i="65"/>
  <c r="AB391" i="65"/>
  <c r="AF391" i="65"/>
  <c r="Z438" i="65"/>
  <c r="Y438" i="65"/>
  <c r="AC389" i="65"/>
  <c r="AB389" i="65"/>
  <c r="AF389" i="65"/>
  <c r="X381" i="65"/>
  <c r="AA381" i="65"/>
  <c r="W381" i="65"/>
  <c r="X379" i="65"/>
  <c r="AA379" i="65"/>
  <c r="W379" i="65"/>
  <c r="U392" i="65"/>
  <c r="T392" i="65"/>
  <c r="Z378" i="65"/>
  <c r="Y378" i="65"/>
  <c r="W350" i="65"/>
  <c r="X350" i="65"/>
  <c r="AA350" i="65"/>
  <c r="U344" i="65"/>
  <c r="T344" i="65"/>
  <c r="Z371" i="65"/>
  <c r="Y371" i="65"/>
  <c r="U375" i="65"/>
  <c r="T375" i="65"/>
  <c r="W306" i="65"/>
  <c r="AA306" i="65"/>
  <c r="X306" i="65"/>
  <c r="X377" i="65"/>
  <c r="W377" i="65"/>
  <c r="AA377" i="65"/>
  <c r="AF372" i="65"/>
  <c r="AB372" i="65"/>
  <c r="AC372" i="65"/>
  <c r="X367" i="65"/>
  <c r="AA367" i="65"/>
  <c r="W367" i="65"/>
  <c r="X359" i="65"/>
  <c r="W359" i="65"/>
  <c r="AA359" i="65"/>
  <c r="X343" i="65"/>
  <c r="W343" i="65"/>
  <c r="AA343" i="65"/>
  <c r="V319" i="65"/>
  <c r="S319" i="65"/>
  <c r="R319" i="65"/>
  <c r="T305" i="65"/>
  <c r="U305" i="65"/>
  <c r="T342" i="65"/>
  <c r="U342" i="65"/>
  <c r="V317" i="65"/>
  <c r="S317" i="65"/>
  <c r="R317" i="65"/>
  <c r="V333" i="65"/>
  <c r="S333" i="65"/>
  <c r="R333" i="65"/>
  <c r="X321" i="65"/>
  <c r="W321" i="65"/>
  <c r="AA321" i="65"/>
  <c r="U318" i="65"/>
  <c r="T318" i="65"/>
  <c r="W304" i="65"/>
  <c r="AA304" i="65"/>
  <c r="X304" i="65"/>
  <c r="U283" i="65"/>
  <c r="T283" i="65"/>
  <c r="S312" i="65"/>
  <c r="V312" i="65"/>
  <c r="R312" i="65"/>
  <c r="V296" i="65"/>
  <c r="R296" i="65"/>
  <c r="S296" i="65"/>
  <c r="W287" i="65"/>
  <c r="AA287" i="65"/>
  <c r="X287" i="65"/>
  <c r="AA293" i="65"/>
  <c r="X293" i="65"/>
  <c r="W293" i="65"/>
  <c r="U276" i="65"/>
  <c r="T276" i="65"/>
  <c r="Z260" i="65"/>
  <c r="X328" i="65"/>
  <c r="W328" i="65"/>
  <c r="AA328" i="65"/>
  <c r="V278" i="65"/>
  <c r="S278" i="65"/>
  <c r="R278" i="65"/>
  <c r="AE295" i="65"/>
  <c r="AD295" i="65"/>
  <c r="U262" i="65"/>
  <c r="T262" i="65"/>
  <c r="T281" i="65"/>
  <c r="U281" i="65"/>
  <c r="U277" i="65"/>
  <c r="T277" i="65"/>
  <c r="X242" i="65"/>
  <c r="W242" i="65"/>
  <c r="AA242" i="65"/>
  <c r="V341" i="65"/>
  <c r="R341" i="65"/>
  <c r="S341" i="65"/>
  <c r="AA258" i="65"/>
  <c r="X258" i="65"/>
  <c r="W258" i="65"/>
  <c r="T332" i="65"/>
  <c r="U332" i="65"/>
  <c r="X253" i="65"/>
  <c r="W253" i="65"/>
  <c r="AA253" i="65"/>
  <c r="X259" i="65"/>
  <c r="AA259" i="65"/>
  <c r="W259" i="65"/>
  <c r="U245" i="65"/>
  <c r="T245" i="65"/>
  <c r="Z227" i="65"/>
  <c r="Y227" i="65"/>
  <c r="X214" i="65"/>
  <c r="W214" i="65"/>
  <c r="AA214" i="65"/>
  <c r="U224" i="65"/>
  <c r="T224" i="65"/>
  <c r="X218" i="65"/>
  <c r="W218" i="65"/>
  <c r="AA218" i="65"/>
  <c r="X220" i="65"/>
  <c r="W220" i="65"/>
  <c r="AA220" i="65"/>
  <c r="U206" i="65"/>
  <c r="T206" i="65"/>
  <c r="R194" i="65"/>
  <c r="S194" i="65"/>
  <c r="V194" i="65"/>
  <c r="U240" i="65"/>
  <c r="T240" i="65"/>
  <c r="AA233" i="65"/>
  <c r="X233" i="65"/>
  <c r="W233" i="65"/>
  <c r="AG201" i="65"/>
  <c r="AK201" i="65"/>
  <c r="AH201" i="65"/>
  <c r="U185" i="65"/>
  <c r="T185" i="65"/>
  <c r="U161" i="65"/>
  <c r="T161" i="65"/>
  <c r="U236" i="65"/>
  <c r="T236" i="65"/>
  <c r="U208" i="65"/>
  <c r="T208" i="65"/>
  <c r="R192" i="65"/>
  <c r="S192" i="65"/>
  <c r="V192" i="65"/>
  <c r="R178" i="65"/>
  <c r="V178" i="65"/>
  <c r="S178" i="65"/>
  <c r="AC167" i="65"/>
  <c r="AB167" i="65"/>
  <c r="AF167" i="65"/>
  <c r="AA157" i="65"/>
  <c r="X157" i="65"/>
  <c r="W157" i="65"/>
  <c r="X148" i="65"/>
  <c r="AA148" i="65"/>
  <c r="W148" i="65"/>
  <c r="AB168" i="65"/>
  <c r="AF168" i="65"/>
  <c r="AC168" i="65"/>
  <c r="X232" i="65"/>
  <c r="W232" i="65"/>
  <c r="AA232" i="65"/>
  <c r="Z216" i="65"/>
  <c r="Y216" i="65"/>
  <c r="Z191" i="65"/>
  <c r="Y191" i="65"/>
  <c r="AG165" i="65"/>
  <c r="AH165" i="65"/>
  <c r="AK165" i="65"/>
  <c r="R154" i="65"/>
  <c r="S154" i="65"/>
  <c r="V154" i="65"/>
  <c r="AA207" i="65"/>
  <c r="X207" i="65"/>
  <c r="W207" i="65"/>
  <c r="Z193" i="65"/>
  <c r="AA159" i="65"/>
  <c r="W159" i="65"/>
  <c r="X159" i="65"/>
  <c r="AF146" i="65"/>
  <c r="AC146" i="65"/>
  <c r="AB146" i="65"/>
  <c r="AA209" i="65"/>
  <c r="X209" i="65"/>
  <c r="W209" i="65"/>
  <c r="Z197" i="65"/>
  <c r="Y197" i="65"/>
  <c r="U144" i="65"/>
  <c r="T144" i="65"/>
  <c r="U205" i="65"/>
  <c r="T205" i="65"/>
  <c r="Z169" i="65"/>
  <c r="Y169" i="65"/>
  <c r="W70" i="65"/>
  <c r="AA70" i="65"/>
  <c r="X70" i="65"/>
  <c r="AA129" i="65"/>
  <c r="X129" i="65"/>
  <c r="W129" i="65"/>
  <c r="AA117" i="65"/>
  <c r="X117" i="65"/>
  <c r="W117" i="65"/>
  <c r="U110" i="65"/>
  <c r="T110" i="65"/>
  <c r="T86" i="65"/>
  <c r="U86" i="65"/>
  <c r="Z149" i="65"/>
  <c r="Y149" i="65"/>
  <c r="AC108" i="65"/>
  <c r="AF108" i="65"/>
  <c r="AB108" i="65"/>
  <c r="T84" i="65"/>
  <c r="U84" i="65"/>
  <c r="U28" i="65"/>
  <c r="T28" i="65"/>
  <c r="AA121" i="65"/>
  <c r="X121" i="65"/>
  <c r="W121" i="65"/>
  <c r="U65" i="65"/>
  <c r="U32" i="65"/>
  <c r="T32" i="65"/>
  <c r="T132" i="65"/>
  <c r="U132" i="65"/>
  <c r="AH97" i="65"/>
  <c r="AG97" i="65"/>
  <c r="AK97" i="65"/>
  <c r="AH85" i="65"/>
  <c r="AG85" i="65"/>
  <c r="AK85" i="65"/>
  <c r="U52" i="65"/>
  <c r="T52" i="65"/>
  <c r="U46" i="65"/>
  <c r="T46" i="65"/>
  <c r="U40" i="65"/>
  <c r="T40" i="65"/>
  <c r="U30" i="65"/>
  <c r="T30" i="65"/>
  <c r="U10" i="65"/>
  <c r="T10" i="65"/>
  <c r="Z184" i="65"/>
  <c r="Y184" i="65"/>
  <c r="X132" i="65"/>
  <c r="AA132" i="65"/>
  <c r="W132" i="65"/>
  <c r="AA113" i="65"/>
  <c r="X113" i="65"/>
  <c r="W113" i="65"/>
  <c r="Y106" i="65"/>
  <c r="Z106" i="65"/>
  <c r="AE95" i="65"/>
  <c r="AD95" i="65"/>
  <c r="AC88" i="65"/>
  <c r="AB88" i="65"/>
  <c r="AF88" i="65"/>
  <c r="T55" i="65"/>
  <c r="U55" i="65"/>
  <c r="T37" i="65"/>
  <c r="U37" i="65"/>
  <c r="AE80" i="65"/>
  <c r="AD80" i="65"/>
  <c r="U19" i="65"/>
  <c r="T19" i="65"/>
  <c r="U7" i="65"/>
  <c r="T7" i="65"/>
  <c r="U11" i="65"/>
  <c r="T11" i="65"/>
  <c r="Z38" i="65"/>
  <c r="Y38" i="65"/>
  <c r="AC100" i="65"/>
  <c r="AF100" i="65"/>
  <c r="AB100" i="65"/>
  <c r="Z34" i="65"/>
  <c r="Y34" i="65"/>
  <c r="Z10" i="65"/>
  <c r="Y10" i="65"/>
  <c r="AK92" i="65"/>
  <c r="AH92" i="65"/>
  <c r="AG92" i="65"/>
  <c r="AK104" i="65"/>
  <c r="AH104" i="65"/>
  <c r="AG104" i="65"/>
  <c r="AB16" i="65"/>
  <c r="AF16" i="65"/>
  <c r="AC16" i="65"/>
  <c r="AB4" i="65"/>
  <c r="AF4" i="65"/>
  <c r="AC4" i="65"/>
  <c r="Y74" i="65"/>
  <c r="Z74" i="65"/>
  <c r="AB18" i="65"/>
  <c r="AF18" i="65"/>
  <c r="AC18" i="65"/>
  <c r="AB24" i="65"/>
  <c r="AF24" i="65"/>
  <c r="AC24" i="65"/>
  <c r="Y76" i="65"/>
  <c r="Z76" i="65"/>
  <c r="AB26" i="65"/>
  <c r="AF26" i="65"/>
  <c r="AC26" i="65"/>
  <c r="T3" i="67"/>
  <c r="U3" i="67"/>
  <c r="AB3" i="67"/>
  <c r="AF3" i="67"/>
  <c r="AC3" i="67"/>
  <c r="Y3" i="67"/>
  <c r="Z3" i="67"/>
  <c r="M1025" i="66"/>
  <c r="E1025" i="66"/>
  <c r="D1025" i="66"/>
  <c r="M1024" i="66"/>
  <c r="E1024" i="66"/>
  <c r="D1024" i="66"/>
  <c r="M1023" i="66"/>
  <c r="E1023" i="66"/>
  <c r="D1023" i="66"/>
  <c r="M1022" i="66"/>
  <c r="E1022" i="66"/>
  <c r="D1022" i="66"/>
  <c r="M1021" i="66"/>
  <c r="E1021" i="66"/>
  <c r="D1021" i="66"/>
  <c r="M1020" i="66"/>
  <c r="E1020" i="66"/>
  <c r="D1020" i="66"/>
  <c r="M1019" i="66"/>
  <c r="E1019" i="66"/>
  <c r="D1019" i="66"/>
  <c r="M1018" i="66"/>
  <c r="E1018" i="66"/>
  <c r="D1018" i="66"/>
  <c r="M1017" i="66"/>
  <c r="E1017" i="66"/>
  <c r="D1017" i="66"/>
  <c r="M1016" i="66"/>
  <c r="E1016" i="66"/>
  <c r="D1016" i="66"/>
  <c r="M1015" i="66"/>
  <c r="E1015" i="66"/>
  <c r="D1015" i="66"/>
  <c r="M1014" i="66"/>
  <c r="E1014" i="66"/>
  <c r="D1014" i="66"/>
  <c r="M1013" i="66"/>
  <c r="E1013" i="66"/>
  <c r="D1013" i="66"/>
  <c r="M1012" i="66"/>
  <c r="E1012" i="66"/>
  <c r="D1012" i="66"/>
  <c r="M1011" i="66"/>
  <c r="E1011" i="66"/>
  <c r="D1011" i="66"/>
  <c r="M1010" i="66"/>
  <c r="E1010" i="66"/>
  <c r="D1010" i="66"/>
  <c r="M1009" i="66"/>
  <c r="E1009" i="66"/>
  <c r="D1009" i="66"/>
  <c r="M1008" i="66"/>
  <c r="E1008" i="66"/>
  <c r="D1008" i="66"/>
  <c r="M1007" i="66"/>
  <c r="E1007" i="66"/>
  <c r="D1007" i="66"/>
  <c r="M1006" i="66"/>
  <c r="E1006" i="66"/>
  <c r="D1006" i="66"/>
  <c r="M1005" i="66"/>
  <c r="E1005" i="66"/>
  <c r="D1005" i="66"/>
  <c r="M1004" i="66"/>
  <c r="E1004" i="66"/>
  <c r="D1004" i="66"/>
  <c r="M1003" i="66"/>
  <c r="E1003" i="66"/>
  <c r="D1003" i="66"/>
  <c r="M1002" i="66"/>
  <c r="E1002" i="66"/>
  <c r="D1002" i="66"/>
  <c r="M1001" i="66"/>
  <c r="E1001" i="66"/>
  <c r="D1001" i="66"/>
  <c r="M1000" i="66"/>
  <c r="E1000" i="66"/>
  <c r="D1000" i="66"/>
  <c r="M999" i="66"/>
  <c r="E999" i="66"/>
  <c r="D999" i="66"/>
  <c r="M998" i="66"/>
  <c r="E998" i="66"/>
  <c r="D998" i="66"/>
  <c r="M997" i="66"/>
  <c r="E997" i="66"/>
  <c r="D997" i="66"/>
  <c r="M996" i="66"/>
  <c r="E996" i="66"/>
  <c r="D996" i="66"/>
  <c r="M995" i="66"/>
  <c r="E995" i="66"/>
  <c r="D995" i="66"/>
  <c r="M994" i="66"/>
  <c r="E994" i="66"/>
  <c r="D994" i="66"/>
  <c r="M993" i="66"/>
  <c r="E993" i="66"/>
  <c r="D993" i="66"/>
  <c r="M992" i="66"/>
  <c r="E992" i="66"/>
  <c r="D992" i="66"/>
  <c r="M991" i="66"/>
  <c r="E991" i="66"/>
  <c r="D991" i="66"/>
  <c r="M990" i="66"/>
  <c r="E990" i="66"/>
  <c r="D990" i="66"/>
  <c r="M989" i="66"/>
  <c r="E989" i="66"/>
  <c r="D989" i="66"/>
  <c r="M988" i="66"/>
  <c r="E988" i="66"/>
  <c r="D988" i="66"/>
  <c r="M987" i="66"/>
  <c r="E987" i="66"/>
  <c r="D987" i="66"/>
  <c r="M986" i="66"/>
  <c r="E986" i="66"/>
  <c r="D986" i="66"/>
  <c r="M985" i="66"/>
  <c r="E985" i="66"/>
  <c r="D985" i="66"/>
  <c r="M984" i="66"/>
  <c r="E984" i="66"/>
  <c r="D984" i="66"/>
  <c r="M983" i="66"/>
  <c r="E983" i="66"/>
  <c r="D983" i="66"/>
  <c r="M982" i="66"/>
  <c r="E982" i="66"/>
  <c r="D982" i="66"/>
  <c r="M981" i="66"/>
  <c r="E981" i="66"/>
  <c r="D981" i="66"/>
  <c r="M980" i="66"/>
  <c r="E980" i="66"/>
  <c r="D980" i="66"/>
  <c r="M979" i="66"/>
  <c r="E979" i="66"/>
  <c r="D979" i="66"/>
  <c r="M978" i="66"/>
  <c r="E978" i="66"/>
  <c r="D978" i="66"/>
  <c r="M977" i="66"/>
  <c r="E977" i="66"/>
  <c r="D977" i="66"/>
  <c r="M976" i="66"/>
  <c r="E976" i="66"/>
  <c r="D976" i="66"/>
  <c r="M975" i="66"/>
  <c r="E975" i="66"/>
  <c r="D975" i="66"/>
  <c r="M974" i="66"/>
  <c r="E974" i="66"/>
  <c r="D974" i="66"/>
  <c r="M973" i="66"/>
  <c r="E973" i="66"/>
  <c r="D973" i="66"/>
  <c r="M972" i="66"/>
  <c r="E972" i="66"/>
  <c r="D972" i="66"/>
  <c r="M971" i="66"/>
  <c r="E971" i="66"/>
  <c r="D971" i="66"/>
  <c r="M970" i="66"/>
  <c r="E970" i="66"/>
  <c r="D970" i="66"/>
  <c r="M969" i="66"/>
  <c r="E969" i="66"/>
  <c r="D969" i="66"/>
  <c r="M968" i="66"/>
  <c r="E968" i="66"/>
  <c r="D968" i="66"/>
  <c r="M967" i="66"/>
  <c r="E967" i="66"/>
  <c r="D967" i="66"/>
  <c r="M966" i="66"/>
  <c r="E966" i="66"/>
  <c r="D966" i="66"/>
  <c r="M965" i="66"/>
  <c r="E965" i="66"/>
  <c r="D965" i="66"/>
  <c r="M964" i="66"/>
  <c r="E964" i="66"/>
  <c r="D964" i="66"/>
  <c r="M963" i="66"/>
  <c r="E963" i="66"/>
  <c r="D963" i="66"/>
  <c r="M962" i="66"/>
  <c r="E962" i="66"/>
  <c r="D962" i="66"/>
  <c r="M961" i="66"/>
  <c r="E961" i="66"/>
  <c r="D961" i="66"/>
  <c r="M960" i="66"/>
  <c r="E960" i="66"/>
  <c r="D960" i="66"/>
  <c r="M959" i="66"/>
  <c r="E959" i="66"/>
  <c r="D959" i="66"/>
  <c r="M958" i="66"/>
  <c r="E958" i="66"/>
  <c r="D958" i="66"/>
  <c r="M957" i="66"/>
  <c r="E957" i="66"/>
  <c r="D957" i="66"/>
  <c r="M956" i="66"/>
  <c r="E956" i="66"/>
  <c r="D956" i="66"/>
  <c r="M955" i="66"/>
  <c r="E955" i="66"/>
  <c r="D955" i="66"/>
  <c r="M954" i="66"/>
  <c r="E954" i="66"/>
  <c r="D954" i="66"/>
  <c r="M953" i="66"/>
  <c r="E953" i="66"/>
  <c r="D953" i="66"/>
  <c r="M952" i="66"/>
  <c r="E952" i="66"/>
  <c r="D952" i="66"/>
  <c r="M951" i="66"/>
  <c r="E951" i="66"/>
  <c r="D951" i="66"/>
  <c r="M950" i="66"/>
  <c r="E950" i="66"/>
  <c r="D950" i="66"/>
  <c r="M949" i="66"/>
  <c r="E949" i="66"/>
  <c r="D949" i="66"/>
  <c r="M948" i="66"/>
  <c r="E948" i="66"/>
  <c r="D948" i="66"/>
  <c r="M947" i="66"/>
  <c r="E947" i="66"/>
  <c r="D947" i="66"/>
  <c r="M946" i="66"/>
  <c r="E946" i="66"/>
  <c r="D946" i="66"/>
  <c r="M945" i="66"/>
  <c r="E945" i="66"/>
  <c r="D945" i="66"/>
  <c r="M944" i="66"/>
  <c r="E944" i="66"/>
  <c r="D944" i="66"/>
  <c r="M943" i="66"/>
  <c r="E943" i="66"/>
  <c r="D943" i="66"/>
  <c r="M942" i="66"/>
  <c r="E942" i="66"/>
  <c r="D942" i="66"/>
  <c r="M941" i="66"/>
  <c r="E941" i="66"/>
  <c r="D941" i="66"/>
  <c r="M940" i="66"/>
  <c r="E940" i="66"/>
  <c r="D940" i="66"/>
  <c r="M939" i="66"/>
  <c r="E939" i="66"/>
  <c r="D939" i="66"/>
  <c r="M938" i="66"/>
  <c r="E938" i="66"/>
  <c r="D938" i="66"/>
  <c r="M937" i="66"/>
  <c r="E937" i="66"/>
  <c r="D937" i="66"/>
  <c r="M936" i="66"/>
  <c r="E936" i="66"/>
  <c r="D936" i="66"/>
  <c r="M935" i="66"/>
  <c r="E935" i="66"/>
  <c r="D935" i="66"/>
  <c r="M934" i="66"/>
  <c r="E934" i="66"/>
  <c r="D934" i="66"/>
  <c r="M933" i="66"/>
  <c r="E933" i="66"/>
  <c r="D933" i="66"/>
  <c r="M932" i="66"/>
  <c r="E932" i="66"/>
  <c r="D932" i="66"/>
  <c r="M931" i="66"/>
  <c r="E931" i="66"/>
  <c r="D931" i="66"/>
  <c r="M930" i="66"/>
  <c r="E930" i="66"/>
  <c r="D930" i="66"/>
  <c r="M929" i="66"/>
  <c r="E929" i="66"/>
  <c r="D929" i="66"/>
  <c r="M928" i="66"/>
  <c r="E928" i="66"/>
  <c r="D928" i="66"/>
  <c r="M927" i="66"/>
  <c r="E927" i="66"/>
  <c r="D927" i="66"/>
  <c r="M926" i="66"/>
  <c r="E926" i="66"/>
  <c r="D926" i="66"/>
  <c r="M925" i="66"/>
  <c r="E925" i="66"/>
  <c r="D925" i="66"/>
  <c r="M924" i="66"/>
  <c r="E924" i="66"/>
  <c r="D924" i="66"/>
  <c r="M923" i="66"/>
  <c r="E923" i="66"/>
  <c r="D923" i="66"/>
  <c r="M922" i="66"/>
  <c r="E922" i="66"/>
  <c r="D922" i="66"/>
  <c r="M921" i="66"/>
  <c r="E921" i="66"/>
  <c r="D921" i="66"/>
  <c r="M920" i="66"/>
  <c r="E920" i="66"/>
  <c r="D920" i="66"/>
  <c r="M919" i="66"/>
  <c r="E919" i="66"/>
  <c r="D919" i="66"/>
  <c r="M918" i="66"/>
  <c r="E918" i="66"/>
  <c r="D918" i="66"/>
  <c r="M917" i="66"/>
  <c r="E917" i="66"/>
  <c r="D917" i="66"/>
  <c r="M916" i="66"/>
  <c r="E916" i="66"/>
  <c r="D916" i="66"/>
  <c r="M915" i="66"/>
  <c r="E915" i="66"/>
  <c r="D915" i="66"/>
  <c r="M914" i="66"/>
  <c r="E914" i="66"/>
  <c r="D914" i="66"/>
  <c r="M913" i="66"/>
  <c r="E913" i="66"/>
  <c r="D913" i="66"/>
  <c r="M912" i="66"/>
  <c r="E912" i="66"/>
  <c r="D912" i="66"/>
  <c r="M911" i="66"/>
  <c r="E911" i="66"/>
  <c r="D911" i="66"/>
  <c r="M910" i="66"/>
  <c r="E910" i="66"/>
  <c r="D910" i="66"/>
  <c r="M909" i="66"/>
  <c r="E909" i="66"/>
  <c r="D909" i="66"/>
  <c r="M908" i="66"/>
  <c r="E908" i="66"/>
  <c r="D908" i="66"/>
  <c r="M907" i="66"/>
  <c r="E907" i="66"/>
  <c r="D907" i="66"/>
  <c r="M906" i="66"/>
  <c r="E906" i="66"/>
  <c r="D906" i="66"/>
  <c r="M905" i="66"/>
  <c r="E905" i="66"/>
  <c r="D905" i="66"/>
  <c r="M904" i="66"/>
  <c r="E904" i="66"/>
  <c r="D904" i="66"/>
  <c r="M903" i="66"/>
  <c r="E903" i="66"/>
  <c r="D903" i="66"/>
  <c r="M902" i="66"/>
  <c r="E902" i="66"/>
  <c r="D902" i="66"/>
  <c r="M901" i="66"/>
  <c r="E901" i="66"/>
  <c r="D901" i="66"/>
  <c r="M900" i="66"/>
  <c r="E900" i="66"/>
  <c r="D900" i="66"/>
  <c r="M899" i="66"/>
  <c r="E899" i="66"/>
  <c r="D899" i="66"/>
  <c r="M898" i="66"/>
  <c r="E898" i="66"/>
  <c r="D898" i="66"/>
  <c r="M897" i="66"/>
  <c r="E897" i="66"/>
  <c r="D897" i="66"/>
  <c r="M896" i="66"/>
  <c r="E896" i="66"/>
  <c r="D896" i="66"/>
  <c r="M895" i="66"/>
  <c r="E895" i="66"/>
  <c r="D895" i="66"/>
  <c r="M894" i="66"/>
  <c r="E894" i="66"/>
  <c r="D894" i="66"/>
  <c r="M893" i="66"/>
  <c r="E893" i="66"/>
  <c r="D893" i="66"/>
  <c r="M892" i="66"/>
  <c r="E892" i="66"/>
  <c r="D892" i="66"/>
  <c r="M891" i="66"/>
  <c r="E891" i="66"/>
  <c r="D891" i="66"/>
  <c r="M890" i="66"/>
  <c r="E890" i="66"/>
  <c r="D890" i="66"/>
  <c r="M889" i="66"/>
  <c r="E889" i="66"/>
  <c r="D889" i="66"/>
  <c r="M888" i="66"/>
  <c r="E888" i="66"/>
  <c r="D888" i="66"/>
  <c r="M887" i="66"/>
  <c r="E887" i="66"/>
  <c r="D887" i="66"/>
  <c r="M886" i="66"/>
  <c r="E886" i="66"/>
  <c r="D886" i="66"/>
  <c r="M885" i="66"/>
  <c r="E885" i="66"/>
  <c r="D885" i="66"/>
  <c r="M884" i="66"/>
  <c r="E884" i="66"/>
  <c r="D884" i="66"/>
  <c r="M883" i="66"/>
  <c r="E883" i="66"/>
  <c r="D883" i="66"/>
  <c r="M882" i="66"/>
  <c r="E882" i="66"/>
  <c r="D882" i="66"/>
  <c r="M881" i="66"/>
  <c r="E881" i="66"/>
  <c r="D881" i="66"/>
  <c r="M880" i="66"/>
  <c r="E880" i="66"/>
  <c r="D880" i="66"/>
  <c r="M879" i="66"/>
  <c r="E879" i="66"/>
  <c r="D879" i="66"/>
  <c r="M878" i="66"/>
  <c r="E878" i="66"/>
  <c r="D878" i="66"/>
  <c r="M877" i="66"/>
  <c r="E877" i="66"/>
  <c r="D877" i="66"/>
  <c r="M876" i="66"/>
  <c r="E876" i="66"/>
  <c r="D876" i="66"/>
  <c r="M875" i="66"/>
  <c r="E875" i="66"/>
  <c r="D875" i="66"/>
  <c r="M874" i="66"/>
  <c r="E874" i="66"/>
  <c r="D874" i="66"/>
  <c r="M873" i="66"/>
  <c r="E873" i="66"/>
  <c r="D873" i="66"/>
  <c r="M872" i="66"/>
  <c r="E872" i="66"/>
  <c r="D872" i="66"/>
  <c r="M871" i="66"/>
  <c r="E871" i="66"/>
  <c r="D871" i="66"/>
  <c r="M870" i="66"/>
  <c r="E870" i="66"/>
  <c r="D870" i="66"/>
  <c r="M869" i="66"/>
  <c r="E869" i="66"/>
  <c r="D869" i="66"/>
  <c r="M868" i="66"/>
  <c r="E868" i="66"/>
  <c r="D868" i="66"/>
  <c r="M867" i="66"/>
  <c r="E867" i="66"/>
  <c r="D867" i="66"/>
  <c r="M866" i="66"/>
  <c r="E866" i="66"/>
  <c r="D866" i="66"/>
  <c r="M865" i="66"/>
  <c r="E865" i="66"/>
  <c r="D865" i="66"/>
  <c r="M864" i="66"/>
  <c r="E864" i="66"/>
  <c r="D864" i="66"/>
  <c r="M863" i="66"/>
  <c r="E863" i="66"/>
  <c r="D863" i="66"/>
  <c r="M862" i="66"/>
  <c r="E862" i="66"/>
  <c r="D862" i="66"/>
  <c r="M861" i="66"/>
  <c r="E861" i="66"/>
  <c r="D861" i="66"/>
  <c r="M860" i="66"/>
  <c r="E860" i="66"/>
  <c r="D860" i="66"/>
  <c r="M859" i="66"/>
  <c r="E859" i="66"/>
  <c r="D859" i="66"/>
  <c r="M858" i="66"/>
  <c r="E858" i="66"/>
  <c r="D858" i="66"/>
  <c r="M857" i="66"/>
  <c r="E857" i="66"/>
  <c r="D857" i="66"/>
  <c r="M856" i="66"/>
  <c r="E856" i="66"/>
  <c r="D856" i="66"/>
  <c r="M855" i="66"/>
  <c r="E855" i="66"/>
  <c r="D855" i="66"/>
  <c r="M854" i="66"/>
  <c r="E854" i="66"/>
  <c r="D854" i="66"/>
  <c r="M853" i="66"/>
  <c r="E853" i="66"/>
  <c r="D853" i="66"/>
  <c r="M852" i="66"/>
  <c r="E852" i="66"/>
  <c r="D852" i="66"/>
  <c r="M851" i="66"/>
  <c r="E851" i="66"/>
  <c r="D851" i="66"/>
  <c r="M850" i="66"/>
  <c r="E850" i="66"/>
  <c r="D850" i="66"/>
  <c r="M849" i="66"/>
  <c r="E849" i="66"/>
  <c r="D849" i="66"/>
  <c r="M848" i="66"/>
  <c r="E848" i="66"/>
  <c r="D848" i="66"/>
  <c r="M847" i="66"/>
  <c r="E847" i="66"/>
  <c r="D847" i="66"/>
  <c r="M846" i="66"/>
  <c r="E846" i="66"/>
  <c r="D846" i="66"/>
  <c r="M845" i="66"/>
  <c r="E845" i="66"/>
  <c r="D845" i="66"/>
  <c r="M844" i="66"/>
  <c r="E844" i="66"/>
  <c r="D844" i="66"/>
  <c r="M843" i="66"/>
  <c r="E843" i="66"/>
  <c r="D843" i="66"/>
  <c r="M842" i="66"/>
  <c r="E842" i="66"/>
  <c r="D842" i="66"/>
  <c r="M841" i="66"/>
  <c r="E841" i="66"/>
  <c r="D841" i="66"/>
  <c r="M840" i="66"/>
  <c r="E840" i="66"/>
  <c r="D840" i="66"/>
  <c r="M839" i="66"/>
  <c r="E839" i="66"/>
  <c r="D839" i="66"/>
  <c r="M838" i="66"/>
  <c r="E838" i="66"/>
  <c r="D838" i="66"/>
  <c r="M837" i="66"/>
  <c r="E837" i="66"/>
  <c r="D837" i="66"/>
  <c r="M836" i="66"/>
  <c r="E836" i="66"/>
  <c r="D836" i="66"/>
  <c r="M835" i="66"/>
  <c r="E835" i="66"/>
  <c r="D835" i="66"/>
  <c r="M834" i="66"/>
  <c r="E834" i="66"/>
  <c r="D834" i="66"/>
  <c r="M833" i="66"/>
  <c r="E833" i="66"/>
  <c r="D833" i="66"/>
  <c r="M832" i="66"/>
  <c r="E832" i="66"/>
  <c r="D832" i="66"/>
  <c r="M831" i="66"/>
  <c r="E831" i="66"/>
  <c r="D831" i="66"/>
  <c r="M830" i="66"/>
  <c r="E830" i="66"/>
  <c r="D830" i="66"/>
  <c r="M829" i="66"/>
  <c r="E829" i="66"/>
  <c r="D829" i="66"/>
  <c r="M828" i="66"/>
  <c r="E828" i="66"/>
  <c r="D828" i="66"/>
  <c r="M827" i="66"/>
  <c r="E827" i="66"/>
  <c r="D827" i="66"/>
  <c r="M826" i="66"/>
  <c r="E826" i="66"/>
  <c r="D826" i="66"/>
  <c r="M825" i="66"/>
  <c r="E825" i="66"/>
  <c r="D825" i="66"/>
  <c r="M824" i="66"/>
  <c r="E824" i="66"/>
  <c r="D824" i="66"/>
  <c r="M823" i="66"/>
  <c r="E823" i="66"/>
  <c r="D823" i="66"/>
  <c r="M822" i="66"/>
  <c r="E822" i="66"/>
  <c r="D822" i="66"/>
  <c r="M821" i="66"/>
  <c r="E821" i="66"/>
  <c r="D821" i="66"/>
  <c r="M820" i="66"/>
  <c r="E820" i="66"/>
  <c r="D820" i="66"/>
  <c r="M819" i="66"/>
  <c r="E819" i="66"/>
  <c r="D819" i="66"/>
  <c r="M818" i="66"/>
  <c r="E818" i="66"/>
  <c r="D818" i="66"/>
  <c r="M817" i="66"/>
  <c r="E817" i="66"/>
  <c r="D817" i="66"/>
  <c r="M816" i="66"/>
  <c r="E816" i="66"/>
  <c r="D816" i="66"/>
  <c r="M815" i="66"/>
  <c r="E815" i="66"/>
  <c r="D815" i="66"/>
  <c r="M814" i="66"/>
  <c r="E814" i="66"/>
  <c r="D814" i="66"/>
  <c r="M813" i="66"/>
  <c r="E813" i="66"/>
  <c r="D813" i="66"/>
  <c r="M812" i="66"/>
  <c r="E812" i="66"/>
  <c r="D812" i="66"/>
  <c r="M811" i="66"/>
  <c r="E811" i="66"/>
  <c r="D811" i="66"/>
  <c r="M810" i="66"/>
  <c r="E810" i="66"/>
  <c r="D810" i="66"/>
  <c r="M809" i="66"/>
  <c r="E809" i="66"/>
  <c r="D809" i="66"/>
  <c r="M808" i="66"/>
  <c r="E808" i="66"/>
  <c r="D808" i="66"/>
  <c r="M807" i="66"/>
  <c r="E807" i="66"/>
  <c r="D807" i="66"/>
  <c r="M806" i="66"/>
  <c r="E806" i="66"/>
  <c r="D806" i="66"/>
  <c r="M805" i="66"/>
  <c r="E805" i="66"/>
  <c r="D805" i="66"/>
  <c r="M804" i="66"/>
  <c r="E804" i="66"/>
  <c r="D804" i="66"/>
  <c r="M803" i="66"/>
  <c r="E803" i="66"/>
  <c r="D803" i="66"/>
  <c r="M802" i="66"/>
  <c r="E802" i="66"/>
  <c r="D802" i="66"/>
  <c r="M801" i="66"/>
  <c r="E801" i="66"/>
  <c r="D801" i="66"/>
  <c r="M800" i="66"/>
  <c r="E800" i="66"/>
  <c r="D800" i="66"/>
  <c r="M799" i="66"/>
  <c r="E799" i="66"/>
  <c r="D799" i="66"/>
  <c r="M798" i="66"/>
  <c r="E798" i="66"/>
  <c r="D798" i="66"/>
  <c r="M797" i="66"/>
  <c r="E797" i="66"/>
  <c r="D797" i="66"/>
  <c r="M796" i="66"/>
  <c r="E796" i="66"/>
  <c r="D796" i="66"/>
  <c r="M795" i="66"/>
  <c r="E795" i="66"/>
  <c r="D795" i="66"/>
  <c r="M794" i="66"/>
  <c r="E794" i="66"/>
  <c r="D794" i="66"/>
  <c r="M793" i="66"/>
  <c r="E793" i="66"/>
  <c r="D793" i="66"/>
  <c r="M792" i="66"/>
  <c r="E792" i="66"/>
  <c r="D792" i="66"/>
  <c r="M791" i="66"/>
  <c r="E791" i="66"/>
  <c r="D791" i="66"/>
  <c r="M790" i="66"/>
  <c r="E790" i="66"/>
  <c r="D790" i="66"/>
  <c r="M789" i="66"/>
  <c r="E789" i="66"/>
  <c r="D789" i="66"/>
  <c r="M788" i="66"/>
  <c r="E788" i="66"/>
  <c r="D788" i="66"/>
  <c r="M787" i="66"/>
  <c r="E787" i="66"/>
  <c r="D787" i="66"/>
  <c r="M786" i="66"/>
  <c r="E786" i="66"/>
  <c r="D786" i="66"/>
  <c r="M785" i="66"/>
  <c r="E785" i="66"/>
  <c r="D785" i="66"/>
  <c r="F785" i="66" s="1"/>
  <c r="M784" i="66"/>
  <c r="E784" i="66"/>
  <c r="D784" i="66"/>
  <c r="M783" i="66"/>
  <c r="E783" i="66"/>
  <c r="D783" i="66"/>
  <c r="M782" i="66"/>
  <c r="E782" i="66"/>
  <c r="D782" i="66"/>
  <c r="M781" i="66"/>
  <c r="E781" i="66"/>
  <c r="D781" i="66"/>
  <c r="F781" i="66" s="1"/>
  <c r="M780" i="66"/>
  <c r="E780" i="66"/>
  <c r="D780" i="66"/>
  <c r="M779" i="66"/>
  <c r="E779" i="66"/>
  <c r="D779" i="66"/>
  <c r="M778" i="66"/>
  <c r="E778" i="66"/>
  <c r="D778" i="66"/>
  <c r="M777" i="66"/>
  <c r="E777" i="66"/>
  <c r="D777" i="66"/>
  <c r="M776" i="66"/>
  <c r="E776" i="66"/>
  <c r="D776" i="66"/>
  <c r="M775" i="66"/>
  <c r="E775" i="66"/>
  <c r="D775" i="66"/>
  <c r="M774" i="66"/>
  <c r="E774" i="66"/>
  <c r="D774" i="66"/>
  <c r="M773" i="66"/>
  <c r="E773" i="66"/>
  <c r="D773" i="66"/>
  <c r="M772" i="66"/>
  <c r="E772" i="66"/>
  <c r="D772" i="66"/>
  <c r="M771" i="66"/>
  <c r="E771" i="66"/>
  <c r="D771" i="66"/>
  <c r="M770" i="66"/>
  <c r="E770" i="66"/>
  <c r="D770" i="66"/>
  <c r="M769" i="66"/>
  <c r="E769" i="66"/>
  <c r="D769" i="66"/>
  <c r="M768" i="66"/>
  <c r="E768" i="66"/>
  <c r="D768" i="66"/>
  <c r="M767" i="66"/>
  <c r="E767" i="66"/>
  <c r="D767" i="66"/>
  <c r="M766" i="66"/>
  <c r="E766" i="66"/>
  <c r="D766" i="66"/>
  <c r="M765" i="66"/>
  <c r="E765" i="66"/>
  <c r="D765" i="66"/>
  <c r="M764" i="66"/>
  <c r="E764" i="66"/>
  <c r="D764" i="66"/>
  <c r="M763" i="66"/>
  <c r="E763" i="66"/>
  <c r="D763" i="66"/>
  <c r="M762" i="66"/>
  <c r="E762" i="66"/>
  <c r="D762" i="66"/>
  <c r="M761" i="66"/>
  <c r="E761" i="66"/>
  <c r="D761" i="66"/>
  <c r="M760" i="66"/>
  <c r="E760" i="66"/>
  <c r="D760" i="66"/>
  <c r="M759" i="66"/>
  <c r="E759" i="66"/>
  <c r="D759" i="66"/>
  <c r="M758" i="66"/>
  <c r="E758" i="66"/>
  <c r="D758" i="66"/>
  <c r="M757" i="66"/>
  <c r="E757" i="66"/>
  <c r="D757" i="66"/>
  <c r="M756" i="66"/>
  <c r="E756" i="66"/>
  <c r="D756" i="66"/>
  <c r="M755" i="66"/>
  <c r="E755" i="66"/>
  <c r="D755" i="66"/>
  <c r="M754" i="66"/>
  <c r="E754" i="66"/>
  <c r="D754" i="66"/>
  <c r="M753" i="66"/>
  <c r="E753" i="66"/>
  <c r="D753" i="66"/>
  <c r="M752" i="66"/>
  <c r="E752" i="66"/>
  <c r="D752" i="66"/>
  <c r="M751" i="66"/>
  <c r="E751" i="66"/>
  <c r="D751" i="66"/>
  <c r="M750" i="66"/>
  <c r="E750" i="66"/>
  <c r="D750" i="66"/>
  <c r="M749" i="66"/>
  <c r="E749" i="66"/>
  <c r="D749" i="66"/>
  <c r="M748" i="66"/>
  <c r="E748" i="66"/>
  <c r="D748" i="66"/>
  <c r="M747" i="66"/>
  <c r="E747" i="66"/>
  <c r="D747" i="66"/>
  <c r="M746" i="66"/>
  <c r="E746" i="66"/>
  <c r="D746" i="66"/>
  <c r="M745" i="66"/>
  <c r="E745" i="66"/>
  <c r="D745" i="66"/>
  <c r="M744" i="66"/>
  <c r="E744" i="66"/>
  <c r="D744" i="66"/>
  <c r="M743" i="66"/>
  <c r="E743" i="66"/>
  <c r="D743" i="66"/>
  <c r="M742" i="66"/>
  <c r="E742" i="66"/>
  <c r="D742" i="66"/>
  <c r="M741" i="66"/>
  <c r="E741" i="66"/>
  <c r="D741" i="66"/>
  <c r="M740" i="66"/>
  <c r="E740" i="66"/>
  <c r="D740" i="66"/>
  <c r="M739" i="66"/>
  <c r="E739" i="66"/>
  <c r="D739" i="66"/>
  <c r="F739" i="66" s="1"/>
  <c r="M738" i="66"/>
  <c r="E738" i="66"/>
  <c r="D738" i="66"/>
  <c r="M737" i="66"/>
  <c r="E737" i="66"/>
  <c r="D737" i="66"/>
  <c r="M736" i="66"/>
  <c r="E736" i="66"/>
  <c r="D736" i="66"/>
  <c r="M735" i="66"/>
  <c r="E735" i="66"/>
  <c r="D735" i="66"/>
  <c r="M734" i="66"/>
  <c r="E734" i="66"/>
  <c r="D734" i="66"/>
  <c r="M733" i="66"/>
  <c r="E733" i="66"/>
  <c r="D733" i="66"/>
  <c r="M732" i="66"/>
  <c r="E732" i="66"/>
  <c r="D732" i="66"/>
  <c r="M731" i="66"/>
  <c r="E731" i="66"/>
  <c r="D731" i="66"/>
  <c r="F731" i="66" s="1"/>
  <c r="M730" i="66"/>
  <c r="E730" i="66"/>
  <c r="D730" i="66"/>
  <c r="M729" i="66"/>
  <c r="E729" i="66"/>
  <c r="D729" i="66"/>
  <c r="F729" i="66" s="1"/>
  <c r="M728" i="66"/>
  <c r="E728" i="66"/>
  <c r="D728" i="66"/>
  <c r="M727" i="66"/>
  <c r="E727" i="66"/>
  <c r="D727" i="66"/>
  <c r="F727" i="66" s="1"/>
  <c r="M726" i="66"/>
  <c r="E726" i="66"/>
  <c r="D726" i="66"/>
  <c r="M725" i="66"/>
  <c r="E725" i="66"/>
  <c r="D725" i="66"/>
  <c r="M724" i="66"/>
  <c r="E724" i="66"/>
  <c r="D724" i="66"/>
  <c r="M723" i="66"/>
  <c r="E723" i="66"/>
  <c r="D723" i="66"/>
  <c r="M722" i="66"/>
  <c r="E722" i="66"/>
  <c r="D722" i="66"/>
  <c r="M721" i="66"/>
  <c r="E721" i="66"/>
  <c r="D721" i="66"/>
  <c r="M720" i="66"/>
  <c r="E720" i="66"/>
  <c r="D720" i="66"/>
  <c r="M719" i="66"/>
  <c r="E719" i="66"/>
  <c r="D719" i="66"/>
  <c r="M718" i="66"/>
  <c r="E718" i="66"/>
  <c r="D718" i="66"/>
  <c r="M717" i="66"/>
  <c r="E717" i="66"/>
  <c r="D717" i="66"/>
  <c r="M716" i="66"/>
  <c r="E716" i="66"/>
  <c r="D716" i="66"/>
  <c r="M715" i="66"/>
  <c r="E715" i="66"/>
  <c r="D715" i="66"/>
  <c r="M714" i="66"/>
  <c r="E714" i="66"/>
  <c r="D714" i="66"/>
  <c r="M713" i="66"/>
  <c r="E713" i="66"/>
  <c r="D713" i="66"/>
  <c r="M712" i="66"/>
  <c r="E712" i="66"/>
  <c r="D712" i="66"/>
  <c r="M711" i="66"/>
  <c r="E711" i="66"/>
  <c r="D711" i="66"/>
  <c r="M710" i="66"/>
  <c r="E710" i="66"/>
  <c r="D710" i="66"/>
  <c r="M709" i="66"/>
  <c r="E709" i="66"/>
  <c r="D709" i="66"/>
  <c r="M708" i="66"/>
  <c r="E708" i="66"/>
  <c r="D708" i="66"/>
  <c r="M707" i="66"/>
  <c r="E707" i="66"/>
  <c r="D707" i="66"/>
  <c r="M706" i="66"/>
  <c r="E706" i="66"/>
  <c r="D706" i="66"/>
  <c r="M705" i="66"/>
  <c r="E705" i="66"/>
  <c r="D705" i="66"/>
  <c r="M704" i="66"/>
  <c r="E704" i="66"/>
  <c r="D704" i="66"/>
  <c r="M703" i="66"/>
  <c r="E703" i="66"/>
  <c r="D703" i="66"/>
  <c r="M702" i="66"/>
  <c r="E702" i="66"/>
  <c r="D702" i="66"/>
  <c r="M701" i="66"/>
  <c r="E701" i="66"/>
  <c r="D701" i="66"/>
  <c r="M700" i="66"/>
  <c r="E700" i="66"/>
  <c r="D700" i="66"/>
  <c r="M699" i="66"/>
  <c r="E699" i="66"/>
  <c r="D699" i="66"/>
  <c r="M698" i="66"/>
  <c r="E698" i="66"/>
  <c r="D698" i="66"/>
  <c r="M697" i="66"/>
  <c r="E697" i="66"/>
  <c r="D697" i="66"/>
  <c r="M696" i="66"/>
  <c r="E696" i="66"/>
  <c r="D696" i="66"/>
  <c r="M695" i="66"/>
  <c r="E695" i="66"/>
  <c r="D695" i="66"/>
  <c r="M694" i="66"/>
  <c r="E694" i="66"/>
  <c r="D694" i="66"/>
  <c r="M693" i="66"/>
  <c r="E693" i="66"/>
  <c r="D693" i="66"/>
  <c r="M692" i="66"/>
  <c r="E692" i="66"/>
  <c r="D692" i="66"/>
  <c r="M691" i="66"/>
  <c r="E691" i="66"/>
  <c r="D691" i="66"/>
  <c r="M690" i="66"/>
  <c r="E690" i="66"/>
  <c r="D690" i="66"/>
  <c r="M689" i="66"/>
  <c r="E689" i="66"/>
  <c r="D689" i="66"/>
  <c r="M688" i="66"/>
  <c r="E688" i="66"/>
  <c r="D688" i="66"/>
  <c r="M687" i="66"/>
  <c r="E687" i="66"/>
  <c r="D687" i="66"/>
  <c r="M686" i="66"/>
  <c r="E686" i="66"/>
  <c r="D686" i="66"/>
  <c r="M685" i="66"/>
  <c r="E685" i="66"/>
  <c r="D685" i="66"/>
  <c r="M684" i="66"/>
  <c r="E684" i="66"/>
  <c r="D684" i="66"/>
  <c r="M683" i="66"/>
  <c r="E683" i="66"/>
  <c r="D683" i="66"/>
  <c r="M682" i="66"/>
  <c r="E682" i="66"/>
  <c r="D682" i="66"/>
  <c r="M681" i="66"/>
  <c r="E681" i="66"/>
  <c r="D681" i="66"/>
  <c r="M680" i="66"/>
  <c r="E680" i="66"/>
  <c r="D680" i="66"/>
  <c r="M679" i="66"/>
  <c r="E679" i="66"/>
  <c r="D679" i="66"/>
  <c r="M678" i="66"/>
  <c r="E678" i="66"/>
  <c r="D678" i="66"/>
  <c r="M677" i="66"/>
  <c r="E677" i="66"/>
  <c r="D677" i="66"/>
  <c r="M676" i="66"/>
  <c r="E676" i="66"/>
  <c r="D676" i="66"/>
  <c r="M675" i="66"/>
  <c r="E675" i="66"/>
  <c r="D675" i="66"/>
  <c r="M674" i="66"/>
  <c r="E674" i="66"/>
  <c r="D674" i="66"/>
  <c r="M673" i="66"/>
  <c r="E673" i="66"/>
  <c r="D673" i="66"/>
  <c r="M672" i="66"/>
  <c r="E672" i="66"/>
  <c r="D672" i="66"/>
  <c r="M671" i="66"/>
  <c r="E671" i="66"/>
  <c r="D671" i="66"/>
  <c r="M670" i="66"/>
  <c r="E670" i="66"/>
  <c r="D670" i="66"/>
  <c r="M669" i="66"/>
  <c r="E669" i="66"/>
  <c r="D669" i="66"/>
  <c r="M668" i="66"/>
  <c r="E668" i="66"/>
  <c r="D668" i="66"/>
  <c r="M667" i="66"/>
  <c r="E667" i="66"/>
  <c r="D667" i="66"/>
  <c r="M666" i="66"/>
  <c r="E666" i="66"/>
  <c r="D666" i="66"/>
  <c r="M665" i="66"/>
  <c r="E665" i="66"/>
  <c r="D665" i="66"/>
  <c r="M664" i="66"/>
  <c r="E664" i="66"/>
  <c r="D664" i="66"/>
  <c r="M663" i="66"/>
  <c r="E663" i="66"/>
  <c r="D663" i="66"/>
  <c r="M662" i="66"/>
  <c r="E662" i="66"/>
  <c r="D662" i="66"/>
  <c r="M661" i="66"/>
  <c r="E661" i="66"/>
  <c r="D661" i="66"/>
  <c r="M660" i="66"/>
  <c r="E660" i="66"/>
  <c r="D660" i="66"/>
  <c r="M659" i="66"/>
  <c r="E659" i="66"/>
  <c r="D659" i="66"/>
  <c r="M658" i="66"/>
  <c r="E658" i="66"/>
  <c r="D658" i="66"/>
  <c r="M657" i="66"/>
  <c r="E657" i="66"/>
  <c r="D657" i="66"/>
  <c r="M656" i="66"/>
  <c r="E656" i="66"/>
  <c r="D656" i="66"/>
  <c r="M655" i="66"/>
  <c r="E655" i="66"/>
  <c r="D655" i="66"/>
  <c r="M654" i="66"/>
  <c r="E654" i="66"/>
  <c r="D654" i="66"/>
  <c r="M653" i="66"/>
  <c r="E653" i="66"/>
  <c r="D653" i="66"/>
  <c r="M652" i="66"/>
  <c r="E652" i="66"/>
  <c r="D652" i="66"/>
  <c r="M651" i="66"/>
  <c r="E651" i="66"/>
  <c r="D651" i="66"/>
  <c r="M650" i="66"/>
  <c r="E650" i="66"/>
  <c r="D650" i="66"/>
  <c r="M649" i="66"/>
  <c r="E649" i="66"/>
  <c r="D649" i="66"/>
  <c r="M648" i="66"/>
  <c r="E648" i="66"/>
  <c r="D648" i="66"/>
  <c r="M647" i="66"/>
  <c r="E647" i="66"/>
  <c r="D647" i="66"/>
  <c r="M646" i="66"/>
  <c r="E646" i="66"/>
  <c r="D646" i="66"/>
  <c r="M645" i="66"/>
  <c r="E645" i="66"/>
  <c r="D645" i="66"/>
  <c r="M644" i="66"/>
  <c r="E644" i="66"/>
  <c r="D644" i="66"/>
  <c r="M643" i="66"/>
  <c r="E643" i="66"/>
  <c r="D643" i="66"/>
  <c r="M642" i="66"/>
  <c r="E642" i="66"/>
  <c r="D642" i="66"/>
  <c r="M641" i="66"/>
  <c r="E641" i="66"/>
  <c r="D641" i="66"/>
  <c r="M640" i="66"/>
  <c r="E640" i="66"/>
  <c r="D640" i="66"/>
  <c r="M639" i="66"/>
  <c r="E639" i="66"/>
  <c r="D639" i="66"/>
  <c r="M638" i="66"/>
  <c r="E638" i="66"/>
  <c r="D638" i="66"/>
  <c r="M637" i="66"/>
  <c r="E637" i="66"/>
  <c r="D637" i="66"/>
  <c r="M636" i="66"/>
  <c r="E636" i="66"/>
  <c r="D636" i="66"/>
  <c r="M635" i="66"/>
  <c r="E635" i="66"/>
  <c r="D635" i="66"/>
  <c r="M634" i="66"/>
  <c r="E634" i="66"/>
  <c r="D634" i="66"/>
  <c r="M633" i="66"/>
  <c r="E633" i="66"/>
  <c r="D633" i="66"/>
  <c r="M632" i="66"/>
  <c r="E632" i="66"/>
  <c r="D632" i="66"/>
  <c r="M631" i="66"/>
  <c r="E631" i="66"/>
  <c r="D631" i="66"/>
  <c r="M630" i="66"/>
  <c r="E630" i="66"/>
  <c r="D630" i="66"/>
  <c r="M629" i="66"/>
  <c r="E629" i="66"/>
  <c r="D629" i="66"/>
  <c r="M628" i="66"/>
  <c r="E628" i="66"/>
  <c r="D628" i="66"/>
  <c r="M627" i="66"/>
  <c r="E627" i="66"/>
  <c r="D627" i="66"/>
  <c r="M626" i="66"/>
  <c r="E626" i="66"/>
  <c r="D626" i="66"/>
  <c r="M625" i="66"/>
  <c r="E625" i="66"/>
  <c r="D625" i="66"/>
  <c r="M624" i="66"/>
  <c r="E624" i="66"/>
  <c r="D624" i="66"/>
  <c r="M623" i="66"/>
  <c r="E623" i="66"/>
  <c r="D623" i="66"/>
  <c r="M622" i="66"/>
  <c r="E622" i="66"/>
  <c r="D622" i="66"/>
  <c r="M621" i="66"/>
  <c r="E621" i="66"/>
  <c r="D621" i="66"/>
  <c r="M620" i="66"/>
  <c r="E620" i="66"/>
  <c r="D620" i="66"/>
  <c r="M619" i="66"/>
  <c r="E619" i="66"/>
  <c r="D619" i="66"/>
  <c r="M618" i="66"/>
  <c r="E618" i="66"/>
  <c r="D618" i="66"/>
  <c r="M617" i="66"/>
  <c r="E617" i="66"/>
  <c r="D617" i="66"/>
  <c r="M616" i="66"/>
  <c r="E616" i="66"/>
  <c r="D616" i="66"/>
  <c r="M615" i="66"/>
  <c r="E615" i="66"/>
  <c r="D615" i="66"/>
  <c r="M614" i="66"/>
  <c r="E614" i="66"/>
  <c r="D614" i="66"/>
  <c r="M613" i="66"/>
  <c r="E613" i="66"/>
  <c r="D613" i="66"/>
  <c r="M612" i="66"/>
  <c r="E612" i="66"/>
  <c r="D612" i="66"/>
  <c r="M611" i="66"/>
  <c r="E611" i="66"/>
  <c r="D611" i="66"/>
  <c r="M610" i="66"/>
  <c r="E610" i="66"/>
  <c r="D610" i="66"/>
  <c r="M609" i="66"/>
  <c r="E609" i="66"/>
  <c r="D609" i="66"/>
  <c r="M608" i="66"/>
  <c r="E608" i="66"/>
  <c r="D608" i="66"/>
  <c r="M607" i="66"/>
  <c r="E607" i="66"/>
  <c r="D607" i="66"/>
  <c r="M606" i="66"/>
  <c r="E606" i="66"/>
  <c r="D606" i="66"/>
  <c r="M605" i="66"/>
  <c r="E605" i="66"/>
  <c r="D605" i="66"/>
  <c r="M604" i="66"/>
  <c r="E604" i="66"/>
  <c r="D604" i="66"/>
  <c r="M603" i="66"/>
  <c r="E603" i="66"/>
  <c r="D603" i="66"/>
  <c r="M602" i="66"/>
  <c r="E602" i="66"/>
  <c r="F602" i="66" s="1"/>
  <c r="D602" i="66"/>
  <c r="M601" i="66"/>
  <c r="E601" i="66"/>
  <c r="D601" i="66"/>
  <c r="M600" i="66"/>
  <c r="E600" i="66"/>
  <c r="D600" i="66"/>
  <c r="M599" i="66"/>
  <c r="E599" i="66"/>
  <c r="D599" i="66"/>
  <c r="M598" i="66"/>
  <c r="E598" i="66"/>
  <c r="D598" i="66"/>
  <c r="M597" i="66"/>
  <c r="E597" i="66"/>
  <c r="D597" i="66"/>
  <c r="M596" i="66"/>
  <c r="E596" i="66"/>
  <c r="D596" i="66"/>
  <c r="M595" i="66"/>
  <c r="E595" i="66"/>
  <c r="D595" i="66"/>
  <c r="M594" i="66"/>
  <c r="E594" i="66"/>
  <c r="D594" i="66"/>
  <c r="M593" i="66"/>
  <c r="E593" i="66"/>
  <c r="D593" i="66"/>
  <c r="M592" i="66"/>
  <c r="E592" i="66"/>
  <c r="D592" i="66"/>
  <c r="M591" i="66"/>
  <c r="E591" i="66"/>
  <c r="D591" i="66"/>
  <c r="M590" i="66"/>
  <c r="E590" i="66"/>
  <c r="D590" i="66"/>
  <c r="M589" i="66"/>
  <c r="E589" i="66"/>
  <c r="D589" i="66"/>
  <c r="M588" i="66"/>
  <c r="E588" i="66"/>
  <c r="D588" i="66"/>
  <c r="M587" i="66"/>
  <c r="E587" i="66"/>
  <c r="D587" i="66"/>
  <c r="M586" i="66"/>
  <c r="E586" i="66"/>
  <c r="D586" i="66"/>
  <c r="M585" i="66"/>
  <c r="E585" i="66"/>
  <c r="D585" i="66"/>
  <c r="M584" i="66"/>
  <c r="E584" i="66"/>
  <c r="D584" i="66"/>
  <c r="M583" i="66"/>
  <c r="E583" i="66"/>
  <c r="D583" i="66"/>
  <c r="M582" i="66"/>
  <c r="E582" i="66"/>
  <c r="D582" i="66"/>
  <c r="M581" i="66"/>
  <c r="E581" i="66"/>
  <c r="D581" i="66"/>
  <c r="M580" i="66"/>
  <c r="E580" i="66"/>
  <c r="D580" i="66"/>
  <c r="M579" i="66"/>
  <c r="E579" i="66"/>
  <c r="D579" i="66"/>
  <c r="M578" i="66"/>
  <c r="E578" i="66"/>
  <c r="D578" i="66"/>
  <c r="M577" i="66"/>
  <c r="E577" i="66"/>
  <c r="D577" i="66"/>
  <c r="M576" i="66"/>
  <c r="E576" i="66"/>
  <c r="D576" i="66"/>
  <c r="M575" i="66"/>
  <c r="E575" i="66"/>
  <c r="D575" i="66"/>
  <c r="M574" i="66"/>
  <c r="E574" i="66"/>
  <c r="D574" i="66"/>
  <c r="M573" i="66"/>
  <c r="E573" i="66"/>
  <c r="D573" i="66"/>
  <c r="M572" i="66"/>
  <c r="E572" i="66"/>
  <c r="D572" i="66"/>
  <c r="M571" i="66"/>
  <c r="E571" i="66"/>
  <c r="D571" i="66"/>
  <c r="M570" i="66"/>
  <c r="E570" i="66"/>
  <c r="D570" i="66"/>
  <c r="M569" i="66"/>
  <c r="E569" i="66"/>
  <c r="D569" i="66"/>
  <c r="M568" i="66"/>
  <c r="E568" i="66"/>
  <c r="D568" i="66"/>
  <c r="M567" i="66"/>
  <c r="E567" i="66"/>
  <c r="D567" i="66"/>
  <c r="M566" i="66"/>
  <c r="E566" i="66"/>
  <c r="D566" i="66"/>
  <c r="M565" i="66"/>
  <c r="E565" i="66"/>
  <c r="D565" i="66"/>
  <c r="M564" i="66"/>
  <c r="E564" i="66"/>
  <c r="D564" i="66"/>
  <c r="M563" i="66"/>
  <c r="E563" i="66"/>
  <c r="F563" i="66" s="1"/>
  <c r="D563" i="66"/>
  <c r="M562" i="66"/>
  <c r="E562" i="66"/>
  <c r="D562" i="66"/>
  <c r="M561" i="66"/>
  <c r="E561" i="66"/>
  <c r="D561" i="66"/>
  <c r="M560" i="66"/>
  <c r="E560" i="66"/>
  <c r="D560" i="66"/>
  <c r="M559" i="66"/>
  <c r="E559" i="66"/>
  <c r="D559" i="66"/>
  <c r="M558" i="66"/>
  <c r="E558" i="66"/>
  <c r="D558" i="66"/>
  <c r="M557" i="66"/>
  <c r="E557" i="66"/>
  <c r="D557" i="66"/>
  <c r="M556" i="66"/>
  <c r="E556" i="66"/>
  <c r="D556" i="66"/>
  <c r="M555" i="66"/>
  <c r="E555" i="66"/>
  <c r="D555" i="66"/>
  <c r="M554" i="66"/>
  <c r="E554" i="66"/>
  <c r="D554" i="66"/>
  <c r="M553" i="66"/>
  <c r="E553" i="66"/>
  <c r="D553" i="66"/>
  <c r="M552" i="66"/>
  <c r="E552" i="66"/>
  <c r="D552" i="66"/>
  <c r="M551" i="66"/>
  <c r="E551" i="66"/>
  <c r="D551" i="66"/>
  <c r="M550" i="66"/>
  <c r="E550" i="66"/>
  <c r="D550" i="66"/>
  <c r="M549" i="66"/>
  <c r="E549" i="66"/>
  <c r="D549" i="66"/>
  <c r="M548" i="66"/>
  <c r="E548" i="66"/>
  <c r="D548" i="66"/>
  <c r="M547" i="66"/>
  <c r="E547" i="66"/>
  <c r="D547" i="66"/>
  <c r="M546" i="66"/>
  <c r="E546" i="66"/>
  <c r="D546" i="66"/>
  <c r="M545" i="66"/>
  <c r="E545" i="66"/>
  <c r="D545" i="66"/>
  <c r="M544" i="66"/>
  <c r="E544" i="66"/>
  <c r="D544" i="66"/>
  <c r="M543" i="66"/>
  <c r="E543" i="66"/>
  <c r="D543" i="66"/>
  <c r="M542" i="66"/>
  <c r="E542" i="66"/>
  <c r="D542" i="66"/>
  <c r="M541" i="66"/>
  <c r="E541" i="66"/>
  <c r="D541" i="66"/>
  <c r="M540" i="66"/>
  <c r="E540" i="66"/>
  <c r="D540" i="66"/>
  <c r="M539" i="66"/>
  <c r="E539" i="66"/>
  <c r="D539" i="66"/>
  <c r="M538" i="66"/>
  <c r="E538" i="66"/>
  <c r="D538" i="66"/>
  <c r="M537" i="66"/>
  <c r="E537" i="66"/>
  <c r="D537" i="66"/>
  <c r="M536" i="66"/>
  <c r="E536" i="66"/>
  <c r="D536" i="66"/>
  <c r="M535" i="66"/>
  <c r="E535" i="66"/>
  <c r="D535" i="66"/>
  <c r="M534" i="66"/>
  <c r="E534" i="66"/>
  <c r="D534" i="66"/>
  <c r="M533" i="66"/>
  <c r="E533" i="66"/>
  <c r="D533" i="66"/>
  <c r="M532" i="66"/>
  <c r="E532" i="66"/>
  <c r="D532" i="66"/>
  <c r="M531" i="66"/>
  <c r="E531" i="66"/>
  <c r="D531" i="66"/>
  <c r="M530" i="66"/>
  <c r="E530" i="66"/>
  <c r="D530" i="66"/>
  <c r="M529" i="66"/>
  <c r="E529" i="66"/>
  <c r="D529" i="66"/>
  <c r="M528" i="66"/>
  <c r="E528" i="66"/>
  <c r="D528" i="66"/>
  <c r="M527" i="66"/>
  <c r="E527" i="66"/>
  <c r="D527" i="66"/>
  <c r="M526" i="66"/>
  <c r="E526" i="66"/>
  <c r="D526" i="66"/>
  <c r="M525" i="66"/>
  <c r="E525" i="66"/>
  <c r="D525" i="66"/>
  <c r="M524" i="66"/>
  <c r="E524" i="66"/>
  <c r="D524" i="66"/>
  <c r="M523" i="66"/>
  <c r="E523" i="66"/>
  <c r="D523" i="66"/>
  <c r="M522" i="66"/>
  <c r="E522" i="66"/>
  <c r="D522" i="66"/>
  <c r="M521" i="66"/>
  <c r="E521" i="66"/>
  <c r="D521" i="66"/>
  <c r="M520" i="66"/>
  <c r="E520" i="66"/>
  <c r="D520" i="66"/>
  <c r="M519" i="66"/>
  <c r="E519" i="66"/>
  <c r="D519" i="66"/>
  <c r="M518" i="66"/>
  <c r="E518" i="66"/>
  <c r="D518" i="66"/>
  <c r="M517" i="66"/>
  <c r="E517" i="66"/>
  <c r="D517" i="66"/>
  <c r="M516" i="66"/>
  <c r="E516" i="66"/>
  <c r="D516" i="66"/>
  <c r="M515" i="66"/>
  <c r="E515" i="66"/>
  <c r="D515" i="66"/>
  <c r="O514" i="66"/>
  <c r="Q514" i="66" s="1"/>
  <c r="R514" i="66" s="1"/>
  <c r="M514" i="66"/>
  <c r="E514" i="66"/>
  <c r="D514" i="66"/>
  <c r="O513" i="66"/>
  <c r="Q513" i="66" s="1"/>
  <c r="S513" i="66" s="1"/>
  <c r="M513" i="66"/>
  <c r="E513" i="66"/>
  <c r="D513" i="66"/>
  <c r="O512" i="66"/>
  <c r="M512" i="66"/>
  <c r="E512" i="66"/>
  <c r="D512" i="66"/>
  <c r="O511" i="66"/>
  <c r="Q511" i="66" s="1"/>
  <c r="M511" i="66"/>
  <c r="E511" i="66"/>
  <c r="D511" i="66"/>
  <c r="O510" i="66"/>
  <c r="M510" i="66"/>
  <c r="E510" i="66"/>
  <c r="D510" i="66"/>
  <c r="O509" i="66"/>
  <c r="Q509" i="66" s="1"/>
  <c r="M509" i="66"/>
  <c r="E509" i="66"/>
  <c r="D509" i="66"/>
  <c r="O508" i="66"/>
  <c r="M508" i="66"/>
  <c r="E508" i="66"/>
  <c r="D508" i="66"/>
  <c r="O507" i="66"/>
  <c r="M507" i="66"/>
  <c r="E507" i="66"/>
  <c r="D507" i="66"/>
  <c r="O506" i="66"/>
  <c r="M506" i="66"/>
  <c r="E506" i="66"/>
  <c r="D506" i="66"/>
  <c r="O505" i="66"/>
  <c r="M505" i="66"/>
  <c r="E505" i="66"/>
  <c r="D505" i="66"/>
  <c r="O504" i="66"/>
  <c r="M504" i="66"/>
  <c r="E504" i="66"/>
  <c r="D504" i="66"/>
  <c r="O503" i="66"/>
  <c r="Q503" i="66" s="1"/>
  <c r="M503" i="66"/>
  <c r="E503" i="66"/>
  <c r="D503" i="66"/>
  <c r="O502" i="66"/>
  <c r="M502" i="66"/>
  <c r="E502" i="66"/>
  <c r="D502" i="66"/>
  <c r="O501" i="66"/>
  <c r="M501" i="66"/>
  <c r="E501" i="66"/>
  <c r="D501" i="66"/>
  <c r="O500" i="66"/>
  <c r="M500" i="66"/>
  <c r="E500" i="66"/>
  <c r="D500" i="66"/>
  <c r="O499" i="66"/>
  <c r="M499" i="66"/>
  <c r="E499" i="66"/>
  <c r="D499" i="66"/>
  <c r="Q498" i="66"/>
  <c r="O498" i="66"/>
  <c r="M498" i="66"/>
  <c r="E498" i="66"/>
  <c r="D498" i="66"/>
  <c r="O497" i="66"/>
  <c r="M497" i="66"/>
  <c r="E497" i="66"/>
  <c r="D497" i="66"/>
  <c r="O496" i="66"/>
  <c r="M496" i="66"/>
  <c r="E496" i="66"/>
  <c r="D496" i="66"/>
  <c r="O495" i="66"/>
  <c r="Q495" i="66" s="1"/>
  <c r="S495" i="66" s="1"/>
  <c r="M495" i="66"/>
  <c r="E495" i="66"/>
  <c r="D495" i="66"/>
  <c r="O494" i="66"/>
  <c r="M494" i="66"/>
  <c r="E494" i="66"/>
  <c r="D494" i="66"/>
  <c r="O493" i="66"/>
  <c r="M493" i="66"/>
  <c r="E493" i="66"/>
  <c r="D493" i="66"/>
  <c r="O492" i="66"/>
  <c r="Q492" i="66" s="1"/>
  <c r="V492" i="66" s="1"/>
  <c r="M492" i="66"/>
  <c r="E492" i="66"/>
  <c r="D492" i="66"/>
  <c r="O491" i="66"/>
  <c r="Q491" i="66" s="1"/>
  <c r="M491" i="66"/>
  <c r="E491" i="66"/>
  <c r="D491" i="66"/>
  <c r="O490" i="66"/>
  <c r="Q490" i="66" s="1"/>
  <c r="M490" i="66"/>
  <c r="E490" i="66"/>
  <c r="D490" i="66"/>
  <c r="O489" i="66"/>
  <c r="Q489" i="66" s="1"/>
  <c r="R489" i="66" s="1"/>
  <c r="M489" i="66"/>
  <c r="E489" i="66"/>
  <c r="D489" i="66"/>
  <c r="O488" i="66"/>
  <c r="M488" i="66"/>
  <c r="E488" i="66"/>
  <c r="D488" i="66"/>
  <c r="O487" i="66"/>
  <c r="M487" i="66"/>
  <c r="E487" i="66"/>
  <c r="D487" i="66"/>
  <c r="O486" i="66"/>
  <c r="Q486" i="66" s="1"/>
  <c r="S486" i="66" s="1"/>
  <c r="M486" i="66"/>
  <c r="E486" i="66"/>
  <c r="D486" i="66"/>
  <c r="O485" i="66"/>
  <c r="M485" i="66"/>
  <c r="E485" i="66"/>
  <c r="D485" i="66"/>
  <c r="O484" i="66"/>
  <c r="Q484" i="66" s="1"/>
  <c r="M484" i="66"/>
  <c r="E484" i="66"/>
  <c r="D484" i="66"/>
  <c r="O483" i="66"/>
  <c r="M483" i="66"/>
  <c r="E483" i="66"/>
  <c r="D483" i="66"/>
  <c r="O482" i="66"/>
  <c r="Q482" i="66" s="1"/>
  <c r="M482" i="66"/>
  <c r="E482" i="66"/>
  <c r="D482" i="66"/>
  <c r="O481" i="66"/>
  <c r="M481" i="66"/>
  <c r="E481" i="66"/>
  <c r="D481" i="66"/>
  <c r="O480" i="66"/>
  <c r="Q480" i="66" s="1"/>
  <c r="R480" i="66" s="1"/>
  <c r="M480" i="66"/>
  <c r="E480" i="66"/>
  <c r="D480" i="66"/>
  <c r="O479" i="66"/>
  <c r="Q479" i="66" s="1"/>
  <c r="M479" i="66"/>
  <c r="E479" i="66"/>
  <c r="D479" i="66"/>
  <c r="O478" i="66"/>
  <c r="Q478" i="66" s="1"/>
  <c r="M478" i="66"/>
  <c r="E478" i="66"/>
  <c r="D478" i="66"/>
  <c r="O477" i="66"/>
  <c r="M477" i="66"/>
  <c r="E477" i="66"/>
  <c r="D477" i="66"/>
  <c r="O476" i="66"/>
  <c r="P476" i="66" s="1"/>
  <c r="BJ476" i="66" s="1"/>
  <c r="M476" i="66"/>
  <c r="E476" i="66"/>
  <c r="D476" i="66"/>
  <c r="O475" i="66"/>
  <c r="M475" i="66"/>
  <c r="E475" i="66"/>
  <c r="D475" i="66"/>
  <c r="O474" i="66"/>
  <c r="M474" i="66"/>
  <c r="E474" i="66"/>
  <c r="D474" i="66"/>
  <c r="O473" i="66"/>
  <c r="M473" i="66"/>
  <c r="E473" i="66"/>
  <c r="D473" i="66"/>
  <c r="O472" i="66"/>
  <c r="M472" i="66"/>
  <c r="E472" i="66"/>
  <c r="D472" i="66"/>
  <c r="O471" i="66"/>
  <c r="Q471" i="66" s="1"/>
  <c r="M471" i="66"/>
  <c r="E471" i="66"/>
  <c r="D471" i="66"/>
  <c r="O470" i="66"/>
  <c r="P470" i="66" s="1"/>
  <c r="BJ470" i="66" s="1"/>
  <c r="M470" i="66"/>
  <c r="E470" i="66"/>
  <c r="D470" i="66"/>
  <c r="O469" i="66"/>
  <c r="M469" i="66"/>
  <c r="E469" i="66"/>
  <c r="D469" i="66"/>
  <c r="O468" i="66"/>
  <c r="M468" i="66"/>
  <c r="E468" i="66"/>
  <c r="D468" i="66"/>
  <c r="O467" i="66"/>
  <c r="Q467" i="66" s="1"/>
  <c r="S467" i="66" s="1"/>
  <c r="M467" i="66"/>
  <c r="E467" i="66"/>
  <c r="D467" i="66"/>
  <c r="O466" i="66"/>
  <c r="Q466" i="66" s="1"/>
  <c r="M466" i="66"/>
  <c r="E466" i="66"/>
  <c r="D466" i="66"/>
  <c r="O465" i="66"/>
  <c r="M465" i="66"/>
  <c r="E465" i="66"/>
  <c r="D465" i="66"/>
  <c r="O464" i="66"/>
  <c r="Q464" i="66" s="1"/>
  <c r="M464" i="66"/>
  <c r="E464" i="66"/>
  <c r="D464" i="66"/>
  <c r="O463" i="66"/>
  <c r="Q463" i="66" s="1"/>
  <c r="M463" i="66"/>
  <c r="E463" i="66"/>
  <c r="D463" i="66"/>
  <c r="O462" i="66"/>
  <c r="Q462" i="66" s="1"/>
  <c r="S462" i="66" s="1"/>
  <c r="M462" i="66"/>
  <c r="E462" i="66"/>
  <c r="D462" i="66"/>
  <c r="O461" i="66"/>
  <c r="Q461" i="66" s="1"/>
  <c r="M461" i="66"/>
  <c r="E461" i="66"/>
  <c r="D461" i="66"/>
  <c r="O460" i="66"/>
  <c r="Q460" i="66" s="1"/>
  <c r="S460" i="66" s="1"/>
  <c r="M460" i="66"/>
  <c r="E460" i="66"/>
  <c r="D460" i="66"/>
  <c r="O459" i="66"/>
  <c r="Q459" i="66" s="1"/>
  <c r="S459" i="66" s="1"/>
  <c r="M459" i="66"/>
  <c r="E459" i="66"/>
  <c r="D459" i="66"/>
  <c r="O458" i="66"/>
  <c r="Q458" i="66" s="1"/>
  <c r="R458" i="66" s="1"/>
  <c r="M458" i="66"/>
  <c r="E458" i="66"/>
  <c r="D458" i="66"/>
  <c r="O457" i="66"/>
  <c r="Q457" i="66" s="1"/>
  <c r="V457" i="66" s="1"/>
  <c r="M457" i="66"/>
  <c r="E457" i="66"/>
  <c r="D457" i="66"/>
  <c r="O456" i="66"/>
  <c r="Q456" i="66" s="1"/>
  <c r="M456" i="66"/>
  <c r="E456" i="66"/>
  <c r="D456" i="66"/>
  <c r="O455" i="66"/>
  <c r="Q455" i="66" s="1"/>
  <c r="S455" i="66" s="1"/>
  <c r="M455" i="66"/>
  <c r="E455" i="66"/>
  <c r="D455" i="66"/>
  <c r="O454" i="66"/>
  <c r="Q454" i="66" s="1"/>
  <c r="R454" i="66" s="1"/>
  <c r="M454" i="66"/>
  <c r="E454" i="66"/>
  <c r="D454" i="66"/>
  <c r="O453" i="66"/>
  <c r="Q453" i="66" s="1"/>
  <c r="M453" i="66"/>
  <c r="E453" i="66"/>
  <c r="D453" i="66"/>
  <c r="O452" i="66"/>
  <c r="Q452" i="66" s="1"/>
  <c r="V452" i="66" s="1"/>
  <c r="M452" i="66"/>
  <c r="E452" i="66"/>
  <c r="D452" i="66"/>
  <c r="O451" i="66"/>
  <c r="M451" i="66"/>
  <c r="E451" i="66"/>
  <c r="D451" i="66"/>
  <c r="O450" i="66"/>
  <c r="Q450" i="66" s="1"/>
  <c r="R450" i="66" s="1"/>
  <c r="M450" i="66"/>
  <c r="E450" i="66"/>
  <c r="D450" i="66"/>
  <c r="O449" i="66"/>
  <c r="Q449" i="66" s="1"/>
  <c r="S449" i="66" s="1"/>
  <c r="M449" i="66"/>
  <c r="E449" i="66"/>
  <c r="D449" i="66"/>
  <c r="O448" i="66"/>
  <c r="P448" i="66" s="1"/>
  <c r="BJ448" i="66" s="1"/>
  <c r="M448" i="66"/>
  <c r="E448" i="66"/>
  <c r="D448" i="66"/>
  <c r="O447" i="66"/>
  <c r="Q447" i="66" s="1"/>
  <c r="S447" i="66" s="1"/>
  <c r="M447" i="66"/>
  <c r="E447" i="66"/>
  <c r="D447" i="66"/>
  <c r="O446" i="66"/>
  <c r="Q446" i="66" s="1"/>
  <c r="V446" i="66" s="1"/>
  <c r="W446" i="66" s="1"/>
  <c r="M446" i="66"/>
  <c r="E446" i="66"/>
  <c r="D446" i="66"/>
  <c r="O445" i="66"/>
  <c r="Q445" i="66" s="1"/>
  <c r="R445" i="66" s="1"/>
  <c r="M445" i="66"/>
  <c r="E445" i="66"/>
  <c r="D445" i="66"/>
  <c r="O444" i="66"/>
  <c r="M444" i="66"/>
  <c r="E444" i="66"/>
  <c r="D444" i="66"/>
  <c r="O443" i="66"/>
  <c r="Q443" i="66" s="1"/>
  <c r="V443" i="66" s="1"/>
  <c r="W443" i="66" s="1"/>
  <c r="M443" i="66"/>
  <c r="E443" i="66"/>
  <c r="D443" i="66"/>
  <c r="O442" i="66"/>
  <c r="Q442" i="66" s="1"/>
  <c r="V442" i="66" s="1"/>
  <c r="M442" i="66"/>
  <c r="E442" i="66"/>
  <c r="D442" i="66"/>
  <c r="O441" i="66"/>
  <c r="Q441" i="66" s="1"/>
  <c r="R441" i="66" s="1"/>
  <c r="M441" i="66"/>
  <c r="E441" i="66"/>
  <c r="D441" i="66"/>
  <c r="O440" i="66"/>
  <c r="Q440" i="66" s="1"/>
  <c r="M440" i="66"/>
  <c r="E440" i="66"/>
  <c r="D440" i="66"/>
  <c r="O439" i="66"/>
  <c r="Q439" i="66" s="1"/>
  <c r="M439" i="66"/>
  <c r="E439" i="66"/>
  <c r="D439" i="66"/>
  <c r="O438" i="66"/>
  <c r="M438" i="66"/>
  <c r="E438" i="66"/>
  <c r="D438" i="66"/>
  <c r="O437" i="66"/>
  <c r="Q437" i="66" s="1"/>
  <c r="S437" i="66" s="1"/>
  <c r="M437" i="66"/>
  <c r="E437" i="66"/>
  <c r="D437" i="66"/>
  <c r="O436" i="66"/>
  <c r="Q436" i="66" s="1"/>
  <c r="M436" i="66"/>
  <c r="E436" i="66"/>
  <c r="D436" i="66"/>
  <c r="O435" i="66"/>
  <c r="Q435" i="66" s="1"/>
  <c r="R435" i="66" s="1"/>
  <c r="M435" i="66"/>
  <c r="E435" i="66"/>
  <c r="D435" i="66"/>
  <c r="O434" i="66"/>
  <c r="P434" i="66" s="1"/>
  <c r="BJ434" i="66" s="1"/>
  <c r="M434" i="66"/>
  <c r="E434" i="66"/>
  <c r="D434" i="66"/>
  <c r="Q433" i="66"/>
  <c r="O433" i="66"/>
  <c r="M433" i="66"/>
  <c r="E433" i="66"/>
  <c r="D433" i="66"/>
  <c r="O432" i="66"/>
  <c r="P432" i="66" s="1"/>
  <c r="BJ432" i="66" s="1"/>
  <c r="M432" i="66"/>
  <c r="E432" i="66"/>
  <c r="D432" i="66"/>
  <c r="O431" i="66"/>
  <c r="M431" i="66"/>
  <c r="E431" i="66"/>
  <c r="D431" i="66"/>
  <c r="O430" i="66"/>
  <c r="M430" i="66"/>
  <c r="E430" i="66"/>
  <c r="D430" i="66"/>
  <c r="O429" i="66"/>
  <c r="M429" i="66"/>
  <c r="E429" i="66"/>
  <c r="D429" i="66"/>
  <c r="O428" i="66"/>
  <c r="M428" i="66"/>
  <c r="E428" i="66"/>
  <c r="D428" i="66"/>
  <c r="O427" i="66"/>
  <c r="M427" i="66"/>
  <c r="E427" i="66"/>
  <c r="D427" i="66"/>
  <c r="O426" i="66"/>
  <c r="M426" i="66"/>
  <c r="E426" i="66"/>
  <c r="D426" i="66"/>
  <c r="O425" i="66"/>
  <c r="M425" i="66"/>
  <c r="E425" i="66"/>
  <c r="D425" i="66"/>
  <c r="O424" i="66"/>
  <c r="Q424" i="66" s="1"/>
  <c r="M424" i="66"/>
  <c r="E424" i="66"/>
  <c r="D424" i="66"/>
  <c r="O423" i="66"/>
  <c r="Q423" i="66" s="1"/>
  <c r="R423" i="66" s="1"/>
  <c r="M423" i="66"/>
  <c r="E423" i="66"/>
  <c r="D423" i="66"/>
  <c r="O422" i="66"/>
  <c r="M422" i="66"/>
  <c r="E422" i="66"/>
  <c r="D422" i="66"/>
  <c r="O421" i="66"/>
  <c r="M421" i="66"/>
  <c r="E421" i="66"/>
  <c r="D421" i="66"/>
  <c r="O420" i="66"/>
  <c r="M420" i="66"/>
  <c r="E420" i="66"/>
  <c r="D420" i="66"/>
  <c r="O419" i="66"/>
  <c r="Q419" i="66" s="1"/>
  <c r="M419" i="66"/>
  <c r="E419" i="66"/>
  <c r="D419" i="66"/>
  <c r="O418" i="66"/>
  <c r="M418" i="66"/>
  <c r="E418" i="66"/>
  <c r="D418" i="66"/>
  <c r="O417" i="66"/>
  <c r="M417" i="66"/>
  <c r="E417" i="66"/>
  <c r="D417" i="66"/>
  <c r="O416" i="66"/>
  <c r="P416" i="66" s="1"/>
  <c r="BJ416" i="66" s="1"/>
  <c r="M416" i="66"/>
  <c r="E416" i="66"/>
  <c r="D416" i="66"/>
  <c r="O415" i="66"/>
  <c r="Q415" i="66" s="1"/>
  <c r="M415" i="66"/>
  <c r="E415" i="66"/>
  <c r="D415" i="66"/>
  <c r="O414" i="66"/>
  <c r="M414" i="66"/>
  <c r="E414" i="66"/>
  <c r="D414" i="66"/>
  <c r="O413" i="66"/>
  <c r="Q413" i="66" s="1"/>
  <c r="M413" i="66"/>
  <c r="E413" i="66"/>
  <c r="D413" i="66"/>
  <c r="O412" i="66"/>
  <c r="M412" i="66"/>
  <c r="E412" i="66"/>
  <c r="D412" i="66"/>
  <c r="O411" i="66"/>
  <c r="Q411" i="66" s="1"/>
  <c r="S411" i="66" s="1"/>
  <c r="M411" i="66"/>
  <c r="E411" i="66"/>
  <c r="D411" i="66"/>
  <c r="O410" i="66"/>
  <c r="P410" i="66" s="1"/>
  <c r="BJ410" i="66" s="1"/>
  <c r="M410" i="66"/>
  <c r="E410" i="66"/>
  <c r="D410" i="66"/>
  <c r="O409" i="66"/>
  <c r="M409" i="66"/>
  <c r="E409" i="66"/>
  <c r="D409" i="66"/>
  <c r="O408" i="66"/>
  <c r="M408" i="66"/>
  <c r="E408" i="66"/>
  <c r="D408" i="66"/>
  <c r="O407" i="66"/>
  <c r="M407" i="66"/>
  <c r="E407" i="66"/>
  <c r="D407" i="66"/>
  <c r="O406" i="66"/>
  <c r="P406" i="66" s="1"/>
  <c r="BJ406" i="66" s="1"/>
  <c r="M406" i="66"/>
  <c r="E406" i="66"/>
  <c r="D406" i="66"/>
  <c r="O405" i="66"/>
  <c r="M405" i="66"/>
  <c r="E405" i="66"/>
  <c r="D405" i="66"/>
  <c r="O404" i="66"/>
  <c r="P404" i="66" s="1"/>
  <c r="BJ404" i="66" s="1"/>
  <c r="M404" i="66"/>
  <c r="E404" i="66"/>
  <c r="D404" i="66"/>
  <c r="O403" i="66"/>
  <c r="Q403" i="66" s="1"/>
  <c r="M403" i="66"/>
  <c r="E403" i="66"/>
  <c r="D403" i="66"/>
  <c r="O402" i="66"/>
  <c r="P402" i="66" s="1"/>
  <c r="BJ402" i="66" s="1"/>
  <c r="M402" i="66"/>
  <c r="E402" i="66"/>
  <c r="D402" i="66"/>
  <c r="O401" i="66"/>
  <c r="M401" i="66"/>
  <c r="E401" i="66"/>
  <c r="D401" i="66"/>
  <c r="O400" i="66"/>
  <c r="M400" i="66"/>
  <c r="E400" i="66"/>
  <c r="D400" i="66"/>
  <c r="O399" i="66"/>
  <c r="Q399" i="66" s="1"/>
  <c r="M399" i="66"/>
  <c r="E399" i="66"/>
  <c r="D399" i="66"/>
  <c r="O398" i="66"/>
  <c r="M398" i="66"/>
  <c r="E398" i="66"/>
  <c r="D398" i="66"/>
  <c r="O397" i="66"/>
  <c r="M397" i="66"/>
  <c r="E397" i="66"/>
  <c r="D397" i="66"/>
  <c r="O396" i="66"/>
  <c r="P396" i="66" s="1"/>
  <c r="BJ396" i="66" s="1"/>
  <c r="M396" i="66"/>
  <c r="E396" i="66"/>
  <c r="D396" i="66"/>
  <c r="O395" i="66"/>
  <c r="M395" i="66"/>
  <c r="E395" i="66"/>
  <c r="D395" i="66"/>
  <c r="O394" i="66"/>
  <c r="P394" i="66" s="1"/>
  <c r="BJ394" i="66" s="1"/>
  <c r="M394" i="66"/>
  <c r="E394" i="66"/>
  <c r="D394" i="66"/>
  <c r="O393" i="66"/>
  <c r="M393" i="66"/>
  <c r="E393" i="66"/>
  <c r="D393" i="66"/>
  <c r="O392" i="66"/>
  <c r="M392" i="66"/>
  <c r="E392" i="66"/>
  <c r="D392" i="66"/>
  <c r="O391" i="66"/>
  <c r="M391" i="66"/>
  <c r="E391" i="66"/>
  <c r="D391" i="66"/>
  <c r="O390" i="66"/>
  <c r="P390" i="66" s="1"/>
  <c r="BJ390" i="66" s="1"/>
  <c r="M390" i="66"/>
  <c r="E390" i="66"/>
  <c r="D390" i="66"/>
  <c r="O389" i="66"/>
  <c r="M389" i="66"/>
  <c r="E389" i="66"/>
  <c r="D389" i="66"/>
  <c r="O388" i="66"/>
  <c r="P388" i="66" s="1"/>
  <c r="BJ388" i="66" s="1"/>
  <c r="M388" i="66"/>
  <c r="E388" i="66"/>
  <c r="D388" i="66"/>
  <c r="F388" i="66" s="1"/>
  <c r="O387" i="66"/>
  <c r="Q387" i="66" s="1"/>
  <c r="M387" i="66"/>
  <c r="E387" i="66"/>
  <c r="D387" i="66"/>
  <c r="O386" i="66"/>
  <c r="P386" i="66" s="1"/>
  <c r="BJ386" i="66" s="1"/>
  <c r="M386" i="66"/>
  <c r="E386" i="66"/>
  <c r="D386" i="66"/>
  <c r="O385" i="66"/>
  <c r="M385" i="66"/>
  <c r="E385" i="66"/>
  <c r="D385" i="66"/>
  <c r="O384" i="66"/>
  <c r="M384" i="66"/>
  <c r="E384" i="66"/>
  <c r="D384" i="66"/>
  <c r="O383" i="66"/>
  <c r="Q383" i="66" s="1"/>
  <c r="R383" i="66" s="1"/>
  <c r="M383" i="66"/>
  <c r="E383" i="66"/>
  <c r="D383" i="66"/>
  <c r="O382" i="66"/>
  <c r="M382" i="66"/>
  <c r="E382" i="66"/>
  <c r="D382" i="66"/>
  <c r="O381" i="66"/>
  <c r="M381" i="66"/>
  <c r="E381" i="66"/>
  <c r="D381" i="66"/>
  <c r="O380" i="66"/>
  <c r="M380" i="66"/>
  <c r="E380" i="66"/>
  <c r="D380" i="66"/>
  <c r="F380" i="66" s="1"/>
  <c r="O379" i="66"/>
  <c r="M379" i="66"/>
  <c r="E379" i="66"/>
  <c r="D379" i="66"/>
  <c r="O378" i="66"/>
  <c r="P378" i="66" s="1"/>
  <c r="BJ378" i="66" s="1"/>
  <c r="M378" i="66"/>
  <c r="E378" i="66"/>
  <c r="D378" i="66"/>
  <c r="O377" i="66"/>
  <c r="M377" i="66"/>
  <c r="E377" i="66"/>
  <c r="D377" i="66"/>
  <c r="O376" i="66"/>
  <c r="M376" i="66"/>
  <c r="E376" i="66"/>
  <c r="D376" i="66"/>
  <c r="O375" i="66"/>
  <c r="M375" i="66"/>
  <c r="E375" i="66"/>
  <c r="D375" i="66"/>
  <c r="O374" i="66"/>
  <c r="P374" i="66" s="1"/>
  <c r="BJ374" i="66" s="1"/>
  <c r="M374" i="66"/>
  <c r="E374" i="66"/>
  <c r="D374" i="66"/>
  <c r="O373" i="66"/>
  <c r="M373" i="66"/>
  <c r="E373" i="66"/>
  <c r="D373" i="66"/>
  <c r="O372" i="66"/>
  <c r="M372" i="66"/>
  <c r="E372" i="66"/>
  <c r="D372" i="66"/>
  <c r="F372" i="66" s="1"/>
  <c r="O371" i="66"/>
  <c r="M371" i="66"/>
  <c r="E371" i="66"/>
  <c r="D371" i="66"/>
  <c r="O370" i="66"/>
  <c r="P370" i="66" s="1"/>
  <c r="BJ370" i="66" s="1"/>
  <c r="M370" i="66"/>
  <c r="E370" i="66"/>
  <c r="D370" i="66"/>
  <c r="O369" i="66"/>
  <c r="M369" i="66"/>
  <c r="E369" i="66"/>
  <c r="D369" i="66"/>
  <c r="O368" i="66"/>
  <c r="M368" i="66"/>
  <c r="E368" i="66"/>
  <c r="D368" i="66"/>
  <c r="O367" i="66"/>
  <c r="Q367" i="66" s="1"/>
  <c r="V367" i="66" s="1"/>
  <c r="W367" i="66" s="1"/>
  <c r="M367" i="66"/>
  <c r="E367" i="66"/>
  <c r="D367" i="66"/>
  <c r="O366" i="66"/>
  <c r="M366" i="66"/>
  <c r="E366" i="66"/>
  <c r="D366" i="66"/>
  <c r="O365" i="66"/>
  <c r="M365" i="66"/>
  <c r="E365" i="66"/>
  <c r="D365" i="66"/>
  <c r="O364" i="66"/>
  <c r="M364" i="66"/>
  <c r="E364" i="66"/>
  <c r="D364" i="66"/>
  <c r="O363" i="66"/>
  <c r="M363" i="66"/>
  <c r="E363" i="66"/>
  <c r="D363" i="66"/>
  <c r="O362" i="66"/>
  <c r="M362" i="66"/>
  <c r="E362" i="66"/>
  <c r="D362" i="66"/>
  <c r="O361" i="66"/>
  <c r="Q361" i="66" s="1"/>
  <c r="M361" i="66"/>
  <c r="E361" i="66"/>
  <c r="D361" i="66"/>
  <c r="O360" i="66"/>
  <c r="M360" i="66"/>
  <c r="E360" i="66"/>
  <c r="D360" i="66"/>
  <c r="F360" i="66" s="1"/>
  <c r="O359" i="66"/>
  <c r="M359" i="66"/>
  <c r="E359" i="66"/>
  <c r="D359" i="66"/>
  <c r="O358" i="66"/>
  <c r="Q358" i="66" s="1"/>
  <c r="M358" i="66"/>
  <c r="E358" i="66"/>
  <c r="D358" i="66"/>
  <c r="O357" i="66"/>
  <c r="M357" i="66"/>
  <c r="E357" i="66"/>
  <c r="D357" i="66"/>
  <c r="O356" i="66"/>
  <c r="M356" i="66"/>
  <c r="E356" i="66"/>
  <c r="D356" i="66"/>
  <c r="O355" i="66"/>
  <c r="Q355" i="66" s="1"/>
  <c r="M355" i="66"/>
  <c r="E355" i="66"/>
  <c r="D355" i="66"/>
  <c r="O354" i="66"/>
  <c r="M354" i="66"/>
  <c r="E354" i="66"/>
  <c r="D354" i="66"/>
  <c r="O353" i="66"/>
  <c r="M353" i="66"/>
  <c r="E353" i="66"/>
  <c r="D353" i="66"/>
  <c r="O352" i="66"/>
  <c r="Q352" i="66" s="1"/>
  <c r="M352" i="66"/>
  <c r="E352" i="66"/>
  <c r="D352" i="66"/>
  <c r="O351" i="66"/>
  <c r="Q351" i="66" s="1"/>
  <c r="M351" i="66"/>
  <c r="E351" i="66"/>
  <c r="D351" i="66"/>
  <c r="O350" i="66"/>
  <c r="M350" i="66"/>
  <c r="E350" i="66"/>
  <c r="D350" i="66"/>
  <c r="O349" i="66"/>
  <c r="M349" i="66"/>
  <c r="E349" i="66"/>
  <c r="D349" i="66"/>
  <c r="O348" i="66"/>
  <c r="M348" i="66"/>
  <c r="E348" i="66"/>
  <c r="D348" i="66"/>
  <c r="O347" i="66"/>
  <c r="Q347" i="66" s="1"/>
  <c r="M347" i="66"/>
  <c r="E347" i="66"/>
  <c r="D347" i="66"/>
  <c r="O346" i="66"/>
  <c r="M346" i="66"/>
  <c r="E346" i="66"/>
  <c r="D346" i="66"/>
  <c r="O345" i="66"/>
  <c r="M345" i="66"/>
  <c r="E345" i="66"/>
  <c r="D345" i="66"/>
  <c r="O344" i="66"/>
  <c r="M344" i="66"/>
  <c r="E344" i="66"/>
  <c r="D344" i="66"/>
  <c r="O343" i="66"/>
  <c r="Q343" i="66" s="1"/>
  <c r="R343" i="66" s="1"/>
  <c r="M343" i="66"/>
  <c r="E343" i="66"/>
  <c r="D343" i="66"/>
  <c r="O342" i="66"/>
  <c r="P342" i="66" s="1"/>
  <c r="BJ342" i="66" s="1"/>
  <c r="M342" i="66"/>
  <c r="E342" i="66"/>
  <c r="D342" i="66"/>
  <c r="O341" i="66"/>
  <c r="Q341" i="66" s="1"/>
  <c r="M341" i="66"/>
  <c r="E341" i="66"/>
  <c r="D341" i="66"/>
  <c r="O340" i="66"/>
  <c r="Q340" i="66" s="1"/>
  <c r="M340" i="66"/>
  <c r="E340" i="66"/>
  <c r="D340" i="66"/>
  <c r="O339" i="66"/>
  <c r="Q339" i="66" s="1"/>
  <c r="M339" i="66"/>
  <c r="E339" i="66"/>
  <c r="D339" i="66"/>
  <c r="O338" i="66"/>
  <c r="P338" i="66" s="1"/>
  <c r="BJ338" i="66" s="1"/>
  <c r="M338" i="66"/>
  <c r="E338" i="66"/>
  <c r="D338" i="66"/>
  <c r="O337" i="66"/>
  <c r="Q337" i="66" s="1"/>
  <c r="R337" i="66" s="1"/>
  <c r="M337" i="66"/>
  <c r="E337" i="66"/>
  <c r="D337" i="66"/>
  <c r="O336" i="66"/>
  <c r="M336" i="66"/>
  <c r="E336" i="66"/>
  <c r="D336" i="66"/>
  <c r="O335" i="66"/>
  <c r="Q335" i="66" s="1"/>
  <c r="R335" i="66" s="1"/>
  <c r="M335" i="66"/>
  <c r="E335" i="66"/>
  <c r="D335" i="66"/>
  <c r="O334" i="66"/>
  <c r="P334" i="66" s="1"/>
  <c r="BJ334" i="66" s="1"/>
  <c r="M334" i="66"/>
  <c r="E334" i="66"/>
  <c r="D334" i="66"/>
  <c r="O333" i="66"/>
  <c r="Q333" i="66" s="1"/>
  <c r="M333" i="66"/>
  <c r="E333" i="66"/>
  <c r="D333" i="66"/>
  <c r="O332" i="66"/>
  <c r="M332" i="66"/>
  <c r="E332" i="66"/>
  <c r="D332" i="66"/>
  <c r="O331" i="66"/>
  <c r="Q331" i="66" s="1"/>
  <c r="M331" i="66"/>
  <c r="E331" i="66"/>
  <c r="D331" i="66"/>
  <c r="O330" i="66"/>
  <c r="P330" i="66" s="1"/>
  <c r="BJ330" i="66" s="1"/>
  <c r="M330" i="66"/>
  <c r="E330" i="66"/>
  <c r="D330" i="66"/>
  <c r="O329" i="66"/>
  <c r="M329" i="66"/>
  <c r="E329" i="66"/>
  <c r="D329" i="66"/>
  <c r="O328" i="66"/>
  <c r="Q328" i="66" s="1"/>
  <c r="M328" i="66"/>
  <c r="E328" i="66"/>
  <c r="D328" i="66"/>
  <c r="O327" i="66"/>
  <c r="Q327" i="66" s="1"/>
  <c r="R327" i="66" s="1"/>
  <c r="M327" i="66"/>
  <c r="E327" i="66"/>
  <c r="D327" i="66"/>
  <c r="O326" i="66"/>
  <c r="M326" i="66"/>
  <c r="E326" i="66"/>
  <c r="D326" i="66"/>
  <c r="O325" i="66"/>
  <c r="Q325" i="66" s="1"/>
  <c r="M325" i="66"/>
  <c r="E325" i="66"/>
  <c r="D325" i="66"/>
  <c r="O324" i="66"/>
  <c r="Q324" i="66" s="1"/>
  <c r="M324" i="66"/>
  <c r="E324" i="66"/>
  <c r="D324" i="66"/>
  <c r="O323" i="66"/>
  <c r="Q323" i="66" s="1"/>
  <c r="M323" i="66"/>
  <c r="E323" i="66"/>
  <c r="D323" i="66"/>
  <c r="O322" i="66"/>
  <c r="M322" i="66"/>
  <c r="E322" i="66"/>
  <c r="D322" i="66"/>
  <c r="O321" i="66"/>
  <c r="M321" i="66"/>
  <c r="E321" i="66"/>
  <c r="D321" i="66"/>
  <c r="O320" i="66"/>
  <c r="P320" i="66" s="1"/>
  <c r="BJ320" i="66" s="1"/>
  <c r="M320" i="66"/>
  <c r="E320" i="66"/>
  <c r="D320" i="66"/>
  <c r="O319" i="66"/>
  <c r="M319" i="66"/>
  <c r="E319" i="66"/>
  <c r="D319" i="66"/>
  <c r="O318" i="66"/>
  <c r="M318" i="66"/>
  <c r="E318" i="66"/>
  <c r="D318" i="66"/>
  <c r="O317" i="66"/>
  <c r="Q317" i="66" s="1"/>
  <c r="M317" i="66"/>
  <c r="E317" i="66"/>
  <c r="D317" i="66"/>
  <c r="O316" i="66"/>
  <c r="P316" i="66" s="1"/>
  <c r="BJ316" i="66" s="1"/>
  <c r="M316" i="66"/>
  <c r="E316" i="66"/>
  <c r="D316" i="66"/>
  <c r="O315" i="66"/>
  <c r="Q315" i="66" s="1"/>
  <c r="V315" i="66" s="1"/>
  <c r="X315" i="66" s="1"/>
  <c r="M315" i="66"/>
  <c r="E315" i="66"/>
  <c r="D315" i="66"/>
  <c r="O314" i="66"/>
  <c r="M314" i="66"/>
  <c r="E314" i="66"/>
  <c r="D314" i="66"/>
  <c r="O313" i="66"/>
  <c r="Q313" i="66" s="1"/>
  <c r="M313" i="66"/>
  <c r="E313" i="66"/>
  <c r="D313" i="66"/>
  <c r="O312" i="66"/>
  <c r="M312" i="66"/>
  <c r="E312" i="66"/>
  <c r="D312" i="66"/>
  <c r="O311" i="66"/>
  <c r="M311" i="66"/>
  <c r="E311" i="66"/>
  <c r="D311" i="66"/>
  <c r="O310" i="66"/>
  <c r="M310" i="66"/>
  <c r="E310" i="66"/>
  <c r="D310" i="66"/>
  <c r="O309" i="66"/>
  <c r="Q309" i="66" s="1"/>
  <c r="M309" i="66"/>
  <c r="E309" i="66"/>
  <c r="D309" i="66"/>
  <c r="O308" i="66"/>
  <c r="P308" i="66" s="1"/>
  <c r="BJ308" i="66" s="1"/>
  <c r="M308" i="66"/>
  <c r="E308" i="66"/>
  <c r="D308" i="66"/>
  <c r="O307" i="66"/>
  <c r="M307" i="66"/>
  <c r="E307" i="66"/>
  <c r="D307" i="66"/>
  <c r="O306" i="66"/>
  <c r="M306" i="66"/>
  <c r="E306" i="66"/>
  <c r="D306" i="66"/>
  <c r="O305" i="66"/>
  <c r="Q305" i="66" s="1"/>
  <c r="S305" i="66" s="1"/>
  <c r="M305" i="66"/>
  <c r="E305" i="66"/>
  <c r="D305" i="66"/>
  <c r="O304" i="66"/>
  <c r="M304" i="66"/>
  <c r="E304" i="66"/>
  <c r="D304" i="66"/>
  <c r="O303" i="66"/>
  <c r="M303" i="66"/>
  <c r="E303" i="66"/>
  <c r="D303" i="66"/>
  <c r="O302" i="66"/>
  <c r="M302" i="66"/>
  <c r="E302" i="66"/>
  <c r="D302" i="66"/>
  <c r="O301" i="66"/>
  <c r="Q301" i="66" s="1"/>
  <c r="M301" i="66"/>
  <c r="E301" i="66"/>
  <c r="D301" i="66"/>
  <c r="O300" i="66"/>
  <c r="M300" i="66"/>
  <c r="E300" i="66"/>
  <c r="D300" i="66"/>
  <c r="O299" i="66"/>
  <c r="P299" i="66" s="1"/>
  <c r="BJ299" i="66" s="1"/>
  <c r="M299" i="66"/>
  <c r="E299" i="66"/>
  <c r="D299" i="66"/>
  <c r="O298" i="66"/>
  <c r="M298" i="66"/>
  <c r="E298" i="66"/>
  <c r="D298" i="66"/>
  <c r="O297" i="66"/>
  <c r="M297" i="66"/>
  <c r="E297" i="66"/>
  <c r="D297" i="66"/>
  <c r="O296" i="66"/>
  <c r="P296" i="66" s="1"/>
  <c r="BJ296" i="66" s="1"/>
  <c r="M296" i="66"/>
  <c r="E296" i="66"/>
  <c r="D296" i="66"/>
  <c r="O295" i="66"/>
  <c r="M295" i="66"/>
  <c r="E295" i="66"/>
  <c r="D295" i="66"/>
  <c r="O294" i="66"/>
  <c r="P294" i="66" s="1"/>
  <c r="BJ294" i="66" s="1"/>
  <c r="M294" i="66"/>
  <c r="E294" i="66"/>
  <c r="D294" i="66"/>
  <c r="O293" i="66"/>
  <c r="Q293" i="66" s="1"/>
  <c r="M293" i="66"/>
  <c r="E293" i="66"/>
  <c r="D293" i="66"/>
  <c r="O292" i="66"/>
  <c r="M292" i="66"/>
  <c r="E292" i="66"/>
  <c r="D292" i="66"/>
  <c r="O291" i="66"/>
  <c r="M291" i="66"/>
  <c r="E291" i="66"/>
  <c r="D291" i="66"/>
  <c r="O290" i="66"/>
  <c r="M290" i="66"/>
  <c r="E290" i="66"/>
  <c r="D290" i="66"/>
  <c r="O289" i="66"/>
  <c r="Q289" i="66" s="1"/>
  <c r="M289" i="66"/>
  <c r="E289" i="66"/>
  <c r="D289" i="66"/>
  <c r="O288" i="66"/>
  <c r="M288" i="66"/>
  <c r="E288" i="66"/>
  <c r="D288" i="66"/>
  <c r="O287" i="66"/>
  <c r="Q287" i="66" s="1"/>
  <c r="M287" i="66"/>
  <c r="E287" i="66"/>
  <c r="D287" i="66"/>
  <c r="O286" i="66"/>
  <c r="M286" i="66"/>
  <c r="E286" i="66"/>
  <c r="D286" i="66"/>
  <c r="O285" i="66"/>
  <c r="Q285" i="66" s="1"/>
  <c r="M285" i="66"/>
  <c r="E285" i="66"/>
  <c r="D285" i="66"/>
  <c r="O284" i="66"/>
  <c r="P284" i="66" s="1"/>
  <c r="BJ284" i="66" s="1"/>
  <c r="M284" i="66"/>
  <c r="E284" i="66"/>
  <c r="D284" i="66"/>
  <c r="O283" i="66"/>
  <c r="M283" i="66"/>
  <c r="E283" i="66"/>
  <c r="D283" i="66"/>
  <c r="O282" i="66"/>
  <c r="M282" i="66"/>
  <c r="E282" i="66"/>
  <c r="D282" i="66"/>
  <c r="O281" i="66"/>
  <c r="Q281" i="66" s="1"/>
  <c r="M281" i="66"/>
  <c r="E281" i="66"/>
  <c r="D281" i="66"/>
  <c r="O280" i="66"/>
  <c r="M280" i="66"/>
  <c r="E280" i="66"/>
  <c r="D280" i="66"/>
  <c r="O279" i="66"/>
  <c r="M279" i="66"/>
  <c r="E279" i="66"/>
  <c r="D279" i="66"/>
  <c r="O278" i="66"/>
  <c r="M278" i="66"/>
  <c r="E278" i="66"/>
  <c r="D278" i="66"/>
  <c r="O277" i="66"/>
  <c r="P277" i="66" s="1"/>
  <c r="BJ277" i="66" s="1"/>
  <c r="M277" i="66"/>
  <c r="E277" i="66"/>
  <c r="D277" i="66"/>
  <c r="O276" i="66"/>
  <c r="P276" i="66" s="1"/>
  <c r="BJ276" i="66" s="1"/>
  <c r="M276" i="66"/>
  <c r="E276" i="66"/>
  <c r="D276" i="66"/>
  <c r="O275" i="66"/>
  <c r="M275" i="66"/>
  <c r="E275" i="66"/>
  <c r="D275" i="66"/>
  <c r="O274" i="66"/>
  <c r="Q274" i="66" s="1"/>
  <c r="M274" i="66"/>
  <c r="E274" i="66"/>
  <c r="D274" i="66"/>
  <c r="O273" i="66"/>
  <c r="M273" i="66"/>
  <c r="E273" i="66"/>
  <c r="D273" i="66"/>
  <c r="O272" i="66"/>
  <c r="M272" i="66"/>
  <c r="E272" i="66"/>
  <c r="D272" i="66"/>
  <c r="O271" i="66"/>
  <c r="P271" i="66" s="1"/>
  <c r="BJ271" i="66" s="1"/>
  <c r="M271" i="66"/>
  <c r="E271" i="66"/>
  <c r="D271" i="66"/>
  <c r="O270" i="66"/>
  <c r="P270" i="66" s="1"/>
  <c r="BJ270" i="66" s="1"/>
  <c r="M270" i="66"/>
  <c r="E270" i="66"/>
  <c r="D270" i="66"/>
  <c r="O269" i="66"/>
  <c r="M269" i="66"/>
  <c r="E269" i="66"/>
  <c r="D269" i="66"/>
  <c r="O268" i="66"/>
  <c r="P268" i="66" s="1"/>
  <c r="BJ268" i="66" s="1"/>
  <c r="M268" i="66"/>
  <c r="E268" i="66"/>
  <c r="D268" i="66"/>
  <c r="O267" i="66"/>
  <c r="M267" i="66"/>
  <c r="E267" i="66"/>
  <c r="D267" i="66"/>
  <c r="O266" i="66"/>
  <c r="M266" i="66"/>
  <c r="E266" i="66"/>
  <c r="D266" i="66"/>
  <c r="O265" i="66"/>
  <c r="M265" i="66"/>
  <c r="E265" i="66"/>
  <c r="D265" i="66"/>
  <c r="O264" i="66"/>
  <c r="M264" i="66"/>
  <c r="E264" i="66"/>
  <c r="D264" i="66"/>
  <c r="O263" i="66"/>
  <c r="M263" i="66"/>
  <c r="E263" i="66"/>
  <c r="D263" i="66"/>
  <c r="O262" i="66"/>
  <c r="P262" i="66" s="1"/>
  <c r="BJ262" i="66" s="1"/>
  <c r="M262" i="66"/>
  <c r="E262" i="66"/>
  <c r="D262" i="66"/>
  <c r="O261" i="66"/>
  <c r="M261" i="66"/>
  <c r="E261" i="66"/>
  <c r="D261" i="66"/>
  <c r="O260" i="66"/>
  <c r="Q260" i="66" s="1"/>
  <c r="M260" i="66"/>
  <c r="E260" i="66"/>
  <c r="D260" i="66"/>
  <c r="O259" i="66"/>
  <c r="Q259" i="66" s="1"/>
  <c r="S259" i="66" s="1"/>
  <c r="M259" i="66"/>
  <c r="E259" i="66"/>
  <c r="D259" i="66"/>
  <c r="O258" i="66"/>
  <c r="P258" i="66" s="1"/>
  <c r="BJ258" i="66" s="1"/>
  <c r="M258" i="66"/>
  <c r="E258" i="66"/>
  <c r="D258" i="66"/>
  <c r="O257" i="66"/>
  <c r="M257" i="66"/>
  <c r="E257" i="66"/>
  <c r="D257" i="66"/>
  <c r="O256" i="66"/>
  <c r="Q256" i="66" s="1"/>
  <c r="S256" i="66" s="1"/>
  <c r="M256" i="66"/>
  <c r="E256" i="66"/>
  <c r="D256" i="66"/>
  <c r="O255" i="66"/>
  <c r="Q255" i="66" s="1"/>
  <c r="M255" i="66"/>
  <c r="E255" i="66"/>
  <c r="D255" i="66"/>
  <c r="O254" i="66"/>
  <c r="Q254" i="66" s="1"/>
  <c r="M254" i="66"/>
  <c r="E254" i="66"/>
  <c r="D254" i="66"/>
  <c r="O253" i="66"/>
  <c r="M253" i="66"/>
  <c r="E253" i="66"/>
  <c r="D253" i="66"/>
  <c r="O252" i="66"/>
  <c r="Q252" i="66" s="1"/>
  <c r="M252" i="66"/>
  <c r="E252" i="66"/>
  <c r="D252" i="66"/>
  <c r="O251" i="66"/>
  <c r="M251" i="66"/>
  <c r="E251" i="66"/>
  <c r="D251" i="66"/>
  <c r="O250" i="66"/>
  <c r="M250" i="66"/>
  <c r="E250" i="66"/>
  <c r="D250" i="66"/>
  <c r="O249" i="66"/>
  <c r="M249" i="66"/>
  <c r="E249" i="66"/>
  <c r="D249" i="66"/>
  <c r="O248" i="66"/>
  <c r="Q248" i="66" s="1"/>
  <c r="S248" i="66" s="1"/>
  <c r="M248" i="66"/>
  <c r="E248" i="66"/>
  <c r="D248" i="66"/>
  <c r="O247" i="66"/>
  <c r="P247" i="66" s="1"/>
  <c r="BJ247" i="66" s="1"/>
  <c r="M247" i="66"/>
  <c r="E247" i="66"/>
  <c r="D247" i="66"/>
  <c r="O246" i="66"/>
  <c r="M246" i="66"/>
  <c r="E246" i="66"/>
  <c r="D246" i="66"/>
  <c r="O245" i="66"/>
  <c r="M245" i="66"/>
  <c r="E245" i="66"/>
  <c r="D245" i="66"/>
  <c r="F245" i="66" s="1"/>
  <c r="O244" i="66"/>
  <c r="M244" i="66"/>
  <c r="E244" i="66"/>
  <c r="D244" i="66"/>
  <c r="O243" i="66"/>
  <c r="P243" i="66" s="1"/>
  <c r="BJ243" i="66" s="1"/>
  <c r="M243" i="66"/>
  <c r="E243" i="66"/>
  <c r="D243" i="66"/>
  <c r="O242" i="66"/>
  <c r="Q242" i="66" s="1"/>
  <c r="V242" i="66" s="1"/>
  <c r="M242" i="66"/>
  <c r="E242" i="66"/>
  <c r="D242" i="66"/>
  <c r="O241" i="66"/>
  <c r="M241" i="66"/>
  <c r="E241" i="66"/>
  <c r="D241" i="66"/>
  <c r="O240" i="66"/>
  <c r="M240" i="66"/>
  <c r="E240" i="66"/>
  <c r="D240" i="66"/>
  <c r="O239" i="66"/>
  <c r="M239" i="66"/>
  <c r="E239" i="66"/>
  <c r="D239" i="66"/>
  <c r="O238" i="66"/>
  <c r="Q238" i="66" s="1"/>
  <c r="M238" i="66"/>
  <c r="E238" i="66"/>
  <c r="D238" i="66"/>
  <c r="O237" i="66"/>
  <c r="M237" i="66"/>
  <c r="E237" i="66"/>
  <c r="D237" i="66"/>
  <c r="O236" i="66"/>
  <c r="Q236" i="66" s="1"/>
  <c r="M236" i="66"/>
  <c r="E236" i="66"/>
  <c r="D236" i="66"/>
  <c r="O235" i="66"/>
  <c r="M235" i="66"/>
  <c r="E235" i="66"/>
  <c r="D235" i="66"/>
  <c r="O234" i="66"/>
  <c r="M234" i="66"/>
  <c r="E234" i="66"/>
  <c r="D234" i="66"/>
  <c r="O233" i="66"/>
  <c r="M233" i="66"/>
  <c r="E233" i="66"/>
  <c r="D233" i="66"/>
  <c r="O232" i="66"/>
  <c r="Q232" i="66" s="1"/>
  <c r="M232" i="66"/>
  <c r="E232" i="66"/>
  <c r="D232" i="66"/>
  <c r="O231" i="66"/>
  <c r="M231" i="66"/>
  <c r="E231" i="66"/>
  <c r="D231" i="66"/>
  <c r="O230" i="66"/>
  <c r="Q230" i="66" s="1"/>
  <c r="M230" i="66"/>
  <c r="E230" i="66"/>
  <c r="D230" i="66"/>
  <c r="O229" i="66"/>
  <c r="M229" i="66"/>
  <c r="E229" i="66"/>
  <c r="D229" i="66"/>
  <c r="O228" i="66"/>
  <c r="Q228" i="66" s="1"/>
  <c r="R228" i="66" s="1"/>
  <c r="M228" i="66"/>
  <c r="E228" i="66"/>
  <c r="D228" i="66"/>
  <c r="O227" i="66"/>
  <c r="M227" i="66"/>
  <c r="E227" i="66"/>
  <c r="D227" i="66"/>
  <c r="Q226" i="66"/>
  <c r="O226" i="66"/>
  <c r="M226" i="66"/>
  <c r="E226" i="66"/>
  <c r="D226" i="66"/>
  <c r="O225" i="66"/>
  <c r="M225" i="66"/>
  <c r="E225" i="66"/>
  <c r="D225" i="66"/>
  <c r="F225" i="66" s="1"/>
  <c r="O224" i="66"/>
  <c r="M224" i="66"/>
  <c r="E224" i="66"/>
  <c r="D224" i="66"/>
  <c r="O223" i="66"/>
  <c r="M223" i="66"/>
  <c r="E223" i="66"/>
  <c r="D223" i="66"/>
  <c r="O222" i="66"/>
  <c r="Q222" i="66" s="1"/>
  <c r="V222" i="66" s="1"/>
  <c r="M222" i="66"/>
  <c r="E222" i="66"/>
  <c r="D222" i="66"/>
  <c r="O221" i="66"/>
  <c r="M221" i="66"/>
  <c r="E221" i="66"/>
  <c r="D221" i="66"/>
  <c r="O220" i="66"/>
  <c r="Q220" i="66" s="1"/>
  <c r="M220" i="66"/>
  <c r="E220" i="66"/>
  <c r="D220" i="66"/>
  <c r="O219" i="66"/>
  <c r="M219" i="66"/>
  <c r="E219" i="66"/>
  <c r="D219" i="66"/>
  <c r="O218" i="66"/>
  <c r="M218" i="66"/>
  <c r="E218" i="66"/>
  <c r="D218" i="66"/>
  <c r="O217" i="66"/>
  <c r="M217" i="66"/>
  <c r="E217" i="66"/>
  <c r="D217" i="66"/>
  <c r="O216" i="66"/>
  <c r="Q216" i="66" s="1"/>
  <c r="M216" i="66"/>
  <c r="E216" i="66"/>
  <c r="D216" i="66"/>
  <c r="O215" i="66"/>
  <c r="M215" i="66"/>
  <c r="E215" i="66"/>
  <c r="D215" i="66"/>
  <c r="O214" i="66"/>
  <c r="M214" i="66"/>
  <c r="E214" i="66"/>
  <c r="D214" i="66"/>
  <c r="O213" i="66"/>
  <c r="M213" i="66"/>
  <c r="E213" i="66"/>
  <c r="D213" i="66"/>
  <c r="O212" i="66"/>
  <c r="M212" i="66"/>
  <c r="E212" i="66"/>
  <c r="D212" i="66"/>
  <c r="O211" i="66"/>
  <c r="M211" i="66"/>
  <c r="E211" i="66"/>
  <c r="D211" i="66"/>
  <c r="O210" i="66"/>
  <c r="Q210" i="66" s="1"/>
  <c r="V210" i="66" s="1"/>
  <c r="M210" i="66"/>
  <c r="E210" i="66"/>
  <c r="D210" i="66"/>
  <c r="O209" i="66"/>
  <c r="M209" i="66"/>
  <c r="E209" i="66"/>
  <c r="D209" i="66"/>
  <c r="O208" i="66"/>
  <c r="Q208" i="66" s="1"/>
  <c r="M208" i="66"/>
  <c r="E208" i="66"/>
  <c r="D208" i="66"/>
  <c r="O207" i="66"/>
  <c r="M207" i="66"/>
  <c r="E207" i="66"/>
  <c r="D207" i="66"/>
  <c r="O206" i="66"/>
  <c r="P206" i="66" s="1"/>
  <c r="BJ206" i="66" s="1"/>
  <c r="M206" i="66"/>
  <c r="E206" i="66"/>
  <c r="D206" i="66"/>
  <c r="O205" i="66"/>
  <c r="M205" i="66"/>
  <c r="E205" i="66"/>
  <c r="D205" i="66"/>
  <c r="O204" i="66"/>
  <c r="Q204" i="66" s="1"/>
  <c r="M204" i="66"/>
  <c r="E204" i="66"/>
  <c r="D204" i="66"/>
  <c r="O203" i="66"/>
  <c r="M203" i="66"/>
  <c r="E203" i="66"/>
  <c r="D203" i="66"/>
  <c r="O202" i="66"/>
  <c r="P202" i="66" s="1"/>
  <c r="BJ202" i="66" s="1"/>
  <c r="M202" i="66"/>
  <c r="E202" i="66"/>
  <c r="D202" i="66"/>
  <c r="O201" i="66"/>
  <c r="Q201" i="66" s="1"/>
  <c r="V201" i="66" s="1"/>
  <c r="X201" i="66" s="1"/>
  <c r="M201" i="66"/>
  <c r="E201" i="66"/>
  <c r="D201" i="66"/>
  <c r="O200" i="66"/>
  <c r="M200" i="66"/>
  <c r="E200" i="66"/>
  <c r="D200" i="66"/>
  <c r="O199" i="66"/>
  <c r="M199" i="66"/>
  <c r="E199" i="66"/>
  <c r="D199" i="66"/>
  <c r="O198" i="66"/>
  <c r="M198" i="66"/>
  <c r="E198" i="66"/>
  <c r="D198" i="66"/>
  <c r="O197" i="66"/>
  <c r="Q197" i="66" s="1"/>
  <c r="M197" i="66"/>
  <c r="E197" i="66"/>
  <c r="D197" i="66"/>
  <c r="O196" i="66"/>
  <c r="Q196" i="66" s="1"/>
  <c r="M196" i="66"/>
  <c r="E196" i="66"/>
  <c r="D196" i="66"/>
  <c r="O195" i="66"/>
  <c r="M195" i="66"/>
  <c r="E195" i="66"/>
  <c r="D195" i="66"/>
  <c r="O194" i="66"/>
  <c r="M194" i="66"/>
  <c r="E194" i="66"/>
  <c r="D194" i="66"/>
  <c r="O193" i="66"/>
  <c r="M193" i="66"/>
  <c r="E193" i="66"/>
  <c r="D193" i="66"/>
  <c r="O192" i="66"/>
  <c r="M192" i="66"/>
  <c r="E192" i="66"/>
  <c r="D192" i="66"/>
  <c r="O191" i="66"/>
  <c r="P191" i="66" s="1"/>
  <c r="BJ191" i="66" s="1"/>
  <c r="M191" i="66"/>
  <c r="E191" i="66"/>
  <c r="D191" i="66"/>
  <c r="O190" i="66"/>
  <c r="P190" i="66" s="1"/>
  <c r="BJ190" i="66" s="1"/>
  <c r="M190" i="66"/>
  <c r="E190" i="66"/>
  <c r="D190" i="66"/>
  <c r="O189" i="66"/>
  <c r="M189" i="66"/>
  <c r="E189" i="66"/>
  <c r="D189" i="66"/>
  <c r="O188" i="66"/>
  <c r="P188" i="66" s="1"/>
  <c r="BJ188" i="66" s="1"/>
  <c r="M188" i="66"/>
  <c r="E188" i="66"/>
  <c r="D188" i="66"/>
  <c r="O187" i="66"/>
  <c r="M187" i="66"/>
  <c r="E187" i="66"/>
  <c r="D187" i="66"/>
  <c r="O186" i="66"/>
  <c r="P186" i="66" s="1"/>
  <c r="BJ186" i="66" s="1"/>
  <c r="M186" i="66"/>
  <c r="E186" i="66"/>
  <c r="D186" i="66"/>
  <c r="O185" i="66"/>
  <c r="Q185" i="66" s="1"/>
  <c r="M185" i="66"/>
  <c r="E185" i="66"/>
  <c r="D185" i="66"/>
  <c r="O184" i="66"/>
  <c r="P184" i="66" s="1"/>
  <c r="BJ184" i="66" s="1"/>
  <c r="M184" i="66"/>
  <c r="E184" i="66"/>
  <c r="D184" i="66"/>
  <c r="O183" i="66"/>
  <c r="M183" i="66"/>
  <c r="E183" i="66"/>
  <c r="D183" i="66"/>
  <c r="F183" i="66" s="1"/>
  <c r="O182" i="66"/>
  <c r="Q182" i="66" s="1"/>
  <c r="V182" i="66" s="1"/>
  <c r="M182" i="66"/>
  <c r="E182" i="66"/>
  <c r="D182" i="66"/>
  <c r="O181" i="66"/>
  <c r="Q181" i="66" s="1"/>
  <c r="R181" i="66" s="1"/>
  <c r="M181" i="66"/>
  <c r="E181" i="66"/>
  <c r="D181" i="66"/>
  <c r="O180" i="66"/>
  <c r="M180" i="66"/>
  <c r="E180" i="66"/>
  <c r="D180" i="66"/>
  <c r="O179" i="66"/>
  <c r="P179" i="66" s="1"/>
  <c r="BJ179" i="66" s="1"/>
  <c r="M179" i="66"/>
  <c r="E179" i="66"/>
  <c r="D179" i="66"/>
  <c r="O178" i="66"/>
  <c r="P178" i="66" s="1"/>
  <c r="BJ178" i="66" s="1"/>
  <c r="M178" i="66"/>
  <c r="E178" i="66"/>
  <c r="D178" i="66"/>
  <c r="O177" i="66"/>
  <c r="M177" i="66"/>
  <c r="E177" i="66"/>
  <c r="D177" i="66"/>
  <c r="F177" i="66" s="1"/>
  <c r="O176" i="66"/>
  <c r="Q176" i="66" s="1"/>
  <c r="M176" i="66"/>
  <c r="E176" i="66"/>
  <c r="D176" i="66"/>
  <c r="O175" i="66"/>
  <c r="Q175" i="66" s="1"/>
  <c r="V175" i="66" s="1"/>
  <c r="AA175" i="66" s="1"/>
  <c r="AB175" i="66" s="1"/>
  <c r="M175" i="66"/>
  <c r="E175" i="66"/>
  <c r="D175" i="66"/>
  <c r="O174" i="66"/>
  <c r="M174" i="66"/>
  <c r="E174" i="66"/>
  <c r="D174" i="66"/>
  <c r="O173" i="66"/>
  <c r="Q173" i="66" s="1"/>
  <c r="M173" i="66"/>
  <c r="E173" i="66"/>
  <c r="D173" i="66"/>
  <c r="O172" i="66"/>
  <c r="Q172" i="66" s="1"/>
  <c r="V172" i="66" s="1"/>
  <c r="M172" i="66"/>
  <c r="E172" i="66"/>
  <c r="D172" i="66"/>
  <c r="O171" i="66"/>
  <c r="Q171" i="66" s="1"/>
  <c r="V171" i="66" s="1"/>
  <c r="AA171" i="66" s="1"/>
  <c r="AB171" i="66" s="1"/>
  <c r="M171" i="66"/>
  <c r="E171" i="66"/>
  <c r="D171" i="66"/>
  <c r="O170" i="66"/>
  <c r="M170" i="66"/>
  <c r="E170" i="66"/>
  <c r="D170" i="66"/>
  <c r="O169" i="66"/>
  <c r="M169" i="66"/>
  <c r="E169" i="66"/>
  <c r="D169" i="66"/>
  <c r="O168" i="66"/>
  <c r="M168" i="66"/>
  <c r="E168" i="66"/>
  <c r="D168" i="66"/>
  <c r="O167" i="66"/>
  <c r="M167" i="66"/>
  <c r="E167" i="66"/>
  <c r="D167" i="66"/>
  <c r="O166" i="66"/>
  <c r="M166" i="66"/>
  <c r="E166" i="66"/>
  <c r="D166" i="66"/>
  <c r="O165" i="66"/>
  <c r="M165" i="66"/>
  <c r="E165" i="66"/>
  <c r="D165" i="66"/>
  <c r="O164" i="66"/>
  <c r="Q164" i="66" s="1"/>
  <c r="R164" i="66" s="1"/>
  <c r="M164" i="66"/>
  <c r="E164" i="66"/>
  <c r="D164" i="66"/>
  <c r="O163" i="66"/>
  <c r="Q163" i="66" s="1"/>
  <c r="S163" i="66" s="1"/>
  <c r="M163" i="66"/>
  <c r="E163" i="66"/>
  <c r="D163" i="66"/>
  <c r="O162" i="66"/>
  <c r="Q162" i="66" s="1"/>
  <c r="M162" i="66"/>
  <c r="E162" i="66"/>
  <c r="D162" i="66"/>
  <c r="O161" i="66"/>
  <c r="M161" i="66"/>
  <c r="E161" i="66"/>
  <c r="D161" i="66"/>
  <c r="O160" i="66"/>
  <c r="Q160" i="66" s="1"/>
  <c r="V160" i="66" s="1"/>
  <c r="X160" i="66" s="1"/>
  <c r="M160" i="66"/>
  <c r="E160" i="66"/>
  <c r="D160" i="66"/>
  <c r="O159" i="66"/>
  <c r="Q159" i="66" s="1"/>
  <c r="V159" i="66" s="1"/>
  <c r="M159" i="66"/>
  <c r="E159" i="66"/>
  <c r="D159" i="66"/>
  <c r="O158" i="66"/>
  <c r="Q158" i="66" s="1"/>
  <c r="V158" i="66" s="1"/>
  <c r="X158" i="66" s="1"/>
  <c r="M158" i="66"/>
  <c r="E158" i="66"/>
  <c r="D158" i="66"/>
  <c r="O157" i="66"/>
  <c r="Q157" i="66" s="1"/>
  <c r="V157" i="66" s="1"/>
  <c r="M157" i="66"/>
  <c r="E157" i="66"/>
  <c r="D157" i="66"/>
  <c r="O156" i="66"/>
  <c r="Q156" i="66" s="1"/>
  <c r="V156" i="66" s="1"/>
  <c r="X156" i="66" s="1"/>
  <c r="M156" i="66"/>
  <c r="E156" i="66"/>
  <c r="D156" i="66"/>
  <c r="O155" i="66"/>
  <c r="Q155" i="66" s="1"/>
  <c r="V155" i="66" s="1"/>
  <c r="M155" i="66"/>
  <c r="E155" i="66"/>
  <c r="D155" i="66"/>
  <c r="O154" i="66"/>
  <c r="Q154" i="66" s="1"/>
  <c r="V154" i="66" s="1"/>
  <c r="X154" i="66" s="1"/>
  <c r="M154" i="66"/>
  <c r="E154" i="66"/>
  <c r="D154" i="66"/>
  <c r="O153" i="66"/>
  <c r="Q153" i="66" s="1"/>
  <c r="V153" i="66" s="1"/>
  <c r="M153" i="66"/>
  <c r="E153" i="66"/>
  <c r="D153" i="66"/>
  <c r="O152" i="66"/>
  <c r="M152" i="66"/>
  <c r="E152" i="66"/>
  <c r="D152" i="66"/>
  <c r="O151" i="66"/>
  <c r="Q151" i="66" s="1"/>
  <c r="V151" i="66" s="1"/>
  <c r="M151" i="66"/>
  <c r="E151" i="66"/>
  <c r="D151" i="66"/>
  <c r="O150" i="66"/>
  <c r="Q150" i="66" s="1"/>
  <c r="V150" i="66" s="1"/>
  <c r="X150" i="66" s="1"/>
  <c r="M150" i="66"/>
  <c r="E150" i="66"/>
  <c r="D150" i="66"/>
  <c r="O149" i="66"/>
  <c r="M149" i="66"/>
  <c r="E149" i="66"/>
  <c r="D149" i="66"/>
  <c r="O148" i="66"/>
  <c r="Q148" i="66" s="1"/>
  <c r="V148" i="66" s="1"/>
  <c r="X148" i="66" s="1"/>
  <c r="M148" i="66"/>
  <c r="E148" i="66"/>
  <c r="D148" i="66"/>
  <c r="O147" i="66"/>
  <c r="Q147" i="66" s="1"/>
  <c r="V147" i="66" s="1"/>
  <c r="M147" i="66"/>
  <c r="E147" i="66"/>
  <c r="D147" i="66"/>
  <c r="O146" i="66"/>
  <c r="Q146" i="66" s="1"/>
  <c r="V146" i="66" s="1"/>
  <c r="X146" i="66" s="1"/>
  <c r="M146" i="66"/>
  <c r="E146" i="66"/>
  <c r="D146" i="66"/>
  <c r="O145" i="66"/>
  <c r="Q145" i="66" s="1"/>
  <c r="V145" i="66" s="1"/>
  <c r="M145" i="66"/>
  <c r="E145" i="66"/>
  <c r="D145" i="66"/>
  <c r="O144" i="66"/>
  <c r="M144" i="66"/>
  <c r="E144" i="66"/>
  <c r="D144" i="66"/>
  <c r="O143" i="66"/>
  <c r="Q143" i="66" s="1"/>
  <c r="V143" i="66" s="1"/>
  <c r="M143" i="66"/>
  <c r="E143" i="66"/>
  <c r="D143" i="66"/>
  <c r="O142" i="66"/>
  <c r="Q142" i="66" s="1"/>
  <c r="V142" i="66" s="1"/>
  <c r="X142" i="66" s="1"/>
  <c r="M142" i="66"/>
  <c r="E142" i="66"/>
  <c r="D142" i="66"/>
  <c r="O141" i="66"/>
  <c r="M141" i="66"/>
  <c r="E141" i="66"/>
  <c r="D141" i="66"/>
  <c r="O140" i="66"/>
  <c r="M140" i="66"/>
  <c r="E140" i="66"/>
  <c r="D140" i="66"/>
  <c r="O139" i="66"/>
  <c r="M139" i="66"/>
  <c r="E139" i="66"/>
  <c r="D139" i="66"/>
  <c r="O138" i="66"/>
  <c r="Q138" i="66" s="1"/>
  <c r="V138" i="66" s="1"/>
  <c r="X138" i="66" s="1"/>
  <c r="M138" i="66"/>
  <c r="E138" i="66"/>
  <c r="D138" i="66"/>
  <c r="O137" i="66"/>
  <c r="M137" i="66"/>
  <c r="E137" i="66"/>
  <c r="D137" i="66"/>
  <c r="O136" i="66"/>
  <c r="Q136" i="66" s="1"/>
  <c r="V136" i="66" s="1"/>
  <c r="X136" i="66" s="1"/>
  <c r="M136" i="66"/>
  <c r="E136" i="66"/>
  <c r="D136" i="66"/>
  <c r="O135" i="66"/>
  <c r="M135" i="66"/>
  <c r="E135" i="66"/>
  <c r="D135" i="66"/>
  <c r="O134" i="66"/>
  <c r="Q134" i="66" s="1"/>
  <c r="V134" i="66" s="1"/>
  <c r="X134" i="66" s="1"/>
  <c r="M134" i="66"/>
  <c r="E134" i="66"/>
  <c r="D134" i="66"/>
  <c r="O133" i="66"/>
  <c r="M133" i="66"/>
  <c r="E133" i="66"/>
  <c r="D133" i="66"/>
  <c r="O132" i="66"/>
  <c r="M132" i="66"/>
  <c r="E132" i="66"/>
  <c r="D132" i="66"/>
  <c r="O131" i="66"/>
  <c r="M131" i="66"/>
  <c r="E131" i="66"/>
  <c r="D131" i="66"/>
  <c r="O130" i="66"/>
  <c r="Q130" i="66" s="1"/>
  <c r="V130" i="66" s="1"/>
  <c r="X130" i="66" s="1"/>
  <c r="M130" i="66"/>
  <c r="E130" i="66"/>
  <c r="D130" i="66"/>
  <c r="O129" i="66"/>
  <c r="M129" i="66"/>
  <c r="E129" i="66"/>
  <c r="D129" i="66"/>
  <c r="O128" i="66"/>
  <c r="Q128" i="66" s="1"/>
  <c r="V128" i="66" s="1"/>
  <c r="X128" i="66" s="1"/>
  <c r="M128" i="66"/>
  <c r="E128" i="66"/>
  <c r="D128" i="66"/>
  <c r="O127" i="66"/>
  <c r="M127" i="66"/>
  <c r="E127" i="66"/>
  <c r="F127" i="66" s="1"/>
  <c r="D127" i="66"/>
  <c r="O126" i="66"/>
  <c r="Q126" i="66" s="1"/>
  <c r="V126" i="66" s="1"/>
  <c r="X126" i="66" s="1"/>
  <c r="M126" i="66"/>
  <c r="E126" i="66"/>
  <c r="D126" i="66"/>
  <c r="O125" i="66"/>
  <c r="M125" i="66"/>
  <c r="E125" i="66"/>
  <c r="D125" i="66"/>
  <c r="O124" i="66"/>
  <c r="M124" i="66"/>
  <c r="E124" i="66"/>
  <c r="D124" i="66"/>
  <c r="O123" i="66"/>
  <c r="M123" i="66"/>
  <c r="E123" i="66"/>
  <c r="D123" i="66"/>
  <c r="O122" i="66"/>
  <c r="Q122" i="66" s="1"/>
  <c r="V122" i="66" s="1"/>
  <c r="X122" i="66" s="1"/>
  <c r="M122" i="66"/>
  <c r="E122" i="66"/>
  <c r="D122" i="66"/>
  <c r="O121" i="66"/>
  <c r="M121" i="66"/>
  <c r="E121" i="66"/>
  <c r="D121" i="66"/>
  <c r="O120" i="66"/>
  <c r="Q120" i="66" s="1"/>
  <c r="V120" i="66" s="1"/>
  <c r="X120" i="66" s="1"/>
  <c r="M120" i="66"/>
  <c r="E120" i="66"/>
  <c r="D120" i="66"/>
  <c r="O119" i="66"/>
  <c r="M119" i="66"/>
  <c r="E119" i="66"/>
  <c r="D119" i="66"/>
  <c r="O118" i="66"/>
  <c r="Q118" i="66" s="1"/>
  <c r="V118" i="66" s="1"/>
  <c r="X118" i="66" s="1"/>
  <c r="M118" i="66"/>
  <c r="E118" i="66"/>
  <c r="D118" i="66"/>
  <c r="O117" i="66"/>
  <c r="M117" i="66"/>
  <c r="E117" i="66"/>
  <c r="D117" i="66"/>
  <c r="O116" i="66"/>
  <c r="Q116" i="66" s="1"/>
  <c r="V116" i="66" s="1"/>
  <c r="X116" i="66" s="1"/>
  <c r="M116" i="66"/>
  <c r="E116" i="66"/>
  <c r="D116" i="66"/>
  <c r="O115" i="66"/>
  <c r="M115" i="66"/>
  <c r="E115" i="66"/>
  <c r="D115" i="66"/>
  <c r="O114" i="66"/>
  <c r="M114" i="66"/>
  <c r="E114" i="66"/>
  <c r="D114" i="66"/>
  <c r="O113" i="66"/>
  <c r="M113" i="66"/>
  <c r="E113" i="66"/>
  <c r="D113" i="66"/>
  <c r="O112" i="66"/>
  <c r="M112" i="66"/>
  <c r="E112" i="66"/>
  <c r="D112" i="66"/>
  <c r="O111" i="66"/>
  <c r="Q111" i="66" s="1"/>
  <c r="R111" i="66" s="1"/>
  <c r="M111" i="66"/>
  <c r="E111" i="66"/>
  <c r="D111" i="66"/>
  <c r="O110" i="66"/>
  <c r="Q110" i="66" s="1"/>
  <c r="R110" i="66" s="1"/>
  <c r="M110" i="66"/>
  <c r="E110" i="66"/>
  <c r="D110" i="66"/>
  <c r="O109" i="66"/>
  <c r="Q109" i="66" s="1"/>
  <c r="M109" i="66"/>
  <c r="E109" i="66"/>
  <c r="D109" i="66"/>
  <c r="O108" i="66"/>
  <c r="Q108" i="66" s="1"/>
  <c r="M108" i="66"/>
  <c r="E108" i="66"/>
  <c r="D108" i="66"/>
  <c r="O107" i="66"/>
  <c r="Q107" i="66" s="1"/>
  <c r="R107" i="66" s="1"/>
  <c r="M107" i="66"/>
  <c r="E107" i="66"/>
  <c r="D107" i="66"/>
  <c r="O106" i="66"/>
  <c r="M106" i="66"/>
  <c r="E106" i="66"/>
  <c r="D106" i="66"/>
  <c r="O105" i="66"/>
  <c r="Q105" i="66" s="1"/>
  <c r="M105" i="66"/>
  <c r="E105" i="66"/>
  <c r="D105" i="66"/>
  <c r="O104" i="66"/>
  <c r="Q104" i="66" s="1"/>
  <c r="M104" i="66"/>
  <c r="E104" i="66"/>
  <c r="D104" i="66"/>
  <c r="O103" i="66"/>
  <c r="Q103" i="66" s="1"/>
  <c r="R103" i="66" s="1"/>
  <c r="M103" i="66"/>
  <c r="E103" i="66"/>
  <c r="D103" i="66"/>
  <c r="O102" i="66"/>
  <c r="Q102" i="66" s="1"/>
  <c r="M102" i="66"/>
  <c r="E102" i="66"/>
  <c r="D102" i="66"/>
  <c r="P101" i="66"/>
  <c r="BJ101" i="66" s="1"/>
  <c r="O101" i="66"/>
  <c r="Q101" i="66" s="1"/>
  <c r="M101" i="66"/>
  <c r="E101" i="66"/>
  <c r="D101" i="66"/>
  <c r="O100" i="66"/>
  <c r="Q100" i="66" s="1"/>
  <c r="M100" i="66"/>
  <c r="E100" i="66"/>
  <c r="D100" i="66"/>
  <c r="O99" i="66"/>
  <c r="M99" i="66"/>
  <c r="E99" i="66"/>
  <c r="D99" i="66"/>
  <c r="O98" i="66"/>
  <c r="Q98" i="66" s="1"/>
  <c r="R98" i="66" s="1"/>
  <c r="M98" i="66"/>
  <c r="E98" i="66"/>
  <c r="D98" i="66"/>
  <c r="O97" i="66"/>
  <c r="Q97" i="66" s="1"/>
  <c r="M97" i="66"/>
  <c r="E97" i="66"/>
  <c r="D97" i="66"/>
  <c r="O96" i="66"/>
  <c r="M96" i="66"/>
  <c r="E96" i="66"/>
  <c r="D96" i="66"/>
  <c r="O95" i="66"/>
  <c r="M95" i="66"/>
  <c r="E95" i="66"/>
  <c r="D95" i="66"/>
  <c r="O94" i="66"/>
  <c r="Q94" i="66" s="1"/>
  <c r="S94" i="66" s="1"/>
  <c r="M94" i="66"/>
  <c r="E94" i="66"/>
  <c r="D94" i="66"/>
  <c r="O93" i="66"/>
  <c r="M93" i="66"/>
  <c r="E93" i="66"/>
  <c r="D93" i="66"/>
  <c r="O92" i="66"/>
  <c r="Q92" i="66" s="1"/>
  <c r="S92" i="66" s="1"/>
  <c r="M92" i="66"/>
  <c r="E92" i="66"/>
  <c r="D92" i="66"/>
  <c r="O91" i="66"/>
  <c r="Q91" i="66" s="1"/>
  <c r="R91" i="66" s="1"/>
  <c r="M91" i="66"/>
  <c r="E91" i="66"/>
  <c r="D91" i="66"/>
  <c r="F91" i="66" s="1"/>
  <c r="O90" i="66"/>
  <c r="Q90" i="66" s="1"/>
  <c r="V90" i="66" s="1"/>
  <c r="X90" i="66" s="1"/>
  <c r="M90" i="66"/>
  <c r="E90" i="66"/>
  <c r="D90" i="66"/>
  <c r="O89" i="66"/>
  <c r="Q89" i="66" s="1"/>
  <c r="M89" i="66"/>
  <c r="E89" i="66"/>
  <c r="D89" i="66"/>
  <c r="O88" i="66"/>
  <c r="Q88" i="66" s="1"/>
  <c r="R88" i="66" s="1"/>
  <c r="M88" i="66"/>
  <c r="E88" i="66"/>
  <c r="D88" i="66"/>
  <c r="O87" i="66"/>
  <c r="M87" i="66"/>
  <c r="E87" i="66"/>
  <c r="D87" i="66"/>
  <c r="O86" i="66"/>
  <c r="Q86" i="66" s="1"/>
  <c r="V86" i="66" s="1"/>
  <c r="X86" i="66" s="1"/>
  <c r="M86" i="66"/>
  <c r="E86" i="66"/>
  <c r="D86" i="66"/>
  <c r="O85" i="66"/>
  <c r="M85" i="66"/>
  <c r="E85" i="66"/>
  <c r="D85" i="66"/>
  <c r="O84" i="66"/>
  <c r="Q84" i="66" s="1"/>
  <c r="M84" i="66"/>
  <c r="E84" i="66"/>
  <c r="D84" i="66"/>
  <c r="O83" i="66"/>
  <c r="Q83" i="66" s="1"/>
  <c r="M83" i="66"/>
  <c r="E83" i="66"/>
  <c r="D83" i="66"/>
  <c r="O82" i="66"/>
  <c r="Q82" i="66" s="1"/>
  <c r="V82" i="66" s="1"/>
  <c r="X82" i="66" s="1"/>
  <c r="M82" i="66"/>
  <c r="E82" i="66"/>
  <c r="D82" i="66"/>
  <c r="O81" i="66"/>
  <c r="M81" i="66"/>
  <c r="E81" i="66"/>
  <c r="D81" i="66"/>
  <c r="O80" i="66"/>
  <c r="Q80" i="66" s="1"/>
  <c r="V80" i="66" s="1"/>
  <c r="X80" i="66" s="1"/>
  <c r="M80" i="66"/>
  <c r="E80" i="66"/>
  <c r="D80" i="66"/>
  <c r="O79" i="66"/>
  <c r="M79" i="66"/>
  <c r="E79" i="66"/>
  <c r="D79" i="66"/>
  <c r="O78" i="66"/>
  <c r="Q78" i="66" s="1"/>
  <c r="R78" i="66" s="1"/>
  <c r="M78" i="66"/>
  <c r="E78" i="66"/>
  <c r="D78" i="66"/>
  <c r="O77" i="66"/>
  <c r="Q77" i="66" s="1"/>
  <c r="M77" i="66"/>
  <c r="E77" i="66"/>
  <c r="D77" i="66"/>
  <c r="O76" i="66"/>
  <c r="Q76" i="66" s="1"/>
  <c r="V76" i="66" s="1"/>
  <c r="X76" i="66" s="1"/>
  <c r="M76" i="66"/>
  <c r="E76" i="66"/>
  <c r="D76" i="66"/>
  <c r="O75" i="66"/>
  <c r="M75" i="66"/>
  <c r="E75" i="66"/>
  <c r="D75" i="66"/>
  <c r="O74" i="66"/>
  <c r="Q74" i="66" s="1"/>
  <c r="V74" i="66" s="1"/>
  <c r="X74" i="66" s="1"/>
  <c r="M74" i="66"/>
  <c r="E74" i="66"/>
  <c r="D74" i="66"/>
  <c r="O73" i="66"/>
  <c r="M73" i="66"/>
  <c r="E73" i="66"/>
  <c r="D73" i="66"/>
  <c r="O72" i="66"/>
  <c r="Q72" i="66" s="1"/>
  <c r="R72" i="66" s="1"/>
  <c r="M72" i="66"/>
  <c r="E72" i="66"/>
  <c r="D72" i="66"/>
  <c r="O71" i="66"/>
  <c r="Q71" i="66" s="1"/>
  <c r="V71" i="66" s="1"/>
  <c r="M71" i="66"/>
  <c r="E71" i="66"/>
  <c r="D71" i="66"/>
  <c r="O70" i="66"/>
  <c r="Q70" i="66" s="1"/>
  <c r="S70" i="66" s="1"/>
  <c r="M70" i="66"/>
  <c r="E70" i="66"/>
  <c r="D70" i="66"/>
  <c r="O69" i="66"/>
  <c r="M69" i="66"/>
  <c r="E69" i="66"/>
  <c r="D69" i="66"/>
  <c r="O68" i="66"/>
  <c r="Q68" i="66" s="1"/>
  <c r="V68" i="66" s="1"/>
  <c r="X68" i="66" s="1"/>
  <c r="M68" i="66"/>
  <c r="E68" i="66"/>
  <c r="D68" i="66"/>
  <c r="O67" i="66"/>
  <c r="M67" i="66"/>
  <c r="E67" i="66"/>
  <c r="D67" i="66"/>
  <c r="O66" i="66"/>
  <c r="Q66" i="66" s="1"/>
  <c r="M66" i="66"/>
  <c r="E66" i="66"/>
  <c r="D66" i="66"/>
  <c r="O65" i="66"/>
  <c r="Q65" i="66" s="1"/>
  <c r="R65" i="66" s="1"/>
  <c r="M65" i="66"/>
  <c r="E65" i="66"/>
  <c r="D65" i="66"/>
  <c r="O64" i="66"/>
  <c r="Q64" i="66" s="1"/>
  <c r="R64" i="66" s="1"/>
  <c r="M64" i="66"/>
  <c r="E64" i="66"/>
  <c r="D64" i="66"/>
  <c r="O63" i="66"/>
  <c r="M63" i="66"/>
  <c r="E63" i="66"/>
  <c r="D63" i="66"/>
  <c r="O62" i="66"/>
  <c r="Q62" i="66" s="1"/>
  <c r="R62" i="66" s="1"/>
  <c r="M62" i="66"/>
  <c r="E62" i="66"/>
  <c r="D62" i="66"/>
  <c r="O61" i="66"/>
  <c r="M61" i="66"/>
  <c r="E61" i="66"/>
  <c r="D61" i="66"/>
  <c r="O60" i="66"/>
  <c r="M60" i="66"/>
  <c r="E60" i="66"/>
  <c r="D60" i="66"/>
  <c r="O59" i="66"/>
  <c r="Q59" i="66" s="1"/>
  <c r="M59" i="66"/>
  <c r="E59" i="66"/>
  <c r="D59" i="66"/>
  <c r="O58" i="66"/>
  <c r="Q58" i="66" s="1"/>
  <c r="V58" i="66" s="1"/>
  <c r="X58" i="66" s="1"/>
  <c r="M58" i="66"/>
  <c r="E58" i="66"/>
  <c r="D58" i="66"/>
  <c r="O57" i="66"/>
  <c r="M57" i="66"/>
  <c r="E57" i="66"/>
  <c r="D57" i="66"/>
  <c r="O56" i="66"/>
  <c r="Q56" i="66" s="1"/>
  <c r="V56" i="66" s="1"/>
  <c r="X56" i="66" s="1"/>
  <c r="M56" i="66"/>
  <c r="E56" i="66"/>
  <c r="D56" i="66"/>
  <c r="O55" i="66"/>
  <c r="M55" i="66"/>
  <c r="E55" i="66"/>
  <c r="D55" i="66"/>
  <c r="O54" i="66"/>
  <c r="Q54" i="66" s="1"/>
  <c r="V54" i="66" s="1"/>
  <c r="X54" i="66" s="1"/>
  <c r="M54" i="66"/>
  <c r="E54" i="66"/>
  <c r="D54" i="66"/>
  <c r="O53" i="66"/>
  <c r="Q53" i="66" s="1"/>
  <c r="V53" i="66" s="1"/>
  <c r="M53" i="66"/>
  <c r="E53" i="66"/>
  <c r="D53" i="66"/>
  <c r="O52" i="66"/>
  <c r="M52" i="66"/>
  <c r="E52" i="66"/>
  <c r="D52" i="66"/>
  <c r="O51" i="66"/>
  <c r="M51" i="66"/>
  <c r="E51" i="66"/>
  <c r="D51" i="66"/>
  <c r="O50" i="66"/>
  <c r="Q50" i="66" s="1"/>
  <c r="V50" i="66" s="1"/>
  <c r="X50" i="66" s="1"/>
  <c r="M50" i="66"/>
  <c r="E50" i="66"/>
  <c r="D50" i="66"/>
  <c r="O49" i="66"/>
  <c r="M49" i="66"/>
  <c r="E49" i="66"/>
  <c r="D49" i="66"/>
  <c r="O48" i="66"/>
  <c r="Q48" i="66" s="1"/>
  <c r="V48" i="66" s="1"/>
  <c r="X48" i="66" s="1"/>
  <c r="M48" i="66"/>
  <c r="E48" i="66"/>
  <c r="D48" i="66"/>
  <c r="O47" i="66"/>
  <c r="Q47" i="66" s="1"/>
  <c r="R47" i="66" s="1"/>
  <c r="M47" i="66"/>
  <c r="E47" i="66"/>
  <c r="D47" i="66"/>
  <c r="F47" i="66" s="1"/>
  <c r="O46" i="66"/>
  <c r="Q46" i="66" s="1"/>
  <c r="V46" i="66" s="1"/>
  <c r="X46" i="66" s="1"/>
  <c r="M46" i="66"/>
  <c r="E46" i="66"/>
  <c r="D46" i="66"/>
  <c r="F46" i="66" s="1"/>
  <c r="O45" i="66"/>
  <c r="M45" i="66"/>
  <c r="E45" i="66"/>
  <c r="D45" i="66"/>
  <c r="O44" i="66"/>
  <c r="Q44" i="66" s="1"/>
  <c r="V44" i="66" s="1"/>
  <c r="X44" i="66" s="1"/>
  <c r="M44" i="66"/>
  <c r="E44" i="66"/>
  <c r="D44" i="66"/>
  <c r="O43" i="66"/>
  <c r="M43" i="66"/>
  <c r="E43" i="66"/>
  <c r="D43" i="66"/>
  <c r="O42" i="66"/>
  <c r="Q42" i="66" s="1"/>
  <c r="S42" i="66" s="1"/>
  <c r="M42" i="66"/>
  <c r="E42" i="66"/>
  <c r="D42" i="66"/>
  <c r="F42" i="66" s="1"/>
  <c r="O41" i="66"/>
  <c r="Q41" i="66" s="1"/>
  <c r="S41" i="66" s="1"/>
  <c r="M41" i="66"/>
  <c r="E41" i="66"/>
  <c r="D41" i="66"/>
  <c r="F41" i="66" s="1"/>
  <c r="O40" i="66"/>
  <c r="Q40" i="66" s="1"/>
  <c r="V40" i="66" s="1"/>
  <c r="X40" i="66" s="1"/>
  <c r="M40" i="66"/>
  <c r="E40" i="66"/>
  <c r="D40" i="66"/>
  <c r="O39" i="66"/>
  <c r="M39" i="66"/>
  <c r="E39" i="66"/>
  <c r="D39" i="66"/>
  <c r="O38" i="66"/>
  <c r="Q38" i="66" s="1"/>
  <c r="V38" i="66" s="1"/>
  <c r="X38" i="66" s="1"/>
  <c r="M38" i="66"/>
  <c r="E38" i="66"/>
  <c r="D38" i="66"/>
  <c r="O37" i="66"/>
  <c r="M37" i="66"/>
  <c r="E37" i="66"/>
  <c r="D37" i="66"/>
  <c r="O36" i="66"/>
  <c r="Q36" i="66" s="1"/>
  <c r="S36" i="66" s="1"/>
  <c r="M36" i="66"/>
  <c r="E36" i="66"/>
  <c r="D36" i="66"/>
  <c r="O35" i="66"/>
  <c r="Q35" i="66" s="1"/>
  <c r="R35" i="66" s="1"/>
  <c r="M35" i="66"/>
  <c r="E35" i="66"/>
  <c r="D35" i="66"/>
  <c r="O34" i="66"/>
  <c r="M34" i="66"/>
  <c r="E34" i="66"/>
  <c r="D34" i="66"/>
  <c r="O33" i="66"/>
  <c r="M33" i="66"/>
  <c r="E33" i="66"/>
  <c r="D33" i="66"/>
  <c r="O32" i="66"/>
  <c r="Q32" i="66" s="1"/>
  <c r="M32" i="66"/>
  <c r="E32" i="66"/>
  <c r="D32" i="66"/>
  <c r="O31" i="66"/>
  <c r="Q31" i="66" s="1"/>
  <c r="R31" i="66" s="1"/>
  <c r="M31" i="66"/>
  <c r="E31" i="66"/>
  <c r="D31" i="66"/>
  <c r="O30" i="66"/>
  <c r="Q30" i="66" s="1"/>
  <c r="M30" i="66"/>
  <c r="E30" i="66"/>
  <c r="D30" i="66"/>
  <c r="O29" i="66"/>
  <c r="Q29" i="66" s="1"/>
  <c r="R29" i="66" s="1"/>
  <c r="M29" i="66"/>
  <c r="E29" i="66"/>
  <c r="D29" i="66"/>
  <c r="O28" i="66"/>
  <c r="Q28" i="66" s="1"/>
  <c r="M28" i="66"/>
  <c r="E28" i="66"/>
  <c r="D28" i="66"/>
  <c r="O27" i="66"/>
  <c r="Q27" i="66" s="1"/>
  <c r="R27" i="66" s="1"/>
  <c r="M27" i="66"/>
  <c r="E27" i="66"/>
  <c r="D27" i="66"/>
  <c r="O26" i="66"/>
  <c r="Q26" i="66" s="1"/>
  <c r="M26" i="66"/>
  <c r="E26" i="66"/>
  <c r="D26" i="66"/>
  <c r="O25" i="66"/>
  <c r="Q25" i="66" s="1"/>
  <c r="M25" i="66"/>
  <c r="E25" i="66"/>
  <c r="D25" i="66"/>
  <c r="O24" i="66"/>
  <c r="Q24" i="66" s="1"/>
  <c r="M24" i="66"/>
  <c r="E24" i="66"/>
  <c r="D24" i="66"/>
  <c r="O23" i="66"/>
  <c r="M23" i="66"/>
  <c r="E23" i="66"/>
  <c r="D23" i="66"/>
  <c r="O22" i="66"/>
  <c r="Q22" i="66" s="1"/>
  <c r="M22" i="66"/>
  <c r="E22" i="66"/>
  <c r="D22" i="66"/>
  <c r="O21" i="66"/>
  <c r="P21" i="66" s="1"/>
  <c r="BJ21" i="66" s="1"/>
  <c r="M21" i="66"/>
  <c r="E21" i="66"/>
  <c r="D21" i="66"/>
  <c r="O20" i="66"/>
  <c r="Q20" i="66" s="1"/>
  <c r="M20" i="66"/>
  <c r="E20" i="66"/>
  <c r="D20" i="66"/>
  <c r="O19" i="66"/>
  <c r="M19" i="66"/>
  <c r="E19" i="66"/>
  <c r="D19" i="66"/>
  <c r="O18" i="66"/>
  <c r="Q18" i="66" s="1"/>
  <c r="M18" i="66"/>
  <c r="E18" i="66"/>
  <c r="D18" i="66"/>
  <c r="O17" i="66"/>
  <c r="M17" i="66"/>
  <c r="E17" i="66"/>
  <c r="D17" i="66"/>
  <c r="O16" i="66"/>
  <c r="Q16" i="66" s="1"/>
  <c r="M16" i="66"/>
  <c r="E16" i="66"/>
  <c r="D16" i="66"/>
  <c r="O15" i="66"/>
  <c r="M15" i="66"/>
  <c r="E15" i="66"/>
  <c r="D15" i="66"/>
  <c r="O14" i="66"/>
  <c r="Q14" i="66" s="1"/>
  <c r="M14" i="66"/>
  <c r="E14" i="66"/>
  <c r="D14" i="66"/>
  <c r="O13" i="66"/>
  <c r="M13" i="66"/>
  <c r="E13" i="66"/>
  <c r="D13" i="66"/>
  <c r="O12" i="66"/>
  <c r="Q12" i="66" s="1"/>
  <c r="V12" i="66" s="1"/>
  <c r="X12" i="66" s="1"/>
  <c r="M12" i="66"/>
  <c r="E12" i="66"/>
  <c r="D12" i="66"/>
  <c r="O11" i="66"/>
  <c r="M11" i="66"/>
  <c r="E11" i="66"/>
  <c r="D11" i="66"/>
  <c r="O10" i="66"/>
  <c r="M10" i="66"/>
  <c r="E10" i="66"/>
  <c r="D10" i="66"/>
  <c r="O9" i="66"/>
  <c r="Q9" i="66" s="1"/>
  <c r="M9" i="66"/>
  <c r="E9" i="66"/>
  <c r="D9" i="66"/>
  <c r="O8" i="66"/>
  <c r="M8" i="66"/>
  <c r="E8" i="66"/>
  <c r="D8" i="66"/>
  <c r="O7" i="66"/>
  <c r="Q7" i="66" s="1"/>
  <c r="R7" i="66" s="1"/>
  <c r="M7" i="66"/>
  <c r="E7" i="66"/>
  <c r="D7" i="66"/>
  <c r="O6" i="66"/>
  <c r="M6" i="66"/>
  <c r="E6" i="66"/>
  <c r="D6" i="66"/>
  <c r="O5" i="66"/>
  <c r="M5" i="66"/>
  <c r="E5" i="66"/>
  <c r="D5" i="66"/>
  <c r="O4" i="66"/>
  <c r="Q4" i="66" s="1"/>
  <c r="R4" i="66" s="1"/>
  <c r="M4" i="66"/>
  <c r="E4" i="66"/>
  <c r="D4" i="66"/>
  <c r="O3" i="66"/>
  <c r="Q3" i="66" s="1"/>
  <c r="R3" i="66" s="1"/>
  <c r="M3" i="66"/>
  <c r="E3" i="66"/>
  <c r="D3" i="66"/>
  <c r="BL4" i="67"/>
  <c r="BL5" i="67" s="1"/>
  <c r="BL6" i="67" s="1"/>
  <c r="BL7" i="67" s="1"/>
  <c r="BL8" i="67" s="1"/>
  <c r="BL9" i="67" s="1"/>
  <c r="BL10" i="67" s="1"/>
  <c r="O4" i="67"/>
  <c r="Q4" i="67" s="1"/>
  <c r="O5" i="67"/>
  <c r="O6" i="67"/>
  <c r="Q6" i="67" s="1"/>
  <c r="V6" i="67" s="1"/>
  <c r="W6" i="67" s="1"/>
  <c r="O7" i="67"/>
  <c r="O8" i="67"/>
  <c r="O9" i="67"/>
  <c r="Q9" i="67" s="1"/>
  <c r="V9" i="67" s="1"/>
  <c r="W9" i="67" s="1"/>
  <c r="O10" i="67"/>
  <c r="Q10" i="67" s="1"/>
  <c r="O11" i="67"/>
  <c r="O12" i="67"/>
  <c r="Q12" i="67" s="1"/>
  <c r="V12" i="67" s="1"/>
  <c r="W12" i="67" s="1"/>
  <c r="O13" i="67"/>
  <c r="O14" i="67"/>
  <c r="Q14" i="67" s="1"/>
  <c r="O15" i="67"/>
  <c r="O16" i="67"/>
  <c r="O17" i="67"/>
  <c r="O18" i="67"/>
  <c r="Q18" i="67" s="1"/>
  <c r="V18" i="67" s="1"/>
  <c r="O19" i="67"/>
  <c r="O20" i="67"/>
  <c r="Q20" i="67" s="1"/>
  <c r="O21" i="67"/>
  <c r="Q21" i="67" s="1"/>
  <c r="R21" i="67" s="1"/>
  <c r="O22" i="67"/>
  <c r="O23" i="67"/>
  <c r="O24" i="67"/>
  <c r="O25" i="67"/>
  <c r="O26" i="67"/>
  <c r="O27" i="67"/>
  <c r="O28" i="67"/>
  <c r="O29" i="67"/>
  <c r="O30" i="67"/>
  <c r="O31" i="67"/>
  <c r="O32" i="67"/>
  <c r="O33" i="67"/>
  <c r="O34" i="67"/>
  <c r="O35" i="67"/>
  <c r="O36" i="67"/>
  <c r="O37" i="67"/>
  <c r="O38" i="67"/>
  <c r="O39" i="67"/>
  <c r="O40" i="67"/>
  <c r="O41" i="67"/>
  <c r="O42" i="67"/>
  <c r="O43" i="67"/>
  <c r="O44" i="67"/>
  <c r="O45" i="67"/>
  <c r="O46" i="67"/>
  <c r="O47" i="67"/>
  <c r="O48" i="67"/>
  <c r="O49" i="67"/>
  <c r="O50" i="67"/>
  <c r="O51" i="67"/>
  <c r="O52" i="67"/>
  <c r="O53" i="67"/>
  <c r="O54" i="67"/>
  <c r="O55" i="67"/>
  <c r="O56" i="67"/>
  <c r="O57" i="67"/>
  <c r="O58" i="67"/>
  <c r="O59" i="67"/>
  <c r="O60" i="67"/>
  <c r="O61" i="67"/>
  <c r="O62" i="67"/>
  <c r="O63" i="67"/>
  <c r="O64" i="67"/>
  <c r="O65" i="67"/>
  <c r="O66" i="67"/>
  <c r="O67" i="67"/>
  <c r="O68" i="67"/>
  <c r="O69" i="67"/>
  <c r="O70" i="67"/>
  <c r="O71" i="67"/>
  <c r="O72" i="67"/>
  <c r="Q72" i="67" s="1"/>
  <c r="V72" i="67" s="1"/>
  <c r="O73" i="67"/>
  <c r="O74" i="67"/>
  <c r="O75" i="67"/>
  <c r="O76" i="67"/>
  <c r="O77" i="67"/>
  <c r="O78" i="67"/>
  <c r="O79" i="67"/>
  <c r="O80" i="67"/>
  <c r="O81" i="67"/>
  <c r="O82" i="67"/>
  <c r="O83" i="67"/>
  <c r="O84" i="67"/>
  <c r="O85" i="67"/>
  <c r="O86" i="67"/>
  <c r="O87" i="67"/>
  <c r="O88" i="67"/>
  <c r="O89" i="67"/>
  <c r="O90" i="67"/>
  <c r="Q90" i="67" s="1"/>
  <c r="R90" i="67" s="1"/>
  <c r="O91" i="67"/>
  <c r="O92" i="67"/>
  <c r="O93" i="67"/>
  <c r="O94" i="67"/>
  <c r="O95" i="67"/>
  <c r="O96" i="67"/>
  <c r="O97" i="67"/>
  <c r="O98" i="67"/>
  <c r="O99" i="67"/>
  <c r="Q99" i="67" s="1"/>
  <c r="V99" i="67" s="1"/>
  <c r="AA99" i="67" s="1"/>
  <c r="AC99" i="67" s="1"/>
  <c r="AE99" i="67" s="1"/>
  <c r="O100" i="67"/>
  <c r="O101" i="67"/>
  <c r="O102" i="67"/>
  <c r="O103" i="67"/>
  <c r="O104" i="67"/>
  <c r="O105" i="67"/>
  <c r="O106" i="67"/>
  <c r="O107" i="67"/>
  <c r="O108" i="67"/>
  <c r="Q108" i="67" s="1"/>
  <c r="S108" i="67" s="1"/>
  <c r="O109" i="67"/>
  <c r="Q109" i="67" s="1"/>
  <c r="O110" i="67"/>
  <c r="O111" i="67"/>
  <c r="O112" i="67"/>
  <c r="O113" i="67"/>
  <c r="O114" i="67"/>
  <c r="O115" i="67"/>
  <c r="O116" i="67"/>
  <c r="O117" i="67"/>
  <c r="O118" i="67"/>
  <c r="O119" i="67"/>
  <c r="O120" i="67"/>
  <c r="O121" i="67"/>
  <c r="Q121" i="67" s="1"/>
  <c r="O122" i="67"/>
  <c r="O123" i="67"/>
  <c r="O124" i="67"/>
  <c r="O125" i="67"/>
  <c r="O126" i="67"/>
  <c r="O127" i="67"/>
  <c r="O128" i="67"/>
  <c r="O129" i="67"/>
  <c r="Q129" i="67" s="1"/>
  <c r="R129" i="67" s="1"/>
  <c r="O130" i="67"/>
  <c r="O131" i="67"/>
  <c r="O132" i="67"/>
  <c r="O133" i="67"/>
  <c r="O134" i="67"/>
  <c r="O135" i="67"/>
  <c r="O136" i="67"/>
  <c r="O137" i="67"/>
  <c r="O138" i="67"/>
  <c r="Q138" i="67" s="1"/>
  <c r="O139" i="67"/>
  <c r="O140" i="67"/>
  <c r="Q140" i="67" s="1"/>
  <c r="R140" i="67" s="1"/>
  <c r="O141" i="67"/>
  <c r="O142" i="67"/>
  <c r="O143" i="67"/>
  <c r="O144" i="67"/>
  <c r="O145" i="67"/>
  <c r="Q145" i="67" s="1"/>
  <c r="V145" i="67" s="1"/>
  <c r="O146" i="67"/>
  <c r="O147" i="67"/>
  <c r="O148" i="67"/>
  <c r="O149" i="67"/>
  <c r="O150" i="67"/>
  <c r="O151" i="67"/>
  <c r="O152" i="67"/>
  <c r="O153" i="67"/>
  <c r="O154" i="67"/>
  <c r="O155" i="67"/>
  <c r="O156" i="67"/>
  <c r="O157" i="67"/>
  <c r="O158" i="67"/>
  <c r="O159" i="67"/>
  <c r="O160" i="67"/>
  <c r="O161" i="67"/>
  <c r="O162" i="67"/>
  <c r="O163" i="67"/>
  <c r="O164" i="67"/>
  <c r="O165" i="67"/>
  <c r="O166" i="67"/>
  <c r="O167" i="67"/>
  <c r="O168" i="67"/>
  <c r="O169" i="67"/>
  <c r="Q169" i="67" s="1"/>
  <c r="O170" i="67"/>
  <c r="O171" i="67"/>
  <c r="O172" i="67"/>
  <c r="O173" i="67"/>
  <c r="O174" i="67"/>
  <c r="O175" i="67"/>
  <c r="O176" i="67"/>
  <c r="O177" i="67"/>
  <c r="O178" i="67"/>
  <c r="O179" i="67"/>
  <c r="O180" i="67"/>
  <c r="Q180" i="67" s="1"/>
  <c r="R180" i="67" s="1"/>
  <c r="O181" i="67"/>
  <c r="O182" i="67"/>
  <c r="O183" i="67"/>
  <c r="O184" i="67"/>
  <c r="O185" i="67"/>
  <c r="O186" i="67"/>
  <c r="O187" i="67"/>
  <c r="O188" i="67"/>
  <c r="O189" i="67"/>
  <c r="O190" i="67"/>
  <c r="O191" i="67"/>
  <c r="O192" i="67"/>
  <c r="O193" i="67"/>
  <c r="O194" i="67"/>
  <c r="O195" i="67"/>
  <c r="O196" i="67"/>
  <c r="O197" i="67"/>
  <c r="O198" i="67"/>
  <c r="O199" i="67"/>
  <c r="Q199" i="67" s="1"/>
  <c r="O200" i="67"/>
  <c r="O201" i="67"/>
  <c r="O202" i="67"/>
  <c r="Q202" i="67" s="1"/>
  <c r="S202" i="67" s="1"/>
  <c r="T202" i="67" s="1"/>
  <c r="O203" i="67"/>
  <c r="O204" i="67"/>
  <c r="O205" i="67"/>
  <c r="O206" i="67"/>
  <c r="O207" i="67"/>
  <c r="O208" i="67"/>
  <c r="O209" i="67"/>
  <c r="O210" i="67"/>
  <c r="O211" i="67"/>
  <c r="O212" i="67"/>
  <c r="O213" i="67"/>
  <c r="O214" i="67"/>
  <c r="O215" i="67"/>
  <c r="O216" i="67"/>
  <c r="O217" i="67"/>
  <c r="O218" i="67"/>
  <c r="O219" i="67"/>
  <c r="O220" i="67"/>
  <c r="O221" i="67"/>
  <c r="O222" i="67"/>
  <c r="O223" i="67"/>
  <c r="O224" i="67"/>
  <c r="O225" i="67"/>
  <c r="O226" i="67"/>
  <c r="O227" i="67"/>
  <c r="O228" i="67"/>
  <c r="O229" i="67"/>
  <c r="O230" i="67"/>
  <c r="O231" i="67"/>
  <c r="O232" i="67"/>
  <c r="O233" i="67"/>
  <c r="O234" i="67"/>
  <c r="O235" i="67"/>
  <c r="O236" i="67"/>
  <c r="O237" i="67"/>
  <c r="O238" i="67"/>
  <c r="O239" i="67"/>
  <c r="O240" i="67"/>
  <c r="O241" i="67"/>
  <c r="O242" i="67"/>
  <c r="O243" i="67"/>
  <c r="O244" i="67"/>
  <c r="O245" i="67"/>
  <c r="O246" i="67"/>
  <c r="O247" i="67"/>
  <c r="O248" i="67"/>
  <c r="O249" i="67"/>
  <c r="O250" i="67"/>
  <c r="O251" i="67"/>
  <c r="O252" i="67"/>
  <c r="O253" i="67"/>
  <c r="O254" i="67"/>
  <c r="P254" i="67" s="1"/>
  <c r="O255" i="67"/>
  <c r="O256" i="67"/>
  <c r="O257" i="67"/>
  <c r="O258" i="67"/>
  <c r="O259" i="67"/>
  <c r="O260" i="67"/>
  <c r="O261" i="67"/>
  <c r="O262" i="67"/>
  <c r="O263" i="67"/>
  <c r="O264" i="67"/>
  <c r="O265" i="67"/>
  <c r="O266" i="67"/>
  <c r="P266" i="67" s="1"/>
  <c r="O267" i="67"/>
  <c r="O268" i="67"/>
  <c r="O269" i="67"/>
  <c r="O270" i="67"/>
  <c r="Q270" i="67" s="1"/>
  <c r="O271" i="67"/>
  <c r="O272" i="67"/>
  <c r="P272" i="67" s="1"/>
  <c r="O273" i="67"/>
  <c r="O274" i="67"/>
  <c r="O275" i="67"/>
  <c r="O276" i="67"/>
  <c r="O277" i="67"/>
  <c r="O278" i="67"/>
  <c r="P278" i="67" s="1"/>
  <c r="O279" i="67"/>
  <c r="O280" i="67"/>
  <c r="O281" i="67"/>
  <c r="O282" i="67"/>
  <c r="O283" i="67"/>
  <c r="O284" i="67"/>
  <c r="P284" i="67" s="1"/>
  <c r="O285" i="67"/>
  <c r="O286" i="67"/>
  <c r="O287" i="67"/>
  <c r="O288" i="67"/>
  <c r="O289" i="67"/>
  <c r="O290" i="67"/>
  <c r="P290" i="67" s="1"/>
  <c r="O291" i="67"/>
  <c r="O292" i="67"/>
  <c r="O293" i="67"/>
  <c r="O294" i="67"/>
  <c r="O295" i="67"/>
  <c r="O296" i="67"/>
  <c r="P296" i="67" s="1"/>
  <c r="O297" i="67"/>
  <c r="O298" i="67"/>
  <c r="O299" i="67"/>
  <c r="O300" i="67"/>
  <c r="O301" i="67"/>
  <c r="O302" i="67"/>
  <c r="P302" i="67" s="1"/>
  <c r="O303" i="67"/>
  <c r="O304" i="67"/>
  <c r="O305" i="67"/>
  <c r="O306" i="67"/>
  <c r="O307" i="67"/>
  <c r="O308" i="67"/>
  <c r="P308" i="67" s="1"/>
  <c r="O309" i="67"/>
  <c r="O310" i="67"/>
  <c r="O311" i="67"/>
  <c r="O312" i="67"/>
  <c r="O313" i="67"/>
  <c r="O314" i="67"/>
  <c r="P314" i="67" s="1"/>
  <c r="O315" i="67"/>
  <c r="O316" i="67"/>
  <c r="O317" i="67"/>
  <c r="O318" i="67"/>
  <c r="O319" i="67"/>
  <c r="O320" i="67"/>
  <c r="O321" i="67"/>
  <c r="O322" i="67"/>
  <c r="O323" i="67"/>
  <c r="O324" i="67"/>
  <c r="O325" i="67"/>
  <c r="O326" i="67"/>
  <c r="O327" i="67"/>
  <c r="O328" i="67"/>
  <c r="O329" i="67"/>
  <c r="O330" i="67"/>
  <c r="Q330" i="67" s="1"/>
  <c r="R330" i="67" s="1"/>
  <c r="O331" i="67"/>
  <c r="O332" i="67"/>
  <c r="O333" i="67"/>
  <c r="O334" i="67"/>
  <c r="O335" i="67"/>
  <c r="O336" i="67"/>
  <c r="O337" i="67"/>
  <c r="Q337" i="67" s="1"/>
  <c r="S337" i="67" s="1"/>
  <c r="O338" i="67"/>
  <c r="O339" i="67"/>
  <c r="O340" i="67"/>
  <c r="O341" i="67"/>
  <c r="O342" i="67"/>
  <c r="O343" i="67"/>
  <c r="O344" i="67"/>
  <c r="O345" i="67"/>
  <c r="O346" i="67"/>
  <c r="O347" i="67"/>
  <c r="O348" i="67"/>
  <c r="O349" i="67"/>
  <c r="O350" i="67"/>
  <c r="O351" i="67"/>
  <c r="O352" i="67"/>
  <c r="O353" i="67"/>
  <c r="O354" i="67"/>
  <c r="O355" i="67"/>
  <c r="O356" i="67"/>
  <c r="O357" i="67"/>
  <c r="O358" i="67"/>
  <c r="O359" i="67"/>
  <c r="O360" i="67"/>
  <c r="O361" i="67"/>
  <c r="O362" i="67"/>
  <c r="O363" i="67"/>
  <c r="O364" i="67"/>
  <c r="O365" i="67"/>
  <c r="O366" i="67"/>
  <c r="O367" i="67"/>
  <c r="O368" i="67"/>
  <c r="O369" i="67"/>
  <c r="O370" i="67"/>
  <c r="O371" i="67"/>
  <c r="O372" i="67"/>
  <c r="O373" i="67"/>
  <c r="O374" i="67"/>
  <c r="P374" i="67" s="1"/>
  <c r="O375" i="67"/>
  <c r="O376" i="67"/>
  <c r="O377" i="67"/>
  <c r="O378" i="67"/>
  <c r="O379" i="67"/>
  <c r="O380" i="67"/>
  <c r="P380" i="67" s="1"/>
  <c r="O381" i="67"/>
  <c r="O382" i="67"/>
  <c r="O383" i="67"/>
  <c r="O384" i="67"/>
  <c r="O385" i="67"/>
  <c r="O386" i="67"/>
  <c r="P386" i="67" s="1"/>
  <c r="O387" i="67"/>
  <c r="O388" i="67"/>
  <c r="O389" i="67"/>
  <c r="O390" i="67"/>
  <c r="O391" i="67"/>
  <c r="O392" i="67"/>
  <c r="P392" i="67" s="1"/>
  <c r="O393" i="67"/>
  <c r="O394" i="67"/>
  <c r="O395" i="67"/>
  <c r="O396" i="67"/>
  <c r="O397" i="67"/>
  <c r="O398" i="67"/>
  <c r="P398" i="67" s="1"/>
  <c r="O399" i="67"/>
  <c r="O400" i="67"/>
  <c r="O401" i="67"/>
  <c r="O402" i="67"/>
  <c r="O403" i="67"/>
  <c r="O404" i="67"/>
  <c r="P404" i="67" s="1"/>
  <c r="O405" i="67"/>
  <c r="O406" i="67"/>
  <c r="O407" i="67"/>
  <c r="O408" i="67"/>
  <c r="O409" i="67"/>
  <c r="O410" i="67"/>
  <c r="P410" i="67" s="1"/>
  <c r="O411" i="67"/>
  <c r="O412" i="67"/>
  <c r="O413" i="67"/>
  <c r="O414" i="67"/>
  <c r="O415" i="67"/>
  <c r="O416" i="67"/>
  <c r="P416" i="67" s="1"/>
  <c r="O417" i="67"/>
  <c r="O418" i="67"/>
  <c r="O419" i="67"/>
  <c r="O420" i="67"/>
  <c r="O421" i="67"/>
  <c r="O422" i="67"/>
  <c r="P422" i="67" s="1"/>
  <c r="O423" i="67"/>
  <c r="O424" i="67"/>
  <c r="O425" i="67"/>
  <c r="O426" i="67"/>
  <c r="O427" i="67"/>
  <c r="O428" i="67"/>
  <c r="P428" i="67" s="1"/>
  <c r="O429" i="67"/>
  <c r="O430" i="67"/>
  <c r="O431" i="67"/>
  <c r="O432" i="67"/>
  <c r="O433" i="67"/>
  <c r="O434" i="67"/>
  <c r="P434" i="67" s="1"/>
  <c r="O435" i="67"/>
  <c r="O436" i="67"/>
  <c r="O437" i="67"/>
  <c r="O438" i="67"/>
  <c r="O439" i="67"/>
  <c r="O440" i="67"/>
  <c r="P440" i="67" s="1"/>
  <c r="O441" i="67"/>
  <c r="O442" i="67"/>
  <c r="O443" i="67"/>
  <c r="O444" i="67"/>
  <c r="O445" i="67"/>
  <c r="O446" i="67"/>
  <c r="P446" i="67" s="1"/>
  <c r="O447" i="67"/>
  <c r="O448" i="67"/>
  <c r="O449" i="67"/>
  <c r="O450" i="67"/>
  <c r="O451" i="67"/>
  <c r="O452" i="67"/>
  <c r="P452" i="67" s="1"/>
  <c r="O453" i="67"/>
  <c r="O454" i="67"/>
  <c r="O455" i="67"/>
  <c r="O456" i="67"/>
  <c r="O457" i="67"/>
  <c r="O458" i="67"/>
  <c r="P458" i="67" s="1"/>
  <c r="O459" i="67"/>
  <c r="O460" i="67"/>
  <c r="O461" i="67"/>
  <c r="O462" i="67"/>
  <c r="O463" i="67"/>
  <c r="O464" i="67"/>
  <c r="P464" i="67" s="1"/>
  <c r="O465" i="67"/>
  <c r="O466" i="67"/>
  <c r="O467" i="67"/>
  <c r="O468" i="67"/>
  <c r="O469" i="67"/>
  <c r="P469" i="67" s="1"/>
  <c r="O470" i="67"/>
  <c r="P470" i="67" s="1"/>
  <c r="O471" i="67"/>
  <c r="O472" i="67"/>
  <c r="O473" i="67"/>
  <c r="O474" i="67"/>
  <c r="O475" i="67"/>
  <c r="P475" i="67" s="1"/>
  <c r="O476" i="67"/>
  <c r="P476" i="67" s="1"/>
  <c r="O477" i="67"/>
  <c r="O478" i="67"/>
  <c r="O479" i="67"/>
  <c r="O480" i="67"/>
  <c r="Q480" i="67"/>
  <c r="S480" i="67" s="1"/>
  <c r="O481" i="67"/>
  <c r="O482" i="67"/>
  <c r="O483" i="67"/>
  <c r="O484" i="67"/>
  <c r="O485" i="67"/>
  <c r="O486" i="67"/>
  <c r="P486" i="67" s="1"/>
  <c r="O487" i="67"/>
  <c r="O488" i="67"/>
  <c r="O489" i="67"/>
  <c r="O490" i="67"/>
  <c r="O491" i="67"/>
  <c r="O492" i="67"/>
  <c r="P492" i="67" s="1"/>
  <c r="O493" i="67"/>
  <c r="O494" i="67"/>
  <c r="O495" i="67"/>
  <c r="O496" i="67"/>
  <c r="O497" i="67"/>
  <c r="O498" i="67"/>
  <c r="P498" i="67" s="1"/>
  <c r="O499" i="67"/>
  <c r="O500" i="67"/>
  <c r="O501" i="67"/>
  <c r="O502" i="67"/>
  <c r="O503" i="67"/>
  <c r="O504" i="67"/>
  <c r="P504" i="67" s="1"/>
  <c r="O505" i="67"/>
  <c r="O506" i="67"/>
  <c r="O507" i="67"/>
  <c r="O508" i="67"/>
  <c r="O509" i="67"/>
  <c r="O510" i="67"/>
  <c r="P510" i="67" s="1"/>
  <c r="O511" i="67"/>
  <c r="O512" i="67"/>
  <c r="O513" i="67"/>
  <c r="O514" i="67"/>
  <c r="M1025" i="67"/>
  <c r="M1024" i="67"/>
  <c r="M1023" i="67"/>
  <c r="M1022" i="67"/>
  <c r="M1021" i="67"/>
  <c r="M1020" i="67"/>
  <c r="M1019" i="67"/>
  <c r="M1018" i="67"/>
  <c r="M1017" i="67"/>
  <c r="M1016" i="67"/>
  <c r="M1015" i="67"/>
  <c r="M1014" i="67"/>
  <c r="M1013" i="67"/>
  <c r="M1012" i="67"/>
  <c r="M1011" i="67"/>
  <c r="M1010" i="67"/>
  <c r="M1009" i="67"/>
  <c r="M1008" i="67"/>
  <c r="M1007" i="67"/>
  <c r="M1006" i="67"/>
  <c r="M1005" i="67"/>
  <c r="M1004" i="67"/>
  <c r="M1003" i="67"/>
  <c r="M1002" i="67"/>
  <c r="M1001" i="67"/>
  <c r="M1000" i="67"/>
  <c r="M999" i="67"/>
  <c r="M998" i="67"/>
  <c r="M997" i="67"/>
  <c r="M996" i="67"/>
  <c r="M995" i="67"/>
  <c r="M994" i="67"/>
  <c r="M993" i="67"/>
  <c r="M992" i="67"/>
  <c r="M991" i="67"/>
  <c r="M990" i="67"/>
  <c r="M989" i="67"/>
  <c r="M988" i="67"/>
  <c r="M987" i="67"/>
  <c r="M986" i="67"/>
  <c r="M985" i="67"/>
  <c r="M984" i="67"/>
  <c r="M983" i="67"/>
  <c r="M982" i="67"/>
  <c r="M981" i="67"/>
  <c r="M980" i="67"/>
  <c r="M979" i="67"/>
  <c r="M978" i="67"/>
  <c r="M977" i="67"/>
  <c r="M976" i="67"/>
  <c r="M975" i="67"/>
  <c r="M974" i="67"/>
  <c r="M973" i="67"/>
  <c r="M972" i="67"/>
  <c r="M971" i="67"/>
  <c r="M970" i="67"/>
  <c r="M969" i="67"/>
  <c r="M968" i="67"/>
  <c r="M967" i="67"/>
  <c r="M966" i="67"/>
  <c r="M965" i="67"/>
  <c r="M964" i="67"/>
  <c r="M963" i="67"/>
  <c r="M962" i="67"/>
  <c r="M961" i="67"/>
  <c r="M960" i="67"/>
  <c r="M959" i="67"/>
  <c r="M958" i="67"/>
  <c r="M957" i="67"/>
  <c r="M956" i="67"/>
  <c r="M955" i="67"/>
  <c r="M954" i="67"/>
  <c r="M953" i="67"/>
  <c r="M952" i="67"/>
  <c r="M951" i="67"/>
  <c r="M950" i="67"/>
  <c r="M949" i="67"/>
  <c r="M948" i="67"/>
  <c r="M947" i="67"/>
  <c r="M946" i="67"/>
  <c r="M945" i="67"/>
  <c r="M944" i="67"/>
  <c r="M943" i="67"/>
  <c r="M942" i="67"/>
  <c r="M941" i="67"/>
  <c r="M940" i="67"/>
  <c r="M939" i="67"/>
  <c r="M938" i="67"/>
  <c r="M937" i="67"/>
  <c r="M936" i="67"/>
  <c r="M935" i="67"/>
  <c r="M934" i="67"/>
  <c r="M933" i="67"/>
  <c r="M932" i="67"/>
  <c r="M931" i="67"/>
  <c r="M930" i="67"/>
  <c r="M929" i="67"/>
  <c r="M928" i="67"/>
  <c r="M927" i="67"/>
  <c r="M926" i="67"/>
  <c r="M925" i="67"/>
  <c r="M924" i="67"/>
  <c r="M923" i="67"/>
  <c r="M922" i="67"/>
  <c r="M921" i="67"/>
  <c r="M920" i="67"/>
  <c r="M919" i="67"/>
  <c r="M918" i="67"/>
  <c r="M917" i="67"/>
  <c r="M916" i="67"/>
  <c r="M915" i="67"/>
  <c r="M914" i="67"/>
  <c r="M913" i="67"/>
  <c r="M912" i="67"/>
  <c r="M911" i="67"/>
  <c r="M910" i="67"/>
  <c r="M909" i="67"/>
  <c r="M908" i="67"/>
  <c r="M907" i="67"/>
  <c r="M906" i="67"/>
  <c r="M905" i="67"/>
  <c r="M904" i="67"/>
  <c r="M903" i="67"/>
  <c r="M902" i="67"/>
  <c r="M901" i="67"/>
  <c r="M900" i="67"/>
  <c r="M899" i="67"/>
  <c r="M898" i="67"/>
  <c r="M897" i="67"/>
  <c r="M896" i="67"/>
  <c r="M895" i="67"/>
  <c r="M894" i="67"/>
  <c r="M893" i="67"/>
  <c r="M892" i="67"/>
  <c r="M891" i="67"/>
  <c r="M890" i="67"/>
  <c r="M889" i="67"/>
  <c r="M888" i="67"/>
  <c r="M887" i="67"/>
  <c r="M886" i="67"/>
  <c r="M885" i="67"/>
  <c r="M884" i="67"/>
  <c r="M883" i="67"/>
  <c r="M882" i="67"/>
  <c r="M881" i="67"/>
  <c r="M880" i="67"/>
  <c r="M879" i="67"/>
  <c r="M878" i="67"/>
  <c r="M877" i="67"/>
  <c r="M876" i="67"/>
  <c r="M875" i="67"/>
  <c r="M874" i="67"/>
  <c r="M873" i="67"/>
  <c r="M872" i="67"/>
  <c r="M871" i="67"/>
  <c r="M870" i="67"/>
  <c r="M869" i="67"/>
  <c r="M868" i="67"/>
  <c r="M867" i="67"/>
  <c r="M866" i="67"/>
  <c r="M865" i="67"/>
  <c r="M864" i="67"/>
  <c r="M863" i="67"/>
  <c r="M862" i="67"/>
  <c r="M861" i="67"/>
  <c r="M860" i="67"/>
  <c r="M859" i="67"/>
  <c r="M858" i="67"/>
  <c r="M857" i="67"/>
  <c r="M856" i="67"/>
  <c r="M855" i="67"/>
  <c r="M854" i="67"/>
  <c r="M853" i="67"/>
  <c r="M852" i="67"/>
  <c r="M851" i="67"/>
  <c r="M850" i="67"/>
  <c r="M849" i="67"/>
  <c r="M848" i="67"/>
  <c r="M847" i="67"/>
  <c r="M846" i="67"/>
  <c r="M845" i="67"/>
  <c r="M844" i="67"/>
  <c r="M843" i="67"/>
  <c r="M842" i="67"/>
  <c r="M841" i="67"/>
  <c r="M840" i="67"/>
  <c r="M839" i="67"/>
  <c r="M838" i="67"/>
  <c r="M837" i="67"/>
  <c r="M836" i="67"/>
  <c r="M835" i="67"/>
  <c r="M834" i="67"/>
  <c r="M833" i="67"/>
  <c r="M832" i="67"/>
  <c r="M831" i="67"/>
  <c r="M830" i="67"/>
  <c r="M829" i="67"/>
  <c r="M828" i="67"/>
  <c r="M827" i="67"/>
  <c r="M826" i="67"/>
  <c r="M825" i="67"/>
  <c r="M824" i="67"/>
  <c r="M823" i="67"/>
  <c r="M822" i="67"/>
  <c r="M821" i="67"/>
  <c r="M820" i="67"/>
  <c r="M819" i="67"/>
  <c r="M818" i="67"/>
  <c r="M817" i="67"/>
  <c r="M816" i="67"/>
  <c r="M815" i="67"/>
  <c r="M814" i="67"/>
  <c r="M813" i="67"/>
  <c r="M812" i="67"/>
  <c r="M811" i="67"/>
  <c r="M810" i="67"/>
  <c r="M809" i="67"/>
  <c r="M808" i="67"/>
  <c r="M807" i="67"/>
  <c r="M806" i="67"/>
  <c r="M805" i="67"/>
  <c r="M804" i="67"/>
  <c r="M803" i="67"/>
  <c r="M802" i="67"/>
  <c r="M801" i="67"/>
  <c r="M800" i="67"/>
  <c r="M799" i="67"/>
  <c r="M798" i="67"/>
  <c r="M797" i="67"/>
  <c r="M796" i="67"/>
  <c r="M795" i="67"/>
  <c r="M794" i="67"/>
  <c r="M793" i="67"/>
  <c r="M792" i="67"/>
  <c r="M791" i="67"/>
  <c r="M790" i="67"/>
  <c r="M789" i="67"/>
  <c r="M788" i="67"/>
  <c r="M787" i="67"/>
  <c r="P276" i="67" s="1"/>
  <c r="M786" i="67"/>
  <c r="M785" i="67"/>
  <c r="M784" i="67"/>
  <c r="M783" i="67"/>
  <c r="M782" i="67"/>
  <c r="M781" i="67"/>
  <c r="M780" i="67"/>
  <c r="M779" i="67"/>
  <c r="M778" i="67"/>
  <c r="M777" i="67"/>
  <c r="M776" i="67"/>
  <c r="M775" i="67"/>
  <c r="P264" i="67" s="1"/>
  <c r="M774" i="67"/>
  <c r="M773" i="67"/>
  <c r="M772" i="67"/>
  <c r="M771" i="67"/>
  <c r="M770" i="67"/>
  <c r="M769" i="67"/>
  <c r="M768" i="67"/>
  <c r="M767" i="67"/>
  <c r="M766" i="67"/>
  <c r="M765" i="67"/>
  <c r="M764" i="67"/>
  <c r="M763" i="67"/>
  <c r="M762" i="67"/>
  <c r="M761" i="67"/>
  <c r="M760" i="67"/>
  <c r="M759" i="67"/>
  <c r="M758" i="67"/>
  <c r="M757" i="67"/>
  <c r="M756" i="67"/>
  <c r="M755" i="67"/>
  <c r="M754" i="67"/>
  <c r="M753" i="67"/>
  <c r="M752" i="67"/>
  <c r="M751" i="67"/>
  <c r="M750" i="67"/>
  <c r="M749" i="67"/>
  <c r="M748" i="67"/>
  <c r="M747" i="67"/>
  <c r="M746" i="67"/>
  <c r="M745" i="67"/>
  <c r="M744" i="67"/>
  <c r="M743" i="67"/>
  <c r="M742" i="67"/>
  <c r="M741" i="67"/>
  <c r="M740" i="67"/>
  <c r="M739" i="67"/>
  <c r="M738" i="67"/>
  <c r="M737" i="67"/>
  <c r="M736" i="67"/>
  <c r="M735" i="67"/>
  <c r="M734" i="67"/>
  <c r="M733" i="67"/>
  <c r="M732" i="67"/>
  <c r="M731" i="67"/>
  <c r="M730" i="67"/>
  <c r="M729" i="67"/>
  <c r="M728" i="67"/>
  <c r="M727" i="67"/>
  <c r="M726" i="67"/>
  <c r="M725" i="67"/>
  <c r="M724" i="67"/>
  <c r="M723" i="67"/>
  <c r="M722" i="67"/>
  <c r="M721" i="67"/>
  <c r="M720" i="67"/>
  <c r="M719" i="67"/>
  <c r="M718" i="67"/>
  <c r="M717" i="67"/>
  <c r="M716" i="67"/>
  <c r="M715" i="67"/>
  <c r="M714" i="67"/>
  <c r="M713" i="67"/>
  <c r="M712" i="67"/>
  <c r="M711" i="67"/>
  <c r="M710" i="67"/>
  <c r="M709" i="67"/>
  <c r="M708" i="67"/>
  <c r="M707" i="67"/>
  <c r="M706" i="67"/>
  <c r="M705" i="67"/>
  <c r="M704" i="67"/>
  <c r="M703" i="67"/>
  <c r="M702" i="67"/>
  <c r="M701" i="67"/>
  <c r="M700" i="67"/>
  <c r="M699" i="67"/>
  <c r="M698" i="67"/>
  <c r="M697" i="67"/>
  <c r="M696" i="67"/>
  <c r="M695" i="67"/>
  <c r="M694" i="67"/>
  <c r="M693" i="67"/>
  <c r="M692" i="67"/>
  <c r="M691" i="67"/>
  <c r="M690" i="67"/>
  <c r="M689" i="67"/>
  <c r="M688" i="67"/>
  <c r="M687" i="67"/>
  <c r="M686" i="67"/>
  <c r="M685" i="67"/>
  <c r="M684" i="67"/>
  <c r="M683" i="67"/>
  <c r="M682" i="67"/>
  <c r="M681" i="67"/>
  <c r="M680" i="67"/>
  <c r="M679" i="67"/>
  <c r="M678" i="67"/>
  <c r="M677" i="67"/>
  <c r="M676" i="67"/>
  <c r="M675" i="67"/>
  <c r="M674" i="67"/>
  <c r="M673" i="67"/>
  <c r="M672" i="67"/>
  <c r="M671" i="67"/>
  <c r="M670" i="67"/>
  <c r="M669" i="67"/>
  <c r="M668" i="67"/>
  <c r="M667" i="67"/>
  <c r="M666" i="67"/>
  <c r="M665" i="67"/>
  <c r="M664" i="67"/>
  <c r="M663" i="67"/>
  <c r="M662" i="67"/>
  <c r="M661" i="67"/>
  <c r="M660" i="67"/>
  <c r="M659" i="67"/>
  <c r="M658" i="67"/>
  <c r="M657" i="67"/>
  <c r="M656" i="67"/>
  <c r="M655" i="67"/>
  <c r="M654" i="67"/>
  <c r="M653" i="67"/>
  <c r="M652" i="67"/>
  <c r="M651" i="67"/>
  <c r="M650" i="67"/>
  <c r="M649" i="67"/>
  <c r="M648" i="67"/>
  <c r="M647" i="67"/>
  <c r="M646" i="67"/>
  <c r="M645" i="67"/>
  <c r="M644" i="67"/>
  <c r="M643" i="67"/>
  <c r="M642" i="67"/>
  <c r="M641" i="67"/>
  <c r="M640" i="67"/>
  <c r="M639" i="67"/>
  <c r="M638" i="67"/>
  <c r="M637" i="67"/>
  <c r="M636" i="67"/>
  <c r="M635" i="67"/>
  <c r="M634" i="67"/>
  <c r="M633" i="67"/>
  <c r="M632" i="67"/>
  <c r="M631" i="67"/>
  <c r="M630" i="67"/>
  <c r="M629" i="67"/>
  <c r="M628" i="67"/>
  <c r="M627" i="67"/>
  <c r="M626" i="67"/>
  <c r="M625" i="67"/>
  <c r="M624" i="67"/>
  <c r="M623" i="67"/>
  <c r="M622" i="67"/>
  <c r="M621" i="67"/>
  <c r="M620" i="67"/>
  <c r="M619" i="67"/>
  <c r="M618" i="67"/>
  <c r="M617" i="67"/>
  <c r="M616" i="67"/>
  <c r="M615" i="67"/>
  <c r="M614" i="67"/>
  <c r="M613" i="67"/>
  <c r="M612" i="67"/>
  <c r="M611" i="67"/>
  <c r="M610" i="67"/>
  <c r="M609" i="67"/>
  <c r="M608" i="67"/>
  <c r="M607" i="67"/>
  <c r="M606" i="67"/>
  <c r="M605" i="67"/>
  <c r="M604" i="67"/>
  <c r="M603" i="67"/>
  <c r="M602" i="67"/>
  <c r="M601" i="67"/>
  <c r="M600" i="67"/>
  <c r="M599" i="67"/>
  <c r="M598" i="67"/>
  <c r="M597" i="67"/>
  <c r="M596" i="67"/>
  <c r="M595" i="67"/>
  <c r="M594" i="67"/>
  <c r="M593" i="67"/>
  <c r="M592" i="67"/>
  <c r="M591" i="67"/>
  <c r="M590" i="67"/>
  <c r="M589" i="67"/>
  <c r="M588" i="67"/>
  <c r="M587" i="67"/>
  <c r="M586" i="67"/>
  <c r="M585" i="67"/>
  <c r="M584" i="67"/>
  <c r="M583" i="67"/>
  <c r="M582" i="67"/>
  <c r="M581" i="67"/>
  <c r="M580" i="67"/>
  <c r="M579" i="67"/>
  <c r="M578" i="67"/>
  <c r="M577" i="67"/>
  <c r="M576" i="67"/>
  <c r="M575" i="67"/>
  <c r="M574" i="67"/>
  <c r="M573" i="67"/>
  <c r="M572" i="67"/>
  <c r="M571" i="67"/>
  <c r="M570" i="67"/>
  <c r="M569" i="67"/>
  <c r="M568" i="67"/>
  <c r="M567" i="67"/>
  <c r="M566" i="67"/>
  <c r="M565" i="67"/>
  <c r="M564" i="67"/>
  <c r="M563" i="67"/>
  <c r="M562" i="67"/>
  <c r="P51" i="67" s="1"/>
  <c r="M561" i="67"/>
  <c r="M560" i="67"/>
  <c r="M559" i="67"/>
  <c r="M558" i="67"/>
  <c r="M557" i="67"/>
  <c r="M556" i="67"/>
  <c r="M555" i="67"/>
  <c r="M554" i="67"/>
  <c r="M553" i="67"/>
  <c r="M552" i="67"/>
  <c r="M551" i="67"/>
  <c r="M550" i="67"/>
  <c r="M549" i="67"/>
  <c r="M548" i="67"/>
  <c r="M547" i="67"/>
  <c r="M546" i="67"/>
  <c r="M545" i="67"/>
  <c r="M544" i="67"/>
  <c r="M543" i="67"/>
  <c r="M542" i="67"/>
  <c r="M541" i="67"/>
  <c r="M540" i="67"/>
  <c r="M539" i="67"/>
  <c r="M538" i="67"/>
  <c r="M537" i="67"/>
  <c r="M536" i="67"/>
  <c r="M535" i="67"/>
  <c r="M534" i="67"/>
  <c r="M533" i="67"/>
  <c r="M532" i="67"/>
  <c r="M531" i="67"/>
  <c r="M530" i="67"/>
  <c r="M529" i="67"/>
  <c r="M528" i="67"/>
  <c r="M527" i="67"/>
  <c r="M526" i="67"/>
  <c r="M525" i="67"/>
  <c r="M524" i="67"/>
  <c r="M523" i="67"/>
  <c r="M522" i="67"/>
  <c r="M521" i="67"/>
  <c r="M520" i="67"/>
  <c r="M519" i="67"/>
  <c r="M518" i="67"/>
  <c r="M517" i="67"/>
  <c r="M516" i="67"/>
  <c r="M515" i="67"/>
  <c r="M514" i="67"/>
  <c r="M513" i="67"/>
  <c r="M512" i="67"/>
  <c r="M511" i="67"/>
  <c r="M510" i="67"/>
  <c r="M509" i="67"/>
  <c r="M508" i="67"/>
  <c r="M507" i="67"/>
  <c r="M506" i="67"/>
  <c r="M505" i="67"/>
  <c r="M504" i="67"/>
  <c r="M503" i="67"/>
  <c r="M502" i="67"/>
  <c r="M501" i="67"/>
  <c r="M500" i="67"/>
  <c r="M499" i="67"/>
  <c r="M498" i="67"/>
  <c r="M497" i="67"/>
  <c r="M496" i="67"/>
  <c r="M495" i="67"/>
  <c r="M494" i="67"/>
  <c r="M493" i="67"/>
  <c r="M492" i="67"/>
  <c r="M491" i="67"/>
  <c r="M490" i="67"/>
  <c r="M489" i="67"/>
  <c r="M488" i="67"/>
  <c r="M487" i="67"/>
  <c r="M486" i="67"/>
  <c r="M485" i="67"/>
  <c r="M484" i="67"/>
  <c r="M483" i="67"/>
  <c r="M482" i="67"/>
  <c r="M481" i="67"/>
  <c r="M480" i="67"/>
  <c r="M479" i="67"/>
  <c r="M478" i="67"/>
  <c r="M477" i="67"/>
  <c r="M476" i="67"/>
  <c r="M475" i="67"/>
  <c r="M474" i="67"/>
  <c r="M473" i="67"/>
  <c r="M472" i="67"/>
  <c r="M471" i="67"/>
  <c r="M470" i="67"/>
  <c r="M469" i="67"/>
  <c r="M468" i="67"/>
  <c r="M467" i="67"/>
  <c r="M466" i="67"/>
  <c r="M465" i="67"/>
  <c r="M464" i="67"/>
  <c r="M463" i="67"/>
  <c r="M462" i="67"/>
  <c r="M461" i="67"/>
  <c r="M460" i="67"/>
  <c r="M459" i="67"/>
  <c r="M458" i="67"/>
  <c r="M457" i="67"/>
  <c r="M456" i="67"/>
  <c r="M455" i="67"/>
  <c r="M454" i="67"/>
  <c r="M453" i="67"/>
  <c r="M452" i="67"/>
  <c r="M451" i="67"/>
  <c r="M450" i="67"/>
  <c r="M449" i="67"/>
  <c r="M448" i="67"/>
  <c r="M447" i="67"/>
  <c r="M446" i="67"/>
  <c r="M445" i="67"/>
  <c r="M444" i="67"/>
  <c r="M443" i="67"/>
  <c r="M442" i="67"/>
  <c r="M441" i="67"/>
  <c r="M440" i="67"/>
  <c r="M439" i="67"/>
  <c r="M438" i="67"/>
  <c r="M437" i="67"/>
  <c r="M436" i="67"/>
  <c r="M435" i="67"/>
  <c r="M434" i="67"/>
  <c r="M433" i="67"/>
  <c r="M432" i="67"/>
  <c r="M431" i="67"/>
  <c r="M430" i="67"/>
  <c r="M429" i="67"/>
  <c r="M428" i="67"/>
  <c r="M427" i="67"/>
  <c r="M426" i="67"/>
  <c r="M425" i="67"/>
  <c r="M424" i="67"/>
  <c r="M423" i="67"/>
  <c r="M422" i="67"/>
  <c r="M421" i="67"/>
  <c r="M420" i="67"/>
  <c r="M419" i="67"/>
  <c r="M418" i="67"/>
  <c r="M417" i="67"/>
  <c r="M416" i="67"/>
  <c r="M415" i="67"/>
  <c r="M414" i="67"/>
  <c r="M413" i="67"/>
  <c r="M412" i="67"/>
  <c r="M411" i="67"/>
  <c r="M410" i="67"/>
  <c r="M409" i="67"/>
  <c r="M408" i="67"/>
  <c r="M407" i="67"/>
  <c r="M406" i="67"/>
  <c r="M405" i="67"/>
  <c r="M404" i="67"/>
  <c r="M403" i="67"/>
  <c r="M402" i="67"/>
  <c r="M401" i="67"/>
  <c r="M400" i="67"/>
  <c r="M399" i="67"/>
  <c r="M398" i="67"/>
  <c r="M397" i="67"/>
  <c r="M396" i="67"/>
  <c r="M395" i="67"/>
  <c r="M394" i="67"/>
  <c r="M393" i="67"/>
  <c r="M392" i="67"/>
  <c r="M391" i="67"/>
  <c r="M390" i="67"/>
  <c r="M389" i="67"/>
  <c r="M388" i="67"/>
  <c r="M387" i="67"/>
  <c r="M386" i="67"/>
  <c r="M385" i="67"/>
  <c r="M384" i="67"/>
  <c r="M383" i="67"/>
  <c r="M382" i="67"/>
  <c r="M381" i="67"/>
  <c r="M380" i="67"/>
  <c r="M379" i="67"/>
  <c r="M378" i="67"/>
  <c r="M377" i="67"/>
  <c r="M376" i="67"/>
  <c r="M375" i="67"/>
  <c r="M374" i="67"/>
  <c r="M373" i="67"/>
  <c r="M372" i="67"/>
  <c r="M371" i="67"/>
  <c r="M370" i="67"/>
  <c r="M369" i="67"/>
  <c r="M368" i="67"/>
  <c r="M367" i="67"/>
  <c r="M366" i="67"/>
  <c r="M365" i="67"/>
  <c r="M364" i="67"/>
  <c r="M363" i="67"/>
  <c r="M362" i="67"/>
  <c r="M361" i="67"/>
  <c r="M360" i="67"/>
  <c r="M359" i="67"/>
  <c r="M358" i="67"/>
  <c r="M357" i="67"/>
  <c r="M356" i="67"/>
  <c r="M355" i="67"/>
  <c r="M354" i="67"/>
  <c r="M353" i="67"/>
  <c r="M352" i="67"/>
  <c r="M351" i="67"/>
  <c r="M350" i="67"/>
  <c r="M349" i="67"/>
  <c r="M348" i="67"/>
  <c r="M347" i="67"/>
  <c r="M346" i="67"/>
  <c r="M345" i="67"/>
  <c r="M344" i="67"/>
  <c r="M343" i="67"/>
  <c r="M342" i="67"/>
  <c r="M341" i="67"/>
  <c r="M340" i="67"/>
  <c r="M339" i="67"/>
  <c r="M338" i="67"/>
  <c r="M337" i="67"/>
  <c r="M336" i="67"/>
  <c r="M335" i="67"/>
  <c r="M334" i="67"/>
  <c r="M333" i="67"/>
  <c r="M332" i="67"/>
  <c r="M331" i="67"/>
  <c r="M330" i="67"/>
  <c r="M329" i="67"/>
  <c r="M328" i="67"/>
  <c r="M327" i="67"/>
  <c r="M326" i="67"/>
  <c r="M325" i="67"/>
  <c r="M324" i="67"/>
  <c r="M323" i="67"/>
  <c r="M322" i="67"/>
  <c r="M321" i="67"/>
  <c r="M320" i="67"/>
  <c r="M319" i="67"/>
  <c r="M318" i="67"/>
  <c r="M317" i="67"/>
  <c r="M316" i="67"/>
  <c r="M315" i="67"/>
  <c r="M314" i="67"/>
  <c r="M313" i="67"/>
  <c r="M312" i="67"/>
  <c r="M311" i="67"/>
  <c r="M310" i="67"/>
  <c r="M309" i="67"/>
  <c r="M308" i="67"/>
  <c r="M307" i="67"/>
  <c r="M306" i="67"/>
  <c r="M305" i="67"/>
  <c r="M304" i="67"/>
  <c r="M303" i="67"/>
  <c r="M302" i="67"/>
  <c r="M301" i="67"/>
  <c r="M300" i="67"/>
  <c r="M299" i="67"/>
  <c r="M298" i="67"/>
  <c r="M297" i="67"/>
  <c r="M296" i="67"/>
  <c r="M295" i="67"/>
  <c r="M294" i="67"/>
  <c r="M293" i="67"/>
  <c r="M292" i="67"/>
  <c r="M291" i="67"/>
  <c r="M290" i="67"/>
  <c r="M289" i="67"/>
  <c r="M288" i="67"/>
  <c r="M287" i="67"/>
  <c r="M286" i="67"/>
  <c r="M285" i="67"/>
  <c r="M284" i="67"/>
  <c r="M283" i="67"/>
  <c r="M282" i="67"/>
  <c r="M281" i="67"/>
  <c r="M280" i="67"/>
  <c r="M279" i="67"/>
  <c r="M278" i="67"/>
  <c r="M277" i="67"/>
  <c r="M276" i="67"/>
  <c r="M275" i="67"/>
  <c r="M274" i="67"/>
  <c r="M273" i="67"/>
  <c r="M272" i="67"/>
  <c r="M271" i="67"/>
  <c r="M270" i="67"/>
  <c r="M269" i="67"/>
  <c r="M268" i="67"/>
  <c r="M267" i="67"/>
  <c r="M266" i="67"/>
  <c r="M265" i="67"/>
  <c r="M264" i="67"/>
  <c r="M263" i="67"/>
  <c r="M262" i="67"/>
  <c r="M261" i="67"/>
  <c r="M260" i="67"/>
  <c r="M259" i="67"/>
  <c r="M258" i="67"/>
  <c r="M257" i="67"/>
  <c r="M256" i="67"/>
  <c r="M255" i="67"/>
  <c r="M254" i="67"/>
  <c r="M253" i="67"/>
  <c r="M252" i="67"/>
  <c r="M251" i="67"/>
  <c r="M250" i="67"/>
  <c r="M249" i="67"/>
  <c r="M248" i="67"/>
  <c r="M247" i="67"/>
  <c r="M246" i="67"/>
  <c r="M245" i="67"/>
  <c r="M244" i="67"/>
  <c r="M243" i="67"/>
  <c r="M242" i="67"/>
  <c r="M241" i="67"/>
  <c r="M240" i="67"/>
  <c r="M239" i="67"/>
  <c r="M238" i="67"/>
  <c r="M237" i="67"/>
  <c r="M236" i="67"/>
  <c r="M235" i="67"/>
  <c r="M234" i="67"/>
  <c r="M233" i="67"/>
  <c r="M232" i="67"/>
  <c r="M231" i="67"/>
  <c r="M230" i="67"/>
  <c r="M229" i="67"/>
  <c r="M228" i="67"/>
  <c r="M227" i="67"/>
  <c r="M226" i="67"/>
  <c r="M225" i="67"/>
  <c r="M224" i="67"/>
  <c r="M223" i="67"/>
  <c r="M222" i="67"/>
  <c r="M221" i="67"/>
  <c r="M220" i="67"/>
  <c r="M219" i="67"/>
  <c r="M218" i="67"/>
  <c r="M217" i="67"/>
  <c r="M216" i="67"/>
  <c r="M215" i="67"/>
  <c r="M214" i="67"/>
  <c r="M213" i="67"/>
  <c r="M212" i="67"/>
  <c r="M211" i="67"/>
  <c r="M210" i="67"/>
  <c r="M209" i="67"/>
  <c r="M208" i="67"/>
  <c r="M207" i="67"/>
  <c r="M206" i="67"/>
  <c r="M205" i="67"/>
  <c r="M204" i="67"/>
  <c r="M203" i="67"/>
  <c r="M202" i="67"/>
  <c r="M201" i="67"/>
  <c r="M200" i="67"/>
  <c r="M199" i="67"/>
  <c r="M198" i="67"/>
  <c r="M197" i="67"/>
  <c r="M196" i="67"/>
  <c r="M195" i="67"/>
  <c r="M194" i="67"/>
  <c r="M193" i="67"/>
  <c r="M192" i="67"/>
  <c r="M191" i="67"/>
  <c r="M190" i="67"/>
  <c r="M189" i="67"/>
  <c r="M188" i="67"/>
  <c r="M187" i="67"/>
  <c r="M186" i="67"/>
  <c r="M185" i="67"/>
  <c r="M184" i="67"/>
  <c r="M183" i="67"/>
  <c r="M182" i="67"/>
  <c r="M181" i="67"/>
  <c r="M180" i="67"/>
  <c r="M179" i="67"/>
  <c r="M178" i="67"/>
  <c r="M177" i="67"/>
  <c r="M176" i="67"/>
  <c r="M175" i="67"/>
  <c r="M174" i="67"/>
  <c r="M173" i="67"/>
  <c r="M172" i="67"/>
  <c r="M171" i="67"/>
  <c r="M170" i="67"/>
  <c r="M169" i="67"/>
  <c r="M168" i="67"/>
  <c r="M167" i="67"/>
  <c r="M166" i="67"/>
  <c r="M165" i="67"/>
  <c r="M164" i="67"/>
  <c r="M163" i="67"/>
  <c r="M162" i="67"/>
  <c r="M161" i="67"/>
  <c r="M160" i="67"/>
  <c r="M159" i="67"/>
  <c r="M158" i="67"/>
  <c r="M157" i="67"/>
  <c r="M156" i="67"/>
  <c r="M155" i="67"/>
  <c r="M154" i="67"/>
  <c r="M153" i="67"/>
  <c r="M152" i="67"/>
  <c r="M151" i="67"/>
  <c r="M150" i="67"/>
  <c r="M149" i="67"/>
  <c r="M148" i="67"/>
  <c r="M147" i="67"/>
  <c r="M146" i="67"/>
  <c r="M145" i="67"/>
  <c r="M144" i="67"/>
  <c r="M143" i="67"/>
  <c r="M142" i="67"/>
  <c r="M141" i="67"/>
  <c r="M140" i="67"/>
  <c r="M139" i="67"/>
  <c r="M138" i="67"/>
  <c r="M137" i="67"/>
  <c r="M136" i="67"/>
  <c r="M135" i="67"/>
  <c r="M134" i="67"/>
  <c r="M133" i="67"/>
  <c r="M132" i="67"/>
  <c r="M131" i="67"/>
  <c r="M130" i="67"/>
  <c r="M129" i="67"/>
  <c r="M128" i="67"/>
  <c r="M127" i="67"/>
  <c r="M126" i="67"/>
  <c r="M125" i="67"/>
  <c r="M124" i="67"/>
  <c r="M123" i="67"/>
  <c r="M122" i="67"/>
  <c r="M121" i="67"/>
  <c r="M120" i="67"/>
  <c r="M119" i="67"/>
  <c r="M118" i="67"/>
  <c r="M117" i="67"/>
  <c r="M116" i="67"/>
  <c r="M115" i="67"/>
  <c r="M114" i="67"/>
  <c r="M113" i="67"/>
  <c r="M112" i="67"/>
  <c r="M111" i="67"/>
  <c r="M110" i="67"/>
  <c r="M109" i="67"/>
  <c r="M108" i="67"/>
  <c r="M107" i="67"/>
  <c r="M106" i="67"/>
  <c r="P3" i="67" s="1"/>
  <c r="M105" i="67"/>
  <c r="M104" i="67"/>
  <c r="M103" i="67"/>
  <c r="M102" i="67"/>
  <c r="M101" i="67"/>
  <c r="M100" i="67"/>
  <c r="M99" i="67"/>
  <c r="M98" i="67"/>
  <c r="M97" i="67"/>
  <c r="M96" i="67"/>
  <c r="M95" i="67"/>
  <c r="M94" i="67"/>
  <c r="M93" i="67"/>
  <c r="M92" i="67"/>
  <c r="M91" i="67"/>
  <c r="M90" i="67"/>
  <c r="M89" i="67"/>
  <c r="M88" i="67"/>
  <c r="M87" i="67"/>
  <c r="M86" i="67"/>
  <c r="M85" i="67"/>
  <c r="M84" i="67"/>
  <c r="M83" i="67"/>
  <c r="M82" i="67"/>
  <c r="M81" i="67"/>
  <c r="M80" i="67"/>
  <c r="M79" i="67"/>
  <c r="M78" i="67"/>
  <c r="M77" i="67"/>
  <c r="M76" i="67"/>
  <c r="M75" i="67"/>
  <c r="M74" i="67"/>
  <c r="M73" i="67"/>
  <c r="M72" i="67"/>
  <c r="M71" i="67"/>
  <c r="M70" i="67"/>
  <c r="M69" i="67"/>
  <c r="M68" i="67"/>
  <c r="M67" i="67"/>
  <c r="M66" i="67"/>
  <c r="M65" i="67"/>
  <c r="M64" i="67"/>
  <c r="M63" i="67"/>
  <c r="M62" i="67"/>
  <c r="M61" i="67"/>
  <c r="M60" i="67"/>
  <c r="M59" i="67"/>
  <c r="M58" i="67"/>
  <c r="M57" i="67"/>
  <c r="M56" i="67"/>
  <c r="M55" i="67"/>
  <c r="M54" i="67"/>
  <c r="M53" i="67"/>
  <c r="M52" i="67"/>
  <c r="M51" i="67"/>
  <c r="M50" i="67"/>
  <c r="M49" i="67"/>
  <c r="M48" i="67"/>
  <c r="M47" i="67"/>
  <c r="M46" i="67"/>
  <c r="M45" i="67"/>
  <c r="M44" i="67"/>
  <c r="M43" i="67"/>
  <c r="M42" i="67"/>
  <c r="M41" i="67"/>
  <c r="M40" i="67"/>
  <c r="M39" i="67"/>
  <c r="M38" i="67"/>
  <c r="M37" i="67"/>
  <c r="M36" i="67"/>
  <c r="M35" i="67"/>
  <c r="M34" i="67"/>
  <c r="M33" i="67"/>
  <c r="M32" i="67"/>
  <c r="M31" i="67"/>
  <c r="M30" i="67"/>
  <c r="M29" i="67"/>
  <c r="M28" i="67"/>
  <c r="M27" i="67"/>
  <c r="M26" i="67"/>
  <c r="M25" i="67"/>
  <c r="M24" i="67"/>
  <c r="M23" i="67"/>
  <c r="M22" i="67"/>
  <c r="M21" i="67"/>
  <c r="M20" i="67"/>
  <c r="M19" i="67"/>
  <c r="M18" i="67"/>
  <c r="M17" i="67"/>
  <c r="M16" i="67"/>
  <c r="M15" i="67"/>
  <c r="M14" i="67"/>
  <c r="M13" i="67"/>
  <c r="M12" i="67"/>
  <c r="M11" i="67"/>
  <c r="M10" i="67"/>
  <c r="M9" i="67"/>
  <c r="M8" i="67"/>
  <c r="M7" i="67"/>
  <c r="M6" i="67"/>
  <c r="M5" i="67"/>
  <c r="M4" i="67"/>
  <c r="E1025" i="67"/>
  <c r="E1024" i="67"/>
  <c r="E1023" i="67"/>
  <c r="E1022" i="67"/>
  <c r="E1021" i="67"/>
  <c r="E1020" i="67"/>
  <c r="E1019" i="67"/>
  <c r="E1018" i="67"/>
  <c r="E1017" i="67"/>
  <c r="E1016" i="67"/>
  <c r="E1015" i="67"/>
  <c r="E1014" i="67"/>
  <c r="E1013" i="67"/>
  <c r="E1012" i="67"/>
  <c r="E1011" i="67"/>
  <c r="E1010" i="67"/>
  <c r="E1009" i="67"/>
  <c r="E1008" i="67"/>
  <c r="E1007" i="67"/>
  <c r="E1006" i="67"/>
  <c r="E1005" i="67"/>
  <c r="E1004" i="67"/>
  <c r="E1003" i="67"/>
  <c r="E1002" i="67"/>
  <c r="E1001" i="67"/>
  <c r="E1000" i="67"/>
  <c r="E999" i="67"/>
  <c r="E998" i="67"/>
  <c r="E997" i="67"/>
  <c r="E996" i="67"/>
  <c r="E995" i="67"/>
  <c r="E994" i="67"/>
  <c r="E993" i="67"/>
  <c r="E992" i="67"/>
  <c r="E991" i="67"/>
  <c r="E990" i="67"/>
  <c r="E989" i="67"/>
  <c r="E988" i="67"/>
  <c r="E987" i="67"/>
  <c r="E986" i="67"/>
  <c r="E985" i="67"/>
  <c r="E984" i="67"/>
  <c r="E983" i="67"/>
  <c r="E982" i="67"/>
  <c r="E981" i="67"/>
  <c r="E980" i="67"/>
  <c r="E979" i="67"/>
  <c r="E978" i="67"/>
  <c r="E977" i="67"/>
  <c r="E976" i="67"/>
  <c r="E975" i="67"/>
  <c r="E974" i="67"/>
  <c r="E973" i="67"/>
  <c r="E972" i="67"/>
  <c r="E971" i="67"/>
  <c r="E970" i="67"/>
  <c r="E969" i="67"/>
  <c r="E968" i="67"/>
  <c r="E967" i="67"/>
  <c r="E966" i="67"/>
  <c r="E965" i="67"/>
  <c r="E964" i="67"/>
  <c r="E963" i="67"/>
  <c r="E962" i="67"/>
  <c r="E961" i="67"/>
  <c r="E960" i="67"/>
  <c r="E959" i="67"/>
  <c r="E958" i="67"/>
  <c r="E957" i="67"/>
  <c r="E956" i="67"/>
  <c r="E955" i="67"/>
  <c r="E954" i="67"/>
  <c r="E953" i="67"/>
  <c r="E952" i="67"/>
  <c r="E951" i="67"/>
  <c r="E950" i="67"/>
  <c r="E949" i="67"/>
  <c r="E948" i="67"/>
  <c r="E947" i="67"/>
  <c r="E946" i="67"/>
  <c r="E945" i="67"/>
  <c r="E944" i="67"/>
  <c r="E943" i="67"/>
  <c r="E942" i="67"/>
  <c r="E941" i="67"/>
  <c r="E940" i="67"/>
  <c r="E939" i="67"/>
  <c r="E938" i="67"/>
  <c r="E937" i="67"/>
  <c r="E936" i="67"/>
  <c r="E935" i="67"/>
  <c r="E934" i="67"/>
  <c r="E933" i="67"/>
  <c r="E932" i="67"/>
  <c r="E931" i="67"/>
  <c r="E930" i="67"/>
  <c r="E929" i="67"/>
  <c r="E928" i="67"/>
  <c r="E927" i="67"/>
  <c r="E926" i="67"/>
  <c r="E925" i="67"/>
  <c r="E924" i="67"/>
  <c r="E923" i="67"/>
  <c r="E922" i="67"/>
  <c r="E921" i="67"/>
  <c r="E920" i="67"/>
  <c r="E919" i="67"/>
  <c r="E918" i="67"/>
  <c r="E917" i="67"/>
  <c r="E916" i="67"/>
  <c r="E915" i="67"/>
  <c r="E914" i="67"/>
  <c r="E913" i="67"/>
  <c r="E912" i="67"/>
  <c r="E911" i="67"/>
  <c r="E910" i="67"/>
  <c r="E909" i="67"/>
  <c r="E908" i="67"/>
  <c r="E907" i="67"/>
  <c r="E906" i="67"/>
  <c r="E905" i="67"/>
  <c r="E904" i="67"/>
  <c r="E903" i="67"/>
  <c r="E902" i="67"/>
  <c r="E901" i="67"/>
  <c r="E900" i="67"/>
  <c r="E899" i="67"/>
  <c r="E898" i="67"/>
  <c r="E897" i="67"/>
  <c r="E896" i="67"/>
  <c r="E895" i="67"/>
  <c r="E894" i="67"/>
  <c r="E893" i="67"/>
  <c r="E892" i="67"/>
  <c r="E891" i="67"/>
  <c r="E890" i="67"/>
  <c r="E889" i="67"/>
  <c r="E888" i="67"/>
  <c r="E887" i="67"/>
  <c r="E886" i="67"/>
  <c r="E885" i="67"/>
  <c r="E884" i="67"/>
  <c r="E883" i="67"/>
  <c r="E882" i="67"/>
  <c r="E881" i="67"/>
  <c r="E880" i="67"/>
  <c r="E879" i="67"/>
  <c r="E878" i="67"/>
  <c r="E877" i="67"/>
  <c r="E876" i="67"/>
  <c r="E875" i="67"/>
  <c r="E874" i="67"/>
  <c r="E873" i="67"/>
  <c r="E872" i="67"/>
  <c r="E871" i="67"/>
  <c r="E870" i="67"/>
  <c r="E869" i="67"/>
  <c r="E868" i="67"/>
  <c r="E867" i="67"/>
  <c r="E866" i="67"/>
  <c r="E865" i="67"/>
  <c r="E864" i="67"/>
  <c r="E863" i="67"/>
  <c r="E862" i="67"/>
  <c r="E861" i="67"/>
  <c r="E860" i="67"/>
  <c r="E859" i="67"/>
  <c r="E858" i="67"/>
  <c r="E857" i="67"/>
  <c r="E856" i="67"/>
  <c r="E855" i="67"/>
  <c r="E854" i="67"/>
  <c r="E853" i="67"/>
  <c r="E852" i="67"/>
  <c r="E851" i="67"/>
  <c r="E850" i="67"/>
  <c r="E849" i="67"/>
  <c r="E848" i="67"/>
  <c r="E847" i="67"/>
  <c r="E846" i="67"/>
  <c r="E845" i="67"/>
  <c r="E844" i="67"/>
  <c r="E843" i="67"/>
  <c r="E842" i="67"/>
  <c r="E841" i="67"/>
  <c r="E840" i="67"/>
  <c r="E839" i="67"/>
  <c r="E838" i="67"/>
  <c r="E837" i="67"/>
  <c r="E836" i="67"/>
  <c r="E835" i="67"/>
  <c r="E834" i="67"/>
  <c r="E833" i="67"/>
  <c r="E832" i="67"/>
  <c r="E831" i="67"/>
  <c r="E830" i="67"/>
  <c r="E829" i="67"/>
  <c r="E828" i="67"/>
  <c r="E827" i="67"/>
  <c r="E826" i="67"/>
  <c r="E825" i="67"/>
  <c r="E824" i="67"/>
  <c r="E823" i="67"/>
  <c r="E822" i="67"/>
  <c r="E821" i="67"/>
  <c r="E820" i="67"/>
  <c r="E819" i="67"/>
  <c r="E818" i="67"/>
  <c r="E817" i="67"/>
  <c r="E816" i="67"/>
  <c r="E815" i="67"/>
  <c r="E814" i="67"/>
  <c r="E813" i="67"/>
  <c r="E812" i="67"/>
  <c r="E811" i="67"/>
  <c r="E810" i="67"/>
  <c r="E809" i="67"/>
  <c r="E808" i="67"/>
  <c r="E807" i="67"/>
  <c r="E806" i="67"/>
  <c r="E805" i="67"/>
  <c r="E804" i="67"/>
  <c r="E803" i="67"/>
  <c r="E802" i="67"/>
  <c r="E801" i="67"/>
  <c r="E800" i="67"/>
  <c r="E799" i="67"/>
  <c r="E798" i="67"/>
  <c r="E797" i="67"/>
  <c r="E796" i="67"/>
  <c r="E795" i="67"/>
  <c r="E794" i="67"/>
  <c r="E793" i="67"/>
  <c r="E792" i="67"/>
  <c r="E791" i="67"/>
  <c r="E790" i="67"/>
  <c r="E789" i="67"/>
  <c r="E788" i="67"/>
  <c r="E787" i="67"/>
  <c r="E786" i="67"/>
  <c r="E785" i="67"/>
  <c r="E784" i="67"/>
  <c r="E783" i="67"/>
  <c r="E782" i="67"/>
  <c r="E781" i="67"/>
  <c r="E780" i="67"/>
  <c r="E779" i="67"/>
  <c r="E778" i="67"/>
  <c r="E777" i="67"/>
  <c r="E776" i="67"/>
  <c r="E775" i="67"/>
  <c r="E774" i="67"/>
  <c r="E773" i="67"/>
  <c r="E772" i="67"/>
  <c r="E771" i="67"/>
  <c r="E770" i="67"/>
  <c r="E769" i="67"/>
  <c r="E768" i="67"/>
  <c r="E767" i="67"/>
  <c r="E766" i="67"/>
  <c r="E765" i="67"/>
  <c r="E764" i="67"/>
  <c r="E763" i="67"/>
  <c r="E762" i="67"/>
  <c r="E761" i="67"/>
  <c r="E760" i="67"/>
  <c r="E759" i="67"/>
  <c r="E758" i="67"/>
  <c r="E757" i="67"/>
  <c r="E756" i="67"/>
  <c r="E755" i="67"/>
  <c r="E754" i="67"/>
  <c r="E753" i="67"/>
  <c r="E752" i="67"/>
  <c r="E751" i="67"/>
  <c r="E750" i="67"/>
  <c r="E749" i="67"/>
  <c r="E748" i="67"/>
  <c r="E747" i="67"/>
  <c r="E746" i="67"/>
  <c r="E745" i="67"/>
  <c r="E744" i="67"/>
  <c r="E743" i="67"/>
  <c r="E742" i="67"/>
  <c r="E741" i="67"/>
  <c r="E740" i="67"/>
  <c r="E739" i="67"/>
  <c r="E738" i="67"/>
  <c r="E737" i="67"/>
  <c r="E736" i="67"/>
  <c r="E735" i="67"/>
  <c r="E734" i="67"/>
  <c r="E733" i="67"/>
  <c r="E732" i="67"/>
  <c r="E731" i="67"/>
  <c r="E730" i="67"/>
  <c r="E729" i="67"/>
  <c r="E728" i="67"/>
  <c r="E727" i="67"/>
  <c r="E726" i="67"/>
  <c r="E725" i="67"/>
  <c r="E724" i="67"/>
  <c r="E723" i="67"/>
  <c r="E722" i="67"/>
  <c r="E721" i="67"/>
  <c r="E720" i="67"/>
  <c r="E719" i="67"/>
  <c r="E718" i="67"/>
  <c r="E717" i="67"/>
  <c r="E716" i="67"/>
  <c r="E715" i="67"/>
  <c r="E714" i="67"/>
  <c r="E713" i="67"/>
  <c r="E712" i="67"/>
  <c r="E711" i="67"/>
  <c r="E710" i="67"/>
  <c r="E709" i="67"/>
  <c r="E708" i="67"/>
  <c r="E707" i="67"/>
  <c r="E706" i="67"/>
  <c r="E705" i="67"/>
  <c r="E704" i="67"/>
  <c r="E703" i="67"/>
  <c r="E702" i="67"/>
  <c r="E701" i="67"/>
  <c r="E700" i="67"/>
  <c r="E699" i="67"/>
  <c r="E698" i="67"/>
  <c r="E697" i="67"/>
  <c r="E696" i="67"/>
  <c r="E695" i="67"/>
  <c r="E694" i="67"/>
  <c r="E693" i="67"/>
  <c r="E692" i="67"/>
  <c r="E691" i="67"/>
  <c r="E690" i="67"/>
  <c r="E689" i="67"/>
  <c r="E688" i="67"/>
  <c r="E687" i="67"/>
  <c r="E686" i="67"/>
  <c r="E685" i="67"/>
  <c r="E684" i="67"/>
  <c r="E683" i="67"/>
  <c r="E682" i="67"/>
  <c r="E681" i="67"/>
  <c r="E680" i="67"/>
  <c r="E679" i="67"/>
  <c r="E678" i="67"/>
  <c r="E677" i="67"/>
  <c r="E676" i="67"/>
  <c r="E675" i="67"/>
  <c r="E674" i="67"/>
  <c r="E673" i="67"/>
  <c r="E672" i="67"/>
  <c r="E671" i="67"/>
  <c r="E670" i="67"/>
  <c r="E669" i="67"/>
  <c r="E668" i="67"/>
  <c r="E667" i="67"/>
  <c r="E666" i="67"/>
  <c r="E665" i="67"/>
  <c r="E664" i="67"/>
  <c r="E663" i="67"/>
  <c r="E662" i="67"/>
  <c r="E661" i="67"/>
  <c r="E660" i="67"/>
  <c r="E659" i="67"/>
  <c r="E658" i="67"/>
  <c r="E657" i="67"/>
  <c r="E656" i="67"/>
  <c r="E655" i="67"/>
  <c r="E654" i="67"/>
  <c r="E653" i="67"/>
  <c r="E652" i="67"/>
  <c r="E651" i="67"/>
  <c r="E650" i="67"/>
  <c r="E649" i="67"/>
  <c r="E648" i="67"/>
  <c r="E647" i="67"/>
  <c r="E646" i="67"/>
  <c r="E645" i="67"/>
  <c r="E644" i="67"/>
  <c r="E643" i="67"/>
  <c r="E642" i="67"/>
  <c r="E641" i="67"/>
  <c r="E640" i="67"/>
  <c r="E639" i="67"/>
  <c r="E638" i="67"/>
  <c r="E637" i="67"/>
  <c r="E636" i="67"/>
  <c r="E635" i="67"/>
  <c r="E634" i="67"/>
  <c r="E633" i="67"/>
  <c r="E632" i="67"/>
  <c r="E631" i="67"/>
  <c r="E630" i="67"/>
  <c r="E629" i="67"/>
  <c r="E628" i="67"/>
  <c r="E627" i="67"/>
  <c r="E626" i="67"/>
  <c r="E625" i="67"/>
  <c r="E624" i="67"/>
  <c r="E623" i="67"/>
  <c r="E622" i="67"/>
  <c r="E621" i="67"/>
  <c r="E620" i="67"/>
  <c r="E619" i="67"/>
  <c r="E618" i="67"/>
  <c r="E617" i="67"/>
  <c r="E616" i="67"/>
  <c r="E615" i="67"/>
  <c r="E614" i="67"/>
  <c r="E613" i="67"/>
  <c r="E612" i="67"/>
  <c r="E611" i="67"/>
  <c r="E610" i="67"/>
  <c r="E609" i="67"/>
  <c r="E608" i="67"/>
  <c r="E607" i="67"/>
  <c r="E606" i="67"/>
  <c r="E605" i="67"/>
  <c r="E604" i="67"/>
  <c r="E603" i="67"/>
  <c r="E602" i="67"/>
  <c r="E601" i="67"/>
  <c r="E600" i="67"/>
  <c r="E599" i="67"/>
  <c r="E598" i="67"/>
  <c r="E597" i="67"/>
  <c r="E596" i="67"/>
  <c r="E595" i="67"/>
  <c r="E594" i="67"/>
  <c r="E593" i="67"/>
  <c r="E592" i="67"/>
  <c r="E591" i="67"/>
  <c r="E590" i="67"/>
  <c r="E589" i="67"/>
  <c r="E588" i="67"/>
  <c r="E587" i="67"/>
  <c r="E586" i="67"/>
  <c r="E585" i="67"/>
  <c r="E584" i="67"/>
  <c r="E583" i="67"/>
  <c r="E582" i="67"/>
  <c r="E581" i="67"/>
  <c r="E580" i="67"/>
  <c r="E579" i="67"/>
  <c r="E578" i="67"/>
  <c r="E577" i="67"/>
  <c r="E576" i="67"/>
  <c r="E575" i="67"/>
  <c r="E574" i="67"/>
  <c r="E573" i="67"/>
  <c r="E572" i="67"/>
  <c r="E571" i="67"/>
  <c r="E570" i="67"/>
  <c r="E569" i="67"/>
  <c r="E568" i="67"/>
  <c r="E567" i="67"/>
  <c r="E566" i="67"/>
  <c r="E565" i="67"/>
  <c r="E564" i="67"/>
  <c r="E563" i="67"/>
  <c r="E562" i="67"/>
  <c r="E561" i="67"/>
  <c r="E560" i="67"/>
  <c r="E559" i="67"/>
  <c r="E558" i="67"/>
  <c r="E557" i="67"/>
  <c r="E556" i="67"/>
  <c r="E555" i="67"/>
  <c r="E554" i="67"/>
  <c r="E553" i="67"/>
  <c r="E552" i="67"/>
  <c r="E551" i="67"/>
  <c r="E550" i="67"/>
  <c r="E549" i="67"/>
  <c r="E548" i="67"/>
  <c r="E547" i="67"/>
  <c r="E546" i="67"/>
  <c r="E545" i="67"/>
  <c r="E544" i="67"/>
  <c r="E543" i="67"/>
  <c r="E542" i="67"/>
  <c r="E541" i="67"/>
  <c r="E540" i="67"/>
  <c r="E539" i="67"/>
  <c r="E538" i="67"/>
  <c r="E537" i="67"/>
  <c r="E536" i="67"/>
  <c r="E535" i="67"/>
  <c r="E534" i="67"/>
  <c r="E533" i="67"/>
  <c r="E532" i="67"/>
  <c r="E531" i="67"/>
  <c r="E530" i="67"/>
  <c r="E529" i="67"/>
  <c r="E528" i="67"/>
  <c r="E527" i="67"/>
  <c r="E526" i="67"/>
  <c r="E525" i="67"/>
  <c r="E524" i="67"/>
  <c r="E523" i="67"/>
  <c r="E522" i="67"/>
  <c r="E521" i="67"/>
  <c r="E520" i="67"/>
  <c r="E519" i="67"/>
  <c r="E518" i="67"/>
  <c r="E517" i="67"/>
  <c r="E516" i="67"/>
  <c r="E515" i="67"/>
  <c r="E514" i="67"/>
  <c r="E513" i="67"/>
  <c r="E512" i="67"/>
  <c r="E511" i="67"/>
  <c r="E510" i="67"/>
  <c r="E509" i="67"/>
  <c r="E508" i="67"/>
  <c r="E507" i="67"/>
  <c r="E506" i="67"/>
  <c r="E505" i="67"/>
  <c r="E504" i="67"/>
  <c r="E503" i="67"/>
  <c r="E502" i="67"/>
  <c r="E501" i="67"/>
  <c r="E500" i="67"/>
  <c r="E499" i="67"/>
  <c r="E498" i="67"/>
  <c r="E497" i="67"/>
  <c r="E496" i="67"/>
  <c r="E495" i="67"/>
  <c r="E494" i="67"/>
  <c r="E493" i="67"/>
  <c r="E492" i="67"/>
  <c r="E491" i="67"/>
  <c r="E490" i="67"/>
  <c r="E489" i="67"/>
  <c r="E488" i="67"/>
  <c r="E487" i="67"/>
  <c r="E486" i="67"/>
  <c r="E485" i="67"/>
  <c r="E484" i="67"/>
  <c r="E483" i="67"/>
  <c r="E482" i="67"/>
  <c r="E481" i="67"/>
  <c r="E480" i="67"/>
  <c r="E479" i="67"/>
  <c r="E478" i="67"/>
  <c r="E477" i="67"/>
  <c r="E476" i="67"/>
  <c r="E475" i="67"/>
  <c r="E474" i="67"/>
  <c r="E473" i="67"/>
  <c r="E472" i="67"/>
  <c r="E471" i="67"/>
  <c r="E470" i="67"/>
  <c r="E469" i="67"/>
  <c r="E468" i="67"/>
  <c r="E467" i="67"/>
  <c r="E466" i="67"/>
  <c r="E465" i="67"/>
  <c r="E464" i="67"/>
  <c r="E463" i="67"/>
  <c r="E462" i="67"/>
  <c r="E461" i="67"/>
  <c r="E460" i="67"/>
  <c r="E459" i="67"/>
  <c r="E458" i="67"/>
  <c r="E457" i="67"/>
  <c r="E456" i="67"/>
  <c r="E455" i="67"/>
  <c r="E454" i="67"/>
  <c r="E453" i="67"/>
  <c r="E452" i="67"/>
  <c r="E451" i="67"/>
  <c r="E450" i="67"/>
  <c r="E449" i="67"/>
  <c r="E448" i="67"/>
  <c r="E447" i="67"/>
  <c r="E446" i="67"/>
  <c r="E445" i="67"/>
  <c r="E444" i="67"/>
  <c r="E443" i="67"/>
  <c r="E442" i="67"/>
  <c r="E441" i="67"/>
  <c r="E440" i="67"/>
  <c r="E439" i="67"/>
  <c r="E438" i="67"/>
  <c r="E437" i="67"/>
  <c r="E436" i="67"/>
  <c r="E435" i="67"/>
  <c r="E434" i="67"/>
  <c r="E433" i="67"/>
  <c r="E432" i="67"/>
  <c r="E431" i="67"/>
  <c r="E430" i="67"/>
  <c r="E429" i="67"/>
  <c r="E428" i="67"/>
  <c r="E427" i="67"/>
  <c r="E426" i="67"/>
  <c r="E425" i="67"/>
  <c r="E424" i="67"/>
  <c r="E423" i="67"/>
  <c r="E422" i="67"/>
  <c r="E421" i="67"/>
  <c r="E420" i="67"/>
  <c r="E419" i="67"/>
  <c r="E418" i="67"/>
  <c r="E417" i="67"/>
  <c r="E416" i="67"/>
  <c r="E415" i="67"/>
  <c r="E414" i="67"/>
  <c r="E413" i="67"/>
  <c r="E412" i="67"/>
  <c r="E411" i="67"/>
  <c r="E410" i="67"/>
  <c r="E409" i="67"/>
  <c r="E408" i="67"/>
  <c r="E407" i="67"/>
  <c r="E406" i="67"/>
  <c r="E405" i="67"/>
  <c r="E404" i="67"/>
  <c r="E403" i="67"/>
  <c r="E402" i="67"/>
  <c r="E401" i="67"/>
  <c r="E400" i="67"/>
  <c r="E399" i="67"/>
  <c r="E398" i="67"/>
  <c r="E397" i="67"/>
  <c r="E396" i="67"/>
  <c r="E395" i="67"/>
  <c r="E394" i="67"/>
  <c r="E393" i="67"/>
  <c r="E392" i="67"/>
  <c r="E391" i="67"/>
  <c r="E390" i="67"/>
  <c r="E389" i="67"/>
  <c r="E388" i="67"/>
  <c r="E387" i="67"/>
  <c r="E386" i="67"/>
  <c r="E385" i="67"/>
  <c r="E384" i="67"/>
  <c r="E383" i="67"/>
  <c r="E382" i="67"/>
  <c r="E381" i="67"/>
  <c r="E380" i="67"/>
  <c r="E379" i="67"/>
  <c r="E378" i="67"/>
  <c r="E377" i="67"/>
  <c r="E376" i="67"/>
  <c r="E375" i="67"/>
  <c r="E374" i="67"/>
  <c r="E373" i="67"/>
  <c r="E372" i="67"/>
  <c r="E371" i="67"/>
  <c r="E370" i="67"/>
  <c r="E369" i="67"/>
  <c r="E368" i="67"/>
  <c r="E367" i="67"/>
  <c r="E366" i="67"/>
  <c r="E365" i="67"/>
  <c r="E364" i="67"/>
  <c r="E363" i="67"/>
  <c r="E362" i="67"/>
  <c r="E361" i="67"/>
  <c r="E360" i="67"/>
  <c r="E359" i="67"/>
  <c r="E358" i="67"/>
  <c r="E357" i="67"/>
  <c r="E356" i="67"/>
  <c r="E355" i="67"/>
  <c r="E354" i="67"/>
  <c r="E353" i="67"/>
  <c r="E352" i="67"/>
  <c r="E351" i="67"/>
  <c r="E350" i="67"/>
  <c r="E349" i="67"/>
  <c r="E348" i="67"/>
  <c r="E347" i="67"/>
  <c r="E346" i="67"/>
  <c r="E345" i="67"/>
  <c r="E344" i="67"/>
  <c r="E343" i="67"/>
  <c r="E342" i="67"/>
  <c r="E341" i="67"/>
  <c r="E340" i="67"/>
  <c r="E339" i="67"/>
  <c r="E338" i="67"/>
  <c r="E337" i="67"/>
  <c r="E336" i="67"/>
  <c r="E335" i="67"/>
  <c r="E334" i="67"/>
  <c r="E333" i="67"/>
  <c r="E332" i="67"/>
  <c r="E331" i="67"/>
  <c r="E330" i="67"/>
  <c r="E329" i="67"/>
  <c r="E328" i="67"/>
  <c r="E327" i="67"/>
  <c r="E326" i="67"/>
  <c r="E325" i="67"/>
  <c r="E324" i="67"/>
  <c r="E323" i="67"/>
  <c r="E322" i="67"/>
  <c r="E321" i="67"/>
  <c r="E320" i="67"/>
  <c r="E319" i="67"/>
  <c r="E318" i="67"/>
  <c r="E317" i="67"/>
  <c r="E316" i="67"/>
  <c r="E315" i="67"/>
  <c r="E314" i="67"/>
  <c r="E313" i="67"/>
  <c r="E312" i="67"/>
  <c r="E311" i="67"/>
  <c r="E310" i="67"/>
  <c r="E309" i="67"/>
  <c r="E308" i="67"/>
  <c r="E307" i="67"/>
  <c r="E306" i="67"/>
  <c r="E305" i="67"/>
  <c r="E304" i="67"/>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E13" i="67"/>
  <c r="E12" i="67"/>
  <c r="E11" i="67"/>
  <c r="E10" i="67"/>
  <c r="E9" i="67"/>
  <c r="E8" i="67"/>
  <c r="E7" i="67"/>
  <c r="E6" i="67"/>
  <c r="E5" i="67"/>
  <c r="E4" i="67"/>
  <c r="E3" i="67"/>
  <c r="D1025" i="67"/>
  <c r="D1024" i="67"/>
  <c r="D1023" i="67"/>
  <c r="D1022" i="67"/>
  <c r="D1021" i="67"/>
  <c r="D1020" i="67"/>
  <c r="D1019" i="67"/>
  <c r="D1018" i="67"/>
  <c r="D1017" i="67"/>
  <c r="D1016" i="67"/>
  <c r="D1015" i="67"/>
  <c r="D1014" i="67"/>
  <c r="D1013" i="67"/>
  <c r="D1012" i="67"/>
  <c r="D1011" i="67"/>
  <c r="D1010" i="67"/>
  <c r="D1009" i="67"/>
  <c r="D1008" i="67"/>
  <c r="D1007" i="67"/>
  <c r="D1006" i="67"/>
  <c r="D1005" i="67"/>
  <c r="D1004" i="67"/>
  <c r="D1003" i="67"/>
  <c r="D1002" i="67"/>
  <c r="D1001" i="67"/>
  <c r="D1000" i="67"/>
  <c r="D999" i="67"/>
  <c r="D998" i="67"/>
  <c r="D997" i="67"/>
  <c r="D996" i="67"/>
  <c r="D995" i="67"/>
  <c r="D994" i="67"/>
  <c r="D993" i="67"/>
  <c r="D992" i="67"/>
  <c r="D991" i="67"/>
  <c r="D990" i="67"/>
  <c r="D989" i="67"/>
  <c r="D988" i="67"/>
  <c r="D987" i="67"/>
  <c r="D986" i="67"/>
  <c r="D985" i="67"/>
  <c r="D984" i="67"/>
  <c r="D983" i="67"/>
  <c r="D982" i="67"/>
  <c r="D981" i="67"/>
  <c r="D980" i="67"/>
  <c r="D979" i="67"/>
  <c r="D978" i="67"/>
  <c r="D977" i="67"/>
  <c r="D976" i="67"/>
  <c r="D975" i="67"/>
  <c r="D974" i="67"/>
  <c r="D973" i="67"/>
  <c r="D972" i="67"/>
  <c r="D971" i="67"/>
  <c r="D970" i="67"/>
  <c r="D969" i="67"/>
  <c r="D968" i="67"/>
  <c r="D967" i="67"/>
  <c r="D966" i="67"/>
  <c r="D965" i="67"/>
  <c r="D964" i="67"/>
  <c r="D963" i="67"/>
  <c r="D962" i="67"/>
  <c r="D961" i="67"/>
  <c r="D960" i="67"/>
  <c r="D959" i="67"/>
  <c r="D958" i="67"/>
  <c r="D957" i="67"/>
  <c r="D956" i="67"/>
  <c r="D955" i="67"/>
  <c r="D954" i="67"/>
  <c r="D953" i="67"/>
  <c r="D952" i="67"/>
  <c r="D951" i="67"/>
  <c r="D950" i="67"/>
  <c r="D949" i="67"/>
  <c r="D948" i="67"/>
  <c r="D947" i="67"/>
  <c r="D946" i="67"/>
  <c r="D945" i="67"/>
  <c r="D944" i="67"/>
  <c r="D943" i="67"/>
  <c r="D942" i="67"/>
  <c r="D941" i="67"/>
  <c r="D940" i="67"/>
  <c r="D939" i="67"/>
  <c r="D938" i="67"/>
  <c r="D937" i="67"/>
  <c r="D936" i="67"/>
  <c r="D935" i="67"/>
  <c r="D934" i="67"/>
  <c r="D933" i="67"/>
  <c r="D932" i="67"/>
  <c r="D931" i="67"/>
  <c r="D930" i="67"/>
  <c r="D929" i="67"/>
  <c r="D928" i="67"/>
  <c r="D927" i="67"/>
  <c r="D926" i="67"/>
  <c r="D925" i="67"/>
  <c r="D924" i="67"/>
  <c r="D923" i="67"/>
  <c r="D922" i="67"/>
  <c r="D921" i="67"/>
  <c r="D920" i="67"/>
  <c r="D919" i="67"/>
  <c r="D918" i="67"/>
  <c r="D917" i="67"/>
  <c r="D916" i="67"/>
  <c r="D915" i="67"/>
  <c r="D914" i="67"/>
  <c r="D913" i="67"/>
  <c r="D912" i="67"/>
  <c r="D911" i="67"/>
  <c r="D910" i="67"/>
  <c r="D909" i="67"/>
  <c r="D908" i="67"/>
  <c r="D907" i="67"/>
  <c r="D906" i="67"/>
  <c r="D905" i="67"/>
  <c r="D904" i="67"/>
  <c r="D903" i="67"/>
  <c r="D902" i="67"/>
  <c r="D901" i="67"/>
  <c r="D900" i="67"/>
  <c r="D899" i="67"/>
  <c r="D898" i="67"/>
  <c r="D897" i="67"/>
  <c r="D896" i="67"/>
  <c r="D895" i="67"/>
  <c r="D894" i="67"/>
  <c r="D893" i="67"/>
  <c r="D892" i="67"/>
  <c r="D891" i="67"/>
  <c r="D890" i="67"/>
  <c r="D889" i="67"/>
  <c r="D888" i="67"/>
  <c r="D887" i="67"/>
  <c r="D886" i="67"/>
  <c r="D885" i="67"/>
  <c r="D884" i="67"/>
  <c r="D883" i="67"/>
  <c r="D882" i="67"/>
  <c r="D881" i="67"/>
  <c r="D880" i="67"/>
  <c r="D879" i="67"/>
  <c r="D878" i="67"/>
  <c r="D877" i="67"/>
  <c r="D876" i="67"/>
  <c r="D875" i="67"/>
  <c r="D874" i="67"/>
  <c r="D873" i="67"/>
  <c r="D872" i="67"/>
  <c r="D871" i="67"/>
  <c r="D870" i="67"/>
  <c r="D869" i="67"/>
  <c r="D868" i="67"/>
  <c r="D867" i="67"/>
  <c r="D866" i="67"/>
  <c r="D865" i="67"/>
  <c r="D864" i="67"/>
  <c r="D863" i="67"/>
  <c r="D862" i="67"/>
  <c r="D861" i="67"/>
  <c r="D860" i="67"/>
  <c r="D859" i="67"/>
  <c r="D858" i="67"/>
  <c r="D857" i="67"/>
  <c r="D856" i="67"/>
  <c r="D855" i="67"/>
  <c r="D854" i="67"/>
  <c r="D853" i="67"/>
  <c r="D852" i="67"/>
  <c r="D851" i="67"/>
  <c r="D850" i="67"/>
  <c r="D849" i="67"/>
  <c r="D848" i="67"/>
  <c r="D847" i="67"/>
  <c r="D846" i="67"/>
  <c r="D845" i="67"/>
  <c r="D844" i="67"/>
  <c r="D843" i="67"/>
  <c r="D842" i="67"/>
  <c r="D841" i="67"/>
  <c r="D840" i="67"/>
  <c r="D839" i="67"/>
  <c r="D838" i="67"/>
  <c r="D837" i="67"/>
  <c r="D836" i="67"/>
  <c r="D835" i="67"/>
  <c r="D834" i="67"/>
  <c r="D833" i="67"/>
  <c r="D832" i="67"/>
  <c r="D831" i="67"/>
  <c r="D830" i="67"/>
  <c r="D829" i="67"/>
  <c r="D828" i="67"/>
  <c r="D827" i="67"/>
  <c r="D826" i="67"/>
  <c r="D825" i="67"/>
  <c r="D824" i="67"/>
  <c r="D823" i="67"/>
  <c r="D822" i="67"/>
  <c r="D821" i="67"/>
  <c r="D820" i="67"/>
  <c r="D819" i="67"/>
  <c r="D818" i="67"/>
  <c r="D817" i="67"/>
  <c r="D816" i="67"/>
  <c r="D815" i="67"/>
  <c r="D814" i="67"/>
  <c r="D813" i="67"/>
  <c r="D812" i="67"/>
  <c r="D811" i="67"/>
  <c r="D810" i="67"/>
  <c r="D809" i="67"/>
  <c r="D808" i="67"/>
  <c r="D807" i="67"/>
  <c r="D806" i="67"/>
  <c r="D805" i="67"/>
  <c r="D804" i="67"/>
  <c r="D803" i="67"/>
  <c r="D802" i="67"/>
  <c r="D801" i="67"/>
  <c r="D800" i="67"/>
  <c r="D799" i="67"/>
  <c r="D798" i="67"/>
  <c r="D797" i="67"/>
  <c r="D796" i="67"/>
  <c r="D795" i="67"/>
  <c r="D794" i="67"/>
  <c r="D793" i="67"/>
  <c r="D792" i="67"/>
  <c r="D791" i="67"/>
  <c r="D790" i="67"/>
  <c r="D789" i="67"/>
  <c r="D788" i="67"/>
  <c r="D787" i="67"/>
  <c r="D786" i="67"/>
  <c r="D785" i="67"/>
  <c r="D784" i="67"/>
  <c r="D783" i="67"/>
  <c r="D782" i="67"/>
  <c r="D781" i="67"/>
  <c r="D780" i="67"/>
  <c r="D779" i="67"/>
  <c r="D778" i="67"/>
  <c r="D777" i="67"/>
  <c r="D776" i="67"/>
  <c r="D775" i="67"/>
  <c r="D774" i="67"/>
  <c r="D773" i="67"/>
  <c r="D772" i="67"/>
  <c r="D771" i="67"/>
  <c r="D770" i="67"/>
  <c r="D769" i="67"/>
  <c r="D768" i="67"/>
  <c r="D767" i="67"/>
  <c r="D766" i="67"/>
  <c r="D765" i="67"/>
  <c r="D764" i="67"/>
  <c r="D763" i="67"/>
  <c r="D762" i="67"/>
  <c r="D761" i="67"/>
  <c r="D760" i="67"/>
  <c r="D759" i="67"/>
  <c r="D758" i="67"/>
  <c r="D757" i="67"/>
  <c r="D756" i="67"/>
  <c r="D755" i="67"/>
  <c r="D754" i="67"/>
  <c r="D753" i="67"/>
  <c r="D752" i="67"/>
  <c r="D751" i="67"/>
  <c r="D750" i="67"/>
  <c r="D749" i="67"/>
  <c r="D748" i="67"/>
  <c r="D747" i="67"/>
  <c r="D746" i="67"/>
  <c r="D745" i="67"/>
  <c r="D744" i="67"/>
  <c r="D743" i="67"/>
  <c r="D742" i="67"/>
  <c r="D741" i="67"/>
  <c r="D740" i="67"/>
  <c r="D739" i="67"/>
  <c r="D738" i="67"/>
  <c r="D737" i="67"/>
  <c r="D736" i="67"/>
  <c r="D735" i="67"/>
  <c r="D734" i="67"/>
  <c r="D733" i="67"/>
  <c r="D732" i="67"/>
  <c r="D731" i="67"/>
  <c r="D730" i="67"/>
  <c r="D729" i="67"/>
  <c r="D728" i="67"/>
  <c r="D727" i="67"/>
  <c r="D726" i="67"/>
  <c r="D725" i="67"/>
  <c r="D724" i="67"/>
  <c r="D723" i="67"/>
  <c r="D722" i="67"/>
  <c r="D721" i="67"/>
  <c r="D720" i="67"/>
  <c r="F720" i="67" s="1"/>
  <c r="D719" i="67"/>
  <c r="D718" i="67"/>
  <c r="D717" i="67"/>
  <c r="D716" i="67"/>
  <c r="D715" i="67"/>
  <c r="D714" i="67"/>
  <c r="F714" i="67" s="1"/>
  <c r="D713" i="67"/>
  <c r="D712" i="67"/>
  <c r="D711" i="67"/>
  <c r="D710" i="67"/>
  <c r="D709" i="67"/>
  <c r="D708" i="67"/>
  <c r="F708" i="67" s="1"/>
  <c r="D707" i="67"/>
  <c r="D706" i="67"/>
  <c r="D705" i="67"/>
  <c r="D704" i="67"/>
  <c r="D703" i="67"/>
  <c r="D702" i="67"/>
  <c r="F702" i="67" s="1"/>
  <c r="D701" i="67"/>
  <c r="D700" i="67"/>
  <c r="D699" i="67"/>
  <c r="D698" i="67"/>
  <c r="D697" i="67"/>
  <c r="D696" i="67"/>
  <c r="F696" i="67" s="1"/>
  <c r="D695" i="67"/>
  <c r="D694" i="67"/>
  <c r="D693" i="67"/>
  <c r="D692" i="67"/>
  <c r="D691" i="67"/>
  <c r="D690" i="67"/>
  <c r="F690" i="67" s="1"/>
  <c r="D689" i="67"/>
  <c r="D688" i="67"/>
  <c r="D687" i="67"/>
  <c r="D686" i="67"/>
  <c r="D685" i="67"/>
  <c r="D684" i="67"/>
  <c r="F684" i="67" s="1"/>
  <c r="D683" i="67"/>
  <c r="D682" i="67"/>
  <c r="D681" i="67"/>
  <c r="D680" i="67"/>
  <c r="D679" i="67"/>
  <c r="D678" i="67"/>
  <c r="F678" i="67" s="1"/>
  <c r="D677" i="67"/>
  <c r="D676" i="67"/>
  <c r="D675" i="67"/>
  <c r="D674" i="67"/>
  <c r="D673" i="67"/>
  <c r="D672" i="67"/>
  <c r="F672" i="67" s="1"/>
  <c r="D671" i="67"/>
  <c r="D670" i="67"/>
  <c r="D669" i="67"/>
  <c r="D668" i="67"/>
  <c r="D667" i="67"/>
  <c r="D666" i="67"/>
  <c r="F666" i="67" s="1"/>
  <c r="D665" i="67"/>
  <c r="D664" i="67"/>
  <c r="D663" i="67"/>
  <c r="D662" i="67"/>
  <c r="D661" i="67"/>
  <c r="D660" i="67"/>
  <c r="F660" i="67" s="1"/>
  <c r="D659" i="67"/>
  <c r="D658" i="67"/>
  <c r="D657" i="67"/>
  <c r="D656" i="67"/>
  <c r="D655" i="67"/>
  <c r="D654" i="67"/>
  <c r="F654" i="67" s="1"/>
  <c r="D653" i="67"/>
  <c r="D652" i="67"/>
  <c r="D651" i="67"/>
  <c r="D650" i="67"/>
  <c r="D649" i="67"/>
  <c r="D648" i="67"/>
  <c r="F648" i="67" s="1"/>
  <c r="D647" i="67"/>
  <c r="D646" i="67"/>
  <c r="D645" i="67"/>
  <c r="D644" i="67"/>
  <c r="D643" i="67"/>
  <c r="D642" i="67"/>
  <c r="F642" i="67" s="1"/>
  <c r="D641" i="67"/>
  <c r="D640" i="67"/>
  <c r="D639" i="67"/>
  <c r="D638" i="67"/>
  <c r="D637" i="67"/>
  <c r="D636" i="67"/>
  <c r="F636" i="67" s="1"/>
  <c r="D635" i="67"/>
  <c r="D634" i="67"/>
  <c r="D633" i="67"/>
  <c r="D632" i="67"/>
  <c r="D631" i="67"/>
  <c r="D630" i="67"/>
  <c r="F630" i="67" s="1"/>
  <c r="D629" i="67"/>
  <c r="D628" i="67"/>
  <c r="D627" i="67"/>
  <c r="D626" i="67"/>
  <c r="D625" i="67"/>
  <c r="D624" i="67"/>
  <c r="F624" i="67" s="1"/>
  <c r="D623" i="67"/>
  <c r="D622" i="67"/>
  <c r="D621" i="67"/>
  <c r="D620" i="67"/>
  <c r="D619" i="67"/>
  <c r="D618" i="67"/>
  <c r="F618" i="67" s="1"/>
  <c r="D617" i="67"/>
  <c r="D616" i="67"/>
  <c r="D615" i="67"/>
  <c r="D614" i="67"/>
  <c r="D613" i="67"/>
  <c r="D612" i="67"/>
  <c r="F612" i="67" s="1"/>
  <c r="D611" i="67"/>
  <c r="D610" i="67"/>
  <c r="D609" i="67"/>
  <c r="D608" i="67"/>
  <c r="D607" i="67"/>
  <c r="D606" i="67"/>
  <c r="F606" i="67" s="1"/>
  <c r="D605" i="67"/>
  <c r="D604" i="67"/>
  <c r="D603" i="67"/>
  <c r="D602" i="67"/>
  <c r="D601" i="67"/>
  <c r="D600" i="67"/>
  <c r="F600" i="67" s="1"/>
  <c r="D599" i="67"/>
  <c r="D598" i="67"/>
  <c r="D597" i="67"/>
  <c r="D596" i="67"/>
  <c r="D595" i="67"/>
  <c r="D594" i="67"/>
  <c r="F594" i="67" s="1"/>
  <c r="D593" i="67"/>
  <c r="D592" i="67"/>
  <c r="D591" i="67"/>
  <c r="D590" i="67"/>
  <c r="D589" i="67"/>
  <c r="D588" i="67"/>
  <c r="F588" i="67" s="1"/>
  <c r="D587" i="67"/>
  <c r="D586" i="67"/>
  <c r="D585" i="67"/>
  <c r="D584" i="67"/>
  <c r="D583" i="67"/>
  <c r="D582" i="67"/>
  <c r="F582" i="67" s="1"/>
  <c r="D581" i="67"/>
  <c r="F581" i="67" s="1"/>
  <c r="D580" i="67"/>
  <c r="D579" i="67"/>
  <c r="D578" i="67"/>
  <c r="D577" i="67"/>
  <c r="D576" i="67"/>
  <c r="F576" i="67" s="1"/>
  <c r="D575" i="67"/>
  <c r="F575" i="67" s="1"/>
  <c r="D574" i="67"/>
  <c r="D573" i="67"/>
  <c r="D572" i="67"/>
  <c r="D571" i="67"/>
  <c r="D570" i="67"/>
  <c r="F570" i="67" s="1"/>
  <c r="D569" i="67"/>
  <c r="F569" i="67" s="1"/>
  <c r="D568" i="67"/>
  <c r="D567" i="67"/>
  <c r="D566" i="67"/>
  <c r="D565" i="67"/>
  <c r="D564" i="67"/>
  <c r="F564" i="67" s="1"/>
  <c r="D563" i="67"/>
  <c r="F563" i="67" s="1"/>
  <c r="D562" i="67"/>
  <c r="D561" i="67"/>
  <c r="D560" i="67"/>
  <c r="D559" i="67"/>
  <c r="D558" i="67"/>
  <c r="F558" i="67" s="1"/>
  <c r="D557" i="67"/>
  <c r="F557" i="67" s="1"/>
  <c r="D556" i="67"/>
  <c r="D555" i="67"/>
  <c r="D554" i="67"/>
  <c r="D553" i="67"/>
  <c r="D552" i="67"/>
  <c r="F552" i="67" s="1"/>
  <c r="D551" i="67"/>
  <c r="F551" i="67" s="1"/>
  <c r="D550" i="67"/>
  <c r="D549" i="67"/>
  <c r="D548" i="67"/>
  <c r="D547" i="67"/>
  <c r="D546" i="67"/>
  <c r="F546" i="67" s="1"/>
  <c r="D545" i="67"/>
  <c r="F545" i="67" s="1"/>
  <c r="D544" i="67"/>
  <c r="D543" i="67"/>
  <c r="D542" i="67"/>
  <c r="D541" i="67"/>
  <c r="D540" i="67"/>
  <c r="F540" i="67" s="1"/>
  <c r="D539" i="67"/>
  <c r="F539" i="67" s="1"/>
  <c r="D538" i="67"/>
  <c r="D537" i="67"/>
  <c r="D536" i="67"/>
  <c r="D535" i="67"/>
  <c r="D534" i="67"/>
  <c r="F534" i="67" s="1"/>
  <c r="D533" i="67"/>
  <c r="F533" i="67" s="1"/>
  <c r="D532" i="67"/>
  <c r="D531" i="67"/>
  <c r="D530" i="67"/>
  <c r="D529" i="67"/>
  <c r="D528" i="67"/>
  <c r="F528" i="67" s="1"/>
  <c r="D527" i="67"/>
  <c r="F527" i="67" s="1"/>
  <c r="D526" i="67"/>
  <c r="D525" i="67"/>
  <c r="D524" i="67"/>
  <c r="D523" i="67"/>
  <c r="D522" i="67"/>
  <c r="F522" i="67" s="1"/>
  <c r="D521" i="67"/>
  <c r="F521" i="67" s="1"/>
  <c r="D520" i="67"/>
  <c r="D519" i="67"/>
  <c r="D518" i="67"/>
  <c r="D517" i="67"/>
  <c r="D516" i="67"/>
  <c r="F516" i="67" s="1"/>
  <c r="D515" i="67"/>
  <c r="F515" i="67" s="1"/>
  <c r="D514" i="67"/>
  <c r="D513" i="67"/>
  <c r="D512" i="67"/>
  <c r="D511" i="67"/>
  <c r="D510" i="67"/>
  <c r="F510" i="67" s="1"/>
  <c r="D509" i="67"/>
  <c r="F509" i="67" s="1"/>
  <c r="D508" i="67"/>
  <c r="D507" i="67"/>
  <c r="D506" i="67"/>
  <c r="D505" i="67"/>
  <c r="D504" i="67"/>
  <c r="F504" i="67" s="1"/>
  <c r="D503" i="67"/>
  <c r="F503" i="67" s="1"/>
  <c r="D502" i="67"/>
  <c r="D501" i="67"/>
  <c r="D500" i="67"/>
  <c r="D499" i="67"/>
  <c r="D498" i="67"/>
  <c r="F498" i="67" s="1"/>
  <c r="D497" i="67"/>
  <c r="F497" i="67" s="1"/>
  <c r="D496" i="67"/>
  <c r="D495" i="67"/>
  <c r="D494" i="67"/>
  <c r="D493" i="67"/>
  <c r="D492" i="67"/>
  <c r="F492" i="67" s="1"/>
  <c r="D491" i="67"/>
  <c r="F491" i="67" s="1"/>
  <c r="D490" i="67"/>
  <c r="D489" i="67"/>
  <c r="D488" i="67"/>
  <c r="D487" i="67"/>
  <c r="D486" i="67"/>
  <c r="F486" i="67" s="1"/>
  <c r="D485" i="67"/>
  <c r="F485" i="67" s="1"/>
  <c r="D484" i="67"/>
  <c r="D483" i="67"/>
  <c r="D482" i="67"/>
  <c r="D481" i="67"/>
  <c r="D480" i="67"/>
  <c r="F480" i="67" s="1"/>
  <c r="D479" i="67"/>
  <c r="F479" i="67" s="1"/>
  <c r="D478" i="67"/>
  <c r="D477" i="67"/>
  <c r="D476" i="67"/>
  <c r="D475" i="67"/>
  <c r="D474" i="67"/>
  <c r="F474" i="67" s="1"/>
  <c r="D473" i="67"/>
  <c r="F473" i="67" s="1"/>
  <c r="D472" i="67"/>
  <c r="D471" i="67"/>
  <c r="D470" i="67"/>
  <c r="D469" i="67"/>
  <c r="D468" i="67"/>
  <c r="F468" i="67" s="1"/>
  <c r="D467" i="67"/>
  <c r="F467" i="67" s="1"/>
  <c r="D466" i="67"/>
  <c r="D465" i="67"/>
  <c r="D464" i="67"/>
  <c r="D463" i="67"/>
  <c r="D462" i="67"/>
  <c r="F462" i="67" s="1"/>
  <c r="D461" i="67"/>
  <c r="F461" i="67" s="1"/>
  <c r="D460" i="67"/>
  <c r="D459" i="67"/>
  <c r="D458" i="67"/>
  <c r="D457" i="67"/>
  <c r="D456" i="67"/>
  <c r="F456" i="67" s="1"/>
  <c r="D455" i="67"/>
  <c r="F455" i="67" s="1"/>
  <c r="D454" i="67"/>
  <c r="D453" i="67"/>
  <c r="D452" i="67"/>
  <c r="D451" i="67"/>
  <c r="D450" i="67"/>
  <c r="F450" i="67" s="1"/>
  <c r="D449" i="67"/>
  <c r="F449" i="67" s="1"/>
  <c r="D448" i="67"/>
  <c r="D447" i="67"/>
  <c r="D446" i="67"/>
  <c r="D445" i="67"/>
  <c r="D444" i="67"/>
  <c r="F444" i="67" s="1"/>
  <c r="D443" i="67"/>
  <c r="F443" i="67" s="1"/>
  <c r="D442" i="67"/>
  <c r="D441" i="67"/>
  <c r="D440" i="67"/>
  <c r="D439" i="67"/>
  <c r="D438" i="67"/>
  <c r="F438" i="67" s="1"/>
  <c r="D437" i="67"/>
  <c r="F437" i="67" s="1"/>
  <c r="D436" i="67"/>
  <c r="D435" i="67"/>
  <c r="D434" i="67"/>
  <c r="D433" i="67"/>
  <c r="D432" i="67"/>
  <c r="F432" i="67" s="1"/>
  <c r="D431" i="67"/>
  <c r="F431" i="67" s="1"/>
  <c r="D430" i="67"/>
  <c r="D429" i="67"/>
  <c r="D428" i="67"/>
  <c r="D427" i="67"/>
  <c r="D426" i="67"/>
  <c r="F426" i="67" s="1"/>
  <c r="D425" i="67"/>
  <c r="F425" i="67" s="1"/>
  <c r="D424" i="67"/>
  <c r="D423" i="67"/>
  <c r="D422" i="67"/>
  <c r="D421" i="67"/>
  <c r="D420" i="67"/>
  <c r="F420" i="67" s="1"/>
  <c r="D419" i="67"/>
  <c r="F419" i="67" s="1"/>
  <c r="D418" i="67"/>
  <c r="D417" i="67"/>
  <c r="D416" i="67"/>
  <c r="D415" i="67"/>
  <c r="D414" i="67"/>
  <c r="F414" i="67" s="1"/>
  <c r="D413" i="67"/>
  <c r="F413" i="67" s="1"/>
  <c r="D412" i="67"/>
  <c r="D411" i="67"/>
  <c r="D410" i="67"/>
  <c r="D409" i="67"/>
  <c r="D408" i="67"/>
  <c r="F408" i="67" s="1"/>
  <c r="D407" i="67"/>
  <c r="F407" i="67" s="1"/>
  <c r="D406" i="67"/>
  <c r="D405" i="67"/>
  <c r="D404" i="67"/>
  <c r="D403" i="67"/>
  <c r="D402" i="67"/>
  <c r="F402" i="67" s="1"/>
  <c r="D401" i="67"/>
  <c r="F401" i="67" s="1"/>
  <c r="D400" i="67"/>
  <c r="D399" i="67"/>
  <c r="D398" i="67"/>
  <c r="D397" i="67"/>
  <c r="D396" i="67"/>
  <c r="F396" i="67" s="1"/>
  <c r="D395" i="67"/>
  <c r="F395" i="67" s="1"/>
  <c r="D394" i="67"/>
  <c r="D393" i="67"/>
  <c r="D392" i="67"/>
  <c r="D391" i="67"/>
  <c r="D390" i="67"/>
  <c r="F390" i="67" s="1"/>
  <c r="D389" i="67"/>
  <c r="F389" i="67" s="1"/>
  <c r="D388" i="67"/>
  <c r="D387" i="67"/>
  <c r="D386" i="67"/>
  <c r="D385" i="67"/>
  <c r="D384" i="67"/>
  <c r="F384" i="67" s="1"/>
  <c r="D383" i="67"/>
  <c r="F383" i="67" s="1"/>
  <c r="D382" i="67"/>
  <c r="D381" i="67"/>
  <c r="D380" i="67"/>
  <c r="D379" i="67"/>
  <c r="D378" i="67"/>
  <c r="F378" i="67" s="1"/>
  <c r="D377" i="67"/>
  <c r="F377" i="67" s="1"/>
  <c r="D376" i="67"/>
  <c r="D375" i="67"/>
  <c r="D374" i="67"/>
  <c r="D373" i="67"/>
  <c r="D372" i="67"/>
  <c r="F372" i="67" s="1"/>
  <c r="D371" i="67"/>
  <c r="F371" i="67" s="1"/>
  <c r="D370" i="67"/>
  <c r="D369" i="67"/>
  <c r="D368" i="67"/>
  <c r="D367" i="67"/>
  <c r="D366" i="67"/>
  <c r="F366" i="67" s="1"/>
  <c r="D365" i="67"/>
  <c r="F365" i="67" s="1"/>
  <c r="D364" i="67"/>
  <c r="D363" i="67"/>
  <c r="D362" i="67"/>
  <c r="D361" i="67"/>
  <c r="D360" i="67"/>
  <c r="F360" i="67" s="1"/>
  <c r="D359" i="67"/>
  <c r="F359" i="67" s="1"/>
  <c r="D358" i="67"/>
  <c r="D357" i="67"/>
  <c r="D356" i="67"/>
  <c r="D355" i="67"/>
  <c r="D354" i="67"/>
  <c r="F354" i="67" s="1"/>
  <c r="D353" i="67"/>
  <c r="F353" i="67" s="1"/>
  <c r="D352" i="67"/>
  <c r="D351" i="67"/>
  <c r="D350" i="67"/>
  <c r="D349" i="67"/>
  <c r="D348" i="67"/>
  <c r="F348" i="67" s="1"/>
  <c r="D347" i="67"/>
  <c r="F347" i="67" s="1"/>
  <c r="D346" i="67"/>
  <c r="D345" i="67"/>
  <c r="D344" i="67"/>
  <c r="D343" i="67"/>
  <c r="D342" i="67"/>
  <c r="F342" i="67" s="1"/>
  <c r="D341" i="67"/>
  <c r="F341" i="67" s="1"/>
  <c r="D340" i="67"/>
  <c r="D339" i="67"/>
  <c r="D338" i="67"/>
  <c r="D337" i="67"/>
  <c r="D336" i="67"/>
  <c r="F336" i="67" s="1"/>
  <c r="D335" i="67"/>
  <c r="F335" i="67" s="1"/>
  <c r="D334" i="67"/>
  <c r="D333" i="67"/>
  <c r="D332" i="67"/>
  <c r="D331" i="67"/>
  <c r="D330" i="67"/>
  <c r="F330" i="67" s="1"/>
  <c r="D329" i="67"/>
  <c r="F329" i="67" s="1"/>
  <c r="D328" i="67"/>
  <c r="D327" i="67"/>
  <c r="D326" i="67"/>
  <c r="D325" i="67"/>
  <c r="D324" i="67"/>
  <c r="F324" i="67" s="1"/>
  <c r="D323" i="67"/>
  <c r="F323" i="67" s="1"/>
  <c r="D322" i="67"/>
  <c r="D321" i="67"/>
  <c r="D320" i="67"/>
  <c r="D319" i="67"/>
  <c r="D318" i="67"/>
  <c r="F318" i="67" s="1"/>
  <c r="D317" i="67"/>
  <c r="F317" i="67" s="1"/>
  <c r="D316" i="67"/>
  <c r="D315" i="67"/>
  <c r="D314" i="67"/>
  <c r="D313" i="67"/>
  <c r="D312" i="67"/>
  <c r="F312" i="67" s="1"/>
  <c r="D311" i="67"/>
  <c r="F311" i="67" s="1"/>
  <c r="D310" i="67"/>
  <c r="D309" i="67"/>
  <c r="D308" i="67"/>
  <c r="D307" i="67"/>
  <c r="D306" i="67"/>
  <c r="F306" i="67" s="1"/>
  <c r="D305" i="67"/>
  <c r="F305" i="67" s="1"/>
  <c r="D304" i="67"/>
  <c r="D303" i="67"/>
  <c r="D302" i="67"/>
  <c r="D301" i="67"/>
  <c r="D300" i="67"/>
  <c r="F300" i="67" s="1"/>
  <c r="D299" i="67"/>
  <c r="F299" i="67" s="1"/>
  <c r="D298" i="67"/>
  <c r="D297" i="67"/>
  <c r="D296" i="67"/>
  <c r="D295" i="67"/>
  <c r="D294" i="67"/>
  <c r="F294" i="67" s="1"/>
  <c r="D293" i="67"/>
  <c r="F293" i="67" s="1"/>
  <c r="D292" i="67"/>
  <c r="D291" i="67"/>
  <c r="D290" i="67"/>
  <c r="D289" i="67"/>
  <c r="D288" i="67"/>
  <c r="F288" i="67" s="1"/>
  <c r="D287" i="67"/>
  <c r="F287" i="67" s="1"/>
  <c r="D286" i="67"/>
  <c r="D285" i="67"/>
  <c r="D284" i="67"/>
  <c r="D283" i="67"/>
  <c r="D282" i="67"/>
  <c r="F282" i="67" s="1"/>
  <c r="D281" i="67"/>
  <c r="F281" i="67" s="1"/>
  <c r="D280" i="67"/>
  <c r="D279" i="67"/>
  <c r="D278" i="67"/>
  <c r="D277" i="67"/>
  <c r="D276" i="67"/>
  <c r="F276" i="67" s="1"/>
  <c r="D275" i="67"/>
  <c r="F275" i="67" s="1"/>
  <c r="D274" i="67"/>
  <c r="D273" i="67"/>
  <c r="D272" i="67"/>
  <c r="D271" i="67"/>
  <c r="D270" i="67"/>
  <c r="F270" i="67" s="1"/>
  <c r="D269" i="67"/>
  <c r="F269" i="67" s="1"/>
  <c r="D268" i="67"/>
  <c r="D267" i="67"/>
  <c r="D266" i="67"/>
  <c r="D265" i="67"/>
  <c r="D264" i="67"/>
  <c r="F264" i="67" s="1"/>
  <c r="D263" i="67"/>
  <c r="F263" i="67" s="1"/>
  <c r="D262" i="67"/>
  <c r="D261" i="67"/>
  <c r="D260" i="67"/>
  <c r="D259" i="67"/>
  <c r="D258" i="67"/>
  <c r="F258" i="67" s="1"/>
  <c r="D257" i="67"/>
  <c r="F257" i="67" s="1"/>
  <c r="D256" i="67"/>
  <c r="D255" i="67"/>
  <c r="D254" i="67"/>
  <c r="D253" i="67"/>
  <c r="D252" i="67"/>
  <c r="F252" i="67" s="1"/>
  <c r="D251" i="67"/>
  <c r="F251" i="67" s="1"/>
  <c r="D250" i="67"/>
  <c r="D249" i="67"/>
  <c r="D248" i="67"/>
  <c r="D247" i="67"/>
  <c r="D246" i="67"/>
  <c r="F246" i="67" s="1"/>
  <c r="D245" i="67"/>
  <c r="F245" i="67" s="1"/>
  <c r="D244" i="67"/>
  <c r="D243" i="67"/>
  <c r="D242" i="67"/>
  <c r="D241" i="67"/>
  <c r="D240" i="67"/>
  <c r="F240" i="67" s="1"/>
  <c r="D239" i="67"/>
  <c r="F239" i="67" s="1"/>
  <c r="D238" i="67"/>
  <c r="D237" i="67"/>
  <c r="D236" i="67"/>
  <c r="D235" i="67"/>
  <c r="D234" i="67"/>
  <c r="F234" i="67" s="1"/>
  <c r="D233" i="67"/>
  <c r="F233" i="67" s="1"/>
  <c r="D232" i="67"/>
  <c r="D231" i="67"/>
  <c r="D230" i="67"/>
  <c r="D229" i="67"/>
  <c r="D228" i="67"/>
  <c r="F228" i="67" s="1"/>
  <c r="D227" i="67"/>
  <c r="F227" i="67" s="1"/>
  <c r="D226" i="67"/>
  <c r="D225" i="67"/>
  <c r="D224" i="67"/>
  <c r="D223" i="67"/>
  <c r="D222" i="67"/>
  <c r="F222" i="67" s="1"/>
  <c r="D221" i="67"/>
  <c r="F221" i="67" s="1"/>
  <c r="D220" i="67"/>
  <c r="D219" i="67"/>
  <c r="D218" i="67"/>
  <c r="D217" i="67"/>
  <c r="D216" i="67"/>
  <c r="F216" i="67" s="1"/>
  <c r="D215" i="67"/>
  <c r="F215" i="67" s="1"/>
  <c r="D214" i="67"/>
  <c r="D213" i="67"/>
  <c r="D212" i="67"/>
  <c r="D211" i="67"/>
  <c r="D210" i="67"/>
  <c r="F210" i="67" s="1"/>
  <c r="D209" i="67"/>
  <c r="F209" i="67" s="1"/>
  <c r="D208" i="67"/>
  <c r="D207" i="67"/>
  <c r="D206" i="67"/>
  <c r="D205" i="67"/>
  <c r="D204" i="67"/>
  <c r="F204" i="67" s="1"/>
  <c r="D203" i="67"/>
  <c r="F203" i="67" s="1"/>
  <c r="D202" i="67"/>
  <c r="D201" i="67"/>
  <c r="D200" i="67"/>
  <c r="D199" i="67"/>
  <c r="D198" i="67"/>
  <c r="F198" i="67" s="1"/>
  <c r="D197" i="67"/>
  <c r="F197" i="67" s="1"/>
  <c r="D196" i="67"/>
  <c r="D195" i="67"/>
  <c r="D194" i="67"/>
  <c r="D193" i="67"/>
  <c r="D192" i="67"/>
  <c r="F192" i="67" s="1"/>
  <c r="D191" i="67"/>
  <c r="F191" i="67" s="1"/>
  <c r="D190" i="67"/>
  <c r="D189" i="67"/>
  <c r="D188" i="67"/>
  <c r="D187" i="67"/>
  <c r="D186" i="67"/>
  <c r="F186" i="67" s="1"/>
  <c r="D185" i="67"/>
  <c r="F185" i="67" s="1"/>
  <c r="D184" i="67"/>
  <c r="D183" i="67"/>
  <c r="D182" i="67"/>
  <c r="D181" i="67"/>
  <c r="D180" i="67"/>
  <c r="F180" i="67" s="1"/>
  <c r="D179" i="67"/>
  <c r="F179" i="67" s="1"/>
  <c r="D178" i="67"/>
  <c r="D177" i="67"/>
  <c r="D176" i="67"/>
  <c r="D175" i="67"/>
  <c r="D174" i="67"/>
  <c r="F174" i="67" s="1"/>
  <c r="D173" i="67"/>
  <c r="F173" i="67" s="1"/>
  <c r="D172" i="67"/>
  <c r="D171" i="67"/>
  <c r="D170" i="67"/>
  <c r="D169" i="67"/>
  <c r="D168" i="67"/>
  <c r="F168" i="67" s="1"/>
  <c r="D167" i="67"/>
  <c r="F167" i="67" s="1"/>
  <c r="D166" i="67"/>
  <c r="D165" i="67"/>
  <c r="D164" i="67"/>
  <c r="D163" i="67"/>
  <c r="D162" i="67"/>
  <c r="F162" i="67" s="1"/>
  <c r="D161" i="67"/>
  <c r="F161" i="67" s="1"/>
  <c r="D160" i="67"/>
  <c r="D159" i="67"/>
  <c r="D158" i="67"/>
  <c r="D157" i="67"/>
  <c r="D156" i="67"/>
  <c r="F156" i="67" s="1"/>
  <c r="D155" i="67"/>
  <c r="F155" i="67" s="1"/>
  <c r="D154" i="67"/>
  <c r="D153" i="67"/>
  <c r="D152" i="67"/>
  <c r="D151" i="67"/>
  <c r="D150" i="67"/>
  <c r="F150" i="67" s="1"/>
  <c r="D149" i="67"/>
  <c r="F149" i="67" s="1"/>
  <c r="D148" i="67"/>
  <c r="D147" i="67"/>
  <c r="D146" i="67"/>
  <c r="D145" i="67"/>
  <c r="D144" i="67"/>
  <c r="F144" i="67" s="1"/>
  <c r="D143" i="67"/>
  <c r="F143" i="67" s="1"/>
  <c r="D142" i="67"/>
  <c r="D141" i="67"/>
  <c r="D140" i="67"/>
  <c r="D139" i="67"/>
  <c r="D138" i="67"/>
  <c r="F138" i="67" s="1"/>
  <c r="D137" i="67"/>
  <c r="F137" i="67" s="1"/>
  <c r="D136" i="67"/>
  <c r="D135" i="67"/>
  <c r="D134" i="67"/>
  <c r="D133" i="67"/>
  <c r="D132" i="67"/>
  <c r="F132" i="67" s="1"/>
  <c r="D131" i="67"/>
  <c r="F131" i="67" s="1"/>
  <c r="D130" i="67"/>
  <c r="D129" i="67"/>
  <c r="D128" i="67"/>
  <c r="D127" i="67"/>
  <c r="D126" i="67"/>
  <c r="F126" i="67" s="1"/>
  <c r="D125" i="67"/>
  <c r="F125" i="67" s="1"/>
  <c r="D124" i="67"/>
  <c r="D123" i="67"/>
  <c r="D122" i="67"/>
  <c r="D121" i="67"/>
  <c r="D120" i="67"/>
  <c r="F120" i="67" s="1"/>
  <c r="D119" i="67"/>
  <c r="F119" i="67" s="1"/>
  <c r="D118" i="67"/>
  <c r="D117" i="67"/>
  <c r="D116" i="67"/>
  <c r="D115" i="67"/>
  <c r="D114" i="67"/>
  <c r="F114" i="67" s="1"/>
  <c r="D113" i="67"/>
  <c r="F113" i="67" s="1"/>
  <c r="D112" i="67"/>
  <c r="D111" i="67"/>
  <c r="D110" i="67"/>
  <c r="D109" i="67"/>
  <c r="D108" i="67"/>
  <c r="F108" i="67" s="1"/>
  <c r="D107" i="67"/>
  <c r="F107" i="67" s="1"/>
  <c r="D106" i="67"/>
  <c r="D105" i="67"/>
  <c r="D104" i="67"/>
  <c r="D103" i="67"/>
  <c r="D102" i="67"/>
  <c r="F102" i="67" s="1"/>
  <c r="D101" i="67"/>
  <c r="F101" i="67" s="1"/>
  <c r="D100" i="67"/>
  <c r="D99" i="67"/>
  <c r="D98" i="67"/>
  <c r="D97" i="67"/>
  <c r="D96" i="67"/>
  <c r="F96" i="67" s="1"/>
  <c r="D95" i="67"/>
  <c r="F95" i="67" s="1"/>
  <c r="D94" i="67"/>
  <c r="D93" i="67"/>
  <c r="D92" i="67"/>
  <c r="D91" i="67"/>
  <c r="D90" i="67"/>
  <c r="F90" i="67" s="1"/>
  <c r="D89" i="67"/>
  <c r="F89" i="67" s="1"/>
  <c r="D88" i="67"/>
  <c r="D87" i="67"/>
  <c r="D86" i="67"/>
  <c r="D85" i="67"/>
  <c r="D84" i="67"/>
  <c r="F84" i="67" s="1"/>
  <c r="D83" i="67"/>
  <c r="F83" i="67" s="1"/>
  <c r="D82" i="67"/>
  <c r="D81" i="67"/>
  <c r="D80" i="67"/>
  <c r="D79" i="67"/>
  <c r="D78" i="67"/>
  <c r="F78" i="67" s="1"/>
  <c r="D77" i="67"/>
  <c r="F77" i="67" s="1"/>
  <c r="D76" i="67"/>
  <c r="D75" i="67"/>
  <c r="D74" i="67"/>
  <c r="D73" i="67"/>
  <c r="D72" i="67"/>
  <c r="F72" i="67" s="1"/>
  <c r="D71" i="67"/>
  <c r="F71" i="67" s="1"/>
  <c r="D70" i="67"/>
  <c r="D69" i="67"/>
  <c r="D68" i="67"/>
  <c r="D67" i="67"/>
  <c r="D66" i="67"/>
  <c r="F66" i="67" s="1"/>
  <c r="D65" i="67"/>
  <c r="F65" i="67" s="1"/>
  <c r="D64" i="67"/>
  <c r="D63" i="67"/>
  <c r="D62" i="67"/>
  <c r="D61" i="67"/>
  <c r="D60" i="67"/>
  <c r="F60" i="67" s="1"/>
  <c r="D59" i="67"/>
  <c r="F59" i="67" s="1"/>
  <c r="D58" i="67"/>
  <c r="D57" i="67"/>
  <c r="D56" i="67"/>
  <c r="D55" i="67"/>
  <c r="D54" i="67"/>
  <c r="F54" i="67" s="1"/>
  <c r="D53" i="67"/>
  <c r="F53" i="67" s="1"/>
  <c r="D52" i="67"/>
  <c r="D51" i="67"/>
  <c r="D50" i="67"/>
  <c r="D49" i="67"/>
  <c r="D48" i="67"/>
  <c r="F48" i="67" s="1"/>
  <c r="D47" i="67"/>
  <c r="F47" i="67" s="1"/>
  <c r="D46" i="67"/>
  <c r="D45" i="67"/>
  <c r="D44" i="67"/>
  <c r="D43" i="67"/>
  <c r="D42" i="67"/>
  <c r="F42" i="67" s="1"/>
  <c r="D41" i="67"/>
  <c r="F41" i="67" s="1"/>
  <c r="D40" i="67"/>
  <c r="D39" i="67"/>
  <c r="D38" i="67"/>
  <c r="D37" i="67"/>
  <c r="D36" i="67"/>
  <c r="F36" i="67" s="1"/>
  <c r="D35" i="67"/>
  <c r="F35" i="67" s="1"/>
  <c r="D34" i="67"/>
  <c r="D33" i="67"/>
  <c r="D32" i="67"/>
  <c r="D31" i="67"/>
  <c r="D30" i="67"/>
  <c r="F30" i="67" s="1"/>
  <c r="D29" i="67"/>
  <c r="F29" i="67" s="1"/>
  <c r="D28" i="67"/>
  <c r="D27" i="67"/>
  <c r="D26" i="67"/>
  <c r="D25" i="67"/>
  <c r="D24" i="67"/>
  <c r="F24" i="67" s="1"/>
  <c r="D23" i="67"/>
  <c r="F23" i="67" s="1"/>
  <c r="D22" i="67"/>
  <c r="D21" i="67"/>
  <c r="D20" i="67"/>
  <c r="D19" i="67"/>
  <c r="D18" i="67"/>
  <c r="F18" i="67" s="1"/>
  <c r="D17" i="67"/>
  <c r="F17" i="67" s="1"/>
  <c r="D16" i="67"/>
  <c r="D15" i="67"/>
  <c r="D14" i="67"/>
  <c r="D13" i="67"/>
  <c r="D12" i="67"/>
  <c r="F12" i="67" s="1"/>
  <c r="D11" i="67"/>
  <c r="F11" i="67" s="1"/>
  <c r="D10" i="67"/>
  <c r="D9" i="67"/>
  <c r="D8" i="67"/>
  <c r="D7" i="67"/>
  <c r="D6" i="67"/>
  <c r="F6" i="67" s="1"/>
  <c r="D5" i="67"/>
  <c r="F5" i="67" s="1"/>
  <c r="D4" i="67"/>
  <c r="D3" i="67"/>
  <c r="BM3" i="67"/>
  <c r="U163" i="66" l="1"/>
  <c r="F240" i="66"/>
  <c r="Q284" i="66"/>
  <c r="V284" i="66" s="1"/>
  <c r="F33" i="66"/>
  <c r="T256" i="66"/>
  <c r="U259" i="66"/>
  <c r="U449" i="66"/>
  <c r="U467" i="66"/>
  <c r="F87" i="66"/>
  <c r="P89" i="66"/>
  <c r="BJ89" i="66" s="1"/>
  <c r="U411" i="66"/>
  <c r="P399" i="66"/>
  <c r="BJ399" i="66" s="1"/>
  <c r="P455" i="66"/>
  <c r="BJ455" i="66" s="1"/>
  <c r="P457" i="66"/>
  <c r="BJ457" i="66" s="1"/>
  <c r="P509" i="66"/>
  <c r="BJ509" i="66" s="1"/>
  <c r="F28" i="66"/>
  <c r="U248" i="66"/>
  <c r="U486" i="66"/>
  <c r="U495" i="66"/>
  <c r="U115" i="65"/>
  <c r="U282" i="65"/>
  <c r="T87" i="65"/>
  <c r="U270" i="65"/>
  <c r="T271" i="65"/>
  <c r="Z213" i="64"/>
  <c r="AA186" i="64"/>
  <c r="AF186" i="64" s="1"/>
  <c r="AC146" i="64"/>
  <c r="W186" i="64"/>
  <c r="AB146" i="64"/>
  <c r="T58" i="64"/>
  <c r="T107" i="64"/>
  <c r="T22" i="64"/>
  <c r="T4" i="64"/>
  <c r="U24" i="64"/>
  <c r="AK159" i="64"/>
  <c r="T97" i="64"/>
  <c r="T50" i="64"/>
  <c r="T105" i="64"/>
  <c r="U48" i="64"/>
  <c r="U32" i="64"/>
  <c r="T26" i="64"/>
  <c r="U46" i="64"/>
  <c r="U38" i="64"/>
  <c r="U14" i="64"/>
  <c r="T127" i="64"/>
  <c r="T151" i="64"/>
  <c r="T247" i="64"/>
  <c r="T249" i="64"/>
  <c r="U249" i="64"/>
  <c r="U63" i="64"/>
  <c r="U20" i="64"/>
  <c r="U34" i="64"/>
  <c r="W170" i="64"/>
  <c r="U136" i="64"/>
  <c r="U121" i="64"/>
  <c r="T201" i="64"/>
  <c r="U242" i="64"/>
  <c r="U40" i="64"/>
  <c r="AJ226" i="64"/>
  <c r="X170" i="64"/>
  <c r="T101" i="64"/>
  <c r="T62" i="64"/>
  <c r="T52" i="64"/>
  <c r="T133" i="64"/>
  <c r="U42" i="64"/>
  <c r="U44" i="64"/>
  <c r="U104" i="64"/>
  <c r="Y149" i="64"/>
  <c r="U247" i="64"/>
  <c r="Z187" i="64"/>
  <c r="Y187" i="64"/>
  <c r="T8" i="64"/>
  <c r="T59" i="64"/>
  <c r="U10" i="64"/>
  <c r="T6" i="64"/>
  <c r="U12" i="64"/>
  <c r="U194" i="64"/>
  <c r="U115" i="64"/>
  <c r="T124" i="64"/>
  <c r="U151" i="64"/>
  <c r="AB35" i="63"/>
  <c r="AG64" i="63"/>
  <c r="Z95" i="63"/>
  <c r="Z194" i="63"/>
  <c r="AF208" i="62"/>
  <c r="W99" i="62"/>
  <c r="T220" i="62"/>
  <c r="AC220" i="62"/>
  <c r="Z255" i="62"/>
  <c r="AB220" i="62"/>
  <c r="Y143" i="62"/>
  <c r="U83" i="62"/>
  <c r="Z124" i="64"/>
  <c r="X90" i="64"/>
  <c r="T30" i="64"/>
  <c r="AA84" i="64"/>
  <c r="T16" i="64"/>
  <c r="AE236" i="64"/>
  <c r="AA109" i="64"/>
  <c r="AC124" i="64"/>
  <c r="AK231" i="64"/>
  <c r="AG187" i="64"/>
  <c r="AD191" i="64"/>
  <c r="AB149" i="64"/>
  <c r="AD149" i="64" s="1"/>
  <c r="AF149" i="64"/>
  <c r="U237" i="64"/>
  <c r="T237" i="64"/>
  <c r="W109" i="64"/>
  <c r="U36" i="64"/>
  <c r="AG231" i="64"/>
  <c r="AI231" i="64" s="1"/>
  <c r="AK187" i="64"/>
  <c r="AC208" i="62"/>
  <c r="W208" i="62"/>
  <c r="Y15" i="62"/>
  <c r="X208" i="62"/>
  <c r="AO240" i="62"/>
  <c r="AI40" i="62"/>
  <c r="AC63" i="62"/>
  <c r="AF169" i="62"/>
  <c r="AK169" i="62" s="1"/>
  <c r="U247" i="62"/>
  <c r="T247" i="62"/>
  <c r="AF35" i="62"/>
  <c r="AG35" i="62" s="1"/>
  <c r="Z241" i="62"/>
  <c r="Z189" i="62"/>
  <c r="Y189" i="62"/>
  <c r="AB205" i="62"/>
  <c r="AC205" i="62"/>
  <c r="AF205" i="62"/>
  <c r="Z38" i="62"/>
  <c r="AS240" i="62"/>
  <c r="AB169" i="62"/>
  <c r="Z55" i="62"/>
  <c r="Y26" i="62"/>
  <c r="AK195" i="62"/>
  <c r="AM195" i="62" s="1"/>
  <c r="T189" i="62"/>
  <c r="U189" i="62"/>
  <c r="AD211" i="62"/>
  <c r="AF33" i="62"/>
  <c r="AH195" i="62"/>
  <c r="Y6" i="62"/>
  <c r="X111" i="62"/>
  <c r="W111" i="62"/>
  <c r="Z143" i="62"/>
  <c r="AB33" i="62"/>
  <c r="Y133" i="62"/>
  <c r="Z180" i="62"/>
  <c r="Y180" i="62"/>
  <c r="AF201" i="62"/>
  <c r="AC201" i="62"/>
  <c r="AB201" i="62"/>
  <c r="Y201" i="62"/>
  <c r="Z201" i="62"/>
  <c r="AF52" i="62"/>
  <c r="AH52" i="62" s="1"/>
  <c r="AB52" i="62"/>
  <c r="AB55" i="62"/>
  <c r="AC55" i="62"/>
  <c r="AF55" i="62"/>
  <c r="AF180" i="62"/>
  <c r="AB180" i="62"/>
  <c r="AC180" i="62"/>
  <c r="AK42" i="62"/>
  <c r="AH42" i="62"/>
  <c r="AG42" i="62"/>
  <c r="AG48" i="62"/>
  <c r="AK48" i="62"/>
  <c r="AH48" i="62"/>
  <c r="AD42" i="62"/>
  <c r="AE42" i="62"/>
  <c r="AD48" i="62"/>
  <c r="AE48" i="62"/>
  <c r="Z236" i="62"/>
  <c r="Y236" i="62"/>
  <c r="AC236" i="62"/>
  <c r="AB236" i="62"/>
  <c r="AF236" i="62"/>
  <c r="Z164" i="62"/>
  <c r="Y164" i="62"/>
  <c r="Y84" i="63"/>
  <c r="Y6" i="63"/>
  <c r="AG100" i="63"/>
  <c r="AM194" i="63"/>
  <c r="AP194" i="63"/>
  <c r="AI194" i="63"/>
  <c r="AF112" i="63"/>
  <c r="AK100" i="63"/>
  <c r="Z228" i="63"/>
  <c r="AF164" i="63"/>
  <c r="AC164" i="63"/>
  <c r="AB164" i="63"/>
  <c r="Y158" i="63"/>
  <c r="Z164" i="63"/>
  <c r="Y164" i="63"/>
  <c r="AD109" i="63"/>
  <c r="Y194" i="63"/>
  <c r="AD194" i="63"/>
  <c r="AC170" i="63"/>
  <c r="AB170" i="63"/>
  <c r="AF170" i="63"/>
  <c r="AF41" i="63"/>
  <c r="AB41" i="63"/>
  <c r="AC151" i="63"/>
  <c r="AF151" i="63"/>
  <c r="AB151" i="63"/>
  <c r="AC145" i="63"/>
  <c r="AE145" i="63" s="1"/>
  <c r="AF145" i="63"/>
  <c r="AB145" i="63"/>
  <c r="AI109" i="63"/>
  <c r="AJ109" i="63"/>
  <c r="AF157" i="63"/>
  <c r="AC157" i="63"/>
  <c r="AB157" i="63"/>
  <c r="Z157" i="63"/>
  <c r="Y157" i="63"/>
  <c r="AC215" i="63"/>
  <c r="AB215" i="63"/>
  <c r="AF215" i="63"/>
  <c r="AC139" i="63"/>
  <c r="AF139" i="63"/>
  <c r="AB139" i="63"/>
  <c r="AG221" i="63"/>
  <c r="AK221" i="63"/>
  <c r="AH221" i="63"/>
  <c r="AE214" i="63"/>
  <c r="AD214" i="63"/>
  <c r="AP133" i="63"/>
  <c r="AM133" i="63"/>
  <c r="AL133" i="63"/>
  <c r="AF158" i="63"/>
  <c r="AC158" i="63"/>
  <c r="AB158" i="63"/>
  <c r="AE221" i="63"/>
  <c r="AD221" i="63"/>
  <c r="AF253" i="64"/>
  <c r="AA90" i="64"/>
  <c r="AC241" i="64"/>
  <c r="AI236" i="64"/>
  <c r="AC176" i="64"/>
  <c r="AD176" i="64" s="1"/>
  <c r="W112" i="64"/>
  <c r="W88" i="64"/>
  <c r="W78" i="64"/>
  <c r="AF124" i="64"/>
  <c r="U62" i="64"/>
  <c r="AE159" i="64"/>
  <c r="X112" i="64"/>
  <c r="AA88" i="64"/>
  <c r="AE149" i="64"/>
  <c r="AB241" i="64"/>
  <c r="Z176" i="64"/>
  <c r="W10" i="64"/>
  <c r="AD53" i="64"/>
  <c r="X16" i="64"/>
  <c r="X127" i="64"/>
  <c r="AC247" i="64"/>
  <c r="AD231" i="64"/>
  <c r="X6" i="64"/>
  <c r="Y6" i="64" s="1"/>
  <c r="U97" i="64"/>
  <c r="X133" i="64"/>
  <c r="U4" i="64"/>
  <c r="W12" i="64"/>
  <c r="AA127" i="64"/>
  <c r="AF127" i="64" s="1"/>
  <c r="X24" i="64"/>
  <c r="Y24" i="64" s="1"/>
  <c r="AF247" i="64"/>
  <c r="AK247" i="64" s="1"/>
  <c r="AA44" i="64"/>
  <c r="T14" i="64"/>
  <c r="AI213" i="64"/>
  <c r="Z191" i="64"/>
  <c r="W26" i="64"/>
  <c r="AJ236" i="64"/>
  <c r="X44" i="64"/>
  <c r="U124" i="64"/>
  <c r="X101" i="64"/>
  <c r="X80" i="64"/>
  <c r="Z80" i="64" s="1"/>
  <c r="AB144" i="64"/>
  <c r="W134" i="64"/>
  <c r="AF201" i="64"/>
  <c r="AG201" i="64" s="1"/>
  <c r="AC144" i="64"/>
  <c r="W80" i="64"/>
  <c r="X134" i="64"/>
  <c r="Z134" i="64" s="1"/>
  <c r="AP213" i="64"/>
  <c r="AQ213" i="64" s="1"/>
  <c r="X86" i="64"/>
  <c r="T46" i="64"/>
  <c r="AH191" i="64"/>
  <c r="U8" i="64"/>
  <c r="W66" i="64"/>
  <c r="T12" i="64"/>
  <c r="AB92" i="64"/>
  <c r="AD92" i="64" s="1"/>
  <c r="Z104" i="64"/>
  <c r="AG191" i="64"/>
  <c r="U26" i="64"/>
  <c r="W74" i="64"/>
  <c r="AC199" i="64"/>
  <c r="AE199" i="64" s="1"/>
  <c r="AI237" i="64"/>
  <c r="U6" i="64"/>
  <c r="X52" i="64"/>
  <c r="AA40" i="64"/>
  <c r="AB40" i="64" s="1"/>
  <c r="U22" i="64"/>
  <c r="W133" i="64"/>
  <c r="X42" i="64"/>
  <c r="Y42" i="64" s="1"/>
  <c r="X12" i="64"/>
  <c r="Z12" i="64" s="1"/>
  <c r="T24" i="64"/>
  <c r="U30" i="64"/>
  <c r="W40" i="64"/>
  <c r="U107" i="64"/>
  <c r="T136" i="64"/>
  <c r="Y59" i="64"/>
  <c r="Y106" i="64"/>
  <c r="W101" i="64"/>
  <c r="T115" i="64"/>
  <c r="W24" i="64"/>
  <c r="U16" i="64"/>
  <c r="AF92" i="64"/>
  <c r="AG92" i="64" s="1"/>
  <c r="AB201" i="64"/>
  <c r="AD213" i="64"/>
  <c r="Z92" i="64"/>
  <c r="T32" i="64"/>
  <c r="AA72" i="64"/>
  <c r="AF72" i="64" s="1"/>
  <c r="AA77" i="64"/>
  <c r="AF77" i="64" s="1"/>
  <c r="X120" i="64"/>
  <c r="Z102" i="64"/>
  <c r="W72" i="64"/>
  <c r="T38" i="64"/>
  <c r="W102" i="64"/>
  <c r="AA102" i="64"/>
  <c r="AF102" i="64" s="1"/>
  <c r="AE237" i="64"/>
  <c r="AD237" i="64"/>
  <c r="AB220" i="64"/>
  <c r="AC220" i="64"/>
  <c r="AF220" i="64"/>
  <c r="AG194" i="64"/>
  <c r="AK194" i="64"/>
  <c r="AH194" i="64"/>
  <c r="X10" i="64"/>
  <c r="Z10" i="64" s="1"/>
  <c r="T10" i="64"/>
  <c r="T20" i="64"/>
  <c r="AA16" i="64"/>
  <c r="AB16" i="64" s="1"/>
  <c r="AA52" i="64"/>
  <c r="AB52" i="64" s="1"/>
  <c r="X66" i="64"/>
  <c r="T48" i="64"/>
  <c r="T34" i="64"/>
  <c r="W120" i="64"/>
  <c r="Y199" i="64"/>
  <c r="AB186" i="64"/>
  <c r="AQ237" i="64"/>
  <c r="AR237" i="64"/>
  <c r="AU237" i="64"/>
  <c r="AP151" i="64"/>
  <c r="AL151" i="64"/>
  <c r="AM151" i="64"/>
  <c r="Z243" i="64"/>
  <c r="Y243" i="64"/>
  <c r="AF106" i="64"/>
  <c r="AG106" i="64" s="1"/>
  <c r="W34" i="64"/>
  <c r="AA78" i="64"/>
  <c r="AB78" i="64" s="1"/>
  <c r="AB106" i="64"/>
  <c r="AD106" i="64" s="1"/>
  <c r="W48" i="64"/>
  <c r="X34" i="64"/>
  <c r="Y34" i="64" s="1"/>
  <c r="Y186" i="64"/>
  <c r="Z186" i="64"/>
  <c r="AH193" i="64"/>
  <c r="AJ193" i="64" s="1"/>
  <c r="AK193" i="64"/>
  <c r="AG193" i="64"/>
  <c r="Z234" i="64"/>
  <c r="Y234" i="64"/>
  <c r="AE181" i="64"/>
  <c r="AD181" i="64"/>
  <c r="Y255" i="64"/>
  <c r="Z255" i="64"/>
  <c r="X77" i="64"/>
  <c r="X48" i="64"/>
  <c r="Z48" i="64" s="1"/>
  <c r="AH214" i="64"/>
  <c r="AG214" i="64"/>
  <c r="AK214" i="64"/>
  <c r="AE193" i="64"/>
  <c r="AD193" i="64"/>
  <c r="AK181" i="64"/>
  <c r="AH181" i="64"/>
  <c r="AG181" i="64"/>
  <c r="AD249" i="64"/>
  <c r="AE249" i="64"/>
  <c r="Y220" i="64"/>
  <c r="Z220" i="64"/>
  <c r="AD214" i="64"/>
  <c r="AE214" i="64"/>
  <c r="AB195" i="64"/>
  <c r="AC195" i="64"/>
  <c r="AF195" i="64"/>
  <c r="AC255" i="64"/>
  <c r="AF255" i="64"/>
  <c r="AB255" i="64"/>
  <c r="AC243" i="64"/>
  <c r="AB243" i="64"/>
  <c r="AF243" i="64"/>
  <c r="AE27" i="62"/>
  <c r="AD27" i="62"/>
  <c r="Z93" i="62"/>
  <c r="Y93" i="62"/>
  <c r="AC117" i="62"/>
  <c r="AB117" i="62"/>
  <c r="AF117" i="62"/>
  <c r="AI211" i="62"/>
  <c r="AJ211" i="62"/>
  <c r="U103" i="62"/>
  <c r="T103" i="62"/>
  <c r="AD234" i="62"/>
  <c r="AE234" i="62"/>
  <c r="AD78" i="62"/>
  <c r="AE78" i="62"/>
  <c r="AG207" i="62"/>
  <c r="AH207" i="62"/>
  <c r="AK207" i="62"/>
  <c r="AK224" i="62"/>
  <c r="AG224" i="62"/>
  <c r="AH224" i="62"/>
  <c r="Z166" i="62"/>
  <c r="Y166" i="62"/>
  <c r="X249" i="62"/>
  <c r="W249" i="62"/>
  <c r="AA249" i="62"/>
  <c r="T226" i="62"/>
  <c r="U226" i="62"/>
  <c r="Z91" i="62"/>
  <c r="Y91" i="62"/>
  <c r="AG134" i="62"/>
  <c r="AK134" i="62"/>
  <c r="AH134" i="62"/>
  <c r="AD59" i="62"/>
  <c r="AE59" i="62"/>
  <c r="AD39" i="62"/>
  <c r="AE39" i="62"/>
  <c r="AD45" i="62"/>
  <c r="AE45" i="62"/>
  <c r="T67" i="62"/>
  <c r="U67" i="62"/>
  <c r="AA22" i="62"/>
  <c r="W22" i="62"/>
  <c r="X22" i="62"/>
  <c r="AG66" i="62"/>
  <c r="AK66" i="62"/>
  <c r="AH66" i="62"/>
  <c r="X107" i="62"/>
  <c r="AA107" i="62"/>
  <c r="W107" i="62"/>
  <c r="AK143" i="62"/>
  <c r="AH143" i="62"/>
  <c r="AG143" i="62"/>
  <c r="Y129" i="62"/>
  <c r="Z129" i="62"/>
  <c r="Y155" i="62"/>
  <c r="Z155" i="62"/>
  <c r="Y184" i="62"/>
  <c r="Z184" i="62"/>
  <c r="Y199" i="62"/>
  <c r="Z199" i="62"/>
  <c r="AD231" i="62"/>
  <c r="AE231" i="62"/>
  <c r="Z18" i="62"/>
  <c r="Y18" i="62"/>
  <c r="W7" i="62"/>
  <c r="AA7" i="62"/>
  <c r="X7" i="62"/>
  <c r="AI46" i="62"/>
  <c r="AJ46" i="62"/>
  <c r="Y158" i="62"/>
  <c r="Z158" i="62"/>
  <c r="AB193" i="62"/>
  <c r="AF193" i="62"/>
  <c r="AC193" i="62"/>
  <c r="U257" i="62"/>
  <c r="T257" i="62"/>
  <c r="T47" i="62"/>
  <c r="U47" i="62"/>
  <c r="AA25" i="62"/>
  <c r="W25" i="62"/>
  <c r="X25" i="62"/>
  <c r="T44" i="62"/>
  <c r="U44" i="62"/>
  <c r="AH97" i="62"/>
  <c r="AG97" i="62"/>
  <c r="AK97" i="62"/>
  <c r="Z99" i="62"/>
  <c r="Y99" i="62"/>
  <c r="Y136" i="62"/>
  <c r="Z136" i="62"/>
  <c r="AC125" i="62"/>
  <c r="AF125" i="62"/>
  <c r="AB125" i="62"/>
  <c r="AG228" i="62"/>
  <c r="AK228" i="62"/>
  <c r="AH228" i="62"/>
  <c r="AK213" i="62"/>
  <c r="AG213" i="62"/>
  <c r="AH213" i="62"/>
  <c r="AB215" i="62"/>
  <c r="AF215" i="62"/>
  <c r="AC215" i="62"/>
  <c r="AE224" i="62"/>
  <c r="AD224" i="62"/>
  <c r="T246" i="62"/>
  <c r="U246" i="62"/>
  <c r="AD74" i="62"/>
  <c r="AE74" i="62"/>
  <c r="Y14" i="62"/>
  <c r="Z14" i="62"/>
  <c r="AG9" i="62"/>
  <c r="AH9" i="62"/>
  <c r="AK9" i="62"/>
  <c r="T58" i="62"/>
  <c r="U58" i="62"/>
  <c r="AG60" i="62"/>
  <c r="AH60" i="62"/>
  <c r="AK60" i="62"/>
  <c r="AF87" i="62"/>
  <c r="AC87" i="62"/>
  <c r="AB87" i="62"/>
  <c r="Y127" i="62"/>
  <c r="Z127" i="62"/>
  <c r="AC147" i="62"/>
  <c r="AB147" i="62"/>
  <c r="AF147" i="62"/>
  <c r="Y162" i="62"/>
  <c r="Z162" i="62"/>
  <c r="U178" i="62"/>
  <c r="T178" i="62"/>
  <c r="AD208" i="62"/>
  <c r="AE208" i="62"/>
  <c r="AL214" i="62"/>
  <c r="AP214" i="62"/>
  <c r="AM214" i="62"/>
  <c r="X230" i="62"/>
  <c r="AA230" i="62"/>
  <c r="W230" i="62"/>
  <c r="W10" i="62"/>
  <c r="X10" i="62"/>
  <c r="AA10" i="62"/>
  <c r="AC4" i="62"/>
  <c r="AB4" i="62"/>
  <c r="AF4" i="62"/>
  <c r="AA28" i="62"/>
  <c r="W28" i="62"/>
  <c r="X28" i="62"/>
  <c r="Z105" i="62"/>
  <c r="Y105" i="62"/>
  <c r="T112" i="62"/>
  <c r="U112" i="62"/>
  <c r="U126" i="62"/>
  <c r="T126" i="62"/>
  <c r="AF116" i="62"/>
  <c r="AC116" i="62"/>
  <c r="AB116" i="62"/>
  <c r="AG141" i="62"/>
  <c r="AH141" i="62"/>
  <c r="AK141" i="62"/>
  <c r="AE173" i="62"/>
  <c r="AD173" i="62"/>
  <c r="U174" i="62"/>
  <c r="T174" i="62"/>
  <c r="AG194" i="62"/>
  <c r="AH194" i="62"/>
  <c r="AK194" i="62"/>
  <c r="Z196" i="62"/>
  <c r="Y196" i="62"/>
  <c r="AE229" i="62"/>
  <c r="AD229" i="62"/>
  <c r="AB227" i="62"/>
  <c r="AF227" i="62"/>
  <c r="AC227" i="62"/>
  <c r="U238" i="62"/>
  <c r="T238" i="62"/>
  <c r="U252" i="62"/>
  <c r="T252" i="62"/>
  <c r="AF5" i="62"/>
  <c r="AC5" i="62"/>
  <c r="AB5" i="62"/>
  <c r="AF53" i="62"/>
  <c r="AB53" i="62"/>
  <c r="AC53" i="62"/>
  <c r="AD69" i="62"/>
  <c r="AE69" i="62"/>
  <c r="T86" i="62"/>
  <c r="U86" i="62"/>
  <c r="T104" i="62"/>
  <c r="U104" i="62"/>
  <c r="Y113" i="62"/>
  <c r="Z113" i="62"/>
  <c r="AC119" i="62"/>
  <c r="AF119" i="62"/>
  <c r="AB119" i="62"/>
  <c r="AF128" i="62"/>
  <c r="AC128" i="62"/>
  <c r="AB128" i="62"/>
  <c r="AC123" i="62"/>
  <c r="AB123" i="62"/>
  <c r="AF123" i="62"/>
  <c r="W145" i="62"/>
  <c r="AA145" i="62"/>
  <c r="X145" i="62"/>
  <c r="Y152" i="62"/>
  <c r="Z152" i="62"/>
  <c r="T242" i="62"/>
  <c r="U242" i="62"/>
  <c r="T179" i="62"/>
  <c r="U179" i="62"/>
  <c r="AG231" i="62"/>
  <c r="AK231" i="62"/>
  <c r="AH231" i="62"/>
  <c r="AF18" i="62"/>
  <c r="AC18" i="62"/>
  <c r="AB18" i="62"/>
  <c r="AE94" i="62"/>
  <c r="AD94" i="62"/>
  <c r="Y122" i="62"/>
  <c r="Z122" i="62"/>
  <c r="AF153" i="62"/>
  <c r="AC153" i="62"/>
  <c r="AB153" i="62"/>
  <c r="Y132" i="62"/>
  <c r="Z132" i="62"/>
  <c r="AE164" i="62"/>
  <c r="AD164" i="62"/>
  <c r="AA183" i="62"/>
  <c r="W183" i="62"/>
  <c r="X183" i="62"/>
  <c r="Y123" i="62"/>
  <c r="Z123" i="62"/>
  <c r="AF159" i="62"/>
  <c r="AC159" i="62"/>
  <c r="AB159" i="62"/>
  <c r="AC254" i="62"/>
  <c r="AF254" i="62"/>
  <c r="AB254" i="62"/>
  <c r="AG39" i="62"/>
  <c r="AH39" i="62"/>
  <c r="AK39" i="62"/>
  <c r="AG45" i="62"/>
  <c r="AH45" i="62"/>
  <c r="AK45" i="62"/>
  <c r="AK27" i="62"/>
  <c r="AG27" i="62"/>
  <c r="AH27" i="62"/>
  <c r="U31" i="62"/>
  <c r="T31" i="62"/>
  <c r="AE89" i="62"/>
  <c r="AD89" i="62"/>
  <c r="AG157" i="62"/>
  <c r="AK157" i="62"/>
  <c r="AH157" i="62"/>
  <c r="Y117" i="62"/>
  <c r="Z117" i="62"/>
  <c r="X179" i="62"/>
  <c r="AA179" i="62"/>
  <c r="W179" i="62"/>
  <c r="AF186" i="62"/>
  <c r="AC186" i="62"/>
  <c r="AB186" i="62"/>
  <c r="AE255" i="62"/>
  <c r="AD255" i="62"/>
  <c r="AD258" i="62"/>
  <c r="AE258" i="62"/>
  <c r="U61" i="62"/>
  <c r="T61" i="62"/>
  <c r="AE15" i="62"/>
  <c r="AD15" i="62"/>
  <c r="AL46" i="62"/>
  <c r="AM46" i="62"/>
  <c r="AP46" i="62"/>
  <c r="AH94" i="62"/>
  <c r="AG94" i="62"/>
  <c r="AK94" i="62"/>
  <c r="AC90" i="62"/>
  <c r="AB90" i="62"/>
  <c r="AF90" i="62"/>
  <c r="AA103" i="62"/>
  <c r="X103" i="62"/>
  <c r="W103" i="62"/>
  <c r="AK181" i="62"/>
  <c r="AG181" i="62"/>
  <c r="AH181" i="62"/>
  <c r="AA192" i="62"/>
  <c r="W192" i="62"/>
  <c r="X192" i="62"/>
  <c r="AB209" i="62"/>
  <c r="AF209" i="62"/>
  <c r="AC209" i="62"/>
  <c r="W76" i="62"/>
  <c r="AA76" i="62"/>
  <c r="X76" i="62"/>
  <c r="AG20" i="62"/>
  <c r="AK20" i="62"/>
  <c r="AH20" i="62"/>
  <c r="U16" i="62"/>
  <c r="T16" i="62"/>
  <c r="U34" i="62"/>
  <c r="T34" i="62"/>
  <c r="AE75" i="62"/>
  <c r="AD75" i="62"/>
  <c r="AD72" i="62"/>
  <c r="AE72" i="62"/>
  <c r="AG78" i="62"/>
  <c r="AH78" i="62"/>
  <c r="AK78" i="62"/>
  <c r="AF99" i="62"/>
  <c r="AB99" i="62"/>
  <c r="AC99" i="62"/>
  <c r="AB130" i="62"/>
  <c r="AC130" i="62"/>
  <c r="AF130" i="62"/>
  <c r="AF136" i="62"/>
  <c r="AB136" i="62"/>
  <c r="AC136" i="62"/>
  <c r="AB172" i="62"/>
  <c r="AF172" i="62"/>
  <c r="AC172" i="62"/>
  <c r="AC161" i="62"/>
  <c r="AF161" i="62"/>
  <c r="AB161" i="62"/>
  <c r="Y215" i="62"/>
  <c r="Z215" i="62"/>
  <c r="AB222" i="62"/>
  <c r="AC222" i="62"/>
  <c r="AF222" i="62"/>
  <c r="AD248" i="62"/>
  <c r="AE248" i="62"/>
  <c r="AG74" i="62"/>
  <c r="AK74" i="62"/>
  <c r="AH74" i="62"/>
  <c r="AF62" i="62"/>
  <c r="AB62" i="62"/>
  <c r="AC62" i="62"/>
  <c r="AF36" i="62"/>
  <c r="AC36" i="62"/>
  <c r="AB36" i="62"/>
  <c r="AD32" i="62"/>
  <c r="AE32" i="62"/>
  <c r="AX240" i="62"/>
  <c r="AY240" i="62"/>
  <c r="Z87" i="62"/>
  <c r="Y87" i="62"/>
  <c r="AE133" i="62"/>
  <c r="AD133" i="62"/>
  <c r="AC132" i="62"/>
  <c r="AF132" i="62"/>
  <c r="AB132" i="62"/>
  <c r="Y139" i="62"/>
  <c r="Z139" i="62"/>
  <c r="AK164" i="62"/>
  <c r="AG164" i="62"/>
  <c r="AH164" i="62"/>
  <c r="AD200" i="62"/>
  <c r="AE200" i="62"/>
  <c r="U235" i="62"/>
  <c r="T235" i="62"/>
  <c r="AJ214" i="62"/>
  <c r="AI214" i="62"/>
  <c r="T249" i="62"/>
  <c r="U249" i="62"/>
  <c r="T79" i="62"/>
  <c r="U79" i="62"/>
  <c r="X233" i="62"/>
  <c r="AA233" i="62"/>
  <c r="W233" i="62"/>
  <c r="AG51" i="62"/>
  <c r="AK51" i="62"/>
  <c r="AH51" i="62"/>
  <c r="Y11" i="62"/>
  <c r="Z11" i="62"/>
  <c r="U19" i="62"/>
  <c r="T19" i="62"/>
  <c r="U37" i="62"/>
  <c r="T37" i="62"/>
  <c r="AG57" i="62"/>
  <c r="AK57" i="62"/>
  <c r="AH57" i="62"/>
  <c r="AF105" i="62"/>
  <c r="AB105" i="62"/>
  <c r="AC105" i="62"/>
  <c r="Z84" i="62"/>
  <c r="Y84" i="62"/>
  <c r="X95" i="62"/>
  <c r="W95" i="62"/>
  <c r="AA95" i="62"/>
  <c r="X112" i="62"/>
  <c r="AA112" i="62"/>
  <c r="W112" i="62"/>
  <c r="AD169" i="62"/>
  <c r="AE169" i="62"/>
  <c r="AE140" i="62"/>
  <c r="AD140" i="62"/>
  <c r="AC149" i="62"/>
  <c r="AF149" i="62"/>
  <c r="AB149" i="62"/>
  <c r="AE182" i="62"/>
  <c r="AD182" i="62"/>
  <c r="AG188" i="62"/>
  <c r="AK188" i="62"/>
  <c r="AH188" i="62"/>
  <c r="T219" i="62"/>
  <c r="U219" i="62"/>
  <c r="AF191" i="62"/>
  <c r="AC191" i="62"/>
  <c r="AB191" i="62"/>
  <c r="W226" i="62"/>
  <c r="X226" i="62"/>
  <c r="AA226" i="62"/>
  <c r="T232" i="62"/>
  <c r="U232" i="62"/>
  <c r="AD12" i="62"/>
  <c r="AE12" i="62"/>
  <c r="U13" i="62"/>
  <c r="T13" i="62"/>
  <c r="AG43" i="62"/>
  <c r="AK43" i="62"/>
  <c r="AH43" i="62"/>
  <c r="W50" i="62"/>
  <c r="AA50" i="62"/>
  <c r="X50" i="62"/>
  <c r="AE176" i="62"/>
  <c r="AD176" i="62"/>
  <c r="AC81" i="62"/>
  <c r="AF81" i="62"/>
  <c r="AB81" i="62"/>
  <c r="X146" i="62"/>
  <c r="W146" i="62"/>
  <c r="AA146" i="62"/>
  <c r="AA217" i="62"/>
  <c r="X217" i="62"/>
  <c r="W217" i="62"/>
  <c r="T223" i="62"/>
  <c r="U223" i="62"/>
  <c r="AG237" i="62"/>
  <c r="AK237" i="62"/>
  <c r="AH237" i="62"/>
  <c r="AH245" i="62"/>
  <c r="AG245" i="62"/>
  <c r="AK245" i="62"/>
  <c r="AF88" i="62"/>
  <c r="AC88" i="62"/>
  <c r="AB88" i="62"/>
  <c r="Z190" i="62"/>
  <c r="Y190" i="62"/>
  <c r="AG77" i="62"/>
  <c r="AK77" i="62"/>
  <c r="AH77" i="62"/>
  <c r="W138" i="62"/>
  <c r="X138" i="62"/>
  <c r="AA138" i="62"/>
  <c r="T76" i="62"/>
  <c r="U76" i="62"/>
  <c r="AC163" i="62"/>
  <c r="AF163" i="62"/>
  <c r="AB163" i="62"/>
  <c r="Z36" i="62"/>
  <c r="Y36" i="62"/>
  <c r="AG133" i="62"/>
  <c r="AK133" i="62"/>
  <c r="AH133" i="62"/>
  <c r="AH208" i="62"/>
  <c r="AG208" i="62"/>
  <c r="AK208" i="62"/>
  <c r="Y4" i="62"/>
  <c r="Z4" i="62"/>
  <c r="AC84" i="62"/>
  <c r="AB84" i="62"/>
  <c r="AF84" i="62"/>
  <c r="AH173" i="62"/>
  <c r="AG173" i="62"/>
  <c r="AK173" i="62"/>
  <c r="W174" i="62"/>
  <c r="AA174" i="62"/>
  <c r="X174" i="62"/>
  <c r="AD241" i="62"/>
  <c r="AE241" i="62"/>
  <c r="AG69" i="62"/>
  <c r="AH69" i="62"/>
  <c r="AK69" i="62"/>
  <c r="AB243" i="62"/>
  <c r="AF243" i="62"/>
  <c r="AC243" i="62"/>
  <c r="AA31" i="62"/>
  <c r="W31" i="62"/>
  <c r="X31" i="62"/>
  <c r="U64" i="62"/>
  <c r="T64" i="62"/>
  <c r="AH89" i="62"/>
  <c r="AG89" i="62"/>
  <c r="AK89" i="62"/>
  <c r="X114" i="62"/>
  <c r="W114" i="62"/>
  <c r="AA114" i="62"/>
  <c r="Y124" i="62"/>
  <c r="Z124" i="62"/>
  <c r="Y118" i="62"/>
  <c r="Z118" i="62"/>
  <c r="AG137" i="62"/>
  <c r="AH137" i="62"/>
  <c r="AK137" i="62"/>
  <c r="U168" i="62"/>
  <c r="T168" i="62"/>
  <c r="W198" i="62"/>
  <c r="AA198" i="62"/>
  <c r="X198" i="62"/>
  <c r="Z186" i="62"/>
  <c r="Y186" i="62"/>
  <c r="AA171" i="62"/>
  <c r="W171" i="62"/>
  <c r="X171" i="62"/>
  <c r="AC185" i="62"/>
  <c r="AF185" i="62"/>
  <c r="AB185" i="62"/>
  <c r="AB190" i="62"/>
  <c r="AC190" i="62"/>
  <c r="AF190" i="62"/>
  <c r="U218" i="62"/>
  <c r="T218" i="62"/>
  <c r="AG250" i="62"/>
  <c r="AH250" i="62"/>
  <c r="AK250" i="62"/>
  <c r="AG258" i="62"/>
  <c r="AK258" i="62"/>
  <c r="AH258" i="62"/>
  <c r="AD77" i="62"/>
  <c r="AE77" i="62"/>
  <c r="W61" i="62"/>
  <c r="X61" i="62"/>
  <c r="AA61" i="62"/>
  <c r="AG15" i="62"/>
  <c r="AH15" i="62"/>
  <c r="AK15" i="62"/>
  <c r="AG3" i="62"/>
  <c r="AK3" i="62"/>
  <c r="AH3" i="62"/>
  <c r="Z90" i="62"/>
  <c r="Y90" i="62"/>
  <c r="AB101" i="62"/>
  <c r="AF101" i="62"/>
  <c r="AC101" i="62"/>
  <c r="T138" i="62"/>
  <c r="U138" i="62"/>
  <c r="AB177" i="62"/>
  <c r="AF177" i="62"/>
  <c r="AC177" i="62"/>
  <c r="T192" i="62"/>
  <c r="U192" i="62"/>
  <c r="AK210" i="62"/>
  <c r="AG210" i="62"/>
  <c r="AH210" i="62"/>
  <c r="AB216" i="62"/>
  <c r="AC216" i="62"/>
  <c r="AF216" i="62"/>
  <c r="Z225" i="62"/>
  <c r="Y225" i="62"/>
  <c r="AE239" i="62"/>
  <c r="AD239" i="62"/>
  <c r="AG6" i="62"/>
  <c r="AK6" i="62"/>
  <c r="AH6" i="62"/>
  <c r="AB8" i="62"/>
  <c r="AF8" i="62"/>
  <c r="AC8" i="62"/>
  <c r="AG49" i="62"/>
  <c r="AK49" i="62"/>
  <c r="AH49" i="62"/>
  <c r="AA16" i="62"/>
  <c r="W16" i="62"/>
  <c r="X16" i="62"/>
  <c r="AA34" i="62"/>
  <c r="W34" i="62"/>
  <c r="X34" i="62"/>
  <c r="AG75" i="62"/>
  <c r="AK75" i="62"/>
  <c r="AH75" i="62"/>
  <c r="AG72" i="62"/>
  <c r="AK72" i="62"/>
  <c r="AH72" i="62"/>
  <c r="T106" i="62"/>
  <c r="U106" i="62"/>
  <c r="U109" i="62"/>
  <c r="T109" i="62"/>
  <c r="X102" i="62"/>
  <c r="W102" i="62"/>
  <c r="AA102" i="62"/>
  <c r="AF122" i="62"/>
  <c r="AC122" i="62"/>
  <c r="AB122" i="62"/>
  <c r="Y163" i="62"/>
  <c r="Z163" i="62"/>
  <c r="AK142" i="62"/>
  <c r="AH142" i="62"/>
  <c r="AG142" i="62"/>
  <c r="Y150" i="62"/>
  <c r="Z150" i="62"/>
  <c r="Y161" i="62"/>
  <c r="Z161" i="62"/>
  <c r="AA204" i="62"/>
  <c r="W204" i="62"/>
  <c r="X204" i="62"/>
  <c r="AB206" i="62"/>
  <c r="AC206" i="62"/>
  <c r="AF206" i="62"/>
  <c r="U212" i="62"/>
  <c r="T212" i="62"/>
  <c r="AI253" i="62"/>
  <c r="AJ253" i="62"/>
  <c r="Y62" i="62"/>
  <c r="Z62" i="62"/>
  <c r="BA240" i="62"/>
  <c r="BB240" i="62"/>
  <c r="Y156" i="62"/>
  <c r="Z156" i="62"/>
  <c r="AG200" i="62"/>
  <c r="AH200" i="62"/>
  <c r="AK200" i="62"/>
  <c r="AD220" i="62"/>
  <c r="AE220" i="62"/>
  <c r="T221" i="62"/>
  <c r="U221" i="62"/>
  <c r="AD247" i="62"/>
  <c r="AE247" i="62"/>
  <c r="AG29" i="62"/>
  <c r="AK29" i="62"/>
  <c r="AH29" i="62"/>
  <c r="W79" i="62"/>
  <c r="AA79" i="62"/>
  <c r="X79" i="62"/>
  <c r="U233" i="62"/>
  <c r="T233" i="62"/>
  <c r="T110" i="62"/>
  <c r="U110" i="62"/>
  <c r="AG26" i="62"/>
  <c r="AK26" i="62"/>
  <c r="AH26" i="62"/>
  <c r="AF65" i="62"/>
  <c r="AB65" i="62"/>
  <c r="AC65" i="62"/>
  <c r="AA19" i="62"/>
  <c r="W19" i="62"/>
  <c r="X19" i="62"/>
  <c r="AA37" i="62"/>
  <c r="W37" i="62"/>
  <c r="X37" i="62"/>
  <c r="Z85" i="62"/>
  <c r="Y85" i="62"/>
  <c r="AG54" i="62"/>
  <c r="AH54" i="62"/>
  <c r="AK54" i="62"/>
  <c r="AH83" i="62"/>
  <c r="AG83" i="62"/>
  <c r="AK83" i="62"/>
  <c r="T100" i="62"/>
  <c r="U100" i="62"/>
  <c r="Y149" i="62"/>
  <c r="Z149" i="62"/>
  <c r="AE189" i="62"/>
  <c r="AD189" i="62"/>
  <c r="X219" i="62"/>
  <c r="AA219" i="62"/>
  <c r="W219" i="62"/>
  <c r="Y191" i="62"/>
  <c r="Z191" i="62"/>
  <c r="W232" i="62"/>
  <c r="X232" i="62"/>
  <c r="AA232" i="62"/>
  <c r="AH241" i="62"/>
  <c r="AK241" i="62"/>
  <c r="AG241" i="62"/>
  <c r="Z30" i="62"/>
  <c r="Y30" i="62"/>
  <c r="U70" i="62"/>
  <c r="T70" i="62"/>
  <c r="AK38" i="62"/>
  <c r="AH38" i="62"/>
  <c r="AG38" i="62"/>
  <c r="AG12" i="62"/>
  <c r="AK12" i="62"/>
  <c r="AH12" i="62"/>
  <c r="W13" i="62"/>
  <c r="AA13" i="62"/>
  <c r="X13" i="62"/>
  <c r="AE33" i="62"/>
  <c r="AD33" i="62"/>
  <c r="AD43" i="62"/>
  <c r="AE43" i="62"/>
  <c r="T50" i="62"/>
  <c r="U50" i="62"/>
  <c r="AC96" i="62"/>
  <c r="AB96" i="62"/>
  <c r="AF96" i="62"/>
  <c r="T98" i="62"/>
  <c r="U98" i="62"/>
  <c r="U135" i="62"/>
  <c r="T135" i="62"/>
  <c r="AD134" i="62"/>
  <c r="AE134" i="62"/>
  <c r="AG151" i="62"/>
  <c r="AH151" i="62"/>
  <c r="AK151" i="62"/>
  <c r="AE167" i="62"/>
  <c r="AD167" i="62"/>
  <c r="Y165" i="62"/>
  <c r="Z165" i="62"/>
  <c r="T217" i="62"/>
  <c r="U217" i="62"/>
  <c r="AH251" i="62"/>
  <c r="AG251" i="62"/>
  <c r="AK251" i="62"/>
  <c r="T171" i="62"/>
  <c r="U171" i="62"/>
  <c r="AB199" i="62"/>
  <c r="AF199" i="62"/>
  <c r="AC199" i="62"/>
  <c r="AD181" i="62"/>
  <c r="AE181" i="62"/>
  <c r="W257" i="62"/>
  <c r="X257" i="62"/>
  <c r="AA257" i="62"/>
  <c r="AD35" i="62"/>
  <c r="AE35" i="62"/>
  <c r="AD160" i="62"/>
  <c r="AE160" i="62"/>
  <c r="AK248" i="62"/>
  <c r="AG248" i="62"/>
  <c r="AH248" i="62"/>
  <c r="W58" i="62"/>
  <c r="AA58" i="62"/>
  <c r="X58" i="62"/>
  <c r="AC127" i="62"/>
  <c r="AB127" i="62"/>
  <c r="AF127" i="62"/>
  <c r="AB162" i="62"/>
  <c r="AF162" i="62"/>
  <c r="AC162" i="62"/>
  <c r="W235" i="62"/>
  <c r="AA235" i="62"/>
  <c r="X235" i="62"/>
  <c r="AF11" i="62"/>
  <c r="AC11" i="62"/>
  <c r="AB11" i="62"/>
  <c r="U95" i="62"/>
  <c r="T95" i="62"/>
  <c r="AD68" i="62"/>
  <c r="AE68" i="62"/>
  <c r="T145" i="62"/>
  <c r="U145" i="62"/>
  <c r="W242" i="62"/>
  <c r="AA242" i="62"/>
  <c r="X242" i="62"/>
  <c r="AG59" i="62"/>
  <c r="AK59" i="62"/>
  <c r="AH59" i="62"/>
  <c r="AG17" i="62"/>
  <c r="AK17" i="62"/>
  <c r="AH17" i="62"/>
  <c r="AG23" i="62"/>
  <c r="AK23" i="62"/>
  <c r="AH23" i="62"/>
  <c r="AD63" i="62"/>
  <c r="AE63" i="62"/>
  <c r="W64" i="62"/>
  <c r="AA64" i="62"/>
  <c r="X64" i="62"/>
  <c r="AD157" i="62"/>
  <c r="AE157" i="62"/>
  <c r="T114" i="62"/>
  <c r="U114" i="62"/>
  <c r="AC124" i="62"/>
  <c r="AB124" i="62"/>
  <c r="AF124" i="62"/>
  <c r="AC118" i="62"/>
  <c r="AB118" i="62"/>
  <c r="AF118" i="62"/>
  <c r="AD137" i="62"/>
  <c r="AE137" i="62"/>
  <c r="T198" i="62"/>
  <c r="U198" i="62"/>
  <c r="AB184" i="62"/>
  <c r="AF184" i="62"/>
  <c r="AC184" i="62"/>
  <c r="AB187" i="62"/>
  <c r="AF187" i="62"/>
  <c r="AC187" i="62"/>
  <c r="Z185" i="62"/>
  <c r="Y185" i="62"/>
  <c r="AF203" i="62"/>
  <c r="AC203" i="62"/>
  <c r="AB203" i="62"/>
  <c r="U244" i="62"/>
  <c r="T244" i="62"/>
  <c r="AG255" i="62"/>
  <c r="AK255" i="62"/>
  <c r="AH255" i="62"/>
  <c r="AO40" i="62"/>
  <c r="AN40" i="62"/>
  <c r="AF71" i="62"/>
  <c r="AB71" i="62"/>
  <c r="AC71" i="62"/>
  <c r="Z24" i="62"/>
  <c r="Y24" i="62"/>
  <c r="AF56" i="62"/>
  <c r="AB56" i="62"/>
  <c r="AC56" i="62"/>
  <c r="U73" i="62"/>
  <c r="T73" i="62"/>
  <c r="Y101" i="62"/>
  <c r="Z101" i="62"/>
  <c r="AC120" i="62"/>
  <c r="AF120" i="62"/>
  <c r="AB120" i="62"/>
  <c r="AB202" i="62"/>
  <c r="AC202" i="62"/>
  <c r="AF202" i="62"/>
  <c r="Z209" i="62"/>
  <c r="Y209" i="62"/>
  <c r="AB225" i="62"/>
  <c r="AC225" i="62"/>
  <c r="AF225" i="62"/>
  <c r="AG239" i="62"/>
  <c r="AK239" i="62"/>
  <c r="AH239" i="62"/>
  <c r="Y8" i="62"/>
  <c r="Z8" i="62"/>
  <c r="AD49" i="62"/>
  <c r="AE49" i="62"/>
  <c r="AD20" i="62"/>
  <c r="AE20" i="62"/>
  <c r="AA47" i="62"/>
  <c r="W47" i="62"/>
  <c r="X47" i="62"/>
  <c r="U92" i="62"/>
  <c r="T92" i="62"/>
  <c r="T102" i="62"/>
  <c r="U102" i="62"/>
  <c r="Y125" i="62"/>
  <c r="Z125" i="62"/>
  <c r="Y121" i="62"/>
  <c r="Z121" i="62"/>
  <c r="AG131" i="62"/>
  <c r="AH131" i="62"/>
  <c r="AK131" i="62"/>
  <c r="AE142" i="62"/>
  <c r="AD142" i="62"/>
  <c r="AC150" i="62"/>
  <c r="AB150" i="62"/>
  <c r="AF150" i="62"/>
  <c r="Z172" i="62"/>
  <c r="Y172" i="62"/>
  <c r="T204" i="62"/>
  <c r="U204" i="62"/>
  <c r="Z206" i="62"/>
  <c r="Y206" i="62"/>
  <c r="AD213" i="62"/>
  <c r="AE213" i="62"/>
  <c r="X212" i="62"/>
  <c r="W212" i="62"/>
  <c r="AA212" i="62"/>
  <c r="Z222" i="62"/>
  <c r="Y222" i="62"/>
  <c r="AE256" i="62"/>
  <c r="AD256" i="62"/>
  <c r="T80" i="62"/>
  <c r="U80" i="62"/>
  <c r="X108" i="62"/>
  <c r="W108" i="62"/>
  <c r="AA108" i="62"/>
  <c r="U115" i="62"/>
  <c r="T115" i="62"/>
  <c r="AB139" i="62"/>
  <c r="AC139" i="62"/>
  <c r="AF139" i="62"/>
  <c r="AD29" i="62"/>
  <c r="AE29" i="62"/>
  <c r="AE21" i="62"/>
  <c r="AD21" i="62"/>
  <c r="AD51" i="62"/>
  <c r="AE51" i="62"/>
  <c r="X110" i="62"/>
  <c r="W110" i="62"/>
  <c r="AA110" i="62"/>
  <c r="Y65" i="62"/>
  <c r="Z65" i="62"/>
  <c r="AF85" i="62"/>
  <c r="AC85" i="62"/>
  <c r="AB85" i="62"/>
  <c r="AE83" i="62"/>
  <c r="AD83" i="62"/>
  <c r="Y116" i="62"/>
  <c r="Z116" i="62"/>
  <c r="AE144" i="62"/>
  <c r="AD144" i="62"/>
  <c r="AK140" i="62"/>
  <c r="AH140" i="62"/>
  <c r="AG140" i="62"/>
  <c r="AH182" i="62"/>
  <c r="AG182" i="62"/>
  <c r="AK182" i="62"/>
  <c r="AD188" i="62"/>
  <c r="AE188" i="62"/>
  <c r="AG189" i="62"/>
  <c r="AH189" i="62"/>
  <c r="AK189" i="62"/>
  <c r="Y227" i="62"/>
  <c r="Z227" i="62"/>
  <c r="AF30" i="62"/>
  <c r="AC30" i="62"/>
  <c r="AB30" i="62"/>
  <c r="W70" i="62"/>
  <c r="X70" i="62"/>
  <c r="AA70" i="62"/>
  <c r="AE38" i="62"/>
  <c r="AD38" i="62"/>
  <c r="Y5" i="62"/>
  <c r="Z5" i="62"/>
  <c r="AK33" i="62"/>
  <c r="AG33" i="62"/>
  <c r="AH33" i="62"/>
  <c r="Y53" i="62"/>
  <c r="Z53" i="62"/>
  <c r="AK176" i="62"/>
  <c r="AH176" i="62"/>
  <c r="AG176" i="62"/>
  <c r="Z81" i="62"/>
  <c r="Y81" i="62"/>
  <c r="Z96" i="62"/>
  <c r="Y96" i="62"/>
  <c r="W98" i="62"/>
  <c r="AA98" i="62"/>
  <c r="X98" i="62"/>
  <c r="Y119" i="62"/>
  <c r="Z119" i="62"/>
  <c r="Y128" i="62"/>
  <c r="Z128" i="62"/>
  <c r="AG148" i="62"/>
  <c r="AH148" i="62"/>
  <c r="AK148" i="62"/>
  <c r="AD151" i="62"/>
  <c r="AE151" i="62"/>
  <c r="U146" i="62"/>
  <c r="T146" i="62"/>
  <c r="AK167" i="62"/>
  <c r="AH167" i="62"/>
  <c r="AG167" i="62"/>
  <c r="AB165" i="62"/>
  <c r="AC165" i="62"/>
  <c r="AF165" i="62"/>
  <c r="AF197" i="62"/>
  <c r="AC197" i="62"/>
  <c r="AB197" i="62"/>
  <c r="AD237" i="62"/>
  <c r="AE237" i="62"/>
  <c r="AD245" i="62"/>
  <c r="AE245" i="62"/>
  <c r="AE251" i="62"/>
  <c r="AD251" i="62"/>
  <c r="W67" i="62"/>
  <c r="AA67" i="62"/>
  <c r="X67" i="62"/>
  <c r="AD210" i="62"/>
  <c r="AE210" i="62"/>
  <c r="AF82" i="62"/>
  <c r="AC82" i="62"/>
  <c r="AB82" i="62"/>
  <c r="Y130" i="62"/>
  <c r="Z130" i="62"/>
  <c r="Y175" i="62"/>
  <c r="Z175" i="62"/>
  <c r="AG32" i="62"/>
  <c r="AK32" i="62"/>
  <c r="AH32" i="62"/>
  <c r="U230" i="62"/>
  <c r="T230" i="62"/>
  <c r="AE57" i="62"/>
  <c r="AD57" i="62"/>
  <c r="Z170" i="62"/>
  <c r="Y170" i="62"/>
  <c r="T41" i="62"/>
  <c r="U41" i="62"/>
  <c r="W86" i="62"/>
  <c r="AA86" i="62"/>
  <c r="X86" i="62"/>
  <c r="W135" i="62"/>
  <c r="AA135" i="62"/>
  <c r="X135" i="62"/>
  <c r="AD154" i="62"/>
  <c r="AE154" i="62"/>
  <c r="AA223" i="62"/>
  <c r="X223" i="62"/>
  <c r="W223" i="62"/>
  <c r="AD17" i="62"/>
  <c r="AE17" i="62"/>
  <c r="AD23" i="62"/>
  <c r="AE23" i="62"/>
  <c r="AE52" i="62"/>
  <c r="AD52" i="62"/>
  <c r="U22" i="62"/>
  <c r="T22" i="62"/>
  <c r="AE66" i="62"/>
  <c r="AD66" i="62"/>
  <c r="AG63" i="62"/>
  <c r="AK63" i="62"/>
  <c r="AH63" i="62"/>
  <c r="Z88" i="62"/>
  <c r="Y88" i="62"/>
  <c r="U107" i="62"/>
  <c r="T107" i="62"/>
  <c r="AF93" i="62"/>
  <c r="AC93" i="62"/>
  <c r="AB93" i="62"/>
  <c r="AE143" i="62"/>
  <c r="AD143" i="62"/>
  <c r="AC129" i="62"/>
  <c r="AB129" i="62"/>
  <c r="AF129" i="62"/>
  <c r="AA168" i="62"/>
  <c r="X168" i="62"/>
  <c r="W168" i="62"/>
  <c r="AC155" i="62"/>
  <c r="AF155" i="62"/>
  <c r="AB155" i="62"/>
  <c r="Z187" i="62"/>
  <c r="Y187" i="62"/>
  <c r="AL211" i="62"/>
  <c r="AP211" i="62"/>
  <c r="AM211" i="62"/>
  <c r="Y203" i="62"/>
  <c r="Z203" i="62"/>
  <c r="X218" i="62"/>
  <c r="AA218" i="62"/>
  <c r="W218" i="62"/>
  <c r="X244" i="62"/>
  <c r="W244" i="62"/>
  <c r="AA244" i="62"/>
  <c r="AD250" i="62"/>
  <c r="AE250" i="62"/>
  <c r="AU40" i="62"/>
  <c r="AR40" i="62"/>
  <c r="AQ40" i="62"/>
  <c r="Y71" i="62"/>
  <c r="Z71" i="62"/>
  <c r="U7" i="62"/>
  <c r="T7" i="62"/>
  <c r="AF24" i="62"/>
  <c r="AC24" i="62"/>
  <c r="AB24" i="62"/>
  <c r="AE3" i="62"/>
  <c r="AD3" i="62"/>
  <c r="Y56" i="62"/>
  <c r="Z56" i="62"/>
  <c r="W73" i="62"/>
  <c r="AA73" i="62"/>
  <c r="X73" i="62"/>
  <c r="Y120" i="62"/>
  <c r="Z120" i="62"/>
  <c r="Y177" i="62"/>
  <c r="Z177" i="62"/>
  <c r="AC158" i="62"/>
  <c r="AF158" i="62"/>
  <c r="AB158" i="62"/>
  <c r="Z202" i="62"/>
  <c r="Y202" i="62"/>
  <c r="Y193" i="62"/>
  <c r="Z193" i="62"/>
  <c r="Z216" i="62"/>
  <c r="Y216" i="62"/>
  <c r="AG234" i="62"/>
  <c r="AH234" i="62"/>
  <c r="AK234" i="62"/>
  <c r="AE6" i="62"/>
  <c r="AD6" i="62"/>
  <c r="Z82" i="62"/>
  <c r="Y82" i="62"/>
  <c r="U25" i="62"/>
  <c r="T25" i="62"/>
  <c r="W44" i="62"/>
  <c r="AA44" i="62"/>
  <c r="X44" i="62"/>
  <c r="AE97" i="62"/>
  <c r="AD97" i="62"/>
  <c r="W92" i="62"/>
  <c r="AA92" i="62"/>
  <c r="X92" i="62"/>
  <c r="AF111" i="62"/>
  <c r="AB111" i="62"/>
  <c r="AC111" i="62"/>
  <c r="X106" i="62"/>
  <c r="AA106" i="62"/>
  <c r="W106" i="62"/>
  <c r="AA109" i="62"/>
  <c r="X109" i="62"/>
  <c r="W109" i="62"/>
  <c r="AC121" i="62"/>
  <c r="AF121" i="62"/>
  <c r="AB121" i="62"/>
  <c r="AD131" i="62"/>
  <c r="AE131" i="62"/>
  <c r="Y153" i="62"/>
  <c r="Z153" i="62"/>
  <c r="AG160" i="62"/>
  <c r="AK160" i="62"/>
  <c r="AH160" i="62"/>
  <c r="AD207" i="62"/>
  <c r="AE207" i="62"/>
  <c r="AF175" i="62"/>
  <c r="AB175" i="62"/>
  <c r="AC175" i="62"/>
  <c r="AE228" i="62"/>
  <c r="AD228" i="62"/>
  <c r="AA246" i="62"/>
  <c r="X246" i="62"/>
  <c r="W246" i="62"/>
  <c r="AM253" i="62"/>
  <c r="AL253" i="62"/>
  <c r="AP253" i="62"/>
  <c r="AG256" i="62"/>
  <c r="AH256" i="62"/>
  <c r="AK256" i="62"/>
  <c r="AB14" i="62"/>
  <c r="AF14" i="62"/>
  <c r="AC14" i="62"/>
  <c r="AE9" i="62"/>
  <c r="AD9" i="62"/>
  <c r="AD60" i="62"/>
  <c r="AE60" i="62"/>
  <c r="W80" i="62"/>
  <c r="AA80" i="62"/>
  <c r="X80" i="62"/>
  <c r="T108" i="62"/>
  <c r="U108" i="62"/>
  <c r="W115" i="62"/>
  <c r="AA115" i="62"/>
  <c r="X115" i="62"/>
  <c r="Y147" i="62"/>
  <c r="Z147" i="62"/>
  <c r="AF156" i="62"/>
  <c r="AC156" i="62"/>
  <c r="AB156" i="62"/>
  <c r="AC166" i="62"/>
  <c r="AF166" i="62"/>
  <c r="AB166" i="62"/>
  <c r="X178" i="62"/>
  <c r="AA178" i="62"/>
  <c r="W178" i="62"/>
  <c r="AK220" i="62"/>
  <c r="AH220" i="62"/>
  <c r="AG220" i="62"/>
  <c r="AA221" i="62"/>
  <c r="W221" i="62"/>
  <c r="X221" i="62"/>
  <c r="AG247" i="62"/>
  <c r="AH247" i="62"/>
  <c r="AK247" i="62"/>
  <c r="U10" i="62"/>
  <c r="T10" i="62"/>
  <c r="AK21" i="62"/>
  <c r="AG21" i="62"/>
  <c r="AH21" i="62"/>
  <c r="AD26" i="62"/>
  <c r="AE26" i="62"/>
  <c r="U28" i="62"/>
  <c r="T28" i="62"/>
  <c r="AE54" i="62"/>
  <c r="AD54" i="62"/>
  <c r="X100" i="62"/>
  <c r="AA100" i="62"/>
  <c r="W100" i="62"/>
  <c r="W126" i="62"/>
  <c r="X126" i="62"/>
  <c r="AA126" i="62"/>
  <c r="AG144" i="62"/>
  <c r="AK144" i="62"/>
  <c r="AH144" i="62"/>
  <c r="AE141" i="62"/>
  <c r="AD141" i="62"/>
  <c r="U183" i="62"/>
  <c r="T183" i="62"/>
  <c r="AF170" i="62"/>
  <c r="AB170" i="62"/>
  <c r="AC170" i="62"/>
  <c r="AD194" i="62"/>
  <c r="AE194" i="62"/>
  <c r="AB196" i="62"/>
  <c r="AC196" i="62"/>
  <c r="AF196" i="62"/>
  <c r="AH229" i="62"/>
  <c r="AK229" i="62"/>
  <c r="AG229" i="62"/>
  <c r="W238" i="62"/>
  <c r="AA238" i="62"/>
  <c r="X238" i="62"/>
  <c r="AA252" i="62"/>
  <c r="X252" i="62"/>
  <c r="W252" i="62"/>
  <c r="AG68" i="62"/>
  <c r="AK68" i="62"/>
  <c r="AH68" i="62"/>
  <c r="AA41" i="62"/>
  <c r="W41" i="62"/>
  <c r="X41" i="62"/>
  <c r="AF91" i="62"/>
  <c r="AC91" i="62"/>
  <c r="AB91" i="62"/>
  <c r="X104" i="62"/>
  <c r="W104" i="62"/>
  <c r="AA104" i="62"/>
  <c r="AB113" i="62"/>
  <c r="AF113" i="62"/>
  <c r="AC113" i="62"/>
  <c r="AD148" i="62"/>
  <c r="AE148" i="62"/>
  <c r="AG154" i="62"/>
  <c r="AK154" i="62"/>
  <c r="AH154" i="62"/>
  <c r="Y159" i="62"/>
  <c r="Z159" i="62"/>
  <c r="AC152" i="62"/>
  <c r="AF152" i="62"/>
  <c r="AB152" i="62"/>
  <c r="Y197" i="62"/>
  <c r="Z197" i="62"/>
  <c r="Y243" i="62"/>
  <c r="Z243" i="62"/>
  <c r="Y254" i="62"/>
  <c r="Z254" i="62"/>
  <c r="AF23" i="63"/>
  <c r="AC23" i="63"/>
  <c r="AB23" i="63"/>
  <c r="Y71" i="63"/>
  <c r="Z71" i="63"/>
  <c r="Z65" i="63"/>
  <c r="Y65" i="63"/>
  <c r="AE98" i="63"/>
  <c r="AD98" i="63"/>
  <c r="W130" i="63"/>
  <c r="X130" i="63"/>
  <c r="AA130" i="63"/>
  <c r="AF99" i="63"/>
  <c r="AC99" i="63"/>
  <c r="AB99" i="63"/>
  <c r="AD132" i="63"/>
  <c r="AE132" i="63"/>
  <c r="AC172" i="63"/>
  <c r="AF172" i="63"/>
  <c r="AB172" i="63"/>
  <c r="Y163" i="63"/>
  <c r="Z163" i="63"/>
  <c r="Z196" i="63"/>
  <c r="Y196" i="63"/>
  <c r="Y243" i="63"/>
  <c r="Z243" i="63"/>
  <c r="AK241" i="63"/>
  <c r="AH241" i="63"/>
  <c r="AG241" i="63"/>
  <c r="U250" i="63"/>
  <c r="T250" i="63"/>
  <c r="AG8" i="63"/>
  <c r="AK8" i="63"/>
  <c r="AH8" i="63"/>
  <c r="Z63" i="63"/>
  <c r="Y63" i="63"/>
  <c r="T47" i="63"/>
  <c r="U47" i="63"/>
  <c r="W16" i="63"/>
  <c r="AA16" i="63"/>
  <c r="X16" i="63"/>
  <c r="U40" i="63"/>
  <c r="T40" i="63"/>
  <c r="AF86" i="63"/>
  <c r="AC86" i="63"/>
  <c r="AB86" i="63"/>
  <c r="Y55" i="63"/>
  <c r="Z55" i="63"/>
  <c r="W73" i="63"/>
  <c r="X73" i="63"/>
  <c r="AA73" i="63"/>
  <c r="AE155" i="63"/>
  <c r="AD155" i="63"/>
  <c r="X189" i="63"/>
  <c r="AA189" i="63"/>
  <c r="W189" i="63"/>
  <c r="W254" i="63"/>
  <c r="AA254" i="63"/>
  <c r="X254" i="63"/>
  <c r="Z42" i="63"/>
  <c r="Y42" i="63"/>
  <c r="AE21" i="63"/>
  <c r="AD21" i="63"/>
  <c r="AP61" i="63"/>
  <c r="AM61" i="63"/>
  <c r="AL61" i="63"/>
  <c r="AK89" i="63"/>
  <c r="AH89" i="63"/>
  <c r="AG89" i="63"/>
  <c r="AM100" i="63"/>
  <c r="AP100" i="63"/>
  <c r="AL100" i="63"/>
  <c r="AE178" i="63"/>
  <c r="AD178" i="63"/>
  <c r="AB188" i="63"/>
  <c r="AF188" i="63"/>
  <c r="AC188" i="63"/>
  <c r="W171" i="63"/>
  <c r="AA171" i="63"/>
  <c r="X171" i="63"/>
  <c r="AD212" i="63"/>
  <c r="AE212" i="63"/>
  <c r="W225" i="63"/>
  <c r="AA225" i="63"/>
  <c r="X225" i="63"/>
  <c r="AG14" i="63"/>
  <c r="AK14" i="63"/>
  <c r="AH14" i="63"/>
  <c r="AG24" i="63"/>
  <c r="AH24" i="63"/>
  <c r="AK24" i="63"/>
  <c r="AF33" i="63"/>
  <c r="AC33" i="63"/>
  <c r="AB33" i="63"/>
  <c r="W22" i="63"/>
  <c r="AA22" i="63"/>
  <c r="X22" i="63"/>
  <c r="AB57" i="63"/>
  <c r="AC57" i="63"/>
  <c r="AF57" i="63"/>
  <c r="AB60" i="63"/>
  <c r="AC60" i="63"/>
  <c r="AF60" i="63"/>
  <c r="AC49" i="63"/>
  <c r="AF49" i="63"/>
  <c r="AB49" i="63"/>
  <c r="AG106" i="63"/>
  <c r="AH106" i="63"/>
  <c r="AK106" i="63"/>
  <c r="AK77" i="63"/>
  <c r="AH77" i="63"/>
  <c r="AG77" i="63"/>
  <c r="AG131" i="63"/>
  <c r="AK131" i="63"/>
  <c r="AH131" i="63"/>
  <c r="AI107" i="63"/>
  <c r="AJ107" i="63"/>
  <c r="Z129" i="63"/>
  <c r="Y129" i="63"/>
  <c r="AN109" i="63"/>
  <c r="AO109" i="63"/>
  <c r="AB147" i="63"/>
  <c r="AF147" i="63"/>
  <c r="AC147" i="63"/>
  <c r="U181" i="63"/>
  <c r="T181" i="63"/>
  <c r="AA204" i="63"/>
  <c r="W204" i="63"/>
  <c r="X204" i="63"/>
  <c r="AK203" i="63"/>
  <c r="AG203" i="63"/>
  <c r="AH203" i="63"/>
  <c r="Y4" i="63"/>
  <c r="Z4" i="63"/>
  <c r="AE15" i="63"/>
  <c r="AD15" i="63"/>
  <c r="AE30" i="63"/>
  <c r="AD30" i="63"/>
  <c r="AF36" i="63"/>
  <c r="AC36" i="63"/>
  <c r="AB36" i="63"/>
  <c r="AC68" i="63"/>
  <c r="AB68" i="63"/>
  <c r="AF68" i="63"/>
  <c r="AK179" i="63"/>
  <c r="AG179" i="63"/>
  <c r="AH179" i="63"/>
  <c r="AE142" i="63"/>
  <c r="AD142" i="63"/>
  <c r="T149" i="63"/>
  <c r="U149" i="63"/>
  <c r="X153" i="63"/>
  <c r="W153" i="63"/>
  <c r="AA153" i="63"/>
  <c r="AI180" i="63"/>
  <c r="AJ180" i="63"/>
  <c r="AB182" i="63"/>
  <c r="AC182" i="63"/>
  <c r="AF182" i="63"/>
  <c r="AF185" i="63"/>
  <c r="AC185" i="63"/>
  <c r="AB185" i="63"/>
  <c r="Y192" i="63"/>
  <c r="Z192" i="63"/>
  <c r="AP197" i="63"/>
  <c r="AM197" i="63"/>
  <c r="AL197" i="63"/>
  <c r="AB208" i="63"/>
  <c r="AF208" i="63"/>
  <c r="AC208" i="63"/>
  <c r="AC216" i="63"/>
  <c r="AF216" i="63"/>
  <c r="AB216" i="63"/>
  <c r="Y232" i="63"/>
  <c r="Z232" i="63"/>
  <c r="W244" i="63"/>
  <c r="AA244" i="63"/>
  <c r="X244" i="63"/>
  <c r="AG256" i="63"/>
  <c r="AK256" i="63"/>
  <c r="AH256" i="63"/>
  <c r="AF59" i="63"/>
  <c r="AC59" i="63"/>
  <c r="AB59" i="63"/>
  <c r="T44" i="63"/>
  <c r="U44" i="63"/>
  <c r="U37" i="63"/>
  <c r="T37" i="63"/>
  <c r="AA108" i="63"/>
  <c r="W108" i="63"/>
  <c r="X108" i="63"/>
  <c r="AG97" i="63"/>
  <c r="AK97" i="63"/>
  <c r="AH97" i="63"/>
  <c r="Y175" i="63"/>
  <c r="Z175" i="63"/>
  <c r="T186" i="63"/>
  <c r="U186" i="63"/>
  <c r="AC200" i="63"/>
  <c r="AF200" i="63"/>
  <c r="AB200" i="63"/>
  <c r="Y211" i="63"/>
  <c r="Z211" i="63"/>
  <c r="AD3" i="63"/>
  <c r="AE3" i="63"/>
  <c r="AE9" i="63"/>
  <c r="AD9" i="63"/>
  <c r="Y23" i="63"/>
  <c r="Z23" i="63"/>
  <c r="AC78" i="63"/>
  <c r="AB78" i="63"/>
  <c r="AF78" i="63"/>
  <c r="W62" i="63"/>
  <c r="AA62" i="63"/>
  <c r="X62" i="63"/>
  <c r="AF71" i="63"/>
  <c r="AB71" i="63"/>
  <c r="AC71" i="63"/>
  <c r="Y115" i="63"/>
  <c r="Z115" i="63"/>
  <c r="AK132" i="63"/>
  <c r="AG132" i="63"/>
  <c r="AH132" i="63"/>
  <c r="AE148" i="63"/>
  <c r="AD148" i="63"/>
  <c r="Y177" i="63"/>
  <c r="Z177" i="63"/>
  <c r="U187" i="63"/>
  <c r="T187" i="63"/>
  <c r="Z202" i="63"/>
  <c r="Y202" i="63"/>
  <c r="AB196" i="63"/>
  <c r="AC196" i="63"/>
  <c r="AF196" i="63"/>
  <c r="AE209" i="63"/>
  <c r="AD209" i="63"/>
  <c r="Y218" i="63"/>
  <c r="Z218" i="63"/>
  <c r="Y236" i="63"/>
  <c r="Z236" i="63"/>
  <c r="AB63" i="63"/>
  <c r="AC63" i="63"/>
  <c r="AF63" i="63"/>
  <c r="AF53" i="63"/>
  <c r="AC53" i="63"/>
  <c r="AB53" i="63"/>
  <c r="AA40" i="63"/>
  <c r="W40" i="63"/>
  <c r="X40" i="63"/>
  <c r="Y86" i="63"/>
  <c r="Z86" i="63"/>
  <c r="AK70" i="63"/>
  <c r="AH70" i="63"/>
  <c r="AG70" i="63"/>
  <c r="AD72" i="63"/>
  <c r="AE72" i="63"/>
  <c r="AD91" i="63"/>
  <c r="AE91" i="63"/>
  <c r="W143" i="63"/>
  <c r="AA143" i="63"/>
  <c r="X143" i="63"/>
  <c r="Y135" i="63"/>
  <c r="Z135" i="63"/>
  <c r="AU193" i="63"/>
  <c r="AR193" i="63"/>
  <c r="AQ193" i="63"/>
  <c r="Y220" i="63"/>
  <c r="Z220" i="63"/>
  <c r="U219" i="63"/>
  <c r="T219" i="63"/>
  <c r="AG230" i="63"/>
  <c r="AH230" i="63"/>
  <c r="AK230" i="63"/>
  <c r="Y257" i="63"/>
  <c r="Z257" i="63"/>
  <c r="AB42" i="63"/>
  <c r="AF42" i="63"/>
  <c r="AC42" i="63"/>
  <c r="AG21" i="63"/>
  <c r="AK21" i="63"/>
  <c r="AH21" i="63"/>
  <c r="AJ64" i="63"/>
  <c r="AI64" i="63"/>
  <c r="AE110" i="63"/>
  <c r="AD110" i="63"/>
  <c r="AG92" i="63"/>
  <c r="AK92" i="63"/>
  <c r="AH92" i="63"/>
  <c r="AI100" i="63"/>
  <c r="AJ100" i="63"/>
  <c r="Y93" i="63"/>
  <c r="Z93" i="63"/>
  <c r="AB128" i="63"/>
  <c r="AF128" i="63"/>
  <c r="AC128" i="63"/>
  <c r="AC124" i="63"/>
  <c r="AF124" i="63"/>
  <c r="AB124" i="63"/>
  <c r="X144" i="63"/>
  <c r="W144" i="63"/>
  <c r="AA144" i="63"/>
  <c r="AE205" i="63"/>
  <c r="AD205" i="63"/>
  <c r="AG212" i="63"/>
  <c r="AH212" i="63"/>
  <c r="AK212" i="63"/>
  <c r="U225" i="63"/>
  <c r="T225" i="63"/>
  <c r="Y246" i="63"/>
  <c r="Z246" i="63"/>
  <c r="AG234" i="63"/>
  <c r="AK234" i="63"/>
  <c r="AH234" i="63"/>
  <c r="AB252" i="63"/>
  <c r="AF252" i="63"/>
  <c r="AC252" i="63"/>
  <c r="W247" i="63"/>
  <c r="AA247" i="63"/>
  <c r="X247" i="63"/>
  <c r="AH104" i="63"/>
  <c r="AG104" i="63"/>
  <c r="AK104" i="63"/>
  <c r="AG103" i="63"/>
  <c r="AK103" i="63"/>
  <c r="AH103" i="63"/>
  <c r="AF129" i="63"/>
  <c r="AC129" i="63"/>
  <c r="AB129" i="63"/>
  <c r="Z120" i="63"/>
  <c r="Y120" i="63"/>
  <c r="U165" i="63"/>
  <c r="T165" i="63"/>
  <c r="AG199" i="63"/>
  <c r="AK199" i="63"/>
  <c r="AH199" i="63"/>
  <c r="T204" i="63"/>
  <c r="U204" i="63"/>
  <c r="AD203" i="63"/>
  <c r="AE203" i="63"/>
  <c r="AD20" i="63"/>
  <c r="AE20" i="63"/>
  <c r="AF4" i="63"/>
  <c r="AC4" i="63"/>
  <c r="AB4" i="63"/>
  <c r="AG15" i="63"/>
  <c r="AK15" i="63"/>
  <c r="AH15" i="63"/>
  <c r="AK30" i="63"/>
  <c r="AG30" i="63"/>
  <c r="AH30" i="63"/>
  <c r="AG84" i="63"/>
  <c r="AH84" i="63"/>
  <c r="AK84" i="63"/>
  <c r="AG75" i="63"/>
  <c r="AH75" i="63"/>
  <c r="AK75" i="63"/>
  <c r="AM94" i="63"/>
  <c r="AP94" i="63"/>
  <c r="AL94" i="63"/>
  <c r="AG142" i="63"/>
  <c r="AK142" i="63"/>
  <c r="AH142" i="63"/>
  <c r="U159" i="63"/>
  <c r="T159" i="63"/>
  <c r="W137" i="63"/>
  <c r="AA137" i="63"/>
  <c r="X137" i="63"/>
  <c r="AL183" i="63"/>
  <c r="AM183" i="63"/>
  <c r="AP183" i="63"/>
  <c r="AL180" i="63"/>
  <c r="AP180" i="63"/>
  <c r="AM180" i="63"/>
  <c r="Y182" i="63"/>
  <c r="Z182" i="63"/>
  <c r="Y185" i="63"/>
  <c r="Z185" i="63"/>
  <c r="AI197" i="63"/>
  <c r="AJ197" i="63"/>
  <c r="AD224" i="63"/>
  <c r="AE224" i="63"/>
  <c r="T244" i="63"/>
  <c r="U244" i="63"/>
  <c r="AF248" i="63"/>
  <c r="AC248" i="63"/>
  <c r="AB248" i="63"/>
  <c r="AD256" i="63"/>
  <c r="AE256" i="63"/>
  <c r="AC74" i="63"/>
  <c r="AB74" i="63"/>
  <c r="AF74" i="63"/>
  <c r="AA37" i="63"/>
  <c r="W37" i="63"/>
  <c r="X37" i="63"/>
  <c r="AD35" i="63"/>
  <c r="AE35" i="63"/>
  <c r="Y83" i="63"/>
  <c r="Z83" i="63"/>
  <c r="AE97" i="63"/>
  <c r="AD97" i="63"/>
  <c r="U150" i="63"/>
  <c r="T150" i="63"/>
  <c r="AK146" i="63"/>
  <c r="AH146" i="63"/>
  <c r="AG146" i="63"/>
  <c r="Y174" i="63"/>
  <c r="Z174" i="63"/>
  <c r="X186" i="63"/>
  <c r="W186" i="63"/>
  <c r="AA186" i="63"/>
  <c r="Y226" i="63"/>
  <c r="Z226" i="63"/>
  <c r="AG227" i="63"/>
  <c r="AK227" i="63"/>
  <c r="AH227" i="63"/>
  <c r="AG9" i="63"/>
  <c r="AK9" i="63"/>
  <c r="AH9" i="63"/>
  <c r="AC7" i="63"/>
  <c r="AF7" i="63"/>
  <c r="AB7" i="63"/>
  <c r="T62" i="63"/>
  <c r="U62" i="63"/>
  <c r="AH38" i="63"/>
  <c r="AG38" i="63"/>
  <c r="AK38" i="63"/>
  <c r="AC46" i="63"/>
  <c r="AF46" i="63"/>
  <c r="AB46" i="63"/>
  <c r="AC115" i="63"/>
  <c r="AF115" i="63"/>
  <c r="AB115" i="63"/>
  <c r="Y99" i="63"/>
  <c r="Z99" i="63"/>
  <c r="AG148" i="63"/>
  <c r="AK148" i="63"/>
  <c r="AH148" i="63"/>
  <c r="AF163" i="63"/>
  <c r="AB163" i="63"/>
  <c r="AC163" i="63"/>
  <c r="AB202" i="63"/>
  <c r="AF202" i="63"/>
  <c r="AC202" i="63"/>
  <c r="W201" i="63"/>
  <c r="X201" i="63"/>
  <c r="AA201" i="63"/>
  <c r="AB218" i="63"/>
  <c r="AF218" i="63"/>
  <c r="AC218" i="63"/>
  <c r="AF236" i="63"/>
  <c r="AC236" i="63"/>
  <c r="AB236" i="63"/>
  <c r="AC243" i="63"/>
  <c r="AB243" i="63"/>
  <c r="AF243" i="63"/>
  <c r="AG253" i="63"/>
  <c r="AK253" i="63"/>
  <c r="AH253" i="63"/>
  <c r="AH41" i="63"/>
  <c r="AG41" i="63"/>
  <c r="AK41" i="63"/>
  <c r="U73" i="63"/>
  <c r="T73" i="63"/>
  <c r="AK76" i="63"/>
  <c r="AH76" i="63"/>
  <c r="AG76" i="63"/>
  <c r="AD112" i="63"/>
  <c r="AE112" i="63"/>
  <c r="T143" i="63"/>
  <c r="U143" i="63"/>
  <c r="AC121" i="63"/>
  <c r="AF121" i="63"/>
  <c r="AB121" i="63"/>
  <c r="Y156" i="63"/>
  <c r="Z156" i="63"/>
  <c r="T189" i="63"/>
  <c r="U189" i="63"/>
  <c r="Z184" i="63"/>
  <c r="Y184" i="63"/>
  <c r="AE230" i="63"/>
  <c r="AD230" i="63"/>
  <c r="Y237" i="63"/>
  <c r="Z237" i="63"/>
  <c r="AC257" i="63"/>
  <c r="AF257" i="63"/>
  <c r="AB257" i="63"/>
  <c r="T254" i="63"/>
  <c r="U254" i="63"/>
  <c r="AK43" i="63"/>
  <c r="AG43" i="63"/>
  <c r="AH43" i="63"/>
  <c r="AJ58" i="63"/>
  <c r="AI58" i="63"/>
  <c r="AG110" i="63"/>
  <c r="AK110" i="63"/>
  <c r="AH110" i="63"/>
  <c r="AE92" i="63"/>
  <c r="AD92" i="63"/>
  <c r="AD89" i="63"/>
  <c r="AE89" i="63"/>
  <c r="AC93" i="63"/>
  <c r="AF93" i="63"/>
  <c r="AB93" i="63"/>
  <c r="Y128" i="63"/>
  <c r="Z128" i="63"/>
  <c r="T140" i="63"/>
  <c r="U140" i="63"/>
  <c r="Y124" i="63"/>
  <c r="Z124" i="63"/>
  <c r="Y188" i="63"/>
  <c r="Z188" i="63"/>
  <c r="T171" i="63"/>
  <c r="U171" i="63"/>
  <c r="Y229" i="63"/>
  <c r="Z229" i="63"/>
  <c r="AD234" i="63"/>
  <c r="AE234" i="63"/>
  <c r="Y252" i="63"/>
  <c r="Z252" i="63"/>
  <c r="T247" i="63"/>
  <c r="U247" i="63"/>
  <c r="AE18" i="63"/>
  <c r="AD18" i="63"/>
  <c r="Z33" i="63"/>
  <c r="Y33" i="63"/>
  <c r="Y5" i="63"/>
  <c r="Z5" i="63"/>
  <c r="Z45" i="63"/>
  <c r="Y45" i="63"/>
  <c r="U34" i="63"/>
  <c r="T34" i="63"/>
  <c r="Z49" i="63"/>
  <c r="Y49" i="63"/>
  <c r="AD104" i="63"/>
  <c r="AE104" i="63"/>
  <c r="AL107" i="63"/>
  <c r="AP107" i="63"/>
  <c r="AM107" i="63"/>
  <c r="AC120" i="63"/>
  <c r="AB120" i="63"/>
  <c r="AF120" i="63"/>
  <c r="AB190" i="63"/>
  <c r="AC190" i="63"/>
  <c r="AF190" i="63"/>
  <c r="AD199" i="63"/>
  <c r="AE199" i="63"/>
  <c r="X181" i="63"/>
  <c r="W181" i="63"/>
  <c r="AA181" i="63"/>
  <c r="Z206" i="63"/>
  <c r="Y206" i="63"/>
  <c r="U213" i="63"/>
  <c r="T213" i="63"/>
  <c r="AG20" i="63"/>
  <c r="AK20" i="63"/>
  <c r="AH20" i="63"/>
  <c r="Z36" i="63"/>
  <c r="Y36" i="63"/>
  <c r="Z48" i="63"/>
  <c r="Y48" i="63"/>
  <c r="Y68" i="63"/>
  <c r="Z68" i="63"/>
  <c r="AG66" i="63"/>
  <c r="AK66" i="63"/>
  <c r="AH66" i="63"/>
  <c r="Z51" i="63"/>
  <c r="Y51" i="63"/>
  <c r="AI94" i="63"/>
  <c r="AJ94" i="63"/>
  <c r="T137" i="63"/>
  <c r="U137" i="63"/>
  <c r="U153" i="63"/>
  <c r="T153" i="63"/>
  <c r="AI183" i="63"/>
  <c r="AJ183" i="63"/>
  <c r="AC167" i="63"/>
  <c r="AF167" i="63"/>
  <c r="AB167" i="63"/>
  <c r="AF217" i="63"/>
  <c r="AC217" i="63"/>
  <c r="AB217" i="63"/>
  <c r="Y233" i="63"/>
  <c r="Z233" i="63"/>
  <c r="AC232" i="63"/>
  <c r="AF232" i="63"/>
  <c r="AB232" i="63"/>
  <c r="Y74" i="63"/>
  <c r="Z74" i="63"/>
  <c r="AF39" i="63"/>
  <c r="AC39" i="63"/>
  <c r="AB39" i="63"/>
  <c r="Y87" i="63"/>
  <c r="Z87" i="63"/>
  <c r="U108" i="63"/>
  <c r="T108" i="63"/>
  <c r="W79" i="63"/>
  <c r="X79" i="63"/>
  <c r="AA79" i="63"/>
  <c r="Y90" i="63"/>
  <c r="Z90" i="63"/>
  <c r="U85" i="63"/>
  <c r="T85" i="63"/>
  <c r="Y125" i="63"/>
  <c r="Z125" i="63"/>
  <c r="AE146" i="63"/>
  <c r="AD146" i="63"/>
  <c r="AB175" i="63"/>
  <c r="AF175" i="63"/>
  <c r="AC175" i="63"/>
  <c r="Y173" i="63"/>
  <c r="Z173" i="63"/>
  <c r="Y195" i="63"/>
  <c r="Z195" i="63"/>
  <c r="AD227" i="63"/>
  <c r="AE227" i="63"/>
  <c r="AD26" i="63"/>
  <c r="AE26" i="63"/>
  <c r="AE12" i="63"/>
  <c r="AD12" i="63"/>
  <c r="AF56" i="63"/>
  <c r="AC56" i="63"/>
  <c r="AB56" i="63"/>
  <c r="AF11" i="63"/>
  <c r="AC11" i="63"/>
  <c r="AB11" i="63"/>
  <c r="Y7" i="63"/>
  <c r="Z7" i="63"/>
  <c r="AG114" i="63"/>
  <c r="AH114" i="63"/>
  <c r="AK114" i="63"/>
  <c r="Y116" i="63"/>
  <c r="Z116" i="63"/>
  <c r="AC177" i="63"/>
  <c r="AF177" i="63"/>
  <c r="AB177" i="63"/>
  <c r="X187" i="63"/>
  <c r="W187" i="63"/>
  <c r="AA187" i="63"/>
  <c r="AG239" i="63"/>
  <c r="AK239" i="63"/>
  <c r="AH239" i="63"/>
  <c r="AB231" i="63"/>
  <c r="AC231" i="63"/>
  <c r="AF231" i="63"/>
  <c r="AD253" i="63"/>
  <c r="AE253" i="63"/>
  <c r="Z53" i="63"/>
  <c r="Y53" i="63"/>
  <c r="AF50" i="63"/>
  <c r="AC50" i="63"/>
  <c r="AB50" i="63"/>
  <c r="U31" i="63"/>
  <c r="T31" i="63"/>
  <c r="AD70" i="63"/>
  <c r="AE70" i="63"/>
  <c r="AK101" i="63"/>
  <c r="AH101" i="63"/>
  <c r="AG101" i="63"/>
  <c r="AG112" i="63"/>
  <c r="AK112" i="63"/>
  <c r="AH112" i="63"/>
  <c r="Y119" i="63"/>
  <c r="Z119" i="63"/>
  <c r="AG117" i="63"/>
  <c r="AH117" i="63"/>
  <c r="AK117" i="63"/>
  <c r="Y121" i="63"/>
  <c r="Z121" i="63"/>
  <c r="T134" i="63"/>
  <c r="U134" i="63"/>
  <c r="AC156" i="63"/>
  <c r="AF156" i="63"/>
  <c r="AB156" i="63"/>
  <c r="AJ160" i="63"/>
  <c r="AI160" i="63"/>
  <c r="AN193" i="63"/>
  <c r="AO193" i="63"/>
  <c r="AI214" i="63"/>
  <c r="AJ214" i="63"/>
  <c r="AC235" i="63"/>
  <c r="AF235" i="63"/>
  <c r="AB235" i="63"/>
  <c r="AC237" i="63"/>
  <c r="AB237" i="63"/>
  <c r="AF237" i="63"/>
  <c r="U13" i="63"/>
  <c r="T13" i="63"/>
  <c r="AG29" i="63"/>
  <c r="AK29" i="63"/>
  <c r="AH29" i="63"/>
  <c r="AD43" i="63"/>
  <c r="AE43" i="63"/>
  <c r="AP58" i="63"/>
  <c r="AL58" i="63"/>
  <c r="AM58" i="63"/>
  <c r="Z54" i="63"/>
  <c r="Y54" i="63"/>
  <c r="AK96" i="63"/>
  <c r="AH96" i="63"/>
  <c r="AG96" i="63"/>
  <c r="AF105" i="63"/>
  <c r="AC105" i="63"/>
  <c r="AB105" i="63"/>
  <c r="AU95" i="63"/>
  <c r="AR95" i="63"/>
  <c r="AQ95" i="63"/>
  <c r="X138" i="63"/>
  <c r="W138" i="63"/>
  <c r="AA138" i="63"/>
  <c r="W140" i="63"/>
  <c r="X140" i="63"/>
  <c r="AA140" i="63"/>
  <c r="U144" i="63"/>
  <c r="T144" i="63"/>
  <c r="Z166" i="63"/>
  <c r="Y166" i="63"/>
  <c r="AK205" i="63"/>
  <c r="AG205" i="63"/>
  <c r="AH205" i="63"/>
  <c r="AC246" i="63"/>
  <c r="AB246" i="63"/>
  <c r="AF246" i="63"/>
  <c r="AE251" i="63"/>
  <c r="AD251" i="63"/>
  <c r="AG18" i="63"/>
  <c r="AH18" i="63"/>
  <c r="AK18" i="63"/>
  <c r="AC5" i="63"/>
  <c r="AB5" i="63"/>
  <c r="AF5" i="63"/>
  <c r="AB45" i="63"/>
  <c r="AF45" i="63"/>
  <c r="AC45" i="63"/>
  <c r="AA34" i="63"/>
  <c r="W34" i="63"/>
  <c r="X34" i="63"/>
  <c r="AC52" i="63"/>
  <c r="AF52" i="63"/>
  <c r="AB52" i="63"/>
  <c r="AE103" i="63"/>
  <c r="AD103" i="63"/>
  <c r="Y122" i="63"/>
  <c r="Z122" i="63"/>
  <c r="AC127" i="63"/>
  <c r="AF127" i="63"/>
  <c r="AB127" i="63"/>
  <c r="W152" i="63"/>
  <c r="AA152" i="63"/>
  <c r="X152" i="63"/>
  <c r="W213" i="63"/>
  <c r="X213" i="63"/>
  <c r="AA213" i="63"/>
  <c r="AG6" i="63"/>
  <c r="AH6" i="63"/>
  <c r="AK6" i="63"/>
  <c r="U25" i="63"/>
  <c r="T25" i="63"/>
  <c r="AB48" i="63"/>
  <c r="AF48" i="63"/>
  <c r="AC48" i="63"/>
  <c r="AH32" i="63"/>
  <c r="AG32" i="63"/>
  <c r="AK32" i="63"/>
  <c r="AB51" i="63"/>
  <c r="AC51" i="63"/>
  <c r="AF51" i="63"/>
  <c r="AE69" i="63"/>
  <c r="AD69" i="63"/>
  <c r="Z123" i="63"/>
  <c r="Y123" i="63"/>
  <c r="Y169" i="63"/>
  <c r="Z169" i="63"/>
  <c r="Y168" i="63"/>
  <c r="Z168" i="63"/>
  <c r="Y167" i="63"/>
  <c r="Z167" i="63"/>
  <c r="T210" i="63"/>
  <c r="U210" i="63"/>
  <c r="AK228" i="63"/>
  <c r="AG228" i="63"/>
  <c r="AH228" i="63"/>
  <c r="AO222" i="63"/>
  <c r="AN222" i="63"/>
  <c r="Y223" i="63"/>
  <c r="Z223" i="63"/>
  <c r="AE245" i="63"/>
  <c r="AD245" i="63"/>
  <c r="AB255" i="63"/>
  <c r="AF255" i="63"/>
  <c r="AC255" i="63"/>
  <c r="U28" i="63"/>
  <c r="T28" i="63"/>
  <c r="AE88" i="63"/>
  <c r="AD88" i="63"/>
  <c r="AC87" i="63"/>
  <c r="AF87" i="63"/>
  <c r="AB87" i="63"/>
  <c r="AC80" i="63"/>
  <c r="AB80" i="63"/>
  <c r="AF80" i="63"/>
  <c r="AF90" i="63"/>
  <c r="AC90" i="63"/>
  <c r="AB90" i="63"/>
  <c r="AC174" i="63"/>
  <c r="AF174" i="63"/>
  <c r="AB174" i="63"/>
  <c r="AC173" i="63"/>
  <c r="AF173" i="63"/>
  <c r="AB173" i="63"/>
  <c r="AF195" i="63"/>
  <c r="AC195" i="63"/>
  <c r="AB195" i="63"/>
  <c r="AF226" i="63"/>
  <c r="AC226" i="63"/>
  <c r="AB226" i="63"/>
  <c r="Y238" i="63"/>
  <c r="Z238" i="63"/>
  <c r="AG249" i="63"/>
  <c r="AK249" i="63"/>
  <c r="AH249" i="63"/>
  <c r="Y258" i="63"/>
  <c r="Z258" i="63"/>
  <c r="AG26" i="63"/>
  <c r="AK26" i="63"/>
  <c r="AH26" i="63"/>
  <c r="AG12" i="63"/>
  <c r="AH12" i="63"/>
  <c r="AK12" i="63"/>
  <c r="U19" i="63"/>
  <c r="T19" i="63"/>
  <c r="Y11" i="63"/>
  <c r="Z11" i="63"/>
  <c r="AE81" i="63"/>
  <c r="AD81" i="63"/>
  <c r="AD38" i="63"/>
  <c r="AE38" i="63"/>
  <c r="Z46" i="63"/>
  <c r="Y46" i="63"/>
  <c r="AC116" i="63"/>
  <c r="AF116" i="63"/>
  <c r="AB116" i="63"/>
  <c r="AC118" i="63"/>
  <c r="AF118" i="63"/>
  <c r="AB118" i="63"/>
  <c r="T201" i="63"/>
  <c r="U201" i="63"/>
  <c r="AE239" i="63"/>
  <c r="AD239" i="63"/>
  <c r="Y231" i="63"/>
  <c r="Z231" i="63"/>
  <c r="Z50" i="63"/>
  <c r="Y50" i="63"/>
  <c r="AA31" i="63"/>
  <c r="W31" i="63"/>
  <c r="X31" i="63"/>
  <c r="AD41" i="63"/>
  <c r="AE41" i="63"/>
  <c r="AC55" i="63"/>
  <c r="AF55" i="63"/>
  <c r="AB55" i="63"/>
  <c r="AD76" i="63"/>
  <c r="AE76" i="63"/>
  <c r="AD117" i="63"/>
  <c r="AE117" i="63"/>
  <c r="W134" i="63"/>
  <c r="X134" i="63"/>
  <c r="AA134" i="63"/>
  <c r="AM160" i="63"/>
  <c r="AL160" i="63"/>
  <c r="AP160" i="63"/>
  <c r="AB184" i="63"/>
  <c r="AC184" i="63"/>
  <c r="AF184" i="63"/>
  <c r="AF198" i="63"/>
  <c r="AC198" i="63"/>
  <c r="AB198" i="63"/>
  <c r="AP214" i="63"/>
  <c r="AM214" i="63"/>
  <c r="AL214" i="63"/>
  <c r="Y235" i="63"/>
  <c r="Z235" i="63"/>
  <c r="W13" i="63"/>
  <c r="AA13" i="63"/>
  <c r="X13" i="63"/>
  <c r="AD29" i="63"/>
  <c r="AE29" i="63"/>
  <c r="AB54" i="63"/>
  <c r="AC54" i="63"/>
  <c r="AF54" i="63"/>
  <c r="W67" i="63"/>
  <c r="X67" i="63"/>
  <c r="AA67" i="63"/>
  <c r="Y102" i="63"/>
  <c r="Z102" i="63"/>
  <c r="AE96" i="63"/>
  <c r="AD96" i="63"/>
  <c r="AO95" i="63"/>
  <c r="AN95" i="63"/>
  <c r="AE136" i="63"/>
  <c r="AD136" i="63"/>
  <c r="Y162" i="63"/>
  <c r="Z162" i="63"/>
  <c r="AB229" i="63"/>
  <c r="AF229" i="63"/>
  <c r="AC229" i="63"/>
  <c r="AE242" i="63"/>
  <c r="AD242" i="63"/>
  <c r="U240" i="63"/>
  <c r="T240" i="63"/>
  <c r="AG251" i="63"/>
  <c r="AK251" i="63"/>
  <c r="AH251" i="63"/>
  <c r="AF17" i="63"/>
  <c r="AC17" i="63"/>
  <c r="AB17" i="63"/>
  <c r="U82" i="63"/>
  <c r="T82" i="63"/>
  <c r="AR109" i="63"/>
  <c r="AQ109" i="63"/>
  <c r="AU109" i="63"/>
  <c r="Y127" i="63"/>
  <c r="Z127" i="63"/>
  <c r="U152" i="63"/>
  <c r="T152" i="63"/>
  <c r="Y190" i="63"/>
  <c r="Z190" i="63"/>
  <c r="AO194" i="63"/>
  <c r="AN194" i="63"/>
  <c r="AB206" i="63"/>
  <c r="AF206" i="63"/>
  <c r="AC206" i="63"/>
  <c r="AE6" i="63"/>
  <c r="AD6" i="63"/>
  <c r="W25" i="63"/>
  <c r="AA25" i="63"/>
  <c r="X25" i="63"/>
  <c r="AE66" i="63"/>
  <c r="AD66" i="63"/>
  <c r="AG69" i="63"/>
  <c r="AH69" i="63"/>
  <c r="AK69" i="63"/>
  <c r="AD179" i="63"/>
  <c r="AE179" i="63"/>
  <c r="Y111" i="63"/>
  <c r="Z111" i="63"/>
  <c r="AE113" i="63"/>
  <c r="AD113" i="63"/>
  <c r="AC123" i="63"/>
  <c r="AB123" i="63"/>
  <c r="AF123" i="63"/>
  <c r="W149" i="63"/>
  <c r="AA149" i="63"/>
  <c r="X149" i="63"/>
  <c r="AK176" i="63"/>
  <c r="AG176" i="63"/>
  <c r="AH176" i="63"/>
  <c r="Y161" i="63"/>
  <c r="Z161" i="63"/>
  <c r="W191" i="63"/>
  <c r="X191" i="63"/>
  <c r="AA191" i="63"/>
  <c r="AC168" i="63"/>
  <c r="AB168" i="63"/>
  <c r="AF168" i="63"/>
  <c r="W210" i="63"/>
  <c r="AA210" i="63"/>
  <c r="X210" i="63"/>
  <c r="W207" i="63"/>
  <c r="X207" i="63"/>
  <c r="AA207" i="63"/>
  <c r="AE228" i="63"/>
  <c r="AD228" i="63"/>
  <c r="Y217" i="63"/>
  <c r="Z217" i="63"/>
  <c r="AQ222" i="63"/>
  <c r="AU222" i="63"/>
  <c r="AR222" i="63"/>
  <c r="AC233" i="63"/>
  <c r="AF233" i="63"/>
  <c r="AB233" i="63"/>
  <c r="AK245" i="63"/>
  <c r="AG245" i="63"/>
  <c r="AH245" i="63"/>
  <c r="Y255" i="63"/>
  <c r="Z255" i="63"/>
  <c r="AE27" i="63"/>
  <c r="AD27" i="63"/>
  <c r="Z39" i="63"/>
  <c r="Y39" i="63"/>
  <c r="U10" i="63"/>
  <c r="T10" i="63"/>
  <c r="AA28" i="63"/>
  <c r="W28" i="63"/>
  <c r="X28" i="63"/>
  <c r="AG88" i="63"/>
  <c r="AH88" i="63"/>
  <c r="AK88" i="63"/>
  <c r="Y80" i="63"/>
  <c r="Z80" i="63"/>
  <c r="T79" i="63"/>
  <c r="U79" i="63"/>
  <c r="W85" i="63"/>
  <c r="X85" i="63"/>
  <c r="AA85" i="63"/>
  <c r="AF125" i="63"/>
  <c r="AC125" i="63"/>
  <c r="AB125" i="63"/>
  <c r="Z126" i="63"/>
  <c r="Y126" i="63"/>
  <c r="Y141" i="63"/>
  <c r="Z141" i="63"/>
  <c r="Z154" i="63"/>
  <c r="Y154" i="63"/>
  <c r="AE249" i="63"/>
  <c r="AD249" i="63"/>
  <c r="AK3" i="63"/>
  <c r="AH3" i="63"/>
  <c r="AG3" i="63"/>
  <c r="Z56" i="63"/>
  <c r="Y56" i="63"/>
  <c r="W19" i="63"/>
  <c r="AA19" i="63"/>
  <c r="X19" i="63"/>
  <c r="Y78" i="63"/>
  <c r="Z78" i="63"/>
  <c r="AG81" i="63"/>
  <c r="AH81" i="63"/>
  <c r="AK81" i="63"/>
  <c r="AF65" i="63"/>
  <c r="AC65" i="63"/>
  <c r="AB65" i="63"/>
  <c r="AH98" i="63"/>
  <c r="AG98" i="63"/>
  <c r="AK98" i="63"/>
  <c r="AD114" i="63"/>
  <c r="AE114" i="63"/>
  <c r="U130" i="63"/>
  <c r="T130" i="63"/>
  <c r="Y118" i="63"/>
  <c r="Z118" i="63"/>
  <c r="Z172" i="63"/>
  <c r="Y172" i="63"/>
  <c r="AG209" i="63"/>
  <c r="AH209" i="63"/>
  <c r="AK209" i="63"/>
  <c r="AE241" i="63"/>
  <c r="AD241" i="63"/>
  <c r="W250" i="63"/>
  <c r="X250" i="63"/>
  <c r="AA250" i="63"/>
  <c r="AD8" i="63"/>
  <c r="AE8" i="63"/>
  <c r="AA47" i="63"/>
  <c r="W47" i="63"/>
  <c r="X47" i="63"/>
  <c r="U16" i="63"/>
  <c r="T16" i="63"/>
  <c r="AE101" i="63"/>
  <c r="AD101" i="63"/>
  <c r="AG72" i="63"/>
  <c r="AK72" i="63"/>
  <c r="AH72" i="63"/>
  <c r="AG91" i="63"/>
  <c r="AK91" i="63"/>
  <c r="AH91" i="63"/>
  <c r="AF119" i="63"/>
  <c r="AC119" i="63"/>
  <c r="AB119" i="63"/>
  <c r="AB135" i="63"/>
  <c r="AF135" i="63"/>
  <c r="AC135" i="63"/>
  <c r="AG155" i="63"/>
  <c r="AK155" i="63"/>
  <c r="AH155" i="63"/>
  <c r="Y198" i="63"/>
  <c r="Z198" i="63"/>
  <c r="AB220" i="63"/>
  <c r="AF220" i="63"/>
  <c r="AC220" i="63"/>
  <c r="W219" i="63"/>
  <c r="X219" i="63"/>
  <c r="AA219" i="63"/>
  <c r="AP64" i="63"/>
  <c r="AM64" i="63"/>
  <c r="AL64" i="63"/>
  <c r="AJ61" i="63"/>
  <c r="AI61" i="63"/>
  <c r="T67" i="63"/>
  <c r="U67" i="63"/>
  <c r="AB102" i="63"/>
  <c r="AF102" i="63"/>
  <c r="AC102" i="63"/>
  <c r="Y105" i="63"/>
  <c r="Z105" i="63"/>
  <c r="U138" i="63"/>
  <c r="T138" i="63"/>
  <c r="AG136" i="63"/>
  <c r="AK136" i="63"/>
  <c r="AH136" i="63"/>
  <c r="AC162" i="63"/>
  <c r="AF162" i="63"/>
  <c r="AB162" i="63"/>
  <c r="AH178" i="63"/>
  <c r="AK178" i="63"/>
  <c r="AG178" i="63"/>
  <c r="AC166" i="63"/>
  <c r="AB166" i="63"/>
  <c r="AF166" i="63"/>
  <c r="AK242" i="63"/>
  <c r="AG242" i="63"/>
  <c r="AH242" i="63"/>
  <c r="W240" i="63"/>
  <c r="X240" i="63"/>
  <c r="AA240" i="63"/>
  <c r="AD14" i="63"/>
  <c r="AE14" i="63"/>
  <c r="AE24" i="63"/>
  <c r="AD24" i="63"/>
  <c r="Y17" i="63"/>
  <c r="Z17" i="63"/>
  <c r="U22" i="63"/>
  <c r="T22" i="63"/>
  <c r="Z57" i="63"/>
  <c r="Y57" i="63"/>
  <c r="Z60" i="63"/>
  <c r="Y60" i="63"/>
  <c r="Z52" i="63"/>
  <c r="Y52" i="63"/>
  <c r="AD106" i="63"/>
  <c r="AE106" i="63"/>
  <c r="AE77" i="63"/>
  <c r="AD77" i="63"/>
  <c r="AD131" i="63"/>
  <c r="AE131" i="63"/>
  <c r="W82" i="63"/>
  <c r="X82" i="63"/>
  <c r="AA82" i="63"/>
  <c r="AF122" i="63"/>
  <c r="AC122" i="63"/>
  <c r="AB122" i="63"/>
  <c r="Y147" i="63"/>
  <c r="Z147" i="63"/>
  <c r="W165" i="63"/>
  <c r="AA165" i="63"/>
  <c r="X165" i="63"/>
  <c r="AU194" i="63"/>
  <c r="AQ194" i="63"/>
  <c r="AR194" i="63"/>
  <c r="AD32" i="63"/>
  <c r="AE32" i="63"/>
  <c r="AE84" i="63"/>
  <c r="AD84" i="63"/>
  <c r="AE75" i="63"/>
  <c r="AD75" i="63"/>
  <c r="AB111" i="63"/>
  <c r="AF111" i="63"/>
  <c r="AC111" i="63"/>
  <c r="AG113" i="63"/>
  <c r="AH113" i="63"/>
  <c r="AK113" i="63"/>
  <c r="AA159" i="63"/>
  <c r="X159" i="63"/>
  <c r="W159" i="63"/>
  <c r="AD176" i="63"/>
  <c r="AE176" i="63"/>
  <c r="AF169" i="63"/>
  <c r="AC169" i="63"/>
  <c r="AB169" i="63"/>
  <c r="AC161" i="63"/>
  <c r="AF161" i="63"/>
  <c r="AB161" i="63"/>
  <c r="U191" i="63"/>
  <c r="T191" i="63"/>
  <c r="AF192" i="63"/>
  <c r="AC192" i="63"/>
  <c r="AB192" i="63"/>
  <c r="T207" i="63"/>
  <c r="U207" i="63"/>
  <c r="Y208" i="63"/>
  <c r="Z208" i="63"/>
  <c r="Y216" i="63"/>
  <c r="Z216" i="63"/>
  <c r="AG224" i="63"/>
  <c r="AK224" i="63"/>
  <c r="AH224" i="63"/>
  <c r="AC223" i="63"/>
  <c r="AF223" i="63"/>
  <c r="AB223" i="63"/>
  <c r="Y248" i="63"/>
  <c r="Z248" i="63"/>
  <c r="Z59" i="63"/>
  <c r="Y59" i="63"/>
  <c r="AK27" i="63"/>
  <c r="AG27" i="63"/>
  <c r="AH27" i="63"/>
  <c r="AA44" i="63"/>
  <c r="W44" i="63"/>
  <c r="X44" i="63"/>
  <c r="W10" i="63"/>
  <c r="AA10" i="63"/>
  <c r="X10" i="63"/>
  <c r="AH35" i="63"/>
  <c r="AG35" i="63"/>
  <c r="AK35" i="63"/>
  <c r="AF83" i="63"/>
  <c r="AC83" i="63"/>
  <c r="AB83" i="63"/>
  <c r="X150" i="63"/>
  <c r="W150" i="63"/>
  <c r="AA150" i="63"/>
  <c r="AC126" i="63"/>
  <c r="AB126" i="63"/>
  <c r="AF126" i="63"/>
  <c r="AB141" i="63"/>
  <c r="AF141" i="63"/>
  <c r="AC141" i="63"/>
  <c r="AC154" i="63"/>
  <c r="AB154" i="63"/>
  <c r="AF154" i="63"/>
  <c r="Z200" i="63"/>
  <c r="Y200" i="63"/>
  <c r="AF211" i="63"/>
  <c r="AB211" i="63"/>
  <c r="AC211" i="63"/>
  <c r="AC238" i="63"/>
  <c r="AF238" i="63"/>
  <c r="AB238" i="63"/>
  <c r="AB258" i="63"/>
  <c r="AF258" i="63"/>
  <c r="AC258" i="63"/>
  <c r="U215" i="64"/>
  <c r="T215" i="64"/>
  <c r="AH201" i="64"/>
  <c r="AH197" i="64"/>
  <c r="AG197" i="64"/>
  <c r="AK197" i="64"/>
  <c r="AK203" i="64"/>
  <c r="AH203" i="64"/>
  <c r="AG203" i="64"/>
  <c r="AF160" i="64"/>
  <c r="AC160" i="64"/>
  <c r="AB160" i="64"/>
  <c r="AF166" i="64"/>
  <c r="AC166" i="64"/>
  <c r="AB166" i="64"/>
  <c r="AG239" i="64"/>
  <c r="AH239" i="64"/>
  <c r="AK239" i="64"/>
  <c r="U244" i="64"/>
  <c r="T244" i="64"/>
  <c r="AN226" i="64"/>
  <c r="AO226" i="64"/>
  <c r="Y212" i="64"/>
  <c r="Z212" i="64"/>
  <c r="AK199" i="64"/>
  <c r="AG199" i="64"/>
  <c r="AH199" i="64"/>
  <c r="Y167" i="64"/>
  <c r="Z167" i="64"/>
  <c r="AE254" i="64"/>
  <c r="AD254" i="64"/>
  <c r="AC257" i="64"/>
  <c r="AF257" i="64"/>
  <c r="AB257" i="64"/>
  <c r="AD157" i="64"/>
  <c r="AE157" i="64"/>
  <c r="AL187" i="64"/>
  <c r="AM187" i="64"/>
  <c r="AP187" i="64"/>
  <c r="AG156" i="64"/>
  <c r="AH156" i="64"/>
  <c r="AK156" i="64"/>
  <c r="Y163" i="64"/>
  <c r="Z163" i="64"/>
  <c r="Z142" i="64"/>
  <c r="Y142" i="64"/>
  <c r="W250" i="64"/>
  <c r="X250" i="64"/>
  <c r="AA250" i="64"/>
  <c r="AA217" i="64"/>
  <c r="X217" i="64"/>
  <c r="W217" i="64"/>
  <c r="AB210" i="64"/>
  <c r="AC210" i="64"/>
  <c r="AF210" i="64"/>
  <c r="T211" i="64"/>
  <c r="U211" i="64"/>
  <c r="AC184" i="64"/>
  <c r="AB184" i="64"/>
  <c r="AF184" i="64"/>
  <c r="AF164" i="64"/>
  <c r="AC164" i="64"/>
  <c r="AB164" i="64"/>
  <c r="AJ198" i="64"/>
  <c r="AI198" i="64"/>
  <c r="AF161" i="64"/>
  <c r="AC161" i="64"/>
  <c r="AB161" i="64"/>
  <c r="AN213" i="64"/>
  <c r="AO213" i="64"/>
  <c r="Y165" i="64"/>
  <c r="Z165" i="64"/>
  <c r="AD144" i="64"/>
  <c r="AE144" i="64"/>
  <c r="AE242" i="64"/>
  <c r="AD242" i="64"/>
  <c r="AP249" i="64"/>
  <c r="AM249" i="64"/>
  <c r="AL249" i="64"/>
  <c r="AC240" i="64"/>
  <c r="AB240" i="64"/>
  <c r="AF240" i="64"/>
  <c r="U227" i="64"/>
  <c r="T227" i="64"/>
  <c r="T154" i="64"/>
  <c r="U154" i="64"/>
  <c r="AB222" i="64"/>
  <c r="AF222" i="64"/>
  <c r="AC222" i="64"/>
  <c r="U173" i="64"/>
  <c r="T173" i="64"/>
  <c r="X145" i="64"/>
  <c r="AA145" i="64"/>
  <c r="W145" i="64"/>
  <c r="AG158" i="64"/>
  <c r="AH158" i="64"/>
  <c r="AK158" i="64"/>
  <c r="AO236" i="64"/>
  <c r="AN236" i="64"/>
  <c r="AD235" i="64"/>
  <c r="AE235" i="64"/>
  <c r="AB212" i="64"/>
  <c r="AC212" i="64"/>
  <c r="AF212" i="64"/>
  <c r="AF167" i="64"/>
  <c r="AC167" i="64"/>
  <c r="AB167" i="64"/>
  <c r="Y188" i="64"/>
  <c r="Z188" i="64"/>
  <c r="AH234" i="64"/>
  <c r="AK234" i="64"/>
  <c r="AG234" i="64"/>
  <c r="W232" i="64"/>
  <c r="AA232" i="64"/>
  <c r="X232" i="64"/>
  <c r="AU236" i="64"/>
  <c r="AR236" i="64"/>
  <c r="AQ236" i="64"/>
  <c r="AC246" i="64"/>
  <c r="AF246" i="64"/>
  <c r="AB246" i="64"/>
  <c r="AJ231" i="64"/>
  <c r="Z233" i="64"/>
  <c r="Y233" i="64"/>
  <c r="AR226" i="64"/>
  <c r="AQ226" i="64"/>
  <c r="AU226" i="64"/>
  <c r="Y168" i="64"/>
  <c r="Z168" i="64"/>
  <c r="AF179" i="64"/>
  <c r="AC179" i="64"/>
  <c r="AB179" i="64"/>
  <c r="Z208" i="64"/>
  <c r="Y208" i="64"/>
  <c r="AC190" i="64"/>
  <c r="AF190" i="64"/>
  <c r="AB190" i="64"/>
  <c r="AB188" i="64"/>
  <c r="AC188" i="64"/>
  <c r="AF188" i="64"/>
  <c r="AF163" i="64"/>
  <c r="AC163" i="64"/>
  <c r="AB163" i="64"/>
  <c r="Y172" i="64"/>
  <c r="Z172" i="64"/>
  <c r="AE146" i="64"/>
  <c r="AD146" i="64"/>
  <c r="T223" i="64"/>
  <c r="U223" i="64"/>
  <c r="Y178" i="64"/>
  <c r="Z178" i="64"/>
  <c r="AC171" i="64"/>
  <c r="AB171" i="64"/>
  <c r="AF171" i="64"/>
  <c r="U221" i="64"/>
  <c r="T221" i="64"/>
  <c r="Y175" i="64"/>
  <c r="Z175" i="64"/>
  <c r="AG206" i="64"/>
  <c r="AH206" i="64"/>
  <c r="AK206" i="64"/>
  <c r="Y189" i="64"/>
  <c r="Z189" i="64"/>
  <c r="AA182" i="64"/>
  <c r="X182" i="64"/>
  <c r="W182" i="64"/>
  <c r="AF165" i="64"/>
  <c r="AC165" i="64"/>
  <c r="AB165" i="64"/>
  <c r="Y162" i="64"/>
  <c r="Z162" i="64"/>
  <c r="Y169" i="64"/>
  <c r="Z169" i="64"/>
  <c r="AF148" i="64"/>
  <c r="AB148" i="64"/>
  <c r="AC148" i="64"/>
  <c r="W238" i="64"/>
  <c r="X238" i="64"/>
  <c r="AA238" i="64"/>
  <c r="T232" i="64"/>
  <c r="U232" i="64"/>
  <c r="X227" i="64"/>
  <c r="AA227" i="64"/>
  <c r="W227" i="64"/>
  <c r="AK185" i="64"/>
  <c r="AG185" i="64"/>
  <c r="AH185" i="64"/>
  <c r="T205" i="64"/>
  <c r="U205" i="64"/>
  <c r="Y170" i="64"/>
  <c r="Z170" i="64"/>
  <c r="AE239" i="64"/>
  <c r="AD239" i="64"/>
  <c r="U224" i="64"/>
  <c r="T224" i="64"/>
  <c r="AL191" i="64"/>
  <c r="AM191" i="64"/>
  <c r="AP191" i="64"/>
  <c r="Y180" i="64"/>
  <c r="Z180" i="64"/>
  <c r="AK144" i="64"/>
  <c r="AH144" i="64"/>
  <c r="AG144" i="64"/>
  <c r="Z246" i="64"/>
  <c r="Y246" i="64"/>
  <c r="AL231" i="64"/>
  <c r="AM231" i="64"/>
  <c r="AP231" i="64"/>
  <c r="AC233" i="64"/>
  <c r="AB233" i="64"/>
  <c r="AF233" i="64"/>
  <c r="Z219" i="64"/>
  <c r="Y219" i="64"/>
  <c r="AB216" i="64"/>
  <c r="AF216" i="64"/>
  <c r="AC216" i="64"/>
  <c r="AF204" i="64"/>
  <c r="AC204" i="64"/>
  <c r="AB204" i="64"/>
  <c r="Y179" i="64"/>
  <c r="Z179" i="64"/>
  <c r="AU155" i="64"/>
  <c r="AR155" i="64"/>
  <c r="AQ155" i="64"/>
  <c r="X215" i="64"/>
  <c r="W215" i="64"/>
  <c r="AA215" i="64"/>
  <c r="AA224" i="64"/>
  <c r="W224" i="64"/>
  <c r="X224" i="64"/>
  <c r="AB229" i="64"/>
  <c r="AC229" i="64"/>
  <c r="AF229" i="64"/>
  <c r="Y190" i="64"/>
  <c r="Z190" i="64"/>
  <c r="X192" i="64"/>
  <c r="AA192" i="64"/>
  <c r="W192" i="64"/>
  <c r="AC177" i="64"/>
  <c r="AB177" i="64"/>
  <c r="AF177" i="64"/>
  <c r="AF174" i="64"/>
  <c r="AB174" i="64"/>
  <c r="AC174" i="64"/>
  <c r="AF152" i="64"/>
  <c r="AB152" i="64"/>
  <c r="AC152" i="64"/>
  <c r="AC258" i="64"/>
  <c r="AF258" i="64"/>
  <c r="AB258" i="64"/>
  <c r="AE247" i="64"/>
  <c r="AD247" i="64"/>
  <c r="AA223" i="64"/>
  <c r="X223" i="64"/>
  <c r="W223" i="64"/>
  <c r="AD234" i="64"/>
  <c r="AE234" i="64"/>
  <c r="Z196" i="64"/>
  <c r="Y196" i="64"/>
  <c r="AC178" i="64"/>
  <c r="AF178" i="64"/>
  <c r="AB178" i="64"/>
  <c r="Y171" i="64"/>
  <c r="Z171" i="64"/>
  <c r="Z150" i="64"/>
  <c r="Y150" i="64"/>
  <c r="AP230" i="64"/>
  <c r="AL230" i="64"/>
  <c r="AM230" i="64"/>
  <c r="AC245" i="64"/>
  <c r="AF245" i="64"/>
  <c r="AB245" i="64"/>
  <c r="X200" i="64"/>
  <c r="AA200" i="64"/>
  <c r="W200" i="64"/>
  <c r="AB189" i="64"/>
  <c r="AF189" i="64"/>
  <c r="AC189" i="64"/>
  <c r="T182" i="64"/>
  <c r="U182" i="64"/>
  <c r="AB183" i="64"/>
  <c r="AF183" i="64"/>
  <c r="AC183" i="64"/>
  <c r="Z148" i="64"/>
  <c r="Y148" i="64"/>
  <c r="Y218" i="64"/>
  <c r="Z218" i="64"/>
  <c r="AE185" i="64"/>
  <c r="AD185" i="64"/>
  <c r="Z147" i="64"/>
  <c r="Y147" i="64"/>
  <c r="U256" i="64"/>
  <c r="T256" i="64"/>
  <c r="AD202" i="64"/>
  <c r="AE202" i="64"/>
  <c r="AA207" i="64"/>
  <c r="X207" i="64"/>
  <c r="W207" i="64"/>
  <c r="W205" i="64"/>
  <c r="X205" i="64"/>
  <c r="AA205" i="64"/>
  <c r="AA153" i="64"/>
  <c r="X153" i="64"/>
  <c r="W153" i="64"/>
  <c r="AF170" i="64"/>
  <c r="AC170" i="64"/>
  <c r="AB170" i="64"/>
  <c r="W244" i="64"/>
  <c r="X244" i="64"/>
  <c r="AA244" i="64"/>
  <c r="Y257" i="64"/>
  <c r="Z257" i="64"/>
  <c r="AG157" i="64"/>
  <c r="AH157" i="64"/>
  <c r="AK157" i="64"/>
  <c r="AC172" i="64"/>
  <c r="AF172" i="64"/>
  <c r="AB172" i="64"/>
  <c r="AA211" i="64"/>
  <c r="X211" i="64"/>
  <c r="W211" i="64"/>
  <c r="AE206" i="64"/>
  <c r="AD206" i="64"/>
  <c r="Z240" i="64"/>
  <c r="Y240" i="64"/>
  <c r="T145" i="64"/>
  <c r="U145" i="64"/>
  <c r="AB219" i="64"/>
  <c r="AC219" i="64"/>
  <c r="AF219" i="64"/>
  <c r="Z204" i="64"/>
  <c r="Y204" i="64"/>
  <c r="AF168" i="64"/>
  <c r="AC168" i="64"/>
  <c r="AB168" i="64"/>
  <c r="AO155" i="64"/>
  <c r="AN155" i="64"/>
  <c r="AG254" i="64"/>
  <c r="AH254" i="64"/>
  <c r="AK254" i="64"/>
  <c r="Z248" i="64"/>
  <c r="Y248" i="64"/>
  <c r="AH241" i="64"/>
  <c r="AG241" i="64"/>
  <c r="AK241" i="64"/>
  <c r="Z229" i="64"/>
  <c r="Y229" i="64"/>
  <c r="AF208" i="64"/>
  <c r="AB208" i="64"/>
  <c r="AC208" i="64"/>
  <c r="AJ209" i="64"/>
  <c r="AI209" i="64"/>
  <c r="T192" i="64"/>
  <c r="U192" i="64"/>
  <c r="AI187" i="64"/>
  <c r="AJ187" i="64"/>
  <c r="AF142" i="64"/>
  <c r="AB142" i="64"/>
  <c r="AC142" i="64"/>
  <c r="AG146" i="64"/>
  <c r="AH146" i="64"/>
  <c r="AK146" i="64"/>
  <c r="Z258" i="64"/>
  <c r="Y258" i="64"/>
  <c r="Z210" i="64"/>
  <c r="Y210" i="64"/>
  <c r="AF196" i="64"/>
  <c r="AB196" i="64"/>
  <c r="AC196" i="64"/>
  <c r="AF150" i="64"/>
  <c r="AC150" i="64"/>
  <c r="AB150" i="64"/>
  <c r="X221" i="64"/>
  <c r="W221" i="64"/>
  <c r="AA221" i="64"/>
  <c r="AI230" i="64"/>
  <c r="AJ230" i="64"/>
  <c r="AF175" i="64"/>
  <c r="AB175" i="64"/>
  <c r="AC175" i="64"/>
  <c r="AC252" i="64"/>
  <c r="AB252" i="64"/>
  <c r="AF252" i="64"/>
  <c r="Y245" i="64"/>
  <c r="Z245" i="64"/>
  <c r="Y228" i="64"/>
  <c r="Z228" i="64"/>
  <c r="T200" i="64"/>
  <c r="U200" i="64"/>
  <c r="Y183" i="64"/>
  <c r="Z183" i="64"/>
  <c r="AF162" i="64"/>
  <c r="AC162" i="64"/>
  <c r="AB162" i="64"/>
  <c r="AF169" i="64"/>
  <c r="AC169" i="64"/>
  <c r="AB169" i="64"/>
  <c r="AG242" i="64"/>
  <c r="AH242" i="64"/>
  <c r="AK242" i="64"/>
  <c r="AI249" i="64"/>
  <c r="AJ249" i="64"/>
  <c r="AH253" i="64"/>
  <c r="AG253" i="64"/>
  <c r="AK253" i="64"/>
  <c r="AB218" i="64"/>
  <c r="AC218" i="64"/>
  <c r="AF218" i="64"/>
  <c r="AF147" i="64"/>
  <c r="AC147" i="64"/>
  <c r="AB147" i="64"/>
  <c r="Y251" i="64"/>
  <c r="Z251" i="64"/>
  <c r="AB225" i="64"/>
  <c r="AC225" i="64"/>
  <c r="AF225" i="64"/>
  <c r="T153" i="64"/>
  <c r="U153" i="64"/>
  <c r="AI159" i="64"/>
  <c r="AJ159" i="64"/>
  <c r="AE143" i="64"/>
  <c r="AD143" i="64"/>
  <c r="Z216" i="64"/>
  <c r="Y216" i="64"/>
  <c r="T250" i="64"/>
  <c r="U250" i="64"/>
  <c r="T238" i="64"/>
  <c r="U238" i="64"/>
  <c r="Z222" i="64"/>
  <c r="Y222" i="64"/>
  <c r="AK235" i="64"/>
  <c r="AH235" i="64"/>
  <c r="AG235" i="64"/>
  <c r="AC248" i="64"/>
  <c r="AB248" i="64"/>
  <c r="AF248" i="64"/>
  <c r="AD241" i="64"/>
  <c r="AE241" i="64"/>
  <c r="AD201" i="64"/>
  <c r="AE201" i="64"/>
  <c r="AL209" i="64"/>
  <c r="AM209" i="64"/>
  <c r="AP209" i="64"/>
  <c r="Y177" i="64"/>
  <c r="Z177" i="64"/>
  <c r="AD156" i="64"/>
  <c r="AE156" i="64"/>
  <c r="Y174" i="64"/>
  <c r="Z174" i="64"/>
  <c r="Z152" i="64"/>
  <c r="Y152" i="64"/>
  <c r="T217" i="64"/>
  <c r="U217" i="64"/>
  <c r="AE197" i="64"/>
  <c r="AD197" i="64"/>
  <c r="AK176" i="64"/>
  <c r="AH176" i="64"/>
  <c r="AG176" i="64"/>
  <c r="Y184" i="64"/>
  <c r="Z184" i="64"/>
  <c r="Y164" i="64"/>
  <c r="Z164" i="64"/>
  <c r="AJ191" i="64"/>
  <c r="AI191" i="64"/>
  <c r="AL198" i="64"/>
  <c r="AM198" i="64"/>
  <c r="AP198" i="64"/>
  <c r="Y161" i="64"/>
  <c r="Z161" i="64"/>
  <c r="Z252" i="64"/>
  <c r="Y252" i="64"/>
  <c r="AD203" i="64"/>
  <c r="AE203" i="64"/>
  <c r="AB228" i="64"/>
  <c r="AF228" i="64"/>
  <c r="AC228" i="64"/>
  <c r="AF180" i="64"/>
  <c r="AC180" i="64"/>
  <c r="AB180" i="64"/>
  <c r="Y160" i="64"/>
  <c r="Z160" i="64"/>
  <c r="AD253" i="64"/>
  <c r="AE253" i="64"/>
  <c r="AA154" i="64"/>
  <c r="W154" i="64"/>
  <c r="X154" i="64"/>
  <c r="AC251" i="64"/>
  <c r="AF251" i="64"/>
  <c r="AB251" i="64"/>
  <c r="W256" i="64"/>
  <c r="X256" i="64"/>
  <c r="AA256" i="64"/>
  <c r="Z225" i="64"/>
  <c r="Y225" i="64"/>
  <c r="AH202" i="64"/>
  <c r="AK202" i="64"/>
  <c r="AG202" i="64"/>
  <c r="T207" i="64"/>
  <c r="U207" i="64"/>
  <c r="X173" i="64"/>
  <c r="W173" i="64"/>
  <c r="AA173" i="64"/>
  <c r="Y166" i="64"/>
  <c r="Z166" i="64"/>
  <c r="AD158" i="64"/>
  <c r="AE158" i="64"/>
  <c r="AM159" i="64"/>
  <c r="AL159" i="64"/>
  <c r="AP159" i="64"/>
  <c r="AG143" i="64"/>
  <c r="AH143" i="64"/>
  <c r="AK143" i="64"/>
  <c r="AA32" i="64"/>
  <c r="AC32" i="64" s="1"/>
  <c r="W93" i="64"/>
  <c r="AG53" i="64"/>
  <c r="X22" i="64"/>
  <c r="Z136" i="64"/>
  <c r="W22" i="64"/>
  <c r="AA93" i="64"/>
  <c r="AC93" i="64" s="1"/>
  <c r="AH53" i="64"/>
  <c r="AA4" i="64"/>
  <c r="AF4" i="64" s="1"/>
  <c r="W32" i="64"/>
  <c r="T40" i="64"/>
  <c r="X36" i="64"/>
  <c r="Y36" i="64" s="1"/>
  <c r="X107" i="64"/>
  <c r="Z107" i="64" s="1"/>
  <c r="W4" i="64"/>
  <c r="X105" i="64"/>
  <c r="Z105" i="64" s="1"/>
  <c r="AA107" i="64"/>
  <c r="X115" i="64"/>
  <c r="Y115" i="64" s="1"/>
  <c r="X26" i="64"/>
  <c r="Z26" i="64" s="1"/>
  <c r="U52" i="64"/>
  <c r="U133" i="64"/>
  <c r="W46" i="64"/>
  <c r="T36" i="64"/>
  <c r="AA105" i="64"/>
  <c r="AC105" i="64" s="1"/>
  <c r="T42" i="64"/>
  <c r="X46" i="64"/>
  <c r="Z46" i="64" s="1"/>
  <c r="AA115" i="64"/>
  <c r="AB115" i="64" s="1"/>
  <c r="T44" i="64"/>
  <c r="U59" i="64"/>
  <c r="AA30" i="64"/>
  <c r="AB30" i="64" s="1"/>
  <c r="W36" i="64"/>
  <c r="U105" i="64"/>
  <c r="AC104" i="64"/>
  <c r="W30" i="64"/>
  <c r="AF104" i="64"/>
  <c r="AA98" i="64"/>
  <c r="AB98" i="64" s="1"/>
  <c r="W98" i="64"/>
  <c r="Y98" i="64" s="1"/>
  <c r="T63" i="64"/>
  <c r="X63" i="64"/>
  <c r="AA63" i="64"/>
  <c r="W63" i="64"/>
  <c r="U110" i="64"/>
  <c r="T110" i="64"/>
  <c r="U79" i="64"/>
  <c r="T79" i="64"/>
  <c r="AC102" i="64"/>
  <c r="AA100" i="64"/>
  <c r="W100" i="64"/>
  <c r="X100" i="64"/>
  <c r="U128" i="64"/>
  <c r="T128" i="64"/>
  <c r="AB57" i="64"/>
  <c r="AF57" i="64"/>
  <c r="AC57" i="64"/>
  <c r="T100" i="64"/>
  <c r="U100" i="64"/>
  <c r="AA69" i="64"/>
  <c r="W69" i="64"/>
  <c r="X69" i="64"/>
  <c r="AB61" i="64"/>
  <c r="AC61" i="64"/>
  <c r="AF61" i="64"/>
  <c r="AC94" i="64"/>
  <c r="AF94" i="64"/>
  <c r="AB94" i="64"/>
  <c r="T69" i="64"/>
  <c r="U69" i="64"/>
  <c r="AC75" i="64"/>
  <c r="AF75" i="64"/>
  <c r="AB75" i="64"/>
  <c r="AC81" i="64"/>
  <c r="AF81" i="64"/>
  <c r="AB81" i="64"/>
  <c r="U116" i="64"/>
  <c r="T116" i="64"/>
  <c r="AB96" i="64"/>
  <c r="AF96" i="64"/>
  <c r="AC96" i="64"/>
  <c r="AC97" i="64"/>
  <c r="AB97" i="64"/>
  <c r="AF97" i="64"/>
  <c r="Y110" i="64"/>
  <c r="Z110" i="64"/>
  <c r="U17" i="64"/>
  <c r="T17" i="64"/>
  <c r="AB18" i="64"/>
  <c r="AF18" i="64"/>
  <c r="AC18" i="64"/>
  <c r="AB42" i="64"/>
  <c r="AF42" i="64"/>
  <c r="AC42" i="64"/>
  <c r="X25" i="64"/>
  <c r="W25" i="64"/>
  <c r="AA25" i="64"/>
  <c r="U76" i="64"/>
  <c r="T76" i="64"/>
  <c r="Z20" i="64"/>
  <c r="Y20" i="64"/>
  <c r="Y72" i="64"/>
  <c r="Z72" i="64"/>
  <c r="T131" i="64"/>
  <c r="U131" i="64"/>
  <c r="Y126" i="64"/>
  <c r="Z126" i="64"/>
  <c r="Z60" i="64"/>
  <c r="Y60" i="64"/>
  <c r="AF79" i="64"/>
  <c r="AB79" i="64"/>
  <c r="AC79" i="64"/>
  <c r="AB133" i="64"/>
  <c r="AF133" i="64"/>
  <c r="AC133" i="64"/>
  <c r="X31" i="64"/>
  <c r="W31" i="64"/>
  <c r="AA31" i="64"/>
  <c r="AF83" i="64"/>
  <c r="AC83" i="64"/>
  <c r="AB83" i="64"/>
  <c r="T9" i="64"/>
  <c r="U9" i="64"/>
  <c r="T33" i="64"/>
  <c r="U33" i="64"/>
  <c r="AC101" i="64"/>
  <c r="AB101" i="64"/>
  <c r="AF101" i="64"/>
  <c r="AE136" i="64"/>
  <c r="AD136" i="64"/>
  <c r="AB114" i="64"/>
  <c r="AF114" i="64"/>
  <c r="AC114" i="64"/>
  <c r="Y84" i="64"/>
  <c r="Z84" i="64"/>
  <c r="AB24" i="64"/>
  <c r="AF24" i="64"/>
  <c r="AC24" i="64"/>
  <c r="AB48" i="64"/>
  <c r="AF48" i="64"/>
  <c r="AC48" i="64"/>
  <c r="X82" i="64"/>
  <c r="AA82" i="64"/>
  <c r="W82" i="64"/>
  <c r="Z34" i="64"/>
  <c r="AF67" i="64"/>
  <c r="AB67" i="64"/>
  <c r="AC67" i="64"/>
  <c r="AB130" i="64"/>
  <c r="AF130" i="64"/>
  <c r="AC130" i="64"/>
  <c r="X11" i="64"/>
  <c r="W11" i="64"/>
  <c r="AA11" i="64"/>
  <c r="X47" i="64"/>
  <c r="W47" i="64"/>
  <c r="AA47" i="64"/>
  <c r="U19" i="64"/>
  <c r="T19" i="64"/>
  <c r="AE59" i="64"/>
  <c r="AD59" i="64"/>
  <c r="AB32" i="64"/>
  <c r="AE85" i="64"/>
  <c r="AD85" i="64"/>
  <c r="T119" i="64"/>
  <c r="U119" i="64"/>
  <c r="Y120" i="64"/>
  <c r="Z120" i="64"/>
  <c r="AC103" i="64"/>
  <c r="AF103" i="64"/>
  <c r="AB103" i="64"/>
  <c r="T15" i="64"/>
  <c r="U15" i="64"/>
  <c r="T39" i="64"/>
  <c r="U39" i="64"/>
  <c r="Z40" i="64"/>
  <c r="Y40" i="64"/>
  <c r="Y73" i="64"/>
  <c r="Z73" i="64"/>
  <c r="Y112" i="64"/>
  <c r="Z112" i="64"/>
  <c r="AC110" i="64"/>
  <c r="AF110" i="64"/>
  <c r="AB110" i="64"/>
  <c r="X35" i="64"/>
  <c r="W35" i="64"/>
  <c r="AA35" i="64"/>
  <c r="X76" i="64"/>
  <c r="AA76" i="64"/>
  <c r="W76" i="64"/>
  <c r="AC56" i="64"/>
  <c r="AB56" i="64"/>
  <c r="AF56" i="64"/>
  <c r="AB90" i="64"/>
  <c r="AC90" i="64"/>
  <c r="AF90" i="64"/>
  <c r="Z138" i="64"/>
  <c r="Y138" i="64"/>
  <c r="X131" i="64"/>
  <c r="W131" i="64"/>
  <c r="AA131" i="64"/>
  <c r="X5" i="64"/>
  <c r="W5" i="64"/>
  <c r="AA5" i="64"/>
  <c r="AC95" i="64"/>
  <c r="AF95" i="64"/>
  <c r="AB95" i="64"/>
  <c r="Z28" i="64"/>
  <c r="Y28" i="64"/>
  <c r="AF62" i="64"/>
  <c r="AC62" i="64"/>
  <c r="AB62" i="64"/>
  <c r="Y127" i="64"/>
  <c r="Z127" i="64"/>
  <c r="U129" i="64"/>
  <c r="T129" i="64"/>
  <c r="Y122" i="64"/>
  <c r="Z122" i="64"/>
  <c r="U41" i="64"/>
  <c r="T41" i="64"/>
  <c r="AB8" i="64"/>
  <c r="AF8" i="64"/>
  <c r="AC8" i="64"/>
  <c r="AB44" i="64"/>
  <c r="AF44" i="64"/>
  <c r="AC44" i="64"/>
  <c r="AB121" i="64"/>
  <c r="AF121" i="64"/>
  <c r="AC121" i="64"/>
  <c r="X21" i="64"/>
  <c r="W21" i="64"/>
  <c r="AA21" i="64"/>
  <c r="X45" i="64"/>
  <c r="W45" i="64"/>
  <c r="AA45" i="64"/>
  <c r="AG136" i="64"/>
  <c r="AK136" i="64"/>
  <c r="AH136" i="64"/>
  <c r="Y132" i="64"/>
  <c r="Z132" i="64"/>
  <c r="AB34" i="64"/>
  <c r="AF34" i="64"/>
  <c r="AC34" i="64"/>
  <c r="AF65" i="64"/>
  <c r="AC65" i="64"/>
  <c r="AB65" i="64"/>
  <c r="AF78" i="64"/>
  <c r="AF54" i="64"/>
  <c r="AC54" i="64"/>
  <c r="AB54" i="64"/>
  <c r="U123" i="64"/>
  <c r="T123" i="64"/>
  <c r="AB109" i="64"/>
  <c r="AF109" i="64"/>
  <c r="AC109" i="64"/>
  <c r="Y116" i="64"/>
  <c r="Z116" i="64"/>
  <c r="X37" i="64"/>
  <c r="W37" i="64"/>
  <c r="AA37" i="64"/>
  <c r="Z14" i="64"/>
  <c r="Y14" i="64"/>
  <c r="Z50" i="64"/>
  <c r="Y50" i="64"/>
  <c r="X119" i="64"/>
  <c r="AA119" i="64"/>
  <c r="W119" i="64"/>
  <c r="Y89" i="64"/>
  <c r="Z89" i="64"/>
  <c r="Z103" i="64"/>
  <c r="Y103" i="64"/>
  <c r="X27" i="64"/>
  <c r="W27" i="64"/>
  <c r="AA27" i="64"/>
  <c r="X51" i="64"/>
  <c r="W51" i="64"/>
  <c r="AA51" i="64"/>
  <c r="AF73" i="64"/>
  <c r="AB73" i="64"/>
  <c r="AC73" i="64"/>
  <c r="Z97" i="64"/>
  <c r="Y97" i="64"/>
  <c r="AB112" i="64"/>
  <c r="AF112" i="64"/>
  <c r="AC112" i="64"/>
  <c r="Z30" i="64"/>
  <c r="Y30" i="64"/>
  <c r="U25" i="64"/>
  <c r="T25" i="64"/>
  <c r="AB20" i="64"/>
  <c r="AF20" i="64"/>
  <c r="AC20" i="64"/>
  <c r="Z56" i="64"/>
  <c r="Y56" i="64"/>
  <c r="Z90" i="64"/>
  <c r="Y90" i="64"/>
  <c r="AB126" i="64"/>
  <c r="AF126" i="64"/>
  <c r="AC126" i="64"/>
  <c r="Z95" i="64"/>
  <c r="Y95" i="64"/>
  <c r="AB28" i="64"/>
  <c r="AF28" i="64"/>
  <c r="AC28" i="64"/>
  <c r="AC91" i="64"/>
  <c r="AF91" i="64"/>
  <c r="AB91" i="64"/>
  <c r="T140" i="64"/>
  <c r="U140" i="64"/>
  <c r="X129" i="64"/>
  <c r="W129" i="64"/>
  <c r="AA129" i="64"/>
  <c r="Y133" i="64"/>
  <c r="Z133" i="64"/>
  <c r="AC122" i="64"/>
  <c r="AF122" i="64"/>
  <c r="AB122" i="64"/>
  <c r="X23" i="64"/>
  <c r="W23" i="64"/>
  <c r="AA23" i="64"/>
  <c r="U31" i="64"/>
  <c r="T31" i="64"/>
  <c r="Z101" i="64"/>
  <c r="Y101" i="64"/>
  <c r="X123" i="64"/>
  <c r="W123" i="64"/>
  <c r="AA123" i="64"/>
  <c r="U111" i="64"/>
  <c r="T111" i="64"/>
  <c r="AC116" i="64"/>
  <c r="AB116" i="64"/>
  <c r="AF116" i="64"/>
  <c r="U11" i="64"/>
  <c r="T11" i="64"/>
  <c r="U47" i="64"/>
  <c r="T47" i="64"/>
  <c r="AB74" i="64"/>
  <c r="AF74" i="64"/>
  <c r="AC74" i="64"/>
  <c r="U135" i="64"/>
  <c r="T135" i="64"/>
  <c r="AB120" i="64"/>
  <c r="AF120" i="64"/>
  <c r="AC120" i="64"/>
  <c r="AF89" i="64"/>
  <c r="AB89" i="64"/>
  <c r="AC89" i="64"/>
  <c r="AF58" i="64"/>
  <c r="AC58" i="64"/>
  <c r="AB58" i="64"/>
  <c r="Y128" i="64"/>
  <c r="Z128" i="64"/>
  <c r="U35" i="64"/>
  <c r="T35" i="64"/>
  <c r="AB6" i="64"/>
  <c r="AF6" i="64"/>
  <c r="AC6" i="64"/>
  <c r="X7" i="64"/>
  <c r="W7" i="64"/>
  <c r="AA7" i="64"/>
  <c r="X43" i="64"/>
  <c r="W43" i="64"/>
  <c r="AA43" i="64"/>
  <c r="Z38" i="64"/>
  <c r="Y38" i="64"/>
  <c r="Y71" i="64"/>
  <c r="Z71" i="64"/>
  <c r="T68" i="64"/>
  <c r="U68" i="64"/>
  <c r="AF138" i="64"/>
  <c r="AC138" i="64"/>
  <c r="AB138" i="64"/>
  <c r="T113" i="64"/>
  <c r="U113" i="64"/>
  <c r="Y108" i="64"/>
  <c r="Z108" i="64"/>
  <c r="U5" i="64"/>
  <c r="T5" i="64"/>
  <c r="AG55" i="64"/>
  <c r="AK55" i="64"/>
  <c r="AH55" i="64"/>
  <c r="Z62" i="64"/>
  <c r="Y62" i="64"/>
  <c r="Z91" i="64"/>
  <c r="Y91" i="64"/>
  <c r="W140" i="64"/>
  <c r="X140" i="64"/>
  <c r="AA140" i="64"/>
  <c r="X13" i="64"/>
  <c r="W13" i="64"/>
  <c r="AA13" i="64"/>
  <c r="X49" i="64"/>
  <c r="W49" i="64"/>
  <c r="AA49" i="64"/>
  <c r="Y121" i="64"/>
  <c r="Z121" i="64"/>
  <c r="T21" i="64"/>
  <c r="U21" i="64"/>
  <c r="T45" i="64"/>
  <c r="U45" i="64"/>
  <c r="U141" i="64"/>
  <c r="T141" i="64"/>
  <c r="T125" i="64"/>
  <c r="U125" i="64"/>
  <c r="AB132" i="64"/>
  <c r="AF132" i="64"/>
  <c r="AC132" i="64"/>
  <c r="AB12" i="64"/>
  <c r="AF12" i="64"/>
  <c r="AC12" i="64"/>
  <c r="AB36" i="64"/>
  <c r="AF36" i="64"/>
  <c r="AC36" i="64"/>
  <c r="Z16" i="64"/>
  <c r="Y16" i="64"/>
  <c r="Z52" i="64"/>
  <c r="Y52" i="64"/>
  <c r="Y78" i="64"/>
  <c r="Z78" i="64"/>
  <c r="Z54" i="64"/>
  <c r="Y54" i="64"/>
  <c r="Y109" i="64"/>
  <c r="Z109" i="64"/>
  <c r="X111" i="64"/>
  <c r="W111" i="64"/>
  <c r="AA111" i="64"/>
  <c r="AE118" i="64"/>
  <c r="AD118" i="64"/>
  <c r="X29" i="64"/>
  <c r="W29" i="64"/>
  <c r="AA29" i="64"/>
  <c r="U37" i="64"/>
  <c r="T37" i="64"/>
  <c r="AB14" i="64"/>
  <c r="AF14" i="64"/>
  <c r="AC14" i="64"/>
  <c r="AB50" i="64"/>
  <c r="AF50" i="64"/>
  <c r="AC50" i="64"/>
  <c r="Z74" i="64"/>
  <c r="Y74" i="64"/>
  <c r="AE92" i="64"/>
  <c r="X135" i="64"/>
  <c r="W135" i="64"/>
  <c r="AA135" i="64"/>
  <c r="T137" i="64"/>
  <c r="U137" i="64"/>
  <c r="AB10" i="64"/>
  <c r="AF10" i="64"/>
  <c r="AC10" i="64"/>
  <c r="T27" i="64"/>
  <c r="U27" i="64"/>
  <c r="T51" i="64"/>
  <c r="U51" i="64"/>
  <c r="Z22" i="64"/>
  <c r="Y22" i="64"/>
  <c r="Y87" i="64"/>
  <c r="Z87" i="64"/>
  <c r="AC128" i="64"/>
  <c r="AF128" i="64"/>
  <c r="AB128" i="64"/>
  <c r="X17" i="64"/>
  <c r="W17" i="64"/>
  <c r="AA17" i="64"/>
  <c r="U64" i="64"/>
  <c r="T64" i="64"/>
  <c r="X3" i="64"/>
  <c r="W3" i="64"/>
  <c r="AA3" i="64"/>
  <c r="AB72" i="64"/>
  <c r="T139" i="64"/>
  <c r="U139" i="64"/>
  <c r="X68" i="64"/>
  <c r="AA68" i="64"/>
  <c r="W68" i="64"/>
  <c r="AC107" i="64"/>
  <c r="AF107" i="64"/>
  <c r="AB107" i="64"/>
  <c r="X113" i="64"/>
  <c r="W113" i="64"/>
  <c r="AA113" i="64"/>
  <c r="AM53" i="64"/>
  <c r="AP53" i="64"/>
  <c r="AL53" i="64"/>
  <c r="AC99" i="64"/>
  <c r="AF99" i="64"/>
  <c r="AB99" i="64"/>
  <c r="Z4" i="64"/>
  <c r="Y4" i="64"/>
  <c r="U23" i="64"/>
  <c r="T23" i="64"/>
  <c r="U70" i="64"/>
  <c r="T70" i="64"/>
  <c r="AB26" i="64"/>
  <c r="AF26" i="64"/>
  <c r="AC26" i="64"/>
  <c r="Y83" i="64"/>
  <c r="Z83" i="64"/>
  <c r="X9" i="64"/>
  <c r="W9" i="64"/>
  <c r="AA9" i="64"/>
  <c r="X33" i="64"/>
  <c r="W33" i="64"/>
  <c r="AA33" i="64"/>
  <c r="AB88" i="64"/>
  <c r="AF88" i="64"/>
  <c r="AC88" i="64"/>
  <c r="W141" i="64"/>
  <c r="X141" i="64"/>
  <c r="AA141" i="64"/>
  <c r="AB80" i="64"/>
  <c r="AF80" i="64"/>
  <c r="AC80" i="64"/>
  <c r="X125" i="64"/>
  <c r="AA125" i="64"/>
  <c r="W125" i="64"/>
  <c r="Y114" i="64"/>
  <c r="Z114" i="64"/>
  <c r="AB66" i="64"/>
  <c r="AF66" i="64"/>
  <c r="AC66" i="64"/>
  <c r="AG118" i="64"/>
  <c r="AK118" i="64"/>
  <c r="AH118" i="64"/>
  <c r="X19" i="64"/>
  <c r="W19" i="64"/>
  <c r="AA19" i="64"/>
  <c r="AG59" i="64"/>
  <c r="AK59" i="64"/>
  <c r="AH59" i="64"/>
  <c r="Z32" i="64"/>
  <c r="Y32" i="64"/>
  <c r="AE124" i="64"/>
  <c r="AD124" i="64"/>
  <c r="AG85" i="64"/>
  <c r="AK85" i="64"/>
  <c r="AH85" i="64"/>
  <c r="U117" i="64"/>
  <c r="T117" i="64"/>
  <c r="X137" i="64"/>
  <c r="W137" i="64"/>
  <c r="AA137" i="64"/>
  <c r="X15" i="64"/>
  <c r="W15" i="64"/>
  <c r="AA15" i="64"/>
  <c r="X39" i="64"/>
  <c r="W39" i="64"/>
  <c r="AA39" i="64"/>
  <c r="AB22" i="64"/>
  <c r="AF22" i="64"/>
  <c r="AC22" i="64"/>
  <c r="Z58" i="64"/>
  <c r="Y58" i="64"/>
  <c r="AB87" i="64"/>
  <c r="AC87" i="64"/>
  <c r="AF87" i="64"/>
  <c r="Z93" i="64"/>
  <c r="Y93" i="64"/>
  <c r="X64" i="64"/>
  <c r="AA64" i="64"/>
  <c r="W64" i="64"/>
  <c r="Z18" i="64"/>
  <c r="Y18" i="64"/>
  <c r="U7" i="64"/>
  <c r="T7" i="64"/>
  <c r="U43" i="64"/>
  <c r="T43" i="64"/>
  <c r="T3" i="64"/>
  <c r="U3" i="64"/>
  <c r="AB38" i="64"/>
  <c r="AF38" i="64"/>
  <c r="AC38" i="64"/>
  <c r="AF71" i="64"/>
  <c r="AC71" i="64"/>
  <c r="AB71" i="64"/>
  <c r="W139" i="64"/>
  <c r="AA139" i="64"/>
  <c r="X139" i="64"/>
  <c r="AE106" i="64"/>
  <c r="AB108" i="64"/>
  <c r="AF108" i="64"/>
  <c r="AC108" i="64"/>
  <c r="AJ53" i="64"/>
  <c r="Z99" i="64"/>
  <c r="Y99" i="64"/>
  <c r="AC60" i="64"/>
  <c r="AB60" i="64"/>
  <c r="AF60" i="64"/>
  <c r="AE55" i="64"/>
  <c r="AD55" i="64"/>
  <c r="AB46" i="64"/>
  <c r="AF46" i="64"/>
  <c r="AC46" i="64"/>
  <c r="Y79" i="64"/>
  <c r="Z79" i="64"/>
  <c r="AB127" i="64"/>
  <c r="X41" i="64"/>
  <c r="W41" i="64"/>
  <c r="AA41" i="64"/>
  <c r="X70" i="64"/>
  <c r="AA70" i="64"/>
  <c r="W70" i="64"/>
  <c r="U13" i="64"/>
  <c r="T13" i="64"/>
  <c r="U49" i="64"/>
  <c r="T49" i="64"/>
  <c r="Z8" i="64"/>
  <c r="Y8" i="64"/>
  <c r="Z44" i="64"/>
  <c r="Y44" i="64"/>
  <c r="Z88" i="64"/>
  <c r="Y88" i="64"/>
  <c r="AB84" i="64"/>
  <c r="AF84" i="64"/>
  <c r="AC84" i="64"/>
  <c r="U82" i="64"/>
  <c r="T82" i="64"/>
  <c r="Y65" i="64"/>
  <c r="Z65" i="64"/>
  <c r="Y67" i="64"/>
  <c r="Z67" i="64"/>
  <c r="Y130" i="64"/>
  <c r="Z130" i="64"/>
  <c r="AC134" i="64"/>
  <c r="AB134" i="64"/>
  <c r="AF134" i="64"/>
  <c r="U29" i="64"/>
  <c r="T29" i="64"/>
  <c r="AG124" i="64"/>
  <c r="AK124" i="64"/>
  <c r="AH124" i="64"/>
  <c r="X117" i="64"/>
  <c r="W117" i="64"/>
  <c r="AA117" i="64"/>
  <c r="AB86" i="64"/>
  <c r="AF86" i="64"/>
  <c r="AC86" i="64"/>
  <c r="T65" i="65"/>
  <c r="Y264" i="65"/>
  <c r="AA446" i="65"/>
  <c r="W329" i="65"/>
  <c r="AC160" i="65"/>
  <c r="W345" i="65"/>
  <c r="W432" i="65"/>
  <c r="T270" i="65"/>
  <c r="AF147" i="65"/>
  <c r="AD272" i="65"/>
  <c r="Y147" i="65"/>
  <c r="X432" i="65"/>
  <c r="Z348" i="65"/>
  <c r="AE97" i="65"/>
  <c r="Z376" i="65"/>
  <c r="AF348" i="65"/>
  <c r="AC348" i="65"/>
  <c r="AB348" i="65"/>
  <c r="X479" i="65"/>
  <c r="Y479" i="65" s="1"/>
  <c r="AF144" i="65"/>
  <c r="AC144" i="65"/>
  <c r="AC189" i="65"/>
  <c r="AE189" i="65" s="1"/>
  <c r="AF189" i="65"/>
  <c r="AB189" i="65"/>
  <c r="Y67" i="65"/>
  <c r="AF68" i="65"/>
  <c r="AC68" i="65"/>
  <c r="AB68" i="65"/>
  <c r="AF252" i="65"/>
  <c r="AC252" i="65"/>
  <c r="AB252" i="65"/>
  <c r="AF260" i="65"/>
  <c r="AB260" i="65"/>
  <c r="AC260" i="65"/>
  <c r="U350" i="65"/>
  <c r="T350" i="65"/>
  <c r="Z462" i="65"/>
  <c r="Y462" i="65"/>
  <c r="U72" i="65"/>
  <c r="T72" i="65"/>
  <c r="W363" i="65"/>
  <c r="Y363" i="65" s="1"/>
  <c r="AC193" i="65"/>
  <c r="AF193" i="65"/>
  <c r="AB193" i="65"/>
  <c r="AE135" i="65"/>
  <c r="AD135" i="65"/>
  <c r="Y327" i="65"/>
  <c r="Z327" i="65"/>
  <c r="U60" i="65"/>
  <c r="T60" i="65"/>
  <c r="AB89" i="65"/>
  <c r="AF89" i="65"/>
  <c r="AC89" i="65"/>
  <c r="AA79" i="65"/>
  <c r="W79" i="65"/>
  <c r="X79" i="65"/>
  <c r="T308" i="65"/>
  <c r="U308" i="65"/>
  <c r="U430" i="65"/>
  <c r="T430" i="65"/>
  <c r="Y99" i="65"/>
  <c r="Z99" i="65"/>
  <c r="U362" i="65"/>
  <c r="T362" i="65"/>
  <c r="U195" i="65"/>
  <c r="T195" i="65"/>
  <c r="T211" i="65"/>
  <c r="U211" i="65"/>
  <c r="W274" i="65"/>
  <c r="AA274" i="65"/>
  <c r="X274" i="65"/>
  <c r="AA93" i="65"/>
  <c r="X93" i="65"/>
  <c r="W93" i="65"/>
  <c r="AB286" i="65"/>
  <c r="AC286" i="65"/>
  <c r="AF286" i="65"/>
  <c r="AF264" i="65"/>
  <c r="AB264" i="65"/>
  <c r="AC264" i="65"/>
  <c r="W442" i="65"/>
  <c r="AA442" i="65"/>
  <c r="X442" i="65"/>
  <c r="U268" i="65"/>
  <c r="T268" i="65"/>
  <c r="Z75" i="65"/>
  <c r="Y75" i="65"/>
  <c r="U380" i="65"/>
  <c r="T380" i="65"/>
  <c r="W355" i="65"/>
  <c r="X355" i="65"/>
  <c r="AA355" i="65"/>
  <c r="T57" i="65"/>
  <c r="U57" i="65"/>
  <c r="U247" i="65"/>
  <c r="T247" i="65"/>
  <c r="W276" i="65"/>
  <c r="AA276" i="65"/>
  <c r="X276" i="65"/>
  <c r="AC327" i="65"/>
  <c r="AB327" i="65"/>
  <c r="AF327" i="65"/>
  <c r="W219" i="65"/>
  <c r="AA219" i="65"/>
  <c r="X219" i="65"/>
  <c r="AB99" i="65"/>
  <c r="AF99" i="65"/>
  <c r="AC99" i="65"/>
  <c r="X362" i="65"/>
  <c r="AA362" i="65"/>
  <c r="W362" i="65"/>
  <c r="AA195" i="65"/>
  <c r="X195" i="65"/>
  <c r="W195" i="65"/>
  <c r="AA211" i="65"/>
  <c r="W211" i="65"/>
  <c r="X211" i="65"/>
  <c r="Y468" i="65"/>
  <c r="Z468" i="65"/>
  <c r="W171" i="65"/>
  <c r="AA171" i="65"/>
  <c r="X171" i="65"/>
  <c r="U291" i="65"/>
  <c r="T291" i="65"/>
  <c r="Z286" i="65"/>
  <c r="Y286" i="65"/>
  <c r="Z73" i="65"/>
  <c r="Y73" i="65"/>
  <c r="U442" i="65"/>
  <c r="T442" i="65"/>
  <c r="AB75" i="65"/>
  <c r="AF75" i="65"/>
  <c r="AC75" i="65"/>
  <c r="U101" i="65"/>
  <c r="T101" i="65"/>
  <c r="W288" i="65"/>
  <c r="AA288" i="65"/>
  <c r="X288" i="65"/>
  <c r="AA380" i="65"/>
  <c r="W380" i="65"/>
  <c r="X380" i="65"/>
  <c r="AF50" i="65"/>
  <c r="AB223" i="65"/>
  <c r="AD223" i="65" s="1"/>
  <c r="X57" i="65"/>
  <c r="W57" i="65"/>
  <c r="AA57" i="65"/>
  <c r="AB199" i="65"/>
  <c r="AF199" i="65"/>
  <c r="AC199" i="65"/>
  <c r="W247" i="65"/>
  <c r="X247" i="65"/>
  <c r="AA247" i="65"/>
  <c r="U219" i="65"/>
  <c r="T219" i="65"/>
  <c r="T61" i="65"/>
  <c r="U61" i="65"/>
  <c r="AA87" i="65"/>
  <c r="X87" i="65"/>
  <c r="W87" i="65"/>
  <c r="AB298" i="65"/>
  <c r="AC298" i="65"/>
  <c r="AF298" i="65"/>
  <c r="U138" i="65"/>
  <c r="T138" i="65"/>
  <c r="U441" i="65"/>
  <c r="T441" i="65"/>
  <c r="U242" i="65"/>
  <c r="T242" i="65"/>
  <c r="AB73" i="65"/>
  <c r="AF73" i="65"/>
  <c r="AC73" i="65"/>
  <c r="U111" i="65"/>
  <c r="T111" i="65"/>
  <c r="T91" i="65"/>
  <c r="U91" i="65"/>
  <c r="X138" i="65"/>
  <c r="W138" i="65"/>
  <c r="AA138" i="65"/>
  <c r="AA101" i="65"/>
  <c r="W101" i="65"/>
  <c r="X101" i="65"/>
  <c r="AA364" i="65"/>
  <c r="X364" i="65"/>
  <c r="W364" i="65"/>
  <c r="W441" i="65"/>
  <c r="X441" i="65"/>
  <c r="AA441" i="65"/>
  <c r="AJ256" i="65"/>
  <c r="AI256" i="65"/>
  <c r="X61" i="65"/>
  <c r="Z61" i="65" s="1"/>
  <c r="AA61" i="65"/>
  <c r="W61" i="65"/>
  <c r="AF468" i="65"/>
  <c r="AB468" i="65"/>
  <c r="AC468" i="65"/>
  <c r="U487" i="65"/>
  <c r="T487" i="65"/>
  <c r="AA314" i="65"/>
  <c r="AB314" i="65" s="1"/>
  <c r="Y440" i="65"/>
  <c r="AP256" i="65"/>
  <c r="AM256" i="65"/>
  <c r="AL256" i="65"/>
  <c r="Z187" i="65"/>
  <c r="Y187" i="65"/>
  <c r="X351" i="65"/>
  <c r="W351" i="65"/>
  <c r="AA351" i="65"/>
  <c r="AC462" i="65"/>
  <c r="AB462" i="65"/>
  <c r="AF462" i="65"/>
  <c r="AC62" i="65"/>
  <c r="AB62" i="65"/>
  <c r="AF62" i="65"/>
  <c r="AA109" i="65"/>
  <c r="X109" i="65"/>
  <c r="W109" i="65"/>
  <c r="W487" i="65"/>
  <c r="X487" i="65"/>
  <c r="AA487" i="65"/>
  <c r="AA81" i="65"/>
  <c r="W81" i="65"/>
  <c r="X81" i="65"/>
  <c r="AA111" i="65"/>
  <c r="X111" i="65"/>
  <c r="W111" i="65"/>
  <c r="AA91" i="65"/>
  <c r="W91" i="65"/>
  <c r="X91" i="65"/>
  <c r="T269" i="65"/>
  <c r="U269" i="65"/>
  <c r="U364" i="65"/>
  <c r="T364" i="65"/>
  <c r="U87" i="65"/>
  <c r="Z77" i="65"/>
  <c r="Y77" i="65"/>
  <c r="AC67" i="65"/>
  <c r="AE67" i="65" s="1"/>
  <c r="AB67" i="65"/>
  <c r="AF67" i="65"/>
  <c r="T351" i="65"/>
  <c r="U351" i="65"/>
  <c r="T370" i="65"/>
  <c r="U370" i="65"/>
  <c r="Y298" i="65"/>
  <c r="Z298" i="65"/>
  <c r="AC77" i="65"/>
  <c r="AB77" i="65"/>
  <c r="AF77" i="65"/>
  <c r="Z89" i="65"/>
  <c r="Y89" i="65"/>
  <c r="T79" i="65"/>
  <c r="U79" i="65"/>
  <c r="AC187" i="65"/>
  <c r="AB187" i="65"/>
  <c r="AF187" i="65"/>
  <c r="W430" i="65"/>
  <c r="AA430" i="65"/>
  <c r="X430" i="65"/>
  <c r="AK272" i="65"/>
  <c r="AG272" i="65"/>
  <c r="AH272" i="65"/>
  <c r="X370" i="65"/>
  <c r="W370" i="65"/>
  <c r="AA370" i="65"/>
  <c r="T274" i="65"/>
  <c r="U274" i="65"/>
  <c r="U171" i="65"/>
  <c r="T171" i="65"/>
  <c r="W291" i="65"/>
  <c r="AA291" i="65"/>
  <c r="X291" i="65"/>
  <c r="AA268" i="65"/>
  <c r="W268" i="65"/>
  <c r="X268" i="65"/>
  <c r="U222" i="65"/>
  <c r="T222" i="65"/>
  <c r="AD18" i="65"/>
  <c r="AE18" i="65"/>
  <c r="Y70" i="65"/>
  <c r="Z70" i="65"/>
  <c r="AF381" i="65"/>
  <c r="AB381" i="65"/>
  <c r="AC381" i="65"/>
  <c r="Y433" i="65"/>
  <c r="Z433" i="65"/>
  <c r="AD397" i="65"/>
  <c r="AE397" i="65"/>
  <c r="AC476" i="65"/>
  <c r="AF476" i="65"/>
  <c r="AB476" i="65"/>
  <c r="AD24" i="65"/>
  <c r="AE24" i="65"/>
  <c r="AJ92" i="65"/>
  <c r="AI92" i="65"/>
  <c r="AB148" i="65"/>
  <c r="AF148" i="65"/>
  <c r="AC148" i="65"/>
  <c r="AD26" i="65"/>
  <c r="AE26" i="65"/>
  <c r="AH24" i="65"/>
  <c r="AG24" i="65"/>
  <c r="AK24" i="65"/>
  <c r="AP92" i="65"/>
  <c r="AM92" i="65"/>
  <c r="AL92" i="65"/>
  <c r="AK100" i="65"/>
  <c r="AH100" i="65"/>
  <c r="AG100" i="65"/>
  <c r="AE88" i="65"/>
  <c r="AD88" i="65"/>
  <c r="Y113" i="65"/>
  <c r="Z113" i="65"/>
  <c r="Y129" i="65"/>
  <c r="Z129" i="65"/>
  <c r="Z209" i="65"/>
  <c r="Y209" i="65"/>
  <c r="X154" i="65"/>
  <c r="W154" i="65"/>
  <c r="AA154" i="65"/>
  <c r="Z232" i="65"/>
  <c r="Y232" i="65"/>
  <c r="Z148" i="65"/>
  <c r="Y148" i="65"/>
  <c r="AD167" i="65"/>
  <c r="AE167" i="65"/>
  <c r="AJ201" i="65"/>
  <c r="AI201" i="65"/>
  <c r="Y218" i="65"/>
  <c r="Z218" i="65"/>
  <c r="AA278" i="65"/>
  <c r="X278" i="65"/>
  <c r="W278" i="65"/>
  <c r="Y293" i="65"/>
  <c r="Z293" i="65"/>
  <c r="AB321" i="65"/>
  <c r="AF321" i="65"/>
  <c r="AC321" i="65"/>
  <c r="AB359" i="65"/>
  <c r="AF359" i="65"/>
  <c r="AC359" i="65"/>
  <c r="AE372" i="65"/>
  <c r="AD372" i="65"/>
  <c r="Y306" i="65"/>
  <c r="Z306" i="65"/>
  <c r="AC350" i="65"/>
  <c r="AF350" i="65"/>
  <c r="AB350" i="65"/>
  <c r="Z379" i="65"/>
  <c r="Y379" i="65"/>
  <c r="AD389" i="65"/>
  <c r="AE389" i="65"/>
  <c r="W412" i="65"/>
  <c r="AA412" i="65"/>
  <c r="X412" i="65"/>
  <c r="W416" i="65"/>
  <c r="AA416" i="65"/>
  <c r="X416" i="65"/>
  <c r="U459" i="65"/>
  <c r="T459" i="65"/>
  <c r="X508" i="65"/>
  <c r="AA508" i="65"/>
  <c r="W508" i="65"/>
  <c r="U507" i="65"/>
  <c r="T507" i="65"/>
  <c r="AE514" i="65"/>
  <c r="AD514" i="65"/>
  <c r="W423" i="65"/>
  <c r="AA423" i="65"/>
  <c r="X423" i="65"/>
  <c r="U455" i="65"/>
  <c r="T455" i="65"/>
  <c r="Z511" i="65"/>
  <c r="Y511" i="65"/>
  <c r="AD40" i="65"/>
  <c r="AE40" i="65"/>
  <c r="AD44" i="65"/>
  <c r="AE44" i="65"/>
  <c r="AD48" i="65"/>
  <c r="AE48" i="65"/>
  <c r="AD52" i="65"/>
  <c r="AE52" i="65"/>
  <c r="Y25" i="65"/>
  <c r="Z25" i="65"/>
  <c r="AD32" i="65"/>
  <c r="AE32" i="65"/>
  <c r="Z17" i="65"/>
  <c r="Y17" i="65"/>
  <c r="AC102" i="65"/>
  <c r="AF102" i="65"/>
  <c r="AB102" i="65"/>
  <c r="U174" i="65"/>
  <c r="T174" i="65"/>
  <c r="Z236" i="65"/>
  <c r="Y236" i="65"/>
  <c r="AF332" i="65"/>
  <c r="AC332" i="65"/>
  <c r="AB332" i="65"/>
  <c r="AC246" i="65"/>
  <c r="AB246" i="65"/>
  <c r="AF246" i="65"/>
  <c r="AB290" i="65"/>
  <c r="AC290" i="65"/>
  <c r="AF290" i="65"/>
  <c r="Y329" i="65"/>
  <c r="Z329" i="65"/>
  <c r="AC342" i="65"/>
  <c r="AB342" i="65"/>
  <c r="AF342" i="65"/>
  <c r="AH371" i="65"/>
  <c r="AG371" i="65"/>
  <c r="AK371" i="65"/>
  <c r="Y344" i="65"/>
  <c r="Z344" i="65"/>
  <c r="AC384" i="65"/>
  <c r="AB384" i="65"/>
  <c r="AF384" i="65"/>
  <c r="AD394" i="65"/>
  <c r="AE394" i="65"/>
  <c r="AD395" i="65"/>
  <c r="AE395" i="65"/>
  <c r="AD439" i="65"/>
  <c r="AE439" i="65"/>
  <c r="Z466" i="65"/>
  <c r="Y466" i="65"/>
  <c r="AB7" i="65"/>
  <c r="AC7" i="65"/>
  <c r="AF7" i="65"/>
  <c r="AF133" i="65"/>
  <c r="AC133" i="65"/>
  <c r="AB133" i="65"/>
  <c r="X120" i="65"/>
  <c r="W120" i="65"/>
  <c r="AA120" i="65"/>
  <c r="X122" i="65"/>
  <c r="W122" i="65"/>
  <c r="AA122" i="65"/>
  <c r="AJ105" i="65"/>
  <c r="AI105" i="65"/>
  <c r="AJ135" i="65"/>
  <c r="AI135" i="65"/>
  <c r="AG216" i="65"/>
  <c r="AK216" i="65"/>
  <c r="AH216" i="65"/>
  <c r="AF217" i="65"/>
  <c r="AC217" i="65"/>
  <c r="AB217" i="65"/>
  <c r="Y244" i="65"/>
  <c r="Z244" i="65"/>
  <c r="AD251" i="65"/>
  <c r="AE251" i="65"/>
  <c r="AC226" i="65"/>
  <c r="AB226" i="65"/>
  <c r="AF226" i="65"/>
  <c r="T292" i="65"/>
  <c r="U292" i="65"/>
  <c r="AB331" i="65"/>
  <c r="AF331" i="65"/>
  <c r="AC331" i="65"/>
  <c r="AG374" i="65"/>
  <c r="AK374" i="65"/>
  <c r="AH374" i="65"/>
  <c r="T400" i="65"/>
  <c r="U400" i="65"/>
  <c r="T403" i="65"/>
  <c r="U403" i="65"/>
  <c r="W401" i="65"/>
  <c r="AA401" i="65"/>
  <c r="X401" i="65"/>
  <c r="W419" i="65"/>
  <c r="AA419" i="65"/>
  <c r="X419" i="65"/>
  <c r="AG437" i="65"/>
  <c r="AK437" i="65"/>
  <c r="AH437" i="65"/>
  <c r="AE460" i="65"/>
  <c r="AD460" i="65"/>
  <c r="AH12" i="65"/>
  <c r="AG12" i="65"/>
  <c r="AK12" i="65"/>
  <c r="Y21" i="65"/>
  <c r="Z21" i="65"/>
  <c r="AE86" i="65"/>
  <c r="AD86" i="65"/>
  <c r="AH8" i="65"/>
  <c r="AG8" i="65"/>
  <c r="AK8" i="65"/>
  <c r="AH71" i="65"/>
  <c r="AG71" i="65"/>
  <c r="AK71" i="65"/>
  <c r="X9" i="65"/>
  <c r="W9" i="65"/>
  <c r="AA9" i="65"/>
  <c r="T69" i="65"/>
  <c r="U69" i="65"/>
  <c r="AM103" i="65"/>
  <c r="AL103" i="65"/>
  <c r="AP103" i="65"/>
  <c r="Y64" i="65"/>
  <c r="Z64" i="65"/>
  <c r="Z172" i="65"/>
  <c r="Y172" i="65"/>
  <c r="Z153" i="65"/>
  <c r="Y153" i="65"/>
  <c r="AF203" i="65"/>
  <c r="AB203" i="65"/>
  <c r="AC203" i="65"/>
  <c r="X196" i="65"/>
  <c r="W196" i="65"/>
  <c r="AA196" i="65"/>
  <c r="AF241" i="65"/>
  <c r="AB241" i="65"/>
  <c r="AC241" i="65"/>
  <c r="Z228" i="65"/>
  <c r="Y228" i="65"/>
  <c r="Z249" i="65"/>
  <c r="Y249" i="65"/>
  <c r="Y311" i="65"/>
  <c r="Z311" i="65"/>
  <c r="Y289" i="65"/>
  <c r="Z289" i="65"/>
  <c r="AA334" i="65"/>
  <c r="X334" i="65"/>
  <c r="W334" i="65"/>
  <c r="Z307" i="65"/>
  <c r="Y307" i="65"/>
  <c r="AB363" i="65"/>
  <c r="AC363" i="65"/>
  <c r="AF363" i="65"/>
  <c r="Y365" i="65"/>
  <c r="Z365" i="65"/>
  <c r="Y393" i="65"/>
  <c r="Z393" i="65"/>
  <c r="AF396" i="65"/>
  <c r="AC396" i="65"/>
  <c r="AB396" i="65"/>
  <c r="Y506" i="65"/>
  <c r="Z506" i="65"/>
  <c r="AC5" i="65"/>
  <c r="AB5" i="65"/>
  <c r="AF5" i="65"/>
  <c r="AA63" i="65"/>
  <c r="W63" i="65"/>
  <c r="X63" i="65"/>
  <c r="AE94" i="65"/>
  <c r="AD94" i="65"/>
  <c r="AB115" i="65"/>
  <c r="AF115" i="65"/>
  <c r="AC115" i="65"/>
  <c r="AD149" i="65"/>
  <c r="AE149" i="65"/>
  <c r="Y90" i="65"/>
  <c r="Z90" i="65"/>
  <c r="AJ161" i="65"/>
  <c r="AI161" i="65"/>
  <c r="AD204" i="65"/>
  <c r="AE204" i="65"/>
  <c r="AG175" i="65"/>
  <c r="AK175" i="65"/>
  <c r="AH175" i="65"/>
  <c r="Z221" i="65"/>
  <c r="Y221" i="65"/>
  <c r="Z257" i="65"/>
  <c r="Y257" i="65"/>
  <c r="X200" i="65"/>
  <c r="W200" i="65"/>
  <c r="AA200" i="65"/>
  <c r="AB279" i="65"/>
  <c r="AF279" i="65"/>
  <c r="AC279" i="65"/>
  <c r="Y269" i="65"/>
  <c r="Z269" i="65"/>
  <c r="X285" i="65"/>
  <c r="W285" i="65"/>
  <c r="AA285" i="65"/>
  <c r="AB330" i="65"/>
  <c r="AF330" i="65"/>
  <c r="AC330" i="65"/>
  <c r="AF336" i="65"/>
  <c r="AC336" i="65"/>
  <c r="AB336" i="65"/>
  <c r="AF369" i="65"/>
  <c r="AC369" i="65"/>
  <c r="AB369" i="65"/>
  <c r="AE360" i="65"/>
  <c r="AD360" i="65"/>
  <c r="AD387" i="65"/>
  <c r="AE387" i="65"/>
  <c r="U451" i="65"/>
  <c r="T451" i="65"/>
  <c r="AF49" i="65"/>
  <c r="AC49" i="65"/>
  <c r="AB49" i="65"/>
  <c r="AD34" i="65"/>
  <c r="AE34" i="65"/>
  <c r="AE98" i="65"/>
  <c r="AD98" i="65"/>
  <c r="Y13" i="65"/>
  <c r="Z13" i="65"/>
  <c r="AH144" i="65"/>
  <c r="AK144" i="65"/>
  <c r="AG144" i="65"/>
  <c r="Y66" i="65"/>
  <c r="Z66" i="65"/>
  <c r="X128" i="65"/>
  <c r="W128" i="65"/>
  <c r="AA128" i="65"/>
  <c r="Y142" i="65"/>
  <c r="Z142" i="65"/>
  <c r="AF205" i="65"/>
  <c r="AC205" i="65"/>
  <c r="AB205" i="65"/>
  <c r="AE173" i="65"/>
  <c r="AD173" i="65"/>
  <c r="X190" i="65"/>
  <c r="W190" i="65"/>
  <c r="AA190" i="65"/>
  <c r="AM295" i="65"/>
  <c r="AP295" i="65"/>
  <c r="AL295" i="65"/>
  <c r="Y301" i="65"/>
  <c r="Z301" i="65"/>
  <c r="AD438" i="65"/>
  <c r="AE438" i="65"/>
  <c r="AD436" i="65"/>
  <c r="AE436" i="65"/>
  <c r="Z467" i="65"/>
  <c r="Y467" i="65"/>
  <c r="AC500" i="65"/>
  <c r="AB500" i="65"/>
  <c r="AF500" i="65"/>
  <c r="X483" i="65"/>
  <c r="W483" i="65"/>
  <c r="AA483" i="65"/>
  <c r="X501" i="65"/>
  <c r="AA501" i="65"/>
  <c r="W501" i="65"/>
  <c r="AB513" i="65"/>
  <c r="AF513" i="65"/>
  <c r="AC513" i="65"/>
  <c r="X194" i="65"/>
  <c r="W194" i="65"/>
  <c r="AA194" i="65"/>
  <c r="T416" i="65"/>
  <c r="U416" i="65"/>
  <c r="W484" i="65"/>
  <c r="X484" i="65"/>
  <c r="AA484" i="65"/>
  <c r="AH16" i="65"/>
  <c r="AG16" i="65"/>
  <c r="AK16" i="65"/>
  <c r="AH26" i="65"/>
  <c r="AG26" i="65"/>
  <c r="AK26" i="65"/>
  <c r="AE4" i="65"/>
  <c r="AD4" i="65"/>
  <c r="AE100" i="65"/>
  <c r="AD100" i="65"/>
  <c r="AB113" i="65"/>
  <c r="AF113" i="65"/>
  <c r="AC113" i="65"/>
  <c r="AJ85" i="65"/>
  <c r="AI85" i="65"/>
  <c r="AB129" i="65"/>
  <c r="AF129" i="65"/>
  <c r="AC129" i="65"/>
  <c r="AF209" i="65"/>
  <c r="AC209" i="65"/>
  <c r="AB209" i="65"/>
  <c r="AC159" i="65"/>
  <c r="AB159" i="65"/>
  <c r="AF159" i="65"/>
  <c r="U154" i="65"/>
  <c r="T154" i="65"/>
  <c r="AD168" i="65"/>
  <c r="AE168" i="65"/>
  <c r="U178" i="65"/>
  <c r="T178" i="65"/>
  <c r="AM201" i="65"/>
  <c r="AL201" i="65"/>
  <c r="AP201" i="65"/>
  <c r="AC220" i="65"/>
  <c r="AF220" i="65"/>
  <c r="AB220" i="65"/>
  <c r="AC214" i="65"/>
  <c r="AB214" i="65"/>
  <c r="AF214" i="65"/>
  <c r="AC253" i="65"/>
  <c r="AB253" i="65"/>
  <c r="AF253" i="65"/>
  <c r="AA341" i="65"/>
  <c r="X341" i="65"/>
  <c r="W341" i="65"/>
  <c r="AC328" i="65"/>
  <c r="AF328" i="65"/>
  <c r="AB328" i="65"/>
  <c r="AC293" i="65"/>
  <c r="AF293" i="65"/>
  <c r="AB293" i="65"/>
  <c r="X296" i="65"/>
  <c r="AA296" i="65"/>
  <c r="W296" i="65"/>
  <c r="Z304" i="65"/>
  <c r="Y304" i="65"/>
  <c r="T319" i="65"/>
  <c r="U319" i="65"/>
  <c r="AB306" i="65"/>
  <c r="AF306" i="65"/>
  <c r="AC306" i="65"/>
  <c r="Y350" i="65"/>
  <c r="Z350" i="65"/>
  <c r="AC433" i="65"/>
  <c r="AF433" i="65"/>
  <c r="AB433" i="65"/>
  <c r="AG397" i="65"/>
  <c r="AK397" i="65"/>
  <c r="AH397" i="65"/>
  <c r="AC461" i="65"/>
  <c r="AF461" i="65"/>
  <c r="AB461" i="65"/>
  <c r="X469" i="65"/>
  <c r="W469" i="65"/>
  <c r="AA469" i="65"/>
  <c r="AB497" i="65"/>
  <c r="AC497" i="65"/>
  <c r="AF497" i="65"/>
  <c r="T505" i="65"/>
  <c r="U505" i="65"/>
  <c r="X455" i="65"/>
  <c r="W455" i="65"/>
  <c r="AA455" i="65"/>
  <c r="AE470" i="65"/>
  <c r="AD470" i="65"/>
  <c r="AH28" i="65"/>
  <c r="AG28" i="65"/>
  <c r="AK28" i="65"/>
  <c r="AH42" i="65"/>
  <c r="AG42" i="65"/>
  <c r="AK42" i="65"/>
  <c r="AH46" i="65"/>
  <c r="AG46" i="65"/>
  <c r="AK46" i="65"/>
  <c r="AH50" i="65"/>
  <c r="AG50" i="65"/>
  <c r="AK50" i="65"/>
  <c r="AH54" i="65"/>
  <c r="AG54" i="65"/>
  <c r="AK54" i="65"/>
  <c r="AE14" i="65"/>
  <c r="AD14" i="65"/>
  <c r="AK96" i="65"/>
  <c r="AH96" i="65"/>
  <c r="AG96" i="65"/>
  <c r="AC78" i="65"/>
  <c r="AF78" i="65"/>
  <c r="AB78" i="65"/>
  <c r="U150" i="65"/>
  <c r="T150" i="65"/>
  <c r="AB164" i="65"/>
  <c r="AC164" i="65"/>
  <c r="AF164" i="65"/>
  <c r="AJ131" i="65"/>
  <c r="AI131" i="65"/>
  <c r="X174" i="65"/>
  <c r="W174" i="65"/>
  <c r="AA174" i="65"/>
  <c r="AD231" i="65"/>
  <c r="AE231" i="65"/>
  <c r="AG215" i="65"/>
  <c r="AK215" i="65"/>
  <c r="AH215" i="65"/>
  <c r="Y270" i="65"/>
  <c r="Z270" i="65"/>
  <c r="Y277" i="65"/>
  <c r="Z277" i="65"/>
  <c r="U352" i="65"/>
  <c r="T352" i="65"/>
  <c r="AB339" i="65"/>
  <c r="AF339" i="65"/>
  <c r="AC339" i="65"/>
  <c r="Y342" i="65"/>
  <c r="Z342" i="65"/>
  <c r="AE324" i="65"/>
  <c r="AD324" i="65"/>
  <c r="AB375" i="65"/>
  <c r="AC375" i="65"/>
  <c r="AF375" i="65"/>
  <c r="AD371" i="65"/>
  <c r="AE371" i="65"/>
  <c r="AC366" i="65"/>
  <c r="AB366" i="65"/>
  <c r="AF366" i="65"/>
  <c r="AE382" i="65"/>
  <c r="AD382" i="65"/>
  <c r="T411" i="65"/>
  <c r="U411" i="65"/>
  <c r="T429" i="65"/>
  <c r="U429" i="65"/>
  <c r="AG440" i="65"/>
  <c r="AK440" i="65"/>
  <c r="AH440" i="65"/>
  <c r="T450" i="65"/>
  <c r="U450" i="65"/>
  <c r="X472" i="65"/>
  <c r="W472" i="65"/>
  <c r="AA472" i="65"/>
  <c r="AA478" i="65"/>
  <c r="X478" i="65"/>
  <c r="W478" i="65"/>
  <c r="AA504" i="65"/>
  <c r="W504" i="65"/>
  <c r="X504" i="65"/>
  <c r="W447" i="65"/>
  <c r="AA447" i="65"/>
  <c r="X447" i="65"/>
  <c r="AE65" i="65"/>
  <c r="AD65" i="65"/>
  <c r="AG139" i="65"/>
  <c r="AK139" i="65"/>
  <c r="AH139" i="65"/>
  <c r="AM135" i="65"/>
  <c r="AL135" i="65"/>
  <c r="AP135" i="65"/>
  <c r="AC179" i="65"/>
  <c r="AF179" i="65"/>
  <c r="AB179" i="65"/>
  <c r="X188" i="65"/>
  <c r="W188" i="65"/>
  <c r="AA188" i="65"/>
  <c r="AH251" i="65"/>
  <c r="AG251" i="65"/>
  <c r="AK251" i="65"/>
  <c r="Y281" i="65"/>
  <c r="Z281" i="65"/>
  <c r="AA292" i="65"/>
  <c r="X292" i="65"/>
  <c r="W292" i="65"/>
  <c r="Y265" i="65"/>
  <c r="Z265" i="65"/>
  <c r="W346" i="65"/>
  <c r="AA346" i="65"/>
  <c r="X346" i="65"/>
  <c r="AG376" i="65"/>
  <c r="AH376" i="65"/>
  <c r="AK376" i="65"/>
  <c r="W418" i="65"/>
  <c r="AA418" i="65"/>
  <c r="X418" i="65"/>
  <c r="W421" i="65"/>
  <c r="AA421" i="65"/>
  <c r="X421" i="65"/>
  <c r="Z432" i="65"/>
  <c r="AB448" i="65"/>
  <c r="AF448" i="65"/>
  <c r="AC448" i="65"/>
  <c r="T473" i="65"/>
  <c r="U473" i="65"/>
  <c r="T491" i="65"/>
  <c r="U491" i="65"/>
  <c r="AH36" i="65"/>
  <c r="AG36" i="65"/>
  <c r="AK36" i="65"/>
  <c r="AF33" i="65"/>
  <c r="AB33" i="65"/>
  <c r="AC33" i="65"/>
  <c r="AM107" i="65"/>
  <c r="AL107" i="65"/>
  <c r="AP107" i="65"/>
  <c r="AA69" i="65"/>
  <c r="W69" i="65"/>
  <c r="X69" i="65"/>
  <c r="AC64" i="65"/>
  <c r="AF64" i="65"/>
  <c r="AB64" i="65"/>
  <c r="U152" i="65"/>
  <c r="T152" i="65"/>
  <c r="AB140" i="65"/>
  <c r="AF140" i="65"/>
  <c r="AC140" i="65"/>
  <c r="AF153" i="65"/>
  <c r="AC153" i="65"/>
  <c r="AB153" i="65"/>
  <c r="AC212" i="65"/>
  <c r="AB212" i="65"/>
  <c r="AF212" i="65"/>
  <c r="U196" i="65"/>
  <c r="T196" i="65"/>
  <c r="AC248" i="65"/>
  <c r="AF248" i="65"/>
  <c r="AB248" i="65"/>
  <c r="AC230" i="65"/>
  <c r="AB230" i="65"/>
  <c r="AF230" i="65"/>
  <c r="Y266" i="65"/>
  <c r="Z266" i="65"/>
  <c r="T323" i="65"/>
  <c r="U323" i="65"/>
  <c r="AC289" i="65"/>
  <c r="AB289" i="65"/>
  <c r="AF289" i="65"/>
  <c r="AB307" i="65"/>
  <c r="AF307" i="65"/>
  <c r="AC307" i="65"/>
  <c r="Z363" i="65"/>
  <c r="AF383" i="65"/>
  <c r="AB383" i="65"/>
  <c r="AC383" i="65"/>
  <c r="AD386" i="65"/>
  <c r="AE386" i="65"/>
  <c r="AG431" i="65"/>
  <c r="AH431" i="65"/>
  <c r="AK431" i="65"/>
  <c r="W414" i="65"/>
  <c r="AA414" i="65"/>
  <c r="X414" i="65"/>
  <c r="AG452" i="65"/>
  <c r="AH452" i="65"/>
  <c r="AK452" i="65"/>
  <c r="AE30" i="65"/>
  <c r="AD30" i="65"/>
  <c r="AE110" i="65"/>
  <c r="AD110" i="65"/>
  <c r="AD22" i="65"/>
  <c r="AE22" i="65"/>
  <c r="Y125" i="65"/>
  <c r="Z125" i="65"/>
  <c r="X23" i="65"/>
  <c r="W23" i="65"/>
  <c r="AA23" i="65"/>
  <c r="AG149" i="65"/>
  <c r="AH149" i="65"/>
  <c r="AK149" i="65"/>
  <c r="AG151" i="65"/>
  <c r="AK151" i="65"/>
  <c r="AH151" i="65"/>
  <c r="AC155" i="65"/>
  <c r="AB155" i="65"/>
  <c r="AF155" i="65"/>
  <c r="AD175" i="65"/>
  <c r="AE175" i="65"/>
  <c r="Y210" i="65"/>
  <c r="Z210" i="65"/>
  <c r="AF221" i="65"/>
  <c r="AC221" i="65"/>
  <c r="AB221" i="65"/>
  <c r="X166" i="65"/>
  <c r="W166" i="65"/>
  <c r="AA166" i="65"/>
  <c r="U200" i="65"/>
  <c r="T200" i="65"/>
  <c r="Z234" i="65"/>
  <c r="Y234" i="65"/>
  <c r="AE283" i="65"/>
  <c r="AD283" i="65"/>
  <c r="AB302" i="65"/>
  <c r="AC302" i="65"/>
  <c r="AF302" i="65"/>
  <c r="Y336" i="65"/>
  <c r="Z336" i="65"/>
  <c r="U325" i="65"/>
  <c r="T325" i="65"/>
  <c r="AG360" i="65"/>
  <c r="AH360" i="65"/>
  <c r="AK360" i="65"/>
  <c r="AG388" i="65"/>
  <c r="AK388" i="65"/>
  <c r="AH388" i="65"/>
  <c r="T406" i="65"/>
  <c r="U406" i="65"/>
  <c r="T409" i="65"/>
  <c r="U409" i="65"/>
  <c r="T404" i="65"/>
  <c r="U404" i="65"/>
  <c r="T422" i="65"/>
  <c r="U422" i="65"/>
  <c r="W445" i="65"/>
  <c r="AA445" i="65"/>
  <c r="X445" i="65"/>
  <c r="AA503" i="65"/>
  <c r="W503" i="65"/>
  <c r="X503" i="65"/>
  <c r="Z27" i="65"/>
  <c r="Y27" i="65"/>
  <c r="Z41" i="65"/>
  <c r="Y41" i="65"/>
  <c r="Z45" i="65"/>
  <c r="Y45" i="65"/>
  <c r="Z49" i="65"/>
  <c r="Y49" i="65"/>
  <c r="Z53" i="65"/>
  <c r="Y53" i="65"/>
  <c r="AH38" i="65"/>
  <c r="AG38" i="65"/>
  <c r="AK38" i="65"/>
  <c r="AF35" i="65"/>
  <c r="AC35" i="65"/>
  <c r="AB35" i="65"/>
  <c r="AK58" i="65"/>
  <c r="AH58" i="65"/>
  <c r="AG58" i="65"/>
  <c r="Z55" i="65"/>
  <c r="Y55" i="65"/>
  <c r="U114" i="65"/>
  <c r="T114" i="65"/>
  <c r="AD144" i="65"/>
  <c r="AE144" i="65"/>
  <c r="X162" i="65"/>
  <c r="W162" i="65"/>
  <c r="AA162" i="65"/>
  <c r="Z143" i="65"/>
  <c r="Y143" i="65"/>
  <c r="U190" i="65"/>
  <c r="T190" i="65"/>
  <c r="AD227" i="65"/>
  <c r="AE227" i="65"/>
  <c r="AA303" i="65"/>
  <c r="X303" i="65"/>
  <c r="W303" i="65"/>
  <c r="Z238" i="65"/>
  <c r="Y238" i="65"/>
  <c r="Y310" i="65"/>
  <c r="Z310" i="65"/>
  <c r="AC301" i="65"/>
  <c r="AB301" i="65"/>
  <c r="AF301" i="65"/>
  <c r="W326" i="65"/>
  <c r="X326" i="65"/>
  <c r="AA326" i="65"/>
  <c r="AD443" i="65"/>
  <c r="AE443" i="65"/>
  <c r="T417" i="65"/>
  <c r="U417" i="65"/>
  <c r="AE454" i="65"/>
  <c r="AD454" i="65"/>
  <c r="AG464" i="65"/>
  <c r="AK464" i="65"/>
  <c r="AH464" i="65"/>
  <c r="AC492" i="65"/>
  <c r="AF492" i="65"/>
  <c r="AB492" i="65"/>
  <c r="T490" i="65"/>
  <c r="U490" i="65"/>
  <c r="Y488" i="65"/>
  <c r="Z488" i="65"/>
  <c r="T485" i="65"/>
  <c r="U485" i="65"/>
  <c r="Y510" i="65"/>
  <c r="Z510" i="65"/>
  <c r="AM97" i="65"/>
  <c r="AL97" i="65"/>
  <c r="AP97" i="65"/>
  <c r="Z157" i="65"/>
  <c r="Y157" i="65"/>
  <c r="Z321" i="65"/>
  <c r="Y321" i="65"/>
  <c r="T412" i="65"/>
  <c r="U412" i="65"/>
  <c r="Y461" i="65"/>
  <c r="Z461" i="65"/>
  <c r="T469" i="65"/>
  <c r="U469" i="65"/>
  <c r="AA507" i="65"/>
  <c r="X507" i="65"/>
  <c r="W507" i="65"/>
  <c r="AK514" i="65"/>
  <c r="AH514" i="65"/>
  <c r="AG514" i="65"/>
  <c r="AA505" i="65"/>
  <c r="X505" i="65"/>
  <c r="W505" i="65"/>
  <c r="T423" i="65"/>
  <c r="U423" i="65"/>
  <c r="AH14" i="65"/>
  <c r="AG14" i="65"/>
  <c r="AK14" i="65"/>
  <c r="AJ80" i="65"/>
  <c r="AI80" i="65"/>
  <c r="AE59" i="65"/>
  <c r="AD59" i="65"/>
  <c r="AE137" i="65"/>
  <c r="AD137" i="65"/>
  <c r="AE96" i="65"/>
  <c r="AD96" i="65"/>
  <c r="Y102" i="65"/>
  <c r="Z102" i="65"/>
  <c r="U118" i="65"/>
  <c r="T118" i="65"/>
  <c r="X150" i="65"/>
  <c r="W150" i="65"/>
  <c r="AA150" i="65"/>
  <c r="Z164" i="65"/>
  <c r="Y164" i="65"/>
  <c r="AM131" i="65"/>
  <c r="AL131" i="65"/>
  <c r="AP131" i="65"/>
  <c r="AG231" i="65"/>
  <c r="AK231" i="65"/>
  <c r="AH231" i="65"/>
  <c r="Z177" i="65"/>
  <c r="Y177" i="65"/>
  <c r="T158" i="65"/>
  <c r="U158" i="65"/>
  <c r="Z225" i="65"/>
  <c r="Y225" i="65"/>
  <c r="Z229" i="65"/>
  <c r="Y229" i="65"/>
  <c r="AC224" i="65"/>
  <c r="AF224" i="65"/>
  <c r="AB224" i="65"/>
  <c r="Z246" i="65"/>
  <c r="Y246" i="65"/>
  <c r="X267" i="65"/>
  <c r="AA267" i="65"/>
  <c r="W267" i="65"/>
  <c r="T280" i="65"/>
  <c r="U280" i="65"/>
  <c r="Y314" i="65"/>
  <c r="Z314" i="65"/>
  <c r="X297" i="65"/>
  <c r="W297" i="65"/>
  <c r="AA297" i="65"/>
  <c r="AB318" i="65"/>
  <c r="AC318" i="65"/>
  <c r="AF318" i="65"/>
  <c r="AF361" i="65"/>
  <c r="AC361" i="65"/>
  <c r="AB361" i="65"/>
  <c r="AK324" i="65"/>
  <c r="AG324" i="65"/>
  <c r="AH324" i="65"/>
  <c r="Z375" i="65"/>
  <c r="Y375" i="65"/>
  <c r="Y392" i="65"/>
  <c r="Z392" i="65"/>
  <c r="AH382" i="65"/>
  <c r="AG382" i="65"/>
  <c r="AK382" i="65"/>
  <c r="Z398" i="65"/>
  <c r="Y398" i="65"/>
  <c r="W402" i="65"/>
  <c r="AA402" i="65"/>
  <c r="X402" i="65"/>
  <c r="W420" i="65"/>
  <c r="AA420" i="65"/>
  <c r="X420" i="65"/>
  <c r="AA450" i="65"/>
  <c r="W450" i="65"/>
  <c r="X450" i="65"/>
  <c r="AC466" i="65"/>
  <c r="AB466" i="65"/>
  <c r="AF466" i="65"/>
  <c r="U472" i="65"/>
  <c r="T472" i="65"/>
  <c r="U478" i="65"/>
  <c r="T478" i="65"/>
  <c r="T447" i="65"/>
  <c r="U447" i="65"/>
  <c r="AK74" i="65"/>
  <c r="AH74" i="65"/>
  <c r="AG74" i="65"/>
  <c r="Y7" i="65"/>
  <c r="Z7" i="65"/>
  <c r="AF37" i="65"/>
  <c r="AC37" i="65"/>
  <c r="AB37" i="65"/>
  <c r="Y119" i="65"/>
  <c r="Z119" i="65"/>
  <c r="AH65" i="65"/>
  <c r="AG65" i="65"/>
  <c r="AK65" i="65"/>
  <c r="Y127" i="65"/>
  <c r="Z127" i="65"/>
  <c r="AB176" i="65"/>
  <c r="AF176" i="65"/>
  <c r="AC176" i="65"/>
  <c r="AD216" i="65"/>
  <c r="AE216" i="65"/>
  <c r="U170" i="65"/>
  <c r="T170" i="65"/>
  <c r="AM185" i="65"/>
  <c r="AP185" i="65"/>
  <c r="AL185" i="65"/>
  <c r="AG163" i="65"/>
  <c r="AK163" i="65"/>
  <c r="AH163" i="65"/>
  <c r="U188" i="65"/>
  <c r="T188" i="65"/>
  <c r="Z237" i="65"/>
  <c r="Y237" i="65"/>
  <c r="AB282" i="65"/>
  <c r="AF282" i="65"/>
  <c r="AC282" i="65"/>
  <c r="Z226" i="65"/>
  <c r="Y226" i="65"/>
  <c r="AF281" i="65"/>
  <c r="AB281" i="65"/>
  <c r="AC281" i="65"/>
  <c r="U313" i="65"/>
  <c r="T313" i="65"/>
  <c r="Z347" i="65"/>
  <c r="Y347" i="65"/>
  <c r="AD374" i="65"/>
  <c r="AE374" i="65"/>
  <c r="U346" i="65"/>
  <c r="T346" i="65"/>
  <c r="AC356" i="65"/>
  <c r="AF356" i="65"/>
  <c r="AB356" i="65"/>
  <c r="T401" i="65"/>
  <c r="U401" i="65"/>
  <c r="T419" i="65"/>
  <c r="U419" i="65"/>
  <c r="AD437" i="65"/>
  <c r="AE437" i="65"/>
  <c r="AC432" i="65"/>
  <c r="AB432" i="65"/>
  <c r="AF432" i="65"/>
  <c r="AA491" i="65"/>
  <c r="W491" i="65"/>
  <c r="X491" i="65"/>
  <c r="AE6" i="65"/>
  <c r="AD6" i="65"/>
  <c r="AE20" i="65"/>
  <c r="AD20" i="65"/>
  <c r="Z56" i="65"/>
  <c r="Y56" i="65"/>
  <c r="U9" i="65"/>
  <c r="T9" i="65"/>
  <c r="AC72" i="65"/>
  <c r="AF72" i="65"/>
  <c r="AB72" i="65"/>
  <c r="AJ103" i="65"/>
  <c r="AI103" i="65"/>
  <c r="U124" i="65"/>
  <c r="T124" i="65"/>
  <c r="X152" i="65"/>
  <c r="AA152" i="65"/>
  <c r="W152" i="65"/>
  <c r="Z140" i="65"/>
  <c r="Y140" i="65"/>
  <c r="AB180" i="65"/>
  <c r="AF180" i="65"/>
  <c r="AC180" i="65"/>
  <c r="AE223" i="65"/>
  <c r="Y250" i="65"/>
  <c r="Z250" i="65"/>
  <c r="AB315" i="65"/>
  <c r="AF315" i="65"/>
  <c r="AC315" i="65"/>
  <c r="U294" i="65"/>
  <c r="T294" i="65"/>
  <c r="U284" i="65"/>
  <c r="T284" i="65"/>
  <c r="U334" i="65"/>
  <c r="T334" i="65"/>
  <c r="U335" i="65"/>
  <c r="T335" i="65"/>
  <c r="AD358" i="65"/>
  <c r="AE358" i="65"/>
  <c r="AE368" i="65"/>
  <c r="AD368" i="65"/>
  <c r="AC3" i="65"/>
  <c r="AB3" i="65"/>
  <c r="AF3" i="65"/>
  <c r="AH22" i="65"/>
  <c r="AG22" i="65"/>
  <c r="AK22" i="65"/>
  <c r="Y5" i="65"/>
  <c r="Z5" i="65"/>
  <c r="AB125" i="65"/>
  <c r="AF125" i="65"/>
  <c r="AC125" i="65"/>
  <c r="AK82" i="65"/>
  <c r="AG82" i="65"/>
  <c r="AH82" i="65"/>
  <c r="AK106" i="65"/>
  <c r="AG106" i="65"/>
  <c r="AH106" i="65"/>
  <c r="Z141" i="65"/>
  <c r="Y141" i="65"/>
  <c r="AD151" i="65"/>
  <c r="AE151" i="65"/>
  <c r="AH160" i="65"/>
  <c r="AG160" i="65"/>
  <c r="AK160" i="65"/>
  <c r="U182" i="65"/>
  <c r="T182" i="65"/>
  <c r="AC206" i="65"/>
  <c r="AF206" i="65"/>
  <c r="AB206" i="65"/>
  <c r="U166" i="65"/>
  <c r="T166" i="65"/>
  <c r="AH255" i="65"/>
  <c r="AG255" i="65"/>
  <c r="AK255" i="65"/>
  <c r="T285" i="65"/>
  <c r="U285" i="65"/>
  <c r="Z300" i="65"/>
  <c r="Y300" i="65"/>
  <c r="Y369" i="65"/>
  <c r="Z369" i="65"/>
  <c r="AG378" i="65"/>
  <c r="AK378" i="65"/>
  <c r="AH378" i="65"/>
  <c r="W424" i="65"/>
  <c r="AA424" i="65"/>
  <c r="X424" i="65"/>
  <c r="W427" i="65"/>
  <c r="AA427" i="65"/>
  <c r="X427" i="65"/>
  <c r="W413" i="65"/>
  <c r="AA413" i="65"/>
  <c r="X413" i="65"/>
  <c r="AC494" i="65"/>
  <c r="AF494" i="65"/>
  <c r="AB494" i="65"/>
  <c r="Y486" i="65"/>
  <c r="Z486" i="65"/>
  <c r="AC15" i="65"/>
  <c r="AB15" i="65"/>
  <c r="AF15" i="65"/>
  <c r="AF39" i="65"/>
  <c r="AC39" i="65"/>
  <c r="AB39" i="65"/>
  <c r="AF47" i="65"/>
  <c r="AC47" i="65"/>
  <c r="AB47" i="65"/>
  <c r="AF51" i="65"/>
  <c r="AC51" i="65"/>
  <c r="AB51" i="65"/>
  <c r="AF55" i="65"/>
  <c r="AC55" i="65"/>
  <c r="AB55" i="65"/>
  <c r="X136" i="65"/>
  <c r="AA136" i="65"/>
  <c r="W136" i="65"/>
  <c r="X114" i="65"/>
  <c r="W114" i="65"/>
  <c r="AA114" i="65"/>
  <c r="X31" i="65"/>
  <c r="W31" i="65"/>
  <c r="AA31" i="65"/>
  <c r="U116" i="65"/>
  <c r="T116" i="65"/>
  <c r="U112" i="65"/>
  <c r="T112" i="65"/>
  <c r="AE169" i="65"/>
  <c r="AD169" i="65"/>
  <c r="U162" i="65"/>
  <c r="T162" i="65"/>
  <c r="AE197" i="65"/>
  <c r="AD197" i="65"/>
  <c r="AG173" i="65"/>
  <c r="AH173" i="65"/>
  <c r="AK173" i="65"/>
  <c r="AG227" i="65"/>
  <c r="AK227" i="65"/>
  <c r="AH227" i="65"/>
  <c r="U303" i="65"/>
  <c r="T303" i="65"/>
  <c r="AC261" i="65"/>
  <c r="AF261" i="65"/>
  <c r="AB261" i="65"/>
  <c r="Y322" i="65"/>
  <c r="Z322" i="65"/>
  <c r="AC338" i="65"/>
  <c r="AF338" i="65"/>
  <c r="AB338" i="65"/>
  <c r="U326" i="65"/>
  <c r="T326" i="65"/>
  <c r="W408" i="65"/>
  <c r="AA408" i="65"/>
  <c r="X408" i="65"/>
  <c r="W426" i="65"/>
  <c r="AA426" i="65"/>
  <c r="X426" i="65"/>
  <c r="AG454" i="65"/>
  <c r="AK454" i="65"/>
  <c r="AH454" i="65"/>
  <c r="Y480" i="65"/>
  <c r="Z480" i="65"/>
  <c r="Y492" i="65"/>
  <c r="Z492" i="65"/>
  <c r="U477" i="65"/>
  <c r="T477" i="65"/>
  <c r="Y498" i="65"/>
  <c r="Z498" i="65"/>
  <c r="AJ104" i="65"/>
  <c r="AI104" i="65"/>
  <c r="X178" i="65"/>
  <c r="W178" i="65"/>
  <c r="AA178" i="65"/>
  <c r="AC242" i="65"/>
  <c r="AB242" i="65"/>
  <c r="AF242" i="65"/>
  <c r="Y287" i="65"/>
  <c r="Z287" i="65"/>
  <c r="AB304" i="65"/>
  <c r="AF304" i="65"/>
  <c r="AC304" i="65"/>
  <c r="AA319" i="65"/>
  <c r="W319" i="65"/>
  <c r="X319" i="65"/>
  <c r="AG372" i="65"/>
  <c r="AH372" i="65"/>
  <c r="AK372" i="65"/>
  <c r="AH18" i="65"/>
  <c r="AG18" i="65"/>
  <c r="AK18" i="65"/>
  <c r="AP104" i="65"/>
  <c r="AM104" i="65"/>
  <c r="AL104" i="65"/>
  <c r="AC132" i="65"/>
  <c r="AB132" i="65"/>
  <c r="AF132" i="65"/>
  <c r="Y121" i="65"/>
  <c r="Z121" i="65"/>
  <c r="AK108" i="65"/>
  <c r="AH108" i="65"/>
  <c r="AG108" i="65"/>
  <c r="Y117" i="65"/>
  <c r="Z117" i="65"/>
  <c r="AC70" i="65"/>
  <c r="AF70" i="65"/>
  <c r="AB70" i="65"/>
  <c r="AD146" i="65"/>
  <c r="AE146" i="65"/>
  <c r="AM165" i="65"/>
  <c r="AL165" i="65"/>
  <c r="AP165" i="65"/>
  <c r="AF157" i="65"/>
  <c r="AC157" i="65"/>
  <c r="AB157" i="65"/>
  <c r="U194" i="65"/>
  <c r="T194" i="65"/>
  <c r="Z220" i="65"/>
  <c r="Y220" i="65"/>
  <c r="Y214" i="65"/>
  <c r="Z214" i="65"/>
  <c r="AB259" i="65"/>
  <c r="AC259" i="65"/>
  <c r="AF259" i="65"/>
  <c r="Z253" i="65"/>
  <c r="Y253" i="65"/>
  <c r="Y258" i="65"/>
  <c r="Z258" i="65"/>
  <c r="Y328" i="65"/>
  <c r="Z328" i="65"/>
  <c r="AC287" i="65"/>
  <c r="AB287" i="65"/>
  <c r="AF287" i="65"/>
  <c r="X312" i="65"/>
  <c r="AA312" i="65"/>
  <c r="W312" i="65"/>
  <c r="U317" i="65"/>
  <c r="T317" i="65"/>
  <c r="AB343" i="65"/>
  <c r="AF343" i="65"/>
  <c r="AC343" i="65"/>
  <c r="AF377" i="65"/>
  <c r="AC377" i="65"/>
  <c r="AB377" i="65"/>
  <c r="Y381" i="65"/>
  <c r="Z381" i="65"/>
  <c r="AG391" i="65"/>
  <c r="AK391" i="65"/>
  <c r="AH391" i="65"/>
  <c r="W415" i="65"/>
  <c r="AA415" i="65"/>
  <c r="X415" i="65"/>
  <c r="W407" i="65"/>
  <c r="AA407" i="65"/>
  <c r="X407" i="65"/>
  <c r="W425" i="65"/>
  <c r="AA425" i="65"/>
  <c r="X425" i="65"/>
  <c r="AC465" i="65"/>
  <c r="AB465" i="65"/>
  <c r="AF465" i="65"/>
  <c r="Y476" i="65"/>
  <c r="Z476" i="65"/>
  <c r="T484" i="65"/>
  <c r="U484" i="65"/>
  <c r="Y512" i="65"/>
  <c r="Z512" i="65"/>
  <c r="Z495" i="65"/>
  <c r="Y495" i="65"/>
  <c r="W405" i="65"/>
  <c r="AA405" i="65"/>
  <c r="X405" i="65"/>
  <c r="T499" i="65"/>
  <c r="U499" i="65"/>
  <c r="AE28" i="65"/>
  <c r="AD28" i="65"/>
  <c r="AD42" i="65"/>
  <c r="AE42" i="65"/>
  <c r="AD46" i="65"/>
  <c r="AE46" i="65"/>
  <c r="AE50" i="65"/>
  <c r="AD50" i="65"/>
  <c r="AE54" i="65"/>
  <c r="AD54" i="65"/>
  <c r="AP80" i="65"/>
  <c r="AL80" i="65"/>
  <c r="AM80" i="65"/>
  <c r="AH184" i="65"/>
  <c r="AK184" i="65"/>
  <c r="AG184" i="65"/>
  <c r="AH59" i="65"/>
  <c r="AG59" i="65"/>
  <c r="AK59" i="65"/>
  <c r="AG137" i="65"/>
  <c r="AH137" i="65"/>
  <c r="AK137" i="65"/>
  <c r="Y78" i="65"/>
  <c r="Z78" i="65"/>
  <c r="X118" i="65"/>
  <c r="W118" i="65"/>
  <c r="AA118" i="65"/>
  <c r="Z183" i="65"/>
  <c r="Y183" i="65"/>
  <c r="AF177" i="65"/>
  <c r="AC177" i="65"/>
  <c r="AB177" i="65"/>
  <c r="X158" i="65"/>
  <c r="W158" i="65"/>
  <c r="AA158" i="65"/>
  <c r="AF225" i="65"/>
  <c r="AC225" i="65"/>
  <c r="AB225" i="65"/>
  <c r="AF229" i="65"/>
  <c r="AC229" i="65"/>
  <c r="AB229" i="65"/>
  <c r="AC240" i="65"/>
  <c r="AF240" i="65"/>
  <c r="AB240" i="65"/>
  <c r="Z213" i="65"/>
  <c r="Y213" i="65"/>
  <c r="Y254" i="65"/>
  <c r="Z254" i="65"/>
  <c r="AC270" i="65"/>
  <c r="AB270" i="65"/>
  <c r="AF270" i="65"/>
  <c r="AC222" i="65"/>
  <c r="AB222" i="65"/>
  <c r="AF222" i="65"/>
  <c r="U267" i="65"/>
  <c r="T267" i="65"/>
  <c r="AA280" i="65"/>
  <c r="X280" i="65"/>
  <c r="W280" i="65"/>
  <c r="T297" i="65"/>
  <c r="U297" i="65"/>
  <c r="Z339" i="65"/>
  <c r="Y339" i="65"/>
  <c r="Y361" i="65"/>
  <c r="Z361" i="65"/>
  <c r="Y305" i="65"/>
  <c r="Z305" i="65"/>
  <c r="Y308" i="65"/>
  <c r="Z308" i="65"/>
  <c r="AF373" i="65"/>
  <c r="AC373" i="65"/>
  <c r="AB373" i="65"/>
  <c r="AC392" i="65"/>
  <c r="AB392" i="65"/>
  <c r="AF392" i="65"/>
  <c r="AF398" i="65"/>
  <c r="AB398" i="65"/>
  <c r="AC398" i="65"/>
  <c r="AD440" i="65"/>
  <c r="AE440" i="65"/>
  <c r="T504" i="65"/>
  <c r="U504" i="65"/>
  <c r="AH399" i="65"/>
  <c r="AG399" i="65"/>
  <c r="AK399" i="65"/>
  <c r="AE482" i="65"/>
  <c r="AD482" i="65"/>
  <c r="AC11" i="65"/>
  <c r="AB11" i="65"/>
  <c r="AF11" i="65"/>
  <c r="AC19" i="65"/>
  <c r="AB19" i="65"/>
  <c r="AF19" i="65"/>
  <c r="AB119" i="65"/>
  <c r="AF119" i="65"/>
  <c r="AC119" i="65"/>
  <c r="AB127" i="65"/>
  <c r="AF127" i="65"/>
  <c r="AC127" i="65"/>
  <c r="Y176" i="65"/>
  <c r="Z176" i="65"/>
  <c r="AD139" i="65"/>
  <c r="AE139" i="65"/>
  <c r="X198" i="65"/>
  <c r="W198" i="65"/>
  <c r="AA198" i="65"/>
  <c r="X170" i="65"/>
  <c r="W170" i="65"/>
  <c r="AA170" i="65"/>
  <c r="AJ185" i="65"/>
  <c r="AI185" i="65"/>
  <c r="AD163" i="65"/>
  <c r="AE163" i="65"/>
  <c r="AF237" i="65"/>
  <c r="AC237" i="65"/>
  <c r="AB237" i="65"/>
  <c r="Y262" i="65"/>
  <c r="Z262" i="65"/>
  <c r="U309" i="65"/>
  <c r="T309" i="65"/>
  <c r="AB347" i="65"/>
  <c r="AF347" i="65"/>
  <c r="AC347" i="65"/>
  <c r="Y316" i="65"/>
  <c r="Z316" i="65"/>
  <c r="Y354" i="65"/>
  <c r="Z354" i="65"/>
  <c r="Y356" i="65"/>
  <c r="Z356" i="65"/>
  <c r="T418" i="65"/>
  <c r="U418" i="65"/>
  <c r="T421" i="65"/>
  <c r="U421" i="65"/>
  <c r="W410" i="65"/>
  <c r="AA410" i="65"/>
  <c r="X410" i="65"/>
  <c r="W428" i="65"/>
  <c r="AA428" i="65"/>
  <c r="X428" i="65"/>
  <c r="X473" i="65"/>
  <c r="W473" i="65"/>
  <c r="AA473" i="65"/>
  <c r="AB502" i="65"/>
  <c r="AC502" i="65"/>
  <c r="AF502" i="65"/>
  <c r="Z456" i="65"/>
  <c r="Y456" i="65"/>
  <c r="AH6" i="65"/>
  <c r="AG6" i="65"/>
  <c r="AK6" i="65"/>
  <c r="AE36" i="65"/>
  <c r="AD36" i="65"/>
  <c r="Z33" i="65"/>
  <c r="Y33" i="65"/>
  <c r="AH20" i="65"/>
  <c r="AG20" i="65"/>
  <c r="AK20" i="65"/>
  <c r="AJ107" i="65"/>
  <c r="AI107" i="65"/>
  <c r="AC56" i="65"/>
  <c r="AF56" i="65"/>
  <c r="AB56" i="65"/>
  <c r="Y72" i="65"/>
  <c r="Z72" i="65"/>
  <c r="X124" i="65"/>
  <c r="W124" i="65"/>
  <c r="AA124" i="65"/>
  <c r="X186" i="65"/>
  <c r="W186" i="65"/>
  <c r="AA186" i="65"/>
  <c r="Z212" i="65"/>
  <c r="Y212" i="65"/>
  <c r="Z180" i="65"/>
  <c r="Y180" i="65"/>
  <c r="AD239" i="65"/>
  <c r="AE239" i="65"/>
  <c r="AG223" i="65"/>
  <c r="AK223" i="65"/>
  <c r="AH223" i="65"/>
  <c r="Y248" i="65"/>
  <c r="Z248" i="65"/>
  <c r="AC250" i="65"/>
  <c r="AB250" i="65"/>
  <c r="AF250" i="65"/>
  <c r="Z230" i="65"/>
  <c r="Y230" i="65"/>
  <c r="AC266" i="65"/>
  <c r="AB266" i="65"/>
  <c r="AF266" i="65"/>
  <c r="Z315" i="65"/>
  <c r="Y315" i="65"/>
  <c r="W294" i="65"/>
  <c r="X294" i="65"/>
  <c r="AA294" i="65"/>
  <c r="W323" i="65"/>
  <c r="AA323" i="65"/>
  <c r="X323" i="65"/>
  <c r="AG358" i="65"/>
  <c r="AK358" i="65"/>
  <c r="AH358" i="65"/>
  <c r="AG368" i="65"/>
  <c r="AH368" i="65"/>
  <c r="AK368" i="65"/>
  <c r="Y383" i="65"/>
  <c r="Z383" i="65"/>
  <c r="AC385" i="65"/>
  <c r="AB385" i="65"/>
  <c r="AF385" i="65"/>
  <c r="AD431" i="65"/>
  <c r="AE431" i="65"/>
  <c r="T414" i="65"/>
  <c r="U414" i="65"/>
  <c r="AE452" i="65"/>
  <c r="AD452" i="65"/>
  <c r="AC29" i="65"/>
  <c r="AF29" i="65"/>
  <c r="AB29" i="65"/>
  <c r="U23" i="65"/>
  <c r="T23" i="65"/>
  <c r="AE82" i="65"/>
  <c r="AD82" i="65"/>
  <c r="AE106" i="65"/>
  <c r="AD106" i="65"/>
  <c r="AD160" i="65"/>
  <c r="AE160" i="65"/>
  <c r="X182" i="65"/>
  <c r="W182" i="65"/>
  <c r="AA182" i="65"/>
  <c r="AD271" i="65"/>
  <c r="AE271" i="65"/>
  <c r="AK283" i="65"/>
  <c r="AG283" i="65"/>
  <c r="AH283" i="65"/>
  <c r="AB345" i="65"/>
  <c r="AF345" i="65"/>
  <c r="AC345" i="65"/>
  <c r="Y299" i="65"/>
  <c r="Z299" i="65"/>
  <c r="AB300" i="65"/>
  <c r="AC300" i="65"/>
  <c r="AF300" i="65"/>
  <c r="Y320" i="65"/>
  <c r="Z320" i="65"/>
  <c r="W340" i="65"/>
  <c r="X340" i="65"/>
  <c r="AA340" i="65"/>
  <c r="X325" i="65"/>
  <c r="W325" i="65"/>
  <c r="AA325" i="65"/>
  <c r="AF357" i="65"/>
  <c r="AC357" i="65"/>
  <c r="AB357" i="65"/>
  <c r="AD388" i="65"/>
  <c r="AE388" i="65"/>
  <c r="U445" i="65"/>
  <c r="T445" i="65"/>
  <c r="Y494" i="65"/>
  <c r="Z494" i="65"/>
  <c r="T489" i="65"/>
  <c r="U489" i="65"/>
  <c r="AC486" i="65"/>
  <c r="AB486" i="65"/>
  <c r="AF486" i="65"/>
  <c r="AF43" i="65"/>
  <c r="AC43" i="65"/>
  <c r="AB43" i="65"/>
  <c r="AD38" i="65"/>
  <c r="AE38" i="65"/>
  <c r="Z35" i="65"/>
  <c r="Y35" i="65"/>
  <c r="AE58" i="65"/>
  <c r="AD58" i="65"/>
  <c r="AM95" i="65"/>
  <c r="AL95" i="65"/>
  <c r="AP95" i="65"/>
  <c r="U136" i="65"/>
  <c r="T136" i="65"/>
  <c r="AM83" i="65"/>
  <c r="AL83" i="65"/>
  <c r="AP83" i="65"/>
  <c r="X116" i="65"/>
  <c r="W116" i="65"/>
  <c r="AA116" i="65"/>
  <c r="X112" i="65"/>
  <c r="W112" i="65"/>
  <c r="AA112" i="65"/>
  <c r="AG169" i="65"/>
  <c r="AH169" i="65"/>
  <c r="AK169" i="65"/>
  <c r="AB143" i="65"/>
  <c r="AC143" i="65"/>
  <c r="AF143" i="65"/>
  <c r="AE191" i="65"/>
  <c r="AD191" i="65"/>
  <c r="AG208" i="65"/>
  <c r="AK208" i="65"/>
  <c r="AH208" i="65"/>
  <c r="X263" i="65"/>
  <c r="AA263" i="65"/>
  <c r="W263" i="65"/>
  <c r="AC275" i="65"/>
  <c r="AF275" i="65"/>
  <c r="AB275" i="65"/>
  <c r="AF322" i="65"/>
  <c r="AC322" i="65"/>
  <c r="AB322" i="65"/>
  <c r="Y338" i="65"/>
  <c r="Z338" i="65"/>
  <c r="U337" i="65"/>
  <c r="T337" i="65"/>
  <c r="T349" i="65"/>
  <c r="U349" i="65"/>
  <c r="AG435" i="65"/>
  <c r="AH435" i="65"/>
  <c r="AK435" i="65"/>
  <c r="AF480" i="65"/>
  <c r="AB480" i="65"/>
  <c r="AC480" i="65"/>
  <c r="AE464" i="65"/>
  <c r="AD464" i="65"/>
  <c r="W477" i="65"/>
  <c r="AA477" i="65"/>
  <c r="X477" i="65"/>
  <c r="AC471" i="65"/>
  <c r="AB471" i="65"/>
  <c r="AF471" i="65"/>
  <c r="AB488" i="65"/>
  <c r="AC488" i="65"/>
  <c r="AF488" i="65"/>
  <c r="W485" i="65"/>
  <c r="X485" i="65"/>
  <c r="AA485" i="65"/>
  <c r="AC498" i="65"/>
  <c r="AB498" i="65"/>
  <c r="AF498" i="65"/>
  <c r="AC510" i="65"/>
  <c r="AB510" i="65"/>
  <c r="AF510" i="65"/>
  <c r="AH4" i="65"/>
  <c r="AG4" i="65"/>
  <c r="AK4" i="65"/>
  <c r="AH168" i="65"/>
  <c r="AK168" i="65"/>
  <c r="AG168" i="65"/>
  <c r="Z359" i="65"/>
  <c r="Y359" i="65"/>
  <c r="U508" i="65"/>
  <c r="T508" i="65"/>
  <c r="AD16" i="65"/>
  <c r="AE16" i="65"/>
  <c r="AK88" i="65"/>
  <c r="AH88" i="65"/>
  <c r="AG88" i="65"/>
  <c r="Z132" i="65"/>
  <c r="Y132" i="65"/>
  <c r="AJ97" i="65"/>
  <c r="AI97" i="65"/>
  <c r="AB121" i="65"/>
  <c r="AF121" i="65"/>
  <c r="AC121" i="65"/>
  <c r="AE108" i="65"/>
  <c r="AD108" i="65"/>
  <c r="AB117" i="65"/>
  <c r="AF117" i="65"/>
  <c r="AC117" i="65"/>
  <c r="AG146" i="65"/>
  <c r="AK146" i="65"/>
  <c r="AH146" i="65"/>
  <c r="Z207" i="65"/>
  <c r="Y207" i="65"/>
  <c r="AJ165" i="65"/>
  <c r="AI165" i="65"/>
  <c r="AC232" i="65"/>
  <c r="AF232" i="65"/>
  <c r="AB232" i="65"/>
  <c r="AG167" i="65"/>
  <c r="AK167" i="65"/>
  <c r="AH167" i="65"/>
  <c r="X192" i="65"/>
  <c r="W192" i="65"/>
  <c r="AA192" i="65"/>
  <c r="Z233" i="65"/>
  <c r="Y233" i="65"/>
  <c r="AC218" i="65"/>
  <c r="AF218" i="65"/>
  <c r="AB218" i="65"/>
  <c r="Z259" i="65"/>
  <c r="Y259" i="65"/>
  <c r="AC258" i="65"/>
  <c r="AB258" i="65"/>
  <c r="AF258" i="65"/>
  <c r="Z242" i="65"/>
  <c r="Y242" i="65"/>
  <c r="U312" i="65"/>
  <c r="T312" i="65"/>
  <c r="U333" i="65"/>
  <c r="T333" i="65"/>
  <c r="W317" i="65"/>
  <c r="AA317" i="65"/>
  <c r="X317" i="65"/>
  <c r="AB367" i="65"/>
  <c r="AF367" i="65"/>
  <c r="AC367" i="65"/>
  <c r="AG389" i="65"/>
  <c r="AK389" i="65"/>
  <c r="AH389" i="65"/>
  <c r="AB446" i="65"/>
  <c r="AF446" i="65"/>
  <c r="AC446" i="65"/>
  <c r="Z465" i="65"/>
  <c r="Y465" i="65"/>
  <c r="AB479" i="65"/>
  <c r="AF479" i="65"/>
  <c r="AC479" i="65"/>
  <c r="AB512" i="65"/>
  <c r="AC512" i="65"/>
  <c r="AF512" i="65"/>
  <c r="T509" i="65"/>
  <c r="U509" i="65"/>
  <c r="AB495" i="65"/>
  <c r="AC495" i="65"/>
  <c r="AF495" i="65"/>
  <c r="AG434" i="65"/>
  <c r="AH434" i="65"/>
  <c r="AK434" i="65"/>
  <c r="W499" i="65"/>
  <c r="AA499" i="65"/>
  <c r="X499" i="65"/>
  <c r="AH40" i="65"/>
  <c r="AG40" i="65"/>
  <c r="AK40" i="65"/>
  <c r="AH44" i="65"/>
  <c r="AG44" i="65"/>
  <c r="AK44" i="65"/>
  <c r="AH48" i="65"/>
  <c r="AG48" i="65"/>
  <c r="AK48" i="65"/>
  <c r="AH52" i="65"/>
  <c r="AG52" i="65"/>
  <c r="AK52" i="65"/>
  <c r="AH32" i="65"/>
  <c r="AG32" i="65"/>
  <c r="AK32" i="65"/>
  <c r="AC17" i="65"/>
  <c r="AB17" i="65"/>
  <c r="AF17" i="65"/>
  <c r="AD184" i="65"/>
  <c r="AE184" i="65"/>
  <c r="X134" i="65"/>
  <c r="W134" i="65"/>
  <c r="AA134" i="65"/>
  <c r="X202" i="65"/>
  <c r="W202" i="65"/>
  <c r="AA202" i="65"/>
  <c r="AC236" i="65"/>
  <c r="AF236" i="65"/>
  <c r="AB236" i="65"/>
  <c r="AF213" i="65"/>
  <c r="AC213" i="65"/>
  <c r="AB213" i="65"/>
  <c r="Z224" i="65"/>
  <c r="Y224" i="65"/>
  <c r="AC254" i="65"/>
  <c r="AB254" i="65"/>
  <c r="AF254" i="65"/>
  <c r="Y332" i="65"/>
  <c r="Z332" i="65"/>
  <c r="Z290" i="65"/>
  <c r="Y290" i="65"/>
  <c r="Y318" i="65"/>
  <c r="Z318" i="65"/>
  <c r="AB329" i="65"/>
  <c r="AC329" i="65"/>
  <c r="AF329" i="65"/>
  <c r="AG394" i="65"/>
  <c r="AK394" i="65"/>
  <c r="AH394" i="65"/>
  <c r="T402" i="65"/>
  <c r="U402" i="65"/>
  <c r="T420" i="65"/>
  <c r="U420" i="65"/>
  <c r="X463" i="65"/>
  <c r="W463" i="65"/>
  <c r="AA463" i="65"/>
  <c r="AG439" i="65"/>
  <c r="AK439" i="65"/>
  <c r="AH439" i="65"/>
  <c r="AC453" i="65"/>
  <c r="AF453" i="65"/>
  <c r="AB453" i="65"/>
  <c r="AF457" i="65"/>
  <c r="AC457" i="65"/>
  <c r="AB457" i="65"/>
  <c r="AE474" i="65"/>
  <c r="AD474" i="65"/>
  <c r="AB481" i="65"/>
  <c r="AF481" i="65"/>
  <c r="AC481" i="65"/>
  <c r="AB496" i="65"/>
  <c r="AC496" i="65"/>
  <c r="AF496" i="65"/>
  <c r="W449" i="65"/>
  <c r="AA449" i="65"/>
  <c r="X449" i="65"/>
  <c r="AK482" i="65"/>
  <c r="AG482" i="65"/>
  <c r="AH482" i="65"/>
  <c r="AK76" i="65"/>
  <c r="AH76" i="65"/>
  <c r="AG76" i="65"/>
  <c r="AE74" i="65"/>
  <c r="AD74" i="65"/>
  <c r="Z37" i="65"/>
  <c r="Y37" i="65"/>
  <c r="AQ145" i="65"/>
  <c r="AR145" i="65"/>
  <c r="AU145" i="65"/>
  <c r="AC60" i="65"/>
  <c r="AF60" i="65"/>
  <c r="AB60" i="65"/>
  <c r="AK84" i="65"/>
  <c r="AH84" i="65"/>
  <c r="AG84" i="65"/>
  <c r="AM105" i="65"/>
  <c r="AL105" i="65"/>
  <c r="AP105" i="65"/>
  <c r="U198" i="65"/>
  <c r="T198" i="65"/>
  <c r="AC244" i="65"/>
  <c r="AF244" i="65"/>
  <c r="AB244" i="65"/>
  <c r="Z282" i="65"/>
  <c r="Y282" i="65"/>
  <c r="X313" i="65"/>
  <c r="W313" i="65"/>
  <c r="AA313" i="65"/>
  <c r="W309" i="65"/>
  <c r="AA309" i="65"/>
  <c r="X309" i="65"/>
  <c r="AC316" i="65"/>
  <c r="AF316" i="65"/>
  <c r="AB316" i="65"/>
  <c r="AC354" i="65"/>
  <c r="AB354" i="65"/>
  <c r="AF354" i="65"/>
  <c r="W400" i="65"/>
  <c r="AA400" i="65"/>
  <c r="X400" i="65"/>
  <c r="W403" i="65"/>
  <c r="AA403" i="65"/>
  <c r="X403" i="65"/>
  <c r="T444" i="65"/>
  <c r="U444" i="65"/>
  <c r="Y502" i="65"/>
  <c r="Z502" i="65"/>
  <c r="AC456" i="65"/>
  <c r="AF456" i="65"/>
  <c r="AB456" i="65"/>
  <c r="AC21" i="65"/>
  <c r="AB21" i="65"/>
  <c r="AF21" i="65"/>
  <c r="AK86" i="65"/>
  <c r="AH86" i="65"/>
  <c r="AG86" i="65"/>
  <c r="Y123" i="65"/>
  <c r="Z123" i="65"/>
  <c r="T186" i="65"/>
  <c r="U186" i="65"/>
  <c r="AD156" i="65"/>
  <c r="AE156" i="65"/>
  <c r="AD235" i="65"/>
  <c r="AE235" i="65"/>
  <c r="AG239" i="65"/>
  <c r="AK239" i="65"/>
  <c r="AH239" i="65"/>
  <c r="AC228" i="65"/>
  <c r="AF228" i="65"/>
  <c r="AB228" i="65"/>
  <c r="AC249" i="65"/>
  <c r="AF249" i="65"/>
  <c r="AB249" i="65"/>
  <c r="AF273" i="65"/>
  <c r="AC273" i="65"/>
  <c r="AB273" i="65"/>
  <c r="T353" i="65"/>
  <c r="U353" i="65"/>
  <c r="X284" i="65"/>
  <c r="AA284" i="65"/>
  <c r="W284" i="65"/>
  <c r="AA335" i="65"/>
  <c r="X335" i="65"/>
  <c r="W335" i="65"/>
  <c r="AF365" i="65"/>
  <c r="AC365" i="65"/>
  <c r="AB365" i="65"/>
  <c r="Z385" i="65"/>
  <c r="Y385" i="65"/>
  <c r="Z3" i="65"/>
  <c r="Y3" i="65"/>
  <c r="AE10" i="65"/>
  <c r="AD10" i="65"/>
  <c r="AC90" i="65"/>
  <c r="AF90" i="65"/>
  <c r="AB90" i="65"/>
  <c r="AG147" i="65"/>
  <c r="AK147" i="65"/>
  <c r="AH147" i="65"/>
  <c r="AB141" i="65"/>
  <c r="AC141" i="65"/>
  <c r="AF141" i="65"/>
  <c r="AG204" i="65"/>
  <c r="AK204" i="65"/>
  <c r="AH204" i="65"/>
  <c r="Y206" i="65"/>
  <c r="Z206" i="65"/>
  <c r="AC257" i="65"/>
  <c r="AB257" i="65"/>
  <c r="AF257" i="65"/>
  <c r="AH271" i="65"/>
  <c r="AG271" i="65"/>
  <c r="AK271" i="65"/>
  <c r="AD243" i="65"/>
  <c r="AE243" i="65"/>
  <c r="AD255" i="65"/>
  <c r="AE255" i="65"/>
  <c r="AF269" i="65"/>
  <c r="AC269" i="65"/>
  <c r="AB269" i="65"/>
  <c r="AC299" i="65"/>
  <c r="AF299" i="65"/>
  <c r="AB299" i="65"/>
  <c r="AC320" i="65"/>
  <c r="AF320" i="65"/>
  <c r="AB320" i="65"/>
  <c r="U340" i="65"/>
  <c r="T340" i="65"/>
  <c r="Y357" i="65"/>
  <c r="Z357" i="65"/>
  <c r="AD378" i="65"/>
  <c r="AE378" i="65"/>
  <c r="AG387" i="65"/>
  <c r="AK387" i="65"/>
  <c r="AH387" i="65"/>
  <c r="T424" i="65"/>
  <c r="U424" i="65"/>
  <c r="T427" i="65"/>
  <c r="U427" i="65"/>
  <c r="T413" i="65"/>
  <c r="U413" i="65"/>
  <c r="AL493" i="65"/>
  <c r="AP493" i="65"/>
  <c r="AM493" i="65"/>
  <c r="AA489" i="65"/>
  <c r="W489" i="65"/>
  <c r="X489" i="65"/>
  <c r="Y15" i="65"/>
  <c r="Z15" i="65"/>
  <c r="Z39" i="65"/>
  <c r="Y39" i="65"/>
  <c r="Z43" i="65"/>
  <c r="Y43" i="65"/>
  <c r="Z47" i="65"/>
  <c r="Y47" i="65"/>
  <c r="Z51" i="65"/>
  <c r="Y51" i="65"/>
  <c r="AH34" i="65"/>
  <c r="AG34" i="65"/>
  <c r="AK34" i="65"/>
  <c r="AK98" i="65"/>
  <c r="AH98" i="65"/>
  <c r="AG98" i="65"/>
  <c r="AC13" i="65"/>
  <c r="AF13" i="65"/>
  <c r="AB13" i="65"/>
  <c r="U126" i="65"/>
  <c r="T126" i="65"/>
  <c r="T31" i="65"/>
  <c r="U31" i="65"/>
  <c r="X130" i="65"/>
  <c r="W130" i="65"/>
  <c r="AA130" i="65"/>
  <c r="AF142" i="65"/>
  <c r="AC142" i="65"/>
  <c r="AB142" i="65"/>
  <c r="AG197" i="65"/>
  <c r="AK197" i="65"/>
  <c r="AH197" i="65"/>
  <c r="Z181" i="65"/>
  <c r="Y181" i="65"/>
  <c r="T263" i="65"/>
  <c r="U263" i="65"/>
  <c r="Z245" i="65"/>
  <c r="Y245" i="65"/>
  <c r="Y261" i="65"/>
  <c r="Z261" i="65"/>
  <c r="AI295" i="65"/>
  <c r="AJ295" i="65"/>
  <c r="X337" i="65"/>
  <c r="W337" i="65"/>
  <c r="AA337" i="65"/>
  <c r="AG438" i="65"/>
  <c r="AK438" i="65"/>
  <c r="AH438" i="65"/>
  <c r="Y390" i="65"/>
  <c r="Z390" i="65"/>
  <c r="AD435" i="65"/>
  <c r="AE435" i="65"/>
  <c r="T408" i="65"/>
  <c r="U408" i="65"/>
  <c r="T426" i="65"/>
  <c r="U426" i="65"/>
  <c r="AD458" i="65"/>
  <c r="AE458" i="65"/>
  <c r="AB475" i="65"/>
  <c r="AF475" i="65"/>
  <c r="AC475" i="65"/>
  <c r="Z471" i="65"/>
  <c r="Y471" i="65"/>
  <c r="U483" i="65"/>
  <c r="T483" i="65"/>
  <c r="U501" i="65"/>
  <c r="T501" i="65"/>
  <c r="AM85" i="65"/>
  <c r="AL85" i="65"/>
  <c r="AP85" i="65"/>
  <c r="Z159" i="65"/>
  <c r="Y159" i="65"/>
  <c r="AF207" i="65"/>
  <c r="AB207" i="65"/>
  <c r="AC207" i="65"/>
  <c r="U192" i="65"/>
  <c r="T192" i="65"/>
  <c r="AF233" i="65"/>
  <c r="AC233" i="65"/>
  <c r="AB233" i="65"/>
  <c r="T341" i="65"/>
  <c r="U341" i="65"/>
  <c r="U278" i="65"/>
  <c r="T278" i="65"/>
  <c r="T296" i="65"/>
  <c r="U296" i="65"/>
  <c r="W333" i="65"/>
  <c r="AA333" i="65"/>
  <c r="X333" i="65"/>
  <c r="Z343" i="65"/>
  <c r="Y343" i="65"/>
  <c r="Z367" i="65"/>
  <c r="Y367" i="65"/>
  <c r="Y377" i="65"/>
  <c r="Z377" i="65"/>
  <c r="AB379" i="65"/>
  <c r="AC379" i="65"/>
  <c r="AF379" i="65"/>
  <c r="AD391" i="65"/>
  <c r="AE391" i="65"/>
  <c r="T415" i="65"/>
  <c r="U415" i="65"/>
  <c r="T407" i="65"/>
  <c r="U407" i="65"/>
  <c r="T425" i="65"/>
  <c r="U425" i="65"/>
  <c r="Z446" i="65"/>
  <c r="Y446" i="65"/>
  <c r="X459" i="65"/>
  <c r="W459" i="65"/>
  <c r="AA459" i="65"/>
  <c r="Z497" i="65"/>
  <c r="Y497" i="65"/>
  <c r="W509" i="65"/>
  <c r="AA509" i="65"/>
  <c r="X509" i="65"/>
  <c r="T405" i="65"/>
  <c r="U405" i="65"/>
  <c r="AD434" i="65"/>
  <c r="AE434" i="65"/>
  <c r="AG470" i="65"/>
  <c r="AK470" i="65"/>
  <c r="AH470" i="65"/>
  <c r="AB511" i="65"/>
  <c r="AC511" i="65"/>
  <c r="AF511" i="65"/>
  <c r="AC25" i="65"/>
  <c r="AB25" i="65"/>
  <c r="AF25" i="65"/>
  <c r="T134" i="65"/>
  <c r="U134" i="65"/>
  <c r="AC183" i="65"/>
  <c r="AB183" i="65"/>
  <c r="AF183" i="65"/>
  <c r="U202" i="65"/>
  <c r="T202" i="65"/>
  <c r="Z240" i="65"/>
  <c r="Y240" i="65"/>
  <c r="AD215" i="65"/>
  <c r="AE215" i="65"/>
  <c r="Z222" i="65"/>
  <c r="Y222" i="65"/>
  <c r="AC277" i="65"/>
  <c r="AB277" i="65"/>
  <c r="AF277" i="65"/>
  <c r="W352" i="65"/>
  <c r="AA352" i="65"/>
  <c r="X352" i="65"/>
  <c r="AC305" i="65"/>
  <c r="AF305" i="65"/>
  <c r="AB305" i="65"/>
  <c r="AF308" i="65"/>
  <c r="AC308" i="65"/>
  <c r="AB308" i="65"/>
  <c r="Y373" i="65"/>
  <c r="Z373" i="65"/>
  <c r="AC344" i="65"/>
  <c r="AF344" i="65"/>
  <c r="AB344" i="65"/>
  <c r="Z366" i="65"/>
  <c r="Y366" i="65"/>
  <c r="Y384" i="65"/>
  <c r="Z384" i="65"/>
  <c r="AG395" i="65"/>
  <c r="AK395" i="65"/>
  <c r="AH395" i="65"/>
  <c r="W411" i="65"/>
  <c r="AA411" i="65"/>
  <c r="X411" i="65"/>
  <c r="W429" i="65"/>
  <c r="AA429" i="65"/>
  <c r="X429" i="65"/>
  <c r="U463" i="65"/>
  <c r="T463" i="65"/>
  <c r="Z453" i="65"/>
  <c r="Y453" i="65"/>
  <c r="Z457" i="65"/>
  <c r="Y457" i="65"/>
  <c r="AK474" i="65"/>
  <c r="AG474" i="65"/>
  <c r="AH474" i="65"/>
  <c r="Y481" i="65"/>
  <c r="Z481" i="65"/>
  <c r="Y496" i="65"/>
  <c r="Z496" i="65"/>
  <c r="AD399" i="65"/>
  <c r="AE399" i="65"/>
  <c r="U449" i="65"/>
  <c r="T449" i="65"/>
  <c r="AE76" i="65"/>
  <c r="AD76" i="65"/>
  <c r="Y11" i="65"/>
  <c r="Z11" i="65"/>
  <c r="Z19" i="65"/>
  <c r="Y19" i="65"/>
  <c r="Y133" i="65"/>
  <c r="Z133" i="65"/>
  <c r="U120" i="65"/>
  <c r="T120" i="65"/>
  <c r="AO145" i="65"/>
  <c r="AN145" i="65"/>
  <c r="Y60" i="65"/>
  <c r="Z60" i="65"/>
  <c r="AE84" i="65"/>
  <c r="AD84" i="65"/>
  <c r="U122" i="65"/>
  <c r="T122" i="65"/>
  <c r="Z179" i="65"/>
  <c r="Y179" i="65"/>
  <c r="Z217" i="65"/>
  <c r="Y217" i="65"/>
  <c r="AC262" i="65"/>
  <c r="AB262" i="65"/>
  <c r="AF262" i="65"/>
  <c r="AF265" i="65"/>
  <c r="AC265" i="65"/>
  <c r="AB265" i="65"/>
  <c r="Y331" i="65"/>
  <c r="Z331" i="65"/>
  <c r="AE376" i="65"/>
  <c r="AD376" i="65"/>
  <c r="T410" i="65"/>
  <c r="U410" i="65"/>
  <c r="T428" i="65"/>
  <c r="U428" i="65"/>
  <c r="X444" i="65"/>
  <c r="W444" i="65"/>
  <c r="AA444" i="65"/>
  <c r="Z448" i="65"/>
  <c r="Y448" i="65"/>
  <c r="AG460" i="65"/>
  <c r="AH460" i="65"/>
  <c r="AK460" i="65"/>
  <c r="AE12" i="65"/>
  <c r="AD12" i="65"/>
  <c r="AE8" i="65"/>
  <c r="AD8" i="65"/>
  <c r="AE71" i="65"/>
  <c r="AD71" i="65"/>
  <c r="AB123" i="65"/>
  <c r="AF123" i="65"/>
  <c r="AC123" i="65"/>
  <c r="AB172" i="65"/>
  <c r="AC172" i="65"/>
  <c r="AF172" i="65"/>
  <c r="Z203" i="65"/>
  <c r="Y203" i="65"/>
  <c r="AH156" i="65"/>
  <c r="AK156" i="65"/>
  <c r="AG156" i="65"/>
  <c r="AG235" i="65"/>
  <c r="AK235" i="65"/>
  <c r="AH235" i="65"/>
  <c r="Z241" i="65"/>
  <c r="Y241" i="65"/>
  <c r="AB311" i="65"/>
  <c r="AF311" i="65"/>
  <c r="AC311" i="65"/>
  <c r="Y273" i="65"/>
  <c r="Z273" i="65"/>
  <c r="AA353" i="65"/>
  <c r="X353" i="65"/>
  <c r="W353" i="65"/>
  <c r="AG386" i="65"/>
  <c r="AK386" i="65"/>
  <c r="AH386" i="65"/>
  <c r="AC393" i="65"/>
  <c r="AB393" i="65"/>
  <c r="AF393" i="65"/>
  <c r="Z396" i="65"/>
  <c r="Y396" i="65"/>
  <c r="AC506" i="65"/>
  <c r="AB506" i="65"/>
  <c r="AF506" i="65"/>
  <c r="AH30" i="65"/>
  <c r="AG30" i="65"/>
  <c r="AK30" i="65"/>
  <c r="AK110" i="65"/>
  <c r="AH110" i="65"/>
  <c r="AG110" i="65"/>
  <c r="AH10" i="65"/>
  <c r="AG10" i="65"/>
  <c r="AK10" i="65"/>
  <c r="Y29" i="65"/>
  <c r="Z29" i="65"/>
  <c r="T63" i="65"/>
  <c r="U63" i="65"/>
  <c r="AK94" i="65"/>
  <c r="AG94" i="65"/>
  <c r="AH94" i="65"/>
  <c r="Y115" i="65"/>
  <c r="Z115" i="65"/>
  <c r="AD147" i="65"/>
  <c r="AE147" i="65"/>
  <c r="AM161" i="65"/>
  <c r="AL161" i="65"/>
  <c r="AP161" i="65"/>
  <c r="Z155" i="65"/>
  <c r="Y155" i="65"/>
  <c r="AC210" i="65"/>
  <c r="AF210" i="65"/>
  <c r="AB210" i="65"/>
  <c r="AG243" i="65"/>
  <c r="AK243" i="65"/>
  <c r="AH243" i="65"/>
  <c r="AC234" i="65"/>
  <c r="AB234" i="65"/>
  <c r="AF234" i="65"/>
  <c r="Y279" i="65"/>
  <c r="Z279" i="65"/>
  <c r="Z345" i="65"/>
  <c r="Y345" i="65"/>
  <c r="Z302" i="65"/>
  <c r="Y302" i="65"/>
  <c r="Y330" i="65"/>
  <c r="Z330" i="65"/>
  <c r="W406" i="65"/>
  <c r="AA406" i="65"/>
  <c r="X406" i="65"/>
  <c r="W409" i="65"/>
  <c r="AA409" i="65"/>
  <c r="X409" i="65"/>
  <c r="W404" i="65"/>
  <c r="AA404" i="65"/>
  <c r="X404" i="65"/>
  <c r="W422" i="65"/>
  <c r="AA422" i="65"/>
  <c r="X422" i="65"/>
  <c r="X451" i="65"/>
  <c r="W451" i="65"/>
  <c r="AA451" i="65"/>
  <c r="AJ493" i="65"/>
  <c r="AI493" i="65"/>
  <c r="T503" i="65"/>
  <c r="U503" i="65"/>
  <c r="AF27" i="65"/>
  <c r="AC27" i="65"/>
  <c r="AB27" i="65"/>
  <c r="AF41" i="65"/>
  <c r="AC41" i="65"/>
  <c r="AB41" i="65"/>
  <c r="AF45" i="65"/>
  <c r="AC45" i="65"/>
  <c r="AB45" i="65"/>
  <c r="AF53" i="65"/>
  <c r="AC53" i="65"/>
  <c r="AB53" i="65"/>
  <c r="AJ95" i="65"/>
  <c r="AI95" i="65"/>
  <c r="X126" i="65"/>
  <c r="W126" i="65"/>
  <c r="AA126" i="65"/>
  <c r="AJ83" i="65"/>
  <c r="AI83" i="65"/>
  <c r="AC66" i="65"/>
  <c r="AF66" i="65"/>
  <c r="AB66" i="65"/>
  <c r="U128" i="65"/>
  <c r="T128" i="65"/>
  <c r="T130" i="65"/>
  <c r="U130" i="65"/>
  <c r="Z205" i="65"/>
  <c r="Y205" i="65"/>
  <c r="AF181" i="65"/>
  <c r="AB181" i="65"/>
  <c r="AC181" i="65"/>
  <c r="AG191" i="65"/>
  <c r="AK191" i="65"/>
  <c r="AH191" i="65"/>
  <c r="AD208" i="65"/>
  <c r="AE208" i="65"/>
  <c r="AF245" i="65"/>
  <c r="AC245" i="65"/>
  <c r="AB245" i="65"/>
  <c r="AC238" i="65"/>
  <c r="AB238" i="65"/>
  <c r="AF238" i="65"/>
  <c r="Y275" i="65"/>
  <c r="Z275" i="65"/>
  <c r="AC310" i="65"/>
  <c r="AF310" i="65"/>
  <c r="AB310" i="65"/>
  <c r="AA349" i="65"/>
  <c r="X349" i="65"/>
  <c r="W349" i="65"/>
  <c r="AC390" i="65"/>
  <c r="AB390" i="65"/>
  <c r="AF390" i="65"/>
  <c r="AG443" i="65"/>
  <c r="AK443" i="65"/>
  <c r="AH443" i="65"/>
  <c r="W417" i="65"/>
  <c r="AA417" i="65"/>
  <c r="X417" i="65"/>
  <c r="AG436" i="65"/>
  <c r="AH436" i="65"/>
  <c r="AK436" i="65"/>
  <c r="AB467" i="65"/>
  <c r="AC467" i="65"/>
  <c r="AF467" i="65"/>
  <c r="AG458" i="65"/>
  <c r="AK458" i="65"/>
  <c r="AH458" i="65"/>
  <c r="Z475" i="65"/>
  <c r="Y475" i="65"/>
  <c r="Y500" i="65"/>
  <c r="Z500" i="65"/>
  <c r="AA490" i="65"/>
  <c r="W490" i="65"/>
  <c r="X490" i="65"/>
  <c r="Y513" i="65"/>
  <c r="Z513" i="65"/>
  <c r="P446" i="66"/>
  <c r="BJ446" i="66" s="1"/>
  <c r="F126" i="66"/>
  <c r="F147" i="66"/>
  <c r="P227" i="66"/>
  <c r="BJ227" i="66" s="1"/>
  <c r="P239" i="66"/>
  <c r="BJ239" i="66" s="1"/>
  <c r="Q243" i="66"/>
  <c r="Q404" i="66"/>
  <c r="P407" i="66"/>
  <c r="BJ407" i="66" s="1"/>
  <c r="P431" i="66"/>
  <c r="BJ431" i="66" s="1"/>
  <c r="P442" i="66"/>
  <c r="BJ442" i="66" s="1"/>
  <c r="F512" i="66"/>
  <c r="F515" i="66"/>
  <c r="F521" i="66"/>
  <c r="F525" i="66"/>
  <c r="F529" i="66"/>
  <c r="F531" i="66"/>
  <c r="F533" i="66"/>
  <c r="F543" i="66"/>
  <c r="F547" i="66"/>
  <c r="F549" i="66"/>
  <c r="F551" i="66"/>
  <c r="F553" i="66"/>
  <c r="F561" i="66"/>
  <c r="P13" i="66"/>
  <c r="BJ13" i="66" s="1"/>
  <c r="F48" i="66"/>
  <c r="P96" i="66"/>
  <c r="BJ96" i="66" s="1"/>
  <c r="F107" i="66"/>
  <c r="F128" i="66"/>
  <c r="F131" i="66"/>
  <c r="F140" i="66"/>
  <c r="Q239" i="66"/>
  <c r="V239" i="66" s="1"/>
  <c r="X239" i="66" s="1"/>
  <c r="P273" i="66"/>
  <c r="BJ273" i="66" s="1"/>
  <c r="P279" i="66"/>
  <c r="BJ279" i="66" s="1"/>
  <c r="F314" i="66"/>
  <c r="F317" i="66"/>
  <c r="F326" i="66"/>
  <c r="F338" i="66"/>
  <c r="P501" i="66"/>
  <c r="BJ501" i="66" s="1"/>
  <c r="F691" i="66"/>
  <c r="F801" i="66"/>
  <c r="F867" i="66"/>
  <c r="F981" i="66"/>
  <c r="F987" i="66"/>
  <c r="F1011" i="66"/>
  <c r="P27" i="66"/>
  <c r="BJ27" i="66" s="1"/>
  <c r="F35" i="66"/>
  <c r="P44" i="66"/>
  <c r="BJ44" i="66" s="1"/>
  <c r="Q374" i="66"/>
  <c r="F376" i="66"/>
  <c r="P52" i="66"/>
  <c r="BJ52" i="66" s="1"/>
  <c r="P177" i="66"/>
  <c r="BJ177" i="66" s="1"/>
  <c r="P195" i="66"/>
  <c r="BJ195" i="66" s="1"/>
  <c r="P207" i="66"/>
  <c r="BJ207" i="66" s="1"/>
  <c r="P229" i="66"/>
  <c r="BJ229" i="66" s="1"/>
  <c r="P235" i="66"/>
  <c r="BJ235" i="66" s="1"/>
  <c r="P291" i="66"/>
  <c r="BJ291" i="66" s="1"/>
  <c r="P303" i="66"/>
  <c r="BJ303" i="66" s="1"/>
  <c r="F426" i="66"/>
  <c r="Q448" i="66"/>
  <c r="V448" i="66" s="1"/>
  <c r="F505" i="66"/>
  <c r="P40" i="66"/>
  <c r="BJ40" i="66" s="1"/>
  <c r="Q432" i="66"/>
  <c r="P26" i="66"/>
  <c r="BJ26" i="66" s="1"/>
  <c r="Q52" i="66"/>
  <c r="F63" i="66"/>
  <c r="F78" i="66"/>
  <c r="F151" i="66"/>
  <c r="F154" i="66"/>
  <c r="Q207" i="66"/>
  <c r="R207" i="66" s="1"/>
  <c r="F209" i="66"/>
  <c r="P213" i="66"/>
  <c r="BJ213" i="66" s="1"/>
  <c r="F221" i="66"/>
  <c r="P225" i="66"/>
  <c r="BJ225" i="66" s="1"/>
  <c r="P260" i="66"/>
  <c r="BJ260" i="66" s="1"/>
  <c r="P263" i="66"/>
  <c r="BJ263" i="66" s="1"/>
  <c r="P269" i="66"/>
  <c r="BJ269" i="66" s="1"/>
  <c r="P440" i="66"/>
  <c r="BJ440" i="66" s="1"/>
  <c r="F516" i="66"/>
  <c r="F518" i="66"/>
  <c r="F524" i="66"/>
  <c r="F526" i="66"/>
  <c r="F530" i="66"/>
  <c r="F534" i="66"/>
  <c r="F544" i="66"/>
  <c r="F548" i="66"/>
  <c r="F552" i="66"/>
  <c r="F556" i="66"/>
  <c r="F560" i="66"/>
  <c r="F700" i="66"/>
  <c r="F706" i="66"/>
  <c r="F708" i="66"/>
  <c r="F712" i="66"/>
  <c r="F718" i="66"/>
  <c r="F720" i="66"/>
  <c r="F722" i="66"/>
  <c r="F730" i="66"/>
  <c r="F736" i="66"/>
  <c r="F738" i="66"/>
  <c r="F740" i="66"/>
  <c r="F742" i="66"/>
  <c r="F748" i="66"/>
  <c r="F754" i="66"/>
  <c r="F756" i="66"/>
  <c r="F758" i="66"/>
  <c r="F760" i="66"/>
  <c r="F762" i="66"/>
  <c r="F772" i="66"/>
  <c r="F776" i="66"/>
  <c r="F782" i="66"/>
  <c r="F784" i="66"/>
  <c r="F786" i="66"/>
  <c r="F792" i="66"/>
  <c r="F854" i="66"/>
  <c r="F858" i="66"/>
  <c r="F866" i="66"/>
  <c r="F872" i="66"/>
  <c r="F874" i="66"/>
  <c r="F876" i="66"/>
  <c r="F998" i="66"/>
  <c r="F1004" i="66"/>
  <c r="F1006" i="66"/>
  <c r="F1010" i="66"/>
  <c r="P17" i="66"/>
  <c r="BJ17" i="66" s="1"/>
  <c r="F141" i="66"/>
  <c r="F153" i="66"/>
  <c r="F187" i="66"/>
  <c r="F281" i="66"/>
  <c r="F284" i="66"/>
  <c r="F348" i="66"/>
  <c r="F351" i="66"/>
  <c r="P90" i="66"/>
  <c r="BJ90" i="66" s="1"/>
  <c r="P403" i="66"/>
  <c r="BJ403" i="66" s="1"/>
  <c r="P60" i="66"/>
  <c r="BJ60" i="66" s="1"/>
  <c r="F77" i="66"/>
  <c r="Q188" i="66"/>
  <c r="P238" i="66"/>
  <c r="BJ238" i="66" s="1"/>
  <c r="P242" i="66"/>
  <c r="BJ242" i="66" s="1"/>
  <c r="P256" i="66"/>
  <c r="BJ256" i="66" s="1"/>
  <c r="F366" i="66"/>
  <c r="F382" i="66"/>
  <c r="F394" i="66"/>
  <c r="F410" i="66"/>
  <c r="P433" i="66"/>
  <c r="BJ433" i="66" s="1"/>
  <c r="Q434" i="66"/>
  <c r="V434" i="66" s="1"/>
  <c r="AA434" i="66" s="1"/>
  <c r="P452" i="66"/>
  <c r="BJ452" i="66" s="1"/>
  <c r="P460" i="66"/>
  <c r="BJ460" i="66" s="1"/>
  <c r="P464" i="66"/>
  <c r="BJ464" i="66" s="1"/>
  <c r="F1021" i="66"/>
  <c r="F17" i="66"/>
  <c r="F30" i="66"/>
  <c r="F52" i="66"/>
  <c r="F73" i="66"/>
  <c r="F76" i="66"/>
  <c r="F79" i="66"/>
  <c r="F96" i="66"/>
  <c r="F115" i="66"/>
  <c r="F133" i="66"/>
  <c r="F158" i="66"/>
  <c r="F164" i="66"/>
  <c r="P175" i="66"/>
  <c r="BJ175" i="66" s="1"/>
  <c r="P187" i="66"/>
  <c r="BJ187" i="66" s="1"/>
  <c r="P209" i="66"/>
  <c r="BJ209" i="66" s="1"/>
  <c r="P221" i="66"/>
  <c r="BJ221" i="66" s="1"/>
  <c r="F235" i="66"/>
  <c r="F322" i="66"/>
  <c r="P345" i="66"/>
  <c r="BJ345" i="66" s="1"/>
  <c r="F430" i="66"/>
  <c r="P463" i="66"/>
  <c r="BJ463" i="66" s="1"/>
  <c r="F465" i="66"/>
  <c r="F473" i="66"/>
  <c r="P176" i="66"/>
  <c r="BJ176" i="66" s="1"/>
  <c r="F3" i="66"/>
  <c r="P31" i="66"/>
  <c r="BJ31" i="66" s="1"/>
  <c r="P34" i="66"/>
  <c r="BJ34" i="66" s="1"/>
  <c r="P80" i="66"/>
  <c r="BJ80" i="66" s="1"/>
  <c r="F85" i="66"/>
  <c r="P100" i="66"/>
  <c r="BJ100" i="66" s="1"/>
  <c r="F105" i="66"/>
  <c r="P134" i="66"/>
  <c r="BJ134" i="66" s="1"/>
  <c r="P183" i="66"/>
  <c r="BJ183" i="66" s="1"/>
  <c r="Q277" i="66"/>
  <c r="F285" i="66"/>
  <c r="F300" i="66"/>
  <c r="F318" i="66"/>
  <c r="P341" i="66"/>
  <c r="BJ341" i="66" s="1"/>
  <c r="F392" i="66"/>
  <c r="F405" i="66"/>
  <c r="Q431" i="66"/>
  <c r="S431" i="66" s="1"/>
  <c r="P436" i="66"/>
  <c r="BJ436" i="66" s="1"/>
  <c r="P454" i="66"/>
  <c r="BJ454" i="66" s="1"/>
  <c r="P458" i="66"/>
  <c r="BJ458" i="66" s="1"/>
  <c r="P466" i="66"/>
  <c r="BJ466" i="66" s="1"/>
  <c r="P499" i="66"/>
  <c r="BJ499" i="66" s="1"/>
  <c r="P505" i="66"/>
  <c r="BJ505" i="66" s="1"/>
  <c r="P14" i="66"/>
  <c r="BJ14" i="66" s="1"/>
  <c r="F38" i="66"/>
  <c r="F50" i="66"/>
  <c r="F54" i="66"/>
  <c r="F60" i="66"/>
  <c r="F66" i="66"/>
  <c r="F69" i="66"/>
  <c r="F72" i="66"/>
  <c r="F83" i="66"/>
  <c r="F97" i="66"/>
  <c r="F100" i="66"/>
  <c r="F111" i="66"/>
  <c r="F114" i="66"/>
  <c r="F123" i="66"/>
  <c r="P136" i="66"/>
  <c r="BJ136" i="66" s="1"/>
  <c r="F138" i="66"/>
  <c r="F157" i="66"/>
  <c r="F169" i="66"/>
  <c r="F175" i="66"/>
  <c r="F180" i="66"/>
  <c r="F193" i="66"/>
  <c r="Q227" i="66"/>
  <c r="V227" i="66" s="1"/>
  <c r="W227" i="66" s="1"/>
  <c r="F253" i="66"/>
  <c r="F267" i="66"/>
  <c r="F277" i="66"/>
  <c r="F305" i="66"/>
  <c r="P319" i="66"/>
  <c r="BJ319" i="66" s="1"/>
  <c r="P323" i="66"/>
  <c r="BJ323" i="66" s="1"/>
  <c r="P327" i="66"/>
  <c r="BJ327" i="66" s="1"/>
  <c r="P355" i="66"/>
  <c r="BJ355" i="66" s="1"/>
  <c r="F369" i="66"/>
  <c r="Q388" i="66"/>
  <c r="F390" i="66"/>
  <c r="P401" i="66"/>
  <c r="BJ401" i="66" s="1"/>
  <c r="Q407" i="66"/>
  <c r="V407" i="66" s="1"/>
  <c r="W407" i="66" s="1"/>
  <c r="F412" i="66"/>
  <c r="F418" i="66"/>
  <c r="F428" i="66"/>
  <c r="F438" i="66"/>
  <c r="F442" i="66"/>
  <c r="F471" i="66"/>
  <c r="P479" i="66"/>
  <c r="BJ479" i="66" s="1"/>
  <c r="P489" i="66"/>
  <c r="BJ489" i="66" s="1"/>
  <c r="F514" i="66"/>
  <c r="F537" i="66"/>
  <c r="F571" i="66"/>
  <c r="F581" i="66"/>
  <c r="F583" i="66"/>
  <c r="F585" i="66"/>
  <c r="F587" i="66"/>
  <c r="F597" i="66"/>
  <c r="F603" i="66"/>
  <c r="F605" i="66"/>
  <c r="F607" i="66"/>
  <c r="F617" i="66"/>
  <c r="F619" i="66"/>
  <c r="F621" i="66"/>
  <c r="F623" i="66"/>
  <c r="F625" i="66"/>
  <c r="F635" i="66"/>
  <c r="F637" i="66"/>
  <c r="F641" i="66"/>
  <c r="F645" i="66"/>
  <c r="F655" i="66"/>
  <c r="F657" i="66"/>
  <c r="F659" i="66"/>
  <c r="F661" i="66"/>
  <c r="F663" i="66"/>
  <c r="F667" i="66"/>
  <c r="F673" i="66"/>
  <c r="F675" i="66"/>
  <c r="F677" i="66"/>
  <c r="F679" i="66"/>
  <c r="F681" i="66"/>
  <c r="F685" i="66"/>
  <c r="F724" i="66"/>
  <c r="P16" i="66"/>
  <c r="BJ16" i="66" s="1"/>
  <c r="F25" i="66"/>
  <c r="P32" i="66"/>
  <c r="BJ32" i="66" s="1"/>
  <c r="F34" i="66"/>
  <c r="F37" i="66"/>
  <c r="F62" i="66"/>
  <c r="F68" i="66"/>
  <c r="F74" i="66"/>
  <c r="F81" i="66"/>
  <c r="F88" i="66"/>
  <c r="F99" i="66"/>
  <c r="F113" i="66"/>
  <c r="F116" i="66"/>
  <c r="F122" i="66"/>
  <c r="F143" i="66"/>
  <c r="F146" i="66"/>
  <c r="P148" i="66"/>
  <c r="BJ148" i="66" s="1"/>
  <c r="F156" i="66"/>
  <c r="F159" i="66"/>
  <c r="F165" i="66"/>
  <c r="P181" i="66"/>
  <c r="BJ181" i="66" s="1"/>
  <c r="F189" i="66"/>
  <c r="F227" i="66"/>
  <c r="F286" i="66"/>
  <c r="F289" i="66"/>
  <c r="F298" i="66"/>
  <c r="F310" i="66"/>
  <c r="P329" i="66"/>
  <c r="BJ329" i="66" s="1"/>
  <c r="P340" i="66"/>
  <c r="BJ340" i="66" s="1"/>
  <c r="F346" i="66"/>
  <c r="F352" i="66"/>
  <c r="P86" i="66"/>
  <c r="BJ86" i="66" s="1"/>
  <c r="F368" i="66"/>
  <c r="P393" i="66"/>
  <c r="BJ393" i="66" s="1"/>
  <c r="P419" i="66"/>
  <c r="BJ419" i="66" s="1"/>
  <c r="P439" i="66"/>
  <c r="BJ439" i="66" s="1"/>
  <c r="P447" i="66"/>
  <c r="BJ447" i="66" s="1"/>
  <c r="F452" i="66"/>
  <c r="P456" i="66"/>
  <c r="BJ456" i="66" s="1"/>
  <c r="F459" i="66"/>
  <c r="P462" i="66"/>
  <c r="BJ462" i="66" s="1"/>
  <c r="Q499" i="66"/>
  <c r="R499" i="66" s="1"/>
  <c r="F510" i="66"/>
  <c r="P216" i="66"/>
  <c r="BJ216" i="66" s="1"/>
  <c r="P220" i="66"/>
  <c r="BJ220" i="66" s="1"/>
  <c r="P226" i="66"/>
  <c r="BJ226" i="66" s="1"/>
  <c r="P228" i="66"/>
  <c r="BJ228" i="66" s="1"/>
  <c r="P232" i="66"/>
  <c r="BJ232" i="66" s="1"/>
  <c r="P236" i="66"/>
  <c r="BJ236" i="66" s="1"/>
  <c r="P138" i="66"/>
  <c r="BJ138" i="66" s="1"/>
  <c r="P248" i="66"/>
  <c r="BJ248" i="66" s="1"/>
  <c r="F4" i="66"/>
  <c r="F7" i="66"/>
  <c r="F10" i="66"/>
  <c r="F18" i="66"/>
  <c r="F44" i="66"/>
  <c r="F95" i="66"/>
  <c r="F129" i="66"/>
  <c r="F132" i="66"/>
  <c r="F139" i="66"/>
  <c r="F185" i="66"/>
  <c r="F207" i="66"/>
  <c r="P321" i="66"/>
  <c r="BJ321" i="66" s="1"/>
  <c r="F342" i="66"/>
  <c r="P353" i="66"/>
  <c r="BJ353" i="66" s="1"/>
  <c r="P363" i="66"/>
  <c r="BJ363" i="66" s="1"/>
  <c r="P369" i="66"/>
  <c r="BJ369" i="66" s="1"/>
  <c r="P92" i="66"/>
  <c r="BJ92" i="66" s="1"/>
  <c r="F423" i="66"/>
  <c r="P461" i="66"/>
  <c r="BJ461" i="66" s="1"/>
  <c r="P467" i="66"/>
  <c r="BJ467" i="66" s="1"/>
  <c r="P471" i="66"/>
  <c r="BJ471" i="66" s="1"/>
  <c r="P481" i="66"/>
  <c r="BJ481" i="66" s="1"/>
  <c r="F486" i="66"/>
  <c r="P491" i="66"/>
  <c r="BJ491" i="66" s="1"/>
  <c r="F509" i="66"/>
  <c r="F570" i="66"/>
  <c r="F574" i="66"/>
  <c r="P38" i="66"/>
  <c r="BJ38" i="66" s="1"/>
  <c r="P395" i="66"/>
  <c r="BJ395" i="66" s="1"/>
  <c r="P22" i="66"/>
  <c r="BJ22" i="66" s="1"/>
  <c r="Q96" i="66"/>
  <c r="R96" i="66" s="1"/>
  <c r="P110" i="66"/>
  <c r="BJ110" i="66" s="1"/>
  <c r="F121" i="66"/>
  <c r="P126" i="66"/>
  <c r="BJ126" i="66" s="1"/>
  <c r="P146" i="66"/>
  <c r="BJ146" i="66" s="1"/>
  <c r="F148" i="66"/>
  <c r="F161" i="66"/>
  <c r="Q179" i="66"/>
  <c r="F213" i="66"/>
  <c r="Q263" i="66"/>
  <c r="V263" i="66" s="1"/>
  <c r="W263" i="66" s="1"/>
  <c r="Q276" i="66"/>
  <c r="F288" i="66"/>
  <c r="Q320" i="66"/>
  <c r="R320" i="66" s="1"/>
  <c r="P324" i="66"/>
  <c r="BJ324" i="66" s="1"/>
  <c r="P331" i="66"/>
  <c r="BJ331" i="66" s="1"/>
  <c r="P337" i="66"/>
  <c r="BJ337" i="66" s="1"/>
  <c r="P343" i="66"/>
  <c r="BJ343" i="66" s="1"/>
  <c r="F364" i="66"/>
  <c r="P371" i="66"/>
  <c r="BJ371" i="66" s="1"/>
  <c r="Q395" i="66"/>
  <c r="S395" i="66" s="1"/>
  <c r="Q402" i="66"/>
  <c r="R402" i="66" s="1"/>
  <c r="P453" i="66"/>
  <c r="BJ453" i="66" s="1"/>
  <c r="P459" i="66"/>
  <c r="BJ459" i="66" s="1"/>
  <c r="P465" i="66"/>
  <c r="BJ465" i="66" s="1"/>
  <c r="Q470" i="66"/>
  <c r="R470" i="66" s="1"/>
  <c r="F475" i="66"/>
  <c r="F576" i="66"/>
  <c r="F578" i="66"/>
  <c r="F580" i="66"/>
  <c r="F584" i="66"/>
  <c r="F586" i="66"/>
  <c r="F588" i="66"/>
  <c r="F590" i="66"/>
  <c r="F592" i="66"/>
  <c r="F596" i="66"/>
  <c r="F604" i="66"/>
  <c r="F606" i="66"/>
  <c r="F608" i="66"/>
  <c r="F610" i="66"/>
  <c r="F614" i="66"/>
  <c r="F616" i="66"/>
  <c r="F620" i="66"/>
  <c r="F626" i="66"/>
  <c r="F628" i="66"/>
  <c r="F630" i="66"/>
  <c r="F632" i="66"/>
  <c r="F634" i="66"/>
  <c r="F640" i="66"/>
  <c r="F646" i="66"/>
  <c r="F648" i="66"/>
  <c r="F650" i="66"/>
  <c r="F652" i="66"/>
  <c r="F654" i="66"/>
  <c r="F664" i="66"/>
  <c r="F666" i="66"/>
  <c r="F668" i="66"/>
  <c r="F670" i="66"/>
  <c r="F672" i="66"/>
  <c r="F676" i="66"/>
  <c r="F684" i="66"/>
  <c r="F686" i="66"/>
  <c r="F688" i="66"/>
  <c r="F690" i="66"/>
  <c r="F755" i="66"/>
  <c r="F777" i="66"/>
  <c r="F811" i="66"/>
  <c r="F813" i="66"/>
  <c r="F815" i="66"/>
  <c r="F817" i="66"/>
  <c r="F821" i="66"/>
  <c r="F829" i="66"/>
  <c r="F831" i="66"/>
  <c r="F833" i="66"/>
  <c r="F839" i="66"/>
  <c r="F845" i="66"/>
  <c r="F851" i="66"/>
  <c r="F853" i="66"/>
  <c r="F871" i="66"/>
  <c r="F875" i="66"/>
  <c r="F881" i="66"/>
  <c r="F883" i="66"/>
  <c r="F885" i="66"/>
  <c r="F887" i="66"/>
  <c r="F893" i="66"/>
  <c r="F899" i="66"/>
  <c r="F903" i="66"/>
  <c r="F905" i="66"/>
  <c r="F907" i="66"/>
  <c r="F917" i="66"/>
  <c r="F919" i="66"/>
  <c r="F921" i="66"/>
  <c r="F923" i="66"/>
  <c r="F925" i="66"/>
  <c r="F929" i="66"/>
  <c r="F935" i="66"/>
  <c r="F937" i="66"/>
  <c r="F939" i="66"/>
  <c r="F943" i="66"/>
  <c r="F947" i="66"/>
  <c r="F953" i="66"/>
  <c r="F955" i="66"/>
  <c r="F961" i="66"/>
  <c r="F965" i="66"/>
  <c r="F971" i="66"/>
  <c r="F973" i="66"/>
  <c r="F975" i="66"/>
  <c r="F993" i="66"/>
  <c r="F997" i="66"/>
  <c r="F1001" i="66"/>
  <c r="F1007" i="66"/>
  <c r="F1009" i="66"/>
  <c r="P490" i="66"/>
  <c r="BJ490" i="66" s="1"/>
  <c r="F1013" i="66"/>
  <c r="F703" i="66"/>
  <c r="F709" i="66"/>
  <c r="F715" i="66"/>
  <c r="F717" i="66"/>
  <c r="F721" i="66"/>
  <c r="F816" i="66"/>
  <c r="F824" i="66"/>
  <c r="F834" i="66"/>
  <c r="F836" i="66"/>
  <c r="F888" i="66"/>
  <c r="F900" i="66"/>
  <c r="F932" i="66"/>
  <c r="F950" i="66"/>
  <c r="F968" i="66"/>
  <c r="F978" i="66"/>
  <c r="F980" i="66"/>
  <c r="F1012" i="66"/>
  <c r="F1016" i="66"/>
  <c r="F1018" i="66"/>
  <c r="F1020" i="66"/>
  <c r="F1022" i="66"/>
  <c r="P222" i="66"/>
  <c r="BJ222" i="66" s="1"/>
  <c r="P387" i="66"/>
  <c r="BJ387" i="66" s="1"/>
  <c r="Z90" i="66"/>
  <c r="P68" i="66"/>
  <c r="BJ68" i="66" s="1"/>
  <c r="P72" i="66"/>
  <c r="BJ72" i="66" s="1"/>
  <c r="P105" i="66"/>
  <c r="BJ105" i="66" s="1"/>
  <c r="P109" i="66"/>
  <c r="BJ109" i="66" s="1"/>
  <c r="P118" i="66"/>
  <c r="BJ118" i="66" s="1"/>
  <c r="F120" i="66"/>
  <c r="F142" i="66"/>
  <c r="F255" i="66"/>
  <c r="F356" i="66"/>
  <c r="Q394" i="66"/>
  <c r="S394" i="66" s="1"/>
  <c r="F5" i="66"/>
  <c r="P6" i="66"/>
  <c r="BJ6" i="66" s="1"/>
  <c r="F11" i="66"/>
  <c r="P12" i="66"/>
  <c r="BJ12" i="66" s="1"/>
  <c r="F15" i="66"/>
  <c r="F26" i="66"/>
  <c r="F27" i="66"/>
  <c r="F31" i="66"/>
  <c r="Z40" i="66"/>
  <c r="P42" i="66"/>
  <c r="BJ42" i="66" s="1"/>
  <c r="F45" i="66"/>
  <c r="F53" i="66"/>
  <c r="F56" i="66"/>
  <c r="P58" i="66"/>
  <c r="BJ58" i="66" s="1"/>
  <c r="P59" i="66"/>
  <c r="BJ59" i="66" s="1"/>
  <c r="F65" i="66"/>
  <c r="F80" i="66"/>
  <c r="F84" i="66"/>
  <c r="F89" i="66"/>
  <c r="F106" i="66"/>
  <c r="F110" i="66"/>
  <c r="P122" i="66"/>
  <c r="BJ122" i="66" s="1"/>
  <c r="F124" i="66"/>
  <c r="P143" i="66"/>
  <c r="BJ143" i="66" s="1"/>
  <c r="F145" i="66"/>
  <c r="F152" i="66"/>
  <c r="F174" i="66"/>
  <c r="F179" i="66"/>
  <c r="P182" i="66"/>
  <c r="BJ182" i="66" s="1"/>
  <c r="F195" i="66"/>
  <c r="F203" i="66"/>
  <c r="F231" i="66"/>
  <c r="P252" i="66"/>
  <c r="BJ252" i="66" s="1"/>
  <c r="Q271" i="66"/>
  <c r="R271" i="66" s="1"/>
  <c r="F276" i="66"/>
  <c r="Q279" i="66"/>
  <c r="V279" i="66" s="1"/>
  <c r="Q308" i="66"/>
  <c r="S308" i="66" s="1"/>
  <c r="Q316" i="66"/>
  <c r="Q321" i="66"/>
  <c r="V321" i="66" s="1"/>
  <c r="X321" i="66" s="1"/>
  <c r="F332" i="66"/>
  <c r="F345" i="66"/>
  <c r="P347" i="66"/>
  <c r="BJ347" i="66" s="1"/>
  <c r="F358" i="66"/>
  <c r="Q370" i="66"/>
  <c r="R370" i="66" s="1"/>
  <c r="Q371" i="66"/>
  <c r="Q386" i="66"/>
  <c r="V386" i="66" s="1"/>
  <c r="X386" i="66" s="1"/>
  <c r="Z386" i="66" s="1"/>
  <c r="P397" i="66"/>
  <c r="BJ397" i="66" s="1"/>
  <c r="Q397" i="66"/>
  <c r="R397" i="66" s="1"/>
  <c r="Q417" i="66"/>
  <c r="P417" i="66"/>
  <c r="BJ417" i="66" s="1"/>
  <c r="F432" i="66"/>
  <c r="F433" i="66"/>
  <c r="F434" i="66"/>
  <c r="F435" i="66"/>
  <c r="P445" i="66"/>
  <c r="BJ445" i="66" s="1"/>
  <c r="Q507" i="66"/>
  <c r="P507" i="66"/>
  <c r="BJ507" i="66" s="1"/>
  <c r="F400" i="66"/>
  <c r="Q409" i="66"/>
  <c r="P409" i="66"/>
  <c r="BJ409" i="66" s="1"/>
  <c r="Q444" i="66"/>
  <c r="P444" i="66"/>
  <c r="BJ444" i="66" s="1"/>
  <c r="P18" i="66"/>
  <c r="BJ18" i="66" s="1"/>
  <c r="P151" i="66"/>
  <c r="BJ151" i="66" s="1"/>
  <c r="P156" i="66"/>
  <c r="BJ156" i="66" s="1"/>
  <c r="P159" i="66"/>
  <c r="BJ159" i="66" s="1"/>
  <c r="Q225" i="66"/>
  <c r="V225" i="66" s="1"/>
  <c r="X225" i="66" s="1"/>
  <c r="F259" i="66"/>
  <c r="P8" i="66"/>
  <c r="BJ8" i="66" s="1"/>
  <c r="P11" i="66"/>
  <c r="BJ11" i="66" s="1"/>
  <c r="F13" i="66"/>
  <c r="P15" i="66"/>
  <c r="BJ15" i="66" s="1"/>
  <c r="F21" i="66"/>
  <c r="P23" i="66"/>
  <c r="BJ23" i="66" s="1"/>
  <c r="Q34" i="66"/>
  <c r="V34" i="66" s="1"/>
  <c r="F36" i="66"/>
  <c r="F43" i="66"/>
  <c r="F51" i="66"/>
  <c r="F58" i="66"/>
  <c r="F59" i="66"/>
  <c r="F64" i="66"/>
  <c r="F67" i="66"/>
  <c r="P76" i="66"/>
  <c r="BJ76" i="66" s="1"/>
  <c r="F104" i="66"/>
  <c r="P107" i="66"/>
  <c r="BJ107" i="66" s="1"/>
  <c r="P116" i="66"/>
  <c r="BJ116" i="66" s="1"/>
  <c r="P120" i="66"/>
  <c r="BJ120" i="66" s="1"/>
  <c r="F135" i="66"/>
  <c r="F144" i="66"/>
  <c r="F160" i="66"/>
  <c r="P162" i="66"/>
  <c r="BJ162" i="66" s="1"/>
  <c r="F167" i="66"/>
  <c r="F170" i="66"/>
  <c r="F178" i="66"/>
  <c r="P196" i="66"/>
  <c r="BJ196" i="66" s="1"/>
  <c r="P204" i="66"/>
  <c r="BJ204" i="66" s="1"/>
  <c r="Q209" i="66"/>
  <c r="V209" i="66" s="1"/>
  <c r="Q213" i="66"/>
  <c r="V213" i="66" s="1"/>
  <c r="X213" i="66" s="1"/>
  <c r="F215" i="66"/>
  <c r="F218" i="66"/>
  <c r="Q235" i="66"/>
  <c r="F237" i="66"/>
  <c r="Z213" i="66" s="1"/>
  <c r="F241" i="66"/>
  <c r="F271" i="66"/>
  <c r="P285" i="66"/>
  <c r="BJ285" i="66" s="1"/>
  <c r="P289" i="66"/>
  <c r="BJ289" i="66" s="1"/>
  <c r="P293" i="66"/>
  <c r="BJ293" i="66" s="1"/>
  <c r="F302" i="66"/>
  <c r="F312" i="66"/>
  <c r="P66" i="66"/>
  <c r="BJ66" i="66" s="1"/>
  <c r="F321" i="66"/>
  <c r="P325" i="66"/>
  <c r="BJ325" i="66" s="1"/>
  <c r="P333" i="66"/>
  <c r="BJ333" i="66" s="1"/>
  <c r="P413" i="66"/>
  <c r="BJ413" i="66" s="1"/>
  <c r="F424" i="66"/>
  <c r="P142" i="66"/>
  <c r="BJ142" i="66" s="1"/>
  <c r="Q438" i="66"/>
  <c r="V438" i="66" s="1"/>
  <c r="P438" i="66"/>
  <c r="BJ438" i="66" s="1"/>
  <c r="P30" i="66"/>
  <c r="BJ30" i="66" s="1"/>
  <c r="Q60" i="66"/>
  <c r="V60" i="66" s="1"/>
  <c r="X60" i="66" s="1"/>
  <c r="P88" i="66"/>
  <c r="BJ88" i="66" s="1"/>
  <c r="P104" i="66"/>
  <c r="BJ104" i="66" s="1"/>
  <c r="P155" i="66"/>
  <c r="BJ155" i="66" s="1"/>
  <c r="P157" i="66"/>
  <c r="BJ157" i="66" s="1"/>
  <c r="P158" i="66"/>
  <c r="BJ158" i="66" s="1"/>
  <c r="P160" i="66"/>
  <c r="BJ160" i="66" s="1"/>
  <c r="Q187" i="66"/>
  <c r="S187" i="66" s="1"/>
  <c r="Q191" i="66"/>
  <c r="Q291" i="66"/>
  <c r="P305" i="66"/>
  <c r="BJ305" i="66" s="1"/>
  <c r="P339" i="66"/>
  <c r="BJ339" i="66" s="1"/>
  <c r="F12" i="66"/>
  <c r="F29" i="66"/>
  <c r="F40" i="66"/>
  <c r="F71" i="66"/>
  <c r="F86" i="66"/>
  <c r="F93" i="66"/>
  <c r="Z148" i="66" s="1"/>
  <c r="F98" i="66"/>
  <c r="F103" i="66"/>
  <c r="F117" i="66"/>
  <c r="F134" i="66"/>
  <c r="F150" i="66"/>
  <c r="F186" i="66"/>
  <c r="F201" i="66"/>
  <c r="F229" i="66"/>
  <c r="F256" i="66"/>
  <c r="P62" i="66"/>
  <c r="BJ62" i="66" s="1"/>
  <c r="F330" i="66"/>
  <c r="Q332" i="66"/>
  <c r="P332" i="66"/>
  <c r="BJ332" i="66" s="1"/>
  <c r="P74" i="66"/>
  <c r="BJ74" i="66" s="1"/>
  <c r="F363" i="66"/>
  <c r="Q425" i="66"/>
  <c r="P425" i="66"/>
  <c r="BJ425" i="66" s="1"/>
  <c r="Q512" i="66"/>
  <c r="P512" i="66"/>
  <c r="BJ512" i="66" s="1"/>
  <c r="P172" i="66"/>
  <c r="BJ172" i="66" s="1"/>
  <c r="P317" i="66"/>
  <c r="BJ317" i="66" s="1"/>
  <c r="F448" i="66"/>
  <c r="F491" i="66"/>
  <c r="F498" i="66"/>
  <c r="F506" i="66"/>
  <c r="F517" i="66"/>
  <c r="P145" i="66"/>
  <c r="BJ145" i="66" s="1"/>
  <c r="F538" i="66"/>
  <c r="F542" i="66"/>
  <c r="F555" i="66"/>
  <c r="F565" i="66"/>
  <c r="F567" i="66"/>
  <c r="F569" i="66"/>
  <c r="F598" i="66"/>
  <c r="F627" i="66"/>
  <c r="F647" i="66"/>
  <c r="F689" i="66"/>
  <c r="F697" i="66"/>
  <c r="F699" i="66"/>
  <c r="F745" i="66"/>
  <c r="F747" i="66"/>
  <c r="F749" i="66"/>
  <c r="F751" i="66"/>
  <c r="F753" i="66"/>
  <c r="F763" i="66"/>
  <c r="F765" i="66"/>
  <c r="F767" i="66"/>
  <c r="F769" i="66"/>
  <c r="F771" i="66"/>
  <c r="F773" i="66"/>
  <c r="F775" i="66"/>
  <c r="P309" i="66"/>
  <c r="BJ309" i="66" s="1"/>
  <c r="F788" i="66"/>
  <c r="F800" i="66"/>
  <c r="F804" i="66"/>
  <c r="F808" i="66"/>
  <c r="F812" i="66"/>
  <c r="F820" i="66"/>
  <c r="F822" i="66"/>
  <c r="F830" i="66"/>
  <c r="F838" i="66"/>
  <c r="F840" i="66"/>
  <c r="F844" i="66"/>
  <c r="P358" i="66"/>
  <c r="BJ358" i="66" s="1"/>
  <c r="F855" i="66"/>
  <c r="F863" i="66"/>
  <c r="F865" i="66"/>
  <c r="F878" i="66"/>
  <c r="F882" i="66"/>
  <c r="F890" i="66"/>
  <c r="F892" i="66"/>
  <c r="F894" i="66"/>
  <c r="F898" i="66"/>
  <c r="F908" i="66"/>
  <c r="F912" i="66"/>
  <c r="F914" i="66"/>
  <c r="F916" i="66"/>
  <c r="F920" i="66"/>
  <c r="F926" i="66"/>
  <c r="F928" i="66"/>
  <c r="F930" i="66"/>
  <c r="F934" i="66"/>
  <c r="F936" i="66"/>
  <c r="F938" i="66"/>
  <c r="F944" i="66"/>
  <c r="F948" i="66"/>
  <c r="F952" i="66"/>
  <c r="F956" i="66"/>
  <c r="F962" i="66"/>
  <c r="F964" i="66"/>
  <c r="F966" i="66"/>
  <c r="F970" i="66"/>
  <c r="F974" i="66"/>
  <c r="F982" i="66"/>
  <c r="F984" i="66"/>
  <c r="F986" i="66"/>
  <c r="F988" i="66"/>
  <c r="F992" i="66"/>
  <c r="P486" i="66"/>
  <c r="BJ486" i="66" s="1"/>
  <c r="F1015" i="66"/>
  <c r="F1019" i="66"/>
  <c r="P111" i="66"/>
  <c r="BJ111" i="66" s="1"/>
  <c r="F447" i="66"/>
  <c r="F573" i="66"/>
  <c r="F579" i="66"/>
  <c r="F779" i="66"/>
  <c r="F846" i="66"/>
  <c r="F869" i="66"/>
  <c r="F329" i="66"/>
  <c r="F347" i="66"/>
  <c r="F354" i="66"/>
  <c r="F357" i="66"/>
  <c r="F384" i="66"/>
  <c r="P385" i="66"/>
  <c r="BJ385" i="66" s="1"/>
  <c r="P103" i="66"/>
  <c r="BJ103" i="66" s="1"/>
  <c r="F402" i="66"/>
  <c r="P411" i="66"/>
  <c r="BJ411" i="66" s="1"/>
  <c r="F413" i="66"/>
  <c r="F414" i="66"/>
  <c r="Q416" i="66"/>
  <c r="S416" i="66" s="1"/>
  <c r="F422" i="66"/>
  <c r="F427" i="66"/>
  <c r="P437" i="66"/>
  <c r="BJ437" i="66" s="1"/>
  <c r="F439" i="66"/>
  <c r="P443" i="66"/>
  <c r="BJ443" i="66" s="1"/>
  <c r="F445" i="66"/>
  <c r="P449" i="66"/>
  <c r="BJ449" i="66" s="1"/>
  <c r="P450" i="66"/>
  <c r="BJ450" i="66" s="1"/>
  <c r="F454" i="66"/>
  <c r="F455" i="66"/>
  <c r="F456" i="66"/>
  <c r="F457" i="66"/>
  <c r="F458" i="66"/>
  <c r="F460" i="66"/>
  <c r="F461" i="66"/>
  <c r="F462" i="66"/>
  <c r="F467" i="66"/>
  <c r="F470" i="66"/>
  <c r="Q476" i="66"/>
  <c r="R476" i="66" s="1"/>
  <c r="P480" i="66"/>
  <c r="BJ480" i="66" s="1"/>
  <c r="P484" i="66"/>
  <c r="BJ484" i="66" s="1"/>
  <c r="F493" i="66"/>
  <c r="P495" i="66"/>
  <c r="BJ495" i="66" s="1"/>
  <c r="F504" i="66"/>
  <c r="F513" i="66"/>
  <c r="F527" i="66"/>
  <c r="F535" i="66"/>
  <c r="F562" i="66"/>
  <c r="F566" i="66"/>
  <c r="F591" i="66"/>
  <c r="F601" i="66"/>
  <c r="F636" i="66"/>
  <c r="F638" i="66"/>
  <c r="F656" i="66"/>
  <c r="F680" i="66"/>
  <c r="F682" i="66"/>
  <c r="F694" i="66"/>
  <c r="F713" i="66"/>
  <c r="F795" i="66"/>
  <c r="F799" i="66"/>
  <c r="F879" i="66"/>
  <c r="F957" i="66"/>
  <c r="F977" i="66"/>
  <c r="F979" i="66"/>
  <c r="F1002" i="66"/>
  <c r="F1023" i="66"/>
  <c r="F444" i="66"/>
  <c r="F451" i="66"/>
  <c r="F477" i="66"/>
  <c r="F764" i="66"/>
  <c r="F807" i="66"/>
  <c r="F825" i="66"/>
  <c r="F827" i="66"/>
  <c r="F860" i="66"/>
  <c r="F909" i="66"/>
  <c r="F941" i="66"/>
  <c r="F959" i="66"/>
  <c r="F1014" i="66"/>
  <c r="F406" i="66"/>
  <c r="F411" i="66"/>
  <c r="F416" i="66"/>
  <c r="P423" i="66"/>
  <c r="BJ423" i="66" s="1"/>
  <c r="P435" i="66"/>
  <c r="BJ435" i="66" s="1"/>
  <c r="P441" i="66"/>
  <c r="BJ441" i="66" s="1"/>
  <c r="F443" i="66"/>
  <c r="F450" i="66"/>
  <c r="F476" i="66"/>
  <c r="F500" i="66"/>
  <c r="F503" i="66"/>
  <c r="Q505" i="66"/>
  <c r="F511" i="66"/>
  <c r="F545" i="66"/>
  <c r="F609" i="66"/>
  <c r="F615" i="66"/>
  <c r="F704" i="66"/>
  <c r="F849" i="66"/>
  <c r="P218" i="66"/>
  <c r="BJ218" i="66" s="1"/>
  <c r="P313" i="66"/>
  <c r="BJ313" i="66" s="1"/>
  <c r="P511" i="66"/>
  <c r="BJ511" i="66" s="1"/>
  <c r="P201" i="66"/>
  <c r="BJ201" i="66" s="1"/>
  <c r="P214" i="66"/>
  <c r="BJ214" i="66" s="1"/>
  <c r="P265" i="66"/>
  <c r="BJ265" i="66" s="1"/>
  <c r="P482" i="66"/>
  <c r="BJ482" i="66" s="1"/>
  <c r="P498" i="66"/>
  <c r="BJ498" i="66" s="1"/>
  <c r="P19" i="66"/>
  <c r="BJ19" i="66" s="1"/>
  <c r="P82" i="66"/>
  <c r="BJ82" i="66" s="1"/>
  <c r="P185" i="66"/>
  <c r="BJ185" i="66" s="1"/>
  <c r="P197" i="66"/>
  <c r="BJ197" i="66" s="1"/>
  <c r="P208" i="66"/>
  <c r="BJ208" i="66" s="1"/>
  <c r="P274" i="66"/>
  <c r="BJ274" i="66" s="1"/>
  <c r="P189" i="66"/>
  <c r="BJ189" i="66" s="1"/>
  <c r="P230" i="66"/>
  <c r="BJ230" i="66" s="1"/>
  <c r="P259" i="66"/>
  <c r="BJ259" i="66" s="1"/>
  <c r="P267" i="66"/>
  <c r="BJ267" i="66" s="1"/>
  <c r="P278" i="66"/>
  <c r="BJ278" i="66" s="1"/>
  <c r="Q124" i="66"/>
  <c r="V124" i="66" s="1"/>
  <c r="X124" i="66" s="1"/>
  <c r="P124" i="66"/>
  <c r="BJ124" i="66" s="1"/>
  <c r="P215" i="66"/>
  <c r="BJ215" i="66" s="1"/>
  <c r="Q215" i="66"/>
  <c r="P275" i="66"/>
  <c r="BJ275" i="66" s="1"/>
  <c r="Q275" i="66"/>
  <c r="R275" i="66" s="1"/>
  <c r="Q350" i="66"/>
  <c r="P350" i="66"/>
  <c r="BJ350" i="66" s="1"/>
  <c r="Q354" i="66"/>
  <c r="P354" i="66"/>
  <c r="BJ354" i="66" s="1"/>
  <c r="P382" i="66"/>
  <c r="BJ382" i="66" s="1"/>
  <c r="Q382" i="66"/>
  <c r="Q472" i="66"/>
  <c r="P472" i="66"/>
  <c r="BJ472" i="66" s="1"/>
  <c r="Q161" i="66"/>
  <c r="V161" i="66" s="1"/>
  <c r="P161" i="66"/>
  <c r="BJ161" i="66" s="1"/>
  <c r="Q166" i="66"/>
  <c r="V166" i="66" s="1"/>
  <c r="P166" i="66"/>
  <c r="BJ166" i="66" s="1"/>
  <c r="Q169" i="66"/>
  <c r="P169" i="66"/>
  <c r="BJ169" i="66" s="1"/>
  <c r="Q346" i="66"/>
  <c r="P346" i="66"/>
  <c r="BJ346" i="66" s="1"/>
  <c r="Q357" i="66"/>
  <c r="V357" i="66" s="1"/>
  <c r="P357" i="66"/>
  <c r="BJ357" i="66" s="1"/>
  <c r="P381" i="66"/>
  <c r="BJ381" i="66" s="1"/>
  <c r="Q381" i="66"/>
  <c r="V381" i="66" s="1"/>
  <c r="AA381" i="66" s="1"/>
  <c r="P398" i="66"/>
  <c r="BJ398" i="66" s="1"/>
  <c r="Q398" i="66"/>
  <c r="V398" i="66" s="1"/>
  <c r="P422" i="66"/>
  <c r="BJ422" i="66" s="1"/>
  <c r="Q422" i="66"/>
  <c r="Q427" i="66"/>
  <c r="S427" i="66" s="1"/>
  <c r="P427" i="66"/>
  <c r="BJ427" i="66" s="1"/>
  <c r="Q430" i="66"/>
  <c r="P430" i="66"/>
  <c r="BJ430" i="66" s="1"/>
  <c r="P483" i="66"/>
  <c r="BJ483" i="66" s="1"/>
  <c r="Q483" i="66"/>
  <c r="P28" i="66"/>
  <c r="BJ28" i="66" s="1"/>
  <c r="P29" i="66"/>
  <c r="BJ29" i="66" s="1"/>
  <c r="P50" i="66"/>
  <c r="BJ50" i="66" s="1"/>
  <c r="P56" i="66"/>
  <c r="BJ56" i="66" s="1"/>
  <c r="P64" i="66"/>
  <c r="BJ64" i="66" s="1"/>
  <c r="P65" i="66"/>
  <c r="BJ65" i="66" s="1"/>
  <c r="P77" i="66"/>
  <c r="BJ77" i="66" s="1"/>
  <c r="P78" i="66"/>
  <c r="BJ78" i="66" s="1"/>
  <c r="P94" i="66"/>
  <c r="BJ94" i="66" s="1"/>
  <c r="P102" i="66"/>
  <c r="BJ102" i="66" s="1"/>
  <c r="P108" i="66"/>
  <c r="BJ108" i="66" s="1"/>
  <c r="Q113" i="66"/>
  <c r="P113" i="66"/>
  <c r="BJ113" i="66" s="1"/>
  <c r="P128" i="66"/>
  <c r="BJ128" i="66" s="1"/>
  <c r="Q132" i="66"/>
  <c r="V132" i="66" s="1"/>
  <c r="X132" i="66" s="1"/>
  <c r="P132" i="66"/>
  <c r="BJ132" i="66" s="1"/>
  <c r="Q141" i="66"/>
  <c r="V141" i="66" s="1"/>
  <c r="W141" i="66" s="1"/>
  <c r="P141" i="66"/>
  <c r="BJ141" i="66" s="1"/>
  <c r="P150" i="66"/>
  <c r="BJ150" i="66" s="1"/>
  <c r="P173" i="66"/>
  <c r="BJ173" i="66" s="1"/>
  <c r="Q186" i="66"/>
  <c r="V186" i="66" s="1"/>
  <c r="Q195" i="66"/>
  <c r="R195" i="66" s="1"/>
  <c r="Q214" i="66"/>
  <c r="S214" i="66" s="1"/>
  <c r="P301" i="66"/>
  <c r="BJ301" i="66" s="1"/>
  <c r="P304" i="66"/>
  <c r="BJ304" i="66" s="1"/>
  <c r="Q304" i="66"/>
  <c r="S304" i="66" s="1"/>
  <c r="Q319" i="66"/>
  <c r="Q349" i="66"/>
  <c r="P349" i="66"/>
  <c r="BJ349" i="66" s="1"/>
  <c r="Q353" i="66"/>
  <c r="Q390" i="66"/>
  <c r="P478" i="66"/>
  <c r="BJ478" i="66" s="1"/>
  <c r="P503" i="66"/>
  <c r="BJ503" i="66" s="1"/>
  <c r="Q114" i="66"/>
  <c r="V114" i="66" s="1"/>
  <c r="X114" i="66" s="1"/>
  <c r="P114" i="66"/>
  <c r="BJ114" i="66" s="1"/>
  <c r="Q112" i="66"/>
  <c r="V112" i="66" s="1"/>
  <c r="P112" i="66"/>
  <c r="BJ112" i="66" s="1"/>
  <c r="Q140" i="66"/>
  <c r="V140" i="66" s="1"/>
  <c r="X140" i="66" s="1"/>
  <c r="Z140" i="66" s="1"/>
  <c r="P140" i="66"/>
  <c r="BJ140" i="66" s="1"/>
  <c r="Q165" i="66"/>
  <c r="S165" i="66" s="1"/>
  <c r="P165" i="66"/>
  <c r="BJ165" i="66" s="1"/>
  <c r="Q168" i="66"/>
  <c r="R168" i="66" s="1"/>
  <c r="P168" i="66"/>
  <c r="BJ168" i="66" s="1"/>
  <c r="P194" i="66"/>
  <c r="BJ194" i="66" s="1"/>
  <c r="Q194" i="66"/>
  <c r="P203" i="66"/>
  <c r="BJ203" i="66" s="1"/>
  <c r="Q203" i="66"/>
  <c r="S203" i="66" s="1"/>
  <c r="P231" i="66"/>
  <c r="BJ231" i="66" s="1"/>
  <c r="Q231" i="66"/>
  <c r="R231" i="66" s="1"/>
  <c r="Q240" i="66"/>
  <c r="V240" i="66" s="1"/>
  <c r="P240" i="66"/>
  <c r="BJ240" i="66" s="1"/>
  <c r="Q244" i="66"/>
  <c r="P244" i="66"/>
  <c r="BJ244" i="66" s="1"/>
  <c r="Q262" i="66"/>
  <c r="Q269" i="66"/>
  <c r="Q273" i="66"/>
  <c r="R273" i="66" s="1"/>
  <c r="P300" i="66"/>
  <c r="BJ300" i="66" s="1"/>
  <c r="Q300" i="66"/>
  <c r="S300" i="66" s="1"/>
  <c r="P307" i="66"/>
  <c r="BJ307" i="66" s="1"/>
  <c r="Q307" i="66"/>
  <c r="Q329" i="66"/>
  <c r="R329" i="66" s="1"/>
  <c r="P335" i="66"/>
  <c r="BJ335" i="66" s="1"/>
  <c r="Q345" i="66"/>
  <c r="P361" i="66"/>
  <c r="BJ361" i="66" s="1"/>
  <c r="Q389" i="66"/>
  <c r="S389" i="66" s="1"/>
  <c r="P389" i="66"/>
  <c r="BJ389" i="66" s="1"/>
  <c r="Q421" i="66"/>
  <c r="P421" i="66"/>
  <c r="BJ421" i="66" s="1"/>
  <c r="Q426" i="66"/>
  <c r="R426" i="66" s="1"/>
  <c r="P426" i="66"/>
  <c r="BJ426" i="66" s="1"/>
  <c r="Q429" i="66"/>
  <c r="V429" i="66" s="1"/>
  <c r="P429" i="66"/>
  <c r="BJ429" i="66" s="1"/>
  <c r="Q451" i="66"/>
  <c r="P451" i="66"/>
  <c r="BJ451" i="66" s="1"/>
  <c r="P477" i="66"/>
  <c r="BJ477" i="66" s="1"/>
  <c r="Q477" i="66"/>
  <c r="V477" i="66" s="1"/>
  <c r="X477" i="66" s="1"/>
  <c r="Z477" i="66" s="1"/>
  <c r="P48" i="66"/>
  <c r="BJ48" i="66" s="1"/>
  <c r="P54" i="66"/>
  <c r="BJ54" i="66" s="1"/>
  <c r="P70" i="66"/>
  <c r="BJ70" i="66" s="1"/>
  <c r="P71" i="66"/>
  <c r="BJ71" i="66" s="1"/>
  <c r="P84" i="66"/>
  <c r="BJ84" i="66" s="1"/>
  <c r="Q106" i="66"/>
  <c r="R106" i="66" s="1"/>
  <c r="P106" i="66"/>
  <c r="BJ106" i="66" s="1"/>
  <c r="Q139" i="66"/>
  <c r="V139" i="66" s="1"/>
  <c r="P139" i="66"/>
  <c r="BJ139" i="66" s="1"/>
  <c r="Q144" i="66"/>
  <c r="V144" i="66" s="1"/>
  <c r="X144" i="66" s="1"/>
  <c r="P144" i="66"/>
  <c r="BJ144" i="66" s="1"/>
  <c r="P153" i="66"/>
  <c r="BJ153" i="66" s="1"/>
  <c r="P154" i="66"/>
  <c r="BJ154" i="66" s="1"/>
  <c r="P164" i="66"/>
  <c r="BJ164" i="66" s="1"/>
  <c r="P171" i="66"/>
  <c r="BJ171" i="66" s="1"/>
  <c r="Q178" i="66"/>
  <c r="S178" i="66" s="1"/>
  <c r="Q184" i="66"/>
  <c r="V184" i="66" s="1"/>
  <c r="W184" i="66" s="1"/>
  <c r="Q190" i="66"/>
  <c r="V190" i="66" s="1"/>
  <c r="W190" i="66" s="1"/>
  <c r="P234" i="66"/>
  <c r="BJ234" i="66" s="1"/>
  <c r="Q234" i="66"/>
  <c r="P292" i="66"/>
  <c r="BJ292" i="66" s="1"/>
  <c r="Q292" i="66"/>
  <c r="R292" i="66" s="1"/>
  <c r="Q405" i="66"/>
  <c r="R405" i="66" s="1"/>
  <c r="P405" i="66"/>
  <c r="BJ405" i="66" s="1"/>
  <c r="P473" i="66"/>
  <c r="BJ473" i="66" s="1"/>
  <c r="Q473" i="66"/>
  <c r="Q95" i="66"/>
  <c r="P95" i="66"/>
  <c r="BJ95" i="66" s="1"/>
  <c r="P180" i="66"/>
  <c r="BJ180" i="66" s="1"/>
  <c r="Q180" i="66"/>
  <c r="Q192" i="66"/>
  <c r="R192" i="66" s="1"/>
  <c r="P192" i="66"/>
  <c r="BJ192" i="66" s="1"/>
  <c r="P241" i="66"/>
  <c r="BJ241" i="66" s="1"/>
  <c r="Q241" i="66"/>
  <c r="V241" i="66" s="1"/>
  <c r="Q297" i="66"/>
  <c r="S297" i="66" s="1"/>
  <c r="P297" i="66"/>
  <c r="BJ297" i="66" s="1"/>
  <c r="Q149" i="66"/>
  <c r="V149" i="66" s="1"/>
  <c r="X149" i="66" s="1"/>
  <c r="P149" i="66"/>
  <c r="BJ149" i="66" s="1"/>
  <c r="Q6" i="66"/>
  <c r="V6" i="66" s="1"/>
  <c r="AA6" i="66" s="1"/>
  <c r="AB6" i="66" s="1"/>
  <c r="P7" i="66"/>
  <c r="BJ7" i="66" s="1"/>
  <c r="Q8" i="66"/>
  <c r="S8" i="66" s="1"/>
  <c r="P24" i="66"/>
  <c r="BJ24" i="66" s="1"/>
  <c r="P36" i="66"/>
  <c r="BJ36" i="66" s="1"/>
  <c r="P46" i="66"/>
  <c r="BJ46" i="66" s="1"/>
  <c r="P3" i="66"/>
  <c r="BJ3" i="66" s="1"/>
  <c r="P4" i="66"/>
  <c r="BJ4" i="66" s="1"/>
  <c r="P83" i="66"/>
  <c r="BJ83" i="66" s="1"/>
  <c r="P98" i="66"/>
  <c r="BJ98" i="66" s="1"/>
  <c r="P130" i="66"/>
  <c r="BJ130" i="66" s="1"/>
  <c r="Q152" i="66"/>
  <c r="V152" i="66" s="1"/>
  <c r="X152" i="66" s="1"/>
  <c r="Z152" i="66" s="1"/>
  <c r="P152" i="66"/>
  <c r="BJ152" i="66" s="1"/>
  <c r="P163" i="66"/>
  <c r="BJ163" i="66" s="1"/>
  <c r="Q167" i="66"/>
  <c r="R167" i="66" s="1"/>
  <c r="P167" i="66"/>
  <c r="BJ167" i="66" s="1"/>
  <c r="Q170" i="66"/>
  <c r="S170" i="66" s="1"/>
  <c r="P170" i="66"/>
  <c r="BJ170" i="66" s="1"/>
  <c r="Q177" i="66"/>
  <c r="Q183" i="66"/>
  <c r="S183" i="66" s="1"/>
  <c r="Q189" i="66"/>
  <c r="S189" i="66" s="1"/>
  <c r="Q198" i="66"/>
  <c r="V198" i="66" s="1"/>
  <c r="P198" i="66"/>
  <c r="BJ198" i="66" s="1"/>
  <c r="Q202" i="66"/>
  <c r="Q206" i="66"/>
  <c r="P219" i="66"/>
  <c r="BJ219" i="66" s="1"/>
  <c r="Q219" i="66"/>
  <c r="Q247" i="66"/>
  <c r="S247" i="66" s="1"/>
  <c r="P251" i="66"/>
  <c r="BJ251" i="66" s="1"/>
  <c r="Q251" i="66"/>
  <c r="R251" i="66" s="1"/>
  <c r="P280" i="66"/>
  <c r="BJ280" i="66" s="1"/>
  <c r="Q280" i="66"/>
  <c r="V280" i="66" s="1"/>
  <c r="Q295" i="66"/>
  <c r="P295" i="66"/>
  <c r="BJ295" i="66" s="1"/>
  <c r="P315" i="66"/>
  <c r="BJ315" i="66" s="1"/>
  <c r="P351" i="66"/>
  <c r="BJ351" i="66" s="1"/>
  <c r="Q359" i="66"/>
  <c r="P359" i="66"/>
  <c r="BJ359" i="66" s="1"/>
  <c r="Q375" i="66"/>
  <c r="P375" i="66"/>
  <c r="BJ375" i="66" s="1"/>
  <c r="P383" i="66"/>
  <c r="BJ383" i="66" s="1"/>
  <c r="P415" i="66"/>
  <c r="BJ415" i="66" s="1"/>
  <c r="P424" i="66"/>
  <c r="BJ424" i="66" s="1"/>
  <c r="Q428" i="66"/>
  <c r="R428" i="66" s="1"/>
  <c r="P428" i="66"/>
  <c r="BJ428" i="66" s="1"/>
  <c r="Q493" i="66"/>
  <c r="R493" i="66" s="1"/>
  <c r="P493" i="66"/>
  <c r="BJ493" i="66" s="1"/>
  <c r="Q465" i="66"/>
  <c r="Q501" i="66"/>
  <c r="P513" i="66"/>
  <c r="BJ513" i="66" s="1"/>
  <c r="P514" i="66"/>
  <c r="BJ514" i="66" s="1"/>
  <c r="P147" i="66"/>
  <c r="BJ147" i="66" s="1"/>
  <c r="Q385" i="66"/>
  <c r="V385" i="66" s="1"/>
  <c r="Q401" i="66"/>
  <c r="Q410" i="66"/>
  <c r="S410" i="66" s="1"/>
  <c r="V486" i="66"/>
  <c r="AA486" i="66" s="1"/>
  <c r="V42" i="66"/>
  <c r="X42" i="66" s="1"/>
  <c r="P121" i="67"/>
  <c r="P315" i="67"/>
  <c r="P309" i="67"/>
  <c r="P291" i="67"/>
  <c r="P260" i="67"/>
  <c r="P236" i="67"/>
  <c r="P224" i="67"/>
  <c r="P218" i="67"/>
  <c r="P212" i="67"/>
  <c r="P170" i="67"/>
  <c r="P158" i="67"/>
  <c r="P152" i="67"/>
  <c r="P146" i="67"/>
  <c r="P69" i="67"/>
  <c r="P463" i="67"/>
  <c r="P373" i="67"/>
  <c r="P367" i="67"/>
  <c r="V96" i="66"/>
  <c r="X96" i="66" s="1"/>
  <c r="Z96" i="66" s="1"/>
  <c r="S167" i="66"/>
  <c r="S171" i="66"/>
  <c r="R175" i="66"/>
  <c r="V70" i="66"/>
  <c r="X70" i="66" s="1"/>
  <c r="V65" i="66"/>
  <c r="X65" i="66" s="1"/>
  <c r="R68" i="66"/>
  <c r="V78" i="66"/>
  <c r="X78" i="66" s="1"/>
  <c r="S65" i="66"/>
  <c r="S78" i="66"/>
  <c r="BN3" i="67"/>
  <c r="P320" i="67"/>
  <c r="P230" i="67"/>
  <c r="P200" i="67"/>
  <c r="P109" i="67"/>
  <c r="P133" i="67"/>
  <c r="P512" i="67"/>
  <c r="P506" i="67"/>
  <c r="P500" i="67"/>
  <c r="P494" i="67"/>
  <c r="P327" i="67"/>
  <c r="P321" i="67"/>
  <c r="P303" i="67"/>
  <c r="P297" i="67"/>
  <c r="P285" i="67"/>
  <c r="P279" i="67"/>
  <c r="P273" i="67"/>
  <c r="P267" i="67"/>
  <c r="P261" i="67"/>
  <c r="P255" i="67"/>
  <c r="P249" i="67"/>
  <c r="P326" i="67"/>
  <c r="P206" i="67"/>
  <c r="P164" i="67"/>
  <c r="P457" i="67"/>
  <c r="P451" i="67"/>
  <c r="P439" i="67"/>
  <c r="P427" i="67"/>
  <c r="P421" i="67"/>
  <c r="P415" i="67"/>
  <c r="P409" i="67"/>
  <c r="P403" i="67"/>
  <c r="P397" i="67"/>
  <c r="P391" i="67"/>
  <c r="P385" i="67"/>
  <c r="P379" i="67"/>
  <c r="P361" i="67"/>
  <c r="P355" i="67"/>
  <c r="P349" i="67"/>
  <c r="P343" i="67"/>
  <c r="P87" i="67"/>
  <c r="P33" i="67"/>
  <c r="P332" i="67"/>
  <c r="P242" i="67"/>
  <c r="P182" i="67"/>
  <c r="P445" i="67"/>
  <c r="P4" i="67"/>
  <c r="P34" i="67"/>
  <c r="P52" i="67"/>
  <c r="P70" i="67"/>
  <c r="P88" i="67"/>
  <c r="P444" i="67"/>
  <c r="P384" i="67"/>
  <c r="P372" i="67"/>
  <c r="P300" i="67"/>
  <c r="P228" i="67"/>
  <c r="P156" i="67"/>
  <c r="P248" i="67"/>
  <c r="P194" i="67"/>
  <c r="P433" i="67"/>
  <c r="P5" i="67"/>
  <c r="P11" i="67"/>
  <c r="P17" i="67"/>
  <c r="P188" i="67"/>
  <c r="P24" i="67"/>
  <c r="P42" i="67"/>
  <c r="P60" i="67"/>
  <c r="P78" i="67"/>
  <c r="P96" i="67"/>
  <c r="P120" i="67"/>
  <c r="P132" i="67"/>
  <c r="P144" i="67"/>
  <c r="P168" i="67"/>
  <c r="P180" i="67"/>
  <c r="P192" i="67"/>
  <c r="P204" i="67"/>
  <c r="P216" i="67"/>
  <c r="P240" i="67"/>
  <c r="P252" i="67"/>
  <c r="P288" i="67"/>
  <c r="P312" i="67"/>
  <c r="P324" i="67"/>
  <c r="P336" i="67"/>
  <c r="AD3" i="67"/>
  <c r="AE3" i="67"/>
  <c r="AH3" i="67"/>
  <c r="AK3" i="67"/>
  <c r="AG3" i="67"/>
  <c r="S6" i="66"/>
  <c r="V435" i="66"/>
  <c r="W435" i="66" s="1"/>
  <c r="S112" i="66"/>
  <c r="S320" i="66"/>
  <c r="R386" i="66"/>
  <c r="R70" i="66"/>
  <c r="R74" i="66"/>
  <c r="S175" i="66"/>
  <c r="V329" i="66"/>
  <c r="V441" i="66"/>
  <c r="AA441" i="66" s="1"/>
  <c r="R477" i="66"/>
  <c r="S35" i="66"/>
  <c r="R42" i="66"/>
  <c r="T42" i="66" s="1"/>
  <c r="R58" i="66"/>
  <c r="S74" i="66"/>
  <c r="W175" i="66"/>
  <c r="V337" i="66"/>
  <c r="W337" i="66" s="1"/>
  <c r="AA477" i="66"/>
  <c r="AC477" i="66" s="1"/>
  <c r="V31" i="66"/>
  <c r="R36" i="66"/>
  <c r="T36" i="66" s="1"/>
  <c r="S46" i="66"/>
  <c r="V47" i="66"/>
  <c r="S96" i="66"/>
  <c r="X175" i="66"/>
  <c r="Z175" i="66" s="1"/>
  <c r="AA213" i="66"/>
  <c r="AC213" i="66" s="1"/>
  <c r="AA225" i="66"/>
  <c r="AB225" i="66" s="1"/>
  <c r="R239" i="66"/>
  <c r="V447" i="66"/>
  <c r="W447" i="66" s="1"/>
  <c r="V450" i="66"/>
  <c r="AA450" i="66" s="1"/>
  <c r="AF450" i="66" s="1"/>
  <c r="AF175" i="66"/>
  <c r="AH175" i="66" s="1"/>
  <c r="R83" i="66"/>
  <c r="S83" i="66"/>
  <c r="F16" i="66"/>
  <c r="V36" i="66"/>
  <c r="X36" i="66" s="1"/>
  <c r="F49" i="66"/>
  <c r="S50" i="66"/>
  <c r="F61" i="66"/>
  <c r="V62" i="66"/>
  <c r="X62" i="66" s="1"/>
  <c r="Z62" i="66" s="1"/>
  <c r="V72" i="66"/>
  <c r="X72" i="66" s="1"/>
  <c r="S72" i="66"/>
  <c r="V88" i="66"/>
  <c r="X88" i="66" s="1"/>
  <c r="F90" i="66"/>
  <c r="V92" i="66"/>
  <c r="X92" i="66" s="1"/>
  <c r="F94" i="66"/>
  <c r="V98" i="66"/>
  <c r="X98" i="66" s="1"/>
  <c r="Z98" i="66" s="1"/>
  <c r="F101" i="66"/>
  <c r="R105" i="66"/>
  <c r="S105" i="66"/>
  <c r="V110" i="66"/>
  <c r="R112" i="66"/>
  <c r="F118" i="66"/>
  <c r="F125" i="66"/>
  <c r="F149" i="66"/>
  <c r="F171" i="66"/>
  <c r="V173" i="66"/>
  <c r="R173" i="66"/>
  <c r="F184" i="66"/>
  <c r="F212" i="66"/>
  <c r="F224" i="66"/>
  <c r="F233" i="66"/>
  <c r="R324" i="66"/>
  <c r="V324" i="66"/>
  <c r="W324" i="66" s="1"/>
  <c r="F396" i="66"/>
  <c r="V479" i="66"/>
  <c r="X479" i="66" s="1"/>
  <c r="Y479" i="66" s="1"/>
  <c r="S479" i="66"/>
  <c r="S7" i="66"/>
  <c r="F20" i="66"/>
  <c r="F24" i="66"/>
  <c r="F32" i="66"/>
  <c r="V35" i="66"/>
  <c r="X35" i="66" s="1"/>
  <c r="R38" i="66"/>
  <c r="R40" i="66"/>
  <c r="F57" i="66"/>
  <c r="S58" i="66"/>
  <c r="F82" i="66"/>
  <c r="S82" i="66"/>
  <c r="V105" i="66"/>
  <c r="X105" i="66" s="1"/>
  <c r="F109" i="66"/>
  <c r="F130" i="66"/>
  <c r="F137" i="66"/>
  <c r="U70" i="66" s="1"/>
  <c r="V181" i="66"/>
  <c r="W181" i="66" s="1"/>
  <c r="S181" i="66"/>
  <c r="F290" i="66"/>
  <c r="R305" i="66"/>
  <c r="F9" i="66"/>
  <c r="F14" i="66"/>
  <c r="F39" i="66"/>
  <c r="S40" i="66"/>
  <c r="F55" i="66"/>
  <c r="F70" i="66"/>
  <c r="V83" i="66"/>
  <c r="X83" i="66" s="1"/>
  <c r="F136" i="66"/>
  <c r="F155" i="66"/>
  <c r="F162" i="66"/>
  <c r="F163" i="66"/>
  <c r="F181" i="66"/>
  <c r="F197" i="66"/>
  <c r="Z138" i="66" s="1"/>
  <c r="F333" i="66"/>
  <c r="F334" i="66"/>
  <c r="R341" i="66"/>
  <c r="V341" i="66"/>
  <c r="X341" i="66" s="1"/>
  <c r="F349" i="66"/>
  <c r="F350" i="66"/>
  <c r="Z154" i="66"/>
  <c r="V169" i="66"/>
  <c r="S169" i="66"/>
  <c r="R169" i="66"/>
  <c r="F243" i="66"/>
  <c r="F6" i="66"/>
  <c r="AF6" i="66"/>
  <c r="AK6" i="66" s="1"/>
  <c r="AM6" i="66" s="1"/>
  <c r="F19" i="66"/>
  <c r="F22" i="66"/>
  <c r="F23" i="66"/>
  <c r="R50" i="66"/>
  <c r="R53" i="66"/>
  <c r="S53" i="66"/>
  <c r="S60" i="66"/>
  <c r="S62" i="66"/>
  <c r="F75" i="66"/>
  <c r="S88" i="66"/>
  <c r="F92" i="66"/>
  <c r="R92" i="66"/>
  <c r="T92" i="66" s="1"/>
  <c r="R94" i="66"/>
  <c r="T94" i="66" s="1"/>
  <c r="V94" i="66"/>
  <c r="X94" i="66" s="1"/>
  <c r="S98" i="66"/>
  <c r="F102" i="66"/>
  <c r="F119" i="66"/>
  <c r="F168" i="66"/>
  <c r="F108" i="66"/>
  <c r="F112" i="66"/>
  <c r="V167" i="66"/>
  <c r="W167" i="66" s="1"/>
  <c r="F182" i="66"/>
  <c r="F190" i="66"/>
  <c r="F191" i="66"/>
  <c r="F199" i="66"/>
  <c r="F206" i="66"/>
  <c r="Z58" i="66" s="1"/>
  <c r="F219" i="66"/>
  <c r="F244" i="66"/>
  <c r="F260" i="66"/>
  <c r="F261" i="66"/>
  <c r="F272" i="66"/>
  <c r="F278" i="66"/>
  <c r="F282" i="66"/>
  <c r="F296" i="66"/>
  <c r="F308" i="66"/>
  <c r="F309" i="66"/>
  <c r="F315" i="66"/>
  <c r="F316" i="66"/>
  <c r="F335" i="66"/>
  <c r="F336" i="66"/>
  <c r="F353" i="66"/>
  <c r="F355" i="66"/>
  <c r="R451" i="66"/>
  <c r="V451" i="66"/>
  <c r="S451" i="66"/>
  <c r="F520" i="66"/>
  <c r="F522" i="66"/>
  <c r="F554" i="66"/>
  <c r="F631" i="66"/>
  <c r="F633" i="66"/>
  <c r="F726" i="66"/>
  <c r="F818" i="66"/>
  <c r="F862" i="66"/>
  <c r="F1024" i="66"/>
  <c r="F429" i="66"/>
  <c r="F671" i="66"/>
  <c r="F891" i="66"/>
  <c r="F933" i="66"/>
  <c r="F951" i="66"/>
  <c r="F969" i="66"/>
  <c r="F172" i="66"/>
  <c r="F173" i="66"/>
  <c r="F176" i="66"/>
  <c r="F194" i="66"/>
  <c r="F204" i="66"/>
  <c r="F230" i="66"/>
  <c r="F247" i="66"/>
  <c r="F249" i="66"/>
  <c r="F252" i="66"/>
  <c r="F270" i="66"/>
  <c r="F274" i="66"/>
  <c r="F294" i="66"/>
  <c r="F304" i="66"/>
  <c r="F306" i="66"/>
  <c r="F327" i="66"/>
  <c r="F341" i="66"/>
  <c r="F343" i="66"/>
  <c r="V439" i="66"/>
  <c r="W439" i="66" s="1"/>
  <c r="S439" i="66"/>
  <c r="R439" i="66"/>
  <c r="F453" i="66"/>
  <c r="F536" i="66"/>
  <c r="F572" i="66"/>
  <c r="F599" i="66"/>
  <c r="F622" i="66"/>
  <c r="F624" i="66"/>
  <c r="F693" i="66"/>
  <c r="F695" i="66"/>
  <c r="F746" i="66"/>
  <c r="F770" i="66"/>
  <c r="F809" i="66"/>
  <c r="F884" i="66"/>
  <c r="F995" i="66"/>
  <c r="Z146" i="66"/>
  <c r="F166" i="66"/>
  <c r="F188" i="66"/>
  <c r="F200" i="66"/>
  <c r="F257" i="66"/>
  <c r="F262" i="66"/>
  <c r="F269" i="66"/>
  <c r="F273" i="66"/>
  <c r="F283" i="66"/>
  <c r="F292" i="66"/>
  <c r="F297" i="66"/>
  <c r="F319" i="66"/>
  <c r="F320" i="66"/>
  <c r="F324" i="66"/>
  <c r="F325" i="66"/>
  <c r="F328" i="66"/>
  <c r="F337" i="66"/>
  <c r="Z201" i="66" s="1"/>
  <c r="F340" i="66"/>
  <c r="F344" i="66"/>
  <c r="U175" i="66" s="1"/>
  <c r="F375" i="66"/>
  <c r="F379" i="66"/>
  <c r="F386" i="66"/>
  <c r="F387" i="66"/>
  <c r="F436" i="66"/>
  <c r="Z114" i="66" s="1"/>
  <c r="F437" i="66"/>
  <c r="F440" i="66"/>
  <c r="F441" i="66"/>
  <c r="V445" i="66"/>
  <c r="X445" i="66" s="1"/>
  <c r="Z445" i="66" s="1"/>
  <c r="S445" i="66"/>
  <c r="U462" i="66"/>
  <c r="T462" i="66"/>
  <c r="F482" i="66"/>
  <c r="F488" i="66"/>
  <c r="F662" i="66"/>
  <c r="F737" i="66"/>
  <c r="F924" i="66"/>
  <c r="F942" i="66"/>
  <c r="F960" i="66"/>
  <c r="F404" i="66"/>
  <c r="F540" i="66"/>
  <c r="F558" i="66"/>
  <c r="F644" i="66"/>
  <c r="F653" i="66"/>
  <c r="F719" i="66"/>
  <c r="F728" i="66"/>
  <c r="F752" i="66"/>
  <c r="F761" i="66"/>
  <c r="F774" i="66"/>
  <c r="F783" i="66"/>
  <c r="F791" i="66"/>
  <c r="F798" i="66"/>
  <c r="F802" i="66"/>
  <c r="F826" i="66"/>
  <c r="F835" i="66"/>
  <c r="F842" i="66"/>
  <c r="F848" i="66"/>
  <c r="F857" i="66"/>
  <c r="F864" i="66"/>
  <c r="F873" i="66"/>
  <c r="F897" i="66"/>
  <c r="F901" i="66"/>
  <c r="F906" i="66"/>
  <c r="F910" i="66"/>
  <c r="F915" i="66"/>
  <c r="F1008" i="66"/>
  <c r="F1017" i="66"/>
  <c r="F378" i="66"/>
  <c r="R395" i="66"/>
  <c r="R398" i="66"/>
  <c r="F431" i="66"/>
  <c r="Z118" i="66" s="1"/>
  <c r="R443" i="66"/>
  <c r="F494" i="66"/>
  <c r="F594" i="66"/>
  <c r="F612" i="66"/>
  <c r="F701" i="66"/>
  <c r="F710" i="66"/>
  <c r="F734" i="66"/>
  <c r="F743" i="66"/>
  <c r="F789" i="66"/>
  <c r="F983" i="66"/>
  <c r="F990" i="66"/>
  <c r="F999" i="66"/>
  <c r="F1003" i="66"/>
  <c r="F1025" i="66"/>
  <c r="F361" i="66"/>
  <c r="F362" i="66"/>
  <c r="F370" i="66"/>
  <c r="F371" i="66"/>
  <c r="F391" i="66"/>
  <c r="T395" i="66"/>
  <c r="F398" i="66"/>
  <c r="S398" i="66"/>
  <c r="F425" i="66"/>
  <c r="S426" i="66"/>
  <c r="S443" i="66"/>
  <c r="F446" i="66"/>
  <c r="V458" i="66"/>
  <c r="W458" i="66" s="1"/>
  <c r="F463" i="66"/>
  <c r="F464" i="66"/>
  <c r="F468" i="66"/>
  <c r="F479" i="66"/>
  <c r="F485" i="66"/>
  <c r="F489" i="66"/>
  <c r="F497" i="66"/>
  <c r="F519" i="66"/>
  <c r="F523" i="66"/>
  <c r="F528" i="66"/>
  <c r="F539" i="66"/>
  <c r="F541" i="66"/>
  <c r="F546" i="66"/>
  <c r="F557" i="66"/>
  <c r="F559" i="66"/>
  <c r="F564" i="66"/>
  <c r="F575" i="66"/>
  <c r="F589" i="66"/>
  <c r="F639" i="66"/>
  <c r="F683" i="66"/>
  <c r="F692" i="66"/>
  <c r="F716" i="66"/>
  <c r="F725" i="66"/>
  <c r="F780" i="66"/>
  <c r="F806" i="66"/>
  <c r="F828" i="66"/>
  <c r="F837" i="66"/>
  <c r="F861" i="66"/>
  <c r="F870" i="66"/>
  <c r="F972" i="66"/>
  <c r="F359" i="66"/>
  <c r="F399" i="66"/>
  <c r="F408" i="66"/>
  <c r="F419" i="66"/>
  <c r="F420" i="66"/>
  <c r="F483" i="66"/>
  <c r="V495" i="66"/>
  <c r="F502" i="66"/>
  <c r="F507" i="66"/>
  <c r="F508" i="66"/>
  <c r="F532" i="66"/>
  <c r="F550" i="66"/>
  <c r="F568" i="66"/>
  <c r="F577" i="66"/>
  <c r="F582" i="66"/>
  <c r="F593" i="66"/>
  <c r="F595" i="66"/>
  <c r="F600" i="66"/>
  <c r="F611" i="66"/>
  <c r="F613" i="66"/>
  <c r="F618" i="66"/>
  <c r="F629" i="66"/>
  <c r="F649" i="66"/>
  <c r="F658" i="66"/>
  <c r="F665" i="66"/>
  <c r="F674" i="66"/>
  <c r="F698" i="66"/>
  <c r="F702" i="66"/>
  <c r="F707" i="66"/>
  <c r="F711" i="66"/>
  <c r="F733" i="66"/>
  <c r="F735" i="66"/>
  <c r="F744" i="66"/>
  <c r="F757" i="66"/>
  <c r="F766" i="66"/>
  <c r="F790" i="66"/>
  <c r="F797" i="66"/>
  <c r="F803" i="66"/>
  <c r="F810" i="66"/>
  <c r="F819" i="66"/>
  <c r="F843" i="66"/>
  <c r="F847" i="66"/>
  <c r="F852" i="66"/>
  <c r="F856" i="66"/>
  <c r="F880" i="66"/>
  <c r="F889" i="66"/>
  <c r="F896" i="66"/>
  <c r="F902" i="66"/>
  <c r="F911" i="66"/>
  <c r="F918" i="66"/>
  <c r="F927" i="66"/>
  <c r="F945" i="66"/>
  <c r="F954" i="66"/>
  <c r="F963" i="66"/>
  <c r="F989" i="66"/>
  <c r="F991" i="66"/>
  <c r="F996" i="66"/>
  <c r="F1000" i="66"/>
  <c r="F1005" i="66"/>
  <c r="R59" i="66"/>
  <c r="V59" i="66"/>
  <c r="W59" i="66" s="1"/>
  <c r="S59" i="66"/>
  <c r="S100" i="66"/>
  <c r="R100" i="66"/>
  <c r="V100" i="66"/>
  <c r="X100" i="66" s="1"/>
  <c r="R113" i="66"/>
  <c r="V113" i="66"/>
  <c r="W113" i="66" s="1"/>
  <c r="U247" i="66"/>
  <c r="R333" i="66"/>
  <c r="V333" i="66"/>
  <c r="X333" i="66" s="1"/>
  <c r="S417" i="66"/>
  <c r="V417" i="66"/>
  <c r="R417" i="66"/>
  <c r="S419" i="66"/>
  <c r="V419" i="66"/>
  <c r="W419" i="66" s="1"/>
  <c r="R453" i="66"/>
  <c r="V453" i="66"/>
  <c r="X453" i="66" s="1"/>
  <c r="S453" i="66"/>
  <c r="X492" i="66"/>
  <c r="AA492" i="66"/>
  <c r="AF492" i="66" s="1"/>
  <c r="W492" i="66"/>
  <c r="R34" i="66"/>
  <c r="S52" i="66"/>
  <c r="R52" i="66"/>
  <c r="S66" i="66"/>
  <c r="R66" i="66"/>
  <c r="R77" i="66"/>
  <c r="V77" i="66"/>
  <c r="X77" i="66" s="1"/>
  <c r="R86" i="66"/>
  <c r="R97" i="66"/>
  <c r="V97" i="66"/>
  <c r="R101" i="66"/>
  <c r="V101" i="66"/>
  <c r="AA101" i="66" s="1"/>
  <c r="V104" i="66"/>
  <c r="W104" i="66" s="1"/>
  <c r="R104" i="66"/>
  <c r="T104" i="66" s="1"/>
  <c r="S104" i="66"/>
  <c r="X284" i="66"/>
  <c r="AA284" i="66"/>
  <c r="AB284" i="66" s="1"/>
  <c r="R328" i="66"/>
  <c r="S328" i="66"/>
  <c r="U455" i="66"/>
  <c r="T455" i="66"/>
  <c r="S3" i="66"/>
  <c r="X6" i="66"/>
  <c r="V27" i="66"/>
  <c r="S34" i="66"/>
  <c r="R41" i="66"/>
  <c r="T41" i="66" s="1"/>
  <c r="V41" i="66"/>
  <c r="X41" i="66" s="1"/>
  <c r="S44" i="66"/>
  <c r="R44" i="66"/>
  <c r="R48" i="66"/>
  <c r="V52" i="66"/>
  <c r="X52" i="66" s="1"/>
  <c r="Z52" i="66" s="1"/>
  <c r="R56" i="66"/>
  <c r="V64" i="66"/>
  <c r="X64" i="66" s="1"/>
  <c r="Z64" i="66" s="1"/>
  <c r="S64" i="66"/>
  <c r="V66" i="66"/>
  <c r="X66" i="66" s="1"/>
  <c r="R71" i="66"/>
  <c r="S71" i="66"/>
  <c r="S80" i="66"/>
  <c r="R80" i="66"/>
  <c r="S86" i="66"/>
  <c r="R90" i="66"/>
  <c r="R102" i="66"/>
  <c r="V102" i="66"/>
  <c r="W102" i="66" s="1"/>
  <c r="S113" i="66"/>
  <c r="S262" i="66"/>
  <c r="V262" i="66"/>
  <c r="W262" i="66" s="1"/>
  <c r="V394" i="66"/>
  <c r="AA394" i="66" s="1"/>
  <c r="AC394" i="66" s="1"/>
  <c r="T410" i="66"/>
  <c r="U410" i="66"/>
  <c r="U447" i="66"/>
  <c r="T447" i="66"/>
  <c r="S29" i="66"/>
  <c r="S48" i="66"/>
  <c r="S56" i="66"/>
  <c r="Z70" i="66"/>
  <c r="S77" i="66"/>
  <c r="S90" i="66"/>
  <c r="R95" i="66"/>
  <c r="V95" i="66"/>
  <c r="S95" i="66"/>
  <c r="S101" i="66"/>
  <c r="V108" i="66"/>
  <c r="X108" i="66" s="1"/>
  <c r="S108" i="66"/>
  <c r="Z150" i="66"/>
  <c r="S244" i="66"/>
  <c r="V244" i="66"/>
  <c r="W244" i="66" s="1"/>
  <c r="R244" i="66"/>
  <c r="V3" i="66"/>
  <c r="AA3" i="66" s="1"/>
  <c r="AC3" i="66" s="1"/>
  <c r="AC6" i="66"/>
  <c r="V29" i="66"/>
  <c r="X29" i="66" s="1"/>
  <c r="S84" i="66"/>
  <c r="R84" i="66"/>
  <c r="R109" i="66"/>
  <c r="S109" i="66"/>
  <c r="V109" i="66"/>
  <c r="V425" i="66"/>
  <c r="X425" i="66" s="1"/>
  <c r="S425" i="66"/>
  <c r="R425" i="66"/>
  <c r="V433" i="66"/>
  <c r="W433" i="66" s="1"/>
  <c r="S433" i="66"/>
  <c r="R433" i="66"/>
  <c r="V4" i="66"/>
  <c r="AA4" i="66" s="1"/>
  <c r="R6" i="66"/>
  <c r="T6" i="66" s="1"/>
  <c r="S31" i="66"/>
  <c r="S38" i="66"/>
  <c r="R46" i="66"/>
  <c r="S54" i="66"/>
  <c r="R54" i="66"/>
  <c r="S68" i="66"/>
  <c r="S76" i="66"/>
  <c r="R76" i="66"/>
  <c r="R82" i="66"/>
  <c r="V84" i="66"/>
  <c r="X84" i="66" s="1"/>
  <c r="Z84" i="66" s="1"/>
  <c r="R89" i="66"/>
  <c r="S89" i="66"/>
  <c r="V89" i="66"/>
  <c r="X89" i="66" s="1"/>
  <c r="V106" i="66"/>
  <c r="W106" i="66" s="1"/>
  <c r="R108" i="66"/>
  <c r="S260" i="66"/>
  <c r="R260" i="66"/>
  <c r="Z315" i="66"/>
  <c r="Y315" i="66"/>
  <c r="U459" i="66"/>
  <c r="T459" i="66"/>
  <c r="V163" i="66"/>
  <c r="W163" i="66" s="1"/>
  <c r="V165" i="66"/>
  <c r="X165" i="66" s="1"/>
  <c r="AA201" i="66"/>
  <c r="X263" i="66"/>
  <c r="Z263" i="66" s="1"/>
  <c r="V411" i="66"/>
  <c r="V427" i="66"/>
  <c r="X427" i="66" s="1"/>
  <c r="V431" i="66"/>
  <c r="S435" i="66"/>
  <c r="V437" i="66"/>
  <c r="S441" i="66"/>
  <c r="T486" i="66"/>
  <c r="V514" i="66"/>
  <c r="X514" i="66" s="1"/>
  <c r="AC171" i="66"/>
  <c r="S324" i="66"/>
  <c r="S450" i="66"/>
  <c r="T495" i="66"/>
  <c r="R263" i="66"/>
  <c r="R163" i="66"/>
  <c r="R165" i="66"/>
  <c r="AC175" i="66"/>
  <c r="R201" i="66"/>
  <c r="S263" i="66"/>
  <c r="U297" i="66"/>
  <c r="U300" i="66"/>
  <c r="U308" i="66"/>
  <c r="R315" i="66"/>
  <c r="R411" i="66"/>
  <c r="R427" i="66"/>
  <c r="R431" i="66"/>
  <c r="R437" i="66"/>
  <c r="R447" i="66"/>
  <c r="T449" i="66"/>
  <c r="S47" i="66"/>
  <c r="V91" i="66"/>
  <c r="W91" i="66" s="1"/>
  <c r="R213" i="66"/>
  <c r="R248" i="66"/>
  <c r="T248" i="66" s="1"/>
  <c r="R256" i="66"/>
  <c r="V297" i="66"/>
  <c r="W297" i="66" s="1"/>
  <c r="S315" i="66"/>
  <c r="T411" i="66"/>
  <c r="V449" i="66"/>
  <c r="X449" i="66" s="1"/>
  <c r="T467" i="66"/>
  <c r="S14" i="66"/>
  <c r="R14" i="66"/>
  <c r="V14" i="66"/>
  <c r="S22" i="66"/>
  <c r="R22" i="66"/>
  <c r="V22" i="66"/>
  <c r="S20" i="66"/>
  <c r="R20" i="66"/>
  <c r="V20" i="66"/>
  <c r="S12" i="66"/>
  <c r="R12" i="66"/>
  <c r="U41" i="66"/>
  <c r="Z78" i="66"/>
  <c r="X102" i="66"/>
  <c r="Q119" i="66"/>
  <c r="P119" i="66"/>
  <c r="BJ119" i="66" s="1"/>
  <c r="Q125" i="66"/>
  <c r="P125" i="66"/>
  <c r="BJ125" i="66" s="1"/>
  <c r="Q131" i="66"/>
  <c r="P131" i="66"/>
  <c r="BJ131" i="66" s="1"/>
  <c r="Q137" i="66"/>
  <c r="P137" i="66"/>
  <c r="BJ137" i="66" s="1"/>
  <c r="V7" i="66"/>
  <c r="F8" i="66"/>
  <c r="R8" i="66"/>
  <c r="T8" i="66" s="1"/>
  <c r="S30" i="66"/>
  <c r="R30" i="66"/>
  <c r="V30" i="66"/>
  <c r="X31" i="66"/>
  <c r="W31" i="66"/>
  <c r="AA31" i="66"/>
  <c r="U34" i="66"/>
  <c r="Q37" i="66"/>
  <c r="P37" i="66"/>
  <c r="BJ37" i="66" s="1"/>
  <c r="Z38" i="66"/>
  <c r="Q55" i="66"/>
  <c r="P55" i="66"/>
  <c r="BJ55" i="66" s="1"/>
  <c r="Z56" i="66"/>
  <c r="X71" i="66"/>
  <c r="W71" i="66"/>
  <c r="AA71" i="66"/>
  <c r="Q93" i="66"/>
  <c r="P93" i="66"/>
  <c r="BJ93" i="66" s="1"/>
  <c r="T101" i="66"/>
  <c r="Z116" i="66"/>
  <c r="Z128" i="66"/>
  <c r="Z134" i="66"/>
  <c r="X198" i="66"/>
  <c r="AA198" i="66"/>
  <c r="W198" i="66"/>
  <c r="R9" i="66"/>
  <c r="S9" i="66"/>
  <c r="Q10" i="66"/>
  <c r="P10" i="66"/>
  <c r="BJ10" i="66" s="1"/>
  <c r="S16" i="66"/>
  <c r="R16" i="66"/>
  <c r="Z54" i="66"/>
  <c r="T70" i="66"/>
  <c r="T95" i="66"/>
  <c r="V8" i="66"/>
  <c r="P9" i="66"/>
  <c r="BJ9" i="66" s="1"/>
  <c r="W12" i="66"/>
  <c r="Y12" i="66" s="1"/>
  <c r="S18" i="66"/>
  <c r="R18" i="66"/>
  <c r="P20" i="66"/>
  <c r="BJ20" i="66" s="1"/>
  <c r="P25" i="66"/>
  <c r="BJ25" i="66" s="1"/>
  <c r="X27" i="66"/>
  <c r="W27" i="66"/>
  <c r="AA27" i="66"/>
  <c r="S32" i="66"/>
  <c r="R32" i="66"/>
  <c r="V32" i="66"/>
  <c r="Q33" i="66"/>
  <c r="P33" i="66"/>
  <c r="BJ33" i="66" s="1"/>
  <c r="W35" i="66"/>
  <c r="Q49" i="66"/>
  <c r="P49" i="66"/>
  <c r="BJ49" i="66" s="1"/>
  <c r="Z50" i="66"/>
  <c r="X53" i="66"/>
  <c r="W53" i="66"/>
  <c r="AA53" i="66"/>
  <c r="W112" i="66"/>
  <c r="AA112" i="66"/>
  <c r="X112" i="66"/>
  <c r="Z126" i="66"/>
  <c r="Z132" i="66"/>
  <c r="R185" i="66"/>
  <c r="V185" i="66"/>
  <c r="S185" i="66"/>
  <c r="AE213" i="66"/>
  <c r="S216" i="66"/>
  <c r="V216" i="66"/>
  <c r="R216" i="66"/>
  <c r="W4" i="66"/>
  <c r="R25" i="66"/>
  <c r="S25" i="66"/>
  <c r="Z36" i="66"/>
  <c r="X97" i="66"/>
  <c r="W97" i="66"/>
  <c r="AA97" i="66"/>
  <c r="Q135" i="66"/>
  <c r="P135" i="66"/>
  <c r="BJ135" i="66" s="1"/>
  <c r="AA12" i="66"/>
  <c r="V16" i="66"/>
  <c r="V25" i="66"/>
  <c r="U40" i="66"/>
  <c r="T40" i="66"/>
  <c r="U42" i="66"/>
  <c r="Q45" i="66"/>
  <c r="P45" i="66"/>
  <c r="BJ45" i="66" s="1"/>
  <c r="U58" i="66"/>
  <c r="U66" i="66"/>
  <c r="Q69" i="66"/>
  <c r="P69" i="66"/>
  <c r="BJ69" i="66" s="1"/>
  <c r="Q75" i="66"/>
  <c r="P75" i="66"/>
  <c r="BJ75" i="66" s="1"/>
  <c r="Q81" i="66"/>
  <c r="P81" i="66"/>
  <c r="BJ81" i="66" s="1"/>
  <c r="Q87" i="66"/>
  <c r="P87" i="66"/>
  <c r="BJ87" i="66" s="1"/>
  <c r="W108" i="66"/>
  <c r="W110" i="66"/>
  <c r="AA110" i="66"/>
  <c r="X110" i="66"/>
  <c r="Q115" i="66"/>
  <c r="P115" i="66"/>
  <c r="BJ115" i="66" s="1"/>
  <c r="Q121" i="66"/>
  <c r="P121" i="66"/>
  <c r="BJ121" i="66" s="1"/>
  <c r="Q127" i="66"/>
  <c r="P127" i="66"/>
  <c r="BJ127" i="66" s="1"/>
  <c r="Q133" i="66"/>
  <c r="P133" i="66"/>
  <c r="BJ133" i="66" s="1"/>
  <c r="S188" i="66"/>
  <c r="R188" i="66"/>
  <c r="V188" i="66"/>
  <c r="AB201" i="66"/>
  <c r="AF201" i="66"/>
  <c r="AC201" i="66"/>
  <c r="P237" i="66"/>
  <c r="BJ237" i="66" s="1"/>
  <c r="Q237" i="66"/>
  <c r="Z12" i="66"/>
  <c r="T35" i="66"/>
  <c r="U35" i="66"/>
  <c r="T48" i="66"/>
  <c r="Q51" i="66"/>
  <c r="P51" i="66"/>
  <c r="BJ51" i="66" s="1"/>
  <c r="Q117" i="66"/>
  <c r="P117" i="66"/>
  <c r="BJ117" i="66" s="1"/>
  <c r="Q123" i="66"/>
  <c r="P123" i="66"/>
  <c r="BJ123" i="66" s="1"/>
  <c r="Q129" i="66"/>
  <c r="P129" i="66"/>
  <c r="BJ129" i="66" s="1"/>
  <c r="S4" i="66"/>
  <c r="P5" i="66"/>
  <c r="BJ5" i="66" s="1"/>
  <c r="Q5" i="66"/>
  <c r="W6" i="66"/>
  <c r="V18" i="66"/>
  <c r="S26" i="66"/>
  <c r="R26" i="66"/>
  <c r="V26" i="66"/>
  <c r="S28" i="66"/>
  <c r="R28" i="66"/>
  <c r="V28" i="66"/>
  <c r="AA29" i="66"/>
  <c r="Q43" i="66"/>
  <c r="P43" i="66"/>
  <c r="BJ43" i="66" s="1"/>
  <c r="Z44" i="66"/>
  <c r="X47" i="66"/>
  <c r="W47" i="66"/>
  <c r="AA47" i="66"/>
  <c r="Q63" i="66"/>
  <c r="P63" i="66"/>
  <c r="BJ63" i="66" s="1"/>
  <c r="Q67" i="66"/>
  <c r="P67" i="66"/>
  <c r="BJ67" i="66" s="1"/>
  <c r="Z68" i="66"/>
  <c r="Q73" i="66"/>
  <c r="P73" i="66"/>
  <c r="BJ73" i="66" s="1"/>
  <c r="Q79" i="66"/>
  <c r="P79" i="66"/>
  <c r="BJ79" i="66" s="1"/>
  <c r="Z80" i="66"/>
  <c r="Q85" i="66"/>
  <c r="P85" i="66"/>
  <c r="BJ85" i="66" s="1"/>
  <c r="Z86" i="66"/>
  <c r="AA106" i="66"/>
  <c r="T109" i="66"/>
  <c r="Z124" i="66"/>
  <c r="Z130" i="66"/>
  <c r="Z136" i="66"/>
  <c r="Q174" i="66"/>
  <c r="P174" i="66"/>
  <c r="BJ174" i="66" s="1"/>
  <c r="W3" i="66"/>
  <c r="T7" i="66"/>
  <c r="V9" i="66"/>
  <c r="S24" i="66"/>
  <c r="R24" i="66"/>
  <c r="V24" i="66"/>
  <c r="U36" i="66"/>
  <c r="Q39" i="66"/>
  <c r="P39" i="66"/>
  <c r="BJ39" i="66" s="1"/>
  <c r="Z42" i="66"/>
  <c r="Q57" i="66"/>
  <c r="P57" i="66"/>
  <c r="BJ57" i="66" s="1"/>
  <c r="Q61" i="66"/>
  <c r="P61" i="66"/>
  <c r="BJ61" i="66" s="1"/>
  <c r="Q99" i="66"/>
  <c r="P99" i="66"/>
  <c r="BJ99" i="66" s="1"/>
  <c r="Q11" i="66"/>
  <c r="Q13" i="66"/>
  <c r="Q15" i="66"/>
  <c r="Q17" i="66"/>
  <c r="Q19" i="66"/>
  <c r="Q21" i="66"/>
  <c r="Q23" i="66"/>
  <c r="P35" i="66"/>
  <c r="BJ35" i="66" s="1"/>
  <c r="W38" i="66"/>
  <c r="Y38" i="66" s="1"/>
  <c r="AA38" i="66"/>
  <c r="P41" i="66"/>
  <c r="BJ41" i="66" s="1"/>
  <c r="W44" i="66"/>
  <c r="Y44" i="66" s="1"/>
  <c r="AA44" i="66"/>
  <c r="P47" i="66"/>
  <c r="BJ47" i="66" s="1"/>
  <c r="W50" i="66"/>
  <c r="Y50" i="66" s="1"/>
  <c r="AA50" i="66"/>
  <c r="P53" i="66"/>
  <c r="BJ53" i="66" s="1"/>
  <c r="W56" i="66"/>
  <c r="Y56" i="66" s="1"/>
  <c r="AA56" i="66"/>
  <c r="W68" i="66"/>
  <c r="Y68" i="66" s="1"/>
  <c r="AA68" i="66"/>
  <c r="W74" i="66"/>
  <c r="Y74" i="66" s="1"/>
  <c r="AA74" i="66"/>
  <c r="W80" i="66"/>
  <c r="Y80" i="66" s="1"/>
  <c r="AA80" i="66"/>
  <c r="W86" i="66"/>
  <c r="Y86" i="66" s="1"/>
  <c r="AA86" i="66"/>
  <c r="W92" i="66"/>
  <c r="Y92" i="66" s="1"/>
  <c r="AA92" i="66"/>
  <c r="W98" i="66"/>
  <c r="Y98" i="66" s="1"/>
  <c r="S102" i="66"/>
  <c r="V103" i="66"/>
  <c r="S106" i="66"/>
  <c r="V107" i="66"/>
  <c r="S110" i="66"/>
  <c r="V111" i="66"/>
  <c r="S114" i="66"/>
  <c r="S116" i="66"/>
  <c r="S118" i="66"/>
  <c r="S120" i="66"/>
  <c r="S122" i="66"/>
  <c r="S124" i="66"/>
  <c r="S126" i="66"/>
  <c r="S128" i="66"/>
  <c r="S130" i="66"/>
  <c r="S132" i="66"/>
  <c r="S134" i="66"/>
  <c r="S136" i="66"/>
  <c r="S139" i="66"/>
  <c r="R139" i="66"/>
  <c r="S143" i="66"/>
  <c r="R143" i="66"/>
  <c r="S145" i="66"/>
  <c r="R145" i="66"/>
  <c r="S147" i="66"/>
  <c r="R147" i="66"/>
  <c r="S151" i="66"/>
  <c r="R151" i="66"/>
  <c r="S153" i="66"/>
  <c r="R153" i="66"/>
  <c r="S155" i="66"/>
  <c r="R155" i="66"/>
  <c r="S157" i="66"/>
  <c r="R157" i="66"/>
  <c r="S159" i="66"/>
  <c r="R159" i="66"/>
  <c r="S161" i="66"/>
  <c r="R161" i="66"/>
  <c r="AA163" i="66"/>
  <c r="X163" i="66"/>
  <c r="S180" i="66"/>
  <c r="R180" i="66"/>
  <c r="V180" i="66"/>
  <c r="R191" i="66"/>
  <c r="V191" i="66"/>
  <c r="S191" i="66"/>
  <c r="Q344" i="66"/>
  <c r="P344" i="66"/>
  <c r="BJ344" i="66" s="1"/>
  <c r="W42" i="66"/>
  <c r="Y42" i="66" s="1"/>
  <c r="AA42" i="66"/>
  <c r="W48" i="66"/>
  <c r="Y48" i="66" s="1"/>
  <c r="AA48" i="66"/>
  <c r="W54" i="66"/>
  <c r="Y54" i="66" s="1"/>
  <c r="AA54" i="66"/>
  <c r="W72" i="66"/>
  <c r="Y72" i="66" s="1"/>
  <c r="W78" i="66"/>
  <c r="Y78" i="66" s="1"/>
  <c r="AA78" i="66"/>
  <c r="W84" i="66"/>
  <c r="Y84" i="66" s="1"/>
  <c r="AA84" i="66"/>
  <c r="W90" i="66"/>
  <c r="AA90" i="66"/>
  <c r="W96" i="66"/>
  <c r="Y96" i="66" s="1"/>
  <c r="AA96" i="66"/>
  <c r="W142" i="66"/>
  <c r="Y142" i="66" s="1"/>
  <c r="AA142" i="66"/>
  <c r="W146" i="66"/>
  <c r="Y146" i="66" s="1"/>
  <c r="AA146" i="66"/>
  <c r="W148" i="66"/>
  <c r="Y148" i="66" s="1"/>
  <c r="AA148" i="66"/>
  <c r="W150" i="66"/>
  <c r="Y150" i="66" s="1"/>
  <c r="AA150" i="66"/>
  <c r="W152" i="66"/>
  <c r="Y152" i="66" s="1"/>
  <c r="AA152" i="66"/>
  <c r="W154" i="66"/>
  <c r="Y154" i="66" s="1"/>
  <c r="AA154" i="66"/>
  <c r="W156" i="66"/>
  <c r="Y156" i="66" s="1"/>
  <c r="AA156" i="66"/>
  <c r="W158" i="66"/>
  <c r="Y158" i="66" s="1"/>
  <c r="AA158" i="66"/>
  <c r="W160" i="66"/>
  <c r="Y160" i="66" s="1"/>
  <c r="AA160" i="66"/>
  <c r="R162" i="66"/>
  <c r="V162" i="66"/>
  <c r="S162" i="66"/>
  <c r="X172" i="66"/>
  <c r="AA172" i="66"/>
  <c r="W172" i="66"/>
  <c r="V195" i="66"/>
  <c r="S195" i="66"/>
  <c r="F211" i="66"/>
  <c r="U88" i="66"/>
  <c r="T88" i="66"/>
  <c r="X95" i="66"/>
  <c r="W95" i="66"/>
  <c r="U104" i="66"/>
  <c r="X109" i="66"/>
  <c r="W109" i="66"/>
  <c r="U112" i="66"/>
  <c r="W114" i="66"/>
  <c r="Y114" i="66" s="1"/>
  <c r="AA114" i="66"/>
  <c r="W116" i="66"/>
  <c r="Y116" i="66" s="1"/>
  <c r="AA116" i="66"/>
  <c r="W118" i="66"/>
  <c r="Y118" i="66" s="1"/>
  <c r="AA118" i="66"/>
  <c r="W120" i="66"/>
  <c r="Y120" i="66" s="1"/>
  <c r="AA120" i="66"/>
  <c r="W122" i="66"/>
  <c r="Y122" i="66" s="1"/>
  <c r="AA122" i="66"/>
  <c r="W124" i="66"/>
  <c r="Y124" i="66" s="1"/>
  <c r="AA124" i="66"/>
  <c r="W126" i="66"/>
  <c r="Y126" i="66" s="1"/>
  <c r="AA126" i="66"/>
  <c r="W128" i="66"/>
  <c r="Y128" i="66" s="1"/>
  <c r="AA128" i="66"/>
  <c r="W130" i="66"/>
  <c r="Y130" i="66" s="1"/>
  <c r="AA130" i="66"/>
  <c r="W132" i="66"/>
  <c r="Y132" i="66" s="1"/>
  <c r="AA132" i="66"/>
  <c r="W134" i="66"/>
  <c r="Y134" i="66" s="1"/>
  <c r="AA134" i="66"/>
  <c r="W136" i="66"/>
  <c r="Y136" i="66" s="1"/>
  <c r="AA136" i="66"/>
  <c r="W138" i="66"/>
  <c r="Y138" i="66" s="1"/>
  <c r="AA138" i="66"/>
  <c r="X139" i="66"/>
  <c r="W139" i="66"/>
  <c r="X143" i="66"/>
  <c r="W143" i="66"/>
  <c r="X145" i="66"/>
  <c r="W145" i="66"/>
  <c r="X147" i="66"/>
  <c r="W147" i="66"/>
  <c r="X151" i="66"/>
  <c r="W151" i="66"/>
  <c r="X153" i="66"/>
  <c r="W153" i="66"/>
  <c r="X155" i="66"/>
  <c r="W155" i="66"/>
  <c r="X157" i="66"/>
  <c r="W157" i="66"/>
  <c r="X159" i="66"/>
  <c r="W159" i="66"/>
  <c r="X161" i="66"/>
  <c r="W161" i="66"/>
  <c r="U165" i="66"/>
  <c r="T165" i="66"/>
  <c r="V177" i="66"/>
  <c r="S177" i="66"/>
  <c r="R177" i="66"/>
  <c r="V179" i="66"/>
  <c r="S179" i="66"/>
  <c r="AA186" i="66"/>
  <c r="X186" i="66"/>
  <c r="W186" i="66"/>
  <c r="S194" i="66"/>
  <c r="V194" i="66"/>
  <c r="R194" i="66"/>
  <c r="S196" i="66"/>
  <c r="V196" i="66"/>
  <c r="R196" i="66"/>
  <c r="V197" i="66"/>
  <c r="S197" i="66"/>
  <c r="R197" i="66"/>
  <c r="P205" i="66"/>
  <c r="BJ205" i="66" s="1"/>
  <c r="Q205" i="66"/>
  <c r="S206" i="66"/>
  <c r="V206" i="66"/>
  <c r="S208" i="66"/>
  <c r="V208" i="66"/>
  <c r="R208" i="66"/>
  <c r="S209" i="66"/>
  <c r="R209" i="66"/>
  <c r="X210" i="66"/>
  <c r="AA210" i="66"/>
  <c r="W210" i="66"/>
  <c r="Q212" i="66"/>
  <c r="P212" i="66"/>
  <c r="BJ212" i="66" s="1"/>
  <c r="X222" i="66"/>
  <c r="AA222" i="66"/>
  <c r="S252" i="66"/>
  <c r="V252" i="66"/>
  <c r="R252" i="66"/>
  <c r="S27" i="66"/>
  <c r="W34" i="66"/>
  <c r="AA34" i="66"/>
  <c r="W40" i="66"/>
  <c r="Y40" i="66" s="1"/>
  <c r="AA40" i="66"/>
  <c r="W46" i="66"/>
  <c r="Y46" i="66" s="1"/>
  <c r="AA46" i="66"/>
  <c r="W58" i="66"/>
  <c r="Y58" i="66" s="1"/>
  <c r="AA58" i="66"/>
  <c r="W70" i="66"/>
  <c r="Y70" i="66" s="1"/>
  <c r="AA70" i="66"/>
  <c r="W76" i="66"/>
  <c r="Y76" i="66" s="1"/>
  <c r="AA76" i="66"/>
  <c r="W82" i="66"/>
  <c r="Y82" i="66" s="1"/>
  <c r="AA82" i="66"/>
  <c r="W88" i="66"/>
  <c r="Y88" i="66" s="1"/>
  <c r="Y90" i="66"/>
  <c r="P91" i="66"/>
  <c r="BJ91" i="66" s="1"/>
  <c r="W94" i="66"/>
  <c r="Y94" i="66" s="1"/>
  <c r="AA94" i="66"/>
  <c r="P97" i="66"/>
  <c r="BJ97" i="66" s="1"/>
  <c r="AA100" i="66"/>
  <c r="S103" i="66"/>
  <c r="S107" i="66"/>
  <c r="S111" i="66"/>
  <c r="R138" i="66"/>
  <c r="AA139" i="66"/>
  <c r="R142" i="66"/>
  <c r="AA143" i="66"/>
  <c r="AA145" i="66"/>
  <c r="R146" i="66"/>
  <c r="AA147" i="66"/>
  <c r="R148" i="66"/>
  <c r="AA149" i="66"/>
  <c r="R150" i="66"/>
  <c r="AA151" i="66"/>
  <c r="R152" i="66"/>
  <c r="AA153" i="66"/>
  <c r="R154" i="66"/>
  <c r="AA155" i="66"/>
  <c r="R156" i="66"/>
  <c r="AA157" i="66"/>
  <c r="R158" i="66"/>
  <c r="AA159" i="66"/>
  <c r="R160" i="66"/>
  <c r="AA161" i="66"/>
  <c r="R179" i="66"/>
  <c r="X182" i="66"/>
  <c r="AA182" i="66"/>
  <c r="W182" i="66"/>
  <c r="T189" i="66"/>
  <c r="P193" i="66"/>
  <c r="BJ193" i="66" s="1"/>
  <c r="Q193" i="66"/>
  <c r="S204" i="66"/>
  <c r="V204" i="66"/>
  <c r="R204" i="66"/>
  <c r="R206" i="66"/>
  <c r="W222" i="66"/>
  <c r="Q224" i="66"/>
  <c r="P224" i="66"/>
  <c r="BJ224" i="66" s="1"/>
  <c r="AA242" i="66"/>
  <c r="X242" i="66"/>
  <c r="W242" i="66"/>
  <c r="P249" i="66"/>
  <c r="BJ249" i="66" s="1"/>
  <c r="Q249" i="66"/>
  <c r="P250" i="66"/>
  <c r="BJ250" i="66" s="1"/>
  <c r="Q250" i="66"/>
  <c r="X34" i="66"/>
  <c r="U50" i="66"/>
  <c r="T62" i="66"/>
  <c r="S91" i="66"/>
  <c r="U92" i="66"/>
  <c r="AA95" i="66"/>
  <c r="S97" i="66"/>
  <c r="AA109" i="66"/>
  <c r="R114" i="66"/>
  <c r="R116" i="66"/>
  <c r="R118" i="66"/>
  <c r="R120" i="66"/>
  <c r="R122" i="66"/>
  <c r="R124" i="66"/>
  <c r="R126" i="66"/>
  <c r="R128" i="66"/>
  <c r="R130" i="66"/>
  <c r="R132" i="66"/>
  <c r="R134" i="66"/>
  <c r="R136" i="66"/>
  <c r="S138" i="66"/>
  <c r="S142" i="66"/>
  <c r="S146" i="66"/>
  <c r="S148" i="66"/>
  <c r="S150" i="66"/>
  <c r="S152" i="66"/>
  <c r="S154" i="66"/>
  <c r="S156" i="66"/>
  <c r="S158" i="66"/>
  <c r="S160" i="66"/>
  <c r="U169" i="66"/>
  <c r="T169" i="66"/>
  <c r="S176" i="66"/>
  <c r="R176" i="66"/>
  <c r="V176" i="66"/>
  <c r="AB213" i="66"/>
  <c r="AD213" i="66" s="1"/>
  <c r="AF213" i="66"/>
  <c r="S226" i="66"/>
  <c r="R226" i="66"/>
  <c r="V226" i="66"/>
  <c r="X227" i="66"/>
  <c r="S234" i="66"/>
  <c r="V234" i="66"/>
  <c r="R234" i="66"/>
  <c r="P253" i="66"/>
  <c r="BJ253" i="66" s="1"/>
  <c r="Q253" i="66"/>
  <c r="P282" i="66"/>
  <c r="BJ282" i="66" s="1"/>
  <c r="Q282" i="66"/>
  <c r="V164" i="66"/>
  <c r="V168" i="66"/>
  <c r="W171" i="66"/>
  <c r="X173" i="66"/>
  <c r="V192" i="66"/>
  <c r="Q200" i="66"/>
  <c r="P200" i="66"/>
  <c r="BJ200" i="66" s="1"/>
  <c r="V215" i="66"/>
  <c r="R215" i="66"/>
  <c r="F217" i="66"/>
  <c r="P223" i="66"/>
  <c r="BJ223" i="66" s="1"/>
  <c r="Q223" i="66"/>
  <c r="F228" i="66"/>
  <c r="Z239" i="66"/>
  <c r="S254" i="66"/>
  <c r="R254" i="66"/>
  <c r="V254" i="66"/>
  <c r="P311" i="66"/>
  <c r="BJ311" i="66" s="1"/>
  <c r="Q311" i="66"/>
  <c r="X171" i="66"/>
  <c r="AF171" i="66"/>
  <c r="S184" i="66"/>
  <c r="R184" i="66"/>
  <c r="R187" i="66"/>
  <c r="S190" i="66"/>
  <c r="R190" i="66"/>
  <c r="S202" i="66"/>
  <c r="R202" i="66"/>
  <c r="V202" i="66"/>
  <c r="V203" i="66"/>
  <c r="F205" i="66"/>
  <c r="Z142" i="66" s="1"/>
  <c r="P211" i="66"/>
  <c r="BJ211" i="66" s="1"/>
  <c r="Q211" i="66"/>
  <c r="S215" i="66"/>
  <c r="F216" i="66"/>
  <c r="S222" i="66"/>
  <c r="R222" i="66"/>
  <c r="V231" i="66"/>
  <c r="S231" i="66"/>
  <c r="P233" i="66"/>
  <c r="BJ233" i="66" s="1"/>
  <c r="Q233" i="66"/>
  <c r="S236" i="66"/>
  <c r="V236" i="66"/>
  <c r="R236" i="66"/>
  <c r="S238" i="66"/>
  <c r="V238" i="66"/>
  <c r="R238" i="66"/>
  <c r="V251" i="66"/>
  <c r="S251" i="66"/>
  <c r="P254" i="66"/>
  <c r="BJ254" i="66" s="1"/>
  <c r="P255" i="66"/>
  <c r="BJ255" i="66" s="1"/>
  <c r="T259" i="66"/>
  <c r="F264" i="66"/>
  <c r="P306" i="66"/>
  <c r="BJ306" i="66" s="1"/>
  <c r="Q306" i="66"/>
  <c r="S172" i="66"/>
  <c r="R172" i="66"/>
  <c r="P199" i="66"/>
  <c r="BJ199" i="66" s="1"/>
  <c r="Q199" i="66"/>
  <c r="S210" i="66"/>
  <c r="R210" i="66"/>
  <c r="V219" i="66"/>
  <c r="S219" i="66"/>
  <c r="S230" i="66"/>
  <c r="V230" i="66"/>
  <c r="S232" i="66"/>
  <c r="V232" i="66"/>
  <c r="R232" i="66"/>
  <c r="V235" i="66"/>
  <c r="S235" i="66"/>
  <c r="S242" i="66"/>
  <c r="R242" i="66"/>
  <c r="AA244" i="66"/>
  <c r="P246" i="66"/>
  <c r="BJ246" i="66" s="1"/>
  <c r="Q246" i="66"/>
  <c r="V255" i="66"/>
  <c r="R255" i="66"/>
  <c r="S255" i="66"/>
  <c r="T305" i="66"/>
  <c r="T163" i="66"/>
  <c r="S164" i="66"/>
  <c r="T167" i="66"/>
  <c r="S168" i="66"/>
  <c r="R171" i="66"/>
  <c r="S173" i="66"/>
  <c r="T175" i="66"/>
  <c r="S182" i="66"/>
  <c r="R182" i="66"/>
  <c r="AA184" i="66"/>
  <c r="X184" i="66"/>
  <c r="S186" i="66"/>
  <c r="R186" i="66"/>
  <c r="T187" i="66"/>
  <c r="R189" i="66"/>
  <c r="V189" i="66"/>
  <c r="AA190" i="66"/>
  <c r="X190" i="66"/>
  <c r="F192" i="66"/>
  <c r="S198" i="66"/>
  <c r="R198" i="66"/>
  <c r="V207" i="66"/>
  <c r="S207" i="66"/>
  <c r="P210" i="66"/>
  <c r="BJ210" i="66" s="1"/>
  <c r="P217" i="66"/>
  <c r="BJ217" i="66" s="1"/>
  <c r="Q217" i="66"/>
  <c r="Q218" i="66"/>
  <c r="R219" i="66"/>
  <c r="S220" i="66"/>
  <c r="V220" i="66"/>
  <c r="R220" i="66"/>
  <c r="Q221" i="66"/>
  <c r="F223" i="66"/>
  <c r="S228" i="66"/>
  <c r="V228" i="66"/>
  <c r="R230" i="66"/>
  <c r="R235" i="66"/>
  <c r="F196" i="66"/>
  <c r="W201" i="66"/>
  <c r="Y201" i="66" s="1"/>
  <c r="F208" i="66"/>
  <c r="W213" i="66"/>
  <c r="Y213" i="66" s="1"/>
  <c r="F220" i="66"/>
  <c r="W225" i="66"/>
  <c r="Y225" i="66" s="1"/>
  <c r="F232" i="66"/>
  <c r="F234" i="66"/>
  <c r="F236" i="66"/>
  <c r="Z160" i="66" s="1"/>
  <c r="P245" i="66"/>
  <c r="BJ245" i="66" s="1"/>
  <c r="Q245" i="66"/>
  <c r="V247" i="66"/>
  <c r="R247" i="66"/>
  <c r="T247" i="66" s="1"/>
  <c r="F251" i="66"/>
  <c r="U256" i="66"/>
  <c r="P286" i="66"/>
  <c r="BJ286" i="66" s="1"/>
  <c r="Q286" i="66"/>
  <c r="P290" i="66"/>
  <c r="BJ290" i="66" s="1"/>
  <c r="Q290" i="66"/>
  <c r="F198" i="66"/>
  <c r="F210" i="66"/>
  <c r="F222" i="66"/>
  <c r="F238" i="66"/>
  <c r="W239" i="66"/>
  <c r="Y239" i="66" s="1"/>
  <c r="AA239" i="66"/>
  <c r="F248" i="66"/>
  <c r="F250" i="66"/>
  <c r="V256" i="66"/>
  <c r="AA263" i="66"/>
  <c r="P264" i="66"/>
  <c r="BJ264" i="66" s="1"/>
  <c r="Q264" i="66"/>
  <c r="P272" i="66"/>
  <c r="BJ272" i="66" s="1"/>
  <c r="Q272" i="66"/>
  <c r="S274" i="66"/>
  <c r="R274" i="66"/>
  <c r="V274" i="66"/>
  <c r="S307" i="66"/>
  <c r="R307" i="66"/>
  <c r="V307" i="66"/>
  <c r="V323" i="66"/>
  <c r="S323" i="66"/>
  <c r="R323" i="66"/>
  <c r="V243" i="66"/>
  <c r="R243" i="66"/>
  <c r="P261" i="66"/>
  <c r="BJ261" i="66" s="1"/>
  <c r="Q261" i="66"/>
  <c r="P266" i="66"/>
  <c r="BJ266" i="66" s="1"/>
  <c r="V269" i="66"/>
  <c r="S269" i="66"/>
  <c r="S276" i="66"/>
  <c r="R276" i="66"/>
  <c r="V276" i="66"/>
  <c r="R279" i="66"/>
  <c r="S293" i="66"/>
  <c r="V293" i="66"/>
  <c r="R293" i="66"/>
  <c r="S201" i="66"/>
  <c r="F202" i="66"/>
  <c r="U94" i="66" s="1"/>
  <c r="S213" i="66"/>
  <c r="F214" i="66"/>
  <c r="S225" i="66"/>
  <c r="F226" i="66"/>
  <c r="Q229" i="66"/>
  <c r="F239" i="66"/>
  <c r="S239" i="66"/>
  <c r="S243" i="66"/>
  <c r="P257" i="66"/>
  <c r="BJ257" i="66" s="1"/>
  <c r="Q257" i="66"/>
  <c r="Q258" i="66"/>
  <c r="V259" i="66"/>
  <c r="R259" i="66"/>
  <c r="R262" i="66"/>
  <c r="F263" i="66"/>
  <c r="Q266" i="66"/>
  <c r="R269" i="66"/>
  <c r="P288" i="66"/>
  <c r="BJ288" i="66" s="1"/>
  <c r="Q288" i="66"/>
  <c r="S301" i="66"/>
  <c r="V301" i="66"/>
  <c r="R301" i="66"/>
  <c r="R325" i="66"/>
  <c r="S325" i="66"/>
  <c r="V325" i="66"/>
  <c r="V339" i="66"/>
  <c r="S339" i="66"/>
  <c r="R339" i="66"/>
  <c r="V277" i="66"/>
  <c r="S277" i="66"/>
  <c r="S281" i="66"/>
  <c r="R281" i="66"/>
  <c r="P302" i="66"/>
  <c r="BJ302" i="66" s="1"/>
  <c r="Q302" i="66"/>
  <c r="Q336" i="66"/>
  <c r="P336" i="66"/>
  <c r="BJ336" i="66" s="1"/>
  <c r="F242" i="66"/>
  <c r="V248" i="66"/>
  <c r="F254" i="66"/>
  <c r="V260" i="66"/>
  <c r="Q265" i="66"/>
  <c r="F266" i="66"/>
  <c r="Q268" i="66"/>
  <c r="Q270" i="66"/>
  <c r="V275" i="66"/>
  <c r="S275" i="66"/>
  <c r="R277" i="66"/>
  <c r="F279" i="66"/>
  <c r="F280" i="66"/>
  <c r="P281" i="66"/>
  <c r="BJ281" i="66" s="1"/>
  <c r="AC284" i="66"/>
  <c r="S289" i="66"/>
  <c r="V289" i="66"/>
  <c r="R289" i="66"/>
  <c r="Q294" i="66"/>
  <c r="Q303" i="66"/>
  <c r="V273" i="66"/>
  <c r="V281" i="66"/>
  <c r="S287" i="66"/>
  <c r="R287" i="66"/>
  <c r="V287" i="66"/>
  <c r="S291" i="66"/>
  <c r="V291" i="66"/>
  <c r="AA297" i="66"/>
  <c r="Q348" i="66"/>
  <c r="P348" i="66"/>
  <c r="BJ348" i="66" s="1"/>
  <c r="P372" i="66"/>
  <c r="BJ372" i="66" s="1"/>
  <c r="Q372" i="66"/>
  <c r="F246" i="66"/>
  <c r="F258" i="66"/>
  <c r="Z46" i="66" s="1"/>
  <c r="F265" i="66"/>
  <c r="Z122" i="66" s="1"/>
  <c r="Q267" i="66"/>
  <c r="F268" i="66"/>
  <c r="V271" i="66"/>
  <c r="S271" i="66"/>
  <c r="F275" i="66"/>
  <c r="Q278" i="66"/>
  <c r="Q283" i="66"/>
  <c r="P283" i="66"/>
  <c r="BJ283" i="66" s="1"/>
  <c r="Z284" i="66"/>
  <c r="Y284" i="66"/>
  <c r="S285" i="66"/>
  <c r="V285" i="66"/>
  <c r="R285" i="66"/>
  <c r="P287" i="66"/>
  <c r="BJ287" i="66" s="1"/>
  <c r="R291" i="66"/>
  <c r="S295" i="66"/>
  <c r="V295" i="66"/>
  <c r="R295" i="66"/>
  <c r="P322" i="66"/>
  <c r="BJ322" i="66" s="1"/>
  <c r="Q322" i="66"/>
  <c r="W284" i="66"/>
  <c r="F291" i="66"/>
  <c r="F293" i="66"/>
  <c r="P312" i="66"/>
  <c r="BJ312" i="66" s="1"/>
  <c r="Q312" i="66"/>
  <c r="R316" i="66"/>
  <c r="S316" i="66"/>
  <c r="V319" i="66"/>
  <c r="R319" i="66"/>
  <c r="X324" i="66"/>
  <c r="S375" i="66"/>
  <c r="R375" i="66"/>
  <c r="V375" i="66"/>
  <c r="R389" i="66"/>
  <c r="F295" i="66"/>
  <c r="Z82" i="66" s="1"/>
  <c r="P298" i="66"/>
  <c r="BJ298" i="66" s="1"/>
  <c r="Q298" i="66"/>
  <c r="Q299" i="66"/>
  <c r="V300" i="66"/>
  <c r="R300" i="66"/>
  <c r="T300" i="66" s="1"/>
  <c r="F303" i="66"/>
  <c r="S309" i="66"/>
  <c r="V309" i="66"/>
  <c r="P310" i="66"/>
  <c r="BJ310" i="66" s="1"/>
  <c r="Q310" i="66"/>
  <c r="V316" i="66"/>
  <c r="S319" i="66"/>
  <c r="V349" i="66"/>
  <c r="S349" i="66"/>
  <c r="R349" i="66"/>
  <c r="V353" i="66"/>
  <c r="S353" i="66"/>
  <c r="R353" i="66"/>
  <c r="P364" i="66"/>
  <c r="BJ364" i="66" s="1"/>
  <c r="Q364" i="66"/>
  <c r="R284" i="66"/>
  <c r="F301" i="66"/>
  <c r="R317" i="66"/>
  <c r="S317" i="66"/>
  <c r="X381" i="66"/>
  <c r="S284" i="66"/>
  <c r="Q296" i="66"/>
  <c r="R297" i="66"/>
  <c r="V308" i="66"/>
  <c r="R308" i="66"/>
  <c r="T308" i="66" s="1"/>
  <c r="R309" i="66"/>
  <c r="S313" i="66"/>
  <c r="V313" i="66"/>
  <c r="R313" i="66"/>
  <c r="V317" i="66"/>
  <c r="Q356" i="66"/>
  <c r="P356" i="66"/>
  <c r="BJ356" i="66" s="1"/>
  <c r="Q360" i="66"/>
  <c r="P360" i="66"/>
  <c r="BJ360" i="66" s="1"/>
  <c r="T416" i="66"/>
  <c r="U416" i="66"/>
  <c r="F313" i="66"/>
  <c r="R321" i="66"/>
  <c r="S321" i="66"/>
  <c r="F323" i="66"/>
  <c r="V328" i="66"/>
  <c r="AA329" i="66"/>
  <c r="X329" i="66"/>
  <c r="W329" i="66"/>
  <c r="R340" i="66"/>
  <c r="S340" i="66"/>
  <c r="V343" i="66"/>
  <c r="S343" i="66"/>
  <c r="R346" i="66"/>
  <c r="S346" i="66"/>
  <c r="V346" i="66"/>
  <c r="V351" i="66"/>
  <c r="S351" i="66"/>
  <c r="R351" i="66"/>
  <c r="R358" i="66"/>
  <c r="S358" i="66"/>
  <c r="V358" i="66"/>
  <c r="Q365" i="66"/>
  <c r="P365" i="66"/>
  <c r="BJ365" i="66" s="1"/>
  <c r="F307" i="66"/>
  <c r="F311" i="66"/>
  <c r="V320" i="66"/>
  <c r="AA321" i="66"/>
  <c r="W321" i="66"/>
  <c r="Y321" i="66" s="1"/>
  <c r="R332" i="66"/>
  <c r="S332" i="66"/>
  <c r="V335" i="66"/>
  <c r="S335" i="66"/>
  <c r="F339" i="66"/>
  <c r="V340" i="66"/>
  <c r="R350" i="66"/>
  <c r="S350" i="66"/>
  <c r="V350" i="66"/>
  <c r="V355" i="66"/>
  <c r="S355" i="66"/>
  <c r="R355" i="66"/>
  <c r="P362" i="66"/>
  <c r="BJ362" i="66" s="1"/>
  <c r="Q362" i="66"/>
  <c r="S399" i="66"/>
  <c r="V399" i="66"/>
  <c r="P314" i="66"/>
  <c r="BJ314" i="66" s="1"/>
  <c r="Q314" i="66"/>
  <c r="Z321" i="66"/>
  <c r="V331" i="66"/>
  <c r="S331" i="66"/>
  <c r="V345" i="66"/>
  <c r="S345" i="66"/>
  <c r="R345" i="66"/>
  <c r="R352" i="66"/>
  <c r="S352" i="66"/>
  <c r="V352" i="66"/>
  <c r="R399" i="66"/>
  <c r="V404" i="66"/>
  <c r="S404" i="66"/>
  <c r="R404" i="66"/>
  <c r="F287" i="66"/>
  <c r="F299" i="66"/>
  <c r="V305" i="66"/>
  <c r="AA315" i="66"/>
  <c r="W315" i="66"/>
  <c r="P318" i="66"/>
  <c r="BJ318" i="66" s="1"/>
  <c r="Q318" i="66"/>
  <c r="P326" i="66"/>
  <c r="BJ326" i="66" s="1"/>
  <c r="Q326" i="66"/>
  <c r="V327" i="66"/>
  <c r="S327" i="66"/>
  <c r="P328" i="66"/>
  <c r="BJ328" i="66" s="1"/>
  <c r="F331" i="66"/>
  <c r="Z74" i="66" s="1"/>
  <c r="R331" i="66"/>
  <c r="V332" i="66"/>
  <c r="AA337" i="66"/>
  <c r="V347" i="66"/>
  <c r="S347" i="66"/>
  <c r="R347" i="66"/>
  <c r="P352" i="66"/>
  <c r="BJ352" i="66" s="1"/>
  <c r="R354" i="66"/>
  <c r="S354" i="66"/>
  <c r="V354" i="66"/>
  <c r="V359" i="66"/>
  <c r="S359" i="66"/>
  <c r="R359" i="66"/>
  <c r="S361" i="66"/>
  <c r="R361" i="66"/>
  <c r="V361" i="66"/>
  <c r="X367" i="66"/>
  <c r="AA367" i="66"/>
  <c r="Q369" i="66"/>
  <c r="Q373" i="66"/>
  <c r="P373" i="66"/>
  <c r="BJ373" i="66" s="1"/>
  <c r="Q379" i="66"/>
  <c r="P379" i="66"/>
  <c r="BJ379" i="66" s="1"/>
  <c r="S329" i="66"/>
  <c r="Q330" i="66"/>
  <c r="S333" i="66"/>
  <c r="Q334" i="66"/>
  <c r="S337" i="66"/>
  <c r="Q338" i="66"/>
  <c r="S341" i="66"/>
  <c r="Q342" i="66"/>
  <c r="Q363" i="66"/>
  <c r="P368" i="66"/>
  <c r="BJ368" i="66" s="1"/>
  <c r="Q368" i="66"/>
  <c r="S371" i="66"/>
  <c r="V371" i="66"/>
  <c r="R371" i="66"/>
  <c r="P377" i="66"/>
  <c r="BJ377" i="66" s="1"/>
  <c r="Q377" i="66"/>
  <c r="Y386" i="66"/>
  <c r="X394" i="66"/>
  <c r="AB434" i="66"/>
  <c r="AF434" i="66"/>
  <c r="AC434" i="66"/>
  <c r="V370" i="66"/>
  <c r="S370" i="66"/>
  <c r="V382" i="66"/>
  <c r="R382" i="66"/>
  <c r="S382" i="66"/>
  <c r="S397" i="66"/>
  <c r="P366" i="66"/>
  <c r="BJ366" i="66" s="1"/>
  <c r="Q366" i="66"/>
  <c r="S367" i="66"/>
  <c r="R367" i="66"/>
  <c r="V374" i="66"/>
  <c r="R374" i="66"/>
  <c r="S374" i="66"/>
  <c r="P380" i="66"/>
  <c r="BJ380" i="66" s="1"/>
  <c r="Q380" i="66"/>
  <c r="R385" i="66"/>
  <c r="Q391" i="66"/>
  <c r="P391" i="66"/>
  <c r="BJ391" i="66" s="1"/>
  <c r="P392" i="66"/>
  <c r="BJ392" i="66" s="1"/>
  <c r="Q392" i="66"/>
  <c r="U398" i="66"/>
  <c r="T398" i="66"/>
  <c r="S413" i="66"/>
  <c r="R413" i="66"/>
  <c r="V413" i="66"/>
  <c r="P367" i="66"/>
  <c r="BJ367" i="66" s="1"/>
  <c r="P376" i="66"/>
  <c r="BJ376" i="66" s="1"/>
  <c r="Q376" i="66"/>
  <c r="P384" i="66"/>
  <c r="BJ384" i="66" s="1"/>
  <c r="Q384" i="66"/>
  <c r="Q393" i="66"/>
  <c r="S401" i="66"/>
  <c r="V401" i="66"/>
  <c r="R401" i="66"/>
  <c r="F367" i="66"/>
  <c r="F373" i="66"/>
  <c r="F374" i="66"/>
  <c r="Q378" i="66"/>
  <c r="F381" i="66"/>
  <c r="F383" i="66"/>
  <c r="F385" i="66"/>
  <c r="W398" i="66"/>
  <c r="AA398" i="66"/>
  <c r="X398" i="66"/>
  <c r="AA407" i="66"/>
  <c r="X407" i="66"/>
  <c r="R444" i="66"/>
  <c r="V444" i="66"/>
  <c r="S444" i="66"/>
  <c r="W386" i="66"/>
  <c r="AA386" i="66"/>
  <c r="F395" i="66"/>
  <c r="F397" i="66"/>
  <c r="S421" i="66"/>
  <c r="V421" i="66"/>
  <c r="R421" i="66"/>
  <c r="T435" i="66"/>
  <c r="S387" i="66"/>
  <c r="V387" i="66"/>
  <c r="V388" i="66"/>
  <c r="S388" i="66"/>
  <c r="V390" i="66"/>
  <c r="R390" i="66"/>
  <c r="P400" i="66"/>
  <c r="BJ400" i="66" s="1"/>
  <c r="Q400" i="66"/>
  <c r="S403" i="66"/>
  <c r="V403" i="66"/>
  <c r="R403" i="66"/>
  <c r="AA425" i="66"/>
  <c r="W425" i="66"/>
  <c r="S383" i="66"/>
  <c r="V383" i="66"/>
  <c r="S386" i="66"/>
  <c r="R387" i="66"/>
  <c r="R388" i="66"/>
  <c r="S390" i="66"/>
  <c r="Q406" i="66"/>
  <c r="P414" i="66"/>
  <c r="BJ414" i="66" s="1"/>
  <c r="Q414" i="66"/>
  <c r="X434" i="66"/>
  <c r="W434" i="66"/>
  <c r="S407" i="66"/>
  <c r="R407" i="66"/>
  <c r="P408" i="66"/>
  <c r="BJ408" i="66" s="1"/>
  <c r="Q408" i="66"/>
  <c r="R416" i="66"/>
  <c r="V416" i="66"/>
  <c r="R432" i="66"/>
  <c r="V432" i="66"/>
  <c r="S432" i="66"/>
  <c r="U433" i="66"/>
  <c r="T433" i="66"/>
  <c r="X438" i="66"/>
  <c r="AA438" i="66"/>
  <c r="W438" i="66"/>
  <c r="T450" i="66"/>
  <c r="U450" i="66"/>
  <c r="X457" i="66"/>
  <c r="AA457" i="66"/>
  <c r="W457" i="66"/>
  <c r="F365" i="66"/>
  <c r="F377" i="66"/>
  <c r="F389" i="66"/>
  <c r="V395" i="66"/>
  <c r="F401" i="66"/>
  <c r="F403" i="66"/>
  <c r="S405" i="66"/>
  <c r="V405" i="66"/>
  <c r="S409" i="66"/>
  <c r="V409" i="66"/>
  <c r="R409" i="66"/>
  <c r="F417" i="66"/>
  <c r="AA419" i="66"/>
  <c r="X419" i="66"/>
  <c r="U443" i="66"/>
  <c r="T443" i="66"/>
  <c r="P412" i="66"/>
  <c r="BJ412" i="66" s="1"/>
  <c r="Q412" i="66"/>
  <c r="S415" i="66"/>
  <c r="V415" i="66"/>
  <c r="R415" i="66"/>
  <c r="P420" i="66"/>
  <c r="BJ420" i="66" s="1"/>
  <c r="Q420" i="66"/>
  <c r="R422" i="66"/>
  <c r="V422" i="66"/>
  <c r="F393" i="66"/>
  <c r="Q396" i="66"/>
  <c r="R410" i="66"/>
  <c r="V410" i="66"/>
  <c r="P418" i="66"/>
  <c r="BJ418" i="66" s="1"/>
  <c r="Q418" i="66"/>
  <c r="S422" i="66"/>
  <c r="X442" i="66"/>
  <c r="AA442" i="66"/>
  <c r="W442" i="66"/>
  <c r="V423" i="66"/>
  <c r="S423" i="66"/>
  <c r="R434" i="66"/>
  <c r="S434" i="66"/>
  <c r="Q468" i="66"/>
  <c r="P468" i="66"/>
  <c r="BJ468" i="66" s="1"/>
  <c r="F409" i="66"/>
  <c r="U305" i="66" s="1"/>
  <c r="F415" i="66"/>
  <c r="F421" i="66"/>
  <c r="U439" i="66"/>
  <c r="R440" i="66"/>
  <c r="V440" i="66"/>
  <c r="S440" i="66"/>
  <c r="X446" i="66"/>
  <c r="AA446" i="66"/>
  <c r="U460" i="66"/>
  <c r="T460" i="66"/>
  <c r="R424" i="66"/>
  <c r="V424" i="66"/>
  <c r="S424" i="66"/>
  <c r="AA431" i="66"/>
  <c r="X431" i="66"/>
  <c r="W431" i="66"/>
  <c r="X448" i="66"/>
  <c r="AA448" i="66"/>
  <c r="W448" i="66"/>
  <c r="F407" i="66"/>
  <c r="X411" i="66"/>
  <c r="X417" i="66"/>
  <c r="R419" i="66"/>
  <c r="R436" i="66"/>
  <c r="V436" i="66"/>
  <c r="S436" i="66"/>
  <c r="V426" i="66"/>
  <c r="T427" i="66"/>
  <c r="V430" i="66"/>
  <c r="T431" i="66"/>
  <c r="W437" i="66"/>
  <c r="P469" i="66"/>
  <c r="BJ469" i="66" s="1"/>
  <c r="Q469" i="66"/>
  <c r="AA447" i="66"/>
  <c r="X447" i="66"/>
  <c r="R463" i="66"/>
  <c r="V463" i="66"/>
  <c r="S463" i="66"/>
  <c r="AA443" i="66"/>
  <c r="X443" i="66"/>
  <c r="R452" i="66"/>
  <c r="S452" i="66"/>
  <c r="U437" i="66"/>
  <c r="T437" i="66"/>
  <c r="R438" i="66"/>
  <c r="S438" i="66"/>
  <c r="R442" i="66"/>
  <c r="S442" i="66"/>
  <c r="U445" i="66"/>
  <c r="T445" i="66"/>
  <c r="R446" i="66"/>
  <c r="S446" i="66"/>
  <c r="AA452" i="66"/>
  <c r="X452" i="66"/>
  <c r="W452" i="66"/>
  <c r="R448" i="66"/>
  <c r="S448" i="66"/>
  <c r="AA458" i="66"/>
  <c r="S454" i="66"/>
  <c r="R457" i="66"/>
  <c r="S457" i="66"/>
  <c r="R460" i="66"/>
  <c r="V460" i="66"/>
  <c r="Q474" i="66"/>
  <c r="P474" i="66"/>
  <c r="BJ474" i="66" s="1"/>
  <c r="V454" i="66"/>
  <c r="R456" i="66"/>
  <c r="V456" i="66"/>
  <c r="P475" i="66"/>
  <c r="BJ475" i="66" s="1"/>
  <c r="Q475" i="66"/>
  <c r="X486" i="66"/>
  <c r="U451" i="66"/>
  <c r="T451" i="66"/>
  <c r="S456" i="66"/>
  <c r="F449" i="66"/>
  <c r="Z120" i="66" s="1"/>
  <c r="R449" i="66"/>
  <c r="X451" i="66"/>
  <c r="AA451" i="66"/>
  <c r="W451" i="66"/>
  <c r="T453" i="66"/>
  <c r="R455" i="66"/>
  <c r="V455" i="66"/>
  <c r="R461" i="66"/>
  <c r="V461" i="66"/>
  <c r="S461" i="66"/>
  <c r="S472" i="66"/>
  <c r="R472" i="66"/>
  <c r="V472" i="66"/>
  <c r="R464" i="66"/>
  <c r="V464" i="66"/>
  <c r="S464" i="66"/>
  <c r="V476" i="66"/>
  <c r="V471" i="66"/>
  <c r="S471" i="66"/>
  <c r="F480" i="66"/>
  <c r="S458" i="66"/>
  <c r="R459" i="66"/>
  <c r="V459" i="66"/>
  <c r="R462" i="66"/>
  <c r="V462" i="66"/>
  <c r="R471" i="66"/>
  <c r="S478" i="66"/>
  <c r="V478" i="66"/>
  <c r="R478" i="66"/>
  <c r="V483" i="66"/>
  <c r="S483" i="66"/>
  <c r="R483" i="66"/>
  <c r="S470" i="66"/>
  <c r="V470" i="66"/>
  <c r="V473" i="66"/>
  <c r="R473" i="66"/>
  <c r="S473" i="66"/>
  <c r="S482" i="66"/>
  <c r="V482" i="66"/>
  <c r="S484" i="66"/>
  <c r="R484" i="66"/>
  <c r="V484" i="66"/>
  <c r="V465" i="66"/>
  <c r="S465" i="66"/>
  <c r="F474" i="66"/>
  <c r="Y477" i="66"/>
  <c r="S480" i="66"/>
  <c r="V480" i="66"/>
  <c r="R482" i="66"/>
  <c r="Y492" i="66"/>
  <c r="Z492" i="66"/>
  <c r="R465" i="66"/>
  <c r="S466" i="66"/>
  <c r="V466" i="66"/>
  <c r="R466" i="66"/>
  <c r="V467" i="66"/>
  <c r="R467" i="66"/>
  <c r="F469" i="66"/>
  <c r="P485" i="66"/>
  <c r="BJ485" i="66" s="1"/>
  <c r="Q485" i="66"/>
  <c r="V501" i="66"/>
  <c r="S501" i="66"/>
  <c r="R501" i="66"/>
  <c r="F481" i="66"/>
  <c r="P488" i="66"/>
  <c r="BJ488" i="66" s="1"/>
  <c r="Q488" i="66"/>
  <c r="AB492" i="66"/>
  <c r="P497" i="66"/>
  <c r="BJ497" i="66" s="1"/>
  <c r="Q497" i="66"/>
  <c r="F466" i="66"/>
  <c r="S477" i="66"/>
  <c r="F478" i="66"/>
  <c r="R479" i="66"/>
  <c r="Q481" i="66"/>
  <c r="R486" i="66"/>
  <c r="F487" i="66"/>
  <c r="F472" i="66"/>
  <c r="W477" i="66"/>
  <c r="F484" i="66"/>
  <c r="P487" i="66"/>
  <c r="BJ487" i="66" s="1"/>
  <c r="Q487" i="66"/>
  <c r="S492" i="66"/>
  <c r="R492" i="66"/>
  <c r="P494" i="66"/>
  <c r="BJ494" i="66" s="1"/>
  <c r="Q494" i="66"/>
  <c r="V503" i="66"/>
  <c r="R503" i="66"/>
  <c r="S503" i="66"/>
  <c r="R509" i="66"/>
  <c r="V509" i="66"/>
  <c r="S509" i="66"/>
  <c r="V489" i="66"/>
  <c r="S489" i="66"/>
  <c r="P492" i="66"/>
  <c r="BJ492" i="66" s="1"/>
  <c r="F495" i="66"/>
  <c r="X495" i="66"/>
  <c r="AA495" i="66"/>
  <c r="W495" i="66"/>
  <c r="S490" i="66"/>
  <c r="R490" i="66"/>
  <c r="V490" i="66"/>
  <c r="V491" i="66"/>
  <c r="S491" i="66"/>
  <c r="R491" i="66"/>
  <c r="P502" i="66"/>
  <c r="BJ502" i="66" s="1"/>
  <c r="Q502" i="66"/>
  <c r="P508" i="66"/>
  <c r="BJ508" i="66" s="1"/>
  <c r="Q508" i="66"/>
  <c r="S493" i="66"/>
  <c r="V493" i="66"/>
  <c r="R495" i="66"/>
  <c r="F496" i="66"/>
  <c r="U513" i="66"/>
  <c r="T513" i="66"/>
  <c r="F490" i="66"/>
  <c r="P496" i="66"/>
  <c r="BJ496" i="66" s="1"/>
  <c r="Q496" i="66"/>
  <c r="V498" i="66"/>
  <c r="S498" i="66"/>
  <c r="P506" i="66"/>
  <c r="BJ506" i="66" s="1"/>
  <c r="Q506" i="66"/>
  <c r="V507" i="66"/>
  <c r="R507" i="66"/>
  <c r="S507" i="66"/>
  <c r="R511" i="66"/>
  <c r="V511" i="66"/>
  <c r="S511" i="66"/>
  <c r="F492" i="66"/>
  <c r="R498" i="66"/>
  <c r="P500" i="66"/>
  <c r="BJ500" i="66" s="1"/>
  <c r="Q500" i="66"/>
  <c r="P504" i="66"/>
  <c r="BJ504" i="66" s="1"/>
  <c r="Q504" i="66"/>
  <c r="R505" i="66"/>
  <c r="V505" i="66"/>
  <c r="S505" i="66"/>
  <c r="P510" i="66"/>
  <c r="BJ510" i="66" s="1"/>
  <c r="Q510" i="66"/>
  <c r="F499" i="66"/>
  <c r="R512" i="66"/>
  <c r="S512" i="66"/>
  <c r="F501" i="66"/>
  <c r="V512" i="66"/>
  <c r="R513" i="66"/>
  <c r="V513" i="66"/>
  <c r="V499" i="66"/>
  <c r="S514" i="66"/>
  <c r="F643" i="66"/>
  <c r="F651" i="66"/>
  <c r="F669" i="66"/>
  <c r="F687" i="66"/>
  <c r="F705" i="66"/>
  <c r="F723" i="66"/>
  <c r="F741" i="66"/>
  <c r="F759" i="66"/>
  <c r="F793" i="66"/>
  <c r="F642" i="66"/>
  <c r="F660" i="66"/>
  <c r="F678" i="66"/>
  <c r="F696" i="66"/>
  <c r="F714" i="66"/>
  <c r="F732" i="66"/>
  <c r="F750" i="66"/>
  <c r="F768" i="66"/>
  <c r="F794" i="66"/>
  <c r="F946" i="66"/>
  <c r="F787" i="66"/>
  <c r="F805" i="66"/>
  <c r="F823" i="66"/>
  <c r="F841" i="66"/>
  <c r="F859" i="66"/>
  <c r="F877" i="66"/>
  <c r="F895" i="66"/>
  <c r="F913" i="66"/>
  <c r="F931" i="66"/>
  <c r="F949" i="66"/>
  <c r="F967" i="66"/>
  <c r="F985" i="66"/>
  <c r="F778" i="66"/>
  <c r="F796" i="66"/>
  <c r="F814" i="66"/>
  <c r="F832" i="66"/>
  <c r="F850" i="66"/>
  <c r="F868" i="66"/>
  <c r="F886" i="66"/>
  <c r="F904" i="66"/>
  <c r="F922" i="66"/>
  <c r="F940" i="66"/>
  <c r="F958" i="66"/>
  <c r="F976" i="66"/>
  <c r="F994" i="66"/>
  <c r="P243" i="67"/>
  <c r="P237" i="67"/>
  <c r="P231" i="67"/>
  <c r="P225" i="67"/>
  <c r="P219" i="67"/>
  <c r="P213" i="67"/>
  <c r="P207" i="67"/>
  <c r="P201" i="67"/>
  <c r="P195" i="67"/>
  <c r="P189" i="67"/>
  <c r="P183" i="67"/>
  <c r="P177" i="67"/>
  <c r="P171" i="67"/>
  <c r="P165" i="67"/>
  <c r="P159" i="67"/>
  <c r="P153" i="67"/>
  <c r="P147" i="67"/>
  <c r="P141" i="67"/>
  <c r="P136" i="67"/>
  <c r="P130" i="67"/>
  <c r="P514" i="67"/>
  <c r="P508" i="67"/>
  <c r="P502" i="67"/>
  <c r="P496" i="67"/>
  <c r="P490" i="67"/>
  <c r="P484" i="67"/>
  <c r="P468" i="67"/>
  <c r="P432" i="67"/>
  <c r="P408" i="67"/>
  <c r="P360" i="67"/>
  <c r="P8" i="67"/>
  <c r="P480" i="67"/>
  <c r="P456" i="67"/>
  <c r="P420" i="67"/>
  <c r="P396" i="67"/>
  <c r="P348" i="67"/>
  <c r="P488" i="67"/>
  <c r="P482" i="67"/>
  <c r="P125" i="67"/>
  <c r="P511" i="67"/>
  <c r="P505" i="67"/>
  <c r="P499" i="67"/>
  <c r="P493" i="67"/>
  <c r="P487" i="67"/>
  <c r="P481" i="67"/>
  <c r="P328" i="67"/>
  <c r="P322" i="67"/>
  <c r="P316" i="67"/>
  <c r="P310" i="67"/>
  <c r="P304" i="67"/>
  <c r="P298" i="67"/>
  <c r="P292" i="67"/>
  <c r="P286" i="67"/>
  <c r="P280" i="67"/>
  <c r="P274" i="67"/>
  <c r="P268" i="67"/>
  <c r="P262" i="67"/>
  <c r="P256" i="67"/>
  <c r="P250" i="67"/>
  <c r="P244" i="67"/>
  <c r="P238" i="67"/>
  <c r="P232" i="67"/>
  <c r="P226" i="67"/>
  <c r="P220" i="67"/>
  <c r="P214" i="67"/>
  <c r="P208" i="67"/>
  <c r="P196" i="67"/>
  <c r="P190" i="67"/>
  <c r="P184" i="67"/>
  <c r="P178" i="67"/>
  <c r="P172" i="67"/>
  <c r="P166" i="67"/>
  <c r="P160" i="67"/>
  <c r="P154" i="67"/>
  <c r="P148" i="67"/>
  <c r="P142" i="67"/>
  <c r="P126" i="67"/>
  <c r="P114" i="67"/>
  <c r="Q102" i="67"/>
  <c r="V102" i="67" s="1"/>
  <c r="W102" i="67" s="1"/>
  <c r="P102" i="67"/>
  <c r="P84" i="67"/>
  <c r="P66" i="67"/>
  <c r="P54" i="67"/>
  <c r="P48" i="67"/>
  <c r="P36" i="67"/>
  <c r="P30" i="67"/>
  <c r="P113" i="67"/>
  <c r="P509" i="67"/>
  <c r="P503" i="67"/>
  <c r="P497" i="67"/>
  <c r="P491" i="67"/>
  <c r="P485" i="67"/>
  <c r="P474" i="67"/>
  <c r="P462" i="67"/>
  <c r="P450" i="67"/>
  <c r="P438" i="67"/>
  <c r="P426" i="67"/>
  <c r="P414" i="67"/>
  <c r="P402" i="67"/>
  <c r="P390" i="67"/>
  <c r="P378" i="67"/>
  <c r="P366" i="67"/>
  <c r="P354" i="67"/>
  <c r="P342" i="67"/>
  <c r="P337" i="67"/>
  <c r="P331" i="67"/>
  <c r="P124" i="67"/>
  <c r="P118" i="67"/>
  <c r="P112" i="67"/>
  <c r="P106" i="67"/>
  <c r="P100" i="67"/>
  <c r="P94" i="67"/>
  <c r="P82" i="67"/>
  <c r="P76" i="67"/>
  <c r="P64" i="67"/>
  <c r="P58" i="67"/>
  <c r="P46" i="67"/>
  <c r="P40" i="67"/>
  <c r="P28" i="67"/>
  <c r="P22" i="67"/>
  <c r="P16" i="67"/>
  <c r="P119" i="67"/>
  <c r="P473" i="67"/>
  <c r="P467" i="67"/>
  <c r="P461" i="67"/>
  <c r="P449" i="67"/>
  <c r="P443" i="67"/>
  <c r="P437" i="67"/>
  <c r="P431" i="67"/>
  <c r="P425" i="67"/>
  <c r="P325" i="67"/>
  <c r="P319" i="67"/>
  <c r="P313" i="67"/>
  <c r="P307" i="67"/>
  <c r="P301" i="67"/>
  <c r="P295" i="67"/>
  <c r="P289" i="67"/>
  <c r="P283" i="67"/>
  <c r="P277" i="67"/>
  <c r="P271" i="67"/>
  <c r="P265" i="67"/>
  <c r="P259" i="67"/>
  <c r="P253" i="67"/>
  <c r="P247" i="67"/>
  <c r="P241" i="67"/>
  <c r="P235" i="67"/>
  <c r="P229" i="67"/>
  <c r="P223" i="67"/>
  <c r="P217" i="67"/>
  <c r="P211" i="67"/>
  <c r="P205" i="67"/>
  <c r="P193" i="67"/>
  <c r="P187" i="67"/>
  <c r="P181" i="67"/>
  <c r="P175" i="67"/>
  <c r="P163" i="67"/>
  <c r="P157" i="67"/>
  <c r="P151" i="67"/>
  <c r="P93" i="67"/>
  <c r="P81" i="67"/>
  <c r="P75" i="67"/>
  <c r="P63" i="67"/>
  <c r="P57" i="67"/>
  <c r="P45" i="67"/>
  <c r="P39" i="67"/>
  <c r="P27" i="67"/>
  <c r="P15" i="67"/>
  <c r="P108" i="67"/>
  <c r="P479" i="67"/>
  <c r="P455" i="67"/>
  <c r="P478" i="67"/>
  <c r="P472" i="67"/>
  <c r="P466" i="67"/>
  <c r="P460" i="67"/>
  <c r="P454" i="67"/>
  <c r="P448" i="67"/>
  <c r="P442" i="67"/>
  <c r="P436" i="67"/>
  <c r="P430" i="67"/>
  <c r="P424" i="67"/>
  <c r="P418" i="67"/>
  <c r="P412" i="67"/>
  <c r="P406" i="67"/>
  <c r="P400" i="67"/>
  <c r="P394" i="67"/>
  <c r="P388" i="67"/>
  <c r="P382" i="67"/>
  <c r="P376" i="67"/>
  <c r="P370" i="67"/>
  <c r="P364" i="67"/>
  <c r="P358" i="67"/>
  <c r="P352" i="67"/>
  <c r="P346" i="67"/>
  <c r="P340" i="67"/>
  <c r="P330" i="67"/>
  <c r="P318" i="67"/>
  <c r="P306" i="67"/>
  <c r="P294" i="67"/>
  <c r="P282" i="67"/>
  <c r="P258" i="67"/>
  <c r="P246" i="67"/>
  <c r="P234" i="67"/>
  <c r="P222" i="67"/>
  <c r="P210" i="67"/>
  <c r="P198" i="67"/>
  <c r="P186" i="67"/>
  <c r="P174" i="67"/>
  <c r="P162" i="67"/>
  <c r="P150" i="67"/>
  <c r="P139" i="67"/>
  <c r="P477" i="67"/>
  <c r="P471" i="67"/>
  <c r="P465" i="67"/>
  <c r="P459" i="67"/>
  <c r="P453" i="67"/>
  <c r="P447" i="67"/>
  <c r="P441" i="67"/>
  <c r="P435" i="67"/>
  <c r="P429" i="67"/>
  <c r="P423" i="67"/>
  <c r="P417" i="67"/>
  <c r="P411" i="67"/>
  <c r="P405" i="67"/>
  <c r="P399" i="67"/>
  <c r="P393" i="67"/>
  <c r="P387" i="67"/>
  <c r="P381" i="67"/>
  <c r="P375" i="67"/>
  <c r="P369" i="67"/>
  <c r="P363" i="67"/>
  <c r="P334" i="67"/>
  <c r="P127" i="67"/>
  <c r="P115" i="67"/>
  <c r="P103" i="67"/>
  <c r="Q97" i="67"/>
  <c r="S97" i="67" s="1"/>
  <c r="P97" i="67"/>
  <c r="P91" i="67"/>
  <c r="Q85" i="67"/>
  <c r="R85" i="67" s="1"/>
  <c r="P85" i="67"/>
  <c r="P79" i="67"/>
  <c r="P73" i="67"/>
  <c r="P67" i="67"/>
  <c r="P61" i="67"/>
  <c r="P55" i="67"/>
  <c r="P49" i="67"/>
  <c r="P43" i="67"/>
  <c r="P37" i="67"/>
  <c r="P31" i="67"/>
  <c r="P25" i="67"/>
  <c r="P19" i="67"/>
  <c r="P13" i="67"/>
  <c r="P7" i="67"/>
  <c r="P368" i="67"/>
  <c r="P362" i="67"/>
  <c r="P356" i="67"/>
  <c r="P350" i="67"/>
  <c r="P344" i="67"/>
  <c r="P338" i="67"/>
  <c r="P333" i="67"/>
  <c r="P137" i="67"/>
  <c r="P131" i="67"/>
  <c r="P98" i="67"/>
  <c r="P92" i="67"/>
  <c r="P86" i="67"/>
  <c r="P80" i="67"/>
  <c r="P74" i="67"/>
  <c r="P68" i="67"/>
  <c r="P62" i="67"/>
  <c r="P56" i="67"/>
  <c r="P50" i="67"/>
  <c r="P44" i="67"/>
  <c r="P38" i="67"/>
  <c r="P32" i="67"/>
  <c r="Q26" i="67"/>
  <c r="V26" i="67" s="1"/>
  <c r="P26" i="67"/>
  <c r="P10" i="67"/>
  <c r="P202" i="67"/>
  <c r="Q176" i="67"/>
  <c r="V176" i="67" s="1"/>
  <c r="P176" i="67"/>
  <c r="P135" i="67"/>
  <c r="P107" i="67"/>
  <c r="P101" i="67"/>
  <c r="P6" i="67"/>
  <c r="P12" i="67"/>
  <c r="P18" i="67"/>
  <c r="P145" i="67"/>
  <c r="P169" i="67"/>
  <c r="P419" i="67"/>
  <c r="P413" i="67"/>
  <c r="P407" i="67"/>
  <c r="P401" i="67"/>
  <c r="P395" i="67"/>
  <c r="P389" i="67"/>
  <c r="P383" i="67"/>
  <c r="P377" i="67"/>
  <c r="P371" i="67"/>
  <c r="P365" i="67"/>
  <c r="P359" i="67"/>
  <c r="P353" i="67"/>
  <c r="P347" i="67"/>
  <c r="P341" i="67"/>
  <c r="P140" i="67"/>
  <c r="P134" i="67"/>
  <c r="P129" i="67"/>
  <c r="P123" i="67"/>
  <c r="P117" i="67"/>
  <c r="P111" i="67"/>
  <c r="P95" i="67"/>
  <c r="P89" i="67"/>
  <c r="P83" i="67"/>
  <c r="P77" i="67"/>
  <c r="P71" i="67"/>
  <c r="P65" i="67"/>
  <c r="P59" i="67"/>
  <c r="P53" i="67"/>
  <c r="P47" i="67"/>
  <c r="P41" i="67"/>
  <c r="P35" i="67"/>
  <c r="P29" i="67"/>
  <c r="P23" i="67"/>
  <c r="P72" i="67"/>
  <c r="P90" i="67"/>
  <c r="P513" i="67"/>
  <c r="P507" i="67"/>
  <c r="P501" i="67"/>
  <c r="P495" i="67"/>
  <c r="P489" i="67"/>
  <c r="P483" i="67"/>
  <c r="P335" i="67"/>
  <c r="P128" i="67"/>
  <c r="P122" i="67"/>
  <c r="P116" i="67"/>
  <c r="P110" i="67"/>
  <c r="P105" i="67"/>
  <c r="P14" i="67"/>
  <c r="P20" i="67"/>
  <c r="P138" i="67"/>
  <c r="P270" i="67"/>
  <c r="P357" i="67"/>
  <c r="P351" i="67"/>
  <c r="P345" i="67"/>
  <c r="P339" i="67"/>
  <c r="P329" i="67"/>
  <c r="P323" i="67"/>
  <c r="P317" i="67"/>
  <c r="P311" i="67"/>
  <c r="P305" i="67"/>
  <c r="P299" i="67"/>
  <c r="P293" i="67"/>
  <c r="P287" i="67"/>
  <c r="P281" i="67"/>
  <c r="P275" i="67"/>
  <c r="P269" i="67"/>
  <c r="P263" i="67"/>
  <c r="P257" i="67"/>
  <c r="P251" i="67"/>
  <c r="P245" i="67"/>
  <c r="P239" i="67"/>
  <c r="P233" i="67"/>
  <c r="P227" i="67"/>
  <c r="P221" i="67"/>
  <c r="P215" i="67"/>
  <c r="Q209" i="67"/>
  <c r="S209" i="67" s="1"/>
  <c r="U209" i="67" s="1"/>
  <c r="P209" i="67"/>
  <c r="P203" i="67"/>
  <c r="Q197" i="67"/>
  <c r="R197" i="67" s="1"/>
  <c r="P197" i="67"/>
  <c r="P191" i="67"/>
  <c r="P185" i="67"/>
  <c r="P179" i="67"/>
  <c r="P173" i="67"/>
  <c r="P167" i="67"/>
  <c r="P161" i="67"/>
  <c r="P155" i="67"/>
  <c r="P149" i="67"/>
  <c r="P143" i="67"/>
  <c r="P104" i="67"/>
  <c r="P99" i="67"/>
  <c r="P9" i="67"/>
  <c r="P21" i="67"/>
  <c r="P199" i="67"/>
  <c r="Q410" i="67"/>
  <c r="S410" i="67" s="1"/>
  <c r="Q380" i="67"/>
  <c r="S380" i="67" s="1"/>
  <c r="T380" i="67" s="1"/>
  <c r="Q196" i="67"/>
  <c r="R196" i="67" s="1"/>
  <c r="Q8" i="67"/>
  <c r="V8" i="67" s="1"/>
  <c r="X8" i="67" s="1"/>
  <c r="Q66" i="67"/>
  <c r="Q60" i="67"/>
  <c r="R60" i="67" s="1"/>
  <c r="Q54" i="67"/>
  <c r="R54" i="67" s="1"/>
  <c r="Q48" i="67"/>
  <c r="V48" i="67" s="1"/>
  <c r="X48" i="67" s="1"/>
  <c r="Q36" i="67"/>
  <c r="V36" i="67" s="1"/>
  <c r="W36" i="67" s="1"/>
  <c r="Q30" i="67"/>
  <c r="R30" i="67" s="1"/>
  <c r="Q24" i="67"/>
  <c r="S24" i="67" s="1"/>
  <c r="Q83" i="67"/>
  <c r="S83" i="67" s="1"/>
  <c r="U83" i="67" s="1"/>
  <c r="Q71" i="67"/>
  <c r="S71" i="67" s="1"/>
  <c r="Q258" i="67"/>
  <c r="S258" i="67" s="1"/>
  <c r="Q150" i="67"/>
  <c r="R150" i="67" s="1"/>
  <c r="Q133" i="67"/>
  <c r="S133" i="67" s="1"/>
  <c r="Q399" i="67"/>
  <c r="Q363" i="67"/>
  <c r="V363" i="67" s="1"/>
  <c r="X363" i="67" s="1"/>
  <c r="Y363" i="67" s="1"/>
  <c r="Q179" i="67"/>
  <c r="V179" i="67" s="1"/>
  <c r="Q65" i="67"/>
  <c r="S65" i="67" s="1"/>
  <c r="T65" i="67" s="1"/>
  <c r="Q59" i="67"/>
  <c r="S59" i="67" s="1"/>
  <c r="U59" i="67" s="1"/>
  <c r="Q53" i="67"/>
  <c r="V53" i="67" s="1"/>
  <c r="X53" i="67" s="1"/>
  <c r="Q47" i="67"/>
  <c r="Q41" i="67"/>
  <c r="V41" i="67" s="1"/>
  <c r="W41" i="67" s="1"/>
  <c r="Q35" i="67"/>
  <c r="S35" i="67" s="1"/>
  <c r="Q29" i="67"/>
  <c r="R29" i="67" s="1"/>
  <c r="Q23" i="67"/>
  <c r="S23" i="67" s="1"/>
  <c r="AA12" i="67"/>
  <c r="AC12" i="67" s="1"/>
  <c r="Q203" i="67"/>
  <c r="Q17" i="67"/>
  <c r="V17" i="67" s="1"/>
  <c r="AA17" i="67" s="1"/>
  <c r="Q11" i="67"/>
  <c r="R11" i="67" s="1"/>
  <c r="Q204" i="67"/>
  <c r="S204" i="67" s="1"/>
  <c r="Q7" i="67"/>
  <c r="R7" i="67" s="1"/>
  <c r="Q510" i="67"/>
  <c r="R510" i="67" s="1"/>
  <c r="Q478" i="67"/>
  <c r="V478" i="67" s="1"/>
  <c r="Q403" i="67"/>
  <c r="R403" i="67" s="1"/>
  <c r="Q166" i="67"/>
  <c r="Q468" i="67"/>
  <c r="R468" i="67" s="1"/>
  <c r="Q126" i="67"/>
  <c r="V126" i="67" s="1"/>
  <c r="W126" i="67" s="1"/>
  <c r="F3" i="67"/>
  <c r="F15" i="67"/>
  <c r="F21" i="67"/>
  <c r="F33" i="67"/>
  <c r="F39" i="67"/>
  <c r="F51" i="67"/>
  <c r="F57" i="67"/>
  <c r="F69" i="67"/>
  <c r="F75" i="67"/>
  <c r="F87" i="67"/>
  <c r="F93" i="67"/>
  <c r="F105" i="67"/>
  <c r="F111" i="67"/>
  <c r="F123" i="67"/>
  <c r="F129" i="67"/>
  <c r="F141" i="67"/>
  <c r="F147" i="67"/>
  <c r="F159" i="67"/>
  <c r="F165" i="67"/>
  <c r="F177" i="67"/>
  <c r="F183" i="67"/>
  <c r="F195" i="67"/>
  <c r="F201" i="67"/>
  <c r="F213" i="67"/>
  <c r="F219" i="67"/>
  <c r="F231" i="67"/>
  <c r="F237" i="67"/>
  <c r="F249" i="67"/>
  <c r="F255" i="67"/>
  <c r="F273" i="67"/>
  <c r="F285" i="67"/>
  <c r="F297" i="67"/>
  <c r="F309" i="67"/>
  <c r="F315" i="67"/>
  <c r="F327" i="67"/>
  <c r="F339" i="67"/>
  <c r="F351" i="67"/>
  <c r="F363" i="67"/>
  <c r="F369" i="67"/>
  <c r="F381" i="67"/>
  <c r="F405" i="67"/>
  <c r="F417" i="67"/>
  <c r="F423" i="67"/>
  <c r="F435" i="67"/>
  <c r="F441" i="67"/>
  <c r="F447" i="67"/>
  <c r="F453" i="67"/>
  <c r="F459" i="67"/>
  <c r="Q502" i="67"/>
  <c r="Q414" i="67"/>
  <c r="S414" i="67" s="1"/>
  <c r="U414" i="67" s="1"/>
  <c r="Q355" i="67"/>
  <c r="S355" i="67" s="1"/>
  <c r="Q167" i="67"/>
  <c r="V167" i="67" s="1"/>
  <c r="AA167" i="67" s="1"/>
  <c r="Q117" i="67"/>
  <c r="V117" i="67" s="1"/>
  <c r="Q103" i="67"/>
  <c r="S103" i="67" s="1"/>
  <c r="Q87" i="67"/>
  <c r="S87" i="67" s="1"/>
  <c r="Q42" i="67"/>
  <c r="F587" i="67"/>
  <c r="F593" i="67"/>
  <c r="F599" i="67"/>
  <c r="F605" i="67"/>
  <c r="F611" i="67"/>
  <c r="F617" i="67"/>
  <c r="F623" i="67"/>
  <c r="F629" i="67"/>
  <c r="F635" i="67"/>
  <c r="F641" i="67"/>
  <c r="F647" i="67"/>
  <c r="F653" i="67"/>
  <c r="F659" i="67"/>
  <c r="F665" i="67"/>
  <c r="F671" i="67"/>
  <c r="F677" i="67"/>
  <c r="F683" i="67"/>
  <c r="F689" i="67"/>
  <c r="F695" i="67"/>
  <c r="F701" i="67"/>
  <c r="F707" i="67"/>
  <c r="F713" i="67"/>
  <c r="F719" i="67"/>
  <c r="F725" i="67"/>
  <c r="F731" i="67"/>
  <c r="F737" i="67"/>
  <c r="F743" i="67"/>
  <c r="F749" i="67"/>
  <c r="F755" i="67"/>
  <c r="F761" i="67"/>
  <c r="F767" i="67"/>
  <c r="F773" i="67"/>
  <c r="F779" i="67"/>
  <c r="F785" i="67"/>
  <c r="F791" i="67"/>
  <c r="F797" i="67"/>
  <c r="F803" i="67"/>
  <c r="F809" i="67"/>
  <c r="F815" i="67"/>
  <c r="F821" i="67"/>
  <c r="F827" i="67"/>
  <c r="F833" i="67"/>
  <c r="F839" i="67"/>
  <c r="F845" i="67"/>
  <c r="F851" i="67"/>
  <c r="F857" i="67"/>
  <c r="F863" i="67"/>
  <c r="F869" i="67"/>
  <c r="F875" i="67"/>
  <c r="F881" i="67"/>
  <c r="F887" i="67"/>
  <c r="F893" i="67"/>
  <c r="F899" i="67"/>
  <c r="F905" i="67"/>
  <c r="F911" i="67"/>
  <c r="F917" i="67"/>
  <c r="F923" i="67"/>
  <c r="F929" i="67"/>
  <c r="F935" i="67"/>
  <c r="F941" i="67"/>
  <c r="F947" i="67"/>
  <c r="F953" i="67"/>
  <c r="F959" i="67"/>
  <c r="F965" i="67"/>
  <c r="F971" i="67"/>
  <c r="F977" i="67"/>
  <c r="F983" i="67"/>
  <c r="F989" i="67"/>
  <c r="F995" i="67"/>
  <c r="F1001" i="67"/>
  <c r="F1007" i="67"/>
  <c r="F1013" i="67"/>
  <c r="F1019" i="67"/>
  <c r="F1025" i="67"/>
  <c r="Q471" i="67"/>
  <c r="R471" i="67" s="1"/>
  <c r="Q462" i="67"/>
  <c r="S462" i="67" s="1"/>
  <c r="Q207" i="67"/>
  <c r="V207" i="67" s="1"/>
  <c r="AA207" i="67" s="1"/>
  <c r="Q194" i="67"/>
  <c r="V194" i="67" s="1"/>
  <c r="AA194" i="67" s="1"/>
  <c r="Q183" i="67"/>
  <c r="Q114" i="67"/>
  <c r="V114" i="67" s="1"/>
  <c r="W114" i="67" s="1"/>
  <c r="Q104" i="67"/>
  <c r="V104" i="67" s="1"/>
  <c r="AA104" i="67" s="1"/>
  <c r="AF104" i="67" s="1"/>
  <c r="AG104" i="67" s="1"/>
  <c r="S6" i="67"/>
  <c r="U6" i="67" s="1"/>
  <c r="S179" i="67"/>
  <c r="U179" i="67" s="1"/>
  <c r="Q473" i="67"/>
  <c r="V473" i="67" s="1"/>
  <c r="Q476" i="67"/>
  <c r="Q464" i="67"/>
  <c r="V464" i="67" s="1"/>
  <c r="W464" i="67" s="1"/>
  <c r="Q461" i="67"/>
  <c r="S461" i="67" s="1"/>
  <c r="Q440" i="67"/>
  <c r="S440" i="67" s="1"/>
  <c r="Q435" i="67"/>
  <c r="R435" i="67" s="1"/>
  <c r="Q433" i="67"/>
  <c r="R433" i="67" s="1"/>
  <c r="Q423" i="67"/>
  <c r="Q416" i="67"/>
  <c r="S416" i="67" s="1"/>
  <c r="U416" i="67" s="1"/>
  <c r="Q412" i="67"/>
  <c r="S412" i="67" s="1"/>
  <c r="Q392" i="67"/>
  <c r="Q382" i="67"/>
  <c r="V382" i="67" s="1"/>
  <c r="AA382" i="67" s="1"/>
  <c r="Q377" i="67"/>
  <c r="V377" i="67" s="1"/>
  <c r="Q366" i="67"/>
  <c r="Q357" i="67"/>
  <c r="Q353" i="67"/>
  <c r="S353" i="67" s="1"/>
  <c r="Q349" i="67"/>
  <c r="S349" i="67" s="1"/>
  <c r="U349" i="67" s="1"/>
  <c r="Q344" i="67"/>
  <c r="S344" i="67" s="1"/>
  <c r="U344" i="67" s="1"/>
  <c r="Q341" i="67"/>
  <c r="S341" i="67" s="1"/>
  <c r="V337" i="67"/>
  <c r="AA337" i="67" s="1"/>
  <c r="Q335" i="67"/>
  <c r="V335" i="67" s="1"/>
  <c r="W335" i="67" s="1"/>
  <c r="Q325" i="67"/>
  <c r="R325" i="67" s="1"/>
  <c r="Q253" i="67"/>
  <c r="Q248" i="67"/>
  <c r="Q242" i="67"/>
  <c r="V242" i="67" s="1"/>
  <c r="Q237" i="67"/>
  <c r="R237" i="67" s="1"/>
  <c r="Q231" i="67"/>
  <c r="R231" i="67" s="1"/>
  <c r="Q227" i="67"/>
  <c r="R227" i="67" s="1"/>
  <c r="Q213" i="67"/>
  <c r="Q206" i="67"/>
  <c r="V206" i="67" s="1"/>
  <c r="X206" i="67" s="1"/>
  <c r="Q513" i="67"/>
  <c r="V513" i="67" s="1"/>
  <c r="W513" i="67" s="1"/>
  <c r="Q508" i="67"/>
  <c r="S508" i="67" s="1"/>
  <c r="Q504" i="67"/>
  <c r="Q496" i="67"/>
  <c r="V496" i="67" s="1"/>
  <c r="Q493" i="67"/>
  <c r="R493" i="67" s="1"/>
  <c r="Q489" i="67"/>
  <c r="R489" i="67" s="1"/>
  <c r="Q484" i="67"/>
  <c r="S484" i="67" s="1"/>
  <c r="Q475" i="67"/>
  <c r="S475" i="67" s="1"/>
  <c r="Q463" i="67"/>
  <c r="V463" i="67" s="1"/>
  <c r="Q456" i="67"/>
  <c r="R456" i="67" s="1"/>
  <c r="Q451" i="67"/>
  <c r="Q448" i="67"/>
  <c r="S448" i="67" s="1"/>
  <c r="Q444" i="67"/>
  <c r="V444" i="67" s="1"/>
  <c r="Q439" i="67"/>
  <c r="V439" i="67" s="1"/>
  <c r="W439" i="67" s="1"/>
  <c r="Q432" i="67"/>
  <c r="S432" i="67" s="1"/>
  <c r="U432" i="67" s="1"/>
  <c r="Q427" i="67"/>
  <c r="R427" i="67" s="1"/>
  <c r="Q420" i="67"/>
  <c r="S420" i="67" s="1"/>
  <c r="T420" i="67" s="1"/>
  <c r="Q408" i="67"/>
  <c r="V408" i="67" s="1"/>
  <c r="W408" i="67" s="1"/>
  <c r="Q404" i="67"/>
  <c r="S404" i="67" s="1"/>
  <c r="Q401" i="67"/>
  <c r="S401" i="67" s="1"/>
  <c r="Q397" i="67"/>
  <c r="V397" i="67" s="1"/>
  <c r="Q391" i="67"/>
  <c r="Q386" i="67"/>
  <c r="S386" i="67" s="1"/>
  <c r="Q381" i="67"/>
  <c r="V381" i="67" s="1"/>
  <c r="Q376" i="67"/>
  <c r="V376" i="67" s="1"/>
  <c r="Q371" i="67"/>
  <c r="S371" i="67" s="1"/>
  <c r="Q369" i="67"/>
  <c r="R369" i="67" s="1"/>
  <c r="Q365" i="67"/>
  <c r="V365" i="67" s="1"/>
  <c r="W365" i="67" s="1"/>
  <c r="Q361" i="67"/>
  <c r="Q356" i="67"/>
  <c r="S356" i="67" s="1"/>
  <c r="U356" i="67" s="1"/>
  <c r="Q352" i="67"/>
  <c r="S352" i="67" s="1"/>
  <c r="U352" i="67" s="1"/>
  <c r="Q348" i="67"/>
  <c r="Q340" i="67"/>
  <c r="S340" i="67" s="1"/>
  <c r="R337" i="67"/>
  <c r="Q334" i="67"/>
  <c r="Q324" i="67"/>
  <c r="V324" i="67" s="1"/>
  <c r="Q318" i="67"/>
  <c r="S318" i="67" s="1"/>
  <c r="Q313" i="67"/>
  <c r="V313" i="67" s="1"/>
  <c r="Q307" i="67"/>
  <c r="V307" i="67" s="1"/>
  <c r="Q304" i="67"/>
  <c r="Q298" i="67"/>
  <c r="Q292" i="67"/>
  <c r="V292" i="67" s="1"/>
  <c r="W292" i="67" s="1"/>
  <c r="Q287" i="67"/>
  <c r="S287" i="67" s="1"/>
  <c r="Q281" i="67"/>
  <c r="R281" i="67" s="1"/>
  <c r="Q276" i="67"/>
  <c r="V276" i="67" s="1"/>
  <c r="Q271" i="67"/>
  <c r="S271" i="67" s="1"/>
  <c r="Q266" i="67"/>
  <c r="S266" i="67" s="1"/>
  <c r="Q261" i="67"/>
  <c r="R261" i="67" s="1"/>
  <c r="Q252" i="67"/>
  <c r="S252" i="67" s="1"/>
  <c r="Q247" i="67"/>
  <c r="V247" i="67" s="1"/>
  <c r="Q241" i="67"/>
  <c r="S241" i="67" s="1"/>
  <c r="Q236" i="67"/>
  <c r="Q230" i="67"/>
  <c r="R230" i="67" s="1"/>
  <c r="Q226" i="67"/>
  <c r="V226" i="67" s="1"/>
  <c r="Q217" i="67"/>
  <c r="S217" i="67" s="1"/>
  <c r="Q212" i="67"/>
  <c r="S212" i="67" s="1"/>
  <c r="Q205" i="67"/>
  <c r="S205" i="67" s="1"/>
  <c r="Q190" i="67"/>
  <c r="Q184" i="67"/>
  <c r="V184" i="67" s="1"/>
  <c r="Q177" i="67"/>
  <c r="R177" i="67" s="1"/>
  <c r="Q173" i="67"/>
  <c r="V173" i="67" s="1"/>
  <c r="Q162" i="67"/>
  <c r="Q157" i="67"/>
  <c r="S157" i="67" s="1"/>
  <c r="Q152" i="67"/>
  <c r="S152" i="67" s="1"/>
  <c r="Q147" i="67"/>
  <c r="R147" i="67" s="1"/>
  <c r="Q144" i="67"/>
  <c r="R144" i="67" s="1"/>
  <c r="Q136" i="67"/>
  <c r="V136" i="67" s="1"/>
  <c r="Q131" i="67"/>
  <c r="R131" i="67" s="1"/>
  <c r="Q120" i="67"/>
  <c r="S120" i="67" s="1"/>
  <c r="Q110" i="67"/>
  <c r="V110" i="67" s="1"/>
  <c r="W110" i="67" s="1"/>
  <c r="Q95" i="67"/>
  <c r="V95" i="67" s="1"/>
  <c r="Q88" i="67"/>
  <c r="V88" i="67" s="1"/>
  <c r="W88" i="67" s="1"/>
  <c r="Q81" i="67"/>
  <c r="V81" i="67" s="1"/>
  <c r="AA81" i="67" s="1"/>
  <c r="Q76" i="67"/>
  <c r="V76" i="67" s="1"/>
  <c r="AA76" i="67" s="1"/>
  <c r="Q61" i="67"/>
  <c r="S61" i="67" s="1"/>
  <c r="Q57" i="67"/>
  <c r="V57" i="67" s="1"/>
  <c r="AA57" i="67" s="1"/>
  <c r="AF57" i="67" s="1"/>
  <c r="Q43" i="67"/>
  <c r="Q39" i="67"/>
  <c r="Q34" i="67"/>
  <c r="Q25" i="67"/>
  <c r="S25" i="67" s="1"/>
  <c r="Q5" i="67"/>
  <c r="V5" i="67" s="1"/>
  <c r="X5" i="67" s="1"/>
  <c r="Q503" i="67"/>
  <c r="R503" i="67" s="1"/>
  <c r="Q500" i="67"/>
  <c r="Q491" i="67"/>
  <c r="S491" i="67" s="1"/>
  <c r="Q488" i="67"/>
  <c r="S488" i="67" s="1"/>
  <c r="Q483" i="67"/>
  <c r="Q479" i="67"/>
  <c r="V479" i="67" s="1"/>
  <c r="Q474" i="67"/>
  <c r="Q470" i="67"/>
  <c r="Q467" i="67"/>
  <c r="R467" i="67" s="1"/>
  <c r="Q460" i="67"/>
  <c r="V460" i="67" s="1"/>
  <c r="Q455" i="67"/>
  <c r="V455" i="67" s="1"/>
  <c r="Q447" i="67"/>
  <c r="R447" i="67" s="1"/>
  <c r="Q434" i="67"/>
  <c r="Q431" i="67"/>
  <c r="S431" i="67" s="1"/>
  <c r="Q422" i="67"/>
  <c r="S422" i="67" s="1"/>
  <c r="U422" i="67" s="1"/>
  <c r="Q419" i="67"/>
  <c r="S419" i="67" s="1"/>
  <c r="Q415" i="67"/>
  <c r="Q411" i="67"/>
  <c r="V411" i="67" s="1"/>
  <c r="Q407" i="67"/>
  <c r="V407" i="67" s="1"/>
  <c r="AA407" i="67" s="1"/>
  <c r="AB407" i="67" s="1"/>
  <c r="Q400" i="67"/>
  <c r="S400" i="67" s="1"/>
  <c r="Q396" i="67"/>
  <c r="V396" i="67" s="1"/>
  <c r="AA396" i="67" s="1"/>
  <c r="Q390" i="67"/>
  <c r="V390" i="67" s="1"/>
  <c r="Q375" i="67"/>
  <c r="Q364" i="67"/>
  <c r="S364" i="67" s="1"/>
  <c r="U364" i="67" s="1"/>
  <c r="Q360" i="67"/>
  <c r="R360" i="67" s="1"/>
  <c r="Q347" i="67"/>
  <c r="S347" i="67" s="1"/>
  <c r="Q339" i="67"/>
  <c r="R339" i="67" s="1"/>
  <c r="Q286" i="67"/>
  <c r="Q168" i="67"/>
  <c r="R168" i="67" s="1"/>
  <c r="Q128" i="67"/>
  <c r="R128" i="67" s="1"/>
  <c r="Q125" i="67"/>
  <c r="Q119" i="67"/>
  <c r="S119" i="67" s="1"/>
  <c r="Q113" i="67"/>
  <c r="S113" i="67" s="1"/>
  <c r="T113" i="67" s="1"/>
  <c r="Q98" i="67"/>
  <c r="V98" i="67" s="1"/>
  <c r="AA98" i="67" s="1"/>
  <c r="Q94" i="67"/>
  <c r="Q56" i="67"/>
  <c r="S56" i="67" s="1"/>
  <c r="Q13" i="67"/>
  <c r="V13" i="67" s="1"/>
  <c r="Q512" i="67"/>
  <c r="Q459" i="67"/>
  <c r="V459" i="67" s="1"/>
  <c r="X459" i="67" s="1"/>
  <c r="Q454" i="67"/>
  <c r="R454" i="67" s="1"/>
  <c r="Q450" i="67"/>
  <c r="R450" i="67" s="1"/>
  <c r="Q446" i="67"/>
  <c r="V446" i="67" s="1"/>
  <c r="W446" i="67" s="1"/>
  <c r="Q443" i="67"/>
  <c r="R443" i="67" s="1"/>
  <c r="Q438" i="67"/>
  <c r="Q430" i="67"/>
  <c r="R430" i="67" s="1"/>
  <c r="Q426" i="67"/>
  <c r="S426" i="67" s="1"/>
  <c r="U426" i="67" s="1"/>
  <c r="Q418" i="67"/>
  <c r="R418" i="67" s="1"/>
  <c r="Q395" i="67"/>
  <c r="R395" i="67" s="1"/>
  <c r="Q389" i="67"/>
  <c r="V389" i="67" s="1"/>
  <c r="Q385" i="67"/>
  <c r="Q374" i="67"/>
  <c r="S374" i="67" s="1"/>
  <c r="T374" i="67" s="1"/>
  <c r="Q368" i="67"/>
  <c r="S368" i="67" s="1"/>
  <c r="Q351" i="67"/>
  <c r="Q346" i="67"/>
  <c r="S346" i="67" s="1"/>
  <c r="T346" i="67" s="1"/>
  <c r="Q332" i="67"/>
  <c r="R332" i="67" s="1"/>
  <c r="Q328" i="67"/>
  <c r="Q322" i="67"/>
  <c r="R322" i="67" s="1"/>
  <c r="Q316" i="67"/>
  <c r="R316" i="67" s="1"/>
  <c r="Q311" i="67"/>
  <c r="Q305" i="67"/>
  <c r="R305" i="67" s="1"/>
  <c r="Q302" i="67"/>
  <c r="V302" i="67" s="1"/>
  <c r="AA302" i="67" s="1"/>
  <c r="Q296" i="67"/>
  <c r="S296" i="67" s="1"/>
  <c r="Q291" i="67"/>
  <c r="S291" i="67" s="1"/>
  <c r="Q285" i="67"/>
  <c r="S285" i="67" s="1"/>
  <c r="U285" i="67" s="1"/>
  <c r="Q280" i="67"/>
  <c r="Q274" i="67"/>
  <c r="V274" i="67" s="1"/>
  <c r="Q265" i="67"/>
  <c r="V265" i="67" s="1"/>
  <c r="AA265" i="67" s="1"/>
  <c r="Q260" i="67"/>
  <c r="S260" i="67" s="1"/>
  <c r="Q256" i="67"/>
  <c r="S256" i="67" s="1"/>
  <c r="U256" i="67" s="1"/>
  <c r="Q251" i="67"/>
  <c r="S251" i="67" s="1"/>
  <c r="T251" i="67" s="1"/>
  <c r="Q245" i="67"/>
  <c r="Q234" i="67"/>
  <c r="V234" i="67" s="1"/>
  <c r="AA234" i="67" s="1"/>
  <c r="Q224" i="67"/>
  <c r="V224" i="67" s="1"/>
  <c r="W224" i="67" s="1"/>
  <c r="Q220" i="67"/>
  <c r="Q215" i="67"/>
  <c r="S215" i="67" s="1"/>
  <c r="Q106" i="67"/>
  <c r="Q101" i="67"/>
  <c r="Q93" i="67"/>
  <c r="S93" i="67" s="1"/>
  <c r="Q79" i="67"/>
  <c r="V79" i="67" s="1"/>
  <c r="W79" i="67" s="1"/>
  <c r="Q52" i="67"/>
  <c r="V52" i="67" s="1"/>
  <c r="Q507" i="67"/>
  <c r="R507" i="67" s="1"/>
  <c r="Q498" i="67"/>
  <c r="R498" i="67" s="1"/>
  <c r="Q495" i="67"/>
  <c r="R495" i="67" s="1"/>
  <c r="Q490" i="67"/>
  <c r="S490" i="67" s="1"/>
  <c r="Q486" i="67"/>
  <c r="R486" i="67" s="1"/>
  <c r="Q481" i="67"/>
  <c r="S481" i="67" s="1"/>
  <c r="Q466" i="67"/>
  <c r="Q458" i="67"/>
  <c r="R458" i="67" s="1"/>
  <c r="Q453" i="67"/>
  <c r="S453" i="67" s="1"/>
  <c r="U453" i="67" s="1"/>
  <c r="Q442" i="67"/>
  <c r="R442" i="67" s="1"/>
  <c r="Q437" i="67"/>
  <c r="Q429" i="67"/>
  <c r="R429" i="67" s="1"/>
  <c r="Q425" i="67"/>
  <c r="V425" i="67" s="1"/>
  <c r="Q406" i="67"/>
  <c r="V406" i="67" s="1"/>
  <c r="Q394" i="67"/>
  <c r="R394" i="67" s="1"/>
  <c r="Q388" i="67"/>
  <c r="S388" i="67" s="1"/>
  <c r="Q384" i="67"/>
  <c r="Q379" i="67"/>
  <c r="R379" i="67" s="1"/>
  <c r="Q373" i="67"/>
  <c r="S373" i="67" s="1"/>
  <c r="Q367" i="67"/>
  <c r="R367" i="67" s="1"/>
  <c r="Q358" i="67"/>
  <c r="S358" i="67" s="1"/>
  <c r="T358" i="67" s="1"/>
  <c r="Q350" i="67"/>
  <c r="R350" i="67" s="1"/>
  <c r="Q343" i="67"/>
  <c r="Q338" i="67"/>
  <c r="S338" i="67" s="1"/>
  <c r="U338" i="67" s="1"/>
  <c r="Q336" i="67"/>
  <c r="V336" i="67" s="1"/>
  <c r="Q327" i="67"/>
  <c r="S327" i="67" s="1"/>
  <c r="Q321" i="67"/>
  <c r="S321" i="67" s="1"/>
  <c r="Q315" i="67"/>
  <c r="R315" i="67" s="1"/>
  <c r="Q310" i="67"/>
  <c r="Q301" i="67"/>
  <c r="S301" i="67" s="1"/>
  <c r="Q295" i="67"/>
  <c r="V295" i="67" s="1"/>
  <c r="AA295" i="67" s="1"/>
  <c r="AF295" i="67" s="1"/>
  <c r="Q290" i="67"/>
  <c r="R290" i="67" s="1"/>
  <c r="Q284" i="67"/>
  <c r="Q279" i="67"/>
  <c r="S279" i="67" s="1"/>
  <c r="Q269" i="67"/>
  <c r="V269" i="67" s="1"/>
  <c r="Q264" i="67"/>
  <c r="S264" i="67" s="1"/>
  <c r="Q255" i="67"/>
  <c r="V255" i="67" s="1"/>
  <c r="Q250" i="67"/>
  <c r="R250" i="67" s="1"/>
  <c r="Q244" i="67"/>
  <c r="R244" i="67" s="1"/>
  <c r="Q239" i="67"/>
  <c r="Q233" i="67"/>
  <c r="R233" i="67" s="1"/>
  <c r="Q223" i="67"/>
  <c r="Q219" i="67"/>
  <c r="Q214" i="67"/>
  <c r="V214" i="67" s="1"/>
  <c r="Q210" i="67"/>
  <c r="S210" i="67" s="1"/>
  <c r="U210" i="67" s="1"/>
  <c r="Q195" i="67"/>
  <c r="V195" i="67" s="1"/>
  <c r="Q192" i="67"/>
  <c r="V192" i="67" s="1"/>
  <c r="Q187" i="67"/>
  <c r="V187" i="67" s="1"/>
  <c r="Q182" i="67"/>
  <c r="R182" i="67" s="1"/>
  <c r="Q171" i="67"/>
  <c r="V171" i="67" s="1"/>
  <c r="S167" i="67"/>
  <c r="U167" i="67" s="1"/>
  <c r="Q165" i="67"/>
  <c r="S165" i="67" s="1"/>
  <c r="Q159" i="67"/>
  <c r="R159" i="67" s="1"/>
  <c r="Q154" i="67"/>
  <c r="S154" i="67" s="1"/>
  <c r="Q149" i="67"/>
  <c r="R149" i="67" s="1"/>
  <c r="Q146" i="67"/>
  <c r="R146" i="67" s="1"/>
  <c r="Q143" i="67"/>
  <c r="Q139" i="67"/>
  <c r="R139" i="67" s="1"/>
  <c r="Q134" i="67"/>
  <c r="Q123" i="67"/>
  <c r="Q115" i="67"/>
  <c r="Q105" i="67"/>
  <c r="R105" i="67" s="1"/>
  <c r="Q100" i="67"/>
  <c r="S100" i="67" s="1"/>
  <c r="Q89" i="67"/>
  <c r="Q86" i="67"/>
  <c r="V86" i="67" s="1"/>
  <c r="Q78" i="67"/>
  <c r="R78" i="67" s="1"/>
  <c r="Q74" i="67"/>
  <c r="R74" i="67" s="1"/>
  <c r="Q70" i="67"/>
  <c r="Q64" i="67"/>
  <c r="V64" i="67" s="1"/>
  <c r="X64" i="67" s="1"/>
  <c r="Q55" i="67"/>
  <c r="V55" i="67" s="1"/>
  <c r="W55" i="67" s="1"/>
  <c r="Q51" i="67"/>
  <c r="Q46" i="67"/>
  <c r="Q31" i="67"/>
  <c r="R31" i="67" s="1"/>
  <c r="Q27" i="67"/>
  <c r="V27" i="67" s="1"/>
  <c r="Q22" i="67"/>
  <c r="S22" i="67" s="1"/>
  <c r="U22" i="67" s="1"/>
  <c r="X12" i="67"/>
  <c r="Z12" i="67" s="1"/>
  <c r="Q246" i="67"/>
  <c r="S246" i="67" s="1"/>
  <c r="Q240" i="67"/>
  <c r="Q235" i="67"/>
  <c r="S235" i="67" s="1"/>
  <c r="Q229" i="67"/>
  <c r="S229" i="67" s="1"/>
  <c r="T229" i="67" s="1"/>
  <c r="Q225" i="67"/>
  <c r="V225" i="67" s="1"/>
  <c r="X225" i="67" s="1"/>
  <c r="Q216" i="67"/>
  <c r="R216" i="67" s="1"/>
  <c r="Q211" i="67"/>
  <c r="V211" i="67" s="1"/>
  <c r="X211" i="67" s="1"/>
  <c r="Y211" i="67" s="1"/>
  <c r="Q208" i="67"/>
  <c r="S208" i="67" s="1"/>
  <c r="T208" i="67" s="1"/>
  <c r="Q201" i="67"/>
  <c r="V201" i="67" s="1"/>
  <c r="Q161" i="67"/>
  <c r="V161" i="67" s="1"/>
  <c r="AA161" i="67" s="1"/>
  <c r="AB161" i="67" s="1"/>
  <c r="Q156" i="67"/>
  <c r="R156" i="67" s="1"/>
  <c r="Q151" i="67"/>
  <c r="R151" i="67" s="1"/>
  <c r="Q80" i="67"/>
  <c r="S80" i="67" s="1"/>
  <c r="U80" i="67" s="1"/>
  <c r="Q75" i="67"/>
  <c r="R75" i="67" s="1"/>
  <c r="Q38" i="67"/>
  <c r="R38" i="67" s="1"/>
  <c r="Q33" i="67"/>
  <c r="V33" i="67" s="1"/>
  <c r="Q19" i="67"/>
  <c r="R19" i="67" s="1"/>
  <c r="Q499" i="67"/>
  <c r="S499" i="67" s="1"/>
  <c r="Q487" i="67"/>
  <c r="V487" i="67" s="1"/>
  <c r="Q482" i="67"/>
  <c r="V482" i="67" s="1"/>
  <c r="Q469" i="67"/>
  <c r="Q359" i="67"/>
  <c r="V359" i="67" s="1"/>
  <c r="AA359" i="67" s="1"/>
  <c r="AB359" i="67" s="1"/>
  <c r="Q200" i="67"/>
  <c r="R200" i="67" s="1"/>
  <c r="Q193" i="67"/>
  <c r="R193" i="67" s="1"/>
  <c r="Q188" i="67"/>
  <c r="V188" i="67" s="1"/>
  <c r="X188" i="67" s="1"/>
  <c r="Q172" i="67"/>
  <c r="Q160" i="67"/>
  <c r="Q155" i="67"/>
  <c r="V155" i="67" s="1"/>
  <c r="Q135" i="67"/>
  <c r="R135" i="67" s="1"/>
  <c r="Q127" i="67"/>
  <c r="V127" i="67" s="1"/>
  <c r="Q124" i="67"/>
  <c r="V124" i="67" s="1"/>
  <c r="Q116" i="67"/>
  <c r="V116" i="67" s="1"/>
  <c r="X116" i="67" s="1"/>
  <c r="Q112" i="67"/>
  <c r="R112" i="67" s="1"/>
  <c r="Q37" i="67"/>
  <c r="V37" i="67" s="1"/>
  <c r="AA37" i="67" s="1"/>
  <c r="AC37" i="67" s="1"/>
  <c r="Q32" i="67"/>
  <c r="R32" i="67" s="1"/>
  <c r="Q28" i="67"/>
  <c r="R28" i="67" s="1"/>
  <c r="F523" i="67"/>
  <c r="F559" i="67"/>
  <c r="F595" i="67"/>
  <c r="Q511" i="67"/>
  <c r="V511" i="67" s="1"/>
  <c r="Q509" i="67"/>
  <c r="S509" i="67" s="1"/>
  <c r="Q506" i="67"/>
  <c r="S506" i="67" s="1"/>
  <c r="Q492" i="67"/>
  <c r="Q485" i="67"/>
  <c r="R485" i="67" s="1"/>
  <c r="Q477" i="67"/>
  <c r="Q472" i="67"/>
  <c r="Q465" i="67"/>
  <c r="V465" i="67" s="1"/>
  <c r="Q457" i="67"/>
  <c r="V457" i="67" s="1"/>
  <c r="W457" i="67" s="1"/>
  <c r="Q452" i="67"/>
  <c r="Q449" i="67"/>
  <c r="S449" i="67" s="1"/>
  <c r="Q445" i="67"/>
  <c r="Q441" i="67"/>
  <c r="V441" i="67" s="1"/>
  <c r="Q436" i="67"/>
  <c r="Q428" i="67"/>
  <c r="Q424" i="67"/>
  <c r="Q421" i="67"/>
  <c r="Q417" i="67"/>
  <c r="R417" i="67" s="1"/>
  <c r="Q413" i="67"/>
  <c r="R413" i="67" s="1"/>
  <c r="Q409" i="67"/>
  <c r="R409" i="67" s="1"/>
  <c r="Q405" i="67"/>
  <c r="R405" i="67" s="1"/>
  <c r="Q402" i="67"/>
  <c r="Q398" i="67"/>
  <c r="Q393" i="67"/>
  <c r="V393" i="67" s="1"/>
  <c r="Q387" i="67"/>
  <c r="V387" i="67" s="1"/>
  <c r="X387" i="67" s="1"/>
  <c r="Y387" i="67" s="1"/>
  <c r="Q383" i="67"/>
  <c r="Q378" i="67"/>
  <c r="Q372" i="67"/>
  <c r="V372" i="67" s="1"/>
  <c r="W372" i="67" s="1"/>
  <c r="Q370" i="67"/>
  <c r="Q362" i="67"/>
  <c r="R362" i="67" s="1"/>
  <c r="Q354" i="67"/>
  <c r="S354" i="67" s="1"/>
  <c r="Q345" i="67"/>
  <c r="R345" i="67" s="1"/>
  <c r="Q342" i="67"/>
  <c r="V342" i="67" s="1"/>
  <c r="Q331" i="67"/>
  <c r="V331" i="67" s="1"/>
  <c r="X331" i="67" s="1"/>
  <c r="Z331" i="67" s="1"/>
  <c r="Q326" i="67"/>
  <c r="V326" i="67" s="1"/>
  <c r="Q320" i="67"/>
  <c r="V320" i="67" s="1"/>
  <c r="Q314" i="67"/>
  <c r="V314" i="67" s="1"/>
  <c r="X314" i="67" s="1"/>
  <c r="Q309" i="67"/>
  <c r="R309" i="67" s="1"/>
  <c r="Q300" i="67"/>
  <c r="V300" i="67" s="1"/>
  <c r="Q294" i="67"/>
  <c r="R294" i="67" s="1"/>
  <c r="Q289" i="67"/>
  <c r="V289" i="67" s="1"/>
  <c r="Q283" i="67"/>
  <c r="Q278" i="67"/>
  <c r="Q273" i="67"/>
  <c r="R273" i="67" s="1"/>
  <c r="Q268" i="67"/>
  <c r="Q263" i="67"/>
  <c r="R263" i="67" s="1"/>
  <c r="Q259" i="67"/>
  <c r="V259" i="67" s="1"/>
  <c r="Q254" i="67"/>
  <c r="V254" i="67" s="1"/>
  <c r="Q249" i="67"/>
  <c r="S249" i="67" s="1"/>
  <c r="Q243" i="67"/>
  <c r="S243" i="67" s="1"/>
  <c r="Q238" i="67"/>
  <c r="R238" i="67" s="1"/>
  <c r="Q232" i="67"/>
  <c r="R232" i="67" s="1"/>
  <c r="Q228" i="67"/>
  <c r="Q222" i="67"/>
  <c r="R222" i="67" s="1"/>
  <c r="Q218" i="67"/>
  <c r="R218" i="67" s="1"/>
  <c r="U202" i="67"/>
  <c r="Q198" i="67"/>
  <c r="V198" i="67" s="1"/>
  <c r="Q186" i="67"/>
  <c r="R186" i="67" s="1"/>
  <c r="Q178" i="67"/>
  <c r="Q175" i="67"/>
  <c r="V175" i="67" s="1"/>
  <c r="W175" i="67" s="1"/>
  <c r="R167" i="67"/>
  <c r="Q164" i="67"/>
  <c r="V164" i="67" s="1"/>
  <c r="AA164" i="67" s="1"/>
  <c r="Q158" i="67"/>
  <c r="V158" i="67" s="1"/>
  <c r="X158" i="67" s="1"/>
  <c r="Q142" i="67"/>
  <c r="V142" i="67" s="1"/>
  <c r="Q130" i="67"/>
  <c r="S130" i="67" s="1"/>
  <c r="Q122" i="67"/>
  <c r="Q118" i="67"/>
  <c r="S118" i="67" s="1"/>
  <c r="Q111" i="67"/>
  <c r="V111" i="67" s="1"/>
  <c r="Q107" i="67"/>
  <c r="S107" i="67" s="1"/>
  <c r="T107" i="67" s="1"/>
  <c r="S99" i="67"/>
  <c r="T99" i="67" s="1"/>
  <c r="Q92" i="67"/>
  <c r="S92" i="67" s="1"/>
  <c r="U92" i="67" s="1"/>
  <c r="Q82" i="67"/>
  <c r="Q73" i="67"/>
  <c r="V73" i="67" s="1"/>
  <c r="W73" i="67" s="1"/>
  <c r="Q69" i="67"/>
  <c r="V69" i="67" s="1"/>
  <c r="X69" i="67" s="1"/>
  <c r="V65" i="67"/>
  <c r="W65" i="67" s="1"/>
  <c r="Q63" i="67"/>
  <c r="V63" i="67" s="1"/>
  <c r="Q50" i="67"/>
  <c r="R50" i="67" s="1"/>
  <c r="Q45" i="67"/>
  <c r="V45" i="67" s="1"/>
  <c r="X45" i="67" s="1"/>
  <c r="Y45" i="67" s="1"/>
  <c r="Q16" i="67"/>
  <c r="Q333" i="67"/>
  <c r="V333" i="67" s="1"/>
  <c r="Q329" i="67"/>
  <c r="V329" i="67" s="1"/>
  <c r="Q323" i="67"/>
  <c r="Q317" i="67"/>
  <c r="Q312" i="67"/>
  <c r="R312" i="67" s="1"/>
  <c r="Q306" i="67"/>
  <c r="Q303" i="67"/>
  <c r="Q297" i="67"/>
  <c r="S297" i="67" s="1"/>
  <c r="Q275" i="67"/>
  <c r="V275" i="67" s="1"/>
  <c r="Q257" i="67"/>
  <c r="S257" i="67" s="1"/>
  <c r="Q221" i="67"/>
  <c r="Q189" i="67"/>
  <c r="V189" i="67" s="1"/>
  <c r="Q67" i="67"/>
  <c r="S67" i="67" s="1"/>
  <c r="Q514" i="67"/>
  <c r="V514" i="67" s="1"/>
  <c r="X514" i="67" s="1"/>
  <c r="Q505" i="67"/>
  <c r="S505" i="67" s="1"/>
  <c r="Q501" i="67"/>
  <c r="V501" i="67" s="1"/>
  <c r="AA501" i="67" s="1"/>
  <c r="Q497" i="67"/>
  <c r="S497" i="67" s="1"/>
  <c r="Q494" i="67"/>
  <c r="V494" i="67" s="1"/>
  <c r="Q319" i="67"/>
  <c r="R319" i="67" s="1"/>
  <c r="Q308" i="67"/>
  <c r="V308" i="67" s="1"/>
  <c r="X308" i="67" s="1"/>
  <c r="Q299" i="67"/>
  <c r="V299" i="67" s="1"/>
  <c r="X299" i="67" s="1"/>
  <c r="Y299" i="67" s="1"/>
  <c r="Q293" i="67"/>
  <c r="V293" i="67" s="1"/>
  <c r="X293" i="67" s="1"/>
  <c r="Y293" i="67" s="1"/>
  <c r="Q288" i="67"/>
  <c r="S288" i="67" s="1"/>
  <c r="T288" i="67" s="1"/>
  <c r="Q282" i="67"/>
  <c r="S282" i="67" s="1"/>
  <c r="U282" i="67" s="1"/>
  <c r="Q277" i="67"/>
  <c r="S277" i="67" s="1"/>
  <c r="Q272" i="67"/>
  <c r="S272" i="67" s="1"/>
  <c r="Q267" i="67"/>
  <c r="V267" i="67" s="1"/>
  <c r="Q262" i="67"/>
  <c r="R262" i="67" s="1"/>
  <c r="Q191" i="67"/>
  <c r="S191" i="67" s="1"/>
  <c r="Q185" i="67"/>
  <c r="V185" i="67" s="1"/>
  <c r="AA185" i="67" s="1"/>
  <c r="Q181" i="67"/>
  <c r="R181" i="67" s="1"/>
  <c r="Q174" i="67"/>
  <c r="V174" i="67" s="1"/>
  <c r="Q170" i="67"/>
  <c r="V170" i="67" s="1"/>
  <c r="AA170" i="67" s="1"/>
  <c r="AB170" i="67" s="1"/>
  <c r="Q163" i="67"/>
  <c r="V163" i="67" s="1"/>
  <c r="W163" i="67" s="1"/>
  <c r="Q153" i="67"/>
  <c r="R153" i="67" s="1"/>
  <c r="Q148" i="67"/>
  <c r="S148" i="67" s="1"/>
  <c r="T148" i="67" s="1"/>
  <c r="Q141" i="67"/>
  <c r="R141" i="67" s="1"/>
  <c r="Q137" i="67"/>
  <c r="V137" i="67" s="1"/>
  <c r="Q132" i="67"/>
  <c r="S132" i="67" s="1"/>
  <c r="U132" i="67" s="1"/>
  <c r="Q96" i="67"/>
  <c r="Q91" i="67"/>
  <c r="V91" i="67" s="1"/>
  <c r="Q84" i="67"/>
  <c r="R84" i="67" s="1"/>
  <c r="Q77" i="67"/>
  <c r="R77" i="67" s="1"/>
  <c r="Q68" i="67"/>
  <c r="R68" i="67" s="1"/>
  <c r="Q62" i="67"/>
  <c r="R62" i="67" s="1"/>
  <c r="Q58" i="67"/>
  <c r="S58" i="67" s="1"/>
  <c r="T58" i="67" s="1"/>
  <c r="Q49" i="67"/>
  <c r="R49" i="67" s="1"/>
  <c r="Q44" i="67"/>
  <c r="S44" i="67" s="1"/>
  <c r="U44" i="67" s="1"/>
  <c r="Q40" i="67"/>
  <c r="R40" i="67" s="1"/>
  <c r="Q15" i="67"/>
  <c r="V15" i="67" s="1"/>
  <c r="W15" i="67" s="1"/>
  <c r="U480" i="67"/>
  <c r="T480" i="67"/>
  <c r="U113" i="67"/>
  <c r="R113" i="67"/>
  <c r="R95" i="67"/>
  <c r="S85" i="67"/>
  <c r="U85" i="67" s="1"/>
  <c r="R24" i="67"/>
  <c r="X6" i="67"/>
  <c r="Y6" i="67" s="1"/>
  <c r="V202" i="67"/>
  <c r="X202" i="67" s="1"/>
  <c r="R179" i="67"/>
  <c r="V24" i="67"/>
  <c r="AA6" i="67"/>
  <c r="AC6" i="67" s="1"/>
  <c r="S474" i="67"/>
  <c r="R480" i="67"/>
  <c r="V480" i="67"/>
  <c r="X480" i="67" s="1"/>
  <c r="V399" i="67"/>
  <c r="W399" i="67" s="1"/>
  <c r="S399" i="67"/>
  <c r="U399" i="67" s="1"/>
  <c r="R399" i="67"/>
  <c r="T344" i="67"/>
  <c r="F4" i="67"/>
  <c r="F16" i="67"/>
  <c r="F28" i="67"/>
  <c r="F40" i="67"/>
  <c r="F52" i="67"/>
  <c r="F64" i="67"/>
  <c r="F76" i="67"/>
  <c r="F88" i="67"/>
  <c r="F100" i="67"/>
  <c r="F112" i="67"/>
  <c r="F124" i="67"/>
  <c r="F136" i="67"/>
  <c r="F148" i="67"/>
  <c r="F160" i="67"/>
  <c r="F166" i="67"/>
  <c r="F178" i="67"/>
  <c r="F190" i="67"/>
  <c r="F202" i="67"/>
  <c r="F214" i="67"/>
  <c r="F226" i="67"/>
  <c r="F238" i="67"/>
  <c r="F256" i="67"/>
  <c r="F268" i="67"/>
  <c r="F280" i="67"/>
  <c r="F292" i="67"/>
  <c r="F304" i="67"/>
  <c r="F316" i="67"/>
  <c r="F328" i="67"/>
  <c r="F334" i="67"/>
  <c r="F346" i="67"/>
  <c r="F358" i="67"/>
  <c r="F364" i="67"/>
  <c r="F376" i="67"/>
  <c r="F382" i="67"/>
  <c r="F394" i="67"/>
  <c r="F406" i="67"/>
  <c r="F418" i="67"/>
  <c r="F430" i="67"/>
  <c r="F442" i="67"/>
  <c r="F460" i="67"/>
  <c r="F472" i="67"/>
  <c r="F490" i="67"/>
  <c r="F502" i="67"/>
  <c r="F514" i="67"/>
  <c r="F526" i="67"/>
  <c r="F538" i="67"/>
  <c r="F550" i="67"/>
  <c r="F562" i="67"/>
  <c r="F574" i="67"/>
  <c r="F586" i="67"/>
  <c r="F598" i="67"/>
  <c r="F610" i="67"/>
  <c r="F622" i="67"/>
  <c r="F634" i="67"/>
  <c r="F646" i="67"/>
  <c r="F658" i="67"/>
  <c r="F676" i="67"/>
  <c r="F688" i="67"/>
  <c r="F700" i="67"/>
  <c r="F712" i="67"/>
  <c r="F724" i="67"/>
  <c r="F730" i="67"/>
  <c r="F742" i="67"/>
  <c r="F748" i="67"/>
  <c r="F760" i="67"/>
  <c r="F766" i="67"/>
  <c r="F778" i="67"/>
  <c r="F790" i="67"/>
  <c r="F802" i="67"/>
  <c r="F814" i="67"/>
  <c r="F820" i="67"/>
  <c r="F832" i="67"/>
  <c r="F844" i="67"/>
  <c r="F856" i="67"/>
  <c r="F868" i="67"/>
  <c r="F880" i="67"/>
  <c r="F892" i="67"/>
  <c r="F904" i="67"/>
  <c r="F916" i="67"/>
  <c r="F928" i="67"/>
  <c r="F940" i="67"/>
  <c r="F952" i="67"/>
  <c r="F964" i="67"/>
  <c r="F976" i="67"/>
  <c r="F994" i="67"/>
  <c r="F1012" i="67"/>
  <c r="R363" i="67"/>
  <c r="F10" i="67"/>
  <c r="F22" i="67"/>
  <c r="F34" i="67"/>
  <c r="F46" i="67"/>
  <c r="F58" i="67"/>
  <c r="F70" i="67"/>
  <c r="F82" i="67"/>
  <c r="F94" i="67"/>
  <c r="F106" i="67"/>
  <c r="F118" i="67"/>
  <c r="F130" i="67"/>
  <c r="F142" i="67"/>
  <c r="F154" i="67"/>
  <c r="F172" i="67"/>
  <c r="F184" i="67"/>
  <c r="F196" i="67"/>
  <c r="F208" i="67"/>
  <c r="F220" i="67"/>
  <c r="F232" i="67"/>
  <c r="F244" i="67"/>
  <c r="F250" i="67"/>
  <c r="F262" i="67"/>
  <c r="F274" i="67"/>
  <c r="F286" i="67"/>
  <c r="F298" i="67"/>
  <c r="F310" i="67"/>
  <c r="F322" i="67"/>
  <c r="F340" i="67"/>
  <c r="F352" i="67"/>
  <c r="F370" i="67"/>
  <c r="F388" i="67"/>
  <c r="F400" i="67"/>
  <c r="F412" i="67"/>
  <c r="F424" i="67"/>
  <c r="F436" i="67"/>
  <c r="F448" i="67"/>
  <c r="F454" i="67"/>
  <c r="F466" i="67"/>
  <c r="F478" i="67"/>
  <c r="F484" i="67"/>
  <c r="F496" i="67"/>
  <c r="F508" i="67"/>
  <c r="F520" i="67"/>
  <c r="F532" i="67"/>
  <c r="F544" i="67"/>
  <c r="F556" i="67"/>
  <c r="F568" i="67"/>
  <c r="F580" i="67"/>
  <c r="F592" i="67"/>
  <c r="F604" i="67"/>
  <c r="F616" i="67"/>
  <c r="F628" i="67"/>
  <c r="F640" i="67"/>
  <c r="F652" i="67"/>
  <c r="F664" i="67"/>
  <c r="F670" i="67"/>
  <c r="F682" i="67"/>
  <c r="F694" i="67"/>
  <c r="F706" i="67"/>
  <c r="F718" i="67"/>
  <c r="F736" i="67"/>
  <c r="F754" i="67"/>
  <c r="F772" i="67"/>
  <c r="F784" i="67"/>
  <c r="F796" i="67"/>
  <c r="F808" i="67"/>
  <c r="F826" i="67"/>
  <c r="F838" i="67"/>
  <c r="F850" i="67"/>
  <c r="F862" i="67"/>
  <c r="F874" i="67"/>
  <c r="F886" i="67"/>
  <c r="F898" i="67"/>
  <c r="F910" i="67"/>
  <c r="F922" i="67"/>
  <c r="F934" i="67"/>
  <c r="F946" i="67"/>
  <c r="F958" i="67"/>
  <c r="F970" i="67"/>
  <c r="F982" i="67"/>
  <c r="F988" i="67"/>
  <c r="F1000" i="67"/>
  <c r="F1006" i="67"/>
  <c r="F1018" i="67"/>
  <c r="F1024" i="67"/>
  <c r="R478" i="67"/>
  <c r="R287" i="67"/>
  <c r="T352" i="67"/>
  <c r="V298" i="67"/>
  <c r="AA298" i="67" s="1"/>
  <c r="AC298" i="67" s="1"/>
  <c r="S298" i="67"/>
  <c r="U298" i="67" s="1"/>
  <c r="U208" i="67"/>
  <c r="S136" i="67"/>
  <c r="T136" i="67" s="1"/>
  <c r="R376" i="67"/>
  <c r="R256" i="67"/>
  <c r="R199" i="67"/>
  <c r="V199" i="67"/>
  <c r="S199" i="67"/>
  <c r="W376" i="67"/>
  <c r="X376" i="67"/>
  <c r="V322" i="67"/>
  <c r="X322" i="67" s="1"/>
  <c r="F465" i="67"/>
  <c r="F471" i="67"/>
  <c r="F477" i="67"/>
  <c r="F483" i="67"/>
  <c r="F489" i="67"/>
  <c r="F495" i="67"/>
  <c r="F501" i="67"/>
  <c r="F507" i="67"/>
  <c r="F513" i="67"/>
  <c r="F519" i="67"/>
  <c r="F525" i="67"/>
  <c r="F537" i="67"/>
  <c r="F543" i="67"/>
  <c r="F555" i="67"/>
  <c r="F561" i="67"/>
  <c r="F567" i="67"/>
  <c r="F573" i="67"/>
  <c r="F579" i="67"/>
  <c r="F585" i="67"/>
  <c r="F591" i="67"/>
  <c r="F597" i="67"/>
  <c r="F603" i="67"/>
  <c r="F615" i="67"/>
  <c r="F621" i="67"/>
  <c r="F633" i="67"/>
  <c r="F639" i="67"/>
  <c r="F651" i="67"/>
  <c r="F657" i="67"/>
  <c r="F669" i="67"/>
  <c r="F675" i="67"/>
  <c r="F681" i="67"/>
  <c r="F687" i="67"/>
  <c r="F693" i="67"/>
  <c r="F699" i="67"/>
  <c r="F705" i="67"/>
  <c r="F711" i="67"/>
  <c r="F717" i="67"/>
  <c r="F723" i="67"/>
  <c r="F729" i="67"/>
  <c r="F735" i="67"/>
  <c r="F741" i="67"/>
  <c r="F747" i="67"/>
  <c r="F753" i="67"/>
  <c r="F759" i="67"/>
  <c r="F765" i="67"/>
  <c r="F771" i="67"/>
  <c r="F777" i="67"/>
  <c r="F783" i="67"/>
  <c r="F789" i="67"/>
  <c r="F795" i="67"/>
  <c r="F801" i="67"/>
  <c r="F807" i="67"/>
  <c r="F813" i="67"/>
  <c r="F819" i="67"/>
  <c r="F825" i="67"/>
  <c r="F831" i="67"/>
  <c r="F837" i="67"/>
  <c r="F843" i="67"/>
  <c r="F849" i="67"/>
  <c r="F855" i="67"/>
  <c r="F861" i="67"/>
  <c r="F867" i="67"/>
  <c r="F873" i="67"/>
  <c r="F879" i="67"/>
  <c r="F885" i="67"/>
  <c r="F891" i="67"/>
  <c r="F897" i="67"/>
  <c r="F903" i="67"/>
  <c r="F909" i="67"/>
  <c r="F915" i="67"/>
  <c r="F921" i="67"/>
  <c r="F927" i="67"/>
  <c r="F933" i="67"/>
  <c r="F939" i="67"/>
  <c r="F945" i="67"/>
  <c r="F951" i="67"/>
  <c r="F957" i="67"/>
  <c r="F963" i="67"/>
  <c r="F969" i="67"/>
  <c r="F975" i="67"/>
  <c r="F981" i="67"/>
  <c r="F987" i="67"/>
  <c r="F993" i="67"/>
  <c r="F999" i="67"/>
  <c r="F1005" i="67"/>
  <c r="F1011" i="67"/>
  <c r="F1017" i="67"/>
  <c r="F1023" i="67"/>
  <c r="R422" i="67"/>
  <c r="V422" i="67"/>
  <c r="AA422" i="67" s="1"/>
  <c r="V197" i="67"/>
  <c r="AA197" i="67" s="1"/>
  <c r="V90" i="67"/>
  <c r="S90" i="67"/>
  <c r="U90" i="67" s="1"/>
  <c r="T80" i="67"/>
  <c r="S66" i="67"/>
  <c r="T66" i="67" s="1"/>
  <c r="V66" i="67"/>
  <c r="AA66" i="67" s="1"/>
  <c r="AF66" i="67" s="1"/>
  <c r="V253" i="67"/>
  <c r="S253" i="67"/>
  <c r="R248" i="67"/>
  <c r="S248" i="67"/>
  <c r="V134" i="67"/>
  <c r="X134" i="67" s="1"/>
  <c r="R161" i="67"/>
  <c r="AB99" i="67"/>
  <c r="R99" i="67"/>
  <c r="V85" i="67"/>
  <c r="V54" i="67"/>
  <c r="AA54" i="67" s="1"/>
  <c r="S54" i="67"/>
  <c r="T54" i="67" s="1"/>
  <c r="V42" i="67"/>
  <c r="R42" i="67"/>
  <c r="S42" i="67"/>
  <c r="T42" i="67" s="1"/>
  <c r="R22" i="67"/>
  <c r="V11" i="67"/>
  <c r="S11" i="67"/>
  <c r="S17" i="67"/>
  <c r="V10" i="67"/>
  <c r="W10" i="67" s="1"/>
  <c r="S10" i="67"/>
  <c r="T10" i="67" s="1"/>
  <c r="R10" i="67"/>
  <c r="R202" i="67"/>
  <c r="AD99" i="67"/>
  <c r="V4" i="67"/>
  <c r="W4" i="67" s="1"/>
  <c r="S4" i="67"/>
  <c r="U4" i="67" s="1"/>
  <c r="T59" i="67"/>
  <c r="R6" i="67"/>
  <c r="S12" i="67"/>
  <c r="U12" i="67" s="1"/>
  <c r="R12" i="67"/>
  <c r="AA464" i="67"/>
  <c r="R491" i="67"/>
  <c r="V491" i="67"/>
  <c r="V467" i="67"/>
  <c r="S467" i="67"/>
  <c r="R459" i="67"/>
  <c r="S459" i="67"/>
  <c r="S430" i="67"/>
  <c r="R425" i="67"/>
  <c r="U404" i="67"/>
  <c r="T404" i="67"/>
  <c r="W390" i="67"/>
  <c r="U410" i="67"/>
  <c r="T410" i="67"/>
  <c r="V493" i="67"/>
  <c r="R466" i="67"/>
  <c r="R482" i="67"/>
  <c r="W478" i="67"/>
  <c r="X478" i="67"/>
  <c r="AA478" i="67"/>
  <c r="V435" i="67"/>
  <c r="U386" i="67"/>
  <c r="T386" i="67"/>
  <c r="R414" i="67"/>
  <c r="AA408" i="67"/>
  <c r="V374" i="67"/>
  <c r="R410" i="67"/>
  <c r="V410" i="67"/>
  <c r="U380" i="67"/>
  <c r="V373" i="67"/>
  <c r="V181" i="67"/>
  <c r="S478" i="67"/>
  <c r="R451" i="67"/>
  <c r="R434" i="67"/>
  <c r="S396" i="67"/>
  <c r="R404" i="67"/>
  <c r="V404" i="67"/>
  <c r="V386" i="67"/>
  <c r="V414" i="67"/>
  <c r="X396" i="67"/>
  <c r="W396" i="67"/>
  <c r="V426" i="67"/>
  <c r="R457" i="67"/>
  <c r="T414" i="67"/>
  <c r="U374" i="67"/>
  <c r="R373" i="67"/>
  <c r="S361" i="67"/>
  <c r="V361" i="67"/>
  <c r="R361" i="67"/>
  <c r="R352" i="67"/>
  <c r="V352" i="67"/>
  <c r="S382" i="67"/>
  <c r="AA376" i="67"/>
  <c r="S376" i="67"/>
  <c r="S370" i="67"/>
  <c r="AC295" i="67"/>
  <c r="R341" i="67"/>
  <c r="T338" i="67"/>
  <c r="S336" i="67"/>
  <c r="R334" i="67"/>
  <c r="S334" i="67"/>
  <c r="V334" i="67"/>
  <c r="R307" i="67"/>
  <c r="S319" i="67"/>
  <c r="S326" i="67"/>
  <c r="S324" i="67"/>
  <c r="V318" i="67"/>
  <c r="R338" i="67"/>
  <c r="U337" i="67"/>
  <c r="T337" i="67"/>
  <c r="AA255" i="67"/>
  <c r="S339" i="67"/>
  <c r="V339" i="67"/>
  <c r="V330" i="67"/>
  <c r="S330" i="67"/>
  <c r="R344" i="67"/>
  <c r="U229" i="67"/>
  <c r="R246" i="67"/>
  <c r="R295" i="67"/>
  <c r="S295" i="67"/>
  <c r="R285" i="67"/>
  <c r="V240" i="67"/>
  <c r="S240" i="67"/>
  <c r="R240" i="67"/>
  <c r="R292" i="67"/>
  <c r="X295" i="67"/>
  <c r="W295" i="67"/>
  <c r="S276" i="67"/>
  <c r="R255" i="67"/>
  <c r="S255" i="67"/>
  <c r="W225" i="67"/>
  <c r="R298" i="67"/>
  <c r="T291" i="67"/>
  <c r="U291" i="67"/>
  <c r="R270" i="67"/>
  <c r="S270" i="67"/>
  <c r="V270" i="67"/>
  <c r="S213" i="67"/>
  <c r="R213" i="67"/>
  <c r="V213" i="67"/>
  <c r="T256" i="67"/>
  <c r="AC207" i="67"/>
  <c r="AF207" i="67"/>
  <c r="AB207" i="67"/>
  <c r="R226" i="67"/>
  <c r="S219" i="67"/>
  <c r="R219" i="67"/>
  <c r="S225" i="67"/>
  <c r="AA224" i="67"/>
  <c r="V256" i="67"/>
  <c r="R253" i="67"/>
  <c r="V248" i="67"/>
  <c r="V219" i="67"/>
  <c r="V205" i="67"/>
  <c r="S203" i="67"/>
  <c r="V203" i="67"/>
  <c r="R203" i="67"/>
  <c r="V208" i="67"/>
  <c r="S207" i="67"/>
  <c r="R207" i="67"/>
  <c r="S178" i="67"/>
  <c r="R178" i="67"/>
  <c r="V178" i="67"/>
  <c r="R208" i="67"/>
  <c r="W207" i="67"/>
  <c r="S211" i="67"/>
  <c r="U108" i="67"/>
  <c r="T108" i="67"/>
  <c r="V209" i="67"/>
  <c r="R206" i="67"/>
  <c r="AB194" i="67"/>
  <c r="AC194" i="67"/>
  <c r="AF194" i="67"/>
  <c r="R138" i="67"/>
  <c r="V138" i="67"/>
  <c r="S138" i="67"/>
  <c r="R209" i="67"/>
  <c r="W187" i="67"/>
  <c r="AA184" i="67"/>
  <c r="W184" i="67"/>
  <c r="X184" i="67"/>
  <c r="X194" i="67"/>
  <c r="W194" i="67"/>
  <c r="X185" i="67"/>
  <c r="X176" i="67"/>
  <c r="W176" i="67"/>
  <c r="R169" i="67"/>
  <c r="S169" i="67"/>
  <c r="X163" i="67"/>
  <c r="AA163" i="67"/>
  <c r="S145" i="67"/>
  <c r="R145" i="67"/>
  <c r="AA179" i="67"/>
  <c r="X179" i="67"/>
  <c r="W179" i="67"/>
  <c r="S173" i="67"/>
  <c r="S194" i="67"/>
  <c r="R194" i="67"/>
  <c r="S176" i="67"/>
  <c r="R176" i="67"/>
  <c r="R173" i="67"/>
  <c r="R172" i="67"/>
  <c r="V169" i="67"/>
  <c r="S166" i="67"/>
  <c r="V166" i="67"/>
  <c r="R166" i="67"/>
  <c r="R163" i="67"/>
  <c r="S163" i="67"/>
  <c r="S124" i="67"/>
  <c r="R124" i="67"/>
  <c r="AA173" i="67"/>
  <c r="X173" i="67"/>
  <c r="W173" i="67"/>
  <c r="X145" i="67"/>
  <c r="W145" i="67"/>
  <c r="AA145" i="67"/>
  <c r="S187" i="67"/>
  <c r="S184" i="67"/>
  <c r="R184" i="67"/>
  <c r="V180" i="67"/>
  <c r="S180" i="67"/>
  <c r="T179" i="67"/>
  <c r="S177" i="67"/>
  <c r="AA176" i="67"/>
  <c r="S156" i="67"/>
  <c r="S115" i="67"/>
  <c r="V115" i="67"/>
  <c r="R115" i="67"/>
  <c r="W167" i="67"/>
  <c r="R86" i="67"/>
  <c r="X72" i="67"/>
  <c r="AA72" i="67"/>
  <c r="W72" i="67"/>
  <c r="V129" i="67"/>
  <c r="S129" i="67"/>
  <c r="V148" i="67"/>
  <c r="S121" i="67"/>
  <c r="R121" i="67"/>
  <c r="V121" i="67"/>
  <c r="S140" i="67"/>
  <c r="V140" i="67"/>
  <c r="R136" i="67"/>
  <c r="AF167" i="67"/>
  <c r="X167" i="67"/>
  <c r="AF161" i="67"/>
  <c r="S109" i="67"/>
  <c r="R109" i="67"/>
  <c r="V109" i="67"/>
  <c r="V50" i="67"/>
  <c r="S50" i="67"/>
  <c r="AA102" i="67"/>
  <c r="R108" i="67"/>
  <c r="V108" i="67"/>
  <c r="V97" i="67"/>
  <c r="W48" i="67"/>
  <c r="V132" i="67"/>
  <c r="S116" i="67"/>
  <c r="R116" i="67"/>
  <c r="R114" i="67"/>
  <c r="S104" i="67"/>
  <c r="W95" i="67"/>
  <c r="X95" i="67"/>
  <c r="AA95" i="67"/>
  <c r="W99" i="67"/>
  <c r="S95" i="67"/>
  <c r="R92" i="67"/>
  <c r="U71" i="67"/>
  <c r="T71" i="67"/>
  <c r="AF99" i="67"/>
  <c r="X99" i="67"/>
  <c r="R71" i="67"/>
  <c r="V71" i="67"/>
  <c r="AB37" i="67"/>
  <c r="V80" i="67"/>
  <c r="U35" i="67"/>
  <c r="T35" i="67"/>
  <c r="R33" i="67"/>
  <c r="S75" i="67"/>
  <c r="V75" i="67"/>
  <c r="S72" i="67"/>
  <c r="R72" i="67"/>
  <c r="R66" i="67"/>
  <c r="X55" i="67"/>
  <c r="W53" i="67"/>
  <c r="S47" i="67"/>
  <c r="R47" i="67"/>
  <c r="V47" i="67"/>
  <c r="T44" i="67"/>
  <c r="S53" i="67"/>
  <c r="W37" i="67"/>
  <c r="V39" i="67"/>
  <c r="S39" i="67"/>
  <c r="R39" i="67"/>
  <c r="X26" i="67"/>
  <c r="W26" i="67"/>
  <c r="AA26" i="67"/>
  <c r="R35" i="67"/>
  <c r="V35" i="67"/>
  <c r="U24" i="67"/>
  <c r="T24" i="67"/>
  <c r="R14" i="67"/>
  <c r="V14" i="67"/>
  <c r="S14" i="67"/>
  <c r="V46" i="67"/>
  <c r="S20" i="67"/>
  <c r="R20" i="67"/>
  <c r="V20" i="67"/>
  <c r="S26" i="67"/>
  <c r="R26" i="67"/>
  <c r="V21" i="67"/>
  <c r="S21" i="67"/>
  <c r="R13" i="67"/>
  <c r="W18" i="67"/>
  <c r="X18" i="67"/>
  <c r="AA18" i="67"/>
  <c r="V19" i="67"/>
  <c r="AA15" i="67"/>
  <c r="AA9" i="67"/>
  <c r="X9" i="67"/>
  <c r="S18" i="67"/>
  <c r="R18" i="67"/>
  <c r="S19" i="67"/>
  <c r="S9" i="67"/>
  <c r="R9" i="67"/>
  <c r="AB12" i="67"/>
  <c r="R4" i="67"/>
  <c r="F726" i="67"/>
  <c r="F732" i="67"/>
  <c r="F738" i="67"/>
  <c r="F744" i="67"/>
  <c r="F750" i="67"/>
  <c r="F756" i="67"/>
  <c r="F762" i="67"/>
  <c r="F768" i="67"/>
  <c r="F774" i="67"/>
  <c r="F780" i="67"/>
  <c r="F786" i="67"/>
  <c r="F792" i="67"/>
  <c r="F798" i="67"/>
  <c r="F804" i="67"/>
  <c r="F810" i="67"/>
  <c r="F816" i="67"/>
  <c r="F822" i="67"/>
  <c r="F828" i="67"/>
  <c r="F834" i="67"/>
  <c r="F840" i="67"/>
  <c r="F846" i="67"/>
  <c r="F852" i="67"/>
  <c r="F858" i="67"/>
  <c r="F864" i="67"/>
  <c r="F870" i="67"/>
  <c r="F876" i="67"/>
  <c r="F882" i="67"/>
  <c r="F888" i="67"/>
  <c r="F894" i="67"/>
  <c r="F900" i="67"/>
  <c r="F906" i="67"/>
  <c r="F912" i="67"/>
  <c r="F918" i="67"/>
  <c r="F924" i="67"/>
  <c r="F930" i="67"/>
  <c r="F936" i="67"/>
  <c r="F942" i="67"/>
  <c r="F948" i="67"/>
  <c r="F954" i="67"/>
  <c r="F960" i="67"/>
  <c r="F966" i="67"/>
  <c r="F972" i="67"/>
  <c r="F978" i="67"/>
  <c r="F984" i="67"/>
  <c r="F990" i="67"/>
  <c r="F996" i="67"/>
  <c r="F1002" i="67"/>
  <c r="F1008" i="67"/>
  <c r="F1014" i="67"/>
  <c r="F1020" i="67"/>
  <c r="F393" i="67"/>
  <c r="F9" i="67"/>
  <c r="F27" i="67"/>
  <c r="F45" i="67"/>
  <c r="F63" i="67"/>
  <c r="F81" i="67"/>
  <c r="F99" i="67"/>
  <c r="F117" i="67"/>
  <c r="F135" i="67"/>
  <c r="F153" i="67"/>
  <c r="F171" i="67"/>
  <c r="F189" i="67"/>
  <c r="F207" i="67"/>
  <c r="F225" i="67"/>
  <c r="F243" i="67"/>
  <c r="F261" i="67"/>
  <c r="F267" i="67"/>
  <c r="F279" i="67"/>
  <c r="F291" i="67"/>
  <c r="F303" i="67"/>
  <c r="F321" i="67"/>
  <c r="F333" i="67"/>
  <c r="F345" i="67"/>
  <c r="F357" i="67"/>
  <c r="F375" i="67"/>
  <c r="F387" i="67"/>
  <c r="F399" i="67"/>
  <c r="F411" i="67"/>
  <c r="F429" i="67"/>
  <c r="F7" i="67"/>
  <c r="F13" i="67"/>
  <c r="F19" i="67"/>
  <c r="F25" i="67"/>
  <c r="F31" i="67"/>
  <c r="F37" i="67"/>
  <c r="F43" i="67"/>
  <c r="F49" i="67"/>
  <c r="F55" i="67"/>
  <c r="F61" i="67"/>
  <c r="F67" i="67"/>
  <c r="F73" i="67"/>
  <c r="F79" i="67"/>
  <c r="F85" i="67"/>
  <c r="F91" i="67"/>
  <c r="F97" i="67"/>
  <c r="F103" i="67"/>
  <c r="F109" i="67"/>
  <c r="F531" i="67"/>
  <c r="F549" i="67"/>
  <c r="F609" i="67"/>
  <c r="F627" i="67"/>
  <c r="F115" i="67"/>
  <c r="F121" i="67"/>
  <c r="F127" i="67"/>
  <c r="F133" i="67"/>
  <c r="F139" i="67"/>
  <c r="F145" i="67"/>
  <c r="F151" i="67"/>
  <c r="F157" i="67"/>
  <c r="F163" i="67"/>
  <c r="F169" i="67"/>
  <c r="F175" i="67"/>
  <c r="F181" i="67"/>
  <c r="F187" i="67"/>
  <c r="F193" i="67"/>
  <c r="F199" i="67"/>
  <c r="F205" i="67"/>
  <c r="F211" i="67"/>
  <c r="F217" i="67"/>
  <c r="F223" i="67"/>
  <c r="F229" i="67"/>
  <c r="F235" i="67"/>
  <c r="F241" i="67"/>
  <c r="F247" i="67"/>
  <c r="F253" i="67"/>
  <c r="F259" i="67"/>
  <c r="F265" i="67"/>
  <c r="F271" i="67"/>
  <c r="F277" i="67"/>
  <c r="F283" i="67"/>
  <c r="F289" i="67"/>
  <c r="F295" i="67"/>
  <c r="F301" i="67"/>
  <c r="F307" i="67"/>
  <c r="F313" i="67"/>
  <c r="F319" i="67"/>
  <c r="F325" i="67"/>
  <c r="F331" i="67"/>
  <c r="F337" i="67"/>
  <c r="F343" i="67"/>
  <c r="F349" i="67"/>
  <c r="F355" i="67"/>
  <c r="F361" i="67"/>
  <c r="F367" i="67"/>
  <c r="F373" i="67"/>
  <c r="F379" i="67"/>
  <c r="F385" i="67"/>
  <c r="F391" i="67"/>
  <c r="F397" i="67"/>
  <c r="F403" i="67"/>
  <c r="F409" i="67"/>
  <c r="F415" i="67"/>
  <c r="F421" i="67"/>
  <c r="F427" i="67"/>
  <c r="F433" i="67"/>
  <c r="F439" i="67"/>
  <c r="F445" i="67"/>
  <c r="F451" i="67"/>
  <c r="F457" i="67"/>
  <c r="F463" i="67"/>
  <c r="F469" i="67"/>
  <c r="F475" i="67"/>
  <c r="F481" i="67"/>
  <c r="F487" i="67"/>
  <c r="F493" i="67"/>
  <c r="F499" i="67"/>
  <c r="F505" i="67"/>
  <c r="F511" i="67"/>
  <c r="F517" i="67"/>
  <c r="F529" i="67"/>
  <c r="F535" i="67"/>
  <c r="F541" i="67"/>
  <c r="F547" i="67"/>
  <c r="F553" i="67"/>
  <c r="F565" i="67"/>
  <c r="F571" i="67"/>
  <c r="F577" i="67"/>
  <c r="F583" i="67"/>
  <c r="F589" i="67"/>
  <c r="F601" i="67"/>
  <c r="F607" i="67"/>
  <c r="F613" i="67"/>
  <c r="F619" i="67"/>
  <c r="F625" i="67"/>
  <c r="F631" i="67"/>
  <c r="F637" i="67"/>
  <c r="F8" i="67"/>
  <c r="F14" i="67"/>
  <c r="F20" i="67"/>
  <c r="F26" i="67"/>
  <c r="F32" i="67"/>
  <c r="F38" i="67"/>
  <c r="F44" i="67"/>
  <c r="F50" i="67"/>
  <c r="F56" i="67"/>
  <c r="F62" i="67"/>
  <c r="F68" i="67"/>
  <c r="F74" i="67"/>
  <c r="F80" i="67"/>
  <c r="F86" i="67"/>
  <c r="F92" i="67"/>
  <c r="F98" i="67"/>
  <c r="F104" i="67"/>
  <c r="F110" i="67"/>
  <c r="F116" i="67"/>
  <c r="F122" i="67"/>
  <c r="F128" i="67"/>
  <c r="F134" i="67"/>
  <c r="F140" i="67"/>
  <c r="F146" i="67"/>
  <c r="F152" i="67"/>
  <c r="F158" i="67"/>
  <c r="F164" i="67"/>
  <c r="F170" i="67"/>
  <c r="F176" i="67"/>
  <c r="F182" i="67"/>
  <c r="F188" i="67"/>
  <c r="F194" i="67"/>
  <c r="F200" i="67"/>
  <c r="F206" i="67"/>
  <c r="F212" i="67"/>
  <c r="F218" i="67"/>
  <c r="F224" i="67"/>
  <c r="F230" i="67"/>
  <c r="F236" i="67"/>
  <c r="F242" i="67"/>
  <c r="F248" i="67"/>
  <c r="F254" i="67"/>
  <c r="F260" i="67"/>
  <c r="F266" i="67"/>
  <c r="F272" i="67"/>
  <c r="F278" i="67"/>
  <c r="F284" i="67"/>
  <c r="F290" i="67"/>
  <c r="F296" i="67"/>
  <c r="F302" i="67"/>
  <c r="F308" i="67"/>
  <c r="F314" i="67"/>
  <c r="F320" i="67"/>
  <c r="F326" i="67"/>
  <c r="F332" i="67"/>
  <c r="F338" i="67"/>
  <c r="F344" i="67"/>
  <c r="F350" i="67"/>
  <c r="F356" i="67"/>
  <c r="F362" i="67"/>
  <c r="F368" i="67"/>
  <c r="F374" i="67"/>
  <c r="F380" i="67"/>
  <c r="F386" i="67"/>
  <c r="F392" i="67"/>
  <c r="F398" i="67"/>
  <c r="F404" i="67"/>
  <c r="F410" i="67"/>
  <c r="F416" i="67"/>
  <c r="F422" i="67"/>
  <c r="F428" i="67"/>
  <c r="F434" i="67"/>
  <c r="F440" i="67"/>
  <c r="F446" i="67"/>
  <c r="F452" i="67"/>
  <c r="F458" i="67"/>
  <c r="F464" i="67"/>
  <c r="F470" i="67"/>
  <c r="F476" i="67"/>
  <c r="F482" i="67"/>
  <c r="F488" i="67"/>
  <c r="F494" i="67"/>
  <c r="F500" i="67"/>
  <c r="F506" i="67"/>
  <c r="F512" i="67"/>
  <c r="F645" i="67"/>
  <c r="F663" i="67"/>
  <c r="F643" i="67"/>
  <c r="F649" i="67"/>
  <c r="F655" i="67"/>
  <c r="F661" i="67"/>
  <c r="F667" i="67"/>
  <c r="F673" i="67"/>
  <c r="F679" i="67"/>
  <c r="F685" i="67"/>
  <c r="F691" i="67"/>
  <c r="F697" i="67"/>
  <c r="F703" i="67"/>
  <c r="F709" i="67"/>
  <c r="F715" i="67"/>
  <c r="F721" i="67"/>
  <c r="F727" i="67"/>
  <c r="F733" i="67"/>
  <c r="F739" i="67"/>
  <c r="F745" i="67"/>
  <c r="F751" i="67"/>
  <c r="F757" i="67"/>
  <c r="F763" i="67"/>
  <c r="F769" i="67"/>
  <c r="F775" i="67"/>
  <c r="F781" i="67"/>
  <c r="F787" i="67"/>
  <c r="F793" i="67"/>
  <c r="F799" i="67"/>
  <c r="F805" i="67"/>
  <c r="F811" i="67"/>
  <c r="F817" i="67"/>
  <c r="F823" i="67"/>
  <c r="F829" i="67"/>
  <c r="F835" i="67"/>
  <c r="F841" i="67"/>
  <c r="F847" i="67"/>
  <c r="F853" i="67"/>
  <c r="F859" i="67"/>
  <c r="F865" i="67"/>
  <c r="F871" i="67"/>
  <c r="F877" i="67"/>
  <c r="F883" i="67"/>
  <c r="F889" i="67"/>
  <c r="F895" i="67"/>
  <c r="F901" i="67"/>
  <c r="F907" i="67"/>
  <c r="F913" i="67"/>
  <c r="F919" i="67"/>
  <c r="F925" i="67"/>
  <c r="F931" i="67"/>
  <c r="F937" i="67"/>
  <c r="F943" i="67"/>
  <c r="F949" i="67"/>
  <c r="F955" i="67"/>
  <c r="F961" i="67"/>
  <c r="F967" i="67"/>
  <c r="F973" i="67"/>
  <c r="F979" i="67"/>
  <c r="F985" i="67"/>
  <c r="F991" i="67"/>
  <c r="F997" i="67"/>
  <c r="F1003" i="67"/>
  <c r="F1009" i="67"/>
  <c r="F1015" i="67"/>
  <c r="F1021" i="67"/>
  <c r="F518" i="67"/>
  <c r="F524" i="67"/>
  <c r="F530" i="67"/>
  <c r="F536" i="67"/>
  <c r="F542" i="67"/>
  <c r="F548" i="67"/>
  <c r="F554" i="67"/>
  <c r="F560" i="67"/>
  <c r="F566" i="67"/>
  <c r="F572" i="67"/>
  <c r="F578" i="67"/>
  <c r="F584" i="67"/>
  <c r="F590" i="67"/>
  <c r="F596" i="67"/>
  <c r="F602" i="67"/>
  <c r="F608" i="67"/>
  <c r="F614" i="67"/>
  <c r="F620" i="67"/>
  <c r="F626" i="67"/>
  <c r="F632" i="67"/>
  <c r="F638" i="67"/>
  <c r="F644" i="67"/>
  <c r="F650" i="67"/>
  <c r="F656" i="67"/>
  <c r="F662" i="67"/>
  <c r="F668" i="67"/>
  <c r="F674" i="67"/>
  <c r="F680" i="67"/>
  <c r="F686" i="67"/>
  <c r="F692" i="67"/>
  <c r="F698" i="67"/>
  <c r="F704" i="67"/>
  <c r="F710" i="67"/>
  <c r="F716" i="67"/>
  <c r="F722" i="67"/>
  <c r="F728" i="67"/>
  <c r="F734" i="67"/>
  <c r="F740" i="67"/>
  <c r="F746" i="67"/>
  <c r="F752" i="67"/>
  <c r="F758" i="67"/>
  <c r="F764" i="67"/>
  <c r="F770" i="67"/>
  <c r="F776" i="67"/>
  <c r="F782" i="67"/>
  <c r="F788" i="67"/>
  <c r="F794" i="67"/>
  <c r="F800" i="67"/>
  <c r="F806" i="67"/>
  <c r="F812" i="67"/>
  <c r="F818" i="67"/>
  <c r="F824" i="67"/>
  <c r="F830" i="67"/>
  <c r="F836" i="67"/>
  <c r="F842" i="67"/>
  <c r="F848" i="67"/>
  <c r="F854" i="67"/>
  <c r="F860" i="67"/>
  <c r="F866" i="67"/>
  <c r="F872" i="67"/>
  <c r="F878" i="67"/>
  <c r="F884" i="67"/>
  <c r="F890" i="67"/>
  <c r="F896" i="67"/>
  <c r="F902" i="67"/>
  <c r="F908" i="67"/>
  <c r="F914" i="67"/>
  <c r="F920" i="67"/>
  <c r="F926" i="67"/>
  <c r="F932" i="67"/>
  <c r="F938" i="67"/>
  <c r="F944" i="67"/>
  <c r="F950" i="67"/>
  <c r="F956" i="67"/>
  <c r="F962" i="67"/>
  <c r="F968" i="67"/>
  <c r="F974" i="67"/>
  <c r="F980" i="67"/>
  <c r="F986" i="67"/>
  <c r="F992" i="67"/>
  <c r="F998" i="67"/>
  <c r="F1004" i="67"/>
  <c r="F1010" i="67"/>
  <c r="F1016" i="67"/>
  <c r="F1022" i="67"/>
  <c r="C60" i="6"/>
  <c r="D60" i="6"/>
  <c r="E60" i="6"/>
  <c r="G60" i="6" s="1"/>
  <c r="C61" i="6"/>
  <c r="D61" i="6"/>
  <c r="E61" i="6"/>
  <c r="C62" i="6"/>
  <c r="D62" i="6"/>
  <c r="E62" i="6"/>
  <c r="C63" i="6"/>
  <c r="D63" i="6"/>
  <c r="E63" i="6"/>
  <c r="C64" i="6"/>
  <c r="D64" i="6"/>
  <c r="E64" i="6"/>
  <c r="G64" i="6" s="1"/>
  <c r="C65" i="6"/>
  <c r="D65" i="6"/>
  <c r="E65" i="6"/>
  <c r="C66" i="6"/>
  <c r="D66" i="6"/>
  <c r="E66" i="6"/>
  <c r="F66" i="6" s="1"/>
  <c r="C67" i="6"/>
  <c r="D67" i="6"/>
  <c r="E67" i="6"/>
  <c r="C68" i="6"/>
  <c r="D68" i="6"/>
  <c r="E68" i="6"/>
  <c r="C69" i="6"/>
  <c r="D69" i="6"/>
  <c r="E69" i="6"/>
  <c r="C70" i="6"/>
  <c r="D70" i="6"/>
  <c r="E70" i="6"/>
  <c r="G70" i="6" s="1"/>
  <c r="C71" i="6"/>
  <c r="D71" i="6"/>
  <c r="E71" i="6"/>
  <c r="C72" i="6"/>
  <c r="D72" i="6"/>
  <c r="E72" i="6"/>
  <c r="C73" i="6"/>
  <c r="D73" i="6"/>
  <c r="E73" i="6"/>
  <c r="C74" i="6"/>
  <c r="D74" i="6"/>
  <c r="E74" i="6"/>
  <c r="C75" i="6"/>
  <c r="D75" i="6"/>
  <c r="E75" i="6"/>
  <c r="C76" i="6"/>
  <c r="D76" i="6"/>
  <c r="E76" i="6"/>
  <c r="C77" i="6"/>
  <c r="D77" i="6"/>
  <c r="E77" i="6"/>
  <c r="C78" i="6"/>
  <c r="D78" i="6"/>
  <c r="E78" i="6"/>
  <c r="C79" i="6"/>
  <c r="D79" i="6"/>
  <c r="E79" i="6"/>
  <c r="C80" i="6"/>
  <c r="D80" i="6"/>
  <c r="E80" i="6"/>
  <c r="C81" i="6"/>
  <c r="D81" i="6"/>
  <c r="E81" i="6"/>
  <c r="C82" i="6"/>
  <c r="D82" i="6"/>
  <c r="E82" i="6"/>
  <c r="A80" i="6"/>
  <c r="B80" i="6"/>
  <c r="A81" i="6"/>
  <c r="B81" i="6"/>
  <c r="A82" i="6"/>
  <c r="B82" i="6"/>
  <c r="B80" i="27"/>
  <c r="C80" i="27"/>
  <c r="D80" i="27"/>
  <c r="E80" i="27"/>
  <c r="B81" i="27"/>
  <c r="C81" i="27"/>
  <c r="D81" i="27"/>
  <c r="E81" i="27"/>
  <c r="B82" i="27"/>
  <c r="C82" i="27"/>
  <c r="D82" i="27"/>
  <c r="E82" i="27"/>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2"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B68" i="27"/>
  <c r="C68" i="27"/>
  <c r="D68" i="27"/>
  <c r="E68" i="27"/>
  <c r="B69" i="27"/>
  <c r="C69" i="27"/>
  <c r="D69" i="27"/>
  <c r="E69" i="27"/>
  <c r="B70" i="27"/>
  <c r="C70" i="27"/>
  <c r="D70" i="27"/>
  <c r="E70" i="27"/>
  <c r="B71" i="27"/>
  <c r="C71" i="27"/>
  <c r="D71" i="27"/>
  <c r="E71" i="27"/>
  <c r="B72" i="27"/>
  <c r="C72" i="27"/>
  <c r="D72" i="27"/>
  <c r="E72" i="27"/>
  <c r="B73" i="27"/>
  <c r="C73" i="27"/>
  <c r="D73" i="27"/>
  <c r="E73" i="27"/>
  <c r="B74" i="27"/>
  <c r="C74" i="27"/>
  <c r="D74" i="27"/>
  <c r="E74" i="27"/>
  <c r="B75" i="27"/>
  <c r="C75" i="27"/>
  <c r="D75" i="27"/>
  <c r="E75" i="27"/>
  <c r="B76" i="27"/>
  <c r="C76" i="27"/>
  <c r="D76" i="27"/>
  <c r="E76" i="27"/>
  <c r="B77" i="27"/>
  <c r="C77" i="27"/>
  <c r="D77" i="27"/>
  <c r="E77" i="27"/>
  <c r="B78" i="27"/>
  <c r="C78" i="27"/>
  <c r="D78" i="27"/>
  <c r="E78" i="27"/>
  <c r="B79" i="27"/>
  <c r="C79" i="27"/>
  <c r="D79" i="27"/>
  <c r="E79" i="27"/>
  <c r="E67" i="27"/>
  <c r="D67" i="27"/>
  <c r="C67" i="27"/>
  <c r="B67" i="27"/>
  <c r="B42" i="27"/>
  <c r="C42" i="27"/>
  <c r="D42" i="27"/>
  <c r="E42" i="27"/>
  <c r="B43" i="27"/>
  <c r="C43" i="27"/>
  <c r="D43" i="27"/>
  <c r="E43" i="27"/>
  <c r="B44" i="27"/>
  <c r="C44" i="27"/>
  <c r="D44" i="27"/>
  <c r="E44" i="27"/>
  <c r="B45" i="27"/>
  <c r="C45" i="27"/>
  <c r="D45" i="27"/>
  <c r="E45" i="27"/>
  <c r="B46" i="27"/>
  <c r="C46" i="27"/>
  <c r="D46" i="27"/>
  <c r="E46" i="27"/>
  <c r="B47" i="27"/>
  <c r="C47" i="27"/>
  <c r="D47" i="27"/>
  <c r="E47" i="27"/>
  <c r="B48" i="27"/>
  <c r="C48" i="27"/>
  <c r="D48" i="27"/>
  <c r="E48" i="27"/>
  <c r="B49" i="27"/>
  <c r="C49" i="27"/>
  <c r="D49" i="27"/>
  <c r="E49" i="27"/>
  <c r="B50" i="27"/>
  <c r="C50" i="27"/>
  <c r="D50" i="27"/>
  <c r="E50" i="27"/>
  <c r="B51" i="27"/>
  <c r="C51" i="27"/>
  <c r="D51" i="27"/>
  <c r="E51" i="27"/>
  <c r="B52" i="27"/>
  <c r="C52" i="27"/>
  <c r="D52" i="27"/>
  <c r="E52" i="27"/>
  <c r="B53" i="27"/>
  <c r="C53" i="27"/>
  <c r="D53" i="27"/>
  <c r="E53" i="27"/>
  <c r="E41" i="27"/>
  <c r="D41" i="27"/>
  <c r="C41" i="27"/>
  <c r="B41" i="27"/>
  <c r="B16" i="27"/>
  <c r="C16" i="27"/>
  <c r="D16" i="27"/>
  <c r="E16" i="27"/>
  <c r="B17" i="27"/>
  <c r="C17" i="27"/>
  <c r="D17" i="27"/>
  <c r="E17" i="27"/>
  <c r="B18" i="27"/>
  <c r="C18" i="27"/>
  <c r="D18" i="27"/>
  <c r="E18" i="27"/>
  <c r="B19" i="27"/>
  <c r="C19" i="27"/>
  <c r="D19" i="27"/>
  <c r="E19" i="27"/>
  <c r="B20" i="27"/>
  <c r="C20" i="27"/>
  <c r="D20" i="27"/>
  <c r="E20" i="27"/>
  <c r="B21" i="27"/>
  <c r="C21" i="27"/>
  <c r="D21" i="27"/>
  <c r="E21" i="27"/>
  <c r="B22" i="27"/>
  <c r="C22" i="27"/>
  <c r="D22" i="27"/>
  <c r="E22" i="27"/>
  <c r="B23" i="27"/>
  <c r="C23" i="27"/>
  <c r="D23" i="27"/>
  <c r="E23" i="27"/>
  <c r="B24" i="27"/>
  <c r="C24" i="27"/>
  <c r="D24" i="27"/>
  <c r="E24" i="27"/>
  <c r="B25" i="27"/>
  <c r="C25" i="27"/>
  <c r="D25" i="27"/>
  <c r="E25" i="27"/>
  <c r="B26" i="27"/>
  <c r="C26" i="27"/>
  <c r="D26" i="27"/>
  <c r="E26" i="27"/>
  <c r="B27" i="27"/>
  <c r="C27" i="27"/>
  <c r="D27" i="27"/>
  <c r="E27" i="27"/>
  <c r="E15" i="27"/>
  <c r="D15" i="27"/>
  <c r="C15" i="27"/>
  <c r="B15" i="27"/>
  <c r="B63" i="27"/>
  <c r="C63" i="27"/>
  <c r="D63" i="27"/>
  <c r="E63" i="27"/>
  <c r="B64" i="27"/>
  <c r="C64" i="27"/>
  <c r="D64" i="27"/>
  <c r="E64" i="27"/>
  <c r="B65" i="27"/>
  <c r="C65" i="27"/>
  <c r="D65" i="27"/>
  <c r="E65" i="27"/>
  <c r="B66" i="27"/>
  <c r="C66" i="27"/>
  <c r="D66" i="27"/>
  <c r="E66" i="27"/>
  <c r="C62" i="27"/>
  <c r="E62" i="27"/>
  <c r="D62" i="27"/>
  <c r="B62" i="27"/>
  <c r="B37" i="27"/>
  <c r="C37" i="27"/>
  <c r="D37" i="27"/>
  <c r="E37" i="27"/>
  <c r="B38" i="27"/>
  <c r="C38" i="27"/>
  <c r="D38" i="27"/>
  <c r="E38" i="27"/>
  <c r="B39" i="27"/>
  <c r="C39" i="27"/>
  <c r="D39" i="27"/>
  <c r="E39" i="27"/>
  <c r="B40" i="27"/>
  <c r="C40" i="27"/>
  <c r="D40" i="27"/>
  <c r="E40" i="27"/>
  <c r="E36" i="27"/>
  <c r="D36" i="27"/>
  <c r="C36" i="27"/>
  <c r="B36" i="27"/>
  <c r="B11" i="27"/>
  <c r="C11" i="27"/>
  <c r="D11" i="27"/>
  <c r="E11" i="27"/>
  <c r="B12" i="27"/>
  <c r="C12" i="27"/>
  <c r="D12" i="27"/>
  <c r="E12" i="27"/>
  <c r="B13" i="27"/>
  <c r="C13" i="27"/>
  <c r="D13" i="27"/>
  <c r="E13" i="27"/>
  <c r="B14" i="27"/>
  <c r="C14" i="27"/>
  <c r="D14" i="27"/>
  <c r="E14" i="27"/>
  <c r="E10" i="27"/>
  <c r="D10" i="27"/>
  <c r="C10" i="27"/>
  <c r="B10" i="27"/>
  <c r="E61" i="27"/>
  <c r="D61" i="27"/>
  <c r="C61" i="27"/>
  <c r="B61" i="27"/>
  <c r="E60" i="27"/>
  <c r="D60" i="27"/>
  <c r="C60" i="27"/>
  <c r="B60" i="27"/>
  <c r="E59" i="27"/>
  <c r="D59" i="27"/>
  <c r="C59" i="27"/>
  <c r="B59" i="27"/>
  <c r="E58" i="27"/>
  <c r="D58" i="27"/>
  <c r="C58" i="27"/>
  <c r="B58" i="27"/>
  <c r="B33" i="27"/>
  <c r="C33" i="27"/>
  <c r="D33" i="27"/>
  <c r="E33" i="27"/>
  <c r="B34" i="27"/>
  <c r="C34" i="27"/>
  <c r="D34" i="27"/>
  <c r="E34" i="27"/>
  <c r="B35" i="27"/>
  <c r="C35" i="27"/>
  <c r="D35" i="27"/>
  <c r="E35" i="27"/>
  <c r="E32" i="27"/>
  <c r="D32" i="27"/>
  <c r="C32" i="27"/>
  <c r="B32" i="27"/>
  <c r="B7" i="27"/>
  <c r="C7" i="27"/>
  <c r="D7" i="27"/>
  <c r="E7" i="27"/>
  <c r="B8" i="27"/>
  <c r="C8" i="27"/>
  <c r="D8" i="27"/>
  <c r="E8" i="27"/>
  <c r="B9" i="27"/>
  <c r="C9" i="27"/>
  <c r="D9" i="27"/>
  <c r="E9" i="27"/>
  <c r="E6" i="27"/>
  <c r="D6" i="27"/>
  <c r="C6" i="27"/>
  <c r="B6" i="27"/>
  <c r="B55" i="27"/>
  <c r="C55" i="27"/>
  <c r="D55" i="27"/>
  <c r="E55" i="27"/>
  <c r="B56" i="27"/>
  <c r="C56" i="27"/>
  <c r="D56" i="27"/>
  <c r="E56" i="27"/>
  <c r="B57" i="27"/>
  <c r="C57" i="27"/>
  <c r="D57" i="27"/>
  <c r="E57" i="27"/>
  <c r="E54" i="27"/>
  <c r="D54" i="27"/>
  <c r="C54" i="27"/>
  <c r="B54" i="27"/>
  <c r="B29" i="27"/>
  <c r="C29" i="27"/>
  <c r="D29" i="27"/>
  <c r="E29" i="27"/>
  <c r="B30" i="27"/>
  <c r="C30" i="27"/>
  <c r="D30" i="27"/>
  <c r="E30" i="27"/>
  <c r="B31" i="27"/>
  <c r="C31" i="27"/>
  <c r="D31" i="27"/>
  <c r="E31" i="27"/>
  <c r="E28" i="27"/>
  <c r="D28" i="27"/>
  <c r="C28" i="27"/>
  <c r="B28" i="27"/>
  <c r="B3" i="27"/>
  <c r="C3" i="27"/>
  <c r="D3" i="27"/>
  <c r="E3" i="27"/>
  <c r="B4" i="27"/>
  <c r="C4" i="27"/>
  <c r="D4" i="27"/>
  <c r="E4" i="27"/>
  <c r="B5" i="27"/>
  <c r="C5" i="27"/>
  <c r="D5" i="27"/>
  <c r="E5" i="27"/>
  <c r="E2" i="27"/>
  <c r="D2" i="27"/>
  <c r="C2" i="27"/>
  <c r="B2" i="27"/>
  <c r="D37" i="58"/>
  <c r="BM7" i="67"/>
  <c r="BM10" i="67"/>
  <c r="BM4" i="67"/>
  <c r="BM6" i="67"/>
  <c r="BM9" i="67"/>
  <c r="BM8" i="67"/>
  <c r="BM5" i="67"/>
  <c r="F78" i="6" l="1"/>
  <c r="I62" i="6"/>
  <c r="U479" i="66"/>
  <c r="T96" i="66"/>
  <c r="U189" i="66"/>
  <c r="T297" i="66"/>
  <c r="U187" i="66"/>
  <c r="W100" i="66"/>
  <c r="U113" i="66"/>
  <c r="T71" i="66"/>
  <c r="T328" i="66"/>
  <c r="T181" i="66"/>
  <c r="U72" i="66"/>
  <c r="T320" i="66"/>
  <c r="U183" i="66"/>
  <c r="T113" i="66"/>
  <c r="T52" i="66"/>
  <c r="U441" i="66"/>
  <c r="U76" i="66"/>
  <c r="T31" i="66"/>
  <c r="U56" i="66"/>
  <c r="T426" i="66"/>
  <c r="T439" i="66"/>
  <c r="U60" i="66"/>
  <c r="U427" i="66"/>
  <c r="U395" i="66"/>
  <c r="U52" i="66"/>
  <c r="T68" i="66"/>
  <c r="U419" i="66"/>
  <c r="T58" i="66"/>
  <c r="T78" i="66"/>
  <c r="T324" i="66"/>
  <c r="U435" i="66"/>
  <c r="T54" i="66"/>
  <c r="T29" i="66"/>
  <c r="U64" i="66"/>
  <c r="U6" i="66"/>
  <c r="T65" i="66"/>
  <c r="U171" i="66"/>
  <c r="U203" i="66"/>
  <c r="U80" i="66"/>
  <c r="X3" i="66"/>
  <c r="AF3" i="66"/>
  <c r="U90" i="66"/>
  <c r="U453" i="66"/>
  <c r="U167" i="66"/>
  <c r="U431" i="66"/>
  <c r="Z138" i="65"/>
  <c r="Y432" i="65"/>
  <c r="Y134" i="64"/>
  <c r="AC186" i="64"/>
  <c r="AE186" i="64" s="1"/>
  <c r="Y10" i="64"/>
  <c r="Y80" i="64"/>
  <c r="AC127" i="64"/>
  <c r="AH169" i="62"/>
  <c r="AG169" i="62"/>
  <c r="AK52" i="62"/>
  <c r="Z111" i="62"/>
  <c r="AJ195" i="62"/>
  <c r="Y208" i="62"/>
  <c r="Y111" i="62"/>
  <c r="AE75" i="64"/>
  <c r="Y77" i="64"/>
  <c r="Y86" i="64"/>
  <c r="AE81" i="64"/>
  <c r="Y66" i="64"/>
  <c r="AK149" i="64"/>
  <c r="AG149" i="64"/>
  <c r="AH149" i="64"/>
  <c r="AH35" i="62"/>
  <c r="Z208" i="62"/>
  <c r="AL195" i="62"/>
  <c r="AN195" i="62" s="1"/>
  <c r="AK35" i="62"/>
  <c r="AD205" i="62"/>
  <c r="AE205" i="62"/>
  <c r="AI195" i="62"/>
  <c r="AP195" i="62"/>
  <c r="AR195" i="62" s="1"/>
  <c r="AG52" i="62"/>
  <c r="AI52" i="62" s="1"/>
  <c r="AK205" i="62"/>
  <c r="AH205" i="62"/>
  <c r="AG205" i="62"/>
  <c r="AD180" i="62"/>
  <c r="AE180" i="62"/>
  <c r="AE201" i="62"/>
  <c r="AD201" i="62"/>
  <c r="AG180" i="62"/>
  <c r="AK180" i="62"/>
  <c r="AH180" i="62"/>
  <c r="AG201" i="62"/>
  <c r="AK201" i="62"/>
  <c r="AH201" i="62"/>
  <c r="AG55" i="62"/>
  <c r="AK55" i="62"/>
  <c r="AH55" i="62"/>
  <c r="AE55" i="62"/>
  <c r="AD55" i="62"/>
  <c r="AJ48" i="62"/>
  <c r="AI48" i="62"/>
  <c r="AM48" i="62"/>
  <c r="AL48" i="62"/>
  <c r="AP48" i="62"/>
  <c r="AG236" i="62"/>
  <c r="AK236" i="62"/>
  <c r="AH236" i="62"/>
  <c r="AJ42" i="62"/>
  <c r="AI42" i="62"/>
  <c r="AE236" i="62"/>
  <c r="AD236" i="62"/>
  <c r="AL42" i="62"/>
  <c r="AP42" i="62"/>
  <c r="AM42" i="62"/>
  <c r="AD164" i="63"/>
  <c r="AE164" i="63"/>
  <c r="AH164" i="63"/>
  <c r="AJ164" i="63" s="1"/>
  <c r="AG164" i="63"/>
  <c r="AK164" i="63"/>
  <c r="AD151" i="63"/>
  <c r="AE151" i="63"/>
  <c r="AD145" i="63"/>
  <c r="AK145" i="63"/>
  <c r="AH145" i="63"/>
  <c r="AG145" i="63"/>
  <c r="AH170" i="63"/>
  <c r="AK170" i="63"/>
  <c r="AG170" i="63"/>
  <c r="AH151" i="63"/>
  <c r="AG151" i="63"/>
  <c r="AK151" i="63"/>
  <c r="AE170" i="63"/>
  <c r="AD170" i="63"/>
  <c r="AG139" i="63"/>
  <c r="AH139" i="63"/>
  <c r="AK139" i="63"/>
  <c r="AE158" i="63"/>
  <c r="AD158" i="63"/>
  <c r="AD139" i="63"/>
  <c r="AE139" i="63"/>
  <c r="AG158" i="63"/>
  <c r="AH158" i="63"/>
  <c r="AK158" i="63"/>
  <c r="AJ221" i="63"/>
  <c r="AI221" i="63"/>
  <c r="AK215" i="63"/>
  <c r="AG215" i="63"/>
  <c r="AH215" i="63"/>
  <c r="AD157" i="63"/>
  <c r="AE157" i="63"/>
  <c r="AL221" i="63"/>
  <c r="AP221" i="63"/>
  <c r="AM221" i="63"/>
  <c r="AG157" i="63"/>
  <c r="AK157" i="63"/>
  <c r="AH157" i="63"/>
  <c r="AO133" i="63"/>
  <c r="AN133" i="63"/>
  <c r="AE215" i="63"/>
  <c r="AD215" i="63"/>
  <c r="AQ133" i="63"/>
  <c r="AU133" i="63"/>
  <c r="AR133" i="63"/>
  <c r="Z24" i="64"/>
  <c r="Z6" i="64"/>
  <c r="AE176" i="64"/>
  <c r="AB105" i="64"/>
  <c r="Z42" i="64"/>
  <c r="AC72" i="64"/>
  <c r="AG247" i="64"/>
  <c r="AH247" i="64"/>
  <c r="AI53" i="64"/>
  <c r="Z86" i="64"/>
  <c r="Z77" i="64"/>
  <c r="AB4" i="64"/>
  <c r="AD199" i="64"/>
  <c r="AR213" i="64"/>
  <c r="Y105" i="64"/>
  <c r="AC115" i="64"/>
  <c r="AF115" i="64"/>
  <c r="AU213" i="64"/>
  <c r="Y48" i="64"/>
  <c r="AK92" i="64"/>
  <c r="AK201" i="64"/>
  <c r="AB77" i="64"/>
  <c r="AH92" i="64"/>
  <c r="AI92" i="64" s="1"/>
  <c r="AC77" i="64"/>
  <c r="AC16" i="64"/>
  <c r="AH106" i="64"/>
  <c r="AC4" i="64"/>
  <c r="AF16" i="64"/>
  <c r="AK106" i="64"/>
  <c r="AM106" i="64" s="1"/>
  <c r="Y12" i="64"/>
  <c r="AB102" i="64"/>
  <c r="AC78" i="64"/>
  <c r="AC40" i="64"/>
  <c r="AF40" i="64"/>
  <c r="Z66" i="64"/>
  <c r="Z36" i="64"/>
  <c r="Y107" i="64"/>
  <c r="AB93" i="64"/>
  <c r="Y26" i="64"/>
  <c r="AI193" i="64"/>
  <c r="AF32" i="64"/>
  <c r="AH32" i="64" s="1"/>
  <c r="AG186" i="64"/>
  <c r="AH186" i="64"/>
  <c r="AK186" i="64"/>
  <c r="AJ194" i="64"/>
  <c r="AI194" i="64"/>
  <c r="AJ181" i="64"/>
  <c r="AI181" i="64"/>
  <c r="AM194" i="64"/>
  <c r="AP194" i="64"/>
  <c r="AL194" i="64"/>
  <c r="AC52" i="64"/>
  <c r="AF93" i="64"/>
  <c r="AG93" i="64" s="1"/>
  <c r="AD255" i="64"/>
  <c r="AE255" i="64"/>
  <c r="AL181" i="64"/>
  <c r="AM181" i="64"/>
  <c r="AP181" i="64"/>
  <c r="AV237" i="64"/>
  <c r="AZ237" i="64"/>
  <c r="AW237" i="64"/>
  <c r="AF52" i="64"/>
  <c r="AK243" i="64"/>
  <c r="AG243" i="64"/>
  <c r="AH243" i="64"/>
  <c r="AG195" i="64"/>
  <c r="AK195" i="64"/>
  <c r="AH195" i="64"/>
  <c r="AS237" i="64"/>
  <c r="AT237" i="64"/>
  <c r="AG220" i="64"/>
  <c r="AK220" i="64"/>
  <c r="AH220" i="64"/>
  <c r="AR151" i="64"/>
  <c r="AU151" i="64"/>
  <c r="AQ151" i="64"/>
  <c r="AE195" i="64"/>
  <c r="AD195" i="64"/>
  <c r="AE220" i="64"/>
  <c r="AD220" i="64"/>
  <c r="AK255" i="64"/>
  <c r="AH255" i="64"/>
  <c r="AG255" i="64"/>
  <c r="AJ214" i="64"/>
  <c r="AI214" i="64"/>
  <c r="AD243" i="64"/>
  <c r="AE243" i="64"/>
  <c r="AL214" i="64"/>
  <c r="AM214" i="64"/>
  <c r="AP214" i="64"/>
  <c r="AM193" i="64"/>
  <c r="AL193" i="64"/>
  <c r="AP193" i="64"/>
  <c r="AO151" i="64"/>
  <c r="AN151" i="64"/>
  <c r="AK158" i="62"/>
  <c r="AH158" i="62"/>
  <c r="AG158" i="62"/>
  <c r="AO195" i="62"/>
  <c r="AJ68" i="62"/>
  <c r="AI68" i="62"/>
  <c r="AH196" i="62"/>
  <c r="AG196" i="62"/>
  <c r="AK196" i="62"/>
  <c r="AE156" i="62"/>
  <c r="AD156" i="62"/>
  <c r="AB73" i="62"/>
  <c r="AC73" i="62"/>
  <c r="AF73" i="62"/>
  <c r="AE165" i="62"/>
  <c r="AD165" i="62"/>
  <c r="AL33" i="62"/>
  <c r="AM33" i="62"/>
  <c r="AP33" i="62"/>
  <c r="AL182" i="62"/>
  <c r="AP182" i="62"/>
  <c r="AM182" i="62"/>
  <c r="AJ239" i="62"/>
  <c r="AI239" i="62"/>
  <c r="AJ23" i="62"/>
  <c r="AI23" i="62"/>
  <c r="AD199" i="62"/>
  <c r="AE199" i="62"/>
  <c r="AI54" i="62"/>
  <c r="AJ54" i="62"/>
  <c r="AH206" i="62"/>
  <c r="AK206" i="62"/>
  <c r="AG206" i="62"/>
  <c r="AD190" i="62"/>
  <c r="AE190" i="62"/>
  <c r="AE152" i="62"/>
  <c r="AD152" i="62"/>
  <c r="Y252" i="62"/>
  <c r="Z252" i="62"/>
  <c r="AP229" i="62"/>
  <c r="AM229" i="62"/>
  <c r="AL229" i="62"/>
  <c r="Y126" i="62"/>
  <c r="Z126" i="62"/>
  <c r="AL220" i="62"/>
  <c r="AP220" i="62"/>
  <c r="AM220" i="62"/>
  <c r="AD166" i="62"/>
  <c r="AE166" i="62"/>
  <c r="Z115" i="62"/>
  <c r="Y115" i="62"/>
  <c r="AB80" i="62"/>
  <c r="AF80" i="62"/>
  <c r="AC80" i="62"/>
  <c r="AD14" i="62"/>
  <c r="AE14" i="62"/>
  <c r="AU253" i="62"/>
  <c r="AR253" i="62"/>
  <c r="AQ253" i="62"/>
  <c r="AK121" i="62"/>
  <c r="AG121" i="62"/>
  <c r="AH121" i="62"/>
  <c r="AB106" i="62"/>
  <c r="AF106" i="62"/>
  <c r="AC106" i="62"/>
  <c r="AB92" i="62"/>
  <c r="AC92" i="62"/>
  <c r="AF92" i="62"/>
  <c r="AB218" i="62"/>
  <c r="AC218" i="62"/>
  <c r="AF218" i="62"/>
  <c r="AF223" i="62"/>
  <c r="AC223" i="62"/>
  <c r="AB223" i="62"/>
  <c r="Z86" i="62"/>
  <c r="Y86" i="62"/>
  <c r="AP32" i="62"/>
  <c r="AM32" i="62"/>
  <c r="AL32" i="62"/>
  <c r="AB67" i="62"/>
  <c r="AC67" i="62"/>
  <c r="AF67" i="62"/>
  <c r="AL167" i="62"/>
  <c r="AM167" i="62"/>
  <c r="AP167" i="62"/>
  <c r="AI148" i="62"/>
  <c r="AJ148" i="62"/>
  <c r="Y98" i="62"/>
  <c r="Z98" i="62"/>
  <c r="AI33" i="62"/>
  <c r="AJ33" i="62"/>
  <c r="AK30" i="62"/>
  <c r="AG30" i="62"/>
  <c r="AH30" i="62"/>
  <c r="AG85" i="62"/>
  <c r="AK85" i="62"/>
  <c r="AH85" i="62"/>
  <c r="AH139" i="62"/>
  <c r="AG139" i="62"/>
  <c r="AK139" i="62"/>
  <c r="AM131" i="62"/>
  <c r="AL131" i="62"/>
  <c r="AP131" i="62"/>
  <c r="AD225" i="62"/>
  <c r="AE225" i="62"/>
  <c r="AG71" i="62"/>
  <c r="AK71" i="62"/>
  <c r="AH71" i="62"/>
  <c r="AP17" i="62"/>
  <c r="AM17" i="62"/>
  <c r="AL17" i="62"/>
  <c r="AF242" i="62"/>
  <c r="AB242" i="62"/>
  <c r="AC242" i="62"/>
  <c r="AC235" i="62"/>
  <c r="AF235" i="62"/>
  <c r="AB235" i="62"/>
  <c r="AD96" i="62"/>
  <c r="AE96" i="62"/>
  <c r="Y232" i="62"/>
  <c r="Z232" i="62"/>
  <c r="Y219" i="62"/>
  <c r="Z219" i="62"/>
  <c r="AI83" i="62"/>
  <c r="AJ83" i="62"/>
  <c r="Y37" i="62"/>
  <c r="Z37" i="62"/>
  <c r="AD65" i="62"/>
  <c r="AE65" i="62"/>
  <c r="AE122" i="62"/>
  <c r="AD122" i="62"/>
  <c r="AL72" i="62"/>
  <c r="AM72" i="62"/>
  <c r="AP72" i="62"/>
  <c r="AM49" i="62"/>
  <c r="AP49" i="62"/>
  <c r="AL49" i="62"/>
  <c r="AM6" i="62"/>
  <c r="AP6" i="62"/>
  <c r="AL6" i="62"/>
  <c r="AK216" i="62"/>
  <c r="AH216" i="62"/>
  <c r="AG216" i="62"/>
  <c r="AI3" i="62"/>
  <c r="AJ3" i="62"/>
  <c r="AB61" i="62"/>
  <c r="AC61" i="62"/>
  <c r="AF61" i="62"/>
  <c r="AP258" i="62"/>
  <c r="AM258" i="62"/>
  <c r="AL258" i="62"/>
  <c r="AD185" i="62"/>
  <c r="AE185" i="62"/>
  <c r="Z198" i="62"/>
  <c r="Y198" i="62"/>
  <c r="AJ137" i="62"/>
  <c r="AI137" i="62"/>
  <c r="AF114" i="62"/>
  <c r="AC114" i="62"/>
  <c r="AB114" i="62"/>
  <c r="AJ52" i="62"/>
  <c r="AI69" i="62"/>
  <c r="AJ69" i="62"/>
  <c r="AD84" i="62"/>
  <c r="AE84" i="62"/>
  <c r="AI133" i="62"/>
  <c r="AJ133" i="62"/>
  <c r="AF138" i="62"/>
  <c r="AC138" i="62"/>
  <c r="AB138" i="62"/>
  <c r="Y146" i="62"/>
  <c r="Z146" i="62"/>
  <c r="Y50" i="62"/>
  <c r="Z50" i="62"/>
  <c r="AD191" i="62"/>
  <c r="AE191" i="62"/>
  <c r="Y95" i="62"/>
  <c r="Z95" i="62"/>
  <c r="AI57" i="62"/>
  <c r="AJ57" i="62"/>
  <c r="AE36" i="62"/>
  <c r="AD36" i="62"/>
  <c r="AP74" i="62"/>
  <c r="AM74" i="62"/>
  <c r="AL74" i="62"/>
  <c r="AK161" i="62"/>
  <c r="AH161" i="62"/>
  <c r="AG161" i="62"/>
  <c r="AF192" i="62"/>
  <c r="AB192" i="62"/>
  <c r="AC192" i="62"/>
  <c r="AB103" i="62"/>
  <c r="AC103" i="62"/>
  <c r="AF103" i="62"/>
  <c r="AI94" i="62"/>
  <c r="AJ94" i="62"/>
  <c r="AM45" i="62"/>
  <c r="AP45" i="62"/>
  <c r="AL45" i="62"/>
  <c r="AK18" i="62"/>
  <c r="AG18" i="62"/>
  <c r="AH18" i="62"/>
  <c r="AG128" i="62"/>
  <c r="AH128" i="62"/>
  <c r="AK128" i="62"/>
  <c r="AE53" i="62"/>
  <c r="AD53" i="62"/>
  <c r="AK4" i="62"/>
  <c r="AH4" i="62"/>
  <c r="AG4" i="62"/>
  <c r="AG147" i="62"/>
  <c r="AK147" i="62"/>
  <c r="AH147" i="62"/>
  <c r="AD87" i="62"/>
  <c r="AE87" i="62"/>
  <c r="AD215" i="62"/>
  <c r="AE215" i="62"/>
  <c r="AJ228" i="62"/>
  <c r="AI228" i="62"/>
  <c r="AI97" i="62"/>
  <c r="AJ97" i="62"/>
  <c r="Z107" i="62"/>
  <c r="Y107" i="62"/>
  <c r="AB22" i="62"/>
  <c r="AC22" i="62"/>
  <c r="AF22" i="62"/>
  <c r="Y249" i="62"/>
  <c r="Z249" i="62"/>
  <c r="AL207" i="62"/>
  <c r="AP207" i="62"/>
  <c r="AM207" i="62"/>
  <c r="Y104" i="62"/>
  <c r="Z104" i="62"/>
  <c r="AB41" i="62"/>
  <c r="AC41" i="62"/>
  <c r="AF41" i="62"/>
  <c r="AF252" i="62"/>
  <c r="AC252" i="62"/>
  <c r="AB252" i="62"/>
  <c r="AI229" i="62"/>
  <c r="AJ229" i="62"/>
  <c r="AE170" i="62"/>
  <c r="AD170" i="62"/>
  <c r="AL21" i="62"/>
  <c r="AM21" i="62"/>
  <c r="AP21" i="62"/>
  <c r="Y221" i="62"/>
  <c r="Z221" i="62"/>
  <c r="AB115" i="62"/>
  <c r="AC115" i="62"/>
  <c r="AF115" i="62"/>
  <c r="AG14" i="62"/>
  <c r="AK14" i="62"/>
  <c r="AH14" i="62"/>
  <c r="AH175" i="62"/>
  <c r="AG175" i="62"/>
  <c r="AK175" i="62"/>
  <c r="AE121" i="62"/>
  <c r="AD121" i="62"/>
  <c r="Y106" i="62"/>
  <c r="Z106" i="62"/>
  <c r="Y73" i="62"/>
  <c r="Z73" i="62"/>
  <c r="Z218" i="62"/>
  <c r="Y218" i="62"/>
  <c r="Y168" i="62"/>
  <c r="Z168" i="62"/>
  <c r="AB86" i="62"/>
  <c r="AC86" i="62"/>
  <c r="AF86" i="62"/>
  <c r="AD82" i="62"/>
  <c r="AE82" i="62"/>
  <c r="AH165" i="62"/>
  <c r="AG165" i="62"/>
  <c r="AK165" i="62"/>
  <c r="AC98" i="62"/>
  <c r="AB98" i="62"/>
  <c r="AF98" i="62"/>
  <c r="AB70" i="62"/>
  <c r="AC70" i="62"/>
  <c r="AF70" i="62"/>
  <c r="AE139" i="62"/>
  <c r="AD139" i="62"/>
  <c r="Z108" i="62"/>
  <c r="Y108" i="62"/>
  <c r="AG150" i="62"/>
  <c r="AK150" i="62"/>
  <c r="AH150" i="62"/>
  <c r="AI131" i="62"/>
  <c r="AJ131" i="62"/>
  <c r="AB47" i="62"/>
  <c r="AF47" i="62"/>
  <c r="AC47" i="62"/>
  <c r="AD187" i="62"/>
  <c r="AE187" i="62"/>
  <c r="AE118" i="62"/>
  <c r="AD118" i="62"/>
  <c r="AE127" i="62"/>
  <c r="AD127" i="62"/>
  <c r="AL248" i="62"/>
  <c r="AM248" i="62"/>
  <c r="AP248" i="62"/>
  <c r="AL251" i="62"/>
  <c r="AM251" i="62"/>
  <c r="AP251" i="62"/>
  <c r="AM151" i="62"/>
  <c r="AP151" i="62"/>
  <c r="AL151" i="62"/>
  <c r="Y13" i="62"/>
  <c r="Z13" i="62"/>
  <c r="AP169" i="62"/>
  <c r="AM169" i="62"/>
  <c r="AL169" i="62"/>
  <c r="AM54" i="62"/>
  <c r="AP54" i="62"/>
  <c r="AL54" i="62"/>
  <c r="AJ29" i="62"/>
  <c r="AI29" i="62"/>
  <c r="AF204" i="62"/>
  <c r="AB204" i="62"/>
  <c r="AC204" i="62"/>
  <c r="AI142" i="62"/>
  <c r="AJ142" i="62"/>
  <c r="AG122" i="62"/>
  <c r="AH122" i="62"/>
  <c r="AK122" i="62"/>
  <c r="AB34" i="62"/>
  <c r="AC34" i="62"/>
  <c r="AF34" i="62"/>
  <c r="AD216" i="62"/>
  <c r="AE216" i="62"/>
  <c r="AD101" i="62"/>
  <c r="AE101" i="62"/>
  <c r="AM3" i="62"/>
  <c r="AP3" i="62"/>
  <c r="AL3" i="62"/>
  <c r="Y61" i="62"/>
  <c r="Z61" i="62"/>
  <c r="AH190" i="62"/>
  <c r="AG190" i="62"/>
  <c r="AK190" i="62"/>
  <c r="Y171" i="62"/>
  <c r="Z171" i="62"/>
  <c r="AF198" i="62"/>
  <c r="AB198" i="62"/>
  <c r="AC198" i="62"/>
  <c r="AP52" i="62"/>
  <c r="AM52" i="62"/>
  <c r="AL52" i="62"/>
  <c r="AL173" i="62"/>
  <c r="AM173" i="62"/>
  <c r="AP173" i="62"/>
  <c r="AM133" i="62"/>
  <c r="AP133" i="62"/>
  <c r="AL133" i="62"/>
  <c r="Z138" i="62"/>
  <c r="Y138" i="62"/>
  <c r="AI245" i="62"/>
  <c r="AJ245" i="62"/>
  <c r="AC50" i="62"/>
  <c r="AF50" i="62"/>
  <c r="AB50" i="62"/>
  <c r="AK191" i="62"/>
  <c r="AH191" i="62"/>
  <c r="AG191" i="62"/>
  <c r="AL57" i="62"/>
  <c r="AM57" i="62"/>
  <c r="AP57" i="62"/>
  <c r="AB233" i="62"/>
  <c r="AC233" i="62"/>
  <c r="AF233" i="62"/>
  <c r="AI164" i="62"/>
  <c r="AJ164" i="62"/>
  <c r="AK132" i="62"/>
  <c r="AH132" i="62"/>
  <c r="AG132" i="62"/>
  <c r="AK36" i="62"/>
  <c r="AG36" i="62"/>
  <c r="AH36" i="62"/>
  <c r="AE161" i="62"/>
  <c r="AD161" i="62"/>
  <c r="AG136" i="62"/>
  <c r="AK136" i="62"/>
  <c r="AH136" i="62"/>
  <c r="AH99" i="62"/>
  <c r="AK99" i="62"/>
  <c r="AG99" i="62"/>
  <c r="AJ20" i="62"/>
  <c r="AI20" i="62"/>
  <c r="AD209" i="62"/>
  <c r="AE209" i="62"/>
  <c r="AJ181" i="62"/>
  <c r="AI181" i="62"/>
  <c r="AK90" i="62"/>
  <c r="AH90" i="62"/>
  <c r="AG90" i="62"/>
  <c r="AU46" i="62"/>
  <c r="AR46" i="62"/>
  <c r="AQ46" i="62"/>
  <c r="AD186" i="62"/>
  <c r="AE186" i="62"/>
  <c r="AI45" i="62"/>
  <c r="AJ45" i="62"/>
  <c r="AK254" i="62"/>
  <c r="AH254" i="62"/>
  <c r="AG254" i="62"/>
  <c r="AI231" i="62"/>
  <c r="AJ231" i="62"/>
  <c r="AK123" i="62"/>
  <c r="AH123" i="62"/>
  <c r="AG123" i="62"/>
  <c r="AE227" i="62"/>
  <c r="AD227" i="62"/>
  <c r="AE116" i="62"/>
  <c r="AD116" i="62"/>
  <c r="AF230" i="62"/>
  <c r="AC230" i="62"/>
  <c r="AB230" i="62"/>
  <c r="AG87" i="62"/>
  <c r="AK87" i="62"/>
  <c r="AH87" i="62"/>
  <c r="AL9" i="62"/>
  <c r="AM9" i="62"/>
  <c r="AP9" i="62"/>
  <c r="AH215" i="62"/>
  <c r="AG215" i="62"/>
  <c r="AK215" i="62"/>
  <c r="AM228" i="62"/>
  <c r="AL228" i="62"/>
  <c r="AP228" i="62"/>
  <c r="AD193" i="62"/>
  <c r="AE193" i="62"/>
  <c r="AI66" i="62"/>
  <c r="AJ66" i="62"/>
  <c r="AJ207" i="62"/>
  <c r="AI207" i="62"/>
  <c r="AE117" i="62"/>
  <c r="AD117" i="62"/>
  <c r="AI144" i="62"/>
  <c r="AJ144" i="62"/>
  <c r="AB178" i="62"/>
  <c r="AF178" i="62"/>
  <c r="AC178" i="62"/>
  <c r="AO253" i="62"/>
  <c r="AN253" i="62"/>
  <c r="AI176" i="62"/>
  <c r="AJ176" i="62"/>
  <c r="AD56" i="62"/>
  <c r="AE56" i="62"/>
  <c r="AK124" i="62"/>
  <c r="AG124" i="62"/>
  <c r="AH124" i="62"/>
  <c r="Y58" i="62"/>
  <c r="Z58" i="62"/>
  <c r="AI151" i="62"/>
  <c r="AJ151" i="62"/>
  <c r="AB13" i="62"/>
  <c r="AC13" i="62"/>
  <c r="AF13" i="62"/>
  <c r="AP29" i="62"/>
  <c r="AM29" i="62"/>
  <c r="AL29" i="62"/>
  <c r="Y16" i="62"/>
  <c r="Z16" i="62"/>
  <c r="Z217" i="62"/>
  <c r="Y217" i="62"/>
  <c r="AB112" i="62"/>
  <c r="AF112" i="62"/>
  <c r="AC112" i="62"/>
  <c r="Y233" i="62"/>
  <c r="Z233" i="62"/>
  <c r="AE132" i="62"/>
  <c r="AD132" i="62"/>
  <c r="AD62" i="62"/>
  <c r="AE62" i="62"/>
  <c r="AD172" i="62"/>
  <c r="AE172" i="62"/>
  <c r="AG130" i="62"/>
  <c r="AK130" i="62"/>
  <c r="AH130" i="62"/>
  <c r="AL78" i="62"/>
  <c r="AP78" i="62"/>
  <c r="AM78" i="62"/>
  <c r="AP20" i="62"/>
  <c r="AM20" i="62"/>
  <c r="AL20" i="62"/>
  <c r="AH209" i="62"/>
  <c r="AK209" i="62"/>
  <c r="AG209" i="62"/>
  <c r="AO46" i="62"/>
  <c r="AN46" i="62"/>
  <c r="AG186" i="62"/>
  <c r="AH186" i="62"/>
  <c r="AK186" i="62"/>
  <c r="AI157" i="62"/>
  <c r="AJ157" i="62"/>
  <c r="AE254" i="62"/>
  <c r="AD254" i="62"/>
  <c r="Y183" i="62"/>
  <c r="Z183" i="62"/>
  <c r="AM231" i="62"/>
  <c r="AP231" i="62"/>
  <c r="AL231" i="62"/>
  <c r="AG119" i="62"/>
  <c r="AH119" i="62"/>
  <c r="AK119" i="62"/>
  <c r="AG53" i="62"/>
  <c r="AK53" i="62"/>
  <c r="AH53" i="62"/>
  <c r="AK227" i="62"/>
  <c r="AG227" i="62"/>
  <c r="AH227" i="62"/>
  <c r="AP194" i="62"/>
  <c r="AL194" i="62"/>
  <c r="AM194" i="62"/>
  <c r="AG116" i="62"/>
  <c r="AH116" i="62"/>
  <c r="AK116" i="62"/>
  <c r="AE4" i="62"/>
  <c r="AD4" i="62"/>
  <c r="Y230" i="62"/>
  <c r="Z230" i="62"/>
  <c r="AE147" i="62"/>
  <c r="AD147" i="62"/>
  <c r="AL60" i="62"/>
  <c r="AM60" i="62"/>
  <c r="AP60" i="62"/>
  <c r="AI9" i="62"/>
  <c r="AJ9" i="62"/>
  <c r="AJ35" i="62"/>
  <c r="AI35" i="62"/>
  <c r="AH193" i="62"/>
  <c r="AK193" i="62"/>
  <c r="AG193" i="62"/>
  <c r="Y7" i="62"/>
  <c r="Z7" i="62"/>
  <c r="AI143" i="62"/>
  <c r="AJ143" i="62"/>
  <c r="AL66" i="62"/>
  <c r="AM66" i="62"/>
  <c r="AP66" i="62"/>
  <c r="Y238" i="62"/>
  <c r="Z238" i="62"/>
  <c r="AE158" i="62"/>
  <c r="AD158" i="62"/>
  <c r="AB168" i="62"/>
  <c r="AC168" i="62"/>
  <c r="AF168" i="62"/>
  <c r="Y70" i="62"/>
  <c r="Z70" i="62"/>
  <c r="AB212" i="62"/>
  <c r="AF212" i="62"/>
  <c r="AC212" i="62"/>
  <c r="AH120" i="62"/>
  <c r="AG120" i="62"/>
  <c r="AK120" i="62"/>
  <c r="AJ59" i="62"/>
  <c r="AI59" i="62"/>
  <c r="AB37" i="62"/>
  <c r="AC37" i="62"/>
  <c r="AF37" i="62"/>
  <c r="AL142" i="62"/>
  <c r="AP142" i="62"/>
  <c r="AM142" i="62"/>
  <c r="AI75" i="62"/>
  <c r="AJ75" i="62"/>
  <c r="Y31" i="62"/>
  <c r="Z31" i="62"/>
  <c r="AG163" i="62"/>
  <c r="AH163" i="62"/>
  <c r="AK163" i="62"/>
  <c r="AC226" i="62"/>
  <c r="AF226" i="62"/>
  <c r="AB226" i="62"/>
  <c r="AI154" i="62"/>
  <c r="AJ154" i="62"/>
  <c r="AH113" i="62"/>
  <c r="AK113" i="62"/>
  <c r="AG113" i="62"/>
  <c r="AE91" i="62"/>
  <c r="AD91" i="62"/>
  <c r="AP68" i="62"/>
  <c r="AM68" i="62"/>
  <c r="AL68" i="62"/>
  <c r="AC238" i="62"/>
  <c r="AF238" i="62"/>
  <c r="AB238" i="62"/>
  <c r="AD196" i="62"/>
  <c r="AE196" i="62"/>
  <c r="AG170" i="62"/>
  <c r="AK170" i="62"/>
  <c r="AH170" i="62"/>
  <c r="AM144" i="62"/>
  <c r="AL144" i="62"/>
  <c r="AP144" i="62"/>
  <c r="AB100" i="62"/>
  <c r="AF100" i="62"/>
  <c r="AC100" i="62"/>
  <c r="AB221" i="62"/>
  <c r="AF221" i="62"/>
  <c r="AC221" i="62"/>
  <c r="Z178" i="62"/>
  <c r="Y178" i="62"/>
  <c r="AG156" i="62"/>
  <c r="AK156" i="62"/>
  <c r="AH156" i="62"/>
  <c r="AL256" i="62"/>
  <c r="AM256" i="62"/>
  <c r="AP256" i="62"/>
  <c r="Z109" i="62"/>
  <c r="Y109" i="62"/>
  <c r="AM234" i="62"/>
  <c r="AL234" i="62"/>
  <c r="AP234" i="62"/>
  <c r="AE24" i="62"/>
  <c r="AD24" i="62"/>
  <c r="AK129" i="62"/>
  <c r="AH129" i="62"/>
  <c r="AG129" i="62"/>
  <c r="AD93" i="62"/>
  <c r="AE93" i="62"/>
  <c r="AI63" i="62"/>
  <c r="AJ63" i="62"/>
  <c r="Y135" i="62"/>
  <c r="Z135" i="62"/>
  <c r="AD197" i="62"/>
  <c r="AE197" i="62"/>
  <c r="AL176" i="62"/>
  <c r="AP176" i="62"/>
  <c r="AM176" i="62"/>
  <c r="AL189" i="62"/>
  <c r="AM189" i="62"/>
  <c r="AP189" i="62"/>
  <c r="AM140" i="62"/>
  <c r="AL140" i="62"/>
  <c r="AP140" i="62"/>
  <c r="AF110" i="62"/>
  <c r="AB110" i="62"/>
  <c r="AC110" i="62"/>
  <c r="AE150" i="62"/>
  <c r="AD150" i="62"/>
  <c r="AM239" i="62"/>
  <c r="AL239" i="62"/>
  <c r="AP239" i="62"/>
  <c r="AE120" i="62"/>
  <c r="AD120" i="62"/>
  <c r="AI255" i="62"/>
  <c r="AJ255" i="62"/>
  <c r="AD203" i="62"/>
  <c r="AE203" i="62"/>
  <c r="Y64" i="62"/>
  <c r="Z64" i="62"/>
  <c r="AP23" i="62"/>
  <c r="AM23" i="62"/>
  <c r="AL23" i="62"/>
  <c r="AP59" i="62"/>
  <c r="AM59" i="62"/>
  <c r="AL59" i="62"/>
  <c r="AD11" i="62"/>
  <c r="AE11" i="62"/>
  <c r="AH162" i="62"/>
  <c r="AG162" i="62"/>
  <c r="AK162" i="62"/>
  <c r="AB58" i="62"/>
  <c r="AC58" i="62"/>
  <c r="AF58" i="62"/>
  <c r="AB257" i="62"/>
  <c r="AC257" i="62"/>
  <c r="AF257" i="62"/>
  <c r="AH199" i="62"/>
  <c r="AK199" i="62"/>
  <c r="AG199" i="62"/>
  <c r="AI251" i="62"/>
  <c r="AJ251" i="62"/>
  <c r="AL38" i="62"/>
  <c r="AM38" i="62"/>
  <c r="AP38" i="62"/>
  <c r="AP241" i="62"/>
  <c r="AM241" i="62"/>
  <c r="AL241" i="62"/>
  <c r="Y19" i="62"/>
  <c r="Z19" i="62"/>
  <c r="AJ26" i="62"/>
  <c r="AI26" i="62"/>
  <c r="BD240" i="62"/>
  <c r="BC240" i="62"/>
  <c r="BF240" i="62" s="1"/>
  <c r="AD206" i="62"/>
  <c r="AE206" i="62"/>
  <c r="AL75" i="62"/>
  <c r="AM75" i="62"/>
  <c r="AP75" i="62"/>
  <c r="AG8" i="62"/>
  <c r="AK8" i="62"/>
  <c r="AH8" i="62"/>
  <c r="AJ210" i="62"/>
  <c r="AI210" i="62"/>
  <c r="AH177" i="62"/>
  <c r="AG177" i="62"/>
  <c r="AK177" i="62"/>
  <c r="AL15" i="62"/>
  <c r="AM15" i="62"/>
  <c r="AP15" i="62"/>
  <c r="AJ250" i="62"/>
  <c r="AI250" i="62"/>
  <c r="AB171" i="62"/>
  <c r="AF171" i="62"/>
  <c r="AC171" i="62"/>
  <c r="AM89" i="62"/>
  <c r="AL89" i="62"/>
  <c r="AP89" i="62"/>
  <c r="AH243" i="62"/>
  <c r="AK243" i="62"/>
  <c r="AG243" i="62"/>
  <c r="AI173" i="62"/>
  <c r="AJ173" i="62"/>
  <c r="AL208" i="62"/>
  <c r="AP208" i="62"/>
  <c r="AM208" i="62"/>
  <c r="AD163" i="62"/>
  <c r="AE163" i="62"/>
  <c r="AJ77" i="62"/>
  <c r="AI77" i="62"/>
  <c r="AD88" i="62"/>
  <c r="AE88" i="62"/>
  <c r="AM237" i="62"/>
  <c r="AP237" i="62"/>
  <c r="AL237" i="62"/>
  <c r="AF217" i="62"/>
  <c r="AC217" i="62"/>
  <c r="AB217" i="62"/>
  <c r="AD81" i="62"/>
  <c r="AE81" i="62"/>
  <c r="AI43" i="62"/>
  <c r="AJ43" i="62"/>
  <c r="Z226" i="62"/>
  <c r="Y226" i="62"/>
  <c r="Y112" i="62"/>
  <c r="Z112" i="62"/>
  <c r="AD105" i="62"/>
  <c r="AE105" i="62"/>
  <c r="AI51" i="62"/>
  <c r="AJ51" i="62"/>
  <c r="AL164" i="62"/>
  <c r="AP164" i="62"/>
  <c r="AM164" i="62"/>
  <c r="AH172" i="62"/>
  <c r="AG172" i="62"/>
  <c r="AK172" i="62"/>
  <c r="AE130" i="62"/>
  <c r="AD130" i="62"/>
  <c r="AJ78" i="62"/>
  <c r="AI78" i="62"/>
  <c r="AP181" i="62"/>
  <c r="AM181" i="62"/>
  <c r="AL181" i="62"/>
  <c r="AD90" i="62"/>
  <c r="AE90" i="62"/>
  <c r="AM157" i="62"/>
  <c r="AP157" i="62"/>
  <c r="AL157" i="62"/>
  <c r="AI27" i="62"/>
  <c r="AJ27" i="62"/>
  <c r="AM39" i="62"/>
  <c r="AP39" i="62"/>
  <c r="AL39" i="62"/>
  <c r="AD123" i="62"/>
  <c r="AE123" i="62"/>
  <c r="AE119" i="62"/>
  <c r="AD119" i="62"/>
  <c r="AJ194" i="62"/>
  <c r="AI194" i="62"/>
  <c r="AM141" i="62"/>
  <c r="AP141" i="62"/>
  <c r="AL141" i="62"/>
  <c r="Y28" i="62"/>
  <c r="Z28" i="62"/>
  <c r="AB10" i="62"/>
  <c r="AC10" i="62"/>
  <c r="AF10" i="62"/>
  <c r="AN214" i="62"/>
  <c r="AO214" i="62"/>
  <c r="AI60" i="62"/>
  <c r="AJ60" i="62"/>
  <c r="AJ213" i="62"/>
  <c r="AI213" i="62"/>
  <c r="Y25" i="62"/>
  <c r="Z25" i="62"/>
  <c r="AP35" i="62"/>
  <c r="AM35" i="62"/>
  <c r="AL35" i="62"/>
  <c r="AB7" i="62"/>
  <c r="AC7" i="62"/>
  <c r="AF7" i="62"/>
  <c r="AP143" i="62"/>
  <c r="AM143" i="62"/>
  <c r="AL143" i="62"/>
  <c r="AI134" i="62"/>
  <c r="AJ134" i="62"/>
  <c r="AI224" i="62"/>
  <c r="AJ224" i="62"/>
  <c r="AB244" i="62"/>
  <c r="AF244" i="62"/>
  <c r="AC244" i="62"/>
  <c r="AH82" i="62"/>
  <c r="AG82" i="62"/>
  <c r="AK82" i="62"/>
  <c r="AI140" i="62"/>
  <c r="AJ140" i="62"/>
  <c r="AG65" i="62"/>
  <c r="AK65" i="62"/>
  <c r="AH65" i="62"/>
  <c r="AF102" i="62"/>
  <c r="AC102" i="62"/>
  <c r="AB102" i="62"/>
  <c r="AE177" i="62"/>
  <c r="AD177" i="62"/>
  <c r="Z114" i="62"/>
  <c r="Y114" i="62"/>
  <c r="AM154" i="62"/>
  <c r="AP154" i="62"/>
  <c r="AL154" i="62"/>
  <c r="AG91" i="62"/>
  <c r="AK91" i="62"/>
  <c r="AH91" i="62"/>
  <c r="Y100" i="62"/>
  <c r="Z100" i="62"/>
  <c r="AM247" i="62"/>
  <c r="AP247" i="62"/>
  <c r="AL247" i="62"/>
  <c r="AI256" i="62"/>
  <c r="AJ256" i="62"/>
  <c r="Y246" i="62"/>
  <c r="Z246" i="62"/>
  <c r="AI160" i="62"/>
  <c r="AJ160" i="62"/>
  <c r="AB109" i="62"/>
  <c r="AC109" i="62"/>
  <c r="AF109" i="62"/>
  <c r="AH111" i="62"/>
  <c r="AK111" i="62"/>
  <c r="AG111" i="62"/>
  <c r="Y44" i="62"/>
  <c r="Z44" i="62"/>
  <c r="AI234" i="62"/>
  <c r="AJ234" i="62"/>
  <c r="AK24" i="62"/>
  <c r="AG24" i="62"/>
  <c r="AH24" i="62"/>
  <c r="AS40" i="62"/>
  <c r="AT40" i="62"/>
  <c r="Z244" i="62"/>
  <c r="Y244" i="62"/>
  <c r="AN211" i="62"/>
  <c r="AO211" i="62"/>
  <c r="AK155" i="62"/>
  <c r="AH155" i="62"/>
  <c r="AG155" i="62"/>
  <c r="AG93" i="62"/>
  <c r="AK93" i="62"/>
  <c r="AH93" i="62"/>
  <c r="AL63" i="62"/>
  <c r="AM63" i="62"/>
  <c r="AP63" i="62"/>
  <c r="AC135" i="62"/>
  <c r="AF135" i="62"/>
  <c r="AB135" i="62"/>
  <c r="AK197" i="62"/>
  <c r="AH197" i="62"/>
  <c r="AG197" i="62"/>
  <c r="AJ189" i="62"/>
  <c r="AI189" i="62"/>
  <c r="AI182" i="62"/>
  <c r="AJ182" i="62"/>
  <c r="Y212" i="62"/>
  <c r="Z212" i="62"/>
  <c r="AH202" i="62"/>
  <c r="AG202" i="62"/>
  <c r="AK202" i="62"/>
  <c r="AG56" i="62"/>
  <c r="AK56" i="62"/>
  <c r="AH56" i="62"/>
  <c r="AD71" i="62"/>
  <c r="AE71" i="62"/>
  <c r="AM255" i="62"/>
  <c r="AP255" i="62"/>
  <c r="AL255" i="62"/>
  <c r="AK203" i="62"/>
  <c r="AH203" i="62"/>
  <c r="AG203" i="62"/>
  <c r="AD184" i="62"/>
  <c r="AE184" i="62"/>
  <c r="AE124" i="62"/>
  <c r="AD124" i="62"/>
  <c r="AB64" i="62"/>
  <c r="AC64" i="62"/>
  <c r="AF64" i="62"/>
  <c r="AG11" i="62"/>
  <c r="AK11" i="62"/>
  <c r="AH11" i="62"/>
  <c r="Y257" i="62"/>
  <c r="Z257" i="62"/>
  <c r="AG96" i="62"/>
  <c r="AK96" i="62"/>
  <c r="AH96" i="62"/>
  <c r="AI12" i="62"/>
  <c r="AJ12" i="62"/>
  <c r="AJ241" i="62"/>
  <c r="AI241" i="62"/>
  <c r="AL83" i="62"/>
  <c r="AP83" i="62"/>
  <c r="AM83" i="62"/>
  <c r="AP26" i="62"/>
  <c r="AM26" i="62"/>
  <c r="AL26" i="62"/>
  <c r="Z79" i="62"/>
  <c r="Y79" i="62"/>
  <c r="AP200" i="62"/>
  <c r="AL200" i="62"/>
  <c r="AM200" i="62"/>
  <c r="Z102" i="62"/>
  <c r="Y102" i="62"/>
  <c r="AB16" i="62"/>
  <c r="AC16" i="62"/>
  <c r="AF16" i="62"/>
  <c r="AI15" i="62"/>
  <c r="AJ15" i="62"/>
  <c r="AB31" i="62"/>
  <c r="AC31" i="62"/>
  <c r="AF31" i="62"/>
  <c r="Y174" i="62"/>
  <c r="Z174" i="62"/>
  <c r="AK84" i="62"/>
  <c r="AH84" i="62"/>
  <c r="AG84" i="62"/>
  <c r="AP77" i="62"/>
  <c r="AM77" i="62"/>
  <c r="AL77" i="62"/>
  <c r="AH88" i="62"/>
  <c r="AG88" i="62"/>
  <c r="AK88" i="62"/>
  <c r="AF146" i="62"/>
  <c r="AB146" i="62"/>
  <c r="AC146" i="62"/>
  <c r="AM43" i="62"/>
  <c r="AP43" i="62"/>
  <c r="AL43" i="62"/>
  <c r="AJ188" i="62"/>
  <c r="AI188" i="62"/>
  <c r="AK149" i="62"/>
  <c r="AG149" i="62"/>
  <c r="AH149" i="62"/>
  <c r="AB95" i="62"/>
  <c r="AF95" i="62"/>
  <c r="AC95" i="62"/>
  <c r="AM51" i="62"/>
  <c r="AP51" i="62"/>
  <c r="AL51" i="62"/>
  <c r="AG62" i="62"/>
  <c r="AK62" i="62"/>
  <c r="AH62" i="62"/>
  <c r="AK222" i="62"/>
  <c r="AH222" i="62"/>
  <c r="AG222" i="62"/>
  <c r="Y76" i="62"/>
  <c r="Z76" i="62"/>
  <c r="Z192" i="62"/>
  <c r="Y192" i="62"/>
  <c r="AL94" i="62"/>
  <c r="AP94" i="62"/>
  <c r="AM94" i="62"/>
  <c r="AF179" i="62"/>
  <c r="AC179" i="62"/>
  <c r="AB179" i="62"/>
  <c r="AI39" i="62"/>
  <c r="AJ39" i="62"/>
  <c r="AE159" i="62"/>
  <c r="AD159" i="62"/>
  <c r="AB183" i="62"/>
  <c r="AF183" i="62"/>
  <c r="AC183" i="62"/>
  <c r="AE153" i="62"/>
  <c r="AD153" i="62"/>
  <c r="Z145" i="62"/>
  <c r="Y145" i="62"/>
  <c r="AE5" i="62"/>
  <c r="AD5" i="62"/>
  <c r="AI141" i="62"/>
  <c r="AJ141" i="62"/>
  <c r="Y10" i="62"/>
  <c r="Z10" i="62"/>
  <c r="AR214" i="62"/>
  <c r="AQ214" i="62"/>
  <c r="AU214" i="62"/>
  <c r="AG125" i="62"/>
  <c r="AK125" i="62"/>
  <c r="AH125" i="62"/>
  <c r="AL97" i="62"/>
  <c r="AP97" i="62"/>
  <c r="AM97" i="62"/>
  <c r="Y22" i="62"/>
  <c r="Z22" i="62"/>
  <c r="AM134" i="62"/>
  <c r="AP134" i="62"/>
  <c r="AL134" i="62"/>
  <c r="AB249" i="62"/>
  <c r="AC249" i="62"/>
  <c r="AF249" i="62"/>
  <c r="AD113" i="62"/>
  <c r="AE113" i="62"/>
  <c r="AD111" i="62"/>
  <c r="AE111" i="62"/>
  <c r="AH187" i="62"/>
  <c r="AK187" i="62"/>
  <c r="AG187" i="62"/>
  <c r="AE162" i="62"/>
  <c r="AD162" i="62"/>
  <c r="AJ38" i="62"/>
  <c r="AI38" i="62"/>
  <c r="AD8" i="62"/>
  <c r="AE8" i="62"/>
  <c r="AH101" i="62"/>
  <c r="AK101" i="62"/>
  <c r="AG101" i="62"/>
  <c r="AM250" i="62"/>
  <c r="AP250" i="62"/>
  <c r="AL250" i="62"/>
  <c r="AE243" i="62"/>
  <c r="AD243" i="62"/>
  <c r="AI237" i="62"/>
  <c r="AJ237" i="62"/>
  <c r="AG81" i="62"/>
  <c r="AK81" i="62"/>
  <c r="AH81" i="62"/>
  <c r="AK152" i="62"/>
  <c r="AH152" i="62"/>
  <c r="AG152" i="62"/>
  <c r="AF104" i="62"/>
  <c r="AC104" i="62"/>
  <c r="AB104" i="62"/>
  <c r="Y41" i="62"/>
  <c r="Z41" i="62"/>
  <c r="AC126" i="62"/>
  <c r="AF126" i="62"/>
  <c r="AB126" i="62"/>
  <c r="AI21" i="62"/>
  <c r="AJ21" i="62"/>
  <c r="AJ247" i="62"/>
  <c r="AI247" i="62"/>
  <c r="AI220" i="62"/>
  <c r="AJ220" i="62"/>
  <c r="AG166" i="62"/>
  <c r="AK166" i="62"/>
  <c r="AH166" i="62"/>
  <c r="Z80" i="62"/>
  <c r="Y80" i="62"/>
  <c r="AB246" i="62"/>
  <c r="AC246" i="62"/>
  <c r="AF246" i="62"/>
  <c r="AD175" i="62"/>
  <c r="AE175" i="62"/>
  <c r="AM160" i="62"/>
  <c r="AP160" i="62"/>
  <c r="AL160" i="62"/>
  <c r="Z92" i="62"/>
  <c r="Y92" i="62"/>
  <c r="AC44" i="62"/>
  <c r="AF44" i="62"/>
  <c r="AB44" i="62"/>
  <c r="AV40" i="62"/>
  <c r="AZ40" i="62"/>
  <c r="AW40" i="62"/>
  <c r="AR211" i="62"/>
  <c r="AQ211" i="62"/>
  <c r="AU211" i="62"/>
  <c r="AE155" i="62"/>
  <c r="AD155" i="62"/>
  <c r="AD129" i="62"/>
  <c r="AE129" i="62"/>
  <c r="Z223" i="62"/>
  <c r="Y223" i="62"/>
  <c r="AJ32" i="62"/>
  <c r="AI32" i="62"/>
  <c r="Y67" i="62"/>
  <c r="Z67" i="62"/>
  <c r="AI167" i="62"/>
  <c r="AJ167" i="62"/>
  <c r="AM148" i="62"/>
  <c r="AP148" i="62"/>
  <c r="AL148" i="62"/>
  <c r="AE30" i="62"/>
  <c r="AD30" i="62"/>
  <c r="AD85" i="62"/>
  <c r="AE85" i="62"/>
  <c r="Y110" i="62"/>
  <c r="Z110" i="62"/>
  <c r="AF108" i="62"/>
  <c r="AC108" i="62"/>
  <c r="AB108" i="62"/>
  <c r="Y47" i="62"/>
  <c r="Z47" i="62"/>
  <c r="AG225" i="62"/>
  <c r="AK225" i="62"/>
  <c r="AH225" i="62"/>
  <c r="AD202" i="62"/>
  <c r="AE202" i="62"/>
  <c r="AG184" i="62"/>
  <c r="AH184" i="62"/>
  <c r="AK184" i="62"/>
  <c r="AK118" i="62"/>
  <c r="AG118" i="62"/>
  <c r="AH118" i="62"/>
  <c r="AJ17" i="62"/>
  <c r="AI17" i="62"/>
  <c r="Z242" i="62"/>
  <c r="Y242" i="62"/>
  <c r="Y235" i="62"/>
  <c r="Z235" i="62"/>
  <c r="AK127" i="62"/>
  <c r="AG127" i="62"/>
  <c r="AH127" i="62"/>
  <c r="AI248" i="62"/>
  <c r="AJ248" i="62"/>
  <c r="AL12" i="62"/>
  <c r="AM12" i="62"/>
  <c r="AP12" i="62"/>
  <c r="AC232" i="62"/>
  <c r="AB232" i="62"/>
  <c r="AF232" i="62"/>
  <c r="AF219" i="62"/>
  <c r="AC219" i="62"/>
  <c r="AB219" i="62"/>
  <c r="AJ169" i="62"/>
  <c r="AI169" i="62"/>
  <c r="AB19" i="62"/>
  <c r="AC19" i="62"/>
  <c r="AF19" i="62"/>
  <c r="AB79" i="62"/>
  <c r="AF79" i="62"/>
  <c r="AC79" i="62"/>
  <c r="AJ200" i="62"/>
  <c r="AI200" i="62"/>
  <c r="Z204" i="62"/>
  <c r="Y204" i="62"/>
  <c r="AI72" i="62"/>
  <c r="AJ72" i="62"/>
  <c r="Y34" i="62"/>
  <c r="Z34" i="62"/>
  <c r="AI49" i="62"/>
  <c r="AJ49" i="62"/>
  <c r="AI6" i="62"/>
  <c r="AJ6" i="62"/>
  <c r="AL210" i="62"/>
  <c r="AP210" i="62"/>
  <c r="AM210" i="62"/>
  <c r="AJ258" i="62"/>
  <c r="AI258" i="62"/>
  <c r="AK185" i="62"/>
  <c r="AG185" i="62"/>
  <c r="AH185" i="62"/>
  <c r="AP137" i="62"/>
  <c r="AM137" i="62"/>
  <c r="AL137" i="62"/>
  <c r="AI89" i="62"/>
  <c r="AJ89" i="62"/>
  <c r="AL69" i="62"/>
  <c r="AM69" i="62"/>
  <c r="AP69" i="62"/>
  <c r="AB174" i="62"/>
  <c r="AC174" i="62"/>
  <c r="AF174" i="62"/>
  <c r="AI208" i="62"/>
  <c r="AJ208" i="62"/>
  <c r="AL245" i="62"/>
  <c r="AP245" i="62"/>
  <c r="AM245" i="62"/>
  <c r="AP188" i="62"/>
  <c r="AL188" i="62"/>
  <c r="AM188" i="62"/>
  <c r="AE149" i="62"/>
  <c r="AD149" i="62"/>
  <c r="AH105" i="62"/>
  <c r="AK105" i="62"/>
  <c r="AG105" i="62"/>
  <c r="AJ74" i="62"/>
  <c r="AI74" i="62"/>
  <c r="AD222" i="62"/>
  <c r="AE222" i="62"/>
  <c r="AE136" i="62"/>
  <c r="AD136" i="62"/>
  <c r="AD99" i="62"/>
  <c r="AE99" i="62"/>
  <c r="AB76" i="62"/>
  <c r="AC76" i="62"/>
  <c r="AF76" i="62"/>
  <c r="Y103" i="62"/>
  <c r="Z103" i="62"/>
  <c r="Z179" i="62"/>
  <c r="Y179" i="62"/>
  <c r="AL27" i="62"/>
  <c r="AM27" i="62"/>
  <c r="AP27" i="62"/>
  <c r="AG159" i="62"/>
  <c r="AK159" i="62"/>
  <c r="AH159" i="62"/>
  <c r="AG153" i="62"/>
  <c r="AK153" i="62"/>
  <c r="AH153" i="62"/>
  <c r="AE18" i="62"/>
  <c r="AD18" i="62"/>
  <c r="AC145" i="62"/>
  <c r="AF145" i="62"/>
  <c r="AB145" i="62"/>
  <c r="AE128" i="62"/>
  <c r="AD128" i="62"/>
  <c r="AG5" i="62"/>
  <c r="AK5" i="62"/>
  <c r="AH5" i="62"/>
  <c r="AB28" i="62"/>
  <c r="AC28" i="62"/>
  <c r="AF28" i="62"/>
  <c r="AL213" i="62"/>
  <c r="AP213" i="62"/>
  <c r="AM213" i="62"/>
  <c r="AD125" i="62"/>
  <c r="AE125" i="62"/>
  <c r="AB25" i="62"/>
  <c r="AC25" i="62"/>
  <c r="AF25" i="62"/>
  <c r="AB107" i="62"/>
  <c r="AC107" i="62"/>
  <c r="AF107" i="62"/>
  <c r="AM224" i="62"/>
  <c r="AP224" i="62"/>
  <c r="AL224" i="62"/>
  <c r="AH117" i="62"/>
  <c r="AG117" i="62"/>
  <c r="AK117" i="62"/>
  <c r="AG258" i="63"/>
  <c r="AK258" i="63"/>
  <c r="AH258" i="63"/>
  <c r="AG154" i="63"/>
  <c r="AK154" i="63"/>
  <c r="AH154" i="63"/>
  <c r="AG126" i="63"/>
  <c r="AK126" i="63"/>
  <c r="AH126" i="63"/>
  <c r="Y10" i="63"/>
  <c r="Z10" i="63"/>
  <c r="AI27" i="63"/>
  <c r="AJ27" i="63"/>
  <c r="Y159" i="63"/>
  <c r="Z159" i="63"/>
  <c r="AH111" i="63"/>
  <c r="AK111" i="63"/>
  <c r="AG111" i="63"/>
  <c r="AF165" i="63"/>
  <c r="AB165" i="63"/>
  <c r="AC165" i="63"/>
  <c r="AG122" i="63"/>
  <c r="AK122" i="63"/>
  <c r="AH122" i="63"/>
  <c r="AC240" i="63"/>
  <c r="AF240" i="63"/>
  <c r="AB240" i="63"/>
  <c r="AG166" i="63"/>
  <c r="AH166" i="63"/>
  <c r="AK166" i="63"/>
  <c r="AO64" i="63"/>
  <c r="AN64" i="63"/>
  <c r="AK220" i="63"/>
  <c r="AG220" i="63"/>
  <c r="AH220" i="63"/>
  <c r="AG119" i="63"/>
  <c r="AK119" i="63"/>
  <c r="AH119" i="63"/>
  <c r="AI81" i="63"/>
  <c r="AJ81" i="63"/>
  <c r="AG125" i="63"/>
  <c r="AK125" i="63"/>
  <c r="AH125" i="63"/>
  <c r="AM245" i="63"/>
  <c r="AL245" i="63"/>
  <c r="AP245" i="63"/>
  <c r="Y207" i="63"/>
  <c r="Z207" i="63"/>
  <c r="AL251" i="63"/>
  <c r="AM251" i="63"/>
  <c r="AP251" i="63"/>
  <c r="AE229" i="63"/>
  <c r="AD229" i="63"/>
  <c r="AE198" i="63"/>
  <c r="AD198" i="63"/>
  <c r="AG55" i="63"/>
  <c r="AK55" i="63"/>
  <c r="AH55" i="63"/>
  <c r="AB31" i="63"/>
  <c r="AC31" i="63"/>
  <c r="AF31" i="63"/>
  <c r="AE226" i="63"/>
  <c r="AD226" i="63"/>
  <c r="AK173" i="63"/>
  <c r="AH173" i="63"/>
  <c r="AG173" i="63"/>
  <c r="AI228" i="63"/>
  <c r="AJ228" i="63"/>
  <c r="AP32" i="63"/>
  <c r="AM32" i="63"/>
  <c r="AL32" i="63"/>
  <c r="Z213" i="63"/>
  <c r="Y213" i="63"/>
  <c r="AK127" i="63"/>
  <c r="AH127" i="63"/>
  <c r="AG127" i="63"/>
  <c r="Z34" i="63"/>
  <c r="Y34" i="63"/>
  <c r="AG5" i="63"/>
  <c r="AK5" i="63"/>
  <c r="AH5" i="63"/>
  <c r="AC140" i="63"/>
  <c r="AF140" i="63"/>
  <c r="AB140" i="63"/>
  <c r="AJ112" i="63"/>
  <c r="AI112" i="63"/>
  <c r="AK50" i="63"/>
  <c r="AH50" i="63"/>
  <c r="AG50" i="63"/>
  <c r="AE231" i="63"/>
  <c r="AD231" i="63"/>
  <c r="AD175" i="63"/>
  <c r="AE175" i="63"/>
  <c r="AD120" i="63"/>
  <c r="AE120" i="63"/>
  <c r="AP76" i="63"/>
  <c r="AM76" i="63"/>
  <c r="AL76" i="63"/>
  <c r="AJ253" i="63"/>
  <c r="AI253" i="63"/>
  <c r="AF201" i="63"/>
  <c r="AC201" i="63"/>
  <c r="AB201" i="63"/>
  <c r="AD163" i="63"/>
  <c r="AE163" i="63"/>
  <c r="AK46" i="63"/>
  <c r="AH46" i="63"/>
  <c r="AG46" i="63"/>
  <c r="AF186" i="63"/>
  <c r="AB186" i="63"/>
  <c r="AC186" i="63"/>
  <c r="AI146" i="63"/>
  <c r="AJ146" i="63"/>
  <c r="AB37" i="63"/>
  <c r="AF37" i="63"/>
  <c r="AC37" i="63"/>
  <c r="AI142" i="63"/>
  <c r="AJ142" i="63"/>
  <c r="AM75" i="63"/>
  <c r="AL75" i="63"/>
  <c r="AP75" i="63"/>
  <c r="AI30" i="63"/>
  <c r="AJ30" i="63"/>
  <c r="AP104" i="63"/>
  <c r="AM104" i="63"/>
  <c r="AL104" i="63"/>
  <c r="AE252" i="63"/>
  <c r="AD252" i="63"/>
  <c r="AL21" i="63"/>
  <c r="AM21" i="63"/>
  <c r="AP21" i="63"/>
  <c r="AI70" i="63"/>
  <c r="AJ70" i="63"/>
  <c r="AB40" i="63"/>
  <c r="AF40" i="63"/>
  <c r="AC40" i="63"/>
  <c r="AI132" i="63"/>
  <c r="AJ132" i="63"/>
  <c r="AM256" i="63"/>
  <c r="AP256" i="63"/>
  <c r="AL256" i="63"/>
  <c r="AE36" i="63"/>
  <c r="AD36" i="63"/>
  <c r="AM77" i="63"/>
  <c r="AL77" i="63"/>
  <c r="AP77" i="63"/>
  <c r="AD49" i="63"/>
  <c r="AE49" i="63"/>
  <c r="AK33" i="63"/>
  <c r="AG33" i="63"/>
  <c r="AH33" i="63"/>
  <c r="Y171" i="63"/>
  <c r="Z171" i="63"/>
  <c r="AI89" i="63"/>
  <c r="AJ89" i="63"/>
  <c r="AB16" i="63"/>
  <c r="AC16" i="63"/>
  <c r="AF16" i="63"/>
  <c r="AJ8" i="63"/>
  <c r="AI8" i="63"/>
  <c r="AI241" i="63"/>
  <c r="AJ241" i="63"/>
  <c r="AB130" i="63"/>
  <c r="AC130" i="63"/>
  <c r="AF130" i="63"/>
  <c r="AK211" i="63"/>
  <c r="AG211" i="63"/>
  <c r="AH211" i="63"/>
  <c r="AE83" i="63"/>
  <c r="AD83" i="63"/>
  <c r="AB10" i="63"/>
  <c r="AC10" i="63"/>
  <c r="AF10" i="63"/>
  <c r="AH161" i="63"/>
  <c r="AG161" i="63"/>
  <c r="AK161" i="63"/>
  <c r="AC159" i="63"/>
  <c r="AB159" i="63"/>
  <c r="AF159" i="63"/>
  <c r="AC82" i="63"/>
  <c r="AB82" i="63"/>
  <c r="AF82" i="63"/>
  <c r="Y240" i="63"/>
  <c r="Z240" i="63"/>
  <c r="AK162" i="63"/>
  <c r="AG162" i="63"/>
  <c r="AH162" i="63"/>
  <c r="AU64" i="63"/>
  <c r="AR64" i="63"/>
  <c r="AQ64" i="63"/>
  <c r="AE135" i="63"/>
  <c r="AD135" i="63"/>
  <c r="AJ91" i="63"/>
  <c r="AI91" i="63"/>
  <c r="AF47" i="63"/>
  <c r="AC47" i="63"/>
  <c r="AB47" i="63"/>
  <c r="AI98" i="63"/>
  <c r="AJ98" i="63"/>
  <c r="AC85" i="63"/>
  <c r="AB85" i="63"/>
  <c r="AF85" i="63"/>
  <c r="AB28" i="63"/>
  <c r="AC28" i="63"/>
  <c r="AF28" i="63"/>
  <c r="AE168" i="63"/>
  <c r="AD168" i="63"/>
  <c r="AI176" i="63"/>
  <c r="AJ176" i="63"/>
  <c r="AG123" i="63"/>
  <c r="AK123" i="63"/>
  <c r="AH123" i="63"/>
  <c r="AV109" i="63"/>
  <c r="AZ109" i="63"/>
  <c r="AW109" i="63"/>
  <c r="AG229" i="63"/>
  <c r="AK229" i="63"/>
  <c r="AH229" i="63"/>
  <c r="AC67" i="63"/>
  <c r="AF67" i="63"/>
  <c r="AB67" i="63"/>
  <c r="AK198" i="63"/>
  <c r="AG198" i="63"/>
  <c r="AH198" i="63"/>
  <c r="AO160" i="63"/>
  <c r="AN160" i="63"/>
  <c r="AD55" i="63"/>
  <c r="AE55" i="63"/>
  <c r="AG116" i="63"/>
  <c r="AK116" i="63"/>
  <c r="AH116" i="63"/>
  <c r="AL12" i="63"/>
  <c r="AM12" i="63"/>
  <c r="AP12" i="63"/>
  <c r="AG226" i="63"/>
  <c r="AK226" i="63"/>
  <c r="AH226" i="63"/>
  <c r="AD173" i="63"/>
  <c r="AE173" i="63"/>
  <c r="AE80" i="63"/>
  <c r="AD80" i="63"/>
  <c r="AE127" i="63"/>
  <c r="AD127" i="63"/>
  <c r="AM205" i="63"/>
  <c r="AL205" i="63"/>
  <c r="AP205" i="63"/>
  <c r="Y140" i="63"/>
  <c r="Z140" i="63"/>
  <c r="AS95" i="63"/>
  <c r="AT95" i="63"/>
  <c r="AI96" i="63"/>
  <c r="AJ96" i="63"/>
  <c r="AU58" i="63"/>
  <c r="AQ58" i="63"/>
  <c r="AR58" i="63"/>
  <c r="AK235" i="63"/>
  <c r="AG235" i="63"/>
  <c r="AH235" i="63"/>
  <c r="AM117" i="63"/>
  <c r="AL117" i="63"/>
  <c r="AP117" i="63"/>
  <c r="AP112" i="63"/>
  <c r="AM112" i="63"/>
  <c r="AL112" i="63"/>
  <c r="Y187" i="63"/>
  <c r="Z187" i="63"/>
  <c r="AM114" i="63"/>
  <c r="AL114" i="63"/>
  <c r="AP114" i="63"/>
  <c r="AD11" i="63"/>
  <c r="AE11" i="63"/>
  <c r="AG175" i="63"/>
  <c r="AK175" i="63"/>
  <c r="AH175" i="63"/>
  <c r="AC79" i="63"/>
  <c r="AF79" i="63"/>
  <c r="AB79" i="63"/>
  <c r="AE217" i="63"/>
  <c r="AD217" i="63"/>
  <c r="AJ20" i="63"/>
  <c r="AI20" i="63"/>
  <c r="AH190" i="63"/>
  <c r="AK190" i="63"/>
  <c r="AG190" i="63"/>
  <c r="AM253" i="63"/>
  <c r="AP253" i="63"/>
  <c r="AL253" i="63"/>
  <c r="AD236" i="63"/>
  <c r="AE236" i="63"/>
  <c r="Y201" i="63"/>
  <c r="Z201" i="63"/>
  <c r="AD46" i="63"/>
  <c r="AE46" i="63"/>
  <c r="AI227" i="63"/>
  <c r="AJ227" i="63"/>
  <c r="AL146" i="63"/>
  <c r="AP146" i="63"/>
  <c r="AM146" i="63"/>
  <c r="AK74" i="63"/>
  <c r="AH74" i="63"/>
  <c r="AG74" i="63"/>
  <c r="AE248" i="63"/>
  <c r="AD248" i="63"/>
  <c r="AN180" i="63"/>
  <c r="AO180" i="63"/>
  <c r="Z137" i="63"/>
  <c r="Y137" i="63"/>
  <c r="AM142" i="63"/>
  <c r="AL142" i="63"/>
  <c r="AP142" i="63"/>
  <c r="AJ75" i="63"/>
  <c r="AI75" i="63"/>
  <c r="AE4" i="63"/>
  <c r="AD4" i="63"/>
  <c r="AE129" i="63"/>
  <c r="AD129" i="63"/>
  <c r="AK252" i="63"/>
  <c r="AH252" i="63"/>
  <c r="AG252" i="63"/>
  <c r="AK124" i="63"/>
  <c r="AH124" i="63"/>
  <c r="AG124" i="63"/>
  <c r="AM230" i="63"/>
  <c r="AP230" i="63"/>
  <c r="AL230" i="63"/>
  <c r="AP70" i="63"/>
  <c r="AM70" i="63"/>
  <c r="AL70" i="63"/>
  <c r="AG196" i="63"/>
  <c r="AH196" i="63"/>
  <c r="AK196" i="63"/>
  <c r="AK71" i="63"/>
  <c r="AH71" i="63"/>
  <c r="AG71" i="63"/>
  <c r="AD78" i="63"/>
  <c r="AE78" i="63"/>
  <c r="Y108" i="63"/>
  <c r="Z108" i="63"/>
  <c r="AD185" i="63"/>
  <c r="AE185" i="63"/>
  <c r="AP179" i="63"/>
  <c r="AM179" i="63"/>
  <c r="AL179" i="63"/>
  <c r="AK36" i="63"/>
  <c r="AG36" i="63"/>
  <c r="AH36" i="63"/>
  <c r="AB204" i="63"/>
  <c r="AF204" i="63"/>
  <c r="AC204" i="63"/>
  <c r="AJ131" i="63"/>
  <c r="AI131" i="63"/>
  <c r="AM106" i="63"/>
  <c r="AP106" i="63"/>
  <c r="AL106" i="63"/>
  <c r="AH60" i="63"/>
  <c r="AG60" i="63"/>
  <c r="AK60" i="63"/>
  <c r="Y22" i="63"/>
  <c r="Z22" i="63"/>
  <c r="AL24" i="63"/>
  <c r="AM24" i="63"/>
  <c r="AP24" i="63"/>
  <c r="Y225" i="63"/>
  <c r="Z225" i="63"/>
  <c r="AC171" i="63"/>
  <c r="AB171" i="63"/>
  <c r="AF171" i="63"/>
  <c r="AP89" i="63"/>
  <c r="AM89" i="63"/>
  <c r="AL89" i="63"/>
  <c r="AF189" i="63"/>
  <c r="AB189" i="63"/>
  <c r="AC189" i="63"/>
  <c r="AC73" i="63"/>
  <c r="AF73" i="63"/>
  <c r="AB73" i="63"/>
  <c r="AE86" i="63"/>
  <c r="AD86" i="63"/>
  <c r="AP8" i="63"/>
  <c r="AM8" i="63"/>
  <c r="AL8" i="63"/>
  <c r="AL241" i="63"/>
  <c r="AP241" i="63"/>
  <c r="AM241" i="63"/>
  <c r="Y130" i="63"/>
  <c r="Z130" i="63"/>
  <c r="AD154" i="63"/>
  <c r="AE154" i="63"/>
  <c r="AD126" i="63"/>
  <c r="AE126" i="63"/>
  <c r="AK83" i="63"/>
  <c r="AH83" i="63"/>
  <c r="AG83" i="63"/>
  <c r="AL27" i="63"/>
  <c r="AM27" i="63"/>
  <c r="AP27" i="63"/>
  <c r="AG223" i="63"/>
  <c r="AK223" i="63"/>
  <c r="AH223" i="63"/>
  <c r="AE192" i="63"/>
  <c r="AD192" i="63"/>
  <c r="AE161" i="63"/>
  <c r="AD161" i="63"/>
  <c r="AM113" i="63"/>
  <c r="AP113" i="63"/>
  <c r="AL113" i="63"/>
  <c r="AT194" i="63"/>
  <c r="AS194" i="63"/>
  <c r="Y82" i="63"/>
  <c r="Z82" i="63"/>
  <c r="AE166" i="63"/>
  <c r="AD166" i="63"/>
  <c r="AE162" i="63"/>
  <c r="AD162" i="63"/>
  <c r="AC219" i="63"/>
  <c r="AB219" i="63"/>
  <c r="AF219" i="63"/>
  <c r="AK135" i="63"/>
  <c r="AH135" i="63"/>
  <c r="AG135" i="63"/>
  <c r="AM91" i="63"/>
  <c r="AL91" i="63"/>
  <c r="AP91" i="63"/>
  <c r="Y85" i="63"/>
  <c r="Z85" i="63"/>
  <c r="AM88" i="63"/>
  <c r="AL88" i="63"/>
  <c r="AP88" i="63"/>
  <c r="AG233" i="63"/>
  <c r="AK233" i="63"/>
  <c r="AH233" i="63"/>
  <c r="Y210" i="63"/>
  <c r="Z210" i="63"/>
  <c r="AC191" i="63"/>
  <c r="AB191" i="63"/>
  <c r="AF191" i="63"/>
  <c r="AE206" i="63"/>
  <c r="AD206" i="63"/>
  <c r="Y67" i="63"/>
  <c r="Z67" i="63"/>
  <c r="AH184" i="63"/>
  <c r="AK184" i="63"/>
  <c r="AG184" i="63"/>
  <c r="AC134" i="63"/>
  <c r="AF134" i="63"/>
  <c r="AB134" i="63"/>
  <c r="AE116" i="63"/>
  <c r="AD116" i="63"/>
  <c r="AI12" i="63"/>
  <c r="AJ12" i="63"/>
  <c r="AP228" i="63"/>
  <c r="AM228" i="63"/>
  <c r="AL228" i="63"/>
  <c r="AJ32" i="63"/>
  <c r="AI32" i="63"/>
  <c r="AM6" i="63"/>
  <c r="AP6" i="63"/>
  <c r="AL6" i="63"/>
  <c r="Y152" i="63"/>
  <c r="Z152" i="63"/>
  <c r="AB34" i="63"/>
  <c r="AF34" i="63"/>
  <c r="AC34" i="63"/>
  <c r="AE5" i="63"/>
  <c r="AD5" i="63"/>
  <c r="AG246" i="63"/>
  <c r="AK246" i="63"/>
  <c r="AH246" i="63"/>
  <c r="AZ95" i="63"/>
  <c r="AW95" i="63"/>
  <c r="AV95" i="63"/>
  <c r="AP96" i="63"/>
  <c r="AM96" i="63"/>
  <c r="AL96" i="63"/>
  <c r="AE235" i="63"/>
  <c r="AD235" i="63"/>
  <c r="AI117" i="63"/>
  <c r="AJ117" i="63"/>
  <c r="AI239" i="63"/>
  <c r="AJ239" i="63"/>
  <c r="AI114" i="63"/>
  <c r="AJ114" i="63"/>
  <c r="AG11" i="63"/>
  <c r="AK11" i="63"/>
  <c r="AH11" i="63"/>
  <c r="Z79" i="63"/>
  <c r="Y79" i="63"/>
  <c r="AK232" i="63"/>
  <c r="AG232" i="63"/>
  <c r="AH232" i="63"/>
  <c r="AK217" i="63"/>
  <c r="AH217" i="63"/>
  <c r="AG217" i="63"/>
  <c r="AP20" i="63"/>
  <c r="AM20" i="63"/>
  <c r="AL20" i="63"/>
  <c r="AB181" i="63"/>
  <c r="AF181" i="63"/>
  <c r="AC181" i="63"/>
  <c r="AE190" i="63"/>
  <c r="AD190" i="63"/>
  <c r="AG236" i="63"/>
  <c r="AH236" i="63"/>
  <c r="AK236" i="63"/>
  <c r="AG163" i="63"/>
  <c r="AK163" i="63"/>
  <c r="AH163" i="63"/>
  <c r="AP38" i="63"/>
  <c r="AM38" i="63"/>
  <c r="AL38" i="63"/>
  <c r="AH7" i="63"/>
  <c r="AK7" i="63"/>
  <c r="AG7" i="63"/>
  <c r="AM227" i="63"/>
  <c r="AP227" i="63"/>
  <c r="AL227" i="63"/>
  <c r="Z186" i="63"/>
  <c r="Y186" i="63"/>
  <c r="AK248" i="63"/>
  <c r="AG248" i="63"/>
  <c r="AH248" i="63"/>
  <c r="AR180" i="63"/>
  <c r="AU180" i="63"/>
  <c r="AQ180" i="63"/>
  <c r="AC137" i="63"/>
  <c r="AB137" i="63"/>
  <c r="AF137" i="63"/>
  <c r="AL30" i="63"/>
  <c r="AM30" i="63"/>
  <c r="AP30" i="63"/>
  <c r="AK4" i="63"/>
  <c r="AH4" i="63"/>
  <c r="AG4" i="63"/>
  <c r="AG129" i="63"/>
  <c r="AH129" i="63"/>
  <c r="AK129" i="63"/>
  <c r="AI104" i="63"/>
  <c r="AJ104" i="63"/>
  <c r="AE124" i="63"/>
  <c r="AD124" i="63"/>
  <c r="AE42" i="63"/>
  <c r="AD42" i="63"/>
  <c r="AI230" i="63"/>
  <c r="AJ230" i="63"/>
  <c r="AE53" i="63"/>
  <c r="AD53" i="63"/>
  <c r="AD196" i="63"/>
  <c r="AE196" i="63"/>
  <c r="AM132" i="63"/>
  <c r="AP132" i="63"/>
  <c r="AL132" i="63"/>
  <c r="Z62" i="63"/>
  <c r="Y62" i="63"/>
  <c r="AG200" i="63"/>
  <c r="AH200" i="63"/>
  <c r="AK200" i="63"/>
  <c r="Y244" i="63"/>
  <c r="Z244" i="63"/>
  <c r="AH216" i="63"/>
  <c r="AK216" i="63"/>
  <c r="AG216" i="63"/>
  <c r="AO197" i="63"/>
  <c r="AN197" i="63"/>
  <c r="AH185" i="63"/>
  <c r="AG185" i="63"/>
  <c r="AK185" i="63"/>
  <c r="AF153" i="63"/>
  <c r="AC153" i="63"/>
  <c r="AB153" i="63"/>
  <c r="AK68" i="63"/>
  <c r="AH68" i="63"/>
  <c r="AG68" i="63"/>
  <c r="AI203" i="63"/>
  <c r="AJ203" i="63"/>
  <c r="AP131" i="63"/>
  <c r="AM131" i="63"/>
  <c r="AL131" i="63"/>
  <c r="AI106" i="63"/>
  <c r="AJ106" i="63"/>
  <c r="AD60" i="63"/>
  <c r="AE60" i="63"/>
  <c r="AB22" i="63"/>
  <c r="AC22" i="63"/>
  <c r="AF22" i="63"/>
  <c r="AI24" i="63"/>
  <c r="AJ24" i="63"/>
  <c r="AC225" i="63"/>
  <c r="AF225" i="63"/>
  <c r="AB225" i="63"/>
  <c r="Z189" i="63"/>
  <c r="Y189" i="63"/>
  <c r="Z73" i="63"/>
  <c r="Y73" i="63"/>
  <c r="AK86" i="63"/>
  <c r="AG86" i="63"/>
  <c r="AH86" i="63"/>
  <c r="AK238" i="63"/>
  <c r="AG238" i="63"/>
  <c r="AH238" i="63"/>
  <c r="AE141" i="63"/>
  <c r="AD141" i="63"/>
  <c r="AF150" i="63"/>
  <c r="AB150" i="63"/>
  <c r="AC150" i="63"/>
  <c r="AP35" i="63"/>
  <c r="AM35" i="63"/>
  <c r="AL35" i="63"/>
  <c r="Z44" i="63"/>
  <c r="Y44" i="63"/>
  <c r="AE223" i="63"/>
  <c r="AD223" i="63"/>
  <c r="AK192" i="63"/>
  <c r="AG192" i="63"/>
  <c r="AH192" i="63"/>
  <c r="AI113" i="63"/>
  <c r="AJ113" i="63"/>
  <c r="AI242" i="63"/>
  <c r="AJ242" i="63"/>
  <c r="AI136" i="63"/>
  <c r="AJ136" i="63"/>
  <c r="Z219" i="63"/>
  <c r="Y219" i="63"/>
  <c r="AM209" i="63"/>
  <c r="AL209" i="63"/>
  <c r="AP209" i="63"/>
  <c r="AE65" i="63"/>
  <c r="AD65" i="63"/>
  <c r="AJ88" i="63"/>
  <c r="AI88" i="63"/>
  <c r="AD233" i="63"/>
  <c r="AE233" i="63"/>
  <c r="AC210" i="63"/>
  <c r="AB210" i="63"/>
  <c r="AF210" i="63"/>
  <c r="Z191" i="63"/>
  <c r="Y191" i="63"/>
  <c r="AP176" i="63"/>
  <c r="AM176" i="63"/>
  <c r="AL176" i="63"/>
  <c r="AD123" i="63"/>
  <c r="AE123" i="63"/>
  <c r="Y25" i="63"/>
  <c r="Z25" i="63"/>
  <c r="AG206" i="63"/>
  <c r="AK206" i="63"/>
  <c r="AH206" i="63"/>
  <c r="AS109" i="63"/>
  <c r="AT109" i="63"/>
  <c r="AD17" i="63"/>
  <c r="AE17" i="63"/>
  <c r="Y13" i="63"/>
  <c r="Z13" i="63"/>
  <c r="AN214" i="63"/>
  <c r="AO214" i="63"/>
  <c r="AE184" i="63"/>
  <c r="AD184" i="63"/>
  <c r="Y134" i="63"/>
  <c r="Z134" i="63"/>
  <c r="AI249" i="63"/>
  <c r="AJ249" i="63"/>
  <c r="AE195" i="63"/>
  <c r="AD195" i="63"/>
  <c r="AK174" i="63"/>
  <c r="AH174" i="63"/>
  <c r="AG174" i="63"/>
  <c r="AE90" i="63"/>
  <c r="AD90" i="63"/>
  <c r="AK87" i="63"/>
  <c r="AG87" i="63"/>
  <c r="AH87" i="63"/>
  <c r="AE255" i="63"/>
  <c r="AD255" i="63"/>
  <c r="AH51" i="63"/>
  <c r="AG51" i="63"/>
  <c r="AK51" i="63"/>
  <c r="AE48" i="63"/>
  <c r="AD48" i="63"/>
  <c r="AI6" i="63"/>
  <c r="AJ6" i="63"/>
  <c r="AC152" i="63"/>
  <c r="AB152" i="63"/>
  <c r="AF152" i="63"/>
  <c r="AE45" i="63"/>
  <c r="AD45" i="63"/>
  <c r="AL18" i="63"/>
  <c r="AM18" i="63"/>
  <c r="AP18" i="63"/>
  <c r="AF138" i="63"/>
  <c r="AB138" i="63"/>
  <c r="AC138" i="63"/>
  <c r="AK237" i="63"/>
  <c r="AG237" i="63"/>
  <c r="AH237" i="63"/>
  <c r="AM239" i="63"/>
  <c r="AP239" i="63"/>
  <c r="AL239" i="63"/>
  <c r="AK177" i="63"/>
  <c r="AH177" i="63"/>
  <c r="AG177" i="63"/>
  <c r="AE39" i="63"/>
  <c r="AD39" i="63"/>
  <c r="AE232" i="63"/>
  <c r="AD232" i="63"/>
  <c r="AJ43" i="63"/>
  <c r="AI43" i="63"/>
  <c r="AK257" i="63"/>
  <c r="AH257" i="63"/>
  <c r="AG257" i="63"/>
  <c r="AP41" i="63"/>
  <c r="AM41" i="63"/>
  <c r="AL41" i="63"/>
  <c r="AG243" i="63"/>
  <c r="AK243" i="63"/>
  <c r="AH243" i="63"/>
  <c r="AE218" i="63"/>
  <c r="AD218" i="63"/>
  <c r="AE202" i="63"/>
  <c r="AD202" i="63"/>
  <c r="AI148" i="63"/>
  <c r="AJ148" i="63"/>
  <c r="AK115" i="63"/>
  <c r="AH115" i="63"/>
  <c r="AG115" i="63"/>
  <c r="AE7" i="63"/>
  <c r="AD7" i="63"/>
  <c r="AE74" i="63"/>
  <c r="AD74" i="63"/>
  <c r="AM84" i="63"/>
  <c r="AL84" i="63"/>
  <c r="AP84" i="63"/>
  <c r="AI15" i="63"/>
  <c r="AJ15" i="63"/>
  <c r="AJ199" i="63"/>
  <c r="AI199" i="63"/>
  <c r="AJ103" i="63"/>
  <c r="AI103" i="63"/>
  <c r="Y247" i="63"/>
  <c r="Z247" i="63"/>
  <c r="AI234" i="63"/>
  <c r="AJ234" i="63"/>
  <c r="AF144" i="63"/>
  <c r="AB144" i="63"/>
  <c r="AC144" i="63"/>
  <c r="AD128" i="63"/>
  <c r="AE128" i="63"/>
  <c r="AG42" i="63"/>
  <c r="AH42" i="63"/>
  <c r="AK42" i="63"/>
  <c r="AS193" i="63"/>
  <c r="AT193" i="63"/>
  <c r="AK53" i="63"/>
  <c r="AH53" i="63"/>
  <c r="AG53" i="63"/>
  <c r="AF62" i="63"/>
  <c r="AC62" i="63"/>
  <c r="AB62" i="63"/>
  <c r="AE200" i="63"/>
  <c r="AD200" i="63"/>
  <c r="AB108" i="63"/>
  <c r="AF108" i="63"/>
  <c r="AC108" i="63"/>
  <c r="AE59" i="63"/>
  <c r="AD59" i="63"/>
  <c r="AC244" i="63"/>
  <c r="AF244" i="63"/>
  <c r="AB244" i="63"/>
  <c r="AD216" i="63"/>
  <c r="AE216" i="63"/>
  <c r="AU197" i="63"/>
  <c r="AQ197" i="63"/>
  <c r="AR197" i="63"/>
  <c r="AK182" i="63"/>
  <c r="AH182" i="63"/>
  <c r="AG182" i="63"/>
  <c r="AD188" i="63"/>
  <c r="AE188" i="63"/>
  <c r="AU100" i="63"/>
  <c r="AR100" i="63"/>
  <c r="AQ100" i="63"/>
  <c r="AO61" i="63"/>
  <c r="AN61" i="63"/>
  <c r="Z254" i="63"/>
  <c r="Y254" i="63"/>
  <c r="AG172" i="63"/>
  <c r="AH172" i="63"/>
  <c r="AK172" i="63"/>
  <c r="AE238" i="63"/>
  <c r="AD238" i="63"/>
  <c r="AK141" i="63"/>
  <c r="AH141" i="63"/>
  <c r="AG141" i="63"/>
  <c r="AI224" i="63"/>
  <c r="AJ224" i="63"/>
  <c r="AD169" i="63"/>
  <c r="AE169" i="63"/>
  <c r="AV194" i="63"/>
  <c r="AZ194" i="63"/>
  <c r="AW194" i="63"/>
  <c r="AP178" i="63"/>
  <c r="AL178" i="63"/>
  <c r="AM178" i="63"/>
  <c r="AM136" i="63"/>
  <c r="AL136" i="63"/>
  <c r="AP136" i="63"/>
  <c r="AE102" i="63"/>
  <c r="AD102" i="63"/>
  <c r="AI155" i="63"/>
  <c r="AJ155" i="63"/>
  <c r="AJ72" i="63"/>
  <c r="AI72" i="63"/>
  <c r="AC250" i="63"/>
  <c r="AF250" i="63"/>
  <c r="AB250" i="63"/>
  <c r="AI209" i="63"/>
  <c r="AJ209" i="63"/>
  <c r="AK65" i="63"/>
  <c r="AG65" i="63"/>
  <c r="AH65" i="63"/>
  <c r="Y19" i="63"/>
  <c r="Z19" i="63"/>
  <c r="AI3" i="63"/>
  <c r="AJ3" i="63"/>
  <c r="AI245" i="63"/>
  <c r="AJ245" i="63"/>
  <c r="AS222" i="63"/>
  <c r="AT222" i="63"/>
  <c r="Z149" i="63"/>
  <c r="Y149" i="63"/>
  <c r="AM69" i="63"/>
  <c r="AL69" i="63"/>
  <c r="AP69" i="63"/>
  <c r="AB25" i="63"/>
  <c r="AC25" i="63"/>
  <c r="AF25" i="63"/>
  <c r="AG17" i="63"/>
  <c r="AK17" i="63"/>
  <c r="AH17" i="63"/>
  <c r="AH54" i="63"/>
  <c r="AG54" i="63"/>
  <c r="AK54" i="63"/>
  <c r="AB13" i="63"/>
  <c r="AC13" i="63"/>
  <c r="AF13" i="63"/>
  <c r="AQ214" i="63"/>
  <c r="AU214" i="63"/>
  <c r="AR214" i="63"/>
  <c r="Y31" i="63"/>
  <c r="Z31" i="63"/>
  <c r="AK118" i="63"/>
  <c r="AH118" i="63"/>
  <c r="AG118" i="63"/>
  <c r="AJ26" i="63"/>
  <c r="AI26" i="63"/>
  <c r="AM249" i="63"/>
  <c r="AP249" i="63"/>
  <c r="AL249" i="63"/>
  <c r="AK195" i="63"/>
  <c r="AG195" i="63"/>
  <c r="AH195" i="63"/>
  <c r="AE174" i="63"/>
  <c r="AD174" i="63"/>
  <c r="AK90" i="63"/>
  <c r="AH90" i="63"/>
  <c r="AG90" i="63"/>
  <c r="AE87" i="63"/>
  <c r="AD87" i="63"/>
  <c r="AK255" i="63"/>
  <c r="AH255" i="63"/>
  <c r="AG255" i="63"/>
  <c r="AD51" i="63"/>
  <c r="AE51" i="63"/>
  <c r="AH48" i="63"/>
  <c r="AG48" i="63"/>
  <c r="AK48" i="63"/>
  <c r="AK52" i="63"/>
  <c r="AG52" i="63"/>
  <c r="AH52" i="63"/>
  <c r="AH45" i="63"/>
  <c r="AG45" i="63"/>
  <c r="AK45" i="63"/>
  <c r="AI18" i="63"/>
  <c r="AJ18" i="63"/>
  <c r="AD246" i="63"/>
  <c r="AE246" i="63"/>
  <c r="AE105" i="63"/>
  <c r="AD105" i="63"/>
  <c r="AJ29" i="63"/>
  <c r="AI29" i="63"/>
  <c r="AK156" i="63"/>
  <c r="AH156" i="63"/>
  <c r="AG156" i="63"/>
  <c r="AI101" i="63"/>
  <c r="AJ101" i="63"/>
  <c r="AE177" i="63"/>
  <c r="AD177" i="63"/>
  <c r="AE56" i="63"/>
  <c r="AD56" i="63"/>
  <c r="AK39" i="63"/>
  <c r="AG39" i="63"/>
  <c r="AH39" i="63"/>
  <c r="AK167" i="63"/>
  <c r="AH167" i="63"/>
  <c r="AG167" i="63"/>
  <c r="AJ66" i="63"/>
  <c r="AI66" i="63"/>
  <c r="Y181" i="63"/>
  <c r="Z181" i="63"/>
  <c r="AG120" i="63"/>
  <c r="AK120" i="63"/>
  <c r="AH120" i="63"/>
  <c r="AO107" i="63"/>
  <c r="AN107" i="63"/>
  <c r="AK93" i="63"/>
  <c r="AH93" i="63"/>
  <c r="AG93" i="63"/>
  <c r="AI110" i="63"/>
  <c r="AJ110" i="63"/>
  <c r="AE257" i="63"/>
  <c r="AD257" i="63"/>
  <c r="AK121" i="63"/>
  <c r="AH121" i="63"/>
  <c r="AG121" i="63"/>
  <c r="AG218" i="63"/>
  <c r="AK218" i="63"/>
  <c r="AH218" i="63"/>
  <c r="AG202" i="63"/>
  <c r="AH202" i="63"/>
  <c r="AK202" i="63"/>
  <c r="AM148" i="63"/>
  <c r="AL148" i="63"/>
  <c r="AP148" i="63"/>
  <c r="AE115" i="63"/>
  <c r="AD115" i="63"/>
  <c r="AJ38" i="63"/>
  <c r="AI38" i="63"/>
  <c r="AI9" i="63"/>
  <c r="AJ9" i="63"/>
  <c r="Z37" i="63"/>
  <c r="Y37" i="63"/>
  <c r="AR183" i="63"/>
  <c r="AU183" i="63"/>
  <c r="AQ183" i="63"/>
  <c r="AU94" i="63"/>
  <c r="AR94" i="63"/>
  <c r="AQ94" i="63"/>
  <c r="AJ84" i="63"/>
  <c r="AI84" i="63"/>
  <c r="AL15" i="63"/>
  <c r="AM15" i="63"/>
  <c r="AP15" i="63"/>
  <c r="AM199" i="63"/>
  <c r="AL199" i="63"/>
  <c r="AP199" i="63"/>
  <c r="AM103" i="63"/>
  <c r="AL103" i="63"/>
  <c r="AP103" i="63"/>
  <c r="AC247" i="63"/>
  <c r="AF247" i="63"/>
  <c r="AB247" i="63"/>
  <c r="AM234" i="63"/>
  <c r="AP234" i="63"/>
  <c r="AL234" i="63"/>
  <c r="AM212" i="63"/>
  <c r="AP212" i="63"/>
  <c r="AL212" i="63"/>
  <c r="AG128" i="63"/>
  <c r="AK128" i="63"/>
  <c r="AH128" i="63"/>
  <c r="AI92" i="63"/>
  <c r="AJ92" i="63"/>
  <c r="AZ193" i="63"/>
  <c r="AV193" i="63"/>
  <c r="AW193" i="63"/>
  <c r="Z143" i="63"/>
  <c r="Y143" i="63"/>
  <c r="Z40" i="63"/>
  <c r="Y40" i="63"/>
  <c r="AH63" i="63"/>
  <c r="AG63" i="63"/>
  <c r="AK63" i="63"/>
  <c r="AJ97" i="63"/>
  <c r="AI97" i="63"/>
  <c r="AK59" i="63"/>
  <c r="AH59" i="63"/>
  <c r="AG59" i="63"/>
  <c r="AE208" i="63"/>
  <c r="AD208" i="63"/>
  <c r="AD182" i="63"/>
  <c r="AE182" i="63"/>
  <c r="Y153" i="63"/>
  <c r="Z153" i="63"/>
  <c r="AE68" i="63"/>
  <c r="AD68" i="63"/>
  <c r="AL203" i="63"/>
  <c r="AP203" i="63"/>
  <c r="AM203" i="63"/>
  <c r="AE147" i="63"/>
  <c r="AD147" i="63"/>
  <c r="AH57" i="63"/>
  <c r="AG57" i="63"/>
  <c r="AK57" i="63"/>
  <c r="AJ14" i="63"/>
  <c r="AI14" i="63"/>
  <c r="AG188" i="63"/>
  <c r="AK188" i="63"/>
  <c r="AH188" i="63"/>
  <c r="AO100" i="63"/>
  <c r="AN100" i="63"/>
  <c r="AU61" i="63"/>
  <c r="AQ61" i="63"/>
  <c r="AR61" i="63"/>
  <c r="AC254" i="63"/>
  <c r="AF254" i="63"/>
  <c r="AB254" i="63"/>
  <c r="AE172" i="63"/>
  <c r="AD172" i="63"/>
  <c r="AE99" i="63"/>
  <c r="AD99" i="63"/>
  <c r="AD23" i="63"/>
  <c r="AE23" i="63"/>
  <c r="AE258" i="63"/>
  <c r="AD258" i="63"/>
  <c r="AE211" i="63"/>
  <c r="AD211" i="63"/>
  <c r="Y150" i="63"/>
  <c r="Z150" i="63"/>
  <c r="AJ35" i="63"/>
  <c r="AI35" i="63"/>
  <c r="AF44" i="63"/>
  <c r="AC44" i="63"/>
  <c r="AB44" i="63"/>
  <c r="AM224" i="63"/>
  <c r="AL224" i="63"/>
  <c r="AP224" i="63"/>
  <c r="AG169" i="63"/>
  <c r="AK169" i="63"/>
  <c r="AH169" i="63"/>
  <c r="AE111" i="63"/>
  <c r="AD111" i="63"/>
  <c r="Y165" i="63"/>
  <c r="Z165" i="63"/>
  <c r="AE122" i="63"/>
  <c r="AD122" i="63"/>
  <c r="AM242" i="63"/>
  <c r="AP242" i="63"/>
  <c r="AL242" i="63"/>
  <c r="AJ178" i="63"/>
  <c r="AI178" i="63"/>
  <c r="AK102" i="63"/>
  <c r="AH102" i="63"/>
  <c r="AG102" i="63"/>
  <c r="AE220" i="63"/>
  <c r="AD220" i="63"/>
  <c r="AM155" i="63"/>
  <c r="AL155" i="63"/>
  <c r="AP155" i="63"/>
  <c r="AE119" i="63"/>
  <c r="AD119" i="63"/>
  <c r="AM72" i="63"/>
  <c r="AP72" i="63"/>
  <c r="AL72" i="63"/>
  <c r="Z47" i="63"/>
  <c r="Y47" i="63"/>
  <c r="Y250" i="63"/>
  <c r="Z250" i="63"/>
  <c r="AP98" i="63"/>
  <c r="AM98" i="63"/>
  <c r="AL98" i="63"/>
  <c r="AM81" i="63"/>
  <c r="AL81" i="63"/>
  <c r="AP81" i="63"/>
  <c r="AB19" i="63"/>
  <c r="AC19" i="63"/>
  <c r="AF19" i="63"/>
  <c r="AP3" i="63"/>
  <c r="AM3" i="63"/>
  <c r="AL3" i="63"/>
  <c r="AE125" i="63"/>
  <c r="AD125" i="63"/>
  <c r="Y28" i="63"/>
  <c r="Z28" i="63"/>
  <c r="AW222" i="63"/>
  <c r="AV222" i="63"/>
  <c r="AZ222" i="63"/>
  <c r="AC207" i="63"/>
  <c r="AF207" i="63"/>
  <c r="AB207" i="63"/>
  <c r="AK168" i="63"/>
  <c r="AH168" i="63"/>
  <c r="AG168" i="63"/>
  <c r="AC149" i="63"/>
  <c r="AB149" i="63"/>
  <c r="AF149" i="63"/>
  <c r="AJ69" i="63"/>
  <c r="AI69" i="63"/>
  <c r="AI251" i="63"/>
  <c r="AJ251" i="63"/>
  <c r="AD54" i="63"/>
  <c r="AE54" i="63"/>
  <c r="AQ160" i="63"/>
  <c r="AU160" i="63"/>
  <c r="AR160" i="63"/>
  <c r="AE118" i="63"/>
  <c r="AD118" i="63"/>
  <c r="AP26" i="63"/>
  <c r="AM26" i="63"/>
  <c r="AL26" i="63"/>
  <c r="AK80" i="63"/>
  <c r="AH80" i="63"/>
  <c r="AG80" i="63"/>
  <c r="AC213" i="63"/>
  <c r="AF213" i="63"/>
  <c r="AB213" i="63"/>
  <c r="AD52" i="63"/>
  <c r="AE52" i="63"/>
  <c r="AJ205" i="63"/>
  <c r="AI205" i="63"/>
  <c r="Y138" i="63"/>
  <c r="Z138" i="63"/>
  <c r="AK105" i="63"/>
  <c r="AH105" i="63"/>
  <c r="AG105" i="63"/>
  <c r="AO58" i="63"/>
  <c r="AN58" i="63"/>
  <c r="AP29" i="63"/>
  <c r="AM29" i="63"/>
  <c r="AL29" i="63"/>
  <c r="AD237" i="63"/>
  <c r="AE237" i="63"/>
  <c r="AE156" i="63"/>
  <c r="AD156" i="63"/>
  <c r="AL101" i="63"/>
  <c r="AP101" i="63"/>
  <c r="AM101" i="63"/>
  <c r="AE50" i="63"/>
  <c r="AD50" i="63"/>
  <c r="AH231" i="63"/>
  <c r="AK231" i="63"/>
  <c r="AG231" i="63"/>
  <c r="AB187" i="63"/>
  <c r="AF187" i="63"/>
  <c r="AC187" i="63"/>
  <c r="AK56" i="63"/>
  <c r="AH56" i="63"/>
  <c r="AG56" i="63"/>
  <c r="AD167" i="63"/>
  <c r="AE167" i="63"/>
  <c r="AM66" i="63"/>
  <c r="AP66" i="63"/>
  <c r="AL66" i="63"/>
  <c r="AU107" i="63"/>
  <c r="AR107" i="63"/>
  <c r="AQ107" i="63"/>
  <c r="AE93" i="63"/>
  <c r="AD93" i="63"/>
  <c r="AL110" i="63"/>
  <c r="AP110" i="63"/>
  <c r="AM110" i="63"/>
  <c r="AP43" i="63"/>
  <c r="AM43" i="63"/>
  <c r="AL43" i="63"/>
  <c r="AE121" i="63"/>
  <c r="AD121" i="63"/>
  <c r="AI76" i="63"/>
  <c r="AJ76" i="63"/>
  <c r="AJ41" i="63"/>
  <c r="AI41" i="63"/>
  <c r="AD243" i="63"/>
  <c r="AE243" i="63"/>
  <c r="AL9" i="63"/>
  <c r="AM9" i="63"/>
  <c r="AP9" i="63"/>
  <c r="AO183" i="63"/>
  <c r="AN183" i="63"/>
  <c r="AO94" i="63"/>
  <c r="AN94" i="63"/>
  <c r="AI212" i="63"/>
  <c r="AJ212" i="63"/>
  <c r="Y144" i="63"/>
  <c r="Z144" i="63"/>
  <c r="AM92" i="63"/>
  <c r="AP92" i="63"/>
  <c r="AL92" i="63"/>
  <c r="AI21" i="63"/>
  <c r="AJ21" i="63"/>
  <c r="AC143" i="63"/>
  <c r="AB143" i="63"/>
  <c r="AF143" i="63"/>
  <c r="AD63" i="63"/>
  <c r="AE63" i="63"/>
  <c r="AE71" i="63"/>
  <c r="AD71" i="63"/>
  <c r="AG78" i="63"/>
  <c r="AK78" i="63"/>
  <c r="AH78" i="63"/>
  <c r="AM97" i="63"/>
  <c r="AL97" i="63"/>
  <c r="AP97" i="63"/>
  <c r="AI256" i="63"/>
  <c r="AJ256" i="63"/>
  <c r="AK208" i="63"/>
  <c r="AG208" i="63"/>
  <c r="AH208" i="63"/>
  <c r="AJ179" i="63"/>
  <c r="AI179" i="63"/>
  <c r="Y204" i="63"/>
  <c r="Z204" i="63"/>
  <c r="AK147" i="63"/>
  <c r="AH147" i="63"/>
  <c r="AG147" i="63"/>
  <c r="AJ77" i="63"/>
  <c r="AI77" i="63"/>
  <c r="AK49" i="63"/>
  <c r="AH49" i="63"/>
  <c r="AG49" i="63"/>
  <c r="AD57" i="63"/>
  <c r="AE57" i="63"/>
  <c r="AE33" i="63"/>
  <c r="AD33" i="63"/>
  <c r="AP14" i="63"/>
  <c r="AM14" i="63"/>
  <c r="AL14" i="63"/>
  <c r="Y16" i="63"/>
  <c r="Z16" i="63"/>
  <c r="AK99" i="63"/>
  <c r="AH99" i="63"/>
  <c r="AG99" i="63"/>
  <c r="AG23" i="63"/>
  <c r="AK23" i="63"/>
  <c r="AH23" i="63"/>
  <c r="AJ202" i="64"/>
  <c r="AI202" i="64"/>
  <c r="Y192" i="64"/>
  <c r="Z192" i="64"/>
  <c r="Z250" i="64"/>
  <c r="Y250" i="64"/>
  <c r="AN159" i="64"/>
  <c r="AO159" i="64"/>
  <c r="AF173" i="64"/>
  <c r="AC173" i="64"/>
  <c r="AB173" i="64"/>
  <c r="AL202" i="64"/>
  <c r="AM202" i="64"/>
  <c r="AP202" i="64"/>
  <c r="Z154" i="64"/>
  <c r="Y154" i="64"/>
  <c r="AN198" i="64"/>
  <c r="AO198" i="64"/>
  <c r="AD248" i="64"/>
  <c r="AE248" i="64"/>
  <c r="AD225" i="64"/>
  <c r="AE225" i="64"/>
  <c r="AH147" i="64"/>
  <c r="AK147" i="64"/>
  <c r="AG147" i="64"/>
  <c r="AI253" i="64"/>
  <c r="AJ253" i="64"/>
  <c r="Y221" i="64"/>
  <c r="Z221" i="64"/>
  <c r="AH196" i="64"/>
  <c r="AG196" i="64"/>
  <c r="AK196" i="64"/>
  <c r="AJ146" i="64"/>
  <c r="AI146" i="64"/>
  <c r="AI241" i="64"/>
  <c r="AJ241" i="64"/>
  <c r="AM157" i="64"/>
  <c r="AP157" i="64"/>
  <c r="AL157" i="64"/>
  <c r="Y244" i="64"/>
  <c r="Z244" i="64"/>
  <c r="Z153" i="64"/>
  <c r="Y153" i="64"/>
  <c r="AN230" i="64"/>
  <c r="AO230" i="64"/>
  <c r="AB223" i="64"/>
  <c r="AF223" i="64"/>
  <c r="AC223" i="64"/>
  <c r="AE152" i="64"/>
  <c r="AD152" i="64"/>
  <c r="AK177" i="64"/>
  <c r="AH177" i="64"/>
  <c r="AG177" i="64"/>
  <c r="AF192" i="64"/>
  <c r="AC192" i="64"/>
  <c r="AB192" i="64"/>
  <c r="Y215" i="64"/>
  <c r="Z215" i="64"/>
  <c r="AO231" i="64"/>
  <c r="AN231" i="64"/>
  <c r="AL144" i="64"/>
  <c r="AP144" i="64"/>
  <c r="AM144" i="64"/>
  <c r="AO191" i="64"/>
  <c r="AN191" i="64"/>
  <c r="AL185" i="64"/>
  <c r="AM185" i="64"/>
  <c r="AP185" i="64"/>
  <c r="AC238" i="64"/>
  <c r="AF238" i="64"/>
  <c r="AB238" i="64"/>
  <c r="AG165" i="64"/>
  <c r="AK165" i="64"/>
  <c r="AH165" i="64"/>
  <c r="AL206" i="64"/>
  <c r="AM206" i="64"/>
  <c r="AP206" i="64"/>
  <c r="AE171" i="64"/>
  <c r="AD171" i="64"/>
  <c r="AE179" i="64"/>
  <c r="AD179" i="64"/>
  <c r="AT226" i="64"/>
  <c r="AS226" i="64"/>
  <c r="AG246" i="64"/>
  <c r="AH246" i="64"/>
  <c r="AK246" i="64"/>
  <c r="AC232" i="64"/>
  <c r="AF232" i="64"/>
  <c r="AB232" i="64"/>
  <c r="AH212" i="64"/>
  <c r="AK212" i="64"/>
  <c r="AG212" i="64"/>
  <c r="Z145" i="64"/>
  <c r="Y145" i="64"/>
  <c r="AD222" i="64"/>
  <c r="AE222" i="64"/>
  <c r="AK184" i="64"/>
  <c r="AH184" i="64"/>
  <c r="AG184" i="64"/>
  <c r="AC250" i="64"/>
  <c r="AB250" i="64"/>
  <c r="AF250" i="64"/>
  <c r="AG160" i="64"/>
  <c r="AK160" i="64"/>
  <c r="AH160" i="64"/>
  <c r="AT213" i="64"/>
  <c r="AS213" i="64"/>
  <c r="AI247" i="64"/>
  <c r="AJ247" i="64"/>
  <c r="AH218" i="64"/>
  <c r="AK218" i="64"/>
  <c r="AG218" i="64"/>
  <c r="Y224" i="64"/>
  <c r="Z224" i="64"/>
  <c r="AD163" i="64"/>
  <c r="AE163" i="64"/>
  <c r="AM158" i="64"/>
  <c r="AP158" i="64"/>
  <c r="AL158" i="64"/>
  <c r="AO249" i="64"/>
  <c r="AN249" i="64"/>
  <c r="AI201" i="64"/>
  <c r="AJ201" i="64"/>
  <c r="AJ143" i="64"/>
  <c r="AI143" i="64"/>
  <c r="Y173" i="64"/>
  <c r="Z173" i="64"/>
  <c r="AG251" i="64"/>
  <c r="AK251" i="64"/>
  <c r="AH251" i="64"/>
  <c r="AF154" i="64"/>
  <c r="AC154" i="64"/>
  <c r="AB154" i="64"/>
  <c r="AE180" i="64"/>
  <c r="AD180" i="64"/>
  <c r="AI235" i="64"/>
  <c r="AJ235" i="64"/>
  <c r="AD218" i="64"/>
  <c r="AE218" i="64"/>
  <c r="AG169" i="64"/>
  <c r="AK169" i="64"/>
  <c r="AH169" i="64"/>
  <c r="AG252" i="64"/>
  <c r="AK252" i="64"/>
  <c r="AH252" i="64"/>
  <c r="AD150" i="64"/>
  <c r="AE150" i="64"/>
  <c r="AD142" i="64"/>
  <c r="AE142" i="64"/>
  <c r="AB211" i="64"/>
  <c r="AC211" i="64"/>
  <c r="AF211" i="64"/>
  <c r="Z207" i="64"/>
  <c r="Y207" i="64"/>
  <c r="Z200" i="64"/>
  <c r="Y200" i="64"/>
  <c r="AU230" i="64"/>
  <c r="AQ230" i="64"/>
  <c r="AR230" i="64"/>
  <c r="AK178" i="64"/>
  <c r="AG178" i="64"/>
  <c r="AH178" i="64"/>
  <c r="AG152" i="64"/>
  <c r="AH152" i="64"/>
  <c r="AK152" i="64"/>
  <c r="AE177" i="64"/>
  <c r="AD177" i="64"/>
  <c r="AS155" i="64"/>
  <c r="AT155" i="64"/>
  <c r="AK204" i="64"/>
  <c r="AG204" i="64"/>
  <c r="AH204" i="64"/>
  <c r="AG233" i="64"/>
  <c r="AH233" i="64"/>
  <c r="AK233" i="64"/>
  <c r="AB227" i="64"/>
  <c r="AC227" i="64"/>
  <c r="AF227" i="64"/>
  <c r="Y182" i="64"/>
  <c r="Z182" i="64"/>
  <c r="AG163" i="64"/>
  <c r="AK163" i="64"/>
  <c r="AH163" i="64"/>
  <c r="AE190" i="64"/>
  <c r="AD190" i="64"/>
  <c r="AD167" i="64"/>
  <c r="AE167" i="64"/>
  <c r="AI158" i="64"/>
  <c r="AJ158" i="64"/>
  <c r="AU249" i="64"/>
  <c r="AR249" i="64"/>
  <c r="AQ249" i="64"/>
  <c r="AD161" i="64"/>
  <c r="AE161" i="64"/>
  <c r="AE184" i="64"/>
  <c r="AD184" i="64"/>
  <c r="Z217" i="64"/>
  <c r="Y217" i="64"/>
  <c r="AI156" i="64"/>
  <c r="AJ156" i="64"/>
  <c r="AD166" i="64"/>
  <c r="AE166" i="64"/>
  <c r="AI203" i="64"/>
  <c r="AJ203" i="64"/>
  <c r="AL201" i="64"/>
  <c r="AM201" i="64"/>
  <c r="AP201" i="64"/>
  <c r="AK175" i="64"/>
  <c r="AH175" i="64"/>
  <c r="AG175" i="64"/>
  <c r="AK208" i="64"/>
  <c r="AH208" i="64"/>
  <c r="AG208" i="64"/>
  <c r="AI157" i="64"/>
  <c r="AJ157" i="64"/>
  <c r="AE204" i="64"/>
  <c r="AD204" i="64"/>
  <c r="AK190" i="64"/>
  <c r="AG190" i="64"/>
  <c r="AH190" i="64"/>
  <c r="AD212" i="64"/>
  <c r="AE212" i="64"/>
  <c r="AL197" i="64"/>
  <c r="AP197" i="64"/>
  <c r="AM197" i="64"/>
  <c r="AD251" i="64"/>
  <c r="AE251" i="64"/>
  <c r="AK180" i="64"/>
  <c r="AH180" i="64"/>
  <c r="AG180" i="64"/>
  <c r="AI176" i="64"/>
  <c r="AJ176" i="64"/>
  <c r="AR209" i="64"/>
  <c r="AQ209" i="64"/>
  <c r="AU209" i="64"/>
  <c r="AP235" i="64"/>
  <c r="AL235" i="64"/>
  <c r="AM235" i="64"/>
  <c r="AM242" i="64"/>
  <c r="AP242" i="64"/>
  <c r="AL242" i="64"/>
  <c r="AK150" i="64"/>
  <c r="AG150" i="64"/>
  <c r="AH150" i="64"/>
  <c r="AM254" i="64"/>
  <c r="AP254" i="64"/>
  <c r="AL254" i="64"/>
  <c r="AD168" i="64"/>
  <c r="AE168" i="64"/>
  <c r="AH219" i="64"/>
  <c r="AK219" i="64"/>
  <c r="AG219" i="64"/>
  <c r="AD170" i="64"/>
  <c r="AE170" i="64"/>
  <c r="AF207" i="64"/>
  <c r="AB207" i="64"/>
  <c r="AC207" i="64"/>
  <c r="AE189" i="64"/>
  <c r="AD189" i="64"/>
  <c r="AE178" i="64"/>
  <c r="AD178" i="64"/>
  <c r="AE174" i="64"/>
  <c r="AD174" i="64"/>
  <c r="AB224" i="64"/>
  <c r="AC224" i="64"/>
  <c r="AF224" i="64"/>
  <c r="AV155" i="64"/>
  <c r="AZ155" i="64"/>
  <c r="AW155" i="64"/>
  <c r="AD216" i="64"/>
  <c r="AE216" i="64"/>
  <c r="Z227" i="64"/>
  <c r="Y227" i="64"/>
  <c r="AD148" i="64"/>
  <c r="AE148" i="64"/>
  <c r="AF182" i="64"/>
  <c r="AB182" i="64"/>
  <c r="AC182" i="64"/>
  <c r="AK188" i="64"/>
  <c r="AH188" i="64"/>
  <c r="AG188" i="64"/>
  <c r="AS236" i="64"/>
  <c r="AT236" i="64"/>
  <c r="AP234" i="64"/>
  <c r="AL234" i="64"/>
  <c r="AM234" i="64"/>
  <c r="AG167" i="64"/>
  <c r="AK167" i="64"/>
  <c r="AH167" i="64"/>
  <c r="AG240" i="64"/>
  <c r="AK240" i="64"/>
  <c r="AH240" i="64"/>
  <c r="AG161" i="64"/>
  <c r="AK161" i="64"/>
  <c r="AH161" i="64"/>
  <c r="AB217" i="64"/>
  <c r="AC217" i="64"/>
  <c r="AF217" i="64"/>
  <c r="AL199" i="64"/>
  <c r="AM199" i="64"/>
  <c r="AP199" i="64"/>
  <c r="AG166" i="64"/>
  <c r="AK166" i="64"/>
  <c r="AH166" i="64"/>
  <c r="AL203" i="64"/>
  <c r="AP203" i="64"/>
  <c r="AM203" i="64"/>
  <c r="AI197" i="64"/>
  <c r="AJ197" i="64"/>
  <c r="AL143" i="64"/>
  <c r="AP143" i="64"/>
  <c r="AM143" i="64"/>
  <c r="AD169" i="64"/>
  <c r="AE169" i="64"/>
  <c r="AF153" i="64"/>
  <c r="AB153" i="64"/>
  <c r="AC153" i="64"/>
  <c r="AF200" i="64"/>
  <c r="AB200" i="64"/>
  <c r="AC200" i="64"/>
  <c r="Y238" i="64"/>
  <c r="Z238" i="64"/>
  <c r="AD246" i="64"/>
  <c r="AE246" i="64"/>
  <c r="AM156" i="64"/>
  <c r="AP156" i="64"/>
  <c r="AL156" i="64"/>
  <c r="AU159" i="64"/>
  <c r="AR159" i="64"/>
  <c r="AQ159" i="64"/>
  <c r="AC256" i="64"/>
  <c r="AF256" i="64"/>
  <c r="AB256" i="64"/>
  <c r="AD228" i="64"/>
  <c r="AE228" i="64"/>
  <c r="AP176" i="64"/>
  <c r="AL176" i="64"/>
  <c r="AM176" i="64"/>
  <c r="AN209" i="64"/>
  <c r="AO209" i="64"/>
  <c r="AH248" i="64"/>
  <c r="AK248" i="64"/>
  <c r="AG248" i="64"/>
  <c r="AP253" i="64"/>
  <c r="AL253" i="64"/>
  <c r="AM253" i="64"/>
  <c r="AI242" i="64"/>
  <c r="AJ242" i="64"/>
  <c r="AD162" i="64"/>
  <c r="AE162" i="64"/>
  <c r="AD252" i="64"/>
  <c r="AE252" i="64"/>
  <c r="AB221" i="64"/>
  <c r="AF221" i="64"/>
  <c r="AC221" i="64"/>
  <c r="AD196" i="64"/>
  <c r="AE196" i="64"/>
  <c r="AG142" i="64"/>
  <c r="AH142" i="64"/>
  <c r="AK142" i="64"/>
  <c r="AP241" i="64"/>
  <c r="AL241" i="64"/>
  <c r="AM241" i="64"/>
  <c r="AI254" i="64"/>
  <c r="AJ254" i="64"/>
  <c r="AG168" i="64"/>
  <c r="AK168" i="64"/>
  <c r="AH168" i="64"/>
  <c r="AD219" i="64"/>
  <c r="AE219" i="64"/>
  <c r="AK172" i="64"/>
  <c r="AG172" i="64"/>
  <c r="AH172" i="64"/>
  <c r="AG170" i="64"/>
  <c r="AK170" i="64"/>
  <c r="AH170" i="64"/>
  <c r="AF205" i="64"/>
  <c r="AC205" i="64"/>
  <c r="AB205" i="64"/>
  <c r="AE183" i="64"/>
  <c r="AD183" i="64"/>
  <c r="AK189" i="64"/>
  <c r="AG189" i="64"/>
  <c r="AH189" i="64"/>
  <c r="AG245" i="64"/>
  <c r="AK245" i="64"/>
  <c r="AH245" i="64"/>
  <c r="AG258" i="64"/>
  <c r="AH258" i="64"/>
  <c r="AK258" i="64"/>
  <c r="AH229" i="64"/>
  <c r="AG229" i="64"/>
  <c r="AK229" i="64"/>
  <c r="AB215" i="64"/>
  <c r="AF215" i="64"/>
  <c r="AC215" i="64"/>
  <c r="AH216" i="64"/>
  <c r="AG216" i="64"/>
  <c r="AK216" i="64"/>
  <c r="AD233" i="64"/>
  <c r="AE233" i="64"/>
  <c r="AI185" i="64"/>
  <c r="AJ185" i="64"/>
  <c r="AK171" i="64"/>
  <c r="AG171" i="64"/>
  <c r="AH171" i="64"/>
  <c r="AE188" i="64"/>
  <c r="AD188" i="64"/>
  <c r="AZ226" i="64"/>
  <c r="AW226" i="64"/>
  <c r="AV226" i="64"/>
  <c r="AZ236" i="64"/>
  <c r="AV236" i="64"/>
  <c r="AW236" i="64"/>
  <c r="AI234" i="64"/>
  <c r="AJ234" i="64"/>
  <c r="AD164" i="64"/>
  <c r="AE164" i="64"/>
  <c r="AH210" i="64"/>
  <c r="AG210" i="64"/>
  <c r="AK210" i="64"/>
  <c r="AQ187" i="64"/>
  <c r="AU187" i="64"/>
  <c r="AR187" i="64"/>
  <c r="AG257" i="64"/>
  <c r="AH257" i="64"/>
  <c r="AK257" i="64"/>
  <c r="AM239" i="64"/>
  <c r="AL239" i="64"/>
  <c r="AP239" i="64"/>
  <c r="AZ213" i="64"/>
  <c r="AV213" i="64"/>
  <c r="AW213" i="64"/>
  <c r="AP247" i="64"/>
  <c r="AM247" i="64"/>
  <c r="AL247" i="64"/>
  <c r="Z211" i="64"/>
  <c r="Y211" i="64"/>
  <c r="AI206" i="64"/>
  <c r="AJ206" i="64"/>
  <c r="AK179" i="64"/>
  <c r="AG179" i="64"/>
  <c r="AH179" i="64"/>
  <c r="AH222" i="64"/>
  <c r="AG222" i="64"/>
  <c r="AK222" i="64"/>
  <c r="AJ199" i="64"/>
  <c r="AI199" i="64"/>
  <c r="Y256" i="64"/>
  <c r="Z256" i="64"/>
  <c r="AH228" i="64"/>
  <c r="AK228" i="64"/>
  <c r="AG228" i="64"/>
  <c r="AR198" i="64"/>
  <c r="AQ198" i="64"/>
  <c r="AU198" i="64"/>
  <c r="AH225" i="64"/>
  <c r="AK225" i="64"/>
  <c r="AG225" i="64"/>
  <c r="AD147" i="64"/>
  <c r="AE147" i="64"/>
  <c r="AG162" i="64"/>
  <c r="AK162" i="64"/>
  <c r="AH162" i="64"/>
  <c r="AE175" i="64"/>
  <c r="AD175" i="64"/>
  <c r="AL146" i="64"/>
  <c r="AM146" i="64"/>
  <c r="AP146" i="64"/>
  <c r="AD208" i="64"/>
  <c r="AE208" i="64"/>
  <c r="AE172" i="64"/>
  <c r="AD172" i="64"/>
  <c r="AC244" i="64"/>
  <c r="AF244" i="64"/>
  <c r="AB244" i="64"/>
  <c r="Z205" i="64"/>
  <c r="Y205" i="64"/>
  <c r="AK183" i="64"/>
  <c r="AH183" i="64"/>
  <c r="AG183" i="64"/>
  <c r="AE245" i="64"/>
  <c r="AD245" i="64"/>
  <c r="Z223" i="64"/>
  <c r="Y223" i="64"/>
  <c r="AD258" i="64"/>
  <c r="AE258" i="64"/>
  <c r="AK174" i="64"/>
  <c r="AG174" i="64"/>
  <c r="AH174" i="64"/>
  <c r="AD229" i="64"/>
  <c r="AE229" i="64"/>
  <c r="AU231" i="64"/>
  <c r="AR231" i="64"/>
  <c r="AQ231" i="64"/>
  <c r="AI144" i="64"/>
  <c r="AJ144" i="64"/>
  <c r="AQ191" i="64"/>
  <c r="AR191" i="64"/>
  <c r="AU191" i="64"/>
  <c r="AH148" i="64"/>
  <c r="AK148" i="64"/>
  <c r="AG148" i="64"/>
  <c r="AD165" i="64"/>
  <c r="AE165" i="64"/>
  <c r="Y232" i="64"/>
  <c r="Z232" i="64"/>
  <c r="AF145" i="64"/>
  <c r="AB145" i="64"/>
  <c r="AC145" i="64"/>
  <c r="AD240" i="64"/>
  <c r="AE240" i="64"/>
  <c r="AG164" i="64"/>
  <c r="AK164" i="64"/>
  <c r="AH164" i="64"/>
  <c r="AD210" i="64"/>
  <c r="AE210" i="64"/>
  <c r="AN187" i="64"/>
  <c r="AO187" i="64"/>
  <c r="AE257" i="64"/>
  <c r="AD257" i="64"/>
  <c r="AI239" i="64"/>
  <c r="AJ239" i="64"/>
  <c r="AD160" i="64"/>
  <c r="AE160" i="64"/>
  <c r="AF105" i="64"/>
  <c r="AK105" i="64" s="1"/>
  <c r="Y46" i="64"/>
  <c r="Z115" i="64"/>
  <c r="AC30" i="64"/>
  <c r="AF98" i="64"/>
  <c r="AG98" i="64" s="1"/>
  <c r="AG104" i="64"/>
  <c r="AK104" i="64"/>
  <c r="AH104" i="64"/>
  <c r="AF30" i="64"/>
  <c r="AH30" i="64" s="1"/>
  <c r="AC98" i="64"/>
  <c r="AE104" i="64"/>
  <c r="AD104" i="64"/>
  <c r="AB63" i="64"/>
  <c r="AF63" i="64"/>
  <c r="AC63" i="64"/>
  <c r="Y63" i="64"/>
  <c r="Z63" i="64"/>
  <c r="AK96" i="64"/>
  <c r="AH96" i="64"/>
  <c r="AG96" i="64"/>
  <c r="AD81" i="64"/>
  <c r="AD75" i="64"/>
  <c r="AC69" i="64"/>
  <c r="AE69" i="64" s="1"/>
  <c r="AF69" i="64"/>
  <c r="AB69" i="64"/>
  <c r="AK81" i="64"/>
  <c r="AH81" i="64"/>
  <c r="AG81" i="64"/>
  <c r="AH75" i="64"/>
  <c r="AG75" i="64"/>
  <c r="AK75" i="64"/>
  <c r="AK61" i="64"/>
  <c r="AG61" i="64"/>
  <c r="AH61" i="64"/>
  <c r="AE57" i="64"/>
  <c r="AD57" i="64"/>
  <c r="AE61" i="64"/>
  <c r="AD61" i="64"/>
  <c r="AG57" i="64"/>
  <c r="AH57" i="64"/>
  <c r="AK57" i="64"/>
  <c r="AG94" i="64"/>
  <c r="AK94" i="64"/>
  <c r="AH94" i="64"/>
  <c r="Y100" i="64"/>
  <c r="Z100" i="64"/>
  <c r="AG102" i="64"/>
  <c r="AK102" i="64"/>
  <c r="AH102" i="64"/>
  <c r="AE94" i="64"/>
  <c r="AD94" i="64"/>
  <c r="Y69" i="64"/>
  <c r="Z69" i="64"/>
  <c r="AE102" i="64"/>
  <c r="AD102" i="64"/>
  <c r="AE96" i="64"/>
  <c r="AD96" i="64"/>
  <c r="AB100" i="64"/>
  <c r="AF100" i="64"/>
  <c r="AC100" i="64"/>
  <c r="AC41" i="64"/>
  <c r="AB41" i="64"/>
  <c r="AF41" i="64"/>
  <c r="AH46" i="64"/>
  <c r="AG46" i="64"/>
  <c r="AK46" i="64"/>
  <c r="AG108" i="64"/>
  <c r="AK108" i="64"/>
  <c r="AH108" i="64"/>
  <c r="AE71" i="64"/>
  <c r="AD71" i="64"/>
  <c r="AG87" i="64"/>
  <c r="AK87" i="64"/>
  <c r="AH87" i="64"/>
  <c r="Z137" i="64"/>
  <c r="Y137" i="64"/>
  <c r="AC19" i="64"/>
  <c r="AB19" i="64"/>
  <c r="AF19" i="64"/>
  <c r="AC33" i="64"/>
  <c r="AB33" i="64"/>
  <c r="AF33" i="64"/>
  <c r="AK99" i="64"/>
  <c r="AH99" i="64"/>
  <c r="AG99" i="64"/>
  <c r="AK107" i="64"/>
  <c r="AH107" i="64"/>
  <c r="AG107" i="64"/>
  <c r="Y3" i="64"/>
  <c r="Z3" i="64"/>
  <c r="AE128" i="64"/>
  <c r="AD128" i="64"/>
  <c r="Z135" i="64"/>
  <c r="Y135" i="64"/>
  <c r="AC29" i="64"/>
  <c r="AB29" i="64"/>
  <c r="AF29" i="64"/>
  <c r="AH12" i="64"/>
  <c r="AG12" i="64"/>
  <c r="AK12" i="64"/>
  <c r="Y43" i="64"/>
  <c r="Z43" i="64"/>
  <c r="AD58" i="64"/>
  <c r="AE58" i="64"/>
  <c r="AG89" i="64"/>
  <c r="AK89" i="64"/>
  <c r="AH89" i="64"/>
  <c r="AG120" i="64"/>
  <c r="AK120" i="64"/>
  <c r="AH120" i="64"/>
  <c r="AE116" i="64"/>
  <c r="AD116" i="64"/>
  <c r="Y23" i="64"/>
  <c r="Z23" i="64"/>
  <c r="AE126" i="64"/>
  <c r="AD126" i="64"/>
  <c r="AC45" i="64"/>
  <c r="AB45" i="64"/>
  <c r="AF45" i="64"/>
  <c r="AD121" i="64"/>
  <c r="AE121" i="64"/>
  <c r="AE8" i="64"/>
  <c r="AD8" i="64"/>
  <c r="AG62" i="64"/>
  <c r="AK62" i="64"/>
  <c r="AH62" i="64"/>
  <c r="AC5" i="64"/>
  <c r="AB5" i="64"/>
  <c r="AF5" i="64"/>
  <c r="AD103" i="64"/>
  <c r="AE103" i="64"/>
  <c r="AK32" i="64"/>
  <c r="AC47" i="64"/>
  <c r="AB47" i="64"/>
  <c r="AF47" i="64"/>
  <c r="AE67" i="64"/>
  <c r="AD67" i="64"/>
  <c r="Z82" i="64"/>
  <c r="Y82" i="64"/>
  <c r="AE114" i="64"/>
  <c r="AD114" i="64"/>
  <c r="AC31" i="64"/>
  <c r="AB31" i="64"/>
  <c r="AF31" i="64"/>
  <c r="AD133" i="64"/>
  <c r="AE133" i="64"/>
  <c r="AG97" i="64"/>
  <c r="AK97" i="64"/>
  <c r="AH97" i="64"/>
  <c r="AB117" i="64"/>
  <c r="AF117" i="64"/>
  <c r="AC117" i="64"/>
  <c r="AK60" i="64"/>
  <c r="AH60" i="64"/>
  <c r="AG60" i="64"/>
  <c r="AE77" i="64"/>
  <c r="AD77" i="64"/>
  <c r="AG71" i="64"/>
  <c r="AK71" i="64"/>
  <c r="AH71" i="64"/>
  <c r="AE87" i="64"/>
  <c r="AD87" i="64"/>
  <c r="Y39" i="64"/>
  <c r="Z39" i="64"/>
  <c r="AM92" i="64"/>
  <c r="AP92" i="64"/>
  <c r="AL92" i="64"/>
  <c r="AJ118" i="64"/>
  <c r="AI118" i="64"/>
  <c r="AD66" i="64"/>
  <c r="AE66" i="64"/>
  <c r="AE16" i="64"/>
  <c r="AD16" i="64"/>
  <c r="AC141" i="64"/>
  <c r="AB141" i="64"/>
  <c r="AF141" i="64"/>
  <c r="AD99" i="64"/>
  <c r="AE99" i="64"/>
  <c r="AD107" i="64"/>
  <c r="AE107" i="64"/>
  <c r="AD72" i="64"/>
  <c r="AE72" i="64"/>
  <c r="AE50" i="64"/>
  <c r="AD50" i="64"/>
  <c r="AB111" i="64"/>
  <c r="AF111" i="64"/>
  <c r="AC111" i="64"/>
  <c r="Y49" i="64"/>
  <c r="Z49" i="64"/>
  <c r="AF140" i="64"/>
  <c r="AC140" i="64"/>
  <c r="AB140" i="64"/>
  <c r="AC7" i="64"/>
  <c r="AB7" i="64"/>
  <c r="AF7" i="64"/>
  <c r="AE6" i="64"/>
  <c r="AD6" i="64"/>
  <c r="AD93" i="64"/>
  <c r="AE93" i="64"/>
  <c r="AG58" i="64"/>
  <c r="AK58" i="64"/>
  <c r="AH58" i="64"/>
  <c r="AD74" i="64"/>
  <c r="AE74" i="64"/>
  <c r="Z123" i="64"/>
  <c r="Y123" i="64"/>
  <c r="AG122" i="64"/>
  <c r="AK122" i="64"/>
  <c r="AH122" i="64"/>
  <c r="AG126" i="64"/>
  <c r="AK126" i="64"/>
  <c r="AH126" i="64"/>
  <c r="AE20" i="64"/>
  <c r="AD20" i="64"/>
  <c r="Y51" i="64"/>
  <c r="Z51" i="64"/>
  <c r="AC37" i="64"/>
  <c r="AB37" i="64"/>
  <c r="AF37" i="64"/>
  <c r="AH121" i="64"/>
  <c r="AK121" i="64"/>
  <c r="AG121" i="64"/>
  <c r="AH8" i="64"/>
  <c r="AG8" i="64"/>
  <c r="AK8" i="64"/>
  <c r="AB76" i="64"/>
  <c r="AC76" i="64"/>
  <c r="AF76" i="64"/>
  <c r="AE48" i="64"/>
  <c r="AD48" i="64"/>
  <c r="AG114" i="64"/>
  <c r="AK114" i="64"/>
  <c r="AH114" i="64"/>
  <c r="AD101" i="64"/>
  <c r="AE101" i="64"/>
  <c r="AE83" i="64"/>
  <c r="AD83" i="64"/>
  <c r="AH133" i="64"/>
  <c r="AK133" i="64"/>
  <c r="AG133" i="64"/>
  <c r="AC25" i="64"/>
  <c r="AB25" i="64"/>
  <c r="AF25" i="64"/>
  <c r="AE18" i="64"/>
  <c r="AD18" i="64"/>
  <c r="Y41" i="64"/>
  <c r="Z41" i="64"/>
  <c r="AE4" i="64"/>
  <c r="AD4" i="64"/>
  <c r="AG77" i="64"/>
  <c r="AK77" i="64"/>
  <c r="AH77" i="64"/>
  <c r="Y139" i="64"/>
  <c r="Z139" i="64"/>
  <c r="AE38" i="64"/>
  <c r="AD38" i="64"/>
  <c r="AE22" i="64"/>
  <c r="AD22" i="64"/>
  <c r="AC15" i="64"/>
  <c r="AB15" i="64"/>
  <c r="AF15" i="64"/>
  <c r="AJ85" i="64"/>
  <c r="AI85" i="64"/>
  <c r="Y19" i="64"/>
  <c r="Z19" i="64"/>
  <c r="AM118" i="64"/>
  <c r="AP118" i="64"/>
  <c r="AL118" i="64"/>
  <c r="AH66" i="64"/>
  <c r="AG66" i="64"/>
  <c r="AK66" i="64"/>
  <c r="AH16" i="64"/>
  <c r="AG16" i="64"/>
  <c r="AK16" i="64"/>
  <c r="AB125" i="64"/>
  <c r="AC125" i="64"/>
  <c r="AF125" i="64"/>
  <c r="Y141" i="64"/>
  <c r="Z141" i="64"/>
  <c r="Y33" i="64"/>
  <c r="Z33" i="64"/>
  <c r="AE26" i="64"/>
  <c r="AD26" i="64"/>
  <c r="AH72" i="64"/>
  <c r="AG72" i="64"/>
  <c r="AK72" i="64"/>
  <c r="AE10" i="64"/>
  <c r="AD10" i="64"/>
  <c r="AH50" i="64"/>
  <c r="AG50" i="64"/>
  <c r="AK50" i="64"/>
  <c r="Y29" i="64"/>
  <c r="Z29" i="64"/>
  <c r="AE36" i="64"/>
  <c r="AD36" i="64"/>
  <c r="AC13" i="64"/>
  <c r="AB13" i="64"/>
  <c r="AF13" i="64"/>
  <c r="Z140" i="64"/>
  <c r="Y140" i="64"/>
  <c r="AJ55" i="64"/>
  <c r="AI55" i="64"/>
  <c r="AH6" i="64"/>
  <c r="AG6" i="64"/>
  <c r="AK6" i="64"/>
  <c r="AH74" i="64"/>
  <c r="AK74" i="64"/>
  <c r="AG74" i="64"/>
  <c r="AE122" i="64"/>
  <c r="AD122" i="64"/>
  <c r="AB129" i="64"/>
  <c r="AF129" i="64"/>
  <c r="AC129" i="64"/>
  <c r="AK91" i="64"/>
  <c r="AH91" i="64"/>
  <c r="AG91" i="64"/>
  <c r="AH20" i="64"/>
  <c r="AG20" i="64"/>
  <c r="AK20" i="64"/>
  <c r="AE40" i="64"/>
  <c r="AD40" i="64"/>
  <c r="AC27" i="64"/>
  <c r="AB27" i="64"/>
  <c r="AF27" i="64"/>
  <c r="AD109" i="64"/>
  <c r="AE109" i="64"/>
  <c r="AD54" i="64"/>
  <c r="AE54" i="64"/>
  <c r="AE65" i="64"/>
  <c r="AD65" i="64"/>
  <c r="AJ136" i="64"/>
  <c r="AI136" i="64"/>
  <c r="Y45" i="64"/>
  <c r="Z45" i="64"/>
  <c r="Y5" i="64"/>
  <c r="Z5" i="64"/>
  <c r="AH90" i="64"/>
  <c r="AG90" i="64"/>
  <c r="AK90" i="64"/>
  <c r="Z76" i="64"/>
  <c r="Y76" i="64"/>
  <c r="Y47" i="64"/>
  <c r="Z47" i="64"/>
  <c r="AG67" i="64"/>
  <c r="AK67" i="64"/>
  <c r="AH67" i="64"/>
  <c r="AH48" i="64"/>
  <c r="AG48" i="64"/>
  <c r="AK48" i="64"/>
  <c r="AG83" i="64"/>
  <c r="AK83" i="64"/>
  <c r="AH83" i="64"/>
  <c r="Y31" i="64"/>
  <c r="Z31" i="64"/>
  <c r="AH18" i="64"/>
  <c r="AG18" i="64"/>
  <c r="AK18" i="64"/>
  <c r="AD97" i="64"/>
  <c r="AE97" i="64"/>
  <c r="Z117" i="64"/>
  <c r="Y117" i="64"/>
  <c r="AG134" i="64"/>
  <c r="AK134" i="64"/>
  <c r="AH134" i="64"/>
  <c r="AH4" i="64"/>
  <c r="AG4" i="64"/>
  <c r="AK4" i="64"/>
  <c r="AD60" i="64"/>
  <c r="AE60" i="64"/>
  <c r="AC139" i="64"/>
  <c r="AF139" i="64"/>
  <c r="AB139" i="64"/>
  <c r="AH38" i="64"/>
  <c r="AG38" i="64"/>
  <c r="AK38" i="64"/>
  <c r="AH22" i="64"/>
  <c r="AG22" i="64"/>
  <c r="AK22" i="64"/>
  <c r="AM85" i="64"/>
  <c r="AP85" i="64"/>
  <c r="AL85" i="64"/>
  <c r="AJ59" i="64"/>
  <c r="AI59" i="64"/>
  <c r="Z125" i="64"/>
  <c r="Y125" i="64"/>
  <c r="AC9" i="64"/>
  <c r="AB9" i="64"/>
  <c r="AF9" i="64"/>
  <c r="AH26" i="64"/>
  <c r="AG26" i="64"/>
  <c r="AK26" i="64"/>
  <c r="AU53" i="64"/>
  <c r="AQ53" i="64"/>
  <c r="AR53" i="64"/>
  <c r="AB113" i="64"/>
  <c r="AC113" i="64"/>
  <c r="AF113" i="64"/>
  <c r="AB68" i="64"/>
  <c r="AF68" i="64"/>
  <c r="AC68" i="64"/>
  <c r="AC17" i="64"/>
  <c r="AB17" i="64"/>
  <c r="AF17" i="64"/>
  <c r="AH10" i="64"/>
  <c r="AG10" i="64"/>
  <c r="AK10" i="64"/>
  <c r="Z111" i="64"/>
  <c r="Y111" i="64"/>
  <c r="AH36" i="64"/>
  <c r="AG36" i="64"/>
  <c r="AK36" i="64"/>
  <c r="AE132" i="64"/>
  <c r="AD132" i="64"/>
  <c r="AM55" i="64"/>
  <c r="AL55" i="64"/>
  <c r="AP55" i="64"/>
  <c r="AD138" i="64"/>
  <c r="AE138" i="64"/>
  <c r="AJ106" i="64"/>
  <c r="AI106" i="64"/>
  <c r="Y7" i="64"/>
  <c r="Z7" i="64"/>
  <c r="AD91" i="64"/>
  <c r="AE91" i="64"/>
  <c r="AE73" i="64"/>
  <c r="AD73" i="64"/>
  <c r="AH40" i="64"/>
  <c r="AG40" i="64"/>
  <c r="AK40" i="64"/>
  <c r="AB119" i="64"/>
  <c r="AC119" i="64"/>
  <c r="AF119" i="64"/>
  <c r="Y37" i="64"/>
  <c r="Z37" i="64"/>
  <c r="AH109" i="64"/>
  <c r="AK109" i="64"/>
  <c r="AG109" i="64"/>
  <c r="AG54" i="64"/>
  <c r="AK54" i="64"/>
  <c r="AH54" i="64"/>
  <c r="AG65" i="64"/>
  <c r="AK65" i="64"/>
  <c r="AH65" i="64"/>
  <c r="AM136" i="64"/>
  <c r="AP136" i="64"/>
  <c r="AL136" i="64"/>
  <c r="AC21" i="64"/>
  <c r="AB21" i="64"/>
  <c r="AF21" i="64"/>
  <c r="AE44" i="64"/>
  <c r="AD44" i="64"/>
  <c r="AB131" i="64"/>
  <c r="AC131" i="64"/>
  <c r="AF131" i="64"/>
  <c r="AD90" i="64"/>
  <c r="AE90" i="64"/>
  <c r="AK56" i="64"/>
  <c r="AH56" i="64"/>
  <c r="AG56" i="64"/>
  <c r="AC35" i="64"/>
  <c r="AB35" i="64"/>
  <c r="AF35" i="64"/>
  <c r="AG110" i="64"/>
  <c r="AK110" i="64"/>
  <c r="AH110" i="64"/>
  <c r="AC11" i="64"/>
  <c r="AB11" i="64"/>
  <c r="AF11" i="64"/>
  <c r="AE130" i="64"/>
  <c r="AD130" i="64"/>
  <c r="AE79" i="64"/>
  <c r="AD79" i="64"/>
  <c r="Y25" i="64"/>
  <c r="Z25" i="64"/>
  <c r="AD86" i="64"/>
  <c r="AE86" i="64"/>
  <c r="AJ124" i="64"/>
  <c r="AI124" i="64"/>
  <c r="AD84" i="64"/>
  <c r="AE84" i="64"/>
  <c r="AB70" i="64"/>
  <c r="AC70" i="64"/>
  <c r="AF70" i="64"/>
  <c r="AD127" i="64"/>
  <c r="AE127" i="64"/>
  <c r="AB64" i="64"/>
  <c r="AC64" i="64"/>
  <c r="AF64" i="64"/>
  <c r="Y15" i="64"/>
  <c r="Z15" i="64"/>
  <c r="AB137" i="64"/>
  <c r="AC137" i="64"/>
  <c r="AF137" i="64"/>
  <c r="AM59" i="64"/>
  <c r="AL59" i="64"/>
  <c r="AP59" i="64"/>
  <c r="AE52" i="64"/>
  <c r="AD52" i="64"/>
  <c r="AD80" i="64"/>
  <c r="AE80" i="64"/>
  <c r="AD88" i="64"/>
  <c r="AE88" i="64"/>
  <c r="AO53" i="64"/>
  <c r="AN53" i="64"/>
  <c r="Z68" i="64"/>
  <c r="Y68" i="64"/>
  <c r="AC3" i="64"/>
  <c r="AB3" i="64"/>
  <c r="AF3" i="64"/>
  <c r="AB135" i="64"/>
  <c r="AF135" i="64"/>
  <c r="AC135" i="64"/>
  <c r="AE14" i="64"/>
  <c r="AD14" i="64"/>
  <c r="AG132" i="64"/>
  <c r="AK132" i="64"/>
  <c r="AH132" i="64"/>
  <c r="Y13" i="64"/>
  <c r="Z13" i="64"/>
  <c r="AD115" i="64"/>
  <c r="AE115" i="64"/>
  <c r="AH138" i="64"/>
  <c r="AG138" i="64"/>
  <c r="AK138" i="64"/>
  <c r="AL106" i="64"/>
  <c r="AC43" i="64"/>
  <c r="AB43" i="64"/>
  <c r="AF43" i="64"/>
  <c r="AE30" i="64"/>
  <c r="AD30" i="64"/>
  <c r="AD105" i="64"/>
  <c r="AE105" i="64"/>
  <c r="AE89" i="64"/>
  <c r="AD89" i="64"/>
  <c r="AG116" i="64"/>
  <c r="AK116" i="64"/>
  <c r="AH116" i="64"/>
  <c r="AC23" i="64"/>
  <c r="AB23" i="64"/>
  <c r="AF23" i="64"/>
  <c r="Z129" i="64"/>
  <c r="Y129" i="64"/>
  <c r="AE28" i="64"/>
  <c r="AD28" i="64"/>
  <c r="AE112" i="64"/>
  <c r="AD112" i="64"/>
  <c r="Y27" i="64"/>
  <c r="Z27" i="64"/>
  <c r="Z119" i="64"/>
  <c r="Y119" i="64"/>
  <c r="AD78" i="64"/>
  <c r="AE78" i="64"/>
  <c r="AE34" i="64"/>
  <c r="AD34" i="64"/>
  <c r="AH44" i="64"/>
  <c r="AG44" i="64"/>
  <c r="AK44" i="64"/>
  <c r="AK95" i="64"/>
  <c r="AH95" i="64"/>
  <c r="AG95" i="64"/>
  <c r="AE110" i="64"/>
  <c r="AD110" i="64"/>
  <c r="AG130" i="64"/>
  <c r="AK130" i="64"/>
  <c r="AH130" i="64"/>
  <c r="AE24" i="64"/>
  <c r="AD24" i="64"/>
  <c r="AE42" i="64"/>
  <c r="AD42" i="64"/>
  <c r="AH86" i="64"/>
  <c r="AG86" i="64"/>
  <c r="AK86" i="64"/>
  <c r="AM124" i="64"/>
  <c r="AP124" i="64"/>
  <c r="AL124" i="64"/>
  <c r="AE134" i="64"/>
  <c r="AD134" i="64"/>
  <c r="AH84" i="64"/>
  <c r="AG84" i="64"/>
  <c r="AK84" i="64"/>
  <c r="Z70" i="64"/>
  <c r="Y70" i="64"/>
  <c r="AH127" i="64"/>
  <c r="AK127" i="64"/>
  <c r="AG127" i="64"/>
  <c r="AE46" i="64"/>
  <c r="AD46" i="64"/>
  <c r="AE108" i="64"/>
  <c r="AD108" i="64"/>
  <c r="Z64" i="64"/>
  <c r="Y64" i="64"/>
  <c r="AC39" i="64"/>
  <c r="AB39" i="64"/>
  <c r="AF39" i="64"/>
  <c r="AH52" i="64"/>
  <c r="AG52" i="64"/>
  <c r="AK52" i="64"/>
  <c r="AH80" i="64"/>
  <c r="AK80" i="64"/>
  <c r="AG80" i="64"/>
  <c r="AH88" i="64"/>
  <c r="AG88" i="64"/>
  <c r="AK88" i="64"/>
  <c r="Y9" i="64"/>
  <c r="Z9" i="64"/>
  <c r="Z113" i="64"/>
  <c r="Y113" i="64"/>
  <c r="Y17" i="64"/>
  <c r="Z17" i="64"/>
  <c r="AG128" i="64"/>
  <c r="AK128" i="64"/>
  <c r="AH128" i="64"/>
  <c r="AH14" i="64"/>
  <c r="AG14" i="64"/>
  <c r="AK14" i="64"/>
  <c r="AE12" i="64"/>
  <c r="AD12" i="64"/>
  <c r="AC49" i="64"/>
  <c r="AB49" i="64"/>
  <c r="AF49" i="64"/>
  <c r="AH115" i="64"/>
  <c r="AK115" i="64"/>
  <c r="AG115" i="64"/>
  <c r="AE120" i="64"/>
  <c r="AD120" i="64"/>
  <c r="AB123" i="64"/>
  <c r="AF123" i="64"/>
  <c r="AC123" i="64"/>
  <c r="AH28" i="64"/>
  <c r="AG28" i="64"/>
  <c r="AK28" i="64"/>
  <c r="AG112" i="64"/>
  <c r="AK112" i="64"/>
  <c r="AH112" i="64"/>
  <c r="AG73" i="64"/>
  <c r="AK73" i="64"/>
  <c r="AH73" i="64"/>
  <c r="AC51" i="64"/>
  <c r="AB51" i="64"/>
  <c r="AF51" i="64"/>
  <c r="AH78" i="64"/>
  <c r="AG78" i="64"/>
  <c r="AK78" i="64"/>
  <c r="AH34" i="64"/>
  <c r="AG34" i="64"/>
  <c r="AK34" i="64"/>
  <c r="Y21" i="64"/>
  <c r="Z21" i="64"/>
  <c r="AD62" i="64"/>
  <c r="AE62" i="64"/>
  <c r="AD95" i="64"/>
  <c r="AE95" i="64"/>
  <c r="Z131" i="64"/>
  <c r="Y131" i="64"/>
  <c r="AD56" i="64"/>
  <c r="AE56" i="64"/>
  <c r="Y35" i="64"/>
  <c r="Z35" i="64"/>
  <c r="AK103" i="64"/>
  <c r="AH103" i="64"/>
  <c r="AG103" i="64"/>
  <c r="AE32" i="64"/>
  <c r="AD32" i="64"/>
  <c r="Y11" i="64"/>
  <c r="Z11" i="64"/>
  <c r="AB82" i="64"/>
  <c r="AC82" i="64"/>
  <c r="AF82" i="64"/>
  <c r="AH24" i="64"/>
  <c r="AG24" i="64"/>
  <c r="AK24" i="64"/>
  <c r="AG101" i="64"/>
  <c r="AK101" i="64"/>
  <c r="AH101" i="64"/>
  <c r="AG79" i="64"/>
  <c r="AK79" i="64"/>
  <c r="AH79" i="64"/>
  <c r="AH42" i="64"/>
  <c r="AG42" i="64"/>
  <c r="AK42" i="64"/>
  <c r="Z479" i="65"/>
  <c r="AF314" i="65"/>
  <c r="Y61" i="65"/>
  <c r="AD189" i="65"/>
  <c r="AE348" i="65"/>
  <c r="AD348" i="65"/>
  <c r="AG348" i="65"/>
  <c r="AK348" i="65"/>
  <c r="AH348" i="65"/>
  <c r="AG189" i="65"/>
  <c r="AK189" i="65"/>
  <c r="AH189" i="65"/>
  <c r="Y138" i="65"/>
  <c r="AE252" i="65"/>
  <c r="AD252" i="65"/>
  <c r="AK252" i="65"/>
  <c r="AG252" i="65"/>
  <c r="AH252" i="65"/>
  <c r="AE260" i="65"/>
  <c r="AD260" i="65"/>
  <c r="AE68" i="65"/>
  <c r="AD68" i="65"/>
  <c r="AD67" i="65"/>
  <c r="AH260" i="65"/>
  <c r="AK260" i="65"/>
  <c r="AG260" i="65"/>
  <c r="AK68" i="65"/>
  <c r="AH68" i="65"/>
  <c r="AG68" i="65"/>
  <c r="Z81" i="65"/>
  <c r="Y81" i="65"/>
  <c r="AH298" i="65"/>
  <c r="AK298" i="65"/>
  <c r="AG298" i="65"/>
  <c r="AH75" i="65"/>
  <c r="AK75" i="65"/>
  <c r="AG75" i="65"/>
  <c r="Z211" i="65"/>
  <c r="Y211" i="65"/>
  <c r="Z276" i="65"/>
  <c r="Y276" i="65"/>
  <c r="AC314" i="65"/>
  <c r="AC291" i="65"/>
  <c r="AF291" i="65"/>
  <c r="AB291" i="65"/>
  <c r="AB370" i="65"/>
  <c r="AF370" i="65"/>
  <c r="AC370" i="65"/>
  <c r="Z430" i="65"/>
  <c r="Y430" i="65"/>
  <c r="AD77" i="65"/>
  <c r="AE77" i="65"/>
  <c r="AD62" i="65"/>
  <c r="AE62" i="65"/>
  <c r="Y351" i="65"/>
  <c r="Z351" i="65"/>
  <c r="AG468" i="65"/>
  <c r="AH468" i="65"/>
  <c r="AK468" i="65"/>
  <c r="AB441" i="65"/>
  <c r="AC441" i="65"/>
  <c r="AF441" i="65"/>
  <c r="Z101" i="65"/>
  <c r="Y101" i="65"/>
  <c r="AB87" i="65"/>
  <c r="AF87" i="65"/>
  <c r="AC87" i="65"/>
  <c r="Z247" i="65"/>
  <c r="Y247" i="65"/>
  <c r="AB380" i="65"/>
  <c r="AF380" i="65"/>
  <c r="AC380" i="65"/>
  <c r="AE75" i="65"/>
  <c r="AD75" i="65"/>
  <c r="AF171" i="65"/>
  <c r="AC171" i="65"/>
  <c r="AB171" i="65"/>
  <c r="AC195" i="65"/>
  <c r="AE195" i="65" s="1"/>
  <c r="AF195" i="65"/>
  <c r="AB195" i="65"/>
  <c r="AE327" i="65"/>
  <c r="AD327" i="65"/>
  <c r="AF442" i="65"/>
  <c r="AC442" i="65"/>
  <c r="AB442" i="65"/>
  <c r="AE286" i="65"/>
  <c r="AD286" i="65"/>
  <c r="AC274" i="65"/>
  <c r="AB274" i="65"/>
  <c r="AF274" i="65"/>
  <c r="AG89" i="65"/>
  <c r="AK89" i="65"/>
  <c r="AH89" i="65"/>
  <c r="AB430" i="65"/>
  <c r="AC430" i="65"/>
  <c r="AF430" i="65"/>
  <c r="AG67" i="65"/>
  <c r="AK67" i="65"/>
  <c r="AH67" i="65"/>
  <c r="AB91" i="65"/>
  <c r="AF91" i="65"/>
  <c r="AC91" i="65"/>
  <c r="AG462" i="65"/>
  <c r="AH462" i="65"/>
  <c r="AK462" i="65"/>
  <c r="Z57" i="65"/>
  <c r="Y57" i="65"/>
  <c r="Z268" i="65"/>
  <c r="Y268" i="65"/>
  <c r="Z370" i="65"/>
  <c r="Y370" i="65"/>
  <c r="Z109" i="65"/>
  <c r="Y109" i="65"/>
  <c r="AC61" i="65"/>
  <c r="AE61" i="65" s="1"/>
  <c r="AF61" i="65"/>
  <c r="AB61" i="65"/>
  <c r="AB101" i="65"/>
  <c r="AF101" i="65"/>
  <c r="AC101" i="65"/>
  <c r="AD298" i="65"/>
  <c r="AE298" i="65"/>
  <c r="AE199" i="65"/>
  <c r="AD199" i="65"/>
  <c r="AF288" i="65"/>
  <c r="AB288" i="65"/>
  <c r="AC288" i="65"/>
  <c r="AC362" i="65"/>
  <c r="AF362" i="65"/>
  <c r="AB362" i="65"/>
  <c r="AF219" i="65"/>
  <c r="AB219" i="65"/>
  <c r="AC219" i="65"/>
  <c r="AB276" i="65"/>
  <c r="AC276" i="65"/>
  <c r="AF276" i="65"/>
  <c r="AF355" i="65"/>
  <c r="AB355" i="65"/>
  <c r="AC355" i="65"/>
  <c r="AE264" i="65"/>
  <c r="AD264" i="65"/>
  <c r="Y79" i="65"/>
  <c r="Z79" i="65"/>
  <c r="AJ272" i="65"/>
  <c r="AI272" i="65"/>
  <c r="AH187" i="65"/>
  <c r="AG187" i="65"/>
  <c r="AK187" i="65"/>
  <c r="Z111" i="65"/>
  <c r="Y111" i="65"/>
  <c r="AB81" i="65"/>
  <c r="AC81" i="65"/>
  <c r="AF81" i="65"/>
  <c r="AB109" i="65"/>
  <c r="AF109" i="65"/>
  <c r="AC109" i="65"/>
  <c r="AD462" i="65"/>
  <c r="AE462" i="65"/>
  <c r="AF138" i="65"/>
  <c r="AC138" i="65"/>
  <c r="AB138" i="65"/>
  <c r="AK199" i="65"/>
  <c r="AG199" i="65"/>
  <c r="AH199" i="65"/>
  <c r="AB211" i="65"/>
  <c r="AC211" i="65"/>
  <c r="AF211" i="65"/>
  <c r="Z362" i="65"/>
  <c r="Y362" i="65"/>
  <c r="Z355" i="65"/>
  <c r="Y355" i="65"/>
  <c r="Z93" i="65"/>
  <c r="Y93" i="65"/>
  <c r="AG193" i="65"/>
  <c r="AK193" i="65"/>
  <c r="AH193" i="65"/>
  <c r="AF268" i="65"/>
  <c r="AB268" i="65"/>
  <c r="AC268" i="65"/>
  <c r="AH77" i="65"/>
  <c r="AK77" i="65"/>
  <c r="AG77" i="65"/>
  <c r="AB111" i="65"/>
  <c r="AF111" i="65"/>
  <c r="AC111" i="65"/>
  <c r="AB487" i="65"/>
  <c r="AC487" i="65"/>
  <c r="AF487" i="65"/>
  <c r="AH62" i="65"/>
  <c r="AG62" i="65"/>
  <c r="AK62" i="65"/>
  <c r="AC351" i="65"/>
  <c r="AF351" i="65"/>
  <c r="AB351" i="65"/>
  <c r="AO256" i="65"/>
  <c r="AN256" i="65"/>
  <c r="AE468" i="65"/>
  <c r="AD468" i="65"/>
  <c r="Z364" i="65"/>
  <c r="Y364" i="65"/>
  <c r="AD73" i="65"/>
  <c r="AE73" i="65"/>
  <c r="Z380" i="65"/>
  <c r="Y380" i="65"/>
  <c r="AE99" i="65"/>
  <c r="AD99" i="65"/>
  <c r="AH327" i="65"/>
  <c r="AK327" i="65"/>
  <c r="AG327" i="65"/>
  <c r="AH264" i="65"/>
  <c r="AK264" i="65"/>
  <c r="AG264" i="65"/>
  <c r="AF93" i="65"/>
  <c r="AC93" i="65"/>
  <c r="AB93" i="65"/>
  <c r="AB79" i="65"/>
  <c r="AF79" i="65"/>
  <c r="AC79" i="65"/>
  <c r="AE193" i="65"/>
  <c r="AD193" i="65"/>
  <c r="Z441" i="65"/>
  <c r="Y441" i="65"/>
  <c r="Z288" i="65"/>
  <c r="Y288" i="65"/>
  <c r="Z219" i="65"/>
  <c r="Y219" i="65"/>
  <c r="Y291" i="65"/>
  <c r="Z291" i="65"/>
  <c r="AP272" i="65"/>
  <c r="AM272" i="65"/>
  <c r="AL272" i="65"/>
  <c r="AE187" i="65"/>
  <c r="AD187" i="65"/>
  <c r="Z91" i="65"/>
  <c r="Y91" i="65"/>
  <c r="Z487" i="65"/>
  <c r="Y487" i="65"/>
  <c r="AU256" i="65"/>
  <c r="AQ256" i="65"/>
  <c r="AR256" i="65"/>
  <c r="AB364" i="65"/>
  <c r="AF364" i="65"/>
  <c r="AC364" i="65"/>
  <c r="AH73" i="65"/>
  <c r="AK73" i="65"/>
  <c r="AG73" i="65"/>
  <c r="Z87" i="65"/>
  <c r="Y87" i="65"/>
  <c r="AF247" i="65"/>
  <c r="AC247" i="65"/>
  <c r="AB247" i="65"/>
  <c r="AF57" i="65"/>
  <c r="AC57" i="65"/>
  <c r="AB57" i="65"/>
  <c r="Y171" i="65"/>
  <c r="Z171" i="65"/>
  <c r="Y195" i="65"/>
  <c r="Z195" i="65"/>
  <c r="AH99" i="65"/>
  <c r="AG99" i="65"/>
  <c r="AK99" i="65"/>
  <c r="Z442" i="65"/>
  <c r="Y442" i="65"/>
  <c r="AH286" i="65"/>
  <c r="AK286" i="65"/>
  <c r="AG286" i="65"/>
  <c r="Y274" i="65"/>
  <c r="Z274" i="65"/>
  <c r="AD89" i="65"/>
  <c r="AE89" i="65"/>
  <c r="AG390" i="65"/>
  <c r="AK390" i="65"/>
  <c r="AH390" i="65"/>
  <c r="AD234" i="65"/>
  <c r="AE234" i="65"/>
  <c r="AK257" i="65"/>
  <c r="AH257" i="65"/>
  <c r="AG257" i="65"/>
  <c r="Y499" i="65"/>
  <c r="Z499" i="65"/>
  <c r="AK488" i="65"/>
  <c r="AH488" i="65"/>
  <c r="AG488" i="65"/>
  <c r="Z428" i="65"/>
  <c r="Y428" i="65"/>
  <c r="AD465" i="65"/>
  <c r="AE465" i="65"/>
  <c r="AJ108" i="65"/>
  <c r="AI108" i="65"/>
  <c r="AI454" i="65"/>
  <c r="AJ454" i="65"/>
  <c r="AM173" i="65"/>
  <c r="AL173" i="65"/>
  <c r="AP173" i="65"/>
  <c r="Z31" i="65"/>
  <c r="Y31" i="65"/>
  <c r="AB490" i="65"/>
  <c r="AC490" i="65"/>
  <c r="AF490" i="65"/>
  <c r="AM458" i="65"/>
  <c r="AP458" i="65"/>
  <c r="AL458" i="65"/>
  <c r="AJ436" i="65"/>
  <c r="AI436" i="65"/>
  <c r="AP443" i="65"/>
  <c r="AM443" i="65"/>
  <c r="AL443" i="65"/>
  <c r="Z349" i="65"/>
  <c r="Y349" i="65"/>
  <c r="AG245" i="65"/>
  <c r="AH245" i="65"/>
  <c r="AK245" i="65"/>
  <c r="AE181" i="65"/>
  <c r="AD181" i="65"/>
  <c r="AK66" i="65"/>
  <c r="AH66" i="65"/>
  <c r="AG66" i="65"/>
  <c r="Y126" i="65"/>
  <c r="Z126" i="65"/>
  <c r="AG234" i="65"/>
  <c r="AK234" i="65"/>
  <c r="AH234" i="65"/>
  <c r="AJ10" i="65"/>
  <c r="AI10" i="65"/>
  <c r="AI30" i="65"/>
  <c r="AJ30" i="65"/>
  <c r="AJ386" i="65"/>
  <c r="AI386" i="65"/>
  <c r="AJ156" i="65"/>
  <c r="AI156" i="65"/>
  <c r="AE123" i="65"/>
  <c r="AD123" i="65"/>
  <c r="AK265" i="65"/>
  <c r="AH265" i="65"/>
  <c r="AG265" i="65"/>
  <c r="AC411" i="65"/>
  <c r="AF411" i="65"/>
  <c r="AB411" i="65"/>
  <c r="AK305" i="65"/>
  <c r="AH305" i="65"/>
  <c r="AG305" i="65"/>
  <c r="AD183" i="65"/>
  <c r="AE183" i="65"/>
  <c r="AH511" i="65"/>
  <c r="AG511" i="65"/>
  <c r="AK511" i="65"/>
  <c r="AB333" i="65"/>
  <c r="AC333" i="65"/>
  <c r="AF333" i="65"/>
  <c r="AN85" i="65"/>
  <c r="AO85" i="65"/>
  <c r="AM438" i="65"/>
  <c r="AP438" i="65"/>
  <c r="AL438" i="65"/>
  <c r="AK13" i="65"/>
  <c r="AH13" i="65"/>
  <c r="AG13" i="65"/>
  <c r="Z489" i="65"/>
  <c r="Y489" i="65"/>
  <c r="AE90" i="65"/>
  <c r="AD90" i="65"/>
  <c r="AB335" i="65"/>
  <c r="AF335" i="65"/>
  <c r="AC335" i="65"/>
  <c r="AJ86" i="65"/>
  <c r="AI86" i="65"/>
  <c r="AG456" i="65"/>
  <c r="AK456" i="65"/>
  <c r="AH456" i="65"/>
  <c r="Z403" i="65"/>
  <c r="Y403" i="65"/>
  <c r="AK354" i="65"/>
  <c r="AH354" i="65"/>
  <c r="AG354" i="65"/>
  <c r="AK60" i="65"/>
  <c r="AH60" i="65"/>
  <c r="AG60" i="65"/>
  <c r="AJ76" i="65"/>
  <c r="AI76" i="65"/>
  <c r="AC449" i="65"/>
  <c r="AB449" i="65"/>
  <c r="AF449" i="65"/>
  <c r="AH481" i="65"/>
  <c r="AG481" i="65"/>
  <c r="AK481" i="65"/>
  <c r="AH457" i="65"/>
  <c r="AK457" i="65"/>
  <c r="AG457" i="65"/>
  <c r="AD254" i="65"/>
  <c r="AE254" i="65"/>
  <c r="AF134" i="65"/>
  <c r="AC134" i="65"/>
  <c r="AB134" i="65"/>
  <c r="AJ434" i="65"/>
  <c r="AI434" i="65"/>
  <c r="AJ389" i="65"/>
  <c r="AI389" i="65"/>
  <c r="Y317" i="65"/>
  <c r="Z317" i="65"/>
  <c r="AD218" i="65"/>
  <c r="AE218" i="65"/>
  <c r="AJ167" i="65"/>
  <c r="AI167" i="65"/>
  <c r="AJ146" i="65"/>
  <c r="AI146" i="65"/>
  <c r="AJ88" i="65"/>
  <c r="AI88" i="65"/>
  <c r="AP168" i="65"/>
  <c r="AL168" i="65"/>
  <c r="AM168" i="65"/>
  <c r="Z485" i="65"/>
  <c r="Y485" i="65"/>
  <c r="AP435" i="65"/>
  <c r="AM435" i="65"/>
  <c r="AL435" i="65"/>
  <c r="AJ208" i="65"/>
  <c r="AI208" i="65"/>
  <c r="AD143" i="65"/>
  <c r="AE143" i="65"/>
  <c r="AK43" i="65"/>
  <c r="AH43" i="65"/>
  <c r="AG43" i="65"/>
  <c r="AE486" i="65"/>
  <c r="AD486" i="65"/>
  <c r="AB325" i="65"/>
  <c r="AC325" i="65"/>
  <c r="AF325" i="65"/>
  <c r="AM283" i="65"/>
  <c r="AP283" i="65"/>
  <c r="AL283" i="65"/>
  <c r="AE29" i="65"/>
  <c r="AD29" i="65"/>
  <c r="AM368" i="65"/>
  <c r="AL368" i="65"/>
  <c r="AP368" i="65"/>
  <c r="Y323" i="65"/>
  <c r="Z323" i="65"/>
  <c r="AJ223" i="65"/>
  <c r="AI223" i="65"/>
  <c r="AF410" i="65"/>
  <c r="AC410" i="65"/>
  <c r="AB410" i="65"/>
  <c r="AK127" i="65"/>
  <c r="AH127" i="65"/>
  <c r="AG127" i="65"/>
  <c r="AE11" i="65"/>
  <c r="AD11" i="65"/>
  <c r="AG398" i="65"/>
  <c r="AK398" i="65"/>
  <c r="AH398" i="65"/>
  <c r="AK373" i="65"/>
  <c r="AH373" i="65"/>
  <c r="AG373" i="65"/>
  <c r="AD270" i="65"/>
  <c r="AE270" i="65"/>
  <c r="AG240" i="65"/>
  <c r="AH240" i="65"/>
  <c r="AK240" i="65"/>
  <c r="AD225" i="65"/>
  <c r="AE225" i="65"/>
  <c r="AE177" i="65"/>
  <c r="AD177" i="65"/>
  <c r="Y118" i="65"/>
  <c r="Z118" i="65"/>
  <c r="AJ137" i="65"/>
  <c r="AI137" i="65"/>
  <c r="AP184" i="65"/>
  <c r="AM184" i="65"/>
  <c r="AL184" i="65"/>
  <c r="AK465" i="65"/>
  <c r="AH465" i="65"/>
  <c r="AG465" i="65"/>
  <c r="Z407" i="65"/>
  <c r="Y407" i="65"/>
  <c r="AJ391" i="65"/>
  <c r="AI391" i="65"/>
  <c r="AD377" i="65"/>
  <c r="AE377" i="65"/>
  <c r="AE287" i="65"/>
  <c r="AD287" i="65"/>
  <c r="AH259" i="65"/>
  <c r="AG259" i="65"/>
  <c r="AK259" i="65"/>
  <c r="AU165" i="65"/>
  <c r="AR165" i="65"/>
  <c r="AQ165" i="65"/>
  <c r="AK70" i="65"/>
  <c r="AH70" i="65"/>
  <c r="AG70" i="65"/>
  <c r="AH132" i="65"/>
  <c r="AK132" i="65"/>
  <c r="AG132" i="65"/>
  <c r="AM18" i="65"/>
  <c r="AL18" i="65"/>
  <c r="AP18" i="65"/>
  <c r="AJ372" i="65"/>
  <c r="AI372" i="65"/>
  <c r="AH304" i="65"/>
  <c r="AK304" i="65"/>
  <c r="AG304" i="65"/>
  <c r="AD242" i="65"/>
  <c r="AE242" i="65"/>
  <c r="AF426" i="65"/>
  <c r="AC426" i="65"/>
  <c r="AB426" i="65"/>
  <c r="AE338" i="65"/>
  <c r="AD338" i="65"/>
  <c r="AF31" i="65"/>
  <c r="AB31" i="65"/>
  <c r="AC31" i="65"/>
  <c r="AE494" i="65"/>
  <c r="AD494" i="65"/>
  <c r="AJ82" i="65"/>
  <c r="AI82" i="65"/>
  <c r="AH180" i="65"/>
  <c r="AK180" i="65"/>
  <c r="AG180" i="65"/>
  <c r="Z152" i="65"/>
  <c r="Y152" i="65"/>
  <c r="AK72" i="65"/>
  <c r="AH72" i="65"/>
  <c r="AG72" i="65"/>
  <c r="AB491" i="65"/>
  <c r="AC491" i="65"/>
  <c r="AF491" i="65"/>
  <c r="AE356" i="65"/>
  <c r="AD356" i="65"/>
  <c r="AK37" i="65"/>
  <c r="AG37" i="65"/>
  <c r="AH37" i="65"/>
  <c r="AG466" i="65"/>
  <c r="AK466" i="65"/>
  <c r="AH466" i="65"/>
  <c r="Z420" i="65"/>
  <c r="Y420" i="65"/>
  <c r="AJ324" i="65"/>
  <c r="AI324" i="65"/>
  <c r="AK318" i="65"/>
  <c r="AG318" i="65"/>
  <c r="AH318" i="65"/>
  <c r="Z267" i="65"/>
  <c r="Y267" i="65"/>
  <c r="Y150" i="65"/>
  <c r="Z150" i="65"/>
  <c r="AN97" i="65"/>
  <c r="AO97" i="65"/>
  <c r="AJ464" i="65"/>
  <c r="AI464" i="65"/>
  <c r="AF326" i="65"/>
  <c r="AC326" i="65"/>
  <c r="AB326" i="65"/>
  <c r="AL58" i="65"/>
  <c r="AP58" i="65"/>
  <c r="AM58" i="65"/>
  <c r="AI38" i="65"/>
  <c r="AJ38" i="65"/>
  <c r="AD302" i="65"/>
  <c r="AE302" i="65"/>
  <c r="Y166" i="65"/>
  <c r="Z166" i="65"/>
  <c r="AM151" i="65"/>
  <c r="AP151" i="65"/>
  <c r="AL151" i="65"/>
  <c r="AG230" i="65"/>
  <c r="AK230" i="65"/>
  <c r="AH230" i="65"/>
  <c r="AK140" i="65"/>
  <c r="AH140" i="65"/>
  <c r="AG140" i="65"/>
  <c r="AE64" i="65"/>
  <c r="AD64" i="65"/>
  <c r="AB69" i="65"/>
  <c r="AF69" i="65"/>
  <c r="AC69" i="65"/>
  <c r="AK33" i="65"/>
  <c r="AH33" i="65"/>
  <c r="AG33" i="65"/>
  <c r="AD179" i="65"/>
  <c r="AE179" i="65"/>
  <c r="AH375" i="65"/>
  <c r="AG375" i="65"/>
  <c r="AK375" i="65"/>
  <c r="AF174" i="65"/>
  <c r="AC174" i="65"/>
  <c r="AB174" i="65"/>
  <c r="AD164" i="65"/>
  <c r="AE164" i="65"/>
  <c r="AE78" i="65"/>
  <c r="AD78" i="65"/>
  <c r="AM50" i="65"/>
  <c r="AP50" i="65"/>
  <c r="AL50" i="65"/>
  <c r="AM42" i="65"/>
  <c r="AP42" i="65"/>
  <c r="AL42" i="65"/>
  <c r="Z469" i="65"/>
  <c r="Y469" i="65"/>
  <c r="AE306" i="65"/>
  <c r="AD306" i="65"/>
  <c r="AK253" i="65"/>
  <c r="AH253" i="65"/>
  <c r="AG253" i="65"/>
  <c r="AD513" i="65"/>
  <c r="AE513" i="65"/>
  <c r="AB483" i="65"/>
  <c r="AF483" i="65"/>
  <c r="AC483" i="65"/>
  <c r="AB128" i="65"/>
  <c r="AC128" i="65"/>
  <c r="AF128" i="65"/>
  <c r="AK49" i="65"/>
  <c r="AG49" i="65"/>
  <c r="AH49" i="65"/>
  <c r="AD369" i="65"/>
  <c r="AE369" i="65"/>
  <c r="AK330" i="65"/>
  <c r="AG330" i="65"/>
  <c r="AH330" i="65"/>
  <c r="Z200" i="65"/>
  <c r="Y200" i="65"/>
  <c r="AM175" i="65"/>
  <c r="AP175" i="65"/>
  <c r="AL175" i="65"/>
  <c r="AK5" i="65"/>
  <c r="AG5" i="65"/>
  <c r="AH5" i="65"/>
  <c r="AD241" i="65"/>
  <c r="AE241" i="65"/>
  <c r="AD203" i="65"/>
  <c r="AE203" i="65"/>
  <c r="AC419" i="65"/>
  <c r="AF419" i="65"/>
  <c r="AB419" i="65"/>
  <c r="AD226" i="65"/>
  <c r="AE226" i="65"/>
  <c r="AE342" i="65"/>
  <c r="AD342" i="65"/>
  <c r="AG246" i="65"/>
  <c r="AK246" i="65"/>
  <c r="AH246" i="65"/>
  <c r="AC423" i="65"/>
  <c r="AF423" i="65"/>
  <c r="AB423" i="65"/>
  <c r="AF416" i="65"/>
  <c r="AC416" i="65"/>
  <c r="AB416" i="65"/>
  <c r="AF154" i="65"/>
  <c r="AC154" i="65"/>
  <c r="AB154" i="65"/>
  <c r="AQ92" i="65"/>
  <c r="AU92" i="65"/>
  <c r="AR92" i="65"/>
  <c r="AD148" i="65"/>
  <c r="AE148" i="65"/>
  <c r="Z417" i="65"/>
  <c r="Y417" i="65"/>
  <c r="AB444" i="65"/>
  <c r="AF444" i="65"/>
  <c r="AC444" i="65"/>
  <c r="AE320" i="65"/>
  <c r="AD320" i="65"/>
  <c r="AM147" i="65"/>
  <c r="AL147" i="65"/>
  <c r="AP147" i="65"/>
  <c r="AK273" i="65"/>
  <c r="AH273" i="65"/>
  <c r="AG273" i="65"/>
  <c r="AE329" i="65"/>
  <c r="AD329" i="65"/>
  <c r="AD236" i="65"/>
  <c r="AE236" i="65"/>
  <c r="AM52" i="65"/>
  <c r="AL52" i="65"/>
  <c r="AP52" i="65"/>
  <c r="AM44" i="65"/>
  <c r="AL44" i="65"/>
  <c r="AP44" i="65"/>
  <c r="AE121" i="65"/>
  <c r="AD121" i="65"/>
  <c r="AC405" i="65"/>
  <c r="AF405" i="65"/>
  <c r="AB405" i="65"/>
  <c r="AF312" i="65"/>
  <c r="AC312" i="65"/>
  <c r="AB312" i="65"/>
  <c r="AO165" i="65"/>
  <c r="AN165" i="65"/>
  <c r="AB349" i="65"/>
  <c r="AF349" i="65"/>
  <c r="AC349" i="65"/>
  <c r="AG238" i="65"/>
  <c r="AK238" i="65"/>
  <c r="AH238" i="65"/>
  <c r="AE66" i="65"/>
  <c r="AD66" i="65"/>
  <c r="AE53" i="65"/>
  <c r="AD53" i="65"/>
  <c r="AE41" i="65"/>
  <c r="AD41" i="65"/>
  <c r="AC451" i="65"/>
  <c r="AF451" i="65"/>
  <c r="AB451" i="65"/>
  <c r="Z404" i="65"/>
  <c r="Y404" i="65"/>
  <c r="Z406" i="65"/>
  <c r="Y406" i="65"/>
  <c r="AK506" i="65"/>
  <c r="AG506" i="65"/>
  <c r="AH506" i="65"/>
  <c r="AM386" i="65"/>
  <c r="AP386" i="65"/>
  <c r="AL386" i="65"/>
  <c r="AJ235" i="65"/>
  <c r="AI235" i="65"/>
  <c r="AK123" i="65"/>
  <c r="AH123" i="65"/>
  <c r="AG123" i="65"/>
  <c r="AL474" i="65"/>
  <c r="AP474" i="65"/>
  <c r="AM474" i="65"/>
  <c r="AE305" i="65"/>
  <c r="AD305" i="65"/>
  <c r="AE277" i="65"/>
  <c r="AD277" i="65"/>
  <c r="AD511" i="65"/>
  <c r="AE511" i="65"/>
  <c r="AD207" i="65"/>
  <c r="AE207" i="65"/>
  <c r="AD142" i="65"/>
  <c r="AE142" i="65"/>
  <c r="AE13" i="65"/>
  <c r="AD13" i="65"/>
  <c r="AI34" i="65"/>
  <c r="AJ34" i="65"/>
  <c r="AK320" i="65"/>
  <c r="AH320" i="65"/>
  <c r="AG320" i="65"/>
  <c r="AD269" i="65"/>
  <c r="AE269" i="65"/>
  <c r="AJ204" i="65"/>
  <c r="AI204" i="65"/>
  <c r="AJ147" i="65"/>
  <c r="AI147" i="65"/>
  <c r="AE273" i="65"/>
  <c r="AD273" i="65"/>
  <c r="AG228" i="65"/>
  <c r="AH228" i="65"/>
  <c r="AK228" i="65"/>
  <c r="AP86" i="65"/>
  <c r="AM86" i="65"/>
  <c r="AL86" i="65"/>
  <c r="AD456" i="65"/>
  <c r="AE456" i="65"/>
  <c r="AC403" i="65"/>
  <c r="AF403" i="65"/>
  <c r="AB403" i="65"/>
  <c r="AB313" i="65"/>
  <c r="AF313" i="65"/>
  <c r="AC313" i="65"/>
  <c r="AE60" i="65"/>
  <c r="AD60" i="65"/>
  <c r="AP76" i="65"/>
  <c r="AM76" i="65"/>
  <c r="AL76" i="65"/>
  <c r="AF463" i="65"/>
  <c r="AC463" i="65"/>
  <c r="AB463" i="65"/>
  <c r="AH329" i="65"/>
  <c r="AK329" i="65"/>
  <c r="AG329" i="65"/>
  <c r="AG236" i="65"/>
  <c r="AH236" i="65"/>
  <c r="AK236" i="65"/>
  <c r="AI32" i="65"/>
  <c r="AJ32" i="65"/>
  <c r="AI48" i="65"/>
  <c r="AJ48" i="65"/>
  <c r="AI40" i="65"/>
  <c r="AJ40" i="65"/>
  <c r="AK512" i="65"/>
  <c r="AG512" i="65"/>
  <c r="AH512" i="65"/>
  <c r="AP389" i="65"/>
  <c r="AM389" i="65"/>
  <c r="AL389" i="65"/>
  <c r="AB317" i="65"/>
  <c r="AC317" i="65"/>
  <c r="AF317" i="65"/>
  <c r="AE258" i="65"/>
  <c r="AD258" i="65"/>
  <c r="AM167" i="65"/>
  <c r="AL167" i="65"/>
  <c r="AP167" i="65"/>
  <c r="AP146" i="65"/>
  <c r="AM146" i="65"/>
  <c r="AL146" i="65"/>
  <c r="AP88" i="65"/>
  <c r="AM88" i="65"/>
  <c r="AL88" i="65"/>
  <c r="AJ168" i="65"/>
  <c r="AI168" i="65"/>
  <c r="AE510" i="65"/>
  <c r="AD510" i="65"/>
  <c r="AD471" i="65"/>
  <c r="AE471" i="65"/>
  <c r="AE480" i="65"/>
  <c r="AD480" i="65"/>
  <c r="AJ435" i="65"/>
  <c r="AI435" i="65"/>
  <c r="AK275" i="65"/>
  <c r="AG275" i="65"/>
  <c r="AH275" i="65"/>
  <c r="AP208" i="65"/>
  <c r="AM208" i="65"/>
  <c r="AL208" i="65"/>
  <c r="Y112" i="65"/>
  <c r="Z112" i="65"/>
  <c r="Y116" i="65"/>
  <c r="Z116" i="65"/>
  <c r="AR95" i="65"/>
  <c r="AU95" i="65"/>
  <c r="AQ95" i="65"/>
  <c r="AE345" i="65"/>
  <c r="AD345" i="65"/>
  <c r="AG385" i="65"/>
  <c r="AK385" i="65"/>
  <c r="AH385" i="65"/>
  <c r="AI368" i="65"/>
  <c r="AJ368" i="65"/>
  <c r="AB323" i="65"/>
  <c r="AF323" i="65"/>
  <c r="AC323" i="65"/>
  <c r="AG250" i="65"/>
  <c r="AK250" i="65"/>
  <c r="AH250" i="65"/>
  <c r="AM223" i="65"/>
  <c r="AL223" i="65"/>
  <c r="AP223" i="65"/>
  <c r="Y186" i="65"/>
  <c r="Z186" i="65"/>
  <c r="Z473" i="65"/>
  <c r="Y473" i="65"/>
  <c r="Z198" i="65"/>
  <c r="Y198" i="65"/>
  <c r="AK19" i="65"/>
  <c r="AH19" i="65"/>
  <c r="AG19" i="65"/>
  <c r="AG392" i="65"/>
  <c r="AK392" i="65"/>
  <c r="AH392" i="65"/>
  <c r="AK314" i="65"/>
  <c r="AG314" i="65"/>
  <c r="AH314" i="65"/>
  <c r="AG222" i="65"/>
  <c r="AK222" i="65"/>
  <c r="AH222" i="65"/>
  <c r="AD240" i="65"/>
  <c r="AE240" i="65"/>
  <c r="AG225" i="65"/>
  <c r="AH225" i="65"/>
  <c r="AK225" i="65"/>
  <c r="AG177" i="65"/>
  <c r="AH177" i="65"/>
  <c r="AK177" i="65"/>
  <c r="AJ184" i="65"/>
  <c r="AI184" i="65"/>
  <c r="Z405" i="65"/>
  <c r="Y405" i="65"/>
  <c r="AC407" i="65"/>
  <c r="AF407" i="65"/>
  <c r="AB407" i="65"/>
  <c r="AP391" i="65"/>
  <c r="AM391" i="65"/>
  <c r="AL391" i="65"/>
  <c r="AK377" i="65"/>
  <c r="AG377" i="65"/>
  <c r="AH377" i="65"/>
  <c r="AD259" i="65"/>
  <c r="AE259" i="65"/>
  <c r="AE70" i="65"/>
  <c r="AD70" i="65"/>
  <c r="AF178" i="65"/>
  <c r="AB178" i="65"/>
  <c r="AC178" i="65"/>
  <c r="AB136" i="65"/>
  <c r="AC136" i="65"/>
  <c r="AF136" i="65"/>
  <c r="AE51" i="65"/>
  <c r="AD51" i="65"/>
  <c r="AE39" i="65"/>
  <c r="AD39" i="65"/>
  <c r="Z413" i="65"/>
  <c r="Y413" i="65"/>
  <c r="Z424" i="65"/>
  <c r="Y424" i="65"/>
  <c r="AP255" i="65"/>
  <c r="AL255" i="65"/>
  <c r="AM255" i="65"/>
  <c r="AG206" i="65"/>
  <c r="AK206" i="65"/>
  <c r="AH206" i="65"/>
  <c r="AJ160" i="65"/>
  <c r="AI160" i="65"/>
  <c r="AE3" i="65"/>
  <c r="AD3" i="65"/>
  <c r="AE72" i="65"/>
  <c r="AD72" i="65"/>
  <c r="AG432" i="65"/>
  <c r="AH432" i="65"/>
  <c r="AK432" i="65"/>
  <c r="AD176" i="65"/>
  <c r="AE176" i="65"/>
  <c r="AJ65" i="65"/>
  <c r="AI65" i="65"/>
  <c r="AF420" i="65"/>
  <c r="AC420" i="65"/>
  <c r="AB420" i="65"/>
  <c r="AE318" i="65"/>
  <c r="AD318" i="65"/>
  <c r="AN131" i="65"/>
  <c r="AO131" i="65"/>
  <c r="AM14" i="65"/>
  <c r="AL14" i="65"/>
  <c r="AP14" i="65"/>
  <c r="AI514" i="65"/>
  <c r="AJ514" i="65"/>
  <c r="AM464" i="65"/>
  <c r="AL464" i="65"/>
  <c r="AP464" i="65"/>
  <c r="Y326" i="65"/>
  <c r="Z326" i="65"/>
  <c r="AE301" i="65"/>
  <c r="AD301" i="65"/>
  <c r="AF162" i="65"/>
  <c r="AB162" i="65"/>
  <c r="AC162" i="65"/>
  <c r="AB503" i="65"/>
  <c r="AF503" i="65"/>
  <c r="AC503" i="65"/>
  <c r="AJ388" i="65"/>
  <c r="AI388" i="65"/>
  <c r="Y23" i="65"/>
  <c r="Z23" i="65"/>
  <c r="Z414" i="65"/>
  <c r="Y414" i="65"/>
  <c r="AE289" i="65"/>
  <c r="AD289" i="65"/>
  <c r="AG248" i="65"/>
  <c r="AH248" i="65"/>
  <c r="AK248" i="65"/>
  <c r="AD212" i="65"/>
  <c r="AE212" i="65"/>
  <c r="AR107" i="65"/>
  <c r="AU107" i="65"/>
  <c r="AQ107" i="65"/>
  <c r="AM36" i="65"/>
  <c r="AL36" i="65"/>
  <c r="AP36" i="65"/>
  <c r="Z421" i="65"/>
  <c r="Y421" i="65"/>
  <c r="AM376" i="65"/>
  <c r="AL376" i="65"/>
  <c r="AP376" i="65"/>
  <c r="AC188" i="65"/>
  <c r="AB188" i="65"/>
  <c r="AF188" i="65"/>
  <c r="AR135" i="65"/>
  <c r="AQ135" i="65"/>
  <c r="AU135" i="65"/>
  <c r="AC504" i="65"/>
  <c r="AF504" i="65"/>
  <c r="AB504" i="65"/>
  <c r="Y472" i="65"/>
  <c r="Z472" i="65"/>
  <c r="AG366" i="65"/>
  <c r="AK366" i="65"/>
  <c r="AH366" i="65"/>
  <c r="AD375" i="65"/>
  <c r="AE375" i="65"/>
  <c r="AE339" i="65"/>
  <c r="AD339" i="65"/>
  <c r="AH497" i="65"/>
  <c r="AG497" i="65"/>
  <c r="AK497" i="65"/>
  <c r="AK306" i="65"/>
  <c r="AH306" i="65"/>
  <c r="AG306" i="65"/>
  <c r="AK293" i="65"/>
  <c r="AH293" i="65"/>
  <c r="AG293" i="65"/>
  <c r="AG220" i="65"/>
  <c r="AK220" i="65"/>
  <c r="AH220" i="65"/>
  <c r="AD209" i="65"/>
  <c r="AE209" i="65"/>
  <c r="AE113" i="65"/>
  <c r="AD113" i="65"/>
  <c r="AJ16" i="65"/>
  <c r="AI16" i="65"/>
  <c r="AC194" i="65"/>
  <c r="AB194" i="65"/>
  <c r="AF194" i="65"/>
  <c r="AH513" i="65"/>
  <c r="AK513" i="65"/>
  <c r="AG513" i="65"/>
  <c r="AK369" i="65"/>
  <c r="AG369" i="65"/>
  <c r="AH369" i="65"/>
  <c r="AE279" i="65"/>
  <c r="AD279" i="65"/>
  <c r="AI71" i="65"/>
  <c r="AJ71" i="65"/>
  <c r="AE133" i="65"/>
  <c r="AD133" i="65"/>
  <c r="AP371" i="65"/>
  <c r="AM371" i="65"/>
  <c r="AL371" i="65"/>
  <c r="AK102" i="65"/>
  <c r="AH102" i="65"/>
  <c r="AG102" i="65"/>
  <c r="AB508" i="65"/>
  <c r="AF508" i="65"/>
  <c r="AC508" i="65"/>
  <c r="AM24" i="65"/>
  <c r="AL24" i="65"/>
  <c r="AP24" i="65"/>
  <c r="AH148" i="65"/>
  <c r="AG148" i="65"/>
  <c r="AK148" i="65"/>
  <c r="AM235" i="65"/>
  <c r="AL235" i="65"/>
  <c r="AP235" i="65"/>
  <c r="Y352" i="65"/>
  <c r="Z352" i="65"/>
  <c r="AB489" i="65"/>
  <c r="AC489" i="65"/>
  <c r="AF489" i="65"/>
  <c r="AK269" i="65"/>
  <c r="AH269" i="65"/>
  <c r="AG269" i="65"/>
  <c r="AD365" i="65"/>
  <c r="AE365" i="65"/>
  <c r="AD228" i="65"/>
  <c r="AE228" i="65"/>
  <c r="AK21" i="65"/>
  <c r="AG21" i="65"/>
  <c r="AH21" i="65"/>
  <c r="AK496" i="65"/>
  <c r="AH496" i="65"/>
  <c r="AG496" i="65"/>
  <c r="Z134" i="65"/>
  <c r="Y134" i="65"/>
  <c r="Y477" i="65"/>
  <c r="Z477" i="65"/>
  <c r="AF170" i="65"/>
  <c r="AB170" i="65"/>
  <c r="AC170" i="65"/>
  <c r="AL59" i="65"/>
  <c r="AP59" i="65"/>
  <c r="AM59" i="65"/>
  <c r="Z408" i="65"/>
  <c r="Y408" i="65"/>
  <c r="Y136" i="65"/>
  <c r="Z136" i="65"/>
  <c r="AK51" i="65"/>
  <c r="AH51" i="65"/>
  <c r="AG51" i="65"/>
  <c r="AK39" i="65"/>
  <c r="AG39" i="65"/>
  <c r="AH39" i="65"/>
  <c r="AD206" i="65"/>
  <c r="AE206" i="65"/>
  <c r="AP82" i="65"/>
  <c r="AM82" i="65"/>
  <c r="AL82" i="65"/>
  <c r="AM22" i="65"/>
  <c r="AL22" i="65"/>
  <c r="AP22" i="65"/>
  <c r="AD315" i="65"/>
  <c r="AE315" i="65"/>
  <c r="AE281" i="65"/>
  <c r="AD281" i="65"/>
  <c r="AU185" i="65"/>
  <c r="AR185" i="65"/>
  <c r="AQ185" i="65"/>
  <c r="AH176" i="65"/>
  <c r="AK176" i="65"/>
  <c r="AG176" i="65"/>
  <c r="AE466" i="65"/>
  <c r="AD466" i="65"/>
  <c r="AM382" i="65"/>
  <c r="AL382" i="65"/>
  <c r="AP382" i="65"/>
  <c r="AM324" i="65"/>
  <c r="AL324" i="65"/>
  <c r="AP324" i="65"/>
  <c r="AJ231" i="65"/>
  <c r="AI231" i="65"/>
  <c r="AM514" i="65"/>
  <c r="AP514" i="65"/>
  <c r="AL514" i="65"/>
  <c r="Y445" i="65"/>
  <c r="Z445" i="65"/>
  <c r="AM388" i="65"/>
  <c r="AP388" i="65"/>
  <c r="AL388" i="65"/>
  <c r="AD221" i="65"/>
  <c r="AE221" i="65"/>
  <c r="AG155" i="65"/>
  <c r="AK155" i="65"/>
  <c r="AH155" i="65"/>
  <c r="AM149" i="65"/>
  <c r="AP149" i="65"/>
  <c r="AL149" i="65"/>
  <c r="AF414" i="65"/>
  <c r="AC414" i="65"/>
  <c r="AB414" i="65"/>
  <c r="AE307" i="65"/>
  <c r="AD307" i="65"/>
  <c r="AD230" i="65"/>
  <c r="AE230" i="65"/>
  <c r="AD248" i="65"/>
  <c r="AE248" i="65"/>
  <c r="AE448" i="65"/>
  <c r="AD448" i="65"/>
  <c r="AC421" i="65"/>
  <c r="AF421" i="65"/>
  <c r="AB421" i="65"/>
  <c r="AI376" i="65"/>
  <c r="AJ376" i="65"/>
  <c r="AP251" i="65"/>
  <c r="AL251" i="65"/>
  <c r="AM251" i="65"/>
  <c r="Y447" i="65"/>
  <c r="Z447" i="65"/>
  <c r="AH339" i="65"/>
  <c r="AG339" i="65"/>
  <c r="AK339" i="65"/>
  <c r="Y174" i="65"/>
  <c r="Z174" i="65"/>
  <c r="AJ96" i="65"/>
  <c r="AI96" i="65"/>
  <c r="AI50" i="65"/>
  <c r="AJ50" i="65"/>
  <c r="AI42" i="65"/>
  <c r="AJ42" i="65"/>
  <c r="AF455" i="65"/>
  <c r="AC455" i="65"/>
  <c r="AB455" i="65"/>
  <c r="AE497" i="65"/>
  <c r="AD497" i="65"/>
  <c r="AK461" i="65"/>
  <c r="AH461" i="65"/>
  <c r="AG461" i="65"/>
  <c r="AG433" i="65"/>
  <c r="AH433" i="65"/>
  <c r="AK433" i="65"/>
  <c r="AE293" i="65"/>
  <c r="AD293" i="65"/>
  <c r="AD253" i="65"/>
  <c r="AE253" i="65"/>
  <c r="AD220" i="65"/>
  <c r="AE220" i="65"/>
  <c r="AG209" i="65"/>
  <c r="AH209" i="65"/>
  <c r="AK209" i="65"/>
  <c r="AK113" i="65"/>
  <c r="AH113" i="65"/>
  <c r="AG113" i="65"/>
  <c r="AM26" i="65"/>
  <c r="AL26" i="65"/>
  <c r="AP26" i="65"/>
  <c r="AF484" i="65"/>
  <c r="AC484" i="65"/>
  <c r="AB484" i="65"/>
  <c r="Y483" i="65"/>
  <c r="Z483" i="65"/>
  <c r="AC190" i="65"/>
  <c r="AF190" i="65"/>
  <c r="AB190" i="65"/>
  <c r="AD205" i="65"/>
  <c r="AE205" i="65"/>
  <c r="Y128" i="65"/>
  <c r="Z128" i="65"/>
  <c r="AP144" i="65"/>
  <c r="AM144" i="65"/>
  <c r="AL144" i="65"/>
  <c r="AF285" i="65"/>
  <c r="AC285" i="65"/>
  <c r="AB285" i="65"/>
  <c r="AK279" i="65"/>
  <c r="AH279" i="65"/>
  <c r="AG279" i="65"/>
  <c r="AE5" i="65"/>
  <c r="AD5" i="65"/>
  <c r="AD396" i="65"/>
  <c r="AE396" i="65"/>
  <c r="AG363" i="65"/>
  <c r="AK363" i="65"/>
  <c r="AH363" i="65"/>
  <c r="Y334" i="65"/>
  <c r="Z334" i="65"/>
  <c r="AG241" i="65"/>
  <c r="AH241" i="65"/>
  <c r="AK241" i="65"/>
  <c r="AG203" i="65"/>
  <c r="AK203" i="65"/>
  <c r="AH203" i="65"/>
  <c r="AC9" i="65"/>
  <c r="AB9" i="65"/>
  <c r="AF9" i="65"/>
  <c r="AM8" i="65"/>
  <c r="AP8" i="65"/>
  <c r="AL8" i="65"/>
  <c r="AJ437" i="65"/>
  <c r="AI437" i="65"/>
  <c r="Z401" i="65"/>
  <c r="Y401" i="65"/>
  <c r="AE331" i="65"/>
  <c r="AD331" i="65"/>
  <c r="AJ216" i="65"/>
  <c r="AI216" i="65"/>
  <c r="AG133" i="65"/>
  <c r="AH133" i="65"/>
  <c r="AK133" i="65"/>
  <c r="AG384" i="65"/>
  <c r="AK384" i="65"/>
  <c r="AH384" i="65"/>
  <c r="AD246" i="65"/>
  <c r="AE246" i="65"/>
  <c r="AE102" i="65"/>
  <c r="AD102" i="65"/>
  <c r="Y508" i="65"/>
  <c r="Z508" i="65"/>
  <c r="Z412" i="65"/>
  <c r="Y412" i="65"/>
  <c r="Y154" i="65"/>
  <c r="Z154" i="65"/>
  <c r="AJ100" i="65"/>
  <c r="AI100" i="65"/>
  <c r="AK476" i="65"/>
  <c r="AH476" i="65"/>
  <c r="AG476" i="65"/>
  <c r="AE381" i="65"/>
  <c r="AD381" i="65"/>
  <c r="AH467" i="65"/>
  <c r="AK467" i="65"/>
  <c r="AG467" i="65"/>
  <c r="AG181" i="65"/>
  <c r="AH181" i="65"/>
  <c r="AK181" i="65"/>
  <c r="AK53" i="65"/>
  <c r="AG53" i="65"/>
  <c r="AH53" i="65"/>
  <c r="AF404" i="65"/>
  <c r="AC404" i="65"/>
  <c r="AB404" i="65"/>
  <c r="AU161" i="65"/>
  <c r="AQ161" i="65"/>
  <c r="AR161" i="65"/>
  <c r="AD311" i="65"/>
  <c r="AE311" i="65"/>
  <c r="AB337" i="65"/>
  <c r="AF337" i="65"/>
  <c r="AC337" i="65"/>
  <c r="AH142" i="65"/>
  <c r="AG142" i="65"/>
  <c r="AK142" i="65"/>
  <c r="AP204" i="65"/>
  <c r="AM204" i="65"/>
  <c r="AL204" i="65"/>
  <c r="AB284" i="65"/>
  <c r="AF284" i="65"/>
  <c r="AC284" i="65"/>
  <c r="AJ482" i="65"/>
  <c r="AI482" i="65"/>
  <c r="AK453" i="65"/>
  <c r="AH453" i="65"/>
  <c r="AG453" i="65"/>
  <c r="AJ394" i="65"/>
  <c r="AI394" i="65"/>
  <c r="AK17" i="65"/>
  <c r="AH17" i="65"/>
  <c r="AG17" i="65"/>
  <c r="AH495" i="65"/>
  <c r="AK495" i="65"/>
  <c r="AG495" i="65"/>
  <c r="AM4" i="65"/>
  <c r="AL4" i="65"/>
  <c r="AP4" i="65"/>
  <c r="AK502" i="65"/>
  <c r="AH502" i="65"/>
  <c r="AG502" i="65"/>
  <c r="Y319" i="65"/>
  <c r="Z319" i="65"/>
  <c r="AJ227" i="65"/>
  <c r="AI227" i="65"/>
  <c r="AC413" i="65"/>
  <c r="AF413" i="65"/>
  <c r="AB413" i="65"/>
  <c r="AD467" i="65"/>
  <c r="AE467" i="65"/>
  <c r="AC417" i="65"/>
  <c r="AF417" i="65"/>
  <c r="AB417" i="65"/>
  <c r="AK310" i="65"/>
  <c r="AG310" i="65"/>
  <c r="AH310" i="65"/>
  <c r="AD238" i="65"/>
  <c r="AE238" i="65"/>
  <c r="AJ191" i="65"/>
  <c r="AI191" i="65"/>
  <c r="Z451" i="65"/>
  <c r="Y451" i="65"/>
  <c r="AJ243" i="65"/>
  <c r="AI243" i="65"/>
  <c r="AJ94" i="65"/>
  <c r="AI94" i="65"/>
  <c r="AP110" i="65"/>
  <c r="AM110" i="65"/>
  <c r="AL110" i="65"/>
  <c r="AE506" i="65"/>
  <c r="AD506" i="65"/>
  <c r="AG393" i="65"/>
  <c r="AK393" i="65"/>
  <c r="AH393" i="65"/>
  <c r="AH311" i="65"/>
  <c r="AG311" i="65"/>
  <c r="AK311" i="65"/>
  <c r="AH172" i="65"/>
  <c r="AG172" i="65"/>
  <c r="AK172" i="65"/>
  <c r="AM460" i="65"/>
  <c r="AL460" i="65"/>
  <c r="AP460" i="65"/>
  <c r="AG262" i="65"/>
  <c r="AK262" i="65"/>
  <c r="AH262" i="65"/>
  <c r="AC429" i="65"/>
  <c r="AF429" i="65"/>
  <c r="AB429" i="65"/>
  <c r="AP395" i="65"/>
  <c r="AM395" i="65"/>
  <c r="AL395" i="65"/>
  <c r="AE308" i="65"/>
  <c r="AD308" i="65"/>
  <c r="AC352" i="65"/>
  <c r="AB352" i="65"/>
  <c r="AF352" i="65"/>
  <c r="AK25" i="65"/>
  <c r="AH25" i="65"/>
  <c r="AG25" i="65"/>
  <c r="AJ470" i="65"/>
  <c r="AI470" i="65"/>
  <c r="AB459" i="65"/>
  <c r="AC459" i="65"/>
  <c r="AF459" i="65"/>
  <c r="AD233" i="65"/>
  <c r="AE233" i="65"/>
  <c r="AG207" i="65"/>
  <c r="AK207" i="65"/>
  <c r="AH207" i="65"/>
  <c r="AJ197" i="65"/>
  <c r="AI197" i="65"/>
  <c r="AF130" i="65"/>
  <c r="AC130" i="65"/>
  <c r="AB130" i="65"/>
  <c r="AJ98" i="65"/>
  <c r="AI98" i="65"/>
  <c r="AN493" i="65"/>
  <c r="AO493" i="65"/>
  <c r="AJ387" i="65"/>
  <c r="AI387" i="65"/>
  <c r="AP271" i="65"/>
  <c r="AL271" i="65"/>
  <c r="AM271" i="65"/>
  <c r="AK365" i="65"/>
  <c r="AH365" i="65"/>
  <c r="AG365" i="65"/>
  <c r="Y284" i="65"/>
  <c r="Z284" i="65"/>
  <c r="AJ239" i="65"/>
  <c r="AI239" i="65"/>
  <c r="Z400" i="65"/>
  <c r="Y400" i="65"/>
  <c r="Z313" i="65"/>
  <c r="Y313" i="65"/>
  <c r="AG244" i="65"/>
  <c r="AH244" i="65"/>
  <c r="AK244" i="65"/>
  <c r="AR105" i="65"/>
  <c r="AU105" i="65"/>
  <c r="AQ105" i="65"/>
  <c r="AJ84" i="65"/>
  <c r="AI84" i="65"/>
  <c r="AE496" i="65"/>
  <c r="AD496" i="65"/>
  <c r="AD453" i="65"/>
  <c r="AE453" i="65"/>
  <c r="Z463" i="65"/>
  <c r="Y463" i="65"/>
  <c r="AM394" i="65"/>
  <c r="AP394" i="65"/>
  <c r="AL394" i="65"/>
  <c r="AC202" i="65"/>
  <c r="AF202" i="65"/>
  <c r="AB202" i="65"/>
  <c r="AB499" i="65"/>
  <c r="AF499" i="65"/>
  <c r="AC499" i="65"/>
  <c r="AD495" i="65"/>
  <c r="AE495" i="65"/>
  <c r="AE446" i="65"/>
  <c r="AD446" i="65"/>
  <c r="AD367" i="65"/>
  <c r="AE367" i="65"/>
  <c r="AC192" i="65"/>
  <c r="AF192" i="65"/>
  <c r="AB192" i="65"/>
  <c r="AE117" i="65"/>
  <c r="AD117" i="65"/>
  <c r="AK121" i="65"/>
  <c r="AH121" i="65"/>
  <c r="AG121" i="65"/>
  <c r="AE488" i="65"/>
  <c r="AD488" i="65"/>
  <c r="AB477" i="65"/>
  <c r="AC477" i="65"/>
  <c r="AF477" i="65"/>
  <c r="AK480" i="65"/>
  <c r="AG480" i="65"/>
  <c r="AH480" i="65"/>
  <c r="AJ169" i="65"/>
  <c r="AI169" i="65"/>
  <c r="AN95" i="65"/>
  <c r="AO95" i="65"/>
  <c r="AC340" i="65"/>
  <c r="AF340" i="65"/>
  <c r="AB340" i="65"/>
  <c r="AD300" i="65"/>
  <c r="AE300" i="65"/>
  <c r="AF182" i="65"/>
  <c r="AC182" i="65"/>
  <c r="AB182" i="65"/>
  <c r="AD385" i="65"/>
  <c r="AE385" i="65"/>
  <c r="AI358" i="65"/>
  <c r="AJ358" i="65"/>
  <c r="AB294" i="65"/>
  <c r="AF294" i="65"/>
  <c r="AC294" i="65"/>
  <c r="AD250" i="65"/>
  <c r="AE250" i="65"/>
  <c r="AM6" i="65"/>
  <c r="AL6" i="65"/>
  <c r="AP6" i="65"/>
  <c r="AE502" i="65"/>
  <c r="AD502" i="65"/>
  <c r="AF428" i="65"/>
  <c r="AC428" i="65"/>
  <c r="AB428" i="65"/>
  <c r="AE347" i="65"/>
  <c r="AD347" i="65"/>
  <c r="AG237" i="65"/>
  <c r="AH237" i="65"/>
  <c r="AK237" i="65"/>
  <c r="AE19" i="65"/>
  <c r="AD19" i="65"/>
  <c r="AP399" i="65"/>
  <c r="AM399" i="65"/>
  <c r="AL399" i="65"/>
  <c r="AD392" i="65"/>
  <c r="AE392" i="65"/>
  <c r="Z280" i="65"/>
  <c r="Y280" i="65"/>
  <c r="AD222" i="65"/>
  <c r="AE222" i="65"/>
  <c r="AD229" i="65"/>
  <c r="AE229" i="65"/>
  <c r="Z425" i="65"/>
  <c r="Y425" i="65"/>
  <c r="Z415" i="65"/>
  <c r="Y415" i="65"/>
  <c r="AH343" i="65"/>
  <c r="AG343" i="65"/>
  <c r="AK343" i="65"/>
  <c r="Y312" i="65"/>
  <c r="Z312" i="65"/>
  <c r="AP108" i="65"/>
  <c r="AM108" i="65"/>
  <c r="AL108" i="65"/>
  <c r="Y178" i="65"/>
  <c r="Z178" i="65"/>
  <c r="AM454" i="65"/>
  <c r="AL454" i="65"/>
  <c r="AP454" i="65"/>
  <c r="AF408" i="65"/>
  <c r="AC408" i="65"/>
  <c r="AB408" i="65"/>
  <c r="AM227" i="65"/>
  <c r="AL227" i="65"/>
  <c r="AP227" i="65"/>
  <c r="AI173" i="65"/>
  <c r="AJ173" i="65"/>
  <c r="AB114" i="65"/>
  <c r="AC114" i="65"/>
  <c r="AF114" i="65"/>
  <c r="AK15" i="65"/>
  <c r="AG15" i="65"/>
  <c r="AH15" i="65"/>
  <c r="AJ255" i="65"/>
  <c r="AI255" i="65"/>
  <c r="AJ106" i="65"/>
  <c r="AI106" i="65"/>
  <c r="AE125" i="65"/>
  <c r="AD125" i="65"/>
  <c r="AH315" i="65"/>
  <c r="AK315" i="65"/>
  <c r="AG315" i="65"/>
  <c r="AD432" i="65"/>
  <c r="AE432" i="65"/>
  <c r="AE282" i="65"/>
  <c r="AD282" i="65"/>
  <c r="AO185" i="65"/>
  <c r="AN185" i="65"/>
  <c r="Z450" i="65"/>
  <c r="Y450" i="65"/>
  <c r="Z402" i="65"/>
  <c r="Y402" i="65"/>
  <c r="AF297" i="65"/>
  <c r="AC297" i="65"/>
  <c r="AB297" i="65"/>
  <c r="AM231" i="65"/>
  <c r="AL231" i="65"/>
  <c r="AP231" i="65"/>
  <c r="AJ14" i="65"/>
  <c r="AI14" i="65"/>
  <c r="Y303" i="65"/>
  <c r="Z303" i="65"/>
  <c r="Y162" i="65"/>
  <c r="Z162" i="65"/>
  <c r="AK35" i="65"/>
  <c r="AH35" i="65"/>
  <c r="AG35" i="65"/>
  <c r="AC445" i="65"/>
  <c r="AF445" i="65"/>
  <c r="AB445" i="65"/>
  <c r="AG221" i="65"/>
  <c r="AH221" i="65"/>
  <c r="AK221" i="65"/>
  <c r="AI149" i="65"/>
  <c r="AJ149" i="65"/>
  <c r="AE383" i="65"/>
  <c r="AD383" i="65"/>
  <c r="AH307" i="65"/>
  <c r="AG307" i="65"/>
  <c r="AK307" i="65"/>
  <c r="AE153" i="65"/>
  <c r="AD153" i="65"/>
  <c r="AN107" i="65"/>
  <c r="AO107" i="65"/>
  <c r="AI36" i="65"/>
  <c r="AJ36" i="65"/>
  <c r="AH448" i="65"/>
  <c r="AK448" i="65"/>
  <c r="AG448" i="65"/>
  <c r="Z188" i="65"/>
  <c r="Y188" i="65"/>
  <c r="AN135" i="65"/>
  <c r="AO135" i="65"/>
  <c r="AC447" i="65"/>
  <c r="AB447" i="65"/>
  <c r="AF447" i="65"/>
  <c r="Y478" i="65"/>
  <c r="Z478" i="65"/>
  <c r="AD366" i="65"/>
  <c r="AE366" i="65"/>
  <c r="AP96" i="65"/>
  <c r="AM96" i="65"/>
  <c r="AL96" i="65"/>
  <c r="AM54" i="65"/>
  <c r="AL54" i="65"/>
  <c r="AP54" i="65"/>
  <c r="AM46" i="65"/>
  <c r="AL46" i="65"/>
  <c r="AP46" i="65"/>
  <c r="AM28" i="65"/>
  <c r="AL28" i="65"/>
  <c r="AP28" i="65"/>
  <c r="AD461" i="65"/>
  <c r="AE461" i="65"/>
  <c r="AD433" i="65"/>
  <c r="AE433" i="65"/>
  <c r="AG214" i="65"/>
  <c r="AK214" i="65"/>
  <c r="AH214" i="65"/>
  <c r="AR201" i="65"/>
  <c r="AQ201" i="65"/>
  <c r="AU201" i="65"/>
  <c r="AG159" i="65"/>
  <c r="AK159" i="65"/>
  <c r="AH159" i="65"/>
  <c r="AE129" i="65"/>
  <c r="AD129" i="65"/>
  <c r="Y484" i="65"/>
  <c r="Z484" i="65"/>
  <c r="Z194" i="65"/>
  <c r="Y194" i="65"/>
  <c r="AK500" i="65"/>
  <c r="AG500" i="65"/>
  <c r="AH500" i="65"/>
  <c r="AQ295" i="65"/>
  <c r="AU295" i="65"/>
  <c r="AR295" i="65"/>
  <c r="AG205" i="65"/>
  <c r="AH205" i="65"/>
  <c r="AK205" i="65"/>
  <c r="AJ144" i="65"/>
  <c r="AI144" i="65"/>
  <c r="AE336" i="65"/>
  <c r="AD336" i="65"/>
  <c r="Z63" i="65"/>
  <c r="Y63" i="65"/>
  <c r="AG396" i="65"/>
  <c r="AH396" i="65"/>
  <c r="AK396" i="65"/>
  <c r="AD363" i="65"/>
  <c r="AE363" i="65"/>
  <c r="AC334" i="65"/>
  <c r="AB334" i="65"/>
  <c r="AF334" i="65"/>
  <c r="AC196" i="65"/>
  <c r="AF196" i="65"/>
  <c r="AB196" i="65"/>
  <c r="AR103" i="65"/>
  <c r="AU103" i="65"/>
  <c r="AQ103" i="65"/>
  <c r="AM12" i="65"/>
  <c r="AL12" i="65"/>
  <c r="AP12" i="65"/>
  <c r="AP437" i="65"/>
  <c r="AM437" i="65"/>
  <c r="AL437" i="65"/>
  <c r="AC401" i="65"/>
  <c r="AF401" i="65"/>
  <c r="AB401" i="65"/>
  <c r="AJ374" i="65"/>
  <c r="AI374" i="65"/>
  <c r="AH331" i="65"/>
  <c r="AK331" i="65"/>
  <c r="AG331" i="65"/>
  <c r="AD217" i="65"/>
  <c r="AE217" i="65"/>
  <c r="AP216" i="65"/>
  <c r="AM216" i="65"/>
  <c r="AL216" i="65"/>
  <c r="AB122" i="65"/>
  <c r="AC122" i="65"/>
  <c r="AF122" i="65"/>
  <c r="AB120" i="65"/>
  <c r="AC120" i="65"/>
  <c r="AF120" i="65"/>
  <c r="AK7" i="65"/>
  <c r="AH7" i="65"/>
  <c r="AG7" i="65"/>
  <c r="AJ371" i="65"/>
  <c r="AI371" i="65"/>
  <c r="AH290" i="65"/>
  <c r="AG290" i="65"/>
  <c r="AK290" i="65"/>
  <c r="AF412" i="65"/>
  <c r="AC412" i="65"/>
  <c r="AB412" i="65"/>
  <c r="AP100" i="65"/>
  <c r="AM100" i="65"/>
  <c r="AL100" i="65"/>
  <c r="AJ24" i="65"/>
  <c r="AI24" i="65"/>
  <c r="AE476" i="65"/>
  <c r="AD476" i="65"/>
  <c r="AK41" i="65"/>
  <c r="AG41" i="65"/>
  <c r="AH41" i="65"/>
  <c r="AF406" i="65"/>
  <c r="AC406" i="65"/>
  <c r="AB406" i="65"/>
  <c r="AJ110" i="65"/>
  <c r="AI110" i="65"/>
  <c r="Z429" i="65"/>
  <c r="Y429" i="65"/>
  <c r="AJ395" i="65"/>
  <c r="AI395" i="65"/>
  <c r="AE354" i="65"/>
  <c r="AD354" i="65"/>
  <c r="AE512" i="65"/>
  <c r="AD512" i="65"/>
  <c r="AK498" i="65"/>
  <c r="AG498" i="65"/>
  <c r="AH498" i="65"/>
  <c r="AE275" i="65"/>
  <c r="AD275" i="65"/>
  <c r="AM169" i="65"/>
  <c r="AP169" i="65"/>
  <c r="AL169" i="65"/>
  <c r="AR83" i="65"/>
  <c r="AU83" i="65"/>
  <c r="AQ83" i="65"/>
  <c r="AH300" i="65"/>
  <c r="AK300" i="65"/>
  <c r="AG300" i="65"/>
  <c r="AG266" i="65"/>
  <c r="AK266" i="65"/>
  <c r="AH266" i="65"/>
  <c r="AD343" i="65"/>
  <c r="AE343" i="65"/>
  <c r="AD132" i="65"/>
  <c r="AE132" i="65"/>
  <c r="AF424" i="65"/>
  <c r="AC424" i="65"/>
  <c r="AB424" i="65"/>
  <c r="AE35" i="65"/>
  <c r="AD35" i="65"/>
  <c r="Y490" i="65"/>
  <c r="Z490" i="65"/>
  <c r="AD390" i="65"/>
  <c r="AE390" i="65"/>
  <c r="AE310" i="65"/>
  <c r="AD310" i="65"/>
  <c r="AM191" i="65"/>
  <c r="AL191" i="65"/>
  <c r="AP191" i="65"/>
  <c r="AB126" i="65"/>
  <c r="AC126" i="65"/>
  <c r="AF126" i="65"/>
  <c r="AE45" i="65"/>
  <c r="AD45" i="65"/>
  <c r="AE27" i="65"/>
  <c r="AD27" i="65"/>
  <c r="Z422" i="65"/>
  <c r="Y422" i="65"/>
  <c r="Z409" i="65"/>
  <c r="Y409" i="65"/>
  <c r="AM243" i="65"/>
  <c r="AL243" i="65"/>
  <c r="AP243" i="65"/>
  <c r="AG210" i="65"/>
  <c r="AK210" i="65"/>
  <c r="AH210" i="65"/>
  <c r="AO161" i="65"/>
  <c r="AN161" i="65"/>
  <c r="AM10" i="65"/>
  <c r="AL10" i="65"/>
  <c r="AP10" i="65"/>
  <c r="AM30" i="65"/>
  <c r="AP30" i="65"/>
  <c r="AL30" i="65"/>
  <c r="Z353" i="65"/>
  <c r="Y353" i="65"/>
  <c r="AD172" i="65"/>
  <c r="AE172" i="65"/>
  <c r="AJ460" i="65"/>
  <c r="AI460" i="65"/>
  <c r="Z444" i="65"/>
  <c r="Y444" i="65"/>
  <c r="AK344" i="65"/>
  <c r="AH344" i="65"/>
  <c r="AG344" i="65"/>
  <c r="AK308" i="65"/>
  <c r="AH308" i="65"/>
  <c r="AG308" i="65"/>
  <c r="AG183" i="65"/>
  <c r="AK183" i="65"/>
  <c r="AH183" i="65"/>
  <c r="AM470" i="65"/>
  <c r="AL470" i="65"/>
  <c r="AP470" i="65"/>
  <c r="Z509" i="65"/>
  <c r="Y509" i="65"/>
  <c r="AK379" i="65"/>
  <c r="AH379" i="65"/>
  <c r="AG379" i="65"/>
  <c r="AG233" i="65"/>
  <c r="AH233" i="65"/>
  <c r="AK233" i="65"/>
  <c r="AR85" i="65"/>
  <c r="AU85" i="65"/>
  <c r="AQ85" i="65"/>
  <c r="AD475" i="65"/>
  <c r="AE475" i="65"/>
  <c r="Y337" i="65"/>
  <c r="Z337" i="65"/>
  <c r="AM197" i="65"/>
  <c r="AL197" i="65"/>
  <c r="AP197" i="65"/>
  <c r="AP98" i="65"/>
  <c r="AM98" i="65"/>
  <c r="AL98" i="65"/>
  <c r="AR493" i="65"/>
  <c r="AQ493" i="65"/>
  <c r="AU493" i="65"/>
  <c r="AP387" i="65"/>
  <c r="AM387" i="65"/>
  <c r="AL387" i="65"/>
  <c r="AK299" i="65"/>
  <c r="AG299" i="65"/>
  <c r="AH299" i="65"/>
  <c r="AD257" i="65"/>
  <c r="AE257" i="65"/>
  <c r="AG141" i="65"/>
  <c r="AH141" i="65"/>
  <c r="AK141" i="65"/>
  <c r="AK249" i="65"/>
  <c r="AH249" i="65"/>
  <c r="AG249" i="65"/>
  <c r="AM239" i="65"/>
  <c r="AL239" i="65"/>
  <c r="AP239" i="65"/>
  <c r="AE21" i="65"/>
  <c r="AD21" i="65"/>
  <c r="AF400" i="65"/>
  <c r="AC400" i="65"/>
  <c r="AB400" i="65"/>
  <c r="AK316" i="65"/>
  <c r="AH316" i="65"/>
  <c r="AG316" i="65"/>
  <c r="Z309" i="65"/>
  <c r="Y309" i="65"/>
  <c r="AD244" i="65"/>
  <c r="AE244" i="65"/>
  <c r="AP84" i="65"/>
  <c r="AM84" i="65"/>
  <c r="AL84" i="65"/>
  <c r="AV145" i="65"/>
  <c r="AZ145" i="65"/>
  <c r="AW145" i="65"/>
  <c r="AM482" i="65"/>
  <c r="AL482" i="65"/>
  <c r="AP482" i="65"/>
  <c r="AJ439" i="65"/>
  <c r="AI439" i="65"/>
  <c r="AG254" i="65"/>
  <c r="AK254" i="65"/>
  <c r="AH254" i="65"/>
  <c r="AD213" i="65"/>
  <c r="AE213" i="65"/>
  <c r="AE17" i="65"/>
  <c r="AD17" i="65"/>
  <c r="AI52" i="65"/>
  <c r="AJ52" i="65"/>
  <c r="AI44" i="65"/>
  <c r="AJ44" i="65"/>
  <c r="AE479" i="65"/>
  <c r="AD479" i="65"/>
  <c r="AH446" i="65"/>
  <c r="AK446" i="65"/>
  <c r="AG446" i="65"/>
  <c r="AH367" i="65"/>
  <c r="AG367" i="65"/>
  <c r="AK367" i="65"/>
  <c r="AG232" i="65"/>
  <c r="AH232" i="65"/>
  <c r="AK232" i="65"/>
  <c r="AK117" i="65"/>
  <c r="AH117" i="65"/>
  <c r="AG117" i="65"/>
  <c r="AJ4" i="65"/>
  <c r="AI4" i="65"/>
  <c r="AE498" i="65"/>
  <c r="AD498" i="65"/>
  <c r="AE322" i="65"/>
  <c r="AD322" i="65"/>
  <c r="AF263" i="65"/>
  <c r="AB263" i="65"/>
  <c r="AC263" i="65"/>
  <c r="AN83" i="65"/>
  <c r="AO83" i="65"/>
  <c r="AK486" i="65"/>
  <c r="AG486" i="65"/>
  <c r="AH486" i="65"/>
  <c r="AD357" i="65"/>
  <c r="AE357" i="65"/>
  <c r="Y340" i="65"/>
  <c r="Z340" i="65"/>
  <c r="AJ283" i="65"/>
  <c r="AI283" i="65"/>
  <c r="AM358" i="65"/>
  <c r="AP358" i="65"/>
  <c r="AL358" i="65"/>
  <c r="Z294" i="65"/>
  <c r="Y294" i="65"/>
  <c r="AD266" i="65"/>
  <c r="AE266" i="65"/>
  <c r="Y124" i="65"/>
  <c r="Z124" i="65"/>
  <c r="AH56" i="65"/>
  <c r="AG56" i="65"/>
  <c r="AK56" i="65"/>
  <c r="AJ20" i="65"/>
  <c r="AI20" i="65"/>
  <c r="AH347" i="65"/>
  <c r="AK347" i="65"/>
  <c r="AG347" i="65"/>
  <c r="Y170" i="65"/>
  <c r="Z170" i="65"/>
  <c r="AE119" i="65"/>
  <c r="AD119" i="65"/>
  <c r="AK11" i="65"/>
  <c r="AH11" i="65"/>
  <c r="AG11" i="65"/>
  <c r="AD398" i="65"/>
  <c r="AE398" i="65"/>
  <c r="AB280" i="65"/>
  <c r="AF280" i="65"/>
  <c r="AC280" i="65"/>
  <c r="AG270" i="65"/>
  <c r="AK270" i="65"/>
  <c r="AH270" i="65"/>
  <c r="AG229" i="65"/>
  <c r="AH229" i="65"/>
  <c r="AK229" i="65"/>
  <c r="Y158" i="65"/>
  <c r="Z158" i="65"/>
  <c r="AB118" i="65"/>
  <c r="AC118" i="65"/>
  <c r="AF118" i="65"/>
  <c r="AJ59" i="65"/>
  <c r="AI59" i="65"/>
  <c r="AQ80" i="65"/>
  <c r="AU80" i="65"/>
  <c r="AR80" i="65"/>
  <c r="AC425" i="65"/>
  <c r="AF425" i="65"/>
  <c r="AB425" i="65"/>
  <c r="AC415" i="65"/>
  <c r="AF415" i="65"/>
  <c r="AB415" i="65"/>
  <c r="AK287" i="65"/>
  <c r="AH287" i="65"/>
  <c r="AG287" i="65"/>
  <c r="AD157" i="65"/>
  <c r="AE157" i="65"/>
  <c r="AO104" i="65"/>
  <c r="AN104" i="65"/>
  <c r="AB319" i="65"/>
  <c r="AF319" i="65"/>
  <c r="AC319" i="65"/>
  <c r="AG242" i="65"/>
  <c r="AK242" i="65"/>
  <c r="AH242" i="65"/>
  <c r="AK261" i="65"/>
  <c r="AH261" i="65"/>
  <c r="AG261" i="65"/>
  <c r="AE55" i="65"/>
  <c r="AD55" i="65"/>
  <c r="AE47" i="65"/>
  <c r="AD47" i="65"/>
  <c r="Z427" i="65"/>
  <c r="Y427" i="65"/>
  <c r="AJ378" i="65"/>
  <c r="AI378" i="65"/>
  <c r="AK125" i="65"/>
  <c r="AH125" i="65"/>
  <c r="AG125" i="65"/>
  <c r="AJ22" i="65"/>
  <c r="AI22" i="65"/>
  <c r="Z491" i="65"/>
  <c r="Y491" i="65"/>
  <c r="AK281" i="65"/>
  <c r="AH281" i="65"/>
  <c r="AG281" i="65"/>
  <c r="AH282" i="65"/>
  <c r="AG282" i="65"/>
  <c r="AK282" i="65"/>
  <c r="AJ163" i="65"/>
  <c r="AI163" i="65"/>
  <c r="AJ74" i="65"/>
  <c r="AI74" i="65"/>
  <c r="AF402" i="65"/>
  <c r="AC402" i="65"/>
  <c r="AB402" i="65"/>
  <c r="AJ382" i="65"/>
  <c r="AI382" i="65"/>
  <c r="AD361" i="65"/>
  <c r="AE361" i="65"/>
  <c r="AG224" i="65"/>
  <c r="AH224" i="65"/>
  <c r="AK224" i="65"/>
  <c r="AF150" i="65"/>
  <c r="AC150" i="65"/>
  <c r="AB150" i="65"/>
  <c r="Z505" i="65"/>
  <c r="Y505" i="65"/>
  <c r="Y507" i="65"/>
  <c r="Z507" i="65"/>
  <c r="AR97" i="65"/>
  <c r="AU97" i="65"/>
  <c r="AQ97" i="65"/>
  <c r="AK492" i="65"/>
  <c r="AH492" i="65"/>
  <c r="AG492" i="65"/>
  <c r="AB303" i="65"/>
  <c r="AC303" i="65"/>
  <c r="AF303" i="65"/>
  <c r="AM38" i="65"/>
  <c r="AL38" i="65"/>
  <c r="AP38" i="65"/>
  <c r="AM360" i="65"/>
  <c r="AL360" i="65"/>
  <c r="AP360" i="65"/>
  <c r="AF166" i="65"/>
  <c r="AC166" i="65"/>
  <c r="AB166" i="65"/>
  <c r="AD155" i="65"/>
  <c r="AE155" i="65"/>
  <c r="AM452" i="65"/>
  <c r="AL452" i="65"/>
  <c r="AP452" i="65"/>
  <c r="AP431" i="65"/>
  <c r="AM431" i="65"/>
  <c r="AL431" i="65"/>
  <c r="AG153" i="65"/>
  <c r="AH153" i="65"/>
  <c r="AK153" i="65"/>
  <c r="Z69" i="65"/>
  <c r="Y69" i="65"/>
  <c r="AE33" i="65"/>
  <c r="AD33" i="65"/>
  <c r="Z418" i="65"/>
  <c r="Y418" i="65"/>
  <c r="Y346" i="65"/>
  <c r="Z346" i="65"/>
  <c r="Z292" i="65"/>
  <c r="Y292" i="65"/>
  <c r="AJ251" i="65"/>
  <c r="AI251" i="65"/>
  <c r="AJ139" i="65"/>
  <c r="AI139" i="65"/>
  <c r="AB478" i="65"/>
  <c r="AF478" i="65"/>
  <c r="AC478" i="65"/>
  <c r="AJ440" i="65"/>
  <c r="AI440" i="65"/>
  <c r="AJ215" i="65"/>
  <c r="AI215" i="65"/>
  <c r="Z455" i="65"/>
  <c r="Y455" i="65"/>
  <c r="AB469" i="65"/>
  <c r="AC469" i="65"/>
  <c r="AF469" i="65"/>
  <c r="AJ397" i="65"/>
  <c r="AI397" i="65"/>
  <c r="AB296" i="65"/>
  <c r="AF296" i="65"/>
  <c r="AC296" i="65"/>
  <c r="AK328" i="65"/>
  <c r="AG328" i="65"/>
  <c r="AH328" i="65"/>
  <c r="Z341" i="65"/>
  <c r="Y341" i="65"/>
  <c r="AK129" i="65"/>
  <c r="AH129" i="65"/>
  <c r="AG129" i="65"/>
  <c r="AI26" i="65"/>
  <c r="AJ26" i="65"/>
  <c r="AB501" i="65"/>
  <c r="AC501" i="65"/>
  <c r="AF501" i="65"/>
  <c r="AN295" i="65"/>
  <c r="AO295" i="65"/>
  <c r="Z190" i="65"/>
  <c r="Y190" i="65"/>
  <c r="AK336" i="65"/>
  <c r="AG336" i="65"/>
  <c r="AH336" i="65"/>
  <c r="Y285" i="65"/>
  <c r="Z285" i="65"/>
  <c r="AC200" i="65"/>
  <c r="AB200" i="65"/>
  <c r="AF200" i="65"/>
  <c r="AE115" i="65"/>
  <c r="AD115" i="65"/>
  <c r="Y9" i="65"/>
  <c r="Z9" i="65"/>
  <c r="AJ8" i="65"/>
  <c r="AI8" i="65"/>
  <c r="AM374" i="65"/>
  <c r="AP374" i="65"/>
  <c r="AL374" i="65"/>
  <c r="AG226" i="65"/>
  <c r="AK226" i="65"/>
  <c r="AH226" i="65"/>
  <c r="AG217" i="65"/>
  <c r="AH217" i="65"/>
  <c r="AK217" i="65"/>
  <c r="AE7" i="65"/>
  <c r="AD7" i="65"/>
  <c r="AD384" i="65"/>
  <c r="AE384" i="65"/>
  <c r="AK342" i="65"/>
  <c r="AH342" i="65"/>
  <c r="AG342" i="65"/>
  <c r="AD290" i="65"/>
  <c r="AE290" i="65"/>
  <c r="AE332" i="65"/>
  <c r="AD332" i="65"/>
  <c r="AK350" i="65"/>
  <c r="AG350" i="65"/>
  <c r="AH350" i="65"/>
  <c r="AD359" i="65"/>
  <c r="AE359" i="65"/>
  <c r="AD321" i="65"/>
  <c r="AE321" i="65"/>
  <c r="Y278" i="65"/>
  <c r="Z278" i="65"/>
  <c r="AK381" i="65"/>
  <c r="AH381" i="65"/>
  <c r="AG381" i="65"/>
  <c r="Y325" i="65"/>
  <c r="Z325" i="65"/>
  <c r="AH345" i="65"/>
  <c r="AG345" i="65"/>
  <c r="AK345" i="65"/>
  <c r="AB124" i="65"/>
  <c r="AC124" i="65"/>
  <c r="AF124" i="65"/>
  <c r="AM20" i="65"/>
  <c r="AL20" i="65"/>
  <c r="AP20" i="65"/>
  <c r="AD237" i="65"/>
  <c r="AE237" i="65"/>
  <c r="AF158" i="65"/>
  <c r="AC158" i="65"/>
  <c r="AB158" i="65"/>
  <c r="AO80" i="65"/>
  <c r="AN80" i="65"/>
  <c r="AI18" i="65"/>
  <c r="AJ18" i="65"/>
  <c r="AI458" i="65"/>
  <c r="AJ458" i="65"/>
  <c r="AM436" i="65"/>
  <c r="AP436" i="65"/>
  <c r="AL436" i="65"/>
  <c r="AJ443" i="65"/>
  <c r="AI443" i="65"/>
  <c r="AD245" i="65"/>
  <c r="AE245" i="65"/>
  <c r="AK45" i="65"/>
  <c r="AH45" i="65"/>
  <c r="AG45" i="65"/>
  <c r="AK27" i="65"/>
  <c r="AH27" i="65"/>
  <c r="AG27" i="65"/>
  <c r="AF422" i="65"/>
  <c r="AC422" i="65"/>
  <c r="AB422" i="65"/>
  <c r="AC409" i="65"/>
  <c r="AF409" i="65"/>
  <c r="AB409" i="65"/>
  <c r="AD210" i="65"/>
  <c r="AE210" i="65"/>
  <c r="AP94" i="65"/>
  <c r="AM94" i="65"/>
  <c r="AL94" i="65"/>
  <c r="AD393" i="65"/>
  <c r="AE393" i="65"/>
  <c r="AB353" i="65"/>
  <c r="AF353" i="65"/>
  <c r="AC353" i="65"/>
  <c r="AP156" i="65"/>
  <c r="AL156" i="65"/>
  <c r="AM156" i="65"/>
  <c r="AD265" i="65"/>
  <c r="AE265" i="65"/>
  <c r="AE262" i="65"/>
  <c r="AD262" i="65"/>
  <c r="AI474" i="65"/>
  <c r="AJ474" i="65"/>
  <c r="Z411" i="65"/>
  <c r="Y411" i="65"/>
  <c r="AE344" i="65"/>
  <c r="AD344" i="65"/>
  <c r="AK277" i="65"/>
  <c r="AH277" i="65"/>
  <c r="AG277" i="65"/>
  <c r="AE25" i="65"/>
  <c r="AD25" i="65"/>
  <c r="AB509" i="65"/>
  <c r="AF509" i="65"/>
  <c r="AC509" i="65"/>
  <c r="Z459" i="65"/>
  <c r="Y459" i="65"/>
  <c r="AD379" i="65"/>
  <c r="AE379" i="65"/>
  <c r="Z333" i="65"/>
  <c r="Y333" i="65"/>
  <c r="AH475" i="65"/>
  <c r="AK475" i="65"/>
  <c r="AG475" i="65"/>
  <c r="AJ438" i="65"/>
  <c r="AI438" i="65"/>
  <c r="Z130" i="65"/>
  <c r="Y130" i="65"/>
  <c r="AM34" i="65"/>
  <c r="AL34" i="65"/>
  <c r="AP34" i="65"/>
  <c r="AE299" i="65"/>
  <c r="AD299" i="65"/>
  <c r="AJ271" i="65"/>
  <c r="AI271" i="65"/>
  <c r="AE141" i="65"/>
  <c r="AD141" i="65"/>
  <c r="AK90" i="65"/>
  <c r="AH90" i="65"/>
  <c r="AG90" i="65"/>
  <c r="Y335" i="65"/>
  <c r="Z335" i="65"/>
  <c r="AD249" i="65"/>
  <c r="AE249" i="65"/>
  <c r="AE316" i="65"/>
  <c r="AD316" i="65"/>
  <c r="AB309" i="65"/>
  <c r="AC309" i="65"/>
  <c r="AF309" i="65"/>
  <c r="AN105" i="65"/>
  <c r="AO105" i="65"/>
  <c r="AS145" i="65"/>
  <c r="AT145" i="65"/>
  <c r="Y449" i="65"/>
  <c r="Z449" i="65"/>
  <c r="AE481" i="65"/>
  <c r="AD481" i="65"/>
  <c r="AD457" i="65"/>
  <c r="AE457" i="65"/>
  <c r="AP439" i="65"/>
  <c r="AM439" i="65"/>
  <c r="AL439" i="65"/>
  <c r="AG213" i="65"/>
  <c r="AH213" i="65"/>
  <c r="AK213" i="65"/>
  <c r="Z202" i="65"/>
  <c r="Y202" i="65"/>
  <c r="AM32" i="65"/>
  <c r="AL32" i="65"/>
  <c r="AP32" i="65"/>
  <c r="AM48" i="65"/>
  <c r="AP48" i="65"/>
  <c r="AL48" i="65"/>
  <c r="AM40" i="65"/>
  <c r="AP40" i="65"/>
  <c r="AL40" i="65"/>
  <c r="AM434" i="65"/>
  <c r="AP434" i="65"/>
  <c r="AL434" i="65"/>
  <c r="AH479" i="65"/>
  <c r="AG479" i="65"/>
  <c r="AK479" i="65"/>
  <c r="AG258" i="65"/>
  <c r="AK258" i="65"/>
  <c r="AH258" i="65"/>
  <c r="AG218" i="65"/>
  <c r="AK218" i="65"/>
  <c r="AH218" i="65"/>
  <c r="Z192" i="65"/>
  <c r="Y192" i="65"/>
  <c r="AD232" i="65"/>
  <c r="AE232" i="65"/>
  <c r="AK510" i="65"/>
  <c r="AH510" i="65"/>
  <c r="AG510" i="65"/>
  <c r="AB485" i="65"/>
  <c r="AF485" i="65"/>
  <c r="AC485" i="65"/>
  <c r="AH471" i="65"/>
  <c r="AK471" i="65"/>
  <c r="AG471" i="65"/>
  <c r="AK322" i="65"/>
  <c r="AG322" i="65"/>
  <c r="AH322" i="65"/>
  <c r="Z263" i="65"/>
  <c r="Y263" i="65"/>
  <c r="AG143" i="65"/>
  <c r="AK143" i="65"/>
  <c r="AH143" i="65"/>
  <c r="AB112" i="65"/>
  <c r="AC112" i="65"/>
  <c r="AF112" i="65"/>
  <c r="AB116" i="65"/>
  <c r="AC116" i="65"/>
  <c r="AF116" i="65"/>
  <c r="AE43" i="65"/>
  <c r="AD43" i="65"/>
  <c r="AK357" i="65"/>
  <c r="AG357" i="65"/>
  <c r="AH357" i="65"/>
  <c r="Y182" i="65"/>
  <c r="Z182" i="65"/>
  <c r="AK29" i="65"/>
  <c r="AH29" i="65"/>
  <c r="AG29" i="65"/>
  <c r="AF186" i="65"/>
  <c r="AC186" i="65"/>
  <c r="AB186" i="65"/>
  <c r="AE56" i="65"/>
  <c r="AD56" i="65"/>
  <c r="AI6" i="65"/>
  <c r="AJ6" i="65"/>
  <c r="AB473" i="65"/>
  <c r="AF473" i="65"/>
  <c r="AC473" i="65"/>
  <c r="Z410" i="65"/>
  <c r="Y410" i="65"/>
  <c r="AC198" i="65"/>
  <c r="AB198" i="65"/>
  <c r="AF198" i="65"/>
  <c r="AE127" i="65"/>
  <c r="AD127" i="65"/>
  <c r="AK119" i="65"/>
  <c r="AH119" i="65"/>
  <c r="AG119" i="65"/>
  <c r="AJ399" i="65"/>
  <c r="AI399" i="65"/>
  <c r="AD373" i="65"/>
  <c r="AE373" i="65"/>
  <c r="AM137" i="65"/>
  <c r="AP137" i="65"/>
  <c r="AL137" i="65"/>
  <c r="AG157" i="65"/>
  <c r="AH157" i="65"/>
  <c r="AK157" i="65"/>
  <c r="AQ104" i="65"/>
  <c r="AU104" i="65"/>
  <c r="AR104" i="65"/>
  <c r="AM372" i="65"/>
  <c r="AL372" i="65"/>
  <c r="AP372" i="65"/>
  <c r="AD304" i="65"/>
  <c r="AE304" i="65"/>
  <c r="Z426" i="65"/>
  <c r="Y426" i="65"/>
  <c r="AK338" i="65"/>
  <c r="AH338" i="65"/>
  <c r="AG338" i="65"/>
  <c r="AD261" i="65"/>
  <c r="AE261" i="65"/>
  <c r="Y114" i="65"/>
  <c r="Z114" i="65"/>
  <c r="AH55" i="65"/>
  <c r="AG55" i="65"/>
  <c r="AK55" i="65"/>
  <c r="AK47" i="65"/>
  <c r="AG47" i="65"/>
  <c r="AH47" i="65"/>
  <c r="AE15" i="65"/>
  <c r="AD15" i="65"/>
  <c r="AK494" i="65"/>
  <c r="AG494" i="65"/>
  <c r="AH494" i="65"/>
  <c r="AC427" i="65"/>
  <c r="AF427" i="65"/>
  <c r="AB427" i="65"/>
  <c r="AM378" i="65"/>
  <c r="AP378" i="65"/>
  <c r="AL378" i="65"/>
  <c r="AP160" i="65"/>
  <c r="AM160" i="65"/>
  <c r="AL160" i="65"/>
  <c r="AP106" i="65"/>
  <c r="AM106" i="65"/>
  <c r="AL106" i="65"/>
  <c r="AH3" i="65"/>
  <c r="AG3" i="65"/>
  <c r="AK3" i="65"/>
  <c r="AD180" i="65"/>
  <c r="AE180" i="65"/>
  <c r="AB152" i="65"/>
  <c r="AF152" i="65"/>
  <c r="AC152" i="65"/>
  <c r="AK356" i="65"/>
  <c r="AG356" i="65"/>
  <c r="AH356" i="65"/>
  <c r="AM163" i="65"/>
  <c r="AL163" i="65"/>
  <c r="AP163" i="65"/>
  <c r="AL65" i="65"/>
  <c r="AP65" i="65"/>
  <c r="AM65" i="65"/>
  <c r="AE37" i="65"/>
  <c r="AD37" i="65"/>
  <c r="AP74" i="65"/>
  <c r="AM74" i="65"/>
  <c r="AL74" i="65"/>
  <c r="AB450" i="65"/>
  <c r="AF450" i="65"/>
  <c r="AC450" i="65"/>
  <c r="AK361" i="65"/>
  <c r="AH361" i="65"/>
  <c r="AG361" i="65"/>
  <c r="Y297" i="65"/>
  <c r="Z297" i="65"/>
  <c r="AB267" i="65"/>
  <c r="AF267" i="65"/>
  <c r="AC267" i="65"/>
  <c r="AD224" i="65"/>
  <c r="AE224" i="65"/>
  <c r="AQ131" i="65"/>
  <c r="AU131" i="65"/>
  <c r="AR131" i="65"/>
  <c r="AB505" i="65"/>
  <c r="AC505" i="65"/>
  <c r="AF505" i="65"/>
  <c r="AB507" i="65"/>
  <c r="AC507" i="65"/>
  <c r="AF507" i="65"/>
  <c r="AE492" i="65"/>
  <c r="AD492" i="65"/>
  <c r="AK301" i="65"/>
  <c r="AH301" i="65"/>
  <c r="AG301" i="65"/>
  <c r="AI58" i="65"/>
  <c r="AJ58" i="65"/>
  <c r="Z503" i="65"/>
  <c r="Y503" i="65"/>
  <c r="AJ360" i="65"/>
  <c r="AI360" i="65"/>
  <c r="AH302" i="65"/>
  <c r="AG302" i="65"/>
  <c r="AK302" i="65"/>
  <c r="AJ151" i="65"/>
  <c r="AI151" i="65"/>
  <c r="AC23" i="65"/>
  <c r="AB23" i="65"/>
  <c r="AF23" i="65"/>
  <c r="AJ452" i="65"/>
  <c r="AI452" i="65"/>
  <c r="AJ431" i="65"/>
  <c r="AI431" i="65"/>
  <c r="AK383" i="65"/>
  <c r="AG383" i="65"/>
  <c r="AH383" i="65"/>
  <c r="AK289" i="65"/>
  <c r="AH289" i="65"/>
  <c r="AG289" i="65"/>
  <c r="AG212" i="65"/>
  <c r="AK212" i="65"/>
  <c r="AH212" i="65"/>
  <c r="AD140" i="65"/>
  <c r="AE140" i="65"/>
  <c r="AK64" i="65"/>
  <c r="AG64" i="65"/>
  <c r="AH64" i="65"/>
  <c r="AF418" i="65"/>
  <c r="AC418" i="65"/>
  <c r="AB418" i="65"/>
  <c r="AC346" i="65"/>
  <c r="AF346" i="65"/>
  <c r="AB346" i="65"/>
  <c r="AB292" i="65"/>
  <c r="AC292" i="65"/>
  <c r="AF292" i="65"/>
  <c r="AG179" i="65"/>
  <c r="AK179" i="65"/>
  <c r="AH179" i="65"/>
  <c r="AM139" i="65"/>
  <c r="AL139" i="65"/>
  <c r="AP139" i="65"/>
  <c r="Y504" i="65"/>
  <c r="Z504" i="65"/>
  <c r="AF472" i="65"/>
  <c r="AC472" i="65"/>
  <c r="AB472" i="65"/>
  <c r="AM440" i="65"/>
  <c r="AP440" i="65"/>
  <c r="AL440" i="65"/>
  <c r="AM215" i="65"/>
  <c r="AL215" i="65"/>
  <c r="AP215" i="65"/>
  <c r="AH164" i="65"/>
  <c r="AK164" i="65"/>
  <c r="AG164" i="65"/>
  <c r="AK78" i="65"/>
  <c r="AH78" i="65"/>
  <c r="AG78" i="65"/>
  <c r="AI54" i="65"/>
  <c r="AJ54" i="65"/>
  <c r="AI46" i="65"/>
  <c r="AJ46" i="65"/>
  <c r="AI28" i="65"/>
  <c r="AJ28" i="65"/>
  <c r="AP397" i="65"/>
  <c r="AM397" i="65"/>
  <c r="AL397" i="65"/>
  <c r="Y296" i="65"/>
  <c r="Z296" i="65"/>
  <c r="AE328" i="65"/>
  <c r="AD328" i="65"/>
  <c r="AB341" i="65"/>
  <c r="AF341" i="65"/>
  <c r="AC341" i="65"/>
  <c r="AD214" i="65"/>
  <c r="AE214" i="65"/>
  <c r="AN201" i="65"/>
  <c r="AO201" i="65"/>
  <c r="AD159" i="65"/>
  <c r="AE159" i="65"/>
  <c r="AM16" i="65"/>
  <c r="AL16" i="65"/>
  <c r="AP16" i="65"/>
  <c r="Z501" i="65"/>
  <c r="Y501" i="65"/>
  <c r="AE500" i="65"/>
  <c r="AD500" i="65"/>
  <c r="AE49" i="65"/>
  <c r="AD49" i="65"/>
  <c r="AE330" i="65"/>
  <c r="AD330" i="65"/>
  <c r="AJ175" i="65"/>
  <c r="AI175" i="65"/>
  <c r="AK115" i="65"/>
  <c r="AH115" i="65"/>
  <c r="AG115" i="65"/>
  <c r="AB63" i="65"/>
  <c r="AF63" i="65"/>
  <c r="AC63" i="65"/>
  <c r="Z196" i="65"/>
  <c r="Y196" i="65"/>
  <c r="AN103" i="65"/>
  <c r="AO103" i="65"/>
  <c r="AL71" i="65"/>
  <c r="AP71" i="65"/>
  <c r="AM71" i="65"/>
  <c r="AJ12" i="65"/>
  <c r="AI12" i="65"/>
  <c r="Z419" i="65"/>
  <c r="Y419" i="65"/>
  <c r="Y122" i="65"/>
  <c r="Z122" i="65"/>
  <c r="Y120" i="65"/>
  <c r="Z120" i="65"/>
  <c r="AK332" i="65"/>
  <c r="AH332" i="65"/>
  <c r="AG332" i="65"/>
  <c r="Z423" i="65"/>
  <c r="Y423" i="65"/>
  <c r="Z416" i="65"/>
  <c r="Y416" i="65"/>
  <c r="AE350" i="65"/>
  <c r="AD350" i="65"/>
  <c r="AG359" i="65"/>
  <c r="AH359" i="65"/>
  <c r="AK359" i="65"/>
  <c r="AH321" i="65"/>
  <c r="AG321" i="65"/>
  <c r="AK321" i="65"/>
  <c r="AB278" i="65"/>
  <c r="AC278" i="65"/>
  <c r="AF278" i="65"/>
  <c r="AO92" i="65"/>
  <c r="AN92" i="65"/>
  <c r="Z72" i="66"/>
  <c r="Z144" i="66"/>
  <c r="U83" i="66"/>
  <c r="Z92" i="66"/>
  <c r="U62" i="66"/>
  <c r="U68" i="66"/>
  <c r="U101" i="66"/>
  <c r="T46" i="66"/>
  <c r="AE394" i="66"/>
  <c r="T66" i="66"/>
  <c r="T53" i="66"/>
  <c r="T112" i="66"/>
  <c r="T83" i="66"/>
  <c r="T86" i="66"/>
  <c r="R240" i="66"/>
  <c r="AA227" i="66"/>
  <c r="W60" i="66"/>
  <c r="Y60" i="66" s="1"/>
  <c r="U46" i="66"/>
  <c r="S227" i="66"/>
  <c r="U95" i="66"/>
  <c r="U98" i="66"/>
  <c r="AC492" i="66"/>
  <c r="S476" i="66"/>
  <c r="R394" i="66"/>
  <c r="V397" i="66"/>
  <c r="W394" i="66"/>
  <c r="S273" i="66"/>
  <c r="AA72" i="66"/>
  <c r="AA98" i="66"/>
  <c r="U29" i="66"/>
  <c r="X4" i="66"/>
  <c r="T89" i="66"/>
  <c r="U84" i="66"/>
  <c r="Z225" i="66"/>
  <c r="V428" i="66"/>
  <c r="S428" i="66"/>
  <c r="AF394" i="66"/>
  <c r="W381" i="66"/>
  <c r="R304" i="66"/>
  <c r="AF284" i="66"/>
  <c r="S279" i="66"/>
  <c r="S240" i="66"/>
  <c r="AA66" i="66"/>
  <c r="W29" i="66"/>
  <c r="U109" i="66"/>
  <c r="Z66" i="66"/>
  <c r="R60" i="66"/>
  <c r="Z60" i="66"/>
  <c r="W486" i="66"/>
  <c r="S402" i="66"/>
  <c r="AB394" i="66"/>
  <c r="AD394" i="66" s="1"/>
  <c r="R381" i="66"/>
  <c r="U74" i="66"/>
  <c r="R227" i="66"/>
  <c r="S280" i="66"/>
  <c r="R183" i="66"/>
  <c r="W140" i="66"/>
  <c r="Y140" i="66" s="1"/>
  <c r="W66" i="66"/>
  <c r="Y66" i="66" s="1"/>
  <c r="T77" i="66"/>
  <c r="T80" i="66"/>
  <c r="S499" i="66"/>
  <c r="W441" i="66"/>
  <c r="V402" i="66"/>
  <c r="S381" i="66"/>
  <c r="U324" i="66"/>
  <c r="V304" i="66"/>
  <c r="V292" i="66"/>
  <c r="AA60" i="66"/>
  <c r="U38" i="66"/>
  <c r="Z76" i="66"/>
  <c r="AA324" i="66"/>
  <c r="R241" i="66"/>
  <c r="S292" i="66"/>
  <c r="X244" i="66"/>
  <c r="S140" i="66"/>
  <c r="AA167" i="66"/>
  <c r="AA140" i="66"/>
  <c r="X59" i="66"/>
  <c r="V183" i="66"/>
  <c r="T56" i="66"/>
  <c r="R144" i="66"/>
  <c r="AA144" i="66"/>
  <c r="V178" i="66"/>
  <c r="T76" i="66"/>
  <c r="Z48" i="66"/>
  <c r="AA102" i="66"/>
  <c r="U47" i="66"/>
  <c r="X441" i="66"/>
  <c r="AC225" i="66"/>
  <c r="AE225" i="66" s="1"/>
  <c r="Z94" i="66"/>
  <c r="U320" i="66"/>
  <c r="R280" i="66"/>
  <c r="T98" i="66"/>
  <c r="AA89" i="66"/>
  <c r="W144" i="66"/>
  <c r="Y144" i="66" s="1"/>
  <c r="R178" i="66"/>
  <c r="AA83" i="66"/>
  <c r="AA65" i="66"/>
  <c r="AF225" i="66"/>
  <c r="U48" i="66"/>
  <c r="S241" i="66"/>
  <c r="V187" i="66"/>
  <c r="S144" i="66"/>
  <c r="AA52" i="66"/>
  <c r="X113" i="66"/>
  <c r="AA62" i="66"/>
  <c r="U54" i="66"/>
  <c r="AA59" i="66"/>
  <c r="W83" i="66"/>
  <c r="W65" i="66"/>
  <c r="U44" i="66"/>
  <c r="Z158" i="66"/>
  <c r="Z88" i="66"/>
  <c r="T74" i="66"/>
  <c r="R140" i="66"/>
  <c r="W52" i="66"/>
  <c r="Y52" i="66" s="1"/>
  <c r="X167" i="66"/>
  <c r="W62" i="66"/>
  <c r="Y62" i="66" s="1"/>
  <c r="U100" i="66"/>
  <c r="U8" i="66"/>
  <c r="R225" i="66"/>
  <c r="AK450" i="66"/>
  <c r="AG450" i="66"/>
  <c r="AH450" i="66"/>
  <c r="AA429" i="66"/>
  <c r="AB429" i="66" s="1"/>
  <c r="W429" i="66"/>
  <c r="X429" i="66"/>
  <c r="X337" i="66"/>
  <c r="V389" i="66"/>
  <c r="R203" i="66"/>
  <c r="R166" i="66"/>
  <c r="AA88" i="66"/>
  <c r="X141" i="66"/>
  <c r="U96" i="66"/>
  <c r="T108" i="66"/>
  <c r="T105" i="66"/>
  <c r="T50" i="66"/>
  <c r="T479" i="66"/>
  <c r="S385" i="66"/>
  <c r="T203" i="66"/>
  <c r="V214" i="66"/>
  <c r="S192" i="66"/>
  <c r="AA64" i="66"/>
  <c r="AC64" i="66" s="1"/>
  <c r="W101" i="66"/>
  <c r="V170" i="66"/>
  <c r="R149" i="66"/>
  <c r="AL6" i="66"/>
  <c r="AC450" i="66"/>
  <c r="W450" i="66"/>
  <c r="R357" i="66"/>
  <c r="T183" i="66"/>
  <c r="R214" i="66"/>
  <c r="T171" i="66"/>
  <c r="AA141" i="66"/>
  <c r="W64" i="66"/>
  <c r="Y64" i="66" s="1"/>
  <c r="W149" i="66"/>
  <c r="X101" i="66"/>
  <c r="R170" i="66"/>
  <c r="S149" i="66"/>
  <c r="AA41" i="66"/>
  <c r="U65" i="66"/>
  <c r="R429" i="66"/>
  <c r="AB450" i="66"/>
  <c r="R430" i="66"/>
  <c r="S430" i="66"/>
  <c r="X450" i="66"/>
  <c r="S357" i="66"/>
  <c r="AA105" i="66"/>
  <c r="S166" i="66"/>
  <c r="W105" i="66"/>
  <c r="T100" i="66"/>
  <c r="W89" i="66"/>
  <c r="R141" i="66"/>
  <c r="U31" i="66"/>
  <c r="W41" i="66"/>
  <c r="S429" i="66"/>
  <c r="S141" i="66"/>
  <c r="X458" i="66"/>
  <c r="AA435" i="66"/>
  <c r="AC435" i="66" s="1"/>
  <c r="T419" i="66"/>
  <c r="AA427" i="66"/>
  <c r="AA341" i="66"/>
  <c r="AB341" i="66" s="1"/>
  <c r="U78" i="66"/>
  <c r="U108" i="66"/>
  <c r="X106" i="66"/>
  <c r="Y106" i="66" s="1"/>
  <c r="AA514" i="66"/>
  <c r="T38" i="66"/>
  <c r="Y175" i="66"/>
  <c r="U105" i="66"/>
  <c r="T60" i="66"/>
  <c r="AK175" i="66"/>
  <c r="AL175" i="66" s="1"/>
  <c r="W514" i="66"/>
  <c r="X439" i="66"/>
  <c r="U86" i="66"/>
  <c r="AA262" i="66"/>
  <c r="AA104" i="66"/>
  <c r="AF104" i="66" s="1"/>
  <c r="T90" i="66"/>
  <c r="AG175" i="66"/>
  <c r="AA439" i="66"/>
  <c r="W427" i="66"/>
  <c r="W341" i="66"/>
  <c r="X435" i="66"/>
  <c r="W77" i="66"/>
  <c r="AB3" i="66"/>
  <c r="S77" i="67"/>
  <c r="R277" i="67"/>
  <c r="R41" i="67"/>
  <c r="X41" i="67"/>
  <c r="V237" i="67"/>
  <c r="R439" i="67"/>
  <c r="S141" i="67"/>
  <c r="AA41" i="67"/>
  <c r="S41" i="67"/>
  <c r="V141" i="67"/>
  <c r="AA141" i="67" s="1"/>
  <c r="S64" i="67"/>
  <c r="S76" i="67"/>
  <c r="S237" i="67"/>
  <c r="S313" i="67"/>
  <c r="AA439" i="67"/>
  <c r="V22" i="67"/>
  <c r="X22" i="67" s="1"/>
  <c r="R17" i="67"/>
  <c r="V60" i="67"/>
  <c r="T209" i="67"/>
  <c r="R225" i="67"/>
  <c r="AA225" i="67"/>
  <c r="V319" i="67"/>
  <c r="V475" i="67"/>
  <c r="V156" i="67"/>
  <c r="R247" i="67"/>
  <c r="V277" i="67"/>
  <c r="S181" i="67"/>
  <c r="S409" i="67"/>
  <c r="R509" i="67"/>
  <c r="V210" i="67"/>
  <c r="AA210" i="67" s="1"/>
  <c r="V355" i="67"/>
  <c r="X355" i="67" s="1"/>
  <c r="Y355" i="67" s="1"/>
  <c r="S439" i="67"/>
  <c r="U439" i="67" s="1"/>
  <c r="V77" i="67"/>
  <c r="W164" i="67"/>
  <c r="R355" i="67"/>
  <c r="R104" i="67"/>
  <c r="AA48" i="67"/>
  <c r="R204" i="67"/>
  <c r="V238" i="67"/>
  <c r="V395" i="67"/>
  <c r="S479" i="67"/>
  <c r="S48" i="67"/>
  <c r="S456" i="67"/>
  <c r="R48" i="67"/>
  <c r="U65" i="67"/>
  <c r="U107" i="67"/>
  <c r="V364" i="67"/>
  <c r="S471" i="67"/>
  <c r="R65" i="67"/>
  <c r="S29" i="67"/>
  <c r="X104" i="67"/>
  <c r="V258" i="67"/>
  <c r="T85" i="67"/>
  <c r="W104" i="67"/>
  <c r="V471" i="67"/>
  <c r="W471" i="67" s="1"/>
  <c r="S501" i="67"/>
  <c r="V29" i="67"/>
  <c r="V56" i="67"/>
  <c r="AA158" i="67"/>
  <c r="V315" i="67"/>
  <c r="V380" i="67"/>
  <c r="R380" i="67"/>
  <c r="AF477" i="66"/>
  <c r="AB477" i="66"/>
  <c r="AD477" i="66" s="1"/>
  <c r="X91" i="66"/>
  <c r="Z91" i="66" s="1"/>
  <c r="BN10" i="67"/>
  <c r="AP3" i="67"/>
  <c r="AL3" i="67"/>
  <c r="AM3" i="67"/>
  <c r="AJ3" i="67"/>
  <c r="AI3" i="67"/>
  <c r="R23" i="67"/>
  <c r="V128" i="67"/>
  <c r="V93" i="67"/>
  <c r="S342" i="67"/>
  <c r="X365" i="67"/>
  <c r="Y365" i="67" s="1"/>
  <c r="V271" i="67"/>
  <c r="S447" i="67"/>
  <c r="AA5" i="67"/>
  <c r="V68" i="67"/>
  <c r="R56" i="67"/>
  <c r="W158" i="67"/>
  <c r="V279" i="67"/>
  <c r="U346" i="67"/>
  <c r="R446" i="67"/>
  <c r="R271" i="67"/>
  <c r="V456" i="67"/>
  <c r="R110" i="67"/>
  <c r="S150" i="67"/>
  <c r="U150" i="67" s="1"/>
  <c r="S5" i="67"/>
  <c r="R158" i="67"/>
  <c r="S315" i="67"/>
  <c r="R364" i="67"/>
  <c r="AA365" i="67"/>
  <c r="AB365" i="67" s="1"/>
  <c r="R479" i="67"/>
  <c r="R5" i="67"/>
  <c r="S110" i="67"/>
  <c r="S7" i="67"/>
  <c r="V40" i="67"/>
  <c r="AA65" i="67"/>
  <c r="AF65" i="67" s="1"/>
  <c r="R107" i="67"/>
  <c r="S158" i="67"/>
  <c r="S365" i="67"/>
  <c r="R342" i="67"/>
  <c r="W5" i="67"/>
  <c r="X65" i="67"/>
  <c r="Y65" i="67" s="1"/>
  <c r="S196" i="67"/>
  <c r="U196" i="67" s="1"/>
  <c r="S234" i="67"/>
  <c r="R365" i="67"/>
  <c r="T364" i="67"/>
  <c r="R93" i="67"/>
  <c r="S128" i="67"/>
  <c r="T128" i="67" s="1"/>
  <c r="S137" i="67"/>
  <c r="R234" i="67"/>
  <c r="R279" i="67"/>
  <c r="S442" i="67"/>
  <c r="S446" i="67"/>
  <c r="U446" i="67" s="1"/>
  <c r="X37" i="67"/>
  <c r="Y37" i="67" s="1"/>
  <c r="R64" i="67"/>
  <c r="R276" i="67"/>
  <c r="V358" i="67"/>
  <c r="W314" i="67"/>
  <c r="AA22" i="67"/>
  <c r="V23" i="67"/>
  <c r="AA23" i="67" s="1"/>
  <c r="AF37" i="67"/>
  <c r="AA64" i="67"/>
  <c r="V103" i="67"/>
  <c r="T4" i="67"/>
  <c r="R25" i="67"/>
  <c r="S84" i="67"/>
  <c r="U84" i="67" s="1"/>
  <c r="R314" i="67"/>
  <c r="T22" i="67"/>
  <c r="X110" i="67"/>
  <c r="V84" i="67"/>
  <c r="AA84" i="67" s="1"/>
  <c r="V196" i="67"/>
  <c r="S511" i="67"/>
  <c r="AA10" i="67"/>
  <c r="AF10" i="67" s="1"/>
  <c r="W22" i="67"/>
  <c r="S36" i="67"/>
  <c r="S33" i="67"/>
  <c r="U33" i="67" s="1"/>
  <c r="T92" i="67"/>
  <c r="V107" i="67"/>
  <c r="W107" i="67" s="1"/>
  <c r="V100" i="67"/>
  <c r="X161" i="67"/>
  <c r="R148" i="67"/>
  <c r="W161" i="67"/>
  <c r="W185" i="67"/>
  <c r="R205" i="67"/>
  <c r="R241" i="67"/>
  <c r="Z293" i="67"/>
  <c r="W308" i="67"/>
  <c r="S307" i="67"/>
  <c r="U307" i="67" s="1"/>
  <c r="V394" i="67"/>
  <c r="S464" i="67"/>
  <c r="V506" i="67"/>
  <c r="V150" i="67"/>
  <c r="AA150" i="67" s="1"/>
  <c r="R210" i="67"/>
  <c r="S299" i="67"/>
  <c r="U299" i="67" s="1"/>
  <c r="S197" i="67"/>
  <c r="R59" i="67"/>
  <c r="V59" i="67"/>
  <c r="V7" i="67"/>
  <c r="V157" i="67"/>
  <c r="S73" i="67"/>
  <c r="W64" i="67"/>
  <c r="W387" i="67"/>
  <c r="U148" i="67"/>
  <c r="V282" i="67"/>
  <c r="S314" i="67"/>
  <c r="R335" i="67"/>
  <c r="T282" i="67"/>
  <c r="S320" i="67"/>
  <c r="U320" i="67" s="1"/>
  <c r="R358" i="67"/>
  <c r="AA314" i="67"/>
  <c r="U358" i="67"/>
  <c r="R511" i="67"/>
  <c r="S161" i="67"/>
  <c r="U161" i="67" s="1"/>
  <c r="AC161" i="67"/>
  <c r="AE161" i="67" s="1"/>
  <c r="R340" i="67"/>
  <c r="V369" i="67"/>
  <c r="R103" i="67"/>
  <c r="V25" i="67"/>
  <c r="AA25" i="67" s="1"/>
  <c r="AA126" i="67"/>
  <c r="R157" i="67"/>
  <c r="R282" i="67"/>
  <c r="V340" i="67"/>
  <c r="AC359" i="67"/>
  <c r="R397" i="67"/>
  <c r="S231" i="67"/>
  <c r="U231" i="67" s="1"/>
  <c r="R185" i="67"/>
  <c r="S126" i="67"/>
  <c r="U126" i="67" s="1"/>
  <c r="T210" i="67"/>
  <c r="T167" i="67"/>
  <c r="R229" i="67"/>
  <c r="R100" i="67"/>
  <c r="R126" i="67"/>
  <c r="X126" i="67"/>
  <c r="S185" i="67"/>
  <c r="V229" i="67"/>
  <c r="S413" i="67"/>
  <c r="T413" i="67" s="1"/>
  <c r="S394" i="67"/>
  <c r="S397" i="67"/>
  <c r="V241" i="67"/>
  <c r="AA241" i="67" s="1"/>
  <c r="T47" i="66"/>
  <c r="AA91" i="66"/>
  <c r="T82" i="66"/>
  <c r="AE477" i="66"/>
  <c r="T59" i="66"/>
  <c r="U71" i="66"/>
  <c r="T34" i="66"/>
  <c r="U426" i="66"/>
  <c r="AA445" i="66"/>
  <c r="AF445" i="66" s="1"/>
  <c r="AA333" i="66"/>
  <c r="X297" i="66"/>
  <c r="Y263" i="66"/>
  <c r="AA113" i="66"/>
  <c r="X262" i="66"/>
  <c r="U181" i="66"/>
  <c r="U7" i="66"/>
  <c r="X104" i="66"/>
  <c r="AA108" i="66"/>
  <c r="AC108" i="66" s="1"/>
  <c r="U82" i="66"/>
  <c r="AA35" i="66"/>
  <c r="AA77" i="66"/>
  <c r="AF77" i="66" s="1"/>
  <c r="AA479" i="66"/>
  <c r="Z156" i="66"/>
  <c r="AA169" i="66"/>
  <c r="X169" i="66"/>
  <c r="W169" i="66"/>
  <c r="U328" i="66"/>
  <c r="T44" i="66"/>
  <c r="AA36" i="66"/>
  <c r="U77" i="66"/>
  <c r="AH6" i="66"/>
  <c r="T84" i="66"/>
  <c r="U89" i="66"/>
  <c r="AP6" i="66"/>
  <c r="Z479" i="66"/>
  <c r="AA181" i="66"/>
  <c r="X181" i="66"/>
  <c r="Z181" i="66" s="1"/>
  <c r="W453" i="66"/>
  <c r="W479" i="66"/>
  <c r="AA453" i="66"/>
  <c r="W36" i="66"/>
  <c r="Y36" i="66" s="1"/>
  <c r="AD225" i="66"/>
  <c r="AG6" i="66"/>
  <c r="T441" i="66"/>
  <c r="W333" i="66"/>
  <c r="T72" i="66"/>
  <c r="U53" i="66"/>
  <c r="T64" i="66"/>
  <c r="U59" i="66"/>
  <c r="AA173" i="66"/>
  <c r="W173" i="66"/>
  <c r="Y173" i="66" s="1"/>
  <c r="W445" i="66"/>
  <c r="Y445" i="66" s="1"/>
  <c r="U227" i="66"/>
  <c r="T227" i="66"/>
  <c r="AD450" i="66"/>
  <c r="AE450" i="66"/>
  <c r="U315" i="66"/>
  <c r="T315" i="66"/>
  <c r="AA433" i="66"/>
  <c r="X433" i="66"/>
  <c r="U394" i="66"/>
  <c r="T394" i="66"/>
  <c r="AA411" i="66"/>
  <c r="W411" i="66"/>
  <c r="U260" i="66"/>
  <c r="T260" i="66"/>
  <c r="AA417" i="66"/>
  <c r="W417" i="66"/>
  <c r="Z100" i="66"/>
  <c r="Y100" i="66"/>
  <c r="AD175" i="66"/>
  <c r="AE175" i="66"/>
  <c r="U425" i="66"/>
  <c r="T425" i="66"/>
  <c r="Y6" i="66"/>
  <c r="Z6" i="66"/>
  <c r="U417" i="66"/>
  <c r="T417" i="66"/>
  <c r="AE171" i="66"/>
  <c r="AD171" i="66"/>
  <c r="AA437" i="66"/>
  <c r="X437" i="66"/>
  <c r="AB441" i="66"/>
  <c r="AF441" i="66"/>
  <c r="AC441" i="66"/>
  <c r="U262" i="66"/>
  <c r="T262" i="66"/>
  <c r="U3" i="66"/>
  <c r="T3" i="66"/>
  <c r="AA449" i="66"/>
  <c r="W449" i="66"/>
  <c r="T263" i="66"/>
  <c r="U263" i="66"/>
  <c r="AA165" i="66"/>
  <c r="W165" i="66"/>
  <c r="AE6" i="66"/>
  <c r="AD6" i="66"/>
  <c r="T244" i="66"/>
  <c r="U244" i="66"/>
  <c r="U491" i="66"/>
  <c r="T491" i="66"/>
  <c r="Z514" i="66"/>
  <c r="Y514" i="66"/>
  <c r="AK492" i="66"/>
  <c r="AG492" i="66"/>
  <c r="AH492" i="66"/>
  <c r="AA484" i="66"/>
  <c r="X484" i="66"/>
  <c r="W484" i="66"/>
  <c r="AJ450" i="66"/>
  <c r="AI450" i="66"/>
  <c r="U463" i="66"/>
  <c r="T463" i="66"/>
  <c r="U388" i="66"/>
  <c r="T388" i="66"/>
  <c r="AA413" i="66"/>
  <c r="X413" i="66"/>
  <c r="W413" i="66"/>
  <c r="AF367" i="66"/>
  <c r="AB367" i="66"/>
  <c r="AC367" i="66"/>
  <c r="U399" i="66"/>
  <c r="T399" i="66"/>
  <c r="S299" i="66"/>
  <c r="R299" i="66"/>
  <c r="V299" i="66"/>
  <c r="S270" i="66"/>
  <c r="R270" i="66"/>
  <c r="V270" i="66"/>
  <c r="S266" i="66"/>
  <c r="V266" i="66"/>
  <c r="R266" i="66"/>
  <c r="AA243" i="66"/>
  <c r="X243" i="66"/>
  <c r="W243" i="66"/>
  <c r="U168" i="66"/>
  <c r="T168" i="66"/>
  <c r="S311" i="66"/>
  <c r="V311" i="66"/>
  <c r="R311" i="66"/>
  <c r="X192" i="66"/>
  <c r="AA192" i="66"/>
  <c r="W192" i="66"/>
  <c r="X176" i="66"/>
  <c r="AA176" i="66"/>
  <c r="W176" i="66"/>
  <c r="S250" i="66"/>
  <c r="V250" i="66"/>
  <c r="R250" i="66"/>
  <c r="AB242" i="66"/>
  <c r="AC242" i="66"/>
  <c r="AF242" i="66"/>
  <c r="AF182" i="66"/>
  <c r="AC182" i="66"/>
  <c r="AB182" i="66"/>
  <c r="AC82" i="66"/>
  <c r="AF82" i="66"/>
  <c r="AB82" i="66"/>
  <c r="T196" i="66"/>
  <c r="U196" i="66"/>
  <c r="U170" i="66"/>
  <c r="T170" i="66"/>
  <c r="T159" i="66"/>
  <c r="U159" i="66"/>
  <c r="U106" i="66"/>
  <c r="T106" i="66"/>
  <c r="U24" i="66"/>
  <c r="T24" i="66"/>
  <c r="AC104" i="66"/>
  <c r="AB104" i="66"/>
  <c r="T498" i="66"/>
  <c r="U498" i="66"/>
  <c r="AA509" i="66"/>
  <c r="X509" i="66"/>
  <c r="W509" i="66"/>
  <c r="S497" i="66"/>
  <c r="R497" i="66"/>
  <c r="V497" i="66"/>
  <c r="U512" i="66"/>
  <c r="T512" i="66"/>
  <c r="AA505" i="66"/>
  <c r="W505" i="66"/>
  <c r="X505" i="66"/>
  <c r="W499" i="66"/>
  <c r="AA499" i="66"/>
  <c r="X499" i="66"/>
  <c r="AA507" i="66"/>
  <c r="X507" i="66"/>
  <c r="W507" i="66"/>
  <c r="W493" i="66"/>
  <c r="X493" i="66"/>
  <c r="AA493" i="66"/>
  <c r="AA489" i="66"/>
  <c r="W489" i="66"/>
  <c r="X489" i="66"/>
  <c r="V487" i="66"/>
  <c r="S487" i="66"/>
  <c r="R487" i="66"/>
  <c r="W465" i="66"/>
  <c r="AA465" i="66"/>
  <c r="X465" i="66"/>
  <c r="AA470" i="66"/>
  <c r="W470" i="66"/>
  <c r="X470" i="66"/>
  <c r="X459" i="66"/>
  <c r="AA459" i="66"/>
  <c r="W459" i="66"/>
  <c r="AA472" i="66"/>
  <c r="X472" i="66"/>
  <c r="W472" i="66"/>
  <c r="X455" i="66"/>
  <c r="AA455" i="66"/>
  <c r="W455" i="66"/>
  <c r="Y486" i="66"/>
  <c r="Z486" i="66"/>
  <c r="AF458" i="66"/>
  <c r="AC458" i="66"/>
  <c r="AB458" i="66"/>
  <c r="Z452" i="66"/>
  <c r="Y452" i="66"/>
  <c r="T442" i="66"/>
  <c r="U442" i="66"/>
  <c r="Y443" i="66"/>
  <c r="Z443" i="66"/>
  <c r="X428" i="66"/>
  <c r="AA428" i="66"/>
  <c r="W428" i="66"/>
  <c r="V469" i="66"/>
  <c r="S469" i="66"/>
  <c r="R469" i="66"/>
  <c r="X426" i="66"/>
  <c r="W426" i="66"/>
  <c r="AA426" i="66"/>
  <c r="Z429" i="66"/>
  <c r="Y429" i="66"/>
  <c r="Y448" i="66"/>
  <c r="Z448" i="66"/>
  <c r="T434" i="66"/>
  <c r="U434" i="66"/>
  <c r="V396" i="66"/>
  <c r="S396" i="66"/>
  <c r="R396" i="66"/>
  <c r="U405" i="66"/>
  <c r="T405" i="66"/>
  <c r="X432" i="66"/>
  <c r="W432" i="66"/>
  <c r="AA432" i="66"/>
  <c r="V406" i="66"/>
  <c r="S406" i="66"/>
  <c r="R406" i="66"/>
  <c r="T386" i="66"/>
  <c r="U386" i="66"/>
  <c r="AA390" i="66"/>
  <c r="W390" i="66"/>
  <c r="X390" i="66"/>
  <c r="AB398" i="66"/>
  <c r="AC398" i="66"/>
  <c r="AF398" i="66"/>
  <c r="S393" i="66"/>
  <c r="R393" i="66"/>
  <c r="V393" i="66"/>
  <c r="AA374" i="66"/>
  <c r="W374" i="66"/>
  <c r="X374" i="66"/>
  <c r="U382" i="66"/>
  <c r="T382" i="66"/>
  <c r="AG434" i="66"/>
  <c r="AK434" i="66"/>
  <c r="AH434" i="66"/>
  <c r="T381" i="66"/>
  <c r="U381" i="66"/>
  <c r="V368" i="66"/>
  <c r="S368" i="66"/>
  <c r="R368" i="66"/>
  <c r="U337" i="66"/>
  <c r="T337" i="66"/>
  <c r="Z427" i="66"/>
  <c r="Y427" i="66"/>
  <c r="S369" i="66"/>
  <c r="V369" i="66"/>
  <c r="R369" i="66"/>
  <c r="AF337" i="66"/>
  <c r="AC337" i="66"/>
  <c r="AB337" i="66"/>
  <c r="AA327" i="66"/>
  <c r="W327" i="66"/>
  <c r="X327" i="66"/>
  <c r="AC315" i="66"/>
  <c r="AF315" i="66"/>
  <c r="AB315" i="66"/>
  <c r="W404" i="66"/>
  <c r="AA404" i="66"/>
  <c r="X404" i="66"/>
  <c r="U352" i="66"/>
  <c r="T352" i="66"/>
  <c r="Y341" i="66"/>
  <c r="Z341" i="66"/>
  <c r="R314" i="66"/>
  <c r="S314" i="66"/>
  <c r="V314" i="66"/>
  <c r="AA399" i="66"/>
  <c r="W399" i="66"/>
  <c r="X399" i="66"/>
  <c r="AA355" i="66"/>
  <c r="W355" i="66"/>
  <c r="X355" i="66"/>
  <c r="U335" i="66"/>
  <c r="T335" i="66"/>
  <c r="X320" i="66"/>
  <c r="AA320" i="66"/>
  <c r="W320" i="66"/>
  <c r="U358" i="66"/>
  <c r="T358" i="66"/>
  <c r="U346" i="66"/>
  <c r="T346" i="66"/>
  <c r="AA317" i="66"/>
  <c r="X317" i="66"/>
  <c r="W317" i="66"/>
  <c r="AA308" i="66"/>
  <c r="W308" i="66"/>
  <c r="X308" i="66"/>
  <c r="AA349" i="66"/>
  <c r="W349" i="66"/>
  <c r="X349" i="66"/>
  <c r="V310" i="66"/>
  <c r="S310" i="66"/>
  <c r="R310" i="66"/>
  <c r="W300" i="66"/>
  <c r="AA300" i="66"/>
  <c r="X300" i="66"/>
  <c r="AF324" i="66"/>
  <c r="AB324" i="66"/>
  <c r="AC324" i="66"/>
  <c r="V312" i="66"/>
  <c r="R312" i="66"/>
  <c r="S312" i="66"/>
  <c r="U295" i="66"/>
  <c r="T295" i="66"/>
  <c r="T304" i="66"/>
  <c r="U304" i="66"/>
  <c r="U291" i="66"/>
  <c r="T291" i="66"/>
  <c r="AA273" i="66"/>
  <c r="X273" i="66"/>
  <c r="W273" i="66"/>
  <c r="AE284" i="66"/>
  <c r="AD284" i="66"/>
  <c r="AA275" i="66"/>
  <c r="X275" i="66"/>
  <c r="W275" i="66"/>
  <c r="AA277" i="66"/>
  <c r="W277" i="66"/>
  <c r="X277" i="66"/>
  <c r="S258" i="66"/>
  <c r="R258" i="66"/>
  <c r="V258" i="66"/>
  <c r="T239" i="66"/>
  <c r="U239" i="66"/>
  <c r="U293" i="66"/>
  <c r="T293" i="66"/>
  <c r="U276" i="66"/>
  <c r="T276" i="66"/>
  <c r="U280" i="66"/>
  <c r="T280" i="66"/>
  <c r="S272" i="66"/>
  <c r="R272" i="66"/>
  <c r="V272" i="66"/>
  <c r="V221" i="66"/>
  <c r="S221" i="66"/>
  <c r="R221" i="66"/>
  <c r="V217" i="66"/>
  <c r="S217" i="66"/>
  <c r="R217" i="66"/>
  <c r="AA255" i="66"/>
  <c r="X255" i="66"/>
  <c r="W255" i="66"/>
  <c r="U242" i="66"/>
  <c r="T242" i="66"/>
  <c r="W230" i="66"/>
  <c r="AA230" i="66"/>
  <c r="X230" i="66"/>
  <c r="V199" i="66"/>
  <c r="R199" i="66"/>
  <c r="S199" i="66"/>
  <c r="V233" i="66"/>
  <c r="S233" i="66"/>
  <c r="R233" i="66"/>
  <c r="W203" i="66"/>
  <c r="AA203" i="66"/>
  <c r="X203" i="66"/>
  <c r="X187" i="66"/>
  <c r="AA187" i="66"/>
  <c r="W187" i="66"/>
  <c r="Z171" i="66"/>
  <c r="Y171" i="66"/>
  <c r="S200" i="66"/>
  <c r="V200" i="66"/>
  <c r="R200" i="66"/>
  <c r="X168" i="66"/>
  <c r="W168" i="66"/>
  <c r="AA168" i="66"/>
  <c r="Y227" i="66"/>
  <c r="Z227" i="66"/>
  <c r="U160" i="66"/>
  <c r="T160" i="66"/>
  <c r="U148" i="66"/>
  <c r="T148" i="66"/>
  <c r="AF113" i="66"/>
  <c r="AC113" i="66"/>
  <c r="AB113" i="66"/>
  <c r="T97" i="66"/>
  <c r="U97" i="66"/>
  <c r="Z34" i="66"/>
  <c r="Y34" i="66"/>
  <c r="Y242" i="66"/>
  <c r="Z242" i="66"/>
  <c r="AF161" i="66"/>
  <c r="AC161" i="66"/>
  <c r="AB161" i="66"/>
  <c r="AF155" i="66"/>
  <c r="AC155" i="66"/>
  <c r="AB155" i="66"/>
  <c r="AF149" i="66"/>
  <c r="AC149" i="66"/>
  <c r="AB149" i="66"/>
  <c r="AF143" i="66"/>
  <c r="AC143" i="66"/>
  <c r="AB143" i="66"/>
  <c r="T111" i="66"/>
  <c r="U111" i="66"/>
  <c r="S212" i="66"/>
  <c r="V212" i="66"/>
  <c r="R212" i="66"/>
  <c r="AA209" i="66"/>
  <c r="X209" i="66"/>
  <c r="W209" i="66"/>
  <c r="V205" i="66"/>
  <c r="S205" i="66"/>
  <c r="R205" i="66"/>
  <c r="AA196" i="66"/>
  <c r="X196" i="66"/>
  <c r="W196" i="66"/>
  <c r="Y186" i="66"/>
  <c r="Z186" i="66"/>
  <c r="Z159" i="66"/>
  <c r="Y159" i="66"/>
  <c r="Z153" i="66"/>
  <c r="Y153" i="66"/>
  <c r="Z147" i="66"/>
  <c r="Y147" i="66"/>
  <c r="Z141" i="66"/>
  <c r="Y141" i="66"/>
  <c r="Z113" i="66"/>
  <c r="Y113" i="66"/>
  <c r="Z101" i="66"/>
  <c r="Y101" i="66"/>
  <c r="T195" i="66"/>
  <c r="U195" i="66"/>
  <c r="U162" i="66"/>
  <c r="T162" i="66"/>
  <c r="R344" i="66"/>
  <c r="S344" i="66"/>
  <c r="V344" i="66"/>
  <c r="U191" i="66"/>
  <c r="T191" i="66"/>
  <c r="U132" i="66"/>
  <c r="T132" i="66"/>
  <c r="U120" i="66"/>
  <c r="T120" i="66"/>
  <c r="X107" i="66"/>
  <c r="W107" i="66"/>
  <c r="AA107" i="66"/>
  <c r="AC92" i="66"/>
  <c r="AF92" i="66"/>
  <c r="AB92" i="66"/>
  <c r="AC74" i="66"/>
  <c r="AF74" i="66"/>
  <c r="AB74" i="66"/>
  <c r="AC50" i="66"/>
  <c r="AF50" i="66"/>
  <c r="AB50" i="66"/>
  <c r="V13" i="66"/>
  <c r="S13" i="66"/>
  <c r="R13" i="66"/>
  <c r="R61" i="66"/>
  <c r="S61" i="66"/>
  <c r="V61" i="66"/>
  <c r="Z104" i="66"/>
  <c r="Y104" i="66"/>
  <c r="R79" i="66"/>
  <c r="S79" i="66"/>
  <c r="V79" i="66"/>
  <c r="AE201" i="66"/>
  <c r="AD201" i="66"/>
  <c r="X25" i="66"/>
  <c r="W25" i="66"/>
  <c r="AA25" i="66"/>
  <c r="Z59" i="66"/>
  <c r="Y59" i="66"/>
  <c r="X216" i="66"/>
  <c r="W216" i="66"/>
  <c r="AA216" i="66"/>
  <c r="Z35" i="66"/>
  <c r="Y35" i="66"/>
  <c r="AC27" i="66"/>
  <c r="AB27" i="66"/>
  <c r="AF27" i="66"/>
  <c r="T18" i="66"/>
  <c r="U18" i="66"/>
  <c r="AJ175" i="66"/>
  <c r="AI175" i="66"/>
  <c r="V10" i="66"/>
  <c r="R10" i="66"/>
  <c r="S10" i="66"/>
  <c r="AF65" i="66"/>
  <c r="AC65" i="66"/>
  <c r="AB65" i="66"/>
  <c r="S137" i="66"/>
  <c r="R137" i="66"/>
  <c r="V137" i="66"/>
  <c r="S119" i="66"/>
  <c r="R119" i="66"/>
  <c r="V119" i="66"/>
  <c r="AR6" i="66"/>
  <c r="AU6" i="66"/>
  <c r="AQ6" i="66"/>
  <c r="U511" i="66"/>
  <c r="T511" i="66"/>
  <c r="Y450" i="66"/>
  <c r="Z450" i="66"/>
  <c r="T436" i="66"/>
  <c r="U436" i="66"/>
  <c r="U422" i="66"/>
  <c r="T422" i="66"/>
  <c r="AB438" i="66"/>
  <c r="AF438" i="66"/>
  <c r="AC438" i="66"/>
  <c r="R334" i="66"/>
  <c r="V334" i="66"/>
  <c r="S334" i="66"/>
  <c r="AB427" i="66"/>
  <c r="AF427" i="66"/>
  <c r="AC427" i="66"/>
  <c r="AA305" i="66"/>
  <c r="X305" i="66"/>
  <c r="W305" i="66"/>
  <c r="R360" i="66"/>
  <c r="V360" i="66"/>
  <c r="S360" i="66"/>
  <c r="R322" i="66"/>
  <c r="V322" i="66"/>
  <c r="S322" i="66"/>
  <c r="U213" i="66"/>
  <c r="T213" i="66"/>
  <c r="U230" i="66"/>
  <c r="T230" i="66"/>
  <c r="AA238" i="66"/>
  <c r="W238" i="66"/>
  <c r="X238" i="66"/>
  <c r="U158" i="66"/>
  <c r="T158" i="66"/>
  <c r="U166" i="66"/>
  <c r="T166" i="66"/>
  <c r="AC94" i="66"/>
  <c r="AF94" i="66"/>
  <c r="AB94" i="66"/>
  <c r="AC46" i="66"/>
  <c r="AF46" i="66"/>
  <c r="AB46" i="66"/>
  <c r="U177" i="66"/>
  <c r="T177" i="66"/>
  <c r="AC134" i="66"/>
  <c r="AB134" i="66"/>
  <c r="AF134" i="66"/>
  <c r="T153" i="66"/>
  <c r="U153" i="66"/>
  <c r="U118" i="66"/>
  <c r="T118" i="66"/>
  <c r="V11" i="66"/>
  <c r="S11" i="66"/>
  <c r="R11" i="66"/>
  <c r="Z3" i="66"/>
  <c r="Y3" i="66"/>
  <c r="AF47" i="66"/>
  <c r="AC47" i="66"/>
  <c r="AB47" i="66"/>
  <c r="R43" i="66"/>
  <c r="S43" i="66"/>
  <c r="V43" i="66"/>
  <c r="U28" i="66"/>
  <c r="T28" i="66"/>
  <c r="S129" i="66"/>
  <c r="R129" i="66"/>
  <c r="V129" i="66"/>
  <c r="AH201" i="66"/>
  <c r="AG201" i="66"/>
  <c r="AK201" i="66"/>
  <c r="S115" i="66"/>
  <c r="R115" i="66"/>
  <c r="V115" i="66"/>
  <c r="R81" i="66"/>
  <c r="V81" i="66"/>
  <c r="S81" i="66"/>
  <c r="R45" i="66"/>
  <c r="V45" i="66"/>
  <c r="S45" i="66"/>
  <c r="X16" i="66"/>
  <c r="AA16" i="66"/>
  <c r="W16" i="66"/>
  <c r="Z97" i="66"/>
  <c r="Y97" i="66"/>
  <c r="U216" i="66"/>
  <c r="T216" i="66"/>
  <c r="U9" i="66"/>
  <c r="T9" i="66"/>
  <c r="AB198" i="66"/>
  <c r="AF198" i="66"/>
  <c r="AC198" i="66"/>
  <c r="Z41" i="66"/>
  <c r="Y41" i="66"/>
  <c r="U30" i="66"/>
  <c r="T30" i="66"/>
  <c r="Z102" i="66"/>
  <c r="Y102" i="66"/>
  <c r="T12" i="66"/>
  <c r="U12" i="66"/>
  <c r="AN6" i="66"/>
  <c r="AO6" i="66"/>
  <c r="T22" i="66"/>
  <c r="U22" i="66"/>
  <c r="R510" i="66"/>
  <c r="V510" i="66"/>
  <c r="S510" i="66"/>
  <c r="AA511" i="66"/>
  <c r="X511" i="66"/>
  <c r="W511" i="66"/>
  <c r="R508" i="66"/>
  <c r="V508" i="66"/>
  <c r="S508" i="66"/>
  <c r="AA491" i="66"/>
  <c r="X491" i="66"/>
  <c r="W491" i="66"/>
  <c r="Y495" i="66"/>
  <c r="Z495" i="66"/>
  <c r="U509" i="66"/>
  <c r="T509" i="66"/>
  <c r="V494" i="66"/>
  <c r="R494" i="66"/>
  <c r="S494" i="66"/>
  <c r="S488" i="66"/>
  <c r="R488" i="66"/>
  <c r="V488" i="66"/>
  <c r="T501" i="66"/>
  <c r="U501" i="66"/>
  <c r="AA467" i="66"/>
  <c r="X467" i="66"/>
  <c r="W467" i="66"/>
  <c r="U478" i="66"/>
  <c r="T478" i="66"/>
  <c r="U458" i="66"/>
  <c r="T458" i="66"/>
  <c r="T476" i="66"/>
  <c r="U476" i="66"/>
  <c r="U472" i="66"/>
  <c r="T472" i="66"/>
  <c r="Z449" i="66"/>
  <c r="Y449" i="66"/>
  <c r="U446" i="66"/>
  <c r="T446" i="66"/>
  <c r="U452" i="66"/>
  <c r="T452" i="66"/>
  <c r="Y439" i="66"/>
  <c r="Z439" i="66"/>
  <c r="X463" i="66"/>
  <c r="AA463" i="66"/>
  <c r="W463" i="66"/>
  <c r="X436" i="66"/>
  <c r="W436" i="66"/>
  <c r="AA436" i="66"/>
  <c r="AF429" i="66"/>
  <c r="AF453" i="66"/>
  <c r="AB453" i="66"/>
  <c r="AC453" i="66"/>
  <c r="AB431" i="66"/>
  <c r="AC431" i="66"/>
  <c r="AF431" i="66"/>
  <c r="AB446" i="66"/>
  <c r="AC446" i="66"/>
  <c r="AF446" i="66"/>
  <c r="X440" i="66"/>
  <c r="W440" i="66"/>
  <c r="AA440" i="66"/>
  <c r="AB442" i="66"/>
  <c r="AF442" i="66"/>
  <c r="AC442" i="66"/>
  <c r="R418" i="66"/>
  <c r="V418" i="66"/>
  <c r="S418" i="66"/>
  <c r="AA415" i="66"/>
  <c r="W415" i="66"/>
  <c r="X415" i="66"/>
  <c r="Y419" i="66"/>
  <c r="Z419" i="66"/>
  <c r="AF457" i="66"/>
  <c r="AC457" i="66"/>
  <c r="AB457" i="66"/>
  <c r="Z438" i="66"/>
  <c r="Y438" i="66"/>
  <c r="X416" i="66"/>
  <c r="W416" i="66"/>
  <c r="AA416" i="66"/>
  <c r="W402" i="66"/>
  <c r="AA402" i="66"/>
  <c r="X402" i="66"/>
  <c r="T383" i="66"/>
  <c r="U383" i="66"/>
  <c r="U403" i="66"/>
  <c r="T403" i="66"/>
  <c r="AA388" i="66"/>
  <c r="X388" i="66"/>
  <c r="W388" i="66"/>
  <c r="AB386" i="66"/>
  <c r="AC386" i="66"/>
  <c r="AF386" i="66"/>
  <c r="V384" i="66"/>
  <c r="R384" i="66"/>
  <c r="S384" i="66"/>
  <c r="V392" i="66"/>
  <c r="S392" i="66"/>
  <c r="R392" i="66"/>
  <c r="V380" i="66"/>
  <c r="R380" i="66"/>
  <c r="S380" i="66"/>
  <c r="T367" i="66"/>
  <c r="U367" i="66"/>
  <c r="W397" i="66"/>
  <c r="X397" i="66"/>
  <c r="AA397" i="66"/>
  <c r="W382" i="66"/>
  <c r="X382" i="66"/>
  <c r="AA382" i="66"/>
  <c r="S363" i="66"/>
  <c r="R363" i="66"/>
  <c r="V363" i="66"/>
  <c r="U333" i="66"/>
  <c r="T333" i="66"/>
  <c r="Y367" i="66"/>
  <c r="Z367" i="66"/>
  <c r="AA359" i="66"/>
  <c r="W359" i="66"/>
  <c r="X359" i="66"/>
  <c r="T347" i="66"/>
  <c r="U347" i="66"/>
  <c r="U331" i="66"/>
  <c r="T331" i="66"/>
  <c r="V362" i="66"/>
  <c r="S362" i="66"/>
  <c r="R362" i="66"/>
  <c r="U350" i="66"/>
  <c r="T350" i="66"/>
  <c r="T332" i="66"/>
  <c r="U332" i="66"/>
  <c r="U343" i="66"/>
  <c r="T343" i="66"/>
  <c r="AF329" i="66"/>
  <c r="AC329" i="66"/>
  <c r="AB329" i="66"/>
  <c r="X313" i="66"/>
  <c r="W313" i="66"/>
  <c r="AA313" i="66"/>
  <c r="V296" i="66"/>
  <c r="R296" i="66"/>
  <c r="S296" i="66"/>
  <c r="T353" i="66"/>
  <c r="U353" i="66"/>
  <c r="Y333" i="66"/>
  <c r="Z333" i="66"/>
  <c r="AA309" i="66"/>
  <c r="X309" i="66"/>
  <c r="W309" i="66"/>
  <c r="V298" i="66"/>
  <c r="S298" i="66"/>
  <c r="R298" i="66"/>
  <c r="AA375" i="66"/>
  <c r="W375" i="66"/>
  <c r="X375" i="66"/>
  <c r="AA271" i="66"/>
  <c r="X271" i="66"/>
  <c r="W271" i="66"/>
  <c r="V372" i="66"/>
  <c r="R372" i="66"/>
  <c r="S372" i="66"/>
  <c r="V294" i="66"/>
  <c r="S294" i="66"/>
  <c r="R294" i="66"/>
  <c r="S268" i="66"/>
  <c r="V268" i="66"/>
  <c r="R268" i="66"/>
  <c r="U339" i="66"/>
  <c r="T339" i="66"/>
  <c r="X301" i="66"/>
  <c r="AA301" i="66"/>
  <c r="W301" i="66"/>
  <c r="V229" i="66"/>
  <c r="R229" i="66"/>
  <c r="S229" i="66"/>
  <c r="U279" i="66"/>
  <c r="T279" i="66"/>
  <c r="AA269" i="66"/>
  <c r="X269" i="66"/>
  <c r="W269" i="66"/>
  <c r="U241" i="66"/>
  <c r="T241" i="66"/>
  <c r="AA323" i="66"/>
  <c r="W323" i="66"/>
  <c r="X323" i="66"/>
  <c r="AA280" i="66"/>
  <c r="X280" i="66"/>
  <c r="W280" i="66"/>
  <c r="S264" i="66"/>
  <c r="V264" i="66"/>
  <c r="R264" i="66"/>
  <c r="AB239" i="66"/>
  <c r="AC239" i="66"/>
  <c r="AF239" i="66"/>
  <c r="V290" i="66"/>
  <c r="S290" i="66"/>
  <c r="R290" i="66"/>
  <c r="AA220" i="66"/>
  <c r="X220" i="66"/>
  <c r="W220" i="66"/>
  <c r="T182" i="66"/>
  <c r="U182" i="66"/>
  <c r="W235" i="66"/>
  <c r="X235" i="66"/>
  <c r="AA235" i="66"/>
  <c r="T219" i="66"/>
  <c r="U219" i="66"/>
  <c r="U238" i="66"/>
  <c r="T238" i="66"/>
  <c r="U231" i="66"/>
  <c r="T231" i="66"/>
  <c r="V211" i="66"/>
  <c r="R211" i="66"/>
  <c r="S211" i="66"/>
  <c r="W214" i="66"/>
  <c r="X214" i="66"/>
  <c r="AA214" i="66"/>
  <c r="U192" i="66"/>
  <c r="T192" i="66"/>
  <c r="X164" i="66"/>
  <c r="W164" i="66"/>
  <c r="AA164" i="66"/>
  <c r="W234" i="66"/>
  <c r="X234" i="66"/>
  <c r="AA234" i="66"/>
  <c r="U156" i="66"/>
  <c r="T156" i="66"/>
  <c r="U144" i="66"/>
  <c r="T144" i="66"/>
  <c r="AF105" i="66"/>
  <c r="AC105" i="66"/>
  <c r="AB105" i="66"/>
  <c r="U204" i="66"/>
  <c r="T204" i="66"/>
  <c r="Y182" i="66"/>
  <c r="Z182" i="66"/>
  <c r="X166" i="66"/>
  <c r="AA166" i="66"/>
  <c r="W166" i="66"/>
  <c r="AF159" i="66"/>
  <c r="AC159" i="66"/>
  <c r="AB159" i="66"/>
  <c r="AF153" i="66"/>
  <c r="AC153" i="66"/>
  <c r="AB153" i="66"/>
  <c r="AF147" i="66"/>
  <c r="AC147" i="66"/>
  <c r="AB147" i="66"/>
  <c r="AF141" i="66"/>
  <c r="AC141" i="66"/>
  <c r="AB141" i="66"/>
  <c r="T103" i="66"/>
  <c r="U103" i="66"/>
  <c r="Y222" i="66"/>
  <c r="Z222" i="66"/>
  <c r="AB210" i="66"/>
  <c r="AF210" i="66"/>
  <c r="AC210" i="66"/>
  <c r="AA208" i="66"/>
  <c r="X208" i="66"/>
  <c r="W208" i="66"/>
  <c r="AA177" i="66"/>
  <c r="W177" i="66"/>
  <c r="X177" i="66"/>
  <c r="Z157" i="66"/>
  <c r="Y157" i="66"/>
  <c r="Z151" i="66"/>
  <c r="Y151" i="66"/>
  <c r="Z145" i="66"/>
  <c r="Y145" i="66"/>
  <c r="Z139" i="66"/>
  <c r="Y139" i="66"/>
  <c r="Z105" i="66"/>
  <c r="Y105" i="66"/>
  <c r="Z89" i="66"/>
  <c r="Y89" i="66"/>
  <c r="Z167" i="66"/>
  <c r="Y167" i="66"/>
  <c r="AB262" i="66"/>
  <c r="AC262" i="66"/>
  <c r="AF262" i="66"/>
  <c r="X180" i="66"/>
  <c r="W180" i="66"/>
  <c r="AA180" i="66"/>
  <c r="Z163" i="66"/>
  <c r="Y163" i="66"/>
  <c r="U128" i="66"/>
  <c r="T128" i="66"/>
  <c r="U116" i="66"/>
  <c r="T116" i="66"/>
  <c r="X103" i="66"/>
  <c r="W103" i="66"/>
  <c r="AA103" i="66"/>
  <c r="AC86" i="66"/>
  <c r="AF86" i="66"/>
  <c r="AB86" i="66"/>
  <c r="AC68" i="66"/>
  <c r="AF68" i="66"/>
  <c r="AB68" i="66"/>
  <c r="AC56" i="66"/>
  <c r="AF56" i="66"/>
  <c r="AB56" i="66"/>
  <c r="AC38" i="66"/>
  <c r="AF38" i="66"/>
  <c r="AB38" i="66"/>
  <c r="V21" i="66"/>
  <c r="S21" i="66"/>
  <c r="R21" i="66"/>
  <c r="X178" i="66"/>
  <c r="W178" i="66"/>
  <c r="AA178" i="66"/>
  <c r="R99" i="66"/>
  <c r="V99" i="66"/>
  <c r="S99" i="66"/>
  <c r="R57" i="66"/>
  <c r="V57" i="66"/>
  <c r="S57" i="66"/>
  <c r="R39" i="66"/>
  <c r="V39" i="66"/>
  <c r="S39" i="66"/>
  <c r="X9" i="66"/>
  <c r="W9" i="66"/>
  <c r="AA9" i="66"/>
  <c r="R85" i="66"/>
  <c r="S85" i="66"/>
  <c r="V85" i="66"/>
  <c r="R67" i="66"/>
  <c r="S67" i="66"/>
  <c r="V67" i="66"/>
  <c r="AC29" i="66"/>
  <c r="AB29" i="66"/>
  <c r="AF29" i="66"/>
  <c r="AA26" i="66"/>
  <c r="X26" i="66"/>
  <c r="W26" i="66"/>
  <c r="AF12" i="66"/>
  <c r="AB12" i="66"/>
  <c r="AC12" i="66"/>
  <c r="AF91" i="66"/>
  <c r="AC91" i="66"/>
  <c r="AB91" i="66"/>
  <c r="R33" i="66"/>
  <c r="V33" i="66"/>
  <c r="S33" i="66"/>
  <c r="Y27" i="66"/>
  <c r="Z27" i="66"/>
  <c r="Y198" i="66"/>
  <c r="Z198" i="66"/>
  <c r="R93" i="66"/>
  <c r="V93" i="66"/>
  <c r="S93" i="66"/>
  <c r="Z77" i="66"/>
  <c r="Y77" i="66"/>
  <c r="Z65" i="66"/>
  <c r="Y65" i="66"/>
  <c r="AC31" i="66"/>
  <c r="AB31" i="66"/>
  <c r="AF31" i="66"/>
  <c r="S131" i="66"/>
  <c r="R131" i="66"/>
  <c r="V131" i="66"/>
  <c r="AC102" i="66"/>
  <c r="AF102" i="66"/>
  <c r="AB102" i="66"/>
  <c r="X20" i="66"/>
  <c r="AA20" i="66"/>
  <c r="W20" i="66"/>
  <c r="AK3" i="66"/>
  <c r="AH3" i="66"/>
  <c r="AG3" i="66"/>
  <c r="X14" i="66"/>
  <c r="AA14" i="66"/>
  <c r="W14" i="66"/>
  <c r="AA513" i="66"/>
  <c r="X513" i="66"/>
  <c r="W513" i="66"/>
  <c r="R506" i="66"/>
  <c r="V506" i="66"/>
  <c r="S506" i="66"/>
  <c r="T470" i="66"/>
  <c r="U470" i="66"/>
  <c r="U457" i="66"/>
  <c r="T457" i="66"/>
  <c r="U402" i="66"/>
  <c r="T402" i="66"/>
  <c r="AA403" i="66"/>
  <c r="W403" i="66"/>
  <c r="X403" i="66"/>
  <c r="W385" i="66"/>
  <c r="X385" i="66"/>
  <c r="AA385" i="66"/>
  <c r="W350" i="66"/>
  <c r="X350" i="66"/>
  <c r="AA350" i="66"/>
  <c r="U317" i="66"/>
  <c r="T317" i="66"/>
  <c r="Y324" i="66"/>
  <c r="Z324" i="66"/>
  <c r="S303" i="66"/>
  <c r="V303" i="66"/>
  <c r="R303" i="66"/>
  <c r="U323" i="66"/>
  <c r="T323" i="66"/>
  <c r="T172" i="66"/>
  <c r="U172" i="66"/>
  <c r="W202" i="66"/>
  <c r="X202" i="66"/>
  <c r="AA202" i="66"/>
  <c r="U146" i="66"/>
  <c r="T146" i="66"/>
  <c r="W195" i="66"/>
  <c r="AA195" i="66"/>
  <c r="X195" i="66"/>
  <c r="AC150" i="66"/>
  <c r="AB150" i="66"/>
  <c r="AF150" i="66"/>
  <c r="AC96" i="66"/>
  <c r="AF96" i="66"/>
  <c r="AB96" i="66"/>
  <c r="AC60" i="66"/>
  <c r="AF60" i="66"/>
  <c r="AB60" i="66"/>
  <c r="AC42" i="66"/>
  <c r="AF42" i="66"/>
  <c r="AB42" i="66"/>
  <c r="T141" i="66"/>
  <c r="U141" i="66"/>
  <c r="V5" i="66"/>
  <c r="S5" i="66"/>
  <c r="R5" i="66"/>
  <c r="AA490" i="66"/>
  <c r="X490" i="66"/>
  <c r="W490" i="66"/>
  <c r="W501" i="66"/>
  <c r="X501" i="66"/>
  <c r="AA501" i="66"/>
  <c r="U473" i="66"/>
  <c r="T473" i="66"/>
  <c r="U483" i="66"/>
  <c r="T483" i="66"/>
  <c r="U464" i="66"/>
  <c r="T464" i="66"/>
  <c r="U461" i="66"/>
  <c r="T461" i="66"/>
  <c r="AA456" i="66"/>
  <c r="X456" i="66"/>
  <c r="W456" i="66"/>
  <c r="U454" i="66"/>
  <c r="T454" i="66"/>
  <c r="AF439" i="66"/>
  <c r="AC439" i="66"/>
  <c r="AB439" i="66"/>
  <c r="X430" i="66"/>
  <c r="AA430" i="66"/>
  <c r="W430" i="66"/>
  <c r="Y453" i="66"/>
  <c r="Z453" i="66"/>
  <c r="U424" i="66"/>
  <c r="T424" i="66"/>
  <c r="Z446" i="66"/>
  <c r="Y446" i="66"/>
  <c r="Z442" i="66"/>
  <c r="Y442" i="66"/>
  <c r="X422" i="66"/>
  <c r="W422" i="66"/>
  <c r="AA422" i="66"/>
  <c r="U415" i="66"/>
  <c r="T415" i="66"/>
  <c r="AB419" i="66"/>
  <c r="AC419" i="66"/>
  <c r="AF419" i="66"/>
  <c r="AA409" i="66"/>
  <c r="W409" i="66"/>
  <c r="X409" i="66"/>
  <c r="X395" i="66"/>
  <c r="W395" i="66"/>
  <c r="AA395" i="66"/>
  <c r="Z457" i="66"/>
  <c r="Y457" i="66"/>
  <c r="Z434" i="66"/>
  <c r="Y434" i="66"/>
  <c r="T390" i="66"/>
  <c r="U390" i="66"/>
  <c r="V400" i="66"/>
  <c r="S400" i="66"/>
  <c r="R400" i="66"/>
  <c r="AA387" i="66"/>
  <c r="W387" i="66"/>
  <c r="X387" i="66"/>
  <c r="Y407" i="66"/>
  <c r="Z407" i="66"/>
  <c r="U413" i="66"/>
  <c r="T413" i="66"/>
  <c r="V366" i="66"/>
  <c r="R366" i="66"/>
  <c r="S366" i="66"/>
  <c r="U397" i="66"/>
  <c r="T397" i="66"/>
  <c r="T370" i="66"/>
  <c r="U370" i="66"/>
  <c r="Y394" i="66"/>
  <c r="Z394" i="66"/>
  <c r="R342" i="66"/>
  <c r="V342" i="66"/>
  <c r="S342" i="66"/>
  <c r="R330" i="66"/>
  <c r="V330" i="66"/>
  <c r="S330" i="66"/>
  <c r="S379" i="66"/>
  <c r="V379" i="66"/>
  <c r="R379" i="66"/>
  <c r="AA361" i="66"/>
  <c r="X361" i="66"/>
  <c r="W361" i="66"/>
  <c r="W354" i="66"/>
  <c r="X354" i="66"/>
  <c r="AA354" i="66"/>
  <c r="AA347" i="66"/>
  <c r="W347" i="66"/>
  <c r="X347" i="66"/>
  <c r="R318" i="66"/>
  <c r="V318" i="66"/>
  <c r="S318" i="66"/>
  <c r="U357" i="66"/>
  <c r="T345" i="66"/>
  <c r="U345" i="66"/>
  <c r="AA331" i="66"/>
  <c r="W331" i="66"/>
  <c r="X331" i="66"/>
  <c r="T351" i="66"/>
  <c r="U351" i="66"/>
  <c r="AA343" i="66"/>
  <c r="W343" i="66"/>
  <c r="X343" i="66"/>
  <c r="X328" i="66"/>
  <c r="AA328" i="66"/>
  <c r="W328" i="66"/>
  <c r="R356" i="66"/>
  <c r="S356" i="66"/>
  <c r="V356" i="66"/>
  <c r="T313" i="66"/>
  <c r="U313" i="66"/>
  <c r="U284" i="66"/>
  <c r="T284" i="66"/>
  <c r="AA353" i="66"/>
  <c r="W353" i="66"/>
  <c r="X353" i="66"/>
  <c r="AF333" i="66"/>
  <c r="AB333" i="66"/>
  <c r="AC333" i="66"/>
  <c r="T309" i="66"/>
  <c r="U309" i="66"/>
  <c r="AA319" i="66"/>
  <c r="W319" i="66"/>
  <c r="X319" i="66"/>
  <c r="S283" i="66"/>
  <c r="R283" i="66"/>
  <c r="V283" i="66"/>
  <c r="Y297" i="66"/>
  <c r="Z297" i="66"/>
  <c r="U287" i="66"/>
  <c r="T287" i="66"/>
  <c r="AA339" i="66"/>
  <c r="W339" i="66"/>
  <c r="X339" i="66"/>
  <c r="U301" i="66"/>
  <c r="T301" i="66"/>
  <c r="T243" i="66"/>
  <c r="U243" i="66"/>
  <c r="U201" i="66"/>
  <c r="T201" i="66"/>
  <c r="X279" i="66"/>
  <c r="W279" i="66"/>
  <c r="AA279" i="66"/>
  <c r="AA241" i="66"/>
  <c r="X241" i="66"/>
  <c r="W241" i="66"/>
  <c r="W307" i="66"/>
  <c r="AA307" i="66"/>
  <c r="X307" i="66"/>
  <c r="X274" i="66"/>
  <c r="W274" i="66"/>
  <c r="AA274" i="66"/>
  <c r="W247" i="66"/>
  <c r="AA247" i="66"/>
  <c r="X247" i="66"/>
  <c r="X228" i="66"/>
  <c r="W228" i="66"/>
  <c r="AA228" i="66"/>
  <c r="T220" i="66"/>
  <c r="U220" i="66"/>
  <c r="T207" i="66"/>
  <c r="U207" i="66"/>
  <c r="Y190" i="66"/>
  <c r="Z190" i="66"/>
  <c r="U186" i="66"/>
  <c r="T186" i="66"/>
  <c r="Y165" i="66"/>
  <c r="Z165" i="66"/>
  <c r="Y244" i="66"/>
  <c r="Z244" i="66"/>
  <c r="W219" i="66"/>
  <c r="AA219" i="66"/>
  <c r="X219" i="66"/>
  <c r="W231" i="66"/>
  <c r="AA231" i="66"/>
  <c r="X231" i="66"/>
  <c r="U202" i="66"/>
  <c r="T202" i="66"/>
  <c r="U184" i="66"/>
  <c r="T184" i="66"/>
  <c r="W254" i="66"/>
  <c r="AA254" i="66"/>
  <c r="X254" i="66"/>
  <c r="V223" i="66"/>
  <c r="R223" i="66"/>
  <c r="S223" i="66"/>
  <c r="V282" i="66"/>
  <c r="S282" i="66"/>
  <c r="R282" i="66"/>
  <c r="U234" i="66"/>
  <c r="T234" i="66"/>
  <c r="U226" i="66"/>
  <c r="T226" i="66"/>
  <c r="U176" i="66"/>
  <c r="T176" i="66"/>
  <c r="U154" i="66"/>
  <c r="T154" i="66"/>
  <c r="U142" i="66"/>
  <c r="T142" i="66"/>
  <c r="AF101" i="66"/>
  <c r="AC101" i="66"/>
  <c r="AB101" i="66"/>
  <c r="V249" i="66"/>
  <c r="S249" i="66"/>
  <c r="R249" i="66"/>
  <c r="S224" i="66"/>
  <c r="V224" i="66"/>
  <c r="R224" i="66"/>
  <c r="V193" i="66"/>
  <c r="S193" i="66"/>
  <c r="R193" i="66"/>
  <c r="AC100" i="66"/>
  <c r="AF100" i="66"/>
  <c r="AB100" i="66"/>
  <c r="AC76" i="66"/>
  <c r="AF76" i="66"/>
  <c r="AB76" i="66"/>
  <c r="AC58" i="66"/>
  <c r="AF58" i="66"/>
  <c r="AB58" i="66"/>
  <c r="AC40" i="66"/>
  <c r="AF40" i="66"/>
  <c r="AB40" i="66"/>
  <c r="AA252" i="66"/>
  <c r="X252" i="66"/>
  <c r="W252" i="66"/>
  <c r="Y210" i="66"/>
  <c r="Z210" i="66"/>
  <c r="T208" i="66"/>
  <c r="U208" i="66"/>
  <c r="U197" i="66"/>
  <c r="T197" i="66"/>
  <c r="W194" i="66"/>
  <c r="AA194" i="66"/>
  <c r="X194" i="66"/>
  <c r="AC138" i="66"/>
  <c r="AB138" i="66"/>
  <c r="AF138" i="66"/>
  <c r="AC132" i="66"/>
  <c r="AB132" i="66"/>
  <c r="AF132" i="66"/>
  <c r="AC126" i="66"/>
  <c r="AB126" i="66"/>
  <c r="AF126" i="66"/>
  <c r="AC120" i="66"/>
  <c r="AB120" i="66"/>
  <c r="AF120" i="66"/>
  <c r="AC114" i="66"/>
  <c r="AB114" i="66"/>
  <c r="AF114" i="66"/>
  <c r="AB172" i="66"/>
  <c r="AF172" i="66"/>
  <c r="AC172" i="66"/>
  <c r="AB167" i="66"/>
  <c r="AF167" i="66"/>
  <c r="AC167" i="66"/>
  <c r="AC160" i="66"/>
  <c r="AB160" i="66"/>
  <c r="AF160" i="66"/>
  <c r="AC154" i="66"/>
  <c r="AB154" i="66"/>
  <c r="AF154" i="66"/>
  <c r="AC148" i="66"/>
  <c r="AB148" i="66"/>
  <c r="AF148" i="66"/>
  <c r="AC142" i="66"/>
  <c r="AB142" i="66"/>
  <c r="AF142" i="66"/>
  <c r="AC90" i="66"/>
  <c r="AF90" i="66"/>
  <c r="AB90" i="66"/>
  <c r="AC72" i="66"/>
  <c r="AF72" i="66"/>
  <c r="AB72" i="66"/>
  <c r="AC54" i="66"/>
  <c r="AF54" i="66"/>
  <c r="AB54" i="66"/>
  <c r="AC36" i="66"/>
  <c r="AF36" i="66"/>
  <c r="AB36" i="66"/>
  <c r="AB163" i="66"/>
  <c r="AF163" i="66"/>
  <c r="AC163" i="66"/>
  <c r="T157" i="66"/>
  <c r="U157" i="66"/>
  <c r="T151" i="66"/>
  <c r="U151" i="66"/>
  <c r="T145" i="66"/>
  <c r="U145" i="66"/>
  <c r="T139" i="66"/>
  <c r="U139" i="66"/>
  <c r="U126" i="66"/>
  <c r="T126" i="66"/>
  <c r="U114" i="66"/>
  <c r="T114" i="66"/>
  <c r="U102" i="66"/>
  <c r="T102" i="66"/>
  <c r="V19" i="66"/>
  <c r="R19" i="66"/>
  <c r="S19" i="66"/>
  <c r="Z106" i="66"/>
  <c r="Z47" i="66"/>
  <c r="Y47" i="66"/>
  <c r="S123" i="66"/>
  <c r="R123" i="66"/>
  <c r="V123" i="66"/>
  <c r="R51" i="66"/>
  <c r="V51" i="66"/>
  <c r="S51" i="66"/>
  <c r="AA188" i="66"/>
  <c r="X188" i="66"/>
  <c r="W188" i="66"/>
  <c r="S127" i="66"/>
  <c r="R127" i="66"/>
  <c r="V127" i="66"/>
  <c r="R87" i="66"/>
  <c r="V87" i="66"/>
  <c r="S87" i="66"/>
  <c r="R69" i="66"/>
  <c r="V69" i="66"/>
  <c r="S69" i="66"/>
  <c r="Z4" i="66"/>
  <c r="Y4" i="66"/>
  <c r="Z112" i="66"/>
  <c r="Y112" i="66"/>
  <c r="AF53" i="66"/>
  <c r="AC53" i="66"/>
  <c r="AB53" i="66"/>
  <c r="R49" i="66"/>
  <c r="S49" i="66"/>
  <c r="V49" i="66"/>
  <c r="W32" i="66"/>
  <c r="AA32" i="66"/>
  <c r="X32" i="66"/>
  <c r="AA8" i="66"/>
  <c r="X8" i="66"/>
  <c r="W8" i="66"/>
  <c r="AF83" i="66"/>
  <c r="AC83" i="66"/>
  <c r="AB83" i="66"/>
  <c r="AF71" i="66"/>
  <c r="AC71" i="66"/>
  <c r="AB71" i="66"/>
  <c r="R504" i="66"/>
  <c r="V504" i="66"/>
  <c r="S504" i="66"/>
  <c r="U477" i="66"/>
  <c r="T477" i="66"/>
  <c r="W476" i="66"/>
  <c r="AA476" i="66"/>
  <c r="X476" i="66"/>
  <c r="U448" i="66"/>
  <c r="T448" i="66"/>
  <c r="AF452" i="66"/>
  <c r="AC452" i="66"/>
  <c r="AB452" i="66"/>
  <c r="Z431" i="66"/>
  <c r="Y431" i="66"/>
  <c r="X383" i="66"/>
  <c r="AA383" i="66"/>
  <c r="W383" i="66"/>
  <c r="S377" i="66"/>
  <c r="R377" i="66"/>
  <c r="V377" i="66"/>
  <c r="R326" i="66"/>
  <c r="V326" i="66"/>
  <c r="S326" i="66"/>
  <c r="AA335" i="66"/>
  <c r="W335" i="66"/>
  <c r="X335" i="66"/>
  <c r="Y329" i="66"/>
  <c r="Z329" i="66"/>
  <c r="U271" i="66"/>
  <c r="T271" i="66"/>
  <c r="AA287" i="66"/>
  <c r="X287" i="66"/>
  <c r="W287" i="66"/>
  <c r="U269" i="66"/>
  <c r="T269" i="66"/>
  <c r="U198" i="66"/>
  <c r="T198" i="66"/>
  <c r="S246" i="66"/>
  <c r="R246" i="66"/>
  <c r="V246" i="66"/>
  <c r="U215" i="66"/>
  <c r="T215" i="66"/>
  <c r="W215" i="66"/>
  <c r="X215" i="66"/>
  <c r="AA215" i="66"/>
  <c r="W226" i="66"/>
  <c r="AA226" i="66"/>
  <c r="X226" i="66"/>
  <c r="AF109" i="66"/>
  <c r="AC109" i="66"/>
  <c r="AB109" i="66"/>
  <c r="T27" i="66"/>
  <c r="U27" i="66"/>
  <c r="AC186" i="66"/>
  <c r="AB186" i="66"/>
  <c r="AF186" i="66"/>
  <c r="AC128" i="66"/>
  <c r="AB128" i="66"/>
  <c r="AF128" i="66"/>
  <c r="AC116" i="66"/>
  <c r="AB116" i="66"/>
  <c r="AF116" i="66"/>
  <c r="AC156" i="66"/>
  <c r="AB156" i="66"/>
  <c r="AF156" i="66"/>
  <c r="Y262" i="66"/>
  <c r="Z262" i="66"/>
  <c r="T147" i="66"/>
  <c r="U147" i="66"/>
  <c r="Z108" i="66"/>
  <c r="Y108" i="66"/>
  <c r="X512" i="66"/>
  <c r="W512" i="66"/>
  <c r="AA512" i="66"/>
  <c r="U514" i="66"/>
  <c r="T514" i="66"/>
  <c r="U505" i="66"/>
  <c r="T505" i="66"/>
  <c r="U507" i="66"/>
  <c r="T507" i="66"/>
  <c r="W498" i="66"/>
  <c r="AA498" i="66"/>
  <c r="X498" i="66"/>
  <c r="R502" i="66"/>
  <c r="V502" i="66"/>
  <c r="S502" i="66"/>
  <c r="V481" i="66"/>
  <c r="S481" i="66"/>
  <c r="R481" i="66"/>
  <c r="V485" i="66"/>
  <c r="S485" i="66"/>
  <c r="R485" i="66"/>
  <c r="AA466" i="66"/>
  <c r="X466" i="66"/>
  <c r="W466" i="66"/>
  <c r="W480" i="66"/>
  <c r="X480" i="66"/>
  <c r="AA480" i="66"/>
  <c r="AA482" i="66"/>
  <c r="W482" i="66"/>
  <c r="X482" i="66"/>
  <c r="AA483" i="66"/>
  <c r="W483" i="66"/>
  <c r="X483" i="66"/>
  <c r="AA462" i="66"/>
  <c r="X462" i="66"/>
  <c r="W462" i="66"/>
  <c r="U471" i="66"/>
  <c r="T471" i="66"/>
  <c r="AA464" i="66"/>
  <c r="X464" i="66"/>
  <c r="W464" i="66"/>
  <c r="X461" i="66"/>
  <c r="AA461" i="66"/>
  <c r="W461" i="66"/>
  <c r="AF451" i="66"/>
  <c r="AC451" i="66"/>
  <c r="AB451" i="66"/>
  <c r="S474" i="66"/>
  <c r="V474" i="66"/>
  <c r="R474" i="66"/>
  <c r="T438" i="66"/>
  <c r="U438" i="66"/>
  <c r="Y435" i="66"/>
  <c r="Z435" i="66"/>
  <c r="Z447" i="66"/>
  <c r="Y447" i="66"/>
  <c r="U428" i="66"/>
  <c r="T428" i="66"/>
  <c r="Y417" i="66"/>
  <c r="Z417" i="66"/>
  <c r="X424" i="66"/>
  <c r="W424" i="66"/>
  <c r="AA424" i="66"/>
  <c r="S468" i="66"/>
  <c r="R468" i="66"/>
  <c r="V468" i="66"/>
  <c r="U423" i="66"/>
  <c r="T423" i="66"/>
  <c r="X410" i="66"/>
  <c r="W410" i="66"/>
  <c r="AA410" i="66"/>
  <c r="R412" i="66"/>
  <c r="V412" i="66"/>
  <c r="S412" i="66"/>
  <c r="U409" i="66"/>
  <c r="T409" i="66"/>
  <c r="R408" i="66"/>
  <c r="V408" i="66"/>
  <c r="S408" i="66"/>
  <c r="R414" i="66"/>
  <c r="V414" i="66"/>
  <c r="S414" i="66"/>
  <c r="Z425" i="66"/>
  <c r="Y425" i="66"/>
  <c r="T387" i="66"/>
  <c r="U387" i="66"/>
  <c r="AA421" i="66"/>
  <c r="W421" i="66"/>
  <c r="X421" i="66"/>
  <c r="U444" i="66"/>
  <c r="T444" i="66"/>
  <c r="AB407" i="66"/>
  <c r="AC407" i="66"/>
  <c r="AF407" i="66"/>
  <c r="W401" i="66"/>
  <c r="X401" i="66"/>
  <c r="AA401" i="66"/>
  <c r="V376" i="66"/>
  <c r="S376" i="66"/>
  <c r="R376" i="66"/>
  <c r="T374" i="66"/>
  <c r="U374" i="66"/>
  <c r="AH394" i="66"/>
  <c r="AK394" i="66"/>
  <c r="AG394" i="66"/>
  <c r="W370" i="66"/>
  <c r="AA370" i="66"/>
  <c r="X370" i="66"/>
  <c r="AA371" i="66"/>
  <c r="X371" i="66"/>
  <c r="W371" i="66"/>
  <c r="U341" i="66"/>
  <c r="T341" i="66"/>
  <c r="U329" i="66"/>
  <c r="T329" i="66"/>
  <c r="U354" i="66"/>
  <c r="T354" i="66"/>
  <c r="AA357" i="66"/>
  <c r="W357" i="66"/>
  <c r="X357" i="66"/>
  <c r="AA345" i="66"/>
  <c r="W345" i="66"/>
  <c r="X345" i="66"/>
  <c r="X340" i="66"/>
  <c r="AA340" i="66"/>
  <c r="W340" i="66"/>
  <c r="S365" i="66"/>
  <c r="R365" i="66"/>
  <c r="V365" i="66"/>
  <c r="AA351" i="66"/>
  <c r="W351" i="66"/>
  <c r="X351" i="66"/>
  <c r="T340" i="66"/>
  <c r="U340" i="66"/>
  <c r="Y381" i="66"/>
  <c r="Z381" i="66"/>
  <c r="U319" i="66"/>
  <c r="T319" i="66"/>
  <c r="T375" i="66"/>
  <c r="U375" i="66"/>
  <c r="T316" i="66"/>
  <c r="U316" i="66"/>
  <c r="AA285" i="66"/>
  <c r="W285" i="66"/>
  <c r="X285" i="66"/>
  <c r="S278" i="66"/>
  <c r="R278" i="66"/>
  <c r="V278" i="66"/>
  <c r="V267" i="66"/>
  <c r="S267" i="66"/>
  <c r="R267" i="66"/>
  <c r="AF297" i="66"/>
  <c r="AC297" i="66"/>
  <c r="AB297" i="66"/>
  <c r="AA281" i="66"/>
  <c r="X281" i="66"/>
  <c r="W281" i="66"/>
  <c r="X289" i="66"/>
  <c r="AA289" i="66"/>
  <c r="W289" i="66"/>
  <c r="V265" i="66"/>
  <c r="S265" i="66"/>
  <c r="R265" i="66"/>
  <c r="R336" i="66"/>
  <c r="S336" i="66"/>
  <c r="V336" i="66"/>
  <c r="U281" i="66"/>
  <c r="T281" i="66"/>
  <c r="AA325" i="66"/>
  <c r="W325" i="66"/>
  <c r="X325" i="66"/>
  <c r="V288" i="66"/>
  <c r="R288" i="66"/>
  <c r="S288" i="66"/>
  <c r="X276" i="66"/>
  <c r="AA276" i="66"/>
  <c r="W276" i="66"/>
  <c r="V261" i="66"/>
  <c r="R261" i="66"/>
  <c r="S261" i="66"/>
  <c r="AA240" i="66"/>
  <c r="X240" i="66"/>
  <c r="W240" i="66"/>
  <c r="AB263" i="66"/>
  <c r="AF263" i="66"/>
  <c r="AC263" i="66"/>
  <c r="V286" i="66"/>
  <c r="S286" i="66"/>
  <c r="R286" i="66"/>
  <c r="V245" i="66"/>
  <c r="S245" i="66"/>
  <c r="R245" i="66"/>
  <c r="U292" i="66"/>
  <c r="T292" i="66"/>
  <c r="U228" i="66"/>
  <c r="T228" i="66"/>
  <c r="W207" i="66"/>
  <c r="AA207" i="66"/>
  <c r="X207" i="66"/>
  <c r="AF190" i="66"/>
  <c r="AC190" i="66"/>
  <c r="AB190" i="66"/>
  <c r="Y184" i="66"/>
  <c r="Z184" i="66"/>
  <c r="U164" i="66"/>
  <c r="T164" i="66"/>
  <c r="T255" i="66"/>
  <c r="U255" i="66"/>
  <c r="AF244" i="66"/>
  <c r="AC244" i="66"/>
  <c r="AB244" i="66"/>
  <c r="AA232" i="66"/>
  <c r="W232" i="66"/>
  <c r="X232" i="66"/>
  <c r="V306" i="66"/>
  <c r="S306" i="66"/>
  <c r="R306" i="66"/>
  <c r="T251" i="66"/>
  <c r="U251" i="66"/>
  <c r="W236" i="66"/>
  <c r="AA236" i="66"/>
  <c r="X236" i="66"/>
  <c r="U214" i="66"/>
  <c r="T214" i="66"/>
  <c r="Z173" i="66"/>
  <c r="AB227" i="66"/>
  <c r="AF227" i="66"/>
  <c r="AC227" i="66"/>
  <c r="AH213" i="66"/>
  <c r="AG213" i="66"/>
  <c r="AK213" i="66"/>
  <c r="U152" i="66"/>
  <c r="T152" i="66"/>
  <c r="U140" i="66"/>
  <c r="T140" i="66"/>
  <c r="T91" i="66"/>
  <c r="U91" i="66"/>
  <c r="AF157" i="66"/>
  <c r="AC157" i="66"/>
  <c r="AB157" i="66"/>
  <c r="AF151" i="66"/>
  <c r="AC151" i="66"/>
  <c r="AB151" i="66"/>
  <c r="AF145" i="66"/>
  <c r="AC145" i="66"/>
  <c r="AB145" i="66"/>
  <c r="AF139" i="66"/>
  <c r="AC139" i="66"/>
  <c r="AB139" i="66"/>
  <c r="T252" i="66"/>
  <c r="U252" i="66"/>
  <c r="W206" i="66"/>
  <c r="AA206" i="66"/>
  <c r="X206" i="66"/>
  <c r="AA197" i="66"/>
  <c r="X197" i="66"/>
  <c r="W197" i="66"/>
  <c r="U194" i="66"/>
  <c r="T194" i="66"/>
  <c r="U179" i="66"/>
  <c r="T179" i="66"/>
  <c r="Z161" i="66"/>
  <c r="Y161" i="66"/>
  <c r="Z155" i="66"/>
  <c r="Y155" i="66"/>
  <c r="Z149" i="66"/>
  <c r="Y149" i="66"/>
  <c r="Z143" i="66"/>
  <c r="Y143" i="66"/>
  <c r="Z109" i="66"/>
  <c r="Y109" i="66"/>
  <c r="Z95" i="66"/>
  <c r="Y95" i="66"/>
  <c r="Y172" i="66"/>
  <c r="Z172" i="66"/>
  <c r="U180" i="66"/>
  <c r="T180" i="66"/>
  <c r="U136" i="66"/>
  <c r="T136" i="66"/>
  <c r="U124" i="66"/>
  <c r="T124" i="66"/>
  <c r="X111" i="66"/>
  <c r="W111" i="66"/>
  <c r="AA111" i="66"/>
  <c r="AC98" i="66"/>
  <c r="AF98" i="66"/>
  <c r="AB98" i="66"/>
  <c r="AC80" i="66"/>
  <c r="AF80" i="66"/>
  <c r="AB80" i="66"/>
  <c r="AC44" i="66"/>
  <c r="AF44" i="66"/>
  <c r="AB44" i="66"/>
  <c r="V17" i="66"/>
  <c r="R17" i="66"/>
  <c r="S17" i="66"/>
  <c r="U178" i="66"/>
  <c r="T178" i="66"/>
  <c r="S174" i="66"/>
  <c r="R174" i="66"/>
  <c r="V174" i="66"/>
  <c r="AC106" i="66"/>
  <c r="AF106" i="66"/>
  <c r="AB106" i="66"/>
  <c r="R73" i="66"/>
  <c r="S73" i="66"/>
  <c r="V73" i="66"/>
  <c r="R63" i="66"/>
  <c r="V63" i="66"/>
  <c r="S63" i="66"/>
  <c r="Y29" i="66"/>
  <c r="Z29" i="66"/>
  <c r="U26" i="66"/>
  <c r="T26" i="66"/>
  <c r="AC4" i="66"/>
  <c r="AB4" i="66"/>
  <c r="AF4" i="66"/>
  <c r="V237" i="66"/>
  <c r="S237" i="66"/>
  <c r="R237" i="66"/>
  <c r="Z110" i="66"/>
  <c r="Y110" i="66"/>
  <c r="S135" i="66"/>
  <c r="R135" i="66"/>
  <c r="V135" i="66"/>
  <c r="AF59" i="66"/>
  <c r="AC59" i="66"/>
  <c r="AB59" i="66"/>
  <c r="U185" i="66"/>
  <c r="T185" i="66"/>
  <c r="AC112" i="66"/>
  <c r="AF112" i="66"/>
  <c r="AB112" i="66"/>
  <c r="AF35" i="66"/>
  <c r="AC35" i="66"/>
  <c r="AB35" i="66"/>
  <c r="T16" i="66"/>
  <c r="U16" i="66"/>
  <c r="R55" i="66"/>
  <c r="S55" i="66"/>
  <c r="V55" i="66"/>
  <c r="Y31" i="66"/>
  <c r="Z31" i="66"/>
  <c r="AA7" i="66"/>
  <c r="W7" i="66"/>
  <c r="X7" i="66"/>
  <c r="S125" i="66"/>
  <c r="R125" i="66"/>
  <c r="V125" i="66"/>
  <c r="T20" i="66"/>
  <c r="U20" i="66"/>
  <c r="AD3" i="66"/>
  <c r="AE3" i="66"/>
  <c r="T14" i="66"/>
  <c r="U14" i="66"/>
  <c r="U493" i="66"/>
  <c r="T493" i="66"/>
  <c r="AF495" i="66"/>
  <c r="AB495" i="66"/>
  <c r="AC495" i="66"/>
  <c r="AA503" i="66"/>
  <c r="X503" i="66"/>
  <c r="W503" i="66"/>
  <c r="W478" i="66"/>
  <c r="AA478" i="66"/>
  <c r="X478" i="66"/>
  <c r="V475" i="66"/>
  <c r="S475" i="66"/>
  <c r="R475" i="66"/>
  <c r="AF443" i="66"/>
  <c r="AC443" i="66"/>
  <c r="AB443" i="66"/>
  <c r="U440" i="66"/>
  <c r="T440" i="66"/>
  <c r="U407" i="66"/>
  <c r="T407" i="66"/>
  <c r="U385" i="66"/>
  <c r="T385" i="66"/>
  <c r="T359" i="66"/>
  <c r="U359" i="66"/>
  <c r="X332" i="66"/>
  <c r="AA332" i="66"/>
  <c r="W332" i="66"/>
  <c r="U321" i="66"/>
  <c r="T321" i="66"/>
  <c r="U389" i="66"/>
  <c r="T389" i="66"/>
  <c r="W304" i="66"/>
  <c r="AA304" i="66"/>
  <c r="X304" i="66"/>
  <c r="X248" i="66"/>
  <c r="AA248" i="66"/>
  <c r="W248" i="66"/>
  <c r="AH284" i="66"/>
  <c r="AG284" i="66"/>
  <c r="AK284" i="66"/>
  <c r="V257" i="66"/>
  <c r="S257" i="66"/>
  <c r="R257" i="66"/>
  <c r="U235" i="66"/>
  <c r="T235" i="66"/>
  <c r="AF95" i="66"/>
  <c r="AC95" i="66"/>
  <c r="AB95" i="66"/>
  <c r="X204" i="66"/>
  <c r="W204" i="66"/>
  <c r="AA204" i="66"/>
  <c r="T107" i="66"/>
  <c r="U107" i="66"/>
  <c r="AF64" i="66"/>
  <c r="AB222" i="66"/>
  <c r="AF222" i="66"/>
  <c r="AC222" i="66"/>
  <c r="AC122" i="66"/>
  <c r="AB122" i="66"/>
  <c r="AF122" i="66"/>
  <c r="X162" i="66"/>
  <c r="AA162" i="66"/>
  <c r="W162" i="66"/>
  <c r="AC144" i="66"/>
  <c r="AB144" i="66"/>
  <c r="AF144" i="66"/>
  <c r="AC78" i="66"/>
  <c r="AF78" i="66"/>
  <c r="AB78" i="66"/>
  <c r="X191" i="66"/>
  <c r="AA191" i="66"/>
  <c r="W191" i="66"/>
  <c r="U130" i="66"/>
  <c r="T130" i="66"/>
  <c r="V23" i="66"/>
  <c r="R23" i="66"/>
  <c r="S23" i="66"/>
  <c r="S133" i="66"/>
  <c r="R133" i="66"/>
  <c r="V133" i="66"/>
  <c r="S500" i="66"/>
  <c r="V500" i="66"/>
  <c r="R500" i="66"/>
  <c r="U484" i="66"/>
  <c r="T484" i="66"/>
  <c r="T499" i="66"/>
  <c r="U499" i="66"/>
  <c r="V496" i="66"/>
  <c r="S496" i="66"/>
  <c r="R496" i="66"/>
  <c r="T490" i="66"/>
  <c r="U490" i="66"/>
  <c r="T489" i="66"/>
  <c r="U489" i="66"/>
  <c r="U503" i="66"/>
  <c r="T503" i="66"/>
  <c r="U492" i="66"/>
  <c r="T492" i="66"/>
  <c r="AC514" i="66"/>
  <c r="AB514" i="66"/>
  <c r="AF514" i="66"/>
  <c r="AE492" i="66"/>
  <c r="AD492" i="66"/>
  <c r="U466" i="66"/>
  <c r="T466" i="66"/>
  <c r="U480" i="66"/>
  <c r="T480" i="66"/>
  <c r="U465" i="66"/>
  <c r="T465" i="66"/>
  <c r="U482" i="66"/>
  <c r="T482" i="66"/>
  <c r="AA473" i="66"/>
  <c r="X473" i="66"/>
  <c r="W473" i="66"/>
  <c r="W471" i="66"/>
  <c r="X471" i="66"/>
  <c r="AA471" i="66"/>
  <c r="Z451" i="66"/>
  <c r="Y451" i="66"/>
  <c r="U456" i="66"/>
  <c r="T456" i="66"/>
  <c r="AB486" i="66"/>
  <c r="AF486" i="66"/>
  <c r="AC486" i="66"/>
  <c r="AA454" i="66"/>
  <c r="X454" i="66"/>
  <c r="W454" i="66"/>
  <c r="AA460" i="66"/>
  <c r="X460" i="66"/>
  <c r="W460" i="66"/>
  <c r="Z458" i="66"/>
  <c r="Y458" i="66"/>
  <c r="AB447" i="66"/>
  <c r="AF447" i="66"/>
  <c r="AC447" i="66"/>
  <c r="Y411" i="66"/>
  <c r="Z411" i="66"/>
  <c r="AB448" i="66"/>
  <c r="AC448" i="66"/>
  <c r="AF448" i="66"/>
  <c r="AA423" i="66"/>
  <c r="X423" i="66"/>
  <c r="W423" i="66"/>
  <c r="R420" i="66"/>
  <c r="V420" i="66"/>
  <c r="S420" i="66"/>
  <c r="AA405" i="66"/>
  <c r="W405" i="66"/>
  <c r="X405" i="66"/>
  <c r="T432" i="66"/>
  <c r="U432" i="66"/>
  <c r="AB425" i="66"/>
  <c r="AC425" i="66"/>
  <c r="AF425" i="66"/>
  <c r="U421" i="66"/>
  <c r="T421" i="66"/>
  <c r="X444" i="66"/>
  <c r="W444" i="66"/>
  <c r="AA444" i="66"/>
  <c r="Z398" i="66"/>
  <c r="Y398" i="66"/>
  <c r="V378" i="66"/>
  <c r="R378" i="66"/>
  <c r="S378" i="66"/>
  <c r="U401" i="66"/>
  <c r="T401" i="66"/>
  <c r="S391" i="66"/>
  <c r="R391" i="66"/>
  <c r="V391" i="66"/>
  <c r="AD434" i="66"/>
  <c r="AE434" i="66"/>
  <c r="T371" i="66"/>
  <c r="U371" i="66"/>
  <c r="R338" i="66"/>
  <c r="V338" i="66"/>
  <c r="S338" i="66"/>
  <c r="S373" i="66"/>
  <c r="R373" i="66"/>
  <c r="V373" i="66"/>
  <c r="U361" i="66"/>
  <c r="T361" i="66"/>
  <c r="Y337" i="66"/>
  <c r="Z337" i="66"/>
  <c r="U327" i="66"/>
  <c r="T327" i="66"/>
  <c r="U404" i="66"/>
  <c r="T404" i="66"/>
  <c r="W352" i="66"/>
  <c r="X352" i="66"/>
  <c r="AA352" i="66"/>
  <c r="T355" i="66"/>
  <c r="U355" i="66"/>
  <c r="AF321" i="66"/>
  <c r="AB321" i="66"/>
  <c r="AC321" i="66"/>
  <c r="W358" i="66"/>
  <c r="X358" i="66"/>
  <c r="AA358" i="66"/>
  <c r="W346" i="66"/>
  <c r="X346" i="66"/>
  <c r="AA346" i="66"/>
  <c r="AB381" i="66"/>
  <c r="AF381" i="66"/>
  <c r="AC381" i="66"/>
  <c r="V364" i="66"/>
  <c r="S364" i="66"/>
  <c r="R364" i="66"/>
  <c r="T349" i="66"/>
  <c r="U349" i="66"/>
  <c r="X316" i="66"/>
  <c r="AA316" i="66"/>
  <c r="W316" i="66"/>
  <c r="AA389" i="66"/>
  <c r="X389" i="66"/>
  <c r="W389" i="66"/>
  <c r="AA295" i="66"/>
  <c r="X295" i="66"/>
  <c r="W295" i="66"/>
  <c r="T285" i="66"/>
  <c r="U285" i="66"/>
  <c r="R348" i="66"/>
  <c r="S348" i="66"/>
  <c r="V348" i="66"/>
  <c r="W291" i="66"/>
  <c r="X291" i="66"/>
  <c r="AA291" i="66"/>
  <c r="U273" i="66"/>
  <c r="T273" i="66"/>
  <c r="U289" i="66"/>
  <c r="T289" i="66"/>
  <c r="U275" i="66"/>
  <c r="T275" i="66"/>
  <c r="X260" i="66"/>
  <c r="AA260" i="66"/>
  <c r="W260" i="66"/>
  <c r="V302" i="66"/>
  <c r="S302" i="66"/>
  <c r="R302" i="66"/>
  <c r="U277" i="66"/>
  <c r="T277" i="66"/>
  <c r="U325" i="66"/>
  <c r="T325" i="66"/>
  <c r="W259" i="66"/>
  <c r="AA259" i="66"/>
  <c r="X259" i="66"/>
  <c r="U225" i="66"/>
  <c r="T225" i="66"/>
  <c r="W293" i="66"/>
  <c r="AA293" i="66"/>
  <c r="X293" i="66"/>
  <c r="T240" i="66"/>
  <c r="U240" i="66"/>
  <c r="U307" i="66"/>
  <c r="T307" i="66"/>
  <c r="U274" i="66"/>
  <c r="T274" i="66"/>
  <c r="AA256" i="66"/>
  <c r="X256" i="66"/>
  <c r="W256" i="66"/>
  <c r="W292" i="66"/>
  <c r="X292" i="66"/>
  <c r="AA292" i="66"/>
  <c r="S218" i="66"/>
  <c r="R218" i="66"/>
  <c r="V218" i="66"/>
  <c r="X189" i="66"/>
  <c r="AA189" i="66"/>
  <c r="W189" i="66"/>
  <c r="AF184" i="66"/>
  <c r="AC184" i="66"/>
  <c r="AB184" i="66"/>
  <c r="U173" i="66"/>
  <c r="T173" i="66"/>
  <c r="U232" i="66"/>
  <c r="T232" i="66"/>
  <c r="U210" i="66"/>
  <c r="T210" i="66"/>
  <c r="W251" i="66"/>
  <c r="AA251" i="66"/>
  <c r="X251" i="66"/>
  <c r="U236" i="66"/>
  <c r="T236" i="66"/>
  <c r="U222" i="66"/>
  <c r="T222" i="66"/>
  <c r="U190" i="66"/>
  <c r="T190" i="66"/>
  <c r="AH171" i="66"/>
  <c r="AG171" i="66"/>
  <c r="AK171" i="66"/>
  <c r="U254" i="66"/>
  <c r="T254" i="66"/>
  <c r="V253" i="66"/>
  <c r="S253" i="66"/>
  <c r="R253" i="66"/>
  <c r="U150" i="66"/>
  <c r="T150" i="66"/>
  <c r="U138" i="66"/>
  <c r="T138" i="66"/>
  <c r="AF89" i="66"/>
  <c r="AC89" i="66"/>
  <c r="AB89" i="66"/>
  <c r="AC88" i="66"/>
  <c r="AF88" i="66"/>
  <c r="AB88" i="66"/>
  <c r="AC70" i="66"/>
  <c r="AF70" i="66"/>
  <c r="AB70" i="66"/>
  <c r="AC52" i="66"/>
  <c r="AF52" i="66"/>
  <c r="AB52" i="66"/>
  <c r="AC34" i="66"/>
  <c r="AF34" i="66"/>
  <c r="AB34" i="66"/>
  <c r="U209" i="66"/>
  <c r="T209" i="66"/>
  <c r="U206" i="66"/>
  <c r="T206" i="66"/>
  <c r="AA179" i="66"/>
  <c r="X179" i="66"/>
  <c r="W179" i="66"/>
  <c r="AC136" i="66"/>
  <c r="AB136" i="66"/>
  <c r="AF136" i="66"/>
  <c r="AC130" i="66"/>
  <c r="AB130" i="66"/>
  <c r="AF130" i="66"/>
  <c r="AC124" i="66"/>
  <c r="AB124" i="66"/>
  <c r="AF124" i="66"/>
  <c r="AC118" i="66"/>
  <c r="AB118" i="66"/>
  <c r="AF118" i="66"/>
  <c r="X170" i="66"/>
  <c r="AA170" i="66"/>
  <c r="W170" i="66"/>
  <c r="AC158" i="66"/>
  <c r="AB158" i="66"/>
  <c r="AF158" i="66"/>
  <c r="AC152" i="66"/>
  <c r="AB152" i="66"/>
  <c r="AF152" i="66"/>
  <c r="AC146" i="66"/>
  <c r="AB146" i="66"/>
  <c r="AF146" i="66"/>
  <c r="AC140" i="66"/>
  <c r="AB140" i="66"/>
  <c r="AF140" i="66"/>
  <c r="AC84" i="66"/>
  <c r="AF84" i="66"/>
  <c r="AB84" i="66"/>
  <c r="AC66" i="66"/>
  <c r="AF66" i="66"/>
  <c r="AB66" i="66"/>
  <c r="AC48" i="66"/>
  <c r="AF48" i="66"/>
  <c r="AB48" i="66"/>
  <c r="T161" i="66"/>
  <c r="U161" i="66"/>
  <c r="T155" i="66"/>
  <c r="U155" i="66"/>
  <c r="T149" i="66"/>
  <c r="U149" i="66"/>
  <c r="T143" i="66"/>
  <c r="U143" i="66"/>
  <c r="U134" i="66"/>
  <c r="T134" i="66"/>
  <c r="U122" i="66"/>
  <c r="T122" i="66"/>
  <c r="U110" i="66"/>
  <c r="T110" i="66"/>
  <c r="AC62" i="66"/>
  <c r="AF62" i="66"/>
  <c r="AB62" i="66"/>
  <c r="V15" i="66"/>
  <c r="S15" i="66"/>
  <c r="R15" i="66"/>
  <c r="AA24" i="66"/>
  <c r="X24" i="66"/>
  <c r="W24" i="66"/>
  <c r="AJ6" i="66"/>
  <c r="AI6" i="66"/>
  <c r="AA28" i="66"/>
  <c r="X28" i="66"/>
  <c r="W28" i="66"/>
  <c r="X18" i="66"/>
  <c r="W18" i="66"/>
  <c r="AA18" i="66"/>
  <c r="U4" i="66"/>
  <c r="T4" i="66"/>
  <c r="S117" i="66"/>
  <c r="R117" i="66"/>
  <c r="V117" i="66"/>
  <c r="U188" i="66"/>
  <c r="T188" i="66"/>
  <c r="S121" i="66"/>
  <c r="R121" i="66"/>
  <c r="V121" i="66"/>
  <c r="AC110" i="66"/>
  <c r="AF110" i="66"/>
  <c r="AB110" i="66"/>
  <c r="R75" i="66"/>
  <c r="V75" i="66"/>
  <c r="S75" i="66"/>
  <c r="AF97" i="66"/>
  <c r="AC97" i="66"/>
  <c r="AB97" i="66"/>
  <c r="T25" i="66"/>
  <c r="U25" i="66"/>
  <c r="X185" i="66"/>
  <c r="AA185" i="66"/>
  <c r="W185" i="66"/>
  <c r="Z53" i="66"/>
  <c r="Y53" i="66"/>
  <c r="U32" i="66"/>
  <c r="T32" i="66"/>
  <c r="Z83" i="66"/>
  <c r="Y83" i="66"/>
  <c r="Z71" i="66"/>
  <c r="Y71" i="66"/>
  <c r="AF41" i="66"/>
  <c r="AC41" i="66"/>
  <c r="AB41" i="66"/>
  <c r="R37" i="66"/>
  <c r="S37" i="66"/>
  <c r="V37" i="66"/>
  <c r="AA30" i="66"/>
  <c r="X30" i="66"/>
  <c r="W30" i="66"/>
  <c r="X22" i="66"/>
  <c r="W22" i="66"/>
  <c r="AA22" i="66"/>
  <c r="BN9" i="67"/>
  <c r="BN7" i="67"/>
  <c r="BN5" i="67"/>
  <c r="BN8" i="67"/>
  <c r="BN4" i="67"/>
  <c r="BN6" i="67"/>
  <c r="U355" i="67"/>
  <c r="T355" i="67"/>
  <c r="AC170" i="67"/>
  <c r="AD170" i="67" s="1"/>
  <c r="AA355" i="67"/>
  <c r="AF355" i="67" s="1"/>
  <c r="U99" i="67"/>
  <c r="R187" i="67"/>
  <c r="AA188" i="67"/>
  <c r="AC188" i="67" s="1"/>
  <c r="R211" i="67"/>
  <c r="V338" i="67"/>
  <c r="AA338" i="67" s="1"/>
  <c r="S372" i="67"/>
  <c r="T372" i="67" s="1"/>
  <c r="R80" i="67"/>
  <c r="S142" i="67"/>
  <c r="R188" i="67"/>
  <c r="R154" i="67"/>
  <c r="AA211" i="67"/>
  <c r="W188" i="67"/>
  <c r="AA206" i="67"/>
  <c r="V246" i="67"/>
  <c r="V344" i="67"/>
  <c r="X344" i="67" s="1"/>
  <c r="S435" i="67"/>
  <c r="X372" i="67"/>
  <c r="Z372" i="67" s="1"/>
  <c r="S363" i="67"/>
  <c r="U363" i="67" s="1"/>
  <c r="X457" i="67"/>
  <c r="S188" i="67"/>
  <c r="V154" i="67"/>
  <c r="AA154" i="67" s="1"/>
  <c r="S186" i="67"/>
  <c r="W206" i="67"/>
  <c r="S329" i="67"/>
  <c r="U329" i="67" s="1"/>
  <c r="V403" i="67"/>
  <c r="V78" i="67"/>
  <c r="S262" i="67"/>
  <c r="U262" i="67" s="1"/>
  <c r="W211" i="67"/>
  <c r="V186" i="67"/>
  <c r="AA186" i="67" s="1"/>
  <c r="S206" i="67"/>
  <c r="S379" i="67"/>
  <c r="S403" i="67"/>
  <c r="V448" i="67"/>
  <c r="W448" i="67" s="1"/>
  <c r="X267" i="67"/>
  <c r="W267" i="67"/>
  <c r="AA267" i="67"/>
  <c r="AB267" i="67" s="1"/>
  <c r="AF12" i="67"/>
  <c r="R53" i="67"/>
  <c r="R102" i="67"/>
  <c r="R97" i="67"/>
  <c r="Z45" i="67"/>
  <c r="AA175" i="67"/>
  <c r="AC175" i="67" s="1"/>
  <c r="X170" i="67"/>
  <c r="S171" i="67"/>
  <c r="T171" i="67" s="1"/>
  <c r="AF170" i="67"/>
  <c r="AG170" i="67" s="1"/>
  <c r="S222" i="67"/>
  <c r="R416" i="67"/>
  <c r="R475" i="67"/>
  <c r="R235" i="67"/>
  <c r="T12" i="67"/>
  <c r="AF6" i="67"/>
  <c r="AH6" i="67" s="1"/>
  <c r="X15" i="67"/>
  <c r="W8" i="67"/>
  <c r="AA45" i="67"/>
  <c r="AC45" i="67" s="1"/>
  <c r="AA53" i="67"/>
  <c r="R76" i="67"/>
  <c r="W76" i="67"/>
  <c r="R132" i="67"/>
  <c r="X102" i="67"/>
  <c r="Z102" i="67" s="1"/>
  <c r="V131" i="67"/>
  <c r="W131" i="67" s="1"/>
  <c r="V133" i="67"/>
  <c r="R201" i="67"/>
  <c r="T285" i="67"/>
  <c r="S335" i="67"/>
  <c r="R320" i="67"/>
  <c r="R313" i="67"/>
  <c r="AA363" i="67"/>
  <c r="R505" i="67"/>
  <c r="X464" i="67"/>
  <c r="Z464" i="67" s="1"/>
  <c r="S30" i="67"/>
  <c r="T132" i="67"/>
  <c r="V510" i="67"/>
  <c r="X510" i="67" s="1"/>
  <c r="S510" i="67"/>
  <c r="R8" i="67"/>
  <c r="AA8" i="67"/>
  <c r="AF8" i="67" s="1"/>
  <c r="X76" i="67"/>
  <c r="R212" i="67"/>
  <c r="R133" i="67"/>
  <c r="AA299" i="67"/>
  <c r="W363" i="67"/>
  <c r="X439" i="67"/>
  <c r="Z439" i="67" s="1"/>
  <c r="V505" i="67"/>
  <c r="R462" i="67"/>
  <c r="R267" i="67"/>
  <c r="R299" i="67"/>
  <c r="R393" i="67"/>
  <c r="S393" i="67"/>
  <c r="W45" i="67"/>
  <c r="R170" i="67"/>
  <c r="S131" i="67"/>
  <c r="T6" i="67"/>
  <c r="S8" i="67"/>
  <c r="U8" i="67" s="1"/>
  <c r="R15" i="67"/>
  <c r="S45" i="67"/>
  <c r="S105" i="67"/>
  <c r="U105" i="67" s="1"/>
  <c r="X150" i="67"/>
  <c r="Z150" i="67" s="1"/>
  <c r="S170" i="67"/>
  <c r="S175" i="67"/>
  <c r="T175" i="67" s="1"/>
  <c r="R171" i="67"/>
  <c r="S267" i="67"/>
  <c r="W299" i="67"/>
  <c r="Z299" i="67"/>
  <c r="X335" i="67"/>
  <c r="R390" i="67"/>
  <c r="V416" i="67"/>
  <c r="AA416" i="67" s="1"/>
  <c r="Z363" i="67"/>
  <c r="V462" i="67"/>
  <c r="AA462" i="67" s="1"/>
  <c r="R45" i="67"/>
  <c r="S102" i="67"/>
  <c r="R175" i="67"/>
  <c r="W170" i="67"/>
  <c r="V212" i="67"/>
  <c r="V231" i="67"/>
  <c r="X231" i="67" s="1"/>
  <c r="T231" i="67"/>
  <c r="AA335" i="67"/>
  <c r="T416" i="67"/>
  <c r="V30" i="67"/>
  <c r="T204" i="67"/>
  <c r="U204" i="67"/>
  <c r="U58" i="67"/>
  <c r="U66" i="67"/>
  <c r="S86" i="67"/>
  <c r="T86" i="67" s="1"/>
  <c r="V177" i="67"/>
  <c r="X177" i="67" s="1"/>
  <c r="R224" i="67"/>
  <c r="S273" i="67"/>
  <c r="T273" i="67" s="1"/>
  <c r="AA331" i="67"/>
  <c r="AB331" i="67" s="1"/>
  <c r="R258" i="67"/>
  <c r="V341" i="67"/>
  <c r="X341" i="67" s="1"/>
  <c r="W355" i="67"/>
  <c r="T399" i="67"/>
  <c r="V409" i="67"/>
  <c r="X409" i="67" s="1"/>
  <c r="R506" i="67"/>
  <c r="S443" i="67"/>
  <c r="V360" i="67"/>
  <c r="AA360" i="67" s="1"/>
  <c r="R448" i="67"/>
  <c r="V503" i="67"/>
  <c r="S55" i="67"/>
  <c r="S57" i="67"/>
  <c r="U57" i="67" s="1"/>
  <c r="V204" i="67"/>
  <c r="V261" i="67"/>
  <c r="X261" i="67" s="1"/>
  <c r="Z261" i="67" s="1"/>
  <c r="AA292" i="67"/>
  <c r="AF292" i="67" s="1"/>
  <c r="V233" i="67"/>
  <c r="AA233" i="67" s="1"/>
  <c r="AF233" i="67" s="1"/>
  <c r="AK233" i="67" s="1"/>
  <c r="AP233" i="67" s="1"/>
  <c r="V468" i="67"/>
  <c r="AA468" i="67" s="1"/>
  <c r="S233" i="67"/>
  <c r="V83" i="67"/>
  <c r="S242" i="67"/>
  <c r="U242" i="67" s="1"/>
  <c r="S468" i="67"/>
  <c r="T468" i="67" s="1"/>
  <c r="X224" i="67"/>
  <c r="S226" i="67"/>
  <c r="U226" i="67" s="1"/>
  <c r="U10" i="67"/>
  <c r="AA55" i="67"/>
  <c r="S79" i="67"/>
  <c r="U79" i="67" s="1"/>
  <c r="X79" i="67"/>
  <c r="Z79" i="67" s="1"/>
  <c r="X114" i="67"/>
  <c r="W141" i="67"/>
  <c r="S164" i="67"/>
  <c r="U164" i="67" s="1"/>
  <c r="R117" i="67"/>
  <c r="X164" i="67"/>
  <c r="Y164" i="67" s="1"/>
  <c r="S261" i="67"/>
  <c r="T261" i="67" s="1"/>
  <c r="R265" i="67"/>
  <c r="X265" i="67"/>
  <c r="S408" i="67"/>
  <c r="U408" i="67" s="1"/>
  <c r="W407" i="67"/>
  <c r="R501" i="67"/>
  <c r="X408" i="67"/>
  <c r="R354" i="67"/>
  <c r="R83" i="67"/>
  <c r="R73" i="67"/>
  <c r="V262" i="67"/>
  <c r="S144" i="67"/>
  <c r="S457" i="67"/>
  <c r="R164" i="67"/>
  <c r="S292" i="67"/>
  <c r="U292" i="67" s="1"/>
  <c r="R324" i="67"/>
  <c r="S302" i="67"/>
  <c r="T302" i="67" s="1"/>
  <c r="X10" i="67"/>
  <c r="Z10" i="67" s="1"/>
  <c r="S13" i="67"/>
  <c r="X36" i="67"/>
  <c r="S60" i="67"/>
  <c r="U54" i="67"/>
  <c r="AA79" i="67"/>
  <c r="AC79" i="67" s="1"/>
  <c r="X141" i="67"/>
  <c r="Z141" i="67" s="1"/>
  <c r="S117" i="67"/>
  <c r="V144" i="67"/>
  <c r="V151" i="67"/>
  <c r="W151" i="67" s="1"/>
  <c r="R192" i="67"/>
  <c r="X210" i="67"/>
  <c r="Y210" i="67" s="1"/>
  <c r="AA293" i="67"/>
  <c r="R288" i="67"/>
  <c r="V312" i="67"/>
  <c r="AA312" i="67" s="1"/>
  <c r="X407" i="67"/>
  <c r="Z407" i="67" s="1"/>
  <c r="V413" i="67"/>
  <c r="X413" i="67" s="1"/>
  <c r="S473" i="67"/>
  <c r="T473" i="67" s="1"/>
  <c r="R494" i="67"/>
  <c r="V354" i="67"/>
  <c r="S494" i="67"/>
  <c r="T83" i="67"/>
  <c r="R407" i="67"/>
  <c r="V486" i="67"/>
  <c r="W486" i="67" s="1"/>
  <c r="R79" i="67"/>
  <c r="AA114" i="67"/>
  <c r="W265" i="67"/>
  <c r="R408" i="67"/>
  <c r="Z6" i="67"/>
  <c r="R36" i="67"/>
  <c r="AA36" i="67"/>
  <c r="W57" i="67"/>
  <c r="V58" i="67"/>
  <c r="X58" i="67" s="1"/>
  <c r="AB57" i="67"/>
  <c r="S114" i="67"/>
  <c r="U114" i="67" s="1"/>
  <c r="S192" i="67"/>
  <c r="U192" i="67" s="1"/>
  <c r="W210" i="67"/>
  <c r="W293" i="67"/>
  <c r="X292" i="67"/>
  <c r="W331" i="67"/>
  <c r="Y331" i="67"/>
  <c r="Z355" i="67"/>
  <c r="R473" i="67"/>
  <c r="R497" i="67"/>
  <c r="AA513" i="67"/>
  <c r="AB513" i="67" s="1"/>
  <c r="R465" i="67"/>
  <c r="R55" i="67"/>
  <c r="R293" i="67"/>
  <c r="AA457" i="67"/>
  <c r="S486" i="67"/>
  <c r="S293" i="67"/>
  <c r="U293" i="67" s="1"/>
  <c r="AC104" i="67"/>
  <c r="AD104" i="67" s="1"/>
  <c r="AH104" i="67"/>
  <c r="AJ104" i="67" s="1"/>
  <c r="AA202" i="67"/>
  <c r="AF202" i="67" s="1"/>
  <c r="AK104" i="67"/>
  <c r="W150" i="67"/>
  <c r="X175" i="67"/>
  <c r="Y175" i="67" s="1"/>
  <c r="T150" i="67"/>
  <c r="W202" i="67"/>
  <c r="S263" i="67"/>
  <c r="T263" i="67" s="1"/>
  <c r="R243" i="67"/>
  <c r="S482" i="67"/>
  <c r="X468" i="67"/>
  <c r="Z387" i="67"/>
  <c r="AB6" i="67"/>
  <c r="X73" i="67"/>
  <c r="Z73" i="67" s="1"/>
  <c r="Z211" i="67"/>
  <c r="S289" i="67"/>
  <c r="S312" i="67"/>
  <c r="T312" i="67" s="1"/>
  <c r="AA73" i="67"/>
  <c r="AF73" i="67" s="1"/>
  <c r="R44" i="67"/>
  <c r="S62" i="67"/>
  <c r="V87" i="67"/>
  <c r="T161" i="67"/>
  <c r="AB104" i="67"/>
  <c r="R406" i="67"/>
  <c r="R122" i="67"/>
  <c r="S122" i="67"/>
  <c r="V122" i="67"/>
  <c r="X122" i="67" s="1"/>
  <c r="S160" i="67"/>
  <c r="R160" i="67"/>
  <c r="V70" i="67"/>
  <c r="R70" i="67"/>
  <c r="V284" i="67"/>
  <c r="R284" i="67"/>
  <c r="R512" i="67"/>
  <c r="S512" i="67"/>
  <c r="T512" i="67" s="1"/>
  <c r="V375" i="67"/>
  <c r="S375" i="67"/>
  <c r="R375" i="67"/>
  <c r="V470" i="67"/>
  <c r="R470" i="67"/>
  <c r="S470" i="67"/>
  <c r="T470" i="67" s="1"/>
  <c r="V43" i="67"/>
  <c r="S43" i="67"/>
  <c r="U43" i="67" s="1"/>
  <c r="R423" i="67"/>
  <c r="V423" i="67"/>
  <c r="S423" i="67"/>
  <c r="V502" i="67"/>
  <c r="R502" i="67"/>
  <c r="V62" i="67"/>
  <c r="AA62" i="67" s="1"/>
  <c r="S52" i="67"/>
  <c r="S168" i="67"/>
  <c r="V232" i="67"/>
  <c r="V244" i="67"/>
  <c r="AA244" i="67" s="1"/>
  <c r="S15" i="67"/>
  <c r="U15" i="67" s="1"/>
  <c r="V119" i="67"/>
  <c r="W119" i="67" s="1"/>
  <c r="V218" i="67"/>
  <c r="S333" i="67"/>
  <c r="R67" i="67"/>
  <c r="S317" i="67"/>
  <c r="U317" i="67" s="1"/>
  <c r="R317" i="67"/>
  <c r="S378" i="67"/>
  <c r="V378" i="67"/>
  <c r="X378" i="67" s="1"/>
  <c r="R378" i="67"/>
  <c r="R472" i="67"/>
  <c r="V472" i="67"/>
  <c r="X472" i="67" s="1"/>
  <c r="Z472" i="67" s="1"/>
  <c r="V469" i="67"/>
  <c r="R469" i="67"/>
  <c r="V89" i="67"/>
  <c r="S89" i="67"/>
  <c r="U89" i="67" s="1"/>
  <c r="S195" i="67"/>
  <c r="U195" i="67" s="1"/>
  <c r="R195" i="67"/>
  <c r="S384" i="67"/>
  <c r="R384" i="67"/>
  <c r="V260" i="67"/>
  <c r="R260" i="67"/>
  <c r="V328" i="67"/>
  <c r="R328" i="67"/>
  <c r="S438" i="67"/>
  <c r="R438" i="67"/>
  <c r="R94" i="67"/>
  <c r="V94" i="67"/>
  <c r="W94" i="67" s="1"/>
  <c r="R400" i="67"/>
  <c r="V400" i="67"/>
  <c r="W400" i="67" s="1"/>
  <c r="U120" i="67"/>
  <c r="T120" i="67"/>
  <c r="R162" i="67"/>
  <c r="S162" i="67"/>
  <c r="T162" i="67" s="1"/>
  <c r="R236" i="67"/>
  <c r="V236" i="67"/>
  <c r="S236" i="67"/>
  <c r="R89" i="67"/>
  <c r="V317" i="67"/>
  <c r="AA317" i="67" s="1"/>
  <c r="S406" i="67"/>
  <c r="U406" i="67" s="1"/>
  <c r="V512" i="67"/>
  <c r="AA512" i="67" s="1"/>
  <c r="S469" i="67"/>
  <c r="S70" i="67"/>
  <c r="V257" i="67"/>
  <c r="R257" i="67"/>
  <c r="V278" i="67"/>
  <c r="R278" i="67"/>
  <c r="S424" i="67"/>
  <c r="U424" i="67" s="1"/>
  <c r="R424" i="67"/>
  <c r="V193" i="67"/>
  <c r="S193" i="67"/>
  <c r="T193" i="67" s="1"/>
  <c r="S123" i="67"/>
  <c r="R123" i="67"/>
  <c r="V280" i="67"/>
  <c r="W280" i="67" s="1"/>
  <c r="S280" i="67"/>
  <c r="R280" i="67"/>
  <c r="S351" i="67"/>
  <c r="V351" i="67"/>
  <c r="W351" i="67" s="1"/>
  <c r="R351" i="67"/>
  <c r="S450" i="67"/>
  <c r="V450" i="67"/>
  <c r="V347" i="67"/>
  <c r="R347" i="67"/>
  <c r="R431" i="67"/>
  <c r="V431" i="67"/>
  <c r="W431" i="67" s="1"/>
  <c r="R500" i="67"/>
  <c r="V500" i="67"/>
  <c r="S500" i="67"/>
  <c r="V366" i="67"/>
  <c r="S366" i="67"/>
  <c r="T366" i="67" s="1"/>
  <c r="R366" i="67"/>
  <c r="R476" i="67"/>
  <c r="V476" i="67"/>
  <c r="S476" i="67"/>
  <c r="V44" i="67"/>
  <c r="X44" i="67" s="1"/>
  <c r="AA88" i="67"/>
  <c r="AF88" i="67" s="1"/>
  <c r="V159" i="67"/>
  <c r="W159" i="67" s="1"/>
  <c r="S218" i="67"/>
  <c r="S418" i="67"/>
  <c r="V418" i="67"/>
  <c r="V438" i="67"/>
  <c r="X438" i="67" s="1"/>
  <c r="R455" i="67"/>
  <c r="R432" i="67"/>
  <c r="AA510" i="67"/>
  <c r="AF510" i="67" s="1"/>
  <c r="S189" i="67"/>
  <c r="U189" i="67" s="1"/>
  <c r="R189" i="67"/>
  <c r="S275" i="67"/>
  <c r="R275" i="67"/>
  <c r="R323" i="67"/>
  <c r="S323" i="67"/>
  <c r="V16" i="67"/>
  <c r="W16" i="67" s="1"/>
  <c r="S16" i="67"/>
  <c r="R16" i="67"/>
  <c r="V82" i="67"/>
  <c r="X82" i="67" s="1"/>
  <c r="R82" i="67"/>
  <c r="S82" i="67"/>
  <c r="S254" i="67"/>
  <c r="U254" i="67" s="1"/>
  <c r="R254" i="67"/>
  <c r="S268" i="67"/>
  <c r="R268" i="67"/>
  <c r="V283" i="67"/>
  <c r="R283" i="67"/>
  <c r="S300" i="67"/>
  <c r="R300" i="67"/>
  <c r="R383" i="67"/>
  <c r="S383" i="67"/>
  <c r="V402" i="67"/>
  <c r="S402" i="67"/>
  <c r="R428" i="67"/>
  <c r="S428" i="67"/>
  <c r="U428" i="67" s="1"/>
  <c r="V445" i="67"/>
  <c r="X445" i="67" s="1"/>
  <c r="Y445" i="67" s="1"/>
  <c r="R445" i="67"/>
  <c r="V477" i="67"/>
  <c r="W477" i="67" s="1"/>
  <c r="S477" i="67"/>
  <c r="U477" i="67" s="1"/>
  <c r="R477" i="67"/>
  <c r="S32" i="67"/>
  <c r="U32" i="67" s="1"/>
  <c r="V32" i="67"/>
  <c r="AA116" i="67"/>
  <c r="AF116" i="67" s="1"/>
  <c r="W116" i="67"/>
  <c r="V135" i="67"/>
  <c r="S135" i="67"/>
  <c r="T135" i="67" s="1"/>
  <c r="V172" i="67"/>
  <c r="AA172" i="67" s="1"/>
  <c r="S172" i="67"/>
  <c r="T172" i="67" s="1"/>
  <c r="S200" i="67"/>
  <c r="T200" i="67" s="1"/>
  <c r="V200" i="67"/>
  <c r="V31" i="67"/>
  <c r="S31" i="67"/>
  <c r="T31" i="67" s="1"/>
  <c r="R134" i="67"/>
  <c r="S134" i="67"/>
  <c r="R165" i="67"/>
  <c r="V165" i="67"/>
  <c r="X187" i="67"/>
  <c r="AA187" i="67"/>
  <c r="AC187" i="67" s="1"/>
  <c r="S214" i="67"/>
  <c r="T214" i="67" s="1"/>
  <c r="R214" i="67"/>
  <c r="V250" i="67"/>
  <c r="AA250" i="67" s="1"/>
  <c r="S250" i="67"/>
  <c r="S269" i="67"/>
  <c r="R269" i="67"/>
  <c r="S290" i="67"/>
  <c r="T290" i="67" s="1"/>
  <c r="V290" i="67"/>
  <c r="X290" i="67" s="1"/>
  <c r="V310" i="67"/>
  <c r="R310" i="67"/>
  <c r="S310" i="67"/>
  <c r="AA389" i="67"/>
  <c r="X389" i="67"/>
  <c r="Z389" i="67" s="1"/>
  <c r="W463" i="67"/>
  <c r="X463" i="67"/>
  <c r="R303" i="67"/>
  <c r="V303" i="67"/>
  <c r="W303" i="67" s="1"/>
  <c r="W69" i="67"/>
  <c r="AA69" i="67"/>
  <c r="S398" i="67"/>
  <c r="V398" i="67"/>
  <c r="AA398" i="67" s="1"/>
  <c r="R398" i="67"/>
  <c r="R452" i="67"/>
  <c r="V452" i="67"/>
  <c r="X452" i="67" s="1"/>
  <c r="S452" i="67"/>
  <c r="U452" i="67" s="1"/>
  <c r="V499" i="67"/>
  <c r="AA499" i="67" s="1"/>
  <c r="R499" i="67"/>
  <c r="R51" i="67"/>
  <c r="V51" i="67"/>
  <c r="S51" i="67"/>
  <c r="T51" i="67" s="1"/>
  <c r="R321" i="67"/>
  <c r="V321" i="67"/>
  <c r="W321" i="67" s="1"/>
  <c r="V437" i="67"/>
  <c r="X437" i="67" s="1"/>
  <c r="R437" i="67"/>
  <c r="S437" i="67"/>
  <c r="R220" i="67"/>
  <c r="V220" i="67"/>
  <c r="W220" i="67" s="1"/>
  <c r="V296" i="67"/>
  <c r="W296" i="67" s="1"/>
  <c r="R296" i="67"/>
  <c r="R385" i="67"/>
  <c r="S385" i="67"/>
  <c r="R415" i="67"/>
  <c r="S415" i="67"/>
  <c r="T415" i="67" s="1"/>
  <c r="V415" i="67"/>
  <c r="S483" i="67"/>
  <c r="V483" i="67"/>
  <c r="R483" i="67"/>
  <c r="R348" i="67"/>
  <c r="S348" i="67"/>
  <c r="T348" i="67" s="1"/>
  <c r="V348" i="67"/>
  <c r="W348" i="67" s="1"/>
  <c r="S504" i="67"/>
  <c r="U504" i="67" s="1"/>
  <c r="V504" i="67"/>
  <c r="R504" i="67"/>
  <c r="S392" i="67"/>
  <c r="R392" i="67"/>
  <c r="V392" i="67"/>
  <c r="AA392" i="67" s="1"/>
  <c r="R52" i="67"/>
  <c r="V168" i="67"/>
  <c r="R127" i="67"/>
  <c r="S455" i="67"/>
  <c r="T455" i="67" s="1"/>
  <c r="V306" i="67"/>
  <c r="X306" i="67" s="1"/>
  <c r="S306" i="67"/>
  <c r="X88" i="67"/>
  <c r="Z88" i="67" s="1"/>
  <c r="V120" i="67"/>
  <c r="S112" i="67"/>
  <c r="S159" i="67"/>
  <c r="U159" i="67" s="1"/>
  <c r="S127" i="67"/>
  <c r="T127" i="67" s="1"/>
  <c r="V162" i="67"/>
  <c r="W162" i="67" s="1"/>
  <c r="V182" i="67"/>
  <c r="X182" i="67" s="1"/>
  <c r="V222" i="67"/>
  <c r="S220" i="67"/>
  <c r="S232" i="67"/>
  <c r="T232" i="67" s="1"/>
  <c r="V249" i="67"/>
  <c r="W249" i="67" s="1"/>
  <c r="S238" i="67"/>
  <c r="U238" i="67" s="1"/>
  <c r="V264" i="67"/>
  <c r="X264" i="67" s="1"/>
  <c r="S278" i="67"/>
  <c r="V323" i="67"/>
  <c r="S244" i="67"/>
  <c r="T244" i="67" s="1"/>
  <c r="S502" i="67"/>
  <c r="U502" i="67" s="1"/>
  <c r="V383" i="67"/>
  <c r="X383" i="67" s="1"/>
  <c r="T432" i="67"/>
  <c r="R43" i="67"/>
  <c r="S94" i="67"/>
  <c r="U94" i="67" s="1"/>
  <c r="S27" i="67"/>
  <c r="T27" i="67" s="1"/>
  <c r="T471" i="67"/>
  <c r="U471" i="67"/>
  <c r="T501" i="67"/>
  <c r="U501" i="67"/>
  <c r="U67" i="67"/>
  <c r="T67" i="67"/>
  <c r="S294" i="67"/>
  <c r="U294" i="67" s="1"/>
  <c r="V294" i="67"/>
  <c r="W294" i="67" s="1"/>
  <c r="R441" i="67"/>
  <c r="S441" i="67"/>
  <c r="S223" i="67"/>
  <c r="T223" i="67" s="1"/>
  <c r="V223" i="67"/>
  <c r="X223" i="67" s="1"/>
  <c r="Z223" i="67" s="1"/>
  <c r="R223" i="67"/>
  <c r="V301" i="67"/>
  <c r="R301" i="67"/>
  <c r="V367" i="67"/>
  <c r="S367" i="67"/>
  <c r="S458" i="67"/>
  <c r="U458" i="67" s="1"/>
  <c r="V458" i="67"/>
  <c r="S245" i="67"/>
  <c r="V245" i="67"/>
  <c r="R245" i="67"/>
  <c r="R311" i="67"/>
  <c r="S311" i="67"/>
  <c r="U311" i="67" s="1"/>
  <c r="V147" i="67"/>
  <c r="S147" i="67"/>
  <c r="U147" i="67" s="1"/>
  <c r="V190" i="67"/>
  <c r="R190" i="67"/>
  <c r="V252" i="67"/>
  <c r="R252" i="67"/>
  <c r="S391" i="67"/>
  <c r="T391" i="67" s="1"/>
  <c r="R391" i="67"/>
  <c r="X337" i="67"/>
  <c r="Z337" i="67" s="1"/>
  <c r="W337" i="67"/>
  <c r="R440" i="67"/>
  <c r="V440" i="67"/>
  <c r="X440" i="67" s="1"/>
  <c r="R183" i="67"/>
  <c r="V183" i="67"/>
  <c r="W183" i="67" s="1"/>
  <c r="R87" i="67"/>
  <c r="S190" i="67"/>
  <c r="V160" i="67"/>
  <c r="V263" i="67"/>
  <c r="W263" i="67" s="1"/>
  <c r="T90" i="67"/>
  <c r="R120" i="67"/>
  <c r="V112" i="67"/>
  <c r="R119" i="67"/>
  <c r="S183" i="67"/>
  <c r="S182" i="67"/>
  <c r="U182" i="67" s="1"/>
  <c r="R249" i="67"/>
  <c r="S283" i="67"/>
  <c r="T283" i="67" s="1"/>
  <c r="R306" i="67"/>
  <c r="R264" i="67"/>
  <c r="S284" i="67"/>
  <c r="V311" i="67"/>
  <c r="W311" i="67" s="1"/>
  <c r="R333" i="67"/>
  <c r="R402" i="67"/>
  <c r="V384" i="67"/>
  <c r="X384" i="67" s="1"/>
  <c r="S472" i="67"/>
  <c r="V385" i="67"/>
  <c r="V432" i="67"/>
  <c r="W432" i="67" s="1"/>
  <c r="V428" i="67"/>
  <c r="W428" i="67" s="1"/>
  <c r="V424" i="67"/>
  <c r="AA424" i="67" s="1"/>
  <c r="V391" i="67"/>
  <c r="X391" i="67" s="1"/>
  <c r="V28" i="67"/>
  <c r="W28" i="67" s="1"/>
  <c r="S328" i="67"/>
  <c r="S362" i="67"/>
  <c r="S265" i="67"/>
  <c r="U265" i="67" s="1"/>
  <c r="V309" i="67"/>
  <c r="W309" i="67" s="1"/>
  <c r="T426" i="67"/>
  <c r="S425" i="67"/>
  <c r="V442" i="67"/>
  <c r="S407" i="67"/>
  <c r="V443" i="67"/>
  <c r="W443" i="67" s="1"/>
  <c r="V285" i="67"/>
  <c r="R327" i="67"/>
  <c r="V327" i="67"/>
  <c r="R388" i="67"/>
  <c r="V388" i="67"/>
  <c r="W388" i="67" s="1"/>
  <c r="V466" i="67"/>
  <c r="S466" i="67"/>
  <c r="U466" i="67" s="1"/>
  <c r="V498" i="67"/>
  <c r="S498" i="67"/>
  <c r="T498" i="67" s="1"/>
  <c r="W302" i="67"/>
  <c r="X302" i="67"/>
  <c r="Z302" i="67" s="1"/>
  <c r="V316" i="67"/>
  <c r="S316" i="67"/>
  <c r="V332" i="67"/>
  <c r="S332" i="67"/>
  <c r="V368" i="67"/>
  <c r="W368" i="67" s="1"/>
  <c r="R368" i="67"/>
  <c r="S389" i="67"/>
  <c r="R389" i="67"/>
  <c r="V454" i="67"/>
  <c r="S454" i="67"/>
  <c r="R98" i="67"/>
  <c r="S98" i="67"/>
  <c r="U98" i="67" s="1"/>
  <c r="V286" i="67"/>
  <c r="X286" i="67" s="1"/>
  <c r="S286" i="67"/>
  <c r="AA390" i="67"/>
  <c r="X390" i="67"/>
  <c r="AF407" i="67"/>
  <c r="AH407" i="67" s="1"/>
  <c r="AC407" i="67"/>
  <c r="AD407" i="67" s="1"/>
  <c r="R419" i="67"/>
  <c r="V419" i="67"/>
  <c r="X419" i="67" s="1"/>
  <c r="S460" i="67"/>
  <c r="R460" i="67"/>
  <c r="V474" i="67"/>
  <c r="R474" i="67"/>
  <c r="R488" i="67"/>
  <c r="V488" i="67"/>
  <c r="AA488" i="67" s="1"/>
  <c r="S281" i="67"/>
  <c r="V281" i="67"/>
  <c r="W281" i="67" s="1"/>
  <c r="S463" i="67"/>
  <c r="R463" i="67"/>
  <c r="U510" i="67"/>
  <c r="T510" i="67"/>
  <c r="V353" i="67"/>
  <c r="R353" i="67"/>
  <c r="R377" i="67"/>
  <c r="S377" i="67"/>
  <c r="R412" i="67"/>
  <c r="V412" i="67"/>
  <c r="AA412" i="67" s="1"/>
  <c r="V461" i="67"/>
  <c r="R461" i="67"/>
  <c r="S224" i="67"/>
  <c r="U224" i="67" s="1"/>
  <c r="X262" i="67"/>
  <c r="Y262" i="67" s="1"/>
  <c r="V243" i="67"/>
  <c r="X243" i="67" s="1"/>
  <c r="R302" i="67"/>
  <c r="R297" i="67"/>
  <c r="S390" i="67"/>
  <c r="U390" i="67" s="1"/>
  <c r="R426" i="67"/>
  <c r="S360" i="67"/>
  <c r="T360" i="67" s="1"/>
  <c r="S503" i="67"/>
  <c r="T503" i="67" s="1"/>
  <c r="R152" i="67"/>
  <c r="R57" i="67"/>
  <c r="V152" i="67"/>
  <c r="X207" i="67"/>
  <c r="R286" i="67"/>
  <c r="U456" i="67"/>
  <c r="T456" i="67"/>
  <c r="R436" i="67"/>
  <c r="V436" i="67"/>
  <c r="R487" i="67"/>
  <c r="S487" i="67"/>
  <c r="T487" i="67" s="1"/>
  <c r="V139" i="67"/>
  <c r="W139" i="67" s="1"/>
  <c r="S139" i="67"/>
  <c r="U139" i="67" s="1"/>
  <c r="W255" i="67"/>
  <c r="X255" i="67"/>
  <c r="AB167" i="67"/>
  <c r="AC167" i="67"/>
  <c r="X16" i="67"/>
  <c r="Z16" i="67" s="1"/>
  <c r="X111" i="67"/>
  <c r="Y111" i="67" s="1"/>
  <c r="W111" i="67"/>
  <c r="AA111" i="67"/>
  <c r="U118" i="67"/>
  <c r="T118" i="67"/>
  <c r="V49" i="67"/>
  <c r="AA49" i="67" s="1"/>
  <c r="S28" i="67"/>
  <c r="U28" i="67" s="1"/>
  <c r="V67" i="67"/>
  <c r="X67" i="67" s="1"/>
  <c r="Z67" i="67" s="1"/>
  <c r="R142" i="67"/>
  <c r="R274" i="67"/>
  <c r="AA471" i="67"/>
  <c r="AB471" i="67" s="1"/>
  <c r="T439" i="67"/>
  <c r="S436" i="67"/>
  <c r="S37" i="67"/>
  <c r="T37" i="67" s="1"/>
  <c r="R27" i="67"/>
  <c r="V362" i="67"/>
  <c r="W362" i="67" s="1"/>
  <c r="S303" i="67"/>
  <c r="V268" i="67"/>
  <c r="R37" i="67"/>
  <c r="S507" i="67"/>
  <c r="X136" i="67"/>
  <c r="Z136" i="67" s="1"/>
  <c r="AA136" i="67"/>
  <c r="X274" i="67"/>
  <c r="AA274" i="67"/>
  <c r="AB274" i="67" s="1"/>
  <c r="W274" i="67"/>
  <c r="T340" i="67"/>
  <c r="U340" i="67"/>
  <c r="U215" i="67"/>
  <c r="T215" i="67"/>
  <c r="X27" i="67"/>
  <c r="AA27" i="67"/>
  <c r="AF27" i="67" s="1"/>
  <c r="W27" i="67"/>
  <c r="AA142" i="67"/>
  <c r="W142" i="67"/>
  <c r="X142" i="67"/>
  <c r="Y142" i="67" s="1"/>
  <c r="U287" i="67"/>
  <c r="T287" i="67"/>
  <c r="W496" i="67"/>
  <c r="X496" i="67"/>
  <c r="Z496" i="67" s="1"/>
  <c r="AA496" i="67"/>
  <c r="AB496" i="67" s="1"/>
  <c r="AA155" i="67"/>
  <c r="AF155" i="67" s="1"/>
  <c r="W155" i="67"/>
  <c r="X155" i="67"/>
  <c r="Y155" i="67" s="1"/>
  <c r="AF234" i="67"/>
  <c r="AB234" i="67"/>
  <c r="AC234" i="67"/>
  <c r="AD234" i="67" s="1"/>
  <c r="AA477" i="67"/>
  <c r="V149" i="67"/>
  <c r="X149" i="67" s="1"/>
  <c r="R137" i="67"/>
  <c r="S227" i="67"/>
  <c r="T227" i="67" s="1"/>
  <c r="AB233" i="67"/>
  <c r="AG233" i="67"/>
  <c r="T298" i="67"/>
  <c r="R326" i="67"/>
  <c r="R387" i="67"/>
  <c r="R242" i="67"/>
  <c r="AA387" i="67"/>
  <c r="AB387" i="67" s="1"/>
  <c r="V235" i="67"/>
  <c r="X235" i="67" s="1"/>
  <c r="S381" i="67"/>
  <c r="U381" i="67" s="1"/>
  <c r="V420" i="67"/>
  <c r="S221" i="67"/>
  <c r="R221" i="67"/>
  <c r="V221" i="67"/>
  <c r="V118" i="67"/>
  <c r="R118" i="67"/>
  <c r="R228" i="67"/>
  <c r="S228" i="67"/>
  <c r="V228" i="67"/>
  <c r="AA411" i="67"/>
  <c r="X411" i="67"/>
  <c r="R401" i="67"/>
  <c r="V401" i="67"/>
  <c r="V427" i="67"/>
  <c r="S427" i="67"/>
  <c r="V357" i="67"/>
  <c r="R357" i="67"/>
  <c r="V191" i="67"/>
  <c r="R191" i="67"/>
  <c r="R34" i="67"/>
  <c r="S34" i="67"/>
  <c r="V304" i="67"/>
  <c r="S304" i="67"/>
  <c r="R81" i="67"/>
  <c r="V105" i="67"/>
  <c r="AA105" i="67" s="1"/>
  <c r="S201" i="67"/>
  <c r="U201" i="67" s="1"/>
  <c r="S308" i="67"/>
  <c r="U308" i="67" s="1"/>
  <c r="V325" i="67"/>
  <c r="X325" i="67" s="1"/>
  <c r="R513" i="67"/>
  <c r="V509" i="67"/>
  <c r="AA509" i="67" s="1"/>
  <c r="S493" i="67"/>
  <c r="U493" i="67" s="1"/>
  <c r="W259" i="67"/>
  <c r="X259" i="67"/>
  <c r="V421" i="67"/>
  <c r="S421" i="67"/>
  <c r="U468" i="67"/>
  <c r="R46" i="67"/>
  <c r="S46" i="67"/>
  <c r="V239" i="67"/>
  <c r="S239" i="67"/>
  <c r="S81" i="67"/>
  <c r="T81" i="67" s="1"/>
  <c r="R58" i="67"/>
  <c r="AB66" i="67"/>
  <c r="V92" i="67"/>
  <c r="X92" i="67" s="1"/>
  <c r="S91" i="67"/>
  <c r="T91" i="67" s="1"/>
  <c r="U136" i="67"/>
  <c r="S151" i="67"/>
  <c r="T151" i="67" s="1"/>
  <c r="S149" i="67"/>
  <c r="V153" i="67"/>
  <c r="W153" i="67" s="1"/>
  <c r="W197" i="67"/>
  <c r="R198" i="67"/>
  <c r="X233" i="67"/>
  <c r="V227" i="67"/>
  <c r="X227" i="67" s="1"/>
  <c r="W234" i="67"/>
  <c r="U251" i="67"/>
  <c r="V291" i="67"/>
  <c r="W291" i="67" s="1"/>
  <c r="V273" i="67"/>
  <c r="R289" i="67"/>
  <c r="V345" i="67"/>
  <c r="W345" i="67" s="1"/>
  <c r="R318" i="67"/>
  <c r="S325" i="67"/>
  <c r="T325" i="67" s="1"/>
  <c r="V272" i="67"/>
  <c r="AA272" i="67" s="1"/>
  <c r="R336" i="67"/>
  <c r="V297" i="67"/>
  <c r="AA297" i="67" s="1"/>
  <c r="R356" i="67"/>
  <c r="S359" i="67"/>
  <c r="W411" i="67"/>
  <c r="R421" i="67"/>
  <c r="W389" i="67"/>
  <c r="R386" i="67"/>
  <c r="R396" i="67"/>
  <c r="AC457" i="67"/>
  <c r="S496" i="67"/>
  <c r="T496" i="67" s="1"/>
  <c r="S514" i="67"/>
  <c r="T514" i="67" s="1"/>
  <c r="T422" i="67"/>
  <c r="W514" i="67"/>
  <c r="V447" i="67"/>
  <c r="W447" i="67" s="1"/>
  <c r="R481" i="67"/>
  <c r="S429" i="67"/>
  <c r="T429" i="67" s="1"/>
  <c r="R464" i="67"/>
  <c r="V449" i="67"/>
  <c r="W459" i="67"/>
  <c r="S69" i="67"/>
  <c r="V38" i="67"/>
  <c r="S49" i="67"/>
  <c r="T49" i="67" s="1"/>
  <c r="S40" i="67"/>
  <c r="U40" i="67" s="1"/>
  <c r="V123" i="67"/>
  <c r="S411" i="67"/>
  <c r="S322" i="67"/>
  <c r="S405" i="67"/>
  <c r="U405" i="67" s="1"/>
  <c r="S305" i="67"/>
  <c r="R382" i="67"/>
  <c r="S247" i="67"/>
  <c r="U247" i="67" s="1"/>
  <c r="R215" i="67"/>
  <c r="V287" i="67"/>
  <c r="R411" i="67"/>
  <c r="S274" i="67"/>
  <c r="R381" i="67"/>
  <c r="S445" i="67"/>
  <c r="R69" i="67"/>
  <c r="R304" i="67"/>
  <c r="V507" i="67"/>
  <c r="R96" i="67"/>
  <c r="S96" i="67"/>
  <c r="V96" i="67"/>
  <c r="R331" i="67"/>
  <c r="S331" i="67"/>
  <c r="R492" i="67"/>
  <c r="V492" i="67"/>
  <c r="S492" i="67"/>
  <c r="R371" i="67"/>
  <c r="V371" i="67"/>
  <c r="V451" i="67"/>
  <c r="S451" i="67"/>
  <c r="U42" i="67"/>
  <c r="R91" i="67"/>
  <c r="S153" i="67"/>
  <c r="T153" i="67" s="1"/>
  <c r="X197" i="67"/>
  <c r="Z197" i="67" s="1"/>
  <c r="R174" i="67"/>
  <c r="S198" i="67"/>
  <c r="U198" i="67" s="1"/>
  <c r="W233" i="67"/>
  <c r="S216" i="67"/>
  <c r="U216" i="67" s="1"/>
  <c r="AM233" i="67"/>
  <c r="R308" i="67"/>
  <c r="U288" i="67"/>
  <c r="R266" i="67"/>
  <c r="S345" i="67"/>
  <c r="U345" i="67" s="1"/>
  <c r="R272" i="67"/>
  <c r="V356" i="67"/>
  <c r="W356" i="67" s="1"/>
  <c r="R359" i="67"/>
  <c r="T356" i="67"/>
  <c r="V485" i="67"/>
  <c r="X485" i="67" s="1"/>
  <c r="AA514" i="67"/>
  <c r="AB514" i="67" s="1"/>
  <c r="V481" i="67"/>
  <c r="AA481" i="67" s="1"/>
  <c r="V429" i="67"/>
  <c r="AA429" i="67" s="1"/>
  <c r="R449" i="67"/>
  <c r="AA446" i="67"/>
  <c r="AC446" i="67" s="1"/>
  <c r="AA459" i="67"/>
  <c r="AC459" i="67" s="1"/>
  <c r="S38" i="67"/>
  <c r="U38" i="67" s="1"/>
  <c r="S63" i="67"/>
  <c r="AC233" i="67"/>
  <c r="R259" i="67"/>
  <c r="V405" i="67"/>
  <c r="W405" i="67" s="1"/>
  <c r="V305" i="67"/>
  <c r="W305" i="67" s="1"/>
  <c r="R155" i="67"/>
  <c r="V215" i="67"/>
  <c r="W215" i="67" s="1"/>
  <c r="S350" i="67"/>
  <c r="R420" i="67"/>
  <c r="R496" i="67"/>
  <c r="S395" i="67"/>
  <c r="V113" i="67"/>
  <c r="W113" i="67" s="1"/>
  <c r="V61" i="67"/>
  <c r="R143" i="67"/>
  <c r="S143" i="67"/>
  <c r="V143" i="67"/>
  <c r="V490" i="67"/>
  <c r="R490" i="67"/>
  <c r="S101" i="67"/>
  <c r="R101" i="67"/>
  <c r="V101" i="67"/>
  <c r="S88" i="67"/>
  <c r="R88" i="67"/>
  <c r="V217" i="67"/>
  <c r="R217" i="67"/>
  <c r="V484" i="67"/>
  <c r="R484" i="67"/>
  <c r="V349" i="67"/>
  <c r="R349" i="67"/>
  <c r="V417" i="67"/>
  <c r="S417" i="67"/>
  <c r="S68" i="67"/>
  <c r="T68" i="67" s="1"/>
  <c r="X81" i="67"/>
  <c r="Y81" i="67" s="1"/>
  <c r="S174" i="67"/>
  <c r="T174" i="67" s="1"/>
  <c r="AH233" i="67"/>
  <c r="AI233" i="67" s="1"/>
  <c r="V216" i="67"/>
  <c r="X216" i="67" s="1"/>
  <c r="AL233" i="67"/>
  <c r="AU233" i="67"/>
  <c r="V266" i="67"/>
  <c r="X266" i="67" s="1"/>
  <c r="AB298" i="67"/>
  <c r="S309" i="67"/>
  <c r="U309" i="67" s="1"/>
  <c r="R329" i="67"/>
  <c r="AA308" i="67"/>
  <c r="AB308" i="67" s="1"/>
  <c r="W359" i="67"/>
  <c r="AB295" i="67"/>
  <c r="T349" i="67"/>
  <c r="R374" i="67"/>
  <c r="AA463" i="67"/>
  <c r="AB463" i="67" s="1"/>
  <c r="V453" i="67"/>
  <c r="X453" i="67" s="1"/>
  <c r="S485" i="67"/>
  <c r="U485" i="67" s="1"/>
  <c r="V497" i="67"/>
  <c r="W497" i="67" s="1"/>
  <c r="AA372" i="67"/>
  <c r="AF372" i="67" s="1"/>
  <c r="X513" i="67"/>
  <c r="Y513" i="67" s="1"/>
  <c r="T453" i="67"/>
  <c r="V430" i="67"/>
  <c r="X430" i="67" s="1"/>
  <c r="X471" i="67"/>
  <c r="Y471" i="67" s="1"/>
  <c r="X446" i="67"/>
  <c r="Y446" i="67" s="1"/>
  <c r="Y12" i="67"/>
  <c r="R63" i="67"/>
  <c r="AA110" i="67"/>
  <c r="S357" i="67"/>
  <c r="U357" i="67" s="1"/>
  <c r="R239" i="67"/>
  <c r="V346" i="67"/>
  <c r="X234" i="67"/>
  <c r="S155" i="67"/>
  <c r="V350" i="67"/>
  <c r="S369" i="67"/>
  <c r="T369" i="67" s="1"/>
  <c r="S259" i="67"/>
  <c r="S513" i="67"/>
  <c r="S230" i="67"/>
  <c r="R61" i="67"/>
  <c r="S146" i="67"/>
  <c r="V146" i="67"/>
  <c r="R343" i="67"/>
  <c r="S343" i="67"/>
  <c r="V343" i="67"/>
  <c r="V495" i="67"/>
  <c r="S495" i="67"/>
  <c r="V508" i="67"/>
  <c r="R508" i="67"/>
  <c r="W81" i="67"/>
  <c r="AA259" i="67"/>
  <c r="AF259" i="67" s="1"/>
  <c r="V288" i="67"/>
  <c r="AA288" i="67" s="1"/>
  <c r="X359" i="67"/>
  <c r="Y359" i="67" s="1"/>
  <c r="AF359" i="67"/>
  <c r="AK359" i="67" s="1"/>
  <c r="R372" i="67"/>
  <c r="V379" i="67"/>
  <c r="W379" i="67" s="1"/>
  <c r="R453" i="67"/>
  <c r="S465" i="67"/>
  <c r="T465" i="67" s="1"/>
  <c r="V34" i="67"/>
  <c r="S78" i="67"/>
  <c r="U78" i="67" s="1"/>
  <c r="R291" i="67"/>
  <c r="U420" i="67"/>
  <c r="R346" i="67"/>
  <c r="V230" i="67"/>
  <c r="S387" i="67"/>
  <c r="R514" i="67"/>
  <c r="R111" i="67"/>
  <c r="S111" i="67"/>
  <c r="V130" i="67"/>
  <c r="R130" i="67"/>
  <c r="V370" i="67"/>
  <c r="R370" i="67"/>
  <c r="S74" i="67"/>
  <c r="V74" i="67"/>
  <c r="U269" i="67"/>
  <c r="T269" i="67"/>
  <c r="V106" i="67"/>
  <c r="R106" i="67"/>
  <c r="S106" i="67"/>
  <c r="V251" i="67"/>
  <c r="R251" i="67"/>
  <c r="S125" i="67"/>
  <c r="V125" i="67"/>
  <c r="R125" i="67"/>
  <c r="V434" i="67"/>
  <c r="S434" i="67"/>
  <c r="S444" i="67"/>
  <c r="R444" i="67"/>
  <c r="V489" i="67"/>
  <c r="S489" i="67"/>
  <c r="V433" i="67"/>
  <c r="S433" i="67"/>
  <c r="U61" i="67"/>
  <c r="T61" i="67"/>
  <c r="W24" i="67"/>
  <c r="X24" i="67"/>
  <c r="AA24" i="67"/>
  <c r="U191" i="67"/>
  <c r="T191" i="67"/>
  <c r="Y136" i="67"/>
  <c r="AD298" i="67"/>
  <c r="AE298" i="67"/>
  <c r="X28" i="67"/>
  <c r="Z28" i="67" s="1"/>
  <c r="AC57" i="67"/>
  <c r="AE57" i="67" s="1"/>
  <c r="X98" i="67"/>
  <c r="Y98" i="67" s="1"/>
  <c r="W322" i="67"/>
  <c r="T477" i="67"/>
  <c r="W480" i="67"/>
  <c r="T48" i="67"/>
  <c r="U48" i="67"/>
  <c r="U11" i="67"/>
  <c r="T11" i="67"/>
  <c r="U141" i="67"/>
  <c r="T141" i="67"/>
  <c r="W253" i="67"/>
  <c r="AA253" i="67"/>
  <c r="X253" i="67"/>
  <c r="T405" i="67"/>
  <c r="T247" i="67"/>
  <c r="U498" i="67"/>
  <c r="U474" i="67"/>
  <c r="T474" i="67"/>
  <c r="T253" i="67"/>
  <c r="U253" i="67"/>
  <c r="W98" i="67"/>
  <c r="AA322" i="67"/>
  <c r="AB322" i="67" s="1"/>
  <c r="W501" i="67"/>
  <c r="AA480" i="67"/>
  <c r="AF480" i="67" s="1"/>
  <c r="U17" i="67"/>
  <c r="T17" i="67"/>
  <c r="AA11" i="67"/>
  <c r="W11" i="67"/>
  <c r="X11" i="67"/>
  <c r="W78" i="67"/>
  <c r="AA78" i="67"/>
  <c r="X78" i="67"/>
  <c r="T130" i="67"/>
  <c r="U130" i="67"/>
  <c r="U214" i="67"/>
  <c r="W90" i="67"/>
  <c r="X90" i="67"/>
  <c r="AA90" i="67"/>
  <c r="AA305" i="67"/>
  <c r="W382" i="67"/>
  <c r="X382" i="67"/>
  <c r="W247" i="67"/>
  <c r="AA247" i="67"/>
  <c r="X247" i="67"/>
  <c r="U486" i="67"/>
  <c r="T486" i="67"/>
  <c r="AA381" i="67"/>
  <c r="W381" i="67"/>
  <c r="X381" i="67"/>
  <c r="T504" i="67"/>
  <c r="T139" i="67"/>
  <c r="X4" i="67"/>
  <c r="Z4" i="67" s="1"/>
  <c r="AA28" i="67"/>
  <c r="AB28" i="67" s="1"/>
  <c r="W66" i="67"/>
  <c r="AA4" i="67"/>
  <c r="AB4" i="67" s="1"/>
  <c r="X66" i="67"/>
  <c r="Y66" i="67" s="1"/>
  <c r="AC66" i="67"/>
  <c r="AD66" i="67" s="1"/>
  <c r="W136" i="67"/>
  <c r="W298" i="67"/>
  <c r="X501" i="67"/>
  <c r="Y501" i="67" s="1"/>
  <c r="W17" i="67"/>
  <c r="X17" i="67"/>
  <c r="W54" i="67"/>
  <c r="X54" i="67"/>
  <c r="W134" i="67"/>
  <c r="AA134" i="67"/>
  <c r="T241" i="67"/>
  <c r="U241" i="67"/>
  <c r="T94" i="67"/>
  <c r="T199" i="67"/>
  <c r="U199" i="67"/>
  <c r="T363" i="67"/>
  <c r="AA399" i="67"/>
  <c r="X399" i="67"/>
  <c r="AA393" i="67"/>
  <c r="X393" i="67"/>
  <c r="W393" i="67"/>
  <c r="AA152" i="67"/>
  <c r="AB152" i="67" s="1"/>
  <c r="T446" i="67"/>
  <c r="U30" i="67"/>
  <c r="T30" i="67"/>
  <c r="U70" i="67"/>
  <c r="T70" i="67"/>
  <c r="X42" i="67"/>
  <c r="W42" i="67"/>
  <c r="AA42" i="67"/>
  <c r="T217" i="67"/>
  <c r="U217" i="67"/>
  <c r="AF150" i="67"/>
  <c r="AB150" i="67"/>
  <c r="AC150" i="67"/>
  <c r="W241" i="67"/>
  <c r="U248" i="67"/>
  <c r="T248" i="67"/>
  <c r="U197" i="67"/>
  <c r="T197" i="67"/>
  <c r="W199" i="67"/>
  <c r="AA199" i="67"/>
  <c r="X199" i="67"/>
  <c r="AB155" i="67"/>
  <c r="AC155" i="67"/>
  <c r="X57" i="67"/>
  <c r="Z57" i="67" s="1"/>
  <c r="X298" i="67"/>
  <c r="Z298" i="67" s="1"/>
  <c r="AF298" i="67"/>
  <c r="AG298" i="67" s="1"/>
  <c r="W85" i="67"/>
  <c r="AA85" i="67"/>
  <c r="X85" i="67"/>
  <c r="W122" i="67"/>
  <c r="AA122" i="67"/>
  <c r="T152" i="67"/>
  <c r="U152" i="67"/>
  <c r="W422" i="67"/>
  <c r="X422" i="67"/>
  <c r="Y376" i="67"/>
  <c r="Z376" i="67"/>
  <c r="AA369" i="67"/>
  <c r="W369" i="67"/>
  <c r="X369" i="67"/>
  <c r="AF54" i="67"/>
  <c r="AB54" i="67"/>
  <c r="AC54" i="67"/>
  <c r="X80" i="67"/>
  <c r="W80" i="67"/>
  <c r="AA80" i="67"/>
  <c r="W84" i="67"/>
  <c r="X131" i="67"/>
  <c r="W127" i="67"/>
  <c r="X127" i="67"/>
  <c r="AA127" i="67"/>
  <c r="AA166" i="67"/>
  <c r="W166" i="67"/>
  <c r="X166" i="67"/>
  <c r="AC206" i="67"/>
  <c r="AB206" i="67"/>
  <c r="AF206" i="67"/>
  <c r="W254" i="67"/>
  <c r="X254" i="67"/>
  <c r="AA254" i="67"/>
  <c r="T266" i="67"/>
  <c r="U266" i="67"/>
  <c r="U326" i="67"/>
  <c r="T326" i="67"/>
  <c r="T342" i="67"/>
  <c r="U342" i="67"/>
  <c r="T390" i="67"/>
  <c r="AA373" i="67"/>
  <c r="X373" i="67"/>
  <c r="W373" i="67"/>
  <c r="T485" i="67"/>
  <c r="X7" i="67"/>
  <c r="W7" i="67"/>
  <c r="AA7" i="67"/>
  <c r="Y15" i="67"/>
  <c r="Z15" i="67"/>
  <c r="Y26" i="67"/>
  <c r="Z26" i="67"/>
  <c r="Y69" i="67"/>
  <c r="Z69" i="67"/>
  <c r="W62" i="67"/>
  <c r="AF55" i="67"/>
  <c r="AB55" i="67"/>
  <c r="AC55" i="67"/>
  <c r="Z76" i="67"/>
  <c r="Y76" i="67"/>
  <c r="X107" i="67"/>
  <c r="T18" i="67"/>
  <c r="U18" i="67"/>
  <c r="X19" i="67"/>
  <c r="AA19" i="67"/>
  <c r="W19" i="67"/>
  <c r="AC18" i="67"/>
  <c r="AF18" i="67"/>
  <c r="AB18" i="67"/>
  <c r="X46" i="67"/>
  <c r="AA46" i="67"/>
  <c r="W46" i="67"/>
  <c r="U39" i="67"/>
  <c r="T39" i="67"/>
  <c r="AA77" i="67"/>
  <c r="W77" i="67"/>
  <c r="X77" i="67"/>
  <c r="AC10" i="67"/>
  <c r="AB10" i="67"/>
  <c r="U19" i="67"/>
  <c r="T19" i="67"/>
  <c r="Z9" i="67"/>
  <c r="Y9" i="67"/>
  <c r="Z18" i="67"/>
  <c r="Y18" i="67"/>
  <c r="X13" i="67"/>
  <c r="W13" i="67"/>
  <c r="AA13" i="67"/>
  <c r="T21" i="67"/>
  <c r="U21" i="67"/>
  <c r="T26" i="67"/>
  <c r="U26" i="67"/>
  <c r="X25" i="67"/>
  <c r="U14" i="67"/>
  <c r="T14" i="67"/>
  <c r="T41" i="67"/>
  <c r="U41" i="67"/>
  <c r="AA39" i="67"/>
  <c r="X39" i="67"/>
  <c r="W39" i="67"/>
  <c r="W63" i="67"/>
  <c r="X63" i="67"/>
  <c r="AA63" i="67"/>
  <c r="U64" i="67"/>
  <c r="T64" i="67"/>
  <c r="AA47" i="67"/>
  <c r="W47" i="67"/>
  <c r="X47" i="67"/>
  <c r="AF53" i="67"/>
  <c r="AB53" i="67"/>
  <c r="AC53" i="67"/>
  <c r="AG99" i="67"/>
  <c r="AH99" i="67"/>
  <c r="AK99" i="67"/>
  <c r="AL104" i="67"/>
  <c r="AM104" i="67"/>
  <c r="AP104" i="67"/>
  <c r="T84" i="67"/>
  <c r="W97" i="67"/>
  <c r="AA97" i="67"/>
  <c r="X97" i="67"/>
  <c r="X120" i="67"/>
  <c r="W120" i="67"/>
  <c r="AA120" i="67"/>
  <c r="U52" i="67"/>
  <c r="T52" i="67"/>
  <c r="U91" i="67"/>
  <c r="AA109" i="67"/>
  <c r="W109" i="67"/>
  <c r="X109" i="67"/>
  <c r="Y161" i="67"/>
  <c r="Z161" i="67"/>
  <c r="AA121" i="67"/>
  <c r="W121" i="67"/>
  <c r="X121" i="67"/>
  <c r="Z126" i="67"/>
  <c r="Y126" i="67"/>
  <c r="X148" i="67"/>
  <c r="W148" i="67"/>
  <c r="AA148" i="67"/>
  <c r="AF98" i="67"/>
  <c r="AB98" i="67"/>
  <c r="AC98" i="67"/>
  <c r="AA129" i="67"/>
  <c r="W129" i="67"/>
  <c r="X129" i="67"/>
  <c r="AF72" i="67"/>
  <c r="AB72" i="67"/>
  <c r="AC72" i="67"/>
  <c r="T119" i="67"/>
  <c r="U119" i="67"/>
  <c r="W156" i="67"/>
  <c r="AA156" i="67"/>
  <c r="X156" i="67"/>
  <c r="T168" i="67"/>
  <c r="U168" i="67"/>
  <c r="AB176" i="67"/>
  <c r="AC176" i="67"/>
  <c r="AF176" i="67"/>
  <c r="T188" i="67"/>
  <c r="U188" i="67"/>
  <c r="U154" i="67"/>
  <c r="T154" i="67"/>
  <c r="U193" i="67"/>
  <c r="AB179" i="67"/>
  <c r="AF179" i="67"/>
  <c r="AC179" i="67"/>
  <c r="T145" i="67"/>
  <c r="U145" i="67"/>
  <c r="AA160" i="67"/>
  <c r="W160" i="67"/>
  <c r="X160" i="67"/>
  <c r="T138" i="67"/>
  <c r="U138" i="67"/>
  <c r="AK194" i="67"/>
  <c r="AH194" i="67"/>
  <c r="AG194" i="67"/>
  <c r="W174" i="67"/>
  <c r="AA174" i="67"/>
  <c r="X174" i="67"/>
  <c r="AA133" i="67"/>
  <c r="W133" i="67"/>
  <c r="X133" i="67"/>
  <c r="Y188" i="67"/>
  <c r="Z188" i="67"/>
  <c r="AA196" i="67"/>
  <c r="X196" i="67"/>
  <c r="W196" i="67"/>
  <c r="T201" i="67"/>
  <c r="W208" i="67"/>
  <c r="X208" i="67"/>
  <c r="AA208" i="67"/>
  <c r="X219" i="67"/>
  <c r="AA219" i="67"/>
  <c r="W219" i="67"/>
  <c r="AA222" i="67"/>
  <c r="X222" i="67"/>
  <c r="W222" i="67"/>
  <c r="U234" i="67"/>
  <c r="T234" i="67"/>
  <c r="W248" i="67"/>
  <c r="X248" i="67"/>
  <c r="AA248" i="67"/>
  <c r="X226" i="67"/>
  <c r="AA226" i="67"/>
  <c r="W226" i="67"/>
  <c r="AE207" i="67"/>
  <c r="AD207" i="67"/>
  <c r="T267" i="67"/>
  <c r="U267" i="67"/>
  <c r="T257" i="67"/>
  <c r="U257" i="67"/>
  <c r="U249" i="67"/>
  <c r="T249" i="67"/>
  <c r="T301" i="67"/>
  <c r="U301" i="67"/>
  <c r="W238" i="67"/>
  <c r="AA238" i="67"/>
  <c r="X238" i="67"/>
  <c r="AF267" i="67"/>
  <c r="U295" i="67"/>
  <c r="T295" i="67"/>
  <c r="X312" i="67"/>
  <c r="X340" i="67"/>
  <c r="W340" i="67"/>
  <c r="AA340" i="67"/>
  <c r="T315" i="67"/>
  <c r="U315" i="67"/>
  <c r="W317" i="67"/>
  <c r="U323" i="67"/>
  <c r="T323" i="67"/>
  <c r="T330" i="67"/>
  <c r="U330" i="67"/>
  <c r="U339" i="67"/>
  <c r="T339" i="67"/>
  <c r="X348" i="67"/>
  <c r="T318" i="67"/>
  <c r="U318" i="67"/>
  <c r="W324" i="67"/>
  <c r="X324" i="67"/>
  <c r="AA324" i="67"/>
  <c r="Y308" i="67"/>
  <c r="Z308" i="67"/>
  <c r="U319" i="67"/>
  <c r="T319" i="67"/>
  <c r="AA258" i="67"/>
  <c r="W258" i="67"/>
  <c r="X258" i="67"/>
  <c r="AA311" i="67"/>
  <c r="U341" i="67"/>
  <c r="T341" i="67"/>
  <c r="AK295" i="67"/>
  <c r="AG295" i="67"/>
  <c r="AH295" i="67"/>
  <c r="AC382" i="67"/>
  <c r="AB382" i="67"/>
  <c r="AF382" i="67"/>
  <c r="Y314" i="67"/>
  <c r="Z314" i="67"/>
  <c r="Z322" i="67"/>
  <c r="Y322" i="67"/>
  <c r="AD359" i="67"/>
  <c r="AE359" i="67"/>
  <c r="Y463" i="67"/>
  <c r="Z463" i="67"/>
  <c r="Y396" i="67"/>
  <c r="Z396" i="67"/>
  <c r="U440" i="67"/>
  <c r="T440" i="67"/>
  <c r="T383" i="67"/>
  <c r="U383" i="67"/>
  <c r="U396" i="67"/>
  <c r="T396" i="67"/>
  <c r="U472" i="67"/>
  <c r="T472" i="67"/>
  <c r="U490" i="67"/>
  <c r="T490" i="67"/>
  <c r="U508" i="67"/>
  <c r="T508" i="67"/>
  <c r="X353" i="67"/>
  <c r="AA353" i="67"/>
  <c r="W353" i="67"/>
  <c r="T378" i="67"/>
  <c r="U378" i="67"/>
  <c r="T403" i="67"/>
  <c r="U403" i="67"/>
  <c r="Y302" i="67"/>
  <c r="AA383" i="67"/>
  <c r="AA444" i="67"/>
  <c r="W444" i="67"/>
  <c r="X444" i="67"/>
  <c r="T431" i="67"/>
  <c r="U431" i="67"/>
  <c r="W473" i="67"/>
  <c r="X473" i="67"/>
  <c r="AA473" i="67"/>
  <c r="AA485" i="67"/>
  <c r="AA437" i="67"/>
  <c r="X354" i="67"/>
  <c r="W354" i="67"/>
  <c r="AA354" i="67"/>
  <c r="T447" i="67"/>
  <c r="U447" i="67"/>
  <c r="T461" i="67"/>
  <c r="U461" i="67"/>
  <c r="AA476" i="67"/>
  <c r="W476" i="67"/>
  <c r="X476" i="67"/>
  <c r="AC513" i="67"/>
  <c r="AF513" i="67"/>
  <c r="U481" i="67"/>
  <c r="T481" i="67"/>
  <c r="T505" i="67"/>
  <c r="U505" i="67"/>
  <c r="U436" i="67"/>
  <c r="T436" i="67"/>
  <c r="U454" i="67"/>
  <c r="T454" i="67"/>
  <c r="U441" i="67"/>
  <c r="T441" i="67"/>
  <c r="AA482" i="67"/>
  <c r="W482" i="67"/>
  <c r="X482" i="67"/>
  <c r="U442" i="67"/>
  <c r="T442" i="67"/>
  <c r="X465" i="67"/>
  <c r="AA465" i="67"/>
  <c r="W465" i="67"/>
  <c r="Z480" i="67"/>
  <c r="Y480" i="67"/>
  <c r="AH12" i="67"/>
  <c r="AG12" i="67"/>
  <c r="AK12" i="67"/>
  <c r="X14" i="67"/>
  <c r="AA14" i="67"/>
  <c r="W14" i="67"/>
  <c r="AF41" i="67"/>
  <c r="AB41" i="67"/>
  <c r="AC41" i="67"/>
  <c r="AB64" i="67"/>
  <c r="AC64" i="67"/>
  <c r="AF64" i="67"/>
  <c r="T105" i="67"/>
  <c r="AC141" i="67"/>
  <c r="AF141" i="67"/>
  <c r="AB141" i="67"/>
  <c r="W168" i="67"/>
  <c r="AA168" i="67"/>
  <c r="X168" i="67"/>
  <c r="Z173" i="67"/>
  <c r="Y173" i="67"/>
  <c r="AA209" i="67"/>
  <c r="W209" i="67"/>
  <c r="X209" i="67"/>
  <c r="AA232" i="67"/>
  <c r="W232" i="67"/>
  <c r="X232" i="67"/>
  <c r="Z292" i="67"/>
  <c r="Y292" i="67"/>
  <c r="W318" i="67"/>
  <c r="X318" i="67"/>
  <c r="AA318" i="67"/>
  <c r="U370" i="67"/>
  <c r="T370" i="67"/>
  <c r="W352" i="67"/>
  <c r="X352" i="67"/>
  <c r="AA352" i="67"/>
  <c r="T437" i="67"/>
  <c r="U437" i="67"/>
  <c r="T430" i="67"/>
  <c r="U430" i="67"/>
  <c r="AF459" i="67"/>
  <c r="AB5" i="67"/>
  <c r="AC5" i="67"/>
  <c r="AF5" i="67"/>
  <c r="U25" i="67"/>
  <c r="T25" i="67"/>
  <c r="AF26" i="67"/>
  <c r="AC26" i="67"/>
  <c r="AB26" i="67"/>
  <c r="AB45" i="67"/>
  <c r="AF45" i="67"/>
  <c r="Y55" i="67"/>
  <c r="Z55" i="67"/>
  <c r="T104" i="67"/>
  <c r="U104" i="67"/>
  <c r="T116" i="67"/>
  <c r="U116" i="67"/>
  <c r="X108" i="67"/>
  <c r="W108" i="67"/>
  <c r="AA108" i="67"/>
  <c r="AB102" i="67"/>
  <c r="AC102" i="67"/>
  <c r="AF102" i="67"/>
  <c r="Z81" i="67"/>
  <c r="Z134" i="67"/>
  <c r="Y134" i="67"/>
  <c r="X105" i="67"/>
  <c r="T109" i="67"/>
  <c r="U109" i="67"/>
  <c r="T126" i="67"/>
  <c r="Y167" i="67"/>
  <c r="Z167" i="67"/>
  <c r="T121" i="67"/>
  <c r="U121" i="67"/>
  <c r="W103" i="67"/>
  <c r="X103" i="67"/>
  <c r="AA103" i="67"/>
  <c r="T131" i="67"/>
  <c r="U131" i="67"/>
  <c r="X86" i="67"/>
  <c r="AA86" i="67"/>
  <c r="W86" i="67"/>
  <c r="U128" i="67"/>
  <c r="AA151" i="67"/>
  <c r="T177" i="67"/>
  <c r="U177" i="67"/>
  <c r="AB173" i="67"/>
  <c r="AF173" i="67"/>
  <c r="AC173" i="67"/>
  <c r="T124" i="67"/>
  <c r="U124" i="67"/>
  <c r="X157" i="67"/>
  <c r="W157" i="67"/>
  <c r="AA157" i="67"/>
  <c r="U166" i="67"/>
  <c r="T166" i="67"/>
  <c r="U175" i="67"/>
  <c r="T186" i="67"/>
  <c r="U186" i="67"/>
  <c r="W165" i="67"/>
  <c r="X165" i="67"/>
  <c r="AA165" i="67"/>
  <c r="AC116" i="67"/>
  <c r="AC163" i="67"/>
  <c r="AB163" i="67"/>
  <c r="AF163" i="67"/>
  <c r="Y176" i="67"/>
  <c r="Z176" i="67"/>
  <c r="AF187" i="67"/>
  <c r="W214" i="67"/>
  <c r="X214" i="67"/>
  <c r="AA214" i="67"/>
  <c r="AK170" i="67"/>
  <c r="W195" i="67"/>
  <c r="X195" i="67"/>
  <c r="AA195" i="67"/>
  <c r="T198" i="67"/>
  <c r="AB210" i="67"/>
  <c r="AF210" i="67"/>
  <c r="AC210" i="67"/>
  <c r="T133" i="67"/>
  <c r="U133" i="67"/>
  <c r="W189" i="67"/>
  <c r="X189" i="67"/>
  <c r="AA189" i="67"/>
  <c r="T196" i="67"/>
  <c r="U203" i="67"/>
  <c r="T203" i="67"/>
  <c r="T235" i="67"/>
  <c r="U235" i="67"/>
  <c r="U263" i="67"/>
  <c r="T270" i="67"/>
  <c r="U270" i="67"/>
  <c r="T276" i="67"/>
  <c r="U276" i="67"/>
  <c r="AB299" i="67"/>
  <c r="AC299" i="67"/>
  <c r="AF299" i="67"/>
  <c r="U240" i="67"/>
  <c r="T240" i="67"/>
  <c r="W264" i="67"/>
  <c r="AA273" i="67"/>
  <c r="X273" i="67"/>
  <c r="W273" i="67"/>
  <c r="AA246" i="67"/>
  <c r="W246" i="67"/>
  <c r="X246" i="67"/>
  <c r="AC331" i="67"/>
  <c r="AF331" i="67"/>
  <c r="T327" i="67"/>
  <c r="U327" i="67"/>
  <c r="AF255" i="67"/>
  <c r="AB255" i="67"/>
  <c r="AC255" i="67"/>
  <c r="U313" i="67"/>
  <c r="T313" i="67"/>
  <c r="AA325" i="67"/>
  <c r="W325" i="67"/>
  <c r="X334" i="67"/>
  <c r="W334" i="67"/>
  <c r="AA334" i="67"/>
  <c r="T333" i="67"/>
  <c r="U333" i="67"/>
  <c r="W342" i="67"/>
  <c r="X342" i="67"/>
  <c r="AA342" i="67"/>
  <c r="AA361" i="67"/>
  <c r="W361" i="67"/>
  <c r="X361" i="67"/>
  <c r="U394" i="67"/>
  <c r="T394" i="67"/>
  <c r="X400" i="67"/>
  <c r="U371" i="67"/>
  <c r="T371" i="67"/>
  <c r="AE457" i="67"/>
  <c r="AD457" i="67"/>
  <c r="U478" i="67"/>
  <c r="T478" i="67"/>
  <c r="U514" i="67"/>
  <c r="T373" i="67"/>
  <c r="U373" i="67"/>
  <c r="W406" i="67"/>
  <c r="AA406" i="67"/>
  <c r="X406" i="67"/>
  <c r="T271" i="67"/>
  <c r="U271" i="67"/>
  <c r="AA374" i="67"/>
  <c r="W374" i="67"/>
  <c r="X374" i="67"/>
  <c r="T384" i="67"/>
  <c r="U384" i="67"/>
  <c r="Y439" i="67"/>
  <c r="AB478" i="67"/>
  <c r="AC478" i="67"/>
  <c r="AF478" i="67"/>
  <c r="T497" i="67"/>
  <c r="U497" i="67"/>
  <c r="T509" i="67"/>
  <c r="U509" i="67"/>
  <c r="T443" i="67"/>
  <c r="U443" i="67"/>
  <c r="AA493" i="67"/>
  <c r="X493" i="67"/>
  <c r="W493" i="67"/>
  <c r="U419" i="67"/>
  <c r="T419" i="67"/>
  <c r="X469" i="67"/>
  <c r="AA469" i="67"/>
  <c r="W469" i="67"/>
  <c r="Z471" i="67"/>
  <c r="U460" i="67"/>
  <c r="T460" i="67"/>
  <c r="AA475" i="67"/>
  <c r="X475" i="67"/>
  <c r="W475" i="67"/>
  <c r="X511" i="67"/>
  <c r="AA511" i="67"/>
  <c r="W511" i="67"/>
  <c r="Z446" i="67"/>
  <c r="Y459" i="67"/>
  <c r="Z459" i="67"/>
  <c r="Y5" i="67"/>
  <c r="Z5" i="67"/>
  <c r="AF9" i="67"/>
  <c r="AB9" i="67"/>
  <c r="AC9" i="67"/>
  <c r="U87" i="67"/>
  <c r="T87" i="67"/>
  <c r="AF111" i="67"/>
  <c r="AB111" i="67"/>
  <c r="AC111" i="67"/>
  <c r="Z116" i="67"/>
  <c r="Y116" i="67"/>
  <c r="X212" i="67"/>
  <c r="W212" i="67"/>
  <c r="AA212" i="67"/>
  <c r="AA231" i="67"/>
  <c r="W270" i="67"/>
  <c r="X270" i="67"/>
  <c r="AA270" i="67"/>
  <c r="W276" i="67"/>
  <c r="X276" i="67"/>
  <c r="AA276" i="67"/>
  <c r="U246" i="67"/>
  <c r="T246" i="67"/>
  <c r="W327" i="67"/>
  <c r="X327" i="67"/>
  <c r="AA327" i="67"/>
  <c r="X244" i="67"/>
  <c r="X338" i="67"/>
  <c r="X332" i="67"/>
  <c r="AA332" i="67"/>
  <c r="W332" i="67"/>
  <c r="AC337" i="67"/>
  <c r="AF337" i="67"/>
  <c r="AB337" i="67"/>
  <c r="U368" i="67"/>
  <c r="T368" i="67"/>
  <c r="U400" i="67"/>
  <c r="T400" i="67"/>
  <c r="X441" i="67"/>
  <c r="W441" i="67"/>
  <c r="AA441" i="67"/>
  <c r="T499" i="67"/>
  <c r="U499" i="67"/>
  <c r="AF22" i="67"/>
  <c r="AC22" i="67"/>
  <c r="AB22" i="67"/>
  <c r="Z37" i="67"/>
  <c r="U47" i="67"/>
  <c r="T47" i="67"/>
  <c r="AK66" i="67"/>
  <c r="AH66" i="67"/>
  <c r="AG66" i="67"/>
  <c r="AG57" i="67"/>
  <c r="AH57" i="67"/>
  <c r="AK57" i="67"/>
  <c r="Z64" i="67"/>
  <c r="Y64" i="67"/>
  <c r="AC95" i="67"/>
  <c r="AF95" i="67"/>
  <c r="AB95" i="67"/>
  <c r="AE12" i="67"/>
  <c r="AD12" i="67"/>
  <c r="U7" i="67"/>
  <c r="T7" i="67"/>
  <c r="AK6" i="67"/>
  <c r="AF15" i="67"/>
  <c r="AB15" i="67"/>
  <c r="AC15" i="67"/>
  <c r="T23" i="67"/>
  <c r="U23" i="67"/>
  <c r="AB8" i="67"/>
  <c r="T29" i="67"/>
  <c r="U29" i="67"/>
  <c r="AA20" i="67"/>
  <c r="X20" i="67"/>
  <c r="W20" i="67"/>
  <c r="W40" i="67"/>
  <c r="X40" i="67"/>
  <c r="AA40" i="67"/>
  <c r="X35" i="67"/>
  <c r="AA35" i="67"/>
  <c r="W35" i="67"/>
  <c r="U45" i="67"/>
  <c r="T45" i="67"/>
  <c r="U53" i="67"/>
  <c r="T53" i="67"/>
  <c r="Y41" i="67"/>
  <c r="Z41" i="67"/>
  <c r="U62" i="67"/>
  <c r="T62" i="67"/>
  <c r="AA68" i="67"/>
  <c r="X68" i="67"/>
  <c r="W68" i="67"/>
  <c r="W75" i="67"/>
  <c r="AA75" i="67"/>
  <c r="X75" i="67"/>
  <c r="AA33" i="67"/>
  <c r="X33" i="67"/>
  <c r="W33" i="67"/>
  <c r="T76" i="67"/>
  <c r="U76" i="67"/>
  <c r="X71" i="67"/>
  <c r="W71" i="67"/>
  <c r="AA71" i="67"/>
  <c r="T56" i="67"/>
  <c r="U56" i="67"/>
  <c r="AC65" i="67"/>
  <c r="AB65" i="67"/>
  <c r="Y95" i="67"/>
  <c r="Z95" i="67"/>
  <c r="X132" i="67"/>
  <c r="W132" i="67"/>
  <c r="AA132" i="67"/>
  <c r="Z48" i="67"/>
  <c r="Y48" i="67"/>
  <c r="Y102" i="67"/>
  <c r="U50" i="67"/>
  <c r="T50" i="67"/>
  <c r="AF81" i="67"/>
  <c r="AC81" i="67"/>
  <c r="AB81" i="67"/>
  <c r="AB114" i="67"/>
  <c r="AC114" i="67"/>
  <c r="AF114" i="67"/>
  <c r="Y150" i="67"/>
  <c r="AH167" i="67"/>
  <c r="AG167" i="67"/>
  <c r="AK167" i="67"/>
  <c r="AA140" i="67"/>
  <c r="W140" i="67"/>
  <c r="X140" i="67"/>
  <c r="T170" i="67"/>
  <c r="U170" i="67"/>
  <c r="T103" i="67"/>
  <c r="U103" i="67"/>
  <c r="U142" i="67"/>
  <c r="T142" i="67"/>
  <c r="AB175" i="67"/>
  <c r="AF175" i="67"/>
  <c r="T187" i="67"/>
  <c r="U187" i="67"/>
  <c r="AF145" i="67"/>
  <c r="AB145" i="67"/>
  <c r="AC145" i="67"/>
  <c r="W149" i="67"/>
  <c r="U185" i="67"/>
  <c r="T185" i="67"/>
  <c r="AA124" i="67"/>
  <c r="W124" i="67"/>
  <c r="X124" i="67"/>
  <c r="W186" i="67"/>
  <c r="T194" i="67"/>
  <c r="U194" i="67"/>
  <c r="T165" i="67"/>
  <c r="U165" i="67"/>
  <c r="U173" i="67"/>
  <c r="T173" i="67"/>
  <c r="AB197" i="67"/>
  <c r="AF197" i="67"/>
  <c r="AC197" i="67"/>
  <c r="T157" i="67"/>
  <c r="U157" i="67"/>
  <c r="W192" i="67"/>
  <c r="AA192" i="67"/>
  <c r="X192" i="67"/>
  <c r="X200" i="67"/>
  <c r="W200" i="67"/>
  <c r="AA200" i="67"/>
  <c r="AE170" i="67"/>
  <c r="W198" i="67"/>
  <c r="AA198" i="67"/>
  <c r="X198" i="67"/>
  <c r="T189" i="67"/>
  <c r="Y206" i="67"/>
  <c r="Z206" i="67"/>
  <c r="Z202" i="67"/>
  <c r="Y202" i="67"/>
  <c r="T205" i="67"/>
  <c r="U205" i="67"/>
  <c r="Z233" i="67"/>
  <c r="Y233" i="67"/>
  <c r="T220" i="67"/>
  <c r="U220" i="67"/>
  <c r="T236" i="67"/>
  <c r="U236" i="67"/>
  <c r="T225" i="67"/>
  <c r="U225" i="67"/>
  <c r="X229" i="67"/>
  <c r="W229" i="67"/>
  <c r="AA229" i="67"/>
  <c r="T213" i="67"/>
  <c r="U213" i="67"/>
  <c r="W250" i="67"/>
  <c r="AB225" i="67"/>
  <c r="AC225" i="67"/>
  <c r="AF225" i="67"/>
  <c r="U252" i="67"/>
  <c r="T252" i="67"/>
  <c r="Z262" i="67"/>
  <c r="W275" i="67"/>
  <c r="X275" i="67"/>
  <c r="AA275" i="67"/>
  <c r="AA240" i="67"/>
  <c r="W240" i="67"/>
  <c r="X240" i="67"/>
  <c r="T264" i="67"/>
  <c r="U264" i="67"/>
  <c r="T260" i="67"/>
  <c r="U260" i="67"/>
  <c r="AF265" i="67"/>
  <c r="AC265" i="67"/>
  <c r="AB265" i="67"/>
  <c r="U332" i="67"/>
  <c r="T332" i="67"/>
  <c r="T321" i="67"/>
  <c r="U321" i="67"/>
  <c r="Y335" i="67"/>
  <c r="Z335" i="67"/>
  <c r="Y255" i="67"/>
  <c r="Z255" i="67"/>
  <c r="X326" i="67"/>
  <c r="AA326" i="67"/>
  <c r="W326" i="67"/>
  <c r="T334" i="67"/>
  <c r="U334" i="67"/>
  <c r="AB363" i="67"/>
  <c r="AC363" i="67"/>
  <c r="AF363" i="67"/>
  <c r="U359" i="67"/>
  <c r="T359" i="67"/>
  <c r="U376" i="67"/>
  <c r="T376" i="67"/>
  <c r="T402" i="67"/>
  <c r="U402" i="67"/>
  <c r="T361" i="67"/>
  <c r="U361" i="67"/>
  <c r="U372" i="67"/>
  <c r="W378" i="67"/>
  <c r="W394" i="67"/>
  <c r="AA394" i="67"/>
  <c r="X394" i="67"/>
  <c r="X377" i="67"/>
  <c r="W377" i="67"/>
  <c r="AA377" i="67"/>
  <c r="AA386" i="67"/>
  <c r="W386" i="67"/>
  <c r="X386" i="67"/>
  <c r="T401" i="67"/>
  <c r="U401" i="67"/>
  <c r="AA380" i="67"/>
  <c r="W380" i="67"/>
  <c r="X380" i="67"/>
  <c r="X181" i="67"/>
  <c r="W181" i="67"/>
  <c r="AA181" i="67"/>
  <c r="AC365" i="67"/>
  <c r="AF365" i="67"/>
  <c r="X385" i="67"/>
  <c r="W385" i="67"/>
  <c r="AA385" i="67"/>
  <c r="AA410" i="67"/>
  <c r="W410" i="67"/>
  <c r="X410" i="67"/>
  <c r="U388" i="67"/>
  <c r="T388" i="67"/>
  <c r="AB408" i="67"/>
  <c r="AC408" i="67"/>
  <c r="AF408" i="67"/>
  <c r="AC422" i="67"/>
  <c r="AB422" i="67"/>
  <c r="AF422" i="67"/>
  <c r="W409" i="67"/>
  <c r="AA409" i="67"/>
  <c r="X435" i="67"/>
  <c r="W435" i="67"/>
  <c r="AA435" i="67"/>
  <c r="Y478" i="67"/>
  <c r="Z478" i="67"/>
  <c r="Y372" i="67"/>
  <c r="U455" i="67"/>
  <c r="AB477" i="67"/>
  <c r="AF477" i="67"/>
  <c r="AC477" i="67"/>
  <c r="T500" i="67"/>
  <c r="U500" i="67"/>
  <c r="AB390" i="67"/>
  <c r="AC390" i="67"/>
  <c r="AF390" i="67"/>
  <c r="X397" i="67"/>
  <c r="AA397" i="67"/>
  <c r="W397" i="67"/>
  <c r="U469" i="67"/>
  <c r="T469" i="67"/>
  <c r="AC510" i="67"/>
  <c r="W391" i="67"/>
  <c r="AA391" i="67"/>
  <c r="W479" i="67"/>
  <c r="X479" i="67"/>
  <c r="AA479" i="67"/>
  <c r="T491" i="67"/>
  <c r="U491" i="67"/>
  <c r="W503" i="67"/>
  <c r="X503" i="67"/>
  <c r="AA503" i="67"/>
  <c r="X449" i="67"/>
  <c r="AA449" i="67"/>
  <c r="W449" i="67"/>
  <c r="AC468" i="67"/>
  <c r="AF468" i="67"/>
  <c r="AB468" i="67"/>
  <c r="T475" i="67"/>
  <c r="U475" i="67"/>
  <c r="T511" i="67"/>
  <c r="U511" i="67"/>
  <c r="AC464" i="67"/>
  <c r="AF464" i="67"/>
  <c r="AB464" i="67"/>
  <c r="Y22" i="67"/>
  <c r="Z22" i="67"/>
  <c r="W21" i="67"/>
  <c r="AA21" i="67"/>
  <c r="X21" i="67"/>
  <c r="X60" i="67"/>
  <c r="W60" i="67"/>
  <c r="AA60" i="67"/>
  <c r="AF48" i="67"/>
  <c r="AC48" i="67"/>
  <c r="AB48" i="67"/>
  <c r="X52" i="67"/>
  <c r="W52" i="67"/>
  <c r="AA52" i="67"/>
  <c r="U184" i="67"/>
  <c r="T184" i="67"/>
  <c r="U160" i="67"/>
  <c r="T160" i="67"/>
  <c r="AF184" i="67"/>
  <c r="AC184" i="67"/>
  <c r="AB184" i="67"/>
  <c r="X138" i="67"/>
  <c r="AA138" i="67"/>
  <c r="W138" i="67"/>
  <c r="U178" i="67"/>
  <c r="T178" i="67"/>
  <c r="AA203" i="67"/>
  <c r="W203" i="67"/>
  <c r="X203" i="67"/>
  <c r="Y224" i="67"/>
  <c r="Z224" i="67"/>
  <c r="T278" i="67"/>
  <c r="U278" i="67"/>
  <c r="X330" i="67"/>
  <c r="AA330" i="67"/>
  <c r="W330" i="67"/>
  <c r="U258" i="67"/>
  <c r="T258" i="67"/>
  <c r="W333" i="67"/>
  <c r="X333" i="67"/>
  <c r="AA333" i="67"/>
  <c r="W358" i="67"/>
  <c r="X358" i="67"/>
  <c r="AA358" i="67"/>
  <c r="W414" i="67"/>
  <c r="X414" i="67"/>
  <c r="AA414" i="67"/>
  <c r="AA384" i="67"/>
  <c r="T354" i="67"/>
  <c r="U354" i="67"/>
  <c r="W460" i="67"/>
  <c r="X460" i="67"/>
  <c r="AA460" i="67"/>
  <c r="T9" i="67"/>
  <c r="U9" i="67"/>
  <c r="Y8" i="67"/>
  <c r="Z8" i="67"/>
  <c r="U36" i="67"/>
  <c r="T36" i="67"/>
  <c r="Y36" i="67"/>
  <c r="Z36" i="67"/>
  <c r="AE37" i="67"/>
  <c r="AD37" i="67"/>
  <c r="W92" i="67"/>
  <c r="AA92" i="67"/>
  <c r="Z110" i="67"/>
  <c r="Y110" i="67"/>
  <c r="X50" i="67"/>
  <c r="AA50" i="67"/>
  <c r="W50" i="67"/>
  <c r="Z104" i="67"/>
  <c r="Y104" i="67"/>
  <c r="T100" i="67"/>
  <c r="U100" i="67"/>
  <c r="Z114" i="67"/>
  <c r="Y114" i="67"/>
  <c r="T140" i="67"/>
  <c r="U140" i="67"/>
  <c r="U93" i="67"/>
  <c r="T93" i="67"/>
  <c r="T112" i="67"/>
  <c r="U112" i="67"/>
  <c r="U117" i="67"/>
  <c r="T117" i="67"/>
  <c r="X144" i="67"/>
  <c r="AA144" i="67"/>
  <c r="W144" i="67"/>
  <c r="W115" i="67"/>
  <c r="X115" i="67"/>
  <c r="AA115" i="67"/>
  <c r="AB164" i="67"/>
  <c r="AC164" i="67"/>
  <c r="AF164" i="67"/>
  <c r="T180" i="67"/>
  <c r="U180" i="67"/>
  <c r="U149" i="67"/>
  <c r="T149" i="67"/>
  <c r="T163" i="67"/>
  <c r="U163" i="67"/>
  <c r="X169" i="67"/>
  <c r="W169" i="67"/>
  <c r="AA169" i="67"/>
  <c r="W137" i="67"/>
  <c r="X137" i="67"/>
  <c r="AA137" i="67"/>
  <c r="AF158" i="67"/>
  <c r="AC158" i="67"/>
  <c r="AB158" i="67"/>
  <c r="Z163" i="67"/>
  <c r="Y163" i="67"/>
  <c r="Y185" i="67"/>
  <c r="Z185" i="67"/>
  <c r="Z187" i="67"/>
  <c r="Y187" i="67"/>
  <c r="W171" i="67"/>
  <c r="X171" i="67"/>
  <c r="AA171" i="67"/>
  <c r="X201" i="67"/>
  <c r="W201" i="67"/>
  <c r="AA201" i="67"/>
  <c r="AC211" i="67"/>
  <c r="AB211" i="67"/>
  <c r="AF211" i="67"/>
  <c r="T211" i="67"/>
  <c r="U211" i="67"/>
  <c r="U218" i="67"/>
  <c r="T218" i="67"/>
  <c r="T182" i="67"/>
  <c r="U222" i="67"/>
  <c r="T222" i="67"/>
  <c r="W256" i="67"/>
  <c r="X256" i="67"/>
  <c r="AA256" i="67"/>
  <c r="AA252" i="67"/>
  <c r="W252" i="67"/>
  <c r="X252" i="67"/>
  <c r="W282" i="67"/>
  <c r="X282" i="67"/>
  <c r="AA282" i="67"/>
  <c r="W300" i="67"/>
  <c r="X300" i="67"/>
  <c r="AA300" i="67"/>
  <c r="X277" i="67"/>
  <c r="W277" i="67"/>
  <c r="AA277" i="67"/>
  <c r="X237" i="67"/>
  <c r="W237" i="67"/>
  <c r="AA237" i="67"/>
  <c r="X289" i="67"/>
  <c r="W289" i="67"/>
  <c r="AA289" i="67"/>
  <c r="U243" i="67"/>
  <c r="T243" i="67"/>
  <c r="T277" i="67"/>
  <c r="U277" i="67"/>
  <c r="Y265" i="67"/>
  <c r="Z265" i="67"/>
  <c r="T279" i="67"/>
  <c r="U279" i="67"/>
  <c r="T284" i="67"/>
  <c r="U284" i="67"/>
  <c r="AA329" i="67"/>
  <c r="X329" i="67"/>
  <c r="W329" i="67"/>
  <c r="AC335" i="67"/>
  <c r="AF335" i="67"/>
  <c r="AB335" i="67"/>
  <c r="U347" i="67"/>
  <c r="T347" i="67"/>
  <c r="X320" i="67"/>
  <c r="AA320" i="67"/>
  <c r="W320" i="67"/>
  <c r="T296" i="67"/>
  <c r="U296" i="67"/>
  <c r="AA313" i="67"/>
  <c r="W313" i="67"/>
  <c r="X313" i="67"/>
  <c r="AA307" i="67"/>
  <c r="W307" i="67"/>
  <c r="X307" i="67"/>
  <c r="T336" i="67"/>
  <c r="U336" i="67"/>
  <c r="AA341" i="67"/>
  <c r="T297" i="67"/>
  <c r="U297" i="67"/>
  <c r="AC376" i="67"/>
  <c r="AB376" i="67"/>
  <c r="AF376" i="67"/>
  <c r="AC355" i="67"/>
  <c r="AB355" i="67"/>
  <c r="AA426" i="67"/>
  <c r="W426" i="67"/>
  <c r="X426" i="67"/>
  <c r="T367" i="67"/>
  <c r="U367" i="67"/>
  <c r="AB396" i="67"/>
  <c r="AC396" i="67"/>
  <c r="AF396" i="67"/>
  <c r="AA404" i="67"/>
  <c r="W404" i="67"/>
  <c r="X404" i="67"/>
  <c r="AA413" i="67"/>
  <c r="X395" i="67"/>
  <c r="W395" i="67"/>
  <c r="AA395" i="67"/>
  <c r="W418" i="67"/>
  <c r="AA418" i="67"/>
  <c r="X418" i="67"/>
  <c r="U484" i="67"/>
  <c r="T484" i="67"/>
  <c r="T181" i="67"/>
  <c r="U181" i="67"/>
  <c r="T385" i="67"/>
  <c r="U385" i="67"/>
  <c r="AA456" i="67"/>
  <c r="W456" i="67"/>
  <c r="X456" i="67"/>
  <c r="T409" i="67"/>
  <c r="U409" i="67"/>
  <c r="U435" i="67"/>
  <c r="T435" i="67"/>
  <c r="W509" i="67"/>
  <c r="W455" i="67"/>
  <c r="X455" i="67"/>
  <c r="AA455" i="67"/>
  <c r="T488" i="67"/>
  <c r="U488" i="67"/>
  <c r="AA500" i="67"/>
  <c r="W500" i="67"/>
  <c r="X500" i="67"/>
  <c r="Z513" i="67"/>
  <c r="U470" i="67"/>
  <c r="T397" i="67"/>
  <c r="U397" i="67"/>
  <c r="T425" i="67"/>
  <c r="U425" i="67"/>
  <c r="T494" i="67"/>
  <c r="U494" i="67"/>
  <c r="T459" i="67"/>
  <c r="U459" i="67"/>
  <c r="T467" i="67"/>
  <c r="U467" i="67"/>
  <c r="T479" i="67"/>
  <c r="U479" i="67"/>
  <c r="W491" i="67"/>
  <c r="X491" i="67"/>
  <c r="AA491" i="67"/>
  <c r="AF471" i="67"/>
  <c r="X442" i="67"/>
  <c r="W442" i="67"/>
  <c r="AA442" i="67"/>
  <c r="X462" i="67"/>
  <c r="Y468" i="67"/>
  <c r="Z468" i="67"/>
  <c r="AA487" i="67"/>
  <c r="X487" i="67"/>
  <c r="W487" i="67"/>
  <c r="X423" i="67"/>
  <c r="W423" i="67"/>
  <c r="AA423" i="67"/>
  <c r="T506" i="67"/>
  <c r="U506" i="67"/>
  <c r="Y53" i="67"/>
  <c r="Z53" i="67"/>
  <c r="Y73" i="67"/>
  <c r="Z122" i="67"/>
  <c r="Y122" i="67"/>
  <c r="T97" i="67"/>
  <c r="U97" i="67"/>
  <c r="AB136" i="67"/>
  <c r="AC136" i="67"/>
  <c r="AF136" i="67"/>
  <c r="AH161" i="67"/>
  <c r="AG161" i="67"/>
  <c r="AK161" i="67"/>
  <c r="Y72" i="67"/>
  <c r="Z72" i="67"/>
  <c r="T183" i="67"/>
  <c r="U183" i="67"/>
  <c r="Y194" i="67"/>
  <c r="Z194" i="67"/>
  <c r="AE194" i="67"/>
  <c r="AD194" i="67"/>
  <c r="U219" i="67"/>
  <c r="T219" i="67"/>
  <c r="X213" i="67"/>
  <c r="W213" i="67"/>
  <c r="AA213" i="67"/>
  <c r="AB293" i="67"/>
  <c r="AC293" i="67"/>
  <c r="AF293" i="67"/>
  <c r="T365" i="67"/>
  <c r="U365" i="67"/>
  <c r="AD295" i="67"/>
  <c r="AE295" i="67"/>
  <c r="X398" i="67"/>
  <c r="U353" i="67"/>
  <c r="T353" i="67"/>
  <c r="X271" i="67"/>
  <c r="W271" i="67"/>
  <c r="AA271" i="67"/>
  <c r="AA438" i="67"/>
  <c r="Y514" i="67"/>
  <c r="Z514" i="67"/>
  <c r="AB501" i="67"/>
  <c r="AC501" i="67"/>
  <c r="AF501" i="67"/>
  <c r="U5" i="67"/>
  <c r="T5" i="67"/>
  <c r="AA29" i="67"/>
  <c r="X29" i="67"/>
  <c r="W29" i="67"/>
  <c r="U77" i="67"/>
  <c r="T77" i="67"/>
  <c r="U75" i="67"/>
  <c r="T75" i="67"/>
  <c r="T79" i="67"/>
  <c r="T95" i="67"/>
  <c r="U95" i="67"/>
  <c r="AB17" i="67"/>
  <c r="AC17" i="67"/>
  <c r="AF17" i="67"/>
  <c r="AE6" i="67"/>
  <c r="AD6" i="67"/>
  <c r="U13" i="67"/>
  <c r="T13" i="67"/>
  <c r="T20" i="67"/>
  <c r="U20" i="67"/>
  <c r="AB36" i="67"/>
  <c r="AF36" i="67"/>
  <c r="AC36" i="67"/>
  <c r="T60" i="67"/>
  <c r="U60" i="67"/>
  <c r="T72" i="67"/>
  <c r="U72" i="67"/>
  <c r="T82" i="67"/>
  <c r="U82" i="67"/>
  <c r="AG37" i="67"/>
  <c r="AK37" i="67"/>
  <c r="AH37" i="67"/>
  <c r="Y99" i="67"/>
  <c r="Z99" i="67"/>
  <c r="AA56" i="67"/>
  <c r="X56" i="67"/>
  <c r="W56" i="67"/>
  <c r="AF76" i="67"/>
  <c r="AB76" i="67"/>
  <c r="AC76" i="67"/>
  <c r="Z65" i="67"/>
  <c r="T102" i="67"/>
  <c r="U102" i="67"/>
  <c r="W87" i="67"/>
  <c r="AA87" i="67"/>
  <c r="X87" i="67"/>
  <c r="W91" i="67"/>
  <c r="AA91" i="67"/>
  <c r="X91" i="67"/>
  <c r="Y79" i="67"/>
  <c r="AA100" i="67"/>
  <c r="W100" i="67"/>
  <c r="X100" i="67"/>
  <c r="AH155" i="67"/>
  <c r="AG155" i="67"/>
  <c r="AK155" i="67"/>
  <c r="AA128" i="67"/>
  <c r="W128" i="67"/>
  <c r="X128" i="67"/>
  <c r="T158" i="67"/>
  <c r="U158" i="67"/>
  <c r="AA93" i="67"/>
  <c r="W93" i="67"/>
  <c r="X93" i="67"/>
  <c r="AA112" i="67"/>
  <c r="W112" i="67"/>
  <c r="X112" i="67"/>
  <c r="AA117" i="67"/>
  <c r="W117" i="67"/>
  <c r="X117" i="67"/>
  <c r="AC126" i="67"/>
  <c r="AB126" i="67"/>
  <c r="AF126" i="67"/>
  <c r="U129" i="67"/>
  <c r="T129" i="67"/>
  <c r="T115" i="67"/>
  <c r="U115" i="67"/>
  <c r="T156" i="67"/>
  <c r="U156" i="67"/>
  <c r="Z175" i="67"/>
  <c r="W180" i="67"/>
  <c r="AA180" i="67"/>
  <c r="X180" i="67"/>
  <c r="Y145" i="67"/>
  <c r="Z145" i="67"/>
  <c r="X154" i="67"/>
  <c r="T176" i="67"/>
  <c r="U176" i="67"/>
  <c r="U190" i="67"/>
  <c r="T190" i="67"/>
  <c r="T137" i="67"/>
  <c r="U137" i="67"/>
  <c r="Y158" i="67"/>
  <c r="Z158" i="67"/>
  <c r="Y170" i="67"/>
  <c r="Z170" i="67"/>
  <c r="Y179" i="67"/>
  <c r="Z179" i="67"/>
  <c r="T169" i="67"/>
  <c r="U169" i="67"/>
  <c r="AB185" i="67"/>
  <c r="AF185" i="67"/>
  <c r="AC185" i="67"/>
  <c r="Z184" i="67"/>
  <c r="Y184" i="67"/>
  <c r="Y223" i="67"/>
  <c r="T206" i="67"/>
  <c r="U206" i="67"/>
  <c r="X218" i="67"/>
  <c r="W218" i="67"/>
  <c r="AA218" i="67"/>
  <c r="T212" i="67"/>
  <c r="U212" i="67"/>
  <c r="AA178" i="67"/>
  <c r="W178" i="67"/>
  <c r="X178" i="67"/>
  <c r="T207" i="67"/>
  <c r="U207" i="67"/>
  <c r="W205" i="67"/>
  <c r="AA205" i="67"/>
  <c r="X205" i="67"/>
  <c r="W242" i="67"/>
  <c r="X242" i="67"/>
  <c r="AA242" i="67"/>
  <c r="AC224" i="67"/>
  <c r="AF224" i="67"/>
  <c r="AB224" i="67"/>
  <c r="AK207" i="67"/>
  <c r="AH207" i="67"/>
  <c r="AG207" i="67"/>
  <c r="T250" i="67"/>
  <c r="U250" i="67"/>
  <c r="Y225" i="67"/>
  <c r="Z225" i="67"/>
  <c r="T255" i="67"/>
  <c r="U255" i="67"/>
  <c r="W269" i="67"/>
  <c r="X269" i="67"/>
  <c r="AA269" i="67"/>
  <c r="Y295" i="67"/>
  <c r="Z295" i="67"/>
  <c r="U237" i="67"/>
  <c r="T237" i="67"/>
  <c r="U314" i="67"/>
  <c r="T314" i="67"/>
  <c r="T289" i="67"/>
  <c r="U289" i="67"/>
  <c r="U335" i="67"/>
  <c r="T335" i="67"/>
  <c r="AA279" i="67"/>
  <c r="W279" i="67"/>
  <c r="X279" i="67"/>
  <c r="W315" i="67"/>
  <c r="AA315" i="67"/>
  <c r="X315" i="67"/>
  <c r="AA323" i="67"/>
  <c r="X323" i="67"/>
  <c r="W323" i="67"/>
  <c r="T329" i="67"/>
  <c r="W339" i="67"/>
  <c r="X339" i="67"/>
  <c r="AA339" i="67"/>
  <c r="T324" i="67"/>
  <c r="U324" i="67"/>
  <c r="AA319" i="67"/>
  <c r="W319" i="67"/>
  <c r="X319" i="67"/>
  <c r="W364" i="67"/>
  <c r="X364" i="67"/>
  <c r="AA364" i="67"/>
  <c r="T272" i="67"/>
  <c r="U272" i="67"/>
  <c r="W336" i="67"/>
  <c r="AA336" i="67"/>
  <c r="X336" i="67"/>
  <c r="U382" i="67"/>
  <c r="T382" i="67"/>
  <c r="AB314" i="67"/>
  <c r="AC314" i="67"/>
  <c r="AF314" i="67"/>
  <c r="AF322" i="67"/>
  <c r="AC322" i="67"/>
  <c r="T408" i="67"/>
  <c r="AG359" i="67"/>
  <c r="AH359" i="67"/>
  <c r="U412" i="67"/>
  <c r="T412" i="67"/>
  <c r="T418" i="67"/>
  <c r="U418" i="67"/>
  <c r="AA450" i="67"/>
  <c r="X450" i="67"/>
  <c r="W450" i="67"/>
  <c r="T379" i="67"/>
  <c r="U379" i="67"/>
  <c r="Z365" i="67"/>
  <c r="X403" i="67"/>
  <c r="W403" i="67"/>
  <c r="AA403" i="67"/>
  <c r="AF302" i="67"/>
  <c r="AB302" i="67"/>
  <c r="AC302" i="67"/>
  <c r="Y408" i="67"/>
  <c r="Z408" i="67"/>
  <c r="AB439" i="67"/>
  <c r="AC439" i="67"/>
  <c r="AF439" i="67"/>
  <c r="W440" i="67"/>
  <c r="AG407" i="67"/>
  <c r="X447" i="67"/>
  <c r="T476" i="67"/>
  <c r="U476" i="67"/>
  <c r="W488" i="67"/>
  <c r="X488" i="67"/>
  <c r="AA505" i="67"/>
  <c r="X505" i="67"/>
  <c r="W505" i="67"/>
  <c r="AA470" i="67"/>
  <c r="W470" i="67"/>
  <c r="X470" i="67"/>
  <c r="Y390" i="67"/>
  <c r="Z390" i="67"/>
  <c r="X425" i="67"/>
  <c r="W425" i="67"/>
  <c r="AA425" i="67"/>
  <c r="W436" i="67"/>
  <c r="X436" i="67"/>
  <c r="AA436" i="67"/>
  <c r="AA494" i="67"/>
  <c r="W494" i="67"/>
  <c r="X494" i="67"/>
  <c r="U448" i="67"/>
  <c r="T448" i="67"/>
  <c r="T464" i="67"/>
  <c r="U464" i="67"/>
  <c r="X467" i="67"/>
  <c r="AA467" i="67"/>
  <c r="W467" i="67"/>
  <c r="T482" i="67"/>
  <c r="U482" i="67"/>
  <c r="T449" i="67"/>
  <c r="U449" i="67"/>
  <c r="U462" i="67"/>
  <c r="T462" i="67"/>
  <c r="AC480" i="67"/>
  <c r="AB480" i="67"/>
  <c r="U423" i="67"/>
  <c r="T423" i="67"/>
  <c r="W506" i="67"/>
  <c r="AA506" i="67"/>
  <c r="X506" i="67"/>
  <c r="G81" i="6"/>
  <c r="H75" i="6"/>
  <c r="H69" i="6"/>
  <c r="H65" i="6"/>
  <c r="H63" i="6"/>
  <c r="H61" i="6"/>
  <c r="G77" i="6"/>
  <c r="F75" i="6"/>
  <c r="I71" i="6"/>
  <c r="G74" i="6"/>
  <c r="I72" i="6"/>
  <c r="I68" i="6"/>
  <c r="G79" i="6"/>
  <c r="I76" i="6"/>
  <c r="H70" i="6"/>
  <c r="G67" i="6"/>
  <c r="I65" i="6"/>
  <c r="G63" i="6"/>
  <c r="G61" i="6"/>
  <c r="H77" i="6"/>
  <c r="F70" i="6"/>
  <c r="I82" i="6"/>
  <c r="I80" i="6"/>
  <c r="G76" i="6"/>
  <c r="I75" i="6"/>
  <c r="H73" i="6"/>
  <c r="I69" i="6"/>
  <c r="G75" i="6"/>
  <c r="F71" i="6"/>
  <c r="F69" i="6"/>
  <c r="H79" i="6"/>
  <c r="F76" i="6"/>
  <c r="I64" i="6"/>
  <c r="F77" i="6"/>
  <c r="H82" i="6"/>
  <c r="I81" i="6"/>
  <c r="I77" i="6"/>
  <c r="G73" i="6"/>
  <c r="G71" i="6"/>
  <c r="G68" i="6"/>
  <c r="I66" i="6"/>
  <c r="H64" i="6"/>
  <c r="I63" i="6"/>
  <c r="G80" i="6"/>
  <c r="G82" i="6"/>
  <c r="H81" i="6"/>
  <c r="F82" i="6"/>
  <c r="I78" i="6"/>
  <c r="I74" i="6"/>
  <c r="G65" i="6"/>
  <c r="F81" i="6"/>
  <c r="H76" i="6"/>
  <c r="F72" i="6"/>
  <c r="H71" i="6"/>
  <c r="I70" i="6"/>
  <c r="G69" i="6"/>
  <c r="H67" i="6"/>
  <c r="F65" i="6"/>
  <c r="F64" i="6"/>
  <c r="G62" i="6"/>
  <c r="I60" i="6"/>
  <c r="F63" i="6"/>
  <c r="F80" i="6"/>
  <c r="H78" i="6"/>
  <c r="F74" i="6"/>
  <c r="H72" i="6"/>
  <c r="F68" i="6"/>
  <c r="H66" i="6"/>
  <c r="F62" i="6"/>
  <c r="H60" i="6"/>
  <c r="F79" i="6"/>
  <c r="G78" i="6"/>
  <c r="F73" i="6"/>
  <c r="G72" i="6"/>
  <c r="F67" i="6"/>
  <c r="G66" i="6"/>
  <c r="F61" i="6"/>
  <c r="F60" i="6"/>
  <c r="H80" i="6"/>
  <c r="H74" i="6"/>
  <c r="I73" i="6"/>
  <c r="H68" i="6"/>
  <c r="I67" i="6"/>
  <c r="H62" i="6"/>
  <c r="I61" i="6"/>
  <c r="I79" i="6"/>
  <c r="G43" i="6"/>
  <c r="G31" i="6"/>
  <c r="G13" i="6"/>
  <c r="I17" i="6"/>
  <c r="G46" i="6"/>
  <c r="H55" i="6"/>
  <c r="H49" i="6"/>
  <c r="H43" i="6"/>
  <c r="H37" i="6"/>
  <c r="H31" i="6"/>
  <c r="H25" i="6"/>
  <c r="H19" i="6"/>
  <c r="H13" i="6"/>
  <c r="H7" i="6"/>
  <c r="G2" i="6"/>
  <c r="G54" i="6"/>
  <c r="G42" i="6"/>
  <c r="G24" i="6"/>
  <c r="G30" i="6"/>
  <c r="G36" i="6"/>
  <c r="F57" i="6"/>
  <c r="F39" i="6"/>
  <c r="F33" i="6"/>
  <c r="F27" i="6"/>
  <c r="F21" i="6"/>
  <c r="F15" i="6"/>
  <c r="F9" i="6"/>
  <c r="F3" i="6"/>
  <c r="G52" i="6"/>
  <c r="G40" i="6"/>
  <c r="G28" i="6"/>
  <c r="G22" i="6"/>
  <c r="G10" i="6"/>
  <c r="G4" i="6"/>
  <c r="H58" i="6"/>
  <c r="H52" i="6"/>
  <c r="H46" i="6"/>
  <c r="H40" i="6"/>
  <c r="H34" i="6"/>
  <c r="H28" i="6"/>
  <c r="H22" i="6"/>
  <c r="H16" i="6"/>
  <c r="H10" i="6"/>
  <c r="H4" i="6"/>
  <c r="G53" i="6"/>
  <c r="G47" i="6"/>
  <c r="G41" i="6"/>
  <c r="G35" i="6"/>
  <c r="G29" i="6"/>
  <c r="G23" i="6"/>
  <c r="G17" i="6"/>
  <c r="G11" i="6"/>
  <c r="G5" i="6"/>
  <c r="I43" i="6"/>
  <c r="G56" i="6"/>
  <c r="G50" i="6"/>
  <c r="G44" i="6"/>
  <c r="G38" i="6"/>
  <c r="G32" i="6"/>
  <c r="G26" i="6"/>
  <c r="G20" i="6"/>
  <c r="G14" i="6"/>
  <c r="G8" i="6"/>
  <c r="F54" i="6"/>
  <c r="F48" i="6"/>
  <c r="F42" i="6"/>
  <c r="F36" i="6"/>
  <c r="F30" i="6"/>
  <c r="F12" i="6"/>
  <c r="G55" i="6"/>
  <c r="G37" i="6"/>
  <c r="G25" i="6"/>
  <c r="G19" i="6"/>
  <c r="I23" i="6"/>
  <c r="I19" i="6"/>
  <c r="F53" i="6"/>
  <c r="F47" i="6"/>
  <c r="F41" i="6"/>
  <c r="F35" i="6"/>
  <c r="F29" i="6"/>
  <c r="F11" i="6"/>
  <c r="F5" i="6"/>
  <c r="G12" i="6"/>
  <c r="G6" i="6"/>
  <c r="F56" i="6"/>
  <c r="F38" i="6"/>
  <c r="F14" i="6"/>
  <c r="F8" i="6"/>
  <c r="G57" i="6"/>
  <c r="G51" i="6"/>
  <c r="G45" i="6"/>
  <c r="G39" i="6"/>
  <c r="G33" i="6"/>
  <c r="G27" i="6"/>
  <c r="G21" i="6"/>
  <c r="G15" i="6"/>
  <c r="G9" i="6"/>
  <c r="G3" i="6"/>
  <c r="I49" i="6"/>
  <c r="G34" i="6"/>
  <c r="G49" i="6"/>
  <c r="G7" i="6"/>
  <c r="G16" i="6"/>
  <c r="G48" i="6"/>
  <c r="I25" i="6"/>
  <c r="I50" i="6"/>
  <c r="I32" i="6"/>
  <c r="I26" i="6"/>
  <c r="F2" i="6"/>
  <c r="H56" i="6"/>
  <c r="F55" i="6"/>
  <c r="H53" i="6"/>
  <c r="H50" i="6"/>
  <c r="H47" i="6"/>
  <c r="H44" i="6"/>
  <c r="H41" i="6"/>
  <c r="F40" i="6"/>
  <c r="H38" i="6"/>
  <c r="F37" i="6"/>
  <c r="H35" i="6"/>
  <c r="F34" i="6"/>
  <c r="H32" i="6"/>
  <c r="F31" i="6"/>
  <c r="H29" i="6"/>
  <c r="F28" i="6"/>
  <c r="H26" i="6"/>
  <c r="H23" i="6"/>
  <c r="F22" i="6"/>
  <c r="H20" i="6"/>
  <c r="H17" i="6"/>
  <c r="F16" i="6"/>
  <c r="H14" i="6"/>
  <c r="F13" i="6"/>
  <c r="H11" i="6"/>
  <c r="F10" i="6"/>
  <c r="H8" i="6"/>
  <c r="F7" i="6"/>
  <c r="H5" i="6"/>
  <c r="F4" i="6"/>
  <c r="I44" i="6"/>
  <c r="I51" i="6"/>
  <c r="I45" i="6"/>
  <c r="I24" i="6"/>
  <c r="I18" i="6"/>
  <c r="I6" i="6"/>
  <c r="I20" i="6"/>
  <c r="H59" i="6"/>
  <c r="H2" i="6"/>
  <c r="H57" i="6"/>
  <c r="H54" i="6"/>
  <c r="H51" i="6"/>
  <c r="H48" i="6"/>
  <c r="H45" i="6"/>
  <c r="H42" i="6"/>
  <c r="H39" i="6"/>
  <c r="H36" i="6"/>
  <c r="H33" i="6"/>
  <c r="H30" i="6"/>
  <c r="H27" i="6"/>
  <c r="H24" i="6"/>
  <c r="H21" i="6"/>
  <c r="H18" i="6"/>
  <c r="H15" i="6"/>
  <c r="H12" i="6"/>
  <c r="H9" i="6"/>
  <c r="H6" i="6"/>
  <c r="H3" i="6"/>
  <c r="I52" i="6"/>
  <c r="I46" i="6"/>
  <c r="G18" i="6"/>
  <c r="G58" i="6"/>
  <c r="G59" i="6"/>
  <c r="I59" i="6"/>
  <c r="I58" i="6"/>
  <c r="C49" i="60"/>
  <c r="C48" i="60"/>
  <c r="C47" i="60"/>
  <c r="C46" i="60"/>
  <c r="C45" i="60"/>
  <c r="C44" i="60"/>
  <c r="C43" i="60"/>
  <c r="C42" i="60"/>
  <c r="C41" i="60"/>
  <c r="C40" i="60"/>
  <c r="C39" i="60"/>
  <c r="C38" i="60"/>
  <c r="D38" i="60" s="1"/>
  <c r="C37" i="60"/>
  <c r="C36" i="60"/>
  <c r="D44" i="60"/>
  <c r="D41" i="60"/>
  <c r="C35" i="60"/>
  <c r="C34" i="60"/>
  <c r="D49" i="60"/>
  <c r="D48" i="60"/>
  <c r="D47" i="60"/>
  <c r="D46" i="60"/>
  <c r="D45" i="60"/>
  <c r="D43" i="60"/>
  <c r="D42" i="60"/>
  <c r="D40" i="60"/>
  <c r="D39" i="60"/>
  <c r="D37" i="60"/>
  <c r="D36" i="60"/>
  <c r="D35" i="60"/>
  <c r="D34" i="60"/>
  <c r="C35" i="59"/>
  <c r="C34" i="59"/>
  <c r="C46" i="59"/>
  <c r="D46" i="59" s="1"/>
  <c r="D45" i="59"/>
  <c r="C45" i="59"/>
  <c r="D44" i="59"/>
  <c r="C44" i="59"/>
  <c r="C43" i="59"/>
  <c r="D43" i="59" s="1"/>
  <c r="D42" i="59"/>
  <c r="C42" i="59"/>
  <c r="D41" i="59"/>
  <c r="C41" i="59"/>
  <c r="C40" i="59"/>
  <c r="D40" i="59" s="1"/>
  <c r="D39" i="59"/>
  <c r="C39" i="59"/>
  <c r="D38" i="59"/>
  <c r="C38" i="59"/>
  <c r="C37" i="59"/>
  <c r="D37" i="59" s="1"/>
  <c r="D36" i="59"/>
  <c r="C36" i="59"/>
  <c r="D35" i="59"/>
  <c r="D34" i="59"/>
  <c r="C46" i="16"/>
  <c r="C45" i="16"/>
  <c r="C44" i="16"/>
  <c r="C43" i="16"/>
  <c r="C42" i="16"/>
  <c r="C41" i="16"/>
  <c r="C40" i="16"/>
  <c r="C39" i="16"/>
  <c r="C38" i="16"/>
  <c r="C37" i="16"/>
  <c r="C36" i="16"/>
  <c r="C35" i="16"/>
  <c r="C34" i="16"/>
  <c r="T357" i="66" l="1"/>
  <c r="U429" i="66"/>
  <c r="AE314" i="65"/>
  <c r="AE351" i="65"/>
  <c r="AD186" i="64"/>
  <c r="AU195" i="62"/>
  <c r="AQ195" i="62"/>
  <c r="AL149" i="64"/>
  <c r="AM149" i="64"/>
  <c r="AP149" i="64"/>
  <c r="AD98" i="64"/>
  <c r="AJ149" i="64"/>
  <c r="AI149" i="64"/>
  <c r="AJ205" i="62"/>
  <c r="AI205" i="62"/>
  <c r="AP205" i="62"/>
  <c r="AL205" i="62"/>
  <c r="AM205" i="62"/>
  <c r="AP55" i="62"/>
  <c r="AL55" i="62"/>
  <c r="AM55" i="62"/>
  <c r="AM180" i="62"/>
  <c r="AP180" i="62"/>
  <c r="AL180" i="62"/>
  <c r="AJ201" i="62"/>
  <c r="AI201" i="62"/>
  <c r="AL201" i="62"/>
  <c r="AM201" i="62"/>
  <c r="AP201" i="62"/>
  <c r="AI55" i="62"/>
  <c r="AJ55" i="62"/>
  <c r="AI180" i="62"/>
  <c r="AJ180" i="62"/>
  <c r="AR48" i="62"/>
  <c r="AU48" i="62"/>
  <c r="AQ48" i="62"/>
  <c r="AO42" i="62"/>
  <c r="AN42" i="62"/>
  <c r="AN48" i="62"/>
  <c r="AO48" i="62"/>
  <c r="AR42" i="62"/>
  <c r="AQ42" i="62"/>
  <c r="AU42" i="62"/>
  <c r="AI236" i="62"/>
  <c r="AJ236" i="62"/>
  <c r="AM236" i="62"/>
  <c r="AL236" i="62"/>
  <c r="AP236" i="62"/>
  <c r="AI164" i="63"/>
  <c r="AP164" i="63"/>
  <c r="AL164" i="63"/>
  <c r="AM164" i="63"/>
  <c r="AM151" i="63"/>
  <c r="AP151" i="63"/>
  <c r="AL151" i="63"/>
  <c r="AI145" i="63"/>
  <c r="AJ145" i="63"/>
  <c r="AI151" i="63"/>
  <c r="AJ151" i="63"/>
  <c r="AM145" i="63"/>
  <c r="AP145" i="63"/>
  <c r="AL145" i="63"/>
  <c r="AL170" i="63"/>
  <c r="AP170" i="63"/>
  <c r="AM170" i="63"/>
  <c r="AI170" i="63"/>
  <c r="AJ170" i="63"/>
  <c r="AS133" i="63"/>
  <c r="AT133" i="63"/>
  <c r="AW133" i="63"/>
  <c r="AZ133" i="63"/>
  <c r="AV133" i="63"/>
  <c r="AJ157" i="63"/>
  <c r="AI157" i="63"/>
  <c r="AM157" i="63"/>
  <c r="AO157" i="63" s="1"/>
  <c r="AP157" i="63"/>
  <c r="AL157" i="63"/>
  <c r="AP158" i="63"/>
  <c r="AM158" i="63"/>
  <c r="AL158" i="63"/>
  <c r="AI215" i="63"/>
  <c r="AJ215" i="63"/>
  <c r="AI158" i="63"/>
  <c r="AJ158" i="63"/>
  <c r="AP139" i="63"/>
  <c r="AM139" i="63"/>
  <c r="AL139" i="63"/>
  <c r="AN221" i="63"/>
  <c r="AO221" i="63"/>
  <c r="AI139" i="63"/>
  <c r="AJ139" i="63"/>
  <c r="AQ221" i="63"/>
  <c r="AU221" i="63"/>
  <c r="AR221" i="63"/>
  <c r="AP215" i="63"/>
  <c r="AM215" i="63"/>
  <c r="AL215" i="63"/>
  <c r="AK98" i="64"/>
  <c r="AP106" i="64"/>
  <c r="AQ106" i="64" s="1"/>
  <c r="AJ92" i="64"/>
  <c r="AG32" i="64"/>
  <c r="AH93" i="64"/>
  <c r="AI93" i="64" s="1"/>
  <c r="AK93" i="64"/>
  <c r="AG105" i="64"/>
  <c r="AH105" i="64"/>
  <c r="AJ105" i="64" s="1"/>
  <c r="AH98" i="64"/>
  <c r="AT151" i="64"/>
  <c r="AS151" i="64"/>
  <c r="AJ195" i="64"/>
  <c r="AI195" i="64"/>
  <c r="AR181" i="64"/>
  <c r="AQ181" i="64"/>
  <c r="AU181" i="64"/>
  <c r="AN193" i="64"/>
  <c r="AO193" i="64"/>
  <c r="AJ220" i="64"/>
  <c r="AI220" i="64"/>
  <c r="AP195" i="64"/>
  <c r="AL195" i="64"/>
  <c r="AM195" i="64"/>
  <c r="AN181" i="64"/>
  <c r="AO181" i="64"/>
  <c r="AR214" i="64"/>
  <c r="AQ214" i="64"/>
  <c r="AU214" i="64"/>
  <c r="AL220" i="64"/>
  <c r="AP220" i="64"/>
  <c r="AM220" i="64"/>
  <c r="AU194" i="64"/>
  <c r="AQ194" i="64"/>
  <c r="AR194" i="64"/>
  <c r="AM186" i="64"/>
  <c r="AL186" i="64"/>
  <c r="AP186" i="64"/>
  <c r="AO214" i="64"/>
  <c r="AN214" i="64"/>
  <c r="AI243" i="64"/>
  <c r="AJ243" i="64"/>
  <c r="AY237" i="64"/>
  <c r="AX237" i="64"/>
  <c r="AN194" i="64"/>
  <c r="AO194" i="64"/>
  <c r="AJ186" i="64"/>
  <c r="AI186" i="64"/>
  <c r="AI255" i="64"/>
  <c r="AJ255" i="64"/>
  <c r="BB237" i="64"/>
  <c r="BA237" i="64"/>
  <c r="AU193" i="64"/>
  <c r="AQ193" i="64"/>
  <c r="AR193" i="64"/>
  <c r="AP255" i="64"/>
  <c r="AM255" i="64"/>
  <c r="AL255" i="64"/>
  <c r="AV151" i="64"/>
  <c r="AZ151" i="64"/>
  <c r="AW151" i="64"/>
  <c r="AM243" i="64"/>
  <c r="AP243" i="64"/>
  <c r="AL243" i="64"/>
  <c r="AO224" i="62"/>
  <c r="AN224" i="62"/>
  <c r="AH28" i="62"/>
  <c r="AG28" i="62"/>
  <c r="AK28" i="62"/>
  <c r="AN188" i="62"/>
  <c r="AO188" i="62"/>
  <c r="AO69" i="62"/>
  <c r="AN69" i="62"/>
  <c r="AU137" i="62"/>
  <c r="AR137" i="62"/>
  <c r="AQ137" i="62"/>
  <c r="AO210" i="62"/>
  <c r="AN210" i="62"/>
  <c r="AE79" i="62"/>
  <c r="AD79" i="62"/>
  <c r="AL127" i="62"/>
  <c r="AP127" i="62"/>
  <c r="AM127" i="62"/>
  <c r="AU148" i="62"/>
  <c r="AQ148" i="62"/>
  <c r="AR148" i="62"/>
  <c r="BA40" i="62"/>
  <c r="BB40" i="62"/>
  <c r="AK246" i="62"/>
  <c r="AH246" i="62"/>
  <c r="AG246" i="62"/>
  <c r="AP166" i="62"/>
  <c r="AM166" i="62"/>
  <c r="AL166" i="62"/>
  <c r="AP152" i="62"/>
  <c r="AM152" i="62"/>
  <c r="AL152" i="62"/>
  <c r="AP101" i="62"/>
  <c r="AL101" i="62"/>
  <c r="AM101" i="62"/>
  <c r="AR97" i="62"/>
  <c r="AU97" i="62"/>
  <c r="AQ97" i="62"/>
  <c r="AD183" i="62"/>
  <c r="AE183" i="62"/>
  <c r="AJ222" i="62"/>
  <c r="AI222" i="62"/>
  <c r="AU51" i="62"/>
  <c r="AR51" i="62"/>
  <c r="AQ51" i="62"/>
  <c r="AO43" i="62"/>
  <c r="AN43" i="62"/>
  <c r="AJ88" i="62"/>
  <c r="AI88" i="62"/>
  <c r="AP84" i="62"/>
  <c r="AL84" i="62"/>
  <c r="AM84" i="62"/>
  <c r="AJ203" i="62"/>
  <c r="AI203" i="62"/>
  <c r="AJ202" i="62"/>
  <c r="AI202" i="62"/>
  <c r="AE135" i="62"/>
  <c r="AD135" i="62"/>
  <c r="AL24" i="62"/>
  <c r="AM24" i="62"/>
  <c r="AP24" i="62"/>
  <c r="AL111" i="62"/>
  <c r="AP111" i="62"/>
  <c r="AM111" i="62"/>
  <c r="AQ247" i="62"/>
  <c r="AR247" i="62"/>
  <c r="AU247" i="62"/>
  <c r="AP65" i="62"/>
  <c r="AM65" i="62"/>
  <c r="AL65" i="62"/>
  <c r="AJ82" i="62"/>
  <c r="AI82" i="62"/>
  <c r="AE7" i="62"/>
  <c r="AD7" i="62"/>
  <c r="AR164" i="62"/>
  <c r="AQ164" i="62"/>
  <c r="AU164" i="62"/>
  <c r="AU237" i="62"/>
  <c r="AR237" i="62"/>
  <c r="AQ237" i="62"/>
  <c r="AN89" i="62"/>
  <c r="AO89" i="62"/>
  <c r="AR15" i="62"/>
  <c r="AQ15" i="62"/>
  <c r="AU15" i="62"/>
  <c r="AO75" i="62"/>
  <c r="AN75" i="62"/>
  <c r="AQ241" i="62"/>
  <c r="AU241" i="62"/>
  <c r="AR241" i="62"/>
  <c r="AH58" i="62"/>
  <c r="AK58" i="62"/>
  <c r="AG58" i="62"/>
  <c r="AO23" i="62"/>
  <c r="AN23" i="62"/>
  <c r="AQ239" i="62"/>
  <c r="AU239" i="62"/>
  <c r="AR239" i="62"/>
  <c r="AO189" i="62"/>
  <c r="AN189" i="62"/>
  <c r="AU234" i="62"/>
  <c r="AQ234" i="62"/>
  <c r="AR234" i="62"/>
  <c r="AO256" i="62"/>
  <c r="AN256" i="62"/>
  <c r="AP113" i="62"/>
  <c r="AL113" i="62"/>
  <c r="AM113" i="62"/>
  <c r="AE226" i="62"/>
  <c r="AD226" i="62"/>
  <c r="AE37" i="62"/>
  <c r="AD37" i="62"/>
  <c r="AI120" i="62"/>
  <c r="AJ120" i="62"/>
  <c r="AH168" i="62"/>
  <c r="AK168" i="62"/>
  <c r="AG168" i="62"/>
  <c r="AM116" i="62"/>
  <c r="AP116" i="62"/>
  <c r="AL116" i="62"/>
  <c r="AI227" i="62"/>
  <c r="AJ227" i="62"/>
  <c r="AM53" i="62"/>
  <c r="AP53" i="62"/>
  <c r="AL53" i="62"/>
  <c r="AQ231" i="62"/>
  <c r="AR231" i="62"/>
  <c r="AU231" i="62"/>
  <c r="AU20" i="62"/>
  <c r="AQ20" i="62"/>
  <c r="AR20" i="62"/>
  <c r="AU29" i="62"/>
  <c r="AQ29" i="62"/>
  <c r="AR29" i="62"/>
  <c r="AK178" i="62"/>
  <c r="AH178" i="62"/>
  <c r="AG178" i="62"/>
  <c r="AR228" i="62"/>
  <c r="AU228" i="62"/>
  <c r="AQ228" i="62"/>
  <c r="AR9" i="62"/>
  <c r="AU9" i="62"/>
  <c r="AQ9" i="62"/>
  <c r="AP90" i="62"/>
  <c r="AL90" i="62"/>
  <c r="AM90" i="62"/>
  <c r="AE233" i="62"/>
  <c r="AD233" i="62"/>
  <c r="AJ191" i="62"/>
  <c r="AI191" i="62"/>
  <c r="AR173" i="62"/>
  <c r="AQ173" i="62"/>
  <c r="AU173" i="62"/>
  <c r="AD198" i="62"/>
  <c r="AE198" i="62"/>
  <c r="AO3" i="62"/>
  <c r="AN3" i="62"/>
  <c r="AE34" i="62"/>
  <c r="AD34" i="62"/>
  <c r="AO251" i="62"/>
  <c r="AN251" i="62"/>
  <c r="AE115" i="62"/>
  <c r="AD115" i="62"/>
  <c r="AE252" i="62"/>
  <c r="AD252" i="62"/>
  <c r="AI18" i="62"/>
  <c r="AJ18" i="62"/>
  <c r="AN74" i="62"/>
  <c r="AO74" i="62"/>
  <c r="AK138" i="62"/>
  <c r="AG138" i="62"/>
  <c r="AH138" i="62"/>
  <c r="AU6" i="62"/>
  <c r="AR6" i="62"/>
  <c r="AQ6" i="62"/>
  <c r="AO72" i="62"/>
  <c r="AN72" i="62"/>
  <c r="AD242" i="62"/>
  <c r="AE242" i="62"/>
  <c r="AJ71" i="62"/>
  <c r="AI71" i="62"/>
  <c r="AL85" i="62"/>
  <c r="AM85" i="62"/>
  <c r="AP85" i="62"/>
  <c r="AN167" i="62"/>
  <c r="AO167" i="62"/>
  <c r="AO32" i="62"/>
  <c r="AN32" i="62"/>
  <c r="AH223" i="62"/>
  <c r="AG223" i="62"/>
  <c r="AK223" i="62"/>
  <c r="AL121" i="62"/>
  <c r="AP121" i="62"/>
  <c r="AM121" i="62"/>
  <c r="AM117" i="62"/>
  <c r="AP117" i="62"/>
  <c r="AL117" i="62"/>
  <c r="AH107" i="62"/>
  <c r="AK107" i="62"/>
  <c r="AG107" i="62"/>
  <c r="AE28" i="62"/>
  <c r="AD28" i="62"/>
  <c r="AJ153" i="62"/>
  <c r="AI153" i="62"/>
  <c r="AR27" i="62"/>
  <c r="AQ27" i="62"/>
  <c r="AU27" i="62"/>
  <c r="AJ185" i="62"/>
  <c r="AI185" i="62"/>
  <c r="AR210" i="62"/>
  <c r="AU210" i="62"/>
  <c r="AQ210" i="62"/>
  <c r="AH79" i="62"/>
  <c r="AK79" i="62"/>
  <c r="AG79" i="62"/>
  <c r="AE232" i="62"/>
  <c r="AD232" i="62"/>
  <c r="AJ118" i="62"/>
  <c r="AI118" i="62"/>
  <c r="AO148" i="62"/>
  <c r="AN148" i="62"/>
  <c r="AE246" i="62"/>
  <c r="AD246" i="62"/>
  <c r="AJ81" i="62"/>
  <c r="AI81" i="62"/>
  <c r="AJ101" i="62"/>
  <c r="AI101" i="62"/>
  <c r="AU134" i="62"/>
  <c r="AR134" i="62"/>
  <c r="AQ134" i="62"/>
  <c r="AT214" i="62"/>
  <c r="AS214" i="62"/>
  <c r="AH183" i="62"/>
  <c r="AK183" i="62"/>
  <c r="AG183" i="62"/>
  <c r="AP222" i="62"/>
  <c r="AL222" i="62"/>
  <c r="AM222" i="62"/>
  <c r="AO51" i="62"/>
  <c r="AN51" i="62"/>
  <c r="AP149" i="62"/>
  <c r="AM149" i="62"/>
  <c r="AL149" i="62"/>
  <c r="AE146" i="62"/>
  <c r="AD146" i="62"/>
  <c r="AN200" i="62"/>
  <c r="AO200" i="62"/>
  <c r="AO26" i="62"/>
  <c r="AN26" i="62"/>
  <c r="AJ11" i="62"/>
  <c r="AI11" i="62"/>
  <c r="AP203" i="62"/>
  <c r="AM203" i="62"/>
  <c r="AL203" i="62"/>
  <c r="AJ56" i="62"/>
  <c r="AI56" i="62"/>
  <c r="AR63" i="62"/>
  <c r="AU63" i="62"/>
  <c r="AQ63" i="62"/>
  <c r="AI111" i="62"/>
  <c r="AJ111" i="62"/>
  <c r="AO247" i="62"/>
  <c r="AN247" i="62"/>
  <c r="AD244" i="62"/>
  <c r="AE244" i="62"/>
  <c r="AH10" i="62"/>
  <c r="AK10" i="62"/>
  <c r="AG10" i="62"/>
  <c r="AU141" i="62"/>
  <c r="AR141" i="62"/>
  <c r="AQ141" i="62"/>
  <c r="AO237" i="62"/>
  <c r="AN237" i="62"/>
  <c r="AE171" i="62"/>
  <c r="AD171" i="62"/>
  <c r="AO15" i="62"/>
  <c r="AN15" i="62"/>
  <c r="AQ38" i="62"/>
  <c r="AR38" i="62"/>
  <c r="AU38" i="62"/>
  <c r="AM199" i="62"/>
  <c r="AL199" i="62"/>
  <c r="AP199" i="62"/>
  <c r="AE58" i="62"/>
  <c r="AD58" i="62"/>
  <c r="AU23" i="62"/>
  <c r="AQ23" i="62"/>
  <c r="AR23" i="62"/>
  <c r="AH110" i="62"/>
  <c r="AK110" i="62"/>
  <c r="AG110" i="62"/>
  <c r="AE221" i="62"/>
  <c r="AD221" i="62"/>
  <c r="AR144" i="62"/>
  <c r="AU144" i="62"/>
  <c r="AQ144" i="62"/>
  <c r="AO68" i="62"/>
  <c r="AN68" i="62"/>
  <c r="AJ113" i="62"/>
  <c r="AI113" i="62"/>
  <c r="AP163" i="62"/>
  <c r="AM163" i="62"/>
  <c r="AL163" i="62"/>
  <c r="AD212" i="62"/>
  <c r="AE212" i="62"/>
  <c r="AD168" i="62"/>
  <c r="AE168" i="62"/>
  <c r="AR66" i="62"/>
  <c r="AU66" i="62"/>
  <c r="AQ66" i="62"/>
  <c r="AJ116" i="62"/>
  <c r="AI116" i="62"/>
  <c r="AO231" i="62"/>
  <c r="AN231" i="62"/>
  <c r="AO78" i="62"/>
  <c r="AN78" i="62"/>
  <c r="AH13" i="62"/>
  <c r="AK13" i="62"/>
  <c r="AG13" i="62"/>
  <c r="AO9" i="62"/>
  <c r="AN9" i="62"/>
  <c r="AE230" i="62"/>
  <c r="AD230" i="62"/>
  <c r="AI254" i="62"/>
  <c r="AJ254" i="62"/>
  <c r="AI132" i="62"/>
  <c r="AJ132" i="62"/>
  <c r="AP191" i="62"/>
  <c r="AM191" i="62"/>
  <c r="AL191" i="62"/>
  <c r="AO173" i="62"/>
  <c r="AN173" i="62"/>
  <c r="AJ190" i="62"/>
  <c r="AI190" i="62"/>
  <c r="AD204" i="62"/>
  <c r="AE204" i="62"/>
  <c r="AU54" i="62"/>
  <c r="AR54" i="62"/>
  <c r="AQ54" i="62"/>
  <c r="AJ150" i="62"/>
  <c r="AI150" i="62"/>
  <c r="AE98" i="62"/>
  <c r="AD98" i="62"/>
  <c r="AH86" i="62"/>
  <c r="AK86" i="62"/>
  <c r="AG86" i="62"/>
  <c r="AG252" i="62"/>
  <c r="AK252" i="62"/>
  <c r="AH252" i="62"/>
  <c r="AW195" i="62"/>
  <c r="AZ195" i="62"/>
  <c r="AV195" i="62"/>
  <c r="AG192" i="62"/>
  <c r="AK192" i="62"/>
  <c r="AH192" i="62"/>
  <c r="AQ74" i="62"/>
  <c r="AU74" i="62"/>
  <c r="AR74" i="62"/>
  <c r="AO258" i="62"/>
  <c r="AN258" i="62"/>
  <c r="AO6" i="62"/>
  <c r="AN6" i="62"/>
  <c r="AP71" i="62"/>
  <c r="AM71" i="62"/>
  <c r="AL71" i="62"/>
  <c r="AO131" i="62"/>
  <c r="AN131" i="62"/>
  <c r="AU32" i="62"/>
  <c r="AQ32" i="62"/>
  <c r="AR32" i="62"/>
  <c r="AH218" i="62"/>
  <c r="AK218" i="62"/>
  <c r="AG218" i="62"/>
  <c r="AE106" i="62"/>
  <c r="AD106" i="62"/>
  <c r="AO182" i="62"/>
  <c r="AN182" i="62"/>
  <c r="AD107" i="62"/>
  <c r="AE107" i="62"/>
  <c r="AM153" i="62"/>
  <c r="AL153" i="62"/>
  <c r="AP153" i="62"/>
  <c r="AO27" i="62"/>
  <c r="AN27" i="62"/>
  <c r="AH76" i="62"/>
  <c r="AK76" i="62"/>
  <c r="AG76" i="62"/>
  <c r="AL105" i="62"/>
  <c r="AP105" i="62"/>
  <c r="AM105" i="62"/>
  <c r="AU188" i="62"/>
  <c r="AR188" i="62"/>
  <c r="AQ188" i="62"/>
  <c r="AH174" i="62"/>
  <c r="AK174" i="62"/>
  <c r="AG174" i="62"/>
  <c r="AR12" i="62"/>
  <c r="AU12" i="62"/>
  <c r="AQ12" i="62"/>
  <c r="AZ211" i="62"/>
  <c r="AV211" i="62"/>
  <c r="AW211" i="62"/>
  <c r="AU160" i="62"/>
  <c r="AR160" i="62"/>
  <c r="AQ160" i="62"/>
  <c r="AD104" i="62"/>
  <c r="AE104" i="62"/>
  <c r="AP81" i="62"/>
  <c r="AL81" i="62"/>
  <c r="AM81" i="62"/>
  <c r="AO134" i="62"/>
  <c r="AN134" i="62"/>
  <c r="AJ125" i="62"/>
  <c r="AI125" i="62"/>
  <c r="AE179" i="62"/>
  <c r="AD179" i="62"/>
  <c r="AJ62" i="62"/>
  <c r="AI62" i="62"/>
  <c r="AE95" i="62"/>
  <c r="AD95" i="62"/>
  <c r="AO77" i="62"/>
  <c r="AN77" i="62"/>
  <c r="AH16" i="62"/>
  <c r="AG16" i="62"/>
  <c r="AK16" i="62"/>
  <c r="AU26" i="62"/>
  <c r="AQ26" i="62"/>
  <c r="AR26" i="62"/>
  <c r="AP11" i="62"/>
  <c r="AM11" i="62"/>
  <c r="AL11" i="62"/>
  <c r="AP56" i="62"/>
  <c r="AM56" i="62"/>
  <c r="AL56" i="62"/>
  <c r="AJ197" i="62"/>
  <c r="AI197" i="62"/>
  <c r="AO63" i="62"/>
  <c r="AN63" i="62"/>
  <c r="AI155" i="62"/>
  <c r="AJ155" i="62"/>
  <c r="AH109" i="62"/>
  <c r="AG109" i="62"/>
  <c r="AK109" i="62"/>
  <c r="AU154" i="62"/>
  <c r="AR154" i="62"/>
  <c r="AQ154" i="62"/>
  <c r="AK244" i="62"/>
  <c r="AH244" i="62"/>
  <c r="AG244" i="62"/>
  <c r="AE10" i="62"/>
  <c r="AD10" i="62"/>
  <c r="AO141" i="62"/>
  <c r="AN141" i="62"/>
  <c r="AO181" i="62"/>
  <c r="AN181" i="62"/>
  <c r="AP172" i="62"/>
  <c r="AM172" i="62"/>
  <c r="AL172" i="62"/>
  <c r="AN208" i="62"/>
  <c r="AO208" i="62"/>
  <c r="AP243" i="62"/>
  <c r="AM243" i="62"/>
  <c r="AL243" i="62"/>
  <c r="AH171" i="62"/>
  <c r="AK171" i="62"/>
  <c r="AG171" i="62"/>
  <c r="AJ8" i="62"/>
  <c r="AI8" i="62"/>
  <c r="AO38" i="62"/>
  <c r="AN38" i="62"/>
  <c r="AI199" i="62"/>
  <c r="AJ199" i="62"/>
  <c r="AO239" i="62"/>
  <c r="AN239" i="62"/>
  <c r="AQ140" i="62"/>
  <c r="AU140" i="62"/>
  <c r="AR140" i="62"/>
  <c r="AN176" i="62"/>
  <c r="AO176" i="62"/>
  <c r="AI129" i="62"/>
  <c r="AJ129" i="62"/>
  <c r="AO234" i="62"/>
  <c r="AN234" i="62"/>
  <c r="AJ156" i="62"/>
  <c r="AI156" i="62"/>
  <c r="AH221" i="62"/>
  <c r="AG221" i="62"/>
  <c r="AK221" i="62"/>
  <c r="AQ68" i="62"/>
  <c r="AU68" i="62"/>
  <c r="AR68" i="62"/>
  <c r="AJ163" i="62"/>
  <c r="AI163" i="62"/>
  <c r="AO142" i="62"/>
  <c r="AN142" i="62"/>
  <c r="AH212" i="62"/>
  <c r="AK212" i="62"/>
  <c r="AG212" i="62"/>
  <c r="AO66" i="62"/>
  <c r="AN66" i="62"/>
  <c r="AP227" i="62"/>
  <c r="AM227" i="62"/>
  <c r="AL227" i="62"/>
  <c r="AM119" i="62"/>
  <c r="AP119" i="62"/>
  <c r="AL119" i="62"/>
  <c r="AL186" i="62"/>
  <c r="AM186" i="62"/>
  <c r="AP186" i="62"/>
  <c r="AP209" i="62"/>
  <c r="AM209" i="62"/>
  <c r="AL209" i="62"/>
  <c r="AR78" i="62"/>
  <c r="AU78" i="62"/>
  <c r="AQ78" i="62"/>
  <c r="AE13" i="62"/>
  <c r="AD13" i="62"/>
  <c r="AJ124" i="62"/>
  <c r="AI124" i="62"/>
  <c r="AO228" i="62"/>
  <c r="AN228" i="62"/>
  <c r="AK230" i="62"/>
  <c r="AH230" i="62"/>
  <c r="AG230" i="62"/>
  <c r="AI123" i="62"/>
  <c r="AJ123" i="62"/>
  <c r="AM254" i="62"/>
  <c r="AP254" i="62"/>
  <c r="AL254" i="62"/>
  <c r="AS46" i="62"/>
  <c r="AT46" i="62"/>
  <c r="AL99" i="62"/>
  <c r="AP99" i="62"/>
  <c r="AM99" i="62"/>
  <c r="AL132" i="62"/>
  <c r="AM132" i="62"/>
  <c r="AP132" i="62"/>
  <c r="AR57" i="62"/>
  <c r="AU57" i="62"/>
  <c r="AQ57" i="62"/>
  <c r="AG198" i="62"/>
  <c r="AH198" i="62"/>
  <c r="AK198" i="62"/>
  <c r="AM122" i="62"/>
  <c r="AL122" i="62"/>
  <c r="AP122" i="62"/>
  <c r="AO54" i="62"/>
  <c r="AN54" i="62"/>
  <c r="AU248" i="62"/>
  <c r="AR248" i="62"/>
  <c r="AQ248" i="62"/>
  <c r="AE47" i="62"/>
  <c r="AD47" i="62"/>
  <c r="AM150" i="62"/>
  <c r="AL150" i="62"/>
  <c r="AP150" i="62"/>
  <c r="AH70" i="62"/>
  <c r="AK70" i="62"/>
  <c r="AG70" i="62"/>
  <c r="AM165" i="62"/>
  <c r="AP165" i="62"/>
  <c r="AL165" i="62"/>
  <c r="AD86" i="62"/>
  <c r="AE86" i="62"/>
  <c r="AP175" i="62"/>
  <c r="AM175" i="62"/>
  <c r="AL175" i="62"/>
  <c r="AJ14" i="62"/>
  <c r="AI14" i="62"/>
  <c r="AK41" i="62"/>
  <c r="AH41" i="62"/>
  <c r="AG41" i="62"/>
  <c r="AI4" i="62"/>
  <c r="AJ4" i="62"/>
  <c r="AL18" i="62"/>
  <c r="AM18" i="62"/>
  <c r="AP18" i="62"/>
  <c r="AH103" i="62"/>
  <c r="AK103" i="62"/>
  <c r="AG103" i="62"/>
  <c r="AQ258" i="62"/>
  <c r="AR258" i="62"/>
  <c r="AU258" i="62"/>
  <c r="AK242" i="62"/>
  <c r="AG242" i="62"/>
  <c r="AH242" i="62"/>
  <c r="AM139" i="62"/>
  <c r="AL139" i="62"/>
  <c r="AP139" i="62"/>
  <c r="AI30" i="62"/>
  <c r="AJ30" i="62"/>
  <c r="AH67" i="62"/>
  <c r="AK67" i="62"/>
  <c r="AG67" i="62"/>
  <c r="AE218" i="62"/>
  <c r="AD218" i="62"/>
  <c r="AH106" i="62"/>
  <c r="AG106" i="62"/>
  <c r="AK106" i="62"/>
  <c r="AD80" i="62"/>
  <c r="AE80" i="62"/>
  <c r="AR182" i="62"/>
  <c r="AQ182" i="62"/>
  <c r="AU182" i="62"/>
  <c r="AM196" i="62"/>
  <c r="AP196" i="62"/>
  <c r="AL196" i="62"/>
  <c r="AI117" i="62"/>
  <c r="AJ117" i="62"/>
  <c r="AO213" i="62"/>
  <c r="AN213" i="62"/>
  <c r="AI5" i="62"/>
  <c r="AJ5" i="62"/>
  <c r="AH145" i="62"/>
  <c r="AG145" i="62"/>
  <c r="AK145" i="62"/>
  <c r="AE76" i="62"/>
  <c r="AD76" i="62"/>
  <c r="AI105" i="62"/>
  <c r="AJ105" i="62"/>
  <c r="AO245" i="62"/>
  <c r="AN245" i="62"/>
  <c r="AE174" i="62"/>
  <c r="AD174" i="62"/>
  <c r="AP185" i="62"/>
  <c r="AM185" i="62"/>
  <c r="AL185" i="62"/>
  <c r="AH19" i="62"/>
  <c r="AG19" i="62"/>
  <c r="AK19" i="62"/>
  <c r="AD219" i="62"/>
  <c r="AE219" i="62"/>
  <c r="AO12" i="62"/>
  <c r="AN12" i="62"/>
  <c r="AM118" i="62"/>
  <c r="AL118" i="62"/>
  <c r="AP118" i="62"/>
  <c r="AI225" i="62"/>
  <c r="AJ225" i="62"/>
  <c r="AE108" i="62"/>
  <c r="AD108" i="62"/>
  <c r="AK44" i="62"/>
  <c r="AH44" i="62"/>
  <c r="AG44" i="62"/>
  <c r="AO160" i="62"/>
  <c r="AN160" i="62"/>
  <c r="AG126" i="62"/>
  <c r="AK126" i="62"/>
  <c r="AH126" i="62"/>
  <c r="AH104" i="62"/>
  <c r="AG104" i="62"/>
  <c r="AK104" i="62"/>
  <c r="AR250" i="62"/>
  <c r="AQ250" i="62"/>
  <c r="AU250" i="62"/>
  <c r="AP187" i="62"/>
  <c r="AL187" i="62"/>
  <c r="AM187" i="62"/>
  <c r="AK249" i="62"/>
  <c r="AH249" i="62"/>
  <c r="AG249" i="62"/>
  <c r="AM125" i="62"/>
  <c r="AP125" i="62"/>
  <c r="AL125" i="62"/>
  <c r="AK179" i="62"/>
  <c r="AH179" i="62"/>
  <c r="AG179" i="62"/>
  <c r="AP62" i="62"/>
  <c r="AM62" i="62"/>
  <c r="AL62" i="62"/>
  <c r="AH95" i="62"/>
  <c r="AK95" i="62"/>
  <c r="AG95" i="62"/>
  <c r="AK146" i="62"/>
  <c r="AG146" i="62"/>
  <c r="AH146" i="62"/>
  <c r="AQ77" i="62"/>
  <c r="AU77" i="62"/>
  <c r="AR77" i="62"/>
  <c r="AH31" i="62"/>
  <c r="AG31" i="62"/>
  <c r="AK31" i="62"/>
  <c r="AE16" i="62"/>
  <c r="AD16" i="62"/>
  <c r="AQ200" i="62"/>
  <c r="AU200" i="62"/>
  <c r="AR200" i="62"/>
  <c r="AN83" i="62"/>
  <c r="AO83" i="62"/>
  <c r="AQ255" i="62"/>
  <c r="AR255" i="62"/>
  <c r="AU255" i="62"/>
  <c r="AP197" i="62"/>
  <c r="AM197" i="62"/>
  <c r="AL197" i="62"/>
  <c r="AP155" i="62"/>
  <c r="AM155" i="62"/>
  <c r="AL155" i="62"/>
  <c r="AE109" i="62"/>
  <c r="AD109" i="62"/>
  <c r="AO154" i="62"/>
  <c r="AN154" i="62"/>
  <c r="AE102" i="62"/>
  <c r="AD102" i="62"/>
  <c r="AO143" i="62"/>
  <c r="AN143" i="62"/>
  <c r="AO35" i="62"/>
  <c r="AN35" i="62"/>
  <c r="AU157" i="62"/>
  <c r="AR157" i="62"/>
  <c r="AQ157" i="62"/>
  <c r="AU181" i="62"/>
  <c r="AR181" i="62"/>
  <c r="AQ181" i="62"/>
  <c r="AE217" i="62"/>
  <c r="AD217" i="62"/>
  <c r="AR208" i="62"/>
  <c r="AQ208" i="62"/>
  <c r="AU208" i="62"/>
  <c r="AI243" i="62"/>
  <c r="AJ243" i="62"/>
  <c r="AM177" i="62"/>
  <c r="AP177" i="62"/>
  <c r="AL177" i="62"/>
  <c r="AP8" i="62"/>
  <c r="AM8" i="62"/>
  <c r="AL8" i="62"/>
  <c r="AH257" i="62"/>
  <c r="AK257" i="62"/>
  <c r="AG257" i="62"/>
  <c r="AM162" i="62"/>
  <c r="AL162" i="62"/>
  <c r="AP162" i="62"/>
  <c r="AO59" i="62"/>
  <c r="AN59" i="62"/>
  <c r="AR176" i="62"/>
  <c r="AQ176" i="62"/>
  <c r="AU176" i="62"/>
  <c r="AM129" i="62"/>
  <c r="AL129" i="62"/>
  <c r="AP129" i="62"/>
  <c r="AM156" i="62"/>
  <c r="AL156" i="62"/>
  <c r="AP156" i="62"/>
  <c r="AN144" i="62"/>
  <c r="AO144" i="62"/>
  <c r="AU142" i="62"/>
  <c r="AR142" i="62"/>
  <c r="AQ142" i="62"/>
  <c r="AM193" i="62"/>
  <c r="AP193" i="62"/>
  <c r="AL193" i="62"/>
  <c r="AR60" i="62"/>
  <c r="AU60" i="62"/>
  <c r="AQ60" i="62"/>
  <c r="AN194" i="62"/>
  <c r="AO194" i="62"/>
  <c r="AJ119" i="62"/>
  <c r="AI119" i="62"/>
  <c r="AI186" i="62"/>
  <c r="AJ186" i="62"/>
  <c r="AJ209" i="62"/>
  <c r="AI209" i="62"/>
  <c r="AE112" i="62"/>
  <c r="AD112" i="62"/>
  <c r="AP215" i="62"/>
  <c r="AM215" i="62"/>
  <c r="AL215" i="62"/>
  <c r="AJ87" i="62"/>
  <c r="AI87" i="62"/>
  <c r="AM123" i="62"/>
  <c r="AL123" i="62"/>
  <c r="AP123" i="62"/>
  <c r="AV46" i="62"/>
  <c r="AZ46" i="62"/>
  <c r="AW46" i="62"/>
  <c r="AI99" i="62"/>
  <c r="AJ99" i="62"/>
  <c r="AI36" i="62"/>
  <c r="AJ36" i="62"/>
  <c r="AO57" i="62"/>
  <c r="AN57" i="62"/>
  <c r="AK50" i="62"/>
  <c r="AH50" i="62"/>
  <c r="AG50" i="62"/>
  <c r="AJ122" i="62"/>
  <c r="AI122" i="62"/>
  <c r="AG204" i="62"/>
  <c r="AH204" i="62"/>
  <c r="AK204" i="62"/>
  <c r="AU151" i="62"/>
  <c r="AR151" i="62"/>
  <c r="AQ151" i="62"/>
  <c r="AO248" i="62"/>
  <c r="AN248" i="62"/>
  <c r="AK47" i="62"/>
  <c r="AH47" i="62"/>
  <c r="AG47" i="62"/>
  <c r="AE70" i="62"/>
  <c r="AD70" i="62"/>
  <c r="AP14" i="62"/>
  <c r="AM14" i="62"/>
  <c r="AL14" i="62"/>
  <c r="AE41" i="62"/>
  <c r="AD41" i="62"/>
  <c r="AT195" i="62"/>
  <c r="AS195" i="62"/>
  <c r="AH22" i="62"/>
  <c r="AG22" i="62"/>
  <c r="AK22" i="62"/>
  <c r="AP4" i="62"/>
  <c r="AL4" i="62"/>
  <c r="AM4" i="62"/>
  <c r="AM128" i="62"/>
  <c r="AP128" i="62"/>
  <c r="AL128" i="62"/>
  <c r="AE103" i="62"/>
  <c r="AD103" i="62"/>
  <c r="AI161" i="62"/>
  <c r="AJ161" i="62"/>
  <c r="AH61" i="62"/>
  <c r="AK61" i="62"/>
  <c r="AG61" i="62"/>
  <c r="AJ216" i="62"/>
  <c r="AI216" i="62"/>
  <c r="AU49" i="62"/>
  <c r="AR49" i="62"/>
  <c r="AQ49" i="62"/>
  <c r="AE67" i="62"/>
  <c r="AD67" i="62"/>
  <c r="AH80" i="62"/>
  <c r="AK80" i="62"/>
  <c r="AG80" i="62"/>
  <c r="AN220" i="62"/>
  <c r="AO220" i="62"/>
  <c r="AO229" i="62"/>
  <c r="AN229" i="62"/>
  <c r="AP206" i="62"/>
  <c r="AM206" i="62"/>
  <c r="AL206" i="62"/>
  <c r="AH73" i="62"/>
  <c r="AK73" i="62"/>
  <c r="AG73" i="62"/>
  <c r="AH25" i="62"/>
  <c r="AG25" i="62"/>
  <c r="AK25" i="62"/>
  <c r="AR213" i="62"/>
  <c r="AU213" i="62"/>
  <c r="AQ213" i="62"/>
  <c r="AM5" i="62"/>
  <c r="AL5" i="62"/>
  <c r="AP5" i="62"/>
  <c r="AE145" i="62"/>
  <c r="AD145" i="62"/>
  <c r="AJ159" i="62"/>
  <c r="AI159" i="62"/>
  <c r="AU245" i="62"/>
  <c r="AQ245" i="62"/>
  <c r="AR245" i="62"/>
  <c r="AE19" i="62"/>
  <c r="AD19" i="62"/>
  <c r="AH219" i="62"/>
  <c r="AG219" i="62"/>
  <c r="AK219" i="62"/>
  <c r="AJ127" i="62"/>
  <c r="AI127" i="62"/>
  <c r="AP184" i="62"/>
  <c r="AM184" i="62"/>
  <c r="AL184" i="62"/>
  <c r="AM225" i="62"/>
  <c r="AP225" i="62"/>
  <c r="AL225" i="62"/>
  <c r="AK108" i="62"/>
  <c r="AH108" i="62"/>
  <c r="AG108" i="62"/>
  <c r="AT211" i="62"/>
  <c r="AS211" i="62"/>
  <c r="AE44" i="62"/>
  <c r="AD44" i="62"/>
  <c r="AE126" i="62"/>
  <c r="AD126" i="62"/>
  <c r="AO250" i="62"/>
  <c r="AN250" i="62"/>
  <c r="AI187" i="62"/>
  <c r="AJ187" i="62"/>
  <c r="AE249" i="62"/>
  <c r="AD249" i="62"/>
  <c r="AO94" i="62"/>
  <c r="AN94" i="62"/>
  <c r="AL88" i="62"/>
  <c r="AP88" i="62"/>
  <c r="AM88" i="62"/>
  <c r="AE31" i="62"/>
  <c r="AD31" i="62"/>
  <c r="AR83" i="62"/>
  <c r="AQ83" i="62"/>
  <c r="AU83" i="62"/>
  <c r="AJ96" i="62"/>
  <c r="AI96" i="62"/>
  <c r="AH64" i="62"/>
  <c r="AK64" i="62"/>
  <c r="AG64" i="62"/>
  <c r="AO255" i="62"/>
  <c r="AN255" i="62"/>
  <c r="AM202" i="62"/>
  <c r="AP202" i="62"/>
  <c r="AL202" i="62"/>
  <c r="AJ93" i="62"/>
  <c r="AI93" i="62"/>
  <c r="AI24" i="62"/>
  <c r="AJ24" i="62"/>
  <c r="AJ91" i="62"/>
  <c r="AI91" i="62"/>
  <c r="AK102" i="62"/>
  <c r="AH102" i="62"/>
  <c r="AG102" i="62"/>
  <c r="AL82" i="62"/>
  <c r="AP82" i="62"/>
  <c r="AM82" i="62"/>
  <c r="AQ143" i="62"/>
  <c r="AR143" i="62"/>
  <c r="AU143" i="62"/>
  <c r="AU35" i="62"/>
  <c r="AQ35" i="62"/>
  <c r="AR35" i="62"/>
  <c r="AU39" i="62"/>
  <c r="AR39" i="62"/>
  <c r="AQ39" i="62"/>
  <c r="AO157" i="62"/>
  <c r="AN157" i="62"/>
  <c r="AJ172" i="62"/>
  <c r="AI172" i="62"/>
  <c r="AH217" i="62"/>
  <c r="AG217" i="62"/>
  <c r="AK217" i="62"/>
  <c r="AU89" i="62"/>
  <c r="AR89" i="62"/>
  <c r="AQ89" i="62"/>
  <c r="AE257" i="62"/>
  <c r="AD257" i="62"/>
  <c r="AQ59" i="62"/>
  <c r="AU59" i="62"/>
  <c r="AR59" i="62"/>
  <c r="AO140" i="62"/>
  <c r="AN140" i="62"/>
  <c r="AE100" i="62"/>
  <c r="AD100" i="62"/>
  <c r="AI170" i="62"/>
  <c r="AJ170" i="62"/>
  <c r="AK238" i="62"/>
  <c r="AH238" i="62"/>
  <c r="AG238" i="62"/>
  <c r="AM120" i="62"/>
  <c r="AP120" i="62"/>
  <c r="AL120" i="62"/>
  <c r="AI193" i="62"/>
  <c r="AJ193" i="62"/>
  <c r="AO60" i="62"/>
  <c r="AN60" i="62"/>
  <c r="AI130" i="62"/>
  <c r="AJ130" i="62"/>
  <c r="AH112" i="62"/>
  <c r="AK112" i="62"/>
  <c r="AG112" i="62"/>
  <c r="AP124" i="62"/>
  <c r="AM124" i="62"/>
  <c r="AL124" i="62"/>
  <c r="AP87" i="62"/>
  <c r="AM87" i="62"/>
  <c r="AL87" i="62"/>
  <c r="AJ136" i="62"/>
  <c r="AI136" i="62"/>
  <c r="AE50" i="62"/>
  <c r="AD50" i="62"/>
  <c r="AQ133" i="62"/>
  <c r="AU133" i="62"/>
  <c r="AR133" i="62"/>
  <c r="AO52" i="62"/>
  <c r="AN52" i="62"/>
  <c r="AO169" i="62"/>
  <c r="AN169" i="62"/>
  <c r="AO151" i="62"/>
  <c r="AN151" i="62"/>
  <c r="AJ165" i="62"/>
  <c r="AI165" i="62"/>
  <c r="AJ175" i="62"/>
  <c r="AI175" i="62"/>
  <c r="AR21" i="62"/>
  <c r="AQ21" i="62"/>
  <c r="AU21" i="62"/>
  <c r="AO207" i="62"/>
  <c r="AN207" i="62"/>
  <c r="AE22" i="62"/>
  <c r="AD22" i="62"/>
  <c r="AJ147" i="62"/>
  <c r="AI147" i="62"/>
  <c r="AJ128" i="62"/>
  <c r="AI128" i="62"/>
  <c r="AU45" i="62"/>
  <c r="AR45" i="62"/>
  <c r="AQ45" i="62"/>
  <c r="AP161" i="62"/>
  <c r="AM161" i="62"/>
  <c r="AL161" i="62"/>
  <c r="AE114" i="62"/>
  <c r="AD114" i="62"/>
  <c r="AE61" i="62"/>
  <c r="AD61" i="62"/>
  <c r="AP216" i="62"/>
  <c r="AL216" i="62"/>
  <c r="AM216" i="62"/>
  <c r="AO49" i="62"/>
  <c r="AN49" i="62"/>
  <c r="AK235" i="62"/>
  <c r="AG235" i="62"/>
  <c r="AH235" i="62"/>
  <c r="AO17" i="62"/>
  <c r="AN17" i="62"/>
  <c r="AI139" i="62"/>
  <c r="AJ139" i="62"/>
  <c r="AL30" i="62"/>
  <c r="AM30" i="62"/>
  <c r="AP30" i="62"/>
  <c r="AH92" i="62"/>
  <c r="AK92" i="62"/>
  <c r="AG92" i="62"/>
  <c r="AJ121" i="62"/>
  <c r="AI121" i="62"/>
  <c r="AT253" i="62"/>
  <c r="AS253" i="62"/>
  <c r="AR220" i="62"/>
  <c r="AU220" i="62"/>
  <c r="AQ220" i="62"/>
  <c r="AU229" i="62"/>
  <c r="AQ229" i="62"/>
  <c r="AR229" i="62"/>
  <c r="AJ206" i="62"/>
  <c r="AI206" i="62"/>
  <c r="AR33" i="62"/>
  <c r="AQ33" i="62"/>
  <c r="AU33" i="62"/>
  <c r="AE73" i="62"/>
  <c r="AD73" i="62"/>
  <c r="AJ196" i="62"/>
  <c r="AI196" i="62"/>
  <c r="AI158" i="62"/>
  <c r="AJ158" i="62"/>
  <c r="AQ224" i="62"/>
  <c r="AR224" i="62"/>
  <c r="AU224" i="62"/>
  <c r="AE25" i="62"/>
  <c r="AD25" i="62"/>
  <c r="AM159" i="62"/>
  <c r="AL159" i="62"/>
  <c r="AP159" i="62"/>
  <c r="AR69" i="62"/>
  <c r="AU69" i="62"/>
  <c r="AQ69" i="62"/>
  <c r="AO137" i="62"/>
  <c r="AN137" i="62"/>
  <c r="AK232" i="62"/>
  <c r="AG232" i="62"/>
  <c r="AH232" i="62"/>
  <c r="AJ184" i="62"/>
  <c r="AI184" i="62"/>
  <c r="AY40" i="62"/>
  <c r="AX40" i="62"/>
  <c r="AJ166" i="62"/>
  <c r="AI166" i="62"/>
  <c r="AI152" i="62"/>
  <c r="AJ152" i="62"/>
  <c r="AO97" i="62"/>
  <c r="AN97" i="62"/>
  <c r="AZ214" i="62"/>
  <c r="AV214" i="62"/>
  <c r="AW214" i="62"/>
  <c r="AR94" i="62"/>
  <c r="AU94" i="62"/>
  <c r="AQ94" i="62"/>
  <c r="AI149" i="62"/>
  <c r="AJ149" i="62"/>
  <c r="AU43" i="62"/>
  <c r="AR43" i="62"/>
  <c r="AQ43" i="62"/>
  <c r="AJ84" i="62"/>
  <c r="AI84" i="62"/>
  <c r="AP96" i="62"/>
  <c r="AM96" i="62"/>
  <c r="AL96" i="62"/>
  <c r="AE64" i="62"/>
  <c r="AD64" i="62"/>
  <c r="AK135" i="62"/>
  <c r="AH135" i="62"/>
  <c r="AG135" i="62"/>
  <c r="AP93" i="62"/>
  <c r="AM93" i="62"/>
  <c r="AL93" i="62"/>
  <c r="AL91" i="62"/>
  <c r="AM91" i="62"/>
  <c r="AP91" i="62"/>
  <c r="AJ65" i="62"/>
  <c r="AI65" i="62"/>
  <c r="AH7" i="62"/>
  <c r="AK7" i="62"/>
  <c r="AG7" i="62"/>
  <c r="AO39" i="62"/>
  <c r="AN39" i="62"/>
  <c r="AO164" i="62"/>
  <c r="AN164" i="62"/>
  <c r="AJ177" i="62"/>
  <c r="AI177" i="62"/>
  <c r="AR75" i="62"/>
  <c r="AU75" i="62"/>
  <c r="AQ75" i="62"/>
  <c r="AO241" i="62"/>
  <c r="AN241" i="62"/>
  <c r="AJ162" i="62"/>
  <c r="AI162" i="62"/>
  <c r="AD110" i="62"/>
  <c r="AE110" i="62"/>
  <c r="AR189" i="62"/>
  <c r="AQ189" i="62"/>
  <c r="AU189" i="62"/>
  <c r="AR256" i="62"/>
  <c r="AU256" i="62"/>
  <c r="AQ256" i="62"/>
  <c r="AH100" i="62"/>
  <c r="AK100" i="62"/>
  <c r="AG100" i="62"/>
  <c r="AL170" i="62"/>
  <c r="AP170" i="62"/>
  <c r="AM170" i="62"/>
  <c r="AE238" i="62"/>
  <c r="AD238" i="62"/>
  <c r="AH226" i="62"/>
  <c r="AG226" i="62"/>
  <c r="AK226" i="62"/>
  <c r="AH37" i="62"/>
  <c r="AG37" i="62"/>
  <c r="AK37" i="62"/>
  <c r="AQ194" i="62"/>
  <c r="AU194" i="62"/>
  <c r="AR194" i="62"/>
  <c r="AJ53" i="62"/>
  <c r="AI53" i="62"/>
  <c r="AO20" i="62"/>
  <c r="AN20" i="62"/>
  <c r="AM130" i="62"/>
  <c r="AP130" i="62"/>
  <c r="AL130" i="62"/>
  <c r="AO29" i="62"/>
  <c r="AN29" i="62"/>
  <c r="AD178" i="62"/>
  <c r="AE178" i="62"/>
  <c r="AJ215" i="62"/>
  <c r="AI215" i="62"/>
  <c r="AJ90" i="62"/>
  <c r="AI90" i="62"/>
  <c r="AM136" i="62"/>
  <c r="AP136" i="62"/>
  <c r="AL136" i="62"/>
  <c r="AL36" i="62"/>
  <c r="AM36" i="62"/>
  <c r="AP36" i="62"/>
  <c r="AK233" i="62"/>
  <c r="AG233" i="62"/>
  <c r="AH233" i="62"/>
  <c r="AO133" i="62"/>
  <c r="AN133" i="62"/>
  <c r="AQ52" i="62"/>
  <c r="AU52" i="62"/>
  <c r="AR52" i="62"/>
  <c r="AM190" i="62"/>
  <c r="AL190" i="62"/>
  <c r="AP190" i="62"/>
  <c r="AU3" i="62"/>
  <c r="AR3" i="62"/>
  <c r="AQ3" i="62"/>
  <c r="AH34" i="62"/>
  <c r="AG34" i="62"/>
  <c r="AK34" i="62"/>
  <c r="AU169" i="62"/>
  <c r="AR169" i="62"/>
  <c r="AQ169" i="62"/>
  <c r="AU251" i="62"/>
  <c r="AR251" i="62"/>
  <c r="AQ251" i="62"/>
  <c r="AH98" i="62"/>
  <c r="AK98" i="62"/>
  <c r="AG98" i="62"/>
  <c r="AK115" i="62"/>
  <c r="AH115" i="62"/>
  <c r="AG115" i="62"/>
  <c r="AO21" i="62"/>
  <c r="AN21" i="62"/>
  <c r="AR207" i="62"/>
  <c r="AU207" i="62"/>
  <c r="AQ207" i="62"/>
  <c r="AM147" i="62"/>
  <c r="AL147" i="62"/>
  <c r="AP147" i="62"/>
  <c r="AO45" i="62"/>
  <c r="AN45" i="62"/>
  <c r="AD192" i="62"/>
  <c r="AE192" i="62"/>
  <c r="AE138" i="62"/>
  <c r="AD138" i="62"/>
  <c r="AK114" i="62"/>
  <c r="AH114" i="62"/>
  <c r="AG114" i="62"/>
  <c r="AR72" i="62"/>
  <c r="AU72" i="62"/>
  <c r="AQ72" i="62"/>
  <c r="AE235" i="62"/>
  <c r="AD235" i="62"/>
  <c r="AU17" i="62"/>
  <c r="AQ17" i="62"/>
  <c r="AR17" i="62"/>
  <c r="AU131" i="62"/>
  <c r="AQ131" i="62"/>
  <c r="AR131" i="62"/>
  <c r="AJ85" i="62"/>
  <c r="AI85" i="62"/>
  <c r="AR167" i="62"/>
  <c r="AU167" i="62"/>
  <c r="AQ167" i="62"/>
  <c r="AE223" i="62"/>
  <c r="AD223" i="62"/>
  <c r="AD92" i="62"/>
  <c r="AE92" i="62"/>
  <c r="AV253" i="62"/>
  <c r="AZ253" i="62"/>
  <c r="AW253" i="62"/>
  <c r="AO33" i="62"/>
  <c r="AN33" i="62"/>
  <c r="AP158" i="62"/>
  <c r="AM158" i="62"/>
  <c r="AL158" i="62"/>
  <c r="AO14" i="63"/>
  <c r="AN14" i="63"/>
  <c r="AI147" i="63"/>
  <c r="AJ147" i="63"/>
  <c r="AI208" i="63"/>
  <c r="AJ208" i="63"/>
  <c r="AO92" i="63"/>
  <c r="AN92" i="63"/>
  <c r="AR110" i="63"/>
  <c r="AU110" i="63"/>
  <c r="AQ110" i="63"/>
  <c r="AZ107" i="63"/>
  <c r="AV107" i="63"/>
  <c r="AW107" i="63"/>
  <c r="AU101" i="63"/>
  <c r="AR101" i="63"/>
  <c r="AQ101" i="63"/>
  <c r="AH213" i="63"/>
  <c r="AK213" i="63"/>
  <c r="AG213" i="63"/>
  <c r="AO26" i="63"/>
  <c r="AN26" i="63"/>
  <c r="AM168" i="63"/>
  <c r="AL168" i="63"/>
  <c r="AP168" i="63"/>
  <c r="AY222" i="63"/>
  <c r="AX222" i="63"/>
  <c r="AO3" i="63"/>
  <c r="AN3" i="63"/>
  <c r="AR72" i="63"/>
  <c r="AQ72" i="63"/>
  <c r="AU72" i="63"/>
  <c r="AO155" i="63"/>
  <c r="AN155" i="63"/>
  <c r="AM169" i="63"/>
  <c r="AP169" i="63"/>
  <c r="AL169" i="63"/>
  <c r="AE44" i="63"/>
  <c r="AD44" i="63"/>
  <c r="AE254" i="63"/>
  <c r="AD254" i="63"/>
  <c r="AJ188" i="63"/>
  <c r="AI188" i="63"/>
  <c r="AY193" i="63"/>
  <c r="AX193" i="63"/>
  <c r="AP128" i="63"/>
  <c r="AM128" i="63"/>
  <c r="AL128" i="63"/>
  <c r="AU234" i="63"/>
  <c r="AQ234" i="63"/>
  <c r="AR234" i="63"/>
  <c r="AO15" i="63"/>
  <c r="AN15" i="63"/>
  <c r="AW94" i="63"/>
  <c r="AV94" i="63"/>
  <c r="AZ94" i="63"/>
  <c r="AR148" i="63"/>
  <c r="AU148" i="63"/>
  <c r="AQ148" i="63"/>
  <c r="AI218" i="63"/>
  <c r="AJ218" i="63"/>
  <c r="AL93" i="63"/>
  <c r="AM93" i="63"/>
  <c r="AP93" i="63"/>
  <c r="AM167" i="63"/>
  <c r="AP167" i="63"/>
  <c r="AL167" i="63"/>
  <c r="AP255" i="63"/>
  <c r="AL255" i="63"/>
  <c r="AM255" i="63"/>
  <c r="AW214" i="63"/>
  <c r="AZ214" i="63"/>
  <c r="AV214" i="63"/>
  <c r="AE25" i="63"/>
  <c r="AD25" i="63"/>
  <c r="BA194" i="63"/>
  <c r="BB194" i="63"/>
  <c r="AE244" i="63"/>
  <c r="AD244" i="63"/>
  <c r="AI243" i="63"/>
  <c r="AJ243" i="63"/>
  <c r="AI177" i="63"/>
  <c r="AJ177" i="63"/>
  <c r="AO18" i="63"/>
  <c r="AN18" i="63"/>
  <c r="AD152" i="63"/>
  <c r="AE152" i="63"/>
  <c r="AL87" i="63"/>
  <c r="AP87" i="63"/>
  <c r="AM87" i="63"/>
  <c r="AO176" i="63"/>
  <c r="AN176" i="63"/>
  <c r="AD210" i="63"/>
  <c r="AE210" i="63"/>
  <c r="AJ192" i="63"/>
  <c r="AI192" i="63"/>
  <c r="AK150" i="63"/>
  <c r="AG150" i="63"/>
  <c r="AH150" i="63"/>
  <c r="AJ86" i="63"/>
  <c r="AI86" i="63"/>
  <c r="AH22" i="63"/>
  <c r="AK22" i="63"/>
  <c r="AG22" i="63"/>
  <c r="AP185" i="63"/>
  <c r="AM185" i="63"/>
  <c r="AL185" i="63"/>
  <c r="AP216" i="63"/>
  <c r="AM216" i="63"/>
  <c r="AL216" i="63"/>
  <c r="AL129" i="63"/>
  <c r="AM129" i="63"/>
  <c r="AP129" i="63"/>
  <c r="AR30" i="63"/>
  <c r="AQ30" i="63"/>
  <c r="AU30" i="63"/>
  <c r="AP7" i="63"/>
  <c r="AM7" i="63"/>
  <c r="AL7" i="63"/>
  <c r="AM163" i="63"/>
  <c r="AL163" i="63"/>
  <c r="AP163" i="63"/>
  <c r="AQ20" i="63"/>
  <c r="AR20" i="63"/>
  <c r="AU20" i="63"/>
  <c r="AL232" i="63"/>
  <c r="AM232" i="63"/>
  <c r="AP232" i="63"/>
  <c r="AY95" i="63"/>
  <c r="AX95" i="63"/>
  <c r="AD191" i="63"/>
  <c r="AE191" i="63"/>
  <c r="AU88" i="63"/>
  <c r="AR88" i="63"/>
  <c r="AQ88" i="63"/>
  <c r="AO113" i="63"/>
  <c r="AN113" i="63"/>
  <c r="AO106" i="63"/>
  <c r="AN106" i="63"/>
  <c r="AJ36" i="63"/>
  <c r="AI36" i="63"/>
  <c r="AM175" i="63"/>
  <c r="AP175" i="63"/>
  <c r="AL175" i="63"/>
  <c r="AO114" i="63"/>
  <c r="AN114" i="63"/>
  <c r="AU117" i="63"/>
  <c r="AQ117" i="63"/>
  <c r="AR117" i="63"/>
  <c r="AT58" i="63"/>
  <c r="AS58" i="63"/>
  <c r="AM229" i="63"/>
  <c r="AP229" i="63"/>
  <c r="AL229" i="63"/>
  <c r="AM123" i="63"/>
  <c r="AL123" i="63"/>
  <c r="AP123" i="63"/>
  <c r="AH28" i="63"/>
  <c r="AG28" i="63"/>
  <c r="AK28" i="63"/>
  <c r="AJ162" i="63"/>
  <c r="AI162" i="63"/>
  <c r="AE16" i="63"/>
  <c r="AD16" i="63"/>
  <c r="AJ33" i="63"/>
  <c r="AI33" i="63"/>
  <c r="AO256" i="63"/>
  <c r="AN256" i="63"/>
  <c r="AU75" i="63"/>
  <c r="AR75" i="63"/>
  <c r="AQ75" i="63"/>
  <c r="AH37" i="63"/>
  <c r="AG37" i="63"/>
  <c r="AK37" i="63"/>
  <c r="AH186" i="63"/>
  <c r="AG186" i="63"/>
  <c r="AK186" i="63"/>
  <c r="AO76" i="63"/>
  <c r="AN76" i="63"/>
  <c r="AP55" i="63"/>
  <c r="AL55" i="63"/>
  <c r="AM55" i="63"/>
  <c r="AU251" i="63"/>
  <c r="AR251" i="63"/>
  <c r="AQ251" i="63"/>
  <c r="AM166" i="63"/>
  <c r="AP166" i="63"/>
  <c r="AL166" i="63"/>
  <c r="AI122" i="63"/>
  <c r="AJ122" i="63"/>
  <c r="AJ154" i="63"/>
  <c r="AI154" i="63"/>
  <c r="AJ99" i="63"/>
  <c r="AI99" i="63"/>
  <c r="AQ14" i="63"/>
  <c r="AR14" i="63"/>
  <c r="AU14" i="63"/>
  <c r="AJ49" i="63"/>
  <c r="AI49" i="63"/>
  <c r="AP147" i="63"/>
  <c r="AM147" i="63"/>
  <c r="AL147" i="63"/>
  <c r="AO97" i="63"/>
  <c r="AN97" i="63"/>
  <c r="AJ56" i="63"/>
  <c r="AI56" i="63"/>
  <c r="AL231" i="63"/>
  <c r="AM231" i="63"/>
  <c r="AP231" i="63"/>
  <c r="AE213" i="63"/>
  <c r="AD213" i="63"/>
  <c r="AQ26" i="63"/>
  <c r="AR26" i="63"/>
  <c r="AU26" i="63"/>
  <c r="AH149" i="63"/>
  <c r="AG149" i="63"/>
  <c r="AK149" i="63"/>
  <c r="AU3" i="63"/>
  <c r="AR3" i="63"/>
  <c r="AQ3" i="63"/>
  <c r="AO81" i="63"/>
  <c r="AN81" i="63"/>
  <c r="AO72" i="63"/>
  <c r="AN72" i="63"/>
  <c r="AK44" i="63"/>
  <c r="AG44" i="63"/>
  <c r="AH44" i="63"/>
  <c r="AT61" i="63"/>
  <c r="AS61" i="63"/>
  <c r="AP188" i="63"/>
  <c r="AL188" i="63"/>
  <c r="AM188" i="63"/>
  <c r="AJ57" i="63"/>
  <c r="AI57" i="63"/>
  <c r="AJ63" i="63"/>
  <c r="AI63" i="63"/>
  <c r="AO234" i="63"/>
  <c r="AN234" i="63"/>
  <c r="AO103" i="63"/>
  <c r="AN103" i="63"/>
  <c r="AM218" i="63"/>
  <c r="AP218" i="63"/>
  <c r="AL218" i="63"/>
  <c r="AJ39" i="63"/>
  <c r="AI39" i="63"/>
  <c r="AJ156" i="63"/>
  <c r="AI156" i="63"/>
  <c r="AJ45" i="63"/>
  <c r="AI45" i="63"/>
  <c r="AJ48" i="63"/>
  <c r="AI48" i="63"/>
  <c r="AI118" i="63"/>
  <c r="AJ118" i="63"/>
  <c r="AJ54" i="63"/>
  <c r="AI54" i="63"/>
  <c r="AN136" i="63"/>
  <c r="AO136" i="63"/>
  <c r="AV197" i="63"/>
  <c r="AZ197" i="63"/>
  <c r="AW197" i="63"/>
  <c r="AE62" i="63"/>
  <c r="AD62" i="63"/>
  <c r="AE144" i="63"/>
  <c r="AD144" i="63"/>
  <c r="AM243" i="63"/>
  <c r="AP243" i="63"/>
  <c r="AL243" i="63"/>
  <c r="AI257" i="63"/>
  <c r="AJ257" i="63"/>
  <c r="AL177" i="63"/>
  <c r="AM177" i="63"/>
  <c r="AP177" i="63"/>
  <c r="AM237" i="63"/>
  <c r="AP237" i="63"/>
  <c r="AL237" i="63"/>
  <c r="AJ51" i="63"/>
  <c r="AI51" i="63"/>
  <c r="AU176" i="63"/>
  <c r="AR176" i="63"/>
  <c r="AQ176" i="63"/>
  <c r="AU209" i="63"/>
  <c r="AQ209" i="63"/>
  <c r="AR209" i="63"/>
  <c r="AE22" i="63"/>
  <c r="AD22" i="63"/>
  <c r="AJ68" i="63"/>
  <c r="AI68" i="63"/>
  <c r="AI216" i="63"/>
  <c r="AJ216" i="63"/>
  <c r="AI129" i="63"/>
  <c r="AJ129" i="63"/>
  <c r="AO30" i="63"/>
  <c r="AN30" i="63"/>
  <c r="AW180" i="63"/>
  <c r="AV180" i="63"/>
  <c r="AZ180" i="63"/>
  <c r="AI7" i="63"/>
  <c r="AJ7" i="63"/>
  <c r="AD181" i="63"/>
  <c r="AE181" i="63"/>
  <c r="BA95" i="63"/>
  <c r="BB95" i="63"/>
  <c r="AE34" i="63"/>
  <c r="AD34" i="63"/>
  <c r="AH134" i="63"/>
  <c r="AK134" i="63"/>
  <c r="AG134" i="63"/>
  <c r="AN91" i="63"/>
  <c r="AO91" i="63"/>
  <c r="AE219" i="63"/>
  <c r="AD219" i="63"/>
  <c r="AI223" i="63"/>
  <c r="AJ223" i="63"/>
  <c r="AG73" i="63"/>
  <c r="AH73" i="63"/>
  <c r="AK73" i="63"/>
  <c r="AO89" i="63"/>
  <c r="AN89" i="63"/>
  <c r="AM60" i="63"/>
  <c r="AP60" i="63"/>
  <c r="AL60" i="63"/>
  <c r="AJ71" i="63"/>
  <c r="AI71" i="63"/>
  <c r="AO70" i="63"/>
  <c r="AN70" i="63"/>
  <c r="AU230" i="63"/>
  <c r="AQ230" i="63"/>
  <c r="AR230" i="63"/>
  <c r="AJ252" i="63"/>
  <c r="AI252" i="63"/>
  <c r="AJ74" i="63"/>
  <c r="AI74" i="63"/>
  <c r="AR12" i="63"/>
  <c r="AU12" i="63"/>
  <c r="AQ12" i="63"/>
  <c r="AL198" i="63"/>
  <c r="AM198" i="63"/>
  <c r="AP198" i="63"/>
  <c r="AE28" i="63"/>
  <c r="AD28" i="63"/>
  <c r="AE82" i="63"/>
  <c r="AD82" i="63"/>
  <c r="AI161" i="63"/>
  <c r="AJ161" i="63"/>
  <c r="AI211" i="63"/>
  <c r="AJ211" i="63"/>
  <c r="AO77" i="63"/>
  <c r="AN77" i="63"/>
  <c r="AE201" i="63"/>
  <c r="AD201" i="63"/>
  <c r="AU76" i="63"/>
  <c r="AR76" i="63"/>
  <c r="AQ76" i="63"/>
  <c r="AO251" i="63"/>
  <c r="AN251" i="63"/>
  <c r="AO245" i="63"/>
  <c r="AN245" i="63"/>
  <c r="AI220" i="63"/>
  <c r="AJ220" i="63"/>
  <c r="AJ166" i="63"/>
  <c r="AI166" i="63"/>
  <c r="AM122" i="63"/>
  <c r="AL122" i="63"/>
  <c r="AP122" i="63"/>
  <c r="AM111" i="63"/>
  <c r="AL111" i="63"/>
  <c r="AP111" i="63"/>
  <c r="AM154" i="63"/>
  <c r="AL154" i="63"/>
  <c r="AP154" i="63"/>
  <c r="AM99" i="63"/>
  <c r="AL99" i="63"/>
  <c r="AP99" i="63"/>
  <c r="AP49" i="63"/>
  <c r="AM49" i="63"/>
  <c r="AL49" i="63"/>
  <c r="AP208" i="63"/>
  <c r="AM208" i="63"/>
  <c r="AL208" i="63"/>
  <c r="AJ78" i="63"/>
  <c r="AI78" i="63"/>
  <c r="AQ66" i="63"/>
  <c r="AU66" i="63"/>
  <c r="AR66" i="63"/>
  <c r="AL56" i="63"/>
  <c r="AM56" i="63"/>
  <c r="AP56" i="63"/>
  <c r="AI231" i="63"/>
  <c r="AJ231" i="63"/>
  <c r="AK207" i="63"/>
  <c r="AH207" i="63"/>
  <c r="AG207" i="63"/>
  <c r="AH19" i="63"/>
  <c r="AK19" i="63"/>
  <c r="AG19" i="63"/>
  <c r="AU224" i="63"/>
  <c r="AQ224" i="63"/>
  <c r="AR224" i="63"/>
  <c r="BA193" i="63"/>
  <c r="BB193" i="63"/>
  <c r="AR199" i="63"/>
  <c r="AU199" i="63"/>
  <c r="AQ199" i="63"/>
  <c r="AW183" i="63"/>
  <c r="AV183" i="63"/>
  <c r="AZ183" i="63"/>
  <c r="AN148" i="63"/>
  <c r="AO148" i="63"/>
  <c r="AP156" i="63"/>
  <c r="AL156" i="63"/>
  <c r="AM156" i="63"/>
  <c r="AJ52" i="63"/>
  <c r="AI52" i="63"/>
  <c r="AJ195" i="63"/>
  <c r="AI195" i="63"/>
  <c r="AU249" i="63"/>
  <c r="AQ249" i="63"/>
  <c r="AR249" i="63"/>
  <c r="AP118" i="63"/>
  <c r="AM118" i="63"/>
  <c r="AL118" i="63"/>
  <c r="AH13" i="63"/>
  <c r="AK13" i="63"/>
  <c r="AG13" i="63"/>
  <c r="AJ17" i="63"/>
  <c r="AI17" i="63"/>
  <c r="AU69" i="63"/>
  <c r="AQ69" i="63"/>
  <c r="AR69" i="63"/>
  <c r="AN178" i="63"/>
  <c r="AO178" i="63"/>
  <c r="AM172" i="63"/>
  <c r="AP172" i="63"/>
  <c r="AL172" i="63"/>
  <c r="AK62" i="63"/>
  <c r="AG62" i="63"/>
  <c r="AH62" i="63"/>
  <c r="AM42" i="63"/>
  <c r="AP42" i="63"/>
  <c r="AL42" i="63"/>
  <c r="AR84" i="63"/>
  <c r="AQ84" i="63"/>
  <c r="AU84" i="63"/>
  <c r="AL257" i="63"/>
  <c r="AP257" i="63"/>
  <c r="AM257" i="63"/>
  <c r="AE138" i="63"/>
  <c r="AD138" i="63"/>
  <c r="AL192" i="63"/>
  <c r="AP192" i="63"/>
  <c r="AM192" i="63"/>
  <c r="AO35" i="63"/>
  <c r="AN35" i="63"/>
  <c r="AP86" i="63"/>
  <c r="AM86" i="63"/>
  <c r="AL86" i="63"/>
  <c r="AK225" i="63"/>
  <c r="AH225" i="63"/>
  <c r="AG225" i="63"/>
  <c r="AO131" i="63"/>
  <c r="AN131" i="63"/>
  <c r="AP68" i="63"/>
  <c r="AL68" i="63"/>
  <c r="AM68" i="63"/>
  <c r="AJ185" i="63"/>
  <c r="AI185" i="63"/>
  <c r="AS180" i="63"/>
  <c r="AT180" i="63"/>
  <c r="AM236" i="63"/>
  <c r="AP236" i="63"/>
  <c r="AL236" i="63"/>
  <c r="AH181" i="63"/>
  <c r="AG181" i="63"/>
  <c r="AK181" i="63"/>
  <c r="AJ217" i="63"/>
  <c r="AI217" i="63"/>
  <c r="AI246" i="63"/>
  <c r="AJ246" i="63"/>
  <c r="AH34" i="63"/>
  <c r="AG34" i="63"/>
  <c r="AK34" i="63"/>
  <c r="AE134" i="63"/>
  <c r="AD134" i="63"/>
  <c r="AO88" i="63"/>
  <c r="AN88" i="63"/>
  <c r="AM223" i="63"/>
  <c r="AP223" i="63"/>
  <c r="AL223" i="63"/>
  <c r="AJ83" i="63"/>
  <c r="AI83" i="63"/>
  <c r="AO8" i="63"/>
  <c r="AN8" i="63"/>
  <c r="AE73" i="63"/>
  <c r="AD73" i="63"/>
  <c r="AU89" i="63"/>
  <c r="AR89" i="63"/>
  <c r="AQ89" i="63"/>
  <c r="AR24" i="63"/>
  <c r="AU24" i="63"/>
  <c r="AQ24" i="63"/>
  <c r="AL36" i="63"/>
  <c r="AP36" i="63"/>
  <c r="AM36" i="63"/>
  <c r="AM71" i="63"/>
  <c r="AP71" i="63"/>
  <c r="AL71" i="63"/>
  <c r="AU70" i="63"/>
  <c r="AR70" i="63"/>
  <c r="AQ70" i="63"/>
  <c r="AO230" i="63"/>
  <c r="AN230" i="63"/>
  <c r="AP252" i="63"/>
  <c r="AM252" i="63"/>
  <c r="AL252" i="63"/>
  <c r="AL74" i="63"/>
  <c r="AP74" i="63"/>
  <c r="AM74" i="63"/>
  <c r="AM190" i="63"/>
  <c r="AL190" i="63"/>
  <c r="AP190" i="63"/>
  <c r="AO117" i="63"/>
  <c r="AN117" i="63"/>
  <c r="AV58" i="63"/>
  <c r="AZ58" i="63"/>
  <c r="AW58" i="63"/>
  <c r="AO12" i="63"/>
  <c r="AN12" i="63"/>
  <c r="AY109" i="63"/>
  <c r="AX109" i="63"/>
  <c r="AM162" i="63"/>
  <c r="AL162" i="63"/>
  <c r="AP162" i="63"/>
  <c r="AK159" i="63"/>
  <c r="AG159" i="63"/>
  <c r="AH159" i="63"/>
  <c r="AH10" i="63"/>
  <c r="AK10" i="63"/>
  <c r="AG10" i="63"/>
  <c r="AL33" i="63"/>
  <c r="AP33" i="63"/>
  <c r="AM33" i="63"/>
  <c r="AR21" i="63"/>
  <c r="AU21" i="63"/>
  <c r="AQ21" i="63"/>
  <c r="AO104" i="63"/>
  <c r="AN104" i="63"/>
  <c r="AO75" i="63"/>
  <c r="AN75" i="63"/>
  <c r="AJ46" i="63"/>
  <c r="AI46" i="63"/>
  <c r="AK201" i="63"/>
  <c r="AG201" i="63"/>
  <c r="AH201" i="63"/>
  <c r="AH140" i="63"/>
  <c r="AK140" i="63"/>
  <c r="AG140" i="63"/>
  <c r="AH31" i="63"/>
  <c r="AG31" i="63"/>
  <c r="AK31" i="63"/>
  <c r="AI125" i="63"/>
  <c r="AJ125" i="63"/>
  <c r="AJ111" i="63"/>
  <c r="AI111" i="63"/>
  <c r="AJ23" i="63"/>
  <c r="AI23" i="63"/>
  <c r="AM78" i="63"/>
  <c r="AP78" i="63"/>
  <c r="AL78" i="63"/>
  <c r="AH143" i="63"/>
  <c r="AG143" i="63"/>
  <c r="AK143" i="63"/>
  <c r="AR9" i="63"/>
  <c r="AU9" i="63"/>
  <c r="AQ9" i="63"/>
  <c r="AO43" i="63"/>
  <c r="AN43" i="63"/>
  <c r="AO66" i="63"/>
  <c r="AN66" i="63"/>
  <c r="AD187" i="63"/>
  <c r="AE187" i="63"/>
  <c r="AJ105" i="63"/>
  <c r="AI105" i="63"/>
  <c r="AJ80" i="63"/>
  <c r="AI80" i="63"/>
  <c r="AE149" i="63"/>
  <c r="AD149" i="63"/>
  <c r="AE207" i="63"/>
  <c r="AD207" i="63"/>
  <c r="AE19" i="63"/>
  <c r="AD19" i="63"/>
  <c r="AO98" i="63"/>
  <c r="AN98" i="63"/>
  <c r="AQ242" i="63"/>
  <c r="AU242" i="63"/>
  <c r="AR242" i="63"/>
  <c r="AV61" i="63"/>
  <c r="AZ61" i="63"/>
  <c r="AW61" i="63"/>
  <c r="AU212" i="63"/>
  <c r="AR212" i="63"/>
  <c r="AQ212" i="63"/>
  <c r="AK247" i="63"/>
  <c r="AH247" i="63"/>
  <c r="AG247" i="63"/>
  <c r="AT183" i="63"/>
  <c r="AS183" i="63"/>
  <c r="AM202" i="63"/>
  <c r="AP202" i="63"/>
  <c r="AL202" i="63"/>
  <c r="AI120" i="63"/>
  <c r="AJ120" i="63"/>
  <c r="AL39" i="63"/>
  <c r="AP39" i="63"/>
  <c r="AM39" i="63"/>
  <c r="AO249" i="63"/>
  <c r="AN249" i="63"/>
  <c r="AE13" i="63"/>
  <c r="AD13" i="63"/>
  <c r="AP17" i="63"/>
  <c r="AM17" i="63"/>
  <c r="AL17" i="63"/>
  <c r="AJ65" i="63"/>
  <c r="AI65" i="63"/>
  <c r="AK250" i="63"/>
  <c r="AH250" i="63"/>
  <c r="AG250" i="63"/>
  <c r="AJ172" i="63"/>
  <c r="AI172" i="63"/>
  <c r="AJ182" i="63"/>
  <c r="AI182" i="63"/>
  <c r="AE108" i="63"/>
  <c r="AD108" i="63"/>
  <c r="AI42" i="63"/>
  <c r="AJ42" i="63"/>
  <c r="AK144" i="63"/>
  <c r="AG144" i="63"/>
  <c r="AH144" i="63"/>
  <c r="AR239" i="63"/>
  <c r="AU239" i="63"/>
  <c r="AQ239" i="63"/>
  <c r="AO209" i="63"/>
  <c r="AN209" i="63"/>
  <c r="AU35" i="63"/>
  <c r="AQ35" i="63"/>
  <c r="AR35" i="63"/>
  <c r="AJ238" i="63"/>
  <c r="AI238" i="63"/>
  <c r="AE225" i="63"/>
  <c r="AD225" i="63"/>
  <c r="AQ131" i="63"/>
  <c r="AR131" i="63"/>
  <c r="AU131" i="63"/>
  <c r="AH137" i="63"/>
  <c r="AG137" i="63"/>
  <c r="AK137" i="63"/>
  <c r="AI248" i="63"/>
  <c r="AJ248" i="63"/>
  <c r="AU227" i="63"/>
  <c r="AR227" i="63"/>
  <c r="AQ227" i="63"/>
  <c r="AO38" i="63"/>
  <c r="AN38" i="63"/>
  <c r="AJ236" i="63"/>
  <c r="AI236" i="63"/>
  <c r="AM217" i="63"/>
  <c r="AP217" i="63"/>
  <c r="AL217" i="63"/>
  <c r="AJ11" i="63"/>
  <c r="AI11" i="63"/>
  <c r="AO96" i="63"/>
  <c r="AN96" i="63"/>
  <c r="AM246" i="63"/>
  <c r="AP246" i="63"/>
  <c r="AL246" i="63"/>
  <c r="AO228" i="63"/>
  <c r="AN228" i="63"/>
  <c r="AJ233" i="63"/>
  <c r="AI233" i="63"/>
  <c r="AI135" i="63"/>
  <c r="AJ135" i="63"/>
  <c r="AP83" i="63"/>
  <c r="AM83" i="63"/>
  <c r="AL83" i="63"/>
  <c r="AQ8" i="63"/>
  <c r="AR8" i="63"/>
  <c r="AU8" i="63"/>
  <c r="AE189" i="63"/>
  <c r="AD189" i="63"/>
  <c r="AK171" i="63"/>
  <c r="AG171" i="63"/>
  <c r="AH171" i="63"/>
  <c r="AO24" i="63"/>
  <c r="AN24" i="63"/>
  <c r="AJ60" i="63"/>
  <c r="AI60" i="63"/>
  <c r="AE204" i="63"/>
  <c r="AD204" i="63"/>
  <c r="AM196" i="63"/>
  <c r="AL196" i="63"/>
  <c r="AP196" i="63"/>
  <c r="AR142" i="63"/>
  <c r="AU142" i="63"/>
  <c r="AQ142" i="63"/>
  <c r="AO146" i="63"/>
  <c r="AN146" i="63"/>
  <c r="AU253" i="63"/>
  <c r="AQ253" i="63"/>
  <c r="AR253" i="63"/>
  <c r="AJ190" i="63"/>
  <c r="AI190" i="63"/>
  <c r="AG79" i="63"/>
  <c r="AH79" i="63"/>
  <c r="AK79" i="63"/>
  <c r="AJ235" i="63"/>
  <c r="AI235" i="63"/>
  <c r="AQ205" i="63"/>
  <c r="AU205" i="63"/>
  <c r="AR205" i="63"/>
  <c r="AK67" i="63"/>
  <c r="AG67" i="63"/>
  <c r="AH67" i="63"/>
  <c r="BB109" i="63"/>
  <c r="BA109" i="63"/>
  <c r="AH85" i="63"/>
  <c r="AG85" i="63"/>
  <c r="AK85" i="63"/>
  <c r="AE47" i="63"/>
  <c r="AD47" i="63"/>
  <c r="AE10" i="63"/>
  <c r="AD10" i="63"/>
  <c r="AM211" i="63"/>
  <c r="AP211" i="63"/>
  <c r="AL211" i="63"/>
  <c r="AE40" i="63"/>
  <c r="AD40" i="63"/>
  <c r="AO21" i="63"/>
  <c r="AN21" i="63"/>
  <c r="AU104" i="63"/>
  <c r="AR104" i="63"/>
  <c r="AQ104" i="63"/>
  <c r="AP46" i="63"/>
  <c r="AL46" i="63"/>
  <c r="AM46" i="63"/>
  <c r="AI50" i="63"/>
  <c r="AJ50" i="63"/>
  <c r="AE140" i="63"/>
  <c r="AD140" i="63"/>
  <c r="AO32" i="63"/>
  <c r="AN32" i="63"/>
  <c r="AE31" i="63"/>
  <c r="AD31" i="63"/>
  <c r="AM125" i="63"/>
  <c r="AL125" i="63"/>
  <c r="AP125" i="63"/>
  <c r="AP220" i="63"/>
  <c r="AL220" i="63"/>
  <c r="AM220" i="63"/>
  <c r="AE165" i="63"/>
  <c r="AD165" i="63"/>
  <c r="AI126" i="63"/>
  <c r="AJ126" i="63"/>
  <c r="AI258" i="63"/>
  <c r="AJ258" i="63"/>
  <c r="AP23" i="63"/>
  <c r="AM23" i="63"/>
  <c r="AL23" i="63"/>
  <c r="AO9" i="63"/>
  <c r="AN9" i="63"/>
  <c r="AU43" i="63"/>
  <c r="AQ43" i="63"/>
  <c r="AR43" i="63"/>
  <c r="AH187" i="63"/>
  <c r="AK187" i="63"/>
  <c r="AG187" i="63"/>
  <c r="AO29" i="63"/>
  <c r="AN29" i="63"/>
  <c r="AM105" i="63"/>
  <c r="AL105" i="63"/>
  <c r="AP105" i="63"/>
  <c r="AL80" i="63"/>
  <c r="AP80" i="63"/>
  <c r="AM80" i="63"/>
  <c r="AS160" i="63"/>
  <c r="AT160" i="63"/>
  <c r="BA222" i="63"/>
  <c r="BB222" i="63"/>
  <c r="AU98" i="63"/>
  <c r="AR98" i="63"/>
  <c r="AQ98" i="63"/>
  <c r="AU155" i="63"/>
  <c r="AR155" i="63"/>
  <c r="AQ155" i="63"/>
  <c r="AI102" i="63"/>
  <c r="AJ102" i="63"/>
  <c r="AO242" i="63"/>
  <c r="AN242" i="63"/>
  <c r="AO224" i="63"/>
  <c r="AN224" i="63"/>
  <c r="AO203" i="63"/>
  <c r="AN203" i="63"/>
  <c r="AJ59" i="63"/>
  <c r="AI59" i="63"/>
  <c r="AN212" i="63"/>
  <c r="AO212" i="63"/>
  <c r="AE247" i="63"/>
  <c r="AD247" i="63"/>
  <c r="AN199" i="63"/>
  <c r="AO199" i="63"/>
  <c r="AI202" i="63"/>
  <c r="AJ202" i="63"/>
  <c r="AI121" i="63"/>
  <c r="AJ121" i="63"/>
  <c r="AM120" i="63"/>
  <c r="AL120" i="63"/>
  <c r="AP120" i="63"/>
  <c r="AP52" i="63"/>
  <c r="AM52" i="63"/>
  <c r="AL52" i="63"/>
  <c r="AJ90" i="63"/>
  <c r="AI90" i="63"/>
  <c r="AL195" i="63"/>
  <c r="AM195" i="63"/>
  <c r="AP195" i="63"/>
  <c r="AO69" i="63"/>
  <c r="AN69" i="63"/>
  <c r="AE250" i="63"/>
  <c r="AD250" i="63"/>
  <c r="AQ178" i="63"/>
  <c r="AU178" i="63"/>
  <c r="AR178" i="63"/>
  <c r="AI141" i="63"/>
  <c r="AJ141" i="63"/>
  <c r="AS100" i="63"/>
  <c r="AT100" i="63"/>
  <c r="AP182" i="63"/>
  <c r="AL182" i="63"/>
  <c r="AM182" i="63"/>
  <c r="AK108" i="63"/>
  <c r="AH108" i="63"/>
  <c r="AG108" i="63"/>
  <c r="AI53" i="63"/>
  <c r="AJ53" i="63"/>
  <c r="AO84" i="63"/>
  <c r="AN84" i="63"/>
  <c r="AI115" i="63"/>
  <c r="AJ115" i="63"/>
  <c r="AO41" i="63"/>
  <c r="AN41" i="63"/>
  <c r="AN239" i="63"/>
  <c r="AO239" i="63"/>
  <c r="AK138" i="63"/>
  <c r="AG138" i="63"/>
  <c r="AH138" i="63"/>
  <c r="AK152" i="63"/>
  <c r="AG152" i="63"/>
  <c r="AH152" i="63"/>
  <c r="AJ87" i="63"/>
  <c r="AI87" i="63"/>
  <c r="AJ174" i="63"/>
  <c r="AI174" i="63"/>
  <c r="AI206" i="63"/>
  <c r="AJ206" i="63"/>
  <c r="AH210" i="63"/>
  <c r="AG210" i="63"/>
  <c r="AK210" i="63"/>
  <c r="AE150" i="63"/>
  <c r="AD150" i="63"/>
  <c r="AE153" i="63"/>
  <c r="AD153" i="63"/>
  <c r="AP200" i="63"/>
  <c r="AM200" i="63"/>
  <c r="AL200" i="63"/>
  <c r="AQ132" i="63"/>
  <c r="AU132" i="63"/>
  <c r="AR132" i="63"/>
  <c r="AJ4" i="63"/>
  <c r="AI4" i="63"/>
  <c r="AO227" i="63"/>
  <c r="AN227" i="63"/>
  <c r="AU38" i="63"/>
  <c r="AQ38" i="63"/>
  <c r="AR38" i="63"/>
  <c r="AJ232" i="63"/>
  <c r="AI232" i="63"/>
  <c r="AP11" i="63"/>
  <c r="AM11" i="63"/>
  <c r="AL11" i="63"/>
  <c r="AQ96" i="63"/>
  <c r="AU96" i="63"/>
  <c r="AR96" i="63"/>
  <c r="AU6" i="63"/>
  <c r="AR6" i="63"/>
  <c r="AQ6" i="63"/>
  <c r="AQ228" i="63"/>
  <c r="AU228" i="63"/>
  <c r="AR228" i="63"/>
  <c r="AP184" i="63"/>
  <c r="AL184" i="63"/>
  <c r="AM184" i="63"/>
  <c r="AH191" i="63"/>
  <c r="AK191" i="63"/>
  <c r="AG191" i="63"/>
  <c r="AM233" i="63"/>
  <c r="AL233" i="63"/>
  <c r="AP233" i="63"/>
  <c r="AP135" i="63"/>
  <c r="AM135" i="63"/>
  <c r="AL135" i="63"/>
  <c r="AR27" i="63"/>
  <c r="AQ27" i="63"/>
  <c r="AU27" i="63"/>
  <c r="AO241" i="63"/>
  <c r="AN241" i="63"/>
  <c r="AK204" i="63"/>
  <c r="AH204" i="63"/>
  <c r="AG204" i="63"/>
  <c r="AN179" i="63"/>
  <c r="AO179" i="63"/>
  <c r="AJ196" i="63"/>
  <c r="AI196" i="63"/>
  <c r="AI124" i="63"/>
  <c r="AJ124" i="63"/>
  <c r="AU146" i="63"/>
  <c r="AR146" i="63"/>
  <c r="AQ146" i="63"/>
  <c r="AO253" i="63"/>
  <c r="AN253" i="63"/>
  <c r="AE79" i="63"/>
  <c r="AD79" i="63"/>
  <c r="AU114" i="63"/>
  <c r="AQ114" i="63"/>
  <c r="AR114" i="63"/>
  <c r="AO112" i="63"/>
  <c r="AN112" i="63"/>
  <c r="AJ226" i="63"/>
  <c r="AI226" i="63"/>
  <c r="AJ116" i="63"/>
  <c r="AI116" i="63"/>
  <c r="AE67" i="63"/>
  <c r="AD67" i="63"/>
  <c r="AK47" i="63"/>
  <c r="AG47" i="63"/>
  <c r="AH47" i="63"/>
  <c r="AS64" i="63"/>
  <c r="AT64" i="63"/>
  <c r="AE159" i="63"/>
  <c r="AD159" i="63"/>
  <c r="AH130" i="63"/>
  <c r="AK130" i="63"/>
  <c r="AG130" i="63"/>
  <c r="AH40" i="63"/>
  <c r="AG40" i="63"/>
  <c r="AK40" i="63"/>
  <c r="AE186" i="63"/>
  <c r="AD186" i="63"/>
  <c r="AL50" i="63"/>
  <c r="AM50" i="63"/>
  <c r="AP50" i="63"/>
  <c r="AJ5" i="63"/>
  <c r="AI5" i="63"/>
  <c r="AI127" i="63"/>
  <c r="AJ127" i="63"/>
  <c r="AU32" i="63"/>
  <c r="AQ32" i="63"/>
  <c r="AR32" i="63"/>
  <c r="AI173" i="63"/>
  <c r="AJ173" i="63"/>
  <c r="AI119" i="63"/>
  <c r="AJ119" i="63"/>
  <c r="AG240" i="63"/>
  <c r="AK240" i="63"/>
  <c r="AH240" i="63"/>
  <c r="AM126" i="63"/>
  <c r="AL126" i="63"/>
  <c r="AP126" i="63"/>
  <c r="AM258" i="63"/>
  <c r="AP258" i="63"/>
  <c r="AL258" i="63"/>
  <c r="AR97" i="63"/>
  <c r="AQ97" i="63"/>
  <c r="AU97" i="63"/>
  <c r="AE143" i="63"/>
  <c r="AD143" i="63"/>
  <c r="AU92" i="63"/>
  <c r="AQ92" i="63"/>
  <c r="AR92" i="63"/>
  <c r="AO110" i="63"/>
  <c r="AN110" i="63"/>
  <c r="AS107" i="63"/>
  <c r="AT107" i="63"/>
  <c r="AO101" i="63"/>
  <c r="AN101" i="63"/>
  <c r="AU29" i="63"/>
  <c r="AQ29" i="63"/>
  <c r="AR29" i="63"/>
  <c r="AW160" i="63"/>
  <c r="AV160" i="63"/>
  <c r="AZ160" i="63"/>
  <c r="AJ168" i="63"/>
  <c r="AI168" i="63"/>
  <c r="AU81" i="63"/>
  <c r="AR81" i="63"/>
  <c r="AQ81" i="63"/>
  <c r="AP102" i="63"/>
  <c r="AM102" i="63"/>
  <c r="AL102" i="63"/>
  <c r="AJ169" i="63"/>
  <c r="AI169" i="63"/>
  <c r="AH254" i="63"/>
  <c r="AK254" i="63"/>
  <c r="AG254" i="63"/>
  <c r="AM57" i="63"/>
  <c r="AL57" i="63"/>
  <c r="AP57" i="63"/>
  <c r="AU203" i="63"/>
  <c r="AR203" i="63"/>
  <c r="AQ203" i="63"/>
  <c r="AL59" i="63"/>
  <c r="AM59" i="63"/>
  <c r="AP59" i="63"/>
  <c r="AM63" i="63"/>
  <c r="AL63" i="63"/>
  <c r="AP63" i="63"/>
  <c r="AJ128" i="63"/>
  <c r="AI128" i="63"/>
  <c r="AR103" i="63"/>
  <c r="AQ103" i="63"/>
  <c r="AU103" i="63"/>
  <c r="AR15" i="63"/>
  <c r="AU15" i="63"/>
  <c r="AQ15" i="63"/>
  <c r="AS94" i="63"/>
  <c r="AT94" i="63"/>
  <c r="AP121" i="63"/>
  <c r="AM121" i="63"/>
  <c r="AL121" i="63"/>
  <c r="AJ93" i="63"/>
  <c r="AI93" i="63"/>
  <c r="AI167" i="63"/>
  <c r="AJ167" i="63"/>
  <c r="AM45" i="63"/>
  <c r="AP45" i="63"/>
  <c r="AL45" i="63"/>
  <c r="AM48" i="63"/>
  <c r="AP48" i="63"/>
  <c r="AL48" i="63"/>
  <c r="AJ255" i="63"/>
  <c r="AI255" i="63"/>
  <c r="AP90" i="63"/>
  <c r="AM90" i="63"/>
  <c r="AL90" i="63"/>
  <c r="AT214" i="63"/>
  <c r="AS214" i="63"/>
  <c r="AM54" i="63"/>
  <c r="AL54" i="63"/>
  <c r="AP54" i="63"/>
  <c r="AH25" i="63"/>
  <c r="AK25" i="63"/>
  <c r="AG25" i="63"/>
  <c r="AM65" i="63"/>
  <c r="AP65" i="63"/>
  <c r="AL65" i="63"/>
  <c r="AU136" i="63"/>
  <c r="AR136" i="63"/>
  <c r="AQ136" i="63"/>
  <c r="AY194" i="63"/>
  <c r="AX194" i="63"/>
  <c r="AP141" i="63"/>
  <c r="AM141" i="63"/>
  <c r="AL141" i="63"/>
  <c r="AW100" i="63"/>
  <c r="AV100" i="63"/>
  <c r="AZ100" i="63"/>
  <c r="AS197" i="63"/>
  <c r="AT197" i="63"/>
  <c r="AK244" i="63"/>
  <c r="AH244" i="63"/>
  <c r="AG244" i="63"/>
  <c r="AL53" i="63"/>
  <c r="AM53" i="63"/>
  <c r="AP53" i="63"/>
  <c r="AP115" i="63"/>
  <c r="AL115" i="63"/>
  <c r="AM115" i="63"/>
  <c r="AU41" i="63"/>
  <c r="AQ41" i="63"/>
  <c r="AR41" i="63"/>
  <c r="AI237" i="63"/>
  <c r="AJ237" i="63"/>
  <c r="AR18" i="63"/>
  <c r="AU18" i="63"/>
  <c r="AQ18" i="63"/>
  <c r="AM51" i="63"/>
  <c r="AL51" i="63"/>
  <c r="AP51" i="63"/>
  <c r="AM174" i="63"/>
  <c r="AP174" i="63"/>
  <c r="AL174" i="63"/>
  <c r="AM206" i="63"/>
  <c r="AP206" i="63"/>
  <c r="AL206" i="63"/>
  <c r="AM238" i="63"/>
  <c r="AP238" i="63"/>
  <c r="AL238" i="63"/>
  <c r="AK153" i="63"/>
  <c r="AG153" i="63"/>
  <c r="AH153" i="63"/>
  <c r="AI200" i="63"/>
  <c r="AJ200" i="63"/>
  <c r="AN132" i="63"/>
  <c r="AO132" i="63"/>
  <c r="AP4" i="63"/>
  <c r="AM4" i="63"/>
  <c r="AL4" i="63"/>
  <c r="AE137" i="63"/>
  <c r="AD137" i="63"/>
  <c r="AM248" i="63"/>
  <c r="AL248" i="63"/>
  <c r="AP248" i="63"/>
  <c r="AJ163" i="63"/>
  <c r="AI163" i="63"/>
  <c r="AO20" i="63"/>
  <c r="AN20" i="63"/>
  <c r="AO6" i="63"/>
  <c r="AN6" i="63"/>
  <c r="AJ184" i="63"/>
  <c r="AI184" i="63"/>
  <c r="AR91" i="63"/>
  <c r="AQ91" i="63"/>
  <c r="AU91" i="63"/>
  <c r="AK219" i="63"/>
  <c r="AG219" i="63"/>
  <c r="AH219" i="63"/>
  <c r="AR113" i="63"/>
  <c r="AQ113" i="63"/>
  <c r="AU113" i="63"/>
  <c r="AO27" i="63"/>
  <c r="AN27" i="63"/>
  <c r="AU241" i="63"/>
  <c r="AQ241" i="63"/>
  <c r="AR241" i="63"/>
  <c r="AK189" i="63"/>
  <c r="AH189" i="63"/>
  <c r="AG189" i="63"/>
  <c r="AE171" i="63"/>
  <c r="AD171" i="63"/>
  <c r="AU106" i="63"/>
  <c r="AR106" i="63"/>
  <c r="AQ106" i="63"/>
  <c r="AR179" i="63"/>
  <c r="AU179" i="63"/>
  <c r="AQ179" i="63"/>
  <c r="AP124" i="63"/>
  <c r="AM124" i="63"/>
  <c r="AL124" i="63"/>
  <c r="AN142" i="63"/>
  <c r="AO142" i="63"/>
  <c r="AI175" i="63"/>
  <c r="AJ175" i="63"/>
  <c r="AR112" i="63"/>
  <c r="AQ112" i="63"/>
  <c r="AU112" i="63"/>
  <c r="AL235" i="63"/>
  <c r="AP235" i="63"/>
  <c r="AM235" i="63"/>
  <c r="AO205" i="63"/>
  <c r="AN205" i="63"/>
  <c r="AM226" i="63"/>
  <c r="AL226" i="63"/>
  <c r="AP226" i="63"/>
  <c r="AM116" i="63"/>
  <c r="AL116" i="63"/>
  <c r="AP116" i="63"/>
  <c r="AJ198" i="63"/>
  <c r="AI198" i="63"/>
  <c r="AJ229" i="63"/>
  <c r="AI229" i="63"/>
  <c r="AI123" i="63"/>
  <c r="AJ123" i="63"/>
  <c r="AE85" i="63"/>
  <c r="AD85" i="63"/>
  <c r="AV64" i="63"/>
  <c r="AZ64" i="63"/>
  <c r="AW64" i="63"/>
  <c r="AH82" i="63"/>
  <c r="AG82" i="63"/>
  <c r="AK82" i="63"/>
  <c r="AM161" i="63"/>
  <c r="AP161" i="63"/>
  <c r="AL161" i="63"/>
  <c r="AE130" i="63"/>
  <c r="AD130" i="63"/>
  <c r="AH16" i="63"/>
  <c r="AK16" i="63"/>
  <c r="AG16" i="63"/>
  <c r="AQ77" i="63"/>
  <c r="AU77" i="63"/>
  <c r="AR77" i="63"/>
  <c r="AU256" i="63"/>
  <c r="AR256" i="63"/>
  <c r="AQ256" i="63"/>
  <c r="AE37" i="63"/>
  <c r="AD37" i="63"/>
  <c r="AM5" i="63"/>
  <c r="AL5" i="63"/>
  <c r="AP5" i="63"/>
  <c r="AP127" i="63"/>
  <c r="AM127" i="63"/>
  <c r="AL127" i="63"/>
  <c r="AM173" i="63"/>
  <c r="AL173" i="63"/>
  <c r="AP173" i="63"/>
  <c r="AJ55" i="63"/>
  <c r="AI55" i="63"/>
  <c r="AQ245" i="63"/>
  <c r="AU245" i="63"/>
  <c r="AR245" i="63"/>
  <c r="AM119" i="63"/>
  <c r="AL119" i="63"/>
  <c r="AP119" i="63"/>
  <c r="AE240" i="63"/>
  <c r="AD240" i="63"/>
  <c r="AK165" i="63"/>
  <c r="AG165" i="63"/>
  <c r="AH165" i="63"/>
  <c r="AM164" i="64"/>
  <c r="AL164" i="64"/>
  <c r="AP164" i="64"/>
  <c r="AW191" i="64"/>
  <c r="AZ191" i="64"/>
  <c r="AV191" i="64"/>
  <c r="AS231" i="64"/>
  <c r="AT231" i="64"/>
  <c r="AM174" i="64"/>
  <c r="AP174" i="64"/>
  <c r="AL174" i="64"/>
  <c r="AI162" i="64"/>
  <c r="AJ162" i="64"/>
  <c r="AL225" i="64"/>
  <c r="AM225" i="64"/>
  <c r="AP225" i="64"/>
  <c r="AM228" i="64"/>
  <c r="AL228" i="64"/>
  <c r="AP228" i="64"/>
  <c r="AM222" i="64"/>
  <c r="AL222" i="64"/>
  <c r="AP222" i="64"/>
  <c r="AU247" i="64"/>
  <c r="AQ247" i="64"/>
  <c r="AR247" i="64"/>
  <c r="AO239" i="64"/>
  <c r="AN239" i="64"/>
  <c r="AP210" i="64"/>
  <c r="AM210" i="64"/>
  <c r="AL210" i="64"/>
  <c r="AM245" i="64"/>
  <c r="AP245" i="64"/>
  <c r="AL245" i="64"/>
  <c r="AI168" i="64"/>
  <c r="AJ168" i="64"/>
  <c r="AU253" i="64"/>
  <c r="AR253" i="64"/>
  <c r="AQ253" i="64"/>
  <c r="AO176" i="64"/>
  <c r="AN176" i="64"/>
  <c r="AV159" i="64"/>
  <c r="AW159" i="64"/>
  <c r="AZ159" i="64"/>
  <c r="AH200" i="64"/>
  <c r="AK200" i="64"/>
  <c r="AG200" i="64"/>
  <c r="AO143" i="64"/>
  <c r="AN143" i="64"/>
  <c r="AR203" i="64"/>
  <c r="AU203" i="64"/>
  <c r="AQ203" i="64"/>
  <c r="AO199" i="64"/>
  <c r="AN199" i="64"/>
  <c r="AM161" i="64"/>
  <c r="AL161" i="64"/>
  <c r="AP161" i="64"/>
  <c r="AM188" i="64"/>
  <c r="AL188" i="64"/>
  <c r="AP188" i="64"/>
  <c r="AD207" i="64"/>
  <c r="AE207" i="64"/>
  <c r="AM219" i="64"/>
  <c r="AP219" i="64"/>
  <c r="AL219" i="64"/>
  <c r="AO254" i="64"/>
  <c r="AN254" i="64"/>
  <c r="AO242" i="64"/>
  <c r="AN242" i="64"/>
  <c r="AS209" i="64"/>
  <c r="AT209" i="64"/>
  <c r="AL208" i="64"/>
  <c r="AP208" i="64"/>
  <c r="AM208" i="64"/>
  <c r="AZ249" i="64"/>
  <c r="AV249" i="64"/>
  <c r="AW249" i="64"/>
  <c r="AH227" i="64"/>
  <c r="AG227" i="64"/>
  <c r="AK227" i="64"/>
  <c r="AJ204" i="64"/>
  <c r="AI204" i="64"/>
  <c r="AM178" i="64"/>
  <c r="AL178" i="64"/>
  <c r="AP178" i="64"/>
  <c r="AI169" i="64"/>
  <c r="AJ169" i="64"/>
  <c r="AI251" i="64"/>
  <c r="AJ251" i="64"/>
  <c r="AU158" i="64"/>
  <c r="AR158" i="64"/>
  <c r="AQ158" i="64"/>
  <c r="AE250" i="64"/>
  <c r="AD250" i="64"/>
  <c r="AP184" i="64"/>
  <c r="AM184" i="64"/>
  <c r="AL184" i="64"/>
  <c r="AM212" i="64"/>
  <c r="AP212" i="64"/>
  <c r="AL212" i="64"/>
  <c r="AI246" i="64"/>
  <c r="AJ246" i="64"/>
  <c r="AM165" i="64"/>
  <c r="AL165" i="64"/>
  <c r="AP165" i="64"/>
  <c r="AN185" i="64"/>
  <c r="AO185" i="64"/>
  <c r="AE192" i="64"/>
  <c r="AD192" i="64"/>
  <c r="AO157" i="64"/>
  <c r="AN157" i="64"/>
  <c r="AE173" i="64"/>
  <c r="AD173" i="64"/>
  <c r="AS191" i="64"/>
  <c r="AT191" i="64"/>
  <c r="AZ231" i="64"/>
  <c r="AV231" i="64"/>
  <c r="AW231" i="64"/>
  <c r="AG244" i="64"/>
  <c r="AH244" i="64"/>
  <c r="AK244" i="64"/>
  <c r="AR146" i="64"/>
  <c r="AU146" i="64"/>
  <c r="AQ146" i="64"/>
  <c r="AM162" i="64"/>
  <c r="AL162" i="64"/>
  <c r="AP162" i="64"/>
  <c r="AJ225" i="64"/>
  <c r="AI225" i="64"/>
  <c r="AJ228" i="64"/>
  <c r="AI228" i="64"/>
  <c r="AY213" i="64"/>
  <c r="AX213" i="64"/>
  <c r="AT187" i="64"/>
  <c r="AS187" i="64"/>
  <c r="AY226" i="64"/>
  <c r="AX226" i="64"/>
  <c r="AJ171" i="64"/>
  <c r="AI171" i="64"/>
  <c r="AI216" i="64"/>
  <c r="AJ216" i="64"/>
  <c r="AJ229" i="64"/>
  <c r="AI229" i="64"/>
  <c r="AJ172" i="64"/>
  <c r="AI172" i="64"/>
  <c r="AM168" i="64"/>
  <c r="AL168" i="64"/>
  <c r="AP168" i="64"/>
  <c r="AU241" i="64"/>
  <c r="AR241" i="64"/>
  <c r="AQ241" i="64"/>
  <c r="AE221" i="64"/>
  <c r="AD221" i="64"/>
  <c r="AE153" i="64"/>
  <c r="AD153" i="64"/>
  <c r="AR143" i="64"/>
  <c r="AQ143" i="64"/>
  <c r="AU143" i="64"/>
  <c r="AU234" i="64"/>
  <c r="AQ234" i="64"/>
  <c r="AR234" i="64"/>
  <c r="AE182" i="64"/>
  <c r="AD182" i="64"/>
  <c r="AH224" i="64"/>
  <c r="AG224" i="64"/>
  <c r="AK224" i="64"/>
  <c r="AJ219" i="64"/>
  <c r="AI219" i="64"/>
  <c r="AI150" i="64"/>
  <c r="AJ150" i="64"/>
  <c r="AO235" i="64"/>
  <c r="AN235" i="64"/>
  <c r="AR201" i="64"/>
  <c r="AU201" i="64"/>
  <c r="AQ201" i="64"/>
  <c r="AI163" i="64"/>
  <c r="AJ163" i="64"/>
  <c r="AE227" i="64"/>
  <c r="AD227" i="64"/>
  <c r="AL152" i="64"/>
  <c r="AP152" i="64"/>
  <c r="AM152" i="64"/>
  <c r="AT230" i="64"/>
  <c r="AS230" i="64"/>
  <c r="AM169" i="64"/>
  <c r="AL169" i="64"/>
  <c r="AP169" i="64"/>
  <c r="AM251" i="64"/>
  <c r="AL251" i="64"/>
  <c r="AP251" i="64"/>
  <c r="AO158" i="64"/>
  <c r="AN158" i="64"/>
  <c r="AM218" i="64"/>
  <c r="AP218" i="64"/>
  <c r="AL218" i="64"/>
  <c r="AI160" i="64"/>
  <c r="AJ160" i="64"/>
  <c r="AJ212" i="64"/>
  <c r="AI212" i="64"/>
  <c r="AK192" i="64"/>
  <c r="AH192" i="64"/>
  <c r="AG192" i="64"/>
  <c r="AE223" i="64"/>
  <c r="AD223" i="64"/>
  <c r="AJ196" i="64"/>
  <c r="AI196" i="64"/>
  <c r="AL147" i="64"/>
  <c r="AP147" i="64"/>
  <c r="AM147" i="64"/>
  <c r="AK173" i="64"/>
  <c r="AG173" i="64"/>
  <c r="AH173" i="64"/>
  <c r="AI183" i="64"/>
  <c r="AJ183" i="64"/>
  <c r="AE244" i="64"/>
  <c r="AD244" i="64"/>
  <c r="AN146" i="64"/>
  <c r="AO146" i="64"/>
  <c r="AV198" i="64"/>
  <c r="AW198" i="64"/>
  <c r="AZ198" i="64"/>
  <c r="AI222" i="64"/>
  <c r="AJ222" i="64"/>
  <c r="AW187" i="64"/>
  <c r="AZ187" i="64"/>
  <c r="AV187" i="64"/>
  <c r="AI210" i="64"/>
  <c r="AJ210" i="64"/>
  <c r="BA226" i="64"/>
  <c r="BB226" i="64"/>
  <c r="AE215" i="64"/>
  <c r="AD215" i="64"/>
  <c r="AP258" i="64"/>
  <c r="AL258" i="64"/>
  <c r="AM258" i="64"/>
  <c r="AI189" i="64"/>
  <c r="AJ189" i="64"/>
  <c r="AD205" i="64"/>
  <c r="AE205" i="64"/>
  <c r="AP142" i="64"/>
  <c r="AL142" i="64"/>
  <c r="AM142" i="64"/>
  <c r="AH221" i="64"/>
  <c r="AG221" i="64"/>
  <c r="AK221" i="64"/>
  <c r="AL248" i="64"/>
  <c r="AM248" i="64"/>
  <c r="AP248" i="64"/>
  <c r="AQ176" i="64"/>
  <c r="AU176" i="64"/>
  <c r="AR176" i="64"/>
  <c r="AG256" i="64"/>
  <c r="AH256" i="64"/>
  <c r="AK256" i="64"/>
  <c r="AU156" i="64"/>
  <c r="AR156" i="64"/>
  <c r="AQ156" i="64"/>
  <c r="AI166" i="64"/>
  <c r="AJ166" i="64"/>
  <c r="AH217" i="64"/>
  <c r="AG217" i="64"/>
  <c r="AK217" i="64"/>
  <c r="AI240" i="64"/>
  <c r="AJ240" i="64"/>
  <c r="AJ167" i="64"/>
  <c r="AI167" i="64"/>
  <c r="AE224" i="64"/>
  <c r="AD224" i="64"/>
  <c r="AH207" i="64"/>
  <c r="AK207" i="64"/>
  <c r="AG207" i="64"/>
  <c r="AI175" i="64"/>
  <c r="AJ175" i="64"/>
  <c r="AN201" i="64"/>
  <c r="AO201" i="64"/>
  <c r="AM163" i="64"/>
  <c r="AL163" i="64"/>
  <c r="AP163" i="64"/>
  <c r="AL204" i="64"/>
  <c r="AP204" i="64"/>
  <c r="AM204" i="64"/>
  <c r="AJ152" i="64"/>
  <c r="AI152" i="64"/>
  <c r="AH211" i="64"/>
  <c r="AG211" i="64"/>
  <c r="AK211" i="64"/>
  <c r="AJ218" i="64"/>
  <c r="AI218" i="64"/>
  <c r="AM160" i="64"/>
  <c r="AL160" i="64"/>
  <c r="AP160" i="64"/>
  <c r="AR206" i="64"/>
  <c r="AU206" i="64"/>
  <c r="AQ206" i="64"/>
  <c r="AH223" i="64"/>
  <c r="AG223" i="64"/>
  <c r="AK223" i="64"/>
  <c r="AJ147" i="64"/>
  <c r="AI147" i="64"/>
  <c r="AR202" i="64"/>
  <c r="AU202" i="64"/>
  <c r="AQ202" i="64"/>
  <c r="AE145" i="64"/>
  <c r="AD145" i="64"/>
  <c r="AP183" i="64"/>
  <c r="AL183" i="64"/>
  <c r="AM183" i="64"/>
  <c r="AI179" i="64"/>
  <c r="AJ179" i="64"/>
  <c r="BA213" i="64"/>
  <c r="BB213" i="64"/>
  <c r="AY236" i="64"/>
  <c r="AX236" i="64"/>
  <c r="AP171" i="64"/>
  <c r="AL171" i="64"/>
  <c r="AM171" i="64"/>
  <c r="AH215" i="64"/>
  <c r="AG215" i="64"/>
  <c r="AK215" i="64"/>
  <c r="AI258" i="64"/>
  <c r="AJ258" i="64"/>
  <c r="AK205" i="64"/>
  <c r="AG205" i="64"/>
  <c r="AH205" i="64"/>
  <c r="AL172" i="64"/>
  <c r="AP172" i="64"/>
  <c r="AM172" i="64"/>
  <c r="AJ142" i="64"/>
  <c r="AI142" i="64"/>
  <c r="AI248" i="64"/>
  <c r="AJ248" i="64"/>
  <c r="AE256" i="64"/>
  <c r="AD256" i="64"/>
  <c r="AO156" i="64"/>
  <c r="AN156" i="64"/>
  <c r="AH153" i="64"/>
  <c r="AG153" i="64"/>
  <c r="AK153" i="64"/>
  <c r="AM166" i="64"/>
  <c r="AL166" i="64"/>
  <c r="AP166" i="64"/>
  <c r="AE217" i="64"/>
  <c r="AD217" i="64"/>
  <c r="AL240" i="64"/>
  <c r="AM240" i="64"/>
  <c r="AP240" i="64"/>
  <c r="AM167" i="64"/>
  <c r="AL167" i="64"/>
  <c r="AP167" i="64"/>
  <c r="AK182" i="64"/>
  <c r="AH182" i="64"/>
  <c r="AG182" i="64"/>
  <c r="AL150" i="64"/>
  <c r="AM150" i="64"/>
  <c r="AP150" i="64"/>
  <c r="AU235" i="64"/>
  <c r="AQ235" i="64"/>
  <c r="AR235" i="64"/>
  <c r="AJ190" i="64"/>
  <c r="AI190" i="64"/>
  <c r="AP175" i="64"/>
  <c r="AM175" i="64"/>
  <c r="AL175" i="64"/>
  <c r="AP233" i="64"/>
  <c r="AM233" i="64"/>
  <c r="AL233" i="64"/>
  <c r="AZ230" i="64"/>
  <c r="AW230" i="64"/>
  <c r="AV230" i="64"/>
  <c r="AE211" i="64"/>
  <c r="AD211" i="64"/>
  <c r="AI252" i="64"/>
  <c r="AJ252" i="64"/>
  <c r="AG232" i="64"/>
  <c r="AH232" i="64"/>
  <c r="AK232" i="64"/>
  <c r="AN206" i="64"/>
  <c r="AO206" i="64"/>
  <c r="AG238" i="64"/>
  <c r="AH238" i="64"/>
  <c r="AK238" i="64"/>
  <c r="AJ177" i="64"/>
  <c r="AI177" i="64"/>
  <c r="AO202" i="64"/>
  <c r="AN202" i="64"/>
  <c r="AL148" i="64"/>
  <c r="AP148" i="64"/>
  <c r="AM148" i="64"/>
  <c r="AI174" i="64"/>
  <c r="AJ174" i="64"/>
  <c r="AS198" i="64"/>
  <c r="AT198" i="64"/>
  <c r="AU239" i="64"/>
  <c r="AQ239" i="64"/>
  <c r="AR239" i="64"/>
  <c r="AM257" i="64"/>
  <c r="AP257" i="64"/>
  <c r="AL257" i="64"/>
  <c r="AP189" i="64"/>
  <c r="AM189" i="64"/>
  <c r="AL189" i="64"/>
  <c r="AJ170" i="64"/>
  <c r="AI170" i="64"/>
  <c r="AO253" i="64"/>
  <c r="AN253" i="64"/>
  <c r="AE200" i="64"/>
  <c r="AD200" i="64"/>
  <c r="AY155" i="64"/>
  <c r="AX155" i="64"/>
  <c r="AV209" i="64"/>
  <c r="AZ209" i="64"/>
  <c r="AW209" i="64"/>
  <c r="AI180" i="64"/>
  <c r="AJ180" i="64"/>
  <c r="AN197" i="64"/>
  <c r="AO197" i="64"/>
  <c r="AI233" i="64"/>
  <c r="AJ233" i="64"/>
  <c r="AJ178" i="64"/>
  <c r="AI178" i="64"/>
  <c r="AL252" i="64"/>
  <c r="AM252" i="64"/>
  <c r="AP252" i="64"/>
  <c r="AD154" i="64"/>
  <c r="AE154" i="64"/>
  <c r="AH250" i="64"/>
  <c r="AK250" i="64"/>
  <c r="AG250" i="64"/>
  <c r="AE232" i="64"/>
  <c r="AD232" i="64"/>
  <c r="AE238" i="64"/>
  <c r="AD238" i="64"/>
  <c r="AO144" i="64"/>
  <c r="AN144" i="64"/>
  <c r="AP177" i="64"/>
  <c r="AL177" i="64"/>
  <c r="AM177" i="64"/>
  <c r="AJ164" i="64"/>
  <c r="AI164" i="64"/>
  <c r="AH145" i="64"/>
  <c r="AG145" i="64"/>
  <c r="AK145" i="64"/>
  <c r="AI148" i="64"/>
  <c r="AJ148" i="64"/>
  <c r="AL179" i="64"/>
  <c r="AM179" i="64"/>
  <c r="AP179" i="64"/>
  <c r="AO247" i="64"/>
  <c r="AN247" i="64"/>
  <c r="AI257" i="64"/>
  <c r="AJ257" i="64"/>
  <c r="BA236" i="64"/>
  <c r="BB236" i="64"/>
  <c r="AP216" i="64"/>
  <c r="AM216" i="64"/>
  <c r="AL216" i="64"/>
  <c r="AL229" i="64"/>
  <c r="AM229" i="64"/>
  <c r="AP229" i="64"/>
  <c r="AI245" i="64"/>
  <c r="AJ245" i="64"/>
  <c r="AM170" i="64"/>
  <c r="AL170" i="64"/>
  <c r="AP170" i="64"/>
  <c r="AO241" i="64"/>
  <c r="AN241" i="64"/>
  <c r="AS159" i="64"/>
  <c r="AT159" i="64"/>
  <c r="AN203" i="64"/>
  <c r="AO203" i="64"/>
  <c r="AR199" i="64"/>
  <c r="AU199" i="64"/>
  <c r="AQ199" i="64"/>
  <c r="AJ161" i="64"/>
  <c r="AI161" i="64"/>
  <c r="AO234" i="64"/>
  <c r="AN234" i="64"/>
  <c r="AI188" i="64"/>
  <c r="AJ188" i="64"/>
  <c r="BB155" i="64"/>
  <c r="BA155" i="64"/>
  <c r="AU254" i="64"/>
  <c r="AQ254" i="64"/>
  <c r="AR254" i="64"/>
  <c r="AU242" i="64"/>
  <c r="AQ242" i="64"/>
  <c r="AR242" i="64"/>
  <c r="AM180" i="64"/>
  <c r="AP180" i="64"/>
  <c r="AL180" i="64"/>
  <c r="AR197" i="64"/>
  <c r="AQ197" i="64"/>
  <c r="AU197" i="64"/>
  <c r="AP190" i="64"/>
  <c r="AM190" i="64"/>
  <c r="AL190" i="64"/>
  <c r="AI208" i="64"/>
  <c r="AJ208" i="64"/>
  <c r="AS249" i="64"/>
  <c r="AT249" i="64"/>
  <c r="AG154" i="64"/>
  <c r="AH154" i="64"/>
  <c r="AK154" i="64"/>
  <c r="AJ184" i="64"/>
  <c r="AI184" i="64"/>
  <c r="AP246" i="64"/>
  <c r="AL246" i="64"/>
  <c r="AM246" i="64"/>
  <c r="AI165" i="64"/>
  <c r="AJ165" i="64"/>
  <c r="AQ185" i="64"/>
  <c r="AR185" i="64"/>
  <c r="AU185" i="64"/>
  <c r="AR144" i="64"/>
  <c r="AQ144" i="64"/>
  <c r="AU144" i="64"/>
  <c r="AU157" i="64"/>
  <c r="AR157" i="64"/>
  <c r="AQ157" i="64"/>
  <c r="AL196" i="64"/>
  <c r="AP196" i="64"/>
  <c r="AM196" i="64"/>
  <c r="AE98" i="64"/>
  <c r="AI104" i="64"/>
  <c r="AJ104" i="64"/>
  <c r="AM104" i="64"/>
  <c r="AP104" i="64"/>
  <c r="AL104" i="64"/>
  <c r="AK30" i="64"/>
  <c r="AM30" i="64" s="1"/>
  <c r="AG30" i="64"/>
  <c r="AI30" i="64" s="1"/>
  <c r="AD69" i="64"/>
  <c r="AE63" i="64"/>
  <c r="AD63" i="64"/>
  <c r="AG63" i="64"/>
  <c r="AK63" i="64"/>
  <c r="AH63" i="64"/>
  <c r="AE100" i="64"/>
  <c r="AD100" i="64"/>
  <c r="AM102" i="64"/>
  <c r="AL102" i="64"/>
  <c r="AP102" i="64"/>
  <c r="AG100" i="64"/>
  <c r="AK100" i="64"/>
  <c r="AH100" i="64"/>
  <c r="AM61" i="64"/>
  <c r="AP61" i="64"/>
  <c r="AL61" i="64"/>
  <c r="AJ96" i="64"/>
  <c r="AI96" i="64"/>
  <c r="AM57" i="64"/>
  <c r="AP57" i="64"/>
  <c r="AL57" i="64"/>
  <c r="AL75" i="64"/>
  <c r="AP75" i="64"/>
  <c r="AM75" i="64"/>
  <c r="AP96" i="64"/>
  <c r="AL96" i="64"/>
  <c r="AM96" i="64"/>
  <c r="AJ98" i="64"/>
  <c r="AI98" i="64"/>
  <c r="AJ94" i="64"/>
  <c r="AI94" i="64"/>
  <c r="AI57" i="64"/>
  <c r="AJ57" i="64"/>
  <c r="AJ81" i="64"/>
  <c r="AI81" i="64"/>
  <c r="AM98" i="64"/>
  <c r="AL98" i="64"/>
  <c r="AP98" i="64"/>
  <c r="AM94" i="64"/>
  <c r="AL94" i="64"/>
  <c r="AP94" i="64"/>
  <c r="AJ75" i="64"/>
  <c r="AI75" i="64"/>
  <c r="AM81" i="64"/>
  <c r="AL81" i="64"/>
  <c r="AP81" i="64"/>
  <c r="AH69" i="64"/>
  <c r="AG69" i="64"/>
  <c r="AK69" i="64"/>
  <c r="AI102" i="64"/>
  <c r="AJ102" i="64"/>
  <c r="AI61" i="64"/>
  <c r="AJ61" i="64"/>
  <c r="AM42" i="64"/>
  <c r="AL42" i="64"/>
  <c r="AP42" i="64"/>
  <c r="AJ78" i="64"/>
  <c r="AI78" i="64"/>
  <c r="AE51" i="64"/>
  <c r="AD51" i="64"/>
  <c r="AJ115" i="64"/>
  <c r="AI115" i="64"/>
  <c r="AE49" i="64"/>
  <c r="AD49" i="64"/>
  <c r="AI128" i="64"/>
  <c r="AJ128" i="64"/>
  <c r="AJ80" i="64"/>
  <c r="AI80" i="64"/>
  <c r="AK39" i="64"/>
  <c r="AH39" i="64"/>
  <c r="AG39" i="64"/>
  <c r="AP127" i="64"/>
  <c r="AL127" i="64"/>
  <c r="AM127" i="64"/>
  <c r="AJ86" i="64"/>
  <c r="AI86" i="64"/>
  <c r="AM44" i="64"/>
  <c r="AL44" i="64"/>
  <c r="AP44" i="64"/>
  <c r="AE43" i="64"/>
  <c r="AD43" i="64"/>
  <c r="AJ138" i="64"/>
  <c r="AI138" i="64"/>
  <c r="AH135" i="64"/>
  <c r="AK135" i="64"/>
  <c r="AG135" i="64"/>
  <c r="AR59" i="64"/>
  <c r="AQ59" i="64"/>
  <c r="AU59" i="64"/>
  <c r="AM110" i="64"/>
  <c r="AP110" i="64"/>
  <c r="AL110" i="64"/>
  <c r="AK35" i="64"/>
  <c r="AH35" i="64"/>
  <c r="AG35" i="64"/>
  <c r="AQ136" i="64"/>
  <c r="AU136" i="64"/>
  <c r="AR136" i="64"/>
  <c r="AM65" i="64"/>
  <c r="AL65" i="64"/>
  <c r="AP65" i="64"/>
  <c r="AP109" i="64"/>
  <c r="AL109" i="64"/>
  <c r="AM109" i="64"/>
  <c r="AH119" i="64"/>
  <c r="AG119" i="64"/>
  <c r="AK119" i="64"/>
  <c r="AR55" i="64"/>
  <c r="AQ55" i="64"/>
  <c r="AU55" i="64"/>
  <c r="AJ26" i="64"/>
  <c r="AI26" i="64"/>
  <c r="AO85" i="64"/>
  <c r="AN85" i="64"/>
  <c r="AM22" i="64"/>
  <c r="AL22" i="64"/>
  <c r="AP22" i="64"/>
  <c r="AJ38" i="64"/>
  <c r="AI38" i="64"/>
  <c r="AM4" i="64"/>
  <c r="AL4" i="64"/>
  <c r="AP4" i="64"/>
  <c r="AJ48" i="64"/>
  <c r="AI48" i="64"/>
  <c r="AJ74" i="64"/>
  <c r="AI74" i="64"/>
  <c r="AK13" i="64"/>
  <c r="AH13" i="64"/>
  <c r="AG13" i="64"/>
  <c r="AQ118" i="64"/>
  <c r="AU118" i="64"/>
  <c r="AR118" i="64"/>
  <c r="AM114" i="64"/>
  <c r="AL114" i="64"/>
  <c r="AP114" i="64"/>
  <c r="AJ8" i="64"/>
  <c r="AI8" i="64"/>
  <c r="AM122" i="64"/>
  <c r="AP122" i="64"/>
  <c r="AL122" i="64"/>
  <c r="AN92" i="64"/>
  <c r="AO92" i="64"/>
  <c r="AJ97" i="64"/>
  <c r="AI97" i="64"/>
  <c r="AE31" i="64"/>
  <c r="AD31" i="64"/>
  <c r="AM32" i="64"/>
  <c r="AL32" i="64"/>
  <c r="AP32" i="64"/>
  <c r="AP62" i="64"/>
  <c r="AM62" i="64"/>
  <c r="AL62" i="64"/>
  <c r="AM120" i="64"/>
  <c r="AP120" i="64"/>
  <c r="AL120" i="64"/>
  <c r="AM89" i="64"/>
  <c r="AP89" i="64"/>
  <c r="AL89" i="64"/>
  <c r="AE29" i="64"/>
  <c r="AD29" i="64"/>
  <c r="AP107" i="64"/>
  <c r="AL107" i="64"/>
  <c r="AM107" i="64"/>
  <c r="AE19" i="64"/>
  <c r="AD19" i="64"/>
  <c r="AJ87" i="64"/>
  <c r="AI87" i="64"/>
  <c r="AJ108" i="64"/>
  <c r="AI108" i="64"/>
  <c r="AK41" i="64"/>
  <c r="AH41" i="64"/>
  <c r="AG41" i="64"/>
  <c r="AM24" i="64"/>
  <c r="AL24" i="64"/>
  <c r="AP24" i="64"/>
  <c r="AM34" i="64"/>
  <c r="AL34" i="64"/>
  <c r="AP34" i="64"/>
  <c r="AI73" i="64"/>
  <c r="AJ73" i="64"/>
  <c r="AI28" i="64"/>
  <c r="AJ28" i="64"/>
  <c r="AD123" i="64"/>
  <c r="AE123" i="64"/>
  <c r="AJ14" i="64"/>
  <c r="AI14" i="64"/>
  <c r="AM128" i="64"/>
  <c r="AP128" i="64"/>
  <c r="AL128" i="64"/>
  <c r="AP88" i="64"/>
  <c r="AM88" i="64"/>
  <c r="AL88" i="64"/>
  <c r="AJ127" i="64"/>
  <c r="AI127" i="64"/>
  <c r="AJ84" i="64"/>
  <c r="AI84" i="64"/>
  <c r="AJ95" i="64"/>
  <c r="AI95" i="64"/>
  <c r="AK23" i="64"/>
  <c r="AH23" i="64"/>
  <c r="AG23" i="64"/>
  <c r="AU106" i="64"/>
  <c r="AK3" i="64"/>
  <c r="AH3" i="64"/>
  <c r="AG3" i="64"/>
  <c r="AH64" i="64"/>
  <c r="AK64" i="64"/>
  <c r="AG64" i="64"/>
  <c r="AH70" i="64"/>
  <c r="AK70" i="64"/>
  <c r="AG70" i="64"/>
  <c r="AK11" i="64"/>
  <c r="AH11" i="64"/>
  <c r="AG11" i="64"/>
  <c r="AO136" i="64"/>
  <c r="AN136" i="64"/>
  <c r="AJ109" i="64"/>
  <c r="AI109" i="64"/>
  <c r="AD119" i="64"/>
  <c r="AE119" i="64"/>
  <c r="AI40" i="64"/>
  <c r="AJ40" i="64"/>
  <c r="AJ36" i="64"/>
  <c r="AI36" i="64"/>
  <c r="AM10" i="64"/>
  <c r="AL10" i="64"/>
  <c r="AP10" i="64"/>
  <c r="AK17" i="64"/>
  <c r="AH17" i="64"/>
  <c r="AG17" i="64"/>
  <c r="AK9" i="64"/>
  <c r="AH9" i="64"/>
  <c r="AG9" i="64"/>
  <c r="AI67" i="64"/>
  <c r="AJ67" i="64"/>
  <c r="AP90" i="64"/>
  <c r="AM90" i="64"/>
  <c r="AL90" i="64"/>
  <c r="AK27" i="64"/>
  <c r="AH27" i="64"/>
  <c r="AG27" i="64"/>
  <c r="AJ20" i="64"/>
  <c r="AI20" i="64"/>
  <c r="AM6" i="64"/>
  <c r="AL6" i="64"/>
  <c r="AP6" i="64"/>
  <c r="AJ50" i="64"/>
  <c r="AI50" i="64"/>
  <c r="AI16" i="64"/>
  <c r="AJ16" i="64"/>
  <c r="AO118" i="64"/>
  <c r="AN118" i="64"/>
  <c r="AK25" i="64"/>
  <c r="AH25" i="64"/>
  <c r="AG25" i="64"/>
  <c r="AE37" i="64"/>
  <c r="AD37" i="64"/>
  <c r="AD140" i="64"/>
  <c r="AE140" i="64"/>
  <c r="AP97" i="64"/>
  <c r="AL97" i="64"/>
  <c r="AM97" i="64"/>
  <c r="AK45" i="64"/>
  <c r="AH45" i="64"/>
  <c r="AG45" i="64"/>
  <c r="AK33" i="64"/>
  <c r="AH33" i="64"/>
  <c r="AG33" i="64"/>
  <c r="AM87" i="64"/>
  <c r="AP87" i="64"/>
  <c r="AL87" i="64"/>
  <c r="AM108" i="64"/>
  <c r="AP108" i="64"/>
  <c r="AL108" i="64"/>
  <c r="AJ42" i="64"/>
  <c r="AI42" i="64"/>
  <c r="AM73" i="64"/>
  <c r="AP73" i="64"/>
  <c r="AL73" i="64"/>
  <c r="AH123" i="64"/>
  <c r="AK123" i="64"/>
  <c r="AG123" i="64"/>
  <c r="AJ30" i="64"/>
  <c r="AM52" i="64"/>
  <c r="AL52" i="64"/>
  <c r="AP52" i="64"/>
  <c r="AE39" i="64"/>
  <c r="AD39" i="64"/>
  <c r="AQ124" i="64"/>
  <c r="AU124" i="64"/>
  <c r="AR124" i="64"/>
  <c r="AJ130" i="64"/>
  <c r="AI130" i="64"/>
  <c r="AP95" i="64"/>
  <c r="AL95" i="64"/>
  <c r="AM95" i="64"/>
  <c r="AJ44" i="64"/>
  <c r="AI44" i="64"/>
  <c r="AI116" i="64"/>
  <c r="AJ116" i="64"/>
  <c r="AJ132" i="64"/>
  <c r="AI132" i="64"/>
  <c r="AN59" i="64"/>
  <c r="AO59" i="64"/>
  <c r="AD64" i="64"/>
  <c r="AE64" i="64"/>
  <c r="AD70" i="64"/>
  <c r="AE70" i="64"/>
  <c r="AE35" i="64"/>
  <c r="AD35" i="64"/>
  <c r="AH131" i="64"/>
  <c r="AG131" i="64"/>
  <c r="AK131" i="64"/>
  <c r="AK21" i="64"/>
  <c r="AH21" i="64"/>
  <c r="AG21" i="64"/>
  <c r="AJ54" i="64"/>
  <c r="AI54" i="64"/>
  <c r="AN55" i="64"/>
  <c r="AO55" i="64"/>
  <c r="AS53" i="64"/>
  <c r="AT53" i="64"/>
  <c r="AI22" i="64"/>
  <c r="AJ22" i="64"/>
  <c r="AH139" i="64"/>
  <c r="AG139" i="64"/>
  <c r="AK139" i="64"/>
  <c r="AI4" i="64"/>
  <c r="AJ4" i="64"/>
  <c r="AI134" i="64"/>
  <c r="AJ134" i="64"/>
  <c r="AM18" i="64"/>
  <c r="AL18" i="64"/>
  <c r="AP18" i="64"/>
  <c r="AM67" i="64"/>
  <c r="AP67" i="64"/>
  <c r="AL67" i="64"/>
  <c r="AJ91" i="64"/>
  <c r="AI91" i="64"/>
  <c r="AE13" i="64"/>
  <c r="AD13" i="64"/>
  <c r="AP72" i="64"/>
  <c r="AM72" i="64"/>
  <c r="AL72" i="64"/>
  <c r="AH125" i="64"/>
  <c r="AG125" i="64"/>
  <c r="AK125" i="64"/>
  <c r="AP66" i="64"/>
  <c r="AM66" i="64"/>
  <c r="AL66" i="64"/>
  <c r="AK15" i="64"/>
  <c r="AH15" i="64"/>
  <c r="AG15" i="64"/>
  <c r="AJ77" i="64"/>
  <c r="AI77" i="64"/>
  <c r="AP121" i="64"/>
  <c r="AL121" i="64"/>
  <c r="AM121" i="64"/>
  <c r="AJ58" i="64"/>
  <c r="AI58" i="64"/>
  <c r="AG140" i="64"/>
  <c r="AK140" i="64"/>
  <c r="AH140" i="64"/>
  <c r="AD111" i="64"/>
  <c r="AE111" i="64"/>
  <c r="AJ71" i="64"/>
  <c r="AI71" i="64"/>
  <c r="AD117" i="64"/>
  <c r="AE117" i="64"/>
  <c r="AJ32" i="64"/>
  <c r="AI32" i="64"/>
  <c r="AK5" i="64"/>
  <c r="AH5" i="64"/>
  <c r="AG5" i="64"/>
  <c r="AE41" i="64"/>
  <c r="AD41" i="64"/>
  <c r="AI79" i="64"/>
  <c r="AJ79" i="64"/>
  <c r="AJ101" i="64"/>
  <c r="AI101" i="64"/>
  <c r="AJ24" i="64"/>
  <c r="AI24" i="64"/>
  <c r="AI34" i="64"/>
  <c r="AJ34" i="64"/>
  <c r="AJ88" i="64"/>
  <c r="AI88" i="64"/>
  <c r="AO124" i="64"/>
  <c r="AN124" i="64"/>
  <c r="AM130" i="64"/>
  <c r="AP130" i="64"/>
  <c r="AL130" i="64"/>
  <c r="AE23" i="64"/>
  <c r="AD23" i="64"/>
  <c r="AM116" i="64"/>
  <c r="AP116" i="64"/>
  <c r="AL116" i="64"/>
  <c r="AN106" i="64"/>
  <c r="AO106" i="64"/>
  <c r="AM132" i="64"/>
  <c r="AL132" i="64"/>
  <c r="AP132" i="64"/>
  <c r="AE3" i="64"/>
  <c r="AD3" i="64"/>
  <c r="AH137" i="64"/>
  <c r="AG137" i="64"/>
  <c r="AK137" i="64"/>
  <c r="AE11" i="64"/>
  <c r="AD11" i="64"/>
  <c r="AD131" i="64"/>
  <c r="AE131" i="64"/>
  <c r="AP54" i="64"/>
  <c r="AM54" i="64"/>
  <c r="AL54" i="64"/>
  <c r="AI10" i="64"/>
  <c r="AJ10" i="64"/>
  <c r="AE17" i="64"/>
  <c r="AD17" i="64"/>
  <c r="AE9" i="64"/>
  <c r="AD9" i="64"/>
  <c r="AD139" i="64"/>
  <c r="AE139" i="64"/>
  <c r="AM134" i="64"/>
  <c r="AP134" i="64"/>
  <c r="AL134" i="64"/>
  <c r="AJ83" i="64"/>
  <c r="AI83" i="64"/>
  <c r="AJ90" i="64"/>
  <c r="AI90" i="64"/>
  <c r="AE27" i="64"/>
  <c r="AD27" i="64"/>
  <c r="AP91" i="64"/>
  <c r="AM91" i="64"/>
  <c r="AL91" i="64"/>
  <c r="AP105" i="64"/>
  <c r="AL105" i="64"/>
  <c r="AM105" i="64"/>
  <c r="AJ6" i="64"/>
  <c r="AI6" i="64"/>
  <c r="AD125" i="64"/>
  <c r="AE125" i="64"/>
  <c r="AM77" i="64"/>
  <c r="AL77" i="64"/>
  <c r="AP77" i="64"/>
  <c r="AE25" i="64"/>
  <c r="AD25" i="64"/>
  <c r="AJ121" i="64"/>
  <c r="AI121" i="64"/>
  <c r="AJ126" i="64"/>
  <c r="AI126" i="64"/>
  <c r="AP58" i="64"/>
  <c r="AM58" i="64"/>
  <c r="AL58" i="64"/>
  <c r="AK7" i="64"/>
  <c r="AH7" i="64"/>
  <c r="AG7" i="64"/>
  <c r="AH111" i="64"/>
  <c r="AK111" i="64"/>
  <c r="AG111" i="64"/>
  <c r="AG141" i="64"/>
  <c r="AH141" i="64"/>
  <c r="AK141" i="64"/>
  <c r="AM71" i="64"/>
  <c r="AL71" i="64"/>
  <c r="AP71" i="64"/>
  <c r="AH117" i="64"/>
  <c r="AK117" i="64"/>
  <c r="AG117" i="64"/>
  <c r="AK47" i="64"/>
  <c r="AH47" i="64"/>
  <c r="AG47" i="64"/>
  <c r="AE45" i="64"/>
  <c r="AD45" i="64"/>
  <c r="AM12" i="64"/>
  <c r="AL12" i="64"/>
  <c r="AP12" i="64"/>
  <c r="AJ99" i="64"/>
  <c r="AI99" i="64"/>
  <c r="AE33" i="64"/>
  <c r="AD33" i="64"/>
  <c r="AM46" i="64"/>
  <c r="AL46" i="64"/>
  <c r="AP46" i="64"/>
  <c r="AM79" i="64"/>
  <c r="AP79" i="64"/>
  <c r="AL79" i="64"/>
  <c r="AP101" i="64"/>
  <c r="AL101" i="64"/>
  <c r="AM101" i="64"/>
  <c r="AH82" i="64"/>
  <c r="AK82" i="64"/>
  <c r="AG82" i="64"/>
  <c r="AJ103" i="64"/>
  <c r="AI103" i="64"/>
  <c r="AP78" i="64"/>
  <c r="AM78" i="64"/>
  <c r="AL78" i="64"/>
  <c r="AK51" i="64"/>
  <c r="AH51" i="64"/>
  <c r="AG51" i="64"/>
  <c r="AJ112" i="64"/>
  <c r="AI112" i="64"/>
  <c r="AK49" i="64"/>
  <c r="AH49" i="64"/>
  <c r="AG49" i="64"/>
  <c r="AI52" i="64"/>
  <c r="AJ52" i="64"/>
  <c r="AP86" i="64"/>
  <c r="AM86" i="64"/>
  <c r="AL86" i="64"/>
  <c r="AK43" i="64"/>
  <c r="AH43" i="64"/>
  <c r="AG43" i="64"/>
  <c r="AL138" i="64"/>
  <c r="AM138" i="64"/>
  <c r="AP138" i="64"/>
  <c r="AD137" i="64"/>
  <c r="AE137" i="64"/>
  <c r="AJ56" i="64"/>
  <c r="AI56" i="64"/>
  <c r="AE21" i="64"/>
  <c r="AD21" i="64"/>
  <c r="AD68" i="64"/>
  <c r="AE68" i="64"/>
  <c r="AH113" i="64"/>
  <c r="AG113" i="64"/>
  <c r="AK113" i="64"/>
  <c r="AW53" i="64"/>
  <c r="AV53" i="64"/>
  <c r="AZ53" i="64"/>
  <c r="AM26" i="64"/>
  <c r="AL26" i="64"/>
  <c r="AP26" i="64"/>
  <c r="AM38" i="64"/>
  <c r="AL38" i="64"/>
  <c r="AP38" i="64"/>
  <c r="AJ18" i="64"/>
  <c r="AI18" i="64"/>
  <c r="AM83" i="64"/>
  <c r="AP83" i="64"/>
  <c r="AL83" i="64"/>
  <c r="AM48" i="64"/>
  <c r="AL48" i="64"/>
  <c r="AP48" i="64"/>
  <c r="AD129" i="64"/>
  <c r="AE129" i="64"/>
  <c r="AJ72" i="64"/>
  <c r="AI72" i="64"/>
  <c r="AJ66" i="64"/>
  <c r="AI66" i="64"/>
  <c r="AE15" i="64"/>
  <c r="AD15" i="64"/>
  <c r="AP133" i="64"/>
  <c r="AL133" i="64"/>
  <c r="AM133" i="64"/>
  <c r="AH76" i="64"/>
  <c r="AK76" i="64"/>
  <c r="AG76" i="64"/>
  <c r="AM8" i="64"/>
  <c r="AL8" i="64"/>
  <c r="AP8" i="64"/>
  <c r="AM126" i="64"/>
  <c r="AP126" i="64"/>
  <c r="AL126" i="64"/>
  <c r="AJ60" i="64"/>
  <c r="AI60" i="64"/>
  <c r="AK31" i="64"/>
  <c r="AH31" i="64"/>
  <c r="AG31" i="64"/>
  <c r="AE5" i="64"/>
  <c r="AD5" i="64"/>
  <c r="AJ93" i="64"/>
  <c r="AK29" i="64"/>
  <c r="AH29" i="64"/>
  <c r="AG29" i="64"/>
  <c r="AP99" i="64"/>
  <c r="AL99" i="64"/>
  <c r="AM99" i="64"/>
  <c r="AK19" i="64"/>
  <c r="AH19" i="64"/>
  <c r="AG19" i="64"/>
  <c r="AD82" i="64"/>
  <c r="AE82" i="64"/>
  <c r="AP103" i="64"/>
  <c r="AL103" i="64"/>
  <c r="AM103" i="64"/>
  <c r="AM112" i="64"/>
  <c r="AP112" i="64"/>
  <c r="AL112" i="64"/>
  <c r="AM28" i="64"/>
  <c r="AL28" i="64"/>
  <c r="AP28" i="64"/>
  <c r="AP115" i="64"/>
  <c r="AL115" i="64"/>
  <c r="AM115" i="64"/>
  <c r="AM14" i="64"/>
  <c r="AL14" i="64"/>
  <c r="AP14" i="64"/>
  <c r="AP80" i="64"/>
  <c r="AL80" i="64"/>
  <c r="AM80" i="64"/>
  <c r="AP84" i="64"/>
  <c r="AM84" i="64"/>
  <c r="AL84" i="64"/>
  <c r="AD135" i="64"/>
  <c r="AE135" i="64"/>
  <c r="AI110" i="64"/>
  <c r="AJ110" i="64"/>
  <c r="AP56" i="64"/>
  <c r="AL56" i="64"/>
  <c r="AM56" i="64"/>
  <c r="AJ65" i="64"/>
  <c r="AI65" i="64"/>
  <c r="AM40" i="64"/>
  <c r="AL40" i="64"/>
  <c r="AP40" i="64"/>
  <c r="AM36" i="64"/>
  <c r="AL36" i="64"/>
  <c r="AP36" i="64"/>
  <c r="AH68" i="64"/>
  <c r="AK68" i="64"/>
  <c r="AG68" i="64"/>
  <c r="AD113" i="64"/>
  <c r="AE113" i="64"/>
  <c r="AQ85" i="64"/>
  <c r="AU85" i="64"/>
  <c r="AR85" i="64"/>
  <c r="AM20" i="64"/>
  <c r="AL20" i="64"/>
  <c r="AP20" i="64"/>
  <c r="AH129" i="64"/>
  <c r="AK129" i="64"/>
  <c r="AG129" i="64"/>
  <c r="AP74" i="64"/>
  <c r="AL74" i="64"/>
  <c r="AM74" i="64"/>
  <c r="AM50" i="64"/>
  <c r="AL50" i="64"/>
  <c r="AP50" i="64"/>
  <c r="AM16" i="64"/>
  <c r="AL16" i="64"/>
  <c r="AP16" i="64"/>
  <c r="AJ133" i="64"/>
  <c r="AI133" i="64"/>
  <c r="AJ114" i="64"/>
  <c r="AI114" i="64"/>
  <c r="AD76" i="64"/>
  <c r="AE76" i="64"/>
  <c r="AK37" i="64"/>
  <c r="AH37" i="64"/>
  <c r="AG37" i="64"/>
  <c r="AI122" i="64"/>
  <c r="AJ122" i="64"/>
  <c r="AE7" i="64"/>
  <c r="AD7" i="64"/>
  <c r="AE141" i="64"/>
  <c r="AD141" i="64"/>
  <c r="AU92" i="64"/>
  <c r="AR92" i="64"/>
  <c r="AQ92" i="64"/>
  <c r="AP60" i="64"/>
  <c r="AL60" i="64"/>
  <c r="AM60" i="64"/>
  <c r="AE47" i="64"/>
  <c r="AD47" i="64"/>
  <c r="AJ62" i="64"/>
  <c r="AI62" i="64"/>
  <c r="AJ120" i="64"/>
  <c r="AI120" i="64"/>
  <c r="AJ89" i="64"/>
  <c r="AI89" i="64"/>
  <c r="AP93" i="64"/>
  <c r="AL93" i="64"/>
  <c r="AM93" i="64"/>
  <c r="AJ12" i="64"/>
  <c r="AI12" i="64"/>
  <c r="AJ107" i="64"/>
  <c r="AI107" i="64"/>
  <c r="AI46" i="64"/>
  <c r="AJ46" i="64"/>
  <c r="AD314" i="65"/>
  <c r="AD351" i="65"/>
  <c r="AI348" i="65"/>
  <c r="AJ348" i="65"/>
  <c r="AD61" i="65"/>
  <c r="AL348" i="65"/>
  <c r="AP348" i="65"/>
  <c r="AM348" i="65"/>
  <c r="AJ189" i="65"/>
  <c r="AI189" i="65"/>
  <c r="AM189" i="65"/>
  <c r="AL189" i="65"/>
  <c r="AP189" i="65"/>
  <c r="AJ260" i="65"/>
  <c r="AI260" i="65"/>
  <c r="AI252" i="65"/>
  <c r="AJ252" i="65"/>
  <c r="AJ68" i="65"/>
  <c r="AI68" i="65"/>
  <c r="AM252" i="65"/>
  <c r="AL252" i="65"/>
  <c r="AP252" i="65"/>
  <c r="AL68" i="65"/>
  <c r="AP68" i="65"/>
  <c r="AM68" i="65"/>
  <c r="AD195" i="65"/>
  <c r="AL260" i="65"/>
  <c r="AM260" i="65"/>
  <c r="AP260" i="65"/>
  <c r="AI286" i="65"/>
  <c r="AJ286" i="65"/>
  <c r="AS256" i="65"/>
  <c r="AT256" i="65"/>
  <c r="AH81" i="65"/>
  <c r="AG81" i="65"/>
  <c r="AK81" i="65"/>
  <c r="AK101" i="65"/>
  <c r="AH101" i="65"/>
  <c r="AG101" i="65"/>
  <c r="AP286" i="65"/>
  <c r="AL286" i="65"/>
  <c r="AM286" i="65"/>
  <c r="AI99" i="65"/>
  <c r="AJ99" i="65"/>
  <c r="AE57" i="65"/>
  <c r="AD57" i="65"/>
  <c r="AR272" i="65"/>
  <c r="AU272" i="65"/>
  <c r="AQ272" i="65"/>
  <c r="AH79" i="65"/>
  <c r="AK79" i="65"/>
  <c r="AG79" i="65"/>
  <c r="AP264" i="65"/>
  <c r="AL264" i="65"/>
  <c r="AM264" i="65"/>
  <c r="AK111" i="65"/>
  <c r="AH111" i="65"/>
  <c r="AG111" i="65"/>
  <c r="AD211" i="65"/>
  <c r="AE211" i="65"/>
  <c r="AD138" i="65"/>
  <c r="AE138" i="65"/>
  <c r="AL187" i="65"/>
  <c r="AM187" i="65"/>
  <c r="AP187" i="65"/>
  <c r="AH276" i="65"/>
  <c r="AK276" i="65"/>
  <c r="AG276" i="65"/>
  <c r="AD101" i="65"/>
  <c r="AE101" i="65"/>
  <c r="AG91" i="65"/>
  <c r="AK91" i="65"/>
  <c r="AH91" i="65"/>
  <c r="AE430" i="65"/>
  <c r="AD430" i="65"/>
  <c r="AG442" i="65"/>
  <c r="AK442" i="65"/>
  <c r="AH442" i="65"/>
  <c r="AG380" i="65"/>
  <c r="AH380" i="65"/>
  <c r="AK380" i="65"/>
  <c r="AP468" i="65"/>
  <c r="AM468" i="65"/>
  <c r="AL468" i="65"/>
  <c r="AH370" i="65"/>
  <c r="AG370" i="65"/>
  <c r="AK370" i="65"/>
  <c r="AJ75" i="65"/>
  <c r="AI75" i="65"/>
  <c r="AI264" i="65"/>
  <c r="AJ264" i="65"/>
  <c r="AG362" i="65"/>
  <c r="AK362" i="65"/>
  <c r="AH362" i="65"/>
  <c r="AK288" i="65"/>
  <c r="AG288" i="65"/>
  <c r="AH288" i="65"/>
  <c r="AM73" i="65"/>
  <c r="AL73" i="65"/>
  <c r="AP73" i="65"/>
  <c r="AK487" i="65"/>
  <c r="AG487" i="65"/>
  <c r="AH487" i="65"/>
  <c r="AJ193" i="65"/>
  <c r="AI193" i="65"/>
  <c r="AI199" i="65"/>
  <c r="AJ199" i="65"/>
  <c r="AE81" i="65"/>
  <c r="AD81" i="65"/>
  <c r="AJ187" i="65"/>
  <c r="AI187" i="65"/>
  <c r="AD362" i="65"/>
  <c r="AE362" i="65"/>
  <c r="AP462" i="65"/>
  <c r="AM462" i="65"/>
  <c r="AL462" i="65"/>
  <c r="AI67" i="65"/>
  <c r="AJ67" i="65"/>
  <c r="AI89" i="65"/>
  <c r="AJ89" i="65"/>
  <c r="AK171" i="65"/>
  <c r="AH171" i="65"/>
  <c r="AG171" i="65"/>
  <c r="AM298" i="65"/>
  <c r="AP298" i="65"/>
  <c r="AL298" i="65"/>
  <c r="AJ468" i="65"/>
  <c r="AI468" i="65"/>
  <c r="AE247" i="65"/>
  <c r="AD247" i="65"/>
  <c r="AJ73" i="65"/>
  <c r="AI73" i="65"/>
  <c r="AZ256" i="65"/>
  <c r="AV256" i="65"/>
  <c r="AW256" i="65"/>
  <c r="AE93" i="65"/>
  <c r="AD93" i="65"/>
  <c r="AP327" i="65"/>
  <c r="AM327" i="65"/>
  <c r="AL327" i="65"/>
  <c r="AH351" i="65"/>
  <c r="AK351" i="65"/>
  <c r="AG351" i="65"/>
  <c r="AE487" i="65"/>
  <c r="AD487" i="65"/>
  <c r="AL77" i="65"/>
  <c r="AP77" i="65"/>
  <c r="AM77" i="65"/>
  <c r="AL193" i="65"/>
  <c r="AP193" i="65"/>
  <c r="AM193" i="65"/>
  <c r="AE355" i="65"/>
  <c r="AD355" i="65"/>
  <c r="AD219" i="65"/>
  <c r="AE219" i="65"/>
  <c r="AI462" i="65"/>
  <c r="AJ462" i="65"/>
  <c r="AL67" i="65"/>
  <c r="AP67" i="65"/>
  <c r="AM67" i="65"/>
  <c r="AL89" i="65"/>
  <c r="AP89" i="65"/>
  <c r="AM89" i="65"/>
  <c r="AH441" i="65"/>
  <c r="AG441" i="65"/>
  <c r="AK441" i="65"/>
  <c r="AH291" i="65"/>
  <c r="AK291" i="65"/>
  <c r="AG291" i="65"/>
  <c r="AJ298" i="65"/>
  <c r="AI298" i="65"/>
  <c r="AI62" i="65"/>
  <c r="AJ62" i="65"/>
  <c r="AE276" i="65"/>
  <c r="AD276" i="65"/>
  <c r="AL99" i="65"/>
  <c r="AM99" i="65"/>
  <c r="AP99" i="65"/>
  <c r="AH247" i="65"/>
  <c r="AG247" i="65"/>
  <c r="AK247" i="65"/>
  <c r="AE364" i="65"/>
  <c r="AD364" i="65"/>
  <c r="AH93" i="65"/>
  <c r="AG93" i="65"/>
  <c r="AK93" i="65"/>
  <c r="AI327" i="65"/>
  <c r="AJ327" i="65"/>
  <c r="AI77" i="65"/>
  <c r="AJ77" i="65"/>
  <c r="AP199" i="65"/>
  <c r="AM199" i="65"/>
  <c r="AL199" i="65"/>
  <c r="AE109" i="65"/>
  <c r="AD109" i="65"/>
  <c r="AH61" i="65"/>
  <c r="AG61" i="65"/>
  <c r="AK61" i="65"/>
  <c r="AH195" i="65"/>
  <c r="AG195" i="65"/>
  <c r="AK195" i="65"/>
  <c r="AD87" i="65"/>
  <c r="AE87" i="65"/>
  <c r="AD441" i="65"/>
  <c r="AE441" i="65"/>
  <c r="AE291" i="65"/>
  <c r="AD291" i="65"/>
  <c r="AG57" i="65"/>
  <c r="AH57" i="65"/>
  <c r="AK57" i="65"/>
  <c r="AK268" i="65"/>
  <c r="AG268" i="65"/>
  <c r="AH268" i="65"/>
  <c r="AG138" i="65"/>
  <c r="AK138" i="65"/>
  <c r="AH138" i="65"/>
  <c r="AD274" i="65"/>
  <c r="AE274" i="65"/>
  <c r="AD171" i="65"/>
  <c r="AE171" i="65"/>
  <c r="AK364" i="65"/>
  <c r="AG364" i="65"/>
  <c r="AH364" i="65"/>
  <c r="AN272" i="65"/>
  <c r="AO272" i="65"/>
  <c r="AD79" i="65"/>
  <c r="AE79" i="65"/>
  <c r="AM62" i="65"/>
  <c r="AL62" i="65"/>
  <c r="AP62" i="65"/>
  <c r="AD111" i="65"/>
  <c r="AE111" i="65"/>
  <c r="AD268" i="65"/>
  <c r="AE268" i="65"/>
  <c r="AG211" i="65"/>
  <c r="AK211" i="65"/>
  <c r="AH211" i="65"/>
  <c r="AH109" i="65"/>
  <c r="AG109" i="65"/>
  <c r="AK109" i="65"/>
  <c r="AG355" i="65"/>
  <c r="AK355" i="65"/>
  <c r="AH355" i="65"/>
  <c r="AG219" i="65"/>
  <c r="AK219" i="65"/>
  <c r="AH219" i="65"/>
  <c r="AE288" i="65"/>
  <c r="AD288" i="65"/>
  <c r="AE91" i="65"/>
  <c r="AD91" i="65"/>
  <c r="AH430" i="65"/>
  <c r="AK430" i="65"/>
  <c r="AG430" i="65"/>
  <c r="AH274" i="65"/>
  <c r="AK274" i="65"/>
  <c r="AG274" i="65"/>
  <c r="AE442" i="65"/>
  <c r="AD442" i="65"/>
  <c r="AD380" i="65"/>
  <c r="AE380" i="65"/>
  <c r="AH87" i="65"/>
  <c r="AK87" i="65"/>
  <c r="AG87" i="65"/>
  <c r="AE370" i="65"/>
  <c r="AD370" i="65"/>
  <c r="AM75" i="65"/>
  <c r="AL75" i="65"/>
  <c r="AP75" i="65"/>
  <c r="AH278" i="65"/>
  <c r="AK278" i="65"/>
  <c r="AG278" i="65"/>
  <c r="AP359" i="65"/>
  <c r="AM359" i="65"/>
  <c r="AL359" i="65"/>
  <c r="AR71" i="65"/>
  <c r="AQ71" i="65"/>
  <c r="AU71" i="65"/>
  <c r="AD63" i="65"/>
  <c r="AE63" i="65"/>
  <c r="AR16" i="65"/>
  <c r="AQ16" i="65"/>
  <c r="AU16" i="65"/>
  <c r="AE341" i="65"/>
  <c r="AD341" i="65"/>
  <c r="AP78" i="65"/>
  <c r="AL78" i="65"/>
  <c r="AM78" i="65"/>
  <c r="AN215" i="65"/>
  <c r="AO215" i="65"/>
  <c r="AK472" i="65"/>
  <c r="AH472" i="65"/>
  <c r="AG472" i="65"/>
  <c r="AD292" i="65"/>
  <c r="AE292" i="65"/>
  <c r="AD418" i="65"/>
  <c r="AE418" i="65"/>
  <c r="AP383" i="65"/>
  <c r="AL383" i="65"/>
  <c r="AM383" i="65"/>
  <c r="AJ302" i="65"/>
  <c r="AI302" i="65"/>
  <c r="AD505" i="65"/>
  <c r="AE505" i="65"/>
  <c r="AZ131" i="65"/>
  <c r="AW131" i="65"/>
  <c r="AV131" i="65"/>
  <c r="AE450" i="65"/>
  <c r="AD450" i="65"/>
  <c r="AH152" i="65"/>
  <c r="AK152" i="65"/>
  <c r="AG152" i="65"/>
  <c r="AJ3" i="65"/>
  <c r="AI3" i="65"/>
  <c r="AN378" i="65"/>
  <c r="AO378" i="65"/>
  <c r="AL494" i="65"/>
  <c r="AP494" i="65"/>
  <c r="AM494" i="65"/>
  <c r="AL55" i="65"/>
  <c r="AP55" i="65"/>
  <c r="AM55" i="65"/>
  <c r="AO372" i="65"/>
  <c r="AN372" i="65"/>
  <c r="AM119" i="65"/>
  <c r="AL119" i="65"/>
  <c r="AP119" i="65"/>
  <c r="AH473" i="65"/>
  <c r="AG473" i="65"/>
  <c r="AK473" i="65"/>
  <c r="AJ322" i="65"/>
  <c r="AI322" i="65"/>
  <c r="AD485" i="65"/>
  <c r="AE485" i="65"/>
  <c r="AI479" i="65"/>
  <c r="AJ479" i="65"/>
  <c r="AO40" i="65"/>
  <c r="AN40" i="65"/>
  <c r="AO32" i="65"/>
  <c r="AN32" i="65"/>
  <c r="AJ213" i="65"/>
  <c r="AI213" i="65"/>
  <c r="AI475" i="65"/>
  <c r="AJ475" i="65"/>
  <c r="AO94" i="65"/>
  <c r="AN94" i="65"/>
  <c r="AD409" i="65"/>
  <c r="AE409" i="65"/>
  <c r="AL45" i="65"/>
  <c r="AP45" i="65"/>
  <c r="AM45" i="65"/>
  <c r="AU436" i="65"/>
  <c r="AR436" i="65"/>
  <c r="AQ436" i="65"/>
  <c r="AL342" i="65"/>
  <c r="AP342" i="65"/>
  <c r="AM342" i="65"/>
  <c r="AJ217" i="65"/>
  <c r="AI217" i="65"/>
  <c r="AR374" i="65"/>
  <c r="AQ374" i="65"/>
  <c r="AU374" i="65"/>
  <c r="AH296" i="65"/>
  <c r="AG296" i="65"/>
  <c r="AK296" i="65"/>
  <c r="AE303" i="65"/>
  <c r="AD303" i="65"/>
  <c r="AZ97" i="65"/>
  <c r="AV97" i="65"/>
  <c r="AW97" i="65"/>
  <c r="AK402" i="65"/>
  <c r="AH402" i="65"/>
  <c r="AG402" i="65"/>
  <c r="AP242" i="65"/>
  <c r="AM242" i="65"/>
  <c r="AL242" i="65"/>
  <c r="AT80" i="65"/>
  <c r="AS80" i="65"/>
  <c r="AE118" i="65"/>
  <c r="AD118" i="65"/>
  <c r="AH263" i="65"/>
  <c r="AG263" i="65"/>
  <c r="AK263" i="65"/>
  <c r="AM117" i="65"/>
  <c r="AL117" i="65"/>
  <c r="AP117" i="65"/>
  <c r="AJ367" i="65"/>
  <c r="AI367" i="65"/>
  <c r="AD400" i="65"/>
  <c r="AE400" i="65"/>
  <c r="AP249" i="65"/>
  <c r="AL249" i="65"/>
  <c r="AM249" i="65"/>
  <c r="AJ299" i="65"/>
  <c r="AI299" i="65"/>
  <c r="AZ493" i="65"/>
  <c r="AW493" i="65"/>
  <c r="AV493" i="65"/>
  <c r="AI308" i="65"/>
  <c r="AJ308" i="65"/>
  <c r="AR10" i="65"/>
  <c r="AQ10" i="65"/>
  <c r="AU10" i="65"/>
  <c r="AP210" i="65"/>
  <c r="AM210" i="65"/>
  <c r="AL210" i="65"/>
  <c r="AO191" i="65"/>
  <c r="AN191" i="65"/>
  <c r="AJ266" i="65"/>
  <c r="AI266" i="65"/>
  <c r="AE120" i="65"/>
  <c r="AD120" i="65"/>
  <c r="AO216" i="65"/>
  <c r="AN216" i="65"/>
  <c r="AN437" i="65"/>
  <c r="AO437" i="65"/>
  <c r="AZ103" i="65"/>
  <c r="AW103" i="65"/>
  <c r="AV103" i="65"/>
  <c r="AR231" i="65"/>
  <c r="AQ231" i="65"/>
  <c r="AU231" i="65"/>
  <c r="AI315" i="65"/>
  <c r="AJ315" i="65"/>
  <c r="AK408" i="65"/>
  <c r="AH408" i="65"/>
  <c r="AG408" i="65"/>
  <c r="AU399" i="65"/>
  <c r="AR399" i="65"/>
  <c r="AQ399" i="65"/>
  <c r="AD428" i="65"/>
  <c r="AE428" i="65"/>
  <c r="AN6" i="65"/>
  <c r="AO6" i="65"/>
  <c r="AG182" i="65"/>
  <c r="AH182" i="65"/>
  <c r="AK182" i="65"/>
  <c r="AH499" i="65"/>
  <c r="AK499" i="65"/>
  <c r="AG499" i="65"/>
  <c r="AK202" i="65"/>
  <c r="AH202" i="65"/>
  <c r="AG202" i="65"/>
  <c r="AO271" i="65"/>
  <c r="AN271" i="65"/>
  <c r="AG459" i="65"/>
  <c r="AK459" i="65"/>
  <c r="AH459" i="65"/>
  <c r="AJ25" i="65"/>
  <c r="AI25" i="65"/>
  <c r="AD429" i="65"/>
  <c r="AE429" i="65"/>
  <c r="AQ460" i="65"/>
  <c r="AU460" i="65"/>
  <c r="AR460" i="65"/>
  <c r="AM311" i="65"/>
  <c r="AP311" i="65"/>
  <c r="AL311" i="65"/>
  <c r="AK413" i="65"/>
  <c r="AH413" i="65"/>
  <c r="AG413" i="65"/>
  <c r="AJ17" i="65"/>
  <c r="AI17" i="65"/>
  <c r="AP453" i="65"/>
  <c r="AM453" i="65"/>
  <c r="AL453" i="65"/>
  <c r="AP142" i="65"/>
  <c r="AM142" i="65"/>
  <c r="AL142" i="65"/>
  <c r="AD404" i="65"/>
  <c r="AE404" i="65"/>
  <c r="AP467" i="65"/>
  <c r="AM467" i="65"/>
  <c r="AL467" i="65"/>
  <c r="AP476" i="65"/>
  <c r="AL476" i="65"/>
  <c r="AM476" i="65"/>
  <c r="AM133" i="65"/>
  <c r="AP133" i="65"/>
  <c r="AL133" i="65"/>
  <c r="AK9" i="65"/>
  <c r="AG9" i="65"/>
  <c r="AH9" i="65"/>
  <c r="AM241" i="65"/>
  <c r="AL241" i="65"/>
  <c r="AP241" i="65"/>
  <c r="AP363" i="65"/>
  <c r="AL363" i="65"/>
  <c r="AM363" i="65"/>
  <c r="AE285" i="65"/>
  <c r="AD285" i="65"/>
  <c r="AJ209" i="65"/>
  <c r="AI209" i="65"/>
  <c r="AP433" i="65"/>
  <c r="AM433" i="65"/>
  <c r="AL433" i="65"/>
  <c r="AI339" i="65"/>
  <c r="AJ339" i="65"/>
  <c r="AO149" i="65"/>
  <c r="AN149" i="65"/>
  <c r="AQ514" i="65"/>
  <c r="AR514" i="65"/>
  <c r="AU514" i="65"/>
  <c r="AO324" i="65"/>
  <c r="AN324" i="65"/>
  <c r="AN382" i="65"/>
  <c r="AO382" i="65"/>
  <c r="AN22" i="65"/>
  <c r="AO22" i="65"/>
  <c r="AJ39" i="65"/>
  <c r="AI39" i="65"/>
  <c r="AP496" i="65"/>
  <c r="AL496" i="65"/>
  <c r="AM496" i="65"/>
  <c r="AE489" i="65"/>
  <c r="AD489" i="65"/>
  <c r="AR235" i="65"/>
  <c r="AQ235" i="65"/>
  <c r="AU235" i="65"/>
  <c r="AP148" i="65"/>
  <c r="AM148" i="65"/>
  <c r="AL148" i="65"/>
  <c r="AE508" i="65"/>
  <c r="AD508" i="65"/>
  <c r="AP369" i="65"/>
  <c r="AM369" i="65"/>
  <c r="AL369" i="65"/>
  <c r="AI513" i="65"/>
  <c r="AJ513" i="65"/>
  <c r="AJ220" i="65"/>
  <c r="AI220" i="65"/>
  <c r="AJ366" i="65"/>
  <c r="AI366" i="65"/>
  <c r="AK504" i="65"/>
  <c r="AH504" i="65"/>
  <c r="AG504" i="65"/>
  <c r="AT107" i="65"/>
  <c r="AS107" i="65"/>
  <c r="AP248" i="65"/>
  <c r="AM248" i="65"/>
  <c r="AL248" i="65"/>
  <c r="AH503" i="65"/>
  <c r="AG503" i="65"/>
  <c r="AK503" i="65"/>
  <c r="AD420" i="65"/>
  <c r="AE420" i="65"/>
  <c r="AM432" i="65"/>
  <c r="AP432" i="65"/>
  <c r="AL432" i="65"/>
  <c r="AO255" i="65"/>
  <c r="AN255" i="65"/>
  <c r="AD136" i="65"/>
  <c r="AE136" i="65"/>
  <c r="AJ377" i="65"/>
  <c r="AI377" i="65"/>
  <c r="AI314" i="65"/>
  <c r="AJ314" i="65"/>
  <c r="AR223" i="65"/>
  <c r="AQ223" i="65"/>
  <c r="AU223" i="65"/>
  <c r="AE323" i="65"/>
  <c r="AD323" i="65"/>
  <c r="AP385" i="65"/>
  <c r="AM385" i="65"/>
  <c r="AL385" i="65"/>
  <c r="AM275" i="65"/>
  <c r="AL275" i="65"/>
  <c r="AP275" i="65"/>
  <c r="AO88" i="65"/>
  <c r="AN88" i="65"/>
  <c r="AP512" i="65"/>
  <c r="AL512" i="65"/>
  <c r="AM512" i="65"/>
  <c r="AJ329" i="65"/>
  <c r="AI329" i="65"/>
  <c r="AQ76" i="65"/>
  <c r="AU76" i="65"/>
  <c r="AR76" i="65"/>
  <c r="AO86" i="65"/>
  <c r="AN86" i="65"/>
  <c r="AO474" i="65"/>
  <c r="AN474" i="65"/>
  <c r="AJ123" i="65"/>
  <c r="AI123" i="65"/>
  <c r="AO386" i="65"/>
  <c r="AN386" i="65"/>
  <c r="AO52" i="65"/>
  <c r="AN52" i="65"/>
  <c r="AI273" i="65"/>
  <c r="AJ273" i="65"/>
  <c r="AT92" i="65"/>
  <c r="AS92" i="65"/>
  <c r="AJ246" i="65"/>
  <c r="AI246" i="65"/>
  <c r="AD419" i="65"/>
  <c r="AE419" i="65"/>
  <c r="AP330" i="65"/>
  <c r="AM330" i="65"/>
  <c r="AL330" i="65"/>
  <c r="AH128" i="65"/>
  <c r="AK128" i="65"/>
  <c r="AG128" i="65"/>
  <c r="AH483" i="65"/>
  <c r="AK483" i="65"/>
  <c r="AG483" i="65"/>
  <c r="AP253" i="65"/>
  <c r="AL253" i="65"/>
  <c r="AM253" i="65"/>
  <c r="AU50" i="65"/>
  <c r="AR50" i="65"/>
  <c r="AQ50" i="65"/>
  <c r="AL33" i="65"/>
  <c r="AP33" i="65"/>
  <c r="AM33" i="65"/>
  <c r="AP318" i="65"/>
  <c r="AM318" i="65"/>
  <c r="AL318" i="65"/>
  <c r="AM466" i="65"/>
  <c r="AP466" i="65"/>
  <c r="AL466" i="65"/>
  <c r="AP180" i="65"/>
  <c r="AL180" i="65"/>
  <c r="AM180" i="65"/>
  <c r="AE31" i="65"/>
  <c r="AD31" i="65"/>
  <c r="AR18" i="65"/>
  <c r="AU18" i="65"/>
  <c r="AQ18" i="65"/>
  <c r="AS165" i="65"/>
  <c r="AT165" i="65"/>
  <c r="AP465" i="65"/>
  <c r="AM465" i="65"/>
  <c r="AL465" i="65"/>
  <c r="AP240" i="65"/>
  <c r="AM240" i="65"/>
  <c r="AL240" i="65"/>
  <c r="AK410" i="65"/>
  <c r="AH410" i="65"/>
  <c r="AG410" i="65"/>
  <c r="AN283" i="65"/>
  <c r="AO283" i="65"/>
  <c r="AO168" i="65"/>
  <c r="AN168" i="65"/>
  <c r="AK449" i="65"/>
  <c r="AH449" i="65"/>
  <c r="AG449" i="65"/>
  <c r="AI60" i="65"/>
  <c r="AJ60" i="65"/>
  <c r="AJ13" i="65"/>
  <c r="AI13" i="65"/>
  <c r="AL511" i="65"/>
  <c r="AP511" i="65"/>
  <c r="AM511" i="65"/>
  <c r="AJ305" i="65"/>
  <c r="AI305" i="65"/>
  <c r="AJ234" i="65"/>
  <c r="AI234" i="65"/>
  <c r="AM245" i="65"/>
  <c r="AL245" i="65"/>
  <c r="AP245" i="65"/>
  <c r="AN443" i="65"/>
  <c r="AO443" i="65"/>
  <c r="AN458" i="65"/>
  <c r="AO458" i="65"/>
  <c r="AU173" i="65"/>
  <c r="AR173" i="65"/>
  <c r="AQ173" i="65"/>
  <c r="AI488" i="65"/>
  <c r="AJ488" i="65"/>
  <c r="AP257" i="65"/>
  <c r="AL257" i="65"/>
  <c r="AM257" i="65"/>
  <c r="AE278" i="65"/>
  <c r="AD278" i="65"/>
  <c r="AJ359" i="65"/>
  <c r="AI359" i="65"/>
  <c r="AH63" i="65"/>
  <c r="AK63" i="65"/>
  <c r="AG63" i="65"/>
  <c r="AH341" i="65"/>
  <c r="AG341" i="65"/>
  <c r="AK341" i="65"/>
  <c r="AO139" i="65"/>
  <c r="AN139" i="65"/>
  <c r="AK418" i="65"/>
  <c r="AH418" i="65"/>
  <c r="AG418" i="65"/>
  <c r="AJ212" i="65"/>
  <c r="AI212" i="65"/>
  <c r="AE23" i="65"/>
  <c r="AD23" i="65"/>
  <c r="AH450" i="65"/>
  <c r="AK450" i="65"/>
  <c r="AG450" i="65"/>
  <c r="AT104" i="65"/>
  <c r="AS104" i="65"/>
  <c r="AD186" i="65"/>
  <c r="AE186" i="65"/>
  <c r="AH116" i="65"/>
  <c r="AK116" i="65"/>
  <c r="AG116" i="65"/>
  <c r="AJ143" i="65"/>
  <c r="AI143" i="65"/>
  <c r="AH485" i="65"/>
  <c r="AK485" i="65"/>
  <c r="AG485" i="65"/>
  <c r="AJ258" i="65"/>
  <c r="AI258" i="65"/>
  <c r="AJ90" i="65"/>
  <c r="AI90" i="65"/>
  <c r="AD509" i="65"/>
  <c r="AE509" i="65"/>
  <c r="AJ277" i="65"/>
  <c r="AI277" i="65"/>
  <c r="AO156" i="65"/>
  <c r="AN156" i="65"/>
  <c r="AQ94" i="65"/>
  <c r="AU94" i="65"/>
  <c r="AR94" i="65"/>
  <c r="AO436" i="65"/>
  <c r="AN436" i="65"/>
  <c r="AR20" i="65"/>
  <c r="AQ20" i="65"/>
  <c r="AU20" i="65"/>
  <c r="AL345" i="65"/>
  <c r="AP345" i="65"/>
  <c r="AM345" i="65"/>
  <c r="AJ381" i="65"/>
  <c r="AI381" i="65"/>
  <c r="AO374" i="65"/>
  <c r="AN374" i="65"/>
  <c r="AJ336" i="65"/>
  <c r="AI336" i="65"/>
  <c r="AO431" i="65"/>
  <c r="AN431" i="65"/>
  <c r="AO360" i="65"/>
  <c r="AN360" i="65"/>
  <c r="AT97" i="65"/>
  <c r="AS97" i="65"/>
  <c r="AD150" i="65"/>
  <c r="AE150" i="65"/>
  <c r="AJ281" i="65"/>
  <c r="AI281" i="65"/>
  <c r="AJ287" i="65"/>
  <c r="AI287" i="65"/>
  <c r="AK415" i="65"/>
  <c r="AH415" i="65"/>
  <c r="AG415" i="65"/>
  <c r="AW80" i="65"/>
  <c r="AV80" i="65"/>
  <c r="AZ80" i="65"/>
  <c r="AJ270" i="65"/>
  <c r="AI270" i="65"/>
  <c r="AL347" i="65"/>
  <c r="AP347" i="65"/>
  <c r="AM347" i="65"/>
  <c r="AI56" i="65"/>
  <c r="AJ56" i="65"/>
  <c r="AL486" i="65"/>
  <c r="AM486" i="65"/>
  <c r="AP486" i="65"/>
  <c r="AP232" i="65"/>
  <c r="AM232" i="65"/>
  <c r="AL232" i="65"/>
  <c r="AQ482" i="65"/>
  <c r="AU482" i="65"/>
  <c r="AR482" i="65"/>
  <c r="AK400" i="65"/>
  <c r="AH400" i="65"/>
  <c r="AG400" i="65"/>
  <c r="AR239" i="65"/>
  <c r="AQ239" i="65"/>
  <c r="AU239" i="65"/>
  <c r="AM141" i="65"/>
  <c r="AL141" i="65"/>
  <c r="AP141" i="65"/>
  <c r="AJ379" i="65"/>
  <c r="AI379" i="65"/>
  <c r="AN470" i="65"/>
  <c r="AO470" i="65"/>
  <c r="AM308" i="65"/>
  <c r="AP308" i="65"/>
  <c r="AL308" i="65"/>
  <c r="AH126" i="65"/>
  <c r="AK126" i="65"/>
  <c r="AG126" i="65"/>
  <c r="AM266" i="65"/>
  <c r="AP266" i="65"/>
  <c r="AL266" i="65"/>
  <c r="AU169" i="65"/>
  <c r="AR169" i="65"/>
  <c r="AQ169" i="65"/>
  <c r="AL498" i="65"/>
  <c r="AM498" i="65"/>
  <c r="AP498" i="65"/>
  <c r="AD406" i="65"/>
  <c r="AE406" i="65"/>
  <c r="AO100" i="65"/>
  <c r="AN100" i="65"/>
  <c r="AD412" i="65"/>
  <c r="AE412" i="65"/>
  <c r="AU216" i="65"/>
  <c r="AQ216" i="65"/>
  <c r="AR216" i="65"/>
  <c r="AU437" i="65"/>
  <c r="AR437" i="65"/>
  <c r="AQ437" i="65"/>
  <c r="AT103" i="65"/>
  <c r="AS103" i="65"/>
  <c r="AE334" i="65"/>
  <c r="AD334" i="65"/>
  <c r="AM205" i="65"/>
  <c r="AL205" i="65"/>
  <c r="AP205" i="65"/>
  <c r="AJ500" i="65"/>
  <c r="AI500" i="65"/>
  <c r="AZ201" i="65"/>
  <c r="AW201" i="65"/>
  <c r="AV201" i="65"/>
  <c r="AO28" i="65"/>
  <c r="AN28" i="65"/>
  <c r="AO54" i="65"/>
  <c r="AN54" i="65"/>
  <c r="AK445" i="65"/>
  <c r="AH445" i="65"/>
  <c r="AG445" i="65"/>
  <c r="AJ15" i="65"/>
  <c r="AI15" i="65"/>
  <c r="AO227" i="65"/>
  <c r="AN227" i="65"/>
  <c r="AU454" i="65"/>
  <c r="AQ454" i="65"/>
  <c r="AR454" i="65"/>
  <c r="AO108" i="65"/>
  <c r="AN108" i="65"/>
  <c r="AJ343" i="65"/>
  <c r="AI343" i="65"/>
  <c r="AK428" i="65"/>
  <c r="AH428" i="65"/>
  <c r="AG428" i="65"/>
  <c r="AJ480" i="65"/>
  <c r="AI480" i="65"/>
  <c r="AD202" i="65"/>
  <c r="AE202" i="65"/>
  <c r="AJ207" i="65"/>
  <c r="AI207" i="65"/>
  <c r="AD459" i="65"/>
  <c r="AE459" i="65"/>
  <c r="AP25" i="65"/>
  <c r="AL25" i="65"/>
  <c r="AM25" i="65"/>
  <c r="AK417" i="65"/>
  <c r="AH417" i="65"/>
  <c r="AG417" i="65"/>
  <c r="AD413" i="65"/>
  <c r="AE413" i="65"/>
  <c r="AN4" i="65"/>
  <c r="AO4" i="65"/>
  <c r="AL17" i="65"/>
  <c r="AP17" i="65"/>
  <c r="AM17" i="65"/>
  <c r="AO204" i="65"/>
  <c r="AN204" i="65"/>
  <c r="AK404" i="65"/>
  <c r="AH404" i="65"/>
  <c r="AG404" i="65"/>
  <c r="AJ467" i="65"/>
  <c r="AI467" i="65"/>
  <c r="AJ133" i="65"/>
  <c r="AI133" i="65"/>
  <c r="AJ241" i="65"/>
  <c r="AI241" i="65"/>
  <c r="AI279" i="65"/>
  <c r="AJ279" i="65"/>
  <c r="AK285" i="65"/>
  <c r="AG285" i="65"/>
  <c r="AH285" i="65"/>
  <c r="AN26" i="65"/>
  <c r="AO26" i="65"/>
  <c r="AJ433" i="65"/>
  <c r="AI433" i="65"/>
  <c r="AJ155" i="65"/>
  <c r="AI155" i="65"/>
  <c r="AU388" i="65"/>
  <c r="AR388" i="65"/>
  <c r="AQ388" i="65"/>
  <c r="AO514" i="65"/>
  <c r="AN514" i="65"/>
  <c r="AP176" i="65"/>
  <c r="AL176" i="65"/>
  <c r="AM176" i="65"/>
  <c r="AD170" i="65"/>
  <c r="AE170" i="65"/>
  <c r="AJ21" i="65"/>
  <c r="AI21" i="65"/>
  <c r="AK508" i="65"/>
  <c r="AG508" i="65"/>
  <c r="AH508" i="65"/>
  <c r="AO371" i="65"/>
  <c r="AN371" i="65"/>
  <c r="AK194" i="65"/>
  <c r="AH194" i="65"/>
  <c r="AG194" i="65"/>
  <c r="AP220" i="65"/>
  <c r="AM220" i="65"/>
  <c r="AL220" i="65"/>
  <c r="AI306" i="65"/>
  <c r="AJ306" i="65"/>
  <c r="AM366" i="65"/>
  <c r="AP366" i="65"/>
  <c r="AL366" i="65"/>
  <c r="AE504" i="65"/>
  <c r="AD504" i="65"/>
  <c r="AD188" i="65"/>
  <c r="AE188" i="65"/>
  <c r="AU36" i="65"/>
  <c r="AR36" i="65"/>
  <c r="AQ36" i="65"/>
  <c r="AJ248" i="65"/>
  <c r="AI248" i="65"/>
  <c r="AK420" i="65"/>
  <c r="AH420" i="65"/>
  <c r="AG420" i="65"/>
  <c r="AJ432" i="65"/>
  <c r="AI432" i="65"/>
  <c r="AK407" i="65"/>
  <c r="AH407" i="65"/>
  <c r="AG407" i="65"/>
  <c r="AM177" i="65"/>
  <c r="AP177" i="65"/>
  <c r="AL177" i="65"/>
  <c r="AJ19" i="65"/>
  <c r="AI19" i="65"/>
  <c r="AH323" i="65"/>
  <c r="AK323" i="65"/>
  <c r="AG323" i="65"/>
  <c r="AZ95" i="65"/>
  <c r="AW95" i="65"/>
  <c r="AV95" i="65"/>
  <c r="AQ88" i="65"/>
  <c r="AU88" i="65"/>
  <c r="AR88" i="65"/>
  <c r="AO167" i="65"/>
  <c r="AN167" i="65"/>
  <c r="AP236" i="65"/>
  <c r="AM236" i="65"/>
  <c r="AL236" i="65"/>
  <c r="AK403" i="65"/>
  <c r="AH403" i="65"/>
  <c r="AG403" i="65"/>
  <c r="AQ86" i="65"/>
  <c r="AU86" i="65"/>
  <c r="AR86" i="65"/>
  <c r="AQ474" i="65"/>
  <c r="AR474" i="65"/>
  <c r="AU474" i="65"/>
  <c r="AM123" i="65"/>
  <c r="AL123" i="65"/>
  <c r="AP123" i="65"/>
  <c r="AJ506" i="65"/>
  <c r="AI506" i="65"/>
  <c r="AJ238" i="65"/>
  <c r="AI238" i="65"/>
  <c r="AK405" i="65"/>
  <c r="AH405" i="65"/>
  <c r="AG405" i="65"/>
  <c r="AU44" i="65"/>
  <c r="AR44" i="65"/>
  <c r="AQ44" i="65"/>
  <c r="AL273" i="65"/>
  <c r="AP273" i="65"/>
  <c r="AM273" i="65"/>
  <c r="AW92" i="65"/>
  <c r="AV92" i="65"/>
  <c r="AZ92" i="65"/>
  <c r="AD416" i="65"/>
  <c r="AE416" i="65"/>
  <c r="AP246" i="65"/>
  <c r="AM246" i="65"/>
  <c r="AL246" i="65"/>
  <c r="AP5" i="65"/>
  <c r="AM5" i="65"/>
  <c r="AL5" i="65"/>
  <c r="AE128" i="65"/>
  <c r="AD128" i="65"/>
  <c r="AO50" i="65"/>
  <c r="AN50" i="65"/>
  <c r="AJ375" i="65"/>
  <c r="AI375" i="65"/>
  <c r="AD69" i="65"/>
  <c r="AE69" i="65"/>
  <c r="AJ140" i="65"/>
  <c r="AI140" i="65"/>
  <c r="AR151" i="65"/>
  <c r="AQ151" i="65"/>
  <c r="AU151" i="65"/>
  <c r="AE326" i="65"/>
  <c r="AD326" i="65"/>
  <c r="AI72" i="65"/>
  <c r="AJ72" i="65"/>
  <c r="AJ180" i="65"/>
  <c r="AI180" i="65"/>
  <c r="AV165" i="65"/>
  <c r="AW165" i="65"/>
  <c r="AZ165" i="65"/>
  <c r="AJ240" i="65"/>
  <c r="AI240" i="65"/>
  <c r="AO368" i="65"/>
  <c r="AN368" i="65"/>
  <c r="AH325" i="65"/>
  <c r="AG325" i="65"/>
  <c r="AK325" i="65"/>
  <c r="AJ43" i="65"/>
  <c r="AI43" i="65"/>
  <c r="AP457" i="65"/>
  <c r="AM457" i="65"/>
  <c r="AL457" i="65"/>
  <c r="AP60" i="65"/>
  <c r="AM60" i="65"/>
  <c r="AL60" i="65"/>
  <c r="AJ456" i="65"/>
  <c r="AI456" i="65"/>
  <c r="AP13" i="65"/>
  <c r="AM13" i="65"/>
  <c r="AL13" i="65"/>
  <c r="AL305" i="65"/>
  <c r="AM305" i="65"/>
  <c r="AP305" i="65"/>
  <c r="AP234" i="65"/>
  <c r="AM234" i="65"/>
  <c r="AL234" i="65"/>
  <c r="AJ245" i="65"/>
  <c r="AI245" i="65"/>
  <c r="AQ443" i="65"/>
  <c r="AU443" i="65"/>
  <c r="AR443" i="65"/>
  <c r="AK490" i="65"/>
  <c r="AH490" i="65"/>
  <c r="AG490" i="65"/>
  <c r="AP488" i="65"/>
  <c r="AM488" i="65"/>
  <c r="AL488" i="65"/>
  <c r="AO16" i="65"/>
  <c r="AN16" i="65"/>
  <c r="AO397" i="65"/>
  <c r="AN397" i="65"/>
  <c r="AP164" i="65"/>
  <c r="AL164" i="65"/>
  <c r="AM164" i="65"/>
  <c r="AU440" i="65"/>
  <c r="AR440" i="65"/>
  <c r="AQ440" i="65"/>
  <c r="AJ179" i="65"/>
  <c r="AI179" i="65"/>
  <c r="AI64" i="65"/>
  <c r="AJ64" i="65"/>
  <c r="AP212" i="65"/>
  <c r="AM212" i="65"/>
  <c r="AL212" i="65"/>
  <c r="AJ289" i="65"/>
  <c r="AI289" i="65"/>
  <c r="AJ301" i="65"/>
  <c r="AI301" i="65"/>
  <c r="AH507" i="65"/>
  <c r="AK507" i="65"/>
  <c r="AG507" i="65"/>
  <c r="AN65" i="65"/>
  <c r="AO65" i="65"/>
  <c r="AR163" i="65"/>
  <c r="AQ163" i="65"/>
  <c r="AU163" i="65"/>
  <c r="AI356" i="65"/>
  <c r="AJ356" i="65"/>
  <c r="AO106" i="65"/>
  <c r="AN106" i="65"/>
  <c r="AO160" i="65"/>
  <c r="AN160" i="65"/>
  <c r="AK427" i="65"/>
  <c r="AH427" i="65"/>
  <c r="AG427" i="65"/>
  <c r="AJ55" i="65"/>
  <c r="AI55" i="65"/>
  <c r="AW104" i="65"/>
  <c r="AV104" i="65"/>
  <c r="AZ104" i="65"/>
  <c r="AK186" i="65"/>
  <c r="AH186" i="65"/>
  <c r="AG186" i="65"/>
  <c r="AJ357" i="65"/>
  <c r="AI357" i="65"/>
  <c r="AE116" i="65"/>
  <c r="AD116" i="65"/>
  <c r="AM143" i="65"/>
  <c r="AL143" i="65"/>
  <c r="AP143" i="65"/>
  <c r="AL322" i="65"/>
  <c r="AM322" i="65"/>
  <c r="AP322" i="65"/>
  <c r="AM258" i="65"/>
  <c r="AP258" i="65"/>
  <c r="AL258" i="65"/>
  <c r="AU434" i="65"/>
  <c r="AR434" i="65"/>
  <c r="AQ434" i="65"/>
  <c r="AU48" i="65"/>
  <c r="AR48" i="65"/>
  <c r="AQ48" i="65"/>
  <c r="AP90" i="65"/>
  <c r="AL90" i="65"/>
  <c r="AM90" i="65"/>
  <c r="AH509" i="65"/>
  <c r="AK509" i="65"/>
  <c r="AG509" i="65"/>
  <c r="AP277" i="65"/>
  <c r="AL277" i="65"/>
  <c r="AM277" i="65"/>
  <c r="AD422" i="65"/>
  <c r="AE422" i="65"/>
  <c r="AJ27" i="65"/>
  <c r="AI27" i="65"/>
  <c r="AP381" i="65"/>
  <c r="AL381" i="65"/>
  <c r="AM381" i="65"/>
  <c r="AJ226" i="65"/>
  <c r="AI226" i="65"/>
  <c r="AK200" i="65"/>
  <c r="AH200" i="65"/>
  <c r="AG200" i="65"/>
  <c r="AH501" i="65"/>
  <c r="AK501" i="65"/>
  <c r="AG501" i="65"/>
  <c r="AJ328" i="65"/>
  <c r="AI328" i="65"/>
  <c r="AU431" i="65"/>
  <c r="AQ431" i="65"/>
  <c r="AR431" i="65"/>
  <c r="AU38" i="65"/>
  <c r="AR38" i="65"/>
  <c r="AQ38" i="65"/>
  <c r="AH150" i="65"/>
  <c r="AK150" i="65"/>
  <c r="AG150" i="65"/>
  <c r="AP281" i="65"/>
  <c r="AL281" i="65"/>
  <c r="AM281" i="65"/>
  <c r="AJ125" i="65"/>
  <c r="AI125" i="65"/>
  <c r="AE319" i="65"/>
  <c r="AD319" i="65"/>
  <c r="AL287" i="65"/>
  <c r="AM287" i="65"/>
  <c r="AP287" i="65"/>
  <c r="AD415" i="65"/>
  <c r="AE415" i="65"/>
  <c r="AM270" i="65"/>
  <c r="AP270" i="65"/>
  <c r="AL270" i="65"/>
  <c r="AJ347" i="65"/>
  <c r="AI347" i="65"/>
  <c r="AJ232" i="65"/>
  <c r="AI232" i="65"/>
  <c r="AL446" i="65"/>
  <c r="AP446" i="65"/>
  <c r="AM446" i="65"/>
  <c r="AJ254" i="65"/>
  <c r="AI254" i="65"/>
  <c r="AO84" i="65"/>
  <c r="AN84" i="65"/>
  <c r="AJ141" i="65"/>
  <c r="AI141" i="65"/>
  <c r="AL299" i="65"/>
  <c r="AP299" i="65"/>
  <c r="AM299" i="65"/>
  <c r="AT493" i="65"/>
  <c r="AS493" i="65"/>
  <c r="AR197" i="65"/>
  <c r="AQ197" i="65"/>
  <c r="AU197" i="65"/>
  <c r="AP379" i="65"/>
  <c r="AL379" i="65"/>
  <c r="AM379" i="65"/>
  <c r="AJ183" i="65"/>
  <c r="AI183" i="65"/>
  <c r="AN10" i="65"/>
  <c r="AO10" i="65"/>
  <c r="AR243" i="65"/>
  <c r="AQ243" i="65"/>
  <c r="AU243" i="65"/>
  <c r="AE126" i="65"/>
  <c r="AD126" i="65"/>
  <c r="AO169" i="65"/>
  <c r="AN169" i="65"/>
  <c r="AK406" i="65"/>
  <c r="AH406" i="65"/>
  <c r="AG406" i="65"/>
  <c r="AQ100" i="65"/>
  <c r="AU100" i="65"/>
  <c r="AR100" i="65"/>
  <c r="AK412" i="65"/>
  <c r="AH412" i="65"/>
  <c r="AG412" i="65"/>
  <c r="AH122" i="65"/>
  <c r="AK122" i="65"/>
  <c r="AG122" i="65"/>
  <c r="AR12" i="65"/>
  <c r="AQ12" i="65"/>
  <c r="AU12" i="65"/>
  <c r="AJ205" i="65"/>
  <c r="AI205" i="65"/>
  <c r="AU46" i="65"/>
  <c r="AR46" i="65"/>
  <c r="AQ46" i="65"/>
  <c r="AL448" i="65"/>
  <c r="AM448" i="65"/>
  <c r="AP448" i="65"/>
  <c r="AP307" i="65"/>
  <c r="AM307" i="65"/>
  <c r="AL307" i="65"/>
  <c r="AE445" i="65"/>
  <c r="AD445" i="65"/>
  <c r="AO231" i="65"/>
  <c r="AN231" i="65"/>
  <c r="AQ108" i="65"/>
  <c r="AU108" i="65"/>
  <c r="AR108" i="65"/>
  <c r="AZ105" i="65"/>
  <c r="AW105" i="65"/>
  <c r="AV105" i="65"/>
  <c r="AQ271" i="65"/>
  <c r="AU271" i="65"/>
  <c r="AR271" i="65"/>
  <c r="AM207" i="65"/>
  <c r="AL207" i="65"/>
  <c r="AP207" i="65"/>
  <c r="AK352" i="65"/>
  <c r="AH352" i="65"/>
  <c r="AG352" i="65"/>
  <c r="AO395" i="65"/>
  <c r="AN395" i="65"/>
  <c r="AO460" i="65"/>
  <c r="AN460" i="65"/>
  <c r="AI311" i="65"/>
  <c r="AJ311" i="65"/>
  <c r="AD417" i="65"/>
  <c r="AE417" i="65"/>
  <c r="AU204" i="65"/>
  <c r="AQ204" i="65"/>
  <c r="AR204" i="65"/>
  <c r="AJ142" i="65"/>
  <c r="AI142" i="65"/>
  <c r="AS161" i="65"/>
  <c r="AT161" i="65"/>
  <c r="AJ53" i="65"/>
  <c r="AI53" i="65"/>
  <c r="AM181" i="65"/>
  <c r="AP181" i="65"/>
  <c r="AL181" i="65"/>
  <c r="AE9" i="65"/>
  <c r="AD9" i="65"/>
  <c r="AP279" i="65"/>
  <c r="AL279" i="65"/>
  <c r="AM279" i="65"/>
  <c r="AD414" i="65"/>
  <c r="AE414" i="65"/>
  <c r="AM155" i="65"/>
  <c r="AP155" i="65"/>
  <c r="AL155" i="65"/>
  <c r="AO388" i="65"/>
  <c r="AN388" i="65"/>
  <c r="AJ176" i="65"/>
  <c r="AI176" i="65"/>
  <c r="AO82" i="65"/>
  <c r="AN82" i="65"/>
  <c r="AL39" i="65"/>
  <c r="AP39" i="65"/>
  <c r="AM39" i="65"/>
  <c r="AO235" i="65"/>
  <c r="AN235" i="65"/>
  <c r="AJ148" i="65"/>
  <c r="AI148" i="65"/>
  <c r="AQ371" i="65"/>
  <c r="AU371" i="65"/>
  <c r="AR371" i="65"/>
  <c r="AP306" i="65"/>
  <c r="AM306" i="65"/>
  <c r="AL306" i="65"/>
  <c r="AZ135" i="65"/>
  <c r="AV135" i="65"/>
  <c r="AW135" i="65"/>
  <c r="AU376" i="65"/>
  <c r="AQ376" i="65"/>
  <c r="AR376" i="65"/>
  <c r="AD162" i="65"/>
  <c r="AE162" i="65"/>
  <c r="AR14" i="65"/>
  <c r="AQ14" i="65"/>
  <c r="AU14" i="65"/>
  <c r="AU255" i="65"/>
  <c r="AR255" i="65"/>
  <c r="AQ255" i="65"/>
  <c r="AD178" i="65"/>
  <c r="AE178" i="65"/>
  <c r="AP377" i="65"/>
  <c r="AM377" i="65"/>
  <c r="AL377" i="65"/>
  <c r="AD407" i="65"/>
  <c r="AE407" i="65"/>
  <c r="AI177" i="65"/>
  <c r="AJ177" i="65"/>
  <c r="AL314" i="65"/>
  <c r="AP314" i="65"/>
  <c r="AM314" i="65"/>
  <c r="AP19" i="65"/>
  <c r="AL19" i="65"/>
  <c r="AM19" i="65"/>
  <c r="AO223" i="65"/>
  <c r="AN223" i="65"/>
  <c r="AT95" i="65"/>
  <c r="AS95" i="65"/>
  <c r="AO208" i="65"/>
  <c r="AN208" i="65"/>
  <c r="AN389" i="65"/>
  <c r="AO389" i="65"/>
  <c r="AJ236" i="65"/>
  <c r="AI236" i="65"/>
  <c r="AD463" i="65"/>
  <c r="AE463" i="65"/>
  <c r="AD403" i="65"/>
  <c r="AE403" i="65"/>
  <c r="AP228" i="65"/>
  <c r="AM228" i="65"/>
  <c r="AL228" i="65"/>
  <c r="AJ320" i="65"/>
  <c r="AI320" i="65"/>
  <c r="AP238" i="65"/>
  <c r="AM238" i="65"/>
  <c r="AL238" i="65"/>
  <c r="AD405" i="65"/>
  <c r="AE405" i="65"/>
  <c r="AR147" i="65"/>
  <c r="AQ147" i="65"/>
  <c r="AU147" i="65"/>
  <c r="AK416" i="65"/>
  <c r="AH416" i="65"/>
  <c r="AG416" i="65"/>
  <c r="AH69" i="65"/>
  <c r="AK69" i="65"/>
  <c r="AG69" i="65"/>
  <c r="AP140" i="65"/>
  <c r="AM140" i="65"/>
  <c r="AL140" i="65"/>
  <c r="AO151" i="65"/>
  <c r="AN151" i="65"/>
  <c r="AK326" i="65"/>
  <c r="AH326" i="65"/>
  <c r="AG326" i="65"/>
  <c r="AJ37" i="65"/>
  <c r="AI37" i="65"/>
  <c r="AP72" i="65"/>
  <c r="AM72" i="65"/>
  <c r="AL72" i="65"/>
  <c r="AK31" i="65"/>
  <c r="AH31" i="65"/>
  <c r="AG31" i="65"/>
  <c r="AP304" i="65"/>
  <c r="AL304" i="65"/>
  <c r="AM304" i="65"/>
  <c r="AN18" i="65"/>
  <c r="AO18" i="65"/>
  <c r="AP259" i="65"/>
  <c r="AL259" i="65"/>
  <c r="AM259" i="65"/>
  <c r="AO184" i="65"/>
  <c r="AN184" i="65"/>
  <c r="AJ373" i="65"/>
  <c r="AI373" i="65"/>
  <c r="AE325" i="65"/>
  <c r="AD325" i="65"/>
  <c r="AL43" i="65"/>
  <c r="AP43" i="65"/>
  <c r="AM43" i="65"/>
  <c r="AO435" i="65"/>
  <c r="AN435" i="65"/>
  <c r="AQ168" i="65"/>
  <c r="AU168" i="65"/>
  <c r="AR168" i="65"/>
  <c r="AD134" i="65"/>
  <c r="AE134" i="65"/>
  <c r="AJ457" i="65"/>
  <c r="AI457" i="65"/>
  <c r="AE449" i="65"/>
  <c r="AD449" i="65"/>
  <c r="AM456" i="65"/>
  <c r="AL456" i="65"/>
  <c r="AP456" i="65"/>
  <c r="AD335" i="65"/>
  <c r="AE335" i="65"/>
  <c r="AJ511" i="65"/>
  <c r="AI511" i="65"/>
  <c r="AI66" i="65"/>
  <c r="AJ66" i="65"/>
  <c r="AE490" i="65"/>
  <c r="AD490" i="65"/>
  <c r="AO173" i="65"/>
  <c r="AN173" i="65"/>
  <c r="AP321" i="65"/>
  <c r="AL321" i="65"/>
  <c r="AM321" i="65"/>
  <c r="AU397" i="65"/>
  <c r="AQ397" i="65"/>
  <c r="AR397" i="65"/>
  <c r="AJ164" i="65"/>
  <c r="AI164" i="65"/>
  <c r="AO440" i="65"/>
  <c r="AN440" i="65"/>
  <c r="AM179" i="65"/>
  <c r="AP179" i="65"/>
  <c r="AL179" i="65"/>
  <c r="AK346" i="65"/>
  <c r="AH346" i="65"/>
  <c r="AG346" i="65"/>
  <c r="AP289" i="65"/>
  <c r="AM289" i="65"/>
  <c r="AL289" i="65"/>
  <c r="AP301" i="65"/>
  <c r="AM301" i="65"/>
  <c r="AL301" i="65"/>
  <c r="AE507" i="65"/>
  <c r="AD507" i="65"/>
  <c r="AR65" i="65"/>
  <c r="AU65" i="65"/>
  <c r="AQ65" i="65"/>
  <c r="AQ106" i="65"/>
  <c r="AU106" i="65"/>
  <c r="AR106" i="65"/>
  <c r="AQ160" i="65"/>
  <c r="AR160" i="65"/>
  <c r="AU160" i="65"/>
  <c r="AD427" i="65"/>
  <c r="AE427" i="65"/>
  <c r="AJ47" i="65"/>
  <c r="AI47" i="65"/>
  <c r="AK198" i="65"/>
  <c r="AH198" i="65"/>
  <c r="AG198" i="65"/>
  <c r="AO434" i="65"/>
  <c r="AN434" i="65"/>
  <c r="AO48" i="65"/>
  <c r="AN48" i="65"/>
  <c r="AO439" i="65"/>
  <c r="AN439" i="65"/>
  <c r="AH309" i="65"/>
  <c r="AG309" i="65"/>
  <c r="AK309" i="65"/>
  <c r="AU34" i="65"/>
  <c r="AR34" i="65"/>
  <c r="AQ34" i="65"/>
  <c r="AQ156" i="65"/>
  <c r="AU156" i="65"/>
  <c r="AR156" i="65"/>
  <c r="AK422" i="65"/>
  <c r="AH422" i="65"/>
  <c r="AG422" i="65"/>
  <c r="AL27" i="65"/>
  <c r="AP27" i="65"/>
  <c r="AM27" i="65"/>
  <c r="AD158" i="65"/>
  <c r="AE158" i="65"/>
  <c r="AN20" i="65"/>
  <c r="AO20" i="65"/>
  <c r="AJ345" i="65"/>
  <c r="AI345" i="65"/>
  <c r="AI350" i="65"/>
  <c r="AJ350" i="65"/>
  <c r="AP226" i="65"/>
  <c r="AM226" i="65"/>
  <c r="AL226" i="65"/>
  <c r="AM336" i="65"/>
  <c r="AL336" i="65"/>
  <c r="AP336" i="65"/>
  <c r="AD501" i="65"/>
  <c r="AE501" i="65"/>
  <c r="AM153" i="65"/>
  <c r="AP153" i="65"/>
  <c r="AL153" i="65"/>
  <c r="AQ452" i="65"/>
  <c r="AU452" i="65"/>
  <c r="AR452" i="65"/>
  <c r="AD166" i="65"/>
  <c r="AE166" i="65"/>
  <c r="AI492" i="65"/>
  <c r="AJ492" i="65"/>
  <c r="AP224" i="65"/>
  <c r="AM224" i="65"/>
  <c r="AL224" i="65"/>
  <c r="AM282" i="65"/>
  <c r="AP282" i="65"/>
  <c r="AL282" i="65"/>
  <c r="AM125" i="65"/>
  <c r="AL125" i="65"/>
  <c r="AP125" i="65"/>
  <c r="AJ261" i="65"/>
  <c r="AI261" i="65"/>
  <c r="AH319" i="65"/>
  <c r="AG319" i="65"/>
  <c r="AK319" i="65"/>
  <c r="AR358" i="65"/>
  <c r="AU358" i="65"/>
  <c r="AQ358" i="65"/>
  <c r="AJ446" i="65"/>
  <c r="AI446" i="65"/>
  <c r="AM254" i="65"/>
  <c r="AP254" i="65"/>
  <c r="AL254" i="65"/>
  <c r="AN482" i="65"/>
  <c r="AO482" i="65"/>
  <c r="AQ84" i="65"/>
  <c r="AU84" i="65"/>
  <c r="AR84" i="65"/>
  <c r="AJ316" i="65"/>
  <c r="AI316" i="65"/>
  <c r="AO239" i="65"/>
  <c r="AN239" i="65"/>
  <c r="AM233" i="65"/>
  <c r="AL233" i="65"/>
  <c r="AP233" i="65"/>
  <c r="AM183" i="65"/>
  <c r="AL183" i="65"/>
  <c r="AP183" i="65"/>
  <c r="AI344" i="65"/>
  <c r="AJ344" i="65"/>
  <c r="AJ41" i="65"/>
  <c r="AI41" i="65"/>
  <c r="AP290" i="65"/>
  <c r="AM290" i="65"/>
  <c r="AL290" i="65"/>
  <c r="AJ7" i="65"/>
  <c r="AI7" i="65"/>
  <c r="AE122" i="65"/>
  <c r="AD122" i="65"/>
  <c r="AK401" i="65"/>
  <c r="AH401" i="65"/>
  <c r="AG401" i="65"/>
  <c r="AK196" i="65"/>
  <c r="AH196" i="65"/>
  <c r="AG196" i="65"/>
  <c r="AM500" i="65"/>
  <c r="AL500" i="65"/>
  <c r="AP500" i="65"/>
  <c r="AS201" i="65"/>
  <c r="AT201" i="65"/>
  <c r="AO96" i="65"/>
  <c r="AN96" i="65"/>
  <c r="AK447" i="65"/>
  <c r="AH447" i="65"/>
  <c r="AG447" i="65"/>
  <c r="AJ448" i="65"/>
  <c r="AI448" i="65"/>
  <c r="AM221" i="65"/>
  <c r="AL221" i="65"/>
  <c r="AP221" i="65"/>
  <c r="AP15" i="65"/>
  <c r="AM15" i="65"/>
  <c r="AL15" i="65"/>
  <c r="AN454" i="65"/>
  <c r="AO454" i="65"/>
  <c r="AM237" i="65"/>
  <c r="AL237" i="65"/>
  <c r="AP237" i="65"/>
  <c r="AE294" i="65"/>
  <c r="AD294" i="65"/>
  <c r="AP480" i="65"/>
  <c r="AM480" i="65"/>
  <c r="AL480" i="65"/>
  <c r="AK192" i="65"/>
  <c r="AH192" i="65"/>
  <c r="AG192" i="65"/>
  <c r="AU394" i="65"/>
  <c r="AQ394" i="65"/>
  <c r="AR394" i="65"/>
  <c r="AT105" i="65"/>
  <c r="AS105" i="65"/>
  <c r="AU395" i="65"/>
  <c r="AR395" i="65"/>
  <c r="AQ395" i="65"/>
  <c r="AJ262" i="65"/>
  <c r="AI262" i="65"/>
  <c r="AP172" i="65"/>
  <c r="AM172" i="65"/>
  <c r="AL172" i="65"/>
  <c r="AJ393" i="65"/>
  <c r="AI393" i="65"/>
  <c r="AO110" i="65"/>
  <c r="AN110" i="65"/>
  <c r="AJ310" i="65"/>
  <c r="AI310" i="65"/>
  <c r="AI502" i="65"/>
  <c r="AJ502" i="65"/>
  <c r="AP495" i="65"/>
  <c r="AL495" i="65"/>
  <c r="AM495" i="65"/>
  <c r="AE284" i="65"/>
  <c r="AD284" i="65"/>
  <c r="AE337" i="65"/>
  <c r="AD337" i="65"/>
  <c r="AJ181" i="65"/>
  <c r="AI181" i="65"/>
  <c r="AJ384" i="65"/>
  <c r="AI384" i="65"/>
  <c r="AJ203" i="65"/>
  <c r="AI203" i="65"/>
  <c r="AN144" i="65"/>
  <c r="AO144" i="65"/>
  <c r="AE484" i="65"/>
  <c r="AD484" i="65"/>
  <c r="AJ113" i="65"/>
  <c r="AI113" i="65"/>
  <c r="AD455" i="65"/>
  <c r="AE455" i="65"/>
  <c r="AO251" i="65"/>
  <c r="AN251" i="65"/>
  <c r="AK421" i="65"/>
  <c r="AH421" i="65"/>
  <c r="AG421" i="65"/>
  <c r="AK414" i="65"/>
  <c r="AH414" i="65"/>
  <c r="AG414" i="65"/>
  <c r="AQ82" i="65"/>
  <c r="AU82" i="65"/>
  <c r="AR82" i="65"/>
  <c r="AK170" i="65"/>
  <c r="AH170" i="65"/>
  <c r="AG170" i="65"/>
  <c r="AP21" i="65"/>
  <c r="AM21" i="65"/>
  <c r="AL21" i="65"/>
  <c r="AJ269" i="65"/>
  <c r="AI269" i="65"/>
  <c r="AR24" i="65"/>
  <c r="AQ24" i="65"/>
  <c r="AU24" i="65"/>
  <c r="AD194" i="65"/>
  <c r="AE194" i="65"/>
  <c r="AP497" i="65"/>
  <c r="AM497" i="65"/>
  <c r="AL497" i="65"/>
  <c r="AO36" i="65"/>
  <c r="AN36" i="65"/>
  <c r="AQ464" i="65"/>
  <c r="AU464" i="65"/>
  <c r="AR464" i="65"/>
  <c r="AJ206" i="65"/>
  <c r="AI206" i="65"/>
  <c r="AJ222" i="65"/>
  <c r="AI222" i="65"/>
  <c r="AJ392" i="65"/>
  <c r="AI392" i="65"/>
  <c r="AJ250" i="65"/>
  <c r="AI250" i="65"/>
  <c r="AU208" i="65"/>
  <c r="AQ208" i="65"/>
  <c r="AR208" i="65"/>
  <c r="AN146" i="65"/>
  <c r="AO146" i="65"/>
  <c r="AU389" i="65"/>
  <c r="AQ389" i="65"/>
  <c r="AR389" i="65"/>
  <c r="AG463" i="65"/>
  <c r="AH463" i="65"/>
  <c r="AK463" i="65"/>
  <c r="AE313" i="65"/>
  <c r="AD313" i="65"/>
  <c r="AJ228" i="65"/>
  <c r="AI228" i="65"/>
  <c r="AP320" i="65"/>
  <c r="AM320" i="65"/>
  <c r="AL320" i="65"/>
  <c r="AM506" i="65"/>
  <c r="AP506" i="65"/>
  <c r="AL506" i="65"/>
  <c r="AG451" i="65"/>
  <c r="AK451" i="65"/>
  <c r="AH451" i="65"/>
  <c r="AO44" i="65"/>
  <c r="AN44" i="65"/>
  <c r="AD444" i="65"/>
  <c r="AE444" i="65"/>
  <c r="AR175" i="65"/>
  <c r="AQ175" i="65"/>
  <c r="AU175" i="65"/>
  <c r="AJ49" i="65"/>
  <c r="AI49" i="65"/>
  <c r="AU42" i="65"/>
  <c r="AR42" i="65"/>
  <c r="AQ42" i="65"/>
  <c r="AD174" i="65"/>
  <c r="AE174" i="65"/>
  <c r="AJ230" i="65"/>
  <c r="AI230" i="65"/>
  <c r="AO58" i="65"/>
  <c r="AN58" i="65"/>
  <c r="AH491" i="65"/>
  <c r="AG491" i="65"/>
  <c r="AK491" i="65"/>
  <c r="AD426" i="65"/>
  <c r="AE426" i="65"/>
  <c r="AI304" i="65"/>
  <c r="AJ304" i="65"/>
  <c r="AI70" i="65"/>
  <c r="AJ70" i="65"/>
  <c r="AQ184" i="65"/>
  <c r="AR184" i="65"/>
  <c r="AU184" i="65"/>
  <c r="AP373" i="65"/>
  <c r="AM373" i="65"/>
  <c r="AL373" i="65"/>
  <c r="AU435" i="65"/>
  <c r="AR435" i="65"/>
  <c r="AQ435" i="65"/>
  <c r="AH134" i="65"/>
  <c r="AG134" i="65"/>
  <c r="AK134" i="65"/>
  <c r="AM481" i="65"/>
  <c r="AP481" i="65"/>
  <c r="AL481" i="65"/>
  <c r="AI354" i="65"/>
  <c r="AJ354" i="65"/>
  <c r="AH335" i="65"/>
  <c r="AK335" i="65"/>
  <c r="AG335" i="65"/>
  <c r="AU438" i="65"/>
  <c r="AR438" i="65"/>
  <c r="AQ438" i="65"/>
  <c r="AH333" i="65"/>
  <c r="AG333" i="65"/>
  <c r="AK333" i="65"/>
  <c r="AK411" i="65"/>
  <c r="AH411" i="65"/>
  <c r="AG411" i="65"/>
  <c r="AJ265" i="65"/>
  <c r="AI265" i="65"/>
  <c r="AP66" i="65"/>
  <c r="AM66" i="65"/>
  <c r="AL66" i="65"/>
  <c r="AJ390" i="65"/>
  <c r="AI390" i="65"/>
  <c r="AJ332" i="65"/>
  <c r="AI332" i="65"/>
  <c r="AJ115" i="65"/>
  <c r="AI115" i="65"/>
  <c r="AR215" i="65"/>
  <c r="AU215" i="65"/>
  <c r="AQ215" i="65"/>
  <c r="AE346" i="65"/>
  <c r="AD346" i="65"/>
  <c r="AM64" i="65"/>
  <c r="AL64" i="65"/>
  <c r="AP64" i="65"/>
  <c r="AJ383" i="65"/>
  <c r="AI383" i="65"/>
  <c r="AP302" i="65"/>
  <c r="AM302" i="65"/>
  <c r="AL302" i="65"/>
  <c r="AD267" i="65"/>
  <c r="AE267" i="65"/>
  <c r="AJ361" i="65"/>
  <c r="AI361" i="65"/>
  <c r="AO74" i="65"/>
  <c r="AN74" i="65"/>
  <c r="AO163" i="65"/>
  <c r="AN163" i="65"/>
  <c r="AP356" i="65"/>
  <c r="AM356" i="65"/>
  <c r="AL356" i="65"/>
  <c r="AP3" i="65"/>
  <c r="AM3" i="65"/>
  <c r="AL3" i="65"/>
  <c r="AJ494" i="65"/>
  <c r="AI494" i="65"/>
  <c r="AI338" i="65"/>
  <c r="AJ338" i="65"/>
  <c r="AU372" i="65"/>
  <c r="AQ372" i="65"/>
  <c r="AR372" i="65"/>
  <c r="AM157" i="65"/>
  <c r="AP157" i="65"/>
  <c r="AL157" i="65"/>
  <c r="AR137" i="65"/>
  <c r="AQ137" i="65"/>
  <c r="AU137" i="65"/>
  <c r="AJ29" i="65"/>
  <c r="AI29" i="65"/>
  <c r="AP357" i="65"/>
  <c r="AM357" i="65"/>
  <c r="AL357" i="65"/>
  <c r="AH112" i="65"/>
  <c r="AK112" i="65"/>
  <c r="AG112" i="65"/>
  <c r="AP471" i="65"/>
  <c r="AM471" i="65"/>
  <c r="AL471" i="65"/>
  <c r="AJ510" i="65"/>
  <c r="AI510" i="65"/>
  <c r="AJ218" i="65"/>
  <c r="AI218" i="65"/>
  <c r="AP479" i="65"/>
  <c r="AL479" i="65"/>
  <c r="AM479" i="65"/>
  <c r="AU32" i="65"/>
  <c r="AQ32" i="65"/>
  <c r="AR32" i="65"/>
  <c r="AU439" i="65"/>
  <c r="AR439" i="65"/>
  <c r="AQ439" i="65"/>
  <c r="AE309" i="65"/>
  <c r="AD309" i="65"/>
  <c r="AE353" i="65"/>
  <c r="AD353" i="65"/>
  <c r="AK158" i="65"/>
  <c r="AH158" i="65"/>
  <c r="AG158" i="65"/>
  <c r="AH124" i="65"/>
  <c r="AK124" i="65"/>
  <c r="AG124" i="65"/>
  <c r="AD200" i="65"/>
  <c r="AE200" i="65"/>
  <c r="AJ129" i="65"/>
  <c r="AI129" i="65"/>
  <c r="AM328" i="65"/>
  <c r="AL328" i="65"/>
  <c r="AP328" i="65"/>
  <c r="AK469" i="65"/>
  <c r="AH469" i="65"/>
  <c r="AG469" i="65"/>
  <c r="AE478" i="65"/>
  <c r="AD478" i="65"/>
  <c r="AJ153" i="65"/>
  <c r="AI153" i="65"/>
  <c r="AK166" i="65"/>
  <c r="AH166" i="65"/>
  <c r="AG166" i="65"/>
  <c r="AO38" i="65"/>
  <c r="AN38" i="65"/>
  <c r="AL492" i="65"/>
  <c r="AM492" i="65"/>
  <c r="AP492" i="65"/>
  <c r="AJ224" i="65"/>
  <c r="AI224" i="65"/>
  <c r="AP261" i="65"/>
  <c r="AL261" i="65"/>
  <c r="AM261" i="65"/>
  <c r="AK425" i="65"/>
  <c r="AH425" i="65"/>
  <c r="AG425" i="65"/>
  <c r="AM229" i="65"/>
  <c r="AL229" i="65"/>
  <c r="AP229" i="65"/>
  <c r="AE280" i="65"/>
  <c r="AD280" i="65"/>
  <c r="AJ11" i="65"/>
  <c r="AI11" i="65"/>
  <c r="AO358" i="65"/>
  <c r="AN358" i="65"/>
  <c r="AD263" i="65"/>
  <c r="AE263" i="65"/>
  <c r="AP367" i="65"/>
  <c r="AL367" i="65"/>
  <c r="AM367" i="65"/>
  <c r="AY145" i="65"/>
  <c r="AX145" i="65"/>
  <c r="AP316" i="65"/>
  <c r="AM316" i="65"/>
  <c r="AL316" i="65"/>
  <c r="AN387" i="65"/>
  <c r="AO387" i="65"/>
  <c r="AO98" i="65"/>
  <c r="AN98" i="65"/>
  <c r="AO197" i="65"/>
  <c r="AN197" i="65"/>
  <c r="AZ85" i="65"/>
  <c r="AV85" i="65"/>
  <c r="AW85" i="65"/>
  <c r="AJ233" i="65"/>
  <c r="AI233" i="65"/>
  <c r="AP344" i="65"/>
  <c r="AL344" i="65"/>
  <c r="AM344" i="65"/>
  <c r="AU30" i="65"/>
  <c r="AR30" i="65"/>
  <c r="AQ30" i="65"/>
  <c r="AO243" i="65"/>
  <c r="AN243" i="65"/>
  <c r="AR191" i="65"/>
  <c r="AQ191" i="65"/>
  <c r="AU191" i="65"/>
  <c r="AD424" i="65"/>
  <c r="AE424" i="65"/>
  <c r="AM300" i="65"/>
  <c r="AP300" i="65"/>
  <c r="AL300" i="65"/>
  <c r="AZ83" i="65"/>
  <c r="AW83" i="65"/>
  <c r="AV83" i="65"/>
  <c r="AL7" i="65"/>
  <c r="AP7" i="65"/>
  <c r="AM7" i="65"/>
  <c r="AP331" i="65"/>
  <c r="AM331" i="65"/>
  <c r="AL331" i="65"/>
  <c r="AD401" i="65"/>
  <c r="AE401" i="65"/>
  <c r="AN12" i="65"/>
  <c r="AO12" i="65"/>
  <c r="AD196" i="65"/>
  <c r="AE196" i="65"/>
  <c r="AM396" i="65"/>
  <c r="AL396" i="65"/>
  <c r="AP396" i="65"/>
  <c r="AT295" i="65"/>
  <c r="AS295" i="65"/>
  <c r="AJ159" i="65"/>
  <c r="AI159" i="65"/>
  <c r="AJ214" i="65"/>
  <c r="AI214" i="65"/>
  <c r="AO46" i="65"/>
  <c r="AN46" i="65"/>
  <c r="AQ96" i="65"/>
  <c r="AU96" i="65"/>
  <c r="AR96" i="65"/>
  <c r="AI307" i="65"/>
  <c r="AJ307" i="65"/>
  <c r="AJ221" i="65"/>
  <c r="AI221" i="65"/>
  <c r="AJ35" i="65"/>
  <c r="AI35" i="65"/>
  <c r="AE297" i="65"/>
  <c r="AD297" i="65"/>
  <c r="AH114" i="65"/>
  <c r="AK114" i="65"/>
  <c r="AG114" i="65"/>
  <c r="AJ237" i="65"/>
  <c r="AI237" i="65"/>
  <c r="AU6" i="65"/>
  <c r="AR6" i="65"/>
  <c r="AQ6" i="65"/>
  <c r="AH294" i="65"/>
  <c r="AG294" i="65"/>
  <c r="AK294" i="65"/>
  <c r="AK340" i="65"/>
  <c r="AH340" i="65"/>
  <c r="AG340" i="65"/>
  <c r="AH477" i="65"/>
  <c r="AG477" i="65"/>
  <c r="AK477" i="65"/>
  <c r="AJ121" i="65"/>
  <c r="AI121" i="65"/>
  <c r="AD192" i="65"/>
  <c r="AE192" i="65"/>
  <c r="AN394" i="65"/>
  <c r="AO394" i="65"/>
  <c r="AP244" i="65"/>
  <c r="AM244" i="65"/>
  <c r="AL244" i="65"/>
  <c r="AJ365" i="65"/>
  <c r="AI365" i="65"/>
  <c r="AD130" i="65"/>
  <c r="AE130" i="65"/>
  <c r="AE352" i="65"/>
  <c r="AD352" i="65"/>
  <c r="AM262" i="65"/>
  <c r="AP262" i="65"/>
  <c r="AL262" i="65"/>
  <c r="AP393" i="65"/>
  <c r="AM393" i="65"/>
  <c r="AL393" i="65"/>
  <c r="AQ110" i="65"/>
  <c r="AU110" i="65"/>
  <c r="AR110" i="65"/>
  <c r="AP502" i="65"/>
  <c r="AL502" i="65"/>
  <c r="AM502" i="65"/>
  <c r="AJ495" i="65"/>
  <c r="AI495" i="65"/>
  <c r="AH284" i="65"/>
  <c r="AK284" i="65"/>
  <c r="AG284" i="65"/>
  <c r="AH337" i="65"/>
  <c r="AK337" i="65"/>
  <c r="AG337" i="65"/>
  <c r="AV161" i="65"/>
  <c r="AZ161" i="65"/>
  <c r="AW161" i="65"/>
  <c r="AL53" i="65"/>
  <c r="AP53" i="65"/>
  <c r="AM53" i="65"/>
  <c r="AM384" i="65"/>
  <c r="AP384" i="65"/>
  <c r="AL384" i="65"/>
  <c r="AR8" i="65"/>
  <c r="AQ8" i="65"/>
  <c r="AU8" i="65"/>
  <c r="AM203" i="65"/>
  <c r="AL203" i="65"/>
  <c r="AP203" i="65"/>
  <c r="AQ144" i="65"/>
  <c r="AR144" i="65"/>
  <c r="AU144" i="65"/>
  <c r="AK190" i="65"/>
  <c r="AH190" i="65"/>
  <c r="AG190" i="65"/>
  <c r="AK484" i="65"/>
  <c r="AH484" i="65"/>
  <c r="AG484" i="65"/>
  <c r="AM113" i="65"/>
  <c r="AL113" i="65"/>
  <c r="AP113" i="65"/>
  <c r="AJ461" i="65"/>
  <c r="AI461" i="65"/>
  <c r="AH455" i="65"/>
  <c r="AK455" i="65"/>
  <c r="AG455" i="65"/>
  <c r="AL339" i="65"/>
  <c r="AP339" i="65"/>
  <c r="AM339" i="65"/>
  <c r="AD421" i="65"/>
  <c r="AE421" i="65"/>
  <c r="AQ324" i="65"/>
  <c r="AU324" i="65"/>
  <c r="AR324" i="65"/>
  <c r="AU382" i="65"/>
  <c r="AR382" i="65"/>
  <c r="AQ382" i="65"/>
  <c r="AS185" i="65"/>
  <c r="AT185" i="65"/>
  <c r="AR22" i="65"/>
  <c r="AQ22" i="65"/>
  <c r="AU22" i="65"/>
  <c r="AJ51" i="65"/>
  <c r="AI51" i="65"/>
  <c r="AN59" i="65"/>
  <c r="AO59" i="65"/>
  <c r="AP269" i="65"/>
  <c r="AM269" i="65"/>
  <c r="AL269" i="65"/>
  <c r="AJ102" i="65"/>
  <c r="AI102" i="65"/>
  <c r="AJ369" i="65"/>
  <c r="AI369" i="65"/>
  <c r="AJ293" i="65"/>
  <c r="AI293" i="65"/>
  <c r="AS135" i="65"/>
  <c r="AT135" i="65"/>
  <c r="AO376" i="65"/>
  <c r="AN376" i="65"/>
  <c r="AK162" i="65"/>
  <c r="AH162" i="65"/>
  <c r="AG162" i="65"/>
  <c r="AN14" i="65"/>
  <c r="AO14" i="65"/>
  <c r="AP206" i="65"/>
  <c r="AM206" i="65"/>
  <c r="AL206" i="65"/>
  <c r="AG178" i="65"/>
  <c r="AK178" i="65"/>
  <c r="AH178" i="65"/>
  <c r="AO391" i="65"/>
  <c r="AN391" i="65"/>
  <c r="AM225" i="65"/>
  <c r="AL225" i="65"/>
  <c r="AP225" i="65"/>
  <c r="AP222" i="65"/>
  <c r="AM222" i="65"/>
  <c r="AL222" i="65"/>
  <c r="AM392" i="65"/>
  <c r="AP392" i="65"/>
  <c r="AL392" i="65"/>
  <c r="AM250" i="65"/>
  <c r="AP250" i="65"/>
  <c r="AL250" i="65"/>
  <c r="AJ275" i="65"/>
  <c r="AI275" i="65"/>
  <c r="AU146" i="65"/>
  <c r="AR146" i="65"/>
  <c r="AQ146" i="65"/>
  <c r="AH317" i="65"/>
  <c r="AG317" i="65"/>
  <c r="AK317" i="65"/>
  <c r="AI512" i="65"/>
  <c r="AJ512" i="65"/>
  <c r="AH313" i="65"/>
  <c r="AK313" i="65"/>
  <c r="AG313" i="65"/>
  <c r="AD451" i="65"/>
  <c r="AE451" i="65"/>
  <c r="AD349" i="65"/>
  <c r="AE349" i="65"/>
  <c r="AE312" i="65"/>
  <c r="AD312" i="65"/>
  <c r="AU52" i="65"/>
  <c r="AR52" i="65"/>
  <c r="AQ52" i="65"/>
  <c r="AN147" i="65"/>
  <c r="AO147" i="65"/>
  <c r="AH444" i="65"/>
  <c r="AK444" i="65"/>
  <c r="AG444" i="65"/>
  <c r="AD154" i="65"/>
  <c r="AE154" i="65"/>
  <c r="AK423" i="65"/>
  <c r="AH423" i="65"/>
  <c r="AG423" i="65"/>
  <c r="AO175" i="65"/>
  <c r="AN175" i="65"/>
  <c r="AI330" i="65"/>
  <c r="AJ330" i="65"/>
  <c r="AO42" i="65"/>
  <c r="AN42" i="65"/>
  <c r="AH174" i="65"/>
  <c r="AG174" i="65"/>
  <c r="AK174" i="65"/>
  <c r="AP230" i="65"/>
  <c r="AM230" i="65"/>
  <c r="AL230" i="65"/>
  <c r="AU58" i="65"/>
  <c r="AR58" i="65"/>
  <c r="AQ58" i="65"/>
  <c r="AI318" i="65"/>
  <c r="AJ318" i="65"/>
  <c r="AL37" i="65"/>
  <c r="AP37" i="65"/>
  <c r="AM37" i="65"/>
  <c r="AE491" i="65"/>
  <c r="AD491" i="65"/>
  <c r="AK426" i="65"/>
  <c r="AH426" i="65"/>
  <c r="AG426" i="65"/>
  <c r="AP132" i="65"/>
  <c r="AL132" i="65"/>
  <c r="AM132" i="65"/>
  <c r="AM70" i="65"/>
  <c r="AL70" i="65"/>
  <c r="AP70" i="65"/>
  <c r="AJ259" i="65"/>
  <c r="AI259" i="65"/>
  <c r="AJ398" i="65"/>
  <c r="AI398" i="65"/>
  <c r="AJ127" i="65"/>
  <c r="AI127" i="65"/>
  <c r="AM354" i="65"/>
  <c r="AL354" i="65"/>
  <c r="AP354" i="65"/>
  <c r="AO438" i="65"/>
  <c r="AN438" i="65"/>
  <c r="AE333" i="65"/>
  <c r="AD333" i="65"/>
  <c r="AD411" i="65"/>
  <c r="AE411" i="65"/>
  <c r="AP265" i="65"/>
  <c r="AM265" i="65"/>
  <c r="AL265" i="65"/>
  <c r="AM390" i="65"/>
  <c r="AP390" i="65"/>
  <c r="AL390" i="65"/>
  <c r="AJ321" i="65"/>
  <c r="AI321" i="65"/>
  <c r="AM332" i="65"/>
  <c r="AL332" i="65"/>
  <c r="AP332" i="65"/>
  <c r="AN71" i="65"/>
  <c r="AO71" i="65"/>
  <c r="AM115" i="65"/>
  <c r="AL115" i="65"/>
  <c r="AP115" i="65"/>
  <c r="AJ78" i="65"/>
  <c r="AI78" i="65"/>
  <c r="AE472" i="65"/>
  <c r="AD472" i="65"/>
  <c r="AR139" i="65"/>
  <c r="AU139" i="65"/>
  <c r="AQ139" i="65"/>
  <c r="AH292" i="65"/>
  <c r="AG292" i="65"/>
  <c r="AK292" i="65"/>
  <c r="AK23" i="65"/>
  <c r="AH23" i="65"/>
  <c r="AG23" i="65"/>
  <c r="AH505" i="65"/>
  <c r="AG505" i="65"/>
  <c r="AK505" i="65"/>
  <c r="AS131" i="65"/>
  <c r="AT131" i="65"/>
  <c r="AH267" i="65"/>
  <c r="AG267" i="65"/>
  <c r="AK267" i="65"/>
  <c r="AP361" i="65"/>
  <c r="AM361" i="65"/>
  <c r="AL361" i="65"/>
  <c r="AQ74" i="65"/>
  <c r="AU74" i="65"/>
  <c r="AR74" i="65"/>
  <c r="AD152" i="65"/>
  <c r="AE152" i="65"/>
  <c r="AR378" i="65"/>
  <c r="AQ378" i="65"/>
  <c r="AU378" i="65"/>
  <c r="AL47" i="65"/>
  <c r="AP47" i="65"/>
  <c r="AM47" i="65"/>
  <c r="AP338" i="65"/>
  <c r="AM338" i="65"/>
  <c r="AL338" i="65"/>
  <c r="AI157" i="65"/>
  <c r="AJ157" i="65"/>
  <c r="AO137" i="65"/>
  <c r="AN137" i="65"/>
  <c r="AJ119" i="65"/>
  <c r="AI119" i="65"/>
  <c r="AD198" i="65"/>
  <c r="AE198" i="65"/>
  <c r="AE473" i="65"/>
  <c r="AD473" i="65"/>
  <c r="AL29" i="65"/>
  <c r="AP29" i="65"/>
  <c r="AM29" i="65"/>
  <c r="AE112" i="65"/>
  <c r="AD112" i="65"/>
  <c r="AJ471" i="65"/>
  <c r="AI471" i="65"/>
  <c r="AL510" i="65"/>
  <c r="AM510" i="65"/>
  <c r="AP510" i="65"/>
  <c r="AP218" i="65"/>
  <c r="AM218" i="65"/>
  <c r="AL218" i="65"/>
  <c r="AU40" i="65"/>
  <c r="AR40" i="65"/>
  <c r="AQ40" i="65"/>
  <c r="AM213" i="65"/>
  <c r="AL213" i="65"/>
  <c r="AP213" i="65"/>
  <c r="AO34" i="65"/>
  <c r="AN34" i="65"/>
  <c r="AM475" i="65"/>
  <c r="AL475" i="65"/>
  <c r="AP475" i="65"/>
  <c r="AH353" i="65"/>
  <c r="AK353" i="65"/>
  <c r="AG353" i="65"/>
  <c r="AK409" i="65"/>
  <c r="AH409" i="65"/>
  <c r="AG409" i="65"/>
  <c r="AJ45" i="65"/>
  <c r="AI45" i="65"/>
  <c r="AE124" i="65"/>
  <c r="AD124" i="65"/>
  <c r="AP350" i="65"/>
  <c r="AM350" i="65"/>
  <c r="AL350" i="65"/>
  <c r="AI342" i="65"/>
  <c r="AJ342" i="65"/>
  <c r="AM217" i="65"/>
  <c r="AL217" i="65"/>
  <c r="AP217" i="65"/>
  <c r="AM129" i="65"/>
  <c r="AL129" i="65"/>
  <c r="AP129" i="65"/>
  <c r="AE296" i="65"/>
  <c r="AD296" i="65"/>
  <c r="AD469" i="65"/>
  <c r="AE469" i="65"/>
  <c r="AK478" i="65"/>
  <c r="AH478" i="65"/>
  <c r="AG478" i="65"/>
  <c r="AO452" i="65"/>
  <c r="AN452" i="65"/>
  <c r="AQ360" i="65"/>
  <c r="AU360" i="65"/>
  <c r="AR360" i="65"/>
  <c r="AK303" i="65"/>
  <c r="AH303" i="65"/>
  <c r="AG303" i="65"/>
  <c r="AD402" i="65"/>
  <c r="AE402" i="65"/>
  <c r="AJ282" i="65"/>
  <c r="AI282" i="65"/>
  <c r="AJ242" i="65"/>
  <c r="AI242" i="65"/>
  <c r="AD425" i="65"/>
  <c r="AE425" i="65"/>
  <c r="AH118" i="65"/>
  <c r="AK118" i="65"/>
  <c r="AG118" i="65"/>
  <c r="AJ229" i="65"/>
  <c r="AI229" i="65"/>
  <c r="AH280" i="65"/>
  <c r="AG280" i="65"/>
  <c r="AK280" i="65"/>
  <c r="AP11" i="65"/>
  <c r="AM11" i="65"/>
  <c r="AL11" i="65"/>
  <c r="AP56" i="65"/>
  <c r="AM56" i="65"/>
  <c r="AL56" i="65"/>
  <c r="AJ486" i="65"/>
  <c r="AI486" i="65"/>
  <c r="AJ117" i="65"/>
  <c r="AI117" i="65"/>
  <c r="BE145" i="65"/>
  <c r="BB145" i="65"/>
  <c r="BA145" i="65"/>
  <c r="AJ249" i="65"/>
  <c r="AI249" i="65"/>
  <c r="AU387" i="65"/>
  <c r="AQ387" i="65"/>
  <c r="AR387" i="65"/>
  <c r="AQ98" i="65"/>
  <c r="AU98" i="65"/>
  <c r="AR98" i="65"/>
  <c r="AT85" i="65"/>
  <c r="AS85" i="65"/>
  <c r="AQ470" i="65"/>
  <c r="AU470" i="65"/>
  <c r="AR470" i="65"/>
  <c r="AO30" i="65"/>
  <c r="AN30" i="65"/>
  <c r="AJ210" i="65"/>
  <c r="AI210" i="65"/>
  <c r="AK424" i="65"/>
  <c r="AH424" i="65"/>
  <c r="AG424" i="65"/>
  <c r="AJ300" i="65"/>
  <c r="AI300" i="65"/>
  <c r="AT83" i="65"/>
  <c r="AS83" i="65"/>
  <c r="AI498" i="65"/>
  <c r="AJ498" i="65"/>
  <c r="AL41" i="65"/>
  <c r="AP41" i="65"/>
  <c r="AM41" i="65"/>
  <c r="AJ290" i="65"/>
  <c r="AI290" i="65"/>
  <c r="AH120" i="65"/>
  <c r="AK120" i="65"/>
  <c r="AG120" i="65"/>
  <c r="AI331" i="65"/>
  <c r="AJ331" i="65"/>
  <c r="AK334" i="65"/>
  <c r="AG334" i="65"/>
  <c r="AH334" i="65"/>
  <c r="AJ396" i="65"/>
  <c r="AI396" i="65"/>
  <c r="AW295" i="65"/>
  <c r="AV295" i="65"/>
  <c r="AZ295" i="65"/>
  <c r="AM159" i="65"/>
  <c r="AP159" i="65"/>
  <c r="AL159" i="65"/>
  <c r="AP214" i="65"/>
  <c r="AM214" i="65"/>
  <c r="AL214" i="65"/>
  <c r="AU28" i="65"/>
  <c r="AR28" i="65"/>
  <c r="AQ28" i="65"/>
  <c r="AU54" i="65"/>
  <c r="AR54" i="65"/>
  <c r="AQ54" i="65"/>
  <c r="AE447" i="65"/>
  <c r="AD447" i="65"/>
  <c r="AL35" i="65"/>
  <c r="AP35" i="65"/>
  <c r="AM35" i="65"/>
  <c r="AK297" i="65"/>
  <c r="AH297" i="65"/>
  <c r="AG297" i="65"/>
  <c r="AM315" i="65"/>
  <c r="AL315" i="65"/>
  <c r="AP315" i="65"/>
  <c r="AE114" i="65"/>
  <c r="AD114" i="65"/>
  <c r="AR227" i="65"/>
  <c r="AQ227" i="65"/>
  <c r="AU227" i="65"/>
  <c r="AD408" i="65"/>
  <c r="AE408" i="65"/>
  <c r="AL343" i="65"/>
  <c r="AM343" i="65"/>
  <c r="AP343" i="65"/>
  <c r="AO399" i="65"/>
  <c r="AN399" i="65"/>
  <c r="AD182" i="65"/>
  <c r="AE182" i="65"/>
  <c r="AE340" i="65"/>
  <c r="AD340" i="65"/>
  <c r="AE477" i="65"/>
  <c r="AD477" i="65"/>
  <c r="AM121" i="65"/>
  <c r="AL121" i="65"/>
  <c r="AP121" i="65"/>
  <c r="AD499" i="65"/>
  <c r="AE499" i="65"/>
  <c r="AJ244" i="65"/>
  <c r="AI244" i="65"/>
  <c r="AP365" i="65"/>
  <c r="AM365" i="65"/>
  <c r="AL365" i="65"/>
  <c r="AH130" i="65"/>
  <c r="AG130" i="65"/>
  <c r="AK130" i="65"/>
  <c r="AK429" i="65"/>
  <c r="AH429" i="65"/>
  <c r="AG429" i="65"/>
  <c r="AJ172" i="65"/>
  <c r="AI172" i="65"/>
  <c r="AP310" i="65"/>
  <c r="AM310" i="65"/>
  <c r="AL310" i="65"/>
  <c r="AR4" i="65"/>
  <c r="AQ4" i="65"/>
  <c r="AU4" i="65"/>
  <c r="AJ453" i="65"/>
  <c r="AI453" i="65"/>
  <c r="AJ476" i="65"/>
  <c r="AI476" i="65"/>
  <c r="AN8" i="65"/>
  <c r="AO8" i="65"/>
  <c r="AJ363" i="65"/>
  <c r="AI363" i="65"/>
  <c r="AD190" i="65"/>
  <c r="AE190" i="65"/>
  <c r="AU26" i="65"/>
  <c r="AR26" i="65"/>
  <c r="AQ26" i="65"/>
  <c r="AM209" i="65"/>
  <c r="AL209" i="65"/>
  <c r="AP209" i="65"/>
  <c r="AP461" i="65"/>
  <c r="AL461" i="65"/>
  <c r="AM461" i="65"/>
  <c r="AU251" i="65"/>
  <c r="AR251" i="65"/>
  <c r="AQ251" i="65"/>
  <c r="AU149" i="65"/>
  <c r="AR149" i="65"/>
  <c r="AQ149" i="65"/>
  <c r="AV185" i="65"/>
  <c r="AZ185" i="65"/>
  <c r="AW185" i="65"/>
  <c r="AL51" i="65"/>
  <c r="AP51" i="65"/>
  <c r="AM51" i="65"/>
  <c r="AR59" i="65"/>
  <c r="AU59" i="65"/>
  <c r="AQ59" i="65"/>
  <c r="AI496" i="65"/>
  <c r="AJ496" i="65"/>
  <c r="AH489" i="65"/>
  <c r="AK489" i="65"/>
  <c r="AG489" i="65"/>
  <c r="AN24" i="65"/>
  <c r="AO24" i="65"/>
  <c r="AP102" i="65"/>
  <c r="AL102" i="65"/>
  <c r="AM102" i="65"/>
  <c r="AP513" i="65"/>
  <c r="AM513" i="65"/>
  <c r="AL513" i="65"/>
  <c r="AM293" i="65"/>
  <c r="AL293" i="65"/>
  <c r="AP293" i="65"/>
  <c r="AI497" i="65"/>
  <c r="AJ497" i="65"/>
  <c r="AK188" i="65"/>
  <c r="AH188" i="65"/>
  <c r="AG188" i="65"/>
  <c r="AZ107" i="65"/>
  <c r="AW107" i="65"/>
  <c r="AV107" i="65"/>
  <c r="AD503" i="65"/>
  <c r="AE503" i="65"/>
  <c r="AO464" i="65"/>
  <c r="AN464" i="65"/>
  <c r="AG136" i="65"/>
  <c r="AK136" i="65"/>
  <c r="AH136" i="65"/>
  <c r="AU391" i="65"/>
  <c r="AQ391" i="65"/>
  <c r="AR391" i="65"/>
  <c r="AJ225" i="65"/>
  <c r="AI225" i="65"/>
  <c r="AJ385" i="65"/>
  <c r="AI385" i="65"/>
  <c r="AR167" i="65"/>
  <c r="AQ167" i="65"/>
  <c r="AU167" i="65"/>
  <c r="AE317" i="65"/>
  <c r="AD317" i="65"/>
  <c r="AM329" i="65"/>
  <c r="AL329" i="65"/>
  <c r="AP329" i="65"/>
  <c r="AO76" i="65"/>
  <c r="AN76" i="65"/>
  <c r="AU386" i="65"/>
  <c r="AR386" i="65"/>
  <c r="AQ386" i="65"/>
  <c r="AH349" i="65"/>
  <c r="AK349" i="65"/>
  <c r="AG349" i="65"/>
  <c r="AK312" i="65"/>
  <c r="AH312" i="65"/>
  <c r="AG312" i="65"/>
  <c r="AG154" i="65"/>
  <c r="AH154" i="65"/>
  <c r="AK154" i="65"/>
  <c r="AD423" i="65"/>
  <c r="AE423" i="65"/>
  <c r="AK419" i="65"/>
  <c r="AH419" i="65"/>
  <c r="AG419" i="65"/>
  <c r="AJ5" i="65"/>
  <c r="AI5" i="65"/>
  <c r="AL49" i="65"/>
  <c r="AP49" i="65"/>
  <c r="AM49" i="65"/>
  <c r="AE483" i="65"/>
  <c r="AD483" i="65"/>
  <c r="AJ253" i="65"/>
  <c r="AI253" i="65"/>
  <c r="AP375" i="65"/>
  <c r="AL375" i="65"/>
  <c r="AM375" i="65"/>
  <c r="AJ33" i="65"/>
  <c r="AI33" i="65"/>
  <c r="AJ466" i="65"/>
  <c r="AI466" i="65"/>
  <c r="AJ132" i="65"/>
  <c r="AI132" i="65"/>
  <c r="AJ465" i="65"/>
  <c r="AI465" i="65"/>
  <c r="AM398" i="65"/>
  <c r="AL398" i="65"/>
  <c r="AP398" i="65"/>
  <c r="AM127" i="65"/>
  <c r="AL127" i="65"/>
  <c r="AP127" i="65"/>
  <c r="AD410" i="65"/>
  <c r="AE410" i="65"/>
  <c r="AU368" i="65"/>
  <c r="AR368" i="65"/>
  <c r="AQ368" i="65"/>
  <c r="AQ283" i="65"/>
  <c r="AU283" i="65"/>
  <c r="AR283" i="65"/>
  <c r="AJ481" i="65"/>
  <c r="AI481" i="65"/>
  <c r="AU458" i="65"/>
  <c r="AR458" i="65"/>
  <c r="AQ458" i="65"/>
  <c r="AJ257" i="65"/>
  <c r="AI257" i="65"/>
  <c r="T429" i="66"/>
  <c r="Z441" i="66"/>
  <c r="Y441" i="66"/>
  <c r="AH225" i="66"/>
  <c r="AG225" i="66"/>
  <c r="AK225" i="66"/>
  <c r="W183" i="66"/>
  <c r="AA183" i="66"/>
  <c r="X183" i="66"/>
  <c r="AB64" i="66"/>
  <c r="AM175" i="66"/>
  <c r="AC429" i="66"/>
  <c r="AB108" i="66"/>
  <c r="AB435" i="66"/>
  <c r="AF108" i="66"/>
  <c r="U430" i="66"/>
  <c r="T430" i="66"/>
  <c r="AF435" i="66"/>
  <c r="AP175" i="66"/>
  <c r="Y91" i="66"/>
  <c r="AP450" i="66"/>
  <c r="AL450" i="66"/>
  <c r="AM450" i="66"/>
  <c r="AF341" i="66"/>
  <c r="AB445" i="66"/>
  <c r="AB77" i="66"/>
  <c r="AC341" i="66"/>
  <c r="AC445" i="66"/>
  <c r="AC77" i="66"/>
  <c r="X497" i="67"/>
  <c r="W266" i="67"/>
  <c r="AA486" i="67"/>
  <c r="AB486" i="67" s="1"/>
  <c r="T40" i="67"/>
  <c r="AA405" i="67"/>
  <c r="AH477" i="66"/>
  <c r="AK477" i="66"/>
  <c r="AG477" i="66"/>
  <c r="AN3" i="67"/>
  <c r="AO3" i="67"/>
  <c r="AQ3" i="67"/>
  <c r="AR3" i="67"/>
  <c r="AU3" i="67"/>
  <c r="Z510" i="67"/>
  <c r="Y510" i="67"/>
  <c r="U503" i="67"/>
  <c r="U312" i="67"/>
  <c r="T292" i="67"/>
  <c r="T226" i="67"/>
  <c r="W398" i="67"/>
  <c r="T317" i="67"/>
  <c r="W462" i="67"/>
  <c r="T466" i="67"/>
  <c r="X379" i="67"/>
  <c r="Z379" i="67" s="1"/>
  <c r="Y88" i="67"/>
  <c r="W384" i="67"/>
  <c r="U512" i="67"/>
  <c r="Y407" i="67"/>
  <c r="W272" i="67"/>
  <c r="U200" i="67"/>
  <c r="T195" i="67"/>
  <c r="AE104" i="67"/>
  <c r="AA58" i="67"/>
  <c r="W231" i="67"/>
  <c r="AA400" i="67"/>
  <c r="AK298" i="67"/>
  <c r="AM298" i="67" s="1"/>
  <c r="AB116" i="67"/>
  <c r="U273" i="67"/>
  <c r="W437" i="67"/>
  <c r="X412" i="67"/>
  <c r="W312" i="67"/>
  <c r="AC267" i="67"/>
  <c r="AE267" i="67" s="1"/>
  <c r="AA107" i="67"/>
  <c r="X23" i="67"/>
  <c r="AA131" i="67"/>
  <c r="T57" i="67"/>
  <c r="X241" i="67"/>
  <c r="W261" i="67"/>
  <c r="W481" i="67"/>
  <c r="Y337" i="67"/>
  <c r="AA379" i="67"/>
  <c r="Z155" i="67"/>
  <c r="AB510" i="67"/>
  <c r="X272" i="67"/>
  <c r="Y272" i="67" s="1"/>
  <c r="W58" i="67"/>
  <c r="AA419" i="67"/>
  <c r="AC152" i="67"/>
  <c r="AA431" i="67"/>
  <c r="AH298" i="67"/>
  <c r="T238" i="67"/>
  <c r="AA182" i="67"/>
  <c r="W499" i="67"/>
  <c r="T216" i="67"/>
  <c r="Z66" i="67"/>
  <c r="W23" i="67"/>
  <c r="U223" i="67"/>
  <c r="AA362" i="67"/>
  <c r="AC362" i="67" s="1"/>
  <c r="AA445" i="67"/>
  <c r="W468" i="67"/>
  <c r="X481" i="67"/>
  <c r="X443" i="67"/>
  <c r="X291" i="67"/>
  <c r="Y291" i="67" s="1"/>
  <c r="U429" i="67"/>
  <c r="T424" i="67"/>
  <c r="X250" i="67"/>
  <c r="X186" i="67"/>
  <c r="W419" i="67"/>
  <c r="W338" i="67"/>
  <c r="T320" i="67"/>
  <c r="AA264" i="67"/>
  <c r="W182" i="67"/>
  <c r="X151" i="67"/>
  <c r="AA162" i="67"/>
  <c r="Z111" i="67"/>
  <c r="AF486" i="67"/>
  <c r="AH486" i="67" s="1"/>
  <c r="T164" i="67"/>
  <c r="U369" i="67"/>
  <c r="W82" i="67"/>
  <c r="W510" i="67"/>
  <c r="U110" i="67"/>
  <c r="T110" i="67"/>
  <c r="AA291" i="67"/>
  <c r="X512" i="67"/>
  <c r="AA266" i="67"/>
  <c r="AA497" i="67"/>
  <c r="AA82" i="67"/>
  <c r="AC82" i="67" s="1"/>
  <c r="T293" i="67"/>
  <c r="AD161" i="67"/>
  <c r="AK292" i="67"/>
  <c r="AG292" i="67"/>
  <c r="AH292" i="67"/>
  <c r="AA447" i="67"/>
  <c r="AB447" i="67" s="1"/>
  <c r="W177" i="67"/>
  <c r="Y464" i="67"/>
  <c r="AA443" i="67"/>
  <c r="X509" i="67"/>
  <c r="AA149" i="67"/>
  <c r="AC8" i="67"/>
  <c r="AE8" i="67" s="1"/>
  <c r="X424" i="67"/>
  <c r="Y424" i="67" s="1"/>
  <c r="X296" i="67"/>
  <c r="AH170" i="67"/>
  <c r="T192" i="67"/>
  <c r="X162" i="67"/>
  <c r="AA348" i="67"/>
  <c r="AB348" i="67" s="1"/>
  <c r="U172" i="67"/>
  <c r="W25" i="67"/>
  <c r="X62" i="67"/>
  <c r="AC486" i="67"/>
  <c r="X84" i="67"/>
  <c r="T33" i="67"/>
  <c r="X405" i="67"/>
  <c r="Z405" i="67" s="1"/>
  <c r="W445" i="67"/>
  <c r="U73" i="67"/>
  <c r="T73" i="67"/>
  <c r="U174" i="67"/>
  <c r="W154" i="67"/>
  <c r="AB259" i="67"/>
  <c r="AC202" i="67"/>
  <c r="X416" i="67"/>
  <c r="U81" i="67"/>
  <c r="AG6" i="67"/>
  <c r="W512" i="67"/>
  <c r="X431" i="67"/>
  <c r="Y431" i="67" s="1"/>
  <c r="AA321" i="67"/>
  <c r="AA309" i="67"/>
  <c r="W105" i="67"/>
  <c r="AF446" i="67"/>
  <c r="X499" i="67"/>
  <c r="Y499" i="67" s="1"/>
  <c r="W383" i="67"/>
  <c r="AA290" i="67"/>
  <c r="U283" i="67"/>
  <c r="X183" i="67"/>
  <c r="T147" i="67"/>
  <c r="W49" i="67"/>
  <c r="T299" i="67"/>
  <c r="X139" i="67"/>
  <c r="Y139" i="67" s="1"/>
  <c r="X486" i="67"/>
  <c r="Y486" i="67" s="1"/>
  <c r="U473" i="67"/>
  <c r="U261" i="67"/>
  <c r="AB188" i="67"/>
  <c r="X119" i="67"/>
  <c r="Y119" i="67" s="1"/>
  <c r="AA448" i="67"/>
  <c r="AA294" i="67"/>
  <c r="AB202" i="67"/>
  <c r="U413" i="67"/>
  <c r="W416" i="67"/>
  <c r="AA243" i="67"/>
  <c r="AC243" i="67" s="1"/>
  <c r="AA159" i="67"/>
  <c r="T307" i="67"/>
  <c r="X321" i="67"/>
  <c r="X309" i="67"/>
  <c r="AB446" i="67"/>
  <c r="X392" i="67"/>
  <c r="Z392" i="67" s="1"/>
  <c r="W290" i="67"/>
  <c r="W344" i="67"/>
  <c r="AA183" i="67"/>
  <c r="Y10" i="67"/>
  <c r="X49" i="67"/>
  <c r="Y49" i="67" s="1"/>
  <c r="Z445" i="67"/>
  <c r="AN233" i="67"/>
  <c r="AF188" i="67"/>
  <c r="AA119" i="67"/>
  <c r="AA177" i="67"/>
  <c r="X448" i="67"/>
  <c r="Z448" i="67" s="1"/>
  <c r="X294" i="67"/>
  <c r="Y294" i="67" s="1"/>
  <c r="W243" i="67"/>
  <c r="X159" i="67"/>
  <c r="W424" i="67"/>
  <c r="AA296" i="67"/>
  <c r="W392" i="67"/>
  <c r="AA344" i="67"/>
  <c r="AB344" i="67" s="1"/>
  <c r="Y141" i="67"/>
  <c r="Z210" i="67"/>
  <c r="T43" i="67"/>
  <c r="T262" i="67"/>
  <c r="X59" i="67"/>
  <c r="AA59" i="67"/>
  <c r="W59" i="67"/>
  <c r="AC27" i="67"/>
  <c r="Y181" i="66"/>
  <c r="Z169" i="66"/>
  <c r="Y169" i="66"/>
  <c r="AB181" i="66"/>
  <c r="AC181" i="66"/>
  <c r="AF181" i="66"/>
  <c r="AB169" i="66"/>
  <c r="AC169" i="66"/>
  <c r="AF169" i="66"/>
  <c r="AB479" i="66"/>
  <c r="AC479" i="66"/>
  <c r="AF479" i="66"/>
  <c r="AB173" i="66"/>
  <c r="AF173" i="66"/>
  <c r="AC173" i="66"/>
  <c r="AD441" i="66"/>
  <c r="AE441" i="66"/>
  <c r="AF417" i="66"/>
  <c r="AB417" i="66"/>
  <c r="AC417" i="66"/>
  <c r="AF411" i="66"/>
  <c r="AC411" i="66"/>
  <c r="AB411" i="66"/>
  <c r="AC449" i="66"/>
  <c r="AB449" i="66"/>
  <c r="AF449" i="66"/>
  <c r="AG441" i="66"/>
  <c r="AK441" i="66"/>
  <c r="AH441" i="66"/>
  <c r="AC165" i="66"/>
  <c r="AF165" i="66"/>
  <c r="AB165" i="66"/>
  <c r="Z437" i="66"/>
  <c r="Y437" i="66"/>
  <c r="Z433" i="66"/>
  <c r="Y433" i="66"/>
  <c r="AB437" i="66"/>
  <c r="AF437" i="66"/>
  <c r="AC437" i="66"/>
  <c r="AB433" i="66"/>
  <c r="AC433" i="66"/>
  <c r="AF433" i="66"/>
  <c r="AD84" i="66"/>
  <c r="AE84" i="66"/>
  <c r="AE130" i="66"/>
  <c r="AD130" i="66"/>
  <c r="AG34" i="66"/>
  <c r="AH34" i="66"/>
  <c r="AK34" i="66"/>
  <c r="AG70" i="66"/>
  <c r="AH70" i="66"/>
  <c r="AK70" i="66"/>
  <c r="X302" i="66"/>
  <c r="W302" i="66"/>
  <c r="AA302" i="66"/>
  <c r="Y423" i="66"/>
  <c r="Z423" i="66"/>
  <c r="AA500" i="66"/>
  <c r="X500" i="66"/>
  <c r="W500" i="66"/>
  <c r="T73" i="66"/>
  <c r="U73" i="66"/>
  <c r="T336" i="66"/>
  <c r="U336" i="66"/>
  <c r="Z345" i="66"/>
  <c r="Y345" i="66"/>
  <c r="Z424" i="66"/>
  <c r="Y424" i="66"/>
  <c r="AB483" i="66"/>
  <c r="AC483" i="66"/>
  <c r="AF483" i="66"/>
  <c r="Y226" i="66"/>
  <c r="Z226" i="66"/>
  <c r="Z32" i="66"/>
  <c r="Y32" i="66"/>
  <c r="AE120" i="66"/>
  <c r="AD120" i="66"/>
  <c r="AD76" i="66"/>
  <c r="AE76" i="66"/>
  <c r="Y228" i="66"/>
  <c r="Z228" i="66"/>
  <c r="AC339" i="66"/>
  <c r="AB339" i="66"/>
  <c r="AF339" i="66"/>
  <c r="Y354" i="66"/>
  <c r="Z354" i="66"/>
  <c r="AC403" i="66"/>
  <c r="AB403" i="66"/>
  <c r="AF403" i="66"/>
  <c r="AD91" i="66"/>
  <c r="AE91" i="66"/>
  <c r="AG68" i="66"/>
  <c r="AK68" i="66"/>
  <c r="AH68" i="66"/>
  <c r="AE141" i="66"/>
  <c r="AD141" i="66"/>
  <c r="AC166" i="66"/>
  <c r="AB166" i="66"/>
  <c r="AF166" i="66"/>
  <c r="Y220" i="66"/>
  <c r="Z220" i="66"/>
  <c r="U294" i="66"/>
  <c r="T294" i="66"/>
  <c r="Z382" i="66"/>
  <c r="Y382" i="66"/>
  <c r="AG457" i="66"/>
  <c r="AH457" i="66"/>
  <c r="AK457" i="66"/>
  <c r="AG429" i="66"/>
  <c r="AK429" i="66"/>
  <c r="AH429" i="66"/>
  <c r="X510" i="66"/>
  <c r="W510" i="66"/>
  <c r="AA510" i="66"/>
  <c r="AF16" i="66"/>
  <c r="AC16" i="66"/>
  <c r="AB16" i="66"/>
  <c r="T79" i="66"/>
  <c r="U79" i="66"/>
  <c r="AC196" i="66"/>
  <c r="AB196" i="66"/>
  <c r="AF196" i="66"/>
  <c r="U310" i="66"/>
  <c r="T310" i="66"/>
  <c r="Y432" i="66"/>
  <c r="Z432" i="66"/>
  <c r="AC484" i="66"/>
  <c r="AB484" i="66"/>
  <c r="AF484" i="66"/>
  <c r="Y22" i="66"/>
  <c r="Z22" i="66"/>
  <c r="T121" i="66"/>
  <c r="U121" i="66"/>
  <c r="Z28" i="66"/>
  <c r="Y28" i="66"/>
  <c r="AF24" i="66"/>
  <c r="AC24" i="66"/>
  <c r="AB24" i="66"/>
  <c r="AE62" i="66"/>
  <c r="AD62" i="66"/>
  <c r="AG48" i="66"/>
  <c r="AK48" i="66"/>
  <c r="AH48" i="66"/>
  <c r="AG84" i="66"/>
  <c r="AK84" i="66"/>
  <c r="AH84" i="66"/>
  <c r="Y179" i="66"/>
  <c r="Z179" i="66"/>
  <c r="AM171" i="66"/>
  <c r="AP171" i="66"/>
  <c r="AL171" i="66"/>
  <c r="AB189" i="66"/>
  <c r="AC189" i="66"/>
  <c r="AF189" i="66"/>
  <c r="Z292" i="66"/>
  <c r="Y292" i="66"/>
  <c r="AC293" i="66"/>
  <c r="AF293" i="66"/>
  <c r="AB293" i="66"/>
  <c r="U302" i="66"/>
  <c r="T302" i="66"/>
  <c r="Y291" i="66"/>
  <c r="Z291" i="66"/>
  <c r="AB389" i="66"/>
  <c r="AC389" i="66"/>
  <c r="AF389" i="66"/>
  <c r="AC346" i="66"/>
  <c r="AB346" i="66"/>
  <c r="AF346" i="66"/>
  <c r="AD321" i="66"/>
  <c r="AE321" i="66"/>
  <c r="Z352" i="66"/>
  <c r="Y352" i="66"/>
  <c r="U373" i="66"/>
  <c r="T373" i="66"/>
  <c r="T391" i="66"/>
  <c r="U391" i="66"/>
  <c r="Y405" i="66"/>
  <c r="Z405" i="66"/>
  <c r="T420" i="66"/>
  <c r="U420" i="66"/>
  <c r="AK448" i="66"/>
  <c r="AG448" i="66"/>
  <c r="AH448" i="66"/>
  <c r="AG447" i="66"/>
  <c r="AH447" i="66"/>
  <c r="AK447" i="66"/>
  <c r="AF454" i="66"/>
  <c r="AC454" i="66"/>
  <c r="AB454" i="66"/>
  <c r="Y473" i="66"/>
  <c r="Z473" i="66"/>
  <c r="AG514" i="66"/>
  <c r="AK514" i="66"/>
  <c r="AH514" i="66"/>
  <c r="T496" i="66"/>
  <c r="U496" i="66"/>
  <c r="U23" i="66"/>
  <c r="T23" i="66"/>
  <c r="AD78" i="66"/>
  <c r="AE78" i="66"/>
  <c r="Z162" i="66"/>
  <c r="Y162" i="66"/>
  <c r="AF204" i="66"/>
  <c r="AC204" i="66"/>
  <c r="AB204" i="66"/>
  <c r="AB304" i="66"/>
  <c r="AF304" i="66"/>
  <c r="AC304" i="66"/>
  <c r="AE341" i="66"/>
  <c r="AD341" i="66"/>
  <c r="T475" i="66"/>
  <c r="U475" i="66"/>
  <c r="Y503" i="66"/>
  <c r="Z503" i="66"/>
  <c r="AF7" i="66"/>
  <c r="AC7" i="66"/>
  <c r="AB7" i="66"/>
  <c r="AD35" i="66"/>
  <c r="AE35" i="66"/>
  <c r="AE112" i="66"/>
  <c r="AD112" i="66"/>
  <c r="X135" i="66"/>
  <c r="W135" i="66"/>
  <c r="AA135" i="66"/>
  <c r="U237" i="66"/>
  <c r="T237" i="66"/>
  <c r="X73" i="66"/>
  <c r="W73" i="66"/>
  <c r="AA73" i="66"/>
  <c r="X174" i="66"/>
  <c r="AA174" i="66"/>
  <c r="W174" i="66"/>
  <c r="AG80" i="66"/>
  <c r="AK80" i="66"/>
  <c r="AH80" i="66"/>
  <c r="AB206" i="66"/>
  <c r="AC206" i="66"/>
  <c r="AF206" i="66"/>
  <c r="AK139" i="66"/>
  <c r="AG139" i="66"/>
  <c r="AH139" i="66"/>
  <c r="AK151" i="66"/>
  <c r="AG151" i="66"/>
  <c r="AH151" i="66"/>
  <c r="AJ213" i="66"/>
  <c r="AI213" i="66"/>
  <c r="AC232" i="66"/>
  <c r="AB232" i="66"/>
  <c r="AF232" i="66"/>
  <c r="X245" i="66"/>
  <c r="AA245" i="66"/>
  <c r="W245" i="66"/>
  <c r="X261" i="66"/>
  <c r="AA261" i="66"/>
  <c r="W261" i="66"/>
  <c r="AA288" i="66"/>
  <c r="X288" i="66"/>
  <c r="W288" i="66"/>
  <c r="X336" i="66"/>
  <c r="AA336" i="66"/>
  <c r="W336" i="66"/>
  <c r="X278" i="66"/>
  <c r="AA278" i="66"/>
  <c r="W278" i="66"/>
  <c r="AF351" i="66"/>
  <c r="AC351" i="66"/>
  <c r="AB351" i="66"/>
  <c r="Z340" i="66"/>
  <c r="Y340" i="66"/>
  <c r="AF357" i="66"/>
  <c r="AC357" i="66"/>
  <c r="AB357" i="66"/>
  <c r="AG407" i="66"/>
  <c r="AK407" i="66"/>
  <c r="AH407" i="66"/>
  <c r="T414" i="66"/>
  <c r="U414" i="66"/>
  <c r="X468" i="66"/>
  <c r="AA468" i="66"/>
  <c r="W468" i="66"/>
  <c r="Y480" i="66"/>
  <c r="Z480" i="66"/>
  <c r="U485" i="66"/>
  <c r="T485" i="66"/>
  <c r="X502" i="66"/>
  <c r="W502" i="66"/>
  <c r="AA502" i="66"/>
  <c r="AK109" i="66"/>
  <c r="AH109" i="66"/>
  <c r="AG109" i="66"/>
  <c r="AC287" i="66"/>
  <c r="AB287" i="66"/>
  <c r="AF287" i="66"/>
  <c r="Y476" i="66"/>
  <c r="Z476" i="66"/>
  <c r="AK83" i="66"/>
  <c r="AG83" i="66"/>
  <c r="AH83" i="66"/>
  <c r="AF8" i="66"/>
  <c r="AC8" i="66"/>
  <c r="AB8" i="66"/>
  <c r="X87" i="66"/>
  <c r="W87" i="66"/>
  <c r="AA87" i="66"/>
  <c r="Y188" i="66"/>
  <c r="Z188" i="66"/>
  <c r="U19" i="66"/>
  <c r="T19" i="66"/>
  <c r="AG163" i="66"/>
  <c r="AH163" i="66"/>
  <c r="AK163" i="66"/>
  <c r="AG54" i="66"/>
  <c r="AK54" i="66"/>
  <c r="AH54" i="66"/>
  <c r="AG90" i="66"/>
  <c r="AK90" i="66"/>
  <c r="AH90" i="66"/>
  <c r="AK172" i="66"/>
  <c r="AH172" i="66"/>
  <c r="AG172" i="66"/>
  <c r="AB194" i="66"/>
  <c r="AF194" i="66"/>
  <c r="AC194" i="66"/>
  <c r="AG40" i="66"/>
  <c r="AH40" i="66"/>
  <c r="AK40" i="66"/>
  <c r="AG76" i="66"/>
  <c r="AH76" i="66"/>
  <c r="AK76" i="66"/>
  <c r="U193" i="66"/>
  <c r="T193" i="66"/>
  <c r="U249" i="66"/>
  <c r="T249" i="66"/>
  <c r="Y254" i="66"/>
  <c r="Z254" i="66"/>
  <c r="Z241" i="66"/>
  <c r="Y241" i="66"/>
  <c r="AA283" i="66"/>
  <c r="X283" i="66"/>
  <c r="W283" i="66"/>
  <c r="W356" i="66"/>
  <c r="X356" i="66"/>
  <c r="AA356" i="66"/>
  <c r="Z343" i="66"/>
  <c r="Y343" i="66"/>
  <c r="T318" i="66"/>
  <c r="U318" i="66"/>
  <c r="AC354" i="66"/>
  <c r="AB354" i="66"/>
  <c r="AF354" i="66"/>
  <c r="U342" i="66"/>
  <c r="T342" i="66"/>
  <c r="AC387" i="66"/>
  <c r="AB387" i="66"/>
  <c r="AF387" i="66"/>
  <c r="Y395" i="66"/>
  <c r="Z395" i="66"/>
  <c r="AE439" i="66"/>
  <c r="AD439" i="66"/>
  <c r="AF456" i="66"/>
  <c r="AB456" i="66"/>
  <c r="AC456" i="66"/>
  <c r="Y501" i="66"/>
  <c r="Z501" i="66"/>
  <c r="T5" i="66"/>
  <c r="U5" i="66"/>
  <c r="AD42" i="66"/>
  <c r="AE42" i="66"/>
  <c r="AD96" i="66"/>
  <c r="AE96" i="66"/>
  <c r="U303" i="66"/>
  <c r="T303" i="66"/>
  <c r="Y350" i="66"/>
  <c r="Z350" i="66"/>
  <c r="Y14" i="66"/>
  <c r="Z14" i="66"/>
  <c r="Y20" i="66"/>
  <c r="Z20" i="66"/>
  <c r="T131" i="66"/>
  <c r="U131" i="66"/>
  <c r="AE12" i="66"/>
  <c r="AD12" i="66"/>
  <c r="X67" i="66"/>
  <c r="W67" i="66"/>
  <c r="AA67" i="66"/>
  <c r="AC9" i="66"/>
  <c r="AF9" i="66"/>
  <c r="AB9" i="66"/>
  <c r="T57" i="66"/>
  <c r="U57" i="66"/>
  <c r="AF178" i="66"/>
  <c r="AC178" i="66"/>
  <c r="AB178" i="66"/>
  <c r="AF103" i="66"/>
  <c r="AC103" i="66"/>
  <c r="AB103" i="66"/>
  <c r="AK262" i="66"/>
  <c r="AH262" i="66"/>
  <c r="AG262" i="66"/>
  <c r="AK210" i="66"/>
  <c r="AG210" i="66"/>
  <c r="AH210" i="66"/>
  <c r="AH239" i="66"/>
  <c r="AK239" i="66"/>
  <c r="AG239" i="66"/>
  <c r="Y301" i="66"/>
  <c r="Z301" i="66"/>
  <c r="AA296" i="66"/>
  <c r="X296" i="66"/>
  <c r="W296" i="66"/>
  <c r="AG329" i="66"/>
  <c r="AK329" i="66"/>
  <c r="AH329" i="66"/>
  <c r="AB382" i="66"/>
  <c r="AF382" i="66"/>
  <c r="AC382" i="66"/>
  <c r="U392" i="66"/>
  <c r="T392" i="66"/>
  <c r="AD386" i="66"/>
  <c r="AE386" i="66"/>
  <c r="AB416" i="66"/>
  <c r="AF416" i="66"/>
  <c r="AC416" i="66"/>
  <c r="AD457" i="66"/>
  <c r="AE457" i="66"/>
  <c r="AB415" i="66"/>
  <c r="AF415" i="66"/>
  <c r="AC415" i="66"/>
  <c r="AG446" i="66"/>
  <c r="AK446" i="66"/>
  <c r="AH446" i="66"/>
  <c r="AD429" i="66"/>
  <c r="AE429" i="66"/>
  <c r="T508" i="66"/>
  <c r="U508" i="66"/>
  <c r="T510" i="66"/>
  <c r="U510" i="66"/>
  <c r="T81" i="66"/>
  <c r="U81" i="66"/>
  <c r="AL201" i="66"/>
  <c r="AP201" i="66"/>
  <c r="AM201" i="66"/>
  <c r="AD47" i="66"/>
  <c r="AE47" i="66"/>
  <c r="AA11" i="66"/>
  <c r="W11" i="66"/>
  <c r="X11" i="66"/>
  <c r="AD46" i="66"/>
  <c r="AE46" i="66"/>
  <c r="T360" i="66"/>
  <c r="U360" i="66"/>
  <c r="AE427" i="66"/>
  <c r="AD427" i="66"/>
  <c r="AD438" i="66"/>
  <c r="AE438" i="66"/>
  <c r="AZ6" i="66"/>
  <c r="AW6" i="66"/>
  <c r="AV6" i="66"/>
  <c r="AE77" i="66"/>
  <c r="X79" i="66"/>
  <c r="W79" i="66"/>
  <c r="AA79" i="66"/>
  <c r="T61" i="66"/>
  <c r="U61" i="66"/>
  <c r="AG50" i="66"/>
  <c r="AK50" i="66"/>
  <c r="AH50" i="66"/>
  <c r="AG92" i="66"/>
  <c r="AK92" i="66"/>
  <c r="AH92" i="66"/>
  <c r="Y196" i="66"/>
  <c r="Z196" i="66"/>
  <c r="Z209" i="66"/>
  <c r="Y209" i="66"/>
  <c r="AK149" i="66"/>
  <c r="AG149" i="66"/>
  <c r="AH149" i="66"/>
  <c r="AK161" i="66"/>
  <c r="AG161" i="66"/>
  <c r="AH161" i="66"/>
  <c r="Z168" i="66"/>
  <c r="Y168" i="66"/>
  <c r="Y230" i="66"/>
  <c r="Z230" i="66"/>
  <c r="Y255" i="66"/>
  <c r="Z255" i="66"/>
  <c r="U221" i="66"/>
  <c r="T221" i="66"/>
  <c r="AB277" i="66"/>
  <c r="AF277" i="66"/>
  <c r="AC277" i="66"/>
  <c r="AD324" i="66"/>
  <c r="AE324" i="66"/>
  <c r="Y308" i="66"/>
  <c r="Z308" i="66"/>
  <c r="Y320" i="66"/>
  <c r="Z320" i="66"/>
  <c r="Y399" i="66"/>
  <c r="Z399" i="66"/>
  <c r="AC327" i="66"/>
  <c r="AB327" i="66"/>
  <c r="AF327" i="66"/>
  <c r="T369" i="66"/>
  <c r="U369" i="66"/>
  <c r="T368" i="66"/>
  <c r="U368" i="66"/>
  <c r="Z374" i="66"/>
  <c r="Y374" i="66"/>
  <c r="AH398" i="66"/>
  <c r="AK398" i="66"/>
  <c r="AG398" i="66"/>
  <c r="X396" i="66"/>
  <c r="W396" i="66"/>
  <c r="AA396" i="66"/>
  <c r="AF455" i="66"/>
  <c r="AC455" i="66"/>
  <c r="AB455" i="66"/>
  <c r="AF459" i="66"/>
  <c r="AC459" i="66"/>
  <c r="AB459" i="66"/>
  <c r="AB465" i="66"/>
  <c r="AC465" i="66"/>
  <c r="AF465" i="66"/>
  <c r="T487" i="66"/>
  <c r="U487" i="66"/>
  <c r="Y493" i="66"/>
  <c r="Z493" i="66"/>
  <c r="AB499" i="66"/>
  <c r="AF499" i="66"/>
  <c r="AC499" i="66"/>
  <c r="AF509" i="66"/>
  <c r="AC509" i="66"/>
  <c r="AB509" i="66"/>
  <c r="AD82" i="66"/>
  <c r="AE82" i="66"/>
  <c r="Y176" i="66"/>
  <c r="Z176" i="66"/>
  <c r="T311" i="66"/>
  <c r="U311" i="66"/>
  <c r="W299" i="66"/>
  <c r="AA299" i="66"/>
  <c r="X299" i="66"/>
  <c r="Y484" i="66"/>
  <c r="Z484" i="66"/>
  <c r="AD48" i="66"/>
  <c r="AE48" i="66"/>
  <c r="AE118" i="66"/>
  <c r="AD118" i="66"/>
  <c r="Z189" i="66"/>
  <c r="Y189" i="66"/>
  <c r="U338" i="66"/>
  <c r="T338" i="66"/>
  <c r="X420" i="66"/>
  <c r="AA420" i="66"/>
  <c r="W420" i="66"/>
  <c r="AH144" i="66"/>
  <c r="AG144" i="66"/>
  <c r="AK144" i="66"/>
  <c r="X125" i="66"/>
  <c r="W125" i="66"/>
  <c r="AA125" i="66"/>
  <c r="AE80" i="66"/>
  <c r="AD80" i="66"/>
  <c r="X414" i="66"/>
  <c r="AA414" i="66"/>
  <c r="W414" i="66"/>
  <c r="X474" i="66"/>
  <c r="W474" i="66"/>
  <c r="AA474" i="66"/>
  <c r="Y512" i="66"/>
  <c r="Z512" i="66"/>
  <c r="T123" i="66"/>
  <c r="U123" i="66"/>
  <c r="AE160" i="66"/>
  <c r="AD160" i="66"/>
  <c r="Z231" i="66"/>
  <c r="Y231" i="66"/>
  <c r="AB241" i="66"/>
  <c r="AC241" i="66"/>
  <c r="AF241" i="66"/>
  <c r="AF353" i="66"/>
  <c r="AC353" i="66"/>
  <c r="AB353" i="66"/>
  <c r="X318" i="66"/>
  <c r="W318" i="66"/>
  <c r="AA318" i="66"/>
  <c r="X342" i="66"/>
  <c r="W342" i="66"/>
  <c r="AA342" i="66"/>
  <c r="W5" i="66"/>
  <c r="X5" i="66"/>
  <c r="AA5" i="66"/>
  <c r="AH150" i="66"/>
  <c r="AG150" i="66"/>
  <c r="AK150" i="66"/>
  <c r="AK31" i="66"/>
  <c r="AG31" i="66"/>
  <c r="AH31" i="66"/>
  <c r="X57" i="66"/>
  <c r="W57" i="66"/>
  <c r="AA57" i="66"/>
  <c r="AG38" i="66"/>
  <c r="AK38" i="66"/>
  <c r="AH38" i="66"/>
  <c r="AE153" i="66"/>
  <c r="AD153" i="66"/>
  <c r="AB235" i="66"/>
  <c r="AF235" i="66"/>
  <c r="AC235" i="66"/>
  <c r="AD239" i="66"/>
  <c r="AE239" i="66"/>
  <c r="T298" i="66"/>
  <c r="U298" i="66"/>
  <c r="Y467" i="66"/>
  <c r="Z467" i="66"/>
  <c r="AG438" i="66"/>
  <c r="AK438" i="66"/>
  <c r="AH438" i="66"/>
  <c r="AC25" i="66"/>
  <c r="AB25" i="66"/>
  <c r="AF25" i="66"/>
  <c r="U233" i="66"/>
  <c r="T233" i="66"/>
  <c r="Y273" i="66"/>
  <c r="Z273" i="66"/>
  <c r="Y455" i="66"/>
  <c r="Z455" i="66"/>
  <c r="Z459" i="66"/>
  <c r="Y459" i="66"/>
  <c r="AA487" i="66"/>
  <c r="X487" i="66"/>
  <c r="W487" i="66"/>
  <c r="W497" i="66"/>
  <c r="AA497" i="66"/>
  <c r="X497" i="66"/>
  <c r="Z30" i="66"/>
  <c r="Y30" i="66"/>
  <c r="AD41" i="66"/>
  <c r="AE41" i="66"/>
  <c r="AD97" i="66"/>
  <c r="AE97" i="66"/>
  <c r="AG110" i="66"/>
  <c r="AK110" i="66"/>
  <c r="AH110" i="66"/>
  <c r="AF18" i="66"/>
  <c r="AC18" i="66"/>
  <c r="AB18" i="66"/>
  <c r="U15" i="66"/>
  <c r="T15" i="66"/>
  <c r="AH140" i="66"/>
  <c r="AG140" i="66"/>
  <c r="AK140" i="66"/>
  <c r="AH152" i="66"/>
  <c r="AG152" i="66"/>
  <c r="AK152" i="66"/>
  <c r="AH124" i="66"/>
  <c r="AG124" i="66"/>
  <c r="AK124" i="66"/>
  <c r="AH136" i="66"/>
  <c r="AG136" i="66"/>
  <c r="AK136" i="66"/>
  <c r="AD34" i="66"/>
  <c r="AE34" i="66"/>
  <c r="AD70" i="66"/>
  <c r="AE70" i="66"/>
  <c r="AK89" i="66"/>
  <c r="AH89" i="66"/>
  <c r="AG89" i="66"/>
  <c r="U253" i="66"/>
  <c r="T253" i="66"/>
  <c r="AJ171" i="66"/>
  <c r="AI171" i="66"/>
  <c r="W218" i="66"/>
  <c r="AA218" i="66"/>
  <c r="X218" i="66"/>
  <c r="W348" i="66"/>
  <c r="X348" i="66"/>
  <c r="AA348" i="66"/>
  <c r="Y295" i="66"/>
  <c r="Z295" i="66"/>
  <c r="AB316" i="66"/>
  <c r="AF316" i="66"/>
  <c r="AC316" i="66"/>
  <c r="AA364" i="66"/>
  <c r="X364" i="66"/>
  <c r="W364" i="66"/>
  <c r="AG321" i="66"/>
  <c r="AK321" i="66"/>
  <c r="AH321" i="66"/>
  <c r="X338" i="66"/>
  <c r="W338" i="66"/>
  <c r="AA338" i="66"/>
  <c r="AC444" i="66"/>
  <c r="AF444" i="66"/>
  <c r="AB444" i="66"/>
  <c r="AE425" i="66"/>
  <c r="AD425" i="66"/>
  <c r="AB405" i="66"/>
  <c r="AC405" i="66"/>
  <c r="AF405" i="66"/>
  <c r="AB423" i="66"/>
  <c r="AC423" i="66"/>
  <c r="AF423" i="66"/>
  <c r="Z460" i="66"/>
  <c r="Y460" i="66"/>
  <c r="AK486" i="66"/>
  <c r="AH486" i="66"/>
  <c r="AG486" i="66"/>
  <c r="AB471" i="66"/>
  <c r="AF471" i="66"/>
  <c r="AC471" i="66"/>
  <c r="AD514" i="66"/>
  <c r="AE514" i="66"/>
  <c r="T500" i="66"/>
  <c r="U500" i="66"/>
  <c r="AA23" i="66"/>
  <c r="W23" i="66"/>
  <c r="X23" i="66"/>
  <c r="AB191" i="66"/>
  <c r="AF191" i="66"/>
  <c r="AC191" i="66"/>
  <c r="AG64" i="66"/>
  <c r="AH64" i="66"/>
  <c r="AK64" i="66"/>
  <c r="Y204" i="66"/>
  <c r="Z204" i="66"/>
  <c r="AG341" i="66"/>
  <c r="AK341" i="66"/>
  <c r="AH341" i="66"/>
  <c r="Y478" i="66"/>
  <c r="Z478" i="66"/>
  <c r="AE495" i="66"/>
  <c r="AD495" i="66"/>
  <c r="AU175" i="66"/>
  <c r="AR175" i="66"/>
  <c r="AQ175" i="66"/>
  <c r="T135" i="66"/>
  <c r="U135" i="66"/>
  <c r="AK4" i="66"/>
  <c r="AH4" i="66"/>
  <c r="AG4" i="66"/>
  <c r="U174" i="66"/>
  <c r="T174" i="66"/>
  <c r="AE145" i="66"/>
  <c r="AD145" i="66"/>
  <c r="AE157" i="66"/>
  <c r="AD157" i="66"/>
  <c r="AH227" i="66"/>
  <c r="AK227" i="66"/>
  <c r="AG227" i="66"/>
  <c r="Y236" i="66"/>
  <c r="Z236" i="66"/>
  <c r="U306" i="66"/>
  <c r="T306" i="66"/>
  <c r="AE244" i="66"/>
  <c r="AD244" i="66"/>
  <c r="AG190" i="66"/>
  <c r="AK190" i="66"/>
  <c r="AH190" i="66"/>
  <c r="U286" i="66"/>
  <c r="T286" i="66"/>
  <c r="Y240" i="66"/>
  <c r="Z240" i="66"/>
  <c r="AB276" i="66"/>
  <c r="AF276" i="66"/>
  <c r="AC276" i="66"/>
  <c r="Y289" i="66"/>
  <c r="Z289" i="66"/>
  <c r="AK297" i="66"/>
  <c r="AH297" i="66"/>
  <c r="AG297" i="66"/>
  <c r="U278" i="66"/>
  <c r="T278" i="66"/>
  <c r="Y371" i="66"/>
  <c r="Z371" i="66"/>
  <c r="AM394" i="66"/>
  <c r="AL394" i="66"/>
  <c r="AP394" i="66"/>
  <c r="W376" i="66"/>
  <c r="AA376" i="66"/>
  <c r="X376" i="66"/>
  <c r="U468" i="66"/>
  <c r="T468" i="66"/>
  <c r="U474" i="66"/>
  <c r="T474" i="66"/>
  <c r="Y461" i="66"/>
  <c r="Z461" i="66"/>
  <c r="Y482" i="66"/>
  <c r="Z482" i="66"/>
  <c r="Z498" i="66"/>
  <c r="Y498" i="66"/>
  <c r="AH156" i="66"/>
  <c r="AG156" i="66"/>
  <c r="AK156" i="66"/>
  <c r="AH128" i="66"/>
  <c r="AG128" i="66"/>
  <c r="AK128" i="66"/>
  <c r="AC226" i="66"/>
  <c r="AB226" i="66"/>
  <c r="AF226" i="66"/>
  <c r="U326" i="66"/>
  <c r="T326" i="66"/>
  <c r="AD452" i="66"/>
  <c r="AE452" i="66"/>
  <c r="AD71" i="66"/>
  <c r="AE71" i="66"/>
  <c r="AC32" i="66"/>
  <c r="AF32" i="66"/>
  <c r="AB32" i="66"/>
  <c r="AD53" i="66"/>
  <c r="AE53" i="66"/>
  <c r="T69" i="66"/>
  <c r="U69" i="66"/>
  <c r="X127" i="66"/>
  <c r="W127" i="66"/>
  <c r="AA127" i="66"/>
  <c r="T51" i="66"/>
  <c r="U51" i="66"/>
  <c r="AA19" i="66"/>
  <c r="W19" i="66"/>
  <c r="X19" i="66"/>
  <c r="AH142" i="66"/>
  <c r="AG142" i="66"/>
  <c r="AK142" i="66"/>
  <c r="AH154" i="66"/>
  <c r="AG154" i="66"/>
  <c r="AK154" i="66"/>
  <c r="AE167" i="66"/>
  <c r="AD167" i="66"/>
  <c r="AH114" i="66"/>
  <c r="AG114" i="66"/>
  <c r="AK114" i="66"/>
  <c r="AH126" i="66"/>
  <c r="AG126" i="66"/>
  <c r="AK126" i="66"/>
  <c r="AH138" i="66"/>
  <c r="AG138" i="66"/>
  <c r="AK138" i="66"/>
  <c r="AB231" i="66"/>
  <c r="AC231" i="66"/>
  <c r="AF231" i="66"/>
  <c r="Z219" i="66"/>
  <c r="Y219" i="66"/>
  <c r="Y247" i="66"/>
  <c r="Z247" i="66"/>
  <c r="Y307" i="66"/>
  <c r="Z307" i="66"/>
  <c r="AC279" i="66"/>
  <c r="AB279" i="66"/>
  <c r="AF279" i="66"/>
  <c r="T283" i="66"/>
  <c r="U283" i="66"/>
  <c r="AE333" i="66"/>
  <c r="AD333" i="66"/>
  <c r="AC343" i="66"/>
  <c r="AB343" i="66"/>
  <c r="AF343" i="66"/>
  <c r="U379" i="66"/>
  <c r="T379" i="66"/>
  <c r="U400" i="66"/>
  <c r="T400" i="66"/>
  <c r="AG60" i="66"/>
  <c r="AK60" i="66"/>
  <c r="AH60" i="66"/>
  <c r="AB385" i="66"/>
  <c r="AC385" i="66"/>
  <c r="AF385" i="66"/>
  <c r="Z513" i="66"/>
  <c r="Y513" i="66"/>
  <c r="AI3" i="66"/>
  <c r="AJ3" i="66"/>
  <c r="AG102" i="66"/>
  <c r="AK102" i="66"/>
  <c r="AH102" i="66"/>
  <c r="T93" i="66"/>
  <c r="U93" i="66"/>
  <c r="AK91" i="66"/>
  <c r="AG91" i="66"/>
  <c r="AH91" i="66"/>
  <c r="AK12" i="66"/>
  <c r="AH12" i="66"/>
  <c r="AG12" i="66"/>
  <c r="AF26" i="66"/>
  <c r="AC26" i="66"/>
  <c r="AB26" i="66"/>
  <c r="Y9" i="66"/>
  <c r="Z9" i="66"/>
  <c r="Y178" i="66"/>
  <c r="Z178" i="66"/>
  <c r="AE38" i="66"/>
  <c r="AD38" i="66"/>
  <c r="AE68" i="66"/>
  <c r="AD68" i="66"/>
  <c r="Z103" i="66"/>
  <c r="Y103" i="66"/>
  <c r="AK141" i="66"/>
  <c r="AG141" i="66"/>
  <c r="AH141" i="66"/>
  <c r="AK153" i="66"/>
  <c r="AG153" i="66"/>
  <c r="AH153" i="66"/>
  <c r="Z166" i="66"/>
  <c r="Y166" i="66"/>
  <c r="AD105" i="66"/>
  <c r="AE105" i="66"/>
  <c r="AF234" i="66"/>
  <c r="AC234" i="66"/>
  <c r="AB234" i="66"/>
  <c r="Z235" i="66"/>
  <c r="Y235" i="66"/>
  <c r="AC220" i="66"/>
  <c r="AF220" i="66"/>
  <c r="AB220" i="66"/>
  <c r="AB280" i="66"/>
  <c r="AC280" i="66"/>
  <c r="AF280" i="66"/>
  <c r="W294" i="66"/>
  <c r="AA294" i="66"/>
  <c r="X294" i="66"/>
  <c r="AB271" i="66"/>
  <c r="AC271" i="66"/>
  <c r="AF271" i="66"/>
  <c r="X298" i="66"/>
  <c r="AA298" i="66"/>
  <c r="W298" i="66"/>
  <c r="T362" i="66"/>
  <c r="U362" i="66"/>
  <c r="Z359" i="66"/>
  <c r="Y359" i="66"/>
  <c r="T380" i="66"/>
  <c r="U380" i="66"/>
  <c r="U384" i="66"/>
  <c r="T384" i="66"/>
  <c r="Y416" i="66"/>
  <c r="Z416" i="66"/>
  <c r="X418" i="66"/>
  <c r="W418" i="66"/>
  <c r="AA418" i="66"/>
  <c r="Z463" i="66"/>
  <c r="Y463" i="66"/>
  <c r="AB467" i="66"/>
  <c r="AC467" i="66"/>
  <c r="AF467" i="66"/>
  <c r="U494" i="66"/>
  <c r="T494" i="66"/>
  <c r="Y16" i="66"/>
  <c r="Z16" i="66"/>
  <c r="AJ201" i="66"/>
  <c r="AI201" i="66"/>
  <c r="X43" i="66"/>
  <c r="W43" i="66"/>
  <c r="AA43" i="66"/>
  <c r="AG94" i="66"/>
  <c r="AH94" i="66"/>
  <c r="AK94" i="66"/>
  <c r="Y238" i="66"/>
  <c r="Z238" i="66"/>
  <c r="X119" i="66"/>
  <c r="W119" i="66"/>
  <c r="AA119" i="66"/>
  <c r="U10" i="66"/>
  <c r="T10" i="66"/>
  <c r="AF216" i="66"/>
  <c r="AC216" i="66"/>
  <c r="AB216" i="66"/>
  <c r="AF107" i="66"/>
  <c r="AC107" i="66"/>
  <c r="AB107" i="66"/>
  <c r="W344" i="66"/>
  <c r="X344" i="66"/>
  <c r="AA344" i="66"/>
  <c r="AE143" i="66"/>
  <c r="AD143" i="66"/>
  <c r="AE155" i="66"/>
  <c r="AD155" i="66"/>
  <c r="AD113" i="66"/>
  <c r="AE113" i="66"/>
  <c r="AA200" i="66"/>
  <c r="X200" i="66"/>
  <c r="W200" i="66"/>
  <c r="Z187" i="66"/>
  <c r="Y187" i="66"/>
  <c r="X233" i="66"/>
  <c r="W233" i="66"/>
  <c r="AA233" i="66"/>
  <c r="X272" i="66"/>
  <c r="W272" i="66"/>
  <c r="AA272" i="66"/>
  <c r="Y275" i="66"/>
  <c r="Z275" i="66"/>
  <c r="AB273" i="66"/>
  <c r="AC273" i="66"/>
  <c r="AF273" i="66"/>
  <c r="AH324" i="66"/>
  <c r="AG324" i="66"/>
  <c r="AK324" i="66"/>
  <c r="X310" i="66"/>
  <c r="AA310" i="66"/>
  <c r="W310" i="66"/>
  <c r="AB308" i="66"/>
  <c r="AF308" i="66"/>
  <c r="AC308" i="66"/>
  <c r="AF399" i="66"/>
  <c r="AC399" i="66"/>
  <c r="AB399" i="66"/>
  <c r="AG315" i="66"/>
  <c r="AK315" i="66"/>
  <c r="AH315" i="66"/>
  <c r="AE337" i="66"/>
  <c r="AD337" i="66"/>
  <c r="AB374" i="66"/>
  <c r="AC374" i="66"/>
  <c r="AF374" i="66"/>
  <c r="AA469" i="66"/>
  <c r="X469" i="66"/>
  <c r="W469" i="66"/>
  <c r="AG458" i="66"/>
  <c r="AH458" i="66"/>
  <c r="AK458" i="66"/>
  <c r="Y470" i="66"/>
  <c r="Z470" i="66"/>
  <c r="Z489" i="66"/>
  <c r="Y489" i="66"/>
  <c r="Y505" i="66"/>
  <c r="Z505" i="66"/>
  <c r="AE182" i="66"/>
  <c r="AD182" i="66"/>
  <c r="W250" i="66"/>
  <c r="X250" i="66"/>
  <c r="AA250" i="66"/>
  <c r="AF192" i="66"/>
  <c r="AC192" i="66"/>
  <c r="AB192" i="66"/>
  <c r="T266" i="66"/>
  <c r="U266" i="66"/>
  <c r="U299" i="66"/>
  <c r="T299" i="66"/>
  <c r="AI492" i="66"/>
  <c r="AJ492" i="66"/>
  <c r="AE486" i="66"/>
  <c r="AD486" i="66"/>
  <c r="AJ284" i="66"/>
  <c r="AI284" i="66"/>
  <c r="AC503" i="66"/>
  <c r="AF503" i="66"/>
  <c r="AB503" i="66"/>
  <c r="AF289" i="66"/>
  <c r="AC289" i="66"/>
  <c r="AB289" i="66"/>
  <c r="AA365" i="66"/>
  <c r="W365" i="66"/>
  <c r="X365" i="66"/>
  <c r="AF461" i="66"/>
  <c r="AB461" i="66"/>
  <c r="AC461" i="66"/>
  <c r="AA485" i="66"/>
  <c r="W485" i="66"/>
  <c r="X485" i="66"/>
  <c r="AE186" i="66"/>
  <c r="AD186" i="66"/>
  <c r="AC476" i="66"/>
  <c r="AB476" i="66"/>
  <c r="AF476" i="66"/>
  <c r="AF188" i="66"/>
  <c r="AC188" i="66"/>
  <c r="AB188" i="66"/>
  <c r="AE148" i="66"/>
  <c r="AD148" i="66"/>
  <c r="AD40" i="66"/>
  <c r="AE40" i="66"/>
  <c r="U356" i="66"/>
  <c r="T356" i="66"/>
  <c r="AC331" i="66"/>
  <c r="AB331" i="66"/>
  <c r="AF331" i="66"/>
  <c r="X379" i="66"/>
  <c r="AA379" i="66"/>
  <c r="W379" i="66"/>
  <c r="AG439" i="66"/>
  <c r="AH439" i="66"/>
  <c r="AK439" i="66"/>
  <c r="Z26" i="66"/>
  <c r="Y26" i="66"/>
  <c r="AE262" i="66"/>
  <c r="AD262" i="66"/>
  <c r="AB177" i="66"/>
  <c r="AC177" i="66"/>
  <c r="AF177" i="66"/>
  <c r="Z164" i="66"/>
  <c r="Y164" i="66"/>
  <c r="T418" i="66"/>
  <c r="U418" i="66"/>
  <c r="AF463" i="66"/>
  <c r="AB463" i="66"/>
  <c r="AC463" i="66"/>
  <c r="X508" i="66"/>
  <c r="AA508" i="66"/>
  <c r="W508" i="66"/>
  <c r="AK47" i="66"/>
  <c r="AG47" i="66"/>
  <c r="AH47" i="66"/>
  <c r="X360" i="66"/>
  <c r="W360" i="66"/>
  <c r="AA360" i="66"/>
  <c r="AK77" i="66"/>
  <c r="AG77" i="66"/>
  <c r="AH77" i="66"/>
  <c r="AE50" i="66"/>
  <c r="AD50" i="66"/>
  <c r="AB209" i="66"/>
  <c r="AC209" i="66"/>
  <c r="AF209" i="66"/>
  <c r="AB255" i="66"/>
  <c r="AF255" i="66"/>
  <c r="AC255" i="66"/>
  <c r="W266" i="66"/>
  <c r="AA266" i="66"/>
  <c r="X266" i="66"/>
  <c r="AB185" i="66"/>
  <c r="AF185" i="66"/>
  <c r="AC185" i="66"/>
  <c r="AK97" i="66"/>
  <c r="AG97" i="66"/>
  <c r="AH97" i="66"/>
  <c r="AD110" i="66"/>
  <c r="AE110" i="66"/>
  <c r="X117" i="66"/>
  <c r="W117" i="66"/>
  <c r="AA117" i="66"/>
  <c r="AA15" i="66"/>
  <c r="W15" i="66"/>
  <c r="X15" i="66"/>
  <c r="AG66" i="66"/>
  <c r="AK66" i="66"/>
  <c r="AH66" i="66"/>
  <c r="AF170" i="66"/>
  <c r="AB170" i="66"/>
  <c r="AC170" i="66"/>
  <c r="X253" i="66"/>
  <c r="W253" i="66"/>
  <c r="AA253" i="66"/>
  <c r="Y251" i="66"/>
  <c r="Z251" i="66"/>
  <c r="AE184" i="66"/>
  <c r="AD184" i="66"/>
  <c r="Y256" i="66"/>
  <c r="Z256" i="66"/>
  <c r="AF260" i="66"/>
  <c r="AC260" i="66"/>
  <c r="AB260" i="66"/>
  <c r="U348" i="66"/>
  <c r="T348" i="66"/>
  <c r="AB295" i="66"/>
  <c r="AC295" i="66"/>
  <c r="AF295" i="66"/>
  <c r="Z316" i="66"/>
  <c r="Y316" i="66"/>
  <c r="AE381" i="66"/>
  <c r="AD381" i="66"/>
  <c r="AC358" i="66"/>
  <c r="AB358" i="66"/>
  <c r="AF358" i="66"/>
  <c r="U378" i="66"/>
  <c r="T378" i="66"/>
  <c r="AG435" i="66"/>
  <c r="AH435" i="66"/>
  <c r="AK435" i="66"/>
  <c r="AF460" i="66"/>
  <c r="AB460" i="66"/>
  <c r="AC460" i="66"/>
  <c r="Z471" i="66"/>
  <c r="Y471" i="66"/>
  <c r="X133" i="66"/>
  <c r="W133" i="66"/>
  <c r="AA133" i="66"/>
  <c r="Y191" i="66"/>
  <c r="Z191" i="66"/>
  <c r="AE144" i="66"/>
  <c r="AD144" i="66"/>
  <c r="AE122" i="66"/>
  <c r="AD122" i="66"/>
  <c r="AD64" i="66"/>
  <c r="AE64" i="66"/>
  <c r="U257" i="66"/>
  <c r="T257" i="66"/>
  <c r="AF248" i="66"/>
  <c r="AC248" i="66"/>
  <c r="AB248" i="66"/>
  <c r="AE443" i="66"/>
  <c r="AD443" i="66"/>
  <c r="AC478" i="66"/>
  <c r="AB478" i="66"/>
  <c r="AF478" i="66"/>
  <c r="T125" i="66"/>
  <c r="U125" i="66"/>
  <c r="X55" i="66"/>
  <c r="W55" i="66"/>
  <c r="AA55" i="66"/>
  <c r="T63" i="66"/>
  <c r="U63" i="66"/>
  <c r="AG44" i="66"/>
  <c r="AK44" i="66"/>
  <c r="AH44" i="66"/>
  <c r="AG98" i="66"/>
  <c r="AK98" i="66"/>
  <c r="AH98" i="66"/>
  <c r="Z197" i="66"/>
  <c r="Y197" i="66"/>
  <c r="AK145" i="66"/>
  <c r="AG145" i="66"/>
  <c r="AH145" i="66"/>
  <c r="AK157" i="66"/>
  <c r="AG157" i="66"/>
  <c r="AH157" i="66"/>
  <c r="AC236" i="66"/>
  <c r="AF236" i="66"/>
  <c r="AB236" i="66"/>
  <c r="X306" i="66"/>
  <c r="AA306" i="66"/>
  <c r="W306" i="66"/>
  <c r="AK244" i="66"/>
  <c r="AH244" i="66"/>
  <c r="AG244" i="66"/>
  <c r="Z207" i="66"/>
  <c r="Y207" i="66"/>
  <c r="W286" i="66"/>
  <c r="AA286" i="66"/>
  <c r="X286" i="66"/>
  <c r="AC240" i="66"/>
  <c r="AB240" i="66"/>
  <c r="AF240" i="66"/>
  <c r="Y276" i="66"/>
  <c r="Z276" i="66"/>
  <c r="AF325" i="66"/>
  <c r="AC325" i="66"/>
  <c r="AB325" i="66"/>
  <c r="Y285" i="66"/>
  <c r="Z285" i="66"/>
  <c r="T365" i="66"/>
  <c r="U365" i="66"/>
  <c r="AF345" i="66"/>
  <c r="AC345" i="66"/>
  <c r="AB345" i="66"/>
  <c r="AC371" i="66"/>
  <c r="AB371" i="66"/>
  <c r="AF371" i="66"/>
  <c r="AJ394" i="66"/>
  <c r="AI394" i="66"/>
  <c r="AF401" i="66"/>
  <c r="AC401" i="66"/>
  <c r="AB401" i="66"/>
  <c r="T408" i="66"/>
  <c r="U408" i="66"/>
  <c r="Y410" i="66"/>
  <c r="Z410" i="66"/>
  <c r="Y462" i="66"/>
  <c r="Z462" i="66"/>
  <c r="Y466" i="66"/>
  <c r="Z466" i="66"/>
  <c r="U481" i="66"/>
  <c r="T481" i="66"/>
  <c r="AB498" i="66"/>
  <c r="AC498" i="66"/>
  <c r="AF498" i="66"/>
  <c r="W246" i="66"/>
  <c r="X246" i="66"/>
  <c r="AA246" i="66"/>
  <c r="X326" i="66"/>
  <c r="W326" i="66"/>
  <c r="AA326" i="66"/>
  <c r="AF383" i="66"/>
  <c r="AC383" i="66"/>
  <c r="AB383" i="66"/>
  <c r="AG452" i="66"/>
  <c r="AK452" i="66"/>
  <c r="AH452" i="66"/>
  <c r="AK71" i="66"/>
  <c r="AG71" i="66"/>
  <c r="AH71" i="66"/>
  <c r="AK53" i="66"/>
  <c r="AG53" i="66"/>
  <c r="AH53" i="66"/>
  <c r="X69" i="66"/>
  <c r="W69" i="66"/>
  <c r="AA69" i="66"/>
  <c r="X51" i="66"/>
  <c r="W51" i="66"/>
  <c r="AA51" i="66"/>
  <c r="AG36" i="66"/>
  <c r="AK36" i="66"/>
  <c r="AH36" i="66"/>
  <c r="AG72" i="66"/>
  <c r="AK72" i="66"/>
  <c r="AH72" i="66"/>
  <c r="AG167" i="66"/>
  <c r="AH167" i="66"/>
  <c r="AK167" i="66"/>
  <c r="Y252" i="66"/>
  <c r="Z252" i="66"/>
  <c r="AG58" i="66"/>
  <c r="AH58" i="66"/>
  <c r="AK58" i="66"/>
  <c r="AG100" i="66"/>
  <c r="AH100" i="66"/>
  <c r="AK100" i="66"/>
  <c r="AA224" i="66"/>
  <c r="X224" i="66"/>
  <c r="W224" i="66"/>
  <c r="AD101" i="66"/>
  <c r="AE101" i="66"/>
  <c r="T223" i="66"/>
  <c r="U223" i="66"/>
  <c r="AB219" i="66"/>
  <c r="AF219" i="66"/>
  <c r="AC219" i="66"/>
  <c r="AB247" i="66"/>
  <c r="AF247" i="66"/>
  <c r="AC247" i="66"/>
  <c r="AB307" i="66"/>
  <c r="AC307" i="66"/>
  <c r="AF307" i="66"/>
  <c r="Y319" i="66"/>
  <c r="Z319" i="66"/>
  <c r="Z347" i="66"/>
  <c r="Y347" i="66"/>
  <c r="U330" i="66"/>
  <c r="T330" i="66"/>
  <c r="T366" i="66"/>
  <c r="U366" i="66"/>
  <c r="X400" i="66"/>
  <c r="AA400" i="66"/>
  <c r="W400" i="66"/>
  <c r="AB409" i="66"/>
  <c r="AF409" i="66"/>
  <c r="AC409" i="66"/>
  <c r="AB422" i="66"/>
  <c r="AF422" i="66"/>
  <c r="AC422" i="66"/>
  <c r="AB430" i="66"/>
  <c r="AF430" i="66"/>
  <c r="AC430" i="66"/>
  <c r="Y490" i="66"/>
  <c r="Z490" i="66"/>
  <c r="AD60" i="66"/>
  <c r="AE60" i="66"/>
  <c r="AE150" i="66"/>
  <c r="AD150" i="66"/>
  <c r="AC202" i="66"/>
  <c r="AF202" i="66"/>
  <c r="AB202" i="66"/>
  <c r="Y385" i="66"/>
  <c r="Z385" i="66"/>
  <c r="AF513" i="66"/>
  <c r="AB513" i="66"/>
  <c r="AC513" i="66"/>
  <c r="AP3" i="66"/>
  <c r="AM3" i="66"/>
  <c r="AL3" i="66"/>
  <c r="AD102" i="66"/>
  <c r="AE102" i="66"/>
  <c r="AD31" i="66"/>
  <c r="AE31" i="66"/>
  <c r="X93" i="66"/>
  <c r="W93" i="66"/>
  <c r="AA93" i="66"/>
  <c r="T33" i="66"/>
  <c r="U33" i="66"/>
  <c r="AK29" i="66"/>
  <c r="AG29" i="66"/>
  <c r="AH29" i="66"/>
  <c r="X85" i="66"/>
  <c r="W85" i="66"/>
  <c r="AA85" i="66"/>
  <c r="T39" i="66"/>
  <c r="U39" i="66"/>
  <c r="T99" i="66"/>
  <c r="U99" i="66"/>
  <c r="AF180" i="66"/>
  <c r="AC180" i="66"/>
  <c r="AB180" i="66"/>
  <c r="Y208" i="66"/>
  <c r="Z208" i="66"/>
  <c r="AK105" i="66"/>
  <c r="AH105" i="66"/>
  <c r="AG105" i="66"/>
  <c r="Y234" i="66"/>
  <c r="Z234" i="66"/>
  <c r="AA211" i="66"/>
  <c r="X211" i="66"/>
  <c r="W211" i="66"/>
  <c r="Z323" i="66"/>
  <c r="Y323" i="66"/>
  <c r="Y269" i="66"/>
  <c r="Z269" i="66"/>
  <c r="X229" i="66"/>
  <c r="W229" i="66"/>
  <c r="AA229" i="66"/>
  <c r="U372" i="66"/>
  <c r="T372" i="66"/>
  <c r="Y375" i="66"/>
  <c r="Z375" i="66"/>
  <c r="Y313" i="66"/>
  <c r="Z313" i="66"/>
  <c r="AA362" i="66"/>
  <c r="W362" i="66"/>
  <c r="X362" i="66"/>
  <c r="AA363" i="66"/>
  <c r="X363" i="66"/>
  <c r="W363" i="66"/>
  <c r="AC397" i="66"/>
  <c r="AB397" i="66"/>
  <c r="AF397" i="66"/>
  <c r="Z388" i="66"/>
  <c r="Y388" i="66"/>
  <c r="Z402" i="66"/>
  <c r="Y402" i="66"/>
  <c r="AC440" i="66"/>
  <c r="AF440" i="66"/>
  <c r="AB440" i="66"/>
  <c r="AG431" i="66"/>
  <c r="AH431" i="66"/>
  <c r="AK431" i="66"/>
  <c r="AD453" i="66"/>
  <c r="AE453" i="66"/>
  <c r="AC436" i="66"/>
  <c r="AF436" i="66"/>
  <c r="AB436" i="66"/>
  <c r="AE198" i="66"/>
  <c r="AD198" i="66"/>
  <c r="T45" i="66"/>
  <c r="U45" i="66"/>
  <c r="X115" i="66"/>
  <c r="W115" i="66"/>
  <c r="AA115" i="66"/>
  <c r="X129" i="66"/>
  <c r="W129" i="66"/>
  <c r="AA129" i="66"/>
  <c r="T43" i="66"/>
  <c r="U43" i="66"/>
  <c r="AE94" i="66"/>
  <c r="AD94" i="66"/>
  <c r="U322" i="66"/>
  <c r="T322" i="66"/>
  <c r="U334" i="66"/>
  <c r="T334" i="66"/>
  <c r="AD65" i="66"/>
  <c r="AE65" i="66"/>
  <c r="AK27" i="66"/>
  <c r="AG27" i="66"/>
  <c r="AH27" i="66"/>
  <c r="Y25" i="66"/>
  <c r="Z25" i="66"/>
  <c r="U13" i="66"/>
  <c r="T13" i="66"/>
  <c r="AG74" i="66"/>
  <c r="AK74" i="66"/>
  <c r="AH74" i="66"/>
  <c r="U344" i="66"/>
  <c r="T344" i="66"/>
  <c r="U205" i="66"/>
  <c r="T205" i="66"/>
  <c r="AA212" i="66"/>
  <c r="X212" i="66"/>
  <c r="W212" i="66"/>
  <c r="AK143" i="66"/>
  <c r="AG143" i="66"/>
  <c r="AH143" i="66"/>
  <c r="AK155" i="66"/>
  <c r="AG155" i="66"/>
  <c r="AH155" i="66"/>
  <c r="AK113" i="66"/>
  <c r="AH113" i="66"/>
  <c r="AG113" i="66"/>
  <c r="T200" i="66"/>
  <c r="U200" i="66"/>
  <c r="Y203" i="66"/>
  <c r="Z203" i="66"/>
  <c r="T199" i="66"/>
  <c r="U199" i="66"/>
  <c r="U217" i="66"/>
  <c r="T217" i="66"/>
  <c r="U258" i="66"/>
  <c r="T258" i="66"/>
  <c r="AB275" i="66"/>
  <c r="AF275" i="66"/>
  <c r="AC275" i="66"/>
  <c r="U312" i="66"/>
  <c r="T312" i="66"/>
  <c r="Y300" i="66"/>
  <c r="Z300" i="66"/>
  <c r="Z349" i="66"/>
  <c r="Y349" i="66"/>
  <c r="Z355" i="66"/>
  <c r="Y355" i="66"/>
  <c r="X314" i="66"/>
  <c r="W314" i="66"/>
  <c r="AA314" i="66"/>
  <c r="AD315" i="66"/>
  <c r="AE315" i="66"/>
  <c r="AG337" i="66"/>
  <c r="AK337" i="66"/>
  <c r="AH337" i="66"/>
  <c r="W393" i="66"/>
  <c r="X393" i="66"/>
  <c r="AA393" i="66"/>
  <c r="Y390" i="66"/>
  <c r="Z390" i="66"/>
  <c r="T406" i="66"/>
  <c r="U406" i="66"/>
  <c r="AF426" i="66"/>
  <c r="AC426" i="66"/>
  <c r="AB426" i="66"/>
  <c r="Y472" i="66"/>
  <c r="Z472" i="66"/>
  <c r="Y507" i="66"/>
  <c r="Z507" i="66"/>
  <c r="T497" i="66"/>
  <c r="U497" i="66"/>
  <c r="AK182" i="66"/>
  <c r="AH182" i="66"/>
  <c r="AG182" i="66"/>
  <c r="U250" i="66"/>
  <c r="T250" i="66"/>
  <c r="Y192" i="66"/>
  <c r="Z192" i="66"/>
  <c r="X270" i="66"/>
  <c r="AA270" i="66"/>
  <c r="W270" i="66"/>
  <c r="Y413" i="66"/>
  <c r="Z413" i="66"/>
  <c r="AE146" i="66"/>
  <c r="AD146" i="66"/>
  <c r="AB179" i="66"/>
  <c r="AF179" i="66"/>
  <c r="AC179" i="66"/>
  <c r="AD89" i="66"/>
  <c r="AE89" i="66"/>
  <c r="Z346" i="66"/>
  <c r="Y346" i="66"/>
  <c r="AG425" i="66"/>
  <c r="AH425" i="66"/>
  <c r="AK425" i="66"/>
  <c r="AD448" i="66"/>
  <c r="AE448" i="66"/>
  <c r="X496" i="66"/>
  <c r="AA496" i="66"/>
  <c r="W496" i="66"/>
  <c r="AH122" i="66"/>
  <c r="AG122" i="66"/>
  <c r="AK122" i="66"/>
  <c r="X475" i="66"/>
  <c r="AA475" i="66"/>
  <c r="W475" i="66"/>
  <c r="AK35" i="66"/>
  <c r="AG35" i="66"/>
  <c r="AH35" i="66"/>
  <c r="Z111" i="66"/>
  <c r="Y111" i="66"/>
  <c r="AE190" i="66"/>
  <c r="AD190" i="66"/>
  <c r="T376" i="66"/>
  <c r="U376" i="66"/>
  <c r="T377" i="66"/>
  <c r="U377" i="66"/>
  <c r="AD54" i="66"/>
  <c r="AE54" i="66"/>
  <c r="X249" i="66"/>
  <c r="W249" i="66"/>
  <c r="AA249" i="66"/>
  <c r="AB254" i="66"/>
  <c r="AF254" i="66"/>
  <c r="AC254" i="66"/>
  <c r="Y409" i="66"/>
  <c r="Z409" i="66"/>
  <c r="T211" i="66"/>
  <c r="U211" i="66"/>
  <c r="Y280" i="66"/>
  <c r="Z280" i="66"/>
  <c r="T488" i="66"/>
  <c r="U488" i="66"/>
  <c r="X81" i="66"/>
  <c r="W81" i="66"/>
  <c r="AA81" i="66"/>
  <c r="AE134" i="66"/>
  <c r="AD134" i="66"/>
  <c r="AG427" i="66"/>
  <c r="AH427" i="66"/>
  <c r="AK427" i="66"/>
  <c r="AS6" i="66"/>
  <c r="AT6" i="66"/>
  <c r="AC230" i="66"/>
  <c r="AB230" i="66"/>
  <c r="AF230" i="66"/>
  <c r="W258" i="66"/>
  <c r="AA258" i="66"/>
  <c r="X258" i="66"/>
  <c r="X368" i="66"/>
  <c r="AA368" i="66"/>
  <c r="W368" i="66"/>
  <c r="AD398" i="66"/>
  <c r="AE398" i="66"/>
  <c r="AD458" i="66"/>
  <c r="AE458" i="66"/>
  <c r="AK367" i="66"/>
  <c r="AG367" i="66"/>
  <c r="AH367" i="66"/>
  <c r="AK41" i="66"/>
  <c r="AG41" i="66"/>
  <c r="AH41" i="66"/>
  <c r="AF22" i="66"/>
  <c r="AC22" i="66"/>
  <c r="AB22" i="66"/>
  <c r="X37" i="66"/>
  <c r="W37" i="66"/>
  <c r="AA37" i="66"/>
  <c r="Y185" i="66"/>
  <c r="Z185" i="66"/>
  <c r="T75" i="66"/>
  <c r="U75" i="66"/>
  <c r="X121" i="66"/>
  <c r="W121" i="66"/>
  <c r="AA121" i="66"/>
  <c r="Y18" i="66"/>
  <c r="Z18" i="66"/>
  <c r="AD66" i="66"/>
  <c r="AE66" i="66"/>
  <c r="AE140" i="66"/>
  <c r="AD140" i="66"/>
  <c r="AE152" i="66"/>
  <c r="AD152" i="66"/>
  <c r="Y170" i="66"/>
  <c r="Z170" i="66"/>
  <c r="AE124" i="66"/>
  <c r="AD124" i="66"/>
  <c r="AE136" i="66"/>
  <c r="AD136" i="66"/>
  <c r="AG52" i="66"/>
  <c r="AH52" i="66"/>
  <c r="AK52" i="66"/>
  <c r="AG88" i="66"/>
  <c r="AH88" i="66"/>
  <c r="AK88" i="66"/>
  <c r="AB251" i="66"/>
  <c r="AF251" i="66"/>
  <c r="AC251" i="66"/>
  <c r="AG184" i="66"/>
  <c r="AK184" i="66"/>
  <c r="AH184" i="66"/>
  <c r="U218" i="66"/>
  <c r="T218" i="66"/>
  <c r="AF256" i="66"/>
  <c r="AC256" i="66"/>
  <c r="AB256" i="66"/>
  <c r="Y259" i="66"/>
  <c r="Z259" i="66"/>
  <c r="Y260" i="66"/>
  <c r="Z260" i="66"/>
  <c r="AK381" i="66"/>
  <c r="AG381" i="66"/>
  <c r="AH381" i="66"/>
  <c r="Z358" i="66"/>
  <c r="Y358" i="66"/>
  <c r="AA373" i="66"/>
  <c r="W373" i="66"/>
  <c r="X373" i="66"/>
  <c r="AA391" i="66"/>
  <c r="X391" i="66"/>
  <c r="W391" i="66"/>
  <c r="Y444" i="66"/>
  <c r="Z444" i="66"/>
  <c r="AE435" i="66"/>
  <c r="AD435" i="66"/>
  <c r="AE222" i="66"/>
  <c r="AD222" i="66"/>
  <c r="AD95" i="66"/>
  <c r="AE95" i="66"/>
  <c r="X257" i="66"/>
  <c r="AA257" i="66"/>
  <c r="W257" i="66"/>
  <c r="Y248" i="66"/>
  <c r="Z248" i="66"/>
  <c r="AF332" i="66"/>
  <c r="AB332" i="66"/>
  <c r="AC332" i="66"/>
  <c r="AG443" i="66"/>
  <c r="AH443" i="66"/>
  <c r="AK443" i="66"/>
  <c r="AK495" i="66"/>
  <c r="AH495" i="66"/>
  <c r="AG495" i="66"/>
  <c r="Z7" i="66"/>
  <c r="Y7" i="66"/>
  <c r="T55" i="66"/>
  <c r="U55" i="66"/>
  <c r="AN175" i="66"/>
  <c r="AO175" i="66"/>
  <c r="AD59" i="66"/>
  <c r="AE59" i="66"/>
  <c r="AD4" i="66"/>
  <c r="AE4" i="66"/>
  <c r="X63" i="66"/>
  <c r="W63" i="66"/>
  <c r="AA63" i="66"/>
  <c r="AG106" i="66"/>
  <c r="AK106" i="66"/>
  <c r="AH106" i="66"/>
  <c r="AE44" i="66"/>
  <c r="AD44" i="66"/>
  <c r="AE98" i="66"/>
  <c r="AD98" i="66"/>
  <c r="AB197" i="66"/>
  <c r="AC197" i="66"/>
  <c r="AF197" i="66"/>
  <c r="AL213" i="66"/>
  <c r="AM213" i="66"/>
  <c r="AP213" i="66"/>
  <c r="Y232" i="66"/>
  <c r="Z232" i="66"/>
  <c r="AB207" i="66"/>
  <c r="AC207" i="66"/>
  <c r="AF207" i="66"/>
  <c r="AE263" i="66"/>
  <c r="AD263" i="66"/>
  <c r="U261" i="66"/>
  <c r="T261" i="66"/>
  <c r="U288" i="66"/>
  <c r="T288" i="66"/>
  <c r="T265" i="66"/>
  <c r="U265" i="66"/>
  <c r="Y281" i="66"/>
  <c r="Z281" i="66"/>
  <c r="U267" i="66"/>
  <c r="T267" i="66"/>
  <c r="Z351" i="66"/>
  <c r="Y351" i="66"/>
  <c r="Z357" i="66"/>
  <c r="Y357" i="66"/>
  <c r="Z370" i="66"/>
  <c r="Y370" i="66"/>
  <c r="Y401" i="66"/>
  <c r="Z401" i="66"/>
  <c r="X408" i="66"/>
  <c r="AA408" i="66"/>
  <c r="W408" i="66"/>
  <c r="T412" i="66"/>
  <c r="U412" i="66"/>
  <c r="AG445" i="66"/>
  <c r="AK445" i="66"/>
  <c r="AH445" i="66"/>
  <c r="AD451" i="66"/>
  <c r="AE451" i="66"/>
  <c r="Y464" i="66"/>
  <c r="Z464" i="66"/>
  <c r="AF462" i="66"/>
  <c r="AC462" i="66"/>
  <c r="AB462" i="66"/>
  <c r="AC482" i="66"/>
  <c r="AB482" i="66"/>
  <c r="AF482" i="66"/>
  <c r="AC466" i="66"/>
  <c r="AB466" i="66"/>
  <c r="AF466" i="66"/>
  <c r="W481" i="66"/>
  <c r="AA481" i="66"/>
  <c r="X481" i="66"/>
  <c r="AE156" i="66"/>
  <c r="AD156" i="66"/>
  <c r="AE128" i="66"/>
  <c r="AD128" i="66"/>
  <c r="AB215" i="66"/>
  <c r="AF215" i="66"/>
  <c r="AC215" i="66"/>
  <c r="Y383" i="66"/>
  <c r="Z383" i="66"/>
  <c r="T504" i="66"/>
  <c r="U504" i="66"/>
  <c r="X49" i="66"/>
  <c r="W49" i="66"/>
  <c r="AA49" i="66"/>
  <c r="T127" i="66"/>
  <c r="U127" i="66"/>
  <c r="AD36" i="66"/>
  <c r="AE36" i="66"/>
  <c r="AD72" i="66"/>
  <c r="AE72" i="66"/>
  <c r="AE142" i="66"/>
  <c r="AD142" i="66"/>
  <c r="AE154" i="66"/>
  <c r="AD154" i="66"/>
  <c r="AE114" i="66"/>
  <c r="AD114" i="66"/>
  <c r="AE126" i="66"/>
  <c r="AD126" i="66"/>
  <c r="AE138" i="66"/>
  <c r="AD138" i="66"/>
  <c r="AC252" i="66"/>
  <c r="AF252" i="66"/>
  <c r="AB252" i="66"/>
  <c r="AD58" i="66"/>
  <c r="AE58" i="66"/>
  <c r="AE100" i="66"/>
  <c r="AD100" i="66"/>
  <c r="T224" i="66"/>
  <c r="U224" i="66"/>
  <c r="AK101" i="66"/>
  <c r="AH101" i="66"/>
  <c r="AG101" i="66"/>
  <c r="T282" i="66"/>
  <c r="U282" i="66"/>
  <c r="Y279" i="66"/>
  <c r="Z279" i="66"/>
  <c r="AG333" i="66"/>
  <c r="AK333" i="66"/>
  <c r="AH333" i="66"/>
  <c r="AF328" i="66"/>
  <c r="AB328" i="66"/>
  <c r="AC328" i="66"/>
  <c r="Y361" i="66"/>
  <c r="Z361" i="66"/>
  <c r="X330" i="66"/>
  <c r="W330" i="66"/>
  <c r="AA330" i="66"/>
  <c r="Y387" i="66"/>
  <c r="Z387" i="66"/>
  <c r="AF395" i="66"/>
  <c r="AC395" i="66"/>
  <c r="AB395" i="66"/>
  <c r="AG419" i="66"/>
  <c r="AK419" i="66"/>
  <c r="AH419" i="66"/>
  <c r="Z430" i="66"/>
  <c r="Y430" i="66"/>
  <c r="AC490" i="66"/>
  <c r="AF490" i="66"/>
  <c r="AB490" i="66"/>
  <c r="Z195" i="66"/>
  <c r="Y195" i="66"/>
  <c r="Y202" i="66"/>
  <c r="Z202" i="66"/>
  <c r="T506" i="66"/>
  <c r="U506" i="66"/>
  <c r="X131" i="66"/>
  <c r="W131" i="66"/>
  <c r="AA131" i="66"/>
  <c r="X33" i="66"/>
  <c r="W33" i="66"/>
  <c r="AA33" i="66"/>
  <c r="AG108" i="66"/>
  <c r="AH108" i="66"/>
  <c r="AK108" i="66"/>
  <c r="T85" i="66"/>
  <c r="U85" i="66"/>
  <c r="X39" i="66"/>
  <c r="W39" i="66"/>
  <c r="AA39" i="66"/>
  <c r="X99" i="66"/>
  <c r="W99" i="66"/>
  <c r="AA99" i="66"/>
  <c r="U21" i="66"/>
  <c r="T21" i="66"/>
  <c r="AG56" i="66"/>
  <c r="AK56" i="66"/>
  <c r="AH56" i="66"/>
  <c r="AG86" i="66"/>
  <c r="AK86" i="66"/>
  <c r="AH86" i="66"/>
  <c r="AC208" i="66"/>
  <c r="AB208" i="66"/>
  <c r="AF208" i="66"/>
  <c r="AE147" i="66"/>
  <c r="AD147" i="66"/>
  <c r="AE159" i="66"/>
  <c r="AD159" i="66"/>
  <c r="AC214" i="66"/>
  <c r="AF214" i="66"/>
  <c r="AB214" i="66"/>
  <c r="U290" i="66"/>
  <c r="T290" i="66"/>
  <c r="W264" i="66"/>
  <c r="AA264" i="66"/>
  <c r="X264" i="66"/>
  <c r="AB269" i="66"/>
  <c r="AF269" i="66"/>
  <c r="AC269" i="66"/>
  <c r="AA268" i="66"/>
  <c r="X268" i="66"/>
  <c r="W268" i="66"/>
  <c r="Y309" i="66"/>
  <c r="Z309" i="66"/>
  <c r="T296" i="66"/>
  <c r="U296" i="66"/>
  <c r="AF359" i="66"/>
  <c r="AC359" i="66"/>
  <c r="AB359" i="66"/>
  <c r="Y397" i="66"/>
  <c r="Z397" i="66"/>
  <c r="X380" i="66"/>
  <c r="W380" i="66"/>
  <c r="AA380" i="66"/>
  <c r="X384" i="66"/>
  <c r="AA384" i="66"/>
  <c r="W384" i="66"/>
  <c r="AB388" i="66"/>
  <c r="AC388" i="66"/>
  <c r="AF388" i="66"/>
  <c r="AB402" i="66"/>
  <c r="AC402" i="66"/>
  <c r="AF402" i="66"/>
  <c r="Y415" i="66"/>
  <c r="Z415" i="66"/>
  <c r="AD442" i="66"/>
  <c r="AE442" i="66"/>
  <c r="AE431" i="66"/>
  <c r="AD431" i="66"/>
  <c r="X494" i="66"/>
  <c r="W494" i="66"/>
  <c r="AA494" i="66"/>
  <c r="Z491" i="66"/>
  <c r="Y491" i="66"/>
  <c r="Z511" i="66"/>
  <c r="Y511" i="66"/>
  <c r="AK198" i="66"/>
  <c r="AG198" i="66"/>
  <c r="AH198" i="66"/>
  <c r="X45" i="66"/>
  <c r="W45" i="66"/>
  <c r="AA45" i="66"/>
  <c r="AB238" i="66"/>
  <c r="AC238" i="66"/>
  <c r="AF238" i="66"/>
  <c r="X322" i="66"/>
  <c r="W322" i="66"/>
  <c r="AA322" i="66"/>
  <c r="Y305" i="66"/>
  <c r="Z305" i="66"/>
  <c r="X334" i="66"/>
  <c r="W334" i="66"/>
  <c r="AA334" i="66"/>
  <c r="T119" i="66"/>
  <c r="U119" i="66"/>
  <c r="AK65" i="66"/>
  <c r="AG65" i="66"/>
  <c r="AH65" i="66"/>
  <c r="W10" i="66"/>
  <c r="X10" i="66"/>
  <c r="AA10" i="66"/>
  <c r="Y216" i="66"/>
  <c r="Z216" i="66"/>
  <c r="AA13" i="66"/>
  <c r="W13" i="66"/>
  <c r="X13" i="66"/>
  <c r="AE74" i="66"/>
  <c r="AD74" i="66"/>
  <c r="Z107" i="66"/>
  <c r="Y107" i="66"/>
  <c r="X205" i="66"/>
  <c r="AA205" i="66"/>
  <c r="W205" i="66"/>
  <c r="T212" i="66"/>
  <c r="U212" i="66"/>
  <c r="AF168" i="66"/>
  <c r="AC168" i="66"/>
  <c r="AB168" i="66"/>
  <c r="AB203" i="66"/>
  <c r="AF203" i="66"/>
  <c r="AC203" i="66"/>
  <c r="X217" i="66"/>
  <c r="AA217" i="66"/>
  <c r="W217" i="66"/>
  <c r="U272" i="66"/>
  <c r="T272" i="66"/>
  <c r="Y277" i="66"/>
  <c r="Z277" i="66"/>
  <c r="AB300" i="66"/>
  <c r="AF300" i="66"/>
  <c r="AC300" i="66"/>
  <c r="Y317" i="66"/>
  <c r="Z317" i="66"/>
  <c r="U314" i="66"/>
  <c r="T314" i="66"/>
  <c r="Z404" i="66"/>
  <c r="Y404" i="66"/>
  <c r="Z327" i="66"/>
  <c r="Y327" i="66"/>
  <c r="AJ434" i="66"/>
  <c r="AI434" i="66"/>
  <c r="AA406" i="66"/>
  <c r="W406" i="66"/>
  <c r="X406" i="66"/>
  <c r="AF428" i="66"/>
  <c r="AC428" i="66"/>
  <c r="AB428" i="66"/>
  <c r="AC472" i="66"/>
  <c r="AF472" i="66"/>
  <c r="AB472" i="66"/>
  <c r="AF470" i="66"/>
  <c r="AC470" i="66"/>
  <c r="AB470" i="66"/>
  <c r="AB489" i="66"/>
  <c r="AF489" i="66"/>
  <c r="AC489" i="66"/>
  <c r="AC507" i="66"/>
  <c r="AF507" i="66"/>
  <c r="AB507" i="66"/>
  <c r="AF505" i="66"/>
  <c r="AC505" i="66"/>
  <c r="AB505" i="66"/>
  <c r="AG104" i="66"/>
  <c r="AH104" i="66"/>
  <c r="AK104" i="66"/>
  <c r="AK242" i="66"/>
  <c r="AG242" i="66"/>
  <c r="AH242" i="66"/>
  <c r="Y243" i="66"/>
  <c r="Z243" i="66"/>
  <c r="AB413" i="66"/>
  <c r="AC413" i="66"/>
  <c r="AF413" i="66"/>
  <c r="AM492" i="66"/>
  <c r="AL492" i="66"/>
  <c r="AP492" i="66"/>
  <c r="AF28" i="66"/>
  <c r="AC28" i="66"/>
  <c r="AB28" i="66"/>
  <c r="AE158" i="66"/>
  <c r="AD158" i="66"/>
  <c r="T364" i="66"/>
  <c r="U364" i="66"/>
  <c r="AB473" i="66"/>
  <c r="AF473" i="66"/>
  <c r="AC473" i="66"/>
  <c r="W237" i="66"/>
  <c r="AA237" i="66"/>
  <c r="X237" i="66"/>
  <c r="AA17" i="66"/>
  <c r="W17" i="66"/>
  <c r="X17" i="66"/>
  <c r="AE227" i="66"/>
  <c r="AD227" i="66"/>
  <c r="Y325" i="66"/>
  <c r="Z325" i="66"/>
  <c r="AE297" i="66"/>
  <c r="AD297" i="66"/>
  <c r="AE407" i="66"/>
  <c r="AD407" i="66"/>
  <c r="AC421" i="66"/>
  <c r="AB421" i="66"/>
  <c r="AF421" i="66"/>
  <c r="AB410" i="66"/>
  <c r="AF410" i="66"/>
  <c r="AC410" i="66"/>
  <c r="AE116" i="66"/>
  <c r="AD116" i="66"/>
  <c r="AC335" i="66"/>
  <c r="AB335" i="66"/>
  <c r="AF335" i="66"/>
  <c r="AD90" i="66"/>
  <c r="AE90" i="66"/>
  <c r="AE132" i="66"/>
  <c r="AD132" i="66"/>
  <c r="X193" i="66"/>
  <c r="AA193" i="66"/>
  <c r="W193" i="66"/>
  <c r="Y274" i="66"/>
  <c r="Z274" i="66"/>
  <c r="T67" i="66"/>
  <c r="U67" i="66"/>
  <c r="U229" i="66"/>
  <c r="T229" i="66"/>
  <c r="Y271" i="66"/>
  <c r="Z271" i="66"/>
  <c r="AF313" i="66"/>
  <c r="AB313" i="66"/>
  <c r="AC313" i="66"/>
  <c r="X392" i="66"/>
  <c r="W392" i="66"/>
  <c r="AA392" i="66"/>
  <c r="AD446" i="66"/>
  <c r="AE446" i="66"/>
  <c r="T137" i="66"/>
  <c r="U137" i="66"/>
  <c r="AE92" i="66"/>
  <c r="AD92" i="66"/>
  <c r="AB187" i="66"/>
  <c r="AF187" i="66"/>
  <c r="AC187" i="66"/>
  <c r="AA221" i="66"/>
  <c r="X221" i="66"/>
  <c r="W221" i="66"/>
  <c r="T469" i="66"/>
  <c r="U469" i="66"/>
  <c r="AF30" i="66"/>
  <c r="AC30" i="66"/>
  <c r="AB30" i="66"/>
  <c r="T37" i="66"/>
  <c r="U37" i="66"/>
  <c r="X75" i="66"/>
  <c r="W75" i="66"/>
  <c r="AA75" i="66"/>
  <c r="T117" i="66"/>
  <c r="U117" i="66"/>
  <c r="Z24" i="66"/>
  <c r="Y24" i="66"/>
  <c r="AG62" i="66"/>
  <c r="AK62" i="66"/>
  <c r="AH62" i="66"/>
  <c r="AH146" i="66"/>
  <c r="AG146" i="66"/>
  <c r="AK146" i="66"/>
  <c r="AH158" i="66"/>
  <c r="AG158" i="66"/>
  <c r="AK158" i="66"/>
  <c r="AH118" i="66"/>
  <c r="AG118" i="66"/>
  <c r="AK118" i="66"/>
  <c r="AH130" i="66"/>
  <c r="AG130" i="66"/>
  <c r="AK130" i="66"/>
  <c r="AD52" i="66"/>
  <c r="AE52" i="66"/>
  <c r="AE88" i="66"/>
  <c r="AD88" i="66"/>
  <c r="AB292" i="66"/>
  <c r="AF292" i="66"/>
  <c r="AC292" i="66"/>
  <c r="Y293" i="66"/>
  <c r="Z293" i="66"/>
  <c r="AB259" i="66"/>
  <c r="AF259" i="66"/>
  <c r="AC259" i="66"/>
  <c r="AF291" i="66"/>
  <c r="AC291" i="66"/>
  <c r="AB291" i="66"/>
  <c r="Y389" i="66"/>
  <c r="Z389" i="66"/>
  <c r="AC352" i="66"/>
  <c r="AB352" i="66"/>
  <c r="AF352" i="66"/>
  <c r="X378" i="66"/>
  <c r="AA378" i="66"/>
  <c r="W378" i="66"/>
  <c r="AE447" i="66"/>
  <c r="AD447" i="66"/>
  <c r="Z454" i="66"/>
  <c r="Y454" i="66"/>
  <c r="T133" i="66"/>
  <c r="U133" i="66"/>
  <c r="AG78" i="66"/>
  <c r="AK78" i="66"/>
  <c r="AH78" i="66"/>
  <c r="AC162" i="66"/>
  <c r="AB162" i="66"/>
  <c r="AF162" i="66"/>
  <c r="AK222" i="66"/>
  <c r="AG222" i="66"/>
  <c r="AH222" i="66"/>
  <c r="AK95" i="66"/>
  <c r="AH95" i="66"/>
  <c r="AG95" i="66"/>
  <c r="AP284" i="66"/>
  <c r="AM284" i="66"/>
  <c r="AL284" i="66"/>
  <c r="Y304" i="66"/>
  <c r="Z304" i="66"/>
  <c r="Z332" i="66"/>
  <c r="Y332" i="66"/>
  <c r="AG112" i="66"/>
  <c r="AH112" i="66"/>
  <c r="AK112" i="66"/>
  <c r="AK59" i="66"/>
  <c r="AG59" i="66"/>
  <c r="AH59" i="66"/>
  <c r="AD106" i="66"/>
  <c r="AE106" i="66"/>
  <c r="U17" i="66"/>
  <c r="T17" i="66"/>
  <c r="AF111" i="66"/>
  <c r="AC111" i="66"/>
  <c r="AB111" i="66"/>
  <c r="Y206" i="66"/>
  <c r="Z206" i="66"/>
  <c r="AE139" i="66"/>
  <c r="AD139" i="66"/>
  <c r="AE151" i="66"/>
  <c r="AD151" i="66"/>
  <c r="U245" i="66"/>
  <c r="T245" i="66"/>
  <c r="AH263" i="66"/>
  <c r="AK263" i="66"/>
  <c r="AG263" i="66"/>
  <c r="X265" i="66"/>
  <c r="W265" i="66"/>
  <c r="AA265" i="66"/>
  <c r="AB281" i="66"/>
  <c r="AF281" i="66"/>
  <c r="AC281" i="66"/>
  <c r="X267" i="66"/>
  <c r="W267" i="66"/>
  <c r="AA267" i="66"/>
  <c r="AF285" i="66"/>
  <c r="AC285" i="66"/>
  <c r="AB285" i="66"/>
  <c r="AF340" i="66"/>
  <c r="AB340" i="66"/>
  <c r="AC340" i="66"/>
  <c r="AB370" i="66"/>
  <c r="AC370" i="66"/>
  <c r="AF370" i="66"/>
  <c r="Y421" i="66"/>
  <c r="Z421" i="66"/>
  <c r="X412" i="66"/>
  <c r="W412" i="66"/>
  <c r="AA412" i="66"/>
  <c r="AC424" i="66"/>
  <c r="AB424" i="66"/>
  <c r="AF424" i="66"/>
  <c r="AG451" i="66"/>
  <c r="AH451" i="66"/>
  <c r="AK451" i="66"/>
  <c r="AF464" i="66"/>
  <c r="AC464" i="66"/>
  <c r="AB464" i="66"/>
  <c r="Z483" i="66"/>
  <c r="Y483" i="66"/>
  <c r="AC480" i="66"/>
  <c r="AB480" i="66"/>
  <c r="AF480" i="66"/>
  <c r="T502" i="66"/>
  <c r="U502" i="66"/>
  <c r="AC512" i="66"/>
  <c r="AB512" i="66"/>
  <c r="AF512" i="66"/>
  <c r="AH116" i="66"/>
  <c r="AG116" i="66"/>
  <c r="AK116" i="66"/>
  <c r="AG186" i="66"/>
  <c r="AK186" i="66"/>
  <c r="AH186" i="66"/>
  <c r="AD109" i="66"/>
  <c r="AE109" i="66"/>
  <c r="Y215" i="66"/>
  <c r="Z215" i="66"/>
  <c r="U246" i="66"/>
  <c r="T246" i="66"/>
  <c r="Y287" i="66"/>
  <c r="Z287" i="66"/>
  <c r="Z335" i="66"/>
  <c r="Y335" i="66"/>
  <c r="X377" i="66"/>
  <c r="AA377" i="66"/>
  <c r="W377" i="66"/>
  <c r="X504" i="66"/>
  <c r="AA504" i="66"/>
  <c r="W504" i="66"/>
  <c r="AD83" i="66"/>
  <c r="AE83" i="66"/>
  <c r="Y8" i="66"/>
  <c r="Z8" i="66"/>
  <c r="T49" i="66"/>
  <c r="U49" i="66"/>
  <c r="T87" i="66"/>
  <c r="U87" i="66"/>
  <c r="X123" i="66"/>
  <c r="W123" i="66"/>
  <c r="AA123" i="66"/>
  <c r="AE163" i="66"/>
  <c r="AD163" i="66"/>
  <c r="AH148" i="66"/>
  <c r="AG148" i="66"/>
  <c r="AK148" i="66"/>
  <c r="AH160" i="66"/>
  <c r="AG160" i="66"/>
  <c r="AK160" i="66"/>
  <c r="AE172" i="66"/>
  <c r="AD172" i="66"/>
  <c r="AH120" i="66"/>
  <c r="AG120" i="66"/>
  <c r="AK120" i="66"/>
  <c r="AH132" i="66"/>
  <c r="AG132" i="66"/>
  <c r="AK132" i="66"/>
  <c r="Y194" i="66"/>
  <c r="Z194" i="66"/>
  <c r="AA282" i="66"/>
  <c r="X282" i="66"/>
  <c r="W282" i="66"/>
  <c r="AA223" i="66"/>
  <c r="X223" i="66"/>
  <c r="W223" i="66"/>
  <c r="AF228" i="66"/>
  <c r="AC228" i="66"/>
  <c r="AB228" i="66"/>
  <c r="AB274" i="66"/>
  <c r="AF274" i="66"/>
  <c r="AC274" i="66"/>
  <c r="Z339" i="66"/>
  <c r="Y339" i="66"/>
  <c r="AC319" i="66"/>
  <c r="AF319" i="66"/>
  <c r="AB319" i="66"/>
  <c r="Z353" i="66"/>
  <c r="Y353" i="66"/>
  <c r="Y328" i="66"/>
  <c r="Z328" i="66"/>
  <c r="Z331" i="66"/>
  <c r="Y331" i="66"/>
  <c r="AF347" i="66"/>
  <c r="AC347" i="66"/>
  <c r="AB347" i="66"/>
  <c r="AB361" i="66"/>
  <c r="AC361" i="66"/>
  <c r="AF361" i="66"/>
  <c r="AA366" i="66"/>
  <c r="W366" i="66"/>
  <c r="X366" i="66"/>
  <c r="AE419" i="66"/>
  <c r="AD419" i="66"/>
  <c r="Y422" i="66"/>
  <c r="Z422" i="66"/>
  <c r="Z456" i="66"/>
  <c r="Y456" i="66"/>
  <c r="AB501" i="66"/>
  <c r="AF501" i="66"/>
  <c r="AC501" i="66"/>
  <c r="AG42" i="66"/>
  <c r="AK42" i="66"/>
  <c r="AH42" i="66"/>
  <c r="AG96" i="66"/>
  <c r="AK96" i="66"/>
  <c r="AH96" i="66"/>
  <c r="AB195" i="66"/>
  <c r="AC195" i="66"/>
  <c r="AF195" i="66"/>
  <c r="W303" i="66"/>
  <c r="X303" i="66"/>
  <c r="AA303" i="66"/>
  <c r="AC350" i="66"/>
  <c r="AB350" i="66"/>
  <c r="AF350" i="66"/>
  <c r="Y403" i="66"/>
  <c r="Z403" i="66"/>
  <c r="X506" i="66"/>
  <c r="W506" i="66"/>
  <c r="AA506" i="66"/>
  <c r="AF14" i="66"/>
  <c r="AC14" i="66"/>
  <c r="AB14" i="66"/>
  <c r="AF20" i="66"/>
  <c r="AC20" i="66"/>
  <c r="AB20" i="66"/>
  <c r="AE108" i="66"/>
  <c r="AD108" i="66"/>
  <c r="AD29" i="66"/>
  <c r="AE29" i="66"/>
  <c r="AA21" i="66"/>
  <c r="W21" i="66"/>
  <c r="X21" i="66"/>
  <c r="AE56" i="66"/>
  <c r="AD56" i="66"/>
  <c r="AE86" i="66"/>
  <c r="AD86" i="66"/>
  <c r="Y180" i="66"/>
  <c r="Z180" i="66"/>
  <c r="Z177" i="66"/>
  <c r="Y177" i="66"/>
  <c r="AE210" i="66"/>
  <c r="AD210" i="66"/>
  <c r="AK147" i="66"/>
  <c r="AG147" i="66"/>
  <c r="AH147" i="66"/>
  <c r="AK159" i="66"/>
  <c r="AG159" i="66"/>
  <c r="AH159" i="66"/>
  <c r="AF164" i="66"/>
  <c r="AC164" i="66"/>
  <c r="AB164" i="66"/>
  <c r="Y214" i="66"/>
  <c r="Z214" i="66"/>
  <c r="X290" i="66"/>
  <c r="W290" i="66"/>
  <c r="AA290" i="66"/>
  <c r="T264" i="66"/>
  <c r="U264" i="66"/>
  <c r="AC323" i="66"/>
  <c r="AB323" i="66"/>
  <c r="AF323" i="66"/>
  <c r="AF301" i="66"/>
  <c r="AC301" i="66"/>
  <c r="AB301" i="66"/>
  <c r="T268" i="66"/>
  <c r="U268" i="66"/>
  <c r="AA372" i="66"/>
  <c r="X372" i="66"/>
  <c r="W372" i="66"/>
  <c r="AF375" i="66"/>
  <c r="AB375" i="66"/>
  <c r="AC375" i="66"/>
  <c r="AF309" i="66"/>
  <c r="AC309" i="66"/>
  <c r="AB309" i="66"/>
  <c r="AE329" i="66"/>
  <c r="AD329" i="66"/>
  <c r="T363" i="66"/>
  <c r="U363" i="66"/>
  <c r="AH386" i="66"/>
  <c r="AK386" i="66"/>
  <c r="AG386" i="66"/>
  <c r="AG442" i="66"/>
  <c r="AK442" i="66"/>
  <c r="AH442" i="66"/>
  <c r="Y440" i="66"/>
  <c r="Z440" i="66"/>
  <c r="AG453" i="66"/>
  <c r="AH453" i="66"/>
  <c r="AK453" i="66"/>
  <c r="Y436" i="66"/>
  <c r="Z436" i="66"/>
  <c r="AA488" i="66"/>
  <c r="W488" i="66"/>
  <c r="X488" i="66"/>
  <c r="AB491" i="66"/>
  <c r="AF491" i="66"/>
  <c r="AC491" i="66"/>
  <c r="AF511" i="66"/>
  <c r="AB511" i="66"/>
  <c r="AC511" i="66"/>
  <c r="T115" i="66"/>
  <c r="U115" i="66"/>
  <c r="T129" i="66"/>
  <c r="U129" i="66"/>
  <c r="U11" i="66"/>
  <c r="T11" i="66"/>
  <c r="AH134" i="66"/>
  <c r="AG134" i="66"/>
  <c r="AK134" i="66"/>
  <c r="AG46" i="66"/>
  <c r="AH46" i="66"/>
  <c r="AK46" i="66"/>
  <c r="AC305" i="66"/>
  <c r="AF305" i="66"/>
  <c r="AB305" i="66"/>
  <c r="X137" i="66"/>
  <c r="W137" i="66"/>
  <c r="AA137" i="66"/>
  <c r="AD27" i="66"/>
  <c r="AE27" i="66"/>
  <c r="X61" i="66"/>
  <c r="W61" i="66"/>
  <c r="AA61" i="66"/>
  <c r="AE149" i="66"/>
  <c r="AD149" i="66"/>
  <c r="AE161" i="66"/>
  <c r="AD161" i="66"/>
  <c r="AA199" i="66"/>
  <c r="X199" i="66"/>
  <c r="W199" i="66"/>
  <c r="W312" i="66"/>
  <c r="X312" i="66"/>
  <c r="AA312" i="66"/>
  <c r="AF349" i="66"/>
  <c r="AC349" i="66"/>
  <c r="AB349" i="66"/>
  <c r="AF317" i="66"/>
  <c r="AB317" i="66"/>
  <c r="AC317" i="66"/>
  <c r="AB320" i="66"/>
  <c r="AF320" i="66"/>
  <c r="AC320" i="66"/>
  <c r="AF355" i="66"/>
  <c r="AC355" i="66"/>
  <c r="AB355" i="66"/>
  <c r="AB404" i="66"/>
  <c r="AC404" i="66"/>
  <c r="AF404" i="66"/>
  <c r="W369" i="66"/>
  <c r="X369" i="66"/>
  <c r="AA369" i="66"/>
  <c r="AP434" i="66"/>
  <c r="AL434" i="66"/>
  <c r="AM434" i="66"/>
  <c r="U393" i="66"/>
  <c r="T393" i="66"/>
  <c r="AB390" i="66"/>
  <c r="AF390" i="66"/>
  <c r="AC390" i="66"/>
  <c r="AC432" i="66"/>
  <c r="AF432" i="66"/>
  <c r="AB432" i="66"/>
  <c r="U396" i="66"/>
  <c r="T396" i="66"/>
  <c r="Z426" i="66"/>
  <c r="Y426" i="66"/>
  <c r="Y428" i="66"/>
  <c r="Z428" i="66"/>
  <c r="Z465" i="66"/>
  <c r="Y465" i="66"/>
  <c r="AC493" i="66"/>
  <c r="AF493" i="66"/>
  <c r="AB493" i="66"/>
  <c r="Y499" i="66"/>
  <c r="Z499" i="66"/>
  <c r="Y509" i="66"/>
  <c r="Z509" i="66"/>
  <c r="AE104" i="66"/>
  <c r="AD104" i="66"/>
  <c r="AG82" i="66"/>
  <c r="AH82" i="66"/>
  <c r="AK82" i="66"/>
  <c r="AE242" i="66"/>
  <c r="AD242" i="66"/>
  <c r="AF176" i="66"/>
  <c r="AC176" i="66"/>
  <c r="AB176" i="66"/>
  <c r="X311" i="66"/>
  <c r="AA311" i="66"/>
  <c r="W311" i="66"/>
  <c r="AB243" i="66"/>
  <c r="AF243" i="66"/>
  <c r="AC243" i="66"/>
  <c r="U270" i="66"/>
  <c r="T270" i="66"/>
  <c r="AE367" i="66"/>
  <c r="AD367" i="66"/>
  <c r="W216" i="67"/>
  <c r="AA139" i="67"/>
  <c r="Y457" i="67"/>
  <c r="Z457" i="67"/>
  <c r="AF463" i="67"/>
  <c r="AH463" i="67" s="1"/>
  <c r="T224" i="67"/>
  <c r="Z142" i="67"/>
  <c r="AC463" i="67"/>
  <c r="U227" i="67"/>
  <c r="T345" i="67"/>
  <c r="Z164" i="67"/>
  <c r="AC471" i="67"/>
  <c r="T8" i="67"/>
  <c r="Y496" i="67"/>
  <c r="W341" i="67"/>
  <c r="AC259" i="67"/>
  <c r="AD259" i="67" s="1"/>
  <c r="Z98" i="67"/>
  <c r="U325" i="67"/>
  <c r="T309" i="67"/>
  <c r="AF514" i="67"/>
  <c r="W30" i="67"/>
  <c r="AA30" i="67"/>
  <c r="X30" i="67"/>
  <c r="U393" i="67"/>
  <c r="T393" i="67"/>
  <c r="Y389" i="67"/>
  <c r="W413" i="67"/>
  <c r="AA153" i="67"/>
  <c r="AC153" i="67" s="1"/>
  <c r="AA261" i="67"/>
  <c r="AC261" i="67" s="1"/>
  <c r="AF274" i="67"/>
  <c r="T308" i="67"/>
  <c r="U290" i="67"/>
  <c r="X360" i="67"/>
  <c r="Z360" i="67" s="1"/>
  <c r="X153" i="67"/>
  <c r="Y153" i="67" s="1"/>
  <c r="X113" i="67"/>
  <c r="Y113" i="67" s="1"/>
  <c r="AI104" i="67"/>
  <c r="U171" i="67"/>
  <c r="AC274" i="67"/>
  <c r="Y4" i="67"/>
  <c r="T98" i="67"/>
  <c r="AJ233" i="67"/>
  <c r="U366" i="67"/>
  <c r="T114" i="67"/>
  <c r="T78" i="67"/>
  <c r="U37" i="67"/>
  <c r="Z267" i="67"/>
  <c r="Y267" i="67"/>
  <c r="Y306" i="67"/>
  <c r="Z306" i="67"/>
  <c r="AA249" i="67"/>
  <c r="T265" i="67"/>
  <c r="U487" i="67"/>
  <c r="T428" i="67"/>
  <c r="X356" i="67"/>
  <c r="X249" i="67"/>
  <c r="U86" i="67"/>
  <c r="T15" i="67"/>
  <c r="U127" i="67"/>
  <c r="AA216" i="67"/>
  <c r="AB216" i="67" s="1"/>
  <c r="W360" i="67"/>
  <c r="AF28" i="67"/>
  <c r="U415" i="67"/>
  <c r="U144" i="67"/>
  <c r="T144" i="67"/>
  <c r="AC292" i="67"/>
  <c r="AB292" i="67"/>
  <c r="W262" i="67"/>
  <c r="AA262" i="67"/>
  <c r="U391" i="67"/>
  <c r="X388" i="67"/>
  <c r="Y388" i="67" s="1"/>
  <c r="Z486" i="67"/>
  <c r="U302" i="67"/>
  <c r="U162" i="67"/>
  <c r="AB79" i="67"/>
  <c r="AE407" i="67"/>
  <c r="AC387" i="67"/>
  <c r="AE387" i="67" s="1"/>
  <c r="W83" i="67"/>
  <c r="AA83" i="67"/>
  <c r="X83" i="67"/>
  <c r="X204" i="67"/>
  <c r="AA204" i="67"/>
  <c r="W204" i="67"/>
  <c r="U348" i="67"/>
  <c r="AA428" i="67"/>
  <c r="X428" i="67"/>
  <c r="AA388" i="67"/>
  <c r="AC388" i="67" s="1"/>
  <c r="T502" i="67"/>
  <c r="T406" i="67"/>
  <c r="U360" i="67"/>
  <c r="X220" i="67"/>
  <c r="AC88" i="67"/>
  <c r="AC73" i="67"/>
  <c r="AE73" i="67" s="1"/>
  <c r="T452" i="67"/>
  <c r="Z501" i="67"/>
  <c r="AF79" i="67"/>
  <c r="AG79" i="67" s="1"/>
  <c r="AF387" i="67"/>
  <c r="T233" i="67"/>
  <c r="U233" i="67"/>
  <c r="T493" i="67"/>
  <c r="AA220" i="67"/>
  <c r="AF220" i="67" s="1"/>
  <c r="AB88" i="67"/>
  <c r="T89" i="67"/>
  <c r="AB73" i="67"/>
  <c r="T242" i="67"/>
  <c r="T32" i="67"/>
  <c r="X94" i="67"/>
  <c r="Z94" i="67" s="1"/>
  <c r="AA94" i="67"/>
  <c r="AF94" i="67" s="1"/>
  <c r="T55" i="67"/>
  <c r="U55" i="67"/>
  <c r="AE66" i="67"/>
  <c r="AC28" i="67"/>
  <c r="Y261" i="67"/>
  <c r="W67" i="67"/>
  <c r="T28" i="67"/>
  <c r="T294" i="67"/>
  <c r="AB457" i="67"/>
  <c r="AF457" i="67"/>
  <c r="U457" i="67"/>
  <c r="T457" i="67"/>
  <c r="AQ233" i="67"/>
  <c r="AR233" i="67"/>
  <c r="Y235" i="67"/>
  <c r="Z235" i="67"/>
  <c r="T38" i="67"/>
  <c r="AF152" i="67"/>
  <c r="AH152" i="67" s="1"/>
  <c r="Y197" i="67"/>
  <c r="U68" i="67"/>
  <c r="AB372" i="67"/>
  <c r="AA113" i="67"/>
  <c r="X477" i="67"/>
  <c r="AA67" i="67"/>
  <c r="AF67" i="67" s="1"/>
  <c r="AC514" i="67"/>
  <c r="Z359" i="67"/>
  <c r="U465" i="67"/>
  <c r="U151" i="67"/>
  <c r="AA378" i="67"/>
  <c r="AC378" i="67" s="1"/>
  <c r="W288" i="67"/>
  <c r="AA432" i="67"/>
  <c r="W244" i="67"/>
  <c r="U496" i="67"/>
  <c r="T159" i="67"/>
  <c r="AB459" i="67"/>
  <c r="Y472" i="67"/>
  <c r="W485" i="67"/>
  <c r="W452" i="67"/>
  <c r="W412" i="67"/>
  <c r="X311" i="67"/>
  <c r="Z311" i="67" s="1"/>
  <c r="W44" i="67"/>
  <c r="T311" i="67"/>
  <c r="U135" i="67"/>
  <c r="U49" i="67"/>
  <c r="W223" i="67"/>
  <c r="X362" i="67"/>
  <c r="Z362" i="67" s="1"/>
  <c r="Y67" i="67"/>
  <c r="AE167" i="67"/>
  <c r="AD167" i="67"/>
  <c r="T377" i="67"/>
  <c r="U377" i="67"/>
  <c r="X147" i="67"/>
  <c r="W147" i="67"/>
  <c r="AA147" i="67"/>
  <c r="X458" i="67"/>
  <c r="AA458" i="67"/>
  <c r="W458" i="67"/>
  <c r="AA306" i="67"/>
  <c r="W306" i="67"/>
  <c r="AB69" i="67"/>
  <c r="AC69" i="67"/>
  <c r="AF69" i="67"/>
  <c r="X172" i="67"/>
  <c r="W172" i="67"/>
  <c r="U16" i="67"/>
  <c r="T16" i="67"/>
  <c r="X351" i="67"/>
  <c r="AA351" i="67"/>
  <c r="U123" i="67"/>
  <c r="T123" i="67"/>
  <c r="W278" i="67"/>
  <c r="AA278" i="67"/>
  <c r="X278" i="67"/>
  <c r="W43" i="67"/>
  <c r="AA43" i="67"/>
  <c r="X43" i="67"/>
  <c r="X375" i="67"/>
  <c r="AA375" i="67"/>
  <c r="W375" i="67"/>
  <c r="W70" i="67"/>
  <c r="X70" i="67"/>
  <c r="AA70" i="67"/>
  <c r="AA474" i="67"/>
  <c r="X474" i="67"/>
  <c r="T407" i="67"/>
  <c r="U407" i="67"/>
  <c r="AC389" i="67"/>
  <c r="AF389" i="67"/>
  <c r="AB389" i="67"/>
  <c r="W366" i="67"/>
  <c r="X366" i="67"/>
  <c r="AA366" i="67"/>
  <c r="U351" i="67"/>
  <c r="T351" i="67"/>
  <c r="AA260" i="67"/>
  <c r="W260" i="67"/>
  <c r="X260" i="67"/>
  <c r="X502" i="67"/>
  <c r="AA502" i="67"/>
  <c r="W502" i="67"/>
  <c r="W438" i="67"/>
  <c r="AA356" i="67"/>
  <c r="AB356" i="67" s="1"/>
  <c r="U244" i="67"/>
  <c r="AB187" i="67"/>
  <c r="X317" i="67"/>
  <c r="Y317" i="67" s="1"/>
  <c r="AC372" i="67"/>
  <c r="U27" i="67"/>
  <c r="X368" i="67"/>
  <c r="Z368" i="67" s="1"/>
  <c r="AA16" i="67"/>
  <c r="W152" i="67"/>
  <c r="X152" i="67"/>
  <c r="AA281" i="67"/>
  <c r="X281" i="67"/>
  <c r="T328" i="67"/>
  <c r="U328" i="67"/>
  <c r="AA51" i="67"/>
  <c r="W51" i="67"/>
  <c r="X51" i="67"/>
  <c r="AA303" i="67"/>
  <c r="X303" i="67"/>
  <c r="T310" i="67"/>
  <c r="U310" i="67"/>
  <c r="AA31" i="67"/>
  <c r="W31" i="67"/>
  <c r="X31" i="67"/>
  <c r="AA135" i="67"/>
  <c r="W135" i="67"/>
  <c r="X135" i="67"/>
  <c r="AA347" i="67"/>
  <c r="W347" i="67"/>
  <c r="X347" i="67"/>
  <c r="AA193" i="67"/>
  <c r="X193" i="67"/>
  <c r="W193" i="67"/>
  <c r="W257" i="67"/>
  <c r="X257" i="67"/>
  <c r="AA257" i="67"/>
  <c r="T463" i="67"/>
  <c r="U463" i="67"/>
  <c r="U362" i="67"/>
  <c r="T362" i="67"/>
  <c r="U392" i="67"/>
  <c r="T392" i="67"/>
  <c r="T300" i="67"/>
  <c r="U300" i="67"/>
  <c r="X89" i="67"/>
  <c r="AA89" i="67"/>
  <c r="W89" i="67"/>
  <c r="AK407" i="67"/>
  <c r="AL407" i="67" s="1"/>
  <c r="AA440" i="67"/>
  <c r="AB440" i="67" s="1"/>
  <c r="AA263" i="67"/>
  <c r="Y57" i="67"/>
  <c r="Y16" i="67"/>
  <c r="T254" i="67"/>
  <c r="W474" i="67"/>
  <c r="X305" i="67"/>
  <c r="Y305" i="67" s="1"/>
  <c r="AA368" i="67"/>
  <c r="AC368" i="67" s="1"/>
  <c r="X461" i="67"/>
  <c r="W461" i="67"/>
  <c r="AA461" i="67"/>
  <c r="U281" i="67"/>
  <c r="T281" i="67"/>
  <c r="AA454" i="67"/>
  <c r="X454" i="67"/>
  <c r="W454" i="67"/>
  <c r="AA498" i="67"/>
  <c r="X498" i="67"/>
  <c r="W498" i="67"/>
  <c r="X367" i="67"/>
  <c r="AA367" i="67"/>
  <c r="W367" i="67"/>
  <c r="X504" i="67"/>
  <c r="W504" i="67"/>
  <c r="AA504" i="67"/>
  <c r="AA483" i="67"/>
  <c r="X483" i="67"/>
  <c r="W483" i="67"/>
  <c r="X402" i="67"/>
  <c r="AA402" i="67"/>
  <c r="W402" i="67"/>
  <c r="AA283" i="67"/>
  <c r="W283" i="67"/>
  <c r="X283" i="67"/>
  <c r="U280" i="67"/>
  <c r="T280" i="67"/>
  <c r="U438" i="67"/>
  <c r="T438" i="67"/>
  <c r="X263" i="67"/>
  <c r="W453" i="67"/>
  <c r="X345" i="67"/>
  <c r="U232" i="67"/>
  <c r="X432" i="67"/>
  <c r="Z432" i="67" s="1"/>
  <c r="AC496" i="67"/>
  <c r="T458" i="67"/>
  <c r="U286" i="67"/>
  <c r="T286" i="67"/>
  <c r="T316" i="67"/>
  <c r="U316" i="67"/>
  <c r="AA285" i="67"/>
  <c r="W285" i="67"/>
  <c r="X285" i="67"/>
  <c r="W190" i="67"/>
  <c r="AA190" i="67"/>
  <c r="X190" i="67"/>
  <c r="X245" i="67"/>
  <c r="W245" i="67"/>
  <c r="AA245" i="67"/>
  <c r="T483" i="67"/>
  <c r="U483" i="67"/>
  <c r="W310" i="67"/>
  <c r="X310" i="67"/>
  <c r="AA310" i="67"/>
  <c r="Y82" i="67"/>
  <c r="Z82" i="67"/>
  <c r="T450" i="67"/>
  <c r="U450" i="67"/>
  <c r="AA280" i="67"/>
  <c r="X280" i="67"/>
  <c r="X236" i="67"/>
  <c r="AA236" i="67"/>
  <c r="W236" i="67"/>
  <c r="AA472" i="67"/>
  <c r="W472" i="67"/>
  <c r="AA284" i="67"/>
  <c r="X284" i="67"/>
  <c r="W284" i="67"/>
  <c r="T122" i="67"/>
  <c r="U122" i="67"/>
  <c r="Y207" i="67"/>
  <c r="Z207" i="67"/>
  <c r="U153" i="67"/>
  <c r="AA452" i="67"/>
  <c r="AA44" i="67"/>
  <c r="AF44" i="67" s="1"/>
  <c r="U51" i="67"/>
  <c r="U31" i="67"/>
  <c r="AA430" i="67"/>
  <c r="AF430" i="67" s="1"/>
  <c r="AA453" i="67"/>
  <c r="AB453" i="67" s="1"/>
  <c r="AA345" i="67"/>
  <c r="X429" i="67"/>
  <c r="Y429" i="67" s="1"/>
  <c r="Y298" i="67"/>
  <c r="AA223" i="67"/>
  <c r="W286" i="67"/>
  <c r="AA286" i="67"/>
  <c r="T389" i="67"/>
  <c r="U389" i="67"/>
  <c r="X316" i="67"/>
  <c r="AA316" i="67"/>
  <c r="W316" i="67"/>
  <c r="AA466" i="67"/>
  <c r="X466" i="67"/>
  <c r="W466" i="67"/>
  <c r="U245" i="67"/>
  <c r="T245" i="67"/>
  <c r="X301" i="67"/>
  <c r="AA301" i="67"/>
  <c r="W301" i="67"/>
  <c r="T306" i="67"/>
  <c r="U306" i="67"/>
  <c r="X415" i="67"/>
  <c r="W415" i="67"/>
  <c r="AA415" i="67"/>
  <c r="U398" i="67"/>
  <c r="T398" i="67"/>
  <c r="T134" i="67"/>
  <c r="U134" i="67"/>
  <c r="AA32" i="67"/>
  <c r="W32" i="67"/>
  <c r="X32" i="67"/>
  <c r="T268" i="67"/>
  <c r="U268" i="67"/>
  <c r="U275" i="67"/>
  <c r="T275" i="67"/>
  <c r="AA328" i="67"/>
  <c r="W328" i="67"/>
  <c r="X328" i="67"/>
  <c r="U375" i="67"/>
  <c r="T375" i="67"/>
  <c r="U507" i="67"/>
  <c r="T507" i="67"/>
  <c r="Z286" i="67"/>
  <c r="Y286" i="67"/>
  <c r="X268" i="67"/>
  <c r="W268" i="67"/>
  <c r="AA268" i="67"/>
  <c r="AD57" i="67"/>
  <c r="T303" i="67"/>
  <c r="U303" i="67"/>
  <c r="AF172" i="67"/>
  <c r="AC172" i="67"/>
  <c r="AB172" i="67"/>
  <c r="X288" i="67"/>
  <c r="Z288" i="67" s="1"/>
  <c r="AB27" i="67"/>
  <c r="W429" i="67"/>
  <c r="AF496" i="67"/>
  <c r="AH496" i="67" s="1"/>
  <c r="AA489" i="67"/>
  <c r="W489" i="67"/>
  <c r="X489" i="67"/>
  <c r="X125" i="67"/>
  <c r="W125" i="67"/>
  <c r="AA125" i="67"/>
  <c r="U106" i="67"/>
  <c r="T106" i="67"/>
  <c r="U74" i="67"/>
  <c r="T74" i="67"/>
  <c r="AA130" i="67"/>
  <c r="W130" i="67"/>
  <c r="X130" i="67"/>
  <c r="U387" i="67"/>
  <c r="T387" i="67"/>
  <c r="AA34" i="67"/>
  <c r="W34" i="67"/>
  <c r="X34" i="67"/>
  <c r="AA508" i="67"/>
  <c r="W508" i="67"/>
  <c r="X508" i="67"/>
  <c r="X146" i="67"/>
  <c r="AA146" i="67"/>
  <c r="W146" i="67"/>
  <c r="AA101" i="67"/>
  <c r="W101" i="67"/>
  <c r="X101" i="67"/>
  <c r="T143" i="67"/>
  <c r="U143" i="67"/>
  <c r="W451" i="67"/>
  <c r="X451" i="67"/>
  <c r="AA451" i="67"/>
  <c r="U331" i="67"/>
  <c r="T331" i="67"/>
  <c r="W287" i="67"/>
  <c r="AA287" i="67"/>
  <c r="X287" i="67"/>
  <c r="T322" i="67"/>
  <c r="U322" i="67"/>
  <c r="U69" i="67"/>
  <c r="T69" i="67"/>
  <c r="X239" i="67"/>
  <c r="W239" i="67"/>
  <c r="AA239" i="67"/>
  <c r="X421" i="67"/>
  <c r="AA421" i="67"/>
  <c r="W421" i="67"/>
  <c r="W401" i="67"/>
  <c r="AA401" i="67"/>
  <c r="X401" i="67"/>
  <c r="AA420" i="67"/>
  <c r="W420" i="67"/>
  <c r="X420" i="67"/>
  <c r="T111" i="67"/>
  <c r="U111" i="67"/>
  <c r="T146" i="67"/>
  <c r="U146" i="67"/>
  <c r="W484" i="67"/>
  <c r="X484" i="67"/>
  <c r="AA484" i="67"/>
  <c r="Z259" i="67"/>
  <c r="Y259" i="67"/>
  <c r="AC4" i="67"/>
  <c r="AD4" i="67" s="1"/>
  <c r="W227" i="67"/>
  <c r="T381" i="67"/>
  <c r="T444" i="67"/>
  <c r="U444" i="67"/>
  <c r="AA106" i="67"/>
  <c r="X106" i="67"/>
  <c r="W106" i="67"/>
  <c r="AB445" i="67"/>
  <c r="AC445" i="67"/>
  <c r="AF445" i="67"/>
  <c r="AA495" i="67"/>
  <c r="W495" i="67"/>
  <c r="X495" i="67"/>
  <c r="U155" i="67"/>
  <c r="T155" i="67"/>
  <c r="U417" i="67"/>
  <c r="T417" i="67"/>
  <c r="T101" i="67"/>
  <c r="U101" i="67"/>
  <c r="W61" i="67"/>
  <c r="AA61" i="67"/>
  <c r="X61" i="67"/>
  <c r="T63" i="67"/>
  <c r="U63" i="67"/>
  <c r="W96" i="67"/>
  <c r="AA96" i="67"/>
  <c r="X96" i="67"/>
  <c r="U445" i="67"/>
  <c r="T445" i="67"/>
  <c r="W123" i="67"/>
  <c r="AA123" i="67"/>
  <c r="X123" i="67"/>
  <c r="T304" i="67"/>
  <c r="U304" i="67"/>
  <c r="Y411" i="67"/>
  <c r="Z411" i="67"/>
  <c r="AA118" i="67"/>
  <c r="X118" i="67"/>
  <c r="W118" i="67"/>
  <c r="AA235" i="67"/>
  <c r="W235" i="67"/>
  <c r="AF139" i="67"/>
  <c r="AB139" i="67"/>
  <c r="AC139" i="67"/>
  <c r="Z27" i="67"/>
  <c r="Y27" i="67"/>
  <c r="U350" i="67"/>
  <c r="T350" i="67"/>
  <c r="X371" i="67"/>
  <c r="AA371" i="67"/>
  <c r="W371" i="67"/>
  <c r="W430" i="67"/>
  <c r="AF308" i="67"/>
  <c r="X297" i="67"/>
  <c r="Z139" i="67"/>
  <c r="AW233" i="67"/>
  <c r="AY233" i="67" s="1"/>
  <c r="AO233" i="67"/>
  <c r="AF4" i="67"/>
  <c r="AG4" i="67" s="1"/>
  <c r="AA227" i="67"/>
  <c r="X215" i="67"/>
  <c r="Y215" i="67" s="1"/>
  <c r="U433" i="67"/>
  <c r="T433" i="67"/>
  <c r="U434" i="67"/>
  <c r="T434" i="67"/>
  <c r="AF368" i="67"/>
  <c r="X343" i="67"/>
  <c r="AA343" i="67"/>
  <c r="W343" i="67"/>
  <c r="T230" i="67"/>
  <c r="U230" i="67"/>
  <c r="Y234" i="67"/>
  <c r="Z234" i="67"/>
  <c r="X417" i="67"/>
  <c r="AA417" i="67"/>
  <c r="W417" i="67"/>
  <c r="W217" i="67"/>
  <c r="AA217" i="67"/>
  <c r="X217" i="67"/>
  <c r="U492" i="67"/>
  <c r="T492" i="67"/>
  <c r="T96" i="67"/>
  <c r="U96" i="67"/>
  <c r="AA304" i="67"/>
  <c r="X304" i="67"/>
  <c r="W304" i="67"/>
  <c r="X357" i="67"/>
  <c r="W357" i="67"/>
  <c r="AA357" i="67"/>
  <c r="AF411" i="67"/>
  <c r="AC411" i="67"/>
  <c r="AB411" i="67"/>
  <c r="X221" i="67"/>
  <c r="AA221" i="67"/>
  <c r="W221" i="67"/>
  <c r="AK234" i="67"/>
  <c r="AH234" i="67"/>
  <c r="AG234" i="67"/>
  <c r="Z274" i="67"/>
  <c r="Y274" i="67"/>
  <c r="U125" i="67"/>
  <c r="T125" i="67"/>
  <c r="X230" i="67"/>
  <c r="AA230" i="67"/>
  <c r="W230" i="67"/>
  <c r="X350" i="67"/>
  <c r="AA350" i="67"/>
  <c r="W350" i="67"/>
  <c r="AE233" i="67"/>
  <c r="AD233" i="67"/>
  <c r="U411" i="67"/>
  <c r="T411" i="67"/>
  <c r="U46" i="67"/>
  <c r="T46" i="67"/>
  <c r="AC308" i="67"/>
  <c r="AD308" i="67" s="1"/>
  <c r="W297" i="67"/>
  <c r="AE234" i="67"/>
  <c r="AV233" i="67"/>
  <c r="T357" i="67"/>
  <c r="AA215" i="67"/>
  <c r="AC215" i="67" s="1"/>
  <c r="AA433" i="67"/>
  <c r="W433" i="67"/>
  <c r="X433" i="67"/>
  <c r="X434" i="67"/>
  <c r="AA434" i="67"/>
  <c r="W434" i="67"/>
  <c r="W370" i="67"/>
  <c r="X370" i="67"/>
  <c r="AA370" i="67"/>
  <c r="U343" i="67"/>
  <c r="T343" i="67"/>
  <c r="T513" i="67"/>
  <c r="U513" i="67"/>
  <c r="W346" i="67"/>
  <c r="AA346" i="67"/>
  <c r="X346" i="67"/>
  <c r="W490" i="67"/>
  <c r="AA490" i="67"/>
  <c r="X490" i="67"/>
  <c r="T395" i="67"/>
  <c r="U395" i="67"/>
  <c r="X492" i="67"/>
  <c r="AA492" i="67"/>
  <c r="W492" i="67"/>
  <c r="T274" i="67"/>
  <c r="U274" i="67"/>
  <c r="U305" i="67"/>
  <c r="T305" i="67"/>
  <c r="T34" i="67"/>
  <c r="U34" i="67"/>
  <c r="U427" i="67"/>
  <c r="T427" i="67"/>
  <c r="X228" i="67"/>
  <c r="W228" i="67"/>
  <c r="AA228" i="67"/>
  <c r="T495" i="67"/>
  <c r="U495" i="67"/>
  <c r="AB110" i="67"/>
  <c r="AF110" i="67"/>
  <c r="AC110" i="67"/>
  <c r="AA191" i="67"/>
  <c r="X191" i="67"/>
  <c r="W191" i="67"/>
  <c r="Y28" i="67"/>
  <c r="AZ233" i="67"/>
  <c r="BB233" i="67" s="1"/>
  <c r="U489" i="67"/>
  <c r="T489" i="67"/>
  <c r="AA251" i="67"/>
  <c r="X251" i="67"/>
  <c r="W251" i="67"/>
  <c r="AA74" i="67"/>
  <c r="W74" i="67"/>
  <c r="X74" i="67"/>
  <c r="U259" i="67"/>
  <c r="T259" i="67"/>
  <c r="AA349" i="67"/>
  <c r="W349" i="67"/>
  <c r="X349" i="67"/>
  <c r="T88" i="67"/>
  <c r="U88" i="67"/>
  <c r="X143" i="67"/>
  <c r="W143" i="67"/>
  <c r="AA143" i="67"/>
  <c r="U451" i="67"/>
  <c r="T451" i="67"/>
  <c r="X507" i="67"/>
  <c r="W507" i="67"/>
  <c r="AA507" i="67"/>
  <c r="X38" i="67"/>
  <c r="W38" i="67"/>
  <c r="AA38" i="67"/>
  <c r="T239" i="67"/>
  <c r="U239" i="67"/>
  <c r="T421" i="67"/>
  <c r="U421" i="67"/>
  <c r="W427" i="67"/>
  <c r="X427" i="67"/>
  <c r="AA427" i="67"/>
  <c r="T228" i="67"/>
  <c r="U228" i="67"/>
  <c r="T221" i="67"/>
  <c r="U221" i="67"/>
  <c r="AB142" i="67"/>
  <c r="AC142" i="67"/>
  <c r="AF142" i="67"/>
  <c r="AC113" i="67"/>
  <c r="AF113" i="67"/>
  <c r="AB113" i="67"/>
  <c r="AC24" i="67"/>
  <c r="AF24" i="67"/>
  <c r="AB24" i="67"/>
  <c r="Z24" i="67"/>
  <c r="Y24" i="67"/>
  <c r="Z369" i="67"/>
  <c r="Y369" i="67"/>
  <c r="AC199" i="67"/>
  <c r="AF199" i="67"/>
  <c r="AB199" i="67"/>
  <c r="AB42" i="67"/>
  <c r="AF42" i="67"/>
  <c r="AC42" i="67"/>
  <c r="Y399" i="67"/>
  <c r="Z399" i="67"/>
  <c r="AB134" i="67"/>
  <c r="AF134" i="67"/>
  <c r="AC134" i="67"/>
  <c r="Z17" i="67"/>
  <c r="Y17" i="67"/>
  <c r="Y382" i="67"/>
  <c r="Z382" i="67"/>
  <c r="Y405" i="67"/>
  <c r="Z11" i="67"/>
  <c r="Y11" i="67"/>
  <c r="AF241" i="67"/>
  <c r="AB241" i="67"/>
  <c r="AC241" i="67"/>
  <c r="AB369" i="67"/>
  <c r="AF369" i="67"/>
  <c r="AC369" i="67"/>
  <c r="Y422" i="67"/>
  <c r="Z422" i="67"/>
  <c r="AB122" i="67"/>
  <c r="AC122" i="67"/>
  <c r="AF122" i="67"/>
  <c r="Z85" i="67"/>
  <c r="Y85" i="67"/>
  <c r="AD150" i="67"/>
  <c r="AE150" i="67"/>
  <c r="AB399" i="67"/>
  <c r="AC399" i="67"/>
  <c r="AF399" i="67"/>
  <c r="AB405" i="67"/>
  <c r="AF405" i="67"/>
  <c r="AC405" i="67"/>
  <c r="AF85" i="67"/>
  <c r="AC85" i="67"/>
  <c r="AB85" i="67"/>
  <c r="Z42" i="67"/>
  <c r="Y42" i="67"/>
  <c r="Y393" i="67"/>
  <c r="Z393" i="67"/>
  <c r="Z381" i="67"/>
  <c r="Y381" i="67"/>
  <c r="AF90" i="67"/>
  <c r="AC90" i="67"/>
  <c r="AB90" i="67"/>
  <c r="AB11" i="67"/>
  <c r="AF11" i="67"/>
  <c r="AC11" i="67"/>
  <c r="Y253" i="67"/>
  <c r="Z253" i="67"/>
  <c r="AH150" i="67"/>
  <c r="AK150" i="67"/>
  <c r="AG150" i="67"/>
  <c r="AB393" i="67"/>
  <c r="AC393" i="67"/>
  <c r="AF393" i="67"/>
  <c r="Y247" i="67"/>
  <c r="Z247" i="67"/>
  <c r="AB305" i="67"/>
  <c r="AC305" i="67"/>
  <c r="AF305" i="67"/>
  <c r="Y90" i="67"/>
  <c r="Z90" i="67"/>
  <c r="Y78" i="67"/>
  <c r="Z78" i="67"/>
  <c r="AF253" i="67"/>
  <c r="AC253" i="67"/>
  <c r="AB253" i="67"/>
  <c r="AH387" i="67"/>
  <c r="AK387" i="67"/>
  <c r="AG387" i="67"/>
  <c r="AE155" i="67"/>
  <c r="AD155" i="67"/>
  <c r="Z199" i="67"/>
  <c r="Y199" i="67"/>
  <c r="Y241" i="67"/>
  <c r="Z241" i="67"/>
  <c r="Z54" i="67"/>
  <c r="Y54" i="67"/>
  <c r="AB49" i="67"/>
  <c r="AC49" i="67"/>
  <c r="AF49" i="67"/>
  <c r="AB381" i="67"/>
  <c r="AF381" i="67"/>
  <c r="AC381" i="67"/>
  <c r="AF247" i="67"/>
  <c r="AB247" i="67"/>
  <c r="AC247" i="67"/>
  <c r="AF223" i="67"/>
  <c r="AC223" i="67"/>
  <c r="AB223" i="67"/>
  <c r="AF78" i="67"/>
  <c r="AB78" i="67"/>
  <c r="AC78" i="67"/>
  <c r="AB430" i="67"/>
  <c r="AC430" i="67"/>
  <c r="AD322" i="67"/>
  <c r="AE322" i="67"/>
  <c r="AE308" i="67"/>
  <c r="Y117" i="67"/>
  <c r="Z117" i="67"/>
  <c r="Y213" i="67"/>
  <c r="Z213" i="67"/>
  <c r="AG471" i="67"/>
  <c r="AH471" i="67"/>
  <c r="AK471" i="67"/>
  <c r="Y418" i="67"/>
  <c r="Z418" i="67"/>
  <c r="Y277" i="67"/>
  <c r="Z277" i="67"/>
  <c r="AB414" i="67"/>
  <c r="AC414" i="67"/>
  <c r="AF414" i="67"/>
  <c r="Y378" i="67"/>
  <c r="Z378" i="67"/>
  <c r="AB326" i="67"/>
  <c r="AC326" i="67"/>
  <c r="AF326" i="67"/>
  <c r="AE15" i="67"/>
  <c r="AD15" i="67"/>
  <c r="AE111" i="67"/>
  <c r="AD111" i="67"/>
  <c r="AM292" i="67"/>
  <c r="AL292" i="67"/>
  <c r="AP292" i="67"/>
  <c r="Z165" i="67"/>
  <c r="Y165" i="67"/>
  <c r="AK64" i="67"/>
  <c r="AH64" i="67"/>
  <c r="AG64" i="67"/>
  <c r="Z437" i="67"/>
  <c r="Y437" i="67"/>
  <c r="Z324" i="67"/>
  <c r="Y324" i="67"/>
  <c r="Y290" i="67"/>
  <c r="Z290" i="67"/>
  <c r="Z340" i="67"/>
  <c r="Y340" i="67"/>
  <c r="AF266" i="67"/>
  <c r="AB266" i="67"/>
  <c r="AC266" i="67"/>
  <c r="Y226" i="67"/>
  <c r="Z226" i="67"/>
  <c r="AB219" i="67"/>
  <c r="AF219" i="67"/>
  <c r="AC219" i="67"/>
  <c r="Y133" i="67"/>
  <c r="Z133" i="67"/>
  <c r="AC174" i="67"/>
  <c r="AB174" i="67"/>
  <c r="AF174" i="67"/>
  <c r="AJ194" i="67"/>
  <c r="AI194" i="67"/>
  <c r="AF160" i="67"/>
  <c r="AC160" i="67"/>
  <c r="AB160" i="67"/>
  <c r="AK72" i="67"/>
  <c r="AH72" i="67"/>
  <c r="AG72" i="67"/>
  <c r="AH98" i="67"/>
  <c r="AK98" i="67"/>
  <c r="AG98" i="67"/>
  <c r="Y121" i="67"/>
  <c r="Z121" i="67"/>
  <c r="Y120" i="67"/>
  <c r="Z120" i="67"/>
  <c r="AO104" i="67"/>
  <c r="AN104" i="67"/>
  <c r="AI99" i="67"/>
  <c r="AJ99" i="67"/>
  <c r="AE53" i="67"/>
  <c r="AD53" i="67"/>
  <c r="AB39" i="67"/>
  <c r="AC39" i="67"/>
  <c r="AF39" i="67"/>
  <c r="AC13" i="67"/>
  <c r="AB13" i="67"/>
  <c r="AF13" i="67"/>
  <c r="AE10" i="67"/>
  <c r="AD10" i="67"/>
  <c r="AG18" i="67"/>
  <c r="AK18" i="67"/>
  <c r="AH18" i="67"/>
  <c r="AB62" i="67"/>
  <c r="AC62" i="67"/>
  <c r="AF62" i="67"/>
  <c r="AE372" i="67"/>
  <c r="AD372" i="67"/>
  <c r="Z227" i="67"/>
  <c r="Y227" i="67"/>
  <c r="AD206" i="67"/>
  <c r="AE206" i="67"/>
  <c r="Z166" i="67"/>
  <c r="Y166" i="67"/>
  <c r="AG54" i="67"/>
  <c r="AK54" i="67"/>
  <c r="AH54" i="67"/>
  <c r="AF470" i="67"/>
  <c r="AC470" i="67"/>
  <c r="AB470" i="67"/>
  <c r="AD463" i="67"/>
  <c r="AE463" i="67"/>
  <c r="AG322" i="67"/>
  <c r="AH322" i="67"/>
  <c r="AK322" i="67"/>
  <c r="Z336" i="67"/>
  <c r="Y336" i="67"/>
  <c r="Y364" i="67"/>
  <c r="Z364" i="67"/>
  <c r="Y339" i="67"/>
  <c r="Z339" i="67"/>
  <c r="AB323" i="67"/>
  <c r="AC323" i="67"/>
  <c r="AF323" i="67"/>
  <c r="AF279" i="67"/>
  <c r="AB279" i="67"/>
  <c r="AC279" i="67"/>
  <c r="Z269" i="67"/>
  <c r="Y269" i="67"/>
  <c r="Y249" i="67"/>
  <c r="Z249" i="67"/>
  <c r="Z205" i="67"/>
  <c r="Y205" i="67"/>
  <c r="AK188" i="67"/>
  <c r="AH188" i="67"/>
  <c r="AG188" i="67"/>
  <c r="AF128" i="67"/>
  <c r="AC128" i="67"/>
  <c r="AB128" i="67"/>
  <c r="AI155" i="67"/>
  <c r="AJ155" i="67"/>
  <c r="Z100" i="67"/>
  <c r="Y100" i="67"/>
  <c r="AE76" i="67"/>
  <c r="AD76" i="67"/>
  <c r="AD17" i="67"/>
  <c r="AE17" i="67"/>
  <c r="AG501" i="67"/>
  <c r="AH501" i="67"/>
  <c r="AK501" i="67"/>
  <c r="Y271" i="67"/>
  <c r="Z271" i="67"/>
  <c r="Z398" i="67"/>
  <c r="Y398" i="67"/>
  <c r="AH293" i="67"/>
  <c r="AG293" i="67"/>
  <c r="AK293" i="67"/>
  <c r="AH136" i="67"/>
  <c r="AG136" i="67"/>
  <c r="AK136" i="67"/>
  <c r="Y448" i="67"/>
  <c r="AC418" i="67"/>
  <c r="AF418" i="67"/>
  <c r="AB418" i="67"/>
  <c r="Y379" i="67"/>
  <c r="Z426" i="67"/>
  <c r="Y426" i="67"/>
  <c r="Z356" i="67"/>
  <c r="Y356" i="67"/>
  <c r="AB341" i="67"/>
  <c r="AF341" i="67"/>
  <c r="AC341" i="67"/>
  <c r="Z307" i="67"/>
  <c r="Y307" i="67"/>
  <c r="Z313" i="67"/>
  <c r="Y313" i="67"/>
  <c r="AC289" i="67"/>
  <c r="AB289" i="67"/>
  <c r="AF289" i="67"/>
  <c r="AC237" i="67"/>
  <c r="AF237" i="67"/>
  <c r="AB237" i="67"/>
  <c r="Z291" i="67"/>
  <c r="Y282" i="67"/>
  <c r="Z282" i="67"/>
  <c r="AB256" i="67"/>
  <c r="AC256" i="67"/>
  <c r="AF256" i="67"/>
  <c r="AF201" i="67"/>
  <c r="AC201" i="67"/>
  <c r="AB201" i="67"/>
  <c r="AC137" i="67"/>
  <c r="AF137" i="67"/>
  <c r="AB137" i="67"/>
  <c r="AK164" i="67"/>
  <c r="AH164" i="67"/>
  <c r="AG164" i="67"/>
  <c r="Y144" i="67"/>
  <c r="Z144" i="67"/>
  <c r="AB50" i="67"/>
  <c r="AC50" i="67"/>
  <c r="AF50" i="67"/>
  <c r="Z92" i="67"/>
  <c r="Y92" i="67"/>
  <c r="Y460" i="67"/>
  <c r="Z460" i="67"/>
  <c r="Y414" i="67"/>
  <c r="Z414" i="67"/>
  <c r="Y345" i="67"/>
  <c r="Z345" i="67"/>
  <c r="AE184" i="67"/>
  <c r="AD184" i="67"/>
  <c r="AB52" i="67"/>
  <c r="AC52" i="67"/>
  <c r="AF52" i="67"/>
  <c r="Z449" i="67"/>
  <c r="Y449" i="67"/>
  <c r="AF397" i="67"/>
  <c r="AB397" i="67"/>
  <c r="AC397" i="67"/>
  <c r="Z409" i="67"/>
  <c r="Y409" i="67"/>
  <c r="AG422" i="67"/>
  <c r="AK422" i="67"/>
  <c r="AH422" i="67"/>
  <c r="AF380" i="67"/>
  <c r="AB380" i="67"/>
  <c r="AC380" i="67"/>
  <c r="AC377" i="67"/>
  <c r="AB377" i="67"/>
  <c r="AF377" i="67"/>
  <c r="Y394" i="67"/>
  <c r="Z394" i="67"/>
  <c r="AF297" i="67"/>
  <c r="AB297" i="67"/>
  <c r="AC297" i="67"/>
  <c r="Y326" i="67"/>
  <c r="Z326" i="67"/>
  <c r="Y243" i="67"/>
  <c r="Z243" i="67"/>
  <c r="AB229" i="67"/>
  <c r="AF229" i="67"/>
  <c r="AC229" i="67"/>
  <c r="Y186" i="67"/>
  <c r="Z186" i="67"/>
  <c r="AC132" i="67"/>
  <c r="AB132" i="67"/>
  <c r="AF132" i="67"/>
  <c r="Z71" i="67"/>
  <c r="Y71" i="67"/>
  <c r="Y35" i="67"/>
  <c r="Z35" i="67"/>
  <c r="AK8" i="67"/>
  <c r="AG8" i="67"/>
  <c r="AH8" i="67"/>
  <c r="AP57" i="67"/>
  <c r="AL57" i="67"/>
  <c r="AM57" i="67"/>
  <c r="Y244" i="67"/>
  <c r="Z244" i="67"/>
  <c r="Y212" i="67"/>
  <c r="Z212" i="67"/>
  <c r="AF469" i="67"/>
  <c r="AB469" i="67"/>
  <c r="AC469" i="67"/>
  <c r="AF334" i="67"/>
  <c r="AC334" i="67"/>
  <c r="AB334" i="67"/>
  <c r="AF296" i="67"/>
  <c r="AB296" i="67"/>
  <c r="AC296" i="67"/>
  <c r="AG255" i="67"/>
  <c r="AH255" i="67"/>
  <c r="AK255" i="67"/>
  <c r="AC321" i="67"/>
  <c r="AF321" i="67"/>
  <c r="AB321" i="67"/>
  <c r="AJ292" i="67"/>
  <c r="AI292" i="67"/>
  <c r="AF189" i="67"/>
  <c r="AB189" i="67"/>
  <c r="AC189" i="67"/>
  <c r="AP170" i="67"/>
  <c r="AL170" i="67"/>
  <c r="AM170" i="67"/>
  <c r="AK187" i="67"/>
  <c r="AH187" i="67"/>
  <c r="AG187" i="67"/>
  <c r="AC103" i="67"/>
  <c r="AF103" i="67"/>
  <c r="AB103" i="67"/>
  <c r="AD102" i="67"/>
  <c r="AE102" i="67"/>
  <c r="Y108" i="67"/>
  <c r="Z108" i="67"/>
  <c r="AH45" i="67"/>
  <c r="AK45" i="67"/>
  <c r="AG45" i="67"/>
  <c r="AG459" i="67"/>
  <c r="AH459" i="67"/>
  <c r="AK459" i="67"/>
  <c r="AC352" i="67"/>
  <c r="AF352" i="67"/>
  <c r="AB352" i="67"/>
  <c r="AB232" i="67"/>
  <c r="AC232" i="67"/>
  <c r="AF232" i="67"/>
  <c r="AD64" i="67"/>
  <c r="AE64" i="67"/>
  <c r="AE41" i="67"/>
  <c r="AD41" i="67"/>
  <c r="AF354" i="67"/>
  <c r="AB354" i="67"/>
  <c r="AC354" i="67"/>
  <c r="AC485" i="67"/>
  <c r="AF485" i="67"/>
  <c r="AB485" i="67"/>
  <c r="AC452" i="67"/>
  <c r="AF452" i="67"/>
  <c r="AB452" i="67"/>
  <c r="AH382" i="67"/>
  <c r="AK382" i="67"/>
  <c r="AG382" i="67"/>
  <c r="AF311" i="67"/>
  <c r="AB311" i="67"/>
  <c r="AC311" i="67"/>
  <c r="AF344" i="67"/>
  <c r="Z312" i="67"/>
  <c r="Y312" i="67"/>
  <c r="Y219" i="67"/>
  <c r="Z219" i="67"/>
  <c r="AP194" i="67"/>
  <c r="AL194" i="67"/>
  <c r="AM194" i="67"/>
  <c r="Z129" i="67"/>
  <c r="Y129" i="67"/>
  <c r="AB148" i="67"/>
  <c r="AF148" i="67"/>
  <c r="AC148" i="67"/>
  <c r="Y97" i="67"/>
  <c r="Z97" i="67"/>
  <c r="AC63" i="67"/>
  <c r="AF63" i="67"/>
  <c r="AB63" i="67"/>
  <c r="AG10" i="67"/>
  <c r="AH10" i="67"/>
  <c r="AK10" i="67"/>
  <c r="AB77" i="67"/>
  <c r="AC77" i="67"/>
  <c r="AF77" i="67"/>
  <c r="AE28" i="67"/>
  <c r="AD28" i="67"/>
  <c r="AE18" i="67"/>
  <c r="AD18" i="67"/>
  <c r="AD55" i="67"/>
  <c r="AE55" i="67"/>
  <c r="AK372" i="67"/>
  <c r="AG372" i="67"/>
  <c r="AH372" i="67"/>
  <c r="AC254" i="67"/>
  <c r="AF254" i="67"/>
  <c r="AB254" i="67"/>
  <c r="Y80" i="67"/>
  <c r="Z80" i="67"/>
  <c r="AC364" i="67"/>
  <c r="AB364" i="67"/>
  <c r="AF364" i="67"/>
  <c r="AC180" i="67"/>
  <c r="AB180" i="67"/>
  <c r="AF180" i="67"/>
  <c r="AH17" i="67"/>
  <c r="AK17" i="67"/>
  <c r="AG17" i="67"/>
  <c r="Z177" i="67"/>
  <c r="Y177" i="67"/>
  <c r="Y428" i="67"/>
  <c r="Z428" i="67"/>
  <c r="AE335" i="67"/>
  <c r="AD335" i="67"/>
  <c r="AB144" i="67"/>
  <c r="AC144" i="67"/>
  <c r="AF144" i="67"/>
  <c r="Z391" i="67"/>
  <c r="Y391" i="67"/>
  <c r="AF435" i="67"/>
  <c r="AB435" i="67"/>
  <c r="AC435" i="67"/>
  <c r="AE363" i="67"/>
  <c r="AD363" i="67"/>
  <c r="AC200" i="67"/>
  <c r="AB200" i="67"/>
  <c r="AF200" i="67"/>
  <c r="AE95" i="67"/>
  <c r="AD95" i="67"/>
  <c r="AH27" i="67"/>
  <c r="AK27" i="67"/>
  <c r="AG27" i="67"/>
  <c r="AB432" i="67"/>
  <c r="AC432" i="67"/>
  <c r="AF432" i="67"/>
  <c r="AE9" i="67"/>
  <c r="AD9" i="67"/>
  <c r="AF493" i="67"/>
  <c r="AB493" i="67"/>
  <c r="AC493" i="67"/>
  <c r="Y309" i="67"/>
  <c r="Z309" i="67"/>
  <c r="Z157" i="67"/>
  <c r="Y157" i="67"/>
  <c r="AH102" i="67"/>
  <c r="AG102" i="67"/>
  <c r="AK102" i="67"/>
  <c r="Z482" i="67"/>
  <c r="Y482" i="67"/>
  <c r="Z476" i="67"/>
  <c r="Y476" i="67"/>
  <c r="Y481" i="67"/>
  <c r="Z481" i="67"/>
  <c r="AC205" i="67"/>
  <c r="AB205" i="67"/>
  <c r="AF205" i="67"/>
  <c r="Y87" i="67"/>
  <c r="Z87" i="67"/>
  <c r="AE293" i="67"/>
  <c r="AD293" i="67"/>
  <c r="AD471" i="67"/>
  <c r="AE471" i="67"/>
  <c r="Y456" i="67"/>
  <c r="Z456" i="67"/>
  <c r="AF379" i="67"/>
  <c r="AB379" i="67"/>
  <c r="AC379" i="67"/>
  <c r="Y329" i="67"/>
  <c r="Z329" i="67"/>
  <c r="AC345" i="67"/>
  <c r="AB345" i="67"/>
  <c r="AF345" i="67"/>
  <c r="AG184" i="67"/>
  <c r="AK184" i="67"/>
  <c r="AH184" i="67"/>
  <c r="Z385" i="67"/>
  <c r="Y385" i="67"/>
  <c r="AB275" i="67"/>
  <c r="AC275" i="67"/>
  <c r="AF275" i="67"/>
  <c r="AC186" i="67"/>
  <c r="AB186" i="67"/>
  <c r="AF186" i="67"/>
  <c r="AH114" i="67"/>
  <c r="AG114" i="67"/>
  <c r="AK114" i="67"/>
  <c r="Y33" i="67"/>
  <c r="Z33" i="67"/>
  <c r="Y68" i="67"/>
  <c r="Z68" i="67"/>
  <c r="AG15" i="67"/>
  <c r="AK15" i="67"/>
  <c r="AH15" i="67"/>
  <c r="AI57" i="67"/>
  <c r="AJ57" i="67"/>
  <c r="AE22" i="67"/>
  <c r="AD22" i="67"/>
  <c r="AB441" i="67"/>
  <c r="AC441" i="67"/>
  <c r="AF441" i="67"/>
  <c r="AG337" i="67"/>
  <c r="AK337" i="67"/>
  <c r="AH337" i="67"/>
  <c r="AB332" i="67"/>
  <c r="AF332" i="67"/>
  <c r="AC332" i="67"/>
  <c r="AF244" i="67"/>
  <c r="AB244" i="67"/>
  <c r="AC244" i="67"/>
  <c r="Y231" i="67"/>
  <c r="Z231" i="67"/>
  <c r="AG111" i="67"/>
  <c r="AK111" i="67"/>
  <c r="AH111" i="67"/>
  <c r="AK9" i="67"/>
  <c r="AH9" i="67"/>
  <c r="AG9" i="67"/>
  <c r="Y469" i="67"/>
  <c r="Z469" i="67"/>
  <c r="AH478" i="67"/>
  <c r="AK478" i="67"/>
  <c r="AG478" i="67"/>
  <c r="Y406" i="67"/>
  <c r="Z406" i="67"/>
  <c r="Z361" i="67"/>
  <c r="Y361" i="67"/>
  <c r="Z325" i="67"/>
  <c r="Y325" i="67"/>
  <c r="Y321" i="67"/>
  <c r="Z321" i="67"/>
  <c r="AP298" i="67"/>
  <c r="Z246" i="67"/>
  <c r="Y246" i="67"/>
  <c r="Z273" i="67"/>
  <c r="Y273" i="67"/>
  <c r="Z189" i="67"/>
  <c r="Y189" i="67"/>
  <c r="AF195" i="67"/>
  <c r="AB195" i="67"/>
  <c r="AC195" i="67"/>
  <c r="AF214" i="67"/>
  <c r="AB214" i="67"/>
  <c r="AC214" i="67"/>
  <c r="AD163" i="67"/>
  <c r="AE163" i="67"/>
  <c r="Y103" i="67"/>
  <c r="Z103" i="67"/>
  <c r="Y105" i="67"/>
  <c r="Z105" i="67"/>
  <c r="AE88" i="67"/>
  <c r="AD88" i="67"/>
  <c r="AE26" i="67"/>
  <c r="AD26" i="67"/>
  <c r="AH5" i="67"/>
  <c r="AG5" i="67"/>
  <c r="AK5" i="67"/>
  <c r="AK446" i="67"/>
  <c r="AH446" i="67"/>
  <c r="AG446" i="67"/>
  <c r="Z352" i="67"/>
  <c r="Y352" i="67"/>
  <c r="AF318" i="67"/>
  <c r="AB318" i="67"/>
  <c r="AC318" i="67"/>
  <c r="Z209" i="67"/>
  <c r="Y209" i="67"/>
  <c r="AG141" i="67"/>
  <c r="AH141" i="67"/>
  <c r="AK141" i="67"/>
  <c r="AB465" i="67"/>
  <c r="AC465" i="67"/>
  <c r="AF465" i="67"/>
  <c r="AF482" i="67"/>
  <c r="AB482" i="67"/>
  <c r="AC482" i="67"/>
  <c r="AF476" i="67"/>
  <c r="AB476" i="67"/>
  <c r="AC476" i="67"/>
  <c r="Y485" i="67"/>
  <c r="Z485" i="67"/>
  <c r="Y452" i="67"/>
  <c r="Z452" i="67"/>
  <c r="Y444" i="67"/>
  <c r="Z444" i="67"/>
  <c r="AC383" i="67"/>
  <c r="AB383" i="67"/>
  <c r="AF383" i="67"/>
  <c r="Z412" i="67"/>
  <c r="Y412" i="67"/>
  <c r="Z258" i="67"/>
  <c r="Y258" i="67"/>
  <c r="Z348" i="67"/>
  <c r="Y348" i="67"/>
  <c r="Z344" i="67"/>
  <c r="Y344" i="67"/>
  <c r="AF208" i="67"/>
  <c r="AB208" i="67"/>
  <c r="AC208" i="67"/>
  <c r="Z196" i="67"/>
  <c r="Y196" i="67"/>
  <c r="AF133" i="67"/>
  <c r="AB133" i="67"/>
  <c r="AC133" i="67"/>
  <c r="AF121" i="67"/>
  <c r="AC121" i="67"/>
  <c r="AB121" i="67"/>
  <c r="AF97" i="67"/>
  <c r="AC97" i="67"/>
  <c r="AB97" i="67"/>
  <c r="AK53" i="67"/>
  <c r="AH53" i="67"/>
  <c r="AG53" i="67"/>
  <c r="Y63" i="67"/>
  <c r="Z63" i="67"/>
  <c r="AC25" i="67"/>
  <c r="AB25" i="67"/>
  <c r="AF25" i="67"/>
  <c r="Z13" i="67"/>
  <c r="Y13" i="67"/>
  <c r="AG28" i="67"/>
  <c r="AH28" i="67"/>
  <c r="AK28" i="67"/>
  <c r="AC7" i="67"/>
  <c r="AF7" i="67"/>
  <c r="AB7" i="67"/>
  <c r="AD486" i="67"/>
  <c r="AE486" i="67"/>
  <c r="Y254" i="67"/>
  <c r="Z254" i="67"/>
  <c r="AF166" i="67"/>
  <c r="AC166" i="67"/>
  <c r="AB166" i="67"/>
  <c r="AB84" i="67"/>
  <c r="AF84" i="67"/>
  <c r="AC84" i="67"/>
  <c r="AF425" i="67"/>
  <c r="AB425" i="67"/>
  <c r="AC425" i="67"/>
  <c r="AK302" i="67"/>
  <c r="AG302" i="67"/>
  <c r="AH302" i="67"/>
  <c r="AC339" i="67"/>
  <c r="AB339" i="67"/>
  <c r="AF339" i="67"/>
  <c r="AB269" i="67"/>
  <c r="AC269" i="67"/>
  <c r="AF269" i="67"/>
  <c r="AH185" i="67"/>
  <c r="AG185" i="67"/>
  <c r="AK185" i="67"/>
  <c r="AB29" i="67"/>
  <c r="AC29" i="67"/>
  <c r="AF29" i="67"/>
  <c r="Z455" i="67"/>
  <c r="Y455" i="67"/>
  <c r="AG355" i="67"/>
  <c r="AK355" i="67"/>
  <c r="AH355" i="67"/>
  <c r="AD211" i="67"/>
  <c r="AE211" i="67"/>
  <c r="Z358" i="67"/>
  <c r="Y358" i="67"/>
  <c r="AG48" i="67"/>
  <c r="AH48" i="67"/>
  <c r="AK48" i="67"/>
  <c r="AC181" i="67"/>
  <c r="AF181" i="67"/>
  <c r="AB181" i="67"/>
  <c r="AC416" i="67"/>
  <c r="AF416" i="67"/>
  <c r="AB416" i="67"/>
  <c r="AF140" i="67"/>
  <c r="AC140" i="67"/>
  <c r="AB140" i="67"/>
  <c r="Y40" i="67"/>
  <c r="Z40" i="67"/>
  <c r="AL66" i="67"/>
  <c r="AP66" i="67"/>
  <c r="AM66" i="67"/>
  <c r="Z431" i="67"/>
  <c r="Y182" i="67"/>
  <c r="Z182" i="67"/>
  <c r="AK163" i="67"/>
  <c r="AH163" i="67"/>
  <c r="AG163" i="67"/>
  <c r="AD513" i="67"/>
  <c r="AE513" i="67"/>
  <c r="Y430" i="67"/>
  <c r="Z430" i="67"/>
  <c r="AH314" i="67"/>
  <c r="AK314" i="67"/>
  <c r="AG314" i="67"/>
  <c r="Y315" i="67"/>
  <c r="Z315" i="67"/>
  <c r="AE188" i="67"/>
  <c r="AD188" i="67"/>
  <c r="Y91" i="67"/>
  <c r="Z91" i="67"/>
  <c r="Z500" i="67"/>
  <c r="Y500" i="67"/>
  <c r="Y256" i="67"/>
  <c r="Z256" i="67"/>
  <c r="AE164" i="67"/>
  <c r="AD164" i="67"/>
  <c r="Z21" i="67"/>
  <c r="Y21" i="67"/>
  <c r="Y435" i="67"/>
  <c r="Z435" i="67"/>
  <c r="AC394" i="67"/>
  <c r="AB394" i="67"/>
  <c r="AF394" i="67"/>
  <c r="AD265" i="67"/>
  <c r="AE265" i="67"/>
  <c r="AE145" i="67"/>
  <c r="AD145" i="67"/>
  <c r="AF467" i="67"/>
  <c r="AB467" i="67"/>
  <c r="AC467" i="67"/>
  <c r="Z494" i="67"/>
  <c r="Y494" i="67"/>
  <c r="AB436" i="67"/>
  <c r="AC436" i="67"/>
  <c r="AF436" i="67"/>
  <c r="AF481" i="67"/>
  <c r="AB481" i="67"/>
  <c r="AC481" i="67"/>
  <c r="AC440" i="67"/>
  <c r="AH439" i="67"/>
  <c r="AK439" i="67"/>
  <c r="AG439" i="67"/>
  <c r="AF403" i="67"/>
  <c r="AB403" i="67"/>
  <c r="AC403" i="67"/>
  <c r="Z450" i="67"/>
  <c r="Y450" i="67"/>
  <c r="AJ359" i="67"/>
  <c r="AI359" i="67"/>
  <c r="AD314" i="67"/>
  <c r="AE314" i="67"/>
  <c r="AC315" i="67"/>
  <c r="AF315" i="67"/>
  <c r="AB315" i="67"/>
  <c r="AJ207" i="67"/>
  <c r="AI207" i="67"/>
  <c r="Y242" i="67"/>
  <c r="Z242" i="67"/>
  <c r="Z178" i="67"/>
  <c r="Y178" i="67"/>
  <c r="AC218" i="67"/>
  <c r="AF218" i="67"/>
  <c r="AB218" i="67"/>
  <c r="AH126" i="67"/>
  <c r="AG126" i="67"/>
  <c r="AK126" i="67"/>
  <c r="Z112" i="67"/>
  <c r="Y112" i="67"/>
  <c r="AB100" i="67"/>
  <c r="AC100" i="67"/>
  <c r="AF100" i="67"/>
  <c r="AC91" i="67"/>
  <c r="AF91" i="67"/>
  <c r="AB91" i="67"/>
  <c r="AB87" i="67"/>
  <c r="AF87" i="67"/>
  <c r="AC87" i="67"/>
  <c r="AG76" i="67"/>
  <c r="AH76" i="67"/>
  <c r="AK76" i="67"/>
  <c r="AI37" i="67"/>
  <c r="AJ37" i="67"/>
  <c r="AK36" i="67"/>
  <c r="AH36" i="67"/>
  <c r="AG36" i="67"/>
  <c r="Z438" i="67"/>
  <c r="Y438" i="67"/>
  <c r="AF398" i="67"/>
  <c r="AB398" i="67"/>
  <c r="AC398" i="67"/>
  <c r="AF487" i="67"/>
  <c r="AB487" i="67"/>
  <c r="AC487" i="67"/>
  <c r="AF442" i="67"/>
  <c r="AB442" i="67"/>
  <c r="AC442" i="67"/>
  <c r="AC491" i="67"/>
  <c r="AF491" i="67"/>
  <c r="AB491" i="67"/>
  <c r="AC395" i="67"/>
  <c r="AB395" i="67"/>
  <c r="AF395" i="67"/>
  <c r="Z404" i="67"/>
  <c r="Y404" i="67"/>
  <c r="AE396" i="67"/>
  <c r="AD396" i="67"/>
  <c r="AC426" i="67"/>
  <c r="AB426" i="67"/>
  <c r="AF426" i="67"/>
  <c r="AH376" i="67"/>
  <c r="AK376" i="67"/>
  <c r="AG376" i="67"/>
  <c r="AB307" i="67"/>
  <c r="AC307" i="67"/>
  <c r="AF307" i="67"/>
  <c r="AB313" i="67"/>
  <c r="AC313" i="67"/>
  <c r="AF313" i="67"/>
  <c r="AB320" i="67"/>
  <c r="AC320" i="67"/>
  <c r="AF320" i="67"/>
  <c r="AB329" i="67"/>
  <c r="AC329" i="67"/>
  <c r="AF329" i="67"/>
  <c r="Y289" i="67"/>
  <c r="Z289" i="67"/>
  <c r="Y237" i="67"/>
  <c r="Z237" i="67"/>
  <c r="AF291" i="67"/>
  <c r="AC291" i="67"/>
  <c r="AB291" i="67"/>
  <c r="AC300" i="67"/>
  <c r="AB300" i="67"/>
  <c r="AF300" i="67"/>
  <c r="Z252" i="67"/>
  <c r="Y252" i="67"/>
  <c r="Y263" i="67"/>
  <c r="Z263" i="67"/>
  <c r="AE202" i="67"/>
  <c r="AD202" i="67"/>
  <c r="Y201" i="67"/>
  <c r="Z201" i="67"/>
  <c r="Y115" i="67"/>
  <c r="Z115" i="67"/>
  <c r="Y453" i="67"/>
  <c r="Z453" i="67"/>
  <c r="AC384" i="67"/>
  <c r="AF384" i="67"/>
  <c r="AB384" i="67"/>
  <c r="Y333" i="67"/>
  <c r="Z333" i="67"/>
  <c r="Z330" i="67"/>
  <c r="Y330" i="67"/>
  <c r="Y52" i="67"/>
  <c r="Z52" i="67"/>
  <c r="AF60" i="67"/>
  <c r="AC60" i="67"/>
  <c r="AB60" i="67"/>
  <c r="AF21" i="67"/>
  <c r="AC21" i="67"/>
  <c r="AB21" i="67"/>
  <c r="AE464" i="67"/>
  <c r="AD464" i="67"/>
  <c r="AK468" i="67"/>
  <c r="AG468" i="67"/>
  <c r="AH468" i="67"/>
  <c r="AC479" i="67"/>
  <c r="AF479" i="67"/>
  <c r="AB479" i="67"/>
  <c r="AD510" i="67"/>
  <c r="AE510" i="67"/>
  <c r="AK390" i="67"/>
  <c r="AG390" i="67"/>
  <c r="AH390" i="67"/>
  <c r="AD422" i="67"/>
  <c r="AE422" i="67"/>
  <c r="Z410" i="67"/>
  <c r="Y410" i="67"/>
  <c r="Z377" i="67"/>
  <c r="Y377" i="67"/>
  <c r="AK265" i="67"/>
  <c r="AG265" i="67"/>
  <c r="AH265" i="67"/>
  <c r="Z240" i="67"/>
  <c r="Y240" i="67"/>
  <c r="Y275" i="67"/>
  <c r="Z275" i="67"/>
  <c r="AK225" i="67"/>
  <c r="AH225" i="67"/>
  <c r="AG225" i="67"/>
  <c r="Y250" i="67"/>
  <c r="Z250" i="67"/>
  <c r="Y229" i="67"/>
  <c r="Z229" i="67"/>
  <c r="Y192" i="67"/>
  <c r="Z192" i="67"/>
  <c r="AK175" i="67"/>
  <c r="AH175" i="67"/>
  <c r="AG175" i="67"/>
  <c r="AM167" i="67"/>
  <c r="AP167" i="67"/>
  <c r="AL167" i="67"/>
  <c r="AD114" i="67"/>
  <c r="AE114" i="67"/>
  <c r="AK81" i="67"/>
  <c r="AG81" i="67"/>
  <c r="AH81" i="67"/>
  <c r="Z132" i="67"/>
  <c r="Y132" i="67"/>
  <c r="AE65" i="67"/>
  <c r="AD65" i="67"/>
  <c r="AB33" i="67"/>
  <c r="AF33" i="67"/>
  <c r="AC33" i="67"/>
  <c r="AB68" i="67"/>
  <c r="AF68" i="67"/>
  <c r="AC68" i="67"/>
  <c r="Y20" i="67"/>
  <c r="Z20" i="67"/>
  <c r="AP6" i="67"/>
  <c r="AM6" i="67"/>
  <c r="AL6" i="67"/>
  <c r="AG22" i="67"/>
  <c r="AH22" i="67"/>
  <c r="AK22" i="67"/>
  <c r="AD337" i="67"/>
  <c r="AE337" i="67"/>
  <c r="Y332" i="67"/>
  <c r="Z332" i="67"/>
  <c r="AC276" i="67"/>
  <c r="AB276" i="67"/>
  <c r="AF276" i="67"/>
  <c r="AC270" i="67"/>
  <c r="AB270" i="67"/>
  <c r="AF270" i="67"/>
  <c r="AF159" i="67"/>
  <c r="AC159" i="67"/>
  <c r="AB159" i="67"/>
  <c r="Y475" i="67"/>
  <c r="Z475" i="67"/>
  <c r="AB429" i="67"/>
  <c r="AC429" i="67"/>
  <c r="AF429" i="67"/>
  <c r="AD478" i="67"/>
  <c r="AE478" i="67"/>
  <c r="AB424" i="67"/>
  <c r="AC424" i="67"/>
  <c r="AF424" i="67"/>
  <c r="Z374" i="67"/>
  <c r="Y374" i="67"/>
  <c r="AC406" i="67"/>
  <c r="AB406" i="67"/>
  <c r="AF406" i="67"/>
  <c r="Y400" i="67"/>
  <c r="Z400" i="67"/>
  <c r="Z334" i="67"/>
  <c r="Y334" i="67"/>
  <c r="Y296" i="67"/>
  <c r="Z296" i="67"/>
  <c r="AG331" i="67"/>
  <c r="AH331" i="67"/>
  <c r="AK331" i="67"/>
  <c r="AI298" i="67"/>
  <c r="AJ298" i="67"/>
  <c r="AF273" i="67"/>
  <c r="AB273" i="67"/>
  <c r="AC273" i="67"/>
  <c r="AH299" i="67"/>
  <c r="AG299" i="67"/>
  <c r="AK299" i="67"/>
  <c r="AE210" i="67"/>
  <c r="AD210" i="67"/>
  <c r="Z195" i="67"/>
  <c r="Y195" i="67"/>
  <c r="Z214" i="67"/>
  <c r="Y214" i="67"/>
  <c r="AD187" i="67"/>
  <c r="AE187" i="67"/>
  <c r="AD116" i="67"/>
  <c r="AE116" i="67"/>
  <c r="AE173" i="67"/>
  <c r="AD173" i="67"/>
  <c r="Y151" i="67"/>
  <c r="Z151" i="67"/>
  <c r="AF86" i="67"/>
  <c r="AB86" i="67"/>
  <c r="AC86" i="67"/>
  <c r="AD45" i="67"/>
  <c r="AE45" i="67"/>
  <c r="AK26" i="67"/>
  <c r="AG26" i="67"/>
  <c r="AH26" i="67"/>
  <c r="AE5" i="67"/>
  <c r="AD5" i="67"/>
  <c r="Z318" i="67"/>
  <c r="Y318" i="67"/>
  <c r="Y216" i="67"/>
  <c r="Z216" i="67"/>
  <c r="AE141" i="67"/>
  <c r="AD141" i="67"/>
  <c r="AK41" i="67"/>
  <c r="AG41" i="67"/>
  <c r="AH41" i="67"/>
  <c r="AP12" i="67"/>
  <c r="AM12" i="67"/>
  <c r="AL12" i="67"/>
  <c r="Y465" i="67"/>
  <c r="Z465" i="67"/>
  <c r="Y354" i="67"/>
  <c r="Z354" i="67"/>
  <c r="AC412" i="67"/>
  <c r="AB412" i="67"/>
  <c r="AF412" i="67"/>
  <c r="AE382" i="67"/>
  <c r="AD382" i="67"/>
  <c r="AF312" i="67"/>
  <c r="AB312" i="67"/>
  <c r="AC312" i="67"/>
  <c r="BA233" i="67"/>
  <c r="Y238" i="67"/>
  <c r="Z238" i="67"/>
  <c r="AC248" i="67"/>
  <c r="AF248" i="67"/>
  <c r="AB248" i="67"/>
  <c r="Y222" i="67"/>
  <c r="Z222" i="67"/>
  <c r="Z208" i="67"/>
  <c r="Y208" i="67"/>
  <c r="AF196" i="67"/>
  <c r="AC196" i="67"/>
  <c r="AB196" i="67"/>
  <c r="AE179" i="67"/>
  <c r="AD179" i="67"/>
  <c r="Z156" i="67"/>
  <c r="Y156" i="67"/>
  <c r="AC129" i="67"/>
  <c r="AB129" i="67"/>
  <c r="AF129" i="67"/>
  <c r="Y148" i="67"/>
  <c r="Z148" i="67"/>
  <c r="Y109" i="67"/>
  <c r="Z109" i="67"/>
  <c r="Y47" i="67"/>
  <c r="Z47" i="67"/>
  <c r="AC19" i="67"/>
  <c r="AB19" i="67"/>
  <c r="AF19" i="67"/>
  <c r="Z107" i="67"/>
  <c r="Y107" i="67"/>
  <c r="AG55" i="67"/>
  <c r="AK55" i="67"/>
  <c r="AH55" i="67"/>
  <c r="Z23" i="67"/>
  <c r="Y23" i="67"/>
  <c r="AK486" i="67"/>
  <c r="AG486" i="67"/>
  <c r="AC497" i="67"/>
  <c r="AF497" i="67"/>
  <c r="AB497" i="67"/>
  <c r="Z373" i="67"/>
  <c r="Y373" i="67"/>
  <c r="AC127" i="67"/>
  <c r="AF127" i="67"/>
  <c r="AB127" i="67"/>
  <c r="Z131" i="67"/>
  <c r="Y131" i="67"/>
  <c r="Z84" i="67"/>
  <c r="Y84" i="67"/>
  <c r="AF506" i="67"/>
  <c r="AB506" i="67"/>
  <c r="AC506" i="67"/>
  <c r="AF505" i="67"/>
  <c r="AB505" i="67"/>
  <c r="AC505" i="67"/>
  <c r="AF154" i="67"/>
  <c r="AC154" i="67"/>
  <c r="AB154" i="67"/>
  <c r="AB56" i="67"/>
  <c r="AF56" i="67"/>
  <c r="AC56" i="67"/>
  <c r="AI161" i="67"/>
  <c r="AJ161" i="67"/>
  <c r="AB448" i="67"/>
  <c r="AC448" i="67"/>
  <c r="AF448" i="67"/>
  <c r="AC413" i="67"/>
  <c r="AB413" i="67"/>
  <c r="AF413" i="67"/>
  <c r="AC282" i="67"/>
  <c r="AB282" i="67"/>
  <c r="AF282" i="67"/>
  <c r="AK158" i="67"/>
  <c r="AH158" i="67"/>
  <c r="AG158" i="67"/>
  <c r="AF449" i="67"/>
  <c r="AB449" i="67"/>
  <c r="AC449" i="67"/>
  <c r="AG477" i="67"/>
  <c r="AH477" i="67"/>
  <c r="AK477" i="67"/>
  <c r="AC198" i="67"/>
  <c r="AB198" i="67"/>
  <c r="AF198" i="67"/>
  <c r="AC149" i="67"/>
  <c r="AB149" i="67"/>
  <c r="AF149" i="67"/>
  <c r="AF35" i="67"/>
  <c r="AC35" i="67"/>
  <c r="AB35" i="67"/>
  <c r="Y338" i="67"/>
  <c r="Z338" i="67"/>
  <c r="Z342" i="67"/>
  <c r="Y342" i="67"/>
  <c r="AJ170" i="67"/>
  <c r="AI170" i="67"/>
  <c r="AD496" i="67"/>
  <c r="AE496" i="67"/>
  <c r="Y311" i="67"/>
  <c r="Z425" i="67"/>
  <c r="Y425" i="67"/>
  <c r="AJ407" i="67"/>
  <c r="AI407" i="67"/>
  <c r="Z319" i="67"/>
  <c r="Y319" i="67"/>
  <c r="AC242" i="67"/>
  <c r="AF242" i="67"/>
  <c r="AB242" i="67"/>
  <c r="AC117" i="67"/>
  <c r="AB117" i="67"/>
  <c r="AF117" i="67"/>
  <c r="AF93" i="67"/>
  <c r="AC93" i="67"/>
  <c r="AB93" i="67"/>
  <c r="AE36" i="67"/>
  <c r="AD36" i="67"/>
  <c r="AD501" i="67"/>
  <c r="AE501" i="67"/>
  <c r="AE136" i="67"/>
  <c r="AD136" i="67"/>
  <c r="AF423" i="67"/>
  <c r="AB423" i="67"/>
  <c r="AC423" i="67"/>
  <c r="AB462" i="67"/>
  <c r="AF462" i="67"/>
  <c r="AC462" i="67"/>
  <c r="AB263" i="67"/>
  <c r="AC263" i="67"/>
  <c r="AF263" i="67"/>
  <c r="Z50" i="67"/>
  <c r="Y50" i="67"/>
  <c r="AF330" i="67"/>
  <c r="AB330" i="67"/>
  <c r="AC330" i="67"/>
  <c r="Z397" i="67"/>
  <c r="Y397" i="67"/>
  <c r="AE81" i="67"/>
  <c r="AD81" i="67"/>
  <c r="Z467" i="67"/>
  <c r="Y467" i="67"/>
  <c r="Z488" i="67"/>
  <c r="Y488" i="67"/>
  <c r="AD439" i="67"/>
  <c r="AE439" i="67"/>
  <c r="AE302" i="67"/>
  <c r="AD302" i="67"/>
  <c r="AC450" i="67"/>
  <c r="AB450" i="67"/>
  <c r="AF450" i="67"/>
  <c r="AC319" i="67"/>
  <c r="AF319" i="67"/>
  <c r="AB319" i="67"/>
  <c r="AP207" i="67"/>
  <c r="AM207" i="67"/>
  <c r="AL207" i="67"/>
  <c r="AK224" i="67"/>
  <c r="AG224" i="67"/>
  <c r="AH224" i="67"/>
  <c r="Z154" i="67"/>
  <c r="Y154" i="67"/>
  <c r="AL37" i="67"/>
  <c r="AM37" i="67"/>
  <c r="AP37" i="67"/>
  <c r="AB438" i="67"/>
  <c r="AC438" i="67"/>
  <c r="AF438" i="67"/>
  <c r="AB213" i="67"/>
  <c r="AC213" i="67"/>
  <c r="AF213" i="67"/>
  <c r="AM161" i="67"/>
  <c r="AP161" i="67"/>
  <c r="AL161" i="67"/>
  <c r="Y423" i="67"/>
  <c r="Z423" i="67"/>
  <c r="Z491" i="67"/>
  <c r="Y491" i="67"/>
  <c r="AF500" i="67"/>
  <c r="AB500" i="67"/>
  <c r="AC500" i="67"/>
  <c r="AF443" i="67"/>
  <c r="AB443" i="67"/>
  <c r="AC443" i="67"/>
  <c r="AC509" i="67"/>
  <c r="AF509" i="67"/>
  <c r="AB509" i="67"/>
  <c r="AF456" i="67"/>
  <c r="AC456" i="67"/>
  <c r="AB456" i="67"/>
  <c r="Y320" i="67"/>
  <c r="Z320" i="67"/>
  <c r="AC294" i="67"/>
  <c r="AB294" i="67"/>
  <c r="AF294" i="67"/>
  <c r="AG274" i="67"/>
  <c r="AH274" i="67"/>
  <c r="AK274" i="67"/>
  <c r="AF277" i="67"/>
  <c r="AC277" i="67"/>
  <c r="AB277" i="67"/>
  <c r="Y300" i="67"/>
  <c r="Z300" i="67"/>
  <c r="AH211" i="67"/>
  <c r="AK211" i="67"/>
  <c r="AG211" i="67"/>
  <c r="AF171" i="67"/>
  <c r="AB171" i="67"/>
  <c r="AC171" i="67"/>
  <c r="AC169" i="67"/>
  <c r="AB169" i="67"/>
  <c r="AF169" i="67"/>
  <c r="Z203" i="67"/>
  <c r="Y203" i="67"/>
  <c r="AC138" i="67"/>
  <c r="AB138" i="67"/>
  <c r="AF138" i="67"/>
  <c r="AD468" i="67"/>
  <c r="AE468" i="67"/>
  <c r="AC503" i="67"/>
  <c r="AF503" i="67"/>
  <c r="AB503" i="67"/>
  <c r="Y479" i="67"/>
  <c r="Z479" i="67"/>
  <c r="AF391" i="67"/>
  <c r="AC391" i="67"/>
  <c r="AB391" i="67"/>
  <c r="AE390" i="67"/>
  <c r="AD390" i="67"/>
  <c r="AK408" i="67"/>
  <c r="AG408" i="67"/>
  <c r="AH408" i="67"/>
  <c r="AK365" i="67"/>
  <c r="AH365" i="67"/>
  <c r="AG365" i="67"/>
  <c r="Z386" i="67"/>
  <c r="Y386" i="67"/>
  <c r="Z416" i="67"/>
  <c r="Y416" i="67"/>
  <c r="AF272" i="67"/>
  <c r="AB272" i="67"/>
  <c r="AC272" i="67"/>
  <c r="AC288" i="67"/>
  <c r="AB288" i="67"/>
  <c r="AF288" i="67"/>
  <c r="AE225" i="67"/>
  <c r="AD225" i="67"/>
  <c r="AF250" i="67"/>
  <c r="AB250" i="67"/>
  <c r="AC250" i="67"/>
  <c r="AC192" i="67"/>
  <c r="AB192" i="67"/>
  <c r="AF192" i="67"/>
  <c r="AE197" i="67"/>
  <c r="AD197" i="67"/>
  <c r="AK145" i="67"/>
  <c r="AG145" i="67"/>
  <c r="AH145" i="67"/>
  <c r="Z140" i="67"/>
  <c r="Y140" i="67"/>
  <c r="AK65" i="67"/>
  <c r="AG65" i="67"/>
  <c r="AH65" i="67"/>
  <c r="Y58" i="67"/>
  <c r="Z58" i="67"/>
  <c r="Y75" i="67"/>
  <c r="Z75" i="67"/>
  <c r="AB20" i="67"/>
  <c r="AC20" i="67"/>
  <c r="AF20" i="67"/>
  <c r="Y441" i="67"/>
  <c r="Z441" i="67"/>
  <c r="AB419" i="67"/>
  <c r="AF419" i="67"/>
  <c r="AC419" i="67"/>
  <c r="AC327" i="67"/>
  <c r="AF327" i="67"/>
  <c r="AB327" i="67"/>
  <c r="Y276" i="67"/>
  <c r="Z276" i="67"/>
  <c r="Y270" i="67"/>
  <c r="Z270" i="67"/>
  <c r="Z159" i="67"/>
  <c r="Y159" i="67"/>
  <c r="AF511" i="67"/>
  <c r="AB511" i="67"/>
  <c r="AC511" i="67"/>
  <c r="AF475" i="67"/>
  <c r="AB475" i="67"/>
  <c r="AC475" i="67"/>
  <c r="Z512" i="67"/>
  <c r="Y512" i="67"/>
  <c r="AC400" i="67"/>
  <c r="AB400" i="67"/>
  <c r="AF400" i="67"/>
  <c r="AF361" i="67"/>
  <c r="AB361" i="67"/>
  <c r="AC361" i="67"/>
  <c r="AC325" i="67"/>
  <c r="AF325" i="67"/>
  <c r="AB325" i="67"/>
  <c r="AE331" i="67"/>
  <c r="AD331" i="67"/>
  <c r="AB246" i="67"/>
  <c r="AC246" i="67"/>
  <c r="AF246" i="67"/>
  <c r="AC264" i="67"/>
  <c r="AF264" i="67"/>
  <c r="AB264" i="67"/>
  <c r="AD299" i="67"/>
  <c r="AE299" i="67"/>
  <c r="AB182" i="67"/>
  <c r="AF182" i="67"/>
  <c r="AC182" i="67"/>
  <c r="AH210" i="67"/>
  <c r="AG210" i="67"/>
  <c r="AK210" i="67"/>
  <c r="AC157" i="67"/>
  <c r="AB157" i="67"/>
  <c r="AF157" i="67"/>
  <c r="AH173" i="67"/>
  <c r="AG173" i="67"/>
  <c r="AK173" i="67"/>
  <c r="Y86" i="67"/>
  <c r="Z86" i="67"/>
  <c r="AC105" i="67"/>
  <c r="AB105" i="67"/>
  <c r="AF105" i="67"/>
  <c r="AG88" i="67"/>
  <c r="AK88" i="67"/>
  <c r="AH88" i="67"/>
  <c r="AG73" i="67"/>
  <c r="AH73" i="67"/>
  <c r="AK73" i="67"/>
  <c r="AE446" i="67"/>
  <c r="AD446" i="67"/>
  <c r="AF392" i="67"/>
  <c r="AB392" i="67"/>
  <c r="AC392" i="67"/>
  <c r="AF209" i="67"/>
  <c r="AC209" i="67"/>
  <c r="AB209" i="67"/>
  <c r="Z168" i="67"/>
  <c r="Y168" i="67"/>
  <c r="AF499" i="67"/>
  <c r="AB499" i="67"/>
  <c r="AC499" i="67"/>
  <c r="AF360" i="67"/>
  <c r="AB360" i="67"/>
  <c r="AC360" i="67"/>
  <c r="AF437" i="67"/>
  <c r="AB437" i="67"/>
  <c r="AC437" i="67"/>
  <c r="AH514" i="67"/>
  <c r="AK514" i="67"/>
  <c r="AG514" i="67"/>
  <c r="AC473" i="67"/>
  <c r="AF473" i="67"/>
  <c r="AB473" i="67"/>
  <c r="AF444" i="67"/>
  <c r="AB444" i="67"/>
  <c r="AC444" i="67"/>
  <c r="Z383" i="67"/>
  <c r="Y383" i="67"/>
  <c r="AC353" i="67"/>
  <c r="AB353" i="67"/>
  <c r="AF353" i="67"/>
  <c r="AJ295" i="67"/>
  <c r="AI295" i="67"/>
  <c r="AB258" i="67"/>
  <c r="AC258" i="67"/>
  <c r="AF258" i="67"/>
  <c r="AF290" i="67"/>
  <c r="AC290" i="67"/>
  <c r="AB290" i="67"/>
  <c r="AF340" i="67"/>
  <c r="AC340" i="67"/>
  <c r="AB340" i="67"/>
  <c r="AF238" i="67"/>
  <c r="AB238" i="67"/>
  <c r="AC238" i="67"/>
  <c r="Y248" i="67"/>
  <c r="Z248" i="67"/>
  <c r="AB222" i="67"/>
  <c r="AF222" i="67"/>
  <c r="AC222" i="67"/>
  <c r="Z160" i="67"/>
  <c r="Y160" i="67"/>
  <c r="AH179" i="67"/>
  <c r="AG179" i="67"/>
  <c r="AK179" i="67"/>
  <c r="Z183" i="67"/>
  <c r="Y183" i="67"/>
  <c r="AK176" i="67"/>
  <c r="AH176" i="67"/>
  <c r="AG176" i="67"/>
  <c r="AC156" i="67"/>
  <c r="AB156" i="67"/>
  <c r="AF156" i="67"/>
  <c r="AE72" i="67"/>
  <c r="AD72" i="67"/>
  <c r="AD98" i="67"/>
  <c r="AE98" i="67"/>
  <c r="AK79" i="67"/>
  <c r="AC120" i="67"/>
  <c r="AB120" i="67"/>
  <c r="AF120" i="67"/>
  <c r="Y25" i="67"/>
  <c r="Z25" i="67"/>
  <c r="AF46" i="67"/>
  <c r="AC46" i="67"/>
  <c r="AB46" i="67"/>
  <c r="Y19" i="67"/>
  <c r="Z19" i="67"/>
  <c r="AC107" i="67"/>
  <c r="AF107" i="67"/>
  <c r="AB107" i="67"/>
  <c r="Z62" i="67"/>
  <c r="Y62" i="67"/>
  <c r="Y7" i="67"/>
  <c r="Z7" i="67"/>
  <c r="Y497" i="67"/>
  <c r="Z497" i="67"/>
  <c r="AF373" i="67"/>
  <c r="AB373" i="67"/>
  <c r="AC373" i="67"/>
  <c r="AK206" i="67"/>
  <c r="AH206" i="67"/>
  <c r="AG206" i="67"/>
  <c r="Z153" i="67"/>
  <c r="Y127" i="67"/>
  <c r="Z127" i="67"/>
  <c r="AC131" i="67"/>
  <c r="AF131" i="67"/>
  <c r="AB131" i="67"/>
  <c r="AE54" i="67"/>
  <c r="AD54" i="67"/>
  <c r="AF488" i="67"/>
  <c r="AB488" i="67"/>
  <c r="AC488" i="67"/>
  <c r="Y323" i="67"/>
  <c r="Z323" i="67"/>
  <c r="Y93" i="67"/>
  <c r="Z93" i="67"/>
  <c r="Z462" i="67"/>
  <c r="Y462" i="67"/>
  <c r="Y341" i="67"/>
  <c r="Z341" i="67"/>
  <c r="Z169" i="67"/>
  <c r="Y169" i="67"/>
  <c r="AB460" i="67"/>
  <c r="AC460" i="67"/>
  <c r="AF460" i="67"/>
  <c r="AF203" i="67"/>
  <c r="AC203" i="67"/>
  <c r="AB203" i="67"/>
  <c r="AF385" i="67"/>
  <c r="AB385" i="67"/>
  <c r="AC385" i="67"/>
  <c r="AF386" i="67"/>
  <c r="AB386" i="67"/>
  <c r="AC386" i="67"/>
  <c r="Z124" i="67"/>
  <c r="Y124" i="67"/>
  <c r="Y419" i="67"/>
  <c r="Z419" i="67"/>
  <c r="AF231" i="67"/>
  <c r="AC231" i="67"/>
  <c r="AB231" i="67"/>
  <c r="AF512" i="67"/>
  <c r="AC512" i="67"/>
  <c r="AB512" i="67"/>
  <c r="AC162" i="67"/>
  <c r="AB162" i="67"/>
  <c r="AF162" i="67"/>
  <c r="Z14" i="67"/>
  <c r="Y14" i="67"/>
  <c r="Y360" i="67"/>
  <c r="AP295" i="67"/>
  <c r="AL295" i="67"/>
  <c r="AM295" i="67"/>
  <c r="AF336" i="67"/>
  <c r="AB336" i="67"/>
  <c r="AC336" i="67"/>
  <c r="Y487" i="67"/>
  <c r="Z487" i="67"/>
  <c r="Z413" i="67"/>
  <c r="Y413" i="67"/>
  <c r="AK396" i="67"/>
  <c r="AG396" i="67"/>
  <c r="AH396" i="67"/>
  <c r="AF356" i="67"/>
  <c r="Z137" i="67"/>
  <c r="Y137" i="67"/>
  <c r="AC115" i="67"/>
  <c r="AF115" i="67"/>
  <c r="AB115" i="67"/>
  <c r="AC333" i="67"/>
  <c r="AB333" i="67"/>
  <c r="AF333" i="67"/>
  <c r="AG464" i="67"/>
  <c r="AH464" i="67"/>
  <c r="AK464" i="67"/>
  <c r="AK510" i="67"/>
  <c r="AG510" i="67"/>
  <c r="AH510" i="67"/>
  <c r="Z181" i="67"/>
  <c r="Y181" i="67"/>
  <c r="Y200" i="67"/>
  <c r="Z200" i="67"/>
  <c r="AB124" i="67"/>
  <c r="AF124" i="67"/>
  <c r="AC124" i="67"/>
  <c r="AF58" i="67"/>
  <c r="AC58" i="67"/>
  <c r="AB58" i="67"/>
  <c r="AD480" i="67"/>
  <c r="AE480" i="67"/>
  <c r="Y436" i="67"/>
  <c r="Z436" i="67"/>
  <c r="Y440" i="67"/>
  <c r="Z440" i="67"/>
  <c r="Z506" i="67"/>
  <c r="Y506" i="67"/>
  <c r="AK480" i="67"/>
  <c r="AG480" i="67"/>
  <c r="AH480" i="67"/>
  <c r="AF494" i="67"/>
  <c r="AC494" i="67"/>
  <c r="AB494" i="67"/>
  <c r="Z470" i="67"/>
  <c r="Y470" i="67"/>
  <c r="Y505" i="67"/>
  <c r="Z505" i="67"/>
  <c r="Y447" i="67"/>
  <c r="Z447" i="67"/>
  <c r="Z403" i="67"/>
  <c r="Y403" i="67"/>
  <c r="AP359" i="67"/>
  <c r="AM359" i="67"/>
  <c r="AL359" i="67"/>
  <c r="AH308" i="67"/>
  <c r="AK308" i="67"/>
  <c r="AG308" i="67"/>
  <c r="Z279" i="67"/>
  <c r="Y279" i="67"/>
  <c r="AC249" i="67"/>
  <c r="AF249" i="67"/>
  <c r="AB249" i="67"/>
  <c r="AD224" i="67"/>
  <c r="AE224" i="67"/>
  <c r="AF178" i="67"/>
  <c r="AC178" i="67"/>
  <c r="AB178" i="67"/>
  <c r="Z218" i="67"/>
  <c r="Y218" i="67"/>
  <c r="AE185" i="67"/>
  <c r="AD185" i="67"/>
  <c r="Z180" i="67"/>
  <c r="Y180" i="67"/>
  <c r="AC119" i="67"/>
  <c r="AF119" i="67"/>
  <c r="AB119" i="67"/>
  <c r="AD126" i="67"/>
  <c r="AE126" i="67"/>
  <c r="AB112" i="67"/>
  <c r="AF112" i="67"/>
  <c r="AC112" i="67"/>
  <c r="Z128" i="67"/>
  <c r="Y128" i="67"/>
  <c r="AM155" i="67"/>
  <c r="AP155" i="67"/>
  <c r="AL155" i="67"/>
  <c r="Y56" i="67"/>
  <c r="Z56" i="67"/>
  <c r="Z29" i="67"/>
  <c r="Y29" i="67"/>
  <c r="AF271" i="67"/>
  <c r="AC271" i="67"/>
  <c r="AB271" i="67"/>
  <c r="AF177" i="67"/>
  <c r="AC177" i="67"/>
  <c r="AB177" i="67"/>
  <c r="Y442" i="67"/>
  <c r="Z442" i="67"/>
  <c r="Z443" i="67"/>
  <c r="Y443" i="67"/>
  <c r="AF455" i="67"/>
  <c r="AB455" i="67"/>
  <c r="AC455" i="67"/>
  <c r="Z509" i="67"/>
  <c r="Y509" i="67"/>
  <c r="AC428" i="67"/>
  <c r="AF428" i="67"/>
  <c r="AB428" i="67"/>
  <c r="Z395" i="67"/>
  <c r="Y395" i="67"/>
  <c r="AF404" i="67"/>
  <c r="AB404" i="67"/>
  <c r="AC404" i="67"/>
  <c r="AE355" i="67"/>
  <c r="AD355" i="67"/>
  <c r="AE376" i="67"/>
  <c r="AD376" i="67"/>
  <c r="AK335" i="67"/>
  <c r="AG335" i="67"/>
  <c r="AH335" i="67"/>
  <c r="Z294" i="67"/>
  <c r="AD274" i="67"/>
  <c r="AE274" i="67"/>
  <c r="AB252" i="67"/>
  <c r="AC252" i="67"/>
  <c r="AF252" i="67"/>
  <c r="AH259" i="67"/>
  <c r="AK259" i="67"/>
  <c r="AG259" i="67"/>
  <c r="AK202" i="67"/>
  <c r="AG202" i="67"/>
  <c r="AH202" i="67"/>
  <c r="Z171" i="67"/>
  <c r="Y171" i="67"/>
  <c r="AE158" i="67"/>
  <c r="AD158" i="67"/>
  <c r="AB92" i="67"/>
  <c r="AC92" i="67"/>
  <c r="AF92" i="67"/>
  <c r="Y384" i="67"/>
  <c r="Z384" i="67"/>
  <c r="AC358" i="67"/>
  <c r="AB358" i="67"/>
  <c r="AF358" i="67"/>
  <c r="Y138" i="67"/>
  <c r="Z138" i="67"/>
  <c r="AE48" i="67"/>
  <c r="AD48" i="67"/>
  <c r="Z60" i="67"/>
  <c r="Y60" i="67"/>
  <c r="Y503" i="67"/>
  <c r="Z503" i="67"/>
  <c r="AD477" i="67"/>
  <c r="AE477" i="67"/>
  <c r="AF409" i="67"/>
  <c r="AC409" i="67"/>
  <c r="AB409" i="67"/>
  <c r="AE408" i="67"/>
  <c r="AD408" i="67"/>
  <c r="AF410" i="67"/>
  <c r="AB410" i="67"/>
  <c r="AC410" i="67"/>
  <c r="AD365" i="67"/>
  <c r="AE365" i="67"/>
  <c r="Z380" i="67"/>
  <c r="Y380" i="67"/>
  <c r="Z297" i="67"/>
  <c r="Y297" i="67"/>
  <c r="AH363" i="67"/>
  <c r="AG363" i="67"/>
  <c r="AK363" i="67"/>
  <c r="AB240" i="67"/>
  <c r="AC240" i="67"/>
  <c r="AF240" i="67"/>
  <c r="Y198" i="67"/>
  <c r="Z198" i="67"/>
  <c r="AH197" i="67"/>
  <c r="AG197" i="67"/>
  <c r="AK197" i="67"/>
  <c r="Z149" i="67"/>
  <c r="Y149" i="67"/>
  <c r="AD175" i="67"/>
  <c r="AE175" i="67"/>
  <c r="AI167" i="67"/>
  <c r="AJ167" i="67"/>
  <c r="AB71" i="67"/>
  <c r="AF71" i="67"/>
  <c r="AC71" i="67"/>
  <c r="AC75" i="67"/>
  <c r="AB75" i="67"/>
  <c r="AF75" i="67"/>
  <c r="AC40" i="67"/>
  <c r="AF40" i="67"/>
  <c r="AB40" i="67"/>
  <c r="AI6" i="67"/>
  <c r="AJ6" i="67"/>
  <c r="AH95" i="67"/>
  <c r="AG95" i="67"/>
  <c r="AK95" i="67"/>
  <c r="AI66" i="67"/>
  <c r="AJ66" i="67"/>
  <c r="AD27" i="67"/>
  <c r="AE27" i="67"/>
  <c r="AB338" i="67"/>
  <c r="AC338" i="67"/>
  <c r="AF338" i="67"/>
  <c r="Y327" i="67"/>
  <c r="Z327" i="67"/>
  <c r="AC212" i="67"/>
  <c r="AB212" i="67"/>
  <c r="AF212" i="67"/>
  <c r="AE152" i="67"/>
  <c r="AD152" i="67"/>
  <c r="Y511" i="67"/>
  <c r="Z511" i="67"/>
  <c r="Y493" i="67"/>
  <c r="Z493" i="67"/>
  <c r="AF431" i="67"/>
  <c r="AB431" i="67"/>
  <c r="AC431" i="67"/>
  <c r="AF374" i="67"/>
  <c r="AB374" i="67"/>
  <c r="AC374" i="67"/>
  <c r="AF342" i="67"/>
  <c r="AB342" i="67"/>
  <c r="AC342" i="67"/>
  <c r="AD255" i="67"/>
  <c r="AE255" i="67"/>
  <c r="AC309" i="67"/>
  <c r="AF309" i="67"/>
  <c r="AB309" i="67"/>
  <c r="Y264" i="67"/>
  <c r="Z264" i="67"/>
  <c r="Z220" i="67"/>
  <c r="Y220" i="67"/>
  <c r="AH116" i="67"/>
  <c r="AG116" i="67"/>
  <c r="AK116" i="67"/>
  <c r="AF165" i="67"/>
  <c r="AB165" i="67"/>
  <c r="AC165" i="67"/>
  <c r="AB151" i="67"/>
  <c r="AF151" i="67"/>
  <c r="AC151" i="67"/>
  <c r="AC108" i="67"/>
  <c r="AB108" i="67"/>
  <c r="AF108" i="67"/>
  <c r="AD459" i="67"/>
  <c r="AE459" i="67"/>
  <c r="Y232" i="67"/>
  <c r="Z232" i="67"/>
  <c r="Y162" i="67"/>
  <c r="Z162" i="67"/>
  <c r="AC168" i="67"/>
  <c r="AB168" i="67"/>
  <c r="AF168" i="67"/>
  <c r="AC14" i="67"/>
  <c r="AB14" i="67"/>
  <c r="AF14" i="67"/>
  <c r="AI12" i="67"/>
  <c r="AJ12" i="67"/>
  <c r="AG513" i="67"/>
  <c r="AH513" i="67"/>
  <c r="AK513" i="67"/>
  <c r="AD514" i="67"/>
  <c r="AE514" i="67"/>
  <c r="Y473" i="67"/>
  <c r="Z473" i="67"/>
  <c r="Y353" i="67"/>
  <c r="Z353" i="67"/>
  <c r="AF324" i="67"/>
  <c r="AB324" i="67"/>
  <c r="AC324" i="67"/>
  <c r="AB317" i="67"/>
  <c r="AC317" i="67"/>
  <c r="AF317" i="67"/>
  <c r="Y266" i="67"/>
  <c r="Z266" i="67"/>
  <c r="AG267" i="67"/>
  <c r="AH267" i="67"/>
  <c r="AK267" i="67"/>
  <c r="AF226" i="67"/>
  <c r="AB226" i="67"/>
  <c r="AC226" i="67"/>
  <c r="Y174" i="67"/>
  <c r="Z174" i="67"/>
  <c r="AF183" i="67"/>
  <c r="AB183" i="67"/>
  <c r="AC183" i="67"/>
  <c r="AE176" i="67"/>
  <c r="AD176" i="67"/>
  <c r="AF109" i="67"/>
  <c r="AC109" i="67"/>
  <c r="AB109" i="67"/>
  <c r="AE79" i="67"/>
  <c r="AD79" i="67"/>
  <c r="AR104" i="67"/>
  <c r="AU104" i="67"/>
  <c r="AQ104" i="67"/>
  <c r="AM99" i="67"/>
  <c r="AL99" i="67"/>
  <c r="AP99" i="67"/>
  <c r="AB47" i="67"/>
  <c r="AF47" i="67"/>
  <c r="AC47" i="67"/>
  <c r="Z39" i="67"/>
  <c r="Y39" i="67"/>
  <c r="Z77" i="67"/>
  <c r="Y77" i="67"/>
  <c r="Y44" i="67"/>
  <c r="Z44" i="67"/>
  <c r="Y46" i="67"/>
  <c r="Z46" i="67"/>
  <c r="AB23" i="67"/>
  <c r="AF23" i="67"/>
  <c r="AC23" i="67"/>
  <c r="AF227" i="67"/>
  <c r="AC227" i="67"/>
  <c r="AB227" i="67"/>
  <c r="AC80" i="67"/>
  <c r="AB80" i="67"/>
  <c r="AF80" i="67"/>
  <c r="B7" i="25"/>
  <c r="B7" i="61"/>
  <c r="B25" i="58"/>
  <c r="B19" i="58"/>
  <c r="B7" i="58"/>
  <c r="AD445" i="66" l="1"/>
  <c r="AR106" i="64"/>
  <c r="AR149" i="64"/>
  <c r="AQ149" i="64"/>
  <c r="AU149" i="64"/>
  <c r="AN149" i="64"/>
  <c r="AO149" i="64"/>
  <c r="AN205" i="62"/>
  <c r="AO205" i="62"/>
  <c r="AR205" i="62"/>
  <c r="AU205" i="62"/>
  <c r="AQ205" i="62"/>
  <c r="AR201" i="62"/>
  <c r="AQ201" i="62"/>
  <c r="AU201" i="62"/>
  <c r="AQ180" i="62"/>
  <c r="AR180" i="62"/>
  <c r="AU180" i="62"/>
  <c r="AN201" i="62"/>
  <c r="AO201" i="62"/>
  <c r="AN180" i="62"/>
  <c r="AO180" i="62"/>
  <c r="AO55" i="62"/>
  <c r="AN55" i="62"/>
  <c r="AQ55" i="62"/>
  <c r="AU55" i="62"/>
  <c r="AR55" i="62"/>
  <c r="AW42" i="62"/>
  <c r="AZ42" i="62"/>
  <c r="AV42" i="62"/>
  <c r="AU236" i="62"/>
  <c r="AQ236" i="62"/>
  <c r="AR236" i="62"/>
  <c r="AS42" i="62"/>
  <c r="AT42" i="62"/>
  <c r="AZ48" i="62"/>
  <c r="AV48" i="62"/>
  <c r="AW48" i="62"/>
  <c r="AN236" i="62"/>
  <c r="AO236" i="62"/>
  <c r="AS48" i="62"/>
  <c r="AT48" i="62"/>
  <c r="AO164" i="63"/>
  <c r="AN164" i="63"/>
  <c r="AR164" i="63"/>
  <c r="AU164" i="63"/>
  <c r="AQ164" i="63"/>
  <c r="AN157" i="63"/>
  <c r="AR170" i="63"/>
  <c r="AU170" i="63"/>
  <c r="AQ170" i="63"/>
  <c r="AU145" i="63"/>
  <c r="AQ145" i="63"/>
  <c r="AR145" i="63"/>
  <c r="AO145" i="63"/>
  <c r="AN145" i="63"/>
  <c r="AU151" i="63"/>
  <c r="AQ151" i="63"/>
  <c r="AR151" i="63"/>
  <c r="AO170" i="63"/>
  <c r="AN170" i="63"/>
  <c r="AO151" i="63"/>
  <c r="AN151" i="63"/>
  <c r="AQ139" i="63"/>
  <c r="AU139" i="63"/>
  <c r="AR139" i="63"/>
  <c r="AO158" i="63"/>
  <c r="AN158" i="63"/>
  <c r="AN215" i="63"/>
  <c r="AO215" i="63"/>
  <c r="AR158" i="63"/>
  <c r="AQ158" i="63"/>
  <c r="AU158" i="63"/>
  <c r="AQ215" i="63"/>
  <c r="AU215" i="63"/>
  <c r="AR215" i="63"/>
  <c r="BA133" i="63"/>
  <c r="BB133" i="63"/>
  <c r="AT221" i="63"/>
  <c r="AS221" i="63"/>
  <c r="AQ157" i="63"/>
  <c r="AU157" i="63"/>
  <c r="AR157" i="63"/>
  <c r="AY133" i="63"/>
  <c r="AX133" i="63"/>
  <c r="AV221" i="63"/>
  <c r="AW221" i="63"/>
  <c r="AZ221" i="63"/>
  <c r="AO139" i="63"/>
  <c r="AN139" i="63"/>
  <c r="AI105" i="64"/>
  <c r="AQ195" i="64"/>
  <c r="AU195" i="64"/>
  <c r="AR195" i="64"/>
  <c r="AQ243" i="64"/>
  <c r="AU243" i="64"/>
  <c r="AR243" i="64"/>
  <c r="AO255" i="64"/>
  <c r="AN255" i="64"/>
  <c r="BD237" i="64"/>
  <c r="BC237" i="64"/>
  <c r="AW194" i="64"/>
  <c r="AV194" i="64"/>
  <c r="AZ194" i="64"/>
  <c r="AT214" i="64"/>
  <c r="AS214" i="64"/>
  <c r="AS181" i="64"/>
  <c r="AT181" i="64"/>
  <c r="AO243" i="64"/>
  <c r="AN243" i="64"/>
  <c r="AU255" i="64"/>
  <c r="AR255" i="64"/>
  <c r="AQ255" i="64"/>
  <c r="AR186" i="64"/>
  <c r="AQ186" i="64"/>
  <c r="AU186" i="64"/>
  <c r="AN220" i="64"/>
  <c r="AO220" i="64"/>
  <c r="AX151" i="64"/>
  <c r="AY151" i="64"/>
  <c r="AT193" i="64"/>
  <c r="AS193" i="64"/>
  <c r="AU220" i="64"/>
  <c r="AQ220" i="64"/>
  <c r="AR220" i="64"/>
  <c r="BA151" i="64"/>
  <c r="BB151" i="64"/>
  <c r="AN186" i="64"/>
  <c r="AO186" i="64"/>
  <c r="AN195" i="64"/>
  <c r="AO195" i="64"/>
  <c r="AW193" i="64"/>
  <c r="AZ193" i="64"/>
  <c r="AV193" i="64"/>
  <c r="AS194" i="64"/>
  <c r="AT194" i="64"/>
  <c r="AZ214" i="64"/>
  <c r="AW214" i="64"/>
  <c r="AV214" i="64"/>
  <c r="AW181" i="64"/>
  <c r="AV181" i="64"/>
  <c r="AZ181" i="64"/>
  <c r="AY253" i="62"/>
  <c r="AX253" i="62"/>
  <c r="AS131" i="62"/>
  <c r="AT131" i="62"/>
  <c r="AJ114" i="62"/>
  <c r="AI114" i="62"/>
  <c r="AV207" i="62"/>
  <c r="AZ207" i="62"/>
  <c r="AW207" i="62"/>
  <c r="AM115" i="62"/>
  <c r="AL115" i="62"/>
  <c r="AP115" i="62"/>
  <c r="AT169" i="62"/>
  <c r="AS169" i="62"/>
  <c r="AS3" i="62"/>
  <c r="AT3" i="62"/>
  <c r="AW52" i="62"/>
  <c r="AZ52" i="62"/>
  <c r="AV52" i="62"/>
  <c r="AP233" i="62"/>
  <c r="AM233" i="62"/>
  <c r="AL233" i="62"/>
  <c r="AO136" i="62"/>
  <c r="AN136" i="62"/>
  <c r="AI226" i="62"/>
  <c r="AJ226" i="62"/>
  <c r="AZ189" i="62"/>
  <c r="AV189" i="62"/>
  <c r="AW189" i="62"/>
  <c r="AN91" i="62"/>
  <c r="AO91" i="62"/>
  <c r="AI135" i="62"/>
  <c r="AJ135" i="62"/>
  <c r="AU96" i="62"/>
  <c r="AR96" i="62"/>
  <c r="AQ96" i="62"/>
  <c r="AI232" i="62"/>
  <c r="AJ232" i="62"/>
  <c r="AV69" i="62"/>
  <c r="AW69" i="62"/>
  <c r="AZ69" i="62"/>
  <c r="AS33" i="62"/>
  <c r="AT33" i="62"/>
  <c r="AR30" i="62"/>
  <c r="AQ30" i="62"/>
  <c r="AU30" i="62"/>
  <c r="AN216" i="62"/>
  <c r="AO216" i="62"/>
  <c r="AV45" i="62"/>
  <c r="AZ45" i="62"/>
  <c r="AW45" i="62"/>
  <c r="AS133" i="62"/>
  <c r="AT133" i="62"/>
  <c r="AQ124" i="62"/>
  <c r="AU124" i="62"/>
  <c r="AR124" i="62"/>
  <c r="AO120" i="62"/>
  <c r="AN120" i="62"/>
  <c r="AL217" i="62"/>
  <c r="AM217" i="62"/>
  <c r="AP217" i="62"/>
  <c r="AV35" i="62"/>
  <c r="AW35" i="62"/>
  <c r="AZ35" i="62"/>
  <c r="AN202" i="62"/>
  <c r="AO202" i="62"/>
  <c r="AZ245" i="62"/>
  <c r="AV245" i="62"/>
  <c r="AW245" i="62"/>
  <c r="AN206" i="62"/>
  <c r="AO206" i="62"/>
  <c r="AY46" i="62"/>
  <c r="AX46" i="62"/>
  <c r="AI257" i="62"/>
  <c r="AJ257" i="62"/>
  <c r="AN177" i="62"/>
  <c r="AO177" i="62"/>
  <c r="AS157" i="62"/>
  <c r="AT157" i="62"/>
  <c r="AW255" i="62"/>
  <c r="AZ255" i="62"/>
  <c r="AV255" i="62"/>
  <c r="AV200" i="62"/>
  <c r="AZ200" i="62"/>
  <c r="AW200" i="62"/>
  <c r="AI31" i="62"/>
  <c r="AJ31" i="62"/>
  <c r="AM146" i="62"/>
  <c r="AP146" i="62"/>
  <c r="AL146" i="62"/>
  <c r="AQ62" i="62"/>
  <c r="AR62" i="62"/>
  <c r="AU62" i="62"/>
  <c r="AN125" i="62"/>
  <c r="AO125" i="62"/>
  <c r="AR187" i="62"/>
  <c r="AQ187" i="62"/>
  <c r="AU187" i="62"/>
  <c r="AJ104" i="62"/>
  <c r="AI104" i="62"/>
  <c r="AP145" i="62"/>
  <c r="AL145" i="62"/>
  <c r="AM145" i="62"/>
  <c r="AW182" i="62"/>
  <c r="AZ182" i="62"/>
  <c r="AV182" i="62"/>
  <c r="AI67" i="62"/>
  <c r="AJ67" i="62"/>
  <c r="AI242" i="62"/>
  <c r="AJ242" i="62"/>
  <c r="AQ150" i="62"/>
  <c r="AU150" i="62"/>
  <c r="AR150" i="62"/>
  <c r="AT248" i="62"/>
  <c r="AS248" i="62"/>
  <c r="AN122" i="62"/>
  <c r="AO122" i="62"/>
  <c r="AS57" i="62"/>
  <c r="AT57" i="62"/>
  <c r="AV78" i="62"/>
  <c r="AZ78" i="62"/>
  <c r="AW78" i="62"/>
  <c r="AN186" i="62"/>
  <c r="AO186" i="62"/>
  <c r="AO227" i="62"/>
  <c r="AN227" i="62"/>
  <c r="AJ212" i="62"/>
  <c r="AI212" i="62"/>
  <c r="AV68" i="62"/>
  <c r="AW68" i="62"/>
  <c r="AZ68" i="62"/>
  <c r="AJ244" i="62"/>
  <c r="AI244" i="62"/>
  <c r="AO11" i="62"/>
  <c r="AN11" i="62"/>
  <c r="BA211" i="62"/>
  <c r="BB211" i="62"/>
  <c r="AJ174" i="62"/>
  <c r="AI174" i="62"/>
  <c r="AQ153" i="62"/>
  <c r="AU153" i="62"/>
  <c r="AR153" i="62"/>
  <c r="AS32" i="62"/>
  <c r="AT32" i="62"/>
  <c r="AN71" i="62"/>
  <c r="AO71" i="62"/>
  <c r="AI192" i="62"/>
  <c r="AJ192" i="62"/>
  <c r="AJ252" i="62"/>
  <c r="AI252" i="62"/>
  <c r="AP86" i="62"/>
  <c r="AL86" i="62"/>
  <c r="AM86" i="62"/>
  <c r="AO191" i="62"/>
  <c r="AN191" i="62"/>
  <c r="AI13" i="62"/>
  <c r="AJ13" i="62"/>
  <c r="AN199" i="62"/>
  <c r="AO199" i="62"/>
  <c r="AW141" i="62"/>
  <c r="AV141" i="62"/>
  <c r="AZ141" i="62"/>
  <c r="AS63" i="62"/>
  <c r="AT63" i="62"/>
  <c r="AJ183" i="62"/>
  <c r="AI183" i="62"/>
  <c r="AU117" i="62"/>
  <c r="AQ117" i="62"/>
  <c r="AR117" i="62"/>
  <c r="AR85" i="62"/>
  <c r="AU85" i="62"/>
  <c r="AQ85" i="62"/>
  <c r="AS6" i="62"/>
  <c r="AT6" i="62"/>
  <c r="AO90" i="62"/>
  <c r="AN90" i="62"/>
  <c r="AS29" i="62"/>
  <c r="AT29" i="62"/>
  <c r="AW231" i="62"/>
  <c r="AZ231" i="62"/>
  <c r="AV231" i="62"/>
  <c r="AP168" i="62"/>
  <c r="AM168" i="62"/>
  <c r="AL168" i="62"/>
  <c r="AS239" i="62"/>
  <c r="AT239" i="62"/>
  <c r="AP58" i="62"/>
  <c r="AL58" i="62"/>
  <c r="AM58" i="62"/>
  <c r="AQ65" i="62"/>
  <c r="AU65" i="62"/>
  <c r="AR65" i="62"/>
  <c r="AR84" i="62"/>
  <c r="AU84" i="62"/>
  <c r="AQ84" i="62"/>
  <c r="AS51" i="62"/>
  <c r="AT51" i="62"/>
  <c r="BA253" i="62"/>
  <c r="BB253" i="62"/>
  <c r="AL114" i="62"/>
  <c r="AM114" i="62"/>
  <c r="AP114" i="62"/>
  <c r="AS207" i="62"/>
  <c r="AT207" i="62"/>
  <c r="AV169" i="62"/>
  <c r="AZ169" i="62"/>
  <c r="AW169" i="62"/>
  <c r="AZ3" i="62"/>
  <c r="AW3" i="62"/>
  <c r="AV3" i="62"/>
  <c r="AR36" i="62"/>
  <c r="AQ36" i="62"/>
  <c r="AU36" i="62"/>
  <c r="AM37" i="62"/>
  <c r="AL37" i="62"/>
  <c r="AP37" i="62"/>
  <c r="AM100" i="62"/>
  <c r="AL100" i="62"/>
  <c r="AP100" i="62"/>
  <c r="AP7" i="62"/>
  <c r="AM7" i="62"/>
  <c r="AL7" i="62"/>
  <c r="AM135" i="62"/>
  <c r="AP135" i="62"/>
  <c r="AL135" i="62"/>
  <c r="BB214" i="62"/>
  <c r="BA214" i="62"/>
  <c r="AS69" i="62"/>
  <c r="AT69" i="62"/>
  <c r="AW224" i="62"/>
  <c r="AZ224" i="62"/>
  <c r="AV224" i="62"/>
  <c r="AW229" i="62"/>
  <c r="AV229" i="62"/>
  <c r="AZ229" i="62"/>
  <c r="AO30" i="62"/>
  <c r="AN30" i="62"/>
  <c r="AI235" i="62"/>
  <c r="AJ235" i="62"/>
  <c r="AS21" i="62"/>
  <c r="AT21" i="62"/>
  <c r="AW133" i="62"/>
  <c r="AZ133" i="62"/>
  <c r="AV133" i="62"/>
  <c r="AW143" i="62"/>
  <c r="AV143" i="62"/>
  <c r="AZ143" i="62"/>
  <c r="AO88" i="62"/>
  <c r="AN88" i="62"/>
  <c r="AJ108" i="62"/>
  <c r="AI108" i="62"/>
  <c r="AO184" i="62"/>
  <c r="AN184" i="62"/>
  <c r="AJ219" i="62"/>
  <c r="AI219" i="62"/>
  <c r="AO5" i="62"/>
  <c r="AN5" i="62"/>
  <c r="AI25" i="62"/>
  <c r="AJ25" i="62"/>
  <c r="AU206" i="62"/>
  <c r="AQ206" i="62"/>
  <c r="AR206" i="62"/>
  <c r="AQ4" i="62"/>
  <c r="AU4" i="62"/>
  <c r="AR4" i="62"/>
  <c r="BA46" i="62"/>
  <c r="BB46" i="62"/>
  <c r="AU193" i="62"/>
  <c r="AR193" i="62"/>
  <c r="AQ193" i="62"/>
  <c r="AO129" i="62"/>
  <c r="AN129" i="62"/>
  <c r="AQ162" i="62"/>
  <c r="AU162" i="62"/>
  <c r="AR162" i="62"/>
  <c r="AZ157" i="62"/>
  <c r="AV157" i="62"/>
  <c r="AW157" i="62"/>
  <c r="AO155" i="62"/>
  <c r="AN155" i="62"/>
  <c r="AS255" i="62"/>
  <c r="AT255" i="62"/>
  <c r="AS77" i="62"/>
  <c r="AT77" i="62"/>
  <c r="AV250" i="62"/>
  <c r="AZ250" i="62"/>
  <c r="AW250" i="62"/>
  <c r="AI126" i="62"/>
  <c r="AJ126" i="62"/>
  <c r="AJ44" i="62"/>
  <c r="AI44" i="62"/>
  <c r="AQ118" i="62"/>
  <c r="AU118" i="62"/>
  <c r="AR118" i="62"/>
  <c r="AI106" i="62"/>
  <c r="AJ106" i="62"/>
  <c r="AP103" i="62"/>
  <c r="AL103" i="62"/>
  <c r="AM103" i="62"/>
  <c r="AQ165" i="62"/>
  <c r="AR165" i="62"/>
  <c r="AU165" i="62"/>
  <c r="AV248" i="62"/>
  <c r="AW248" i="62"/>
  <c r="AZ248" i="62"/>
  <c r="AL198" i="62"/>
  <c r="AP198" i="62"/>
  <c r="AM198" i="62"/>
  <c r="AQ132" i="62"/>
  <c r="AU132" i="62"/>
  <c r="AR132" i="62"/>
  <c r="AS78" i="62"/>
  <c r="AT78" i="62"/>
  <c r="AQ227" i="62"/>
  <c r="AU227" i="62"/>
  <c r="AR227" i="62"/>
  <c r="AT140" i="62"/>
  <c r="AS140" i="62"/>
  <c r="AM171" i="62"/>
  <c r="AP171" i="62"/>
  <c r="AL171" i="62"/>
  <c r="AP244" i="62"/>
  <c r="AL244" i="62"/>
  <c r="AM244" i="62"/>
  <c r="AJ109" i="62"/>
  <c r="AI109" i="62"/>
  <c r="AQ11" i="62"/>
  <c r="AR11" i="62"/>
  <c r="AU11" i="62"/>
  <c r="AI16" i="62"/>
  <c r="AJ16" i="62"/>
  <c r="AQ71" i="62"/>
  <c r="AR71" i="62"/>
  <c r="AU71" i="62"/>
  <c r="AL192" i="62"/>
  <c r="AP192" i="62"/>
  <c r="AM192" i="62"/>
  <c r="AM252" i="62"/>
  <c r="AP252" i="62"/>
  <c r="AL252" i="62"/>
  <c r="AI86" i="62"/>
  <c r="AJ86" i="62"/>
  <c r="AR191" i="62"/>
  <c r="AQ191" i="62"/>
  <c r="AU191" i="62"/>
  <c r="AV23" i="62"/>
  <c r="AW23" i="62"/>
  <c r="AZ23" i="62"/>
  <c r="AW38" i="62"/>
  <c r="AZ38" i="62"/>
  <c r="AV38" i="62"/>
  <c r="AN222" i="62"/>
  <c r="AO222" i="62"/>
  <c r="AW27" i="62"/>
  <c r="AZ27" i="62"/>
  <c r="AV27" i="62"/>
  <c r="AO117" i="62"/>
  <c r="AN117" i="62"/>
  <c r="AI223" i="62"/>
  <c r="AJ223" i="62"/>
  <c r="AN85" i="62"/>
  <c r="AO85" i="62"/>
  <c r="AZ6" i="62"/>
  <c r="AW6" i="62"/>
  <c r="AV6" i="62"/>
  <c r="AT173" i="62"/>
  <c r="AS173" i="62"/>
  <c r="AW228" i="62"/>
  <c r="AV228" i="62"/>
  <c r="AZ228" i="62"/>
  <c r="AS231" i="62"/>
  <c r="AT231" i="62"/>
  <c r="AJ168" i="62"/>
  <c r="AI168" i="62"/>
  <c r="AS234" i="62"/>
  <c r="AT234" i="62"/>
  <c r="AW239" i="62"/>
  <c r="AZ239" i="62"/>
  <c r="AV239" i="62"/>
  <c r="AI58" i="62"/>
  <c r="AJ58" i="62"/>
  <c r="AW15" i="62"/>
  <c r="AZ15" i="62"/>
  <c r="AV15" i="62"/>
  <c r="AS237" i="62"/>
  <c r="AT237" i="62"/>
  <c r="AV247" i="62"/>
  <c r="AZ247" i="62"/>
  <c r="AW247" i="62"/>
  <c r="AR24" i="62"/>
  <c r="AQ24" i="62"/>
  <c r="AU24" i="62"/>
  <c r="AV51" i="62"/>
  <c r="AZ51" i="62"/>
  <c r="AW51" i="62"/>
  <c r="AZ97" i="62"/>
  <c r="AW97" i="62"/>
  <c r="AV97" i="62"/>
  <c r="AO152" i="62"/>
  <c r="AN152" i="62"/>
  <c r="AI246" i="62"/>
  <c r="AJ246" i="62"/>
  <c r="AZ148" i="62"/>
  <c r="AV148" i="62"/>
  <c r="AW148" i="62"/>
  <c r="AS137" i="62"/>
  <c r="AT137" i="62"/>
  <c r="AM28" i="62"/>
  <c r="AP28" i="62"/>
  <c r="AL28" i="62"/>
  <c r="AO158" i="62"/>
  <c r="AN158" i="62"/>
  <c r="AZ167" i="62"/>
  <c r="AW167" i="62"/>
  <c r="AV167" i="62"/>
  <c r="AV131" i="62"/>
  <c r="AZ131" i="62"/>
  <c r="AW131" i="62"/>
  <c r="AQ147" i="62"/>
  <c r="AU147" i="62"/>
  <c r="AR147" i="62"/>
  <c r="AM34" i="62"/>
  <c r="AP34" i="62"/>
  <c r="AL34" i="62"/>
  <c r="AQ190" i="62"/>
  <c r="AU190" i="62"/>
  <c r="AR190" i="62"/>
  <c r="AO36" i="62"/>
  <c r="AN36" i="62"/>
  <c r="AI100" i="62"/>
  <c r="AJ100" i="62"/>
  <c r="AT189" i="62"/>
  <c r="AS189" i="62"/>
  <c r="AI7" i="62"/>
  <c r="AJ7" i="62"/>
  <c r="AL232" i="62"/>
  <c r="AP232" i="62"/>
  <c r="AM232" i="62"/>
  <c r="AQ159" i="62"/>
  <c r="AU159" i="62"/>
  <c r="AR159" i="62"/>
  <c r="AT224" i="62"/>
  <c r="AS224" i="62"/>
  <c r="AQ216" i="62"/>
  <c r="AU216" i="62"/>
  <c r="AR216" i="62"/>
  <c r="AO161" i="62"/>
  <c r="AN161" i="62"/>
  <c r="AN87" i="62"/>
  <c r="AO87" i="62"/>
  <c r="AM112" i="62"/>
  <c r="AL112" i="62"/>
  <c r="AP112" i="62"/>
  <c r="AI238" i="62"/>
  <c r="AJ238" i="62"/>
  <c r="AI217" i="62"/>
  <c r="AJ217" i="62"/>
  <c r="AS39" i="62"/>
  <c r="AT39" i="62"/>
  <c r="AT143" i="62"/>
  <c r="AS143" i="62"/>
  <c r="AJ102" i="62"/>
  <c r="AI102" i="62"/>
  <c r="AZ83" i="62"/>
  <c r="AV83" i="62"/>
  <c r="AW83" i="62"/>
  <c r="AR88" i="62"/>
  <c r="AQ88" i="62"/>
  <c r="AU88" i="62"/>
  <c r="AL108" i="62"/>
  <c r="AM108" i="62"/>
  <c r="AP108" i="62"/>
  <c r="AQ184" i="62"/>
  <c r="AU184" i="62"/>
  <c r="AR184" i="62"/>
  <c r="AP61" i="62"/>
  <c r="AL61" i="62"/>
  <c r="AM61" i="62"/>
  <c r="AM22" i="62"/>
  <c r="AP22" i="62"/>
  <c r="AL22" i="62"/>
  <c r="AS151" i="62"/>
  <c r="AT151" i="62"/>
  <c r="AN193" i="62"/>
  <c r="AO193" i="62"/>
  <c r="AQ156" i="62"/>
  <c r="AU156" i="62"/>
  <c r="AR156" i="62"/>
  <c r="AW176" i="62"/>
  <c r="AZ176" i="62"/>
  <c r="AV176" i="62"/>
  <c r="AN8" i="62"/>
  <c r="AO8" i="62"/>
  <c r="AQ155" i="62"/>
  <c r="AU155" i="62"/>
  <c r="AR155" i="62"/>
  <c r="AV77" i="62"/>
  <c r="AW77" i="62"/>
  <c r="AZ77" i="62"/>
  <c r="AP95" i="62"/>
  <c r="AM95" i="62"/>
  <c r="AL95" i="62"/>
  <c r="AJ179" i="62"/>
  <c r="AI179" i="62"/>
  <c r="AI249" i="62"/>
  <c r="AJ249" i="62"/>
  <c r="AM126" i="62"/>
  <c r="AL126" i="62"/>
  <c r="AP126" i="62"/>
  <c r="AL44" i="62"/>
  <c r="AM44" i="62"/>
  <c r="AP44" i="62"/>
  <c r="AM19" i="62"/>
  <c r="AL19" i="62"/>
  <c r="AP19" i="62"/>
  <c r="AO185" i="62"/>
  <c r="AN185" i="62"/>
  <c r="AI145" i="62"/>
  <c r="AJ145" i="62"/>
  <c r="AS182" i="62"/>
  <c r="AT182" i="62"/>
  <c r="AL242" i="62"/>
  <c r="AP242" i="62"/>
  <c r="AM242" i="62"/>
  <c r="AJ103" i="62"/>
  <c r="AI103" i="62"/>
  <c r="AO175" i="62"/>
  <c r="AN175" i="62"/>
  <c r="AN165" i="62"/>
  <c r="AO165" i="62"/>
  <c r="AN150" i="62"/>
  <c r="AO150" i="62"/>
  <c r="AI198" i="62"/>
  <c r="AJ198" i="62"/>
  <c r="AO132" i="62"/>
  <c r="AN132" i="62"/>
  <c r="AP221" i="62"/>
  <c r="AM221" i="62"/>
  <c r="AL221" i="62"/>
  <c r="AW140" i="62"/>
  <c r="AZ140" i="62"/>
  <c r="AV140" i="62"/>
  <c r="AJ171" i="62"/>
  <c r="AI171" i="62"/>
  <c r="AS26" i="62"/>
  <c r="AT26" i="62"/>
  <c r="AN81" i="62"/>
  <c r="AO81" i="62"/>
  <c r="AS160" i="62"/>
  <c r="AT160" i="62"/>
  <c r="AZ12" i="62"/>
  <c r="AW12" i="62"/>
  <c r="AV12" i="62"/>
  <c r="AT188" i="62"/>
  <c r="AS188" i="62"/>
  <c r="AP76" i="62"/>
  <c r="AL76" i="62"/>
  <c r="AM76" i="62"/>
  <c r="AO153" i="62"/>
  <c r="AN153" i="62"/>
  <c r="AV32" i="62"/>
  <c r="AW32" i="62"/>
  <c r="AZ32" i="62"/>
  <c r="AW66" i="62"/>
  <c r="AZ66" i="62"/>
  <c r="AV66" i="62"/>
  <c r="AS38" i="62"/>
  <c r="AT38" i="62"/>
  <c r="AP10" i="62"/>
  <c r="AL10" i="62"/>
  <c r="AM10" i="62"/>
  <c r="AN121" i="62"/>
  <c r="AO121" i="62"/>
  <c r="AI138" i="62"/>
  <c r="AJ138" i="62"/>
  <c r="AR90" i="62"/>
  <c r="AQ90" i="62"/>
  <c r="AU90" i="62"/>
  <c r="AS228" i="62"/>
  <c r="AT228" i="62"/>
  <c r="AV29" i="62"/>
  <c r="AW29" i="62"/>
  <c r="AZ29" i="62"/>
  <c r="AO113" i="62"/>
  <c r="AN113" i="62"/>
  <c r="AT241" i="62"/>
  <c r="AS241" i="62"/>
  <c r="AZ237" i="62"/>
  <c r="AV237" i="62"/>
  <c r="AW237" i="62"/>
  <c r="AS247" i="62"/>
  <c r="AT247" i="62"/>
  <c r="AO24" i="62"/>
  <c r="AN24" i="62"/>
  <c r="AS97" i="62"/>
  <c r="AT97" i="62"/>
  <c r="AQ152" i="62"/>
  <c r="AU152" i="62"/>
  <c r="AR152" i="62"/>
  <c r="AL246" i="62"/>
  <c r="AM246" i="62"/>
  <c r="AP246" i="62"/>
  <c r="AN127" i="62"/>
  <c r="AO127" i="62"/>
  <c r="AV137" i="62"/>
  <c r="AZ137" i="62"/>
  <c r="AW137" i="62"/>
  <c r="AQ158" i="62"/>
  <c r="AU158" i="62"/>
  <c r="AR158" i="62"/>
  <c r="AT167" i="62"/>
  <c r="AS167" i="62"/>
  <c r="AS17" i="62"/>
  <c r="AT17" i="62"/>
  <c r="AZ72" i="62"/>
  <c r="AW72" i="62"/>
  <c r="AV72" i="62"/>
  <c r="AT251" i="62"/>
  <c r="AS251" i="62"/>
  <c r="AI37" i="62"/>
  <c r="AJ37" i="62"/>
  <c r="AO170" i="62"/>
  <c r="AN170" i="62"/>
  <c r="AN93" i="62"/>
  <c r="AO93" i="62"/>
  <c r="AZ94" i="62"/>
  <c r="AW94" i="62"/>
  <c r="AV94" i="62"/>
  <c r="AZ220" i="62"/>
  <c r="AW220" i="62"/>
  <c r="AV220" i="62"/>
  <c r="AM235" i="62"/>
  <c r="AL235" i="62"/>
  <c r="AP235" i="62"/>
  <c r="AQ161" i="62"/>
  <c r="AU161" i="62"/>
  <c r="AR161" i="62"/>
  <c r="AU87" i="62"/>
  <c r="AR87" i="62"/>
  <c r="AQ87" i="62"/>
  <c r="AI112" i="62"/>
  <c r="AJ112" i="62"/>
  <c r="AM238" i="62"/>
  <c r="AP238" i="62"/>
  <c r="AL238" i="62"/>
  <c r="AV39" i="62"/>
  <c r="AZ39" i="62"/>
  <c r="AW39" i="62"/>
  <c r="AL102" i="62"/>
  <c r="AM102" i="62"/>
  <c r="AP102" i="62"/>
  <c r="AV213" i="62"/>
  <c r="AW213" i="62"/>
  <c r="AZ213" i="62"/>
  <c r="AM73" i="62"/>
  <c r="AL73" i="62"/>
  <c r="AP73" i="62"/>
  <c r="AT49" i="62"/>
  <c r="AS49" i="62"/>
  <c r="AI61" i="62"/>
  <c r="AJ61" i="62"/>
  <c r="AU128" i="62"/>
  <c r="AQ128" i="62"/>
  <c r="AR128" i="62"/>
  <c r="AI47" i="62"/>
  <c r="AJ47" i="62"/>
  <c r="AZ151" i="62"/>
  <c r="AV151" i="62"/>
  <c r="AW151" i="62"/>
  <c r="AU123" i="62"/>
  <c r="AQ123" i="62"/>
  <c r="AR123" i="62"/>
  <c r="AN215" i="62"/>
  <c r="AO215" i="62"/>
  <c r="AN162" i="62"/>
  <c r="AO162" i="62"/>
  <c r="AQ8" i="62"/>
  <c r="AU8" i="62"/>
  <c r="AR8" i="62"/>
  <c r="AZ208" i="62"/>
  <c r="AV208" i="62"/>
  <c r="AW208" i="62"/>
  <c r="AT181" i="62"/>
  <c r="AS181" i="62"/>
  <c r="AI95" i="62"/>
  <c r="AJ95" i="62"/>
  <c r="AL179" i="62"/>
  <c r="AM179" i="62"/>
  <c r="AP179" i="62"/>
  <c r="AL249" i="62"/>
  <c r="AP249" i="62"/>
  <c r="AM249" i="62"/>
  <c r="AS250" i="62"/>
  <c r="AT250" i="62"/>
  <c r="AN118" i="62"/>
  <c r="AO118" i="62"/>
  <c r="AR185" i="62"/>
  <c r="AU185" i="62"/>
  <c r="AQ185" i="62"/>
  <c r="AQ139" i="62"/>
  <c r="AU139" i="62"/>
  <c r="AR139" i="62"/>
  <c r="AV258" i="62"/>
  <c r="AW258" i="62"/>
  <c r="AZ258" i="62"/>
  <c r="AR18" i="62"/>
  <c r="AQ18" i="62"/>
  <c r="AU18" i="62"/>
  <c r="AI41" i="62"/>
  <c r="AJ41" i="62"/>
  <c r="AQ175" i="62"/>
  <c r="AU175" i="62"/>
  <c r="AR175" i="62"/>
  <c r="AI230" i="62"/>
  <c r="AJ230" i="62"/>
  <c r="AN209" i="62"/>
  <c r="AO209" i="62"/>
  <c r="AQ119" i="62"/>
  <c r="AU119" i="62"/>
  <c r="AR119" i="62"/>
  <c r="AN172" i="62"/>
  <c r="AO172" i="62"/>
  <c r="AS154" i="62"/>
  <c r="AT154" i="62"/>
  <c r="AN56" i="62"/>
  <c r="AO56" i="62"/>
  <c r="AZ160" i="62"/>
  <c r="AV160" i="62"/>
  <c r="AW160" i="62"/>
  <c r="AS12" i="62"/>
  <c r="AT12" i="62"/>
  <c r="AV188" i="62"/>
  <c r="AW188" i="62"/>
  <c r="AZ188" i="62"/>
  <c r="AI76" i="62"/>
  <c r="AJ76" i="62"/>
  <c r="AS74" i="62"/>
  <c r="AT74" i="62"/>
  <c r="AS54" i="62"/>
  <c r="AT54" i="62"/>
  <c r="AS66" i="62"/>
  <c r="AT66" i="62"/>
  <c r="AO163" i="62"/>
  <c r="AN163" i="62"/>
  <c r="AP110" i="62"/>
  <c r="AM110" i="62"/>
  <c r="AL110" i="62"/>
  <c r="AI10" i="62"/>
  <c r="AJ10" i="62"/>
  <c r="AO149" i="62"/>
  <c r="AN149" i="62"/>
  <c r="AQ222" i="62"/>
  <c r="AU222" i="62"/>
  <c r="AR222" i="62"/>
  <c r="AL79" i="62"/>
  <c r="AP79" i="62"/>
  <c r="AM79" i="62"/>
  <c r="AV210" i="62"/>
  <c r="AW210" i="62"/>
  <c r="AZ210" i="62"/>
  <c r="AS27" i="62"/>
  <c r="AT27" i="62"/>
  <c r="AP107" i="62"/>
  <c r="AL107" i="62"/>
  <c r="AM107" i="62"/>
  <c r="AQ121" i="62"/>
  <c r="AR121" i="62"/>
  <c r="AU121" i="62"/>
  <c r="AS20" i="62"/>
  <c r="AT20" i="62"/>
  <c r="AU116" i="62"/>
  <c r="AQ116" i="62"/>
  <c r="AR116" i="62"/>
  <c r="AZ234" i="62"/>
  <c r="AW234" i="62"/>
  <c r="AV234" i="62"/>
  <c r="AV241" i="62"/>
  <c r="AW241" i="62"/>
  <c r="AZ241" i="62"/>
  <c r="AS15" i="62"/>
  <c r="AT15" i="62"/>
  <c r="AW164" i="62"/>
  <c r="AZ164" i="62"/>
  <c r="AV164" i="62"/>
  <c r="AO101" i="62"/>
  <c r="AN101" i="62"/>
  <c r="BC40" i="62"/>
  <c r="BF40" i="62" s="1"/>
  <c r="BD40" i="62"/>
  <c r="AQ127" i="62"/>
  <c r="AR127" i="62"/>
  <c r="AU127" i="62"/>
  <c r="AI28" i="62"/>
  <c r="AJ28" i="62"/>
  <c r="AS72" i="62"/>
  <c r="AT72" i="62"/>
  <c r="AN147" i="62"/>
  <c r="AO147" i="62"/>
  <c r="AP98" i="62"/>
  <c r="AM98" i="62"/>
  <c r="AL98" i="62"/>
  <c r="AW251" i="62"/>
  <c r="AV251" i="62"/>
  <c r="AZ251" i="62"/>
  <c r="AI34" i="62"/>
  <c r="AJ34" i="62"/>
  <c r="AN190" i="62"/>
  <c r="AO190" i="62"/>
  <c r="AI233" i="62"/>
  <c r="AJ233" i="62"/>
  <c r="AQ130" i="62"/>
  <c r="AR130" i="62"/>
  <c r="AU130" i="62"/>
  <c r="AS194" i="62"/>
  <c r="AT194" i="62"/>
  <c r="AL226" i="62"/>
  <c r="AP226" i="62"/>
  <c r="AM226" i="62"/>
  <c r="AR170" i="62"/>
  <c r="AU170" i="62"/>
  <c r="AQ170" i="62"/>
  <c r="AV256" i="62"/>
  <c r="AW256" i="62"/>
  <c r="AZ256" i="62"/>
  <c r="AW75" i="62"/>
  <c r="AV75" i="62"/>
  <c r="AZ75" i="62"/>
  <c r="AU93" i="62"/>
  <c r="AR93" i="62"/>
  <c r="AQ93" i="62"/>
  <c r="AT43" i="62"/>
  <c r="AS43" i="62"/>
  <c r="AS94" i="62"/>
  <c r="AT94" i="62"/>
  <c r="AO159" i="62"/>
  <c r="AN159" i="62"/>
  <c r="AW33" i="62"/>
  <c r="AZ33" i="62"/>
  <c r="AV33" i="62"/>
  <c r="AS220" i="62"/>
  <c r="AT220" i="62"/>
  <c r="AP92" i="62"/>
  <c r="AL92" i="62"/>
  <c r="AM92" i="62"/>
  <c r="AS59" i="62"/>
  <c r="AT59" i="62"/>
  <c r="AT89" i="62"/>
  <c r="AS89" i="62"/>
  <c r="AS35" i="62"/>
  <c r="AT35" i="62"/>
  <c r="AO82" i="62"/>
  <c r="AN82" i="62"/>
  <c r="AM64" i="62"/>
  <c r="AL64" i="62"/>
  <c r="AP64" i="62"/>
  <c r="AT83" i="62"/>
  <c r="AS83" i="62"/>
  <c r="AU225" i="62"/>
  <c r="AR225" i="62"/>
  <c r="AQ225" i="62"/>
  <c r="AT245" i="62"/>
  <c r="AS245" i="62"/>
  <c r="AT213" i="62"/>
  <c r="AS213" i="62"/>
  <c r="AI73" i="62"/>
  <c r="AJ73" i="62"/>
  <c r="AP80" i="62"/>
  <c r="AL80" i="62"/>
  <c r="AM80" i="62"/>
  <c r="AV49" i="62"/>
  <c r="AW49" i="62"/>
  <c r="AZ49" i="62"/>
  <c r="AN128" i="62"/>
  <c r="AO128" i="62"/>
  <c r="AI22" i="62"/>
  <c r="AJ22" i="62"/>
  <c r="AN14" i="62"/>
  <c r="AO14" i="62"/>
  <c r="AL47" i="62"/>
  <c r="AP47" i="62"/>
  <c r="AM47" i="62"/>
  <c r="AL204" i="62"/>
  <c r="AP204" i="62"/>
  <c r="AM204" i="62"/>
  <c r="AJ50" i="62"/>
  <c r="AI50" i="62"/>
  <c r="AU215" i="62"/>
  <c r="AQ215" i="62"/>
  <c r="AR215" i="62"/>
  <c r="AV60" i="62"/>
  <c r="AW60" i="62"/>
  <c r="AZ60" i="62"/>
  <c r="AS142" i="62"/>
  <c r="AT142" i="62"/>
  <c r="AO156" i="62"/>
  <c r="AN156" i="62"/>
  <c r="AT176" i="62"/>
  <c r="AS176" i="62"/>
  <c r="AV181" i="62"/>
  <c r="AZ181" i="62"/>
  <c r="AW181" i="62"/>
  <c r="AO197" i="62"/>
  <c r="AN197" i="62"/>
  <c r="AM31" i="62"/>
  <c r="AL31" i="62"/>
  <c r="AP31" i="62"/>
  <c r="AI146" i="62"/>
  <c r="AJ146" i="62"/>
  <c r="AN187" i="62"/>
  <c r="AO187" i="62"/>
  <c r="AP104" i="62"/>
  <c r="AM104" i="62"/>
  <c r="AL104" i="62"/>
  <c r="AI19" i="62"/>
  <c r="AJ19" i="62"/>
  <c r="AQ196" i="62"/>
  <c r="AU196" i="62"/>
  <c r="AR196" i="62"/>
  <c r="AS258" i="62"/>
  <c r="AT258" i="62"/>
  <c r="AO18" i="62"/>
  <c r="AN18" i="62"/>
  <c r="AL41" i="62"/>
  <c r="AP41" i="62"/>
  <c r="AM41" i="62"/>
  <c r="AP70" i="62"/>
  <c r="AL70" i="62"/>
  <c r="AM70" i="62"/>
  <c r="AU122" i="62"/>
  <c r="AQ122" i="62"/>
  <c r="AR122" i="62"/>
  <c r="AO99" i="62"/>
  <c r="AN99" i="62"/>
  <c r="AQ254" i="62"/>
  <c r="AU254" i="62"/>
  <c r="AR254" i="62"/>
  <c r="AM230" i="62"/>
  <c r="AL230" i="62"/>
  <c r="AP230" i="62"/>
  <c r="AR209" i="62"/>
  <c r="AQ209" i="62"/>
  <c r="AU209" i="62"/>
  <c r="AN119" i="62"/>
  <c r="AO119" i="62"/>
  <c r="AI221" i="62"/>
  <c r="AJ221" i="62"/>
  <c r="AN243" i="62"/>
  <c r="AO243" i="62"/>
  <c r="AQ172" i="62"/>
  <c r="AU172" i="62"/>
  <c r="AR172" i="62"/>
  <c r="AZ154" i="62"/>
  <c r="AV154" i="62"/>
  <c r="AW154" i="62"/>
  <c r="AQ56" i="62"/>
  <c r="AU56" i="62"/>
  <c r="AR56" i="62"/>
  <c r="AV26" i="62"/>
  <c r="AW26" i="62"/>
  <c r="AZ26" i="62"/>
  <c r="AU81" i="62"/>
  <c r="AR81" i="62"/>
  <c r="AQ81" i="62"/>
  <c r="AX211" i="62"/>
  <c r="AY211" i="62"/>
  <c r="AO105" i="62"/>
  <c r="AN105" i="62"/>
  <c r="AL218" i="62"/>
  <c r="AM218" i="62"/>
  <c r="AP218" i="62"/>
  <c r="AV74" i="62"/>
  <c r="AW74" i="62"/>
  <c r="AZ74" i="62"/>
  <c r="BA195" i="62"/>
  <c r="BB195" i="62"/>
  <c r="AZ54" i="62"/>
  <c r="AW54" i="62"/>
  <c r="AV54" i="62"/>
  <c r="AU163" i="62"/>
  <c r="AR163" i="62"/>
  <c r="AQ163" i="62"/>
  <c r="AZ144" i="62"/>
  <c r="AW144" i="62"/>
  <c r="AV144" i="62"/>
  <c r="AJ110" i="62"/>
  <c r="AI110" i="62"/>
  <c r="AU199" i="62"/>
  <c r="AR199" i="62"/>
  <c r="AQ199" i="62"/>
  <c r="AO203" i="62"/>
  <c r="AN203" i="62"/>
  <c r="AQ149" i="62"/>
  <c r="AU149" i="62"/>
  <c r="AR149" i="62"/>
  <c r="AS134" i="62"/>
  <c r="AT134" i="62"/>
  <c r="AI79" i="62"/>
  <c r="AJ79" i="62"/>
  <c r="AT210" i="62"/>
  <c r="AS210" i="62"/>
  <c r="AJ107" i="62"/>
  <c r="AI107" i="62"/>
  <c r="AL138" i="62"/>
  <c r="AP138" i="62"/>
  <c r="AM138" i="62"/>
  <c r="AV9" i="62"/>
  <c r="AW9" i="62"/>
  <c r="AZ9" i="62"/>
  <c r="AJ178" i="62"/>
  <c r="AI178" i="62"/>
  <c r="AQ53" i="62"/>
  <c r="AR53" i="62"/>
  <c r="AU53" i="62"/>
  <c r="AN116" i="62"/>
  <c r="AO116" i="62"/>
  <c r="AQ113" i="62"/>
  <c r="AU113" i="62"/>
  <c r="AR113" i="62"/>
  <c r="AO111" i="62"/>
  <c r="AN111" i="62"/>
  <c r="AO84" i="62"/>
  <c r="AN84" i="62"/>
  <c r="AO166" i="62"/>
  <c r="AN166" i="62"/>
  <c r="AV17" i="62"/>
  <c r="AW17" i="62"/>
  <c r="AZ17" i="62"/>
  <c r="AJ115" i="62"/>
  <c r="AI115" i="62"/>
  <c r="AI98" i="62"/>
  <c r="AJ98" i="62"/>
  <c r="AS52" i="62"/>
  <c r="AT52" i="62"/>
  <c r="AQ136" i="62"/>
  <c r="AU136" i="62"/>
  <c r="AR136" i="62"/>
  <c r="AN130" i="62"/>
  <c r="AO130" i="62"/>
  <c r="AV194" i="62"/>
  <c r="AZ194" i="62"/>
  <c r="AW194" i="62"/>
  <c r="AS256" i="62"/>
  <c r="AT256" i="62"/>
  <c r="AS75" i="62"/>
  <c r="AT75" i="62"/>
  <c r="AR91" i="62"/>
  <c r="AU91" i="62"/>
  <c r="AQ91" i="62"/>
  <c r="AN96" i="62"/>
  <c r="AO96" i="62"/>
  <c r="AV43" i="62"/>
  <c r="AW43" i="62"/>
  <c r="AZ43" i="62"/>
  <c r="AX214" i="62"/>
  <c r="AY214" i="62"/>
  <c r="AS229" i="62"/>
  <c r="AT229" i="62"/>
  <c r="AJ92" i="62"/>
  <c r="AI92" i="62"/>
  <c r="AS45" i="62"/>
  <c r="AT45" i="62"/>
  <c r="AW21" i="62"/>
  <c r="AZ21" i="62"/>
  <c r="AV21" i="62"/>
  <c r="AN124" i="62"/>
  <c r="AO124" i="62"/>
  <c r="AU120" i="62"/>
  <c r="AQ120" i="62"/>
  <c r="AR120" i="62"/>
  <c r="AV59" i="62"/>
  <c r="AW59" i="62"/>
  <c r="AZ59" i="62"/>
  <c r="AZ89" i="62"/>
  <c r="AV89" i="62"/>
  <c r="AW89" i="62"/>
  <c r="AR82" i="62"/>
  <c r="AQ82" i="62"/>
  <c r="AU82" i="62"/>
  <c r="AQ202" i="62"/>
  <c r="AU202" i="62"/>
  <c r="AR202" i="62"/>
  <c r="AI64" i="62"/>
  <c r="AJ64" i="62"/>
  <c r="AO225" i="62"/>
  <c r="AN225" i="62"/>
  <c r="AP219" i="62"/>
  <c r="AM219" i="62"/>
  <c r="AL219" i="62"/>
  <c r="AQ5" i="62"/>
  <c r="AR5" i="62"/>
  <c r="AU5" i="62"/>
  <c r="AM25" i="62"/>
  <c r="AP25" i="62"/>
  <c r="AL25" i="62"/>
  <c r="AI80" i="62"/>
  <c r="AJ80" i="62"/>
  <c r="AO4" i="62"/>
  <c r="AN4" i="62"/>
  <c r="AQ14" i="62"/>
  <c r="AR14" i="62"/>
  <c r="AU14" i="62"/>
  <c r="AJ204" i="62"/>
  <c r="AI204" i="62"/>
  <c r="AL50" i="62"/>
  <c r="AM50" i="62"/>
  <c r="AP50" i="62"/>
  <c r="AO123" i="62"/>
  <c r="AN123" i="62"/>
  <c r="AS60" i="62"/>
  <c r="AT60" i="62"/>
  <c r="AZ142" i="62"/>
  <c r="AW142" i="62"/>
  <c r="AV142" i="62"/>
  <c r="AU129" i="62"/>
  <c r="AQ129" i="62"/>
  <c r="AR129" i="62"/>
  <c r="AL257" i="62"/>
  <c r="AP257" i="62"/>
  <c r="AM257" i="62"/>
  <c r="AU177" i="62"/>
  <c r="AR177" i="62"/>
  <c r="AQ177" i="62"/>
  <c r="AT208" i="62"/>
  <c r="AS208" i="62"/>
  <c r="AR197" i="62"/>
  <c r="AQ197" i="62"/>
  <c r="AU197" i="62"/>
  <c r="AS200" i="62"/>
  <c r="AT200" i="62"/>
  <c r="AN62" i="62"/>
  <c r="AO62" i="62"/>
  <c r="AQ125" i="62"/>
  <c r="AU125" i="62"/>
  <c r="AR125" i="62"/>
  <c r="AN196" i="62"/>
  <c r="AO196" i="62"/>
  <c r="AM106" i="62"/>
  <c r="AL106" i="62"/>
  <c r="AP106" i="62"/>
  <c r="AP67" i="62"/>
  <c r="AL67" i="62"/>
  <c r="AM67" i="62"/>
  <c r="AN139" i="62"/>
  <c r="AO139" i="62"/>
  <c r="AI70" i="62"/>
  <c r="AJ70" i="62"/>
  <c r="AW57" i="62"/>
  <c r="AZ57" i="62"/>
  <c r="AV57" i="62"/>
  <c r="AR99" i="62"/>
  <c r="AU99" i="62"/>
  <c r="AQ99" i="62"/>
  <c r="AO254" i="62"/>
  <c r="AN254" i="62"/>
  <c r="AR186" i="62"/>
  <c r="AU186" i="62"/>
  <c r="AQ186" i="62"/>
  <c r="AP212" i="62"/>
  <c r="AM212" i="62"/>
  <c r="AL212" i="62"/>
  <c r="AS68" i="62"/>
  <c r="AT68" i="62"/>
  <c r="AU243" i="62"/>
  <c r="AQ243" i="62"/>
  <c r="AR243" i="62"/>
  <c r="AP109" i="62"/>
  <c r="AL109" i="62"/>
  <c r="AM109" i="62"/>
  <c r="AM16" i="62"/>
  <c r="AP16" i="62"/>
  <c r="AL16" i="62"/>
  <c r="AM174" i="62"/>
  <c r="AL174" i="62"/>
  <c r="AP174" i="62"/>
  <c r="AR105" i="62"/>
  <c r="AU105" i="62"/>
  <c r="AQ105" i="62"/>
  <c r="AJ218" i="62"/>
  <c r="AI218" i="62"/>
  <c r="AX195" i="62"/>
  <c r="AY195" i="62"/>
  <c r="AP13" i="62"/>
  <c r="AM13" i="62"/>
  <c r="AL13" i="62"/>
  <c r="AS144" i="62"/>
  <c r="AT144" i="62"/>
  <c r="AS23" i="62"/>
  <c r="AT23" i="62"/>
  <c r="AS141" i="62"/>
  <c r="AT141" i="62"/>
  <c r="AZ63" i="62"/>
  <c r="AW63" i="62"/>
  <c r="AV63" i="62"/>
  <c r="AR203" i="62"/>
  <c r="AQ203" i="62"/>
  <c r="AU203" i="62"/>
  <c r="AM183" i="62"/>
  <c r="AL183" i="62"/>
  <c r="AP183" i="62"/>
  <c r="AV134" i="62"/>
  <c r="AW134" i="62"/>
  <c r="AZ134" i="62"/>
  <c r="AL223" i="62"/>
  <c r="AM223" i="62"/>
  <c r="AP223" i="62"/>
  <c r="AZ173" i="62"/>
  <c r="AW173" i="62"/>
  <c r="AV173" i="62"/>
  <c r="AS9" i="62"/>
  <c r="AT9" i="62"/>
  <c r="AP178" i="62"/>
  <c r="AM178" i="62"/>
  <c r="AL178" i="62"/>
  <c r="AV20" i="62"/>
  <c r="AW20" i="62"/>
  <c r="AZ20" i="62"/>
  <c r="AO53" i="62"/>
  <c r="AN53" i="62"/>
  <c r="AS164" i="62"/>
  <c r="AT164" i="62"/>
  <c r="AN65" i="62"/>
  <c r="AO65" i="62"/>
  <c r="AR111" i="62"/>
  <c r="AU111" i="62"/>
  <c r="AQ111" i="62"/>
  <c r="AQ101" i="62"/>
  <c r="AU101" i="62"/>
  <c r="AR101" i="62"/>
  <c r="AU166" i="62"/>
  <c r="AR166" i="62"/>
  <c r="AQ166" i="62"/>
  <c r="AS148" i="62"/>
  <c r="AT148" i="62"/>
  <c r="AJ165" i="63"/>
  <c r="AI165" i="63"/>
  <c r="AQ127" i="63"/>
  <c r="AU127" i="63"/>
  <c r="AR127" i="63"/>
  <c r="AU161" i="63"/>
  <c r="AR161" i="63"/>
  <c r="AQ161" i="63"/>
  <c r="BB64" i="63"/>
  <c r="BA64" i="63"/>
  <c r="AN116" i="63"/>
  <c r="AO116" i="63"/>
  <c r="AN235" i="63"/>
  <c r="AO235" i="63"/>
  <c r="AJ189" i="63"/>
  <c r="AI189" i="63"/>
  <c r="AL219" i="63"/>
  <c r="AP219" i="63"/>
  <c r="AM219" i="63"/>
  <c r="AO53" i="63"/>
  <c r="AN53" i="63"/>
  <c r="AQ141" i="63"/>
  <c r="AR141" i="63"/>
  <c r="AU141" i="63"/>
  <c r="AR54" i="63"/>
  <c r="AU54" i="63"/>
  <c r="AQ54" i="63"/>
  <c r="AO90" i="63"/>
  <c r="AN90" i="63"/>
  <c r="AN48" i="63"/>
  <c r="AO48" i="63"/>
  <c r="AS103" i="63"/>
  <c r="AT103" i="63"/>
  <c r="AR59" i="63"/>
  <c r="AQ59" i="63"/>
  <c r="AU59" i="63"/>
  <c r="AU57" i="63"/>
  <c r="AR57" i="63"/>
  <c r="AQ57" i="63"/>
  <c r="AS81" i="63"/>
  <c r="AT81" i="63"/>
  <c r="AY160" i="63"/>
  <c r="AX160" i="63"/>
  <c r="AV92" i="63"/>
  <c r="AZ92" i="63"/>
  <c r="AW92" i="63"/>
  <c r="AI240" i="63"/>
  <c r="AJ240" i="63"/>
  <c r="AI130" i="63"/>
  <c r="AJ130" i="63"/>
  <c r="AZ114" i="63"/>
  <c r="AV114" i="63"/>
  <c r="AW114" i="63"/>
  <c r="AS146" i="63"/>
  <c r="AT146" i="63"/>
  <c r="AL204" i="63"/>
  <c r="AP204" i="63"/>
  <c r="AM204" i="63"/>
  <c r="AS228" i="63"/>
  <c r="AT228" i="63"/>
  <c r="AO11" i="63"/>
  <c r="AN11" i="63"/>
  <c r="AV38" i="63"/>
  <c r="AZ38" i="63"/>
  <c r="AW38" i="63"/>
  <c r="AW132" i="63"/>
  <c r="AZ132" i="63"/>
  <c r="AV132" i="63"/>
  <c r="AI152" i="63"/>
  <c r="AJ152" i="63"/>
  <c r="AP108" i="63"/>
  <c r="AL108" i="63"/>
  <c r="AM108" i="63"/>
  <c r="AN195" i="63"/>
  <c r="AO195" i="63"/>
  <c r="AU52" i="63"/>
  <c r="AQ52" i="63"/>
  <c r="AR52" i="63"/>
  <c r="BC222" i="63"/>
  <c r="BF222" i="63" s="1"/>
  <c r="BD222" i="63"/>
  <c r="AQ23" i="63"/>
  <c r="AU23" i="63"/>
  <c r="AR23" i="63"/>
  <c r="AO46" i="63"/>
  <c r="AN46" i="63"/>
  <c r="AN211" i="63"/>
  <c r="AO211" i="63"/>
  <c r="AM67" i="63"/>
  <c r="AL67" i="63"/>
  <c r="AP67" i="63"/>
  <c r="AM79" i="63"/>
  <c r="AL79" i="63"/>
  <c r="AP79" i="63"/>
  <c r="AS142" i="63"/>
  <c r="AT142" i="63"/>
  <c r="AJ171" i="63"/>
  <c r="AI171" i="63"/>
  <c r="AS8" i="63"/>
  <c r="AT8" i="63"/>
  <c r="AU246" i="63"/>
  <c r="AQ246" i="63"/>
  <c r="AR246" i="63"/>
  <c r="AP137" i="63"/>
  <c r="AL137" i="63"/>
  <c r="AM137" i="63"/>
  <c r="AV35" i="63"/>
  <c r="AZ35" i="63"/>
  <c r="AW35" i="63"/>
  <c r="AI144" i="63"/>
  <c r="AJ144" i="63"/>
  <c r="AI250" i="63"/>
  <c r="AJ250" i="63"/>
  <c r="AQ17" i="63"/>
  <c r="AU17" i="63"/>
  <c r="AR17" i="63"/>
  <c r="AR39" i="63"/>
  <c r="AQ39" i="63"/>
  <c r="AU39" i="63"/>
  <c r="AO202" i="63"/>
  <c r="AN202" i="63"/>
  <c r="BB61" i="63"/>
  <c r="BA61" i="63"/>
  <c r="AZ9" i="63"/>
  <c r="AW9" i="63"/>
  <c r="AV9" i="63"/>
  <c r="AR78" i="63"/>
  <c r="AQ78" i="63"/>
  <c r="AU78" i="63"/>
  <c r="AL140" i="63"/>
  <c r="AP140" i="63"/>
  <c r="AM140" i="63"/>
  <c r="AZ21" i="63"/>
  <c r="AW21" i="63"/>
  <c r="AV21" i="63"/>
  <c r="AM10" i="63"/>
  <c r="AL10" i="63"/>
  <c r="AP10" i="63"/>
  <c r="AY58" i="63"/>
  <c r="AX58" i="63"/>
  <c r="AN252" i="63"/>
  <c r="AO252" i="63"/>
  <c r="AW70" i="63"/>
  <c r="AV70" i="63"/>
  <c r="AZ70" i="63"/>
  <c r="AZ89" i="63"/>
  <c r="AW89" i="63"/>
  <c r="AV89" i="63"/>
  <c r="AS84" i="63"/>
  <c r="AT84" i="63"/>
  <c r="AL62" i="63"/>
  <c r="AM62" i="63"/>
  <c r="AP62" i="63"/>
  <c r="AQ118" i="63"/>
  <c r="AU118" i="63"/>
  <c r="AR118" i="63"/>
  <c r="AS199" i="63"/>
  <c r="AT199" i="63"/>
  <c r="AI207" i="63"/>
  <c r="AJ207" i="63"/>
  <c r="AR56" i="63"/>
  <c r="AQ56" i="63"/>
  <c r="AU56" i="63"/>
  <c r="AO49" i="63"/>
  <c r="AN49" i="63"/>
  <c r="AN198" i="63"/>
  <c r="AO198" i="63"/>
  <c r="AN60" i="63"/>
  <c r="AO60" i="63"/>
  <c r="AS209" i="63"/>
  <c r="AT209" i="63"/>
  <c r="AO177" i="63"/>
  <c r="AN177" i="63"/>
  <c r="AO243" i="63"/>
  <c r="AN243" i="63"/>
  <c r="BA197" i="63"/>
  <c r="BB197" i="63"/>
  <c r="AN218" i="63"/>
  <c r="AO218" i="63"/>
  <c r="AP149" i="63"/>
  <c r="AL149" i="63"/>
  <c r="AM149" i="63"/>
  <c r="AQ166" i="63"/>
  <c r="AU166" i="63"/>
  <c r="AR166" i="63"/>
  <c r="AI186" i="63"/>
  <c r="AJ186" i="63"/>
  <c r="AV75" i="63"/>
  <c r="AZ75" i="63"/>
  <c r="AW75" i="63"/>
  <c r="AU123" i="63"/>
  <c r="AR123" i="63"/>
  <c r="AQ123" i="63"/>
  <c r="AV88" i="63"/>
  <c r="AW88" i="63"/>
  <c r="AZ88" i="63"/>
  <c r="AN163" i="63"/>
  <c r="AO163" i="63"/>
  <c r="AS30" i="63"/>
  <c r="AT30" i="63"/>
  <c r="AU216" i="63"/>
  <c r="AR216" i="63"/>
  <c r="AQ216" i="63"/>
  <c r="AI22" i="63"/>
  <c r="AJ22" i="63"/>
  <c r="AO87" i="63"/>
  <c r="AN87" i="63"/>
  <c r="BB214" i="63"/>
  <c r="BA214" i="63"/>
  <c r="AU167" i="63"/>
  <c r="AR167" i="63"/>
  <c r="AQ167" i="63"/>
  <c r="AY94" i="63"/>
  <c r="AX94" i="63"/>
  <c r="AU169" i="63"/>
  <c r="AR169" i="63"/>
  <c r="AQ169" i="63"/>
  <c r="AS72" i="63"/>
  <c r="AT72" i="63"/>
  <c r="AI213" i="63"/>
  <c r="AJ213" i="63"/>
  <c r="BA107" i="63"/>
  <c r="BB107" i="63"/>
  <c r="AO119" i="63"/>
  <c r="AN119" i="63"/>
  <c r="AU173" i="63"/>
  <c r="AR173" i="63"/>
  <c r="AQ173" i="63"/>
  <c r="AQ5" i="63"/>
  <c r="AU5" i="63"/>
  <c r="AR5" i="63"/>
  <c r="AS256" i="63"/>
  <c r="AT256" i="63"/>
  <c r="AM16" i="63"/>
  <c r="AL16" i="63"/>
  <c r="AP16" i="63"/>
  <c r="AO161" i="63"/>
  <c r="AN161" i="63"/>
  <c r="AQ226" i="63"/>
  <c r="AU226" i="63"/>
  <c r="AR226" i="63"/>
  <c r="AQ235" i="63"/>
  <c r="AR235" i="63"/>
  <c r="AU235" i="63"/>
  <c r="AO124" i="63"/>
  <c r="AN124" i="63"/>
  <c r="AS106" i="63"/>
  <c r="AT106" i="63"/>
  <c r="AL189" i="63"/>
  <c r="AM189" i="63"/>
  <c r="AP189" i="63"/>
  <c r="AW113" i="63"/>
  <c r="AZ113" i="63"/>
  <c r="AV113" i="63"/>
  <c r="AZ91" i="63"/>
  <c r="AW91" i="63"/>
  <c r="AV91" i="63"/>
  <c r="AQ238" i="63"/>
  <c r="AU238" i="63"/>
  <c r="AR238" i="63"/>
  <c r="AQ174" i="63"/>
  <c r="AR174" i="63"/>
  <c r="AU174" i="63"/>
  <c r="AZ18" i="63"/>
  <c r="AW18" i="63"/>
  <c r="AV18" i="63"/>
  <c r="AV41" i="63"/>
  <c r="AZ41" i="63"/>
  <c r="AW41" i="63"/>
  <c r="BB100" i="63"/>
  <c r="BA100" i="63"/>
  <c r="AQ65" i="63"/>
  <c r="AU65" i="63"/>
  <c r="AR65" i="63"/>
  <c r="AQ90" i="63"/>
  <c r="AU90" i="63"/>
  <c r="AR90" i="63"/>
  <c r="AN59" i="63"/>
  <c r="AO59" i="63"/>
  <c r="AV81" i="63"/>
  <c r="AW81" i="63"/>
  <c r="AZ81" i="63"/>
  <c r="AS29" i="63"/>
  <c r="AT29" i="63"/>
  <c r="AQ258" i="63"/>
  <c r="AU258" i="63"/>
  <c r="AR258" i="63"/>
  <c r="AL240" i="63"/>
  <c r="AP240" i="63"/>
  <c r="AM240" i="63"/>
  <c r="AT32" i="63"/>
  <c r="AS32" i="63"/>
  <c r="AM40" i="63"/>
  <c r="AL40" i="63"/>
  <c r="AP40" i="63"/>
  <c r="AL47" i="63"/>
  <c r="AM47" i="63"/>
  <c r="AP47" i="63"/>
  <c r="AZ146" i="63"/>
  <c r="AW146" i="63"/>
  <c r="AV146" i="63"/>
  <c r="AN135" i="63"/>
  <c r="AO135" i="63"/>
  <c r="AP191" i="63"/>
  <c r="AM191" i="63"/>
  <c r="AL191" i="63"/>
  <c r="AW228" i="63"/>
  <c r="AV228" i="63"/>
  <c r="AZ228" i="63"/>
  <c r="AQ11" i="63"/>
  <c r="AU11" i="63"/>
  <c r="AR11" i="63"/>
  <c r="AN182" i="63"/>
  <c r="AO182" i="63"/>
  <c r="AU120" i="63"/>
  <c r="AR120" i="63"/>
  <c r="AQ120" i="63"/>
  <c r="AT155" i="63"/>
  <c r="AS155" i="63"/>
  <c r="AQ105" i="63"/>
  <c r="AR105" i="63"/>
  <c r="AU105" i="63"/>
  <c r="AV43" i="63"/>
  <c r="AW43" i="63"/>
  <c r="AZ43" i="63"/>
  <c r="AN220" i="63"/>
  <c r="AO220" i="63"/>
  <c r="AQ125" i="63"/>
  <c r="AU125" i="63"/>
  <c r="AR125" i="63"/>
  <c r="AI85" i="63"/>
  <c r="AJ85" i="63"/>
  <c r="AT205" i="63"/>
  <c r="AS205" i="63"/>
  <c r="AI79" i="63"/>
  <c r="AJ79" i="63"/>
  <c r="AV253" i="63"/>
  <c r="AZ253" i="63"/>
  <c r="AW253" i="63"/>
  <c r="AO246" i="63"/>
  <c r="AN246" i="63"/>
  <c r="AQ217" i="63"/>
  <c r="AR217" i="63"/>
  <c r="AU217" i="63"/>
  <c r="AM250" i="63"/>
  <c r="AP250" i="63"/>
  <c r="AL250" i="63"/>
  <c r="AS212" i="63"/>
  <c r="AT212" i="63"/>
  <c r="AS9" i="63"/>
  <c r="AT9" i="63"/>
  <c r="AN78" i="63"/>
  <c r="AO78" i="63"/>
  <c r="AI140" i="63"/>
  <c r="AJ140" i="63"/>
  <c r="AS21" i="63"/>
  <c r="AT21" i="63"/>
  <c r="AI10" i="63"/>
  <c r="AJ10" i="63"/>
  <c r="AN162" i="63"/>
  <c r="AO162" i="63"/>
  <c r="BB58" i="63"/>
  <c r="BA58" i="63"/>
  <c r="AN190" i="63"/>
  <c r="AO190" i="63"/>
  <c r="AQ252" i="63"/>
  <c r="AU252" i="63"/>
  <c r="AR252" i="63"/>
  <c r="AU236" i="63"/>
  <c r="AQ236" i="63"/>
  <c r="AR236" i="63"/>
  <c r="AO68" i="63"/>
  <c r="AN68" i="63"/>
  <c r="AI225" i="63"/>
  <c r="AJ225" i="63"/>
  <c r="AO257" i="63"/>
  <c r="AN257" i="63"/>
  <c r="AS249" i="63"/>
  <c r="AT249" i="63"/>
  <c r="BA183" i="63"/>
  <c r="BB183" i="63"/>
  <c r="BD193" i="63"/>
  <c r="BC193" i="63"/>
  <c r="BF193" i="63" s="1"/>
  <c r="AZ224" i="63"/>
  <c r="AV224" i="63"/>
  <c r="AW224" i="63"/>
  <c r="AL207" i="63"/>
  <c r="AP207" i="63"/>
  <c r="AM207" i="63"/>
  <c r="AN56" i="63"/>
  <c r="AO56" i="63"/>
  <c r="AU49" i="63"/>
  <c r="AQ49" i="63"/>
  <c r="AR49" i="63"/>
  <c r="AO154" i="63"/>
  <c r="AN154" i="63"/>
  <c r="AO122" i="63"/>
  <c r="AN122" i="63"/>
  <c r="AL134" i="63"/>
  <c r="AP134" i="63"/>
  <c r="AM134" i="63"/>
  <c r="AX180" i="63"/>
  <c r="AY180" i="63"/>
  <c r="AO166" i="63"/>
  <c r="AN166" i="63"/>
  <c r="AU55" i="63"/>
  <c r="AQ55" i="63"/>
  <c r="AR55" i="63"/>
  <c r="AM37" i="63"/>
  <c r="AL37" i="63"/>
  <c r="AP37" i="63"/>
  <c r="AV20" i="63"/>
  <c r="AW20" i="63"/>
  <c r="AZ20" i="63"/>
  <c r="AR129" i="63"/>
  <c r="AU129" i="63"/>
  <c r="AQ129" i="63"/>
  <c r="AQ87" i="63"/>
  <c r="AR87" i="63"/>
  <c r="AU87" i="63"/>
  <c r="BC194" i="63"/>
  <c r="BF194" i="63" s="1"/>
  <c r="BD194" i="63"/>
  <c r="AX214" i="63"/>
  <c r="AY214" i="63"/>
  <c r="AO167" i="63"/>
  <c r="AN167" i="63"/>
  <c r="AN128" i="63"/>
  <c r="AO128" i="63"/>
  <c r="AN169" i="63"/>
  <c r="AO169" i="63"/>
  <c r="AO168" i="63"/>
  <c r="AN168" i="63"/>
  <c r="AL165" i="63"/>
  <c r="AP165" i="63"/>
  <c r="AM165" i="63"/>
  <c r="AS245" i="63"/>
  <c r="AT245" i="63"/>
  <c r="AV256" i="63"/>
  <c r="AW256" i="63"/>
  <c r="AZ256" i="63"/>
  <c r="AI16" i="63"/>
  <c r="AJ16" i="63"/>
  <c r="AP82" i="63"/>
  <c r="AM82" i="63"/>
  <c r="AL82" i="63"/>
  <c r="AQ124" i="63"/>
  <c r="AU124" i="63"/>
  <c r="AR124" i="63"/>
  <c r="AW106" i="63"/>
  <c r="AV106" i="63"/>
  <c r="AZ106" i="63"/>
  <c r="AT241" i="63"/>
  <c r="AS241" i="63"/>
  <c r="AO238" i="63"/>
  <c r="AN238" i="63"/>
  <c r="AO174" i="63"/>
  <c r="AN174" i="63"/>
  <c r="AS18" i="63"/>
  <c r="AT18" i="63"/>
  <c r="AO115" i="63"/>
  <c r="AN115" i="63"/>
  <c r="AN65" i="63"/>
  <c r="AO65" i="63"/>
  <c r="AN54" i="63"/>
  <c r="AO54" i="63"/>
  <c r="AR45" i="63"/>
  <c r="AU45" i="63"/>
  <c r="AQ45" i="63"/>
  <c r="AZ15" i="63"/>
  <c r="AW15" i="63"/>
  <c r="AV15" i="63"/>
  <c r="AN57" i="63"/>
  <c r="AO57" i="63"/>
  <c r="AN258" i="63"/>
  <c r="AO258" i="63"/>
  <c r="AR50" i="63"/>
  <c r="AQ50" i="63"/>
  <c r="AU50" i="63"/>
  <c r="AQ135" i="63"/>
  <c r="AR135" i="63"/>
  <c r="AU135" i="63"/>
  <c r="AI191" i="63"/>
  <c r="AJ191" i="63"/>
  <c r="AS96" i="63"/>
  <c r="AT96" i="63"/>
  <c r="AL152" i="63"/>
  <c r="AP152" i="63"/>
  <c r="AM152" i="63"/>
  <c r="AW155" i="63"/>
  <c r="AV155" i="63"/>
  <c r="AZ155" i="63"/>
  <c r="AU46" i="63"/>
  <c r="AR46" i="63"/>
  <c r="AQ46" i="63"/>
  <c r="AW205" i="63"/>
  <c r="AV205" i="63"/>
  <c r="AZ205" i="63"/>
  <c r="AL171" i="63"/>
  <c r="AM171" i="63"/>
  <c r="AP171" i="63"/>
  <c r="AO217" i="63"/>
  <c r="AN217" i="63"/>
  <c r="AS227" i="63"/>
  <c r="AT227" i="63"/>
  <c r="AI137" i="63"/>
  <c r="AJ137" i="63"/>
  <c r="AM144" i="63"/>
  <c r="AL144" i="63"/>
  <c r="AP144" i="63"/>
  <c r="AW212" i="63"/>
  <c r="AZ212" i="63"/>
  <c r="AV212" i="63"/>
  <c r="AS242" i="63"/>
  <c r="AT242" i="63"/>
  <c r="AP143" i="63"/>
  <c r="AL143" i="63"/>
  <c r="AM143" i="63"/>
  <c r="AM31" i="63"/>
  <c r="AP31" i="63"/>
  <c r="AL31" i="63"/>
  <c r="AJ201" i="63"/>
  <c r="AI201" i="63"/>
  <c r="AO33" i="63"/>
  <c r="AN33" i="63"/>
  <c r="AJ159" i="63"/>
  <c r="AI159" i="63"/>
  <c r="AN74" i="63"/>
  <c r="AO74" i="63"/>
  <c r="AQ71" i="63"/>
  <c r="AU71" i="63"/>
  <c r="AR71" i="63"/>
  <c r="AZ24" i="63"/>
  <c r="AW24" i="63"/>
  <c r="AV24" i="63"/>
  <c r="AQ223" i="63"/>
  <c r="AR223" i="63"/>
  <c r="AU223" i="63"/>
  <c r="AM34" i="63"/>
  <c r="AL34" i="63"/>
  <c r="AP34" i="63"/>
  <c r="AN236" i="63"/>
  <c r="AO236" i="63"/>
  <c r="AM225" i="63"/>
  <c r="AP225" i="63"/>
  <c r="AL225" i="63"/>
  <c r="AO192" i="63"/>
  <c r="AN192" i="63"/>
  <c r="AQ257" i="63"/>
  <c r="AU257" i="63"/>
  <c r="AR257" i="63"/>
  <c r="AU42" i="63"/>
  <c r="AQ42" i="63"/>
  <c r="AR42" i="63"/>
  <c r="AQ172" i="63"/>
  <c r="AR172" i="63"/>
  <c r="AU172" i="63"/>
  <c r="AS69" i="63"/>
  <c r="AT69" i="63"/>
  <c r="AP13" i="63"/>
  <c r="AM13" i="63"/>
  <c r="AL13" i="63"/>
  <c r="AO156" i="63"/>
  <c r="AN156" i="63"/>
  <c r="AQ99" i="63"/>
  <c r="AR99" i="63"/>
  <c r="AU99" i="63"/>
  <c r="AQ111" i="63"/>
  <c r="AU111" i="63"/>
  <c r="AR111" i="63"/>
  <c r="AI134" i="63"/>
  <c r="AJ134" i="63"/>
  <c r="AZ209" i="63"/>
  <c r="AV209" i="63"/>
  <c r="AW209" i="63"/>
  <c r="AJ44" i="63"/>
  <c r="AI44" i="63"/>
  <c r="AI149" i="63"/>
  <c r="AJ149" i="63"/>
  <c r="AQ231" i="63"/>
  <c r="AU231" i="63"/>
  <c r="AR231" i="63"/>
  <c r="AV14" i="63"/>
  <c r="AW14" i="63"/>
  <c r="AZ14" i="63"/>
  <c r="AO123" i="63"/>
  <c r="AN123" i="63"/>
  <c r="AS117" i="63"/>
  <c r="AT117" i="63"/>
  <c r="AU175" i="63"/>
  <c r="AR175" i="63"/>
  <c r="AQ175" i="63"/>
  <c r="AS20" i="63"/>
  <c r="AT20" i="63"/>
  <c r="AN7" i="63"/>
  <c r="AO7" i="63"/>
  <c r="AO129" i="63"/>
  <c r="AN129" i="63"/>
  <c r="AN185" i="63"/>
  <c r="AO185" i="63"/>
  <c r="AN255" i="63"/>
  <c r="AO255" i="63"/>
  <c r="AQ93" i="63"/>
  <c r="AR93" i="63"/>
  <c r="AU93" i="63"/>
  <c r="AZ148" i="63"/>
  <c r="AW148" i="63"/>
  <c r="AV148" i="63"/>
  <c r="AQ128" i="63"/>
  <c r="AU128" i="63"/>
  <c r="AR128" i="63"/>
  <c r="AS101" i="63"/>
  <c r="AT101" i="63"/>
  <c r="AW110" i="63"/>
  <c r="AV110" i="63"/>
  <c r="AZ110" i="63"/>
  <c r="AW245" i="63"/>
  <c r="AV245" i="63"/>
  <c r="AZ245" i="63"/>
  <c r="AO173" i="63"/>
  <c r="AN173" i="63"/>
  <c r="AN5" i="63"/>
  <c r="AO5" i="63"/>
  <c r="AT77" i="63"/>
  <c r="AS77" i="63"/>
  <c r="AO226" i="63"/>
  <c r="AN226" i="63"/>
  <c r="AV112" i="63"/>
  <c r="AZ112" i="63"/>
  <c r="AW112" i="63"/>
  <c r="AS113" i="63"/>
  <c r="AT113" i="63"/>
  <c r="AS91" i="63"/>
  <c r="AT91" i="63"/>
  <c r="AQ248" i="63"/>
  <c r="AU248" i="63"/>
  <c r="AR248" i="63"/>
  <c r="AO4" i="63"/>
  <c r="AN4" i="63"/>
  <c r="AI153" i="63"/>
  <c r="AJ153" i="63"/>
  <c r="AR51" i="63"/>
  <c r="AU51" i="63"/>
  <c r="AQ51" i="63"/>
  <c r="AI244" i="63"/>
  <c r="AJ244" i="63"/>
  <c r="AY100" i="63"/>
  <c r="AX100" i="63"/>
  <c r="AN45" i="63"/>
  <c r="AO45" i="63"/>
  <c r="AO121" i="63"/>
  <c r="AN121" i="63"/>
  <c r="AS15" i="63"/>
  <c r="AT15" i="63"/>
  <c r="AU63" i="63"/>
  <c r="AR63" i="63"/>
  <c r="AQ63" i="63"/>
  <c r="AO102" i="63"/>
  <c r="AN102" i="63"/>
  <c r="AV29" i="63"/>
  <c r="AW29" i="63"/>
  <c r="AZ29" i="63"/>
  <c r="AZ97" i="63"/>
  <c r="AW97" i="63"/>
  <c r="AV97" i="63"/>
  <c r="AU126" i="63"/>
  <c r="AR126" i="63"/>
  <c r="AQ126" i="63"/>
  <c r="AV32" i="63"/>
  <c r="AZ32" i="63"/>
  <c r="AW32" i="63"/>
  <c r="AO50" i="63"/>
  <c r="AN50" i="63"/>
  <c r="AI40" i="63"/>
  <c r="AJ40" i="63"/>
  <c r="AW27" i="63"/>
  <c r="AZ27" i="63"/>
  <c r="AV27" i="63"/>
  <c r="AQ233" i="63"/>
  <c r="AU233" i="63"/>
  <c r="AR233" i="63"/>
  <c r="AN184" i="63"/>
  <c r="AO184" i="63"/>
  <c r="AW96" i="63"/>
  <c r="AV96" i="63"/>
  <c r="AZ96" i="63"/>
  <c r="AO200" i="63"/>
  <c r="AN200" i="63"/>
  <c r="AP210" i="63"/>
  <c r="AL210" i="63"/>
  <c r="AM210" i="63"/>
  <c r="AI138" i="63"/>
  <c r="AJ138" i="63"/>
  <c r="AQ182" i="63"/>
  <c r="AR182" i="63"/>
  <c r="AU182" i="63"/>
  <c r="AO120" i="63"/>
  <c r="AN120" i="63"/>
  <c r="AN105" i="63"/>
  <c r="AO105" i="63"/>
  <c r="AM187" i="63"/>
  <c r="AL187" i="63"/>
  <c r="AP187" i="63"/>
  <c r="AQ220" i="63"/>
  <c r="AU220" i="63"/>
  <c r="AR220" i="63"/>
  <c r="AO125" i="63"/>
  <c r="AN125" i="63"/>
  <c r="BC109" i="63"/>
  <c r="BF109" i="63" s="1"/>
  <c r="BD109" i="63"/>
  <c r="AU196" i="63"/>
  <c r="AR196" i="63"/>
  <c r="AQ196" i="63"/>
  <c r="AN83" i="63"/>
  <c r="AO83" i="63"/>
  <c r="AV227" i="63"/>
  <c r="AZ227" i="63"/>
  <c r="AW227" i="63"/>
  <c r="AV131" i="63"/>
  <c r="AW131" i="63"/>
  <c r="AZ131" i="63"/>
  <c r="AW242" i="63"/>
  <c r="AZ242" i="63"/>
  <c r="AV242" i="63"/>
  <c r="AR33" i="63"/>
  <c r="AQ33" i="63"/>
  <c r="AU33" i="63"/>
  <c r="AQ74" i="63"/>
  <c r="AR74" i="63"/>
  <c r="AU74" i="63"/>
  <c r="AO71" i="63"/>
  <c r="AN71" i="63"/>
  <c r="AS24" i="63"/>
  <c r="AT24" i="63"/>
  <c r="AN223" i="63"/>
  <c r="AO223" i="63"/>
  <c r="AM181" i="63"/>
  <c r="AP181" i="63"/>
  <c r="AL181" i="63"/>
  <c r="AQ68" i="63"/>
  <c r="AR68" i="63"/>
  <c r="AU68" i="63"/>
  <c r="AQ192" i="63"/>
  <c r="AR192" i="63"/>
  <c r="AU192" i="63"/>
  <c r="AO42" i="63"/>
  <c r="AN42" i="63"/>
  <c r="AO172" i="63"/>
  <c r="AN172" i="63"/>
  <c r="AI13" i="63"/>
  <c r="AJ13" i="63"/>
  <c r="AZ249" i="63"/>
  <c r="AW249" i="63"/>
  <c r="AV249" i="63"/>
  <c r="AX183" i="63"/>
  <c r="AY183" i="63"/>
  <c r="AP19" i="63"/>
  <c r="AM19" i="63"/>
  <c r="AL19" i="63"/>
  <c r="AS66" i="63"/>
  <c r="AT66" i="63"/>
  <c r="AN208" i="63"/>
  <c r="AO208" i="63"/>
  <c r="AS76" i="63"/>
  <c r="AT76" i="63"/>
  <c r="AZ12" i="63"/>
  <c r="AW12" i="63"/>
  <c r="AV12" i="63"/>
  <c r="AS230" i="63"/>
  <c r="AT230" i="63"/>
  <c r="AM73" i="63"/>
  <c r="AL73" i="63"/>
  <c r="AP73" i="63"/>
  <c r="AU237" i="63"/>
  <c r="AQ237" i="63"/>
  <c r="AR237" i="63"/>
  <c r="AO188" i="63"/>
  <c r="AN188" i="63"/>
  <c r="AV26" i="63"/>
  <c r="AW26" i="63"/>
  <c r="AZ26" i="63"/>
  <c r="AN231" i="63"/>
  <c r="AO231" i="63"/>
  <c r="AS14" i="63"/>
  <c r="AT14" i="63"/>
  <c r="AS251" i="63"/>
  <c r="AT251" i="63"/>
  <c r="AI37" i="63"/>
  <c r="AJ37" i="63"/>
  <c r="AM28" i="63"/>
  <c r="AP28" i="63"/>
  <c r="AL28" i="63"/>
  <c r="AN175" i="63"/>
  <c r="AO175" i="63"/>
  <c r="AQ7" i="63"/>
  <c r="AU7" i="63"/>
  <c r="AR7" i="63"/>
  <c r="AU185" i="63"/>
  <c r="AR185" i="63"/>
  <c r="AQ185" i="63"/>
  <c r="AI150" i="63"/>
  <c r="AJ150" i="63"/>
  <c r="AO93" i="63"/>
  <c r="AN93" i="63"/>
  <c r="AS148" i="63"/>
  <c r="AT148" i="63"/>
  <c r="AT234" i="63"/>
  <c r="AS234" i="63"/>
  <c r="AZ101" i="63"/>
  <c r="AW101" i="63"/>
  <c r="AV101" i="63"/>
  <c r="AT110" i="63"/>
  <c r="AS110" i="63"/>
  <c r="AW77" i="63"/>
  <c r="AV77" i="63"/>
  <c r="AZ77" i="63"/>
  <c r="AI82" i="63"/>
  <c r="AJ82" i="63"/>
  <c r="AQ116" i="63"/>
  <c r="AU116" i="63"/>
  <c r="AR116" i="63"/>
  <c r="AV179" i="63"/>
  <c r="AZ179" i="63"/>
  <c r="AW179" i="63"/>
  <c r="AW241" i="63"/>
  <c r="AZ241" i="63"/>
  <c r="AV241" i="63"/>
  <c r="AI219" i="63"/>
  <c r="AJ219" i="63"/>
  <c r="AQ4" i="63"/>
  <c r="AU4" i="63"/>
  <c r="AR4" i="63"/>
  <c r="AR206" i="63"/>
  <c r="AQ206" i="63"/>
  <c r="AU206" i="63"/>
  <c r="AQ115" i="63"/>
  <c r="AU115" i="63"/>
  <c r="AR115" i="63"/>
  <c r="AM244" i="63"/>
  <c r="AP244" i="63"/>
  <c r="AL244" i="63"/>
  <c r="AS136" i="63"/>
  <c r="AT136" i="63"/>
  <c r="AP25" i="63"/>
  <c r="AM25" i="63"/>
  <c r="AL25" i="63"/>
  <c r="AQ121" i="63"/>
  <c r="AU121" i="63"/>
  <c r="AR121" i="63"/>
  <c r="AZ103" i="63"/>
  <c r="AW103" i="63"/>
  <c r="AV103" i="63"/>
  <c r="AS203" i="63"/>
  <c r="AT203" i="63"/>
  <c r="AL254" i="63"/>
  <c r="AP254" i="63"/>
  <c r="AM254" i="63"/>
  <c r="AQ102" i="63"/>
  <c r="AU102" i="63"/>
  <c r="AR102" i="63"/>
  <c r="BB160" i="63"/>
  <c r="BA160" i="63"/>
  <c r="AT92" i="63"/>
  <c r="AS92" i="63"/>
  <c r="AS114" i="63"/>
  <c r="AT114" i="63"/>
  <c r="AS6" i="63"/>
  <c r="AT6" i="63"/>
  <c r="AT38" i="63"/>
  <c r="AS38" i="63"/>
  <c r="AU200" i="63"/>
  <c r="AR200" i="63"/>
  <c r="AQ200" i="63"/>
  <c r="AT178" i="63"/>
  <c r="AS178" i="63"/>
  <c r="AT98" i="63"/>
  <c r="AS98" i="63"/>
  <c r="AO80" i="63"/>
  <c r="AN80" i="63"/>
  <c r="AJ187" i="63"/>
  <c r="AI187" i="63"/>
  <c r="AT104" i="63"/>
  <c r="AS104" i="63"/>
  <c r="AI67" i="63"/>
  <c r="AJ67" i="63"/>
  <c r="AQ83" i="63"/>
  <c r="AU83" i="63"/>
  <c r="AR83" i="63"/>
  <c r="AS131" i="63"/>
  <c r="AT131" i="63"/>
  <c r="AT35" i="63"/>
  <c r="AS35" i="63"/>
  <c r="AW239" i="63"/>
  <c r="AV239" i="63"/>
  <c r="AZ239" i="63"/>
  <c r="AI247" i="63"/>
  <c r="AJ247" i="63"/>
  <c r="AI143" i="63"/>
  <c r="AJ143" i="63"/>
  <c r="AI31" i="63"/>
  <c r="AJ31" i="63"/>
  <c r="AL201" i="63"/>
  <c r="AM201" i="63"/>
  <c r="AP201" i="63"/>
  <c r="AL159" i="63"/>
  <c r="AP159" i="63"/>
  <c r="AM159" i="63"/>
  <c r="AO36" i="63"/>
  <c r="AN36" i="63"/>
  <c r="AI34" i="63"/>
  <c r="AJ34" i="63"/>
  <c r="AN86" i="63"/>
  <c r="AO86" i="63"/>
  <c r="AZ84" i="63"/>
  <c r="AW84" i="63"/>
  <c r="AV84" i="63"/>
  <c r="AI62" i="63"/>
  <c r="AJ62" i="63"/>
  <c r="AV69" i="63"/>
  <c r="AZ69" i="63"/>
  <c r="AW69" i="63"/>
  <c r="AQ156" i="63"/>
  <c r="AR156" i="63"/>
  <c r="AU156" i="63"/>
  <c r="AI19" i="63"/>
  <c r="AJ19" i="63"/>
  <c r="AW66" i="63"/>
  <c r="AV66" i="63"/>
  <c r="AZ66" i="63"/>
  <c r="AQ208" i="63"/>
  <c r="AR208" i="63"/>
  <c r="AU208" i="63"/>
  <c r="AO99" i="63"/>
  <c r="AN99" i="63"/>
  <c r="AN111" i="63"/>
  <c r="AO111" i="63"/>
  <c r="AW76" i="63"/>
  <c r="AZ76" i="63"/>
  <c r="AV76" i="63"/>
  <c r="AS12" i="63"/>
  <c r="AT12" i="63"/>
  <c r="AI73" i="63"/>
  <c r="AJ73" i="63"/>
  <c r="AS176" i="63"/>
  <c r="AT176" i="63"/>
  <c r="AO237" i="63"/>
  <c r="AN237" i="63"/>
  <c r="AL44" i="63"/>
  <c r="AP44" i="63"/>
  <c r="AM44" i="63"/>
  <c r="AT3" i="63"/>
  <c r="AS3" i="63"/>
  <c r="AS26" i="63"/>
  <c r="AT26" i="63"/>
  <c r="AO147" i="63"/>
  <c r="AN147" i="63"/>
  <c r="AZ251" i="63"/>
  <c r="AV251" i="63"/>
  <c r="AW251" i="63"/>
  <c r="AL186" i="63"/>
  <c r="AP186" i="63"/>
  <c r="AM186" i="63"/>
  <c r="AQ229" i="63"/>
  <c r="AR229" i="63"/>
  <c r="AU229" i="63"/>
  <c r="AZ117" i="63"/>
  <c r="AV117" i="63"/>
  <c r="AW117" i="63"/>
  <c r="AQ232" i="63"/>
  <c r="AU232" i="63"/>
  <c r="AR232" i="63"/>
  <c r="AU163" i="63"/>
  <c r="AR163" i="63"/>
  <c r="AQ163" i="63"/>
  <c r="AW30" i="63"/>
  <c r="AV30" i="63"/>
  <c r="AZ30" i="63"/>
  <c r="AQ255" i="63"/>
  <c r="AU255" i="63"/>
  <c r="AR255" i="63"/>
  <c r="BB94" i="63"/>
  <c r="BA94" i="63"/>
  <c r="AZ72" i="63"/>
  <c r="AW72" i="63"/>
  <c r="AV72" i="63"/>
  <c r="AY107" i="63"/>
  <c r="AX107" i="63"/>
  <c r="AQ119" i="63"/>
  <c r="AU119" i="63"/>
  <c r="AR119" i="63"/>
  <c r="AO127" i="63"/>
  <c r="AN127" i="63"/>
  <c r="AY64" i="63"/>
  <c r="AX64" i="63"/>
  <c r="AS112" i="63"/>
  <c r="AT112" i="63"/>
  <c r="AT179" i="63"/>
  <c r="AS179" i="63"/>
  <c r="AO248" i="63"/>
  <c r="AN248" i="63"/>
  <c r="AP153" i="63"/>
  <c r="AL153" i="63"/>
  <c r="AM153" i="63"/>
  <c r="AN206" i="63"/>
  <c r="AO206" i="63"/>
  <c r="AN51" i="63"/>
  <c r="AO51" i="63"/>
  <c r="AT41" i="63"/>
  <c r="AS41" i="63"/>
  <c r="AR53" i="63"/>
  <c r="AQ53" i="63"/>
  <c r="AU53" i="63"/>
  <c r="AO141" i="63"/>
  <c r="AN141" i="63"/>
  <c r="AW136" i="63"/>
  <c r="AZ136" i="63"/>
  <c r="AV136" i="63"/>
  <c r="AI25" i="63"/>
  <c r="AJ25" i="63"/>
  <c r="AR48" i="63"/>
  <c r="AU48" i="63"/>
  <c r="AQ48" i="63"/>
  <c r="AN63" i="63"/>
  <c r="AO63" i="63"/>
  <c r="AV203" i="63"/>
  <c r="AZ203" i="63"/>
  <c r="AW203" i="63"/>
  <c r="AI254" i="63"/>
  <c r="AJ254" i="63"/>
  <c r="AS97" i="63"/>
  <c r="AT97" i="63"/>
  <c r="AO126" i="63"/>
  <c r="AN126" i="63"/>
  <c r="AP130" i="63"/>
  <c r="AM130" i="63"/>
  <c r="AL130" i="63"/>
  <c r="AJ47" i="63"/>
  <c r="AI47" i="63"/>
  <c r="AI204" i="63"/>
  <c r="AJ204" i="63"/>
  <c r="AS27" i="63"/>
  <c r="AT27" i="63"/>
  <c r="AN233" i="63"/>
  <c r="AO233" i="63"/>
  <c r="AQ184" i="63"/>
  <c r="AR184" i="63"/>
  <c r="AU184" i="63"/>
  <c r="AZ6" i="63"/>
  <c r="AW6" i="63"/>
  <c r="AV6" i="63"/>
  <c r="AT132" i="63"/>
  <c r="AS132" i="63"/>
  <c r="AI210" i="63"/>
  <c r="AJ210" i="63"/>
  <c r="AM138" i="63"/>
  <c r="AP138" i="63"/>
  <c r="AL138" i="63"/>
  <c r="AI108" i="63"/>
  <c r="AJ108" i="63"/>
  <c r="AZ178" i="63"/>
  <c r="AW178" i="63"/>
  <c r="AV178" i="63"/>
  <c r="AQ195" i="63"/>
  <c r="AR195" i="63"/>
  <c r="AU195" i="63"/>
  <c r="AO52" i="63"/>
  <c r="AN52" i="63"/>
  <c r="AW98" i="63"/>
  <c r="AV98" i="63"/>
  <c r="AZ98" i="63"/>
  <c r="AQ80" i="63"/>
  <c r="AR80" i="63"/>
  <c r="AU80" i="63"/>
  <c r="AT43" i="63"/>
  <c r="AS43" i="63"/>
  <c r="AO23" i="63"/>
  <c r="AN23" i="63"/>
  <c r="AW104" i="63"/>
  <c r="AV104" i="63"/>
  <c r="AZ104" i="63"/>
  <c r="AQ211" i="63"/>
  <c r="AR211" i="63"/>
  <c r="AU211" i="63"/>
  <c r="AP85" i="63"/>
  <c r="AM85" i="63"/>
  <c r="AL85" i="63"/>
  <c r="AS253" i="63"/>
  <c r="AT253" i="63"/>
  <c r="AZ142" i="63"/>
  <c r="AW142" i="63"/>
  <c r="AV142" i="63"/>
  <c r="AN196" i="63"/>
  <c r="AO196" i="63"/>
  <c r="AV8" i="63"/>
  <c r="AW8" i="63"/>
  <c r="AZ8" i="63"/>
  <c r="AS239" i="63"/>
  <c r="AT239" i="63"/>
  <c r="AO17" i="63"/>
  <c r="AN17" i="63"/>
  <c r="AO39" i="63"/>
  <c r="AN39" i="63"/>
  <c r="AR202" i="63"/>
  <c r="AQ202" i="63"/>
  <c r="AU202" i="63"/>
  <c r="AP247" i="63"/>
  <c r="AM247" i="63"/>
  <c r="AL247" i="63"/>
  <c r="AY61" i="63"/>
  <c r="AX61" i="63"/>
  <c r="AQ162" i="63"/>
  <c r="AR162" i="63"/>
  <c r="AU162" i="63"/>
  <c r="AQ190" i="63"/>
  <c r="AU190" i="63"/>
  <c r="AR190" i="63"/>
  <c r="AT70" i="63"/>
  <c r="AS70" i="63"/>
  <c r="AR36" i="63"/>
  <c r="AQ36" i="63"/>
  <c r="AU36" i="63"/>
  <c r="AT89" i="63"/>
  <c r="AS89" i="63"/>
  <c r="AI181" i="63"/>
  <c r="AJ181" i="63"/>
  <c r="AQ86" i="63"/>
  <c r="AU86" i="63"/>
  <c r="AR86" i="63"/>
  <c r="AO118" i="63"/>
  <c r="AN118" i="63"/>
  <c r="AZ199" i="63"/>
  <c r="AW199" i="63"/>
  <c r="AV199" i="63"/>
  <c r="AS224" i="63"/>
  <c r="AT224" i="63"/>
  <c r="AQ154" i="63"/>
  <c r="AR154" i="63"/>
  <c r="AU154" i="63"/>
  <c r="AQ122" i="63"/>
  <c r="AU122" i="63"/>
  <c r="AR122" i="63"/>
  <c r="AQ198" i="63"/>
  <c r="AR198" i="63"/>
  <c r="AU198" i="63"/>
  <c r="AZ230" i="63"/>
  <c r="AW230" i="63"/>
  <c r="AV230" i="63"/>
  <c r="AU60" i="63"/>
  <c r="AR60" i="63"/>
  <c r="AQ60" i="63"/>
  <c r="BC95" i="63"/>
  <c r="BF95" i="63" s="1"/>
  <c r="BD95" i="63"/>
  <c r="BB180" i="63"/>
  <c r="BA180" i="63"/>
  <c r="AV176" i="63"/>
  <c r="AZ176" i="63"/>
  <c r="AW176" i="63"/>
  <c r="AQ177" i="63"/>
  <c r="AR177" i="63"/>
  <c r="AU177" i="63"/>
  <c r="AU243" i="63"/>
  <c r="AQ243" i="63"/>
  <c r="AR243" i="63"/>
  <c r="AY197" i="63"/>
  <c r="AX197" i="63"/>
  <c r="AU218" i="63"/>
  <c r="AR218" i="63"/>
  <c r="AQ218" i="63"/>
  <c r="AQ188" i="63"/>
  <c r="AU188" i="63"/>
  <c r="AR188" i="63"/>
  <c r="AW3" i="63"/>
  <c r="AV3" i="63"/>
  <c r="AZ3" i="63"/>
  <c r="AQ147" i="63"/>
  <c r="AR147" i="63"/>
  <c r="AU147" i="63"/>
  <c r="AO55" i="63"/>
  <c r="AN55" i="63"/>
  <c r="AS75" i="63"/>
  <c r="AT75" i="63"/>
  <c r="AI28" i="63"/>
  <c r="AJ28" i="63"/>
  <c r="AN229" i="63"/>
  <c r="AO229" i="63"/>
  <c r="AS88" i="63"/>
  <c r="AT88" i="63"/>
  <c r="AN232" i="63"/>
  <c r="AO232" i="63"/>
  <c r="AO216" i="63"/>
  <c r="AN216" i="63"/>
  <c r="AM22" i="63"/>
  <c r="AL22" i="63"/>
  <c r="AP22" i="63"/>
  <c r="AM150" i="63"/>
  <c r="AL150" i="63"/>
  <c r="AP150" i="63"/>
  <c r="AV234" i="63"/>
  <c r="AZ234" i="63"/>
  <c r="AW234" i="63"/>
  <c r="AQ168" i="63"/>
  <c r="AR168" i="63"/>
  <c r="AU168" i="63"/>
  <c r="AL213" i="63"/>
  <c r="AM213" i="63"/>
  <c r="AP213" i="63"/>
  <c r="AR196" i="64"/>
  <c r="AU196" i="64"/>
  <c r="AQ196" i="64"/>
  <c r="AM154" i="64"/>
  <c r="AP154" i="64"/>
  <c r="AL154" i="64"/>
  <c r="AQ190" i="64"/>
  <c r="AR190" i="64"/>
  <c r="AU190" i="64"/>
  <c r="AN180" i="64"/>
  <c r="AO180" i="64"/>
  <c r="AV254" i="64"/>
  <c r="AW254" i="64"/>
  <c r="AZ254" i="64"/>
  <c r="AZ199" i="64"/>
  <c r="AW199" i="64"/>
  <c r="AV199" i="64"/>
  <c r="AR216" i="64"/>
  <c r="AU216" i="64"/>
  <c r="AQ216" i="64"/>
  <c r="AI250" i="64"/>
  <c r="AJ250" i="64"/>
  <c r="AX230" i="64"/>
  <c r="AY230" i="64"/>
  <c r="AO175" i="64"/>
  <c r="AN175" i="64"/>
  <c r="AW235" i="64"/>
  <c r="AZ235" i="64"/>
  <c r="AV235" i="64"/>
  <c r="AP182" i="64"/>
  <c r="AL182" i="64"/>
  <c r="AM182" i="64"/>
  <c r="AL153" i="64"/>
  <c r="AP153" i="64"/>
  <c r="AM153" i="64"/>
  <c r="AQ172" i="64"/>
  <c r="AR172" i="64"/>
  <c r="AU172" i="64"/>
  <c r="AQ171" i="64"/>
  <c r="AR171" i="64"/>
  <c r="AU171" i="64"/>
  <c r="AS202" i="64"/>
  <c r="AT202" i="64"/>
  <c r="AI211" i="64"/>
  <c r="AJ211" i="64"/>
  <c r="AU163" i="64"/>
  <c r="AQ163" i="64"/>
  <c r="AR163" i="64"/>
  <c r="AI217" i="64"/>
  <c r="AJ217" i="64"/>
  <c r="AL256" i="64"/>
  <c r="AM256" i="64"/>
  <c r="AP256" i="64"/>
  <c r="AU248" i="64"/>
  <c r="AQ248" i="64"/>
  <c r="AR248" i="64"/>
  <c r="AN142" i="64"/>
  <c r="AO142" i="64"/>
  <c r="BD226" i="64"/>
  <c r="BC226" i="64"/>
  <c r="BF226" i="64" s="1"/>
  <c r="AX187" i="64"/>
  <c r="AY187" i="64"/>
  <c r="AZ201" i="64"/>
  <c r="AV201" i="64"/>
  <c r="AW201" i="64"/>
  <c r="AS143" i="64"/>
  <c r="AT143" i="64"/>
  <c r="AT241" i="64"/>
  <c r="AS241" i="64"/>
  <c r="AS146" i="64"/>
  <c r="AT146" i="64"/>
  <c r="BA231" i="64"/>
  <c r="BB231" i="64"/>
  <c r="AN212" i="64"/>
  <c r="AO212" i="64"/>
  <c r="AL227" i="64"/>
  <c r="AM227" i="64"/>
  <c r="AP227" i="64"/>
  <c r="AN208" i="64"/>
  <c r="AO208" i="64"/>
  <c r="AS144" i="64"/>
  <c r="AT144" i="64"/>
  <c r="AO246" i="64"/>
  <c r="AN246" i="64"/>
  <c r="AI154" i="64"/>
  <c r="AJ154" i="64"/>
  <c r="AW197" i="64"/>
  <c r="AZ197" i="64"/>
  <c r="AV197" i="64"/>
  <c r="AT242" i="64"/>
  <c r="AS242" i="64"/>
  <c r="AS199" i="64"/>
  <c r="AT199" i="64"/>
  <c r="AU229" i="64"/>
  <c r="AR229" i="64"/>
  <c r="AQ229" i="64"/>
  <c r="AN177" i="64"/>
  <c r="AO177" i="64"/>
  <c r="AU257" i="64"/>
  <c r="AQ257" i="64"/>
  <c r="AR257" i="64"/>
  <c r="BB230" i="64"/>
  <c r="BA230" i="64"/>
  <c r="AQ175" i="64"/>
  <c r="AU175" i="64"/>
  <c r="AR175" i="64"/>
  <c r="AR150" i="64"/>
  <c r="AQ150" i="64"/>
  <c r="AU150" i="64"/>
  <c r="AU167" i="64"/>
  <c r="AQ167" i="64"/>
  <c r="AR167" i="64"/>
  <c r="AM215" i="64"/>
  <c r="AL215" i="64"/>
  <c r="AP215" i="64"/>
  <c r="AZ206" i="64"/>
  <c r="AW206" i="64"/>
  <c r="AV206" i="64"/>
  <c r="AN160" i="64"/>
  <c r="AO160" i="64"/>
  <c r="AI256" i="64"/>
  <c r="AJ256" i="64"/>
  <c r="AO248" i="64"/>
  <c r="AN248" i="64"/>
  <c r="AO258" i="64"/>
  <c r="AN258" i="64"/>
  <c r="AO147" i="64"/>
  <c r="AN147" i="64"/>
  <c r="AN169" i="64"/>
  <c r="AO169" i="64"/>
  <c r="AT201" i="64"/>
  <c r="AS201" i="64"/>
  <c r="AS234" i="64"/>
  <c r="AT234" i="64"/>
  <c r="AW241" i="64"/>
  <c r="AV241" i="64"/>
  <c r="AZ241" i="64"/>
  <c r="AU162" i="64"/>
  <c r="AR162" i="64"/>
  <c r="AQ162" i="64"/>
  <c r="AL244" i="64"/>
  <c r="AM244" i="64"/>
  <c r="AP244" i="64"/>
  <c r="AN165" i="64"/>
  <c r="AO165" i="64"/>
  <c r="AS158" i="64"/>
  <c r="AT158" i="64"/>
  <c r="AQ178" i="64"/>
  <c r="AR178" i="64"/>
  <c r="AU178" i="64"/>
  <c r="AR208" i="64"/>
  <c r="AU208" i="64"/>
  <c r="AQ208" i="64"/>
  <c r="AL200" i="64"/>
  <c r="AM200" i="64"/>
  <c r="AP200" i="64"/>
  <c r="AN210" i="64"/>
  <c r="AO210" i="64"/>
  <c r="AW247" i="64"/>
  <c r="AV247" i="64"/>
  <c r="AZ247" i="64"/>
  <c r="AN228" i="64"/>
  <c r="AO228" i="64"/>
  <c r="BB191" i="64"/>
  <c r="BA191" i="64"/>
  <c r="AW185" i="64"/>
  <c r="AZ185" i="64"/>
  <c r="AV185" i="64"/>
  <c r="BC155" i="64"/>
  <c r="BD155" i="64"/>
  <c r="AU170" i="64"/>
  <c r="AQ170" i="64"/>
  <c r="AR170" i="64"/>
  <c r="AN229" i="64"/>
  <c r="AO229" i="64"/>
  <c r="AL145" i="64"/>
  <c r="AM145" i="64"/>
  <c r="AP145" i="64"/>
  <c r="AO257" i="64"/>
  <c r="AN257" i="64"/>
  <c r="AM232" i="64"/>
  <c r="AP232" i="64"/>
  <c r="AL232" i="64"/>
  <c r="AN150" i="64"/>
  <c r="AO150" i="64"/>
  <c r="AI153" i="64"/>
  <c r="AJ153" i="64"/>
  <c r="AI205" i="64"/>
  <c r="AJ205" i="64"/>
  <c r="AS206" i="64"/>
  <c r="AT206" i="64"/>
  <c r="AN163" i="64"/>
  <c r="AO163" i="64"/>
  <c r="AL207" i="64"/>
  <c r="AM207" i="64"/>
  <c r="AP207" i="64"/>
  <c r="AR142" i="64"/>
  <c r="AQ142" i="64"/>
  <c r="AU142" i="64"/>
  <c r="AI173" i="64"/>
  <c r="AJ173" i="64"/>
  <c r="AR147" i="64"/>
  <c r="AQ147" i="64"/>
  <c r="AU147" i="64"/>
  <c r="AU251" i="64"/>
  <c r="AR251" i="64"/>
  <c r="AQ251" i="64"/>
  <c r="AM224" i="64"/>
  <c r="AP224" i="64"/>
  <c r="AL224" i="64"/>
  <c r="AU168" i="64"/>
  <c r="AR168" i="64"/>
  <c r="AQ168" i="64"/>
  <c r="AI244" i="64"/>
  <c r="AJ244" i="64"/>
  <c r="AN184" i="64"/>
  <c r="AO184" i="64"/>
  <c r="AV158" i="64"/>
  <c r="AZ158" i="64"/>
  <c r="AW158" i="64"/>
  <c r="AJ227" i="64"/>
  <c r="AI227" i="64"/>
  <c r="AQ188" i="64"/>
  <c r="AU188" i="64"/>
  <c r="AR188" i="64"/>
  <c r="AU161" i="64"/>
  <c r="AQ161" i="64"/>
  <c r="AR161" i="64"/>
  <c r="AW203" i="64"/>
  <c r="AV203" i="64"/>
  <c r="AZ203" i="64"/>
  <c r="AJ200" i="64"/>
  <c r="AI200" i="64"/>
  <c r="AU245" i="64"/>
  <c r="AQ245" i="64"/>
  <c r="AR245" i="64"/>
  <c r="AQ210" i="64"/>
  <c r="AR210" i="64"/>
  <c r="AU210" i="64"/>
  <c r="AR222" i="64"/>
  <c r="AU222" i="64"/>
  <c r="AQ222" i="64"/>
  <c r="AR225" i="64"/>
  <c r="AQ225" i="64"/>
  <c r="AU225" i="64"/>
  <c r="AQ174" i="64"/>
  <c r="AU174" i="64"/>
  <c r="AR174" i="64"/>
  <c r="AX191" i="64"/>
  <c r="AY191" i="64"/>
  <c r="AS157" i="64"/>
  <c r="AT157" i="64"/>
  <c r="AS185" i="64"/>
  <c r="AT185" i="64"/>
  <c r="AU246" i="64"/>
  <c r="AQ246" i="64"/>
  <c r="AR246" i="64"/>
  <c r="AS197" i="64"/>
  <c r="AT197" i="64"/>
  <c r="AV242" i="64"/>
  <c r="AW242" i="64"/>
  <c r="AZ242" i="64"/>
  <c r="BD236" i="64"/>
  <c r="BC236" i="64"/>
  <c r="BF236" i="64" s="1"/>
  <c r="AQ179" i="64"/>
  <c r="AU179" i="64"/>
  <c r="AR179" i="64"/>
  <c r="AQ177" i="64"/>
  <c r="AR177" i="64"/>
  <c r="AU177" i="64"/>
  <c r="AU252" i="64"/>
  <c r="AQ252" i="64"/>
  <c r="AR252" i="64"/>
  <c r="AT239" i="64"/>
  <c r="AS239" i="64"/>
  <c r="AM238" i="64"/>
  <c r="AL238" i="64"/>
  <c r="AP238" i="64"/>
  <c r="AI232" i="64"/>
  <c r="AJ232" i="64"/>
  <c r="AO233" i="64"/>
  <c r="AN233" i="64"/>
  <c r="AN167" i="64"/>
  <c r="AO167" i="64"/>
  <c r="AU166" i="64"/>
  <c r="AQ166" i="64"/>
  <c r="AR166" i="64"/>
  <c r="AJ215" i="64"/>
  <c r="AI215" i="64"/>
  <c r="AO183" i="64"/>
  <c r="AN183" i="64"/>
  <c r="AP223" i="64"/>
  <c r="AL223" i="64"/>
  <c r="AM223" i="64"/>
  <c r="AO204" i="64"/>
  <c r="AN204" i="64"/>
  <c r="AI207" i="64"/>
  <c r="AJ207" i="64"/>
  <c r="AT176" i="64"/>
  <c r="AS176" i="64"/>
  <c r="AM221" i="64"/>
  <c r="AL221" i="64"/>
  <c r="AP221" i="64"/>
  <c r="AU258" i="64"/>
  <c r="AQ258" i="64"/>
  <c r="AR258" i="64"/>
  <c r="BA198" i="64"/>
  <c r="BB198" i="64"/>
  <c r="AJ192" i="64"/>
  <c r="AI192" i="64"/>
  <c r="AW234" i="64"/>
  <c r="AV234" i="64"/>
  <c r="AZ234" i="64"/>
  <c r="AN162" i="64"/>
  <c r="AO162" i="64"/>
  <c r="AQ184" i="64"/>
  <c r="AR184" i="64"/>
  <c r="AU184" i="64"/>
  <c r="AN178" i="64"/>
  <c r="AO178" i="64"/>
  <c r="AY249" i="64"/>
  <c r="AX249" i="64"/>
  <c r="AT203" i="64"/>
  <c r="AS203" i="64"/>
  <c r="BB159" i="64"/>
  <c r="BA159" i="64"/>
  <c r="AT253" i="64"/>
  <c r="AS253" i="64"/>
  <c r="AO245" i="64"/>
  <c r="AN245" i="64"/>
  <c r="AN225" i="64"/>
  <c r="AO225" i="64"/>
  <c r="AN174" i="64"/>
  <c r="AO174" i="64"/>
  <c r="AU164" i="64"/>
  <c r="AQ164" i="64"/>
  <c r="AR164" i="64"/>
  <c r="AV157" i="64"/>
  <c r="AZ157" i="64"/>
  <c r="AW157" i="64"/>
  <c r="AT254" i="64"/>
  <c r="AS254" i="64"/>
  <c r="AN170" i="64"/>
  <c r="AO170" i="64"/>
  <c r="AN179" i="64"/>
  <c r="AO179" i="64"/>
  <c r="AI145" i="64"/>
  <c r="AJ145" i="64"/>
  <c r="AO252" i="64"/>
  <c r="AN252" i="64"/>
  <c r="AX209" i="64"/>
  <c r="AY209" i="64"/>
  <c r="AN189" i="64"/>
  <c r="AO189" i="64"/>
  <c r="AN148" i="64"/>
  <c r="AO148" i="64"/>
  <c r="AI238" i="64"/>
  <c r="AJ238" i="64"/>
  <c r="AU233" i="64"/>
  <c r="AQ233" i="64"/>
  <c r="AR233" i="64"/>
  <c r="AS235" i="64"/>
  <c r="AT235" i="64"/>
  <c r="AU240" i="64"/>
  <c r="AQ240" i="64"/>
  <c r="AR240" i="64"/>
  <c r="AL205" i="64"/>
  <c r="AM205" i="64"/>
  <c r="AP205" i="64"/>
  <c r="AO171" i="64"/>
  <c r="AN171" i="64"/>
  <c r="AP211" i="64"/>
  <c r="AL211" i="64"/>
  <c r="AM211" i="64"/>
  <c r="AR204" i="64"/>
  <c r="AQ204" i="64"/>
  <c r="AU204" i="64"/>
  <c r="AP217" i="64"/>
  <c r="AL217" i="64"/>
  <c r="AM217" i="64"/>
  <c r="AS156" i="64"/>
  <c r="AT156" i="64"/>
  <c r="AW176" i="64"/>
  <c r="AV176" i="64"/>
  <c r="AZ176" i="64"/>
  <c r="AX198" i="64"/>
  <c r="AY198" i="64"/>
  <c r="AM173" i="64"/>
  <c r="AL173" i="64"/>
  <c r="AP173" i="64"/>
  <c r="AM192" i="64"/>
  <c r="AP192" i="64"/>
  <c r="AL192" i="64"/>
  <c r="AQ218" i="64"/>
  <c r="AR218" i="64"/>
  <c r="AU218" i="64"/>
  <c r="AO251" i="64"/>
  <c r="AN251" i="64"/>
  <c r="AN152" i="64"/>
  <c r="AO152" i="64"/>
  <c r="AJ224" i="64"/>
  <c r="AI224" i="64"/>
  <c r="AW143" i="64"/>
  <c r="AZ143" i="64"/>
  <c r="AV143" i="64"/>
  <c r="AN168" i="64"/>
  <c r="AO168" i="64"/>
  <c r="AY231" i="64"/>
  <c r="AX231" i="64"/>
  <c r="AR219" i="64"/>
  <c r="AQ219" i="64"/>
  <c r="AU219" i="64"/>
  <c r="AO188" i="64"/>
  <c r="AN188" i="64"/>
  <c r="AN161" i="64"/>
  <c r="AO161" i="64"/>
  <c r="AY159" i="64"/>
  <c r="AX159" i="64"/>
  <c r="AW253" i="64"/>
  <c r="AZ253" i="64"/>
  <c r="AV253" i="64"/>
  <c r="AN222" i="64"/>
  <c r="AO222" i="64"/>
  <c r="AO196" i="64"/>
  <c r="AN196" i="64"/>
  <c r="AZ144" i="64"/>
  <c r="AW144" i="64"/>
  <c r="AV144" i="64"/>
  <c r="AN190" i="64"/>
  <c r="AO190" i="64"/>
  <c r="AQ180" i="64"/>
  <c r="AU180" i="64"/>
  <c r="AR180" i="64"/>
  <c r="AN216" i="64"/>
  <c r="AO216" i="64"/>
  <c r="AL250" i="64"/>
  <c r="AM250" i="64"/>
  <c r="AP250" i="64"/>
  <c r="BA209" i="64"/>
  <c r="BB209" i="64"/>
  <c r="AQ189" i="64"/>
  <c r="AR189" i="64"/>
  <c r="AU189" i="64"/>
  <c r="AV239" i="64"/>
  <c r="AZ239" i="64"/>
  <c r="AW239" i="64"/>
  <c r="AR148" i="64"/>
  <c r="AU148" i="64"/>
  <c r="AQ148" i="64"/>
  <c r="AI182" i="64"/>
  <c r="AJ182" i="64"/>
  <c r="AO240" i="64"/>
  <c r="AN240" i="64"/>
  <c r="AN166" i="64"/>
  <c r="AO166" i="64"/>
  <c r="AO172" i="64"/>
  <c r="AN172" i="64"/>
  <c r="BC213" i="64"/>
  <c r="BF213" i="64" s="1"/>
  <c r="BD213" i="64"/>
  <c r="AQ183" i="64"/>
  <c r="AR183" i="64"/>
  <c r="AU183" i="64"/>
  <c r="AV202" i="64"/>
  <c r="AW202" i="64"/>
  <c r="AZ202" i="64"/>
  <c r="AI223" i="64"/>
  <c r="AJ223" i="64"/>
  <c r="AU160" i="64"/>
  <c r="AQ160" i="64"/>
  <c r="AR160" i="64"/>
  <c r="AV156" i="64"/>
  <c r="AZ156" i="64"/>
  <c r="AW156" i="64"/>
  <c r="AJ221" i="64"/>
  <c r="AI221" i="64"/>
  <c r="BB187" i="64"/>
  <c r="BA187" i="64"/>
  <c r="AN218" i="64"/>
  <c r="AO218" i="64"/>
  <c r="AU169" i="64"/>
  <c r="AQ169" i="64"/>
  <c r="AR169" i="64"/>
  <c r="AR152" i="64"/>
  <c r="AU152" i="64"/>
  <c r="AQ152" i="64"/>
  <c r="AW146" i="64"/>
  <c r="AZ146" i="64"/>
  <c r="AV146" i="64"/>
  <c r="AU165" i="64"/>
  <c r="AR165" i="64"/>
  <c r="AQ165" i="64"/>
  <c r="AQ212" i="64"/>
  <c r="AR212" i="64"/>
  <c r="AU212" i="64"/>
  <c r="BA249" i="64"/>
  <c r="BB249" i="64"/>
  <c r="AN219" i="64"/>
  <c r="AO219" i="64"/>
  <c r="AS247" i="64"/>
  <c r="AT247" i="64"/>
  <c r="AU228" i="64"/>
  <c r="AR228" i="64"/>
  <c r="AQ228" i="64"/>
  <c r="AN164" i="64"/>
  <c r="AO164" i="64"/>
  <c r="AP30" i="64"/>
  <c r="AU30" i="64" s="1"/>
  <c r="AL30" i="64"/>
  <c r="AR104" i="64"/>
  <c r="AQ104" i="64"/>
  <c r="AU104" i="64"/>
  <c r="AN104" i="64"/>
  <c r="AO104" i="64"/>
  <c r="AJ63" i="64"/>
  <c r="AI63" i="64"/>
  <c r="AP63" i="64"/>
  <c r="AM63" i="64"/>
  <c r="AL63" i="64"/>
  <c r="AN98" i="64"/>
  <c r="AO98" i="64"/>
  <c r="AU57" i="64"/>
  <c r="AQ57" i="64"/>
  <c r="AR57" i="64"/>
  <c r="AJ100" i="64"/>
  <c r="AI100" i="64"/>
  <c r="AN102" i="64"/>
  <c r="AO102" i="64"/>
  <c r="AJ69" i="64"/>
  <c r="AI69" i="64"/>
  <c r="AQ96" i="64"/>
  <c r="AR96" i="64"/>
  <c r="AU96" i="64"/>
  <c r="AN75" i="64"/>
  <c r="AO75" i="64"/>
  <c r="AO57" i="64"/>
  <c r="AN57" i="64"/>
  <c r="AP100" i="64"/>
  <c r="AL100" i="64"/>
  <c r="AM100" i="64"/>
  <c r="AQ81" i="64"/>
  <c r="AU81" i="64"/>
  <c r="AR81" i="64"/>
  <c r="AQ75" i="64"/>
  <c r="AU75" i="64"/>
  <c r="AR75" i="64"/>
  <c r="AR94" i="64"/>
  <c r="AU94" i="64"/>
  <c r="AQ94" i="64"/>
  <c r="AQ61" i="64"/>
  <c r="AR61" i="64"/>
  <c r="AU61" i="64"/>
  <c r="AO81" i="64"/>
  <c r="AN81" i="64"/>
  <c r="AR98" i="64"/>
  <c r="AQ98" i="64"/>
  <c r="AU98" i="64"/>
  <c r="AO61" i="64"/>
  <c r="AN61" i="64"/>
  <c r="AU102" i="64"/>
  <c r="AR102" i="64"/>
  <c r="AQ102" i="64"/>
  <c r="AM69" i="64"/>
  <c r="AL69" i="64"/>
  <c r="AP69" i="64"/>
  <c r="AO94" i="64"/>
  <c r="AN94" i="64"/>
  <c r="AN96" i="64"/>
  <c r="AO96" i="64"/>
  <c r="AU93" i="64"/>
  <c r="AR93" i="64"/>
  <c r="AQ93" i="64"/>
  <c r="AR74" i="64"/>
  <c r="AQ74" i="64"/>
  <c r="AU74" i="64"/>
  <c r="AJ129" i="64"/>
  <c r="AI129" i="64"/>
  <c r="AN20" i="64"/>
  <c r="AO20" i="64"/>
  <c r="AJ68" i="64"/>
  <c r="AI68" i="64"/>
  <c r="AO56" i="64"/>
  <c r="AN56" i="64"/>
  <c r="AN84" i="64"/>
  <c r="AO84" i="64"/>
  <c r="AP19" i="64"/>
  <c r="AM19" i="64"/>
  <c r="AL19" i="64"/>
  <c r="AO99" i="64"/>
  <c r="AN99" i="64"/>
  <c r="AP31" i="64"/>
  <c r="AM31" i="64"/>
  <c r="AL31" i="64"/>
  <c r="AP76" i="64"/>
  <c r="AM76" i="64"/>
  <c r="AL76" i="64"/>
  <c r="AN133" i="64"/>
  <c r="AO133" i="64"/>
  <c r="AN38" i="64"/>
  <c r="AO38" i="64"/>
  <c r="AY53" i="64"/>
  <c r="AX53" i="64"/>
  <c r="AP43" i="64"/>
  <c r="AM43" i="64"/>
  <c r="AL43" i="64"/>
  <c r="AN78" i="64"/>
  <c r="AO78" i="64"/>
  <c r="AR12" i="64"/>
  <c r="AQ12" i="64"/>
  <c r="AU12" i="64"/>
  <c r="AJ7" i="64"/>
  <c r="AI7" i="64"/>
  <c r="AN54" i="64"/>
  <c r="AO54" i="64"/>
  <c r="AP137" i="64"/>
  <c r="AL137" i="64"/>
  <c r="AM137" i="64"/>
  <c r="AQ132" i="64"/>
  <c r="AR132" i="64"/>
  <c r="AU132" i="64"/>
  <c r="AP5" i="64"/>
  <c r="AM5" i="64"/>
  <c r="AL5" i="64"/>
  <c r="AI140" i="64"/>
  <c r="AJ140" i="64"/>
  <c r="AJ125" i="64"/>
  <c r="AI125" i="64"/>
  <c r="AP139" i="64"/>
  <c r="AM139" i="64"/>
  <c r="AL139" i="64"/>
  <c r="AJ21" i="64"/>
  <c r="AI21" i="64"/>
  <c r="AO95" i="64"/>
  <c r="AN95" i="64"/>
  <c r="AW124" i="64"/>
  <c r="AZ124" i="64"/>
  <c r="AV124" i="64"/>
  <c r="AJ123" i="64"/>
  <c r="AI123" i="64"/>
  <c r="AU97" i="64"/>
  <c r="AR97" i="64"/>
  <c r="AQ97" i="64"/>
  <c r="AJ17" i="64"/>
  <c r="AI17" i="64"/>
  <c r="AP11" i="64"/>
  <c r="AM11" i="64"/>
  <c r="AL11" i="64"/>
  <c r="AP64" i="64"/>
  <c r="AM64" i="64"/>
  <c r="AL64" i="64"/>
  <c r="AR34" i="64"/>
  <c r="AQ34" i="64"/>
  <c r="AU34" i="64"/>
  <c r="AR24" i="64"/>
  <c r="AQ24" i="64"/>
  <c r="AU24" i="64"/>
  <c r="AR107" i="64"/>
  <c r="AU107" i="64"/>
  <c r="AQ107" i="64"/>
  <c r="AQ120" i="64"/>
  <c r="AR120" i="64"/>
  <c r="AU120" i="64"/>
  <c r="AR32" i="64"/>
  <c r="AQ32" i="64"/>
  <c r="AU32" i="64"/>
  <c r="AW118" i="64"/>
  <c r="AZ118" i="64"/>
  <c r="AV118" i="64"/>
  <c r="AW136" i="64"/>
  <c r="AZ136" i="64"/>
  <c r="AV136" i="64"/>
  <c r="AJ35" i="64"/>
  <c r="AI35" i="64"/>
  <c r="AN110" i="64"/>
  <c r="AO110" i="64"/>
  <c r="AR44" i="64"/>
  <c r="AQ44" i="64"/>
  <c r="AU44" i="64"/>
  <c r="AP39" i="64"/>
  <c r="AL39" i="64"/>
  <c r="AM39" i="64"/>
  <c r="AR60" i="64"/>
  <c r="AQ60" i="64"/>
  <c r="AU60" i="64"/>
  <c r="AS92" i="64"/>
  <c r="AT92" i="64"/>
  <c r="AJ37" i="64"/>
  <c r="AI37" i="64"/>
  <c r="AN16" i="64"/>
  <c r="AO16" i="64"/>
  <c r="AN50" i="64"/>
  <c r="AO50" i="64"/>
  <c r="AN40" i="64"/>
  <c r="AO40" i="64"/>
  <c r="AU84" i="64"/>
  <c r="AR84" i="64"/>
  <c r="AQ84" i="64"/>
  <c r="AN14" i="64"/>
  <c r="AO14" i="64"/>
  <c r="AN115" i="64"/>
  <c r="AO115" i="64"/>
  <c r="AR28" i="64"/>
  <c r="AQ28" i="64"/>
  <c r="AU28" i="64"/>
  <c r="AQ112" i="64"/>
  <c r="AU112" i="64"/>
  <c r="AR112" i="64"/>
  <c r="AR103" i="64"/>
  <c r="AU103" i="64"/>
  <c r="AQ103" i="64"/>
  <c r="AJ29" i="64"/>
  <c r="AI29" i="64"/>
  <c r="AJ76" i="64"/>
  <c r="AI76" i="64"/>
  <c r="AN48" i="64"/>
  <c r="AO48" i="64"/>
  <c r="AR26" i="64"/>
  <c r="AQ26" i="64"/>
  <c r="AU26" i="64"/>
  <c r="AP113" i="64"/>
  <c r="AL113" i="64"/>
  <c r="AM113" i="64"/>
  <c r="AR138" i="64"/>
  <c r="AQ138" i="64"/>
  <c r="AU138" i="64"/>
  <c r="AJ51" i="64"/>
  <c r="AI51" i="64"/>
  <c r="AQ78" i="64"/>
  <c r="AU78" i="64"/>
  <c r="AR78" i="64"/>
  <c r="AJ47" i="64"/>
  <c r="AI47" i="64"/>
  <c r="AP111" i="64"/>
  <c r="AM111" i="64"/>
  <c r="AL111" i="64"/>
  <c r="AP7" i="64"/>
  <c r="AM7" i="64"/>
  <c r="AL7" i="64"/>
  <c r="AQ77" i="64"/>
  <c r="AU77" i="64"/>
  <c r="AR77" i="64"/>
  <c r="AO91" i="64"/>
  <c r="AN91" i="64"/>
  <c r="AU54" i="64"/>
  <c r="AR54" i="64"/>
  <c r="AQ54" i="64"/>
  <c r="AL140" i="64"/>
  <c r="AM140" i="64"/>
  <c r="AP140" i="64"/>
  <c r="AU121" i="64"/>
  <c r="AQ121" i="64"/>
  <c r="AR121" i="64"/>
  <c r="AQ67" i="64"/>
  <c r="AR67" i="64"/>
  <c r="AU67" i="64"/>
  <c r="AP21" i="64"/>
  <c r="AL21" i="64"/>
  <c r="AM21" i="64"/>
  <c r="AJ131" i="64"/>
  <c r="AI131" i="64"/>
  <c r="AN6" i="64"/>
  <c r="AO6" i="64"/>
  <c r="AJ27" i="64"/>
  <c r="AI27" i="64"/>
  <c r="AP17" i="64"/>
  <c r="AM17" i="64"/>
  <c r="AL17" i="64"/>
  <c r="AJ64" i="64"/>
  <c r="AI64" i="64"/>
  <c r="AJ3" i="64"/>
  <c r="AI3" i="64"/>
  <c r="AJ23" i="64"/>
  <c r="AI23" i="64"/>
  <c r="AQ128" i="64"/>
  <c r="AU128" i="64"/>
  <c r="AR128" i="64"/>
  <c r="AN120" i="64"/>
  <c r="AO120" i="64"/>
  <c r="AN62" i="64"/>
  <c r="AO62" i="64"/>
  <c r="AJ13" i="64"/>
  <c r="AI13" i="64"/>
  <c r="AN4" i="64"/>
  <c r="AO4" i="64"/>
  <c r="AJ119" i="64"/>
  <c r="AI119" i="64"/>
  <c r="AU109" i="64"/>
  <c r="AQ109" i="64"/>
  <c r="AR109" i="64"/>
  <c r="AP35" i="64"/>
  <c r="AM35" i="64"/>
  <c r="AL35" i="64"/>
  <c r="AU127" i="64"/>
  <c r="AQ127" i="64"/>
  <c r="AR127" i="64"/>
  <c r="AR30" i="64"/>
  <c r="AR42" i="64"/>
  <c r="AQ42" i="64"/>
  <c r="AU42" i="64"/>
  <c r="AW92" i="64"/>
  <c r="AV92" i="64"/>
  <c r="AZ92" i="64"/>
  <c r="AP37" i="64"/>
  <c r="AM37" i="64"/>
  <c r="AL37" i="64"/>
  <c r="AR56" i="64"/>
  <c r="AQ56" i="64"/>
  <c r="AU56" i="64"/>
  <c r="AN80" i="64"/>
  <c r="AO80" i="64"/>
  <c r="AO112" i="64"/>
  <c r="AN112" i="64"/>
  <c r="AR99" i="64"/>
  <c r="AU99" i="64"/>
  <c r="AQ99" i="64"/>
  <c r="AP29" i="64"/>
  <c r="AM29" i="64"/>
  <c r="AL29" i="64"/>
  <c r="AR8" i="64"/>
  <c r="AQ8" i="64"/>
  <c r="AU8" i="64"/>
  <c r="AU133" i="64"/>
  <c r="AQ133" i="64"/>
  <c r="AR133" i="64"/>
  <c r="AO138" i="64"/>
  <c r="AN138" i="64"/>
  <c r="AP51" i="64"/>
  <c r="AL51" i="64"/>
  <c r="AM51" i="64"/>
  <c r="AN101" i="64"/>
  <c r="AO101" i="64"/>
  <c r="AQ79" i="64"/>
  <c r="AR79" i="64"/>
  <c r="AU79" i="64"/>
  <c r="AN12" i="64"/>
  <c r="AO12" i="64"/>
  <c r="AP47" i="64"/>
  <c r="AM47" i="64"/>
  <c r="AL47" i="64"/>
  <c r="AQ71" i="64"/>
  <c r="AU71" i="64"/>
  <c r="AR71" i="64"/>
  <c r="AL141" i="64"/>
  <c r="AM141" i="64"/>
  <c r="AP141" i="64"/>
  <c r="AJ111" i="64"/>
  <c r="AI111" i="64"/>
  <c r="AN105" i="64"/>
  <c r="AO105" i="64"/>
  <c r="AR91" i="64"/>
  <c r="AU91" i="64"/>
  <c r="AQ91" i="64"/>
  <c r="AQ134" i="64"/>
  <c r="AU134" i="64"/>
  <c r="AR134" i="64"/>
  <c r="AJ137" i="64"/>
  <c r="AI137" i="64"/>
  <c r="AN132" i="64"/>
  <c r="AO132" i="64"/>
  <c r="AQ116" i="64"/>
  <c r="AU116" i="64"/>
  <c r="AR116" i="64"/>
  <c r="AN72" i="64"/>
  <c r="AO72" i="64"/>
  <c r="AO67" i="64"/>
  <c r="AN67" i="64"/>
  <c r="AI139" i="64"/>
  <c r="AJ139" i="64"/>
  <c r="AR95" i="64"/>
  <c r="AU95" i="64"/>
  <c r="AQ95" i="64"/>
  <c r="AR52" i="64"/>
  <c r="AQ52" i="64"/>
  <c r="AU52" i="64"/>
  <c r="AJ45" i="64"/>
  <c r="AI45" i="64"/>
  <c r="AJ25" i="64"/>
  <c r="AI25" i="64"/>
  <c r="AP27" i="64"/>
  <c r="AL27" i="64"/>
  <c r="AM27" i="64"/>
  <c r="AJ9" i="64"/>
  <c r="AI9" i="64"/>
  <c r="AR10" i="64"/>
  <c r="AQ10" i="64"/>
  <c r="AU10" i="64"/>
  <c r="AP3" i="64"/>
  <c r="AL3" i="64"/>
  <c r="AM3" i="64"/>
  <c r="AP23" i="64"/>
  <c r="AM23" i="64"/>
  <c r="AL23" i="64"/>
  <c r="AN128" i="64"/>
  <c r="AO128" i="64"/>
  <c r="AN34" i="64"/>
  <c r="AO34" i="64"/>
  <c r="AN24" i="64"/>
  <c r="AO24" i="64"/>
  <c r="AU62" i="64"/>
  <c r="AR62" i="64"/>
  <c r="AQ62" i="64"/>
  <c r="AN32" i="64"/>
  <c r="AO32" i="64"/>
  <c r="AP13" i="64"/>
  <c r="AM13" i="64"/>
  <c r="AL13" i="64"/>
  <c r="AZ55" i="64"/>
  <c r="AW55" i="64"/>
  <c r="AV55" i="64"/>
  <c r="AQ65" i="64"/>
  <c r="AU65" i="64"/>
  <c r="AR65" i="64"/>
  <c r="AZ59" i="64"/>
  <c r="AW59" i="64"/>
  <c r="AV59" i="64"/>
  <c r="AP135" i="64"/>
  <c r="AM135" i="64"/>
  <c r="AL135" i="64"/>
  <c r="AN44" i="64"/>
  <c r="AO44" i="64"/>
  <c r="AS85" i="64"/>
  <c r="AT85" i="64"/>
  <c r="AR36" i="64"/>
  <c r="AQ36" i="64"/>
  <c r="AU36" i="64"/>
  <c r="AU115" i="64"/>
  <c r="AQ115" i="64"/>
  <c r="AR115" i="64"/>
  <c r="AN28" i="64"/>
  <c r="AO28" i="64"/>
  <c r="AQ83" i="64"/>
  <c r="AR83" i="64"/>
  <c r="AU83" i="64"/>
  <c r="AN26" i="64"/>
  <c r="AO26" i="64"/>
  <c r="AJ113" i="64"/>
  <c r="AI113" i="64"/>
  <c r="AN86" i="64"/>
  <c r="AO86" i="64"/>
  <c r="AO79" i="64"/>
  <c r="AN79" i="64"/>
  <c r="AR46" i="64"/>
  <c r="AQ46" i="64"/>
  <c r="AU46" i="64"/>
  <c r="AI141" i="64"/>
  <c r="AJ141" i="64"/>
  <c r="AN58" i="64"/>
  <c r="AO58" i="64"/>
  <c r="AO77" i="64"/>
  <c r="AN77" i="64"/>
  <c r="AN134" i="64"/>
  <c r="AO134" i="64"/>
  <c r="AN116" i="64"/>
  <c r="AO116" i="64"/>
  <c r="AQ130" i="64"/>
  <c r="AU130" i="64"/>
  <c r="AR130" i="64"/>
  <c r="AJ15" i="64"/>
  <c r="AI15" i="64"/>
  <c r="AN66" i="64"/>
  <c r="AO66" i="64"/>
  <c r="AQ72" i="64"/>
  <c r="AU72" i="64"/>
  <c r="AR72" i="64"/>
  <c r="AR18" i="64"/>
  <c r="AQ18" i="64"/>
  <c r="AU18" i="64"/>
  <c r="AQ108" i="64"/>
  <c r="AR108" i="64"/>
  <c r="AU108" i="64"/>
  <c r="AQ87" i="64"/>
  <c r="AU87" i="64"/>
  <c r="AR87" i="64"/>
  <c r="AJ33" i="64"/>
  <c r="AI33" i="64"/>
  <c r="AP45" i="64"/>
  <c r="AL45" i="64"/>
  <c r="AM45" i="64"/>
  <c r="AP25" i="64"/>
  <c r="AM25" i="64"/>
  <c r="AL25" i="64"/>
  <c r="AP9" i="64"/>
  <c r="AL9" i="64"/>
  <c r="AM9" i="64"/>
  <c r="AP70" i="64"/>
  <c r="AM70" i="64"/>
  <c r="AL70" i="64"/>
  <c r="AQ89" i="64"/>
  <c r="AU89" i="64"/>
  <c r="AR89" i="64"/>
  <c r="AQ114" i="64"/>
  <c r="AR114" i="64"/>
  <c r="AU114" i="64"/>
  <c r="AR22" i="64"/>
  <c r="AQ22" i="64"/>
  <c r="AU22" i="64"/>
  <c r="AJ135" i="64"/>
  <c r="AI135" i="64"/>
  <c r="AN30" i="64"/>
  <c r="AO30" i="64"/>
  <c r="AN42" i="64"/>
  <c r="AO42" i="64"/>
  <c r="AN93" i="64"/>
  <c r="AO93" i="64"/>
  <c r="AN74" i="64"/>
  <c r="AO74" i="64"/>
  <c r="AR20" i="64"/>
  <c r="AQ20" i="64"/>
  <c r="AU20" i="64"/>
  <c r="AW85" i="64"/>
  <c r="AV85" i="64"/>
  <c r="AZ85" i="64"/>
  <c r="AR80" i="64"/>
  <c r="AQ80" i="64"/>
  <c r="AU80" i="64"/>
  <c r="AQ126" i="64"/>
  <c r="AR126" i="64"/>
  <c r="AU126" i="64"/>
  <c r="AN8" i="64"/>
  <c r="AO8" i="64"/>
  <c r="AO83" i="64"/>
  <c r="AN83" i="64"/>
  <c r="AR38" i="64"/>
  <c r="AQ38" i="64"/>
  <c r="AU38" i="64"/>
  <c r="BB53" i="64"/>
  <c r="BA53" i="64"/>
  <c r="AU86" i="64"/>
  <c r="AR86" i="64"/>
  <c r="AQ86" i="64"/>
  <c r="AJ49" i="64"/>
  <c r="AI49" i="64"/>
  <c r="AP82" i="64"/>
  <c r="AM82" i="64"/>
  <c r="AL82" i="64"/>
  <c r="AU101" i="64"/>
  <c r="AR101" i="64"/>
  <c r="AQ101" i="64"/>
  <c r="AP117" i="64"/>
  <c r="AM117" i="64"/>
  <c r="AL117" i="64"/>
  <c r="AO71" i="64"/>
  <c r="AN71" i="64"/>
  <c r="AU58" i="64"/>
  <c r="AR58" i="64"/>
  <c r="AQ58" i="64"/>
  <c r="AU105" i="64"/>
  <c r="AR105" i="64"/>
  <c r="AQ105" i="64"/>
  <c r="AO130" i="64"/>
  <c r="AN130" i="64"/>
  <c r="AP15" i="64"/>
  <c r="AL15" i="64"/>
  <c r="AM15" i="64"/>
  <c r="AQ66" i="64"/>
  <c r="AU66" i="64"/>
  <c r="AR66" i="64"/>
  <c r="AP125" i="64"/>
  <c r="AL125" i="64"/>
  <c r="AM125" i="64"/>
  <c r="AN52" i="64"/>
  <c r="AO52" i="64"/>
  <c r="AQ73" i="64"/>
  <c r="AR73" i="64"/>
  <c r="AU73" i="64"/>
  <c r="AN108" i="64"/>
  <c r="AO108" i="64"/>
  <c r="AN87" i="64"/>
  <c r="AO87" i="64"/>
  <c r="AP33" i="64"/>
  <c r="AL33" i="64"/>
  <c r="AM33" i="64"/>
  <c r="AN97" i="64"/>
  <c r="AO97" i="64"/>
  <c r="AN90" i="64"/>
  <c r="AO90" i="64"/>
  <c r="AN10" i="64"/>
  <c r="AO10" i="64"/>
  <c r="AJ70" i="64"/>
  <c r="AI70" i="64"/>
  <c r="AS106" i="64"/>
  <c r="AT106" i="64"/>
  <c r="AN88" i="64"/>
  <c r="AO88" i="64"/>
  <c r="AJ41" i="64"/>
  <c r="AI41" i="64"/>
  <c r="AO107" i="64"/>
  <c r="AN107" i="64"/>
  <c r="AN89" i="64"/>
  <c r="AO89" i="64"/>
  <c r="AQ122" i="64"/>
  <c r="AU122" i="64"/>
  <c r="AR122" i="64"/>
  <c r="AS55" i="64"/>
  <c r="AT55" i="64"/>
  <c r="AO65" i="64"/>
  <c r="AN65" i="64"/>
  <c r="AS59" i="64"/>
  <c r="AT59" i="64"/>
  <c r="AO60" i="64"/>
  <c r="AN60" i="64"/>
  <c r="AR16" i="64"/>
  <c r="AQ16" i="64"/>
  <c r="AU16" i="64"/>
  <c r="AR50" i="64"/>
  <c r="AQ50" i="64"/>
  <c r="AU50" i="64"/>
  <c r="AP129" i="64"/>
  <c r="AM129" i="64"/>
  <c r="AL129" i="64"/>
  <c r="AP68" i="64"/>
  <c r="AL68" i="64"/>
  <c r="AM68" i="64"/>
  <c r="AN36" i="64"/>
  <c r="AO36" i="64"/>
  <c r="AR40" i="64"/>
  <c r="AQ40" i="64"/>
  <c r="AU40" i="64"/>
  <c r="AR14" i="64"/>
  <c r="AQ14" i="64"/>
  <c r="AU14" i="64"/>
  <c r="AO103" i="64"/>
  <c r="AN103" i="64"/>
  <c r="AJ19" i="64"/>
  <c r="AI19" i="64"/>
  <c r="AJ31" i="64"/>
  <c r="AI31" i="64"/>
  <c r="AN126" i="64"/>
  <c r="AO126" i="64"/>
  <c r="AR48" i="64"/>
  <c r="AQ48" i="64"/>
  <c r="AU48" i="64"/>
  <c r="AJ43" i="64"/>
  <c r="AI43" i="64"/>
  <c r="AP49" i="64"/>
  <c r="AM49" i="64"/>
  <c r="AL49" i="64"/>
  <c r="AJ82" i="64"/>
  <c r="AI82" i="64"/>
  <c r="AN46" i="64"/>
  <c r="AO46" i="64"/>
  <c r="AJ117" i="64"/>
  <c r="AI117" i="64"/>
  <c r="AJ5" i="64"/>
  <c r="AI5" i="64"/>
  <c r="AN121" i="64"/>
  <c r="AO121" i="64"/>
  <c r="AN18" i="64"/>
  <c r="AO18" i="64"/>
  <c r="AP131" i="64"/>
  <c r="AL131" i="64"/>
  <c r="AM131" i="64"/>
  <c r="AS124" i="64"/>
  <c r="AT124" i="64"/>
  <c r="AP123" i="64"/>
  <c r="AM123" i="64"/>
  <c r="AL123" i="64"/>
  <c r="AO73" i="64"/>
  <c r="AN73" i="64"/>
  <c r="AR6" i="64"/>
  <c r="AQ6" i="64"/>
  <c r="AU6" i="64"/>
  <c r="AQ90" i="64"/>
  <c r="AR90" i="64"/>
  <c r="AU90" i="64"/>
  <c r="AJ11" i="64"/>
  <c r="AI11" i="64"/>
  <c r="AW106" i="64"/>
  <c r="AZ106" i="64"/>
  <c r="AV106" i="64"/>
  <c r="AR88" i="64"/>
  <c r="AQ88" i="64"/>
  <c r="AU88" i="64"/>
  <c r="AP41" i="64"/>
  <c r="AM41" i="64"/>
  <c r="AL41" i="64"/>
  <c r="AN122" i="64"/>
  <c r="AO122" i="64"/>
  <c r="AN114" i="64"/>
  <c r="AO114" i="64"/>
  <c r="AS118" i="64"/>
  <c r="AT118" i="64"/>
  <c r="AR4" i="64"/>
  <c r="AQ4" i="64"/>
  <c r="AU4" i="64"/>
  <c r="AN22" i="64"/>
  <c r="AO22" i="64"/>
  <c r="AP119" i="64"/>
  <c r="AL119" i="64"/>
  <c r="AM119" i="64"/>
  <c r="AN109" i="64"/>
  <c r="AO109" i="64"/>
  <c r="AS136" i="64"/>
  <c r="AT136" i="64"/>
  <c r="AQ110" i="64"/>
  <c r="AU110" i="64"/>
  <c r="AR110" i="64"/>
  <c r="AN127" i="64"/>
  <c r="AO127" i="64"/>
  <c r="AJ39" i="64"/>
  <c r="AI39" i="64"/>
  <c r="AO348" i="65"/>
  <c r="AN348" i="65"/>
  <c r="AQ348" i="65"/>
  <c r="AU348" i="65"/>
  <c r="AR348" i="65"/>
  <c r="AR189" i="65"/>
  <c r="AQ189" i="65"/>
  <c r="AU189" i="65"/>
  <c r="AN189" i="65"/>
  <c r="AO189" i="65"/>
  <c r="AO68" i="65"/>
  <c r="AN68" i="65"/>
  <c r="AQ68" i="65"/>
  <c r="AR68" i="65"/>
  <c r="AU68" i="65"/>
  <c r="AR260" i="65"/>
  <c r="AU260" i="65"/>
  <c r="AQ260" i="65"/>
  <c r="AO260" i="65"/>
  <c r="AN260" i="65"/>
  <c r="AQ252" i="65"/>
  <c r="AU252" i="65"/>
  <c r="AR252" i="65"/>
  <c r="AN252" i="65"/>
  <c r="AO252" i="65"/>
  <c r="AM430" i="65"/>
  <c r="AP430" i="65"/>
  <c r="AL430" i="65"/>
  <c r="AJ219" i="65"/>
  <c r="AI219" i="65"/>
  <c r="AM109" i="65"/>
  <c r="AL109" i="65"/>
  <c r="AP109" i="65"/>
  <c r="AO62" i="65"/>
  <c r="AN62" i="65"/>
  <c r="AJ138" i="65"/>
  <c r="AI138" i="65"/>
  <c r="AL57" i="65"/>
  <c r="AM57" i="65"/>
  <c r="AP57" i="65"/>
  <c r="AP61" i="65"/>
  <c r="AM61" i="65"/>
  <c r="AL61" i="65"/>
  <c r="AO199" i="65"/>
  <c r="AN199" i="65"/>
  <c r="AP93" i="65"/>
  <c r="AM93" i="65"/>
  <c r="AL93" i="65"/>
  <c r="AP291" i="65"/>
  <c r="AM291" i="65"/>
  <c r="AL291" i="65"/>
  <c r="AR89" i="65"/>
  <c r="AQ89" i="65"/>
  <c r="AU89" i="65"/>
  <c r="AR193" i="65"/>
  <c r="AQ193" i="65"/>
  <c r="AU193" i="65"/>
  <c r="AI171" i="65"/>
  <c r="AJ171" i="65"/>
  <c r="AM288" i="65"/>
  <c r="AP288" i="65"/>
  <c r="AL288" i="65"/>
  <c r="AN468" i="65"/>
  <c r="AO468" i="65"/>
  <c r="AL442" i="65"/>
  <c r="AP442" i="65"/>
  <c r="AM442" i="65"/>
  <c r="AU187" i="65"/>
  <c r="AR187" i="65"/>
  <c r="AQ187" i="65"/>
  <c r="AR264" i="65"/>
  <c r="AU264" i="65"/>
  <c r="AQ264" i="65"/>
  <c r="AT272" i="65"/>
  <c r="AS272" i="65"/>
  <c r="AJ430" i="65"/>
  <c r="AI430" i="65"/>
  <c r="AI57" i="65"/>
  <c r="AJ57" i="65"/>
  <c r="AJ247" i="65"/>
  <c r="AI247" i="65"/>
  <c r="AI487" i="65"/>
  <c r="AJ487" i="65"/>
  <c r="AO187" i="65"/>
  <c r="AN187" i="65"/>
  <c r="AU75" i="65"/>
  <c r="AQ75" i="65"/>
  <c r="AR75" i="65"/>
  <c r="AM87" i="65"/>
  <c r="AL87" i="65"/>
  <c r="AP87" i="65"/>
  <c r="AJ109" i="65"/>
  <c r="AI109" i="65"/>
  <c r="AI61" i="65"/>
  <c r="AJ61" i="65"/>
  <c r="AJ93" i="65"/>
  <c r="AI93" i="65"/>
  <c r="AR99" i="65"/>
  <c r="AQ99" i="65"/>
  <c r="AU99" i="65"/>
  <c r="AM441" i="65"/>
  <c r="AL441" i="65"/>
  <c r="AP441" i="65"/>
  <c r="AN67" i="65"/>
  <c r="AO67" i="65"/>
  <c r="AN77" i="65"/>
  <c r="AO77" i="65"/>
  <c r="AP351" i="65"/>
  <c r="AL351" i="65"/>
  <c r="AM351" i="65"/>
  <c r="AU327" i="65"/>
  <c r="AQ327" i="65"/>
  <c r="AR327" i="65"/>
  <c r="AQ462" i="65"/>
  <c r="AU462" i="65"/>
  <c r="AR462" i="65"/>
  <c r="AM362" i="65"/>
  <c r="AP362" i="65"/>
  <c r="AL362" i="65"/>
  <c r="AP370" i="65"/>
  <c r="AL370" i="65"/>
  <c r="AM370" i="65"/>
  <c r="AL380" i="65"/>
  <c r="AP380" i="65"/>
  <c r="AM380" i="65"/>
  <c r="AI111" i="65"/>
  <c r="AJ111" i="65"/>
  <c r="AL79" i="65"/>
  <c r="AM79" i="65"/>
  <c r="AP79" i="65"/>
  <c r="AM219" i="65"/>
  <c r="AL219" i="65"/>
  <c r="AP219" i="65"/>
  <c r="AM364" i="65"/>
  <c r="AL364" i="65"/>
  <c r="AP364" i="65"/>
  <c r="AL138" i="65"/>
  <c r="AM138" i="65"/>
  <c r="AP138" i="65"/>
  <c r="AU199" i="65"/>
  <c r="AQ199" i="65"/>
  <c r="AR199" i="65"/>
  <c r="AJ291" i="65"/>
  <c r="AI291" i="65"/>
  <c r="AN327" i="65"/>
  <c r="AO327" i="65"/>
  <c r="BE256" i="65"/>
  <c r="BB256" i="65"/>
  <c r="BA256" i="65"/>
  <c r="AN462" i="65"/>
  <c r="AO462" i="65"/>
  <c r="AU73" i="65"/>
  <c r="AQ73" i="65"/>
  <c r="AR73" i="65"/>
  <c r="AR286" i="65"/>
  <c r="AU286" i="65"/>
  <c r="AQ286" i="65"/>
  <c r="AI87" i="65"/>
  <c r="AJ87" i="65"/>
  <c r="AL274" i="65"/>
  <c r="AP274" i="65"/>
  <c r="AM274" i="65"/>
  <c r="AI355" i="65"/>
  <c r="AJ355" i="65"/>
  <c r="AJ211" i="65"/>
  <c r="AI211" i="65"/>
  <c r="AJ268" i="65"/>
  <c r="AI268" i="65"/>
  <c r="AM195" i="65"/>
  <c r="AL195" i="65"/>
  <c r="AP195" i="65"/>
  <c r="AN99" i="65"/>
  <c r="AO99" i="65"/>
  <c r="AR67" i="65"/>
  <c r="AQ67" i="65"/>
  <c r="AU67" i="65"/>
  <c r="AQ77" i="65"/>
  <c r="AU77" i="65"/>
  <c r="AR77" i="65"/>
  <c r="AJ351" i="65"/>
  <c r="AI351" i="65"/>
  <c r="AQ298" i="65"/>
  <c r="AU298" i="65"/>
  <c r="AR298" i="65"/>
  <c r="AM487" i="65"/>
  <c r="AL487" i="65"/>
  <c r="AP487" i="65"/>
  <c r="AN73" i="65"/>
  <c r="AO73" i="65"/>
  <c r="AJ380" i="65"/>
  <c r="AI380" i="65"/>
  <c r="AM111" i="65"/>
  <c r="AP111" i="65"/>
  <c r="AL111" i="65"/>
  <c r="AI79" i="65"/>
  <c r="AJ79" i="65"/>
  <c r="AJ101" i="65"/>
  <c r="AI101" i="65"/>
  <c r="AI362" i="65"/>
  <c r="AJ362" i="65"/>
  <c r="AU468" i="65"/>
  <c r="AR468" i="65"/>
  <c r="AQ468" i="65"/>
  <c r="AJ81" i="65"/>
  <c r="AI81" i="65"/>
  <c r="AN75" i="65"/>
  <c r="AO75" i="65"/>
  <c r="AI274" i="65"/>
  <c r="AJ274" i="65"/>
  <c r="AM355" i="65"/>
  <c r="AL355" i="65"/>
  <c r="AP355" i="65"/>
  <c r="AM211" i="65"/>
  <c r="AL211" i="65"/>
  <c r="AP211" i="65"/>
  <c r="AQ62" i="65"/>
  <c r="AR62" i="65"/>
  <c r="AU62" i="65"/>
  <c r="AI441" i="65"/>
  <c r="AJ441" i="65"/>
  <c r="AN298" i="65"/>
  <c r="AO298" i="65"/>
  <c r="AJ288" i="65"/>
  <c r="AI288" i="65"/>
  <c r="AJ370" i="65"/>
  <c r="AI370" i="65"/>
  <c r="AI91" i="65"/>
  <c r="AJ91" i="65"/>
  <c r="AP276" i="65"/>
  <c r="AL276" i="65"/>
  <c r="AM276" i="65"/>
  <c r="AO264" i="65"/>
  <c r="AN264" i="65"/>
  <c r="AM101" i="65"/>
  <c r="AL101" i="65"/>
  <c r="AP101" i="65"/>
  <c r="AL171" i="65"/>
  <c r="AM171" i="65"/>
  <c r="AP171" i="65"/>
  <c r="AJ364" i="65"/>
  <c r="AI364" i="65"/>
  <c r="AM268" i="65"/>
  <c r="AL268" i="65"/>
  <c r="AP268" i="65"/>
  <c r="AJ195" i="65"/>
  <c r="AI195" i="65"/>
  <c r="AL247" i="65"/>
  <c r="AP247" i="65"/>
  <c r="AM247" i="65"/>
  <c r="AN89" i="65"/>
  <c r="AO89" i="65"/>
  <c r="AN193" i="65"/>
  <c r="AO193" i="65"/>
  <c r="AY256" i="65"/>
  <c r="AX256" i="65"/>
  <c r="AJ442" i="65"/>
  <c r="AI442" i="65"/>
  <c r="AL91" i="65"/>
  <c r="AP91" i="65"/>
  <c r="AM91" i="65"/>
  <c r="AI276" i="65"/>
  <c r="AJ276" i="65"/>
  <c r="AW272" i="65"/>
  <c r="AV272" i="65"/>
  <c r="AZ272" i="65"/>
  <c r="AN286" i="65"/>
  <c r="AO286" i="65"/>
  <c r="AL81" i="65"/>
  <c r="AM81" i="65"/>
  <c r="AP81" i="65"/>
  <c r="AV368" i="65"/>
  <c r="AW368" i="65"/>
  <c r="AZ368" i="65"/>
  <c r="AR398" i="65"/>
  <c r="AU398" i="65"/>
  <c r="AQ398" i="65"/>
  <c r="AO375" i="65"/>
  <c r="AN375" i="65"/>
  <c r="AJ154" i="65"/>
  <c r="AI154" i="65"/>
  <c r="AM312" i="65"/>
  <c r="AP312" i="65"/>
  <c r="AL312" i="65"/>
  <c r="AV386" i="65"/>
  <c r="AW386" i="65"/>
  <c r="AZ386" i="65"/>
  <c r="AQ329" i="65"/>
  <c r="AU329" i="65"/>
  <c r="AR329" i="65"/>
  <c r="AS391" i="65"/>
  <c r="AT391" i="65"/>
  <c r="AZ59" i="65"/>
  <c r="AW59" i="65"/>
  <c r="AV59" i="65"/>
  <c r="BE185" i="65"/>
  <c r="BB185" i="65"/>
  <c r="BA185" i="65"/>
  <c r="AV149" i="65"/>
  <c r="AZ149" i="65"/>
  <c r="AW149" i="65"/>
  <c r="AR461" i="65"/>
  <c r="AQ461" i="65"/>
  <c r="AU461" i="65"/>
  <c r="AZ26" i="65"/>
  <c r="AW26" i="65"/>
  <c r="AV26" i="65"/>
  <c r="AI429" i="65"/>
  <c r="AJ429" i="65"/>
  <c r="AN365" i="65"/>
  <c r="AO365" i="65"/>
  <c r="AQ121" i="65"/>
  <c r="AR121" i="65"/>
  <c r="AU121" i="65"/>
  <c r="AN343" i="65"/>
  <c r="AO343" i="65"/>
  <c r="AS227" i="65"/>
  <c r="AT227" i="65"/>
  <c r="AT28" i="65"/>
  <c r="AS28" i="65"/>
  <c r="AR159" i="65"/>
  <c r="AQ159" i="65"/>
  <c r="AU159" i="65"/>
  <c r="AL424" i="65"/>
  <c r="AM424" i="65"/>
  <c r="AP424" i="65"/>
  <c r="AV387" i="65"/>
  <c r="AZ387" i="65"/>
  <c r="AW387" i="65"/>
  <c r="BC145" i="65"/>
  <c r="BD145" i="65"/>
  <c r="AP303" i="65"/>
  <c r="AM303" i="65"/>
  <c r="AL303" i="65"/>
  <c r="AR217" i="65"/>
  <c r="AQ217" i="65"/>
  <c r="AU217" i="65"/>
  <c r="AO350" i="65"/>
  <c r="AN350" i="65"/>
  <c r="AL353" i="65"/>
  <c r="AM353" i="65"/>
  <c r="AP353" i="65"/>
  <c r="AZ40" i="65"/>
  <c r="AV40" i="65"/>
  <c r="AW40" i="65"/>
  <c r="AQ29" i="65"/>
  <c r="AU29" i="65"/>
  <c r="AR29" i="65"/>
  <c r="AZ378" i="65"/>
  <c r="AW378" i="65"/>
  <c r="AV378" i="65"/>
  <c r="AO361" i="65"/>
  <c r="AN361" i="65"/>
  <c r="AP23" i="65"/>
  <c r="AM23" i="65"/>
  <c r="AL23" i="65"/>
  <c r="AS139" i="65"/>
  <c r="AT139" i="65"/>
  <c r="AO332" i="65"/>
  <c r="AN332" i="65"/>
  <c r="AO132" i="65"/>
  <c r="AN132" i="65"/>
  <c r="AL444" i="65"/>
  <c r="AM444" i="65"/>
  <c r="AP444" i="65"/>
  <c r="AZ52" i="65"/>
  <c r="AV52" i="65"/>
  <c r="AW52" i="65"/>
  <c r="AP317" i="65"/>
  <c r="AM317" i="65"/>
  <c r="AL317" i="65"/>
  <c r="AU392" i="65"/>
  <c r="AQ392" i="65"/>
  <c r="AR392" i="65"/>
  <c r="AT324" i="65"/>
  <c r="AS324" i="65"/>
  <c r="AR339" i="65"/>
  <c r="AQ339" i="65"/>
  <c r="AU339" i="65"/>
  <c r="AL484" i="65"/>
  <c r="AM484" i="65"/>
  <c r="AP484" i="65"/>
  <c r="AT8" i="65"/>
  <c r="AS8" i="65"/>
  <c r="AJ337" i="65"/>
  <c r="AI337" i="65"/>
  <c r="AO502" i="65"/>
  <c r="AN502" i="65"/>
  <c r="AJ294" i="65"/>
  <c r="AI294" i="65"/>
  <c r="AW96" i="65"/>
  <c r="AV96" i="65"/>
  <c r="AZ96" i="65"/>
  <c r="AO396" i="65"/>
  <c r="AN396" i="65"/>
  <c r="AN7" i="65"/>
  <c r="AO7" i="65"/>
  <c r="AQ344" i="65"/>
  <c r="AU344" i="65"/>
  <c r="AR344" i="65"/>
  <c r="AI425" i="65"/>
  <c r="AJ425" i="65"/>
  <c r="AO328" i="65"/>
  <c r="AN328" i="65"/>
  <c r="AP124" i="65"/>
  <c r="AM124" i="65"/>
  <c r="AL124" i="65"/>
  <c r="AT32" i="65"/>
  <c r="AS32" i="65"/>
  <c r="AR471" i="65"/>
  <c r="AU471" i="65"/>
  <c r="AQ471" i="65"/>
  <c r="AR357" i="65"/>
  <c r="AU357" i="65"/>
  <c r="AQ357" i="65"/>
  <c r="AR3" i="65"/>
  <c r="AQ3" i="65"/>
  <c r="AU3" i="65"/>
  <c r="AO64" i="65"/>
  <c r="AN64" i="65"/>
  <c r="AM335" i="65"/>
  <c r="AL335" i="65"/>
  <c r="AP335" i="65"/>
  <c r="AN481" i="65"/>
  <c r="AO481" i="65"/>
  <c r="AV435" i="65"/>
  <c r="AZ435" i="65"/>
  <c r="AW435" i="65"/>
  <c r="AI491" i="65"/>
  <c r="AJ491" i="65"/>
  <c r="AN506" i="65"/>
  <c r="AO506" i="65"/>
  <c r="AS208" i="65"/>
  <c r="AT208" i="65"/>
  <c r="AZ464" i="65"/>
  <c r="AW464" i="65"/>
  <c r="AV464" i="65"/>
  <c r="AJ170" i="65"/>
  <c r="AI170" i="65"/>
  <c r="AL421" i="65"/>
  <c r="AM421" i="65"/>
  <c r="AP421" i="65"/>
  <c r="AJ192" i="65"/>
  <c r="AI192" i="65"/>
  <c r="AQ290" i="65"/>
  <c r="AR290" i="65"/>
  <c r="AU290" i="65"/>
  <c r="AI319" i="65"/>
  <c r="AJ319" i="65"/>
  <c r="AR27" i="65"/>
  <c r="AQ27" i="65"/>
  <c r="AU27" i="65"/>
  <c r="AV156" i="65"/>
  <c r="AW156" i="65"/>
  <c r="AZ156" i="65"/>
  <c r="AS106" i="65"/>
  <c r="AT106" i="65"/>
  <c r="AN289" i="65"/>
  <c r="AO289" i="65"/>
  <c r="AR179" i="65"/>
  <c r="AQ179" i="65"/>
  <c r="AU179" i="65"/>
  <c r="AS397" i="65"/>
  <c r="AT397" i="65"/>
  <c r="AQ456" i="65"/>
  <c r="AU456" i="65"/>
  <c r="AR456" i="65"/>
  <c r="AR304" i="65"/>
  <c r="AU304" i="65"/>
  <c r="AQ304" i="65"/>
  <c r="AQ72" i="65"/>
  <c r="AU72" i="65"/>
  <c r="AR72" i="65"/>
  <c r="AL69" i="65"/>
  <c r="AM69" i="65"/>
  <c r="AP69" i="65"/>
  <c r="AU228" i="65"/>
  <c r="AR228" i="65"/>
  <c r="AQ228" i="65"/>
  <c r="AO314" i="65"/>
  <c r="AN314" i="65"/>
  <c r="AV371" i="65"/>
  <c r="AW371" i="65"/>
  <c r="AZ371" i="65"/>
  <c r="AO39" i="65"/>
  <c r="AN39" i="65"/>
  <c r="AQ279" i="65"/>
  <c r="AR279" i="65"/>
  <c r="AU279" i="65"/>
  <c r="AS204" i="65"/>
  <c r="AT204" i="65"/>
  <c r="AI352" i="65"/>
  <c r="AJ352" i="65"/>
  <c r="BE105" i="65"/>
  <c r="BA105" i="65"/>
  <c r="BB105" i="65"/>
  <c r="AN448" i="65"/>
  <c r="AO448" i="65"/>
  <c r="AZ46" i="65"/>
  <c r="AW46" i="65"/>
  <c r="AV46" i="65"/>
  <c r="AT100" i="65"/>
  <c r="AS100" i="65"/>
  <c r="AS243" i="65"/>
  <c r="AT243" i="65"/>
  <c r="AZ197" i="65"/>
  <c r="AW197" i="65"/>
  <c r="AV197" i="65"/>
  <c r="AQ299" i="65"/>
  <c r="AR299" i="65"/>
  <c r="AU299" i="65"/>
  <c r="AN287" i="65"/>
  <c r="AO287" i="65"/>
  <c r="AS431" i="65"/>
  <c r="AT431" i="65"/>
  <c r="AL501" i="65"/>
  <c r="AM501" i="65"/>
  <c r="AP501" i="65"/>
  <c r="AP509" i="65"/>
  <c r="AL509" i="65"/>
  <c r="AM509" i="65"/>
  <c r="AT48" i="65"/>
  <c r="AS48" i="65"/>
  <c r="AQ258" i="65"/>
  <c r="AU258" i="65"/>
  <c r="AR258" i="65"/>
  <c r="AL427" i="65"/>
  <c r="AM427" i="65"/>
  <c r="AP427" i="65"/>
  <c r="AU212" i="65"/>
  <c r="AQ212" i="65"/>
  <c r="AR212" i="65"/>
  <c r="AS440" i="65"/>
  <c r="AT440" i="65"/>
  <c r="AR13" i="65"/>
  <c r="AQ13" i="65"/>
  <c r="AU13" i="65"/>
  <c r="BE165" i="65"/>
  <c r="BB165" i="65"/>
  <c r="BA165" i="65"/>
  <c r="AO246" i="65"/>
  <c r="AN246" i="65"/>
  <c r="AY92" i="65"/>
  <c r="AX92" i="65"/>
  <c r="AL405" i="65"/>
  <c r="AM405" i="65"/>
  <c r="AP405" i="65"/>
  <c r="AW86" i="65"/>
  <c r="AV86" i="65"/>
  <c r="AZ86" i="65"/>
  <c r="AO236" i="65"/>
  <c r="AN236" i="65"/>
  <c r="AJ323" i="65"/>
  <c r="AI323" i="65"/>
  <c r="AU177" i="65"/>
  <c r="AQ177" i="65"/>
  <c r="AR177" i="65"/>
  <c r="AN366" i="65"/>
  <c r="AO366" i="65"/>
  <c r="AO176" i="65"/>
  <c r="AN176" i="65"/>
  <c r="AO17" i="65"/>
  <c r="AN17" i="65"/>
  <c r="AQ25" i="65"/>
  <c r="AU25" i="65"/>
  <c r="AR25" i="65"/>
  <c r="AS454" i="65"/>
  <c r="AT454" i="65"/>
  <c r="AY201" i="65"/>
  <c r="AX201" i="65"/>
  <c r="AO205" i="65"/>
  <c r="AN205" i="65"/>
  <c r="AS437" i="65"/>
  <c r="AT437" i="65"/>
  <c r="AS169" i="65"/>
  <c r="AT169" i="65"/>
  <c r="AN266" i="65"/>
  <c r="AO266" i="65"/>
  <c r="AO141" i="65"/>
  <c r="AN141" i="65"/>
  <c r="AL400" i="65"/>
  <c r="AM400" i="65"/>
  <c r="AP400" i="65"/>
  <c r="AU232" i="65"/>
  <c r="AR232" i="65"/>
  <c r="AQ232" i="65"/>
  <c r="AI415" i="65"/>
  <c r="AJ415" i="65"/>
  <c r="AL485" i="65"/>
  <c r="AM485" i="65"/>
  <c r="AP485" i="65"/>
  <c r="AJ116" i="65"/>
  <c r="AI116" i="65"/>
  <c r="AL450" i="65"/>
  <c r="AM450" i="65"/>
  <c r="AP450" i="65"/>
  <c r="AN466" i="65"/>
  <c r="AO466" i="65"/>
  <c r="AR253" i="65"/>
  <c r="AQ253" i="65"/>
  <c r="AU253" i="65"/>
  <c r="AJ128" i="65"/>
  <c r="AI128" i="65"/>
  <c r="AW76" i="65"/>
  <c r="AV76" i="65"/>
  <c r="AZ76" i="65"/>
  <c r="AQ512" i="65"/>
  <c r="AU512" i="65"/>
  <c r="AR512" i="65"/>
  <c r="AO248" i="65"/>
  <c r="AN248" i="65"/>
  <c r="AL504" i="65"/>
  <c r="AP504" i="65"/>
  <c r="AM504" i="65"/>
  <c r="AR241" i="65"/>
  <c r="AU241" i="65"/>
  <c r="AQ241" i="65"/>
  <c r="AO453" i="65"/>
  <c r="AN453" i="65"/>
  <c r="AL413" i="65"/>
  <c r="AM413" i="65"/>
  <c r="AP413" i="65"/>
  <c r="AP459" i="65"/>
  <c r="AL459" i="65"/>
  <c r="AM459" i="65"/>
  <c r="AP202" i="65"/>
  <c r="AM202" i="65"/>
  <c r="AL202" i="65"/>
  <c r="AT399" i="65"/>
  <c r="AS399" i="65"/>
  <c r="BE103" i="65"/>
  <c r="BB103" i="65"/>
  <c r="BA103" i="65"/>
  <c r="AU210" i="65"/>
  <c r="AQ210" i="65"/>
  <c r="AR210" i="65"/>
  <c r="AQ117" i="65"/>
  <c r="AR117" i="65"/>
  <c r="AU117" i="65"/>
  <c r="AU242" i="65"/>
  <c r="AR242" i="65"/>
  <c r="AQ242" i="65"/>
  <c r="BE97" i="65"/>
  <c r="BB97" i="65"/>
  <c r="BA97" i="65"/>
  <c r="AZ374" i="65"/>
  <c r="AW374" i="65"/>
  <c r="AV374" i="65"/>
  <c r="AQ342" i="65"/>
  <c r="AU342" i="65"/>
  <c r="AR342" i="65"/>
  <c r="AR45" i="65"/>
  <c r="AQ45" i="65"/>
  <c r="AU45" i="65"/>
  <c r="AM472" i="65"/>
  <c r="AP472" i="65"/>
  <c r="AL472" i="65"/>
  <c r="AS458" i="65"/>
  <c r="AT458" i="65"/>
  <c r="AT283" i="65"/>
  <c r="AS283" i="65"/>
  <c r="AO49" i="65"/>
  <c r="AN49" i="65"/>
  <c r="AI419" i="65"/>
  <c r="AJ419" i="65"/>
  <c r="AS167" i="65"/>
  <c r="AT167" i="65"/>
  <c r="AJ188" i="65"/>
  <c r="AI188" i="65"/>
  <c r="AO293" i="65"/>
  <c r="AN293" i="65"/>
  <c r="AQ102" i="65"/>
  <c r="AU102" i="65"/>
  <c r="AR102" i="65"/>
  <c r="AP489" i="65"/>
  <c r="AM489" i="65"/>
  <c r="AL489" i="65"/>
  <c r="AT59" i="65"/>
  <c r="AS59" i="65"/>
  <c r="AR209" i="65"/>
  <c r="AQ209" i="65"/>
  <c r="AU209" i="65"/>
  <c r="AN310" i="65"/>
  <c r="AO310" i="65"/>
  <c r="AL429" i="65"/>
  <c r="AM429" i="65"/>
  <c r="AP429" i="65"/>
  <c r="AR365" i="65"/>
  <c r="AU365" i="65"/>
  <c r="AQ365" i="65"/>
  <c r="AJ297" i="65"/>
  <c r="AI297" i="65"/>
  <c r="AZ28" i="65"/>
  <c r="AW28" i="65"/>
  <c r="AV28" i="65"/>
  <c r="AN159" i="65"/>
  <c r="AO159" i="65"/>
  <c r="AJ334" i="65"/>
  <c r="AI334" i="65"/>
  <c r="AP120" i="65"/>
  <c r="AM120" i="65"/>
  <c r="AL120" i="65"/>
  <c r="AO41" i="65"/>
  <c r="AN41" i="65"/>
  <c r="AT98" i="65"/>
  <c r="AS98" i="65"/>
  <c r="BG145" i="65"/>
  <c r="BF145" i="65"/>
  <c r="AO56" i="65"/>
  <c r="AN56" i="65"/>
  <c r="AO11" i="65"/>
  <c r="AN11" i="65"/>
  <c r="AS360" i="65"/>
  <c r="AT360" i="65"/>
  <c r="AI478" i="65"/>
  <c r="AJ478" i="65"/>
  <c r="AQ350" i="65"/>
  <c r="AU350" i="65"/>
  <c r="AR350" i="65"/>
  <c r="AJ353" i="65"/>
  <c r="AI353" i="65"/>
  <c r="AR213" i="65"/>
  <c r="AQ213" i="65"/>
  <c r="AU213" i="65"/>
  <c r="AO338" i="65"/>
  <c r="AN338" i="65"/>
  <c r="AR361" i="65"/>
  <c r="AQ361" i="65"/>
  <c r="AU361" i="65"/>
  <c r="AM505" i="65"/>
  <c r="AP505" i="65"/>
  <c r="AL505" i="65"/>
  <c r="AP292" i="65"/>
  <c r="AM292" i="65"/>
  <c r="AL292" i="65"/>
  <c r="AN115" i="65"/>
  <c r="AO115" i="65"/>
  <c r="AO265" i="65"/>
  <c r="AN265" i="65"/>
  <c r="AO230" i="65"/>
  <c r="AN230" i="65"/>
  <c r="AI423" i="65"/>
  <c r="AJ423" i="65"/>
  <c r="AI444" i="65"/>
  <c r="AJ444" i="65"/>
  <c r="AN392" i="65"/>
  <c r="AO392" i="65"/>
  <c r="AO225" i="65"/>
  <c r="AN225" i="65"/>
  <c r="AO269" i="65"/>
  <c r="AN269" i="65"/>
  <c r="AZ22" i="65"/>
  <c r="AW22" i="65"/>
  <c r="AV22" i="65"/>
  <c r="AW324" i="65"/>
  <c r="AV324" i="65"/>
  <c r="AZ324" i="65"/>
  <c r="AQ113" i="65"/>
  <c r="AR113" i="65"/>
  <c r="AU113" i="65"/>
  <c r="AR203" i="65"/>
  <c r="AQ203" i="65"/>
  <c r="AU203" i="65"/>
  <c r="AY161" i="65"/>
  <c r="AX161" i="65"/>
  <c r="AN393" i="65"/>
  <c r="AO393" i="65"/>
  <c r="AP114" i="65"/>
  <c r="AM114" i="65"/>
  <c r="AL114" i="65"/>
  <c r="AQ7" i="65"/>
  <c r="AU7" i="65"/>
  <c r="AR7" i="65"/>
  <c r="AY83" i="65"/>
  <c r="AX83" i="65"/>
  <c r="AN316" i="65"/>
  <c r="AO316" i="65"/>
  <c r="AQ367" i="65"/>
  <c r="AU367" i="65"/>
  <c r="AR367" i="65"/>
  <c r="AL425" i="65"/>
  <c r="AM425" i="65"/>
  <c r="AP425" i="65"/>
  <c r="AQ492" i="65"/>
  <c r="AU492" i="65"/>
  <c r="AR492" i="65"/>
  <c r="AJ166" i="65"/>
  <c r="AI166" i="65"/>
  <c r="AJ124" i="65"/>
  <c r="AI124" i="65"/>
  <c r="AU157" i="65"/>
  <c r="AR157" i="65"/>
  <c r="AQ157" i="65"/>
  <c r="AO66" i="65"/>
  <c r="AN66" i="65"/>
  <c r="AJ333" i="65"/>
  <c r="AI333" i="65"/>
  <c r="AJ335" i="65"/>
  <c r="AI335" i="65"/>
  <c r="AP134" i="65"/>
  <c r="AL134" i="65"/>
  <c r="AM134" i="65"/>
  <c r="AJ451" i="65"/>
  <c r="AI451" i="65"/>
  <c r="AS389" i="65"/>
  <c r="AT389" i="65"/>
  <c r="AN497" i="65"/>
  <c r="AO497" i="65"/>
  <c r="AP170" i="65"/>
  <c r="AM170" i="65"/>
  <c r="AL170" i="65"/>
  <c r="AS395" i="65"/>
  <c r="AT395" i="65"/>
  <c r="AV394" i="65"/>
  <c r="AZ394" i="65"/>
  <c r="AW394" i="65"/>
  <c r="AP192" i="65"/>
  <c r="AM192" i="65"/>
  <c r="AL192" i="65"/>
  <c r="AR237" i="65"/>
  <c r="AU237" i="65"/>
  <c r="AQ237" i="65"/>
  <c r="AO15" i="65"/>
  <c r="AN15" i="65"/>
  <c r="AJ196" i="65"/>
  <c r="AI196" i="65"/>
  <c r="AO183" i="65"/>
  <c r="AN183" i="65"/>
  <c r="AU282" i="65"/>
  <c r="AR282" i="65"/>
  <c r="AQ282" i="65"/>
  <c r="AO226" i="65"/>
  <c r="AN226" i="65"/>
  <c r="AI309" i="65"/>
  <c r="AJ309" i="65"/>
  <c r="AW106" i="65"/>
  <c r="AV106" i="65"/>
  <c r="AZ106" i="65"/>
  <c r="AQ289" i="65"/>
  <c r="AR289" i="65"/>
  <c r="AU289" i="65"/>
  <c r="AO179" i="65"/>
  <c r="AN179" i="65"/>
  <c r="AU321" i="65"/>
  <c r="AQ321" i="65"/>
  <c r="AR321" i="65"/>
  <c r="AU259" i="65"/>
  <c r="AQ259" i="65"/>
  <c r="AR259" i="65"/>
  <c r="AJ69" i="65"/>
  <c r="AI69" i="65"/>
  <c r="AI416" i="65"/>
  <c r="AJ416" i="65"/>
  <c r="AQ314" i="65"/>
  <c r="AR314" i="65"/>
  <c r="AU314" i="65"/>
  <c r="AS255" i="65"/>
  <c r="AT255" i="65"/>
  <c r="BE135" i="65"/>
  <c r="BA135" i="65"/>
  <c r="BB135" i="65"/>
  <c r="AR39" i="65"/>
  <c r="AQ39" i="65"/>
  <c r="AU39" i="65"/>
  <c r="AM352" i="65"/>
  <c r="AL352" i="65"/>
  <c r="AP352" i="65"/>
  <c r="AS271" i="65"/>
  <c r="AT271" i="65"/>
  <c r="AT108" i="65"/>
  <c r="AS108" i="65"/>
  <c r="AP122" i="65"/>
  <c r="AM122" i="65"/>
  <c r="AL122" i="65"/>
  <c r="AW100" i="65"/>
  <c r="AV100" i="65"/>
  <c r="AZ100" i="65"/>
  <c r="AO379" i="65"/>
  <c r="AN379" i="65"/>
  <c r="AR270" i="65"/>
  <c r="AQ270" i="65"/>
  <c r="AU270" i="65"/>
  <c r="AP150" i="65"/>
  <c r="AM150" i="65"/>
  <c r="AL150" i="65"/>
  <c r="AJ501" i="65"/>
  <c r="AI501" i="65"/>
  <c r="AN381" i="65"/>
  <c r="AO381" i="65"/>
  <c r="AI509" i="65"/>
  <c r="AJ509" i="65"/>
  <c r="AZ48" i="65"/>
  <c r="AV48" i="65"/>
  <c r="AW48" i="65"/>
  <c r="AN258" i="65"/>
  <c r="AO258" i="65"/>
  <c r="AN143" i="65"/>
  <c r="AO143" i="65"/>
  <c r="AJ186" i="65"/>
  <c r="AI186" i="65"/>
  <c r="AY104" i="65"/>
  <c r="AX104" i="65"/>
  <c r="AZ163" i="65"/>
  <c r="AV163" i="65"/>
  <c r="AW163" i="65"/>
  <c r="AV440" i="65"/>
  <c r="AZ440" i="65"/>
  <c r="AW440" i="65"/>
  <c r="AI490" i="65"/>
  <c r="AJ490" i="65"/>
  <c r="AQ305" i="65"/>
  <c r="AR305" i="65"/>
  <c r="AU305" i="65"/>
  <c r="AO457" i="65"/>
  <c r="AN457" i="65"/>
  <c r="AI325" i="65"/>
  <c r="AJ325" i="65"/>
  <c r="AY165" i="65"/>
  <c r="AX165" i="65"/>
  <c r="AN5" i="65"/>
  <c r="AO5" i="65"/>
  <c r="AU246" i="65"/>
  <c r="AR246" i="65"/>
  <c r="AQ246" i="65"/>
  <c r="AN123" i="65"/>
  <c r="AO123" i="65"/>
  <c r="AU236" i="65"/>
  <c r="AR236" i="65"/>
  <c r="AQ236" i="65"/>
  <c r="AO177" i="65"/>
  <c r="AN177" i="65"/>
  <c r="AJ194" i="65"/>
  <c r="AI194" i="65"/>
  <c r="AP508" i="65"/>
  <c r="AM508" i="65"/>
  <c r="AL508" i="65"/>
  <c r="AQ17" i="65"/>
  <c r="AU17" i="65"/>
  <c r="AR17" i="65"/>
  <c r="BE201" i="65"/>
  <c r="BB201" i="65"/>
  <c r="BA201" i="65"/>
  <c r="AV437" i="65"/>
  <c r="AZ437" i="65"/>
  <c r="AW437" i="65"/>
  <c r="AV216" i="65"/>
  <c r="AZ216" i="65"/>
  <c r="AW216" i="65"/>
  <c r="AV169" i="65"/>
  <c r="AZ169" i="65"/>
  <c r="AW169" i="65"/>
  <c r="AV239" i="65"/>
  <c r="AZ239" i="65"/>
  <c r="AW239" i="65"/>
  <c r="AT482" i="65"/>
  <c r="AS482" i="65"/>
  <c r="AL415" i="65"/>
  <c r="AM415" i="65"/>
  <c r="AP415" i="65"/>
  <c r="AT20" i="65"/>
  <c r="AS20" i="65"/>
  <c r="AI485" i="65"/>
  <c r="AJ485" i="65"/>
  <c r="AI450" i="65"/>
  <c r="AJ450" i="65"/>
  <c r="AI418" i="65"/>
  <c r="AJ418" i="65"/>
  <c r="AJ341" i="65"/>
  <c r="AI341" i="65"/>
  <c r="AN511" i="65"/>
  <c r="AO511" i="65"/>
  <c r="AO240" i="65"/>
  <c r="AN240" i="65"/>
  <c r="AO180" i="65"/>
  <c r="AN180" i="65"/>
  <c r="AO385" i="65"/>
  <c r="AN385" i="65"/>
  <c r="AS223" i="65"/>
  <c r="AT223" i="65"/>
  <c r="AU248" i="65"/>
  <c r="AR248" i="65"/>
  <c r="AQ248" i="65"/>
  <c r="AO148" i="65"/>
  <c r="AN148" i="65"/>
  <c r="AW514" i="65"/>
  <c r="AV514" i="65"/>
  <c r="AZ514" i="65"/>
  <c r="AU133" i="65"/>
  <c r="AQ133" i="65"/>
  <c r="AR133" i="65"/>
  <c r="AO467" i="65"/>
  <c r="AN467" i="65"/>
  <c r="AR453" i="65"/>
  <c r="AU453" i="65"/>
  <c r="AQ453" i="65"/>
  <c r="AV399" i="65"/>
  <c r="AZ399" i="65"/>
  <c r="AW399" i="65"/>
  <c r="AV231" i="65"/>
  <c r="AZ231" i="65"/>
  <c r="AW231" i="65"/>
  <c r="AZ10" i="65"/>
  <c r="AV10" i="65"/>
  <c r="AW10" i="65"/>
  <c r="AI473" i="65"/>
  <c r="AJ473" i="65"/>
  <c r="AO55" i="65"/>
  <c r="AN55" i="65"/>
  <c r="AY131" i="65"/>
  <c r="AX131" i="65"/>
  <c r="AO383" i="65"/>
  <c r="AN383" i="65"/>
  <c r="AZ71" i="65"/>
  <c r="AW71" i="65"/>
  <c r="AV71" i="65"/>
  <c r="AN359" i="65"/>
  <c r="AO359" i="65"/>
  <c r="AW458" i="65"/>
  <c r="AV458" i="65"/>
  <c r="AZ458" i="65"/>
  <c r="AW283" i="65"/>
  <c r="AV283" i="65"/>
  <c r="AZ283" i="65"/>
  <c r="AN398" i="65"/>
  <c r="AO398" i="65"/>
  <c r="AQ375" i="65"/>
  <c r="AU375" i="65"/>
  <c r="AR375" i="65"/>
  <c r="AR49" i="65"/>
  <c r="AQ49" i="65"/>
  <c r="AU49" i="65"/>
  <c r="AL419" i="65"/>
  <c r="AM419" i="65"/>
  <c r="AP419" i="65"/>
  <c r="AL349" i="65"/>
  <c r="AM349" i="65"/>
  <c r="AP349" i="65"/>
  <c r="AN329" i="65"/>
  <c r="AO329" i="65"/>
  <c r="AV391" i="65"/>
  <c r="AZ391" i="65"/>
  <c r="AW391" i="65"/>
  <c r="AJ136" i="65"/>
  <c r="AI136" i="65"/>
  <c r="AP188" i="65"/>
  <c r="AM188" i="65"/>
  <c r="AL188" i="65"/>
  <c r="AI489" i="65"/>
  <c r="AJ489" i="65"/>
  <c r="AO51" i="65"/>
  <c r="AN51" i="65"/>
  <c r="AS251" i="65"/>
  <c r="AT251" i="65"/>
  <c r="AQ310" i="65"/>
  <c r="AU310" i="65"/>
  <c r="AR310" i="65"/>
  <c r="AP130" i="65"/>
  <c r="AL130" i="65"/>
  <c r="AM130" i="65"/>
  <c r="AN121" i="65"/>
  <c r="AO121" i="65"/>
  <c r="AM297" i="65"/>
  <c r="AL297" i="65"/>
  <c r="AP297" i="65"/>
  <c r="BB295" i="65"/>
  <c r="BA295" i="65"/>
  <c r="BE295" i="65"/>
  <c r="AJ120" i="65"/>
  <c r="AI120" i="65"/>
  <c r="AR41" i="65"/>
  <c r="AQ41" i="65"/>
  <c r="AU41" i="65"/>
  <c r="AS470" i="65"/>
  <c r="AT470" i="65"/>
  <c r="AW98" i="65"/>
  <c r="AV98" i="65"/>
  <c r="AZ98" i="65"/>
  <c r="AU56" i="65"/>
  <c r="AQ56" i="65"/>
  <c r="AR56" i="65"/>
  <c r="AQ11" i="65"/>
  <c r="AU11" i="65"/>
  <c r="AR11" i="65"/>
  <c r="AV360" i="65"/>
  <c r="AZ360" i="65"/>
  <c r="AW360" i="65"/>
  <c r="AP478" i="65"/>
  <c r="AM478" i="65"/>
  <c r="AL478" i="65"/>
  <c r="AO217" i="65"/>
  <c r="AN217" i="65"/>
  <c r="AR475" i="65"/>
  <c r="AQ475" i="65"/>
  <c r="AU475" i="65"/>
  <c r="AO218" i="65"/>
  <c r="AN218" i="65"/>
  <c r="AQ338" i="65"/>
  <c r="AU338" i="65"/>
  <c r="AR338" i="65"/>
  <c r="AS378" i="65"/>
  <c r="AT378" i="65"/>
  <c r="AT74" i="65"/>
  <c r="AS74" i="65"/>
  <c r="AP267" i="65"/>
  <c r="AL267" i="65"/>
  <c r="AM267" i="65"/>
  <c r="AR265" i="65"/>
  <c r="AQ265" i="65"/>
  <c r="AU265" i="65"/>
  <c r="AR132" i="65"/>
  <c r="AQ132" i="65"/>
  <c r="AU132" i="65"/>
  <c r="AO37" i="65"/>
  <c r="AN37" i="65"/>
  <c r="AU230" i="65"/>
  <c r="AR230" i="65"/>
  <c r="AQ230" i="65"/>
  <c r="AL423" i="65"/>
  <c r="AM423" i="65"/>
  <c r="AP423" i="65"/>
  <c r="AL313" i="65"/>
  <c r="AM313" i="65"/>
  <c r="AP313" i="65"/>
  <c r="AJ317" i="65"/>
  <c r="AI317" i="65"/>
  <c r="AR269" i="65"/>
  <c r="AU269" i="65"/>
  <c r="AQ269" i="65"/>
  <c r="AJ190" i="65"/>
  <c r="AI190" i="65"/>
  <c r="AU384" i="65"/>
  <c r="AR384" i="65"/>
  <c r="AQ384" i="65"/>
  <c r="BE161" i="65"/>
  <c r="BB161" i="65"/>
  <c r="BA161" i="65"/>
  <c r="AM284" i="65"/>
  <c r="AL284" i="65"/>
  <c r="AP284" i="65"/>
  <c r="AQ502" i="65"/>
  <c r="AR502" i="65"/>
  <c r="AU502" i="65"/>
  <c r="AU393" i="65"/>
  <c r="AQ393" i="65"/>
  <c r="AR393" i="65"/>
  <c r="AM477" i="65"/>
  <c r="AP477" i="65"/>
  <c r="AL477" i="65"/>
  <c r="AI340" i="65"/>
  <c r="AJ340" i="65"/>
  <c r="AT6" i="65"/>
  <c r="AS6" i="65"/>
  <c r="AJ114" i="65"/>
  <c r="AI114" i="65"/>
  <c r="AN331" i="65"/>
  <c r="AO331" i="65"/>
  <c r="BE83" i="65"/>
  <c r="BB83" i="65"/>
  <c r="BA83" i="65"/>
  <c r="AZ191" i="65"/>
  <c r="AW191" i="65"/>
  <c r="AV191" i="65"/>
  <c r="AT30" i="65"/>
  <c r="AS30" i="65"/>
  <c r="AQ316" i="65"/>
  <c r="AR316" i="65"/>
  <c r="AU316" i="65"/>
  <c r="AR229" i="65"/>
  <c r="AU229" i="65"/>
  <c r="AQ229" i="65"/>
  <c r="AO261" i="65"/>
  <c r="AN261" i="65"/>
  <c r="AN492" i="65"/>
  <c r="AO492" i="65"/>
  <c r="AP166" i="65"/>
  <c r="AM166" i="65"/>
  <c r="AL166" i="65"/>
  <c r="AJ469" i="65"/>
  <c r="AI469" i="65"/>
  <c r="AZ32" i="65"/>
  <c r="AW32" i="65"/>
  <c r="AV32" i="65"/>
  <c r="AP112" i="65"/>
  <c r="AM112" i="65"/>
  <c r="AL112" i="65"/>
  <c r="AO157" i="65"/>
  <c r="AN157" i="65"/>
  <c r="AO356" i="65"/>
  <c r="AN356" i="65"/>
  <c r="AQ66" i="65"/>
  <c r="AU66" i="65"/>
  <c r="AR66" i="65"/>
  <c r="AN373" i="65"/>
  <c r="AO373" i="65"/>
  <c r="AT42" i="65"/>
  <c r="AS42" i="65"/>
  <c r="AP451" i="65"/>
  <c r="AL451" i="65"/>
  <c r="AM451" i="65"/>
  <c r="AV208" i="65"/>
  <c r="AZ208" i="65"/>
  <c r="AW208" i="65"/>
  <c r="AQ497" i="65"/>
  <c r="AR497" i="65"/>
  <c r="AU497" i="65"/>
  <c r="AS82" i="65"/>
  <c r="AT82" i="65"/>
  <c r="AI414" i="65"/>
  <c r="AJ414" i="65"/>
  <c r="AN495" i="65"/>
  <c r="AO495" i="65"/>
  <c r="AO172" i="65"/>
  <c r="AN172" i="65"/>
  <c r="AV395" i="65"/>
  <c r="AW395" i="65"/>
  <c r="AZ395" i="65"/>
  <c r="AQ15" i="65"/>
  <c r="AR15" i="65"/>
  <c r="AU15" i="65"/>
  <c r="AP196" i="65"/>
  <c r="AL196" i="65"/>
  <c r="AM196" i="65"/>
  <c r="AR233" i="65"/>
  <c r="AU233" i="65"/>
  <c r="AQ233" i="65"/>
  <c r="AN282" i="65"/>
  <c r="AO282" i="65"/>
  <c r="AU153" i="65"/>
  <c r="AQ153" i="65"/>
  <c r="AR153" i="65"/>
  <c r="AU226" i="65"/>
  <c r="AQ226" i="65"/>
  <c r="AR226" i="65"/>
  <c r="AV397" i="65"/>
  <c r="AW397" i="65"/>
  <c r="AZ397" i="65"/>
  <c r="AO456" i="65"/>
  <c r="AN456" i="65"/>
  <c r="AO43" i="65"/>
  <c r="AN43" i="65"/>
  <c r="AJ31" i="65"/>
  <c r="AI31" i="65"/>
  <c r="AL416" i="65"/>
  <c r="AM416" i="65"/>
  <c r="AP416" i="65"/>
  <c r="AN377" i="65"/>
  <c r="AO377" i="65"/>
  <c r="AV255" i="65"/>
  <c r="AW255" i="65"/>
  <c r="AZ255" i="65"/>
  <c r="AS376" i="65"/>
  <c r="AT376" i="65"/>
  <c r="AV204" i="65"/>
  <c r="AZ204" i="65"/>
  <c r="AW204" i="65"/>
  <c r="AR207" i="65"/>
  <c r="AU207" i="65"/>
  <c r="AQ207" i="65"/>
  <c r="AV271" i="65"/>
  <c r="AW271" i="65"/>
  <c r="AZ271" i="65"/>
  <c r="AW108" i="65"/>
  <c r="AV108" i="65"/>
  <c r="AZ108" i="65"/>
  <c r="AJ122" i="65"/>
  <c r="AI122" i="65"/>
  <c r="AS197" i="65"/>
  <c r="AT197" i="65"/>
  <c r="AN446" i="65"/>
  <c r="AO446" i="65"/>
  <c r="AN270" i="65"/>
  <c r="AO270" i="65"/>
  <c r="AJ150" i="65"/>
  <c r="AI150" i="65"/>
  <c r="AV431" i="65"/>
  <c r="AZ431" i="65"/>
  <c r="AW431" i="65"/>
  <c r="AO277" i="65"/>
  <c r="AN277" i="65"/>
  <c r="AO90" i="65"/>
  <c r="AN90" i="65"/>
  <c r="AQ322" i="65"/>
  <c r="AU322" i="65"/>
  <c r="AR322" i="65"/>
  <c r="AP186" i="65"/>
  <c r="AM186" i="65"/>
  <c r="AL186" i="65"/>
  <c r="AO164" i="65"/>
  <c r="AN164" i="65"/>
  <c r="AP490" i="65"/>
  <c r="AM490" i="65"/>
  <c r="AL490" i="65"/>
  <c r="AO305" i="65"/>
  <c r="AN305" i="65"/>
  <c r="AR457" i="65"/>
  <c r="AU457" i="65"/>
  <c r="AQ457" i="65"/>
  <c r="AQ5" i="65"/>
  <c r="AU5" i="65"/>
  <c r="AR5" i="65"/>
  <c r="AT44" i="65"/>
  <c r="AS44" i="65"/>
  <c r="AW474" i="65"/>
  <c r="AZ474" i="65"/>
  <c r="AV474" i="65"/>
  <c r="AY95" i="65"/>
  <c r="AX95" i="65"/>
  <c r="AI420" i="65"/>
  <c r="AJ420" i="65"/>
  <c r="AP194" i="65"/>
  <c r="AM194" i="65"/>
  <c r="AL194" i="65"/>
  <c r="AQ176" i="65"/>
  <c r="AR176" i="65"/>
  <c r="AU176" i="65"/>
  <c r="AJ285" i="65"/>
  <c r="AI285" i="65"/>
  <c r="AI404" i="65"/>
  <c r="AJ404" i="65"/>
  <c r="AI417" i="65"/>
  <c r="AJ417" i="65"/>
  <c r="AZ454" i="65"/>
  <c r="AW454" i="65"/>
  <c r="AV454" i="65"/>
  <c r="AI445" i="65"/>
  <c r="AJ445" i="65"/>
  <c r="AU498" i="65"/>
  <c r="AQ498" i="65"/>
  <c r="AR498" i="65"/>
  <c r="AP126" i="65"/>
  <c r="AM126" i="65"/>
  <c r="AL126" i="65"/>
  <c r="AW482" i="65"/>
  <c r="AV482" i="65"/>
  <c r="AZ482" i="65"/>
  <c r="BB80" i="65"/>
  <c r="BA80" i="65"/>
  <c r="BE80" i="65"/>
  <c r="AN345" i="65"/>
  <c r="AO345" i="65"/>
  <c r="AL418" i="65"/>
  <c r="AM418" i="65"/>
  <c r="AP418" i="65"/>
  <c r="AQ511" i="65"/>
  <c r="AR511" i="65"/>
  <c r="AU511" i="65"/>
  <c r="AU240" i="65"/>
  <c r="AR240" i="65"/>
  <c r="AQ240" i="65"/>
  <c r="AO318" i="65"/>
  <c r="AN318" i="65"/>
  <c r="AT50" i="65"/>
  <c r="AS50" i="65"/>
  <c r="AL483" i="65"/>
  <c r="AM483" i="65"/>
  <c r="AP483" i="65"/>
  <c r="AN330" i="65"/>
  <c r="AO330" i="65"/>
  <c r="AU385" i="65"/>
  <c r="AQ385" i="65"/>
  <c r="AR385" i="65"/>
  <c r="AP503" i="65"/>
  <c r="AL503" i="65"/>
  <c r="AM503" i="65"/>
  <c r="AO369" i="65"/>
  <c r="AN369" i="65"/>
  <c r="AQ148" i="65"/>
  <c r="AU148" i="65"/>
  <c r="AR148" i="65"/>
  <c r="AN496" i="65"/>
  <c r="AO496" i="65"/>
  <c r="AT514" i="65"/>
  <c r="AS514" i="65"/>
  <c r="AO241" i="65"/>
  <c r="AN241" i="65"/>
  <c r="AN133" i="65"/>
  <c r="AO133" i="65"/>
  <c r="AU467" i="65"/>
  <c r="AQ467" i="65"/>
  <c r="AR467" i="65"/>
  <c r="AU311" i="65"/>
  <c r="AQ311" i="65"/>
  <c r="AR311" i="65"/>
  <c r="AM499" i="65"/>
  <c r="AL499" i="65"/>
  <c r="AP499" i="65"/>
  <c r="AO249" i="65"/>
  <c r="AN249" i="65"/>
  <c r="AN117" i="65"/>
  <c r="AO117" i="65"/>
  <c r="AI402" i="65"/>
  <c r="AJ402" i="65"/>
  <c r="AS374" i="65"/>
  <c r="AT374" i="65"/>
  <c r="AQ119" i="65"/>
  <c r="AR119" i="65"/>
  <c r="AU119" i="65"/>
  <c r="AR55" i="65"/>
  <c r="AQ55" i="65"/>
  <c r="AU55" i="65"/>
  <c r="AP152" i="65"/>
  <c r="AM152" i="65"/>
  <c r="AL152" i="65"/>
  <c r="BE131" i="65"/>
  <c r="BB131" i="65"/>
  <c r="BA131" i="65"/>
  <c r="AZ16" i="65"/>
  <c r="AW16" i="65"/>
  <c r="AV16" i="65"/>
  <c r="AQ359" i="65"/>
  <c r="AU359" i="65"/>
  <c r="AR359" i="65"/>
  <c r="AQ127" i="65"/>
  <c r="AR127" i="65"/>
  <c r="AU127" i="65"/>
  <c r="AJ349" i="65"/>
  <c r="AI349" i="65"/>
  <c r="AP136" i="65"/>
  <c r="AL136" i="65"/>
  <c r="AM136" i="65"/>
  <c r="AN513" i="65"/>
  <c r="AO513" i="65"/>
  <c r="AR51" i="65"/>
  <c r="AQ51" i="65"/>
  <c r="AU51" i="65"/>
  <c r="AV251" i="65"/>
  <c r="AW251" i="65"/>
  <c r="AZ251" i="65"/>
  <c r="AO209" i="65"/>
  <c r="AN209" i="65"/>
  <c r="AZ4" i="65"/>
  <c r="AW4" i="65"/>
  <c r="AV4" i="65"/>
  <c r="AR315" i="65"/>
  <c r="AQ315" i="65"/>
  <c r="AU315" i="65"/>
  <c r="AO35" i="65"/>
  <c r="AN35" i="65"/>
  <c r="AT54" i="65"/>
  <c r="AS54" i="65"/>
  <c r="AO214" i="65"/>
  <c r="AN214" i="65"/>
  <c r="AM334" i="65"/>
  <c r="AL334" i="65"/>
  <c r="AP334" i="65"/>
  <c r="AW470" i="65"/>
  <c r="AV470" i="65"/>
  <c r="AZ470" i="65"/>
  <c r="AP280" i="65"/>
  <c r="AL280" i="65"/>
  <c r="AM280" i="65"/>
  <c r="AP118" i="65"/>
  <c r="AM118" i="65"/>
  <c r="AL118" i="65"/>
  <c r="AQ129" i="65"/>
  <c r="AR129" i="65"/>
  <c r="AU129" i="65"/>
  <c r="AI409" i="65"/>
  <c r="AJ409" i="65"/>
  <c r="AN213" i="65"/>
  <c r="AO213" i="65"/>
  <c r="AU218" i="65"/>
  <c r="AR218" i="65"/>
  <c r="AQ218" i="65"/>
  <c r="AO47" i="65"/>
  <c r="AN47" i="65"/>
  <c r="AW74" i="65"/>
  <c r="AV74" i="65"/>
  <c r="AZ74" i="65"/>
  <c r="AI505" i="65"/>
  <c r="AJ505" i="65"/>
  <c r="AI292" i="65"/>
  <c r="AJ292" i="65"/>
  <c r="AQ354" i="65"/>
  <c r="AU354" i="65"/>
  <c r="AR354" i="65"/>
  <c r="AQ70" i="65"/>
  <c r="AU70" i="65"/>
  <c r="AR70" i="65"/>
  <c r="AR37" i="65"/>
  <c r="AQ37" i="65"/>
  <c r="AU37" i="65"/>
  <c r="AP174" i="65"/>
  <c r="AM174" i="65"/>
  <c r="AL174" i="65"/>
  <c r="AI313" i="65"/>
  <c r="AJ313" i="65"/>
  <c r="AQ250" i="65"/>
  <c r="AU250" i="65"/>
  <c r="AR250" i="65"/>
  <c r="AO222" i="65"/>
  <c r="AN222" i="65"/>
  <c r="AJ162" i="65"/>
  <c r="AI162" i="65"/>
  <c r="AT22" i="65"/>
  <c r="AS22" i="65"/>
  <c r="AP455" i="65"/>
  <c r="AL455" i="65"/>
  <c r="AM455" i="65"/>
  <c r="AN113" i="65"/>
  <c r="AO113" i="65"/>
  <c r="AP190" i="65"/>
  <c r="AM190" i="65"/>
  <c r="AL190" i="65"/>
  <c r="AN203" i="65"/>
  <c r="AO203" i="65"/>
  <c r="AN384" i="65"/>
  <c r="AO384" i="65"/>
  <c r="AJ284" i="65"/>
  <c r="AI284" i="65"/>
  <c r="AT110" i="65"/>
  <c r="AS110" i="65"/>
  <c r="AP340" i="65"/>
  <c r="AM340" i="65"/>
  <c r="AL340" i="65"/>
  <c r="AZ6" i="65"/>
  <c r="AW6" i="65"/>
  <c r="AV6" i="65"/>
  <c r="AU331" i="65"/>
  <c r="AQ331" i="65"/>
  <c r="AR331" i="65"/>
  <c r="AZ30" i="65"/>
  <c r="AW30" i="65"/>
  <c r="AV30" i="65"/>
  <c r="AY85" i="65"/>
  <c r="AX85" i="65"/>
  <c r="AP469" i="65"/>
  <c r="AL469" i="65"/>
  <c r="AM469" i="65"/>
  <c r="AJ158" i="65"/>
  <c r="AI158" i="65"/>
  <c r="AN479" i="65"/>
  <c r="AO479" i="65"/>
  <c r="AJ112" i="65"/>
  <c r="AI112" i="65"/>
  <c r="AV137" i="65"/>
  <c r="AZ137" i="65"/>
  <c r="AW137" i="65"/>
  <c r="AS372" i="65"/>
  <c r="AT372" i="65"/>
  <c r="AQ356" i="65"/>
  <c r="AU356" i="65"/>
  <c r="AR356" i="65"/>
  <c r="AN302" i="65"/>
  <c r="AO302" i="65"/>
  <c r="AI411" i="65"/>
  <c r="AJ411" i="65"/>
  <c r="AS438" i="65"/>
  <c r="AT438" i="65"/>
  <c r="AJ134" i="65"/>
  <c r="AI134" i="65"/>
  <c r="AR373" i="65"/>
  <c r="AU373" i="65"/>
  <c r="AQ373" i="65"/>
  <c r="AZ42" i="65"/>
  <c r="AW42" i="65"/>
  <c r="AV42" i="65"/>
  <c r="AZ175" i="65"/>
  <c r="AW175" i="65"/>
  <c r="AV175" i="65"/>
  <c r="AV389" i="65"/>
  <c r="AZ389" i="65"/>
  <c r="AW389" i="65"/>
  <c r="AZ24" i="65"/>
  <c r="AW24" i="65"/>
  <c r="AV24" i="65"/>
  <c r="AO21" i="65"/>
  <c r="AN21" i="65"/>
  <c r="AW82" i="65"/>
  <c r="AV82" i="65"/>
  <c r="AZ82" i="65"/>
  <c r="AL414" i="65"/>
  <c r="AM414" i="65"/>
  <c r="AP414" i="65"/>
  <c r="AQ172" i="65"/>
  <c r="AR172" i="65"/>
  <c r="AU172" i="65"/>
  <c r="AN480" i="65"/>
  <c r="AO480" i="65"/>
  <c r="AO237" i="65"/>
  <c r="AN237" i="65"/>
  <c r="AR221" i="65"/>
  <c r="AU221" i="65"/>
  <c r="AQ221" i="65"/>
  <c r="AI447" i="65"/>
  <c r="AJ447" i="65"/>
  <c r="AQ500" i="65"/>
  <c r="AR500" i="65"/>
  <c r="AU500" i="65"/>
  <c r="AS84" i="65"/>
  <c r="AT84" i="65"/>
  <c r="AQ254" i="65"/>
  <c r="AU254" i="65"/>
  <c r="AR254" i="65"/>
  <c r="AQ125" i="65"/>
  <c r="AR125" i="65"/>
  <c r="AU125" i="65"/>
  <c r="AO153" i="65"/>
  <c r="AN153" i="65"/>
  <c r="AQ336" i="65"/>
  <c r="AU336" i="65"/>
  <c r="AR336" i="65"/>
  <c r="AI422" i="65"/>
  <c r="AJ422" i="65"/>
  <c r="AT34" i="65"/>
  <c r="AS34" i="65"/>
  <c r="AJ198" i="65"/>
  <c r="AI198" i="65"/>
  <c r="AV160" i="65"/>
  <c r="AW160" i="65"/>
  <c r="AZ160" i="65"/>
  <c r="AO301" i="65"/>
  <c r="AN301" i="65"/>
  <c r="AI346" i="65"/>
  <c r="AJ346" i="65"/>
  <c r="AT168" i="65"/>
  <c r="AS168" i="65"/>
  <c r="AR43" i="65"/>
  <c r="AQ43" i="65"/>
  <c r="AU43" i="65"/>
  <c r="AL31" i="65"/>
  <c r="AP31" i="65"/>
  <c r="AM31" i="65"/>
  <c r="AN140" i="65"/>
  <c r="AO140" i="65"/>
  <c r="AZ147" i="65"/>
  <c r="AW147" i="65"/>
  <c r="AV147" i="65"/>
  <c r="AO238" i="65"/>
  <c r="AN238" i="65"/>
  <c r="AO19" i="65"/>
  <c r="AN19" i="65"/>
  <c r="AR377" i="65"/>
  <c r="AU377" i="65"/>
  <c r="AQ377" i="65"/>
  <c r="AZ14" i="65"/>
  <c r="AW14" i="65"/>
  <c r="AV14" i="65"/>
  <c r="AN306" i="65"/>
  <c r="AO306" i="65"/>
  <c r="AN307" i="65"/>
  <c r="AO307" i="65"/>
  <c r="AZ12" i="65"/>
  <c r="AW12" i="65"/>
  <c r="AV12" i="65"/>
  <c r="AR379" i="65"/>
  <c r="AQ379" i="65"/>
  <c r="AU379" i="65"/>
  <c r="AR446" i="65"/>
  <c r="AQ446" i="65"/>
  <c r="AU446" i="65"/>
  <c r="AO281" i="65"/>
  <c r="AN281" i="65"/>
  <c r="AJ200" i="65"/>
  <c r="AI200" i="65"/>
  <c r="AQ381" i="65"/>
  <c r="AU381" i="65"/>
  <c r="AR381" i="65"/>
  <c r="AS434" i="65"/>
  <c r="AT434" i="65"/>
  <c r="AN322" i="65"/>
  <c r="AO322" i="65"/>
  <c r="AS163" i="65"/>
  <c r="AT163" i="65"/>
  <c r="AT443" i="65"/>
  <c r="AS443" i="65"/>
  <c r="AO234" i="65"/>
  <c r="AN234" i="65"/>
  <c r="AZ151" i="65"/>
  <c r="AW151" i="65"/>
  <c r="AV151" i="65"/>
  <c r="AZ44" i="65"/>
  <c r="AW44" i="65"/>
  <c r="AV44" i="65"/>
  <c r="AS474" i="65"/>
  <c r="AT474" i="65"/>
  <c r="AI403" i="65"/>
  <c r="AJ403" i="65"/>
  <c r="BE95" i="65"/>
  <c r="BB95" i="65"/>
  <c r="BA95" i="65"/>
  <c r="AI407" i="65"/>
  <c r="AJ407" i="65"/>
  <c r="AL420" i="65"/>
  <c r="AM420" i="65"/>
  <c r="AP420" i="65"/>
  <c r="AS388" i="65"/>
  <c r="AT388" i="65"/>
  <c r="AL404" i="65"/>
  <c r="AM404" i="65"/>
  <c r="AP404" i="65"/>
  <c r="AL417" i="65"/>
  <c r="AM417" i="65"/>
  <c r="AP417" i="65"/>
  <c r="AL445" i="65"/>
  <c r="AP445" i="65"/>
  <c r="AM445" i="65"/>
  <c r="AO498" i="65"/>
  <c r="AN498" i="65"/>
  <c r="AJ126" i="65"/>
  <c r="AI126" i="65"/>
  <c r="AS239" i="65"/>
  <c r="AT239" i="65"/>
  <c r="AN347" i="65"/>
  <c r="AO347" i="65"/>
  <c r="AR345" i="65"/>
  <c r="AU345" i="65"/>
  <c r="AQ345" i="65"/>
  <c r="AL63" i="65"/>
  <c r="AM63" i="65"/>
  <c r="AP63" i="65"/>
  <c r="AO257" i="65"/>
  <c r="AN257" i="65"/>
  <c r="AS173" i="65"/>
  <c r="AT173" i="65"/>
  <c r="AR245" i="65"/>
  <c r="AU245" i="65"/>
  <c r="AQ245" i="65"/>
  <c r="AI449" i="65"/>
  <c r="AJ449" i="65"/>
  <c r="AZ18" i="65"/>
  <c r="AV18" i="65"/>
  <c r="AW18" i="65"/>
  <c r="AQ180" i="65"/>
  <c r="AR180" i="65"/>
  <c r="AU180" i="65"/>
  <c r="AQ318" i="65"/>
  <c r="AU318" i="65"/>
  <c r="AR318" i="65"/>
  <c r="AZ50" i="65"/>
  <c r="AW50" i="65"/>
  <c r="AV50" i="65"/>
  <c r="AI483" i="65"/>
  <c r="AJ483" i="65"/>
  <c r="AQ330" i="65"/>
  <c r="AU330" i="65"/>
  <c r="AR330" i="65"/>
  <c r="AQ275" i="65"/>
  <c r="AR275" i="65"/>
  <c r="AU275" i="65"/>
  <c r="AR369" i="65"/>
  <c r="AU369" i="65"/>
  <c r="AQ369" i="65"/>
  <c r="AV235" i="65"/>
  <c r="AZ235" i="65"/>
  <c r="AW235" i="65"/>
  <c r="AN433" i="65"/>
  <c r="AO433" i="65"/>
  <c r="AN363" i="65"/>
  <c r="AO363" i="65"/>
  <c r="AJ9" i="65"/>
  <c r="AI9" i="65"/>
  <c r="AN476" i="65"/>
  <c r="AO476" i="65"/>
  <c r="AO142" i="65"/>
  <c r="AN142" i="65"/>
  <c r="AN311" i="65"/>
  <c r="AO311" i="65"/>
  <c r="AJ499" i="65"/>
  <c r="AI499" i="65"/>
  <c r="AI408" i="65"/>
  <c r="AJ408" i="65"/>
  <c r="AS231" i="65"/>
  <c r="AT231" i="65"/>
  <c r="AT10" i="65"/>
  <c r="AS10" i="65"/>
  <c r="AP263" i="65"/>
  <c r="AL263" i="65"/>
  <c r="AM263" i="65"/>
  <c r="AL402" i="65"/>
  <c r="AM402" i="65"/>
  <c r="AP402" i="65"/>
  <c r="AM296" i="65"/>
  <c r="AL296" i="65"/>
  <c r="AP296" i="65"/>
  <c r="AS436" i="65"/>
  <c r="AT436" i="65"/>
  <c r="AJ152" i="65"/>
  <c r="AI152" i="65"/>
  <c r="AQ383" i="65"/>
  <c r="AR383" i="65"/>
  <c r="AU383" i="65"/>
  <c r="AO78" i="65"/>
  <c r="AN78" i="65"/>
  <c r="AT71" i="65"/>
  <c r="AS71" i="65"/>
  <c r="AY107" i="65"/>
  <c r="AX107" i="65"/>
  <c r="AU513" i="65"/>
  <c r="AQ513" i="65"/>
  <c r="AR513" i="65"/>
  <c r="AO461" i="65"/>
  <c r="AN461" i="65"/>
  <c r="AJ130" i="65"/>
  <c r="AI130" i="65"/>
  <c r="AV227" i="65"/>
  <c r="AZ227" i="65"/>
  <c r="AW227" i="65"/>
  <c r="AR35" i="65"/>
  <c r="AQ35" i="65"/>
  <c r="AU35" i="65"/>
  <c r="AZ54" i="65"/>
  <c r="AW54" i="65"/>
  <c r="AV54" i="65"/>
  <c r="AU214" i="65"/>
  <c r="AR214" i="65"/>
  <c r="AQ214" i="65"/>
  <c r="AY295" i="65"/>
  <c r="AX295" i="65"/>
  <c r="AS387" i="65"/>
  <c r="AT387" i="65"/>
  <c r="AJ118" i="65"/>
  <c r="AI118" i="65"/>
  <c r="AL409" i="65"/>
  <c r="AM409" i="65"/>
  <c r="AP409" i="65"/>
  <c r="AN475" i="65"/>
  <c r="AO475" i="65"/>
  <c r="AQ510" i="65"/>
  <c r="AR510" i="65"/>
  <c r="AU510" i="65"/>
  <c r="AR47" i="65"/>
  <c r="AQ47" i="65"/>
  <c r="AU47" i="65"/>
  <c r="AJ267" i="65"/>
  <c r="AI267" i="65"/>
  <c r="AQ332" i="65"/>
  <c r="AU332" i="65"/>
  <c r="AR332" i="65"/>
  <c r="AU390" i="65"/>
  <c r="AQ390" i="65"/>
  <c r="AR390" i="65"/>
  <c r="AI426" i="65"/>
  <c r="AJ426" i="65"/>
  <c r="AS58" i="65"/>
  <c r="AT58" i="65"/>
  <c r="AT146" i="65"/>
  <c r="AS146" i="65"/>
  <c r="AN250" i="65"/>
  <c r="AO250" i="65"/>
  <c r="AU222" i="65"/>
  <c r="AR222" i="65"/>
  <c r="AQ222" i="65"/>
  <c r="AJ178" i="65"/>
  <c r="AI178" i="65"/>
  <c r="AO206" i="65"/>
  <c r="AN206" i="65"/>
  <c r="AP162" i="65"/>
  <c r="AM162" i="65"/>
  <c r="AL162" i="65"/>
  <c r="AT382" i="65"/>
  <c r="AS382" i="65"/>
  <c r="AJ455" i="65"/>
  <c r="AI455" i="65"/>
  <c r="AV144" i="65"/>
  <c r="AZ144" i="65"/>
  <c r="AW144" i="65"/>
  <c r="AZ8" i="65"/>
  <c r="AW8" i="65"/>
  <c r="AV8" i="65"/>
  <c r="AO53" i="65"/>
  <c r="AN53" i="65"/>
  <c r="AW110" i="65"/>
  <c r="AV110" i="65"/>
  <c r="AZ110" i="65"/>
  <c r="AQ262" i="65"/>
  <c r="AU262" i="65"/>
  <c r="AR262" i="65"/>
  <c r="AO244" i="65"/>
  <c r="AN244" i="65"/>
  <c r="AJ477" i="65"/>
  <c r="AI477" i="65"/>
  <c r="AM294" i="65"/>
  <c r="AL294" i="65"/>
  <c r="AP294" i="65"/>
  <c r="AR396" i="65"/>
  <c r="AU396" i="65"/>
  <c r="AQ396" i="65"/>
  <c r="AR300" i="65"/>
  <c r="AQ300" i="65"/>
  <c r="AU300" i="65"/>
  <c r="AS191" i="65"/>
  <c r="AT191" i="65"/>
  <c r="AO344" i="65"/>
  <c r="AN344" i="65"/>
  <c r="AO229" i="65"/>
  <c r="AN229" i="65"/>
  <c r="AR261" i="65"/>
  <c r="AU261" i="65"/>
  <c r="AQ261" i="65"/>
  <c r="AQ328" i="65"/>
  <c r="AR328" i="65"/>
  <c r="AU328" i="65"/>
  <c r="AP158" i="65"/>
  <c r="AM158" i="65"/>
  <c r="AL158" i="65"/>
  <c r="AS439" i="65"/>
  <c r="AT439" i="65"/>
  <c r="AQ302" i="65"/>
  <c r="AR302" i="65"/>
  <c r="AU302" i="65"/>
  <c r="AQ64" i="65"/>
  <c r="AU64" i="65"/>
  <c r="AR64" i="65"/>
  <c r="AV215" i="65"/>
  <c r="AZ215" i="65"/>
  <c r="AW215" i="65"/>
  <c r="AL411" i="65"/>
  <c r="AM411" i="65"/>
  <c r="AP411" i="65"/>
  <c r="AV438" i="65"/>
  <c r="AZ438" i="65"/>
  <c r="AW438" i="65"/>
  <c r="AV184" i="65"/>
  <c r="AW184" i="65"/>
  <c r="AZ184" i="65"/>
  <c r="AP491" i="65"/>
  <c r="AM491" i="65"/>
  <c r="AL491" i="65"/>
  <c r="AO320" i="65"/>
  <c r="AN320" i="65"/>
  <c r="AP463" i="65"/>
  <c r="AL463" i="65"/>
  <c r="AM463" i="65"/>
  <c r="AQ21" i="65"/>
  <c r="AU21" i="65"/>
  <c r="AR21" i="65"/>
  <c r="AQ495" i="65"/>
  <c r="AR495" i="65"/>
  <c r="AU495" i="65"/>
  <c r="AQ480" i="65"/>
  <c r="AU480" i="65"/>
  <c r="AR480" i="65"/>
  <c r="AL447" i="65"/>
  <c r="AP447" i="65"/>
  <c r="AM447" i="65"/>
  <c r="AI401" i="65"/>
  <c r="AJ401" i="65"/>
  <c r="AN233" i="65"/>
  <c r="AO233" i="65"/>
  <c r="AW84" i="65"/>
  <c r="AV84" i="65"/>
  <c r="AZ84" i="65"/>
  <c r="AN254" i="65"/>
  <c r="AO254" i="65"/>
  <c r="AZ358" i="65"/>
  <c r="AW358" i="65"/>
  <c r="AV358" i="65"/>
  <c r="AP319" i="65"/>
  <c r="AM319" i="65"/>
  <c r="AL319" i="65"/>
  <c r="AO224" i="65"/>
  <c r="AN224" i="65"/>
  <c r="AS452" i="65"/>
  <c r="AT452" i="65"/>
  <c r="AL422" i="65"/>
  <c r="AM422" i="65"/>
  <c r="AP422" i="65"/>
  <c r="AZ34" i="65"/>
  <c r="AV34" i="65"/>
  <c r="AW34" i="65"/>
  <c r="AP198" i="65"/>
  <c r="AM198" i="65"/>
  <c r="AL198" i="65"/>
  <c r="AT160" i="65"/>
  <c r="AS160" i="65"/>
  <c r="AZ65" i="65"/>
  <c r="AW65" i="65"/>
  <c r="AV65" i="65"/>
  <c r="AQ301" i="65"/>
  <c r="AR301" i="65"/>
  <c r="AU301" i="65"/>
  <c r="AL346" i="65"/>
  <c r="AP346" i="65"/>
  <c r="AM346" i="65"/>
  <c r="AV168" i="65"/>
  <c r="AW168" i="65"/>
  <c r="AZ168" i="65"/>
  <c r="AN304" i="65"/>
  <c r="AO304" i="65"/>
  <c r="AJ326" i="65"/>
  <c r="AI326" i="65"/>
  <c r="AQ140" i="65"/>
  <c r="AR140" i="65"/>
  <c r="AU140" i="65"/>
  <c r="AU238" i="65"/>
  <c r="AR238" i="65"/>
  <c r="AQ238" i="65"/>
  <c r="AV376" i="65"/>
  <c r="AW376" i="65"/>
  <c r="AZ376" i="65"/>
  <c r="AQ306" i="65"/>
  <c r="AR306" i="65"/>
  <c r="AU306" i="65"/>
  <c r="AR155" i="65"/>
  <c r="AQ155" i="65"/>
  <c r="AU155" i="65"/>
  <c r="AO279" i="65"/>
  <c r="AN279" i="65"/>
  <c r="AU181" i="65"/>
  <c r="AQ181" i="65"/>
  <c r="AR181" i="65"/>
  <c r="AN207" i="65"/>
  <c r="AO207" i="65"/>
  <c r="AR307" i="65"/>
  <c r="AU307" i="65"/>
  <c r="AQ307" i="65"/>
  <c r="AI412" i="65"/>
  <c r="AJ412" i="65"/>
  <c r="AI406" i="65"/>
  <c r="AJ406" i="65"/>
  <c r="AV243" i="65"/>
  <c r="AZ243" i="65"/>
  <c r="AW243" i="65"/>
  <c r="AT38" i="65"/>
  <c r="AS38" i="65"/>
  <c r="AP200" i="65"/>
  <c r="AM200" i="65"/>
  <c r="AL200" i="65"/>
  <c r="AQ277" i="65"/>
  <c r="AR277" i="65"/>
  <c r="AU277" i="65"/>
  <c r="AQ90" i="65"/>
  <c r="AU90" i="65"/>
  <c r="AR90" i="65"/>
  <c r="AV434" i="65"/>
  <c r="AZ434" i="65"/>
  <c r="AW434" i="65"/>
  <c r="AM507" i="65"/>
  <c r="AL507" i="65"/>
  <c r="AP507" i="65"/>
  <c r="AQ164" i="65"/>
  <c r="AU164" i="65"/>
  <c r="AR164" i="65"/>
  <c r="AN488" i="65"/>
  <c r="AO488" i="65"/>
  <c r="AW443" i="65"/>
  <c r="AV443" i="65"/>
  <c r="AZ443" i="65"/>
  <c r="AU234" i="65"/>
  <c r="AR234" i="65"/>
  <c r="AQ234" i="65"/>
  <c r="AO60" i="65"/>
  <c r="AN60" i="65"/>
  <c r="BB92" i="65"/>
  <c r="BA92" i="65"/>
  <c r="BE92" i="65"/>
  <c r="AO273" i="65"/>
  <c r="AN273" i="65"/>
  <c r="AL403" i="65"/>
  <c r="AM403" i="65"/>
  <c r="AP403" i="65"/>
  <c r="AT88" i="65"/>
  <c r="AS88" i="65"/>
  <c r="AL407" i="65"/>
  <c r="AM407" i="65"/>
  <c r="AP407" i="65"/>
  <c r="AT36" i="65"/>
  <c r="AS36" i="65"/>
  <c r="AO220" i="65"/>
  <c r="AN220" i="65"/>
  <c r="AV388" i="65"/>
  <c r="AW388" i="65"/>
  <c r="AZ388" i="65"/>
  <c r="AM285" i="65"/>
  <c r="AL285" i="65"/>
  <c r="AP285" i="65"/>
  <c r="AO25" i="65"/>
  <c r="AN25" i="65"/>
  <c r="AI428" i="65"/>
  <c r="AJ428" i="65"/>
  <c r="AR205" i="65"/>
  <c r="AQ205" i="65"/>
  <c r="AU205" i="65"/>
  <c r="AQ308" i="65"/>
  <c r="AR308" i="65"/>
  <c r="AU308" i="65"/>
  <c r="AR141" i="65"/>
  <c r="AQ141" i="65"/>
  <c r="AU141" i="65"/>
  <c r="AQ486" i="65"/>
  <c r="AR486" i="65"/>
  <c r="AU486" i="65"/>
  <c r="AR347" i="65"/>
  <c r="AU347" i="65"/>
  <c r="AQ347" i="65"/>
  <c r="AX80" i="65"/>
  <c r="AY80" i="65"/>
  <c r="AS94" i="65"/>
  <c r="AT94" i="65"/>
  <c r="AJ63" i="65"/>
  <c r="AI63" i="65"/>
  <c r="AV173" i="65"/>
  <c r="AZ173" i="65"/>
  <c r="AW173" i="65"/>
  <c r="AM449" i="65"/>
  <c r="AP449" i="65"/>
  <c r="AL449" i="65"/>
  <c r="AI410" i="65"/>
  <c r="AJ410" i="65"/>
  <c r="AO465" i="65"/>
  <c r="AN465" i="65"/>
  <c r="AT18" i="65"/>
  <c r="AS18" i="65"/>
  <c r="AN33" i="65"/>
  <c r="AO33" i="65"/>
  <c r="AO253" i="65"/>
  <c r="AN253" i="65"/>
  <c r="AN512" i="65"/>
  <c r="AO512" i="65"/>
  <c r="AU432" i="65"/>
  <c r="AQ432" i="65"/>
  <c r="AR432" i="65"/>
  <c r="AI503" i="65"/>
  <c r="AJ503" i="65"/>
  <c r="AQ496" i="65"/>
  <c r="AR496" i="65"/>
  <c r="AU496" i="65"/>
  <c r="AU433" i="65"/>
  <c r="AQ433" i="65"/>
  <c r="AR433" i="65"/>
  <c r="AU142" i="65"/>
  <c r="AR142" i="65"/>
  <c r="AQ142" i="65"/>
  <c r="AS460" i="65"/>
  <c r="AT460" i="65"/>
  <c r="AP182" i="65"/>
  <c r="AM182" i="65"/>
  <c r="AL182" i="65"/>
  <c r="AL408" i="65"/>
  <c r="AM408" i="65"/>
  <c r="AP408" i="65"/>
  <c r="AY493" i="65"/>
  <c r="AX493" i="65"/>
  <c r="AR249" i="65"/>
  <c r="AQ249" i="65"/>
  <c r="AU249" i="65"/>
  <c r="AY97" i="65"/>
  <c r="AX97" i="65"/>
  <c r="AV436" i="65"/>
  <c r="AZ436" i="65"/>
  <c r="AW436" i="65"/>
  <c r="AN119" i="65"/>
  <c r="AO119" i="65"/>
  <c r="AO494" i="65"/>
  <c r="AN494" i="65"/>
  <c r="AT16" i="65"/>
  <c r="AS16" i="65"/>
  <c r="AP278" i="65"/>
  <c r="AL278" i="65"/>
  <c r="AM278" i="65"/>
  <c r="AS368" i="65"/>
  <c r="AT368" i="65"/>
  <c r="AN127" i="65"/>
  <c r="AO127" i="65"/>
  <c r="AP154" i="65"/>
  <c r="AM154" i="65"/>
  <c r="AL154" i="65"/>
  <c r="AJ312" i="65"/>
  <c r="AI312" i="65"/>
  <c r="AS386" i="65"/>
  <c r="AT386" i="65"/>
  <c r="AZ167" i="65"/>
  <c r="AW167" i="65"/>
  <c r="AV167" i="65"/>
  <c r="BE107" i="65"/>
  <c r="BB107" i="65"/>
  <c r="BA107" i="65"/>
  <c r="AQ293" i="65"/>
  <c r="AU293" i="65"/>
  <c r="AR293" i="65"/>
  <c r="AO102" i="65"/>
  <c r="AN102" i="65"/>
  <c r="AY185" i="65"/>
  <c r="AX185" i="65"/>
  <c r="AS149" i="65"/>
  <c r="AT149" i="65"/>
  <c r="AT26" i="65"/>
  <c r="AS26" i="65"/>
  <c r="AT4" i="65"/>
  <c r="AS4" i="65"/>
  <c r="AR343" i="65"/>
  <c r="AU343" i="65"/>
  <c r="AQ343" i="65"/>
  <c r="AN315" i="65"/>
  <c r="AO315" i="65"/>
  <c r="AI424" i="65"/>
  <c r="AJ424" i="65"/>
  <c r="AI280" i="65"/>
  <c r="AJ280" i="65"/>
  <c r="AI303" i="65"/>
  <c r="AJ303" i="65"/>
  <c r="AN129" i="65"/>
  <c r="AO129" i="65"/>
  <c r="AT40" i="65"/>
  <c r="AS40" i="65"/>
  <c r="AO510" i="65"/>
  <c r="AN510" i="65"/>
  <c r="AO29" i="65"/>
  <c r="AN29" i="65"/>
  <c r="AJ23" i="65"/>
  <c r="AI23" i="65"/>
  <c r="AZ139" i="65"/>
  <c r="AW139" i="65"/>
  <c r="AV139" i="65"/>
  <c r="AQ115" i="65"/>
  <c r="AR115" i="65"/>
  <c r="AU115" i="65"/>
  <c r="AN390" i="65"/>
  <c r="AO390" i="65"/>
  <c r="AO354" i="65"/>
  <c r="AN354" i="65"/>
  <c r="AO70" i="65"/>
  <c r="AN70" i="65"/>
  <c r="AL426" i="65"/>
  <c r="AM426" i="65"/>
  <c r="AP426" i="65"/>
  <c r="AZ58" i="65"/>
  <c r="AW58" i="65"/>
  <c r="AV58" i="65"/>
  <c r="AJ174" i="65"/>
  <c r="AI174" i="65"/>
  <c r="AT52" i="65"/>
  <c r="AS52" i="65"/>
  <c r="AV146" i="65"/>
  <c r="AZ146" i="65"/>
  <c r="AW146" i="65"/>
  <c r="AR225" i="65"/>
  <c r="AU225" i="65"/>
  <c r="AQ225" i="65"/>
  <c r="AP178" i="65"/>
  <c r="AM178" i="65"/>
  <c r="AL178" i="65"/>
  <c r="AU206" i="65"/>
  <c r="AR206" i="65"/>
  <c r="AQ206" i="65"/>
  <c r="AZ382" i="65"/>
  <c r="AW382" i="65"/>
  <c r="AV382" i="65"/>
  <c r="AN339" i="65"/>
  <c r="AO339" i="65"/>
  <c r="AJ484" i="65"/>
  <c r="AI484" i="65"/>
  <c r="AT144" i="65"/>
  <c r="AS144" i="65"/>
  <c r="AR53" i="65"/>
  <c r="AQ53" i="65"/>
  <c r="AU53" i="65"/>
  <c r="AL337" i="65"/>
  <c r="AM337" i="65"/>
  <c r="AP337" i="65"/>
  <c r="AN262" i="65"/>
  <c r="AO262" i="65"/>
  <c r="AU244" i="65"/>
  <c r="AR244" i="65"/>
  <c r="AQ244" i="65"/>
  <c r="AT96" i="65"/>
  <c r="AS96" i="65"/>
  <c r="AN300" i="65"/>
  <c r="AO300" i="65"/>
  <c r="BE85" i="65"/>
  <c r="BB85" i="65"/>
  <c r="BA85" i="65"/>
  <c r="AO367" i="65"/>
  <c r="AN367" i="65"/>
  <c r="AV439" i="65"/>
  <c r="AZ439" i="65"/>
  <c r="AW439" i="65"/>
  <c r="AR479" i="65"/>
  <c r="AU479" i="65"/>
  <c r="AQ479" i="65"/>
  <c r="AO471" i="65"/>
  <c r="AN471" i="65"/>
  <c r="AO357" i="65"/>
  <c r="AN357" i="65"/>
  <c r="AS137" i="65"/>
  <c r="AT137" i="65"/>
  <c r="AV372" i="65"/>
  <c r="AZ372" i="65"/>
  <c r="AW372" i="65"/>
  <c r="AO3" i="65"/>
  <c r="AN3" i="65"/>
  <c r="AS215" i="65"/>
  <c r="AT215" i="65"/>
  <c r="AM333" i="65"/>
  <c r="AL333" i="65"/>
  <c r="AP333" i="65"/>
  <c r="AU481" i="65"/>
  <c r="AQ481" i="65"/>
  <c r="AR481" i="65"/>
  <c r="AS435" i="65"/>
  <c r="AT435" i="65"/>
  <c r="AT184" i="65"/>
  <c r="AS184" i="65"/>
  <c r="AS175" i="65"/>
  <c r="AT175" i="65"/>
  <c r="AQ506" i="65"/>
  <c r="AR506" i="65"/>
  <c r="AU506" i="65"/>
  <c r="AQ320" i="65"/>
  <c r="AU320" i="65"/>
  <c r="AR320" i="65"/>
  <c r="AJ463" i="65"/>
  <c r="AI463" i="65"/>
  <c r="AS464" i="65"/>
  <c r="AT464" i="65"/>
  <c r="AT24" i="65"/>
  <c r="AS24" i="65"/>
  <c r="AI421" i="65"/>
  <c r="AJ421" i="65"/>
  <c r="AS394" i="65"/>
  <c r="AT394" i="65"/>
  <c r="AO221" i="65"/>
  <c r="AN221" i="65"/>
  <c r="AN500" i="65"/>
  <c r="AO500" i="65"/>
  <c r="AL401" i="65"/>
  <c r="AM401" i="65"/>
  <c r="AP401" i="65"/>
  <c r="AN290" i="65"/>
  <c r="AO290" i="65"/>
  <c r="AR183" i="65"/>
  <c r="AQ183" i="65"/>
  <c r="AU183" i="65"/>
  <c r="AS358" i="65"/>
  <c r="AT358" i="65"/>
  <c r="AN125" i="65"/>
  <c r="AO125" i="65"/>
  <c r="AU224" i="65"/>
  <c r="AR224" i="65"/>
  <c r="AQ224" i="65"/>
  <c r="AW452" i="65"/>
  <c r="AV452" i="65"/>
  <c r="AZ452" i="65"/>
  <c r="AN336" i="65"/>
  <c r="AO336" i="65"/>
  <c r="AO27" i="65"/>
  <c r="AN27" i="65"/>
  <c r="AT156" i="65"/>
  <c r="AS156" i="65"/>
  <c r="AM309" i="65"/>
  <c r="AL309" i="65"/>
  <c r="AP309" i="65"/>
  <c r="AT65" i="65"/>
  <c r="AS65" i="65"/>
  <c r="AN321" i="65"/>
  <c r="AO321" i="65"/>
  <c r="AO259" i="65"/>
  <c r="AN259" i="65"/>
  <c r="AO72" i="65"/>
  <c r="AN72" i="65"/>
  <c r="AL326" i="65"/>
  <c r="AP326" i="65"/>
  <c r="AM326" i="65"/>
  <c r="AS147" i="65"/>
  <c r="AT147" i="65"/>
  <c r="AO228" i="65"/>
  <c r="AN228" i="65"/>
  <c r="AQ19" i="65"/>
  <c r="AU19" i="65"/>
  <c r="AR19" i="65"/>
  <c r="AT14" i="65"/>
  <c r="AS14" i="65"/>
  <c r="AY135" i="65"/>
  <c r="AX135" i="65"/>
  <c r="AS371" i="65"/>
  <c r="AT371" i="65"/>
  <c r="AO155" i="65"/>
  <c r="AN155" i="65"/>
  <c r="AO181" i="65"/>
  <c r="AN181" i="65"/>
  <c r="AY105" i="65"/>
  <c r="AX105" i="65"/>
  <c r="AR448" i="65"/>
  <c r="AQ448" i="65"/>
  <c r="AU448" i="65"/>
  <c r="AT46" i="65"/>
  <c r="AS46" i="65"/>
  <c r="AT12" i="65"/>
  <c r="AS12" i="65"/>
  <c r="AL412" i="65"/>
  <c r="AM412" i="65"/>
  <c r="AP412" i="65"/>
  <c r="AL406" i="65"/>
  <c r="AM406" i="65"/>
  <c r="AP406" i="65"/>
  <c r="AO299" i="65"/>
  <c r="AN299" i="65"/>
  <c r="AQ287" i="65"/>
  <c r="AR287" i="65"/>
  <c r="AU287" i="65"/>
  <c r="AQ281" i="65"/>
  <c r="AU281" i="65"/>
  <c r="AR281" i="65"/>
  <c r="AZ38" i="65"/>
  <c r="AV38" i="65"/>
  <c r="AW38" i="65"/>
  <c r="AR143" i="65"/>
  <c r="AQ143" i="65"/>
  <c r="AU143" i="65"/>
  <c r="BB104" i="65"/>
  <c r="BA104" i="65"/>
  <c r="BE104" i="65"/>
  <c r="AI427" i="65"/>
  <c r="AJ427" i="65"/>
  <c r="AJ507" i="65"/>
  <c r="AI507" i="65"/>
  <c r="AO212" i="65"/>
  <c r="AN212" i="65"/>
  <c r="AQ488" i="65"/>
  <c r="AR488" i="65"/>
  <c r="AU488" i="65"/>
  <c r="AO13" i="65"/>
  <c r="AN13" i="65"/>
  <c r="AQ60" i="65"/>
  <c r="AU60" i="65"/>
  <c r="AR60" i="65"/>
  <c r="AL325" i="65"/>
  <c r="AP325" i="65"/>
  <c r="AM325" i="65"/>
  <c r="AS151" i="65"/>
  <c r="AT151" i="65"/>
  <c r="AQ273" i="65"/>
  <c r="AU273" i="65"/>
  <c r="AR273" i="65"/>
  <c r="AI405" i="65"/>
  <c r="AJ405" i="65"/>
  <c r="AQ123" i="65"/>
  <c r="AR123" i="65"/>
  <c r="AU123" i="65"/>
  <c r="AT86" i="65"/>
  <c r="AS86" i="65"/>
  <c r="AW88" i="65"/>
  <c r="AV88" i="65"/>
  <c r="AZ88" i="65"/>
  <c r="AM323" i="65"/>
  <c r="AP323" i="65"/>
  <c r="AL323" i="65"/>
  <c r="AZ36" i="65"/>
  <c r="AW36" i="65"/>
  <c r="AV36" i="65"/>
  <c r="AR366" i="65"/>
  <c r="AQ366" i="65"/>
  <c r="AU366" i="65"/>
  <c r="AU220" i="65"/>
  <c r="AR220" i="65"/>
  <c r="AQ220" i="65"/>
  <c r="AI508" i="65"/>
  <c r="AJ508" i="65"/>
  <c r="AL428" i="65"/>
  <c r="AM428" i="65"/>
  <c r="AP428" i="65"/>
  <c r="AS216" i="65"/>
  <c r="AT216" i="65"/>
  <c r="AR266" i="65"/>
  <c r="AQ266" i="65"/>
  <c r="AU266" i="65"/>
  <c r="AO308" i="65"/>
  <c r="AN308" i="65"/>
  <c r="AI400" i="65"/>
  <c r="AJ400" i="65"/>
  <c r="AO232" i="65"/>
  <c r="AN232" i="65"/>
  <c r="AN486" i="65"/>
  <c r="AO486" i="65"/>
  <c r="AZ20" i="65"/>
  <c r="AW20" i="65"/>
  <c r="AV20" i="65"/>
  <c r="AW94" i="65"/>
  <c r="AV94" i="65"/>
  <c r="AZ94" i="65"/>
  <c r="AP116" i="65"/>
  <c r="AM116" i="65"/>
  <c r="AL116" i="65"/>
  <c r="AL341" i="65"/>
  <c r="AP341" i="65"/>
  <c r="AM341" i="65"/>
  <c r="AR257" i="65"/>
  <c r="AU257" i="65"/>
  <c r="AQ257" i="65"/>
  <c r="AO245" i="65"/>
  <c r="AN245" i="65"/>
  <c r="AL410" i="65"/>
  <c r="AM410" i="65"/>
  <c r="AP410" i="65"/>
  <c r="AR465" i="65"/>
  <c r="AU465" i="65"/>
  <c r="AQ465" i="65"/>
  <c r="AQ466" i="65"/>
  <c r="AU466" i="65"/>
  <c r="AR466" i="65"/>
  <c r="AR33" i="65"/>
  <c r="AQ33" i="65"/>
  <c r="AU33" i="65"/>
  <c r="AP128" i="65"/>
  <c r="AM128" i="65"/>
  <c r="AL128" i="65"/>
  <c r="AT76" i="65"/>
  <c r="AS76" i="65"/>
  <c r="AO275" i="65"/>
  <c r="AN275" i="65"/>
  <c r="AV223" i="65"/>
  <c r="AZ223" i="65"/>
  <c r="AW223" i="65"/>
  <c r="AO432" i="65"/>
  <c r="AN432" i="65"/>
  <c r="AI504" i="65"/>
  <c r="AJ504" i="65"/>
  <c r="AS235" i="65"/>
  <c r="AT235" i="65"/>
  <c r="AQ363" i="65"/>
  <c r="AU363" i="65"/>
  <c r="AR363" i="65"/>
  <c r="AP9" i="65"/>
  <c r="AM9" i="65"/>
  <c r="AL9" i="65"/>
  <c r="AQ476" i="65"/>
  <c r="AR476" i="65"/>
  <c r="AU476" i="65"/>
  <c r="AI413" i="65"/>
  <c r="AJ413" i="65"/>
  <c r="AZ460" i="65"/>
  <c r="AV460" i="65"/>
  <c r="AW460" i="65"/>
  <c r="AJ459" i="65"/>
  <c r="AI459" i="65"/>
  <c r="AJ202" i="65"/>
  <c r="AI202" i="65"/>
  <c r="AJ182" i="65"/>
  <c r="AI182" i="65"/>
  <c r="AY103" i="65"/>
  <c r="AX103" i="65"/>
  <c r="AO210" i="65"/>
  <c r="AN210" i="65"/>
  <c r="BA493" i="65"/>
  <c r="BB493" i="65"/>
  <c r="BE493" i="65"/>
  <c r="AJ263" i="65"/>
  <c r="AI263" i="65"/>
  <c r="AO242" i="65"/>
  <c r="AN242" i="65"/>
  <c r="AI296" i="65"/>
  <c r="AJ296" i="65"/>
  <c r="AO342" i="65"/>
  <c r="AN342" i="65"/>
  <c r="AO45" i="65"/>
  <c r="AN45" i="65"/>
  <c r="AL473" i="65"/>
  <c r="AP473" i="65"/>
  <c r="AM473" i="65"/>
  <c r="AQ494" i="65"/>
  <c r="AR494" i="65"/>
  <c r="AU494" i="65"/>
  <c r="AI472" i="65"/>
  <c r="AJ472" i="65"/>
  <c r="AQ78" i="65"/>
  <c r="AU78" i="65"/>
  <c r="AR78" i="65"/>
  <c r="AJ278" i="65"/>
  <c r="AI278" i="65"/>
  <c r="AD77" i="66"/>
  <c r="AL225" i="66"/>
  <c r="AP225" i="66"/>
  <c r="AM225" i="66"/>
  <c r="AI225" i="66"/>
  <c r="AJ225" i="66"/>
  <c r="Y183" i="66"/>
  <c r="Z183" i="66"/>
  <c r="AB183" i="66"/>
  <c r="AC183" i="66"/>
  <c r="AF183" i="66"/>
  <c r="AQ450" i="66"/>
  <c r="AU450" i="66"/>
  <c r="AR450" i="66"/>
  <c r="AO450" i="66"/>
  <c r="AN450" i="66"/>
  <c r="AE445" i="66"/>
  <c r="BE233" i="67"/>
  <c r="AF362" i="67"/>
  <c r="AF153" i="67"/>
  <c r="AB362" i="67"/>
  <c r="AL477" i="66"/>
  <c r="AP477" i="66"/>
  <c r="AM477" i="66"/>
  <c r="AJ477" i="66"/>
  <c r="AI477" i="66"/>
  <c r="AZ3" i="67"/>
  <c r="AV3" i="67"/>
  <c r="AW3" i="67"/>
  <c r="AT3" i="67"/>
  <c r="AS3" i="67"/>
  <c r="AB44" i="67"/>
  <c r="AF447" i="67"/>
  <c r="AB153" i="67"/>
  <c r="AF348" i="67"/>
  <c r="AP407" i="67"/>
  <c r="AR407" i="67" s="1"/>
  <c r="AF82" i="67"/>
  <c r="Z499" i="67"/>
  <c r="AL298" i="67"/>
  <c r="AD8" i="67"/>
  <c r="AE259" i="67"/>
  <c r="Z49" i="67"/>
  <c r="AF378" i="67"/>
  <c r="AD267" i="67"/>
  <c r="Z429" i="67"/>
  <c r="AB220" i="67"/>
  <c r="Z388" i="67"/>
  <c r="AC220" i="67"/>
  <c r="AD220" i="67" s="1"/>
  <c r="AC44" i="67"/>
  <c r="AB378" i="67"/>
  <c r="AC447" i="67"/>
  <c r="Z272" i="67"/>
  <c r="AC348" i="67"/>
  <c r="AM407" i="67"/>
  <c r="AN407" i="67" s="1"/>
  <c r="AB82" i="67"/>
  <c r="AC356" i="67"/>
  <c r="AK152" i="67"/>
  <c r="Z119" i="67"/>
  <c r="AF440" i="67"/>
  <c r="AB243" i="67"/>
  <c r="AC216" i="67"/>
  <c r="Y432" i="67"/>
  <c r="Y392" i="67"/>
  <c r="AG463" i="67"/>
  <c r="AC344" i="67"/>
  <c r="Y59" i="67"/>
  <c r="Z59" i="67"/>
  <c r="AH79" i="67"/>
  <c r="AG496" i="67"/>
  <c r="AF243" i="67"/>
  <c r="AF216" i="67"/>
  <c r="AK463" i="67"/>
  <c r="AM463" i="67" s="1"/>
  <c r="Z305" i="67"/>
  <c r="Z113" i="67"/>
  <c r="AB59" i="67"/>
  <c r="AC59" i="67"/>
  <c r="AF59" i="67"/>
  <c r="AK496" i="67"/>
  <c r="AM496" i="67" s="1"/>
  <c r="Z424" i="67"/>
  <c r="AG152" i="67"/>
  <c r="Y368" i="67"/>
  <c r="AH479" i="66"/>
  <c r="AK479" i="66"/>
  <c r="AG479" i="66"/>
  <c r="AK181" i="66"/>
  <c r="AG181" i="66"/>
  <c r="AH181" i="66"/>
  <c r="AE479" i="66"/>
  <c r="AD479" i="66"/>
  <c r="AD181" i="66"/>
  <c r="AE181" i="66"/>
  <c r="AE173" i="66"/>
  <c r="AD173" i="66"/>
  <c r="AK169" i="66"/>
  <c r="AG169" i="66"/>
  <c r="AH169" i="66"/>
  <c r="AH173" i="66"/>
  <c r="AG173" i="66"/>
  <c r="AK173" i="66"/>
  <c r="AE169" i="66"/>
  <c r="AD169" i="66"/>
  <c r="AD437" i="66"/>
  <c r="AE437" i="66"/>
  <c r="AK411" i="66"/>
  <c r="AH411" i="66"/>
  <c r="AG411" i="66"/>
  <c r="AG437" i="66"/>
  <c r="AK437" i="66"/>
  <c r="AH437" i="66"/>
  <c r="AK449" i="66"/>
  <c r="AG449" i="66"/>
  <c r="AH449" i="66"/>
  <c r="AE417" i="66"/>
  <c r="AD417" i="66"/>
  <c r="AH165" i="66"/>
  <c r="AG165" i="66"/>
  <c r="AK165" i="66"/>
  <c r="AK433" i="66"/>
  <c r="AG433" i="66"/>
  <c r="AH433" i="66"/>
  <c r="AE165" i="66"/>
  <c r="AD165" i="66"/>
  <c r="AD449" i="66"/>
  <c r="AE449" i="66"/>
  <c r="AG417" i="66"/>
  <c r="AK417" i="66"/>
  <c r="AH417" i="66"/>
  <c r="AD433" i="66"/>
  <c r="AE433" i="66"/>
  <c r="AI441" i="66"/>
  <c r="AJ441" i="66"/>
  <c r="AP441" i="66"/>
  <c r="AL441" i="66"/>
  <c r="AM441" i="66"/>
  <c r="AE411" i="66"/>
  <c r="AD411" i="66"/>
  <c r="Y488" i="66"/>
  <c r="Z488" i="66"/>
  <c r="AK14" i="66"/>
  <c r="AG14" i="66"/>
  <c r="AH14" i="66"/>
  <c r="AM134" i="66"/>
  <c r="AL134" i="66"/>
  <c r="AP134" i="66"/>
  <c r="AF311" i="66"/>
  <c r="AB311" i="66"/>
  <c r="AC311" i="66"/>
  <c r="AE493" i="66"/>
  <c r="AD493" i="66"/>
  <c r="AD390" i="66"/>
  <c r="AE390" i="66"/>
  <c r="AG355" i="66"/>
  <c r="AK355" i="66"/>
  <c r="AH355" i="66"/>
  <c r="AG317" i="66"/>
  <c r="AH317" i="66"/>
  <c r="AK317" i="66"/>
  <c r="AE305" i="66"/>
  <c r="AD305" i="66"/>
  <c r="AI134" i="66"/>
  <c r="AJ134" i="66"/>
  <c r="AP453" i="66"/>
  <c r="AM453" i="66"/>
  <c r="AL453" i="66"/>
  <c r="AP442" i="66"/>
  <c r="AL442" i="66"/>
  <c r="AM442" i="66"/>
  <c r="AE375" i="66"/>
  <c r="AD375" i="66"/>
  <c r="Z290" i="66"/>
  <c r="Y290" i="66"/>
  <c r="AJ159" i="66"/>
  <c r="AI159" i="66"/>
  <c r="AB21" i="66"/>
  <c r="AC21" i="66"/>
  <c r="AF21" i="66"/>
  <c r="AE14" i="66"/>
  <c r="AD14" i="66"/>
  <c r="AD319" i="66"/>
  <c r="AE319" i="66"/>
  <c r="AI148" i="66"/>
  <c r="AJ148" i="66"/>
  <c r="AC377" i="66"/>
  <c r="AB377" i="66"/>
  <c r="AF377" i="66"/>
  <c r="AJ186" i="66"/>
  <c r="AI186" i="66"/>
  <c r="AG512" i="66"/>
  <c r="AK512" i="66"/>
  <c r="AH512" i="66"/>
  <c r="AG464" i="66"/>
  <c r="AK464" i="66"/>
  <c r="AH464" i="66"/>
  <c r="AK424" i="66"/>
  <c r="AG424" i="66"/>
  <c r="AH424" i="66"/>
  <c r="AG111" i="66"/>
  <c r="AH111" i="66"/>
  <c r="AK111" i="66"/>
  <c r="AK162" i="66"/>
  <c r="AH162" i="66"/>
  <c r="AG162" i="66"/>
  <c r="AD352" i="66"/>
  <c r="AE352" i="66"/>
  <c r="AD259" i="66"/>
  <c r="AE259" i="66"/>
  <c r="AH292" i="66"/>
  <c r="AK292" i="66"/>
  <c r="AG292" i="66"/>
  <c r="AM130" i="66"/>
  <c r="AL130" i="66"/>
  <c r="AP130" i="66"/>
  <c r="AM158" i="66"/>
  <c r="AL158" i="66"/>
  <c r="AP158" i="66"/>
  <c r="AI62" i="66"/>
  <c r="AJ62" i="66"/>
  <c r="Z221" i="66"/>
  <c r="Y221" i="66"/>
  <c r="Z392" i="66"/>
  <c r="Y392" i="66"/>
  <c r="AD410" i="66"/>
  <c r="AE410" i="66"/>
  <c r="AB237" i="66"/>
  <c r="AC237" i="66"/>
  <c r="AF237" i="66"/>
  <c r="AR492" i="66"/>
  <c r="AQ492" i="66"/>
  <c r="AU492" i="66"/>
  <c r="AI104" i="66"/>
  <c r="AJ104" i="66"/>
  <c r="AG507" i="66"/>
  <c r="AK507" i="66"/>
  <c r="AH507" i="66"/>
  <c r="AE472" i="66"/>
  <c r="AD472" i="66"/>
  <c r="AB406" i="66"/>
  <c r="AC406" i="66"/>
  <c r="AF406" i="66"/>
  <c r="AD203" i="66"/>
  <c r="AE203" i="66"/>
  <c r="Z13" i="66"/>
  <c r="Y13" i="66"/>
  <c r="Z10" i="66"/>
  <c r="Y10" i="66"/>
  <c r="AB322" i="66"/>
  <c r="AF322" i="66"/>
  <c r="AC322" i="66"/>
  <c r="AF45" i="66"/>
  <c r="AC45" i="66"/>
  <c r="AB45" i="66"/>
  <c r="Y494" i="66"/>
  <c r="Z494" i="66"/>
  <c r="Z380" i="66"/>
  <c r="Y380" i="66"/>
  <c r="AB268" i="66"/>
  <c r="AC268" i="66"/>
  <c r="AF268" i="66"/>
  <c r="AE208" i="66"/>
  <c r="AD208" i="66"/>
  <c r="AF39" i="66"/>
  <c r="AC39" i="66"/>
  <c r="AB39" i="66"/>
  <c r="AI108" i="66"/>
  <c r="AJ108" i="66"/>
  <c r="AK395" i="66"/>
  <c r="AH395" i="66"/>
  <c r="AG395" i="66"/>
  <c r="AM333" i="66"/>
  <c r="AL333" i="66"/>
  <c r="AP333" i="66"/>
  <c r="Z49" i="66"/>
  <c r="Y49" i="66"/>
  <c r="AK466" i="66"/>
  <c r="AG466" i="66"/>
  <c r="AH466" i="66"/>
  <c r="AM106" i="66"/>
  <c r="AL106" i="66"/>
  <c r="AP106" i="66"/>
  <c r="AM443" i="66"/>
  <c r="AL443" i="66"/>
  <c r="AP443" i="66"/>
  <c r="Y373" i="66"/>
  <c r="Z373" i="66"/>
  <c r="AM184" i="66"/>
  <c r="AP184" i="66"/>
  <c r="AL184" i="66"/>
  <c r="AI88" i="66"/>
  <c r="AJ88" i="66"/>
  <c r="AE22" i="66"/>
  <c r="AD22" i="66"/>
  <c r="AK230" i="66"/>
  <c r="AH230" i="66"/>
  <c r="AG230" i="66"/>
  <c r="AI427" i="66"/>
  <c r="AJ427" i="66"/>
  <c r="Z81" i="66"/>
  <c r="Y81" i="66"/>
  <c r="AB249" i="66"/>
  <c r="AC249" i="66"/>
  <c r="AF249" i="66"/>
  <c r="Y475" i="66"/>
  <c r="Z475" i="66"/>
  <c r="Z496" i="66"/>
  <c r="Y496" i="66"/>
  <c r="AB270" i="66"/>
  <c r="AF270" i="66"/>
  <c r="AC270" i="66"/>
  <c r="AJ155" i="66"/>
  <c r="AI155" i="66"/>
  <c r="AP27" i="66"/>
  <c r="AL27" i="66"/>
  <c r="AM27" i="66"/>
  <c r="AK440" i="66"/>
  <c r="AG440" i="66"/>
  <c r="AH440" i="66"/>
  <c r="AK397" i="66"/>
  <c r="AH397" i="66"/>
  <c r="AG397" i="66"/>
  <c r="Z362" i="66"/>
  <c r="Y362" i="66"/>
  <c r="AJ105" i="66"/>
  <c r="AI105" i="66"/>
  <c r="AK180" i="66"/>
  <c r="AH180" i="66"/>
  <c r="AG180" i="66"/>
  <c r="AE202" i="66"/>
  <c r="AD202" i="66"/>
  <c r="Y400" i="66"/>
  <c r="Z400" i="66"/>
  <c r="AD247" i="66"/>
  <c r="AE247" i="66"/>
  <c r="AF224" i="66"/>
  <c r="AB224" i="66"/>
  <c r="AC224" i="66"/>
  <c r="AI72" i="66"/>
  <c r="AJ72" i="66"/>
  <c r="AF51" i="66"/>
  <c r="AC51" i="66"/>
  <c r="AB51" i="66"/>
  <c r="AJ53" i="66"/>
  <c r="AI53" i="66"/>
  <c r="AE383" i="66"/>
  <c r="AD383" i="66"/>
  <c r="Y246" i="66"/>
  <c r="Z246" i="66"/>
  <c r="AE401" i="66"/>
  <c r="AD401" i="66"/>
  <c r="AE371" i="66"/>
  <c r="AD371" i="66"/>
  <c r="AJ157" i="66"/>
  <c r="AI157" i="66"/>
  <c r="AM98" i="66"/>
  <c r="AL98" i="66"/>
  <c r="AP98" i="66"/>
  <c r="AK478" i="66"/>
  <c r="AG478" i="66"/>
  <c r="AH478" i="66"/>
  <c r="AE248" i="66"/>
  <c r="AD248" i="66"/>
  <c r="AF133" i="66"/>
  <c r="AC133" i="66"/>
  <c r="AB133" i="66"/>
  <c r="Z253" i="66"/>
  <c r="Y253" i="66"/>
  <c r="Z117" i="66"/>
  <c r="Y117" i="66"/>
  <c r="AD185" i="66"/>
  <c r="AE185" i="66"/>
  <c r="AE255" i="66"/>
  <c r="AD255" i="66"/>
  <c r="AF508" i="66"/>
  <c r="AB508" i="66"/>
  <c r="AC508" i="66"/>
  <c r="AD331" i="66"/>
  <c r="AE331" i="66"/>
  <c r="AK476" i="66"/>
  <c r="AH476" i="66"/>
  <c r="AG476" i="66"/>
  <c r="Y250" i="66"/>
  <c r="Z250" i="66"/>
  <c r="AH273" i="66"/>
  <c r="AG273" i="66"/>
  <c r="AK273" i="66"/>
  <c r="AK216" i="66"/>
  <c r="AH216" i="66"/>
  <c r="AG216" i="66"/>
  <c r="Z298" i="66"/>
  <c r="Y298" i="66"/>
  <c r="AE220" i="66"/>
  <c r="AD220" i="66"/>
  <c r="AL141" i="66"/>
  <c r="AP141" i="66"/>
  <c r="AM141" i="66"/>
  <c r="AD26" i="66"/>
  <c r="AE26" i="66"/>
  <c r="AE385" i="66"/>
  <c r="AD385" i="66"/>
  <c r="AE279" i="66"/>
  <c r="AD279" i="66"/>
  <c r="AM138" i="66"/>
  <c r="AL138" i="66"/>
  <c r="AP138" i="66"/>
  <c r="AM114" i="66"/>
  <c r="AL114" i="66"/>
  <c r="AP114" i="66"/>
  <c r="Z127" i="66"/>
  <c r="Y127" i="66"/>
  <c r="AG32" i="66"/>
  <c r="AK32" i="66"/>
  <c r="AH32" i="66"/>
  <c r="Z376" i="66"/>
  <c r="Y376" i="66"/>
  <c r="AM297" i="66"/>
  <c r="AL297" i="66"/>
  <c r="AP297" i="66"/>
  <c r="AT175" i="66"/>
  <c r="AS175" i="66"/>
  <c r="AI341" i="66"/>
  <c r="AJ341" i="66"/>
  <c r="AI64" i="66"/>
  <c r="AJ64" i="66"/>
  <c r="AD471" i="66"/>
  <c r="AE471" i="66"/>
  <c r="AE405" i="66"/>
  <c r="AD405" i="66"/>
  <c r="AD444" i="66"/>
  <c r="AE444" i="66"/>
  <c r="Y218" i="66"/>
  <c r="Z218" i="66"/>
  <c r="AK18" i="66"/>
  <c r="AH18" i="66"/>
  <c r="AG18" i="66"/>
  <c r="AK25" i="66"/>
  <c r="AG25" i="66"/>
  <c r="AH25" i="66"/>
  <c r="AD235" i="66"/>
  <c r="AE235" i="66"/>
  <c r="AM38" i="66"/>
  <c r="AL38" i="66"/>
  <c r="AP38" i="66"/>
  <c r="Z5" i="66"/>
  <c r="Y5" i="66"/>
  <c r="AD241" i="66"/>
  <c r="AE241" i="66"/>
  <c r="Y474" i="66"/>
  <c r="Z474" i="66"/>
  <c r="AF125" i="66"/>
  <c r="AC125" i="66"/>
  <c r="AB125" i="66"/>
  <c r="AG509" i="66"/>
  <c r="AK509" i="66"/>
  <c r="AH509" i="66"/>
  <c r="AD459" i="66"/>
  <c r="AE459" i="66"/>
  <c r="AJ149" i="66"/>
  <c r="AI149" i="66"/>
  <c r="AN201" i="66"/>
  <c r="AO201" i="66"/>
  <c r="AG415" i="66"/>
  <c r="AK415" i="66"/>
  <c r="AH415" i="66"/>
  <c r="AH382" i="66"/>
  <c r="AK382" i="66"/>
  <c r="AG382" i="66"/>
  <c r="Y296" i="66"/>
  <c r="Z296" i="66"/>
  <c r="AI239" i="66"/>
  <c r="AJ239" i="66"/>
  <c r="AL262" i="66"/>
  <c r="AP262" i="66"/>
  <c r="AM262" i="66"/>
  <c r="AK178" i="66"/>
  <c r="AG178" i="66"/>
  <c r="AH178" i="66"/>
  <c r="AF67" i="66"/>
  <c r="AC67" i="66"/>
  <c r="AB67" i="66"/>
  <c r="AK387" i="66"/>
  <c r="AH387" i="66"/>
  <c r="AG387" i="66"/>
  <c r="AC356" i="66"/>
  <c r="AB356" i="66"/>
  <c r="AF356" i="66"/>
  <c r="AI76" i="66"/>
  <c r="AJ76" i="66"/>
  <c r="AK194" i="66"/>
  <c r="AH194" i="66"/>
  <c r="AG194" i="66"/>
  <c r="AM90" i="66"/>
  <c r="AL90" i="66"/>
  <c r="AP90" i="66"/>
  <c r="AI163" i="66"/>
  <c r="AJ163" i="66"/>
  <c r="AF87" i="66"/>
  <c r="AC87" i="66"/>
  <c r="AB87" i="66"/>
  <c r="AJ83" i="66"/>
  <c r="AI83" i="66"/>
  <c r="AM407" i="66"/>
  <c r="AP407" i="66"/>
  <c r="AL407" i="66"/>
  <c r="Y278" i="66"/>
  <c r="Z278" i="66"/>
  <c r="AB288" i="66"/>
  <c r="AF288" i="66"/>
  <c r="AC288" i="66"/>
  <c r="Z245" i="66"/>
  <c r="Y245" i="66"/>
  <c r="AJ151" i="66"/>
  <c r="AI151" i="66"/>
  <c r="AK206" i="66"/>
  <c r="AH206" i="66"/>
  <c r="AG206" i="66"/>
  <c r="AD304" i="66"/>
  <c r="AE304" i="66"/>
  <c r="AD346" i="66"/>
  <c r="AE346" i="66"/>
  <c r="AN171" i="66"/>
  <c r="AO171" i="66"/>
  <c r="AI48" i="66"/>
  <c r="AJ48" i="66"/>
  <c r="AD24" i="66"/>
  <c r="AE24" i="66"/>
  <c r="AJ457" i="66"/>
  <c r="AI457" i="66"/>
  <c r="AK403" i="66"/>
  <c r="AG403" i="66"/>
  <c r="AH403" i="66"/>
  <c r="AH483" i="66"/>
  <c r="AG483" i="66"/>
  <c r="AK483" i="66"/>
  <c r="Y500" i="66"/>
  <c r="Z500" i="66"/>
  <c r="Z302" i="66"/>
  <c r="Y302" i="66"/>
  <c r="AD320" i="66"/>
  <c r="AE320" i="66"/>
  <c r="AF137" i="66"/>
  <c r="AC137" i="66"/>
  <c r="AB137" i="66"/>
  <c r="AD323" i="66"/>
  <c r="AE323" i="66"/>
  <c r="AI42" i="66"/>
  <c r="AJ42" i="66"/>
  <c r="AE228" i="66"/>
  <c r="AD228" i="66"/>
  <c r="AI132" i="66"/>
  <c r="AJ132" i="66"/>
  <c r="Z131" i="66"/>
  <c r="Y131" i="66"/>
  <c r="AJ419" i="66"/>
  <c r="AI419" i="66"/>
  <c r="AJ101" i="66"/>
  <c r="AI101" i="66"/>
  <c r="AD462" i="66"/>
  <c r="AE462" i="66"/>
  <c r="AI445" i="66"/>
  <c r="AJ445" i="66"/>
  <c r="AR213" i="66"/>
  <c r="AU213" i="66"/>
  <c r="AQ213" i="66"/>
  <c r="AI443" i="66"/>
  <c r="AJ443" i="66"/>
  <c r="AL381" i="66"/>
  <c r="AP381" i="66"/>
  <c r="AM381" i="66"/>
  <c r="AE256" i="66"/>
  <c r="AD256" i="66"/>
  <c r="AF121" i="66"/>
  <c r="AC121" i="66"/>
  <c r="AB121" i="66"/>
  <c r="AK22" i="66"/>
  <c r="AH22" i="66"/>
  <c r="AG22" i="66"/>
  <c r="AM367" i="66"/>
  <c r="AP367" i="66"/>
  <c r="AL367" i="66"/>
  <c r="AB368" i="66"/>
  <c r="AC368" i="66"/>
  <c r="AF368" i="66"/>
  <c r="AJ35" i="66"/>
  <c r="AI35" i="66"/>
  <c r="AM122" i="66"/>
  <c r="AL122" i="66"/>
  <c r="AP122" i="66"/>
  <c r="Y270" i="66"/>
  <c r="Z270" i="66"/>
  <c r="AJ182" i="66"/>
  <c r="AI182" i="66"/>
  <c r="AD426" i="66"/>
  <c r="AE426" i="66"/>
  <c r="AF393" i="66"/>
  <c r="AC393" i="66"/>
  <c r="AB393" i="66"/>
  <c r="Y212" i="66"/>
  <c r="Z212" i="66"/>
  <c r="Z129" i="66"/>
  <c r="Y129" i="66"/>
  <c r="AD440" i="66"/>
  <c r="AE440" i="66"/>
  <c r="Y211" i="66"/>
  <c r="Z211" i="66"/>
  <c r="AL105" i="66"/>
  <c r="AP105" i="66"/>
  <c r="AM105" i="66"/>
  <c r="Z85" i="66"/>
  <c r="Y85" i="66"/>
  <c r="AF93" i="66"/>
  <c r="AC93" i="66"/>
  <c r="AB93" i="66"/>
  <c r="AG513" i="66"/>
  <c r="AH513" i="66"/>
  <c r="AK513" i="66"/>
  <c r="AD430" i="66"/>
  <c r="AE430" i="66"/>
  <c r="AE409" i="66"/>
  <c r="AD409" i="66"/>
  <c r="AH247" i="66"/>
  <c r="AK247" i="66"/>
  <c r="AG247" i="66"/>
  <c r="AM100" i="66"/>
  <c r="AL100" i="66"/>
  <c r="AP100" i="66"/>
  <c r="AM72" i="66"/>
  <c r="AL72" i="66"/>
  <c r="AP72" i="66"/>
  <c r="AK383" i="66"/>
  <c r="AH383" i="66"/>
  <c r="AG383" i="66"/>
  <c r="AK401" i="66"/>
  <c r="AG401" i="66"/>
  <c r="AH401" i="66"/>
  <c r="AK240" i="66"/>
  <c r="AH240" i="66"/>
  <c r="AG240" i="66"/>
  <c r="AB306" i="66"/>
  <c r="AC306" i="66"/>
  <c r="AF306" i="66"/>
  <c r="AF55" i="66"/>
  <c r="AC55" i="66"/>
  <c r="AB55" i="66"/>
  <c r="AK248" i="66"/>
  <c r="AG248" i="66"/>
  <c r="AH248" i="66"/>
  <c r="AG460" i="66"/>
  <c r="AK460" i="66"/>
  <c r="AH460" i="66"/>
  <c r="AK358" i="66"/>
  <c r="AG358" i="66"/>
  <c r="AH358" i="66"/>
  <c r="AE170" i="66"/>
  <c r="AD170" i="66"/>
  <c r="Y15" i="66"/>
  <c r="Z15" i="66"/>
  <c r="AH185" i="66"/>
  <c r="AG185" i="66"/>
  <c r="AK185" i="66"/>
  <c r="AH255" i="66"/>
  <c r="AG255" i="66"/>
  <c r="AK255" i="66"/>
  <c r="Z360" i="66"/>
  <c r="Y360" i="66"/>
  <c r="Z508" i="66"/>
  <c r="Y508" i="66"/>
  <c r="AB485" i="66"/>
  <c r="AC485" i="66"/>
  <c r="AF485" i="66"/>
  <c r="AB365" i="66"/>
  <c r="AF365" i="66"/>
  <c r="AC365" i="66"/>
  <c r="AE399" i="66"/>
  <c r="AD399" i="66"/>
  <c r="AB310" i="66"/>
  <c r="AC310" i="66"/>
  <c r="AF310" i="66"/>
  <c r="AE273" i="66"/>
  <c r="AD273" i="66"/>
  <c r="Y272" i="66"/>
  <c r="Z272" i="66"/>
  <c r="Z43" i="66"/>
  <c r="Y43" i="66"/>
  <c r="AH271" i="66"/>
  <c r="AG271" i="66"/>
  <c r="AK271" i="66"/>
  <c r="AH280" i="66"/>
  <c r="AK280" i="66"/>
  <c r="AG280" i="66"/>
  <c r="AE234" i="66"/>
  <c r="AD234" i="66"/>
  <c r="AJ153" i="66"/>
  <c r="AI153" i="66"/>
  <c r="AG26" i="66"/>
  <c r="AK26" i="66"/>
  <c r="AH26" i="66"/>
  <c r="AL91" i="66"/>
  <c r="AP91" i="66"/>
  <c r="AM91" i="66"/>
  <c r="AH231" i="66"/>
  <c r="AK231" i="66"/>
  <c r="AG231" i="66"/>
  <c r="AI154" i="66"/>
  <c r="AJ154" i="66"/>
  <c r="AB19" i="66"/>
  <c r="AC19" i="66"/>
  <c r="AF19" i="66"/>
  <c r="AE32" i="66"/>
  <c r="AD32" i="66"/>
  <c r="AE226" i="66"/>
  <c r="AD226" i="66"/>
  <c r="AI156" i="66"/>
  <c r="AJ156" i="66"/>
  <c r="AB376" i="66"/>
  <c r="AF376" i="66"/>
  <c r="AC376" i="66"/>
  <c r="AI4" i="66"/>
  <c r="AJ4" i="66"/>
  <c r="AZ175" i="66"/>
  <c r="AV175" i="66"/>
  <c r="AW175" i="66"/>
  <c r="AM341" i="66"/>
  <c r="AL341" i="66"/>
  <c r="AP341" i="66"/>
  <c r="AC23" i="66"/>
  <c r="AB23" i="66"/>
  <c r="AF23" i="66"/>
  <c r="AH471" i="66"/>
  <c r="AG471" i="66"/>
  <c r="AK471" i="66"/>
  <c r="AC338" i="66"/>
  <c r="AB338" i="66"/>
  <c r="AF338" i="66"/>
  <c r="AB218" i="66"/>
  <c r="AF218" i="66"/>
  <c r="AC218" i="66"/>
  <c r="AI124" i="66"/>
  <c r="AJ124" i="66"/>
  <c r="AI140" i="66"/>
  <c r="AJ140" i="66"/>
  <c r="AI110" i="66"/>
  <c r="AJ110" i="66"/>
  <c r="AH235" i="66"/>
  <c r="AK235" i="66"/>
  <c r="AG235" i="66"/>
  <c r="AP31" i="66"/>
  <c r="AL31" i="66"/>
  <c r="AM31" i="66"/>
  <c r="Y318" i="66"/>
  <c r="Z318" i="66"/>
  <c r="AB420" i="66"/>
  <c r="AC420" i="66"/>
  <c r="AF420" i="66"/>
  <c r="Y299" i="66"/>
  <c r="Z299" i="66"/>
  <c r="AE499" i="66"/>
  <c r="AD499" i="66"/>
  <c r="AG459" i="66"/>
  <c r="AK459" i="66"/>
  <c r="AH459" i="66"/>
  <c r="Y396" i="66"/>
  <c r="Z396" i="66"/>
  <c r="AD327" i="66"/>
  <c r="AE327" i="66"/>
  <c r="AI92" i="66"/>
  <c r="AJ92" i="66"/>
  <c r="Y11" i="66"/>
  <c r="Z11" i="66"/>
  <c r="AR201" i="66"/>
  <c r="AU201" i="66"/>
  <c r="AQ201" i="66"/>
  <c r="AB296" i="66"/>
  <c r="AF296" i="66"/>
  <c r="AC296" i="66"/>
  <c r="AI210" i="66"/>
  <c r="AJ210" i="66"/>
  <c r="AG456" i="66"/>
  <c r="AH456" i="66"/>
  <c r="AK456" i="66"/>
  <c r="AD354" i="66"/>
  <c r="AE354" i="66"/>
  <c r="Z356" i="66"/>
  <c r="Y356" i="66"/>
  <c r="AE287" i="66"/>
  <c r="AD287" i="66"/>
  <c r="Z502" i="66"/>
  <c r="Y502" i="66"/>
  <c r="AB468" i="66"/>
  <c r="AF468" i="66"/>
  <c r="AC468" i="66"/>
  <c r="AK232" i="66"/>
  <c r="AH232" i="66"/>
  <c r="AG232" i="66"/>
  <c r="AE206" i="66"/>
  <c r="AD206" i="66"/>
  <c r="AC174" i="66"/>
  <c r="AB174" i="66"/>
  <c r="AF174" i="66"/>
  <c r="AH304" i="66"/>
  <c r="AK304" i="66"/>
  <c r="AG304" i="66"/>
  <c r="AJ448" i="66"/>
  <c r="AI448" i="66"/>
  <c r="AK389" i="66"/>
  <c r="AG389" i="66"/>
  <c r="AH389" i="66"/>
  <c r="AH189" i="66"/>
  <c r="AG189" i="66"/>
  <c r="AK189" i="66"/>
  <c r="AM48" i="66"/>
  <c r="AL48" i="66"/>
  <c r="AP48" i="66"/>
  <c r="AG24" i="66"/>
  <c r="AK24" i="66"/>
  <c r="AH24" i="66"/>
  <c r="Y510" i="66"/>
  <c r="Z510" i="66"/>
  <c r="AI68" i="66"/>
  <c r="AJ68" i="66"/>
  <c r="AD339" i="66"/>
  <c r="AE339" i="66"/>
  <c r="AD483" i="66"/>
  <c r="AE483" i="66"/>
  <c r="AB500" i="66"/>
  <c r="AC500" i="66"/>
  <c r="AF500" i="66"/>
  <c r="AM70" i="66"/>
  <c r="AL70" i="66"/>
  <c r="AP70" i="66"/>
  <c r="Y311" i="66"/>
  <c r="Z311" i="66"/>
  <c r="AN434" i="66"/>
  <c r="AO434" i="66"/>
  <c r="AM46" i="66"/>
  <c r="AL46" i="66"/>
  <c r="AP46" i="66"/>
  <c r="AJ453" i="66"/>
  <c r="AI453" i="66"/>
  <c r="AK350" i="66"/>
  <c r="AG350" i="66"/>
  <c r="AH350" i="66"/>
  <c r="Y377" i="66"/>
  <c r="Z377" i="66"/>
  <c r="AM186" i="66"/>
  <c r="AP186" i="66"/>
  <c r="AL186" i="66"/>
  <c r="AP451" i="66"/>
  <c r="AM451" i="66"/>
  <c r="AL451" i="66"/>
  <c r="Y265" i="66"/>
  <c r="Z265" i="66"/>
  <c r="AJ95" i="66"/>
  <c r="AI95" i="66"/>
  <c r="AH259" i="66"/>
  <c r="AK259" i="66"/>
  <c r="AG259" i="66"/>
  <c r="AM62" i="66"/>
  <c r="AL62" i="66"/>
  <c r="AP62" i="66"/>
  <c r="AF75" i="66"/>
  <c r="AC75" i="66"/>
  <c r="AB75" i="66"/>
  <c r="AE313" i="66"/>
  <c r="AD313" i="66"/>
  <c r="AG335" i="66"/>
  <c r="AH335" i="66"/>
  <c r="AK335" i="66"/>
  <c r="AH203" i="66"/>
  <c r="AK203" i="66"/>
  <c r="AG203" i="66"/>
  <c r="AC334" i="66"/>
  <c r="AB334" i="66"/>
  <c r="AF334" i="66"/>
  <c r="AH402" i="66"/>
  <c r="AK402" i="66"/>
  <c r="AG402" i="66"/>
  <c r="AE269" i="66"/>
  <c r="AD269" i="66"/>
  <c r="AD243" i="66"/>
  <c r="AE243" i="66"/>
  <c r="AI82" i="66"/>
  <c r="AJ82" i="66"/>
  <c r="AD404" i="66"/>
  <c r="AE404" i="66"/>
  <c r="AH320" i="66"/>
  <c r="AK320" i="66"/>
  <c r="AG320" i="66"/>
  <c r="AD349" i="66"/>
  <c r="AE349" i="66"/>
  <c r="Y199" i="66"/>
  <c r="Z199" i="66"/>
  <c r="AF61" i="66"/>
  <c r="AC61" i="66"/>
  <c r="AB61" i="66"/>
  <c r="AI46" i="66"/>
  <c r="AJ46" i="66"/>
  <c r="AK375" i="66"/>
  <c r="AH375" i="66"/>
  <c r="AG375" i="66"/>
  <c r="AL159" i="66"/>
  <c r="AP159" i="66"/>
  <c r="AM159" i="66"/>
  <c r="AF506" i="66"/>
  <c r="AB506" i="66"/>
  <c r="AC506" i="66"/>
  <c r="AD195" i="66"/>
  <c r="AE195" i="66"/>
  <c r="AM42" i="66"/>
  <c r="AL42" i="66"/>
  <c r="AP42" i="66"/>
  <c r="AD347" i="66"/>
  <c r="AE347" i="66"/>
  <c r="AK228" i="66"/>
  <c r="AG228" i="66"/>
  <c r="AH228" i="66"/>
  <c r="AB282" i="66"/>
  <c r="AF282" i="66"/>
  <c r="AC282" i="66"/>
  <c r="AM120" i="66"/>
  <c r="AL120" i="66"/>
  <c r="AP120" i="66"/>
  <c r="AD512" i="66"/>
  <c r="AE512" i="66"/>
  <c r="AJ451" i="66"/>
  <c r="AI451" i="66"/>
  <c r="AD424" i="66"/>
  <c r="AE424" i="66"/>
  <c r="AH370" i="66"/>
  <c r="AK370" i="66"/>
  <c r="AG370" i="66"/>
  <c r="AE281" i="66"/>
  <c r="AD281" i="66"/>
  <c r="AM112" i="66"/>
  <c r="AL112" i="66"/>
  <c r="AP112" i="66"/>
  <c r="AL95" i="66"/>
  <c r="AP95" i="66"/>
  <c r="AM95" i="66"/>
  <c r="AD162" i="66"/>
  <c r="AE162" i="66"/>
  <c r="AB378" i="66"/>
  <c r="AF378" i="66"/>
  <c r="AC378" i="66"/>
  <c r="AI130" i="66"/>
  <c r="AJ130" i="66"/>
  <c r="AI158" i="66"/>
  <c r="AJ158" i="66"/>
  <c r="AG30" i="66"/>
  <c r="AK30" i="66"/>
  <c r="AH30" i="66"/>
  <c r="AD187" i="66"/>
  <c r="AE187" i="66"/>
  <c r="Y193" i="66"/>
  <c r="Z193" i="66"/>
  <c r="Z17" i="66"/>
  <c r="Y17" i="66"/>
  <c r="AE473" i="66"/>
  <c r="AD473" i="66"/>
  <c r="AN492" i="66"/>
  <c r="AO492" i="66"/>
  <c r="AI242" i="66"/>
  <c r="AJ242" i="66"/>
  <c r="AD489" i="66"/>
  <c r="AE489" i="66"/>
  <c r="AE470" i="66"/>
  <c r="AD470" i="66"/>
  <c r="AD428" i="66"/>
  <c r="AE428" i="66"/>
  <c r="AD300" i="66"/>
  <c r="AE300" i="66"/>
  <c r="AB13" i="66"/>
  <c r="AC13" i="66"/>
  <c r="AF13" i="66"/>
  <c r="AJ65" i="66"/>
  <c r="AI65" i="66"/>
  <c r="Y322" i="66"/>
  <c r="Z322" i="66"/>
  <c r="Z45" i="66"/>
  <c r="Y45" i="66"/>
  <c r="AD402" i="66"/>
  <c r="AE402" i="66"/>
  <c r="AB384" i="66"/>
  <c r="AC384" i="66"/>
  <c r="AF384" i="66"/>
  <c r="AH269" i="66"/>
  <c r="AG269" i="66"/>
  <c r="AK269" i="66"/>
  <c r="AM86" i="66"/>
  <c r="AL86" i="66"/>
  <c r="AP86" i="66"/>
  <c r="Z39" i="66"/>
  <c r="Y39" i="66"/>
  <c r="AF33" i="66"/>
  <c r="AC33" i="66"/>
  <c r="AB33" i="66"/>
  <c r="AM419" i="66"/>
  <c r="AP419" i="66"/>
  <c r="AL419" i="66"/>
  <c r="AD328" i="66"/>
  <c r="AE328" i="66"/>
  <c r="AL101" i="66"/>
  <c r="AP101" i="66"/>
  <c r="AM101" i="66"/>
  <c r="AD215" i="66"/>
  <c r="AE215" i="66"/>
  <c r="AE466" i="66"/>
  <c r="AD466" i="66"/>
  <c r="AG462" i="66"/>
  <c r="AH462" i="66"/>
  <c r="AK462" i="66"/>
  <c r="AM445" i="66"/>
  <c r="AP445" i="66"/>
  <c r="AL445" i="66"/>
  <c r="AH207" i="66"/>
  <c r="AK207" i="66"/>
  <c r="AG207" i="66"/>
  <c r="AN213" i="66"/>
  <c r="AO213" i="66"/>
  <c r="AF63" i="66"/>
  <c r="AC63" i="66"/>
  <c r="AB63" i="66"/>
  <c r="AB373" i="66"/>
  <c r="AF373" i="66"/>
  <c r="AC373" i="66"/>
  <c r="AK256" i="66"/>
  <c r="AH256" i="66"/>
  <c r="AG256" i="66"/>
  <c r="AD251" i="66"/>
  <c r="AE251" i="66"/>
  <c r="AM52" i="66"/>
  <c r="AL52" i="66"/>
  <c r="AP52" i="66"/>
  <c r="AF37" i="66"/>
  <c r="AC37" i="66"/>
  <c r="AB37" i="66"/>
  <c r="AJ41" i="66"/>
  <c r="AI41" i="66"/>
  <c r="Z368" i="66"/>
  <c r="Y368" i="66"/>
  <c r="AE230" i="66"/>
  <c r="AD230" i="66"/>
  <c r="Z249" i="66"/>
  <c r="Y249" i="66"/>
  <c r="AP182" i="66"/>
  <c r="AM182" i="66"/>
  <c r="AL182" i="66"/>
  <c r="AG426" i="66"/>
  <c r="AK426" i="66"/>
  <c r="AH426" i="66"/>
  <c r="Y393" i="66"/>
  <c r="Z393" i="66"/>
  <c r="AE275" i="66"/>
  <c r="AD275" i="66"/>
  <c r="AL155" i="66"/>
  <c r="AP155" i="66"/>
  <c r="AM155" i="66"/>
  <c r="AF212" i="66"/>
  <c r="AC212" i="66"/>
  <c r="AB212" i="66"/>
  <c r="AF115" i="66"/>
  <c r="AC115" i="66"/>
  <c r="AB115" i="66"/>
  <c r="AM431" i="66"/>
  <c r="AL431" i="66"/>
  <c r="AP431" i="66"/>
  <c r="AE397" i="66"/>
  <c r="AD397" i="66"/>
  <c r="AB362" i="66"/>
  <c r="AC362" i="66"/>
  <c r="AF362" i="66"/>
  <c r="AB211" i="66"/>
  <c r="AF211" i="66"/>
  <c r="AC211" i="66"/>
  <c r="AJ29" i="66"/>
  <c r="AI29" i="66"/>
  <c r="AG430" i="66"/>
  <c r="AK430" i="66"/>
  <c r="AH430" i="66"/>
  <c r="AG409" i="66"/>
  <c r="AK409" i="66"/>
  <c r="AH409" i="66"/>
  <c r="AI100" i="66"/>
  <c r="AJ100" i="66"/>
  <c r="Z51" i="66"/>
  <c r="Y51" i="66"/>
  <c r="AL53" i="66"/>
  <c r="AP53" i="66"/>
  <c r="AM53" i="66"/>
  <c r="AJ452" i="66"/>
  <c r="AI452" i="66"/>
  <c r="AB326" i="66"/>
  <c r="AF326" i="66"/>
  <c r="AC326" i="66"/>
  <c r="AH498" i="66"/>
  <c r="AK498" i="66"/>
  <c r="AG498" i="66"/>
  <c r="AD345" i="66"/>
  <c r="AE345" i="66"/>
  <c r="Z306" i="66"/>
  <c r="Y306" i="66"/>
  <c r="AL157" i="66"/>
  <c r="AP157" i="66"/>
  <c r="AM157" i="66"/>
  <c r="AI44" i="66"/>
  <c r="AJ44" i="66"/>
  <c r="AE478" i="66"/>
  <c r="AD478" i="66"/>
  <c r="Z133" i="66"/>
  <c r="Y133" i="66"/>
  <c r="AM435" i="66"/>
  <c r="AL435" i="66"/>
  <c r="AP435" i="66"/>
  <c r="AK295" i="66"/>
  <c r="AH295" i="66"/>
  <c r="AG295" i="66"/>
  <c r="AE260" i="66"/>
  <c r="AD260" i="66"/>
  <c r="AJ77" i="66"/>
  <c r="AI77" i="66"/>
  <c r="AJ47" i="66"/>
  <c r="AI47" i="66"/>
  <c r="AD463" i="66"/>
  <c r="AE463" i="66"/>
  <c r="AF379" i="66"/>
  <c r="AB379" i="66"/>
  <c r="AC379" i="66"/>
  <c r="AE188" i="66"/>
  <c r="AD188" i="66"/>
  <c r="AE476" i="66"/>
  <c r="AD476" i="66"/>
  <c r="AD461" i="66"/>
  <c r="AE461" i="66"/>
  <c r="AG503" i="66"/>
  <c r="AK503" i="66"/>
  <c r="AH503" i="66"/>
  <c r="Z469" i="66"/>
  <c r="Y469" i="66"/>
  <c r="AK399" i="66"/>
  <c r="AG399" i="66"/>
  <c r="AH399" i="66"/>
  <c r="Z310" i="66"/>
  <c r="Y310" i="66"/>
  <c r="AB233" i="66"/>
  <c r="AF233" i="66"/>
  <c r="AC233" i="66"/>
  <c r="Y200" i="66"/>
  <c r="Z200" i="66"/>
  <c r="AD107" i="66"/>
  <c r="AE107" i="66"/>
  <c r="AM94" i="66"/>
  <c r="AL94" i="66"/>
  <c r="AP94" i="66"/>
  <c r="AH467" i="66"/>
  <c r="AK467" i="66"/>
  <c r="AG467" i="66"/>
  <c r="AE271" i="66"/>
  <c r="AD271" i="66"/>
  <c r="AE280" i="66"/>
  <c r="AD280" i="66"/>
  <c r="AK234" i="66"/>
  <c r="AG234" i="66"/>
  <c r="AH234" i="66"/>
  <c r="AI60" i="66"/>
  <c r="AJ60" i="66"/>
  <c r="AD231" i="66"/>
  <c r="AE231" i="66"/>
  <c r="AI138" i="66"/>
  <c r="AJ138" i="66"/>
  <c r="AI114" i="66"/>
  <c r="AJ114" i="66"/>
  <c r="AM142" i="66"/>
  <c r="AL142" i="66"/>
  <c r="AP142" i="66"/>
  <c r="AM128" i="66"/>
  <c r="AL128" i="66"/>
  <c r="AP128" i="66"/>
  <c r="AM227" i="66"/>
  <c r="AL227" i="66"/>
  <c r="AP227" i="66"/>
  <c r="AP4" i="66"/>
  <c r="AM4" i="66"/>
  <c r="AL4" i="66"/>
  <c r="AD191" i="66"/>
  <c r="AE191" i="66"/>
  <c r="AH423" i="66"/>
  <c r="AG423" i="66"/>
  <c r="AK423" i="66"/>
  <c r="Z364" i="66"/>
  <c r="Y364" i="66"/>
  <c r="AJ89" i="66"/>
  <c r="AI89" i="66"/>
  <c r="AM136" i="66"/>
  <c r="AL136" i="66"/>
  <c r="AP136" i="66"/>
  <c r="AM152" i="66"/>
  <c r="AL152" i="66"/>
  <c r="AP152" i="66"/>
  <c r="AM110" i="66"/>
  <c r="AL110" i="66"/>
  <c r="AP110" i="66"/>
  <c r="Z487" i="66"/>
  <c r="Y487" i="66"/>
  <c r="AD25" i="66"/>
  <c r="AE25" i="66"/>
  <c r="AF57" i="66"/>
  <c r="AC57" i="66"/>
  <c r="AB57" i="66"/>
  <c r="AM150" i="66"/>
  <c r="AL150" i="66"/>
  <c r="AP150" i="66"/>
  <c r="AC342" i="66"/>
  <c r="AB342" i="66"/>
  <c r="AF342" i="66"/>
  <c r="AB414" i="66"/>
  <c r="AC414" i="66"/>
  <c r="AF414" i="66"/>
  <c r="Z125" i="66"/>
  <c r="Y125" i="66"/>
  <c r="Z420" i="66"/>
  <c r="Y420" i="66"/>
  <c r="AF299" i="66"/>
  <c r="AC299" i="66"/>
  <c r="AB299" i="66"/>
  <c r="AH499" i="66"/>
  <c r="AK499" i="66"/>
  <c r="AG499" i="66"/>
  <c r="AH465" i="66"/>
  <c r="AK465" i="66"/>
  <c r="AG465" i="66"/>
  <c r="AL149" i="66"/>
  <c r="AP149" i="66"/>
  <c r="AM149" i="66"/>
  <c r="AM92" i="66"/>
  <c r="AL92" i="66"/>
  <c r="AP92" i="66"/>
  <c r="AJ446" i="66"/>
  <c r="AI446" i="66"/>
  <c r="AJ329" i="66"/>
  <c r="AI329" i="66"/>
  <c r="AD103" i="66"/>
  <c r="AE103" i="66"/>
  <c r="Z67" i="66"/>
  <c r="Y67" i="66"/>
  <c r="AE387" i="66"/>
  <c r="AD387" i="66"/>
  <c r="AM40" i="66"/>
  <c r="AL40" i="66"/>
  <c r="AP40" i="66"/>
  <c r="AI54" i="66"/>
  <c r="AJ54" i="66"/>
  <c r="Z87" i="66"/>
  <c r="Y87" i="66"/>
  <c r="AL83" i="66"/>
  <c r="AP83" i="66"/>
  <c r="AM83" i="66"/>
  <c r="Y468" i="66"/>
  <c r="Z468" i="66"/>
  <c r="AD351" i="66"/>
  <c r="AE351" i="66"/>
  <c r="AF336" i="66"/>
  <c r="AB336" i="66"/>
  <c r="AC336" i="66"/>
  <c r="AB261" i="66"/>
  <c r="AC261" i="66"/>
  <c r="AF261" i="66"/>
  <c r="AL151" i="66"/>
  <c r="AP151" i="66"/>
  <c r="AM151" i="66"/>
  <c r="Y174" i="66"/>
  <c r="Z174" i="66"/>
  <c r="AF135" i="66"/>
  <c r="AC135" i="66"/>
  <c r="AB135" i="66"/>
  <c r="AJ514" i="66"/>
  <c r="AI514" i="66"/>
  <c r="AD454" i="66"/>
  <c r="AE454" i="66"/>
  <c r="AE389" i="66"/>
  <c r="AD389" i="66"/>
  <c r="AD189" i="66"/>
  <c r="AE189" i="66"/>
  <c r="AK484" i="66"/>
  <c r="AH484" i="66"/>
  <c r="AG484" i="66"/>
  <c r="AI429" i="66"/>
  <c r="AJ429" i="66"/>
  <c r="AK166" i="66"/>
  <c r="AH166" i="66"/>
  <c r="AG166" i="66"/>
  <c r="AM68" i="66"/>
  <c r="AL68" i="66"/>
  <c r="AP68" i="66"/>
  <c r="AE403" i="66"/>
  <c r="AD403" i="66"/>
  <c r="AI70" i="66"/>
  <c r="AJ70" i="66"/>
  <c r="AH390" i="66"/>
  <c r="AK390" i="66"/>
  <c r="AG390" i="66"/>
  <c r="AD511" i="66"/>
  <c r="AE511" i="66"/>
  <c r="Y366" i="66"/>
  <c r="Z366" i="66"/>
  <c r="Z282" i="66"/>
  <c r="Y282" i="66"/>
  <c r="AM160" i="66"/>
  <c r="AL160" i="66"/>
  <c r="AP160" i="66"/>
  <c r="AE480" i="66"/>
  <c r="AD480" i="66"/>
  <c r="Y267" i="66"/>
  <c r="Z267" i="66"/>
  <c r="AL59" i="66"/>
  <c r="AP59" i="66"/>
  <c r="AM59" i="66"/>
  <c r="AD30" i="66"/>
  <c r="AE30" i="66"/>
  <c r="AB221" i="66"/>
  <c r="AC221" i="66"/>
  <c r="AF221" i="66"/>
  <c r="AB193" i="66"/>
  <c r="AC193" i="66"/>
  <c r="AF193" i="66"/>
  <c r="AH410" i="66"/>
  <c r="AG410" i="66"/>
  <c r="AK410" i="66"/>
  <c r="AD507" i="66"/>
  <c r="AE507" i="66"/>
  <c r="AI86" i="66"/>
  <c r="AJ86" i="66"/>
  <c r="AH243" i="66"/>
  <c r="AK243" i="66"/>
  <c r="AG243" i="66"/>
  <c r="AE176" i="66"/>
  <c r="AD176" i="66"/>
  <c r="AU434" i="66"/>
  <c r="AQ434" i="66"/>
  <c r="AR434" i="66"/>
  <c r="AG349" i="66"/>
  <c r="AK349" i="66"/>
  <c r="AH349" i="66"/>
  <c r="AB199" i="66"/>
  <c r="AF199" i="66"/>
  <c r="AC199" i="66"/>
  <c r="Z137" i="66"/>
  <c r="Y137" i="66"/>
  <c r="AG511" i="66"/>
  <c r="AH511" i="66"/>
  <c r="AK511" i="66"/>
  <c r="AF488" i="66"/>
  <c r="AC488" i="66"/>
  <c r="AB488" i="66"/>
  <c r="AP386" i="66"/>
  <c r="AM386" i="66"/>
  <c r="AL386" i="66"/>
  <c r="AE301" i="66"/>
  <c r="AD301" i="66"/>
  <c r="AJ147" i="66"/>
  <c r="AI147" i="66"/>
  <c r="AE20" i="66"/>
  <c r="AD20" i="66"/>
  <c r="AD350" i="66"/>
  <c r="AE350" i="66"/>
  <c r="AB366" i="66"/>
  <c r="AF366" i="66"/>
  <c r="AC366" i="66"/>
  <c r="AG347" i="66"/>
  <c r="AK347" i="66"/>
  <c r="AH347" i="66"/>
  <c r="AE274" i="66"/>
  <c r="AD274" i="66"/>
  <c r="AI160" i="66"/>
  <c r="AJ160" i="66"/>
  <c r="AF123" i="66"/>
  <c r="AC123" i="66"/>
  <c r="AB123" i="66"/>
  <c r="AF504" i="66"/>
  <c r="AB504" i="66"/>
  <c r="AC504" i="66"/>
  <c r="AM116" i="66"/>
  <c r="AL116" i="66"/>
  <c r="AP116" i="66"/>
  <c r="AB412" i="66"/>
  <c r="AF412" i="66"/>
  <c r="AC412" i="66"/>
  <c r="AD370" i="66"/>
  <c r="AE370" i="66"/>
  <c r="AE285" i="66"/>
  <c r="AD285" i="66"/>
  <c r="AK281" i="66"/>
  <c r="AH281" i="66"/>
  <c r="AG281" i="66"/>
  <c r="AL263" i="66"/>
  <c r="AP263" i="66"/>
  <c r="AM263" i="66"/>
  <c r="AI112" i="66"/>
  <c r="AJ112" i="66"/>
  <c r="AI222" i="66"/>
  <c r="AJ222" i="66"/>
  <c r="AI78" i="66"/>
  <c r="AJ78" i="66"/>
  <c r="Y378" i="66"/>
  <c r="Z378" i="66"/>
  <c r="AM118" i="66"/>
  <c r="AL118" i="66"/>
  <c r="AP118" i="66"/>
  <c r="AM146" i="66"/>
  <c r="AL146" i="66"/>
  <c r="AP146" i="66"/>
  <c r="Z75" i="66"/>
  <c r="Y75" i="66"/>
  <c r="AH187" i="66"/>
  <c r="AG187" i="66"/>
  <c r="AK187" i="66"/>
  <c r="AK313" i="66"/>
  <c r="AH313" i="66"/>
  <c r="AG313" i="66"/>
  <c r="AD335" i="66"/>
  <c r="AE335" i="66"/>
  <c r="AG421" i="66"/>
  <c r="AK421" i="66"/>
  <c r="AH421" i="66"/>
  <c r="AH473" i="66"/>
  <c r="AG473" i="66"/>
  <c r="AK473" i="66"/>
  <c r="AG413" i="66"/>
  <c r="AK413" i="66"/>
  <c r="AH413" i="66"/>
  <c r="AD505" i="66"/>
  <c r="AE505" i="66"/>
  <c r="AH489" i="66"/>
  <c r="AG489" i="66"/>
  <c r="AK489" i="66"/>
  <c r="AK470" i="66"/>
  <c r="AH470" i="66"/>
  <c r="AG470" i="66"/>
  <c r="AK428" i="66"/>
  <c r="AG428" i="66"/>
  <c r="AH428" i="66"/>
  <c r="AH300" i="66"/>
  <c r="AK300" i="66"/>
  <c r="AG300" i="66"/>
  <c r="AB205" i="66"/>
  <c r="AC205" i="66"/>
  <c r="AF205" i="66"/>
  <c r="Y334" i="66"/>
  <c r="Z334" i="66"/>
  <c r="AK238" i="66"/>
  <c r="AH238" i="66"/>
  <c r="AG238" i="66"/>
  <c r="AI198" i="66"/>
  <c r="AJ198" i="66"/>
  <c r="Y384" i="66"/>
  <c r="Z384" i="66"/>
  <c r="AF99" i="66"/>
  <c r="AC99" i="66"/>
  <c r="AB99" i="66"/>
  <c r="AK490" i="66"/>
  <c r="AH490" i="66"/>
  <c r="AG490" i="66"/>
  <c r="AC330" i="66"/>
  <c r="AB330" i="66"/>
  <c r="AF330" i="66"/>
  <c r="AH215" i="66"/>
  <c r="AK215" i="66"/>
  <c r="AG215" i="66"/>
  <c r="Y481" i="66"/>
  <c r="Z481" i="66"/>
  <c r="AK482" i="66"/>
  <c r="AH482" i="66"/>
  <c r="AG482" i="66"/>
  <c r="AD207" i="66"/>
  <c r="AE207" i="66"/>
  <c r="AD332" i="66"/>
  <c r="AE332" i="66"/>
  <c r="AB257" i="66"/>
  <c r="AF257" i="66"/>
  <c r="AC257" i="66"/>
  <c r="AH251" i="66"/>
  <c r="AK251" i="66"/>
  <c r="AG251" i="66"/>
  <c r="AI52" i="66"/>
  <c r="AJ52" i="66"/>
  <c r="Z121" i="66"/>
  <c r="Y121" i="66"/>
  <c r="Y258" i="66"/>
  <c r="Z258" i="66"/>
  <c r="AE254" i="66"/>
  <c r="AD254" i="66"/>
  <c r="AL35" i="66"/>
  <c r="AP35" i="66"/>
  <c r="AM35" i="66"/>
  <c r="AI122" i="66"/>
  <c r="AJ122" i="66"/>
  <c r="AM425" i="66"/>
  <c r="AP425" i="66"/>
  <c r="AL425" i="66"/>
  <c r="AF314" i="66"/>
  <c r="AB314" i="66"/>
  <c r="AC314" i="66"/>
  <c r="AH275" i="66"/>
  <c r="AG275" i="66"/>
  <c r="AK275" i="66"/>
  <c r="AJ143" i="66"/>
  <c r="AI143" i="66"/>
  <c r="AI74" i="66"/>
  <c r="AJ74" i="66"/>
  <c r="AI431" i="66"/>
  <c r="AJ431" i="66"/>
  <c r="AB229" i="66"/>
  <c r="AC229" i="66"/>
  <c r="AF229" i="66"/>
  <c r="Z93" i="66"/>
  <c r="Y93" i="66"/>
  <c r="AO3" i="66"/>
  <c r="AN3" i="66"/>
  <c r="AK307" i="66"/>
  <c r="AG307" i="66"/>
  <c r="AH307" i="66"/>
  <c r="AD219" i="66"/>
  <c r="AE219" i="66"/>
  <c r="AM167" i="66"/>
  <c r="AP167" i="66"/>
  <c r="AL167" i="66"/>
  <c r="AI36" i="66"/>
  <c r="AJ36" i="66"/>
  <c r="AF69" i="66"/>
  <c r="AC69" i="66"/>
  <c r="AB69" i="66"/>
  <c r="AJ71" i="66"/>
  <c r="AI71" i="66"/>
  <c r="AM452" i="66"/>
  <c r="AP452" i="66"/>
  <c r="AL452" i="66"/>
  <c r="AD498" i="66"/>
  <c r="AE498" i="66"/>
  <c r="AG345" i="66"/>
  <c r="AK345" i="66"/>
  <c r="AH345" i="66"/>
  <c r="AD325" i="66"/>
  <c r="AE325" i="66"/>
  <c r="AE240" i="66"/>
  <c r="AD240" i="66"/>
  <c r="AJ145" i="66"/>
  <c r="AI145" i="66"/>
  <c r="AM44" i="66"/>
  <c r="AL44" i="66"/>
  <c r="AP44" i="66"/>
  <c r="Z55" i="66"/>
  <c r="Y55" i="66"/>
  <c r="AI435" i="66"/>
  <c r="AJ435" i="66"/>
  <c r="AD358" i="66"/>
  <c r="AE358" i="66"/>
  <c r="AE295" i="66"/>
  <c r="AD295" i="66"/>
  <c r="AK260" i="66"/>
  <c r="AH260" i="66"/>
  <c r="AG260" i="66"/>
  <c r="AK170" i="66"/>
  <c r="AH170" i="66"/>
  <c r="AG170" i="66"/>
  <c r="AB15" i="66"/>
  <c r="AC15" i="66"/>
  <c r="AF15" i="66"/>
  <c r="AJ97" i="66"/>
  <c r="AI97" i="66"/>
  <c r="Y266" i="66"/>
  <c r="Z266" i="66"/>
  <c r="AH209" i="66"/>
  <c r="AG209" i="66"/>
  <c r="AK209" i="66"/>
  <c r="AH177" i="66"/>
  <c r="AG177" i="66"/>
  <c r="AK177" i="66"/>
  <c r="Y379" i="66"/>
  <c r="Z379" i="66"/>
  <c r="AG188" i="66"/>
  <c r="AK188" i="66"/>
  <c r="AH188" i="66"/>
  <c r="AE289" i="66"/>
  <c r="AD289" i="66"/>
  <c r="AD503" i="66"/>
  <c r="AE503" i="66"/>
  <c r="AE192" i="66"/>
  <c r="AD192" i="66"/>
  <c r="AB469" i="66"/>
  <c r="AF469" i="66"/>
  <c r="AC469" i="66"/>
  <c r="AJ315" i="66"/>
  <c r="AI315" i="66"/>
  <c r="AD308" i="66"/>
  <c r="AE308" i="66"/>
  <c r="AP324" i="66"/>
  <c r="AM324" i="66"/>
  <c r="AL324" i="66"/>
  <c r="AF200" i="66"/>
  <c r="AC200" i="66"/>
  <c r="AB200" i="66"/>
  <c r="AG107" i="66"/>
  <c r="AH107" i="66"/>
  <c r="AK107" i="66"/>
  <c r="AF119" i="66"/>
  <c r="AC119" i="66"/>
  <c r="AB119" i="66"/>
  <c r="AI94" i="66"/>
  <c r="AJ94" i="66"/>
  <c r="AE467" i="66"/>
  <c r="AD467" i="66"/>
  <c r="AB418" i="66"/>
  <c r="AF418" i="66"/>
  <c r="AC418" i="66"/>
  <c r="AL153" i="66"/>
  <c r="AP153" i="66"/>
  <c r="AM153" i="66"/>
  <c r="AJ12" i="66"/>
  <c r="AI12" i="66"/>
  <c r="AM60" i="66"/>
  <c r="AL60" i="66"/>
  <c r="AP60" i="66"/>
  <c r="AG343" i="66"/>
  <c r="AH343" i="66"/>
  <c r="AK343" i="66"/>
  <c r="AM126" i="66"/>
  <c r="AL126" i="66"/>
  <c r="AP126" i="66"/>
  <c r="AU394" i="66"/>
  <c r="AR394" i="66"/>
  <c r="AQ394" i="66"/>
  <c r="AE276" i="66"/>
  <c r="AD276" i="66"/>
  <c r="AJ227" i="66"/>
  <c r="AI227" i="66"/>
  <c r="AH191" i="66"/>
  <c r="AG191" i="66"/>
  <c r="AK191" i="66"/>
  <c r="AE423" i="66"/>
  <c r="AD423" i="66"/>
  <c r="Y338" i="66"/>
  <c r="Z338" i="66"/>
  <c r="AB364" i="66"/>
  <c r="AC364" i="66"/>
  <c r="AF364" i="66"/>
  <c r="AC348" i="66"/>
  <c r="AB348" i="66"/>
  <c r="AF348" i="66"/>
  <c r="AL89" i="66"/>
  <c r="AP89" i="66"/>
  <c r="AM89" i="66"/>
  <c r="AB487" i="66"/>
  <c r="AC487" i="66"/>
  <c r="AF487" i="66"/>
  <c r="AJ438" i="66"/>
  <c r="AI438" i="66"/>
  <c r="AD353" i="66"/>
  <c r="AE353" i="66"/>
  <c r="Z414" i="66"/>
  <c r="Y414" i="66"/>
  <c r="AM144" i="66"/>
  <c r="AL144" i="66"/>
  <c r="AP144" i="66"/>
  <c r="AD465" i="66"/>
  <c r="AE465" i="66"/>
  <c r="AD455" i="66"/>
  <c r="AE455" i="66"/>
  <c r="AP398" i="66"/>
  <c r="AL398" i="66"/>
  <c r="AM398" i="66"/>
  <c r="AJ161" i="66"/>
  <c r="AI161" i="66"/>
  <c r="AF79" i="66"/>
  <c r="AC79" i="66"/>
  <c r="AB79" i="66"/>
  <c r="AY6" i="66"/>
  <c r="AX6" i="66"/>
  <c r="AB11" i="66"/>
  <c r="AC11" i="66"/>
  <c r="AF11" i="66"/>
  <c r="AP446" i="66"/>
  <c r="AM446" i="66"/>
  <c r="AL446" i="66"/>
  <c r="AM329" i="66"/>
  <c r="AL329" i="66"/>
  <c r="AP329" i="66"/>
  <c r="AP210" i="66"/>
  <c r="AM210" i="66"/>
  <c r="AL210" i="66"/>
  <c r="AG103" i="66"/>
  <c r="AH103" i="66"/>
  <c r="AK103" i="66"/>
  <c r="AI40" i="66"/>
  <c r="AJ40" i="66"/>
  <c r="AJ172" i="66"/>
  <c r="AI172" i="66"/>
  <c r="AM54" i="66"/>
  <c r="AL54" i="66"/>
  <c r="AP54" i="66"/>
  <c r="AJ109" i="66"/>
  <c r="AI109" i="66"/>
  <c r="AD357" i="66"/>
  <c r="AE357" i="66"/>
  <c r="AG351" i="66"/>
  <c r="AK351" i="66"/>
  <c r="AH351" i="66"/>
  <c r="Z336" i="66"/>
  <c r="Y336" i="66"/>
  <c r="Z261" i="66"/>
  <c r="Y261" i="66"/>
  <c r="AE232" i="66"/>
  <c r="AD232" i="66"/>
  <c r="AJ139" i="66"/>
  <c r="AI139" i="66"/>
  <c r="AI80" i="66"/>
  <c r="AJ80" i="66"/>
  <c r="AF73" i="66"/>
  <c r="AC73" i="66"/>
  <c r="AB73" i="66"/>
  <c r="AP514" i="66"/>
  <c r="AM514" i="66"/>
  <c r="AL514" i="66"/>
  <c r="AG454" i="66"/>
  <c r="AK454" i="66"/>
  <c r="AH454" i="66"/>
  <c r="AP448" i="66"/>
  <c r="AM448" i="66"/>
  <c r="AL448" i="66"/>
  <c r="AK293" i="66"/>
  <c r="AH293" i="66"/>
  <c r="AG293" i="66"/>
  <c r="AI84" i="66"/>
  <c r="AJ84" i="66"/>
  <c r="AK196" i="66"/>
  <c r="AH196" i="66"/>
  <c r="AG196" i="66"/>
  <c r="AE16" i="66"/>
  <c r="AD16" i="66"/>
  <c r="AM429" i="66"/>
  <c r="AP429" i="66"/>
  <c r="AL429" i="66"/>
  <c r="AH195" i="66"/>
  <c r="AK195" i="66"/>
  <c r="AG195" i="66"/>
  <c r="AK432" i="66"/>
  <c r="AG432" i="66"/>
  <c r="AH432" i="66"/>
  <c r="AD317" i="66"/>
  <c r="AE317" i="66"/>
  <c r="AB312" i="66"/>
  <c r="AC312" i="66"/>
  <c r="AF312" i="66"/>
  <c r="AI386" i="66"/>
  <c r="AJ386" i="66"/>
  <c r="Z372" i="66"/>
  <c r="Y372" i="66"/>
  <c r="AK301" i="66"/>
  <c r="AG301" i="66"/>
  <c r="AH301" i="66"/>
  <c r="AB290" i="66"/>
  <c r="AF290" i="66"/>
  <c r="AC290" i="66"/>
  <c r="AD164" i="66"/>
  <c r="AE164" i="66"/>
  <c r="Y21" i="66"/>
  <c r="Z21" i="66"/>
  <c r="Y506" i="66"/>
  <c r="Z506" i="66"/>
  <c r="AB303" i="66"/>
  <c r="AF303" i="66"/>
  <c r="AC303" i="66"/>
  <c r="AI96" i="66"/>
  <c r="AJ96" i="66"/>
  <c r="AE501" i="66"/>
  <c r="AD501" i="66"/>
  <c r="AK361" i="66"/>
  <c r="AH361" i="66"/>
  <c r="AG361" i="66"/>
  <c r="AK274" i="66"/>
  <c r="AH274" i="66"/>
  <c r="AG274" i="66"/>
  <c r="Y223" i="66"/>
  <c r="Z223" i="66"/>
  <c r="AI120" i="66"/>
  <c r="AJ120" i="66"/>
  <c r="AM148" i="66"/>
  <c r="AL148" i="66"/>
  <c r="AP148" i="66"/>
  <c r="Y504" i="66"/>
  <c r="Z504" i="66"/>
  <c r="AK285" i="66"/>
  <c r="AH285" i="66"/>
  <c r="AG285" i="66"/>
  <c r="AI263" i="66"/>
  <c r="AJ263" i="66"/>
  <c r="AN284" i="66"/>
  <c r="AO284" i="66"/>
  <c r="AM78" i="66"/>
  <c r="AL78" i="66"/>
  <c r="AP78" i="66"/>
  <c r="AK352" i="66"/>
  <c r="AH352" i="66"/>
  <c r="AG352" i="66"/>
  <c r="AE291" i="66"/>
  <c r="AD291" i="66"/>
  <c r="AB392" i="66"/>
  <c r="AF392" i="66"/>
  <c r="AC392" i="66"/>
  <c r="AB17" i="66"/>
  <c r="AC17" i="66"/>
  <c r="AF17" i="66"/>
  <c r="AD28" i="66"/>
  <c r="AE28" i="66"/>
  <c r="AE413" i="66"/>
  <c r="AD413" i="66"/>
  <c r="AP242" i="66"/>
  <c r="AM242" i="66"/>
  <c r="AL242" i="66"/>
  <c r="AG505" i="66"/>
  <c r="AK505" i="66"/>
  <c r="AH505" i="66"/>
  <c r="Y406" i="66"/>
  <c r="Z406" i="66"/>
  <c r="AB217" i="66"/>
  <c r="AC217" i="66"/>
  <c r="AF217" i="66"/>
  <c r="AD168" i="66"/>
  <c r="AE168" i="66"/>
  <c r="Z205" i="66"/>
  <c r="Y205" i="66"/>
  <c r="AL65" i="66"/>
  <c r="AP65" i="66"/>
  <c r="AM65" i="66"/>
  <c r="AE238" i="66"/>
  <c r="AD238" i="66"/>
  <c r="AB494" i="66"/>
  <c r="AF494" i="66"/>
  <c r="AC494" i="66"/>
  <c r="AH388" i="66"/>
  <c r="AG388" i="66"/>
  <c r="AK388" i="66"/>
  <c r="AB380" i="66"/>
  <c r="AF380" i="66"/>
  <c r="AC380" i="66"/>
  <c r="AD359" i="66"/>
  <c r="AE359" i="66"/>
  <c r="Y264" i="66"/>
  <c r="Z264" i="66"/>
  <c r="AK214" i="66"/>
  <c r="AG214" i="66"/>
  <c r="AH214" i="66"/>
  <c r="AK208" i="66"/>
  <c r="AH208" i="66"/>
  <c r="AG208" i="66"/>
  <c r="AI56" i="66"/>
  <c r="AJ56" i="66"/>
  <c r="Z33" i="66"/>
  <c r="Y33" i="66"/>
  <c r="AE490" i="66"/>
  <c r="AD490" i="66"/>
  <c r="AH328" i="66"/>
  <c r="AK328" i="66"/>
  <c r="AG328" i="66"/>
  <c r="AK252" i="66"/>
  <c r="AH252" i="66"/>
  <c r="AG252" i="66"/>
  <c r="AF49" i="66"/>
  <c r="AC49" i="66"/>
  <c r="AB49" i="66"/>
  <c r="AB481" i="66"/>
  <c r="AC481" i="66"/>
  <c r="AF481" i="66"/>
  <c r="AB408" i="66"/>
  <c r="AC408" i="66"/>
  <c r="AF408" i="66"/>
  <c r="AH197" i="66"/>
  <c r="AG197" i="66"/>
  <c r="AK197" i="66"/>
  <c r="Z63" i="66"/>
  <c r="Y63" i="66"/>
  <c r="AI495" i="66"/>
  <c r="AJ495" i="66"/>
  <c r="Z257" i="66"/>
  <c r="Y257" i="66"/>
  <c r="Y391" i="66"/>
  <c r="Z391" i="66"/>
  <c r="Z37" i="66"/>
  <c r="Y37" i="66"/>
  <c r="AL41" i="66"/>
  <c r="AP41" i="66"/>
  <c r="AM41" i="66"/>
  <c r="AB258" i="66"/>
  <c r="AF258" i="66"/>
  <c r="AC258" i="66"/>
  <c r="AF81" i="66"/>
  <c r="AC81" i="66"/>
  <c r="AB81" i="66"/>
  <c r="AK254" i="66"/>
  <c r="AG254" i="66"/>
  <c r="AH254" i="66"/>
  <c r="AI425" i="66"/>
  <c r="AJ425" i="66"/>
  <c r="AE179" i="66"/>
  <c r="AD179" i="66"/>
  <c r="AJ337" i="66"/>
  <c r="AI337" i="66"/>
  <c r="AJ113" i="66"/>
  <c r="AI113" i="66"/>
  <c r="AM74" i="66"/>
  <c r="AL74" i="66"/>
  <c r="AP74" i="66"/>
  <c r="AJ27" i="66"/>
  <c r="AI27" i="66"/>
  <c r="Z115" i="66"/>
  <c r="Y115" i="66"/>
  <c r="AK436" i="66"/>
  <c r="AG436" i="66"/>
  <c r="AH436" i="66"/>
  <c r="Y363" i="66"/>
  <c r="Z363" i="66"/>
  <c r="AP29" i="66"/>
  <c r="AL29" i="66"/>
  <c r="AM29" i="66"/>
  <c r="AU3" i="66"/>
  <c r="AR3" i="66"/>
  <c r="AQ3" i="66"/>
  <c r="AD422" i="66"/>
  <c r="AE422" i="66"/>
  <c r="AE307" i="66"/>
  <c r="AD307" i="66"/>
  <c r="AH219" i="66"/>
  <c r="AK219" i="66"/>
  <c r="AG219" i="66"/>
  <c r="AM58" i="66"/>
  <c r="AL58" i="66"/>
  <c r="AP58" i="66"/>
  <c r="AI167" i="66"/>
  <c r="AJ167" i="66"/>
  <c r="AM36" i="66"/>
  <c r="AL36" i="66"/>
  <c r="AP36" i="66"/>
  <c r="Y326" i="66"/>
  <c r="Z326" i="66"/>
  <c r="AK371" i="66"/>
  <c r="AH371" i="66"/>
  <c r="AG371" i="66"/>
  <c r="AG325" i="66"/>
  <c r="AK325" i="66"/>
  <c r="AH325" i="66"/>
  <c r="Z286" i="66"/>
  <c r="Y286" i="66"/>
  <c r="AJ244" i="66"/>
  <c r="AI244" i="66"/>
  <c r="AK236" i="66"/>
  <c r="AG236" i="66"/>
  <c r="AH236" i="66"/>
  <c r="AB253" i="66"/>
  <c r="AC253" i="66"/>
  <c r="AF253" i="66"/>
  <c r="AI66" i="66"/>
  <c r="AJ66" i="66"/>
  <c r="AF117" i="66"/>
  <c r="AC117" i="66"/>
  <c r="AB117" i="66"/>
  <c r="AB266" i="66"/>
  <c r="AF266" i="66"/>
  <c r="AC266" i="66"/>
  <c r="AD209" i="66"/>
  <c r="AE209" i="66"/>
  <c r="AL77" i="66"/>
  <c r="AP77" i="66"/>
  <c r="AM77" i="66"/>
  <c r="AL47" i="66"/>
  <c r="AP47" i="66"/>
  <c r="AM47" i="66"/>
  <c r="AG463" i="66"/>
  <c r="AK463" i="66"/>
  <c r="AH463" i="66"/>
  <c r="AE177" i="66"/>
  <c r="AD177" i="66"/>
  <c r="AM439" i="66"/>
  <c r="AL439" i="66"/>
  <c r="AP439" i="66"/>
  <c r="AG331" i="66"/>
  <c r="AH331" i="66"/>
  <c r="AK331" i="66"/>
  <c r="AG461" i="66"/>
  <c r="AK461" i="66"/>
  <c r="AH461" i="66"/>
  <c r="AK289" i="66"/>
  <c r="AH289" i="66"/>
  <c r="AG289" i="66"/>
  <c r="AK192" i="66"/>
  <c r="AH192" i="66"/>
  <c r="AG192" i="66"/>
  <c r="AM458" i="66"/>
  <c r="AP458" i="66"/>
  <c r="AL458" i="66"/>
  <c r="AH374" i="66"/>
  <c r="AK374" i="66"/>
  <c r="AG374" i="66"/>
  <c r="AM315" i="66"/>
  <c r="AL315" i="66"/>
  <c r="AP315" i="66"/>
  <c r="AH308" i="66"/>
  <c r="AK308" i="66"/>
  <c r="AG308" i="66"/>
  <c r="Y233" i="66"/>
  <c r="Z233" i="66"/>
  <c r="AC344" i="66"/>
  <c r="AB344" i="66"/>
  <c r="AF344" i="66"/>
  <c r="Z294" i="66"/>
  <c r="Y294" i="66"/>
  <c r="AJ141" i="66"/>
  <c r="AI141" i="66"/>
  <c r="AP12" i="66"/>
  <c r="AL12" i="66"/>
  <c r="AM12" i="66"/>
  <c r="AI102" i="66"/>
  <c r="AJ102" i="66"/>
  <c r="AK279" i="66"/>
  <c r="AG279" i="66"/>
  <c r="AH279" i="66"/>
  <c r="AI142" i="66"/>
  <c r="AJ142" i="66"/>
  <c r="AF127" i="66"/>
  <c r="AC127" i="66"/>
  <c r="AB127" i="66"/>
  <c r="AI128" i="66"/>
  <c r="AJ128" i="66"/>
  <c r="AK276" i="66"/>
  <c r="AH276" i="66"/>
  <c r="AG276" i="66"/>
  <c r="AJ190" i="66"/>
  <c r="AI190" i="66"/>
  <c r="AI486" i="66"/>
  <c r="AJ486" i="66"/>
  <c r="AJ321" i="66"/>
  <c r="AI321" i="66"/>
  <c r="AD316" i="66"/>
  <c r="AE316" i="66"/>
  <c r="Z348" i="66"/>
  <c r="Y348" i="66"/>
  <c r="AI136" i="66"/>
  <c r="AJ136" i="66"/>
  <c r="AI152" i="66"/>
  <c r="AJ152" i="66"/>
  <c r="Y497" i="66"/>
  <c r="Z497" i="66"/>
  <c r="AP438" i="66"/>
  <c r="AL438" i="66"/>
  <c r="AM438" i="66"/>
  <c r="Z57" i="66"/>
  <c r="Y57" i="66"/>
  <c r="AI150" i="66"/>
  <c r="AJ150" i="66"/>
  <c r="Y342" i="66"/>
  <c r="Z342" i="66"/>
  <c r="AG353" i="66"/>
  <c r="AK353" i="66"/>
  <c r="AH353" i="66"/>
  <c r="AF474" i="66"/>
  <c r="AB474" i="66"/>
  <c r="AC474" i="66"/>
  <c r="AG455" i="66"/>
  <c r="AH455" i="66"/>
  <c r="AK455" i="66"/>
  <c r="AJ398" i="66"/>
  <c r="AI398" i="66"/>
  <c r="AE277" i="66"/>
  <c r="AD277" i="66"/>
  <c r="AI50" i="66"/>
  <c r="AJ50" i="66"/>
  <c r="BE6" i="66"/>
  <c r="BB6" i="66"/>
  <c r="BA6" i="66"/>
  <c r="AD416" i="66"/>
  <c r="AE416" i="66"/>
  <c r="AK9" i="66"/>
  <c r="AG9" i="66"/>
  <c r="AH9" i="66"/>
  <c r="Y283" i="66"/>
  <c r="Z283" i="66"/>
  <c r="AP172" i="66"/>
  <c r="AL172" i="66"/>
  <c r="AM172" i="66"/>
  <c r="AE8" i="66"/>
  <c r="AD8" i="66"/>
  <c r="AL109" i="66"/>
  <c r="AP109" i="66"/>
  <c r="AM109" i="66"/>
  <c r="AG357" i="66"/>
  <c r="AK357" i="66"/>
  <c r="AH357" i="66"/>
  <c r="AM80" i="66"/>
  <c r="AL80" i="66"/>
  <c r="AP80" i="66"/>
  <c r="Z135" i="66"/>
  <c r="Y135" i="66"/>
  <c r="AE7" i="66"/>
  <c r="AD7" i="66"/>
  <c r="AE204" i="66"/>
  <c r="AD204" i="66"/>
  <c r="AM447" i="66"/>
  <c r="AL447" i="66"/>
  <c r="AP447" i="66"/>
  <c r="AK346" i="66"/>
  <c r="AG346" i="66"/>
  <c r="AH346" i="66"/>
  <c r="AE293" i="66"/>
  <c r="AD293" i="66"/>
  <c r="AM84" i="66"/>
  <c r="AL84" i="66"/>
  <c r="AP84" i="66"/>
  <c r="AE484" i="66"/>
  <c r="AD484" i="66"/>
  <c r="AK16" i="66"/>
  <c r="AH16" i="66"/>
  <c r="AG16" i="66"/>
  <c r="AD166" i="66"/>
  <c r="AE166" i="66"/>
  <c r="AB302" i="66"/>
  <c r="AC302" i="66"/>
  <c r="AF302" i="66"/>
  <c r="AM34" i="66"/>
  <c r="AL34" i="66"/>
  <c r="AP34" i="66"/>
  <c r="AM82" i="66"/>
  <c r="AL82" i="66"/>
  <c r="AP82" i="66"/>
  <c r="AH404" i="66"/>
  <c r="AK404" i="66"/>
  <c r="AG404" i="66"/>
  <c r="AH340" i="66"/>
  <c r="AG340" i="66"/>
  <c r="AK340" i="66"/>
  <c r="AK176" i="66"/>
  <c r="AH176" i="66"/>
  <c r="AG176" i="66"/>
  <c r="AB369" i="66"/>
  <c r="AC369" i="66"/>
  <c r="AF369" i="66"/>
  <c r="Z61" i="66"/>
  <c r="Y61" i="66"/>
  <c r="AE491" i="66"/>
  <c r="AD491" i="66"/>
  <c r="AE309" i="66"/>
  <c r="AD309" i="66"/>
  <c r="AK20" i="66"/>
  <c r="AH20" i="66"/>
  <c r="AG20" i="66"/>
  <c r="AK493" i="66"/>
  <c r="AH493" i="66"/>
  <c r="AG493" i="66"/>
  <c r="AD432" i="66"/>
  <c r="AE432" i="66"/>
  <c r="Y369" i="66"/>
  <c r="Z369" i="66"/>
  <c r="AD355" i="66"/>
  <c r="AE355" i="66"/>
  <c r="Z312" i="66"/>
  <c r="Y312" i="66"/>
  <c r="AK305" i="66"/>
  <c r="AH305" i="66"/>
  <c r="AG305" i="66"/>
  <c r="AH491" i="66"/>
  <c r="AG491" i="66"/>
  <c r="AK491" i="66"/>
  <c r="AJ442" i="66"/>
  <c r="AI442" i="66"/>
  <c r="AK309" i="66"/>
  <c r="AH309" i="66"/>
  <c r="AG309" i="66"/>
  <c r="AB372" i="66"/>
  <c r="AC372" i="66"/>
  <c r="AF372" i="66"/>
  <c r="AG323" i="66"/>
  <c r="AH323" i="66"/>
  <c r="AK323" i="66"/>
  <c r="AG164" i="66"/>
  <c r="AK164" i="66"/>
  <c r="AH164" i="66"/>
  <c r="AL147" i="66"/>
  <c r="AP147" i="66"/>
  <c r="AM147" i="66"/>
  <c r="Y303" i="66"/>
  <c r="Z303" i="66"/>
  <c r="AM96" i="66"/>
  <c r="AL96" i="66"/>
  <c r="AP96" i="66"/>
  <c r="AH501" i="66"/>
  <c r="AK501" i="66"/>
  <c r="AG501" i="66"/>
  <c r="AE361" i="66"/>
  <c r="AD361" i="66"/>
  <c r="AG319" i="66"/>
  <c r="AK319" i="66"/>
  <c r="AH319" i="66"/>
  <c r="AB223" i="66"/>
  <c r="AF223" i="66"/>
  <c r="AC223" i="66"/>
  <c r="AM132" i="66"/>
  <c r="AL132" i="66"/>
  <c r="AP132" i="66"/>
  <c r="Z123" i="66"/>
  <c r="Y123" i="66"/>
  <c r="AI116" i="66"/>
  <c r="AJ116" i="66"/>
  <c r="AK480" i="66"/>
  <c r="AH480" i="66"/>
  <c r="AG480" i="66"/>
  <c r="AD464" i="66"/>
  <c r="AE464" i="66"/>
  <c r="Z412" i="66"/>
  <c r="Y412" i="66"/>
  <c r="AD340" i="66"/>
  <c r="AE340" i="66"/>
  <c r="AB267" i="66"/>
  <c r="AF267" i="66"/>
  <c r="AC267" i="66"/>
  <c r="AB265" i="66"/>
  <c r="AC265" i="66"/>
  <c r="AF265" i="66"/>
  <c r="AD111" i="66"/>
  <c r="AE111" i="66"/>
  <c r="AJ59" i="66"/>
  <c r="AI59" i="66"/>
  <c r="AU284" i="66"/>
  <c r="AQ284" i="66"/>
  <c r="AR284" i="66"/>
  <c r="AP222" i="66"/>
  <c r="AM222" i="66"/>
  <c r="AL222" i="66"/>
  <c r="AK291" i="66"/>
  <c r="AG291" i="66"/>
  <c r="AH291" i="66"/>
  <c r="AD292" i="66"/>
  <c r="AE292" i="66"/>
  <c r="AI118" i="66"/>
  <c r="AJ118" i="66"/>
  <c r="AI146" i="66"/>
  <c r="AJ146" i="66"/>
  <c r="AE421" i="66"/>
  <c r="AD421" i="66"/>
  <c r="Z237" i="66"/>
  <c r="Y237" i="66"/>
  <c r="AG28" i="66"/>
  <c r="AK28" i="66"/>
  <c r="AH28" i="66"/>
  <c r="AM104" i="66"/>
  <c r="AL104" i="66"/>
  <c r="AP104" i="66"/>
  <c r="AK472" i="66"/>
  <c r="AG472" i="66"/>
  <c r="AH472" i="66"/>
  <c r="Z217" i="66"/>
  <c r="Y217" i="66"/>
  <c r="AG168" i="66"/>
  <c r="AK168" i="66"/>
  <c r="AH168" i="66"/>
  <c r="AC10" i="66"/>
  <c r="AB10" i="66"/>
  <c r="AF10" i="66"/>
  <c r="AP198" i="66"/>
  <c r="AM198" i="66"/>
  <c r="AL198" i="66"/>
  <c r="AD388" i="66"/>
  <c r="AE388" i="66"/>
  <c r="AG359" i="66"/>
  <c r="AK359" i="66"/>
  <c r="AH359" i="66"/>
  <c r="Y268" i="66"/>
  <c r="Z268" i="66"/>
  <c r="AB264" i="66"/>
  <c r="AF264" i="66"/>
  <c r="AC264" i="66"/>
  <c r="AE214" i="66"/>
  <c r="AD214" i="66"/>
  <c r="AM56" i="66"/>
  <c r="AL56" i="66"/>
  <c r="AP56" i="66"/>
  <c r="Z99" i="66"/>
  <c r="Y99" i="66"/>
  <c r="AM108" i="66"/>
  <c r="AL108" i="66"/>
  <c r="AP108" i="66"/>
  <c r="AF131" i="66"/>
  <c r="AC131" i="66"/>
  <c r="AB131" i="66"/>
  <c r="AE395" i="66"/>
  <c r="AD395" i="66"/>
  <c r="Y330" i="66"/>
  <c r="Z330" i="66"/>
  <c r="AJ333" i="66"/>
  <c r="AI333" i="66"/>
  <c r="AE252" i="66"/>
  <c r="AD252" i="66"/>
  <c r="AE482" i="66"/>
  <c r="AD482" i="66"/>
  <c r="Z408" i="66"/>
  <c r="Y408" i="66"/>
  <c r="AE197" i="66"/>
  <c r="AD197" i="66"/>
  <c r="AI106" i="66"/>
  <c r="AJ106" i="66"/>
  <c r="AM495" i="66"/>
  <c r="AP495" i="66"/>
  <c r="AL495" i="66"/>
  <c r="AH332" i="66"/>
  <c r="AG332" i="66"/>
  <c r="AK332" i="66"/>
  <c r="AF391" i="66"/>
  <c r="AC391" i="66"/>
  <c r="AB391" i="66"/>
  <c r="AI381" i="66"/>
  <c r="AJ381" i="66"/>
  <c r="AJ184" i="66"/>
  <c r="AI184" i="66"/>
  <c r="AM88" i="66"/>
  <c r="AL88" i="66"/>
  <c r="AP88" i="66"/>
  <c r="AI367" i="66"/>
  <c r="AJ367" i="66"/>
  <c r="AM427" i="66"/>
  <c r="AL427" i="66"/>
  <c r="AP427" i="66"/>
  <c r="AB475" i="66"/>
  <c r="AF475" i="66"/>
  <c r="AC475" i="66"/>
  <c r="AB496" i="66"/>
  <c r="AC496" i="66"/>
  <c r="AF496" i="66"/>
  <c r="AH179" i="66"/>
  <c r="AG179" i="66"/>
  <c r="AK179" i="66"/>
  <c r="AM337" i="66"/>
  <c r="AL337" i="66"/>
  <c r="AP337" i="66"/>
  <c r="Y314" i="66"/>
  <c r="Z314" i="66"/>
  <c r="AL113" i="66"/>
  <c r="AP113" i="66"/>
  <c r="AM113" i="66"/>
  <c r="AL143" i="66"/>
  <c r="AP143" i="66"/>
  <c r="AM143" i="66"/>
  <c r="AF129" i="66"/>
  <c r="AC129" i="66"/>
  <c r="AB129" i="66"/>
  <c r="AD436" i="66"/>
  <c r="AE436" i="66"/>
  <c r="AB363" i="66"/>
  <c r="AC363" i="66"/>
  <c r="AF363" i="66"/>
  <c r="Z229" i="66"/>
  <c r="Y229" i="66"/>
  <c r="AE180" i="66"/>
  <c r="AD180" i="66"/>
  <c r="AF85" i="66"/>
  <c r="AC85" i="66"/>
  <c r="AB85" i="66"/>
  <c r="AD513" i="66"/>
  <c r="AE513" i="66"/>
  <c r="AK202" i="66"/>
  <c r="AG202" i="66"/>
  <c r="AH202" i="66"/>
  <c r="AH422" i="66"/>
  <c r="AG422" i="66"/>
  <c r="AK422" i="66"/>
  <c r="AB400" i="66"/>
  <c r="AC400" i="66"/>
  <c r="AF400" i="66"/>
  <c r="Y224" i="66"/>
  <c r="Z224" i="66"/>
  <c r="AI58" i="66"/>
  <c r="AJ58" i="66"/>
  <c r="Z69" i="66"/>
  <c r="Y69" i="66"/>
  <c r="AL71" i="66"/>
  <c r="AP71" i="66"/>
  <c r="AM71" i="66"/>
  <c r="AF246" i="66"/>
  <c r="AC246" i="66"/>
  <c r="AB246" i="66"/>
  <c r="AB286" i="66"/>
  <c r="AC286" i="66"/>
  <c r="AF286" i="66"/>
  <c r="AM244" i="66"/>
  <c r="AP244" i="66"/>
  <c r="AL244" i="66"/>
  <c r="AE236" i="66"/>
  <c r="AD236" i="66"/>
  <c r="AL145" i="66"/>
  <c r="AP145" i="66"/>
  <c r="AM145" i="66"/>
  <c r="AI98" i="66"/>
  <c r="AJ98" i="66"/>
  <c r="AD460" i="66"/>
  <c r="AE460" i="66"/>
  <c r="AM66" i="66"/>
  <c r="AL66" i="66"/>
  <c r="AP66" i="66"/>
  <c r="AL97" i="66"/>
  <c r="AP97" i="66"/>
  <c r="AM97" i="66"/>
  <c r="AF360" i="66"/>
  <c r="AC360" i="66"/>
  <c r="AB360" i="66"/>
  <c r="AI439" i="66"/>
  <c r="AJ439" i="66"/>
  <c r="Z485" i="66"/>
  <c r="Y485" i="66"/>
  <c r="Y365" i="66"/>
  <c r="Z365" i="66"/>
  <c r="AB250" i="66"/>
  <c r="AF250" i="66"/>
  <c r="AC250" i="66"/>
  <c r="AJ458" i="66"/>
  <c r="AI458" i="66"/>
  <c r="AE374" i="66"/>
  <c r="AD374" i="66"/>
  <c r="AJ324" i="66"/>
  <c r="AI324" i="66"/>
  <c r="AB272" i="66"/>
  <c r="AF272" i="66"/>
  <c r="AC272" i="66"/>
  <c r="Z344" i="66"/>
  <c r="Y344" i="66"/>
  <c r="AE216" i="66"/>
  <c r="AD216" i="66"/>
  <c r="Z119" i="66"/>
  <c r="Y119" i="66"/>
  <c r="AF43" i="66"/>
  <c r="AC43" i="66"/>
  <c r="AB43" i="66"/>
  <c r="Z418" i="66"/>
  <c r="Y418" i="66"/>
  <c r="AB298" i="66"/>
  <c r="AC298" i="66"/>
  <c r="AF298" i="66"/>
  <c r="AB294" i="66"/>
  <c r="AC294" i="66"/>
  <c r="AF294" i="66"/>
  <c r="AK220" i="66"/>
  <c r="AH220" i="66"/>
  <c r="AG220" i="66"/>
  <c r="AJ91" i="66"/>
  <c r="AI91" i="66"/>
  <c r="AM102" i="66"/>
  <c r="AL102" i="66"/>
  <c r="AP102" i="66"/>
  <c r="AK385" i="66"/>
  <c r="AH385" i="66"/>
  <c r="AG385" i="66"/>
  <c r="AD343" i="66"/>
  <c r="AE343" i="66"/>
  <c r="AI126" i="66"/>
  <c r="AJ126" i="66"/>
  <c r="AM154" i="66"/>
  <c r="AL154" i="66"/>
  <c r="AP154" i="66"/>
  <c r="Z19" i="66"/>
  <c r="Y19" i="66"/>
  <c r="AK226" i="66"/>
  <c r="AG226" i="66"/>
  <c r="AH226" i="66"/>
  <c r="AM156" i="66"/>
  <c r="AL156" i="66"/>
  <c r="AP156" i="66"/>
  <c r="AN394" i="66"/>
  <c r="AO394" i="66"/>
  <c r="AJ297" i="66"/>
  <c r="AI297" i="66"/>
  <c r="AM190" i="66"/>
  <c r="AP190" i="66"/>
  <c r="AL190" i="66"/>
  <c r="AM64" i="66"/>
  <c r="AL64" i="66"/>
  <c r="AP64" i="66"/>
  <c r="Z23" i="66"/>
  <c r="Y23" i="66"/>
  <c r="AP486" i="66"/>
  <c r="AM486" i="66"/>
  <c r="AL486" i="66"/>
  <c r="AK405" i="66"/>
  <c r="AG405" i="66"/>
  <c r="AH405" i="66"/>
  <c r="AK444" i="66"/>
  <c r="AG444" i="66"/>
  <c r="AH444" i="66"/>
  <c r="AM321" i="66"/>
  <c r="AP321" i="66"/>
  <c r="AL321" i="66"/>
  <c r="AH316" i="66"/>
  <c r="AK316" i="66"/>
  <c r="AG316" i="66"/>
  <c r="AM124" i="66"/>
  <c r="AL124" i="66"/>
  <c r="AP124" i="66"/>
  <c r="AM140" i="66"/>
  <c r="AL140" i="66"/>
  <c r="AP140" i="66"/>
  <c r="AE18" i="66"/>
  <c r="AD18" i="66"/>
  <c r="AF497" i="66"/>
  <c r="AC497" i="66"/>
  <c r="AB497" i="66"/>
  <c r="AI38" i="66"/>
  <c r="AJ38" i="66"/>
  <c r="AJ31" i="66"/>
  <c r="AI31" i="66"/>
  <c r="AB5" i="66"/>
  <c r="AC5" i="66"/>
  <c r="AF5" i="66"/>
  <c r="AF318" i="66"/>
  <c r="AC318" i="66"/>
  <c r="AB318" i="66"/>
  <c r="AH241" i="66"/>
  <c r="AG241" i="66"/>
  <c r="AK241" i="66"/>
  <c r="AI144" i="66"/>
  <c r="AJ144" i="66"/>
  <c r="AD509" i="66"/>
  <c r="AE509" i="66"/>
  <c r="AB396" i="66"/>
  <c r="AC396" i="66"/>
  <c r="AF396" i="66"/>
  <c r="AG327" i="66"/>
  <c r="AH327" i="66"/>
  <c r="AK327" i="66"/>
  <c r="AH277" i="66"/>
  <c r="AG277" i="66"/>
  <c r="AK277" i="66"/>
  <c r="AM161" i="66"/>
  <c r="AL161" i="66"/>
  <c r="AP161" i="66"/>
  <c r="AM50" i="66"/>
  <c r="AL50" i="66"/>
  <c r="AP50" i="66"/>
  <c r="Z79" i="66"/>
  <c r="Y79" i="66"/>
  <c r="AE415" i="66"/>
  <c r="AD415" i="66"/>
  <c r="AH416" i="66"/>
  <c r="AG416" i="66"/>
  <c r="AK416" i="66"/>
  <c r="AD382" i="66"/>
  <c r="AE382" i="66"/>
  <c r="AP239" i="66"/>
  <c r="AM239" i="66"/>
  <c r="AL239" i="66"/>
  <c r="AI262" i="66"/>
  <c r="AJ262" i="66"/>
  <c r="AE178" i="66"/>
  <c r="AD178" i="66"/>
  <c r="AD9" i="66"/>
  <c r="AE9" i="66"/>
  <c r="AD456" i="66"/>
  <c r="AE456" i="66"/>
  <c r="AK354" i="66"/>
  <c r="AH354" i="66"/>
  <c r="AG354" i="66"/>
  <c r="AF283" i="66"/>
  <c r="AC283" i="66"/>
  <c r="AB283" i="66"/>
  <c r="AM76" i="66"/>
  <c r="AL76" i="66"/>
  <c r="AP76" i="66"/>
  <c r="AE194" i="66"/>
  <c r="AD194" i="66"/>
  <c r="AI90" i="66"/>
  <c r="AJ90" i="66"/>
  <c r="AM163" i="66"/>
  <c r="AP163" i="66"/>
  <c r="AL163" i="66"/>
  <c r="AK8" i="66"/>
  <c r="AH8" i="66"/>
  <c r="AG8" i="66"/>
  <c r="AK287" i="66"/>
  <c r="AG287" i="66"/>
  <c r="AH287" i="66"/>
  <c r="AF502" i="66"/>
  <c r="AB502" i="66"/>
  <c r="AC502" i="66"/>
  <c r="AJ407" i="66"/>
  <c r="AI407" i="66"/>
  <c r="AB278" i="66"/>
  <c r="AC278" i="66"/>
  <c r="AF278" i="66"/>
  <c r="Y288" i="66"/>
  <c r="Z288" i="66"/>
  <c r="AB245" i="66"/>
  <c r="AF245" i="66"/>
  <c r="AC245" i="66"/>
  <c r="AL139" i="66"/>
  <c r="AP139" i="66"/>
  <c r="AM139" i="66"/>
  <c r="Z73" i="66"/>
  <c r="Y73" i="66"/>
  <c r="AG7" i="66"/>
  <c r="AK7" i="66"/>
  <c r="AH7" i="66"/>
  <c r="AK204" i="66"/>
  <c r="AH204" i="66"/>
  <c r="AG204" i="66"/>
  <c r="AJ447" i="66"/>
  <c r="AI447" i="66"/>
  <c r="AR171" i="66"/>
  <c r="AQ171" i="66"/>
  <c r="AU171" i="66"/>
  <c r="AE196" i="66"/>
  <c r="AD196" i="66"/>
  <c r="AC510" i="66"/>
  <c r="AB510" i="66"/>
  <c r="AF510" i="66"/>
  <c r="AP457" i="66"/>
  <c r="AM457" i="66"/>
  <c r="AL457" i="66"/>
  <c r="AG339" i="66"/>
  <c r="AH339" i="66"/>
  <c r="AK339" i="66"/>
  <c r="AI34" i="66"/>
  <c r="AJ34" i="66"/>
  <c r="AE261" i="67"/>
  <c r="AD261" i="67"/>
  <c r="Y288" i="67"/>
  <c r="AC30" i="67"/>
  <c r="AF30" i="67"/>
  <c r="AB30" i="67"/>
  <c r="AK4" i="67"/>
  <c r="AD73" i="67"/>
  <c r="AF388" i="67"/>
  <c r="AK388" i="67" s="1"/>
  <c r="AE4" i="67"/>
  <c r="AB388" i="67"/>
  <c r="AF453" i="67"/>
  <c r="AF261" i="67"/>
  <c r="AB261" i="67"/>
  <c r="Y30" i="67"/>
  <c r="Z30" i="67"/>
  <c r="AK94" i="67"/>
  <c r="AP94" i="67" s="1"/>
  <c r="AG94" i="67"/>
  <c r="AH94" i="67"/>
  <c r="AC453" i="67"/>
  <c r="AH4" i="67"/>
  <c r="AJ4" i="67" s="1"/>
  <c r="Y94" i="67"/>
  <c r="AK457" i="67"/>
  <c r="AG457" i="67"/>
  <c r="AH457" i="67"/>
  <c r="AB204" i="67"/>
  <c r="AC204" i="67"/>
  <c r="AF204" i="67"/>
  <c r="Y362" i="67"/>
  <c r="Y204" i="67"/>
  <c r="Z204" i="67"/>
  <c r="AC262" i="67"/>
  <c r="AB262" i="67"/>
  <c r="AF262" i="67"/>
  <c r="Z317" i="67"/>
  <c r="AD387" i="67"/>
  <c r="AT233" i="67"/>
  <c r="AS233" i="67"/>
  <c r="Z83" i="67"/>
  <c r="Y83" i="67"/>
  <c r="AB83" i="67"/>
  <c r="AC83" i="67"/>
  <c r="AF83" i="67"/>
  <c r="AB94" i="67"/>
  <c r="AC94" i="67"/>
  <c r="AD292" i="67"/>
  <c r="AE292" i="67"/>
  <c r="AK67" i="67"/>
  <c r="AH67" i="67"/>
  <c r="AG67" i="67"/>
  <c r="AC67" i="67"/>
  <c r="AB67" i="67"/>
  <c r="Z477" i="67"/>
  <c r="Y477" i="67"/>
  <c r="Y316" i="67"/>
  <c r="Z316" i="67"/>
  <c r="AF472" i="67"/>
  <c r="AB472" i="67"/>
  <c r="AC472" i="67"/>
  <c r="Y190" i="67"/>
  <c r="Z190" i="67"/>
  <c r="AF504" i="67"/>
  <c r="AC504" i="67"/>
  <c r="AB504" i="67"/>
  <c r="AC193" i="67"/>
  <c r="AB193" i="67"/>
  <c r="AF193" i="67"/>
  <c r="AF135" i="67"/>
  <c r="AC135" i="67"/>
  <c r="AB135" i="67"/>
  <c r="Z303" i="67"/>
  <c r="Y303" i="67"/>
  <c r="Y260" i="67"/>
  <c r="Z260" i="67"/>
  <c r="Z366" i="67"/>
  <c r="Y366" i="67"/>
  <c r="Y278" i="67"/>
  <c r="Z278" i="67"/>
  <c r="Y351" i="67"/>
  <c r="Z351" i="67"/>
  <c r="AE69" i="67"/>
  <c r="AD69" i="67"/>
  <c r="Z458" i="67"/>
  <c r="Y458" i="67"/>
  <c r="AX233" i="67"/>
  <c r="AB215" i="67"/>
  <c r="AB368" i="67"/>
  <c r="Y328" i="67"/>
  <c r="Z328" i="67"/>
  <c r="AC190" i="67"/>
  <c r="AB190" i="67"/>
  <c r="AF190" i="67"/>
  <c r="AC402" i="67"/>
  <c r="AB402" i="67"/>
  <c r="AF402" i="67"/>
  <c r="Z498" i="67"/>
  <c r="Y498" i="67"/>
  <c r="AF257" i="67"/>
  <c r="AB257" i="67"/>
  <c r="AC257" i="67"/>
  <c r="Z347" i="67"/>
  <c r="Y347" i="67"/>
  <c r="Z31" i="67"/>
  <c r="Y31" i="67"/>
  <c r="AF303" i="67"/>
  <c r="AB303" i="67"/>
  <c r="AC303" i="67"/>
  <c r="Z281" i="67"/>
  <c r="Y281" i="67"/>
  <c r="Y474" i="67"/>
  <c r="Z474" i="67"/>
  <c r="AB375" i="67"/>
  <c r="AC375" i="67"/>
  <c r="AF375" i="67"/>
  <c r="AC278" i="67"/>
  <c r="AB278" i="67"/>
  <c r="AF278" i="67"/>
  <c r="AF147" i="67"/>
  <c r="AC147" i="67"/>
  <c r="AB147" i="67"/>
  <c r="Y32" i="67"/>
  <c r="Z32" i="67"/>
  <c r="Y466" i="67"/>
  <c r="Z466" i="67"/>
  <c r="AB236" i="67"/>
  <c r="AF236" i="67"/>
  <c r="AC236" i="67"/>
  <c r="Z402" i="67"/>
  <c r="Y402" i="67"/>
  <c r="Z504" i="67"/>
  <c r="Y504" i="67"/>
  <c r="AC498" i="67"/>
  <c r="AF498" i="67"/>
  <c r="AB498" i="67"/>
  <c r="AC461" i="67"/>
  <c r="AF461" i="67"/>
  <c r="AB461" i="67"/>
  <c r="Y257" i="67"/>
  <c r="Z257" i="67"/>
  <c r="Y51" i="67"/>
  <c r="Z51" i="67"/>
  <c r="AB281" i="67"/>
  <c r="AC281" i="67"/>
  <c r="AF281" i="67"/>
  <c r="AC260" i="67"/>
  <c r="AF260" i="67"/>
  <c r="AB260" i="67"/>
  <c r="AB474" i="67"/>
  <c r="AC474" i="67"/>
  <c r="AF474" i="67"/>
  <c r="Z375" i="67"/>
  <c r="Y375" i="67"/>
  <c r="AF328" i="67"/>
  <c r="AB328" i="67"/>
  <c r="AC328" i="67"/>
  <c r="AB415" i="67"/>
  <c r="AC415" i="67"/>
  <c r="AF415" i="67"/>
  <c r="AC301" i="67"/>
  <c r="AF301" i="67"/>
  <c r="AB301" i="67"/>
  <c r="AF466" i="67"/>
  <c r="AB466" i="67"/>
  <c r="AC466" i="67"/>
  <c r="AC286" i="67"/>
  <c r="AB286" i="67"/>
  <c r="AF286" i="67"/>
  <c r="Y284" i="67"/>
  <c r="Z284" i="67"/>
  <c r="Y236" i="67"/>
  <c r="Z236" i="67"/>
  <c r="AC245" i="67"/>
  <c r="AF245" i="67"/>
  <c r="AB245" i="67"/>
  <c r="Z285" i="67"/>
  <c r="Y285" i="67"/>
  <c r="Y283" i="67"/>
  <c r="Z283" i="67"/>
  <c r="AB89" i="67"/>
  <c r="AC89" i="67"/>
  <c r="AF89" i="67"/>
  <c r="AC347" i="67"/>
  <c r="AF347" i="67"/>
  <c r="AB347" i="67"/>
  <c r="AB31" i="67"/>
  <c r="AC31" i="67"/>
  <c r="AF31" i="67"/>
  <c r="Z152" i="67"/>
  <c r="Y152" i="67"/>
  <c r="AK389" i="67"/>
  <c r="AH389" i="67"/>
  <c r="AG389" i="67"/>
  <c r="AC70" i="67"/>
  <c r="AF70" i="67"/>
  <c r="AB70" i="67"/>
  <c r="Y43" i="67"/>
  <c r="Z43" i="67"/>
  <c r="AB306" i="67"/>
  <c r="AF306" i="67"/>
  <c r="AC306" i="67"/>
  <c r="Y147" i="67"/>
  <c r="Z147" i="67"/>
  <c r="AB32" i="67"/>
  <c r="AC32" i="67"/>
  <c r="AF32" i="67"/>
  <c r="Z301" i="67"/>
  <c r="Y301" i="67"/>
  <c r="AC284" i="67"/>
  <c r="AF284" i="67"/>
  <c r="AB284" i="67"/>
  <c r="Z280" i="67"/>
  <c r="Y280" i="67"/>
  <c r="AF310" i="67"/>
  <c r="AC310" i="67"/>
  <c r="AB310" i="67"/>
  <c r="Z483" i="67"/>
  <c r="Y483" i="67"/>
  <c r="AB367" i="67"/>
  <c r="AC367" i="67"/>
  <c r="AF367" i="67"/>
  <c r="Z454" i="67"/>
  <c r="Y454" i="67"/>
  <c r="Z461" i="67"/>
  <c r="Y461" i="67"/>
  <c r="Z89" i="67"/>
  <c r="Y89" i="67"/>
  <c r="Z135" i="67"/>
  <c r="Y135" i="67"/>
  <c r="AC51" i="67"/>
  <c r="AB51" i="67"/>
  <c r="AF51" i="67"/>
  <c r="AC502" i="67"/>
  <c r="AF502" i="67"/>
  <c r="AB502" i="67"/>
  <c r="AE389" i="67"/>
  <c r="AD389" i="67"/>
  <c r="Z70" i="67"/>
  <c r="Y70" i="67"/>
  <c r="AF43" i="67"/>
  <c r="AC43" i="67"/>
  <c r="AB43" i="67"/>
  <c r="Z172" i="67"/>
  <c r="Y172" i="67"/>
  <c r="Z415" i="67"/>
  <c r="Y415" i="67"/>
  <c r="AF316" i="67"/>
  <c r="AB316" i="67"/>
  <c r="AC316" i="67"/>
  <c r="AC280" i="67"/>
  <c r="AF280" i="67"/>
  <c r="AB280" i="67"/>
  <c r="Y310" i="67"/>
  <c r="Z310" i="67"/>
  <c r="Z245" i="67"/>
  <c r="Y245" i="67"/>
  <c r="AF285" i="67"/>
  <c r="AB285" i="67"/>
  <c r="AC285" i="67"/>
  <c r="AF283" i="67"/>
  <c r="AC283" i="67"/>
  <c r="AB283" i="67"/>
  <c r="AB483" i="67"/>
  <c r="AF483" i="67"/>
  <c r="AC483" i="67"/>
  <c r="Z367" i="67"/>
  <c r="Y367" i="67"/>
  <c r="AF454" i="67"/>
  <c r="AB454" i="67"/>
  <c r="AC454" i="67"/>
  <c r="Y193" i="67"/>
  <c r="Z193" i="67"/>
  <c r="AB16" i="67"/>
  <c r="AC16" i="67"/>
  <c r="AF16" i="67"/>
  <c r="Y502" i="67"/>
  <c r="Z502" i="67"/>
  <c r="AB366" i="67"/>
  <c r="AC366" i="67"/>
  <c r="AF366" i="67"/>
  <c r="AB351" i="67"/>
  <c r="AC351" i="67"/>
  <c r="AF351" i="67"/>
  <c r="AG69" i="67"/>
  <c r="AH69" i="67"/>
  <c r="AK69" i="67"/>
  <c r="AC458" i="67"/>
  <c r="AB458" i="67"/>
  <c r="AF458" i="67"/>
  <c r="AF215" i="67"/>
  <c r="AG215" i="67" s="1"/>
  <c r="AD172" i="67"/>
  <c r="AE172" i="67"/>
  <c r="AG172" i="67"/>
  <c r="AK172" i="67"/>
  <c r="AH172" i="67"/>
  <c r="Z268" i="67"/>
  <c r="Y268" i="67"/>
  <c r="AB268" i="67"/>
  <c r="AC268" i="67"/>
  <c r="AF268" i="67"/>
  <c r="Z215" i="67"/>
  <c r="Z427" i="67"/>
  <c r="Y427" i="67"/>
  <c r="AF38" i="67"/>
  <c r="AB38" i="67"/>
  <c r="AC38" i="67"/>
  <c r="Z74" i="67"/>
  <c r="Y74" i="67"/>
  <c r="AB191" i="67"/>
  <c r="AF191" i="67"/>
  <c r="AC191" i="67"/>
  <c r="AC228" i="67"/>
  <c r="AB228" i="67"/>
  <c r="AF228" i="67"/>
  <c r="AC492" i="67"/>
  <c r="AB492" i="67"/>
  <c r="AF492" i="67"/>
  <c r="Y370" i="67"/>
  <c r="Z370" i="67"/>
  <c r="AF230" i="67"/>
  <c r="AC230" i="67"/>
  <c r="AB230" i="67"/>
  <c r="Y417" i="67"/>
  <c r="Z417" i="67"/>
  <c r="AB343" i="67"/>
  <c r="AC343" i="67"/>
  <c r="AF343" i="67"/>
  <c r="Y96" i="67"/>
  <c r="Z96" i="67"/>
  <c r="AF61" i="67"/>
  <c r="AC61" i="67"/>
  <c r="AB61" i="67"/>
  <c r="AD445" i="67"/>
  <c r="AE445" i="67"/>
  <c r="Z401" i="67"/>
  <c r="Y401" i="67"/>
  <c r="AF239" i="67"/>
  <c r="AB239" i="67"/>
  <c r="AC239" i="67"/>
  <c r="AB451" i="67"/>
  <c r="AC451" i="67"/>
  <c r="AF451" i="67"/>
  <c r="Y349" i="67"/>
  <c r="Z349" i="67"/>
  <c r="AD110" i="67"/>
  <c r="AE110" i="67"/>
  <c r="Z492" i="67"/>
  <c r="Y492" i="67"/>
  <c r="Z346" i="67"/>
  <c r="Y346" i="67"/>
  <c r="AB433" i="67"/>
  <c r="AF433" i="67"/>
  <c r="AC433" i="67"/>
  <c r="Z230" i="67"/>
  <c r="Y230" i="67"/>
  <c r="AI234" i="67"/>
  <c r="AJ234" i="67"/>
  <c r="AE411" i="67"/>
  <c r="AD411" i="67"/>
  <c r="Z304" i="67"/>
  <c r="Y304" i="67"/>
  <c r="Y217" i="67"/>
  <c r="Z217" i="67"/>
  <c r="Z343" i="67"/>
  <c r="Y343" i="67"/>
  <c r="AC371" i="67"/>
  <c r="AB371" i="67"/>
  <c r="AF371" i="67"/>
  <c r="AD139" i="67"/>
  <c r="AE139" i="67"/>
  <c r="Y118" i="67"/>
  <c r="Z118" i="67"/>
  <c r="Z123" i="67"/>
  <c r="Y123" i="67"/>
  <c r="AB96" i="67"/>
  <c r="AC96" i="67"/>
  <c r="AF96" i="67"/>
  <c r="AB401" i="67"/>
  <c r="AC401" i="67"/>
  <c r="AF401" i="67"/>
  <c r="Z287" i="67"/>
  <c r="Y287" i="67"/>
  <c r="Y451" i="67"/>
  <c r="Z451" i="67"/>
  <c r="AC101" i="67"/>
  <c r="AF101" i="67"/>
  <c r="AB101" i="67"/>
  <c r="AF508" i="67"/>
  <c r="AB508" i="67"/>
  <c r="AC508" i="67"/>
  <c r="Y130" i="67"/>
  <c r="Z130" i="67"/>
  <c r="AB489" i="67"/>
  <c r="AC489" i="67"/>
  <c r="AF489" i="67"/>
  <c r="Y38" i="67"/>
  <c r="Z38" i="67"/>
  <c r="AB143" i="67"/>
  <c r="AC143" i="67"/>
  <c r="AF143" i="67"/>
  <c r="AC74" i="67"/>
  <c r="AF74" i="67"/>
  <c r="AB74" i="67"/>
  <c r="AH110" i="67"/>
  <c r="AG110" i="67"/>
  <c r="AK110" i="67"/>
  <c r="Z228" i="67"/>
  <c r="Y228" i="67"/>
  <c r="AF346" i="67"/>
  <c r="AC346" i="67"/>
  <c r="AB346" i="67"/>
  <c r="AM234" i="67"/>
  <c r="AL234" i="67"/>
  <c r="AP234" i="67"/>
  <c r="AK411" i="67"/>
  <c r="AH411" i="67"/>
  <c r="AG411" i="67"/>
  <c r="AC304" i="67"/>
  <c r="AB304" i="67"/>
  <c r="AF304" i="67"/>
  <c r="AF217" i="67"/>
  <c r="AC217" i="67"/>
  <c r="AB217" i="67"/>
  <c r="AK368" i="67"/>
  <c r="AH368" i="67"/>
  <c r="AG368" i="67"/>
  <c r="Z371" i="67"/>
  <c r="Y371" i="67"/>
  <c r="AB118" i="67"/>
  <c r="AF118" i="67"/>
  <c r="AC118" i="67"/>
  <c r="AF123" i="67"/>
  <c r="AB123" i="67"/>
  <c r="AC123" i="67"/>
  <c r="Y495" i="67"/>
  <c r="Z495" i="67"/>
  <c r="AB484" i="67"/>
  <c r="AC484" i="67"/>
  <c r="AF484" i="67"/>
  <c r="Z239" i="67"/>
  <c r="Y239" i="67"/>
  <c r="AC287" i="67"/>
  <c r="AF287" i="67"/>
  <c r="AB287" i="67"/>
  <c r="Y34" i="67"/>
  <c r="Z34" i="67"/>
  <c r="AB125" i="67"/>
  <c r="AC125" i="67"/>
  <c r="AF125" i="67"/>
  <c r="AC507" i="67"/>
  <c r="AB507" i="67"/>
  <c r="AF507" i="67"/>
  <c r="AC349" i="67"/>
  <c r="AF349" i="67"/>
  <c r="AB349" i="67"/>
  <c r="AE82" i="67"/>
  <c r="AD82" i="67"/>
  <c r="AB434" i="67"/>
  <c r="AF434" i="67"/>
  <c r="AC434" i="67"/>
  <c r="AC350" i="67"/>
  <c r="AF350" i="67"/>
  <c r="AB350" i="67"/>
  <c r="AF357" i="67"/>
  <c r="AB357" i="67"/>
  <c r="AC357" i="67"/>
  <c r="AG139" i="67"/>
  <c r="AK139" i="67"/>
  <c r="AH139" i="67"/>
  <c r="Y106" i="67"/>
  <c r="Z106" i="67"/>
  <c r="Y484" i="67"/>
  <c r="Z484" i="67"/>
  <c r="Y420" i="67"/>
  <c r="Z420" i="67"/>
  <c r="AC146" i="67"/>
  <c r="AF146" i="67"/>
  <c r="AB146" i="67"/>
  <c r="AB130" i="67"/>
  <c r="AF130" i="67"/>
  <c r="AC130" i="67"/>
  <c r="AG142" i="67"/>
  <c r="AK142" i="67"/>
  <c r="AH142" i="67"/>
  <c r="Y143" i="67"/>
  <c r="Z143" i="67"/>
  <c r="Y251" i="67"/>
  <c r="Z251" i="67"/>
  <c r="Y490" i="67"/>
  <c r="Z490" i="67"/>
  <c r="AG82" i="67"/>
  <c r="AK82" i="67"/>
  <c r="AH82" i="67"/>
  <c r="Y434" i="67"/>
  <c r="Z434" i="67"/>
  <c r="Z350" i="67"/>
  <c r="Y350" i="67"/>
  <c r="AC221" i="67"/>
  <c r="AF221" i="67"/>
  <c r="AB221" i="67"/>
  <c r="AE368" i="67"/>
  <c r="AD368" i="67"/>
  <c r="AF495" i="67"/>
  <c r="AC495" i="67"/>
  <c r="AB495" i="67"/>
  <c r="AB106" i="67"/>
  <c r="AC106" i="67"/>
  <c r="AF106" i="67"/>
  <c r="AB421" i="67"/>
  <c r="AF421" i="67"/>
  <c r="AC421" i="67"/>
  <c r="Z146" i="67"/>
  <c r="Y146" i="67"/>
  <c r="AC34" i="67"/>
  <c r="AB34" i="67"/>
  <c r="AF34" i="67"/>
  <c r="Y125" i="67"/>
  <c r="Z125" i="67"/>
  <c r="AD142" i="67"/>
  <c r="AE142" i="67"/>
  <c r="AB427" i="67"/>
  <c r="AC427" i="67"/>
  <c r="AF427" i="67"/>
  <c r="Z507" i="67"/>
  <c r="Y507" i="67"/>
  <c r="AF251" i="67"/>
  <c r="AB251" i="67"/>
  <c r="AC251" i="67"/>
  <c r="Z191" i="67"/>
  <c r="Y191" i="67"/>
  <c r="AF490" i="67"/>
  <c r="AB490" i="67"/>
  <c r="AC490" i="67"/>
  <c r="AF370" i="67"/>
  <c r="AC370" i="67"/>
  <c r="AB370" i="67"/>
  <c r="Z433" i="67"/>
  <c r="Y433" i="67"/>
  <c r="Y221" i="67"/>
  <c r="Z221" i="67"/>
  <c r="Y357" i="67"/>
  <c r="Z357" i="67"/>
  <c r="AF417" i="67"/>
  <c r="AB417" i="67"/>
  <c r="AC417" i="67"/>
  <c r="AC235" i="67"/>
  <c r="AB235" i="67"/>
  <c r="AF235" i="67"/>
  <c r="Z61" i="67"/>
  <c r="Y61" i="67"/>
  <c r="AH445" i="67"/>
  <c r="AG445" i="67"/>
  <c r="AK445" i="67"/>
  <c r="AC420" i="67"/>
  <c r="AF420" i="67"/>
  <c r="AB420" i="67"/>
  <c r="Y421" i="67"/>
  <c r="Z421" i="67"/>
  <c r="Z101" i="67"/>
  <c r="Y101" i="67"/>
  <c r="Y508" i="67"/>
  <c r="Z508" i="67"/>
  <c r="Z489" i="67"/>
  <c r="Y489" i="67"/>
  <c r="AG24" i="67"/>
  <c r="AK24" i="67"/>
  <c r="AH24" i="67"/>
  <c r="AD24" i="67"/>
  <c r="AE24" i="67"/>
  <c r="AK113" i="67"/>
  <c r="AG113" i="67"/>
  <c r="AH113" i="67"/>
  <c r="AE113" i="67"/>
  <c r="AD113" i="67"/>
  <c r="AE90" i="67"/>
  <c r="AD90" i="67"/>
  <c r="AK399" i="67"/>
  <c r="AG399" i="67"/>
  <c r="AH399" i="67"/>
  <c r="AD78" i="67"/>
  <c r="AE78" i="67"/>
  <c r="AD247" i="67"/>
  <c r="AE247" i="67"/>
  <c r="AK49" i="67"/>
  <c r="AG49" i="67"/>
  <c r="AH49" i="67"/>
  <c r="AL387" i="67"/>
  <c r="AP387" i="67"/>
  <c r="AM387" i="67"/>
  <c r="AK362" i="67"/>
  <c r="AH362" i="67"/>
  <c r="AG362" i="67"/>
  <c r="AH241" i="67"/>
  <c r="AG241" i="67"/>
  <c r="AK241" i="67"/>
  <c r="AK134" i="67"/>
  <c r="AH134" i="67"/>
  <c r="AG134" i="67"/>
  <c r="AI387" i="67"/>
  <c r="AJ387" i="67"/>
  <c r="AE85" i="67"/>
  <c r="AD85" i="67"/>
  <c r="AG78" i="67"/>
  <c r="AH78" i="67"/>
  <c r="AK78" i="67"/>
  <c r="AH247" i="67"/>
  <c r="AG247" i="67"/>
  <c r="AK247" i="67"/>
  <c r="AM150" i="67"/>
  <c r="AL150" i="67"/>
  <c r="AP150" i="67"/>
  <c r="AE362" i="67"/>
  <c r="AD362" i="67"/>
  <c r="AK90" i="67"/>
  <c r="AG90" i="67"/>
  <c r="AH90" i="67"/>
  <c r="AH85" i="67"/>
  <c r="AK85" i="67"/>
  <c r="AG85" i="67"/>
  <c r="AE405" i="67"/>
  <c r="AD405" i="67"/>
  <c r="AE399" i="67"/>
  <c r="AD399" i="67"/>
  <c r="AG122" i="67"/>
  <c r="AH122" i="67"/>
  <c r="AK122" i="67"/>
  <c r="AK369" i="67"/>
  <c r="AH369" i="67"/>
  <c r="AG369" i="67"/>
  <c r="AG199" i="67"/>
  <c r="AK199" i="67"/>
  <c r="AH199" i="67"/>
  <c r="AE369" i="67"/>
  <c r="AD369" i="67"/>
  <c r="AE381" i="67"/>
  <c r="AD381" i="67"/>
  <c r="AD253" i="67"/>
  <c r="AE253" i="67"/>
  <c r="AH305" i="67"/>
  <c r="AG305" i="67"/>
  <c r="AK305" i="67"/>
  <c r="AJ150" i="67"/>
  <c r="AI150" i="67"/>
  <c r="AE11" i="67"/>
  <c r="AD11" i="67"/>
  <c r="AK405" i="67"/>
  <c r="AH405" i="67"/>
  <c r="AG405" i="67"/>
  <c r="AE122" i="67"/>
  <c r="AD122" i="67"/>
  <c r="AE199" i="67"/>
  <c r="AD199" i="67"/>
  <c r="AD223" i="67"/>
  <c r="AE223" i="67"/>
  <c r="AK381" i="67"/>
  <c r="AH381" i="67"/>
  <c r="AG381" i="67"/>
  <c r="AH253" i="67"/>
  <c r="AK253" i="67"/>
  <c r="AG253" i="67"/>
  <c r="AD305" i="67"/>
  <c r="AE305" i="67"/>
  <c r="AK393" i="67"/>
  <c r="AH393" i="67"/>
  <c r="AG393" i="67"/>
  <c r="AK11" i="67"/>
  <c r="AH11" i="67"/>
  <c r="AG11" i="67"/>
  <c r="AD241" i="67"/>
  <c r="AE241" i="67"/>
  <c r="AD42" i="67"/>
  <c r="AE42" i="67"/>
  <c r="AD49" i="67"/>
  <c r="AE49" i="67"/>
  <c r="AD215" i="67"/>
  <c r="AE215" i="67"/>
  <c r="AK223" i="67"/>
  <c r="AH223" i="67"/>
  <c r="AG223" i="67"/>
  <c r="AE393" i="67"/>
  <c r="AD393" i="67"/>
  <c r="AD134" i="67"/>
  <c r="AE134" i="67"/>
  <c r="AH42" i="67"/>
  <c r="AG42" i="67"/>
  <c r="AK42" i="67"/>
  <c r="AI267" i="67"/>
  <c r="AJ267" i="67"/>
  <c r="AK14" i="67"/>
  <c r="AG14" i="67"/>
  <c r="AH14" i="67"/>
  <c r="AG374" i="67"/>
  <c r="AK374" i="67"/>
  <c r="AH374" i="67"/>
  <c r="AE40" i="67"/>
  <c r="AD40" i="67"/>
  <c r="AE333" i="67"/>
  <c r="AD333" i="67"/>
  <c r="AD386" i="67"/>
  <c r="AE386" i="67"/>
  <c r="AD120" i="67"/>
  <c r="AE120" i="67"/>
  <c r="AH340" i="67"/>
  <c r="AK340" i="67"/>
  <c r="AG340" i="67"/>
  <c r="AE511" i="67"/>
  <c r="AD511" i="67"/>
  <c r="AM145" i="67"/>
  <c r="AL145" i="67"/>
  <c r="AP145" i="67"/>
  <c r="AD503" i="67"/>
  <c r="AE503" i="67"/>
  <c r="AI211" i="67"/>
  <c r="AJ211" i="67"/>
  <c r="AD227" i="67"/>
  <c r="AE227" i="67"/>
  <c r="AE342" i="67"/>
  <c r="AD342" i="67"/>
  <c r="AK75" i="67"/>
  <c r="AG75" i="67"/>
  <c r="AH75" i="67"/>
  <c r="AE177" i="67"/>
  <c r="AD177" i="67"/>
  <c r="AQ155" i="67"/>
  <c r="AR155" i="67"/>
  <c r="AU155" i="67"/>
  <c r="AK249" i="67"/>
  <c r="AG249" i="67"/>
  <c r="AH249" i="67"/>
  <c r="AE203" i="67"/>
  <c r="AD203" i="67"/>
  <c r="AD258" i="67"/>
  <c r="AE258" i="67"/>
  <c r="AG209" i="67"/>
  <c r="AK209" i="67"/>
  <c r="AH209" i="67"/>
  <c r="AL73" i="67"/>
  <c r="AP73" i="67"/>
  <c r="AM73" i="67"/>
  <c r="AK264" i="67"/>
  <c r="AH264" i="67"/>
  <c r="AG264" i="67"/>
  <c r="AP152" i="67"/>
  <c r="AM152" i="67"/>
  <c r="AL152" i="67"/>
  <c r="AE171" i="67"/>
  <c r="AD171" i="67"/>
  <c r="AG500" i="67"/>
  <c r="AH500" i="67"/>
  <c r="AK500" i="67"/>
  <c r="AG319" i="67"/>
  <c r="AK319" i="67"/>
  <c r="AH319" i="67"/>
  <c r="AG166" i="67"/>
  <c r="AK166" i="67"/>
  <c r="AH166" i="67"/>
  <c r="AK227" i="67"/>
  <c r="AH227" i="67"/>
  <c r="AG227" i="67"/>
  <c r="AE226" i="67"/>
  <c r="AD226" i="67"/>
  <c r="AK80" i="67"/>
  <c r="AG80" i="67"/>
  <c r="AH80" i="67"/>
  <c r="AH23" i="67"/>
  <c r="AG23" i="67"/>
  <c r="AK23" i="67"/>
  <c r="AK226" i="67"/>
  <c r="AG226" i="67"/>
  <c r="AH226" i="67"/>
  <c r="AE151" i="67"/>
  <c r="AD151" i="67"/>
  <c r="AL116" i="67"/>
  <c r="AM116" i="67"/>
  <c r="AP116" i="67"/>
  <c r="AE374" i="67"/>
  <c r="AD374" i="67"/>
  <c r="AH338" i="67"/>
  <c r="AG338" i="67"/>
  <c r="AK338" i="67"/>
  <c r="AD71" i="67"/>
  <c r="AE71" i="67"/>
  <c r="AD80" i="67"/>
  <c r="AE80" i="67"/>
  <c r="AV104" i="67"/>
  <c r="AW104" i="67"/>
  <c r="AZ104" i="67"/>
  <c r="AK183" i="67"/>
  <c r="AG183" i="67"/>
  <c r="AH183" i="67"/>
  <c r="AL267" i="67"/>
  <c r="AM267" i="67"/>
  <c r="AP267" i="67"/>
  <c r="AE317" i="67"/>
  <c r="AD317" i="67"/>
  <c r="AI513" i="67"/>
  <c r="AJ513" i="67"/>
  <c r="AK151" i="67"/>
  <c r="AH151" i="67"/>
  <c r="AG151" i="67"/>
  <c r="AD212" i="67"/>
  <c r="AE212" i="67"/>
  <c r="AD338" i="67"/>
  <c r="AE338" i="67"/>
  <c r="AL95" i="67"/>
  <c r="AP95" i="67"/>
  <c r="AM95" i="67"/>
  <c r="AG40" i="67"/>
  <c r="AH40" i="67"/>
  <c r="AK40" i="67"/>
  <c r="AG71" i="67"/>
  <c r="AH71" i="67"/>
  <c r="AK71" i="67"/>
  <c r="AG240" i="67"/>
  <c r="AH240" i="67"/>
  <c r="AK240" i="67"/>
  <c r="AK243" i="67"/>
  <c r="AG243" i="67"/>
  <c r="AH243" i="67"/>
  <c r="AI363" i="67"/>
  <c r="AJ363" i="67"/>
  <c r="AM335" i="67"/>
  <c r="AP335" i="67"/>
  <c r="AL335" i="67"/>
  <c r="AK455" i="67"/>
  <c r="AH455" i="67"/>
  <c r="AG455" i="67"/>
  <c r="AK271" i="67"/>
  <c r="AH271" i="67"/>
  <c r="AG271" i="67"/>
  <c r="AE112" i="67"/>
  <c r="AD112" i="67"/>
  <c r="AH119" i="67"/>
  <c r="AG119" i="67"/>
  <c r="AK119" i="67"/>
  <c r="AD58" i="67"/>
  <c r="AE58" i="67"/>
  <c r="AH336" i="67"/>
  <c r="AK336" i="67"/>
  <c r="AG336" i="67"/>
  <c r="AO295" i="67"/>
  <c r="AN295" i="67"/>
  <c r="AK385" i="67"/>
  <c r="AH385" i="67"/>
  <c r="AG385" i="67"/>
  <c r="AE131" i="67"/>
  <c r="AD131" i="67"/>
  <c r="AJ206" i="67"/>
  <c r="AI206" i="67"/>
  <c r="AH107" i="67"/>
  <c r="AG107" i="67"/>
  <c r="AK107" i="67"/>
  <c r="AH46" i="67"/>
  <c r="AG46" i="67"/>
  <c r="AK46" i="67"/>
  <c r="AD340" i="67"/>
  <c r="AE340" i="67"/>
  <c r="AK290" i="67"/>
  <c r="AG290" i="67"/>
  <c r="AH290" i="67"/>
  <c r="AK473" i="67"/>
  <c r="AH473" i="67"/>
  <c r="AG473" i="67"/>
  <c r="AK499" i="67"/>
  <c r="AG499" i="67"/>
  <c r="AH499" i="67"/>
  <c r="AD392" i="67"/>
  <c r="AE392" i="67"/>
  <c r="AE105" i="67"/>
  <c r="AD105" i="67"/>
  <c r="AK157" i="67"/>
  <c r="AH157" i="67"/>
  <c r="AG157" i="67"/>
  <c r="AE182" i="67"/>
  <c r="AD182" i="67"/>
  <c r="AG361" i="67"/>
  <c r="AK361" i="67"/>
  <c r="AH361" i="67"/>
  <c r="AK475" i="67"/>
  <c r="AG475" i="67"/>
  <c r="AH475" i="67"/>
  <c r="AE327" i="67"/>
  <c r="AD327" i="67"/>
  <c r="AG419" i="67"/>
  <c r="AH419" i="67"/>
  <c r="AK419" i="67"/>
  <c r="AD192" i="67"/>
  <c r="AE192" i="67"/>
  <c r="AK378" i="67"/>
  <c r="AG378" i="67"/>
  <c r="AH378" i="67"/>
  <c r="AP408" i="67"/>
  <c r="AM408" i="67"/>
  <c r="AL408" i="67"/>
  <c r="AK503" i="67"/>
  <c r="AH503" i="67"/>
  <c r="AG503" i="67"/>
  <c r="AL211" i="67"/>
  <c r="AM211" i="67"/>
  <c r="AP211" i="67"/>
  <c r="AG456" i="67"/>
  <c r="AK456" i="67"/>
  <c r="AH456" i="67"/>
  <c r="AD509" i="67"/>
  <c r="AE509" i="67"/>
  <c r="AE500" i="67"/>
  <c r="AD500" i="67"/>
  <c r="AN207" i="67"/>
  <c r="AO207" i="67"/>
  <c r="AD423" i="67"/>
  <c r="AE423" i="67"/>
  <c r="AG242" i="67"/>
  <c r="AH242" i="67"/>
  <c r="AK242" i="67"/>
  <c r="AH449" i="67"/>
  <c r="AG449" i="67"/>
  <c r="AK449" i="67"/>
  <c r="AP158" i="67"/>
  <c r="AL158" i="67"/>
  <c r="AM158" i="67"/>
  <c r="AG154" i="67"/>
  <c r="AK154" i="67"/>
  <c r="AH154" i="67"/>
  <c r="AE505" i="67"/>
  <c r="AD505" i="67"/>
  <c r="AE127" i="67"/>
  <c r="AD127" i="67"/>
  <c r="AE129" i="67"/>
  <c r="AD129" i="67"/>
  <c r="AD196" i="67"/>
  <c r="AE196" i="67"/>
  <c r="AJ26" i="67"/>
  <c r="AI26" i="67"/>
  <c r="AG273" i="67"/>
  <c r="AH273" i="67"/>
  <c r="AK273" i="67"/>
  <c r="AK424" i="67"/>
  <c r="AG424" i="67"/>
  <c r="AH424" i="67"/>
  <c r="AK159" i="67"/>
  <c r="AG159" i="67"/>
  <c r="AH159" i="67"/>
  <c r="AD276" i="67"/>
  <c r="AE276" i="67"/>
  <c r="AD68" i="67"/>
  <c r="AE68" i="67"/>
  <c r="AP225" i="67"/>
  <c r="AL225" i="67"/>
  <c r="AM225" i="67"/>
  <c r="AK21" i="67"/>
  <c r="AH21" i="67"/>
  <c r="AG21" i="67"/>
  <c r="AE384" i="67"/>
  <c r="AD384" i="67"/>
  <c r="AH300" i="67"/>
  <c r="AK300" i="67"/>
  <c r="AG300" i="67"/>
  <c r="AI376" i="67"/>
  <c r="AJ376" i="67"/>
  <c r="AK442" i="67"/>
  <c r="AG442" i="67"/>
  <c r="AH442" i="67"/>
  <c r="AG398" i="67"/>
  <c r="AH398" i="67"/>
  <c r="AK398" i="67"/>
  <c r="AJ439" i="67"/>
  <c r="AI439" i="67"/>
  <c r="AK481" i="67"/>
  <c r="AG481" i="67"/>
  <c r="AH481" i="67"/>
  <c r="AD467" i="67"/>
  <c r="AE467" i="67"/>
  <c r="AN66" i="67"/>
  <c r="AO66" i="67"/>
  <c r="AD140" i="67"/>
  <c r="AE140" i="67"/>
  <c r="AG416" i="67"/>
  <c r="AH416" i="67"/>
  <c r="AK416" i="67"/>
  <c r="AI48" i="67"/>
  <c r="AJ48" i="67"/>
  <c r="AI355" i="67"/>
  <c r="AJ355" i="67"/>
  <c r="AD29" i="67"/>
  <c r="AE29" i="67"/>
  <c r="AI185" i="67"/>
  <c r="AJ185" i="67"/>
  <c r="AE339" i="67"/>
  <c r="AD339" i="67"/>
  <c r="AG425" i="67"/>
  <c r="AK425" i="67"/>
  <c r="AH425" i="67"/>
  <c r="AM53" i="67"/>
  <c r="AP53" i="67"/>
  <c r="AL53" i="67"/>
  <c r="AK121" i="67"/>
  <c r="AH121" i="67"/>
  <c r="AG121" i="67"/>
  <c r="AD383" i="67"/>
  <c r="AE383" i="67"/>
  <c r="AK465" i="67"/>
  <c r="AH465" i="67"/>
  <c r="AG465" i="67"/>
  <c r="AI446" i="67"/>
  <c r="AJ446" i="67"/>
  <c r="AE214" i="67"/>
  <c r="AD214" i="67"/>
  <c r="AE244" i="67"/>
  <c r="AD244" i="67"/>
  <c r="AI337" i="67"/>
  <c r="AJ337" i="67"/>
  <c r="AK441" i="67"/>
  <c r="AH441" i="67"/>
  <c r="AG441" i="67"/>
  <c r="AP114" i="67"/>
  <c r="AL114" i="67"/>
  <c r="AM114" i="67"/>
  <c r="AH275" i="67"/>
  <c r="AG275" i="67"/>
  <c r="AK275" i="67"/>
  <c r="AH205" i="67"/>
  <c r="AG205" i="67"/>
  <c r="AK205" i="67"/>
  <c r="AH144" i="67"/>
  <c r="AG144" i="67"/>
  <c r="AK144" i="67"/>
  <c r="AD180" i="67"/>
  <c r="AE180" i="67"/>
  <c r="AJ463" i="67"/>
  <c r="AI463" i="67"/>
  <c r="AK311" i="67"/>
  <c r="AG311" i="67"/>
  <c r="AH311" i="67"/>
  <c r="AG452" i="67"/>
  <c r="AH452" i="67"/>
  <c r="AK452" i="67"/>
  <c r="AL45" i="67"/>
  <c r="AP45" i="67"/>
  <c r="AM45" i="67"/>
  <c r="AE189" i="67"/>
  <c r="AD189" i="67"/>
  <c r="AG334" i="67"/>
  <c r="AH334" i="67"/>
  <c r="AK334" i="67"/>
  <c r="AH229" i="67"/>
  <c r="AG229" i="67"/>
  <c r="AK229" i="67"/>
  <c r="AE380" i="67"/>
  <c r="AD380" i="67"/>
  <c r="AK397" i="67"/>
  <c r="AH397" i="67"/>
  <c r="AG397" i="67"/>
  <c r="AH50" i="67"/>
  <c r="AK50" i="67"/>
  <c r="AG50" i="67"/>
  <c r="AJ164" i="67"/>
  <c r="AI164" i="67"/>
  <c r="AE201" i="67"/>
  <c r="AD201" i="67"/>
  <c r="AK289" i="67"/>
  <c r="AG289" i="67"/>
  <c r="AH289" i="67"/>
  <c r="AK323" i="67"/>
  <c r="AG323" i="67"/>
  <c r="AH323" i="67"/>
  <c r="AE470" i="67"/>
  <c r="AD470" i="67"/>
  <c r="AH13" i="67"/>
  <c r="AG13" i="67"/>
  <c r="AK13" i="67"/>
  <c r="AD39" i="67"/>
  <c r="AE39" i="67"/>
  <c r="AL98" i="67"/>
  <c r="AM98" i="67"/>
  <c r="AP98" i="67"/>
  <c r="AE219" i="67"/>
  <c r="AD219" i="67"/>
  <c r="AK266" i="67"/>
  <c r="AG266" i="67"/>
  <c r="AH266" i="67"/>
  <c r="AP64" i="67"/>
  <c r="AL64" i="67"/>
  <c r="AM64" i="67"/>
  <c r="AH168" i="67"/>
  <c r="AK168" i="67"/>
  <c r="AG168" i="67"/>
  <c r="AD243" i="67"/>
  <c r="AE243" i="67"/>
  <c r="AL259" i="67"/>
  <c r="AM259" i="67"/>
  <c r="AP259" i="67"/>
  <c r="AH112" i="67"/>
  <c r="AG112" i="67"/>
  <c r="AK112" i="67"/>
  <c r="AD44" i="67"/>
  <c r="AE44" i="67"/>
  <c r="AD473" i="67"/>
  <c r="AE473" i="67"/>
  <c r="AK182" i="67"/>
  <c r="AH182" i="67"/>
  <c r="AG182" i="67"/>
  <c r="AE378" i="67"/>
  <c r="AD378" i="67"/>
  <c r="AD242" i="67"/>
  <c r="AE242" i="67"/>
  <c r="AD149" i="67"/>
  <c r="AE149" i="67"/>
  <c r="AM477" i="67"/>
  <c r="AP477" i="67"/>
  <c r="AL477" i="67"/>
  <c r="AD413" i="67"/>
  <c r="AE413" i="67"/>
  <c r="AE153" i="67"/>
  <c r="AD153" i="67"/>
  <c r="AK497" i="67"/>
  <c r="AH497" i="67"/>
  <c r="AG497" i="67"/>
  <c r="AK19" i="67"/>
  <c r="AH19" i="67"/>
  <c r="AG19" i="67"/>
  <c r="AG196" i="67"/>
  <c r="AK196" i="67"/>
  <c r="AH196" i="67"/>
  <c r="AG248" i="67"/>
  <c r="AH248" i="67"/>
  <c r="AK248" i="67"/>
  <c r="AE312" i="67"/>
  <c r="AD312" i="67"/>
  <c r="AH412" i="67"/>
  <c r="AK412" i="67"/>
  <c r="AG412" i="67"/>
  <c r="AM41" i="67"/>
  <c r="AL41" i="67"/>
  <c r="AP41" i="67"/>
  <c r="AM299" i="67"/>
  <c r="AL299" i="67"/>
  <c r="AP299" i="67"/>
  <c r="AH406" i="67"/>
  <c r="AK406" i="67"/>
  <c r="AG406" i="67"/>
  <c r="AE424" i="67"/>
  <c r="AD424" i="67"/>
  <c r="AK429" i="67"/>
  <c r="AH429" i="67"/>
  <c r="AG429" i="67"/>
  <c r="AK270" i="67"/>
  <c r="AH270" i="67"/>
  <c r="AG270" i="67"/>
  <c r="AM22" i="67"/>
  <c r="AL22" i="67"/>
  <c r="AP22" i="67"/>
  <c r="AH68" i="67"/>
  <c r="AK68" i="67"/>
  <c r="AG68" i="67"/>
  <c r="AP265" i="67"/>
  <c r="AL265" i="67"/>
  <c r="AM265" i="67"/>
  <c r="AP468" i="67"/>
  <c r="AM468" i="67"/>
  <c r="AL468" i="67"/>
  <c r="AH320" i="67"/>
  <c r="AK320" i="67"/>
  <c r="AG320" i="67"/>
  <c r="AG307" i="67"/>
  <c r="AH307" i="67"/>
  <c r="AK307" i="67"/>
  <c r="AH395" i="67"/>
  <c r="AG395" i="67"/>
  <c r="AK395" i="67"/>
  <c r="AE487" i="67"/>
  <c r="AD487" i="67"/>
  <c r="AL76" i="67"/>
  <c r="AM76" i="67"/>
  <c r="AP76" i="67"/>
  <c r="AK218" i="67"/>
  <c r="AG218" i="67"/>
  <c r="AH218" i="67"/>
  <c r="AE403" i="67"/>
  <c r="AD403" i="67"/>
  <c r="AK436" i="67"/>
  <c r="AH436" i="67"/>
  <c r="AG436" i="67"/>
  <c r="AH394" i="67"/>
  <c r="AK394" i="67"/>
  <c r="AG394" i="67"/>
  <c r="AP314" i="67"/>
  <c r="AM314" i="67"/>
  <c r="AL314" i="67"/>
  <c r="AR66" i="67"/>
  <c r="AU66" i="67"/>
  <c r="AQ66" i="67"/>
  <c r="AH140" i="67"/>
  <c r="AK140" i="67"/>
  <c r="AG140" i="67"/>
  <c r="AD416" i="67"/>
  <c r="AE416" i="67"/>
  <c r="AL355" i="67"/>
  <c r="AM355" i="67"/>
  <c r="AP355" i="67"/>
  <c r="AH269" i="67"/>
  <c r="AG269" i="67"/>
  <c r="AK269" i="67"/>
  <c r="AJ302" i="67"/>
  <c r="AI302" i="67"/>
  <c r="AD84" i="67"/>
  <c r="AE84" i="67"/>
  <c r="AD166" i="67"/>
  <c r="AE166" i="67"/>
  <c r="AD25" i="67"/>
  <c r="AE25" i="67"/>
  <c r="AD465" i="67"/>
  <c r="AE465" i="67"/>
  <c r="AL446" i="67"/>
  <c r="AM446" i="67"/>
  <c r="AP446" i="67"/>
  <c r="AP478" i="67"/>
  <c r="AM478" i="67"/>
  <c r="AL478" i="67"/>
  <c r="AI9" i="67"/>
  <c r="AJ9" i="67"/>
  <c r="AM337" i="67"/>
  <c r="AL337" i="67"/>
  <c r="AP337" i="67"/>
  <c r="AD441" i="67"/>
  <c r="AE441" i="67"/>
  <c r="AJ15" i="67"/>
  <c r="AI15" i="67"/>
  <c r="AD275" i="67"/>
  <c r="AE275" i="67"/>
  <c r="AK345" i="67"/>
  <c r="AH345" i="67"/>
  <c r="AG345" i="67"/>
  <c r="AJ102" i="67"/>
  <c r="AI102" i="67"/>
  <c r="AD435" i="67"/>
  <c r="AE435" i="67"/>
  <c r="AD144" i="67"/>
  <c r="AE144" i="67"/>
  <c r="AH364" i="67"/>
  <c r="AK364" i="67"/>
  <c r="AG364" i="67"/>
  <c r="AG77" i="67"/>
  <c r="AH77" i="67"/>
  <c r="AK77" i="67"/>
  <c r="AO194" i="67"/>
  <c r="AN194" i="67"/>
  <c r="AH348" i="67"/>
  <c r="AK348" i="67"/>
  <c r="AG348" i="67"/>
  <c r="AE452" i="67"/>
  <c r="AD452" i="67"/>
  <c r="AH352" i="67"/>
  <c r="AG352" i="67"/>
  <c r="AK352" i="67"/>
  <c r="AI45" i="67"/>
  <c r="AJ45" i="67"/>
  <c r="AJ187" i="67"/>
  <c r="AI187" i="67"/>
  <c r="AE296" i="67"/>
  <c r="AD296" i="67"/>
  <c r="AK469" i="67"/>
  <c r="AH469" i="67"/>
  <c r="AG469" i="67"/>
  <c r="AU57" i="67"/>
  <c r="AQ57" i="67"/>
  <c r="AR57" i="67"/>
  <c r="AD50" i="67"/>
  <c r="AE50" i="67"/>
  <c r="AP164" i="67"/>
  <c r="AM164" i="67"/>
  <c r="AL164" i="67"/>
  <c r="AK201" i="67"/>
  <c r="AH201" i="67"/>
  <c r="AG201" i="67"/>
  <c r="AE341" i="67"/>
  <c r="AD341" i="67"/>
  <c r="AJ188" i="67"/>
  <c r="AI188" i="67"/>
  <c r="AE323" i="67"/>
  <c r="AD323" i="67"/>
  <c r="AH470" i="67"/>
  <c r="AG470" i="67"/>
  <c r="AK470" i="67"/>
  <c r="AH62" i="67"/>
  <c r="AK62" i="67"/>
  <c r="AG62" i="67"/>
  <c r="AI18" i="67"/>
  <c r="AJ18" i="67"/>
  <c r="AJ98" i="67"/>
  <c r="AI98" i="67"/>
  <c r="AH174" i="67"/>
  <c r="AK174" i="67"/>
  <c r="AG174" i="67"/>
  <c r="AK219" i="67"/>
  <c r="AH219" i="67"/>
  <c r="AG219" i="67"/>
  <c r="AK414" i="67"/>
  <c r="AG414" i="67"/>
  <c r="AH414" i="67"/>
  <c r="AE97" i="67"/>
  <c r="AD97" i="67"/>
  <c r="AE208" i="67"/>
  <c r="AD208" i="67"/>
  <c r="AE318" i="67"/>
  <c r="AD318" i="67"/>
  <c r="AM5" i="67"/>
  <c r="AP5" i="67"/>
  <c r="AL5" i="67"/>
  <c r="AK214" i="67"/>
  <c r="AG214" i="67"/>
  <c r="AH214" i="67"/>
  <c r="AI478" i="67"/>
  <c r="AJ478" i="67"/>
  <c r="AL9" i="67"/>
  <c r="AP9" i="67"/>
  <c r="AM9" i="67"/>
  <c r="AK244" i="67"/>
  <c r="AG244" i="67"/>
  <c r="AH244" i="67"/>
  <c r="AM15" i="67"/>
  <c r="AL15" i="67"/>
  <c r="AP15" i="67"/>
  <c r="AJ114" i="67"/>
  <c r="AI114" i="67"/>
  <c r="AE379" i="67"/>
  <c r="AD379" i="67"/>
  <c r="AD205" i="67"/>
  <c r="AE205" i="67"/>
  <c r="AE493" i="67"/>
  <c r="AD493" i="67"/>
  <c r="AL27" i="67"/>
  <c r="AP27" i="67"/>
  <c r="AM27" i="67"/>
  <c r="AK200" i="67"/>
  <c r="AH200" i="67"/>
  <c r="AG200" i="67"/>
  <c r="AM17" i="67"/>
  <c r="AL17" i="67"/>
  <c r="AP17" i="67"/>
  <c r="AJ372" i="67"/>
  <c r="AI372" i="67"/>
  <c r="AE77" i="67"/>
  <c r="AD77" i="67"/>
  <c r="AG63" i="67"/>
  <c r="AH63" i="67"/>
  <c r="AK63" i="67"/>
  <c r="AE148" i="67"/>
  <c r="AD148" i="67"/>
  <c r="AH344" i="67"/>
  <c r="AG344" i="67"/>
  <c r="AK344" i="67"/>
  <c r="AM382" i="67"/>
  <c r="AL382" i="67"/>
  <c r="AP382" i="67"/>
  <c r="AE354" i="67"/>
  <c r="AD354" i="67"/>
  <c r="AD352" i="67"/>
  <c r="AE352" i="67"/>
  <c r="AP459" i="67"/>
  <c r="AM459" i="67"/>
  <c r="AL459" i="67"/>
  <c r="AP187" i="67"/>
  <c r="AM187" i="67"/>
  <c r="AL187" i="67"/>
  <c r="AK189" i="67"/>
  <c r="AG189" i="67"/>
  <c r="AH189" i="67"/>
  <c r="AK321" i="67"/>
  <c r="AH321" i="67"/>
  <c r="AG321" i="67"/>
  <c r="AJ8" i="67"/>
  <c r="AI8" i="67"/>
  <c r="AE297" i="67"/>
  <c r="AD297" i="67"/>
  <c r="AG380" i="67"/>
  <c r="AH380" i="67"/>
  <c r="AK380" i="67"/>
  <c r="AK256" i="67"/>
  <c r="AH256" i="67"/>
  <c r="AG256" i="67"/>
  <c r="AD289" i="67"/>
  <c r="AE289" i="67"/>
  <c r="AK341" i="67"/>
  <c r="AG341" i="67"/>
  <c r="AH341" i="67"/>
  <c r="AK418" i="67"/>
  <c r="AG418" i="67"/>
  <c r="AH418" i="67"/>
  <c r="AP188" i="67"/>
  <c r="AL188" i="67"/>
  <c r="AM188" i="67"/>
  <c r="AO407" i="67"/>
  <c r="AI54" i="67"/>
  <c r="AJ54" i="67"/>
  <c r="AE62" i="67"/>
  <c r="AD62" i="67"/>
  <c r="AM18" i="67"/>
  <c r="AP18" i="67"/>
  <c r="AL18" i="67"/>
  <c r="AD13" i="67"/>
  <c r="AE13" i="67"/>
  <c r="AR292" i="67"/>
  <c r="AQ292" i="67"/>
  <c r="AU292" i="67"/>
  <c r="AH326" i="67"/>
  <c r="AK326" i="67"/>
  <c r="AG326" i="67"/>
  <c r="AE414" i="67"/>
  <c r="AD414" i="67"/>
  <c r="AM471" i="67"/>
  <c r="AP471" i="67"/>
  <c r="AL471" i="67"/>
  <c r="AE109" i="67"/>
  <c r="AD109" i="67"/>
  <c r="AM197" i="67"/>
  <c r="AP197" i="67"/>
  <c r="AL197" i="67"/>
  <c r="AE119" i="67"/>
  <c r="AD119" i="67"/>
  <c r="AP510" i="67"/>
  <c r="AM510" i="67"/>
  <c r="AL510" i="67"/>
  <c r="AD231" i="67"/>
  <c r="AE231" i="67"/>
  <c r="AE107" i="67"/>
  <c r="AD107" i="67"/>
  <c r="AJ176" i="67"/>
  <c r="AI176" i="67"/>
  <c r="AG437" i="67"/>
  <c r="AK437" i="67"/>
  <c r="AH437" i="67"/>
  <c r="AJ88" i="67"/>
  <c r="AI88" i="67"/>
  <c r="AI65" i="67"/>
  <c r="AJ65" i="67"/>
  <c r="AK250" i="67"/>
  <c r="AG250" i="67"/>
  <c r="AH250" i="67"/>
  <c r="AE391" i="67"/>
  <c r="AD391" i="67"/>
  <c r="AD294" i="67"/>
  <c r="AE294" i="67"/>
  <c r="AG450" i="67"/>
  <c r="AH450" i="67"/>
  <c r="AK450" i="67"/>
  <c r="AE117" i="67"/>
  <c r="AD117" i="67"/>
  <c r="AE165" i="67"/>
  <c r="AD165" i="67"/>
  <c r="AJ259" i="67"/>
  <c r="AI259" i="67"/>
  <c r="AE124" i="67"/>
  <c r="AD124" i="67"/>
  <c r="AM464" i="67"/>
  <c r="AP464" i="67"/>
  <c r="AL464" i="67"/>
  <c r="AG231" i="67"/>
  <c r="AH231" i="67"/>
  <c r="AK231" i="67"/>
  <c r="AE373" i="67"/>
  <c r="AD373" i="67"/>
  <c r="AH44" i="67"/>
  <c r="AG44" i="67"/>
  <c r="AK44" i="67"/>
  <c r="AP79" i="67"/>
  <c r="AM79" i="67"/>
  <c r="AL79" i="67"/>
  <c r="AP176" i="67"/>
  <c r="AM176" i="67"/>
  <c r="AL176" i="67"/>
  <c r="AH222" i="67"/>
  <c r="AG222" i="67"/>
  <c r="AK222" i="67"/>
  <c r="AD444" i="67"/>
  <c r="AE444" i="67"/>
  <c r="AD157" i="67"/>
  <c r="AE157" i="67"/>
  <c r="AJ365" i="67"/>
  <c r="AI365" i="67"/>
  <c r="AM274" i="67"/>
  <c r="AL274" i="67"/>
  <c r="AP274" i="67"/>
  <c r="AQ161" i="67"/>
  <c r="AR161" i="67"/>
  <c r="AU161" i="67"/>
  <c r="AR37" i="67"/>
  <c r="AU37" i="67"/>
  <c r="AQ37" i="67"/>
  <c r="AG423" i="67"/>
  <c r="AK423" i="67"/>
  <c r="AH423" i="67"/>
  <c r="AH198" i="67"/>
  <c r="AK198" i="67"/>
  <c r="AG198" i="67"/>
  <c r="AH56" i="67"/>
  <c r="AK56" i="67"/>
  <c r="AG56" i="67"/>
  <c r="AK505" i="67"/>
  <c r="AG505" i="67"/>
  <c r="AH505" i="67"/>
  <c r="AI55" i="67"/>
  <c r="AJ55" i="67"/>
  <c r="AD248" i="67"/>
  <c r="AE248" i="67"/>
  <c r="AD429" i="67"/>
  <c r="AE429" i="67"/>
  <c r="AJ175" i="67"/>
  <c r="AI175" i="67"/>
  <c r="AE60" i="67"/>
  <c r="AD60" i="67"/>
  <c r="AD307" i="67"/>
  <c r="AE307" i="67"/>
  <c r="AD218" i="67"/>
  <c r="AE218" i="67"/>
  <c r="AG440" i="67"/>
  <c r="AH440" i="67"/>
  <c r="AK440" i="67"/>
  <c r="AH84" i="67"/>
  <c r="AG84" i="67"/>
  <c r="AK84" i="67"/>
  <c r="AK7" i="67"/>
  <c r="AG7" i="67"/>
  <c r="AH7" i="67"/>
  <c r="AD14" i="67"/>
  <c r="AE14" i="67"/>
  <c r="AD168" i="67"/>
  <c r="AE168" i="67"/>
  <c r="AL94" i="67"/>
  <c r="AI197" i="67"/>
  <c r="AJ197" i="67"/>
  <c r="AG410" i="67"/>
  <c r="AK410" i="67"/>
  <c r="AH410" i="67"/>
  <c r="AE409" i="67"/>
  <c r="AD409" i="67"/>
  <c r="AH358" i="67"/>
  <c r="AG358" i="67"/>
  <c r="AK358" i="67"/>
  <c r="AD92" i="67"/>
  <c r="AE92" i="67"/>
  <c r="AJ202" i="67"/>
  <c r="AI202" i="67"/>
  <c r="AG252" i="67"/>
  <c r="AH252" i="67"/>
  <c r="AK252" i="67"/>
  <c r="AK177" i="67"/>
  <c r="AG177" i="67"/>
  <c r="AH177" i="67"/>
  <c r="AN155" i="67"/>
  <c r="AO155" i="67"/>
  <c r="AD178" i="67"/>
  <c r="AE178" i="67"/>
  <c r="AD249" i="67"/>
  <c r="AE249" i="67"/>
  <c r="AP308" i="67"/>
  <c r="AM308" i="67"/>
  <c r="AL308" i="67"/>
  <c r="AQ359" i="67"/>
  <c r="AU359" i="67"/>
  <c r="AR359" i="67"/>
  <c r="AJ480" i="67"/>
  <c r="AI480" i="67"/>
  <c r="AH124" i="67"/>
  <c r="AG124" i="67"/>
  <c r="AK124" i="67"/>
  <c r="AI464" i="67"/>
  <c r="AJ464" i="67"/>
  <c r="AK115" i="67"/>
  <c r="AG115" i="67"/>
  <c r="AH115" i="67"/>
  <c r="AP396" i="67"/>
  <c r="AL396" i="67"/>
  <c r="AM396" i="67"/>
  <c r="AD162" i="67"/>
  <c r="AE162" i="67"/>
  <c r="AG386" i="67"/>
  <c r="AH386" i="67"/>
  <c r="AK386" i="67"/>
  <c r="AG203" i="67"/>
  <c r="AK203" i="67"/>
  <c r="AH203" i="67"/>
  <c r="AI79" i="67"/>
  <c r="AJ79" i="67"/>
  <c r="AH156" i="67"/>
  <c r="AK156" i="67"/>
  <c r="AG156" i="67"/>
  <c r="AK353" i="67"/>
  <c r="AG353" i="67"/>
  <c r="AH353" i="67"/>
  <c r="AP514" i="67"/>
  <c r="AM514" i="67"/>
  <c r="AL514" i="67"/>
  <c r="AD216" i="67"/>
  <c r="AE216" i="67"/>
  <c r="AI73" i="67"/>
  <c r="AJ73" i="67"/>
  <c r="AM173" i="67"/>
  <c r="AP173" i="67"/>
  <c r="AL173" i="67"/>
  <c r="AM210" i="67"/>
  <c r="AP210" i="67"/>
  <c r="AL210" i="67"/>
  <c r="AD264" i="67"/>
  <c r="AE264" i="67"/>
  <c r="AG325" i="67"/>
  <c r="AK325" i="67"/>
  <c r="AH325" i="67"/>
  <c r="AH400" i="67"/>
  <c r="AK400" i="67"/>
  <c r="AG400" i="67"/>
  <c r="AK511" i="67"/>
  <c r="AG511" i="67"/>
  <c r="AH511" i="67"/>
  <c r="AM65" i="67"/>
  <c r="AP65" i="67"/>
  <c r="AL65" i="67"/>
  <c r="AD288" i="67"/>
  <c r="AE288" i="67"/>
  <c r="AE272" i="67"/>
  <c r="AD272" i="67"/>
  <c r="AP365" i="67"/>
  <c r="AL365" i="67"/>
  <c r="AM365" i="67"/>
  <c r="AI274" i="67"/>
  <c r="AJ274" i="67"/>
  <c r="AE443" i="67"/>
  <c r="AD443" i="67"/>
  <c r="AN161" i="67"/>
  <c r="AO161" i="67"/>
  <c r="AG438" i="67"/>
  <c r="AH438" i="67"/>
  <c r="AK438" i="67"/>
  <c r="AN37" i="67"/>
  <c r="AO37" i="67"/>
  <c r="AD319" i="67"/>
  <c r="AE319" i="67"/>
  <c r="AE450" i="67"/>
  <c r="AD450" i="67"/>
  <c r="AH330" i="67"/>
  <c r="AK330" i="67"/>
  <c r="AG330" i="67"/>
  <c r="AH263" i="67"/>
  <c r="AK263" i="67"/>
  <c r="AG263" i="67"/>
  <c r="AD462" i="67"/>
  <c r="AE462" i="67"/>
  <c r="AE93" i="67"/>
  <c r="AD93" i="67"/>
  <c r="AD35" i="67"/>
  <c r="AE35" i="67"/>
  <c r="AH282" i="67"/>
  <c r="AK282" i="67"/>
  <c r="AG282" i="67"/>
  <c r="AE448" i="67"/>
  <c r="AD448" i="67"/>
  <c r="AE506" i="67"/>
  <c r="AD506" i="67"/>
  <c r="AK153" i="67"/>
  <c r="AG153" i="67"/>
  <c r="AH153" i="67"/>
  <c r="AJ486" i="67"/>
  <c r="AI486" i="67"/>
  <c r="AM55" i="67"/>
  <c r="AP55" i="67"/>
  <c r="AL55" i="67"/>
  <c r="AD19" i="67"/>
  <c r="AE19" i="67"/>
  <c r="AG312" i="67"/>
  <c r="AH312" i="67"/>
  <c r="AK312" i="67"/>
  <c r="AE412" i="67"/>
  <c r="AD412" i="67"/>
  <c r="AO12" i="67"/>
  <c r="AN12" i="67"/>
  <c r="AI299" i="67"/>
  <c r="AJ299" i="67"/>
  <c r="AM331" i="67"/>
  <c r="AL331" i="67"/>
  <c r="AP331" i="67"/>
  <c r="AE406" i="67"/>
  <c r="AD406" i="67"/>
  <c r="AD270" i="67"/>
  <c r="AE270" i="67"/>
  <c r="AU6" i="67"/>
  <c r="AQ6" i="67"/>
  <c r="AR6" i="67"/>
  <c r="AI67" i="67"/>
  <c r="AJ67" i="67"/>
  <c r="AD33" i="67"/>
  <c r="AE33" i="67"/>
  <c r="AN167" i="67"/>
  <c r="AO167" i="67"/>
  <c r="AP175" i="67"/>
  <c r="AL175" i="67"/>
  <c r="AM175" i="67"/>
  <c r="AJ390" i="67"/>
  <c r="AI390" i="67"/>
  <c r="AK479" i="67"/>
  <c r="AH479" i="67"/>
  <c r="AG479" i="67"/>
  <c r="AK60" i="67"/>
  <c r="AG60" i="67"/>
  <c r="AH60" i="67"/>
  <c r="AG426" i="67"/>
  <c r="AH426" i="67"/>
  <c r="AK426" i="67"/>
  <c r="AD395" i="67"/>
  <c r="AE395" i="67"/>
  <c r="AD491" i="67"/>
  <c r="AE491" i="67"/>
  <c r="AK487" i="67"/>
  <c r="AG487" i="67"/>
  <c r="AH487" i="67"/>
  <c r="AI36" i="67"/>
  <c r="AJ36" i="67"/>
  <c r="AD91" i="67"/>
  <c r="AE91" i="67"/>
  <c r="AP126" i="67"/>
  <c r="AM126" i="67"/>
  <c r="AL126" i="67"/>
  <c r="AK315" i="67"/>
  <c r="AH315" i="67"/>
  <c r="AG315" i="67"/>
  <c r="AK403" i="67"/>
  <c r="AH403" i="67"/>
  <c r="AG403" i="67"/>
  <c r="AE440" i="67"/>
  <c r="AD440" i="67"/>
  <c r="AE394" i="67"/>
  <c r="AD394" i="67"/>
  <c r="AK181" i="67"/>
  <c r="AH181" i="67"/>
  <c r="AG181" i="67"/>
  <c r="AL302" i="67"/>
  <c r="AP302" i="67"/>
  <c r="AM302" i="67"/>
  <c r="AD7" i="67"/>
  <c r="AE7" i="67"/>
  <c r="AK97" i="67"/>
  <c r="AH97" i="67"/>
  <c r="AG97" i="67"/>
  <c r="AE133" i="67"/>
  <c r="AD133" i="67"/>
  <c r="AE476" i="67"/>
  <c r="AD476" i="67"/>
  <c r="AE482" i="67"/>
  <c r="AD482" i="67"/>
  <c r="AM141" i="67"/>
  <c r="AL141" i="67"/>
  <c r="AP141" i="67"/>
  <c r="AE195" i="67"/>
  <c r="AD195" i="67"/>
  <c r="AR298" i="67"/>
  <c r="AQ298" i="67"/>
  <c r="AU298" i="67"/>
  <c r="AJ111" i="67"/>
  <c r="AI111" i="67"/>
  <c r="AD332" i="67"/>
  <c r="AE332" i="67"/>
  <c r="AH186" i="67"/>
  <c r="AK186" i="67"/>
  <c r="AG186" i="67"/>
  <c r="AE345" i="67"/>
  <c r="AD345" i="67"/>
  <c r="AJ27" i="67"/>
  <c r="AI27" i="67"/>
  <c r="AG435" i="67"/>
  <c r="AH435" i="67"/>
  <c r="AK435" i="67"/>
  <c r="AJ17" i="67"/>
  <c r="AI17" i="67"/>
  <c r="AD364" i="67"/>
  <c r="AE364" i="67"/>
  <c r="AE63" i="67"/>
  <c r="AD63" i="67"/>
  <c r="AH148" i="67"/>
  <c r="AG148" i="67"/>
  <c r="AK148" i="67"/>
  <c r="AQ194" i="67"/>
  <c r="AR194" i="67"/>
  <c r="AU194" i="67"/>
  <c r="AD344" i="67"/>
  <c r="AE344" i="67"/>
  <c r="AI382" i="67"/>
  <c r="AJ382" i="67"/>
  <c r="AK485" i="67"/>
  <c r="AH485" i="67"/>
  <c r="AG485" i="67"/>
  <c r="AK232" i="67"/>
  <c r="AH232" i="67"/>
  <c r="AG232" i="67"/>
  <c r="AJ459" i="67"/>
  <c r="AI459" i="67"/>
  <c r="AO170" i="67"/>
  <c r="AN170" i="67"/>
  <c r="AE321" i="67"/>
  <c r="AD321" i="67"/>
  <c r="AK296" i="67"/>
  <c r="AH296" i="67"/>
  <c r="AG296" i="67"/>
  <c r="AK132" i="67"/>
  <c r="AH132" i="67"/>
  <c r="AG132" i="67"/>
  <c r="AH377" i="67"/>
  <c r="AG377" i="67"/>
  <c r="AK377" i="67"/>
  <c r="AI422" i="67"/>
  <c r="AJ422" i="67"/>
  <c r="AK52" i="67"/>
  <c r="AH52" i="67"/>
  <c r="AG52" i="67"/>
  <c r="AH137" i="67"/>
  <c r="AG137" i="67"/>
  <c r="AK137" i="67"/>
  <c r="AE256" i="67"/>
  <c r="AD256" i="67"/>
  <c r="AD418" i="67"/>
  <c r="AE418" i="67"/>
  <c r="AP136" i="67"/>
  <c r="AM136" i="67"/>
  <c r="AL136" i="67"/>
  <c r="AM293" i="67"/>
  <c r="AL293" i="67"/>
  <c r="AP293" i="67"/>
  <c r="AE279" i="67"/>
  <c r="AD279" i="67"/>
  <c r="AP322" i="67"/>
  <c r="AL322" i="67"/>
  <c r="AM322" i="67"/>
  <c r="AL54" i="67"/>
  <c r="AP54" i="67"/>
  <c r="AM54" i="67"/>
  <c r="AI72" i="67"/>
  <c r="AJ72" i="67"/>
  <c r="AD160" i="67"/>
  <c r="AE160" i="67"/>
  <c r="AD174" i="67"/>
  <c r="AE174" i="67"/>
  <c r="AD326" i="67"/>
  <c r="AE326" i="67"/>
  <c r="AI471" i="67"/>
  <c r="AJ471" i="67"/>
  <c r="AE430" i="67"/>
  <c r="AD430" i="67"/>
  <c r="AD240" i="67"/>
  <c r="AE240" i="67"/>
  <c r="AJ396" i="67"/>
  <c r="AI396" i="67"/>
  <c r="AD222" i="67"/>
  <c r="AE222" i="67"/>
  <c r="AD209" i="67"/>
  <c r="AE209" i="67"/>
  <c r="AH288" i="67"/>
  <c r="AG288" i="67"/>
  <c r="AK288" i="67"/>
  <c r="AQ207" i="67"/>
  <c r="AR207" i="67"/>
  <c r="AU207" i="67"/>
  <c r="AE324" i="67"/>
  <c r="AD324" i="67"/>
  <c r="AI95" i="67"/>
  <c r="AJ95" i="67"/>
  <c r="AH92" i="67"/>
  <c r="AK92" i="67"/>
  <c r="AG92" i="67"/>
  <c r="AD497" i="67"/>
  <c r="AE497" i="67"/>
  <c r="AM26" i="67"/>
  <c r="AL26" i="67"/>
  <c r="AP26" i="67"/>
  <c r="AO6" i="67"/>
  <c r="AN6" i="67"/>
  <c r="AE23" i="67"/>
  <c r="AD23" i="67"/>
  <c r="AE47" i="67"/>
  <c r="AD47" i="67"/>
  <c r="AN99" i="67"/>
  <c r="AO99" i="67"/>
  <c r="AE183" i="67"/>
  <c r="AD183" i="67"/>
  <c r="AH324" i="67"/>
  <c r="AK324" i="67"/>
  <c r="AG324" i="67"/>
  <c r="AI496" i="67"/>
  <c r="AJ496" i="67"/>
  <c r="AD108" i="67"/>
  <c r="AE108" i="67"/>
  <c r="AK165" i="67"/>
  <c r="AG165" i="67"/>
  <c r="AH165" i="67"/>
  <c r="AK309" i="67"/>
  <c r="AH309" i="67"/>
  <c r="AG309" i="67"/>
  <c r="AH342" i="67"/>
  <c r="AK342" i="67"/>
  <c r="AG342" i="67"/>
  <c r="AG431" i="67"/>
  <c r="AK431" i="67"/>
  <c r="AH431" i="67"/>
  <c r="AK212" i="67"/>
  <c r="AG212" i="67"/>
  <c r="AH212" i="67"/>
  <c r="AE75" i="67"/>
  <c r="AD75" i="67"/>
  <c r="AI94" i="67"/>
  <c r="AJ94" i="67"/>
  <c r="AM363" i="67"/>
  <c r="AL363" i="67"/>
  <c r="AP363" i="67"/>
  <c r="AK409" i="67"/>
  <c r="AH409" i="67"/>
  <c r="AG409" i="67"/>
  <c r="AD252" i="67"/>
  <c r="AE252" i="67"/>
  <c r="AJ335" i="67"/>
  <c r="AI335" i="67"/>
  <c r="AG404" i="67"/>
  <c r="AH404" i="67"/>
  <c r="AK404" i="67"/>
  <c r="AG428" i="67"/>
  <c r="AK428" i="67"/>
  <c r="AH428" i="67"/>
  <c r="AE455" i="67"/>
  <c r="AD455" i="67"/>
  <c r="AG178" i="67"/>
  <c r="AK178" i="67"/>
  <c r="AH178" i="67"/>
  <c r="AI308" i="67"/>
  <c r="AJ308" i="67"/>
  <c r="AE115" i="67"/>
  <c r="AD115" i="67"/>
  <c r="AD356" i="67"/>
  <c r="AE356" i="67"/>
  <c r="AE336" i="67"/>
  <c r="AD336" i="67"/>
  <c r="AE512" i="67"/>
  <c r="AD512" i="67"/>
  <c r="AE385" i="67"/>
  <c r="AD385" i="67"/>
  <c r="AK460" i="67"/>
  <c r="AH460" i="67"/>
  <c r="AG460" i="67"/>
  <c r="AK373" i="67"/>
  <c r="AH373" i="67"/>
  <c r="AG373" i="67"/>
  <c r="AK238" i="67"/>
  <c r="AG238" i="67"/>
  <c r="AH238" i="67"/>
  <c r="AG444" i="67"/>
  <c r="AK444" i="67"/>
  <c r="AH444" i="67"/>
  <c r="AJ514" i="67"/>
  <c r="AI514" i="67"/>
  <c r="AK360" i="67"/>
  <c r="AH360" i="67"/>
  <c r="AG360" i="67"/>
  <c r="AE499" i="67"/>
  <c r="AD499" i="67"/>
  <c r="AH216" i="67"/>
  <c r="AG216" i="67"/>
  <c r="AK216" i="67"/>
  <c r="AG105" i="67"/>
  <c r="AH105" i="67"/>
  <c r="AK105" i="67"/>
  <c r="AG246" i="67"/>
  <c r="AH246" i="67"/>
  <c r="AK246" i="67"/>
  <c r="AD325" i="67"/>
  <c r="AE325" i="67"/>
  <c r="AE361" i="67"/>
  <c r="AD361" i="67"/>
  <c r="AE475" i="67"/>
  <c r="AD475" i="67"/>
  <c r="AK20" i="67"/>
  <c r="AG20" i="67"/>
  <c r="AH20" i="67"/>
  <c r="AH192" i="67"/>
  <c r="AK192" i="67"/>
  <c r="AG192" i="67"/>
  <c r="AJ408" i="67"/>
  <c r="AI408" i="67"/>
  <c r="AD138" i="67"/>
  <c r="AE138" i="67"/>
  <c r="AD169" i="67"/>
  <c r="AE169" i="67"/>
  <c r="AK171" i="67"/>
  <c r="AG171" i="67"/>
  <c r="AH171" i="67"/>
  <c r="AD277" i="67"/>
  <c r="AE277" i="67"/>
  <c r="AK213" i="67"/>
  <c r="AH213" i="67"/>
  <c r="AG213" i="67"/>
  <c r="AE438" i="67"/>
  <c r="AD438" i="67"/>
  <c r="AP224" i="67"/>
  <c r="AL224" i="67"/>
  <c r="AM224" i="67"/>
  <c r="AH447" i="67"/>
  <c r="AG447" i="67"/>
  <c r="AK447" i="67"/>
  <c r="AK453" i="67"/>
  <c r="AH453" i="67"/>
  <c r="AG453" i="67"/>
  <c r="AD263" i="67"/>
  <c r="AE263" i="67"/>
  <c r="AG462" i="67"/>
  <c r="AH462" i="67"/>
  <c r="AK462" i="67"/>
  <c r="AG93" i="67"/>
  <c r="AH93" i="67"/>
  <c r="AK93" i="67"/>
  <c r="AK35" i="67"/>
  <c r="AG35" i="67"/>
  <c r="AH35" i="67"/>
  <c r="AD198" i="67"/>
  <c r="AE198" i="67"/>
  <c r="AE449" i="67"/>
  <c r="AD449" i="67"/>
  <c r="AM4" i="67"/>
  <c r="AP4" i="67"/>
  <c r="AL4" i="67"/>
  <c r="AG129" i="67"/>
  <c r="AH129" i="67"/>
  <c r="AK129" i="67"/>
  <c r="BD233" i="67"/>
  <c r="BC233" i="67"/>
  <c r="AU12" i="67"/>
  <c r="AQ12" i="67"/>
  <c r="AR12" i="67"/>
  <c r="AH86" i="67"/>
  <c r="AK86" i="67"/>
  <c r="AG86" i="67"/>
  <c r="AE273" i="67"/>
  <c r="AD273" i="67"/>
  <c r="AI331" i="67"/>
  <c r="AJ331" i="67"/>
  <c r="AK276" i="67"/>
  <c r="AH276" i="67"/>
  <c r="AG276" i="67"/>
  <c r="AM67" i="67"/>
  <c r="AP67" i="67"/>
  <c r="AL67" i="67"/>
  <c r="AH33" i="67"/>
  <c r="AK33" i="67"/>
  <c r="AG33" i="67"/>
  <c r="AM81" i="67"/>
  <c r="AP81" i="67"/>
  <c r="AL81" i="67"/>
  <c r="AE479" i="67"/>
  <c r="AD479" i="67"/>
  <c r="AE291" i="67"/>
  <c r="AD291" i="67"/>
  <c r="AK329" i="67"/>
  <c r="AG329" i="67"/>
  <c r="AH329" i="67"/>
  <c r="AG313" i="67"/>
  <c r="AH313" i="67"/>
  <c r="AK313" i="67"/>
  <c r="AE442" i="67"/>
  <c r="AD442" i="67"/>
  <c r="AD398" i="67"/>
  <c r="AE398" i="67"/>
  <c r="AP36" i="67"/>
  <c r="AL36" i="67"/>
  <c r="AM36" i="67"/>
  <c r="AE87" i="67"/>
  <c r="AD87" i="67"/>
  <c r="AH100" i="67"/>
  <c r="AG100" i="67"/>
  <c r="AK100" i="67"/>
  <c r="AE315" i="67"/>
  <c r="AD315" i="67"/>
  <c r="AE481" i="67"/>
  <c r="AD481" i="67"/>
  <c r="AJ163" i="67"/>
  <c r="AI163" i="67"/>
  <c r="AD181" i="67"/>
  <c r="AE181" i="67"/>
  <c r="AM185" i="67"/>
  <c r="AP185" i="67"/>
  <c r="AL185" i="67"/>
  <c r="AK339" i="67"/>
  <c r="AH339" i="67"/>
  <c r="AG339" i="67"/>
  <c r="AE425" i="67"/>
  <c r="AD425" i="67"/>
  <c r="AM28" i="67"/>
  <c r="AL28" i="67"/>
  <c r="AP28" i="67"/>
  <c r="AK208" i="67"/>
  <c r="AG208" i="67"/>
  <c r="AH208" i="67"/>
  <c r="AH383" i="67"/>
  <c r="AG383" i="67"/>
  <c r="AK383" i="67"/>
  <c r="AJ141" i="67"/>
  <c r="AI141" i="67"/>
  <c r="AH318" i="67"/>
  <c r="AK318" i="67"/>
  <c r="AG318" i="67"/>
  <c r="AJ5" i="67"/>
  <c r="AI5" i="67"/>
  <c r="AM111" i="67"/>
  <c r="AL111" i="67"/>
  <c r="AP111" i="67"/>
  <c r="AH332" i="67"/>
  <c r="AG332" i="67"/>
  <c r="AK332" i="67"/>
  <c r="AJ184" i="67"/>
  <c r="AI184" i="67"/>
  <c r="AK379" i="67"/>
  <c r="AH379" i="67"/>
  <c r="AG379" i="67"/>
  <c r="AK493" i="67"/>
  <c r="AH493" i="67"/>
  <c r="AG493" i="67"/>
  <c r="AG432" i="67"/>
  <c r="AK432" i="67"/>
  <c r="AH432" i="67"/>
  <c r="AD200" i="67"/>
  <c r="AE200" i="67"/>
  <c r="AH180" i="67"/>
  <c r="AK180" i="67"/>
  <c r="AG180" i="67"/>
  <c r="AG254" i="67"/>
  <c r="AH254" i="67"/>
  <c r="AK254" i="67"/>
  <c r="AP372" i="67"/>
  <c r="AL372" i="67"/>
  <c r="AM372" i="67"/>
  <c r="AM10" i="67"/>
  <c r="AL10" i="67"/>
  <c r="AP10" i="67"/>
  <c r="AE311" i="67"/>
  <c r="AD311" i="67"/>
  <c r="AD485" i="67"/>
  <c r="AE485" i="67"/>
  <c r="AK354" i="67"/>
  <c r="AH354" i="67"/>
  <c r="AG354" i="67"/>
  <c r="AE232" i="67"/>
  <c r="AD232" i="67"/>
  <c r="AK103" i="67"/>
  <c r="AG103" i="67"/>
  <c r="AH103" i="67"/>
  <c r="AP255" i="67"/>
  <c r="AM255" i="67"/>
  <c r="AL255" i="67"/>
  <c r="AP8" i="67"/>
  <c r="AL8" i="67"/>
  <c r="AM8" i="67"/>
  <c r="AG297" i="67"/>
  <c r="AK297" i="67"/>
  <c r="AH297" i="67"/>
  <c r="AM422" i="67"/>
  <c r="AP422" i="67"/>
  <c r="AL422" i="67"/>
  <c r="AE397" i="67"/>
  <c r="AD397" i="67"/>
  <c r="AD52" i="67"/>
  <c r="AE52" i="67"/>
  <c r="AE137" i="67"/>
  <c r="AD137" i="67"/>
  <c r="AK237" i="67"/>
  <c r="AG237" i="67"/>
  <c r="AH237" i="67"/>
  <c r="AM501" i="67"/>
  <c r="AP501" i="67"/>
  <c r="AL501" i="67"/>
  <c r="AD128" i="67"/>
  <c r="AE128" i="67"/>
  <c r="AJ322" i="67"/>
  <c r="AI322" i="67"/>
  <c r="AM72" i="67"/>
  <c r="AP72" i="67"/>
  <c r="AL72" i="67"/>
  <c r="AG160" i="67"/>
  <c r="AK160" i="67"/>
  <c r="AH160" i="67"/>
  <c r="AE266" i="67"/>
  <c r="AD266" i="67"/>
  <c r="AN292" i="67"/>
  <c r="AO292" i="67"/>
  <c r="AT104" i="67"/>
  <c r="AS104" i="67"/>
  <c r="AJ116" i="67"/>
  <c r="AI116" i="67"/>
  <c r="AD410" i="67"/>
  <c r="AE410" i="67"/>
  <c r="AE494" i="67"/>
  <c r="AD494" i="67"/>
  <c r="AK58" i="67"/>
  <c r="AH58" i="67"/>
  <c r="AG58" i="67"/>
  <c r="AH162" i="67"/>
  <c r="AK162" i="67"/>
  <c r="AG162" i="67"/>
  <c r="AG488" i="67"/>
  <c r="AH488" i="67"/>
  <c r="AK488" i="67"/>
  <c r="AP206" i="67"/>
  <c r="AL206" i="67"/>
  <c r="AM206" i="67"/>
  <c r="AJ179" i="67"/>
  <c r="AI179" i="67"/>
  <c r="AG258" i="67"/>
  <c r="AH258" i="67"/>
  <c r="AK258" i="67"/>
  <c r="AJ152" i="67"/>
  <c r="AI152" i="67"/>
  <c r="AE330" i="67"/>
  <c r="AD330" i="67"/>
  <c r="AE56" i="67"/>
  <c r="AD56" i="67"/>
  <c r="AU99" i="67"/>
  <c r="AQ99" i="67"/>
  <c r="AR99" i="67"/>
  <c r="AK109" i="67"/>
  <c r="AH109" i="67"/>
  <c r="AG109" i="67"/>
  <c r="AK108" i="67"/>
  <c r="AH108" i="67"/>
  <c r="AG108" i="67"/>
  <c r="AE431" i="67"/>
  <c r="AD431" i="67"/>
  <c r="AD404" i="67"/>
  <c r="AE404" i="67"/>
  <c r="AO359" i="67"/>
  <c r="AN359" i="67"/>
  <c r="AG494" i="67"/>
  <c r="AK494" i="67"/>
  <c r="AH494" i="67"/>
  <c r="AQ295" i="67"/>
  <c r="AU295" i="67"/>
  <c r="AR295" i="67"/>
  <c r="AK220" i="67"/>
  <c r="AG220" i="67"/>
  <c r="AH220" i="67"/>
  <c r="AE238" i="67"/>
  <c r="AD238" i="67"/>
  <c r="AE360" i="67"/>
  <c r="AD360" i="67"/>
  <c r="AG392" i="67"/>
  <c r="AK392" i="67"/>
  <c r="AH392" i="67"/>
  <c r="AL88" i="67"/>
  <c r="AM88" i="67"/>
  <c r="AP88" i="67"/>
  <c r="AK391" i="67"/>
  <c r="AH391" i="67"/>
  <c r="AG391" i="67"/>
  <c r="AH138" i="67"/>
  <c r="AK138" i="67"/>
  <c r="AG138" i="67"/>
  <c r="AK169" i="67"/>
  <c r="AH169" i="67"/>
  <c r="AG169" i="67"/>
  <c r="AJ224" i="67"/>
  <c r="AI224" i="67"/>
  <c r="AD447" i="67"/>
  <c r="AE447" i="67"/>
  <c r="AI477" i="67"/>
  <c r="AJ477" i="67"/>
  <c r="AK448" i="67"/>
  <c r="AH448" i="67"/>
  <c r="AG448" i="67"/>
  <c r="AD86" i="67"/>
  <c r="AE86" i="67"/>
  <c r="AJ22" i="67"/>
  <c r="AI22" i="67"/>
  <c r="AI81" i="67"/>
  <c r="AJ81" i="67"/>
  <c r="AQ167" i="67"/>
  <c r="AR167" i="67"/>
  <c r="AU167" i="67"/>
  <c r="AD300" i="67"/>
  <c r="AE300" i="67"/>
  <c r="AD320" i="67"/>
  <c r="AE320" i="67"/>
  <c r="AH491" i="67"/>
  <c r="AK491" i="67"/>
  <c r="AG491" i="67"/>
  <c r="AJ76" i="67"/>
  <c r="AI76" i="67"/>
  <c r="AH91" i="67"/>
  <c r="AG91" i="67"/>
  <c r="AK91" i="67"/>
  <c r="AE436" i="67"/>
  <c r="AD436" i="67"/>
  <c r="AH467" i="67"/>
  <c r="AK467" i="67"/>
  <c r="AG467" i="67"/>
  <c r="AJ314" i="67"/>
  <c r="AI314" i="67"/>
  <c r="AD269" i="67"/>
  <c r="AE269" i="67"/>
  <c r="AK47" i="67"/>
  <c r="AH47" i="67"/>
  <c r="AG47" i="67"/>
  <c r="AK317" i="67"/>
  <c r="AG317" i="67"/>
  <c r="AH317" i="67"/>
  <c r="AM513" i="67"/>
  <c r="AP513" i="67"/>
  <c r="AL513" i="67"/>
  <c r="AD309" i="67"/>
  <c r="AE309" i="67"/>
  <c r="AD358" i="67"/>
  <c r="AE358" i="67"/>
  <c r="AL202" i="67"/>
  <c r="AM202" i="67"/>
  <c r="AP202" i="67"/>
  <c r="AE428" i="67"/>
  <c r="AD428" i="67"/>
  <c r="AD271" i="67"/>
  <c r="AE271" i="67"/>
  <c r="AP480" i="67"/>
  <c r="AL480" i="67"/>
  <c r="AM480" i="67"/>
  <c r="AJ510" i="67"/>
  <c r="AI510" i="67"/>
  <c r="AK333" i="67"/>
  <c r="AH333" i="67"/>
  <c r="AG333" i="67"/>
  <c r="AG356" i="67"/>
  <c r="AH356" i="67"/>
  <c r="AK356" i="67"/>
  <c r="AG512" i="67"/>
  <c r="AK512" i="67"/>
  <c r="AH512" i="67"/>
  <c r="AE460" i="67"/>
  <c r="AD460" i="67"/>
  <c r="AE488" i="67"/>
  <c r="AD488" i="67"/>
  <c r="AH131" i="67"/>
  <c r="AG131" i="67"/>
  <c r="AK131" i="67"/>
  <c r="AD46" i="67"/>
  <c r="AE46" i="67"/>
  <c r="AK120" i="67"/>
  <c r="AH120" i="67"/>
  <c r="AG120" i="67"/>
  <c r="AD156" i="67"/>
  <c r="AE156" i="67"/>
  <c r="AM179" i="67"/>
  <c r="AP179" i="67"/>
  <c r="AL179" i="67"/>
  <c r="AE290" i="67"/>
  <c r="AD290" i="67"/>
  <c r="AD353" i="67"/>
  <c r="AE353" i="67"/>
  <c r="AE437" i="67"/>
  <c r="AD437" i="67"/>
  <c r="AI173" i="67"/>
  <c r="AJ173" i="67"/>
  <c r="AI210" i="67"/>
  <c r="AJ210" i="67"/>
  <c r="AD246" i="67"/>
  <c r="AE246" i="67"/>
  <c r="AE400" i="67"/>
  <c r="AD400" i="67"/>
  <c r="AK327" i="67"/>
  <c r="AH327" i="67"/>
  <c r="AG327" i="67"/>
  <c r="AD419" i="67"/>
  <c r="AE419" i="67"/>
  <c r="AE20" i="67"/>
  <c r="AD20" i="67"/>
  <c r="AJ145" i="67"/>
  <c r="AI145" i="67"/>
  <c r="AE250" i="67"/>
  <c r="AD250" i="67"/>
  <c r="AK272" i="67"/>
  <c r="AG272" i="67"/>
  <c r="AH272" i="67"/>
  <c r="AK277" i="67"/>
  <c r="AH277" i="67"/>
  <c r="AG277" i="67"/>
  <c r="AH294" i="67"/>
  <c r="AG294" i="67"/>
  <c r="AK294" i="67"/>
  <c r="AD456" i="67"/>
  <c r="AE456" i="67"/>
  <c r="AH509" i="67"/>
  <c r="AK509" i="67"/>
  <c r="AG509" i="67"/>
  <c r="AH443" i="67"/>
  <c r="AK443" i="67"/>
  <c r="AG443" i="67"/>
  <c r="AE213" i="67"/>
  <c r="AD213" i="67"/>
  <c r="AD453" i="67"/>
  <c r="AE453" i="67"/>
  <c r="AG117" i="67"/>
  <c r="AH117" i="67"/>
  <c r="AK117" i="67"/>
  <c r="AH149" i="67"/>
  <c r="AK149" i="67"/>
  <c r="AG149" i="67"/>
  <c r="AJ158" i="67"/>
  <c r="AI158" i="67"/>
  <c r="AD282" i="67"/>
  <c r="AE282" i="67"/>
  <c r="AH413" i="67"/>
  <c r="AG413" i="67"/>
  <c r="AK413" i="67"/>
  <c r="AD154" i="67"/>
  <c r="AE154" i="67"/>
  <c r="AH506" i="67"/>
  <c r="AG506" i="67"/>
  <c r="AK506" i="67"/>
  <c r="AK127" i="67"/>
  <c r="AG127" i="67"/>
  <c r="AH127" i="67"/>
  <c r="AP486" i="67"/>
  <c r="AL486" i="67"/>
  <c r="AM486" i="67"/>
  <c r="AI4" i="67"/>
  <c r="BG233" i="67"/>
  <c r="BF233" i="67"/>
  <c r="AI41" i="67"/>
  <c r="AJ41" i="67"/>
  <c r="AE159" i="67"/>
  <c r="AD159" i="67"/>
  <c r="AJ225" i="67"/>
  <c r="AI225" i="67"/>
  <c r="AJ265" i="67"/>
  <c r="AI265" i="67"/>
  <c r="AP390" i="67"/>
  <c r="AM390" i="67"/>
  <c r="AL390" i="67"/>
  <c r="AJ468" i="67"/>
  <c r="AI468" i="67"/>
  <c r="AD21" i="67"/>
  <c r="AE21" i="67"/>
  <c r="AK384" i="67"/>
  <c r="AG384" i="67"/>
  <c r="AH384" i="67"/>
  <c r="AG291" i="67"/>
  <c r="AK291" i="67"/>
  <c r="AH291" i="67"/>
  <c r="AE329" i="67"/>
  <c r="AD329" i="67"/>
  <c r="AD313" i="67"/>
  <c r="AE313" i="67"/>
  <c r="AP376" i="67"/>
  <c r="AM376" i="67"/>
  <c r="AL376" i="67"/>
  <c r="AD426" i="67"/>
  <c r="AE426" i="67"/>
  <c r="AK87" i="67"/>
  <c r="AH87" i="67"/>
  <c r="AG87" i="67"/>
  <c r="AD100" i="67"/>
  <c r="AE100" i="67"/>
  <c r="AJ126" i="67"/>
  <c r="AI126" i="67"/>
  <c r="AM439" i="67"/>
  <c r="AP439" i="67"/>
  <c r="AL439" i="67"/>
  <c r="AP163" i="67"/>
  <c r="AL163" i="67"/>
  <c r="AM163" i="67"/>
  <c r="AL48" i="67"/>
  <c r="AM48" i="67"/>
  <c r="AP48" i="67"/>
  <c r="AE388" i="67"/>
  <c r="AD388" i="67"/>
  <c r="AH29" i="67"/>
  <c r="AG29" i="67"/>
  <c r="AK29" i="67"/>
  <c r="AI28" i="67"/>
  <c r="AJ28" i="67"/>
  <c r="AK25" i="67"/>
  <c r="AG25" i="67"/>
  <c r="AH25" i="67"/>
  <c r="AI53" i="67"/>
  <c r="AJ53" i="67"/>
  <c r="AE121" i="67"/>
  <c r="AD121" i="67"/>
  <c r="AK133" i="67"/>
  <c r="AH133" i="67"/>
  <c r="AG133" i="67"/>
  <c r="AG476" i="67"/>
  <c r="AH476" i="67"/>
  <c r="AK476" i="67"/>
  <c r="AH482" i="67"/>
  <c r="AG482" i="67"/>
  <c r="AK482" i="67"/>
  <c r="AK195" i="67"/>
  <c r="AG195" i="67"/>
  <c r="AH195" i="67"/>
  <c r="AN298" i="67"/>
  <c r="AO298" i="67"/>
  <c r="AD186" i="67"/>
  <c r="AE186" i="67"/>
  <c r="AM184" i="67"/>
  <c r="AL184" i="67"/>
  <c r="AP184" i="67"/>
  <c r="AP102" i="67"/>
  <c r="AL102" i="67"/>
  <c r="AM102" i="67"/>
  <c r="AD432" i="67"/>
  <c r="AE432" i="67"/>
  <c r="AD254" i="67"/>
  <c r="AE254" i="67"/>
  <c r="AI10" i="67"/>
  <c r="AJ10" i="67"/>
  <c r="AE348" i="67"/>
  <c r="AD348" i="67"/>
  <c r="AE103" i="67"/>
  <c r="AD103" i="67"/>
  <c r="AQ170" i="67"/>
  <c r="AR170" i="67"/>
  <c r="AU170" i="67"/>
  <c r="AJ255" i="67"/>
  <c r="AI255" i="67"/>
  <c r="AD334" i="67"/>
  <c r="AE334" i="67"/>
  <c r="AE469" i="67"/>
  <c r="AD469" i="67"/>
  <c r="AO57" i="67"/>
  <c r="AN57" i="67"/>
  <c r="AD132" i="67"/>
  <c r="AE132" i="67"/>
  <c r="AE229" i="67"/>
  <c r="AD229" i="67"/>
  <c r="AD377" i="67"/>
  <c r="AE377" i="67"/>
  <c r="AD237" i="67"/>
  <c r="AE237" i="67"/>
  <c r="AI136" i="67"/>
  <c r="AJ136" i="67"/>
  <c r="AI293" i="67"/>
  <c r="AJ293" i="67"/>
  <c r="AJ501" i="67"/>
  <c r="AI501" i="67"/>
  <c r="AH128" i="67"/>
  <c r="AG128" i="67"/>
  <c r="AK128" i="67"/>
  <c r="AG279" i="67"/>
  <c r="AH279" i="67"/>
  <c r="AK279" i="67"/>
  <c r="AH39" i="67"/>
  <c r="AK39" i="67"/>
  <c r="AG39" i="67"/>
  <c r="AJ64" i="67"/>
  <c r="AI64" i="67"/>
  <c r="AK430" i="67"/>
  <c r="AG430" i="67"/>
  <c r="AH430" i="67"/>
  <c r="B28" i="60"/>
  <c r="B26" i="60"/>
  <c r="B24" i="60"/>
  <c r="B20" i="60"/>
  <c r="B13" i="60"/>
  <c r="B7" i="60"/>
  <c r="B16" i="60" s="1"/>
  <c r="B5" i="60"/>
  <c r="B28" i="59"/>
  <c r="B26" i="59"/>
  <c r="B24" i="59"/>
  <c r="B20" i="59"/>
  <c r="B13" i="59"/>
  <c r="B7" i="59"/>
  <c r="B16" i="59" s="1"/>
  <c r="B5" i="59"/>
  <c r="B7" i="16"/>
  <c r="C37" i="61"/>
  <c r="C36" i="61"/>
  <c r="C35" i="61"/>
  <c r="B28" i="61"/>
  <c r="B26" i="61"/>
  <c r="B24" i="61"/>
  <c r="B20" i="61"/>
  <c r="B13" i="61"/>
  <c r="B16" i="61"/>
  <c r="B5" i="61"/>
  <c r="AQ30" i="64" l="1"/>
  <c r="BF155" i="64"/>
  <c r="BF237" i="64"/>
  <c r="AV149" i="64"/>
  <c r="AW149" i="64"/>
  <c r="AZ149" i="64"/>
  <c r="AT149" i="64"/>
  <c r="AS149" i="64"/>
  <c r="AZ205" i="62"/>
  <c r="AV205" i="62"/>
  <c r="AW205" i="62"/>
  <c r="AT205" i="62"/>
  <c r="AS205" i="62"/>
  <c r="AW180" i="62"/>
  <c r="AV180" i="62"/>
  <c r="AZ180" i="62"/>
  <c r="AT180" i="62"/>
  <c r="AS180" i="62"/>
  <c r="AS55" i="62"/>
  <c r="AT55" i="62"/>
  <c r="AW201" i="62"/>
  <c r="AZ201" i="62"/>
  <c r="AV201" i="62"/>
  <c r="AW55" i="62"/>
  <c r="AV55" i="62"/>
  <c r="AZ55" i="62"/>
  <c r="AT201" i="62"/>
  <c r="AS201" i="62"/>
  <c r="AS236" i="62"/>
  <c r="AT236" i="62"/>
  <c r="AX48" i="62"/>
  <c r="AY48" i="62"/>
  <c r="AW236" i="62"/>
  <c r="AV236" i="62"/>
  <c r="AZ236" i="62"/>
  <c r="BB48" i="62"/>
  <c r="BA48" i="62"/>
  <c r="BA42" i="62"/>
  <c r="BB42" i="62"/>
  <c r="AY42" i="62"/>
  <c r="AX42" i="62"/>
  <c r="AV164" i="63"/>
  <c r="AZ164" i="63"/>
  <c r="AW164" i="63"/>
  <c r="AT164" i="63"/>
  <c r="AS164" i="63"/>
  <c r="AS145" i="63"/>
  <c r="AT145" i="63"/>
  <c r="AT151" i="63"/>
  <c r="AS151" i="63"/>
  <c r="AV145" i="63"/>
  <c r="AZ145" i="63"/>
  <c r="AW145" i="63"/>
  <c r="AV151" i="63"/>
  <c r="AW151" i="63"/>
  <c r="AZ151" i="63"/>
  <c r="AV170" i="63"/>
  <c r="AZ170" i="63"/>
  <c r="AW170" i="63"/>
  <c r="AS170" i="63"/>
  <c r="AT170" i="63"/>
  <c r="AY221" i="63"/>
  <c r="AX221" i="63"/>
  <c r="AW215" i="63"/>
  <c r="AV215" i="63"/>
  <c r="AZ215" i="63"/>
  <c r="AW158" i="63"/>
  <c r="AV158" i="63"/>
  <c r="AZ158" i="63"/>
  <c r="BD133" i="63"/>
  <c r="BF133" i="63" s="1"/>
  <c r="BC133" i="63"/>
  <c r="AT139" i="63"/>
  <c r="AS139" i="63"/>
  <c r="AT157" i="63"/>
  <c r="AS157" i="63"/>
  <c r="AT158" i="63"/>
  <c r="AS158" i="63"/>
  <c r="AW139" i="63"/>
  <c r="AV139" i="63"/>
  <c r="AZ139" i="63"/>
  <c r="BB221" i="63"/>
  <c r="BA221" i="63"/>
  <c r="AV157" i="63"/>
  <c r="AZ157" i="63"/>
  <c r="AW157" i="63"/>
  <c r="AS215" i="63"/>
  <c r="AT215" i="63"/>
  <c r="BB193" i="64"/>
  <c r="BA193" i="64"/>
  <c r="BC151" i="64"/>
  <c r="BF151" i="64" s="1"/>
  <c r="BD151" i="64"/>
  <c r="AS243" i="64"/>
  <c r="AT243" i="64"/>
  <c r="AY214" i="64"/>
  <c r="AX214" i="64"/>
  <c r="AX193" i="64"/>
  <c r="AY193" i="64"/>
  <c r="AS186" i="64"/>
  <c r="AT186" i="64"/>
  <c r="AX194" i="64"/>
  <c r="AY194" i="64"/>
  <c r="AV243" i="64"/>
  <c r="AZ243" i="64"/>
  <c r="AW243" i="64"/>
  <c r="BA214" i="64"/>
  <c r="BB214" i="64"/>
  <c r="AT220" i="64"/>
  <c r="AS220" i="64"/>
  <c r="BB181" i="64"/>
  <c r="BA181" i="64"/>
  <c r="AS255" i="64"/>
  <c r="AT255" i="64"/>
  <c r="AT195" i="64"/>
  <c r="AS195" i="64"/>
  <c r="AV220" i="64"/>
  <c r="AZ220" i="64"/>
  <c r="AW220" i="64"/>
  <c r="AZ255" i="64"/>
  <c r="AV255" i="64"/>
  <c r="AW255" i="64"/>
  <c r="AW195" i="64"/>
  <c r="AV195" i="64"/>
  <c r="AZ195" i="64"/>
  <c r="AX181" i="64"/>
  <c r="AY181" i="64"/>
  <c r="AW186" i="64"/>
  <c r="AV186" i="64"/>
  <c r="AZ186" i="64"/>
  <c r="BA194" i="64"/>
  <c r="BB194" i="64"/>
  <c r="BB20" i="62"/>
  <c r="BA20" i="62"/>
  <c r="AN109" i="62"/>
  <c r="AO109" i="62"/>
  <c r="AV186" i="62"/>
  <c r="AZ186" i="62"/>
  <c r="AW186" i="62"/>
  <c r="AV82" i="62"/>
  <c r="AZ82" i="62"/>
  <c r="AW82" i="62"/>
  <c r="AS149" i="62"/>
  <c r="AT149" i="62"/>
  <c r="AO104" i="62"/>
  <c r="AN104" i="62"/>
  <c r="AS150" i="62"/>
  <c r="AT150" i="62"/>
  <c r="AQ146" i="62"/>
  <c r="AU146" i="62"/>
  <c r="AR146" i="62"/>
  <c r="AX189" i="62"/>
  <c r="AY189" i="62"/>
  <c r="AV166" i="62"/>
  <c r="AW166" i="62"/>
  <c r="AZ166" i="62"/>
  <c r="AS111" i="62"/>
  <c r="AT111" i="62"/>
  <c r="AQ178" i="62"/>
  <c r="AR178" i="62"/>
  <c r="AU178" i="62"/>
  <c r="AR223" i="62"/>
  <c r="AQ223" i="62"/>
  <c r="AU223" i="62"/>
  <c r="AU183" i="62"/>
  <c r="AR183" i="62"/>
  <c r="AQ183" i="62"/>
  <c r="AS105" i="62"/>
  <c r="AT105" i="62"/>
  <c r="AN16" i="62"/>
  <c r="AO16" i="62"/>
  <c r="AZ243" i="62"/>
  <c r="AW243" i="62"/>
  <c r="AV243" i="62"/>
  <c r="AW99" i="62"/>
  <c r="AV99" i="62"/>
  <c r="AZ99" i="62"/>
  <c r="AU106" i="62"/>
  <c r="AR106" i="62"/>
  <c r="AQ106" i="62"/>
  <c r="AZ125" i="62"/>
  <c r="AV125" i="62"/>
  <c r="AW125" i="62"/>
  <c r="AV197" i="62"/>
  <c r="AZ197" i="62"/>
  <c r="AW197" i="62"/>
  <c r="AT177" i="62"/>
  <c r="AS177" i="62"/>
  <c r="AW5" i="62"/>
  <c r="AV5" i="62"/>
  <c r="AZ5" i="62"/>
  <c r="BB89" i="62"/>
  <c r="BA89" i="62"/>
  <c r="AZ120" i="62"/>
  <c r="AV120" i="62"/>
  <c r="AW120" i="62"/>
  <c r="AW53" i="62"/>
  <c r="AV53" i="62"/>
  <c r="AZ53" i="62"/>
  <c r="AX9" i="62"/>
  <c r="AY9" i="62"/>
  <c r="AY144" i="62"/>
  <c r="AX144" i="62"/>
  <c r="AY54" i="62"/>
  <c r="AX54" i="62"/>
  <c r="AV81" i="62"/>
  <c r="AZ81" i="62"/>
  <c r="AW81" i="62"/>
  <c r="AN230" i="62"/>
  <c r="AO230" i="62"/>
  <c r="AS122" i="62"/>
  <c r="AT122" i="62"/>
  <c r="AO41" i="62"/>
  <c r="AN41" i="62"/>
  <c r="AX181" i="62"/>
  <c r="AY181" i="62"/>
  <c r="AT215" i="62"/>
  <c r="AS215" i="62"/>
  <c r="AR204" i="62"/>
  <c r="AQ204" i="62"/>
  <c r="AU204" i="62"/>
  <c r="AY49" i="62"/>
  <c r="AX49" i="62"/>
  <c r="AQ64" i="62"/>
  <c r="AU64" i="62"/>
  <c r="AR64" i="62"/>
  <c r="AX33" i="62"/>
  <c r="AY33" i="62"/>
  <c r="AX75" i="62"/>
  <c r="AY75" i="62"/>
  <c r="AS170" i="62"/>
  <c r="AT170" i="62"/>
  <c r="AW130" i="62"/>
  <c r="AV130" i="62"/>
  <c r="AZ130" i="62"/>
  <c r="AX164" i="62"/>
  <c r="AY164" i="62"/>
  <c r="BB210" i="62"/>
  <c r="BA210" i="62"/>
  <c r="AS222" i="62"/>
  <c r="AT222" i="62"/>
  <c r="AS119" i="62"/>
  <c r="AT119" i="62"/>
  <c r="AW18" i="62"/>
  <c r="AV18" i="62"/>
  <c r="AZ18" i="62"/>
  <c r="AT139" i="62"/>
  <c r="AS139" i="62"/>
  <c r="AV8" i="62"/>
  <c r="AW8" i="62"/>
  <c r="AZ8" i="62"/>
  <c r="AT123" i="62"/>
  <c r="AS123" i="62"/>
  <c r="AO102" i="62"/>
  <c r="AN102" i="62"/>
  <c r="AQ238" i="62"/>
  <c r="AU238" i="62"/>
  <c r="AR238" i="62"/>
  <c r="AV87" i="62"/>
  <c r="AZ87" i="62"/>
  <c r="AW87" i="62"/>
  <c r="AO235" i="62"/>
  <c r="AN235" i="62"/>
  <c r="BA94" i="62"/>
  <c r="BB94" i="62"/>
  <c r="AQ246" i="62"/>
  <c r="AU246" i="62"/>
  <c r="AR246" i="62"/>
  <c r="AY237" i="62"/>
  <c r="AX237" i="62"/>
  <c r="AV90" i="62"/>
  <c r="AW90" i="62"/>
  <c r="AZ90" i="62"/>
  <c r="AO242" i="62"/>
  <c r="AN242" i="62"/>
  <c r="AQ44" i="62"/>
  <c r="AR44" i="62"/>
  <c r="AU44" i="62"/>
  <c r="AQ95" i="62"/>
  <c r="AU95" i="62"/>
  <c r="AR95" i="62"/>
  <c r="AS156" i="62"/>
  <c r="AT156" i="62"/>
  <c r="AQ61" i="62"/>
  <c r="AU61" i="62"/>
  <c r="AR61" i="62"/>
  <c r="BA83" i="62"/>
  <c r="BB83" i="62"/>
  <c r="AS216" i="62"/>
  <c r="AT216" i="62"/>
  <c r="AW159" i="62"/>
  <c r="AV159" i="62"/>
  <c r="AZ159" i="62"/>
  <c r="AN34" i="62"/>
  <c r="AO34" i="62"/>
  <c r="BA51" i="62"/>
  <c r="BB51" i="62"/>
  <c r="BB247" i="62"/>
  <c r="BA247" i="62"/>
  <c r="AX15" i="62"/>
  <c r="AY15" i="62"/>
  <c r="BA228" i="62"/>
  <c r="BB228" i="62"/>
  <c r="AY6" i="62"/>
  <c r="AX6" i="62"/>
  <c r="BB23" i="62"/>
  <c r="BA23" i="62"/>
  <c r="AR192" i="62"/>
  <c r="AU192" i="62"/>
  <c r="AQ192" i="62"/>
  <c r="AO244" i="62"/>
  <c r="AN244" i="62"/>
  <c r="AT118" i="62"/>
  <c r="AS118" i="62"/>
  <c r="BA157" i="62"/>
  <c r="BB157" i="62"/>
  <c r="AW4" i="62"/>
  <c r="AZ4" i="62"/>
  <c r="AV4" i="62"/>
  <c r="AQ37" i="62"/>
  <c r="AU37" i="62"/>
  <c r="AR37" i="62"/>
  <c r="AV84" i="62"/>
  <c r="AW84" i="62"/>
  <c r="AZ84" i="62"/>
  <c r="AR168" i="62"/>
  <c r="AQ168" i="62"/>
  <c r="AU168" i="62"/>
  <c r="AS85" i="62"/>
  <c r="AT85" i="62"/>
  <c r="AY141" i="62"/>
  <c r="AX141" i="62"/>
  <c r="AT187" i="62"/>
  <c r="AS187" i="62"/>
  <c r="BB200" i="62"/>
  <c r="BA200" i="62"/>
  <c r="AO217" i="62"/>
  <c r="AN217" i="62"/>
  <c r="BA52" i="62"/>
  <c r="BB52" i="62"/>
  <c r="AQ115" i="62"/>
  <c r="AR115" i="62"/>
  <c r="AU115" i="62"/>
  <c r="BB59" i="62"/>
  <c r="BA59" i="62"/>
  <c r="AS113" i="62"/>
  <c r="AT113" i="62"/>
  <c r="AV209" i="62"/>
  <c r="AZ209" i="62"/>
  <c r="AW209" i="62"/>
  <c r="AQ41" i="62"/>
  <c r="AU41" i="62"/>
  <c r="AR41" i="62"/>
  <c r="BB181" i="62"/>
  <c r="BA181" i="62"/>
  <c r="BA256" i="62"/>
  <c r="BB256" i="62"/>
  <c r="AO98" i="62"/>
  <c r="AN98" i="62"/>
  <c r="AY234" i="62"/>
  <c r="AX234" i="62"/>
  <c r="AV222" i="62"/>
  <c r="AZ222" i="62"/>
  <c r="AW222" i="62"/>
  <c r="AO238" i="62"/>
  <c r="AN238" i="62"/>
  <c r="AN246" i="62"/>
  <c r="AO246" i="62"/>
  <c r="AV216" i="62"/>
  <c r="AZ216" i="62"/>
  <c r="AW216" i="62"/>
  <c r="AY148" i="62"/>
  <c r="AX148" i="62"/>
  <c r="BA6" i="62"/>
  <c r="BB6" i="62"/>
  <c r="AY23" i="62"/>
  <c r="AX23" i="62"/>
  <c r="AV11" i="62"/>
  <c r="AW11" i="62"/>
  <c r="AZ11" i="62"/>
  <c r="AS132" i="62"/>
  <c r="AT132" i="62"/>
  <c r="AY250" i="62"/>
  <c r="AX250" i="62"/>
  <c r="AT193" i="62"/>
  <c r="AS193" i="62"/>
  <c r="AX143" i="62"/>
  <c r="AY143" i="62"/>
  <c r="AN7" i="62"/>
  <c r="AO7" i="62"/>
  <c r="AS84" i="62"/>
  <c r="AT84" i="62"/>
  <c r="BD211" i="62"/>
  <c r="BC211" i="62"/>
  <c r="BF211" i="62" s="1"/>
  <c r="AU145" i="62"/>
  <c r="AR145" i="62"/>
  <c r="AQ145" i="62"/>
  <c r="BA69" i="62"/>
  <c r="BB69" i="62"/>
  <c r="AV101" i="62"/>
  <c r="AW101" i="62"/>
  <c r="AZ101" i="62"/>
  <c r="AY20" i="62"/>
  <c r="AX20" i="62"/>
  <c r="AN183" i="62"/>
  <c r="AO183" i="62"/>
  <c r="BA63" i="62"/>
  <c r="BB63" i="62"/>
  <c r="AS186" i="62"/>
  <c r="AT186" i="62"/>
  <c r="AN106" i="62"/>
  <c r="AO106" i="62"/>
  <c r="AT197" i="62"/>
  <c r="AS197" i="62"/>
  <c r="AN257" i="62"/>
  <c r="AO257" i="62"/>
  <c r="AV14" i="62"/>
  <c r="AW14" i="62"/>
  <c r="AZ14" i="62"/>
  <c r="AY59" i="62"/>
  <c r="AX59" i="62"/>
  <c r="BA43" i="62"/>
  <c r="BB43" i="62"/>
  <c r="AZ91" i="62"/>
  <c r="AV91" i="62"/>
  <c r="AW91" i="62"/>
  <c r="AX194" i="62"/>
  <c r="AY194" i="62"/>
  <c r="AZ136" i="62"/>
  <c r="AW136" i="62"/>
  <c r="AV136" i="62"/>
  <c r="AV113" i="62"/>
  <c r="AW113" i="62"/>
  <c r="AZ113" i="62"/>
  <c r="AO138" i="62"/>
  <c r="AN138" i="62"/>
  <c r="AW149" i="62"/>
  <c r="AV149" i="62"/>
  <c r="AZ149" i="62"/>
  <c r="AZ199" i="62"/>
  <c r="AW199" i="62"/>
  <c r="AV199" i="62"/>
  <c r="BD195" i="62"/>
  <c r="BC195" i="62"/>
  <c r="BF195" i="62" s="1"/>
  <c r="AY26" i="62"/>
  <c r="AX26" i="62"/>
  <c r="AW254" i="62"/>
  <c r="AZ254" i="62"/>
  <c r="AV254" i="62"/>
  <c r="AV122" i="62"/>
  <c r="AZ122" i="62"/>
  <c r="AW122" i="62"/>
  <c r="AZ196" i="62"/>
  <c r="AV196" i="62"/>
  <c r="AW196" i="62"/>
  <c r="AU104" i="62"/>
  <c r="AR104" i="62"/>
  <c r="AQ104" i="62"/>
  <c r="AZ215" i="62"/>
  <c r="AW215" i="62"/>
  <c r="AV215" i="62"/>
  <c r="AO47" i="62"/>
  <c r="AN47" i="62"/>
  <c r="AN80" i="62"/>
  <c r="AO80" i="62"/>
  <c r="AS225" i="62"/>
  <c r="AT225" i="62"/>
  <c r="AN64" i="62"/>
  <c r="AO64" i="62"/>
  <c r="AT93" i="62"/>
  <c r="AS93" i="62"/>
  <c r="AX256" i="62"/>
  <c r="AY256" i="62"/>
  <c r="AU226" i="62"/>
  <c r="AQ226" i="62"/>
  <c r="AR226" i="62"/>
  <c r="AU98" i="62"/>
  <c r="AQ98" i="62"/>
  <c r="AR98" i="62"/>
  <c r="BA234" i="62"/>
  <c r="BB234" i="62"/>
  <c r="AO110" i="62"/>
  <c r="AN110" i="62"/>
  <c r="AV175" i="62"/>
  <c r="AW175" i="62"/>
  <c r="AZ175" i="62"/>
  <c r="AS18" i="62"/>
  <c r="AT18" i="62"/>
  <c r="AN179" i="62"/>
  <c r="AO179" i="62"/>
  <c r="AX208" i="62"/>
  <c r="AY208" i="62"/>
  <c r="AZ123" i="62"/>
  <c r="AW123" i="62"/>
  <c r="AV123" i="62"/>
  <c r="AS128" i="62"/>
  <c r="AT128" i="62"/>
  <c r="BB213" i="62"/>
  <c r="BA213" i="62"/>
  <c r="AY39" i="62"/>
  <c r="AX39" i="62"/>
  <c r="AW161" i="62"/>
  <c r="AZ161" i="62"/>
  <c r="AV161" i="62"/>
  <c r="AX220" i="62"/>
  <c r="AY220" i="62"/>
  <c r="BB137" i="62"/>
  <c r="BA137" i="62"/>
  <c r="BA237" i="62"/>
  <c r="BB237" i="62"/>
  <c r="AY29" i="62"/>
  <c r="AX29" i="62"/>
  <c r="AS90" i="62"/>
  <c r="AT90" i="62"/>
  <c r="AX66" i="62"/>
  <c r="AY66" i="62"/>
  <c r="AN76" i="62"/>
  <c r="AO76" i="62"/>
  <c r="AX12" i="62"/>
  <c r="AY12" i="62"/>
  <c r="AX140" i="62"/>
  <c r="AY140" i="62"/>
  <c r="AY77" i="62"/>
  <c r="AX77" i="62"/>
  <c r="AQ22" i="62"/>
  <c r="AU22" i="62"/>
  <c r="AR22" i="62"/>
  <c r="AZ184" i="62"/>
  <c r="AV184" i="62"/>
  <c r="AW184" i="62"/>
  <c r="AO232" i="62"/>
  <c r="AN232" i="62"/>
  <c r="AZ190" i="62"/>
  <c r="AV190" i="62"/>
  <c r="AW190" i="62"/>
  <c r="AW147" i="62"/>
  <c r="AZ147" i="62"/>
  <c r="AV147" i="62"/>
  <c r="AX167" i="62"/>
  <c r="AY167" i="62"/>
  <c r="AN28" i="62"/>
  <c r="AO28" i="62"/>
  <c r="AW24" i="62"/>
  <c r="AV24" i="62"/>
  <c r="AZ24" i="62"/>
  <c r="AY228" i="62"/>
  <c r="AX228" i="62"/>
  <c r="AV71" i="62"/>
  <c r="AW71" i="62"/>
  <c r="AZ71" i="62"/>
  <c r="AS11" i="62"/>
  <c r="AT11" i="62"/>
  <c r="AQ244" i="62"/>
  <c r="AU244" i="62"/>
  <c r="AR244" i="62"/>
  <c r="AS227" i="62"/>
  <c r="AT227" i="62"/>
  <c r="AW132" i="62"/>
  <c r="AZ132" i="62"/>
  <c r="AV132" i="62"/>
  <c r="AX248" i="62"/>
  <c r="AY248" i="62"/>
  <c r="BB250" i="62"/>
  <c r="BA250" i="62"/>
  <c r="AZ162" i="62"/>
  <c r="AW162" i="62"/>
  <c r="AV162" i="62"/>
  <c r="AZ193" i="62"/>
  <c r="AW193" i="62"/>
  <c r="AV193" i="62"/>
  <c r="AT206" i="62"/>
  <c r="AS206" i="62"/>
  <c r="BD214" i="62"/>
  <c r="BC214" i="62"/>
  <c r="BF214" i="62" s="1"/>
  <c r="AQ7" i="62"/>
  <c r="AU7" i="62"/>
  <c r="AR7" i="62"/>
  <c r="AN37" i="62"/>
  <c r="AO37" i="62"/>
  <c r="BA3" i="62"/>
  <c r="BB3" i="62"/>
  <c r="AS65" i="62"/>
  <c r="AT65" i="62"/>
  <c r="BB231" i="62"/>
  <c r="BA231" i="62"/>
  <c r="AS153" i="62"/>
  <c r="AT153" i="62"/>
  <c r="AY68" i="62"/>
  <c r="AX68" i="62"/>
  <c r="AW150" i="62"/>
  <c r="AV150" i="62"/>
  <c r="AZ150" i="62"/>
  <c r="AO146" i="62"/>
  <c r="AN146" i="62"/>
  <c r="BB35" i="62"/>
  <c r="BA35" i="62"/>
  <c r="AW30" i="62"/>
  <c r="AZ30" i="62"/>
  <c r="AV30" i="62"/>
  <c r="AX69" i="62"/>
  <c r="AY69" i="62"/>
  <c r="AV96" i="62"/>
  <c r="AZ96" i="62"/>
  <c r="AW96" i="62"/>
  <c r="AN115" i="62"/>
  <c r="AO115" i="62"/>
  <c r="AX63" i="62"/>
  <c r="AY63" i="62"/>
  <c r="AZ129" i="62"/>
  <c r="AW129" i="62"/>
  <c r="AV129" i="62"/>
  <c r="AS254" i="62"/>
  <c r="AT254" i="62"/>
  <c r="AQ31" i="62"/>
  <c r="AU31" i="62"/>
  <c r="AR31" i="62"/>
  <c r="AZ119" i="62"/>
  <c r="AW119" i="62"/>
  <c r="AV119" i="62"/>
  <c r="AS161" i="62"/>
  <c r="AT161" i="62"/>
  <c r="BA140" i="62"/>
  <c r="BB140" i="62"/>
  <c r="AW156" i="62"/>
  <c r="AV156" i="62"/>
  <c r="AZ156" i="62"/>
  <c r="AW88" i="62"/>
  <c r="AV88" i="62"/>
  <c r="AZ88" i="62"/>
  <c r="AN112" i="62"/>
  <c r="AO112" i="62"/>
  <c r="AS147" i="62"/>
  <c r="AT147" i="62"/>
  <c r="AN103" i="62"/>
  <c r="AO103" i="62"/>
  <c r="AX229" i="62"/>
  <c r="AY229" i="62"/>
  <c r="AY3" i="62"/>
  <c r="AX3" i="62"/>
  <c r="AQ58" i="62"/>
  <c r="AU58" i="62"/>
  <c r="AR58" i="62"/>
  <c r="AT117" i="62"/>
  <c r="AS117" i="62"/>
  <c r="BB68" i="62"/>
  <c r="BA68" i="62"/>
  <c r="BA134" i="62"/>
  <c r="BB134" i="62"/>
  <c r="AV203" i="62"/>
  <c r="AW203" i="62"/>
  <c r="AZ203" i="62"/>
  <c r="AN174" i="62"/>
  <c r="AO174" i="62"/>
  <c r="AQ109" i="62"/>
  <c r="AU109" i="62"/>
  <c r="AR109" i="62"/>
  <c r="BA57" i="62"/>
  <c r="BB57" i="62"/>
  <c r="AN67" i="62"/>
  <c r="AO67" i="62"/>
  <c r="AQ257" i="62"/>
  <c r="AU257" i="62"/>
  <c r="AR257" i="62"/>
  <c r="AY142" i="62"/>
  <c r="AX142" i="62"/>
  <c r="AQ50" i="62"/>
  <c r="AR50" i="62"/>
  <c r="AU50" i="62"/>
  <c r="AS14" i="62"/>
  <c r="AT14" i="62"/>
  <c r="AS82" i="62"/>
  <c r="AT82" i="62"/>
  <c r="AY43" i="62"/>
  <c r="AX43" i="62"/>
  <c r="AT91" i="62"/>
  <c r="AS91" i="62"/>
  <c r="BB194" i="62"/>
  <c r="BA194" i="62"/>
  <c r="AR138" i="62"/>
  <c r="AQ138" i="62"/>
  <c r="AU138" i="62"/>
  <c r="AS163" i="62"/>
  <c r="AT163" i="62"/>
  <c r="AQ218" i="62"/>
  <c r="AU218" i="62"/>
  <c r="AR218" i="62"/>
  <c r="BA154" i="62"/>
  <c r="BB154" i="62"/>
  <c r="AT209" i="62"/>
  <c r="AS209" i="62"/>
  <c r="AN70" i="62"/>
  <c r="AO70" i="62"/>
  <c r="AN31" i="62"/>
  <c r="AO31" i="62"/>
  <c r="BA60" i="62"/>
  <c r="BB60" i="62"/>
  <c r="AQ47" i="62"/>
  <c r="AU47" i="62"/>
  <c r="AR47" i="62"/>
  <c r="AW225" i="62"/>
  <c r="AZ225" i="62"/>
  <c r="AV225" i="62"/>
  <c r="AV93" i="62"/>
  <c r="AZ93" i="62"/>
  <c r="AW93" i="62"/>
  <c r="BA251" i="62"/>
  <c r="BB251" i="62"/>
  <c r="AW127" i="62"/>
  <c r="AZ127" i="62"/>
  <c r="AV127" i="62"/>
  <c r="BB241" i="62"/>
  <c r="BA241" i="62"/>
  <c r="AS116" i="62"/>
  <c r="AT116" i="62"/>
  <c r="AQ107" i="62"/>
  <c r="AR107" i="62"/>
  <c r="AU107" i="62"/>
  <c r="AN79" i="62"/>
  <c r="AO79" i="62"/>
  <c r="AU110" i="62"/>
  <c r="AQ110" i="62"/>
  <c r="AR110" i="62"/>
  <c r="AY160" i="62"/>
  <c r="AX160" i="62"/>
  <c r="BB258" i="62"/>
  <c r="BA258" i="62"/>
  <c r="AY151" i="62"/>
  <c r="AX151" i="62"/>
  <c r="AX213" i="62"/>
  <c r="AY213" i="62"/>
  <c r="BB39" i="62"/>
  <c r="BA39" i="62"/>
  <c r="BB220" i="62"/>
  <c r="BA220" i="62"/>
  <c r="AS152" i="62"/>
  <c r="AT152" i="62"/>
  <c r="AQ10" i="62"/>
  <c r="AU10" i="62"/>
  <c r="AR10" i="62"/>
  <c r="BB32" i="62"/>
  <c r="BA32" i="62"/>
  <c r="BA12" i="62"/>
  <c r="BB12" i="62"/>
  <c r="AQ19" i="62"/>
  <c r="AU19" i="62"/>
  <c r="AR19" i="62"/>
  <c r="AU126" i="62"/>
  <c r="AQ126" i="62"/>
  <c r="AR126" i="62"/>
  <c r="AN22" i="62"/>
  <c r="AO22" i="62"/>
  <c r="AS88" i="62"/>
  <c r="AT88" i="62"/>
  <c r="AU232" i="62"/>
  <c r="AQ232" i="62"/>
  <c r="AR232" i="62"/>
  <c r="BA167" i="62"/>
  <c r="BB167" i="62"/>
  <c r="BA148" i="62"/>
  <c r="BB148" i="62"/>
  <c r="AY97" i="62"/>
  <c r="AX97" i="62"/>
  <c r="BA27" i="62"/>
  <c r="BB27" i="62"/>
  <c r="AV191" i="62"/>
  <c r="AZ191" i="62"/>
  <c r="AW191" i="62"/>
  <c r="AU252" i="62"/>
  <c r="AQ252" i="62"/>
  <c r="AR252" i="62"/>
  <c r="AS71" i="62"/>
  <c r="AT71" i="62"/>
  <c r="AW227" i="62"/>
  <c r="AZ227" i="62"/>
  <c r="AV227" i="62"/>
  <c r="AQ103" i="62"/>
  <c r="AU103" i="62"/>
  <c r="AR103" i="62"/>
  <c r="BC46" i="62"/>
  <c r="BD46" i="62"/>
  <c r="BF46" i="62" s="1"/>
  <c r="BA133" i="62"/>
  <c r="BB133" i="62"/>
  <c r="BA224" i="62"/>
  <c r="BB224" i="62"/>
  <c r="AU100" i="62"/>
  <c r="AQ100" i="62"/>
  <c r="AR100" i="62"/>
  <c r="AW36" i="62"/>
  <c r="AV36" i="62"/>
  <c r="AZ36" i="62"/>
  <c r="AX169" i="62"/>
  <c r="AY169" i="62"/>
  <c r="AV65" i="62"/>
  <c r="AW65" i="62"/>
  <c r="AZ65" i="62"/>
  <c r="AY231" i="62"/>
  <c r="AX231" i="62"/>
  <c r="AZ117" i="62"/>
  <c r="AV117" i="62"/>
  <c r="AW117" i="62"/>
  <c r="AN86" i="62"/>
  <c r="AO86" i="62"/>
  <c r="AW153" i="62"/>
  <c r="AV153" i="62"/>
  <c r="AZ153" i="62"/>
  <c r="BA182" i="62"/>
  <c r="BB182" i="62"/>
  <c r="AV62" i="62"/>
  <c r="AW62" i="62"/>
  <c r="AZ62" i="62"/>
  <c r="BA255" i="62"/>
  <c r="BB255" i="62"/>
  <c r="AX245" i="62"/>
  <c r="AY245" i="62"/>
  <c r="AY35" i="62"/>
  <c r="AX35" i="62"/>
  <c r="AY45" i="62"/>
  <c r="AX45" i="62"/>
  <c r="BA189" i="62"/>
  <c r="BB189" i="62"/>
  <c r="AO233" i="62"/>
  <c r="AN233" i="62"/>
  <c r="AX207" i="62"/>
  <c r="AY207" i="62"/>
  <c r="AS101" i="62"/>
  <c r="AT101" i="62"/>
  <c r="AQ174" i="62"/>
  <c r="AU174" i="62"/>
  <c r="AR174" i="62"/>
  <c r="AS99" i="62"/>
  <c r="AT99" i="62"/>
  <c r="AZ177" i="62"/>
  <c r="AW177" i="62"/>
  <c r="AV177" i="62"/>
  <c r="AS5" i="62"/>
  <c r="AT5" i="62"/>
  <c r="AT136" i="62"/>
  <c r="AS136" i="62"/>
  <c r="AS53" i="62"/>
  <c r="AT53" i="62"/>
  <c r="BA144" i="62"/>
  <c r="BB144" i="62"/>
  <c r="BA54" i="62"/>
  <c r="BB54" i="62"/>
  <c r="BB26" i="62"/>
  <c r="BA26" i="62"/>
  <c r="AO226" i="62"/>
  <c r="AN226" i="62"/>
  <c r="AO107" i="62"/>
  <c r="AN107" i="62"/>
  <c r="AT175" i="62"/>
  <c r="AS175" i="62"/>
  <c r="AR179" i="62"/>
  <c r="AU179" i="62"/>
  <c r="AQ179" i="62"/>
  <c r="AN73" i="62"/>
  <c r="AO73" i="62"/>
  <c r="AY137" i="62"/>
  <c r="AX137" i="62"/>
  <c r="AN10" i="62"/>
  <c r="AO10" i="62"/>
  <c r="BA66" i="62"/>
  <c r="BB66" i="62"/>
  <c r="AR242" i="62"/>
  <c r="AU242" i="62"/>
  <c r="AQ242" i="62"/>
  <c r="BB77" i="62"/>
  <c r="BA77" i="62"/>
  <c r="AT184" i="62"/>
  <c r="AS184" i="62"/>
  <c r="AT190" i="62"/>
  <c r="AS190" i="62"/>
  <c r="AQ28" i="62"/>
  <c r="AU28" i="62"/>
  <c r="AR28" i="62"/>
  <c r="BA248" i="62"/>
  <c r="BB248" i="62"/>
  <c r="AW118" i="62"/>
  <c r="AV118" i="62"/>
  <c r="AZ118" i="62"/>
  <c r="AT162" i="62"/>
  <c r="AS162" i="62"/>
  <c r="BC253" i="62"/>
  <c r="BD253" i="62"/>
  <c r="AS96" i="62"/>
  <c r="AT96" i="62"/>
  <c r="AX173" i="62"/>
  <c r="AY173" i="62"/>
  <c r="AY134" i="62"/>
  <c r="AX134" i="62"/>
  <c r="AN13" i="62"/>
  <c r="AO13" i="62"/>
  <c r="AT243" i="62"/>
  <c r="AS243" i="62"/>
  <c r="AN212" i="62"/>
  <c r="AO212" i="62"/>
  <c r="AX57" i="62"/>
  <c r="AY57" i="62"/>
  <c r="BA142" i="62"/>
  <c r="BB142" i="62"/>
  <c r="AO50" i="62"/>
  <c r="AN50" i="62"/>
  <c r="AQ25" i="62"/>
  <c r="AU25" i="62"/>
  <c r="AR25" i="62"/>
  <c r="AO219" i="62"/>
  <c r="AN219" i="62"/>
  <c r="AT202" i="62"/>
  <c r="AS202" i="62"/>
  <c r="AY89" i="62"/>
  <c r="AX89" i="62"/>
  <c r="AT120" i="62"/>
  <c r="AS120" i="62"/>
  <c r="BA21" i="62"/>
  <c r="BB21" i="62"/>
  <c r="BB17" i="62"/>
  <c r="BA17" i="62"/>
  <c r="AV163" i="62"/>
  <c r="AZ163" i="62"/>
  <c r="AW163" i="62"/>
  <c r="BB74" i="62"/>
  <c r="BA74" i="62"/>
  <c r="AN218" i="62"/>
  <c r="AO218" i="62"/>
  <c r="AS56" i="62"/>
  <c r="AT56" i="62"/>
  <c r="AT172" i="62"/>
  <c r="AS172" i="62"/>
  <c r="AQ230" i="62"/>
  <c r="AU230" i="62"/>
  <c r="AR230" i="62"/>
  <c r="AX60" i="62"/>
  <c r="AY60" i="62"/>
  <c r="AR80" i="62"/>
  <c r="AU80" i="62"/>
  <c r="AQ80" i="62"/>
  <c r="BA75" i="62"/>
  <c r="BB75" i="62"/>
  <c r="AS127" i="62"/>
  <c r="AT127" i="62"/>
  <c r="AX241" i="62"/>
  <c r="AY241" i="62"/>
  <c r="AW121" i="62"/>
  <c r="AZ121" i="62"/>
  <c r="AV121" i="62"/>
  <c r="AR79" i="62"/>
  <c r="AU79" i="62"/>
  <c r="AQ79" i="62"/>
  <c r="BB188" i="62"/>
  <c r="BA188" i="62"/>
  <c r="AY258" i="62"/>
  <c r="AX258" i="62"/>
  <c r="AV185" i="62"/>
  <c r="AZ185" i="62"/>
  <c r="AW185" i="62"/>
  <c r="AN249" i="62"/>
  <c r="AO249" i="62"/>
  <c r="BA208" i="62"/>
  <c r="BB208" i="62"/>
  <c r="AV128" i="62"/>
  <c r="AW128" i="62"/>
  <c r="AZ128" i="62"/>
  <c r="AQ235" i="62"/>
  <c r="AU235" i="62"/>
  <c r="AR235" i="62"/>
  <c r="AX72" i="62"/>
  <c r="AY72" i="62"/>
  <c r="AS158" i="62"/>
  <c r="AT158" i="62"/>
  <c r="AW152" i="62"/>
  <c r="AZ152" i="62"/>
  <c r="AV152" i="62"/>
  <c r="AY32" i="62"/>
  <c r="AX32" i="62"/>
  <c r="AQ76" i="62"/>
  <c r="AU76" i="62"/>
  <c r="AR76" i="62"/>
  <c r="AN221" i="62"/>
  <c r="AO221" i="62"/>
  <c r="AS155" i="62"/>
  <c r="AT155" i="62"/>
  <c r="BB176" i="62"/>
  <c r="BA176" i="62"/>
  <c r="AN61" i="62"/>
  <c r="AO61" i="62"/>
  <c r="AR108" i="62"/>
  <c r="AU108" i="62"/>
  <c r="AQ108" i="62"/>
  <c r="AY83" i="62"/>
  <c r="AX83" i="62"/>
  <c r="AY131" i="62"/>
  <c r="AX131" i="62"/>
  <c r="BA97" i="62"/>
  <c r="BB97" i="62"/>
  <c r="AS24" i="62"/>
  <c r="AT24" i="62"/>
  <c r="BB239" i="62"/>
  <c r="BA239" i="62"/>
  <c r="AX27" i="62"/>
  <c r="AY27" i="62"/>
  <c r="BA38" i="62"/>
  <c r="BB38" i="62"/>
  <c r="AN252" i="62"/>
  <c r="AO252" i="62"/>
  <c r="AU171" i="62"/>
  <c r="AR171" i="62"/>
  <c r="AQ171" i="62"/>
  <c r="AN198" i="62"/>
  <c r="AO198" i="62"/>
  <c r="AZ165" i="62"/>
  <c r="AW165" i="62"/>
  <c r="AV165" i="62"/>
  <c r="AY157" i="62"/>
  <c r="AX157" i="62"/>
  <c r="AV206" i="62"/>
  <c r="AZ206" i="62"/>
  <c r="AW206" i="62"/>
  <c r="AY133" i="62"/>
  <c r="AX133" i="62"/>
  <c r="AX224" i="62"/>
  <c r="AY224" i="62"/>
  <c r="AQ135" i="62"/>
  <c r="AU135" i="62"/>
  <c r="AR135" i="62"/>
  <c r="BB169" i="62"/>
  <c r="BA169" i="62"/>
  <c r="AR114" i="62"/>
  <c r="AQ114" i="62"/>
  <c r="AU114" i="62"/>
  <c r="BA141" i="62"/>
  <c r="BB141" i="62"/>
  <c r="AX78" i="62"/>
  <c r="AY78" i="62"/>
  <c r="AX182" i="62"/>
  <c r="AY182" i="62"/>
  <c r="AZ187" i="62"/>
  <c r="AV187" i="62"/>
  <c r="AW187" i="62"/>
  <c r="AS62" i="62"/>
  <c r="AT62" i="62"/>
  <c r="AY255" i="62"/>
  <c r="AX255" i="62"/>
  <c r="AS124" i="62"/>
  <c r="AT124" i="62"/>
  <c r="BB45" i="62"/>
  <c r="BA45" i="62"/>
  <c r="AS30" i="62"/>
  <c r="AT30" i="62"/>
  <c r="AQ233" i="62"/>
  <c r="AU233" i="62"/>
  <c r="AR233" i="62"/>
  <c r="BB207" i="62"/>
  <c r="BA207" i="62"/>
  <c r="AO223" i="62"/>
  <c r="AN223" i="62"/>
  <c r="AT199" i="62"/>
  <c r="AS199" i="62"/>
  <c r="AY154" i="62"/>
  <c r="AX154" i="62"/>
  <c r="AT196" i="62"/>
  <c r="AS196" i="62"/>
  <c r="AR92" i="62"/>
  <c r="AQ92" i="62"/>
  <c r="AU92" i="62"/>
  <c r="AS130" i="62"/>
  <c r="AT130" i="62"/>
  <c r="AX210" i="62"/>
  <c r="AY210" i="62"/>
  <c r="AZ139" i="62"/>
  <c r="AW139" i="62"/>
  <c r="AV139" i="62"/>
  <c r="BB29" i="62"/>
  <c r="BA29" i="62"/>
  <c r="AO44" i="62"/>
  <c r="AN44" i="62"/>
  <c r="AY52" i="62"/>
  <c r="AX52" i="62"/>
  <c r="AS166" i="62"/>
  <c r="AT166" i="62"/>
  <c r="AW111" i="62"/>
  <c r="AV111" i="62"/>
  <c r="AZ111" i="62"/>
  <c r="AO178" i="62"/>
  <c r="AN178" i="62"/>
  <c r="BA173" i="62"/>
  <c r="BB173" i="62"/>
  <c r="AT203" i="62"/>
  <c r="AS203" i="62"/>
  <c r="AQ13" i="62"/>
  <c r="AU13" i="62"/>
  <c r="AR13" i="62"/>
  <c r="AW105" i="62"/>
  <c r="AV105" i="62"/>
  <c r="AZ105" i="62"/>
  <c r="AQ16" i="62"/>
  <c r="AU16" i="62"/>
  <c r="AR16" i="62"/>
  <c r="AU212" i="62"/>
  <c r="AQ212" i="62"/>
  <c r="AR212" i="62"/>
  <c r="AQ67" i="62"/>
  <c r="AU67" i="62"/>
  <c r="AR67" i="62"/>
  <c r="AS125" i="62"/>
  <c r="AT125" i="62"/>
  <c r="AT129" i="62"/>
  <c r="AS129" i="62"/>
  <c r="AN25" i="62"/>
  <c r="AO25" i="62"/>
  <c r="AR219" i="62"/>
  <c r="AQ219" i="62"/>
  <c r="AU219" i="62"/>
  <c r="AZ202" i="62"/>
  <c r="AV202" i="62"/>
  <c r="AW202" i="62"/>
  <c r="AX21" i="62"/>
  <c r="AY21" i="62"/>
  <c r="AY17" i="62"/>
  <c r="AX17" i="62"/>
  <c r="BA9" i="62"/>
  <c r="BB9" i="62"/>
  <c r="AY74" i="62"/>
  <c r="AX74" i="62"/>
  <c r="AS81" i="62"/>
  <c r="AT81" i="62"/>
  <c r="AV56" i="62"/>
  <c r="AW56" i="62"/>
  <c r="AZ56" i="62"/>
  <c r="AV172" i="62"/>
  <c r="AW172" i="62"/>
  <c r="AZ172" i="62"/>
  <c r="AQ70" i="62"/>
  <c r="AU70" i="62"/>
  <c r="AR70" i="62"/>
  <c r="AO204" i="62"/>
  <c r="AN204" i="62"/>
  <c r="BA49" i="62"/>
  <c r="BB49" i="62"/>
  <c r="AN92" i="62"/>
  <c r="AO92" i="62"/>
  <c r="BA33" i="62"/>
  <c r="BB33" i="62"/>
  <c r="AW170" i="62"/>
  <c r="AV170" i="62"/>
  <c r="AZ170" i="62"/>
  <c r="AX251" i="62"/>
  <c r="AY251" i="62"/>
  <c r="BA164" i="62"/>
  <c r="BB164" i="62"/>
  <c r="AZ116" i="62"/>
  <c r="AW116" i="62"/>
  <c r="AV116" i="62"/>
  <c r="AS121" i="62"/>
  <c r="AT121" i="62"/>
  <c r="AX188" i="62"/>
  <c r="AY188" i="62"/>
  <c r="BA160" i="62"/>
  <c r="BB160" i="62"/>
  <c r="AS185" i="62"/>
  <c r="AT185" i="62"/>
  <c r="AQ249" i="62"/>
  <c r="AU249" i="62"/>
  <c r="AR249" i="62"/>
  <c r="AS8" i="62"/>
  <c r="AT8" i="62"/>
  <c r="BA151" i="62"/>
  <c r="BB151" i="62"/>
  <c r="AQ73" i="62"/>
  <c r="AU73" i="62"/>
  <c r="AR73" i="62"/>
  <c r="AR102" i="62"/>
  <c r="AQ102" i="62"/>
  <c r="AU102" i="62"/>
  <c r="AT87" i="62"/>
  <c r="AS87" i="62"/>
  <c r="AX94" i="62"/>
  <c r="AY94" i="62"/>
  <c r="BA72" i="62"/>
  <c r="BB72" i="62"/>
  <c r="AW158" i="62"/>
  <c r="AZ158" i="62"/>
  <c r="AV158" i="62"/>
  <c r="AU221" i="62"/>
  <c r="AR221" i="62"/>
  <c r="AQ221" i="62"/>
  <c r="AN19" i="62"/>
  <c r="AO19" i="62"/>
  <c r="AO126" i="62"/>
  <c r="AN126" i="62"/>
  <c r="AN95" i="62"/>
  <c r="AO95" i="62"/>
  <c r="AW155" i="62"/>
  <c r="AZ155" i="62"/>
  <c r="AV155" i="62"/>
  <c r="AX176" i="62"/>
  <c r="AY176" i="62"/>
  <c r="AO108" i="62"/>
  <c r="AN108" i="62"/>
  <c r="AU112" i="62"/>
  <c r="AQ112" i="62"/>
  <c r="AR112" i="62"/>
  <c r="AS159" i="62"/>
  <c r="AT159" i="62"/>
  <c r="AQ34" i="62"/>
  <c r="AU34" i="62"/>
  <c r="AR34" i="62"/>
  <c r="BA131" i="62"/>
  <c r="BB131" i="62"/>
  <c r="AY51" i="62"/>
  <c r="AX51" i="62"/>
  <c r="AY247" i="62"/>
  <c r="AX247" i="62"/>
  <c r="BA15" i="62"/>
  <c r="BB15" i="62"/>
  <c r="AY239" i="62"/>
  <c r="AX239" i="62"/>
  <c r="AY38" i="62"/>
  <c r="AX38" i="62"/>
  <c r="AT191" i="62"/>
  <c r="AS191" i="62"/>
  <c r="AN192" i="62"/>
  <c r="AO192" i="62"/>
  <c r="AN171" i="62"/>
  <c r="AO171" i="62"/>
  <c r="AR198" i="62"/>
  <c r="AU198" i="62"/>
  <c r="AQ198" i="62"/>
  <c r="AT165" i="62"/>
  <c r="AS165" i="62"/>
  <c r="AT4" i="62"/>
  <c r="AS4" i="62"/>
  <c r="BA143" i="62"/>
  <c r="BB143" i="62"/>
  <c r="BA229" i="62"/>
  <c r="BB229" i="62"/>
  <c r="AO135" i="62"/>
  <c r="AN135" i="62"/>
  <c r="AN100" i="62"/>
  <c r="AO100" i="62"/>
  <c r="AS36" i="62"/>
  <c r="AT36" i="62"/>
  <c r="AO114" i="62"/>
  <c r="AN114" i="62"/>
  <c r="AN58" i="62"/>
  <c r="AO58" i="62"/>
  <c r="AN168" i="62"/>
  <c r="AO168" i="62"/>
  <c r="AZ85" i="62"/>
  <c r="AV85" i="62"/>
  <c r="AW85" i="62"/>
  <c r="AR86" i="62"/>
  <c r="AU86" i="62"/>
  <c r="AQ86" i="62"/>
  <c r="BB78" i="62"/>
  <c r="BA78" i="62"/>
  <c r="AO145" i="62"/>
  <c r="AN145" i="62"/>
  <c r="AX200" i="62"/>
  <c r="AY200" i="62"/>
  <c r="BA245" i="62"/>
  <c r="BB245" i="62"/>
  <c r="AR217" i="62"/>
  <c r="AQ217" i="62"/>
  <c r="AU217" i="62"/>
  <c r="AW124" i="62"/>
  <c r="AV124" i="62"/>
  <c r="AZ124" i="62"/>
  <c r="AU213" i="63"/>
  <c r="AQ213" i="63"/>
  <c r="AR213" i="63"/>
  <c r="AX234" i="63"/>
  <c r="AY234" i="63"/>
  <c r="AQ22" i="63"/>
  <c r="AU22" i="63"/>
  <c r="AR22" i="63"/>
  <c r="AY3" i="63"/>
  <c r="AX3" i="63"/>
  <c r="AW218" i="63"/>
  <c r="AV218" i="63"/>
  <c r="AZ218" i="63"/>
  <c r="AW177" i="63"/>
  <c r="AV177" i="63"/>
  <c r="AZ177" i="63"/>
  <c r="AZ60" i="63"/>
  <c r="AW60" i="63"/>
  <c r="AV60" i="63"/>
  <c r="AT162" i="63"/>
  <c r="AS162" i="63"/>
  <c r="AU247" i="63"/>
  <c r="AQ247" i="63"/>
  <c r="AR247" i="63"/>
  <c r="AT211" i="63"/>
  <c r="AS211" i="63"/>
  <c r="AS80" i="63"/>
  <c r="AT80" i="63"/>
  <c r="BA178" i="63"/>
  <c r="BB178" i="63"/>
  <c r="BA6" i="63"/>
  <c r="BB6" i="63"/>
  <c r="AW53" i="63"/>
  <c r="AZ53" i="63"/>
  <c r="AV53" i="63"/>
  <c r="AW232" i="63"/>
  <c r="AV232" i="63"/>
  <c r="AZ232" i="63"/>
  <c r="AS229" i="63"/>
  <c r="AT229" i="63"/>
  <c r="AW156" i="63"/>
  <c r="AZ156" i="63"/>
  <c r="AV156" i="63"/>
  <c r="AQ159" i="63"/>
  <c r="AU159" i="63"/>
  <c r="AR159" i="63"/>
  <c r="AT83" i="63"/>
  <c r="AS83" i="63"/>
  <c r="AS200" i="63"/>
  <c r="AT200" i="63"/>
  <c r="AU254" i="63"/>
  <c r="AR254" i="63"/>
  <c r="AQ254" i="63"/>
  <c r="BA103" i="63"/>
  <c r="BB103" i="63"/>
  <c r="AQ25" i="63"/>
  <c r="AU25" i="63"/>
  <c r="AR25" i="63"/>
  <c r="AS115" i="63"/>
  <c r="AT115" i="63"/>
  <c r="AT4" i="63"/>
  <c r="AS4" i="63"/>
  <c r="BA241" i="63"/>
  <c r="BB241" i="63"/>
  <c r="AW116" i="63"/>
  <c r="AZ116" i="63"/>
  <c r="AV116" i="63"/>
  <c r="AY77" i="63"/>
  <c r="AX77" i="63"/>
  <c r="AZ7" i="63"/>
  <c r="AW7" i="63"/>
  <c r="AV7" i="63"/>
  <c r="AN28" i="63"/>
  <c r="AO28" i="63"/>
  <c r="BA12" i="63"/>
  <c r="BB12" i="63"/>
  <c r="AW68" i="63"/>
  <c r="AV68" i="63"/>
  <c r="AZ68" i="63"/>
  <c r="AW74" i="63"/>
  <c r="AZ74" i="63"/>
  <c r="AV74" i="63"/>
  <c r="AY227" i="63"/>
  <c r="AX227" i="63"/>
  <c r="AS196" i="63"/>
  <c r="AT196" i="63"/>
  <c r="AT220" i="63"/>
  <c r="AS220" i="63"/>
  <c r="AV182" i="63"/>
  <c r="AW182" i="63"/>
  <c r="AZ182" i="63"/>
  <c r="AX96" i="63"/>
  <c r="AY96" i="63"/>
  <c r="AZ126" i="63"/>
  <c r="AV126" i="63"/>
  <c r="AW126" i="63"/>
  <c r="AT51" i="63"/>
  <c r="AS51" i="63"/>
  <c r="AW248" i="63"/>
  <c r="AV248" i="63"/>
  <c r="AZ248" i="63"/>
  <c r="AY112" i="63"/>
  <c r="AX112" i="63"/>
  <c r="BA148" i="63"/>
  <c r="BB148" i="63"/>
  <c r="AT231" i="63"/>
  <c r="AS231" i="63"/>
  <c r="AT111" i="63"/>
  <c r="AS111" i="63"/>
  <c r="AQ13" i="63"/>
  <c r="AU13" i="63"/>
  <c r="AR13" i="63"/>
  <c r="AS42" i="63"/>
  <c r="AT42" i="63"/>
  <c r="AO143" i="63"/>
  <c r="AN143" i="63"/>
  <c r="BA212" i="63"/>
  <c r="BB212" i="63"/>
  <c r="AN171" i="63"/>
  <c r="AO171" i="63"/>
  <c r="AT46" i="63"/>
  <c r="AS46" i="63"/>
  <c r="AU152" i="63"/>
  <c r="AQ152" i="63"/>
  <c r="AR152" i="63"/>
  <c r="AW135" i="63"/>
  <c r="AZ135" i="63"/>
  <c r="AV135" i="63"/>
  <c r="BA15" i="63"/>
  <c r="BB15" i="63"/>
  <c r="AW124" i="63"/>
  <c r="AZ124" i="63"/>
  <c r="AV124" i="63"/>
  <c r="AN165" i="63"/>
  <c r="AO165" i="63"/>
  <c r="AO134" i="63"/>
  <c r="AN134" i="63"/>
  <c r="AO207" i="63"/>
  <c r="AN207" i="63"/>
  <c r="AS236" i="63"/>
  <c r="AT236" i="63"/>
  <c r="AW125" i="63"/>
  <c r="AV125" i="63"/>
  <c r="AZ125" i="63"/>
  <c r="AV11" i="63"/>
  <c r="AW11" i="63"/>
  <c r="AZ11" i="63"/>
  <c r="AO191" i="63"/>
  <c r="AN191" i="63"/>
  <c r="BA146" i="63"/>
  <c r="BB146" i="63"/>
  <c r="AN40" i="63"/>
  <c r="AO40" i="63"/>
  <c r="AS258" i="63"/>
  <c r="AT258" i="63"/>
  <c r="AY81" i="63"/>
  <c r="AX81" i="63"/>
  <c r="AY41" i="63"/>
  <c r="AX41" i="63"/>
  <c r="AW174" i="63"/>
  <c r="AV174" i="63"/>
  <c r="AZ174" i="63"/>
  <c r="BA113" i="63"/>
  <c r="BB113" i="63"/>
  <c r="AS226" i="63"/>
  <c r="AT226" i="63"/>
  <c r="BD107" i="63"/>
  <c r="BC107" i="63"/>
  <c r="BF107" i="63" s="1"/>
  <c r="AT167" i="63"/>
  <c r="AS167" i="63"/>
  <c r="AW56" i="63"/>
  <c r="AV56" i="63"/>
  <c r="AZ56" i="63"/>
  <c r="BA70" i="63"/>
  <c r="BB70" i="63"/>
  <c r="BA21" i="63"/>
  <c r="BB21" i="63"/>
  <c r="AS78" i="63"/>
  <c r="AT78" i="63"/>
  <c r="AV17" i="63"/>
  <c r="AW17" i="63"/>
  <c r="AZ17" i="63"/>
  <c r="AY35" i="63"/>
  <c r="AX35" i="63"/>
  <c r="AS246" i="63"/>
  <c r="AT246" i="63"/>
  <c r="AU67" i="63"/>
  <c r="AR67" i="63"/>
  <c r="AQ67" i="63"/>
  <c r="AT52" i="63"/>
  <c r="AS52" i="63"/>
  <c r="AX132" i="63"/>
  <c r="AY132" i="63"/>
  <c r="AW59" i="63"/>
  <c r="AV59" i="63"/>
  <c r="AZ59" i="63"/>
  <c r="AW141" i="63"/>
  <c r="AV141" i="63"/>
  <c r="AZ141" i="63"/>
  <c r="AU219" i="63"/>
  <c r="AQ219" i="63"/>
  <c r="AR219" i="63"/>
  <c r="AZ161" i="63"/>
  <c r="AW161" i="63"/>
  <c r="AV161" i="63"/>
  <c r="AO213" i="63"/>
  <c r="AN213" i="63"/>
  <c r="BA234" i="63"/>
  <c r="BB234" i="63"/>
  <c r="AW147" i="63"/>
  <c r="AV147" i="63"/>
  <c r="AZ147" i="63"/>
  <c r="AT188" i="63"/>
  <c r="AS188" i="63"/>
  <c r="AT177" i="63"/>
  <c r="AS177" i="63"/>
  <c r="BD180" i="63"/>
  <c r="BC180" i="63"/>
  <c r="BF180" i="63" s="1"/>
  <c r="AS122" i="63"/>
  <c r="AT122" i="63"/>
  <c r="AV202" i="63"/>
  <c r="AW202" i="63"/>
  <c r="AZ202" i="63"/>
  <c r="AW195" i="63"/>
  <c r="AV195" i="63"/>
  <c r="AZ195" i="63"/>
  <c r="AZ184" i="63"/>
  <c r="AV184" i="63"/>
  <c r="AW184" i="63"/>
  <c r="AN130" i="63"/>
  <c r="AO130" i="63"/>
  <c r="BD94" i="63"/>
  <c r="BC94" i="63"/>
  <c r="BF94" i="63" s="1"/>
  <c r="AX30" i="63"/>
  <c r="AY30" i="63"/>
  <c r="BA251" i="63"/>
  <c r="BB251" i="63"/>
  <c r="AY66" i="63"/>
  <c r="AX66" i="63"/>
  <c r="AS156" i="63"/>
  <c r="AT156" i="63"/>
  <c r="AY239" i="63"/>
  <c r="AX239" i="63"/>
  <c r="AW83" i="63"/>
  <c r="AV83" i="63"/>
  <c r="AZ83" i="63"/>
  <c r="AV200" i="63"/>
  <c r="AW200" i="63"/>
  <c r="AZ200" i="63"/>
  <c r="BD160" i="63"/>
  <c r="BC160" i="63"/>
  <c r="BF160" i="63" s="1"/>
  <c r="AS121" i="63"/>
  <c r="AT121" i="63"/>
  <c r="AW115" i="63"/>
  <c r="AV115" i="63"/>
  <c r="AZ115" i="63"/>
  <c r="AW4" i="63"/>
  <c r="AV4" i="63"/>
  <c r="AZ4" i="63"/>
  <c r="AY241" i="63"/>
  <c r="AX241" i="63"/>
  <c r="AO73" i="63"/>
  <c r="AN73" i="63"/>
  <c r="AY249" i="63"/>
  <c r="AX249" i="63"/>
  <c r="AT68" i="63"/>
  <c r="AS68" i="63"/>
  <c r="AS74" i="63"/>
  <c r="AT74" i="63"/>
  <c r="BA242" i="63"/>
  <c r="BB242" i="63"/>
  <c r="BA227" i="63"/>
  <c r="BB227" i="63"/>
  <c r="AZ196" i="63"/>
  <c r="AV196" i="63"/>
  <c r="AW196" i="63"/>
  <c r="AW220" i="63"/>
  <c r="AZ220" i="63"/>
  <c r="AV220" i="63"/>
  <c r="AT182" i="63"/>
  <c r="AS182" i="63"/>
  <c r="AU210" i="63"/>
  <c r="AQ210" i="63"/>
  <c r="AR210" i="63"/>
  <c r="BA27" i="63"/>
  <c r="BB27" i="63"/>
  <c r="AY32" i="63"/>
  <c r="AX32" i="63"/>
  <c r="BB112" i="63"/>
  <c r="BA112" i="63"/>
  <c r="AY245" i="63"/>
  <c r="AX245" i="63"/>
  <c r="AS128" i="63"/>
  <c r="AT128" i="63"/>
  <c r="AW93" i="63"/>
  <c r="AZ93" i="63"/>
  <c r="AV93" i="63"/>
  <c r="AZ231" i="63"/>
  <c r="AW231" i="63"/>
  <c r="AV231" i="63"/>
  <c r="AY209" i="63"/>
  <c r="AX209" i="63"/>
  <c r="AZ111" i="63"/>
  <c r="AW111" i="63"/>
  <c r="AV111" i="63"/>
  <c r="AR34" i="63"/>
  <c r="AQ34" i="63"/>
  <c r="AU34" i="63"/>
  <c r="AY212" i="63"/>
  <c r="AX212" i="63"/>
  <c r="AV46" i="63"/>
  <c r="AW46" i="63"/>
  <c r="AZ46" i="63"/>
  <c r="AT135" i="63"/>
  <c r="AS135" i="63"/>
  <c r="BA256" i="63"/>
  <c r="BB256" i="63"/>
  <c r="AQ165" i="63"/>
  <c r="AU165" i="63"/>
  <c r="AR165" i="63"/>
  <c r="AV129" i="63"/>
  <c r="AZ129" i="63"/>
  <c r="AW129" i="63"/>
  <c r="AV55" i="63"/>
  <c r="AW55" i="63"/>
  <c r="AZ55" i="63"/>
  <c r="AU134" i="63"/>
  <c r="AR134" i="63"/>
  <c r="AQ134" i="63"/>
  <c r="AT49" i="63"/>
  <c r="AS49" i="63"/>
  <c r="AU207" i="63"/>
  <c r="AR207" i="63"/>
  <c r="AQ207" i="63"/>
  <c r="AU250" i="63"/>
  <c r="AQ250" i="63"/>
  <c r="AR250" i="63"/>
  <c r="AW105" i="63"/>
  <c r="AZ105" i="63"/>
  <c r="AV105" i="63"/>
  <c r="AS120" i="63"/>
  <c r="AT120" i="63"/>
  <c r="AU191" i="63"/>
  <c r="AR191" i="63"/>
  <c r="AQ191" i="63"/>
  <c r="AR47" i="63"/>
  <c r="AQ47" i="63"/>
  <c r="AU47" i="63"/>
  <c r="AW258" i="63"/>
  <c r="AZ258" i="63"/>
  <c r="AV258" i="63"/>
  <c r="AT65" i="63"/>
  <c r="AS65" i="63"/>
  <c r="BB41" i="63"/>
  <c r="BA41" i="63"/>
  <c r="AT174" i="63"/>
  <c r="AS174" i="63"/>
  <c r="AY113" i="63"/>
  <c r="AX113" i="63"/>
  <c r="AW226" i="63"/>
  <c r="AZ226" i="63"/>
  <c r="AV226" i="63"/>
  <c r="AN16" i="63"/>
  <c r="AO16" i="63"/>
  <c r="AS169" i="63"/>
  <c r="AT169" i="63"/>
  <c r="AZ167" i="63"/>
  <c r="AV167" i="63"/>
  <c r="AW167" i="63"/>
  <c r="AS123" i="63"/>
  <c r="AT123" i="63"/>
  <c r="AU149" i="63"/>
  <c r="AQ149" i="63"/>
  <c r="AR149" i="63"/>
  <c r="AS118" i="63"/>
  <c r="AT118" i="63"/>
  <c r="AQ10" i="63"/>
  <c r="AU10" i="63"/>
  <c r="AR10" i="63"/>
  <c r="AO140" i="63"/>
  <c r="AN140" i="63"/>
  <c r="BB35" i="63"/>
  <c r="BA35" i="63"/>
  <c r="AS23" i="63"/>
  <c r="AT23" i="63"/>
  <c r="AQ108" i="63"/>
  <c r="AU108" i="63"/>
  <c r="AR108" i="63"/>
  <c r="AY38" i="63"/>
  <c r="AX38" i="63"/>
  <c r="AY114" i="63"/>
  <c r="AX114" i="63"/>
  <c r="AT141" i="63"/>
  <c r="AS141" i="63"/>
  <c r="AS127" i="63"/>
  <c r="AT127" i="63"/>
  <c r="AN22" i="63"/>
  <c r="AO22" i="63"/>
  <c r="AT147" i="63"/>
  <c r="AS147" i="63"/>
  <c r="AV188" i="63"/>
  <c r="AW188" i="63"/>
  <c r="AZ188" i="63"/>
  <c r="AY230" i="63"/>
  <c r="AX230" i="63"/>
  <c r="AW122" i="63"/>
  <c r="AV122" i="63"/>
  <c r="AZ122" i="63"/>
  <c r="AT86" i="63"/>
  <c r="AS86" i="63"/>
  <c r="AT190" i="63"/>
  <c r="AS190" i="63"/>
  <c r="BA104" i="63"/>
  <c r="BB104" i="63"/>
  <c r="BA98" i="63"/>
  <c r="BB98" i="63"/>
  <c r="AT195" i="63"/>
  <c r="AS195" i="63"/>
  <c r="AT184" i="63"/>
  <c r="AS184" i="63"/>
  <c r="AQ130" i="63"/>
  <c r="AU130" i="63"/>
  <c r="AR130" i="63"/>
  <c r="BA136" i="63"/>
  <c r="BB136" i="63"/>
  <c r="AT53" i="63"/>
  <c r="AS53" i="63"/>
  <c r="AT255" i="63"/>
  <c r="AS255" i="63"/>
  <c r="AY117" i="63"/>
  <c r="AX117" i="63"/>
  <c r="AO186" i="63"/>
  <c r="AN186" i="63"/>
  <c r="AN44" i="63"/>
  <c r="AO44" i="63"/>
  <c r="BA76" i="63"/>
  <c r="BB76" i="63"/>
  <c r="AW208" i="63"/>
  <c r="AV208" i="63"/>
  <c r="AZ208" i="63"/>
  <c r="AQ201" i="63"/>
  <c r="AU201" i="63"/>
  <c r="AR201" i="63"/>
  <c r="AT102" i="63"/>
  <c r="AS102" i="63"/>
  <c r="AW121" i="63"/>
  <c r="AZ121" i="63"/>
  <c r="AV121" i="63"/>
  <c r="AX179" i="63"/>
  <c r="AY179" i="63"/>
  <c r="AT237" i="63"/>
  <c r="AS237" i="63"/>
  <c r="AN19" i="63"/>
  <c r="AO19" i="63"/>
  <c r="BA249" i="63"/>
  <c r="BB249" i="63"/>
  <c r="AY242" i="63"/>
  <c r="AX242" i="63"/>
  <c r="AX27" i="63"/>
  <c r="AY27" i="63"/>
  <c r="BB32" i="63"/>
  <c r="BA32" i="63"/>
  <c r="AY97" i="63"/>
  <c r="AX97" i="63"/>
  <c r="BA110" i="63"/>
  <c r="BB110" i="63"/>
  <c r="AV128" i="63"/>
  <c r="AW128" i="63"/>
  <c r="AZ128" i="63"/>
  <c r="AS93" i="63"/>
  <c r="AT93" i="63"/>
  <c r="AW42" i="63"/>
  <c r="AV42" i="63"/>
  <c r="AZ42" i="63"/>
  <c r="AX24" i="63"/>
  <c r="AY24" i="63"/>
  <c r="AU143" i="63"/>
  <c r="AQ143" i="63"/>
  <c r="AR143" i="63"/>
  <c r="AQ144" i="63"/>
  <c r="AU144" i="63"/>
  <c r="AR144" i="63"/>
  <c r="BA205" i="63"/>
  <c r="BB205" i="63"/>
  <c r="BA155" i="63"/>
  <c r="BB155" i="63"/>
  <c r="AZ45" i="63"/>
  <c r="AV45" i="63"/>
  <c r="AW45" i="63"/>
  <c r="BB106" i="63"/>
  <c r="BA106" i="63"/>
  <c r="AY256" i="63"/>
  <c r="AX256" i="63"/>
  <c r="AS129" i="63"/>
  <c r="AT129" i="63"/>
  <c r="AR37" i="63"/>
  <c r="AQ37" i="63"/>
  <c r="AU37" i="63"/>
  <c r="BD183" i="63"/>
  <c r="BC183" i="63"/>
  <c r="BF183" i="63" s="1"/>
  <c r="AV236" i="63"/>
  <c r="AZ236" i="63"/>
  <c r="AW236" i="63"/>
  <c r="AO250" i="63"/>
  <c r="AN250" i="63"/>
  <c r="AY253" i="63"/>
  <c r="AX253" i="63"/>
  <c r="AT105" i="63"/>
  <c r="AS105" i="63"/>
  <c r="AZ120" i="63"/>
  <c r="AV120" i="63"/>
  <c r="AW120" i="63"/>
  <c r="BA228" i="63"/>
  <c r="BB228" i="63"/>
  <c r="AO47" i="63"/>
  <c r="AN47" i="63"/>
  <c r="AW65" i="63"/>
  <c r="AZ65" i="63"/>
  <c r="AV65" i="63"/>
  <c r="AR189" i="63"/>
  <c r="AQ189" i="63"/>
  <c r="AU189" i="63"/>
  <c r="AT173" i="63"/>
  <c r="AS173" i="63"/>
  <c r="AZ169" i="63"/>
  <c r="AW169" i="63"/>
  <c r="AV169" i="63"/>
  <c r="AZ123" i="63"/>
  <c r="AV123" i="63"/>
  <c r="AW123" i="63"/>
  <c r="AS166" i="63"/>
  <c r="AT166" i="63"/>
  <c r="AT56" i="63"/>
  <c r="AS56" i="63"/>
  <c r="AW118" i="63"/>
  <c r="AZ118" i="63"/>
  <c r="AV118" i="63"/>
  <c r="AY70" i="63"/>
  <c r="AX70" i="63"/>
  <c r="AU140" i="63"/>
  <c r="AQ140" i="63"/>
  <c r="AR140" i="63"/>
  <c r="AX9" i="63"/>
  <c r="AY9" i="63"/>
  <c r="AW39" i="63"/>
  <c r="AV39" i="63"/>
  <c r="AZ39" i="63"/>
  <c r="AZ246" i="63"/>
  <c r="AW246" i="63"/>
  <c r="AV246" i="63"/>
  <c r="AO67" i="63"/>
  <c r="AN67" i="63"/>
  <c r="AV23" i="63"/>
  <c r="AW23" i="63"/>
  <c r="AZ23" i="63"/>
  <c r="AV52" i="63"/>
  <c r="AZ52" i="63"/>
  <c r="AW52" i="63"/>
  <c r="BB38" i="63"/>
  <c r="BA38" i="63"/>
  <c r="AO204" i="63"/>
  <c r="AN204" i="63"/>
  <c r="AY92" i="63"/>
  <c r="AX92" i="63"/>
  <c r="AT59" i="63"/>
  <c r="AS59" i="63"/>
  <c r="AW127" i="63"/>
  <c r="AZ127" i="63"/>
  <c r="AV127" i="63"/>
  <c r="AW168" i="63"/>
  <c r="AV168" i="63"/>
  <c r="AZ168" i="63"/>
  <c r="AQ150" i="63"/>
  <c r="AU150" i="63"/>
  <c r="AR150" i="63"/>
  <c r="AS243" i="63"/>
  <c r="AT243" i="63"/>
  <c r="AY176" i="63"/>
  <c r="AX176" i="63"/>
  <c r="BA230" i="63"/>
  <c r="BB230" i="63"/>
  <c r="AW86" i="63"/>
  <c r="AV86" i="63"/>
  <c r="AZ86" i="63"/>
  <c r="AW36" i="63"/>
  <c r="AV36" i="63"/>
  <c r="AZ36" i="63"/>
  <c r="AZ190" i="63"/>
  <c r="AW190" i="63"/>
  <c r="AV190" i="63"/>
  <c r="AS202" i="63"/>
  <c r="AT202" i="63"/>
  <c r="AO85" i="63"/>
  <c r="AN85" i="63"/>
  <c r="AY203" i="63"/>
  <c r="AX203" i="63"/>
  <c r="AZ48" i="63"/>
  <c r="AV48" i="63"/>
  <c r="AW48" i="63"/>
  <c r="AY136" i="63"/>
  <c r="AX136" i="63"/>
  <c r="AN153" i="63"/>
  <c r="AO153" i="63"/>
  <c r="AW255" i="63"/>
  <c r="AZ255" i="63"/>
  <c r="AV255" i="63"/>
  <c r="AS163" i="63"/>
  <c r="AT163" i="63"/>
  <c r="AR186" i="63"/>
  <c r="AQ186" i="63"/>
  <c r="AU186" i="63"/>
  <c r="AR44" i="63"/>
  <c r="AQ44" i="63"/>
  <c r="AU44" i="63"/>
  <c r="AY76" i="63"/>
  <c r="AX76" i="63"/>
  <c r="AS208" i="63"/>
  <c r="AT208" i="63"/>
  <c r="AY69" i="63"/>
  <c r="AX69" i="63"/>
  <c r="AY84" i="63"/>
  <c r="AX84" i="63"/>
  <c r="AO201" i="63"/>
  <c r="AN201" i="63"/>
  <c r="AW102" i="63"/>
  <c r="AV102" i="63"/>
  <c r="AZ102" i="63"/>
  <c r="AW206" i="63"/>
  <c r="AV206" i="63"/>
  <c r="AZ206" i="63"/>
  <c r="BB179" i="63"/>
  <c r="BA179" i="63"/>
  <c r="AT185" i="63"/>
  <c r="AS185" i="63"/>
  <c r="BB26" i="63"/>
  <c r="BA26" i="63"/>
  <c r="AQ19" i="63"/>
  <c r="AU19" i="63"/>
  <c r="AR19" i="63"/>
  <c r="AW192" i="63"/>
  <c r="AZ192" i="63"/>
  <c r="AV192" i="63"/>
  <c r="AW33" i="63"/>
  <c r="AV33" i="63"/>
  <c r="AZ33" i="63"/>
  <c r="BB131" i="63"/>
  <c r="BA131" i="63"/>
  <c r="AU187" i="63"/>
  <c r="AR187" i="63"/>
  <c r="AQ187" i="63"/>
  <c r="AS233" i="63"/>
  <c r="AT233" i="63"/>
  <c r="BA97" i="63"/>
  <c r="BB97" i="63"/>
  <c r="AS175" i="63"/>
  <c r="AT175" i="63"/>
  <c r="BB14" i="63"/>
  <c r="BA14" i="63"/>
  <c r="BA209" i="63"/>
  <c r="BB209" i="63"/>
  <c r="AW99" i="63"/>
  <c r="AZ99" i="63"/>
  <c r="AV99" i="63"/>
  <c r="AV172" i="63"/>
  <c r="AZ172" i="63"/>
  <c r="AW172" i="63"/>
  <c r="AT257" i="63"/>
  <c r="AS257" i="63"/>
  <c r="AQ225" i="63"/>
  <c r="AU225" i="63"/>
  <c r="AR225" i="63"/>
  <c r="AN34" i="63"/>
  <c r="AO34" i="63"/>
  <c r="BA24" i="63"/>
  <c r="BB24" i="63"/>
  <c r="AW50" i="63"/>
  <c r="AZ50" i="63"/>
  <c r="AV50" i="63"/>
  <c r="AT45" i="63"/>
  <c r="AS45" i="63"/>
  <c r="AO82" i="63"/>
  <c r="AN82" i="63"/>
  <c r="AW87" i="63"/>
  <c r="AZ87" i="63"/>
  <c r="AV87" i="63"/>
  <c r="BB20" i="63"/>
  <c r="BA20" i="63"/>
  <c r="AV49" i="63"/>
  <c r="AW49" i="63"/>
  <c r="AZ49" i="63"/>
  <c r="AY224" i="63"/>
  <c r="AX224" i="63"/>
  <c r="AT252" i="63"/>
  <c r="AS252" i="63"/>
  <c r="BC58" i="63"/>
  <c r="BF58" i="63" s="1"/>
  <c r="BD58" i="63"/>
  <c r="AW217" i="63"/>
  <c r="AZ217" i="63"/>
  <c r="AV217" i="63"/>
  <c r="BB253" i="63"/>
  <c r="BA253" i="63"/>
  <c r="AO240" i="63"/>
  <c r="AN240" i="63"/>
  <c r="AT238" i="63"/>
  <c r="AS238" i="63"/>
  <c r="AY91" i="63"/>
  <c r="AX91" i="63"/>
  <c r="AN189" i="63"/>
  <c r="AO189" i="63"/>
  <c r="AW235" i="63"/>
  <c r="AZ235" i="63"/>
  <c r="AV235" i="63"/>
  <c r="AW173" i="63"/>
  <c r="AV173" i="63"/>
  <c r="AZ173" i="63"/>
  <c r="BC214" i="63"/>
  <c r="BF214" i="63" s="1"/>
  <c r="BD214" i="63"/>
  <c r="AT216" i="63"/>
  <c r="AS216" i="63"/>
  <c r="BB88" i="63"/>
  <c r="BA88" i="63"/>
  <c r="AY75" i="63"/>
  <c r="AX75" i="63"/>
  <c r="AV166" i="63"/>
  <c r="AZ166" i="63"/>
  <c r="AW166" i="63"/>
  <c r="AN10" i="63"/>
  <c r="AO10" i="63"/>
  <c r="BA9" i="63"/>
  <c r="BB9" i="63"/>
  <c r="AO137" i="63"/>
  <c r="AN137" i="63"/>
  <c r="AU79" i="63"/>
  <c r="AR79" i="63"/>
  <c r="AQ79" i="63"/>
  <c r="AQ204" i="63"/>
  <c r="AU204" i="63"/>
  <c r="AR204" i="63"/>
  <c r="BA114" i="63"/>
  <c r="BB114" i="63"/>
  <c r="BA92" i="63"/>
  <c r="BB92" i="63"/>
  <c r="BD64" i="63"/>
  <c r="BC64" i="63"/>
  <c r="BF64" i="63" s="1"/>
  <c r="AT168" i="63"/>
  <c r="AS168" i="63"/>
  <c r="BA3" i="63"/>
  <c r="BB3" i="63"/>
  <c r="BA176" i="63"/>
  <c r="BB176" i="63"/>
  <c r="AW198" i="63"/>
  <c r="AV198" i="63"/>
  <c r="AZ198" i="63"/>
  <c r="AW154" i="63"/>
  <c r="AZ154" i="63"/>
  <c r="AV154" i="63"/>
  <c r="AY199" i="63"/>
  <c r="AX199" i="63"/>
  <c r="BB8" i="63"/>
  <c r="BA8" i="63"/>
  <c r="AY142" i="63"/>
  <c r="AX142" i="63"/>
  <c r="AU85" i="63"/>
  <c r="AQ85" i="63"/>
  <c r="AR85" i="63"/>
  <c r="AY104" i="63"/>
  <c r="AX104" i="63"/>
  <c r="AX98" i="63"/>
  <c r="AY98" i="63"/>
  <c r="AQ138" i="63"/>
  <c r="AU138" i="63"/>
  <c r="AR138" i="63"/>
  <c r="BA203" i="63"/>
  <c r="BB203" i="63"/>
  <c r="AT48" i="63"/>
  <c r="AS48" i="63"/>
  <c r="AS119" i="63"/>
  <c r="AT119" i="63"/>
  <c r="AY72" i="63"/>
  <c r="AX72" i="63"/>
  <c r="AZ163" i="63"/>
  <c r="AW163" i="63"/>
  <c r="AV163" i="63"/>
  <c r="BA117" i="63"/>
  <c r="BB117" i="63"/>
  <c r="BB69" i="63"/>
  <c r="BA69" i="63"/>
  <c r="BB84" i="63"/>
  <c r="BA84" i="63"/>
  <c r="AU244" i="63"/>
  <c r="AQ244" i="63"/>
  <c r="AR244" i="63"/>
  <c r="BB77" i="63"/>
  <c r="BA77" i="63"/>
  <c r="AY101" i="63"/>
  <c r="AX101" i="63"/>
  <c r="AV185" i="63"/>
  <c r="AW185" i="63"/>
  <c r="AZ185" i="63"/>
  <c r="AY26" i="63"/>
  <c r="AX26" i="63"/>
  <c r="AZ237" i="63"/>
  <c r="AV237" i="63"/>
  <c r="AW237" i="63"/>
  <c r="AS192" i="63"/>
  <c r="AT192" i="63"/>
  <c r="AU181" i="63"/>
  <c r="AQ181" i="63"/>
  <c r="AR181" i="63"/>
  <c r="AY131" i="63"/>
  <c r="AX131" i="63"/>
  <c r="BB96" i="63"/>
  <c r="BA96" i="63"/>
  <c r="AZ233" i="63"/>
  <c r="AW233" i="63"/>
  <c r="AV233" i="63"/>
  <c r="BB29" i="63"/>
  <c r="BA29" i="63"/>
  <c r="AT63" i="63"/>
  <c r="AS63" i="63"/>
  <c r="AX110" i="63"/>
  <c r="AY110" i="63"/>
  <c r="AW175" i="63"/>
  <c r="AZ175" i="63"/>
  <c r="AV175" i="63"/>
  <c r="AY14" i="63"/>
  <c r="AX14" i="63"/>
  <c r="AT99" i="63"/>
  <c r="AS99" i="63"/>
  <c r="AS172" i="63"/>
  <c r="AT172" i="63"/>
  <c r="AW257" i="63"/>
  <c r="AV257" i="63"/>
  <c r="AZ257" i="63"/>
  <c r="AO225" i="63"/>
  <c r="AN225" i="63"/>
  <c r="AW223" i="63"/>
  <c r="AV223" i="63"/>
  <c r="AZ223" i="63"/>
  <c r="AT71" i="63"/>
  <c r="AS71" i="63"/>
  <c r="AQ31" i="63"/>
  <c r="AU31" i="63"/>
  <c r="AR31" i="63"/>
  <c r="AN144" i="63"/>
  <c r="AO144" i="63"/>
  <c r="AX205" i="63"/>
  <c r="AY205" i="63"/>
  <c r="AX155" i="63"/>
  <c r="AY155" i="63"/>
  <c r="AY106" i="63"/>
  <c r="AX106" i="63"/>
  <c r="AU82" i="63"/>
  <c r="AQ82" i="63"/>
  <c r="AR82" i="63"/>
  <c r="AS87" i="63"/>
  <c r="AT87" i="63"/>
  <c r="AY20" i="63"/>
  <c r="AX20" i="63"/>
  <c r="AN37" i="63"/>
  <c r="AO37" i="63"/>
  <c r="AW252" i="63"/>
  <c r="AZ252" i="63"/>
  <c r="AV252" i="63"/>
  <c r="AT217" i="63"/>
  <c r="AS217" i="63"/>
  <c r="BB43" i="63"/>
  <c r="BA43" i="63"/>
  <c r="AY228" i="63"/>
  <c r="AX228" i="63"/>
  <c r="AR40" i="63"/>
  <c r="AQ40" i="63"/>
  <c r="AU40" i="63"/>
  <c r="AU240" i="63"/>
  <c r="AR240" i="63"/>
  <c r="AQ240" i="63"/>
  <c r="AT90" i="63"/>
  <c r="AS90" i="63"/>
  <c r="AX18" i="63"/>
  <c r="AY18" i="63"/>
  <c r="AW238" i="63"/>
  <c r="AZ238" i="63"/>
  <c r="AV238" i="63"/>
  <c r="BB91" i="63"/>
  <c r="BA91" i="63"/>
  <c r="AS235" i="63"/>
  <c r="AT235" i="63"/>
  <c r="AS5" i="63"/>
  <c r="AT5" i="63"/>
  <c r="AW216" i="63"/>
  <c r="AV216" i="63"/>
  <c r="AZ216" i="63"/>
  <c r="AY88" i="63"/>
  <c r="AX88" i="63"/>
  <c r="BB75" i="63"/>
  <c r="BA75" i="63"/>
  <c r="BD197" i="63"/>
  <c r="BC197" i="63"/>
  <c r="BF197" i="63" s="1"/>
  <c r="AR62" i="63"/>
  <c r="AQ62" i="63"/>
  <c r="AU62" i="63"/>
  <c r="AY89" i="63"/>
  <c r="AX89" i="63"/>
  <c r="AZ78" i="63"/>
  <c r="AW78" i="63"/>
  <c r="AV78" i="63"/>
  <c r="AS39" i="63"/>
  <c r="AT39" i="63"/>
  <c r="AT57" i="63"/>
  <c r="AS57" i="63"/>
  <c r="AZ54" i="63"/>
  <c r="AW54" i="63"/>
  <c r="AV54" i="63"/>
  <c r="AN150" i="63"/>
  <c r="AO150" i="63"/>
  <c r="AS218" i="63"/>
  <c r="AT218" i="63"/>
  <c r="AZ243" i="63"/>
  <c r="AW243" i="63"/>
  <c r="AV243" i="63"/>
  <c r="AT60" i="63"/>
  <c r="AS60" i="63"/>
  <c r="AT198" i="63"/>
  <c r="AS198" i="63"/>
  <c r="AS154" i="63"/>
  <c r="AT154" i="63"/>
  <c r="BA199" i="63"/>
  <c r="BB199" i="63"/>
  <c r="AS36" i="63"/>
  <c r="AT36" i="63"/>
  <c r="AW162" i="63"/>
  <c r="AV162" i="63"/>
  <c r="AZ162" i="63"/>
  <c r="AO247" i="63"/>
  <c r="AN247" i="63"/>
  <c r="AY8" i="63"/>
  <c r="AX8" i="63"/>
  <c r="BA142" i="63"/>
  <c r="BB142" i="63"/>
  <c r="AW211" i="63"/>
  <c r="AZ211" i="63"/>
  <c r="AV211" i="63"/>
  <c r="AW80" i="63"/>
  <c r="AZ80" i="63"/>
  <c r="AV80" i="63"/>
  <c r="AX178" i="63"/>
  <c r="AY178" i="63"/>
  <c r="AN138" i="63"/>
  <c r="AO138" i="63"/>
  <c r="AY6" i="63"/>
  <c r="AX6" i="63"/>
  <c r="AQ153" i="63"/>
  <c r="AU153" i="63"/>
  <c r="AR153" i="63"/>
  <c r="AW119" i="63"/>
  <c r="AV119" i="63"/>
  <c r="AZ119" i="63"/>
  <c r="BB72" i="63"/>
  <c r="BA72" i="63"/>
  <c r="BA30" i="63"/>
  <c r="BB30" i="63"/>
  <c r="AT232" i="63"/>
  <c r="AS232" i="63"/>
  <c r="AW229" i="63"/>
  <c r="AV229" i="63"/>
  <c r="AZ229" i="63"/>
  <c r="AX251" i="63"/>
  <c r="AY251" i="63"/>
  <c r="BB66" i="63"/>
  <c r="BA66" i="63"/>
  <c r="AN159" i="63"/>
  <c r="AO159" i="63"/>
  <c r="BA239" i="63"/>
  <c r="BB239" i="63"/>
  <c r="AO254" i="63"/>
  <c r="AN254" i="63"/>
  <c r="AY103" i="63"/>
  <c r="AX103" i="63"/>
  <c r="AN25" i="63"/>
  <c r="AO25" i="63"/>
  <c r="AO244" i="63"/>
  <c r="AN244" i="63"/>
  <c r="AS206" i="63"/>
  <c r="AT206" i="63"/>
  <c r="AS116" i="63"/>
  <c r="AT116" i="63"/>
  <c r="BA101" i="63"/>
  <c r="BB101" i="63"/>
  <c r="AT7" i="63"/>
  <c r="AS7" i="63"/>
  <c r="AQ28" i="63"/>
  <c r="AU28" i="63"/>
  <c r="AR28" i="63"/>
  <c r="AU73" i="63"/>
  <c r="AR73" i="63"/>
  <c r="AQ73" i="63"/>
  <c r="AX12" i="63"/>
  <c r="AY12" i="63"/>
  <c r="AN181" i="63"/>
  <c r="AO181" i="63"/>
  <c r="AS33" i="63"/>
  <c r="AT33" i="63"/>
  <c r="AN187" i="63"/>
  <c r="AO187" i="63"/>
  <c r="AO210" i="63"/>
  <c r="AN210" i="63"/>
  <c r="AS126" i="63"/>
  <c r="AT126" i="63"/>
  <c r="AY29" i="63"/>
  <c r="AX29" i="63"/>
  <c r="AZ63" i="63"/>
  <c r="AV63" i="63"/>
  <c r="AW63" i="63"/>
  <c r="AZ51" i="63"/>
  <c r="AW51" i="63"/>
  <c r="AV51" i="63"/>
  <c r="AS248" i="63"/>
  <c r="AT248" i="63"/>
  <c r="BB245" i="63"/>
  <c r="BA245" i="63"/>
  <c r="AY148" i="63"/>
  <c r="AX148" i="63"/>
  <c r="AN13" i="63"/>
  <c r="AO13" i="63"/>
  <c r="AS223" i="63"/>
  <c r="AT223" i="63"/>
  <c r="AW71" i="63"/>
  <c r="AV71" i="63"/>
  <c r="AZ71" i="63"/>
  <c r="AN31" i="63"/>
  <c r="AO31" i="63"/>
  <c r="AQ171" i="63"/>
  <c r="AU171" i="63"/>
  <c r="AR171" i="63"/>
  <c r="AO152" i="63"/>
  <c r="AN152" i="63"/>
  <c r="AS50" i="63"/>
  <c r="AT50" i="63"/>
  <c r="AX15" i="63"/>
  <c r="AY15" i="63"/>
  <c r="AS124" i="63"/>
  <c r="AT124" i="63"/>
  <c r="AT55" i="63"/>
  <c r="AS55" i="63"/>
  <c r="BA224" i="63"/>
  <c r="BB224" i="63"/>
  <c r="AS125" i="63"/>
  <c r="AT125" i="63"/>
  <c r="AX43" i="63"/>
  <c r="AY43" i="63"/>
  <c r="AS11" i="63"/>
  <c r="AT11" i="63"/>
  <c r="AY146" i="63"/>
  <c r="AX146" i="63"/>
  <c r="BB81" i="63"/>
  <c r="BA81" i="63"/>
  <c r="AW90" i="63"/>
  <c r="AV90" i="63"/>
  <c r="AZ90" i="63"/>
  <c r="BD100" i="63"/>
  <c r="BC100" i="63"/>
  <c r="BF100" i="63" s="1"/>
  <c r="BA18" i="63"/>
  <c r="BB18" i="63"/>
  <c r="AQ16" i="63"/>
  <c r="AU16" i="63"/>
  <c r="AR16" i="63"/>
  <c r="AW5" i="63"/>
  <c r="AV5" i="63"/>
  <c r="AZ5" i="63"/>
  <c r="AO149" i="63"/>
  <c r="AN149" i="63"/>
  <c r="AO62" i="63"/>
  <c r="AN62" i="63"/>
  <c r="BA89" i="63"/>
  <c r="BB89" i="63"/>
  <c r="AX21" i="63"/>
  <c r="AY21" i="63"/>
  <c r="BC61" i="63"/>
  <c r="BF61" i="63" s="1"/>
  <c r="BD61" i="63"/>
  <c r="AS17" i="63"/>
  <c r="AT17" i="63"/>
  <c r="AU137" i="63"/>
  <c r="AQ137" i="63"/>
  <c r="AR137" i="63"/>
  <c r="AO79" i="63"/>
  <c r="AN79" i="63"/>
  <c r="AO108" i="63"/>
  <c r="AN108" i="63"/>
  <c r="BA132" i="63"/>
  <c r="BB132" i="63"/>
  <c r="AZ57" i="63"/>
  <c r="AW57" i="63"/>
  <c r="AV57" i="63"/>
  <c r="AT54" i="63"/>
  <c r="AS54" i="63"/>
  <c r="AO219" i="63"/>
  <c r="AN219" i="63"/>
  <c r="AT161" i="63"/>
  <c r="AS161" i="63"/>
  <c r="BC249" i="64"/>
  <c r="BF249" i="64" s="1"/>
  <c r="BD249" i="64"/>
  <c r="AS165" i="64"/>
  <c r="AT165" i="64"/>
  <c r="AV169" i="64"/>
  <c r="AW169" i="64"/>
  <c r="AZ169" i="64"/>
  <c r="AV160" i="64"/>
  <c r="AW160" i="64"/>
  <c r="AZ160" i="64"/>
  <c r="AW183" i="64"/>
  <c r="AZ183" i="64"/>
  <c r="AV183" i="64"/>
  <c r="AU250" i="64"/>
  <c r="AQ250" i="64"/>
  <c r="AR250" i="64"/>
  <c r="AW180" i="64"/>
  <c r="AV180" i="64"/>
  <c r="AZ180" i="64"/>
  <c r="AZ219" i="64"/>
  <c r="AV219" i="64"/>
  <c r="AW219" i="64"/>
  <c r="AO173" i="64"/>
  <c r="AN173" i="64"/>
  <c r="AS240" i="64"/>
  <c r="AT240" i="64"/>
  <c r="BD198" i="64"/>
  <c r="BC198" i="64"/>
  <c r="BF198" i="64" s="1"/>
  <c r="AU238" i="64"/>
  <c r="AQ238" i="64"/>
  <c r="AR238" i="64"/>
  <c r="AW179" i="64"/>
  <c r="AZ179" i="64"/>
  <c r="AV179" i="64"/>
  <c r="AT174" i="64"/>
  <c r="AS174" i="64"/>
  <c r="AT245" i="64"/>
  <c r="AS245" i="64"/>
  <c r="AW188" i="64"/>
  <c r="AV188" i="64"/>
  <c r="AZ188" i="64"/>
  <c r="AS168" i="64"/>
  <c r="AT168" i="64"/>
  <c r="AT251" i="64"/>
  <c r="AS251" i="64"/>
  <c r="AU232" i="64"/>
  <c r="AQ232" i="64"/>
  <c r="AR232" i="64"/>
  <c r="AW178" i="64"/>
  <c r="AV178" i="64"/>
  <c r="AZ178" i="64"/>
  <c r="AV162" i="64"/>
  <c r="AW162" i="64"/>
  <c r="AZ162" i="64"/>
  <c r="BB206" i="64"/>
  <c r="BA206" i="64"/>
  <c r="AV167" i="64"/>
  <c r="AZ167" i="64"/>
  <c r="AW167" i="64"/>
  <c r="AZ229" i="64"/>
  <c r="AV229" i="64"/>
  <c r="AW229" i="64"/>
  <c r="BA197" i="64"/>
  <c r="BB197" i="64"/>
  <c r="AQ227" i="64"/>
  <c r="AR227" i="64"/>
  <c r="AU227" i="64"/>
  <c r="AZ248" i="64"/>
  <c r="AV248" i="64"/>
  <c r="AW248" i="64"/>
  <c r="AS163" i="64"/>
  <c r="AT163" i="64"/>
  <c r="AQ182" i="64"/>
  <c r="AR182" i="64"/>
  <c r="AU182" i="64"/>
  <c r="AT216" i="64"/>
  <c r="AS216" i="64"/>
  <c r="AV165" i="64"/>
  <c r="AW165" i="64"/>
  <c r="AZ165" i="64"/>
  <c r="AY156" i="64"/>
  <c r="AX156" i="64"/>
  <c r="AS183" i="64"/>
  <c r="AT183" i="64"/>
  <c r="AW189" i="64"/>
  <c r="AV189" i="64"/>
  <c r="AZ189" i="64"/>
  <c r="AO250" i="64"/>
  <c r="AN250" i="64"/>
  <c r="AX144" i="64"/>
  <c r="AY144" i="64"/>
  <c r="AT204" i="64"/>
  <c r="AS204" i="64"/>
  <c r="AV233" i="64"/>
  <c r="AW233" i="64"/>
  <c r="AZ233" i="64"/>
  <c r="AS164" i="64"/>
  <c r="AT164" i="64"/>
  <c r="BD159" i="64"/>
  <c r="BC159" i="64"/>
  <c r="BF159" i="64" s="1"/>
  <c r="BA234" i="64"/>
  <c r="BB234" i="64"/>
  <c r="AN221" i="64"/>
  <c r="AO221" i="64"/>
  <c r="AV252" i="64"/>
  <c r="AW252" i="64"/>
  <c r="AZ252" i="64"/>
  <c r="AW174" i="64"/>
  <c r="AV174" i="64"/>
  <c r="AZ174" i="64"/>
  <c r="AZ222" i="64"/>
  <c r="AV222" i="64"/>
  <c r="AW222" i="64"/>
  <c r="AX203" i="64"/>
  <c r="AY203" i="64"/>
  <c r="AV168" i="64"/>
  <c r="AW168" i="64"/>
  <c r="AZ168" i="64"/>
  <c r="AZ251" i="64"/>
  <c r="AV251" i="64"/>
  <c r="AW251" i="64"/>
  <c r="AV142" i="64"/>
  <c r="AW142" i="64"/>
  <c r="AZ142" i="64"/>
  <c r="AO232" i="64"/>
  <c r="AN232" i="64"/>
  <c r="AY247" i="64"/>
  <c r="AX247" i="64"/>
  <c r="AT178" i="64"/>
  <c r="AS178" i="64"/>
  <c r="AU244" i="64"/>
  <c r="AR244" i="64"/>
  <c r="AQ244" i="64"/>
  <c r="BA241" i="64"/>
  <c r="BB241" i="64"/>
  <c r="AU215" i="64"/>
  <c r="AQ215" i="64"/>
  <c r="AR215" i="64"/>
  <c r="AZ150" i="64"/>
  <c r="AV150" i="64"/>
  <c r="AW150" i="64"/>
  <c r="AW257" i="64"/>
  <c r="AZ257" i="64"/>
  <c r="AV257" i="64"/>
  <c r="AX197" i="64"/>
  <c r="AY197" i="64"/>
  <c r="AN227" i="64"/>
  <c r="AO227" i="64"/>
  <c r="AX201" i="64"/>
  <c r="AY201" i="64"/>
  <c r="AU256" i="64"/>
  <c r="AQ256" i="64"/>
  <c r="AR256" i="64"/>
  <c r="AW171" i="64"/>
  <c r="AZ171" i="64"/>
  <c r="AV171" i="64"/>
  <c r="AO153" i="64"/>
  <c r="AN153" i="64"/>
  <c r="AU154" i="64"/>
  <c r="AQ154" i="64"/>
  <c r="AR154" i="64"/>
  <c r="AZ212" i="64"/>
  <c r="AW212" i="64"/>
  <c r="AV212" i="64"/>
  <c r="AW152" i="64"/>
  <c r="AZ152" i="64"/>
  <c r="AV152" i="64"/>
  <c r="BB156" i="64"/>
  <c r="BA156" i="64"/>
  <c r="AW148" i="64"/>
  <c r="AZ148" i="64"/>
  <c r="AV148" i="64"/>
  <c r="AT189" i="64"/>
  <c r="AS189" i="64"/>
  <c r="BA144" i="64"/>
  <c r="BB144" i="64"/>
  <c r="AT219" i="64"/>
  <c r="AS219" i="64"/>
  <c r="BA143" i="64"/>
  <c r="BB143" i="64"/>
  <c r="AQ192" i="64"/>
  <c r="AR192" i="64"/>
  <c r="AU192" i="64"/>
  <c r="AN217" i="64"/>
  <c r="AO217" i="64"/>
  <c r="AN211" i="64"/>
  <c r="AO211" i="64"/>
  <c r="AV240" i="64"/>
  <c r="AW240" i="64"/>
  <c r="AZ240" i="64"/>
  <c r="AY157" i="64"/>
  <c r="AX157" i="64"/>
  <c r="AW184" i="64"/>
  <c r="AZ184" i="64"/>
  <c r="AV184" i="64"/>
  <c r="AS258" i="64"/>
  <c r="AT258" i="64"/>
  <c r="AN223" i="64"/>
  <c r="AO223" i="64"/>
  <c r="AO238" i="64"/>
  <c r="AN238" i="64"/>
  <c r="AW177" i="64"/>
  <c r="AZ177" i="64"/>
  <c r="AV177" i="64"/>
  <c r="AT222" i="64"/>
  <c r="AS222" i="64"/>
  <c r="AW245" i="64"/>
  <c r="AZ245" i="64"/>
  <c r="AV245" i="64"/>
  <c r="AS161" i="64"/>
  <c r="AT161" i="64"/>
  <c r="AV147" i="64"/>
  <c r="AW147" i="64"/>
  <c r="AZ147" i="64"/>
  <c r="BC191" i="64"/>
  <c r="BF191" i="64" s="1"/>
  <c r="BD191" i="64"/>
  <c r="AO244" i="64"/>
  <c r="AN244" i="64"/>
  <c r="BD230" i="64"/>
  <c r="BC230" i="64"/>
  <c r="BF230" i="64" s="1"/>
  <c r="AO256" i="64"/>
  <c r="AN256" i="64"/>
  <c r="AV163" i="64"/>
  <c r="AW163" i="64"/>
  <c r="AZ163" i="64"/>
  <c r="AS171" i="64"/>
  <c r="AT171" i="64"/>
  <c r="AR153" i="64"/>
  <c r="AQ153" i="64"/>
  <c r="AU153" i="64"/>
  <c r="BA235" i="64"/>
  <c r="BB235" i="64"/>
  <c r="AX199" i="64"/>
  <c r="AY199" i="64"/>
  <c r="AO154" i="64"/>
  <c r="AN154" i="64"/>
  <c r="AT212" i="64"/>
  <c r="AS212" i="64"/>
  <c r="BB146" i="64"/>
  <c r="BA146" i="64"/>
  <c r="AS152" i="64"/>
  <c r="AT152" i="64"/>
  <c r="BA202" i="64"/>
  <c r="BB202" i="64"/>
  <c r="AT148" i="64"/>
  <c r="AS148" i="64"/>
  <c r="AX143" i="64"/>
  <c r="AY143" i="64"/>
  <c r="AN192" i="64"/>
  <c r="AO192" i="64"/>
  <c r="BB176" i="64"/>
  <c r="BA176" i="64"/>
  <c r="AR205" i="64"/>
  <c r="AU205" i="64"/>
  <c r="AQ205" i="64"/>
  <c r="BB157" i="64"/>
  <c r="BA157" i="64"/>
  <c r="AV164" i="64"/>
  <c r="AZ164" i="64"/>
  <c r="AW164" i="64"/>
  <c r="AS184" i="64"/>
  <c r="AT184" i="64"/>
  <c r="AX234" i="64"/>
  <c r="AY234" i="64"/>
  <c r="AS166" i="64"/>
  <c r="AT166" i="64"/>
  <c r="AT177" i="64"/>
  <c r="AS177" i="64"/>
  <c r="AT246" i="64"/>
  <c r="AS246" i="64"/>
  <c r="AZ225" i="64"/>
  <c r="AV225" i="64"/>
  <c r="AW225" i="64"/>
  <c r="AZ210" i="64"/>
  <c r="AV210" i="64"/>
  <c r="AW210" i="64"/>
  <c r="AQ224" i="64"/>
  <c r="AU224" i="64"/>
  <c r="AR224" i="64"/>
  <c r="AS142" i="64"/>
  <c r="AT142" i="64"/>
  <c r="AS170" i="64"/>
  <c r="AT170" i="64"/>
  <c r="BA185" i="64"/>
  <c r="BB185" i="64"/>
  <c r="AX241" i="64"/>
  <c r="AY241" i="64"/>
  <c r="AN215" i="64"/>
  <c r="AO215" i="64"/>
  <c r="AS150" i="64"/>
  <c r="AT150" i="64"/>
  <c r="BB201" i="64"/>
  <c r="BA201" i="64"/>
  <c r="AX235" i="64"/>
  <c r="AY235" i="64"/>
  <c r="BA199" i="64"/>
  <c r="BB199" i="64"/>
  <c r="AW190" i="64"/>
  <c r="AV190" i="64"/>
  <c r="AZ190" i="64"/>
  <c r="AT228" i="64"/>
  <c r="AS228" i="64"/>
  <c r="AX146" i="64"/>
  <c r="AY146" i="64"/>
  <c r="AS169" i="64"/>
  <c r="AT169" i="64"/>
  <c r="BC187" i="64"/>
  <c r="BF187" i="64" s="1"/>
  <c r="BD187" i="64"/>
  <c r="AS160" i="64"/>
  <c r="AT160" i="64"/>
  <c r="AX202" i="64"/>
  <c r="AY202" i="64"/>
  <c r="AX239" i="64"/>
  <c r="AY239" i="64"/>
  <c r="BD209" i="64"/>
  <c r="BC209" i="64"/>
  <c r="BF209" i="64" s="1"/>
  <c r="BA253" i="64"/>
  <c r="BB253" i="64"/>
  <c r="AZ218" i="64"/>
  <c r="AW218" i="64"/>
  <c r="AV218" i="64"/>
  <c r="AQ173" i="64"/>
  <c r="AR173" i="64"/>
  <c r="AU173" i="64"/>
  <c r="AQ217" i="64"/>
  <c r="AR217" i="64"/>
  <c r="AU217" i="64"/>
  <c r="AQ211" i="64"/>
  <c r="AR211" i="64"/>
  <c r="AU211" i="64"/>
  <c r="AO205" i="64"/>
  <c r="AN205" i="64"/>
  <c r="AV258" i="64"/>
  <c r="AZ258" i="64"/>
  <c r="AW258" i="64"/>
  <c r="AU223" i="64"/>
  <c r="AR223" i="64"/>
  <c r="AQ223" i="64"/>
  <c r="BA242" i="64"/>
  <c r="BB242" i="64"/>
  <c r="AT210" i="64"/>
  <c r="AS210" i="64"/>
  <c r="AV161" i="64"/>
  <c r="AZ161" i="64"/>
  <c r="AW161" i="64"/>
  <c r="AY158" i="64"/>
  <c r="AX158" i="64"/>
  <c r="AN224" i="64"/>
  <c r="AO224" i="64"/>
  <c r="AT147" i="64"/>
  <c r="AS147" i="64"/>
  <c r="AR207" i="64"/>
  <c r="AQ207" i="64"/>
  <c r="AU207" i="64"/>
  <c r="AR145" i="64"/>
  <c r="AQ145" i="64"/>
  <c r="AU145" i="64"/>
  <c r="AX185" i="64"/>
  <c r="AY185" i="64"/>
  <c r="AR200" i="64"/>
  <c r="AU200" i="64"/>
  <c r="AQ200" i="64"/>
  <c r="AW208" i="64"/>
  <c r="AV208" i="64"/>
  <c r="AZ208" i="64"/>
  <c r="AS167" i="64"/>
  <c r="AT167" i="64"/>
  <c r="AS175" i="64"/>
  <c r="AT175" i="64"/>
  <c r="AS248" i="64"/>
  <c r="AT248" i="64"/>
  <c r="AW172" i="64"/>
  <c r="AZ172" i="64"/>
  <c r="AV172" i="64"/>
  <c r="AO182" i="64"/>
  <c r="AN182" i="64"/>
  <c r="BA254" i="64"/>
  <c r="BB254" i="64"/>
  <c r="AT190" i="64"/>
  <c r="AS190" i="64"/>
  <c r="AV196" i="64"/>
  <c r="AW196" i="64"/>
  <c r="AZ196" i="64"/>
  <c r="AZ228" i="64"/>
  <c r="AV228" i="64"/>
  <c r="AW228" i="64"/>
  <c r="BA239" i="64"/>
  <c r="BB239" i="64"/>
  <c r="AT180" i="64"/>
  <c r="AS180" i="64"/>
  <c r="AX253" i="64"/>
  <c r="AY253" i="64"/>
  <c r="AT218" i="64"/>
  <c r="AS218" i="64"/>
  <c r="AX176" i="64"/>
  <c r="AY176" i="64"/>
  <c r="AV204" i="64"/>
  <c r="AZ204" i="64"/>
  <c r="AW204" i="64"/>
  <c r="AT233" i="64"/>
  <c r="AS233" i="64"/>
  <c r="AU221" i="64"/>
  <c r="AQ221" i="64"/>
  <c r="AR221" i="64"/>
  <c r="AV166" i="64"/>
  <c r="AW166" i="64"/>
  <c r="AZ166" i="64"/>
  <c r="AS252" i="64"/>
  <c r="AT252" i="64"/>
  <c r="AS179" i="64"/>
  <c r="AT179" i="64"/>
  <c r="AX242" i="64"/>
  <c r="AY242" i="64"/>
  <c r="AV246" i="64"/>
  <c r="AZ246" i="64"/>
  <c r="AW246" i="64"/>
  <c r="AT225" i="64"/>
  <c r="AS225" i="64"/>
  <c r="BB203" i="64"/>
  <c r="BA203" i="64"/>
  <c r="AS188" i="64"/>
  <c r="AT188" i="64"/>
  <c r="BB158" i="64"/>
  <c r="BA158" i="64"/>
  <c r="AO207" i="64"/>
  <c r="AN207" i="64"/>
  <c r="AN145" i="64"/>
  <c r="AO145" i="64"/>
  <c r="AV170" i="64"/>
  <c r="AZ170" i="64"/>
  <c r="AW170" i="64"/>
  <c r="BA247" i="64"/>
  <c r="BB247" i="64"/>
  <c r="AN200" i="64"/>
  <c r="AO200" i="64"/>
  <c r="AS208" i="64"/>
  <c r="AT208" i="64"/>
  <c r="AS162" i="64"/>
  <c r="AT162" i="64"/>
  <c r="AX206" i="64"/>
  <c r="AY206" i="64"/>
  <c r="AW175" i="64"/>
  <c r="AV175" i="64"/>
  <c r="AZ175" i="64"/>
  <c r="AT257" i="64"/>
  <c r="AS257" i="64"/>
  <c r="AT229" i="64"/>
  <c r="AS229" i="64"/>
  <c r="BC231" i="64"/>
  <c r="BF231" i="64" s="1"/>
  <c r="BD231" i="64"/>
  <c r="AS172" i="64"/>
  <c r="AT172" i="64"/>
  <c r="AZ216" i="64"/>
  <c r="AV216" i="64"/>
  <c r="AW216" i="64"/>
  <c r="AX254" i="64"/>
  <c r="AY254" i="64"/>
  <c r="AS196" i="64"/>
  <c r="AT196" i="64"/>
  <c r="AW104" i="64"/>
  <c r="AV104" i="64"/>
  <c r="AZ104" i="64"/>
  <c r="AS104" i="64"/>
  <c r="AT104" i="64"/>
  <c r="AU63" i="64"/>
  <c r="AR63" i="64"/>
  <c r="AQ63" i="64"/>
  <c r="AN63" i="64"/>
  <c r="AO63" i="64"/>
  <c r="AS102" i="64"/>
  <c r="AT102" i="64"/>
  <c r="AS94" i="64"/>
  <c r="AT94" i="64"/>
  <c r="AR100" i="64"/>
  <c r="AU100" i="64"/>
  <c r="AQ100" i="64"/>
  <c r="AN69" i="64"/>
  <c r="AO69" i="64"/>
  <c r="AW102" i="64"/>
  <c r="AZ102" i="64"/>
  <c r="AV102" i="64"/>
  <c r="AW96" i="64"/>
  <c r="AV96" i="64"/>
  <c r="AZ96" i="64"/>
  <c r="AW57" i="64"/>
  <c r="AV57" i="64"/>
  <c r="AZ57" i="64"/>
  <c r="AZ98" i="64"/>
  <c r="AV98" i="64"/>
  <c r="AW98" i="64"/>
  <c r="AW61" i="64"/>
  <c r="AV61" i="64"/>
  <c r="AZ61" i="64"/>
  <c r="AS96" i="64"/>
  <c r="AT96" i="64"/>
  <c r="AT61" i="64"/>
  <c r="AS61" i="64"/>
  <c r="AS75" i="64"/>
  <c r="AT75" i="64"/>
  <c r="AT98" i="64"/>
  <c r="AS98" i="64"/>
  <c r="AV75" i="64"/>
  <c r="AW75" i="64"/>
  <c r="AZ75" i="64"/>
  <c r="AT81" i="64"/>
  <c r="AS81" i="64"/>
  <c r="AN100" i="64"/>
  <c r="AO100" i="64"/>
  <c r="AR69" i="64"/>
  <c r="AQ69" i="64"/>
  <c r="AU69" i="64"/>
  <c r="AW94" i="64"/>
  <c r="AZ94" i="64"/>
  <c r="AV94" i="64"/>
  <c r="AW81" i="64"/>
  <c r="AZ81" i="64"/>
  <c r="AV81" i="64"/>
  <c r="AS57" i="64"/>
  <c r="AT57" i="64"/>
  <c r="AW110" i="64"/>
  <c r="AZ110" i="64"/>
  <c r="AV110" i="64"/>
  <c r="AN119" i="64"/>
  <c r="AO119" i="64"/>
  <c r="AT4" i="64"/>
  <c r="AS4" i="64"/>
  <c r="AQ41" i="64"/>
  <c r="AU41" i="64"/>
  <c r="AR41" i="64"/>
  <c r="AT90" i="64"/>
  <c r="AS90" i="64"/>
  <c r="AN123" i="64"/>
  <c r="AO123" i="64"/>
  <c r="AT48" i="64"/>
  <c r="AS48" i="64"/>
  <c r="AR68" i="64"/>
  <c r="AQ68" i="64"/>
  <c r="AU68" i="64"/>
  <c r="AZ16" i="64"/>
  <c r="AW16" i="64"/>
  <c r="AV16" i="64"/>
  <c r="AS105" i="64"/>
  <c r="AT105" i="64"/>
  <c r="AS101" i="64"/>
  <c r="AT101" i="64"/>
  <c r="AV86" i="64"/>
  <c r="AZ86" i="64"/>
  <c r="AW86" i="64"/>
  <c r="AS126" i="64"/>
  <c r="AT126" i="64"/>
  <c r="AT80" i="64"/>
  <c r="AS80" i="64"/>
  <c r="AS114" i="64"/>
  <c r="AT114" i="64"/>
  <c r="AS87" i="64"/>
  <c r="AT87" i="64"/>
  <c r="AS130" i="64"/>
  <c r="AT130" i="64"/>
  <c r="AT115" i="64"/>
  <c r="AS115" i="64"/>
  <c r="AT36" i="64"/>
  <c r="AS36" i="64"/>
  <c r="AQ13" i="64"/>
  <c r="AU13" i="64"/>
  <c r="AR13" i="64"/>
  <c r="AT62" i="64"/>
  <c r="AS62" i="64"/>
  <c r="AO3" i="64"/>
  <c r="AN3" i="64"/>
  <c r="AS116" i="64"/>
  <c r="AT116" i="64"/>
  <c r="AO47" i="64"/>
  <c r="AN47" i="64"/>
  <c r="AW79" i="64"/>
  <c r="AZ79" i="64"/>
  <c r="AV79" i="64"/>
  <c r="AZ8" i="64"/>
  <c r="AW8" i="64"/>
  <c r="AV8" i="64"/>
  <c r="AV109" i="64"/>
  <c r="AZ109" i="64"/>
  <c r="AW109" i="64"/>
  <c r="AQ21" i="64"/>
  <c r="AU21" i="64"/>
  <c r="AR21" i="64"/>
  <c r="AN140" i="64"/>
  <c r="AO140" i="64"/>
  <c r="AN113" i="64"/>
  <c r="AO113" i="64"/>
  <c r="AS60" i="64"/>
  <c r="AT60" i="64"/>
  <c r="AZ44" i="64"/>
  <c r="AW44" i="64"/>
  <c r="AV44" i="64"/>
  <c r="AY136" i="64"/>
  <c r="AX136" i="64"/>
  <c r="BB118" i="64"/>
  <c r="BA118" i="64"/>
  <c r="AT32" i="64"/>
  <c r="AS32" i="64"/>
  <c r="AW120" i="64"/>
  <c r="AV120" i="64"/>
  <c r="AZ120" i="64"/>
  <c r="AT34" i="64"/>
  <c r="AS34" i="64"/>
  <c r="AS97" i="64"/>
  <c r="AT97" i="64"/>
  <c r="AW132" i="64"/>
  <c r="AV132" i="64"/>
  <c r="AZ132" i="64"/>
  <c r="AO43" i="64"/>
  <c r="AN43" i="64"/>
  <c r="AU76" i="64"/>
  <c r="AR76" i="64"/>
  <c r="AQ76" i="64"/>
  <c r="AQ31" i="64"/>
  <c r="AU31" i="64"/>
  <c r="AR31" i="64"/>
  <c r="AQ19" i="64"/>
  <c r="AU19" i="64"/>
  <c r="AR19" i="64"/>
  <c r="AT88" i="64"/>
  <c r="AS88" i="64"/>
  <c r="AZ6" i="64"/>
  <c r="AW6" i="64"/>
  <c r="AV6" i="64"/>
  <c r="AR123" i="64"/>
  <c r="AU123" i="64"/>
  <c r="AQ123" i="64"/>
  <c r="AZ14" i="64"/>
  <c r="AW14" i="64"/>
  <c r="AV14" i="64"/>
  <c r="AT40" i="64"/>
  <c r="AS40" i="64"/>
  <c r="AN129" i="64"/>
  <c r="AO129" i="64"/>
  <c r="AQ33" i="64"/>
  <c r="AU33" i="64"/>
  <c r="AR33" i="64"/>
  <c r="AN125" i="64"/>
  <c r="AO125" i="64"/>
  <c r="AO15" i="64"/>
  <c r="AN15" i="64"/>
  <c r="AV105" i="64"/>
  <c r="AZ105" i="64"/>
  <c r="AW105" i="64"/>
  <c r="AV101" i="64"/>
  <c r="AZ101" i="64"/>
  <c r="AW101" i="64"/>
  <c r="AT38" i="64"/>
  <c r="AS38" i="64"/>
  <c r="AT20" i="64"/>
  <c r="AS20" i="64"/>
  <c r="AT22" i="64"/>
  <c r="AS22" i="64"/>
  <c r="AS89" i="64"/>
  <c r="AT89" i="64"/>
  <c r="AQ45" i="64"/>
  <c r="AU45" i="64"/>
  <c r="AR45" i="64"/>
  <c r="AW87" i="64"/>
  <c r="AV87" i="64"/>
  <c r="AZ87" i="64"/>
  <c r="AZ18" i="64"/>
  <c r="AW18" i="64"/>
  <c r="AV18" i="64"/>
  <c r="AW130" i="64"/>
  <c r="AZ130" i="64"/>
  <c r="AV130" i="64"/>
  <c r="AZ46" i="64"/>
  <c r="AW46" i="64"/>
  <c r="AV46" i="64"/>
  <c r="AN135" i="64"/>
  <c r="AO135" i="64"/>
  <c r="AV62" i="64"/>
  <c r="AZ62" i="64"/>
  <c r="AW62" i="64"/>
  <c r="AT52" i="64"/>
  <c r="AS52" i="64"/>
  <c r="AW116" i="64"/>
  <c r="AZ116" i="64"/>
  <c r="AV116" i="64"/>
  <c r="AS134" i="64"/>
  <c r="AT134" i="64"/>
  <c r="AQ47" i="64"/>
  <c r="AU47" i="64"/>
  <c r="AR47" i="64"/>
  <c r="AS79" i="64"/>
  <c r="AT79" i="64"/>
  <c r="AO51" i="64"/>
  <c r="AN51" i="64"/>
  <c r="AT133" i="64"/>
  <c r="AS133" i="64"/>
  <c r="AV99" i="64"/>
  <c r="AW99" i="64"/>
  <c r="AZ99" i="64"/>
  <c r="AS56" i="64"/>
  <c r="AT56" i="64"/>
  <c r="AT42" i="64"/>
  <c r="AS42" i="64"/>
  <c r="AT30" i="64"/>
  <c r="AS30" i="64"/>
  <c r="AV127" i="64"/>
  <c r="AZ127" i="64"/>
  <c r="AW127" i="64"/>
  <c r="AS77" i="64"/>
  <c r="AT77" i="64"/>
  <c r="AO7" i="64"/>
  <c r="AN7" i="64"/>
  <c r="AT28" i="64"/>
  <c r="AS28" i="64"/>
  <c r="AT84" i="64"/>
  <c r="AS84" i="64"/>
  <c r="AO39" i="64"/>
  <c r="AN39" i="64"/>
  <c r="AY118" i="64"/>
  <c r="AX118" i="64"/>
  <c r="AS120" i="64"/>
  <c r="AT120" i="64"/>
  <c r="AV107" i="64"/>
  <c r="AW107" i="64"/>
  <c r="AZ107" i="64"/>
  <c r="AV97" i="64"/>
  <c r="AZ97" i="64"/>
  <c r="AW97" i="64"/>
  <c r="AO139" i="64"/>
  <c r="AN139" i="64"/>
  <c r="AS132" i="64"/>
  <c r="AT132" i="64"/>
  <c r="AQ43" i="64"/>
  <c r="AU43" i="64"/>
  <c r="AR43" i="64"/>
  <c r="AU119" i="64"/>
  <c r="AR119" i="64"/>
  <c r="AQ119" i="64"/>
  <c r="BA106" i="64"/>
  <c r="BB106" i="64"/>
  <c r="AR129" i="64"/>
  <c r="AU129" i="64"/>
  <c r="AQ129" i="64"/>
  <c r="AT16" i="64"/>
  <c r="AS16" i="64"/>
  <c r="AW73" i="64"/>
  <c r="AZ73" i="64"/>
  <c r="AV73" i="64"/>
  <c r="AN117" i="64"/>
  <c r="AO117" i="64"/>
  <c r="AW89" i="64"/>
  <c r="AV89" i="64"/>
  <c r="AZ89" i="64"/>
  <c r="AO9" i="64"/>
  <c r="AN9" i="64"/>
  <c r="AW83" i="64"/>
  <c r="AV83" i="64"/>
  <c r="AZ83" i="64"/>
  <c r="AV115" i="64"/>
  <c r="AZ115" i="64"/>
  <c r="AW115" i="64"/>
  <c r="AR135" i="64"/>
  <c r="AQ135" i="64"/>
  <c r="AU135" i="64"/>
  <c r="AQ3" i="64"/>
  <c r="AU3" i="64"/>
  <c r="AR3" i="64"/>
  <c r="AZ10" i="64"/>
  <c r="AW10" i="64"/>
  <c r="AV10" i="64"/>
  <c r="AW134" i="64"/>
  <c r="AZ134" i="64"/>
  <c r="AV134" i="64"/>
  <c r="AV91" i="64"/>
  <c r="AW91" i="64"/>
  <c r="AZ91" i="64"/>
  <c r="AT8" i="64"/>
  <c r="AS8" i="64"/>
  <c r="AS99" i="64"/>
  <c r="AT99" i="64"/>
  <c r="BB92" i="64"/>
  <c r="BA92" i="64"/>
  <c r="AO35" i="64"/>
  <c r="AN35" i="64"/>
  <c r="AS128" i="64"/>
  <c r="AT128" i="64"/>
  <c r="AO17" i="64"/>
  <c r="AN17" i="64"/>
  <c r="AT121" i="64"/>
  <c r="AS121" i="64"/>
  <c r="AW77" i="64"/>
  <c r="AV77" i="64"/>
  <c r="AZ77" i="64"/>
  <c r="AQ7" i="64"/>
  <c r="AU7" i="64"/>
  <c r="AR7" i="64"/>
  <c r="AT78" i="64"/>
  <c r="AS78" i="64"/>
  <c r="AU113" i="64"/>
  <c r="AR113" i="64"/>
  <c r="AQ113" i="64"/>
  <c r="AS112" i="64"/>
  <c r="AT112" i="64"/>
  <c r="AV84" i="64"/>
  <c r="AZ84" i="64"/>
  <c r="AW84" i="64"/>
  <c r="AT44" i="64"/>
  <c r="AS44" i="64"/>
  <c r="AS107" i="64"/>
  <c r="AT107" i="64"/>
  <c r="AZ24" i="64"/>
  <c r="AW24" i="64"/>
  <c r="AV24" i="64"/>
  <c r="AO11" i="64"/>
  <c r="AN11" i="64"/>
  <c r="AU139" i="64"/>
  <c r="AR139" i="64"/>
  <c r="AQ139" i="64"/>
  <c r="AO5" i="64"/>
  <c r="AN5" i="64"/>
  <c r="AY106" i="64"/>
  <c r="AX106" i="64"/>
  <c r="AT6" i="64"/>
  <c r="AS6" i="64"/>
  <c r="AN131" i="64"/>
  <c r="AO131" i="64"/>
  <c r="AO49" i="64"/>
  <c r="AN49" i="64"/>
  <c r="AT14" i="64"/>
  <c r="AS14" i="64"/>
  <c r="AZ50" i="64"/>
  <c r="AW50" i="64"/>
  <c r="AV50" i="64"/>
  <c r="AS122" i="64"/>
  <c r="AT122" i="64"/>
  <c r="AS73" i="64"/>
  <c r="AT73" i="64"/>
  <c r="AU125" i="64"/>
  <c r="AR125" i="64"/>
  <c r="AQ125" i="64"/>
  <c r="AQ15" i="64"/>
  <c r="AU15" i="64"/>
  <c r="AR15" i="64"/>
  <c r="AT58" i="64"/>
  <c r="AS58" i="64"/>
  <c r="AR117" i="64"/>
  <c r="AQ117" i="64"/>
  <c r="AU117" i="64"/>
  <c r="AN82" i="64"/>
  <c r="AO82" i="64"/>
  <c r="BD53" i="64"/>
  <c r="BC53" i="64"/>
  <c r="BF53" i="64" s="1"/>
  <c r="BB85" i="64"/>
  <c r="BA85" i="64"/>
  <c r="AW108" i="64"/>
  <c r="AV108" i="64"/>
  <c r="AZ108" i="64"/>
  <c r="AT18" i="64"/>
  <c r="AS18" i="64"/>
  <c r="AT72" i="64"/>
  <c r="AS72" i="64"/>
  <c r="AT46" i="64"/>
  <c r="AS46" i="64"/>
  <c r="AS83" i="64"/>
  <c r="AT83" i="64"/>
  <c r="AO27" i="64"/>
  <c r="AN27" i="64"/>
  <c r="AV95" i="64"/>
  <c r="AW95" i="64"/>
  <c r="AZ95" i="64"/>
  <c r="AT91" i="64"/>
  <c r="AS91" i="64"/>
  <c r="AU141" i="64"/>
  <c r="AQ141" i="64"/>
  <c r="AR141" i="64"/>
  <c r="AS71" i="64"/>
  <c r="AT71" i="64"/>
  <c r="AQ51" i="64"/>
  <c r="AU51" i="64"/>
  <c r="AR51" i="64"/>
  <c r="AV133" i="64"/>
  <c r="AZ133" i="64"/>
  <c r="AW133" i="64"/>
  <c r="AQ35" i="64"/>
  <c r="AU35" i="64"/>
  <c r="AR35" i="64"/>
  <c r="AW128" i="64"/>
  <c r="AZ128" i="64"/>
  <c r="AV128" i="64"/>
  <c r="AQ17" i="64"/>
  <c r="AU17" i="64"/>
  <c r="AR17" i="64"/>
  <c r="AW67" i="64"/>
  <c r="AZ67" i="64"/>
  <c r="AV67" i="64"/>
  <c r="AT54" i="64"/>
  <c r="AS54" i="64"/>
  <c r="AV78" i="64"/>
  <c r="AZ78" i="64"/>
  <c r="AW78" i="64"/>
  <c r="AV138" i="64"/>
  <c r="AZ138" i="64"/>
  <c r="AW138" i="64"/>
  <c r="AZ26" i="64"/>
  <c r="AW26" i="64"/>
  <c r="AV26" i="64"/>
  <c r="AV103" i="64"/>
  <c r="AW103" i="64"/>
  <c r="AZ103" i="64"/>
  <c r="AW112" i="64"/>
  <c r="AZ112" i="64"/>
  <c r="AV112" i="64"/>
  <c r="AQ39" i="64"/>
  <c r="AU39" i="64"/>
  <c r="AR39" i="64"/>
  <c r="AN64" i="64"/>
  <c r="AO64" i="64"/>
  <c r="AQ11" i="64"/>
  <c r="AU11" i="64"/>
  <c r="AR11" i="64"/>
  <c r="AQ5" i="64"/>
  <c r="AU5" i="64"/>
  <c r="AR5" i="64"/>
  <c r="AN137" i="64"/>
  <c r="AO137" i="64"/>
  <c r="AZ12" i="64"/>
  <c r="AW12" i="64"/>
  <c r="AV12" i="64"/>
  <c r="AV74" i="64"/>
  <c r="AZ74" i="64"/>
  <c r="AW74" i="64"/>
  <c r="AZ4" i="64"/>
  <c r="AW4" i="64"/>
  <c r="AV4" i="64"/>
  <c r="AQ49" i="64"/>
  <c r="AU49" i="64"/>
  <c r="AR49" i="64"/>
  <c r="AZ48" i="64"/>
  <c r="AW48" i="64"/>
  <c r="AV48" i="64"/>
  <c r="AN68" i="64"/>
  <c r="AO68" i="64"/>
  <c r="AW122" i="64"/>
  <c r="AZ122" i="64"/>
  <c r="AV122" i="64"/>
  <c r="AT66" i="64"/>
  <c r="AS66" i="64"/>
  <c r="AV58" i="64"/>
  <c r="AZ58" i="64"/>
  <c r="AW58" i="64"/>
  <c r="AU82" i="64"/>
  <c r="AR82" i="64"/>
  <c r="AQ82" i="64"/>
  <c r="AV80" i="64"/>
  <c r="AZ80" i="64"/>
  <c r="AW80" i="64"/>
  <c r="AN70" i="64"/>
  <c r="AO70" i="64"/>
  <c r="AQ9" i="64"/>
  <c r="AU9" i="64"/>
  <c r="AR9" i="64"/>
  <c r="AO25" i="64"/>
  <c r="AN25" i="64"/>
  <c r="AS108" i="64"/>
  <c r="AT108" i="64"/>
  <c r="AV72" i="64"/>
  <c r="AZ72" i="64"/>
  <c r="AW72" i="64"/>
  <c r="AZ36" i="64"/>
  <c r="AW36" i="64"/>
  <c r="AV36" i="64"/>
  <c r="AY59" i="64"/>
  <c r="AX59" i="64"/>
  <c r="AS65" i="64"/>
  <c r="AT65" i="64"/>
  <c r="AY55" i="64"/>
  <c r="AX55" i="64"/>
  <c r="AO23" i="64"/>
  <c r="AN23" i="64"/>
  <c r="AT10" i="64"/>
  <c r="AS10" i="64"/>
  <c r="AS95" i="64"/>
  <c r="AT95" i="64"/>
  <c r="AO141" i="64"/>
  <c r="AN141" i="64"/>
  <c r="AW71" i="64"/>
  <c r="AV71" i="64"/>
  <c r="AZ71" i="64"/>
  <c r="AO29" i="64"/>
  <c r="AN29" i="64"/>
  <c r="AO37" i="64"/>
  <c r="AN37" i="64"/>
  <c r="AY92" i="64"/>
  <c r="AX92" i="64"/>
  <c r="AT109" i="64"/>
  <c r="AS109" i="64"/>
  <c r="AO21" i="64"/>
  <c r="AN21" i="64"/>
  <c r="AS67" i="64"/>
  <c r="AT67" i="64"/>
  <c r="AV121" i="64"/>
  <c r="AZ121" i="64"/>
  <c r="AW121" i="64"/>
  <c r="AV54" i="64"/>
  <c r="AZ54" i="64"/>
  <c r="AW54" i="64"/>
  <c r="AN111" i="64"/>
  <c r="AO111" i="64"/>
  <c r="AS103" i="64"/>
  <c r="AT103" i="64"/>
  <c r="AV60" i="64"/>
  <c r="AW60" i="64"/>
  <c r="AZ60" i="64"/>
  <c r="AZ32" i="64"/>
  <c r="AW32" i="64"/>
  <c r="AV32" i="64"/>
  <c r="AT24" i="64"/>
  <c r="AS24" i="64"/>
  <c r="AZ34" i="64"/>
  <c r="AW34" i="64"/>
  <c r="AV34" i="64"/>
  <c r="AU64" i="64"/>
  <c r="AR64" i="64"/>
  <c r="AQ64" i="64"/>
  <c r="BB124" i="64"/>
  <c r="BA124" i="64"/>
  <c r="AS93" i="64"/>
  <c r="AT93" i="64"/>
  <c r="AS110" i="64"/>
  <c r="AT110" i="64"/>
  <c r="AO41" i="64"/>
  <c r="AN41" i="64"/>
  <c r="AV88" i="64"/>
  <c r="AZ88" i="64"/>
  <c r="AW88" i="64"/>
  <c r="AV90" i="64"/>
  <c r="AZ90" i="64"/>
  <c r="AW90" i="64"/>
  <c r="AU131" i="64"/>
  <c r="AR131" i="64"/>
  <c r="AQ131" i="64"/>
  <c r="AZ40" i="64"/>
  <c r="AW40" i="64"/>
  <c r="AV40" i="64"/>
  <c r="AT50" i="64"/>
  <c r="AS50" i="64"/>
  <c r="AO33" i="64"/>
  <c r="AN33" i="64"/>
  <c r="AV66" i="64"/>
  <c r="AZ66" i="64"/>
  <c r="AW66" i="64"/>
  <c r="AT86" i="64"/>
  <c r="AS86" i="64"/>
  <c r="AZ38" i="64"/>
  <c r="AW38" i="64"/>
  <c r="AV38" i="64"/>
  <c r="AW126" i="64"/>
  <c r="AV126" i="64"/>
  <c r="AZ126" i="64"/>
  <c r="AY85" i="64"/>
  <c r="AX85" i="64"/>
  <c r="AZ20" i="64"/>
  <c r="AW20" i="64"/>
  <c r="AV20" i="64"/>
  <c r="AZ22" i="64"/>
  <c r="AW22" i="64"/>
  <c r="AV22" i="64"/>
  <c r="AW114" i="64"/>
  <c r="AV114" i="64"/>
  <c r="AZ114" i="64"/>
  <c r="AU70" i="64"/>
  <c r="AR70" i="64"/>
  <c r="AQ70" i="64"/>
  <c r="AQ25" i="64"/>
  <c r="AU25" i="64"/>
  <c r="AR25" i="64"/>
  <c r="AO45" i="64"/>
  <c r="AN45" i="64"/>
  <c r="BA59" i="64"/>
  <c r="BB59" i="64"/>
  <c r="AW65" i="64"/>
  <c r="AV65" i="64"/>
  <c r="AZ65" i="64"/>
  <c r="BA55" i="64"/>
  <c r="BB55" i="64"/>
  <c r="AO13" i="64"/>
  <c r="AN13" i="64"/>
  <c r="AQ23" i="64"/>
  <c r="AU23" i="64"/>
  <c r="AR23" i="64"/>
  <c r="AQ27" i="64"/>
  <c r="AU27" i="64"/>
  <c r="AR27" i="64"/>
  <c r="AZ52" i="64"/>
  <c r="AW52" i="64"/>
  <c r="AV52" i="64"/>
  <c r="AQ29" i="64"/>
  <c r="AU29" i="64"/>
  <c r="AR29" i="64"/>
  <c r="AV56" i="64"/>
  <c r="AW56" i="64"/>
  <c r="AZ56" i="64"/>
  <c r="AQ37" i="64"/>
  <c r="AU37" i="64"/>
  <c r="AR37" i="64"/>
  <c r="AZ42" i="64"/>
  <c r="AW42" i="64"/>
  <c r="AV42" i="64"/>
  <c r="AZ30" i="64"/>
  <c r="AW30" i="64"/>
  <c r="AV30" i="64"/>
  <c r="AT127" i="64"/>
  <c r="AS127" i="64"/>
  <c r="AR140" i="64"/>
  <c r="AU140" i="64"/>
  <c r="AQ140" i="64"/>
  <c r="AR111" i="64"/>
  <c r="AU111" i="64"/>
  <c r="AQ111" i="64"/>
  <c r="AS138" i="64"/>
  <c r="AT138" i="64"/>
  <c r="AT26" i="64"/>
  <c r="AS26" i="64"/>
  <c r="AZ28" i="64"/>
  <c r="AW28" i="64"/>
  <c r="AV28" i="64"/>
  <c r="BB136" i="64"/>
  <c r="BA136" i="64"/>
  <c r="AY124" i="64"/>
  <c r="AX124" i="64"/>
  <c r="AU137" i="64"/>
  <c r="AR137" i="64"/>
  <c r="AQ137" i="64"/>
  <c r="AT12" i="64"/>
  <c r="AS12" i="64"/>
  <c r="AN76" i="64"/>
  <c r="AO76" i="64"/>
  <c r="AO31" i="64"/>
  <c r="AN31" i="64"/>
  <c r="AO19" i="64"/>
  <c r="AN19" i="64"/>
  <c r="AT74" i="64"/>
  <c r="AS74" i="64"/>
  <c r="AV93" i="64"/>
  <c r="AZ93" i="64"/>
  <c r="AW93" i="64"/>
  <c r="AS348" i="65"/>
  <c r="AT348" i="65"/>
  <c r="AV348" i="65"/>
  <c r="AZ348" i="65"/>
  <c r="AW348" i="65"/>
  <c r="AV189" i="65"/>
  <c r="AW189" i="65"/>
  <c r="AZ189" i="65"/>
  <c r="AT189" i="65"/>
  <c r="AS189" i="65"/>
  <c r="AZ252" i="65"/>
  <c r="AW252" i="65"/>
  <c r="AV252" i="65"/>
  <c r="AS260" i="65"/>
  <c r="AT260" i="65"/>
  <c r="AZ68" i="65"/>
  <c r="AV68" i="65"/>
  <c r="AW68" i="65"/>
  <c r="AT68" i="65"/>
  <c r="AS68" i="65"/>
  <c r="AT252" i="65"/>
  <c r="AS252" i="65"/>
  <c r="AV260" i="65"/>
  <c r="AZ260" i="65"/>
  <c r="AW260" i="65"/>
  <c r="AN91" i="65"/>
  <c r="AO91" i="65"/>
  <c r="AU171" i="65"/>
  <c r="AR171" i="65"/>
  <c r="AQ171" i="65"/>
  <c r="AS62" i="65"/>
  <c r="AT62" i="65"/>
  <c r="AR111" i="65"/>
  <c r="AU111" i="65"/>
  <c r="AQ111" i="65"/>
  <c r="AQ487" i="65"/>
  <c r="AR487" i="65"/>
  <c r="AU487" i="65"/>
  <c r="AO195" i="65"/>
  <c r="AN195" i="65"/>
  <c r="AR138" i="65"/>
  <c r="AU138" i="65"/>
  <c r="AQ138" i="65"/>
  <c r="AR219" i="65"/>
  <c r="AU219" i="65"/>
  <c r="AQ219" i="65"/>
  <c r="AZ462" i="65"/>
  <c r="AV462" i="65"/>
  <c r="AW462" i="65"/>
  <c r="AU441" i="65"/>
  <c r="AR441" i="65"/>
  <c r="AQ441" i="65"/>
  <c r="AQ87" i="65"/>
  <c r="AR87" i="65"/>
  <c r="AU87" i="65"/>
  <c r="AN442" i="65"/>
  <c r="AO442" i="65"/>
  <c r="AR288" i="65"/>
  <c r="AQ288" i="65"/>
  <c r="AU288" i="65"/>
  <c r="AS193" i="65"/>
  <c r="AT193" i="65"/>
  <c r="AR291" i="65"/>
  <c r="AQ291" i="65"/>
  <c r="AU291" i="65"/>
  <c r="AN109" i="65"/>
  <c r="AO109" i="65"/>
  <c r="AR91" i="65"/>
  <c r="AU91" i="65"/>
  <c r="AQ91" i="65"/>
  <c r="AU268" i="65"/>
  <c r="AQ268" i="65"/>
  <c r="AR268" i="65"/>
  <c r="AO355" i="65"/>
  <c r="AN355" i="65"/>
  <c r="AN111" i="65"/>
  <c r="AO111" i="65"/>
  <c r="AN61" i="65"/>
  <c r="AO61" i="65"/>
  <c r="AR81" i="65"/>
  <c r="AU81" i="65"/>
  <c r="AQ81" i="65"/>
  <c r="AN247" i="65"/>
  <c r="AO247" i="65"/>
  <c r="AO276" i="65"/>
  <c r="AN276" i="65"/>
  <c r="AR211" i="65"/>
  <c r="AQ211" i="65"/>
  <c r="AU211" i="65"/>
  <c r="AN487" i="65"/>
  <c r="AO487" i="65"/>
  <c r="AS77" i="65"/>
  <c r="AT77" i="65"/>
  <c r="AR274" i="65"/>
  <c r="AU274" i="65"/>
  <c r="AQ274" i="65"/>
  <c r="AT286" i="65"/>
  <c r="AS286" i="65"/>
  <c r="AN219" i="65"/>
  <c r="AO219" i="65"/>
  <c r="AO380" i="65"/>
  <c r="AN380" i="65"/>
  <c r="AS327" i="65"/>
  <c r="AT327" i="65"/>
  <c r="AO441" i="65"/>
  <c r="AN441" i="65"/>
  <c r="AN87" i="65"/>
  <c r="AO87" i="65"/>
  <c r="AS264" i="65"/>
  <c r="AT264" i="65"/>
  <c r="AN93" i="65"/>
  <c r="AO93" i="65"/>
  <c r="AR61" i="65"/>
  <c r="AQ61" i="65"/>
  <c r="AU61" i="65"/>
  <c r="AN171" i="65"/>
  <c r="AO171" i="65"/>
  <c r="AS67" i="65"/>
  <c r="AT67" i="65"/>
  <c r="AN274" i="65"/>
  <c r="AO274" i="65"/>
  <c r="AW286" i="65"/>
  <c r="AV286" i="65"/>
  <c r="AZ286" i="65"/>
  <c r="AO138" i="65"/>
  <c r="AN138" i="65"/>
  <c r="AV264" i="65"/>
  <c r="AZ264" i="65"/>
  <c r="AW264" i="65"/>
  <c r="AN81" i="65"/>
  <c r="AO81" i="65"/>
  <c r="AY272" i="65"/>
  <c r="AX272" i="65"/>
  <c r="AR247" i="65"/>
  <c r="AQ247" i="65"/>
  <c r="AU247" i="65"/>
  <c r="AO268" i="65"/>
  <c r="AN268" i="65"/>
  <c r="AQ101" i="65"/>
  <c r="AU101" i="65"/>
  <c r="AR101" i="65"/>
  <c r="AS468" i="65"/>
  <c r="AT468" i="65"/>
  <c r="AS298" i="65"/>
  <c r="AT298" i="65"/>
  <c r="AW77" i="65"/>
  <c r="AZ77" i="65"/>
  <c r="AV77" i="65"/>
  <c r="AT73" i="65"/>
  <c r="AS73" i="65"/>
  <c r="BD256" i="65"/>
  <c r="BC256" i="65"/>
  <c r="AS199" i="65"/>
  <c r="AT199" i="65"/>
  <c r="AR364" i="65"/>
  <c r="AQ364" i="65"/>
  <c r="AU364" i="65"/>
  <c r="AR79" i="65"/>
  <c r="AQ79" i="65"/>
  <c r="AU79" i="65"/>
  <c r="AU380" i="65"/>
  <c r="AR380" i="65"/>
  <c r="AQ380" i="65"/>
  <c r="AQ362" i="65"/>
  <c r="AU362" i="65"/>
  <c r="AR362" i="65"/>
  <c r="AZ99" i="65"/>
  <c r="AW99" i="65"/>
  <c r="AV99" i="65"/>
  <c r="AT75" i="65"/>
  <c r="AS75" i="65"/>
  <c r="AT89" i="65"/>
  <c r="AS89" i="65"/>
  <c r="AR93" i="65"/>
  <c r="AU93" i="65"/>
  <c r="AQ93" i="65"/>
  <c r="AQ57" i="65"/>
  <c r="AR57" i="65"/>
  <c r="AU57" i="65"/>
  <c r="AU276" i="65"/>
  <c r="AR276" i="65"/>
  <c r="AQ276" i="65"/>
  <c r="AN211" i="65"/>
  <c r="AO211" i="65"/>
  <c r="AZ468" i="65"/>
  <c r="AV468" i="65"/>
  <c r="AW468" i="65"/>
  <c r="AV298" i="65"/>
  <c r="AZ298" i="65"/>
  <c r="AW298" i="65"/>
  <c r="AQ195" i="65"/>
  <c r="AU195" i="65"/>
  <c r="AR195" i="65"/>
  <c r="BF256" i="65"/>
  <c r="BG256" i="65"/>
  <c r="AN79" i="65"/>
  <c r="AO79" i="65"/>
  <c r="AN362" i="65"/>
  <c r="AO362" i="65"/>
  <c r="AV327" i="65"/>
  <c r="AZ327" i="65"/>
  <c r="AW327" i="65"/>
  <c r="AS187" i="65"/>
  <c r="AT187" i="65"/>
  <c r="AV193" i="65"/>
  <c r="AZ193" i="65"/>
  <c r="AW193" i="65"/>
  <c r="AN57" i="65"/>
  <c r="AO57" i="65"/>
  <c r="AR109" i="65"/>
  <c r="AU109" i="65"/>
  <c r="AQ109" i="65"/>
  <c r="AQ430" i="65"/>
  <c r="AU430" i="65"/>
  <c r="AR430" i="65"/>
  <c r="BA272" i="65"/>
  <c r="BE272" i="65"/>
  <c r="BB272" i="65"/>
  <c r="AQ370" i="65"/>
  <c r="AR370" i="65"/>
  <c r="AU370" i="65"/>
  <c r="AR351" i="65"/>
  <c r="AQ351" i="65"/>
  <c r="AU351" i="65"/>
  <c r="AU442" i="65"/>
  <c r="AR442" i="65"/>
  <c r="AQ442" i="65"/>
  <c r="AN288" i="65"/>
  <c r="AO288" i="65"/>
  <c r="AZ89" i="65"/>
  <c r="AW89" i="65"/>
  <c r="AV89" i="65"/>
  <c r="AO101" i="65"/>
  <c r="AN101" i="65"/>
  <c r="AV62" i="65"/>
  <c r="AW62" i="65"/>
  <c r="AZ62" i="65"/>
  <c r="AR355" i="65"/>
  <c r="AQ355" i="65"/>
  <c r="AU355" i="65"/>
  <c r="AZ67" i="65"/>
  <c r="AW67" i="65"/>
  <c r="AV67" i="65"/>
  <c r="AW73" i="65"/>
  <c r="AZ73" i="65"/>
  <c r="AV73" i="65"/>
  <c r="AZ199" i="65"/>
  <c r="AW199" i="65"/>
  <c r="AV199" i="65"/>
  <c r="AO364" i="65"/>
  <c r="AN364" i="65"/>
  <c r="AN370" i="65"/>
  <c r="AO370" i="65"/>
  <c r="AS462" i="65"/>
  <c r="AT462" i="65"/>
  <c r="AN351" i="65"/>
  <c r="AO351" i="65"/>
  <c r="AS99" i="65"/>
  <c r="AT99" i="65"/>
  <c r="AZ75" i="65"/>
  <c r="AW75" i="65"/>
  <c r="AV75" i="65"/>
  <c r="AW187" i="65"/>
  <c r="AV187" i="65"/>
  <c r="AZ187" i="65"/>
  <c r="AO291" i="65"/>
  <c r="AN291" i="65"/>
  <c r="AN430" i="65"/>
  <c r="AO430" i="65"/>
  <c r="AW476" i="65"/>
  <c r="AV476" i="65"/>
  <c r="AZ476" i="65"/>
  <c r="AT363" i="65"/>
  <c r="AS363" i="65"/>
  <c r="AQ128" i="65"/>
  <c r="AU128" i="65"/>
  <c r="AR128" i="65"/>
  <c r="AN341" i="65"/>
  <c r="AO341" i="65"/>
  <c r="BB94" i="65"/>
  <c r="BA94" i="65"/>
  <c r="BE94" i="65"/>
  <c r="AZ366" i="65"/>
  <c r="AW366" i="65"/>
  <c r="AV366" i="65"/>
  <c r="AN325" i="65"/>
  <c r="AO325" i="65"/>
  <c r="AS287" i="65"/>
  <c r="AT287" i="65"/>
  <c r="AQ309" i="65"/>
  <c r="AU309" i="65"/>
  <c r="AR309" i="65"/>
  <c r="AN333" i="65"/>
  <c r="AO333" i="65"/>
  <c r="AU337" i="65"/>
  <c r="AR337" i="65"/>
  <c r="AQ337" i="65"/>
  <c r="BA58" i="65"/>
  <c r="BE58" i="65"/>
  <c r="BB58" i="65"/>
  <c r="AQ154" i="65"/>
  <c r="AU154" i="65"/>
  <c r="AR154" i="65"/>
  <c r="AO408" i="65"/>
  <c r="AN408" i="65"/>
  <c r="AZ347" i="65"/>
  <c r="AV347" i="65"/>
  <c r="AW347" i="65"/>
  <c r="AQ285" i="65"/>
  <c r="AU285" i="65"/>
  <c r="AR285" i="65"/>
  <c r="AU407" i="65"/>
  <c r="AR407" i="65"/>
  <c r="AQ407" i="65"/>
  <c r="AO403" i="65"/>
  <c r="AN403" i="65"/>
  <c r="BC92" i="65"/>
  <c r="BD92" i="65"/>
  <c r="BA443" i="65"/>
  <c r="BE443" i="65"/>
  <c r="BB443" i="65"/>
  <c r="AV164" i="65"/>
  <c r="AW164" i="65"/>
  <c r="AZ164" i="65"/>
  <c r="BE434" i="65"/>
  <c r="BB434" i="65"/>
  <c r="BA434" i="65"/>
  <c r="AT277" i="65"/>
  <c r="AS277" i="65"/>
  <c r="AY243" i="65"/>
  <c r="AX243" i="65"/>
  <c r="AY376" i="65"/>
  <c r="AX376" i="65"/>
  <c r="AQ346" i="65"/>
  <c r="AU346" i="65"/>
  <c r="AR346" i="65"/>
  <c r="AX65" i="65"/>
  <c r="AY65" i="65"/>
  <c r="AU198" i="65"/>
  <c r="AR198" i="65"/>
  <c r="AQ198" i="65"/>
  <c r="AN319" i="65"/>
  <c r="AO319" i="65"/>
  <c r="AW480" i="65"/>
  <c r="AV480" i="65"/>
  <c r="AZ480" i="65"/>
  <c r="AT495" i="65"/>
  <c r="AS495" i="65"/>
  <c r="AY438" i="65"/>
  <c r="AX438" i="65"/>
  <c r="AY215" i="65"/>
  <c r="AX215" i="65"/>
  <c r="AZ302" i="65"/>
  <c r="AW302" i="65"/>
  <c r="AV302" i="65"/>
  <c r="AO158" i="65"/>
  <c r="AN158" i="65"/>
  <c r="AV261" i="65"/>
  <c r="AZ261" i="65"/>
  <c r="AW261" i="65"/>
  <c r="AN294" i="65"/>
  <c r="AO294" i="65"/>
  <c r="AY110" i="65"/>
  <c r="AX110" i="65"/>
  <c r="AX144" i="65"/>
  <c r="AY144" i="65"/>
  <c r="AV390" i="65"/>
  <c r="AZ390" i="65"/>
  <c r="AW390" i="65"/>
  <c r="AW510" i="65"/>
  <c r="AV510" i="65"/>
  <c r="AZ510" i="65"/>
  <c r="AO409" i="65"/>
  <c r="AN409" i="65"/>
  <c r="AV214" i="65"/>
  <c r="AW214" i="65"/>
  <c r="AZ214" i="65"/>
  <c r="AT35" i="65"/>
  <c r="AS35" i="65"/>
  <c r="AT383" i="65"/>
  <c r="AS383" i="65"/>
  <c r="AR402" i="65"/>
  <c r="AU402" i="65"/>
  <c r="AQ402" i="65"/>
  <c r="AV369" i="65"/>
  <c r="AZ369" i="65"/>
  <c r="AW369" i="65"/>
  <c r="AW330" i="65"/>
  <c r="AV330" i="65"/>
  <c r="AZ330" i="65"/>
  <c r="BA50" i="65"/>
  <c r="BE50" i="65"/>
  <c r="BB50" i="65"/>
  <c r="AO420" i="65"/>
  <c r="AN420" i="65"/>
  <c r="BF95" i="65"/>
  <c r="BG95" i="65"/>
  <c r="AY44" i="65"/>
  <c r="AX44" i="65"/>
  <c r="BE151" i="65"/>
  <c r="BB151" i="65"/>
  <c r="BA151" i="65"/>
  <c r="AT446" i="65"/>
  <c r="AS446" i="65"/>
  <c r="BE12" i="65"/>
  <c r="BB12" i="65"/>
  <c r="BA12" i="65"/>
  <c r="BE14" i="65"/>
  <c r="BA14" i="65"/>
  <c r="BB14" i="65"/>
  <c r="AS43" i="65"/>
  <c r="AT43" i="65"/>
  <c r="AS254" i="65"/>
  <c r="AT254" i="65"/>
  <c r="AS500" i="65"/>
  <c r="AT500" i="65"/>
  <c r="AS221" i="65"/>
  <c r="AT221" i="65"/>
  <c r="AY137" i="65"/>
  <c r="AX137" i="65"/>
  <c r="AO340" i="65"/>
  <c r="AN340" i="65"/>
  <c r="AW37" i="65"/>
  <c r="AV37" i="65"/>
  <c r="AZ37" i="65"/>
  <c r="AT354" i="65"/>
  <c r="AS354" i="65"/>
  <c r="AS218" i="65"/>
  <c r="AT218" i="65"/>
  <c r="AW129" i="65"/>
  <c r="AZ129" i="65"/>
  <c r="AV129" i="65"/>
  <c r="AN118" i="65"/>
  <c r="AO118" i="65"/>
  <c r="AT51" i="65"/>
  <c r="AS51" i="65"/>
  <c r="AV359" i="65"/>
  <c r="AZ359" i="65"/>
  <c r="AW359" i="65"/>
  <c r="BD131" i="65"/>
  <c r="BC131" i="65"/>
  <c r="AT311" i="65"/>
  <c r="AS311" i="65"/>
  <c r="AV240" i="65"/>
  <c r="AZ240" i="65"/>
  <c r="AW240" i="65"/>
  <c r="AN126" i="65"/>
  <c r="AO126" i="65"/>
  <c r="AU194" i="65"/>
  <c r="AR194" i="65"/>
  <c r="AQ194" i="65"/>
  <c r="AT457" i="65"/>
  <c r="AS457" i="65"/>
  <c r="AW322" i="65"/>
  <c r="AV322" i="65"/>
  <c r="AZ322" i="65"/>
  <c r="AY431" i="65"/>
  <c r="AX431" i="65"/>
  <c r="BB271" i="65"/>
  <c r="BE271" i="65"/>
  <c r="BA271" i="65"/>
  <c r="AY204" i="65"/>
  <c r="AX204" i="65"/>
  <c r="AY255" i="65"/>
  <c r="AX255" i="65"/>
  <c r="AV226" i="65"/>
  <c r="AW226" i="65"/>
  <c r="AZ226" i="65"/>
  <c r="AW15" i="65"/>
  <c r="AV15" i="65"/>
  <c r="AZ15" i="65"/>
  <c r="AW316" i="65"/>
  <c r="AZ316" i="65"/>
  <c r="AV316" i="65"/>
  <c r="AY191" i="65"/>
  <c r="AX191" i="65"/>
  <c r="AV393" i="65"/>
  <c r="AZ393" i="65"/>
  <c r="AW393" i="65"/>
  <c r="AN284" i="65"/>
  <c r="AO284" i="65"/>
  <c r="AV384" i="65"/>
  <c r="AZ384" i="65"/>
  <c r="AW384" i="65"/>
  <c r="AN313" i="65"/>
  <c r="AO313" i="65"/>
  <c r="AS230" i="65"/>
  <c r="AT230" i="65"/>
  <c r="AS132" i="65"/>
  <c r="AT132" i="65"/>
  <c r="AQ267" i="65"/>
  <c r="AU267" i="65"/>
  <c r="AR267" i="65"/>
  <c r="AW338" i="65"/>
  <c r="AZ338" i="65"/>
  <c r="AV338" i="65"/>
  <c r="AT475" i="65"/>
  <c r="AS475" i="65"/>
  <c r="AY360" i="65"/>
  <c r="AX360" i="65"/>
  <c r="AW11" i="65"/>
  <c r="AV11" i="65"/>
  <c r="AZ11" i="65"/>
  <c r="AS41" i="65"/>
  <c r="AT41" i="65"/>
  <c r="AQ297" i="65"/>
  <c r="AR297" i="65"/>
  <c r="AU297" i="65"/>
  <c r="AO188" i="65"/>
  <c r="AN188" i="65"/>
  <c r="AN349" i="65"/>
  <c r="AO349" i="65"/>
  <c r="BE458" i="65"/>
  <c r="BB458" i="65"/>
  <c r="BA458" i="65"/>
  <c r="AX71" i="65"/>
  <c r="AY71" i="65"/>
  <c r="AY10" i="65"/>
  <c r="AX10" i="65"/>
  <c r="AX399" i="65"/>
  <c r="AY399" i="65"/>
  <c r="AV248" i="65"/>
  <c r="AZ248" i="65"/>
  <c r="AW248" i="65"/>
  <c r="AO415" i="65"/>
  <c r="AN415" i="65"/>
  <c r="BG201" i="65"/>
  <c r="BF201" i="65"/>
  <c r="AQ508" i="65"/>
  <c r="AR508" i="65"/>
  <c r="AU508" i="65"/>
  <c r="AY163" i="65"/>
  <c r="AX163" i="65"/>
  <c r="AY100" i="65"/>
  <c r="AX100" i="65"/>
  <c r="AV237" i="65"/>
  <c r="AW237" i="65"/>
  <c r="AZ237" i="65"/>
  <c r="BE394" i="65"/>
  <c r="BB394" i="65"/>
  <c r="BA394" i="65"/>
  <c r="AU170" i="65"/>
  <c r="AR170" i="65"/>
  <c r="AQ170" i="65"/>
  <c r="AO134" i="65"/>
  <c r="AN134" i="65"/>
  <c r="AV157" i="65"/>
  <c r="AZ157" i="65"/>
  <c r="AW157" i="65"/>
  <c r="AW492" i="65"/>
  <c r="AZ492" i="65"/>
  <c r="AV492" i="65"/>
  <c r="AV367" i="65"/>
  <c r="AW367" i="65"/>
  <c r="AZ367" i="65"/>
  <c r="AT7" i="65"/>
  <c r="AS7" i="65"/>
  <c r="AS203" i="65"/>
  <c r="AT203" i="65"/>
  <c r="AX324" i="65"/>
  <c r="AY324" i="65"/>
  <c r="AQ292" i="65"/>
  <c r="AU292" i="65"/>
  <c r="AR292" i="65"/>
  <c r="AT361" i="65"/>
  <c r="AS361" i="65"/>
  <c r="AV213" i="65"/>
  <c r="AZ213" i="65"/>
  <c r="AW213" i="65"/>
  <c r="AW350" i="65"/>
  <c r="AZ350" i="65"/>
  <c r="AV350" i="65"/>
  <c r="AQ472" i="65"/>
  <c r="AU472" i="65"/>
  <c r="AR472" i="65"/>
  <c r="AW342" i="65"/>
  <c r="AZ342" i="65"/>
  <c r="AV342" i="65"/>
  <c r="BD97" i="65"/>
  <c r="BC97" i="65"/>
  <c r="AT117" i="65"/>
  <c r="AS117" i="65"/>
  <c r="AU459" i="65"/>
  <c r="AR459" i="65"/>
  <c r="AQ459" i="65"/>
  <c r="AS253" i="65"/>
  <c r="AT253" i="65"/>
  <c r="AS177" i="65"/>
  <c r="AT177" i="65"/>
  <c r="BC165" i="65"/>
  <c r="BD165" i="65"/>
  <c r="AQ501" i="65"/>
  <c r="AR501" i="65"/>
  <c r="AU501" i="65"/>
  <c r="BE197" i="65"/>
  <c r="BB197" i="65"/>
  <c r="BA197" i="65"/>
  <c r="AY46" i="65"/>
  <c r="AX46" i="65"/>
  <c r="BF105" i="65"/>
  <c r="BG105" i="65"/>
  <c r="AT279" i="65"/>
  <c r="AS279" i="65"/>
  <c r="AS228" i="65"/>
  <c r="AT228" i="65"/>
  <c r="AW72" i="65"/>
  <c r="AV72" i="65"/>
  <c r="AZ72" i="65"/>
  <c r="AW456" i="65"/>
  <c r="AV456" i="65"/>
  <c r="AZ456" i="65"/>
  <c r="AS179" i="65"/>
  <c r="AT179" i="65"/>
  <c r="AX156" i="65"/>
  <c r="AY156" i="65"/>
  <c r="AU335" i="65"/>
  <c r="AR335" i="65"/>
  <c r="AQ335" i="65"/>
  <c r="AV471" i="65"/>
  <c r="AW471" i="65"/>
  <c r="AZ471" i="65"/>
  <c r="AQ124" i="65"/>
  <c r="AU124" i="65"/>
  <c r="AR124" i="65"/>
  <c r="AW344" i="65"/>
  <c r="AZ344" i="65"/>
  <c r="AV344" i="65"/>
  <c r="BB96" i="65"/>
  <c r="BA96" i="65"/>
  <c r="BE96" i="65"/>
  <c r="AO484" i="65"/>
  <c r="AN484" i="65"/>
  <c r="AQ317" i="65"/>
  <c r="AU317" i="65"/>
  <c r="AR317" i="65"/>
  <c r="BE378" i="65"/>
  <c r="BA378" i="65"/>
  <c r="BB378" i="65"/>
  <c r="BA40" i="65"/>
  <c r="BE40" i="65"/>
  <c r="BB40" i="65"/>
  <c r="AV217" i="65"/>
  <c r="AZ217" i="65"/>
  <c r="AW217" i="65"/>
  <c r="AV461" i="65"/>
  <c r="AW461" i="65"/>
  <c r="AZ461" i="65"/>
  <c r="AZ329" i="65"/>
  <c r="AW329" i="65"/>
  <c r="AV329" i="65"/>
  <c r="AQ312" i="65"/>
  <c r="AU312" i="65"/>
  <c r="AR312" i="65"/>
  <c r="BF85" i="65"/>
  <c r="BG85" i="65"/>
  <c r="AW494" i="65"/>
  <c r="AZ494" i="65"/>
  <c r="AV494" i="65"/>
  <c r="BE460" i="65"/>
  <c r="BA460" i="65"/>
  <c r="BB460" i="65"/>
  <c r="AT476" i="65"/>
  <c r="AS476" i="65"/>
  <c r="AV363" i="65"/>
  <c r="AW363" i="65"/>
  <c r="AZ363" i="65"/>
  <c r="AW33" i="65"/>
  <c r="AV33" i="65"/>
  <c r="AZ33" i="65"/>
  <c r="AR341" i="65"/>
  <c r="AU341" i="65"/>
  <c r="AQ341" i="65"/>
  <c r="AR428" i="65"/>
  <c r="AU428" i="65"/>
  <c r="AQ428" i="65"/>
  <c r="AU323" i="65"/>
  <c r="AR323" i="65"/>
  <c r="AQ323" i="65"/>
  <c r="AS273" i="65"/>
  <c r="AT273" i="65"/>
  <c r="AU325" i="65"/>
  <c r="AQ325" i="65"/>
  <c r="AR325" i="65"/>
  <c r="BC104" i="65"/>
  <c r="BD104" i="65"/>
  <c r="BA38" i="65"/>
  <c r="BE38" i="65"/>
  <c r="BB38" i="65"/>
  <c r="AR406" i="65"/>
  <c r="AU406" i="65"/>
  <c r="AQ406" i="65"/>
  <c r="AT448" i="65"/>
  <c r="AS448" i="65"/>
  <c r="AO326" i="65"/>
  <c r="AN326" i="65"/>
  <c r="AY452" i="65"/>
  <c r="AX452" i="65"/>
  <c r="AT320" i="65"/>
  <c r="AS320" i="65"/>
  <c r="AT481" i="65"/>
  <c r="AS481" i="65"/>
  <c r="AN337" i="65"/>
  <c r="AO337" i="65"/>
  <c r="AY382" i="65"/>
  <c r="AX382" i="65"/>
  <c r="AS206" i="65"/>
  <c r="AT206" i="65"/>
  <c r="AV225" i="65"/>
  <c r="AW225" i="65"/>
  <c r="AZ225" i="65"/>
  <c r="AR426" i="65"/>
  <c r="AU426" i="65"/>
  <c r="AQ426" i="65"/>
  <c r="BD107" i="65"/>
  <c r="BC107" i="65"/>
  <c r="AQ278" i="65"/>
  <c r="AU278" i="65"/>
  <c r="AR278" i="65"/>
  <c r="AS433" i="65"/>
  <c r="AT433" i="65"/>
  <c r="AT347" i="65"/>
  <c r="AS347" i="65"/>
  <c r="AS141" i="65"/>
  <c r="AT141" i="65"/>
  <c r="AO407" i="65"/>
  <c r="AN407" i="65"/>
  <c r="BE243" i="65"/>
  <c r="BB243" i="65"/>
  <c r="BA243" i="65"/>
  <c r="AV140" i="65"/>
  <c r="AZ140" i="65"/>
  <c r="AW140" i="65"/>
  <c r="BE65" i="65"/>
  <c r="BB65" i="65"/>
  <c r="BA65" i="65"/>
  <c r="AY34" i="65"/>
  <c r="AX34" i="65"/>
  <c r="AQ319" i="65"/>
  <c r="AU319" i="65"/>
  <c r="AR319" i="65"/>
  <c r="BB84" i="65"/>
  <c r="BA84" i="65"/>
  <c r="BE84" i="65"/>
  <c r="AN491" i="65"/>
  <c r="AO491" i="65"/>
  <c r="BE438" i="65"/>
  <c r="BB438" i="65"/>
  <c r="BA438" i="65"/>
  <c r="BE215" i="65"/>
  <c r="BB215" i="65"/>
  <c r="BA215" i="65"/>
  <c r="AT302" i="65"/>
  <c r="AS302" i="65"/>
  <c r="AQ158" i="65"/>
  <c r="AU158" i="65"/>
  <c r="AR158" i="65"/>
  <c r="AS261" i="65"/>
  <c r="AT261" i="65"/>
  <c r="AS262" i="65"/>
  <c r="AT262" i="65"/>
  <c r="BB144" i="65"/>
  <c r="BE144" i="65"/>
  <c r="BA144" i="65"/>
  <c r="AT332" i="65"/>
  <c r="AS332" i="65"/>
  <c r="AS510" i="65"/>
  <c r="AT510" i="65"/>
  <c r="AY227" i="65"/>
  <c r="AX227" i="65"/>
  <c r="AO402" i="65"/>
  <c r="AN402" i="65"/>
  <c r="AT369" i="65"/>
  <c r="AS369" i="65"/>
  <c r="AT318" i="65"/>
  <c r="AS318" i="65"/>
  <c r="AY18" i="65"/>
  <c r="AX18" i="65"/>
  <c r="AZ345" i="65"/>
  <c r="AW345" i="65"/>
  <c r="AV345" i="65"/>
  <c r="AU417" i="65"/>
  <c r="AR417" i="65"/>
  <c r="AQ417" i="65"/>
  <c r="BA44" i="65"/>
  <c r="BE44" i="65"/>
  <c r="BB44" i="65"/>
  <c r="AT381" i="65"/>
  <c r="AS381" i="65"/>
  <c r="AV379" i="65"/>
  <c r="AZ379" i="65"/>
  <c r="AW379" i="65"/>
  <c r="AO31" i="65"/>
  <c r="AN31" i="65"/>
  <c r="BB160" i="65"/>
  <c r="BE160" i="65"/>
  <c r="BA160" i="65"/>
  <c r="AW254" i="65"/>
  <c r="AZ254" i="65"/>
  <c r="AV254" i="65"/>
  <c r="AV172" i="65"/>
  <c r="AW172" i="65"/>
  <c r="AZ172" i="65"/>
  <c r="BB82" i="65"/>
  <c r="BA82" i="65"/>
  <c r="BE82" i="65"/>
  <c r="AY24" i="65"/>
  <c r="AX24" i="65"/>
  <c r="AY175" i="65"/>
  <c r="AX175" i="65"/>
  <c r="AS356" i="65"/>
  <c r="AT356" i="65"/>
  <c r="BE137" i="65"/>
  <c r="BB137" i="65"/>
  <c r="BA137" i="65"/>
  <c r="AZ331" i="65"/>
  <c r="AW331" i="65"/>
  <c r="AV331" i="65"/>
  <c r="AQ340" i="65"/>
  <c r="AU340" i="65"/>
  <c r="AR340" i="65"/>
  <c r="AO190" i="65"/>
  <c r="AN190" i="65"/>
  <c r="AQ455" i="65"/>
  <c r="AU455" i="65"/>
  <c r="AR455" i="65"/>
  <c r="AW354" i="65"/>
  <c r="AV354" i="65"/>
  <c r="AZ354" i="65"/>
  <c r="BB74" i="65"/>
  <c r="BA74" i="65"/>
  <c r="BE74" i="65"/>
  <c r="AV218" i="65"/>
  <c r="AW218" i="65"/>
  <c r="AZ218" i="65"/>
  <c r="AT129" i="65"/>
  <c r="AS129" i="65"/>
  <c r="AQ118" i="65"/>
  <c r="AU118" i="65"/>
  <c r="AR118" i="65"/>
  <c r="AY470" i="65"/>
  <c r="AX470" i="65"/>
  <c r="AT315" i="65"/>
  <c r="AS315" i="65"/>
  <c r="BB251" i="65"/>
  <c r="BE251" i="65"/>
  <c r="BA251" i="65"/>
  <c r="BF131" i="65"/>
  <c r="BG131" i="65"/>
  <c r="AT55" i="65"/>
  <c r="AS55" i="65"/>
  <c r="AN503" i="65"/>
  <c r="AO503" i="65"/>
  <c r="AS385" i="65"/>
  <c r="AT385" i="65"/>
  <c r="AZ511" i="65"/>
  <c r="AV511" i="65"/>
  <c r="AW511" i="65"/>
  <c r="AQ126" i="65"/>
  <c r="AU126" i="65"/>
  <c r="AR126" i="65"/>
  <c r="AV176" i="65"/>
  <c r="AW176" i="65"/>
  <c r="AZ176" i="65"/>
  <c r="AT5" i="65"/>
  <c r="AS5" i="65"/>
  <c r="BB431" i="65"/>
  <c r="BE431" i="65"/>
  <c r="BA431" i="65"/>
  <c r="BB108" i="65"/>
  <c r="BA108" i="65"/>
  <c r="BE108" i="65"/>
  <c r="AX271" i="65"/>
  <c r="AY271" i="65"/>
  <c r="BB204" i="65"/>
  <c r="BA204" i="65"/>
  <c r="BE204" i="65"/>
  <c r="BB397" i="65"/>
  <c r="BA397" i="65"/>
  <c r="BE397" i="65"/>
  <c r="AS153" i="65"/>
  <c r="AT153" i="65"/>
  <c r="AV233" i="65"/>
  <c r="AW233" i="65"/>
  <c r="AZ233" i="65"/>
  <c r="AS15" i="65"/>
  <c r="AT15" i="65"/>
  <c r="AU451" i="65"/>
  <c r="AR451" i="65"/>
  <c r="AQ451" i="65"/>
  <c r="AN112" i="65"/>
  <c r="AO112" i="65"/>
  <c r="AT316" i="65"/>
  <c r="AS316" i="65"/>
  <c r="BE191" i="65"/>
  <c r="BB191" i="65"/>
  <c r="BA191" i="65"/>
  <c r="AW502" i="65"/>
  <c r="AZ502" i="65"/>
  <c r="AV502" i="65"/>
  <c r="AV269" i="65"/>
  <c r="AZ269" i="65"/>
  <c r="AW269" i="65"/>
  <c r="AV230" i="65"/>
  <c r="AW230" i="65"/>
  <c r="AZ230" i="65"/>
  <c r="AV265" i="65"/>
  <c r="AZ265" i="65"/>
  <c r="AW265" i="65"/>
  <c r="BE360" i="65"/>
  <c r="BA360" i="65"/>
  <c r="BB360" i="65"/>
  <c r="AY98" i="65"/>
  <c r="AX98" i="65"/>
  <c r="AU130" i="65"/>
  <c r="AR130" i="65"/>
  <c r="AQ130" i="65"/>
  <c r="AU188" i="65"/>
  <c r="AR188" i="65"/>
  <c r="AQ188" i="65"/>
  <c r="AS49" i="65"/>
  <c r="AT49" i="65"/>
  <c r="BE71" i="65"/>
  <c r="BA71" i="65"/>
  <c r="BB71" i="65"/>
  <c r="BA399" i="65"/>
  <c r="BE399" i="65"/>
  <c r="BB399" i="65"/>
  <c r="AX514" i="65"/>
  <c r="AY514" i="65"/>
  <c r="AY169" i="65"/>
  <c r="AX169" i="65"/>
  <c r="AY437" i="65"/>
  <c r="AX437" i="65"/>
  <c r="AT17" i="65"/>
  <c r="AS17" i="65"/>
  <c r="AY440" i="65"/>
  <c r="AX440" i="65"/>
  <c r="BA48" i="65"/>
  <c r="BE48" i="65"/>
  <c r="BB48" i="65"/>
  <c r="AS270" i="65"/>
  <c r="AT270" i="65"/>
  <c r="AS39" i="65"/>
  <c r="AT39" i="65"/>
  <c r="BG135" i="65"/>
  <c r="BF135" i="65"/>
  <c r="AZ321" i="65"/>
  <c r="AV321" i="65"/>
  <c r="AW321" i="65"/>
  <c r="BB106" i="65"/>
  <c r="BA106" i="65"/>
  <c r="BE106" i="65"/>
  <c r="AS237" i="65"/>
  <c r="AT237" i="65"/>
  <c r="AW7" i="65"/>
  <c r="AV7" i="65"/>
  <c r="AZ7" i="65"/>
  <c r="AW113" i="65"/>
  <c r="AZ113" i="65"/>
  <c r="AV113" i="65"/>
  <c r="AN120" i="65"/>
  <c r="AO120" i="65"/>
  <c r="AV365" i="65"/>
  <c r="AZ365" i="65"/>
  <c r="AW365" i="65"/>
  <c r="AN472" i="65"/>
  <c r="AO472" i="65"/>
  <c r="BF97" i="65"/>
  <c r="BG97" i="65"/>
  <c r="AV210" i="65"/>
  <c r="AW210" i="65"/>
  <c r="AZ210" i="65"/>
  <c r="AU413" i="65"/>
  <c r="AR413" i="65"/>
  <c r="AQ413" i="65"/>
  <c r="AV241" i="65"/>
  <c r="AW241" i="65"/>
  <c r="AZ241" i="65"/>
  <c r="AY76" i="65"/>
  <c r="AX76" i="65"/>
  <c r="BB86" i="65"/>
  <c r="BA86" i="65"/>
  <c r="BE86" i="65"/>
  <c r="BG165" i="65"/>
  <c r="BF165" i="65"/>
  <c r="AS212" i="65"/>
  <c r="AT212" i="65"/>
  <c r="AU427" i="65"/>
  <c r="AR427" i="65"/>
  <c r="AQ427" i="65"/>
  <c r="AN501" i="65"/>
  <c r="AO501" i="65"/>
  <c r="AW299" i="65"/>
  <c r="AZ299" i="65"/>
  <c r="AV299" i="65"/>
  <c r="BA46" i="65"/>
  <c r="BE46" i="65"/>
  <c r="BB46" i="65"/>
  <c r="AV228" i="65"/>
  <c r="AZ228" i="65"/>
  <c r="AW228" i="65"/>
  <c r="AY435" i="65"/>
  <c r="AX435" i="65"/>
  <c r="AT3" i="65"/>
  <c r="AS3" i="65"/>
  <c r="AT471" i="65"/>
  <c r="AS471" i="65"/>
  <c r="AS392" i="65"/>
  <c r="AT392" i="65"/>
  <c r="AY52" i="65"/>
  <c r="AX52" i="65"/>
  <c r="AS29" i="65"/>
  <c r="AT29" i="65"/>
  <c r="AR353" i="65"/>
  <c r="AU353" i="65"/>
  <c r="AQ353" i="65"/>
  <c r="AS159" i="65"/>
  <c r="AT159" i="65"/>
  <c r="BC185" i="65"/>
  <c r="BD185" i="65"/>
  <c r="AN312" i="65"/>
  <c r="AO312" i="65"/>
  <c r="AV398" i="65"/>
  <c r="AZ398" i="65"/>
  <c r="AW398" i="65"/>
  <c r="BB439" i="65"/>
  <c r="BE439" i="65"/>
  <c r="BA439" i="65"/>
  <c r="AT78" i="65"/>
  <c r="AS78" i="65"/>
  <c r="AS494" i="65"/>
  <c r="AT494" i="65"/>
  <c r="BF493" i="65"/>
  <c r="BG493" i="65"/>
  <c r="AV465" i="65"/>
  <c r="AW465" i="65"/>
  <c r="AZ465" i="65"/>
  <c r="AY94" i="65"/>
  <c r="AX94" i="65"/>
  <c r="AZ266" i="65"/>
  <c r="AW266" i="65"/>
  <c r="AV266" i="65"/>
  <c r="AO428" i="65"/>
  <c r="AN428" i="65"/>
  <c r="AS366" i="65"/>
  <c r="AT366" i="65"/>
  <c r="AN323" i="65"/>
  <c r="AO323" i="65"/>
  <c r="AW123" i="65"/>
  <c r="AZ123" i="65"/>
  <c r="AV123" i="65"/>
  <c r="AW273" i="65"/>
  <c r="AZ273" i="65"/>
  <c r="AV273" i="65"/>
  <c r="AW488" i="65"/>
  <c r="AZ488" i="65"/>
  <c r="AV488" i="65"/>
  <c r="AZ143" i="65"/>
  <c r="AW143" i="65"/>
  <c r="AV143" i="65"/>
  <c r="AT281" i="65"/>
  <c r="AS281" i="65"/>
  <c r="AO406" i="65"/>
  <c r="AN406" i="65"/>
  <c r="AQ326" i="65"/>
  <c r="AU326" i="65"/>
  <c r="AR326" i="65"/>
  <c r="AN309" i="65"/>
  <c r="AO309" i="65"/>
  <c r="AU401" i="65"/>
  <c r="AR401" i="65"/>
  <c r="AQ401" i="65"/>
  <c r="AW320" i="65"/>
  <c r="AV320" i="65"/>
  <c r="AZ320" i="65"/>
  <c r="AZ479" i="65"/>
  <c r="AV479" i="65"/>
  <c r="AW479" i="65"/>
  <c r="AS244" i="65"/>
  <c r="AT244" i="65"/>
  <c r="BE382" i="65"/>
  <c r="BB382" i="65"/>
  <c r="BA382" i="65"/>
  <c r="AV206" i="65"/>
  <c r="AW206" i="65"/>
  <c r="AZ206" i="65"/>
  <c r="AS225" i="65"/>
  <c r="AT225" i="65"/>
  <c r="AO426" i="65"/>
  <c r="AN426" i="65"/>
  <c r="AY139" i="65"/>
  <c r="AX139" i="65"/>
  <c r="BF107" i="65"/>
  <c r="BG107" i="65"/>
  <c r="AT142" i="65"/>
  <c r="AS142" i="65"/>
  <c r="AY173" i="65"/>
  <c r="AX173" i="65"/>
  <c r="AW486" i="65"/>
  <c r="AZ486" i="65"/>
  <c r="AV486" i="65"/>
  <c r="AW308" i="65"/>
  <c r="AV308" i="65"/>
  <c r="AZ308" i="65"/>
  <c r="AO285" i="65"/>
  <c r="AN285" i="65"/>
  <c r="AY443" i="65"/>
  <c r="AX443" i="65"/>
  <c r="AQ507" i="65"/>
  <c r="AU507" i="65"/>
  <c r="AR507" i="65"/>
  <c r="AT90" i="65"/>
  <c r="AS90" i="65"/>
  <c r="AZ307" i="65"/>
  <c r="AW307" i="65"/>
  <c r="AV307" i="65"/>
  <c r="AZ155" i="65"/>
  <c r="AW155" i="65"/>
  <c r="AV155" i="65"/>
  <c r="AW306" i="65"/>
  <c r="AZ306" i="65"/>
  <c r="AV306" i="65"/>
  <c r="AS140" i="65"/>
  <c r="AT140" i="65"/>
  <c r="BB168" i="65"/>
  <c r="BE168" i="65"/>
  <c r="BA168" i="65"/>
  <c r="AW301" i="65"/>
  <c r="AV301" i="65"/>
  <c r="AZ301" i="65"/>
  <c r="AO447" i="65"/>
  <c r="AN447" i="65"/>
  <c r="AQ491" i="65"/>
  <c r="AR491" i="65"/>
  <c r="AU491" i="65"/>
  <c r="AW328" i="65"/>
  <c r="AV328" i="65"/>
  <c r="AZ328" i="65"/>
  <c r="AZ300" i="65"/>
  <c r="AW300" i="65"/>
  <c r="AV300" i="65"/>
  <c r="AV396" i="65"/>
  <c r="AW396" i="65"/>
  <c r="AZ396" i="65"/>
  <c r="AW262" i="65"/>
  <c r="AZ262" i="65"/>
  <c r="AV262" i="65"/>
  <c r="AN162" i="65"/>
  <c r="AO162" i="65"/>
  <c r="AW332" i="65"/>
  <c r="AV332" i="65"/>
  <c r="AZ332" i="65"/>
  <c r="AY54" i="65"/>
  <c r="AX54" i="65"/>
  <c r="BE227" i="65"/>
  <c r="BB227" i="65"/>
  <c r="BA227" i="65"/>
  <c r="AT513" i="65"/>
  <c r="AS513" i="65"/>
  <c r="AY235" i="65"/>
  <c r="AX235" i="65"/>
  <c r="AW275" i="65"/>
  <c r="AV275" i="65"/>
  <c r="AZ275" i="65"/>
  <c r="AW318" i="65"/>
  <c r="AV318" i="65"/>
  <c r="AZ318" i="65"/>
  <c r="AT345" i="65"/>
  <c r="AS345" i="65"/>
  <c r="AO417" i="65"/>
  <c r="AN417" i="65"/>
  <c r="AW381" i="65"/>
  <c r="AV381" i="65"/>
  <c r="AZ381" i="65"/>
  <c r="AV377" i="65"/>
  <c r="AZ377" i="65"/>
  <c r="AW377" i="65"/>
  <c r="AR31" i="65"/>
  <c r="AQ31" i="65"/>
  <c r="AU31" i="65"/>
  <c r="AX160" i="65"/>
  <c r="AY160" i="65"/>
  <c r="AS172" i="65"/>
  <c r="AT172" i="65"/>
  <c r="BE24" i="65"/>
  <c r="BB24" i="65"/>
  <c r="BA24" i="65"/>
  <c r="BE175" i="65"/>
  <c r="BB175" i="65"/>
  <c r="BA175" i="65"/>
  <c r="AW356" i="65"/>
  <c r="AZ356" i="65"/>
  <c r="AV356" i="65"/>
  <c r="AU190" i="65"/>
  <c r="AR190" i="65"/>
  <c r="AQ190" i="65"/>
  <c r="AS37" i="65"/>
  <c r="AT37" i="65"/>
  <c r="AN280" i="65"/>
  <c r="AO280" i="65"/>
  <c r="AQ334" i="65"/>
  <c r="AU334" i="65"/>
  <c r="AR334" i="65"/>
  <c r="AX251" i="65"/>
  <c r="AY251" i="65"/>
  <c r="AW127" i="65"/>
  <c r="AZ127" i="65"/>
  <c r="AV127" i="65"/>
  <c r="AW119" i="65"/>
  <c r="AZ119" i="65"/>
  <c r="AV119" i="65"/>
  <c r="AZ311" i="65"/>
  <c r="AV311" i="65"/>
  <c r="AW311" i="65"/>
  <c r="AS148" i="65"/>
  <c r="AT148" i="65"/>
  <c r="AT511" i="65"/>
  <c r="AS511" i="65"/>
  <c r="BA482" i="65"/>
  <c r="BB482" i="65"/>
  <c r="BE482" i="65"/>
  <c r="AS498" i="65"/>
  <c r="AT498" i="65"/>
  <c r="AY454" i="65"/>
  <c r="AX454" i="65"/>
  <c r="AT176" i="65"/>
  <c r="AS176" i="65"/>
  <c r="AW5" i="65"/>
  <c r="AV5" i="65"/>
  <c r="AZ5" i="65"/>
  <c r="AY397" i="65"/>
  <c r="AX397" i="65"/>
  <c r="AS233" i="65"/>
  <c r="AT233" i="65"/>
  <c r="AZ497" i="65"/>
  <c r="AW497" i="65"/>
  <c r="AV497" i="65"/>
  <c r="AY208" i="65"/>
  <c r="AX208" i="65"/>
  <c r="AQ112" i="65"/>
  <c r="AU112" i="65"/>
  <c r="AR112" i="65"/>
  <c r="AQ477" i="65"/>
  <c r="AR477" i="65"/>
  <c r="AU477" i="65"/>
  <c r="AT502" i="65"/>
  <c r="AS502" i="65"/>
  <c r="BC161" i="65"/>
  <c r="BD161" i="65"/>
  <c r="AT269" i="65"/>
  <c r="AS269" i="65"/>
  <c r="AU423" i="65"/>
  <c r="AR423" i="65"/>
  <c r="AQ423" i="65"/>
  <c r="AT56" i="65"/>
  <c r="AS56" i="65"/>
  <c r="AO297" i="65"/>
  <c r="AN297" i="65"/>
  <c r="AT310" i="65"/>
  <c r="AS310" i="65"/>
  <c r="AU419" i="65"/>
  <c r="AR419" i="65"/>
  <c r="AQ419" i="65"/>
  <c r="AT375" i="65"/>
  <c r="AS375" i="65"/>
  <c r="AY458" i="65"/>
  <c r="AX458" i="65"/>
  <c r="BE10" i="65"/>
  <c r="BB10" i="65"/>
  <c r="BA10" i="65"/>
  <c r="AS133" i="65"/>
  <c r="AT133" i="65"/>
  <c r="BE169" i="65"/>
  <c r="BB169" i="65"/>
  <c r="BA169" i="65"/>
  <c r="BB437" i="65"/>
  <c r="BE437" i="65"/>
  <c r="BA437" i="65"/>
  <c r="AW17" i="65"/>
  <c r="AV17" i="65"/>
  <c r="AZ17" i="65"/>
  <c r="AS236" i="65"/>
  <c r="AT236" i="65"/>
  <c r="AZ305" i="65"/>
  <c r="AW305" i="65"/>
  <c r="AV305" i="65"/>
  <c r="BE440" i="65"/>
  <c r="BB440" i="65"/>
  <c r="BA440" i="65"/>
  <c r="BE163" i="65"/>
  <c r="BB163" i="65"/>
  <c r="BA163" i="65"/>
  <c r="AN122" i="65"/>
  <c r="AO122" i="65"/>
  <c r="AQ352" i="65"/>
  <c r="AU352" i="65"/>
  <c r="AR352" i="65"/>
  <c r="AS259" i="65"/>
  <c r="AT259" i="65"/>
  <c r="AU134" i="65"/>
  <c r="AR134" i="65"/>
  <c r="AQ134" i="65"/>
  <c r="AU425" i="65"/>
  <c r="AR425" i="65"/>
  <c r="AQ425" i="65"/>
  <c r="AT113" i="65"/>
  <c r="AS113" i="65"/>
  <c r="AQ505" i="65"/>
  <c r="AU505" i="65"/>
  <c r="AR505" i="65"/>
  <c r="AS213" i="65"/>
  <c r="AT213" i="65"/>
  <c r="AQ120" i="65"/>
  <c r="AU120" i="65"/>
  <c r="AR120" i="65"/>
  <c r="AY28" i="65"/>
  <c r="AX28" i="65"/>
  <c r="AT365" i="65"/>
  <c r="AS365" i="65"/>
  <c r="AV209" i="65"/>
  <c r="AZ209" i="65"/>
  <c r="AW209" i="65"/>
  <c r="AN489" i="65"/>
  <c r="AO489" i="65"/>
  <c r="AW45" i="65"/>
  <c r="AV45" i="65"/>
  <c r="AZ45" i="65"/>
  <c r="AO202" i="65"/>
  <c r="AN202" i="65"/>
  <c r="AO413" i="65"/>
  <c r="AN413" i="65"/>
  <c r="AS241" i="65"/>
  <c r="AT241" i="65"/>
  <c r="AT512" i="65"/>
  <c r="AS512" i="65"/>
  <c r="AR485" i="65"/>
  <c r="AU485" i="65"/>
  <c r="AQ485" i="65"/>
  <c r="AS232" i="65"/>
  <c r="AT232" i="65"/>
  <c r="AV177" i="65"/>
  <c r="AZ177" i="65"/>
  <c r="AW177" i="65"/>
  <c r="AW13" i="65"/>
  <c r="AV13" i="65"/>
  <c r="AZ13" i="65"/>
  <c r="AO427" i="65"/>
  <c r="AN427" i="65"/>
  <c r="AS299" i="65"/>
  <c r="AT299" i="65"/>
  <c r="AR69" i="65"/>
  <c r="AU69" i="65"/>
  <c r="AQ69" i="65"/>
  <c r="AW27" i="65"/>
  <c r="AV27" i="65"/>
  <c r="AZ27" i="65"/>
  <c r="BB435" i="65"/>
  <c r="BE435" i="65"/>
  <c r="BA435" i="65"/>
  <c r="AN335" i="65"/>
  <c r="AO335" i="65"/>
  <c r="AY96" i="65"/>
  <c r="AX96" i="65"/>
  <c r="AZ339" i="65"/>
  <c r="AW339" i="65"/>
  <c r="AV339" i="65"/>
  <c r="AW29" i="65"/>
  <c r="AV29" i="65"/>
  <c r="AZ29" i="65"/>
  <c r="AN353" i="65"/>
  <c r="AO353" i="65"/>
  <c r="AS217" i="65"/>
  <c r="AT217" i="65"/>
  <c r="AY387" i="65"/>
  <c r="AX387" i="65"/>
  <c r="AR424" i="65"/>
  <c r="AU424" i="65"/>
  <c r="AQ424" i="65"/>
  <c r="AW121" i="65"/>
  <c r="AZ121" i="65"/>
  <c r="AV121" i="65"/>
  <c r="AT461" i="65"/>
  <c r="AS461" i="65"/>
  <c r="BG185" i="65"/>
  <c r="BF185" i="65"/>
  <c r="BE386" i="65"/>
  <c r="BB386" i="65"/>
  <c r="BA386" i="65"/>
  <c r="AS398" i="65"/>
  <c r="AT398" i="65"/>
  <c r="AW78" i="65"/>
  <c r="AV78" i="65"/>
  <c r="AZ78" i="65"/>
  <c r="BC493" i="65"/>
  <c r="BD493" i="65"/>
  <c r="AY223" i="65"/>
  <c r="AX223" i="65"/>
  <c r="AS33" i="65"/>
  <c r="AT33" i="65"/>
  <c r="AT465" i="65"/>
  <c r="AS465" i="65"/>
  <c r="BB88" i="65"/>
  <c r="BA88" i="65"/>
  <c r="BE88" i="65"/>
  <c r="AT123" i="65"/>
  <c r="AS123" i="65"/>
  <c r="AS60" i="65"/>
  <c r="AT60" i="65"/>
  <c r="AT488" i="65"/>
  <c r="AS488" i="65"/>
  <c r="AW281" i="65"/>
  <c r="AV281" i="65"/>
  <c r="AZ281" i="65"/>
  <c r="AS224" i="65"/>
  <c r="AT224" i="65"/>
  <c r="AZ183" i="65"/>
  <c r="AW183" i="65"/>
  <c r="AV183" i="65"/>
  <c r="AO401" i="65"/>
  <c r="AN401" i="65"/>
  <c r="AZ481" i="65"/>
  <c r="AV481" i="65"/>
  <c r="AW481" i="65"/>
  <c r="AT479" i="65"/>
  <c r="AS479" i="65"/>
  <c r="AV244" i="65"/>
  <c r="AZ244" i="65"/>
  <c r="AW244" i="65"/>
  <c r="AW53" i="65"/>
  <c r="AV53" i="65"/>
  <c r="AZ53" i="65"/>
  <c r="AY146" i="65"/>
  <c r="AX146" i="65"/>
  <c r="BE139" i="65"/>
  <c r="BB139" i="65"/>
  <c r="BA139" i="65"/>
  <c r="AZ343" i="65"/>
  <c r="AV343" i="65"/>
  <c r="AW343" i="65"/>
  <c r="AT293" i="65"/>
  <c r="AS293" i="65"/>
  <c r="AV249" i="65"/>
  <c r="AZ249" i="65"/>
  <c r="AW249" i="65"/>
  <c r="AO182" i="65"/>
  <c r="AN182" i="65"/>
  <c r="AV142" i="65"/>
  <c r="AZ142" i="65"/>
  <c r="AW142" i="65"/>
  <c r="AV433" i="65"/>
  <c r="AZ433" i="65"/>
  <c r="AW433" i="65"/>
  <c r="AS432" i="65"/>
  <c r="AT432" i="65"/>
  <c r="AQ449" i="65"/>
  <c r="AU449" i="65"/>
  <c r="AR449" i="65"/>
  <c r="BE173" i="65"/>
  <c r="BB173" i="65"/>
  <c r="BA173" i="65"/>
  <c r="AS486" i="65"/>
  <c r="AT486" i="65"/>
  <c r="AT308" i="65"/>
  <c r="AS308" i="65"/>
  <c r="AV205" i="65"/>
  <c r="AW205" i="65"/>
  <c r="AZ205" i="65"/>
  <c r="BE388" i="65"/>
  <c r="BB388" i="65"/>
  <c r="BA388" i="65"/>
  <c r="AW90" i="65"/>
  <c r="AV90" i="65"/>
  <c r="AZ90" i="65"/>
  <c r="AO200" i="65"/>
  <c r="AN200" i="65"/>
  <c r="AT307" i="65"/>
  <c r="AS307" i="65"/>
  <c r="AS181" i="65"/>
  <c r="AT181" i="65"/>
  <c r="AS306" i="65"/>
  <c r="AT306" i="65"/>
  <c r="AS238" i="65"/>
  <c r="AT238" i="65"/>
  <c r="AX168" i="65"/>
  <c r="AY168" i="65"/>
  <c r="AS301" i="65"/>
  <c r="AT301" i="65"/>
  <c r="BA34" i="65"/>
  <c r="BE34" i="65"/>
  <c r="BB34" i="65"/>
  <c r="AY358" i="65"/>
  <c r="AX358" i="65"/>
  <c r="AY84" i="65"/>
  <c r="AX84" i="65"/>
  <c r="AQ447" i="65"/>
  <c r="AU447" i="65"/>
  <c r="AR447" i="65"/>
  <c r="AN463" i="65"/>
  <c r="AO463" i="65"/>
  <c r="BB184" i="65"/>
  <c r="BE184" i="65"/>
  <c r="BA184" i="65"/>
  <c r="AU411" i="65"/>
  <c r="AR411" i="65"/>
  <c r="AQ411" i="65"/>
  <c r="AT64" i="65"/>
  <c r="AS64" i="65"/>
  <c r="AT328" i="65"/>
  <c r="AS328" i="65"/>
  <c r="AS396" i="65"/>
  <c r="AT396" i="65"/>
  <c r="AU162" i="65"/>
  <c r="AR162" i="65"/>
  <c r="AQ162" i="65"/>
  <c r="AS222" i="65"/>
  <c r="AT222" i="65"/>
  <c r="AW47" i="65"/>
  <c r="AV47" i="65"/>
  <c r="AZ47" i="65"/>
  <c r="BA54" i="65"/>
  <c r="BE54" i="65"/>
  <c r="BB54" i="65"/>
  <c r="AU296" i="65"/>
  <c r="AR296" i="65"/>
  <c r="AQ296" i="65"/>
  <c r="AO263" i="65"/>
  <c r="AN263" i="65"/>
  <c r="BE235" i="65"/>
  <c r="BB235" i="65"/>
  <c r="BA235" i="65"/>
  <c r="AT275" i="65"/>
  <c r="AS275" i="65"/>
  <c r="BE18" i="65"/>
  <c r="BA18" i="65"/>
  <c r="BB18" i="65"/>
  <c r="AV245" i="65"/>
  <c r="AW245" i="65"/>
  <c r="AZ245" i="65"/>
  <c r="AR63" i="65"/>
  <c r="AU63" i="65"/>
  <c r="AQ63" i="65"/>
  <c r="AS379" i="65"/>
  <c r="AT379" i="65"/>
  <c r="AT377" i="65"/>
  <c r="AS377" i="65"/>
  <c r="AY147" i="65"/>
  <c r="AX147" i="65"/>
  <c r="AW125" i="65"/>
  <c r="AZ125" i="65"/>
  <c r="AV125" i="65"/>
  <c r="AY82" i="65"/>
  <c r="AX82" i="65"/>
  <c r="AY389" i="65"/>
  <c r="AX389" i="65"/>
  <c r="AV373" i="65"/>
  <c r="AZ373" i="65"/>
  <c r="AW373" i="65"/>
  <c r="AN469" i="65"/>
  <c r="AO469" i="65"/>
  <c r="AY30" i="65"/>
  <c r="AX30" i="65"/>
  <c r="AY6" i="65"/>
  <c r="AX6" i="65"/>
  <c r="AT70" i="65"/>
  <c r="AS70" i="65"/>
  <c r="AY74" i="65"/>
  <c r="AX74" i="65"/>
  <c r="AY4" i="65"/>
  <c r="AX4" i="65"/>
  <c r="AO136" i="65"/>
  <c r="AN136" i="65"/>
  <c r="AT127" i="65"/>
  <c r="AS127" i="65"/>
  <c r="AY16" i="65"/>
  <c r="AX16" i="65"/>
  <c r="AO152" i="65"/>
  <c r="AN152" i="65"/>
  <c r="AT119" i="65"/>
  <c r="AS119" i="65"/>
  <c r="AR499" i="65"/>
  <c r="AQ499" i="65"/>
  <c r="AU499" i="65"/>
  <c r="AS467" i="65"/>
  <c r="AT467" i="65"/>
  <c r="AV148" i="65"/>
  <c r="AW148" i="65"/>
  <c r="AZ148" i="65"/>
  <c r="AR503" i="65"/>
  <c r="AU503" i="65"/>
  <c r="AQ503" i="65"/>
  <c r="AV385" i="65"/>
  <c r="AW385" i="65"/>
  <c r="AZ385" i="65"/>
  <c r="AU483" i="65"/>
  <c r="AR483" i="65"/>
  <c r="AQ483" i="65"/>
  <c r="BG80" i="65"/>
  <c r="BF80" i="65"/>
  <c r="BE454" i="65"/>
  <c r="BB454" i="65"/>
  <c r="BA454" i="65"/>
  <c r="BA474" i="65"/>
  <c r="BE474" i="65"/>
  <c r="BB474" i="65"/>
  <c r="AO186" i="65"/>
  <c r="AN186" i="65"/>
  <c r="AY108" i="65"/>
  <c r="AX108" i="65"/>
  <c r="AV153" i="65"/>
  <c r="AW153" i="65"/>
  <c r="AZ153" i="65"/>
  <c r="AO196" i="65"/>
  <c r="AN196" i="65"/>
  <c r="BB395" i="65"/>
  <c r="BA395" i="65"/>
  <c r="BE395" i="65"/>
  <c r="AT497" i="65"/>
  <c r="AS497" i="65"/>
  <c r="BB208" i="65"/>
  <c r="BA208" i="65"/>
  <c r="BE208" i="65"/>
  <c r="AT66" i="65"/>
  <c r="AS66" i="65"/>
  <c r="AO166" i="65"/>
  <c r="AN166" i="65"/>
  <c r="BD83" i="65"/>
  <c r="BC83" i="65"/>
  <c r="AN477" i="65"/>
  <c r="AO477" i="65"/>
  <c r="BG161" i="65"/>
  <c r="BF161" i="65"/>
  <c r="AO423" i="65"/>
  <c r="AN423" i="65"/>
  <c r="AT265" i="65"/>
  <c r="AS265" i="65"/>
  <c r="BG295" i="65"/>
  <c r="BF295" i="65"/>
  <c r="AW310" i="65"/>
  <c r="AV310" i="65"/>
  <c r="AZ310" i="65"/>
  <c r="AO419" i="65"/>
  <c r="AN419" i="65"/>
  <c r="AV375" i="65"/>
  <c r="AW375" i="65"/>
  <c r="AZ375" i="65"/>
  <c r="BB283" i="65"/>
  <c r="BA283" i="65"/>
  <c r="BE283" i="65"/>
  <c r="AY231" i="65"/>
  <c r="AX231" i="65"/>
  <c r="AV236" i="65"/>
  <c r="AZ236" i="65"/>
  <c r="AW236" i="65"/>
  <c r="AT305" i="65"/>
  <c r="AS305" i="65"/>
  <c r="AN150" i="65"/>
  <c r="AO150" i="65"/>
  <c r="AQ122" i="65"/>
  <c r="AU122" i="65"/>
  <c r="AR122" i="65"/>
  <c r="AY106" i="65"/>
  <c r="AX106" i="65"/>
  <c r="AT282" i="65"/>
  <c r="AS282" i="65"/>
  <c r="AO192" i="65"/>
  <c r="AN192" i="65"/>
  <c r="AO425" i="65"/>
  <c r="AN425" i="65"/>
  <c r="AN505" i="65"/>
  <c r="AO505" i="65"/>
  <c r="BA28" i="65"/>
  <c r="BE28" i="65"/>
  <c r="BB28" i="65"/>
  <c r="AU429" i="65"/>
  <c r="AR429" i="65"/>
  <c r="AQ429" i="65"/>
  <c r="AQ489" i="65"/>
  <c r="AR489" i="65"/>
  <c r="AU489" i="65"/>
  <c r="AY374" i="65"/>
  <c r="AX374" i="65"/>
  <c r="AS242" i="65"/>
  <c r="AT242" i="65"/>
  <c r="BD103" i="65"/>
  <c r="BC103" i="65"/>
  <c r="AU202" i="65"/>
  <c r="AR202" i="65"/>
  <c r="AQ202" i="65"/>
  <c r="AO504" i="65"/>
  <c r="AN504" i="65"/>
  <c r="AW512" i="65"/>
  <c r="AZ512" i="65"/>
  <c r="AV512" i="65"/>
  <c r="AR450" i="65"/>
  <c r="AQ450" i="65"/>
  <c r="AU450" i="65"/>
  <c r="AN485" i="65"/>
  <c r="AO485" i="65"/>
  <c r="AV232" i="65"/>
  <c r="AZ232" i="65"/>
  <c r="AW232" i="65"/>
  <c r="AT25" i="65"/>
  <c r="AS25" i="65"/>
  <c r="AY86" i="65"/>
  <c r="AX86" i="65"/>
  <c r="AV212" i="65"/>
  <c r="AZ212" i="65"/>
  <c r="AW212" i="65"/>
  <c r="AN509" i="65"/>
  <c r="AO509" i="65"/>
  <c r="AN69" i="65"/>
  <c r="AO69" i="65"/>
  <c r="AZ304" i="65"/>
  <c r="AW304" i="65"/>
  <c r="AV304" i="65"/>
  <c r="AU421" i="65"/>
  <c r="AR421" i="65"/>
  <c r="AQ421" i="65"/>
  <c r="AY464" i="65"/>
  <c r="AX464" i="65"/>
  <c r="AV357" i="65"/>
  <c r="AW357" i="65"/>
  <c r="AZ357" i="65"/>
  <c r="AV392" i="65"/>
  <c r="AZ392" i="65"/>
  <c r="AW392" i="65"/>
  <c r="BA52" i="65"/>
  <c r="BE52" i="65"/>
  <c r="BB52" i="65"/>
  <c r="BB387" i="65"/>
  <c r="BE387" i="65"/>
  <c r="BA387" i="65"/>
  <c r="AO424" i="65"/>
  <c r="AN424" i="65"/>
  <c r="AT121" i="65"/>
  <c r="AS121" i="65"/>
  <c r="AY149" i="65"/>
  <c r="AX149" i="65"/>
  <c r="AY386" i="65"/>
  <c r="AX386" i="65"/>
  <c r="BE368" i="65"/>
  <c r="BB368" i="65"/>
  <c r="BA368" i="65"/>
  <c r="BE372" i="65"/>
  <c r="BB372" i="65"/>
  <c r="BA372" i="65"/>
  <c r="AN473" i="65"/>
  <c r="AO473" i="65"/>
  <c r="AO9" i="65"/>
  <c r="AN9" i="65"/>
  <c r="BE223" i="65"/>
  <c r="BB223" i="65"/>
  <c r="BA223" i="65"/>
  <c r="AS466" i="65"/>
  <c r="AT466" i="65"/>
  <c r="AR410" i="65"/>
  <c r="AU410" i="65"/>
  <c r="AQ410" i="65"/>
  <c r="AV257" i="65"/>
  <c r="AZ257" i="65"/>
  <c r="AW257" i="65"/>
  <c r="AN116" i="65"/>
  <c r="AO116" i="65"/>
  <c r="AY20" i="65"/>
  <c r="AX20" i="65"/>
  <c r="AS266" i="65"/>
  <c r="AT266" i="65"/>
  <c r="AS220" i="65"/>
  <c r="AT220" i="65"/>
  <c r="AY36" i="65"/>
  <c r="AX36" i="65"/>
  <c r="AW60" i="65"/>
  <c r="AZ60" i="65"/>
  <c r="AV60" i="65"/>
  <c r="AS143" i="65"/>
  <c r="AT143" i="65"/>
  <c r="AR412" i="65"/>
  <c r="AU412" i="65"/>
  <c r="AQ412" i="65"/>
  <c r="AS19" i="65"/>
  <c r="AT19" i="65"/>
  <c r="AV224" i="65"/>
  <c r="AZ224" i="65"/>
  <c r="AW224" i="65"/>
  <c r="AW506" i="65"/>
  <c r="AV506" i="65"/>
  <c r="AZ506" i="65"/>
  <c r="AU333" i="65"/>
  <c r="AR333" i="65"/>
  <c r="AQ333" i="65"/>
  <c r="AY372" i="65"/>
  <c r="AX372" i="65"/>
  <c r="AY439" i="65"/>
  <c r="AX439" i="65"/>
  <c r="BD85" i="65"/>
  <c r="BC85" i="65"/>
  <c r="AO178" i="65"/>
  <c r="AN178" i="65"/>
  <c r="BB146" i="65"/>
  <c r="BA146" i="65"/>
  <c r="BE146" i="65"/>
  <c r="AW115" i="65"/>
  <c r="AZ115" i="65"/>
  <c r="AV115" i="65"/>
  <c r="AT343" i="65"/>
  <c r="AS343" i="65"/>
  <c r="AW293" i="65"/>
  <c r="AV293" i="65"/>
  <c r="AZ293" i="65"/>
  <c r="AY167" i="65"/>
  <c r="AX167" i="65"/>
  <c r="AY436" i="65"/>
  <c r="AX436" i="65"/>
  <c r="AQ182" i="65"/>
  <c r="AU182" i="65"/>
  <c r="AR182" i="65"/>
  <c r="AW496" i="65"/>
  <c r="AZ496" i="65"/>
  <c r="AV496" i="65"/>
  <c r="AO449" i="65"/>
  <c r="AN449" i="65"/>
  <c r="AY388" i="65"/>
  <c r="AX388" i="65"/>
  <c r="BG92" i="65"/>
  <c r="BF92" i="65"/>
  <c r="AS234" i="65"/>
  <c r="AT234" i="65"/>
  <c r="AN507" i="65"/>
  <c r="AO507" i="65"/>
  <c r="AU200" i="65"/>
  <c r="AR200" i="65"/>
  <c r="AQ200" i="65"/>
  <c r="AS155" i="65"/>
  <c r="AT155" i="65"/>
  <c r="AV238" i="65"/>
  <c r="AW238" i="65"/>
  <c r="AZ238" i="65"/>
  <c r="AR422" i="65"/>
  <c r="AU422" i="65"/>
  <c r="AQ422" i="65"/>
  <c r="BE358" i="65"/>
  <c r="BB358" i="65"/>
  <c r="BA358" i="65"/>
  <c r="AT21" i="65"/>
  <c r="AS21" i="65"/>
  <c r="AX184" i="65"/>
  <c r="AY184" i="65"/>
  <c r="AO411" i="65"/>
  <c r="AN411" i="65"/>
  <c r="AW64" i="65"/>
  <c r="AV64" i="65"/>
  <c r="AZ64" i="65"/>
  <c r="AT300" i="65"/>
  <c r="AS300" i="65"/>
  <c r="AU294" i="65"/>
  <c r="AR294" i="65"/>
  <c r="AQ294" i="65"/>
  <c r="BB110" i="65"/>
  <c r="BA110" i="65"/>
  <c r="BE110" i="65"/>
  <c r="AY8" i="65"/>
  <c r="AX8" i="65"/>
  <c r="AV222" i="65"/>
  <c r="AW222" i="65"/>
  <c r="AZ222" i="65"/>
  <c r="AS390" i="65"/>
  <c r="AT390" i="65"/>
  <c r="AW35" i="65"/>
  <c r="AV35" i="65"/>
  <c r="AZ35" i="65"/>
  <c r="AZ513" i="65"/>
  <c r="AW513" i="65"/>
  <c r="AV513" i="65"/>
  <c r="AV180" i="65"/>
  <c r="AW180" i="65"/>
  <c r="AZ180" i="65"/>
  <c r="AS245" i="65"/>
  <c r="AT245" i="65"/>
  <c r="AN63" i="65"/>
  <c r="AO63" i="65"/>
  <c r="AO445" i="65"/>
  <c r="AN445" i="65"/>
  <c r="AR404" i="65"/>
  <c r="AU404" i="65"/>
  <c r="AQ404" i="65"/>
  <c r="AZ446" i="65"/>
  <c r="AW446" i="65"/>
  <c r="AV446" i="65"/>
  <c r="BE147" i="65"/>
  <c r="BA147" i="65"/>
  <c r="BB147" i="65"/>
  <c r="AW43" i="65"/>
  <c r="AV43" i="65"/>
  <c r="AZ43" i="65"/>
  <c r="AT336" i="65"/>
  <c r="AS336" i="65"/>
  <c r="AT125" i="65"/>
  <c r="AS125" i="65"/>
  <c r="AR414" i="65"/>
  <c r="AU414" i="65"/>
  <c r="AQ414" i="65"/>
  <c r="BB389" i="65"/>
  <c r="BE389" i="65"/>
  <c r="BA389" i="65"/>
  <c r="AY42" i="65"/>
  <c r="AX42" i="65"/>
  <c r="AT373" i="65"/>
  <c r="AS373" i="65"/>
  <c r="BA30" i="65"/>
  <c r="BE30" i="65"/>
  <c r="BB30" i="65"/>
  <c r="BE6" i="65"/>
  <c r="BB6" i="65"/>
  <c r="BA6" i="65"/>
  <c r="AS250" i="65"/>
  <c r="AT250" i="65"/>
  <c r="AO174" i="65"/>
  <c r="AN174" i="65"/>
  <c r="AW70" i="65"/>
  <c r="AV70" i="65"/>
  <c r="AZ70" i="65"/>
  <c r="AU280" i="65"/>
  <c r="AR280" i="65"/>
  <c r="AQ280" i="65"/>
  <c r="AN334" i="65"/>
  <c r="AO334" i="65"/>
  <c r="BE4" i="65"/>
  <c r="BB4" i="65"/>
  <c r="BA4" i="65"/>
  <c r="AW51" i="65"/>
  <c r="AV51" i="65"/>
  <c r="AZ51" i="65"/>
  <c r="BE16" i="65"/>
  <c r="BB16" i="65"/>
  <c r="BA16" i="65"/>
  <c r="AQ152" i="65"/>
  <c r="AR152" i="65"/>
  <c r="AU152" i="65"/>
  <c r="AN483" i="65"/>
  <c r="AO483" i="65"/>
  <c r="AR418" i="65"/>
  <c r="AU418" i="65"/>
  <c r="AQ418" i="65"/>
  <c r="AY482" i="65"/>
  <c r="AX482" i="65"/>
  <c r="AW498" i="65"/>
  <c r="AV498" i="65"/>
  <c r="AZ498" i="65"/>
  <c r="AX474" i="65"/>
  <c r="AY474" i="65"/>
  <c r="AO490" i="65"/>
  <c r="AN490" i="65"/>
  <c r="AR186" i="65"/>
  <c r="AQ186" i="65"/>
  <c r="AU186" i="65"/>
  <c r="AV207" i="65"/>
  <c r="AZ207" i="65"/>
  <c r="AW207" i="65"/>
  <c r="AR416" i="65"/>
  <c r="AU416" i="65"/>
  <c r="AQ416" i="65"/>
  <c r="AS226" i="65"/>
  <c r="AT226" i="65"/>
  <c r="AY395" i="65"/>
  <c r="AX395" i="65"/>
  <c r="AW66" i="65"/>
  <c r="AZ66" i="65"/>
  <c r="AV66" i="65"/>
  <c r="AY32" i="65"/>
  <c r="AX32" i="65"/>
  <c r="AU166" i="65"/>
  <c r="AR166" i="65"/>
  <c r="AQ166" i="65"/>
  <c r="AV229" i="65"/>
  <c r="AW229" i="65"/>
  <c r="AZ229" i="65"/>
  <c r="BF83" i="65"/>
  <c r="BG83" i="65"/>
  <c r="AS393" i="65"/>
  <c r="AT393" i="65"/>
  <c r="AU284" i="65"/>
  <c r="AR284" i="65"/>
  <c r="AQ284" i="65"/>
  <c r="AV132" i="65"/>
  <c r="AW132" i="65"/>
  <c r="AZ132" i="65"/>
  <c r="AO267" i="65"/>
  <c r="AN267" i="65"/>
  <c r="AZ475" i="65"/>
  <c r="AW475" i="65"/>
  <c r="AV475" i="65"/>
  <c r="AO478" i="65"/>
  <c r="AN478" i="65"/>
  <c r="AW56" i="65"/>
  <c r="AV56" i="65"/>
  <c r="AZ56" i="65"/>
  <c r="AW41" i="65"/>
  <c r="AV41" i="65"/>
  <c r="AZ41" i="65"/>
  <c r="AY391" i="65"/>
  <c r="AX391" i="65"/>
  <c r="BE231" i="65"/>
  <c r="BB231" i="65"/>
  <c r="BA231" i="65"/>
  <c r="AV453" i="65"/>
  <c r="AW453" i="65"/>
  <c r="AZ453" i="65"/>
  <c r="AW133" i="65"/>
  <c r="AV133" i="65"/>
  <c r="AZ133" i="65"/>
  <c r="AY239" i="65"/>
  <c r="AX239" i="65"/>
  <c r="AY216" i="65"/>
  <c r="AX216" i="65"/>
  <c r="AS246" i="65"/>
  <c r="AT246" i="65"/>
  <c r="AR150" i="65"/>
  <c r="AU150" i="65"/>
  <c r="AQ150" i="65"/>
  <c r="BB100" i="65"/>
  <c r="BA100" i="65"/>
  <c r="BE100" i="65"/>
  <c r="AO352" i="65"/>
  <c r="AN352" i="65"/>
  <c r="AW314" i="65"/>
  <c r="AZ314" i="65"/>
  <c r="AV314" i="65"/>
  <c r="AV259" i="65"/>
  <c r="AW259" i="65"/>
  <c r="AZ259" i="65"/>
  <c r="AW289" i="65"/>
  <c r="AV289" i="65"/>
  <c r="AZ289" i="65"/>
  <c r="AZ282" i="65"/>
  <c r="AV282" i="65"/>
  <c r="AW282" i="65"/>
  <c r="AU192" i="65"/>
  <c r="AR192" i="65"/>
  <c r="AQ192" i="65"/>
  <c r="AN114" i="65"/>
  <c r="AO114" i="65"/>
  <c r="AV203" i="65"/>
  <c r="AZ203" i="65"/>
  <c r="AW203" i="65"/>
  <c r="BA324" i="65"/>
  <c r="BB324" i="65"/>
  <c r="BE324" i="65"/>
  <c r="AY22" i="65"/>
  <c r="AX22" i="65"/>
  <c r="AV361" i="65"/>
  <c r="AZ361" i="65"/>
  <c r="AW361" i="65"/>
  <c r="AO429" i="65"/>
  <c r="AN429" i="65"/>
  <c r="AS209" i="65"/>
  <c r="AT209" i="65"/>
  <c r="AT102" i="65"/>
  <c r="AS102" i="65"/>
  <c r="AT45" i="65"/>
  <c r="AS45" i="65"/>
  <c r="BE374" i="65"/>
  <c r="BA374" i="65"/>
  <c r="BB374" i="65"/>
  <c r="AV242" i="65"/>
  <c r="AW242" i="65"/>
  <c r="AZ242" i="65"/>
  <c r="BF103" i="65"/>
  <c r="BG103" i="65"/>
  <c r="AN459" i="65"/>
  <c r="AO459" i="65"/>
  <c r="AQ504" i="65"/>
  <c r="AR504" i="65"/>
  <c r="AU504" i="65"/>
  <c r="AV253" i="65"/>
  <c r="AZ253" i="65"/>
  <c r="AW253" i="65"/>
  <c r="AN450" i="65"/>
  <c r="AO450" i="65"/>
  <c r="AR400" i="65"/>
  <c r="AU400" i="65"/>
  <c r="AQ400" i="65"/>
  <c r="AW25" i="65"/>
  <c r="AV25" i="65"/>
  <c r="AZ25" i="65"/>
  <c r="AU405" i="65"/>
  <c r="AR405" i="65"/>
  <c r="AQ405" i="65"/>
  <c r="AT13" i="65"/>
  <c r="AS13" i="65"/>
  <c r="AS258" i="65"/>
  <c r="AT258" i="65"/>
  <c r="BD105" i="65"/>
  <c r="BC105" i="65"/>
  <c r="BB371" i="65"/>
  <c r="BE371" i="65"/>
  <c r="BA371" i="65"/>
  <c r="AT304" i="65"/>
  <c r="AS304" i="65"/>
  <c r="AZ179" i="65"/>
  <c r="AV179" i="65"/>
  <c r="AW179" i="65"/>
  <c r="AT27" i="65"/>
  <c r="AS27" i="65"/>
  <c r="AZ290" i="65"/>
  <c r="AW290" i="65"/>
  <c r="AV290" i="65"/>
  <c r="AO421" i="65"/>
  <c r="AN421" i="65"/>
  <c r="BE464" i="65"/>
  <c r="BA464" i="65"/>
  <c r="BB464" i="65"/>
  <c r="AT357" i="65"/>
  <c r="AS357" i="65"/>
  <c r="AT339" i="65"/>
  <c r="AS339" i="65"/>
  <c r="AR444" i="65"/>
  <c r="AQ444" i="65"/>
  <c r="AU444" i="65"/>
  <c r="AO23" i="65"/>
  <c r="AN23" i="65"/>
  <c r="AY40" i="65"/>
  <c r="AX40" i="65"/>
  <c r="AO303" i="65"/>
  <c r="AN303" i="65"/>
  <c r="AY26" i="65"/>
  <c r="AX26" i="65"/>
  <c r="BE149" i="65"/>
  <c r="BB149" i="65"/>
  <c r="BA149" i="65"/>
  <c r="AX59" i="65"/>
  <c r="AY59" i="65"/>
  <c r="AY368" i="65"/>
  <c r="AX368" i="65"/>
  <c r="AQ473" i="65"/>
  <c r="AU473" i="65"/>
  <c r="AR473" i="65"/>
  <c r="AY460" i="65"/>
  <c r="AX460" i="65"/>
  <c r="AQ9" i="65"/>
  <c r="AU9" i="65"/>
  <c r="AR9" i="65"/>
  <c r="AN128" i="65"/>
  <c r="AO128" i="65"/>
  <c r="AV466" i="65"/>
  <c r="AZ466" i="65"/>
  <c r="AW466" i="65"/>
  <c r="AO410" i="65"/>
  <c r="AN410" i="65"/>
  <c r="AS257" i="65"/>
  <c r="AT257" i="65"/>
  <c r="AQ116" i="65"/>
  <c r="AU116" i="65"/>
  <c r="AR116" i="65"/>
  <c r="BE20" i="65"/>
  <c r="BB20" i="65"/>
  <c r="BA20" i="65"/>
  <c r="AV220" i="65"/>
  <c r="AZ220" i="65"/>
  <c r="AW220" i="65"/>
  <c r="BA36" i="65"/>
  <c r="BE36" i="65"/>
  <c r="BB36" i="65"/>
  <c r="AY88" i="65"/>
  <c r="AX88" i="65"/>
  <c r="BG104" i="65"/>
  <c r="BF104" i="65"/>
  <c r="AY38" i="65"/>
  <c r="AX38" i="65"/>
  <c r="AW287" i="65"/>
  <c r="AZ287" i="65"/>
  <c r="AV287" i="65"/>
  <c r="AO412" i="65"/>
  <c r="AN412" i="65"/>
  <c r="AZ448" i="65"/>
  <c r="AW448" i="65"/>
  <c r="AV448" i="65"/>
  <c r="AW19" i="65"/>
  <c r="AV19" i="65"/>
  <c r="AZ19" i="65"/>
  <c r="BE452" i="65"/>
  <c r="BA452" i="65"/>
  <c r="BB452" i="65"/>
  <c r="AS183" i="65"/>
  <c r="AT183" i="65"/>
  <c r="AS506" i="65"/>
  <c r="AT506" i="65"/>
  <c r="AS53" i="65"/>
  <c r="AT53" i="65"/>
  <c r="AR178" i="65"/>
  <c r="AQ178" i="65"/>
  <c r="AU178" i="65"/>
  <c r="AY58" i="65"/>
  <c r="AX58" i="65"/>
  <c r="AT115" i="65"/>
  <c r="AS115" i="65"/>
  <c r="BE167" i="65"/>
  <c r="BB167" i="65"/>
  <c r="BA167" i="65"/>
  <c r="AO154" i="65"/>
  <c r="AN154" i="65"/>
  <c r="AN278" i="65"/>
  <c r="AO278" i="65"/>
  <c r="BE436" i="65"/>
  <c r="BB436" i="65"/>
  <c r="BA436" i="65"/>
  <c r="AS249" i="65"/>
  <c r="AT249" i="65"/>
  <c r="AR408" i="65"/>
  <c r="AU408" i="65"/>
  <c r="AQ408" i="65"/>
  <c r="AT496" i="65"/>
  <c r="AS496" i="65"/>
  <c r="AV432" i="65"/>
  <c r="AZ432" i="65"/>
  <c r="AW432" i="65"/>
  <c r="AV141" i="65"/>
  <c r="AW141" i="65"/>
  <c r="AZ141" i="65"/>
  <c r="AS205" i="65"/>
  <c r="AT205" i="65"/>
  <c r="AU403" i="65"/>
  <c r="AR403" i="65"/>
  <c r="AQ403" i="65"/>
  <c r="AV234" i="65"/>
  <c r="AW234" i="65"/>
  <c r="AZ234" i="65"/>
  <c r="AT164" i="65"/>
  <c r="AS164" i="65"/>
  <c r="AY434" i="65"/>
  <c r="AX434" i="65"/>
  <c r="AW277" i="65"/>
  <c r="AZ277" i="65"/>
  <c r="AV277" i="65"/>
  <c r="AV181" i="65"/>
  <c r="AZ181" i="65"/>
  <c r="AW181" i="65"/>
  <c r="BE376" i="65"/>
  <c r="BB376" i="65"/>
  <c r="BA376" i="65"/>
  <c r="AO346" i="65"/>
  <c r="AN346" i="65"/>
  <c r="AO198" i="65"/>
  <c r="AN198" i="65"/>
  <c r="AO422" i="65"/>
  <c r="AN422" i="65"/>
  <c r="AT480" i="65"/>
  <c r="AS480" i="65"/>
  <c r="AZ495" i="65"/>
  <c r="AV495" i="65"/>
  <c r="AW495" i="65"/>
  <c r="AW21" i="65"/>
  <c r="AV21" i="65"/>
  <c r="AZ21" i="65"/>
  <c r="AU463" i="65"/>
  <c r="AR463" i="65"/>
  <c r="AQ463" i="65"/>
  <c r="BE8" i="65"/>
  <c r="BB8" i="65"/>
  <c r="BA8" i="65"/>
  <c r="AS47" i="65"/>
  <c r="AT47" i="65"/>
  <c r="AU409" i="65"/>
  <c r="AR409" i="65"/>
  <c r="AQ409" i="65"/>
  <c r="AS214" i="65"/>
  <c r="AT214" i="65"/>
  <c r="AW383" i="65"/>
  <c r="AV383" i="65"/>
  <c r="AZ383" i="65"/>
  <c r="AN296" i="65"/>
  <c r="AO296" i="65"/>
  <c r="AU263" i="65"/>
  <c r="AQ263" i="65"/>
  <c r="AR263" i="65"/>
  <c r="AT330" i="65"/>
  <c r="AS330" i="65"/>
  <c r="AY50" i="65"/>
  <c r="AX50" i="65"/>
  <c r="AT180" i="65"/>
  <c r="AS180" i="65"/>
  <c r="AQ445" i="65"/>
  <c r="AU445" i="65"/>
  <c r="AR445" i="65"/>
  <c r="AO404" i="65"/>
  <c r="AN404" i="65"/>
  <c r="AR420" i="65"/>
  <c r="AU420" i="65"/>
  <c r="AQ420" i="65"/>
  <c r="BD95" i="65"/>
  <c r="BC95" i="65"/>
  <c r="AY151" i="65"/>
  <c r="AX151" i="65"/>
  <c r="AY12" i="65"/>
  <c r="AX12" i="65"/>
  <c r="AY14" i="65"/>
  <c r="AX14" i="65"/>
  <c r="AW336" i="65"/>
  <c r="AV336" i="65"/>
  <c r="AZ336" i="65"/>
  <c r="AW500" i="65"/>
  <c r="AZ500" i="65"/>
  <c r="AV500" i="65"/>
  <c r="AV221" i="65"/>
  <c r="AZ221" i="65"/>
  <c r="AW221" i="65"/>
  <c r="AO414" i="65"/>
  <c r="AN414" i="65"/>
  <c r="BA42" i="65"/>
  <c r="BE42" i="65"/>
  <c r="BB42" i="65"/>
  <c r="AR469" i="65"/>
  <c r="AQ469" i="65"/>
  <c r="AU469" i="65"/>
  <c r="AT331" i="65"/>
  <c r="AS331" i="65"/>
  <c r="AN455" i="65"/>
  <c r="AO455" i="65"/>
  <c r="AW250" i="65"/>
  <c r="AZ250" i="65"/>
  <c r="AV250" i="65"/>
  <c r="AR174" i="65"/>
  <c r="AU174" i="65"/>
  <c r="AQ174" i="65"/>
  <c r="BE470" i="65"/>
  <c r="BA470" i="65"/>
  <c r="BB470" i="65"/>
  <c r="AZ315" i="65"/>
  <c r="AW315" i="65"/>
  <c r="AV315" i="65"/>
  <c r="AQ136" i="65"/>
  <c r="AR136" i="65"/>
  <c r="AU136" i="65"/>
  <c r="AS359" i="65"/>
  <c r="AT359" i="65"/>
  <c r="AW55" i="65"/>
  <c r="AV55" i="65"/>
  <c r="AZ55" i="65"/>
  <c r="AN499" i="65"/>
  <c r="AO499" i="65"/>
  <c r="AV467" i="65"/>
  <c r="AW467" i="65"/>
  <c r="AZ467" i="65"/>
  <c r="AS240" i="65"/>
  <c r="AT240" i="65"/>
  <c r="AO418" i="65"/>
  <c r="AN418" i="65"/>
  <c r="BC80" i="65"/>
  <c r="BD80" i="65"/>
  <c r="AO194" i="65"/>
  <c r="AN194" i="65"/>
  <c r="AV457" i="65"/>
  <c r="AW457" i="65"/>
  <c r="AZ457" i="65"/>
  <c r="AQ490" i="65"/>
  <c r="AU490" i="65"/>
  <c r="AR490" i="65"/>
  <c r="AT322" i="65"/>
  <c r="AS322" i="65"/>
  <c r="AS207" i="65"/>
  <c r="AT207" i="65"/>
  <c r="BB255" i="65"/>
  <c r="BE255" i="65"/>
  <c r="BA255" i="65"/>
  <c r="AO416" i="65"/>
  <c r="AN416" i="65"/>
  <c r="AU196" i="65"/>
  <c r="AR196" i="65"/>
  <c r="AQ196" i="65"/>
  <c r="AN451" i="65"/>
  <c r="AO451" i="65"/>
  <c r="BA32" i="65"/>
  <c r="BE32" i="65"/>
  <c r="BB32" i="65"/>
  <c r="AS229" i="65"/>
  <c r="AT229" i="65"/>
  <c r="AS384" i="65"/>
  <c r="AT384" i="65"/>
  <c r="AQ313" i="65"/>
  <c r="AR313" i="65"/>
  <c r="AU313" i="65"/>
  <c r="AS338" i="65"/>
  <c r="AT338" i="65"/>
  <c r="AQ478" i="65"/>
  <c r="AR478" i="65"/>
  <c r="AU478" i="65"/>
  <c r="AT11" i="65"/>
  <c r="AS11" i="65"/>
  <c r="BB98" i="65"/>
  <c r="BA98" i="65"/>
  <c r="BE98" i="65"/>
  <c r="BC295" i="65"/>
  <c r="BD295" i="65"/>
  <c r="AO130" i="65"/>
  <c r="AN130" i="65"/>
  <c r="BB391" i="65"/>
  <c r="BE391" i="65"/>
  <c r="BA391" i="65"/>
  <c r="AR349" i="65"/>
  <c r="AU349" i="65"/>
  <c r="AQ349" i="65"/>
  <c r="AW49" i="65"/>
  <c r="AV49" i="65"/>
  <c r="AZ49" i="65"/>
  <c r="AX283" i="65"/>
  <c r="AY283" i="65"/>
  <c r="AT453" i="65"/>
  <c r="AS453" i="65"/>
  <c r="BA514" i="65"/>
  <c r="BE514" i="65"/>
  <c r="BB514" i="65"/>
  <c r="AS248" i="65"/>
  <c r="AT248" i="65"/>
  <c r="AU415" i="65"/>
  <c r="AR415" i="65"/>
  <c r="AQ415" i="65"/>
  <c r="BE239" i="65"/>
  <c r="BB239" i="65"/>
  <c r="BA239" i="65"/>
  <c r="BB216" i="65"/>
  <c r="BA216" i="65"/>
  <c r="BE216" i="65"/>
  <c r="BD201" i="65"/>
  <c r="BC201" i="65"/>
  <c r="AN508" i="65"/>
  <c r="AO508" i="65"/>
  <c r="AV246" i="65"/>
  <c r="AW246" i="65"/>
  <c r="AZ246" i="65"/>
  <c r="AY48" i="65"/>
  <c r="AX48" i="65"/>
  <c r="AZ270" i="65"/>
  <c r="AW270" i="65"/>
  <c r="AV270" i="65"/>
  <c r="AW39" i="65"/>
  <c r="AV39" i="65"/>
  <c r="AZ39" i="65"/>
  <c r="BD135" i="65"/>
  <c r="BC135" i="65"/>
  <c r="AS314" i="65"/>
  <c r="AT314" i="65"/>
  <c r="AT321" i="65"/>
  <c r="AS321" i="65"/>
  <c r="AT289" i="65"/>
  <c r="AS289" i="65"/>
  <c r="AY394" i="65"/>
  <c r="AX394" i="65"/>
  <c r="AO170" i="65"/>
  <c r="AN170" i="65"/>
  <c r="AS157" i="65"/>
  <c r="AT157" i="65"/>
  <c r="AS492" i="65"/>
  <c r="AT492" i="65"/>
  <c r="AT367" i="65"/>
  <c r="AS367" i="65"/>
  <c r="AQ114" i="65"/>
  <c r="AU114" i="65"/>
  <c r="AR114" i="65"/>
  <c r="BA22" i="65"/>
  <c r="BE22" i="65"/>
  <c r="BB22" i="65"/>
  <c r="AN292" i="65"/>
  <c r="AO292" i="65"/>
  <c r="AS350" i="65"/>
  <c r="AT350" i="65"/>
  <c r="BH145" i="65"/>
  <c r="BK145" i="65" s="1"/>
  <c r="BI145" i="65"/>
  <c r="AW102" i="65"/>
  <c r="AV102" i="65"/>
  <c r="AZ102" i="65"/>
  <c r="AT342" i="65"/>
  <c r="AS342" i="65"/>
  <c r="AW117" i="65"/>
  <c r="AZ117" i="65"/>
  <c r="AV117" i="65"/>
  <c r="AS210" i="65"/>
  <c r="AT210" i="65"/>
  <c r="BB76" i="65"/>
  <c r="BA76" i="65"/>
  <c r="BE76" i="65"/>
  <c r="AO400" i="65"/>
  <c r="AN400" i="65"/>
  <c r="AO405" i="65"/>
  <c r="AN405" i="65"/>
  <c r="AW258" i="65"/>
  <c r="AZ258" i="65"/>
  <c r="AV258" i="65"/>
  <c r="AR509" i="65"/>
  <c r="AU509" i="65"/>
  <c r="AQ509" i="65"/>
  <c r="AY197" i="65"/>
  <c r="AX197" i="65"/>
  <c r="AW279" i="65"/>
  <c r="AV279" i="65"/>
  <c r="AZ279" i="65"/>
  <c r="AX371" i="65"/>
  <c r="AY371" i="65"/>
  <c r="AS72" i="65"/>
  <c r="AT72" i="65"/>
  <c r="AS456" i="65"/>
  <c r="AT456" i="65"/>
  <c r="BB156" i="65"/>
  <c r="BE156" i="65"/>
  <c r="BA156" i="65"/>
  <c r="AT290" i="65"/>
  <c r="AS290" i="65"/>
  <c r="AV3" i="65"/>
  <c r="AZ3" i="65"/>
  <c r="AW3" i="65"/>
  <c r="AN124" i="65"/>
  <c r="AO124" i="65"/>
  <c r="AT344" i="65"/>
  <c r="AS344" i="65"/>
  <c r="AQ484" i="65"/>
  <c r="AU484" i="65"/>
  <c r="AR484" i="65"/>
  <c r="AN317" i="65"/>
  <c r="AO317" i="65"/>
  <c r="AN444" i="65"/>
  <c r="AO444" i="65"/>
  <c r="AQ23" i="65"/>
  <c r="AU23" i="65"/>
  <c r="AR23" i="65"/>
  <c r="AY378" i="65"/>
  <c r="AX378" i="65"/>
  <c r="AQ303" i="65"/>
  <c r="AR303" i="65"/>
  <c r="AU303" i="65"/>
  <c r="AZ159" i="65"/>
  <c r="AW159" i="65"/>
  <c r="AV159" i="65"/>
  <c r="BA26" i="65"/>
  <c r="BE26" i="65"/>
  <c r="BB26" i="65"/>
  <c r="BE59" i="65"/>
  <c r="BB59" i="65"/>
  <c r="BA59" i="65"/>
  <c r="AT329" i="65"/>
  <c r="AS329" i="65"/>
  <c r="AH183" i="66"/>
  <c r="AG183" i="66"/>
  <c r="AK183" i="66"/>
  <c r="AD183" i="66"/>
  <c r="AE183" i="66"/>
  <c r="AN225" i="66"/>
  <c r="AO225" i="66"/>
  <c r="AQ225" i="66"/>
  <c r="AR225" i="66"/>
  <c r="AU225" i="66"/>
  <c r="AS450" i="66"/>
  <c r="AT450" i="66"/>
  <c r="AW450" i="66"/>
  <c r="AV450" i="66"/>
  <c r="AZ450" i="66"/>
  <c r="AH215" i="67"/>
  <c r="AK215" i="67"/>
  <c r="AN477" i="66"/>
  <c r="AO477" i="66"/>
  <c r="AU477" i="66"/>
  <c r="AQ477" i="66"/>
  <c r="AR477" i="66"/>
  <c r="AX3" i="67"/>
  <c r="AY3" i="67"/>
  <c r="BB3" i="67"/>
  <c r="BE3" i="67"/>
  <c r="BA3" i="67"/>
  <c r="AP496" i="67"/>
  <c r="AU407" i="67"/>
  <c r="AH388" i="67"/>
  <c r="AE220" i="67"/>
  <c r="AL463" i="67"/>
  <c r="AP463" i="67"/>
  <c r="AL496" i="67"/>
  <c r="AQ407" i="67"/>
  <c r="AG388" i="67"/>
  <c r="AK59" i="67"/>
  <c r="AH59" i="67"/>
  <c r="AG59" i="67"/>
  <c r="AD59" i="67"/>
  <c r="AE59" i="67"/>
  <c r="AL173" i="66"/>
  <c r="AM173" i="66"/>
  <c r="AP173" i="66"/>
  <c r="AI181" i="66"/>
  <c r="AJ181" i="66"/>
  <c r="AI173" i="66"/>
  <c r="AJ173" i="66"/>
  <c r="AM181" i="66"/>
  <c r="AP181" i="66"/>
  <c r="AL181" i="66"/>
  <c r="AI169" i="66"/>
  <c r="AJ169" i="66"/>
  <c r="AL479" i="66"/>
  <c r="AM479" i="66"/>
  <c r="AP479" i="66"/>
  <c r="AP169" i="66"/>
  <c r="AL169" i="66"/>
  <c r="AM169" i="66"/>
  <c r="AJ479" i="66"/>
  <c r="AI479" i="66"/>
  <c r="AM433" i="66"/>
  <c r="AP433" i="66"/>
  <c r="AL433" i="66"/>
  <c r="AJ449" i="66"/>
  <c r="AI449" i="66"/>
  <c r="AM165" i="66"/>
  <c r="AL165" i="66"/>
  <c r="AP165" i="66"/>
  <c r="AI411" i="66"/>
  <c r="AJ411" i="66"/>
  <c r="AN441" i="66"/>
  <c r="AO441" i="66"/>
  <c r="AM449" i="66"/>
  <c r="AP449" i="66"/>
  <c r="AL449" i="66"/>
  <c r="AM411" i="66"/>
  <c r="AP411" i="66"/>
  <c r="AL411" i="66"/>
  <c r="AI417" i="66"/>
  <c r="AJ417" i="66"/>
  <c r="AJ165" i="66"/>
  <c r="AI165" i="66"/>
  <c r="AJ437" i="66"/>
  <c r="AI437" i="66"/>
  <c r="AU441" i="66"/>
  <c r="AR441" i="66"/>
  <c r="AQ441" i="66"/>
  <c r="AP417" i="66"/>
  <c r="AL417" i="66"/>
  <c r="AM417" i="66"/>
  <c r="AI433" i="66"/>
  <c r="AJ433" i="66"/>
  <c r="AL437" i="66"/>
  <c r="AM437" i="66"/>
  <c r="AP437" i="66"/>
  <c r="AO457" i="66"/>
  <c r="AN457" i="66"/>
  <c r="AH245" i="66"/>
  <c r="AG245" i="66"/>
  <c r="AK245" i="66"/>
  <c r="AR161" i="66"/>
  <c r="AQ161" i="66"/>
  <c r="AU161" i="66"/>
  <c r="AJ316" i="66"/>
  <c r="AI316" i="66"/>
  <c r="AQ486" i="66"/>
  <c r="AU486" i="66"/>
  <c r="AR486" i="66"/>
  <c r="AO244" i="66"/>
  <c r="AN244" i="66"/>
  <c r="AM339" i="66"/>
  <c r="AP339" i="66"/>
  <c r="AL339" i="66"/>
  <c r="AG510" i="66"/>
  <c r="AH510" i="66"/>
  <c r="AK510" i="66"/>
  <c r="AM204" i="66"/>
  <c r="AP204" i="66"/>
  <c r="AL204" i="66"/>
  <c r="AO139" i="66"/>
  <c r="AN139" i="66"/>
  <c r="AM287" i="66"/>
  <c r="AL287" i="66"/>
  <c r="AP287" i="66"/>
  <c r="AO163" i="66"/>
  <c r="AN163" i="66"/>
  <c r="AE283" i="66"/>
  <c r="AD283" i="66"/>
  <c r="AP416" i="66"/>
  <c r="AL416" i="66"/>
  <c r="AM416" i="66"/>
  <c r="AO161" i="66"/>
  <c r="AN161" i="66"/>
  <c r="AD318" i="66"/>
  <c r="AE318" i="66"/>
  <c r="AU321" i="66"/>
  <c r="AR321" i="66"/>
  <c r="AQ321" i="66"/>
  <c r="AO190" i="66"/>
  <c r="AN190" i="66"/>
  <c r="AH298" i="66"/>
  <c r="AG298" i="66"/>
  <c r="AK298" i="66"/>
  <c r="AD43" i="66"/>
  <c r="AE43" i="66"/>
  <c r="AK250" i="66"/>
  <c r="AH250" i="66"/>
  <c r="AG250" i="66"/>
  <c r="AR97" i="66"/>
  <c r="AU97" i="66"/>
  <c r="AQ97" i="66"/>
  <c r="AE286" i="66"/>
  <c r="AD286" i="66"/>
  <c r="AR71" i="66"/>
  <c r="AU71" i="66"/>
  <c r="AQ71" i="66"/>
  <c r="AU337" i="66"/>
  <c r="AR337" i="66"/>
  <c r="AQ337" i="66"/>
  <c r="AH496" i="66"/>
  <c r="AK496" i="66"/>
  <c r="AG496" i="66"/>
  <c r="AR427" i="66"/>
  <c r="AU427" i="66"/>
  <c r="AQ427" i="66"/>
  <c r="AO56" i="66"/>
  <c r="AN56" i="66"/>
  <c r="AD10" i="66"/>
  <c r="AE10" i="66"/>
  <c r="AJ472" i="66"/>
  <c r="AI472" i="66"/>
  <c r="AJ28" i="66"/>
  <c r="AI28" i="66"/>
  <c r="AQ222" i="66"/>
  <c r="AU222" i="66"/>
  <c r="AR222" i="66"/>
  <c r="AH267" i="66"/>
  <c r="AK267" i="66"/>
  <c r="AG267" i="66"/>
  <c r="AE223" i="66"/>
  <c r="AD223" i="66"/>
  <c r="AM491" i="66"/>
  <c r="AP491" i="66"/>
  <c r="AL491" i="66"/>
  <c r="AJ20" i="66"/>
  <c r="AI20" i="66"/>
  <c r="AJ176" i="66"/>
  <c r="AI176" i="66"/>
  <c r="AP404" i="66"/>
  <c r="AM404" i="66"/>
  <c r="AL404" i="66"/>
  <c r="AU84" i="66"/>
  <c r="AR84" i="66"/>
  <c r="AQ84" i="66"/>
  <c r="AR109" i="66"/>
  <c r="AU109" i="66"/>
  <c r="AQ109" i="66"/>
  <c r="AQ172" i="66"/>
  <c r="AR172" i="66"/>
  <c r="AU172" i="66"/>
  <c r="BD6" i="66"/>
  <c r="BC6" i="66"/>
  <c r="AJ279" i="66"/>
  <c r="AI279" i="66"/>
  <c r="AK344" i="66"/>
  <c r="AH344" i="66"/>
  <c r="AG344" i="66"/>
  <c r="AP308" i="66"/>
  <c r="AM308" i="66"/>
  <c r="AL308" i="66"/>
  <c r="AP374" i="66"/>
  <c r="AL374" i="66"/>
  <c r="AM374" i="66"/>
  <c r="AJ192" i="66"/>
  <c r="AI192" i="66"/>
  <c r="AP461" i="66"/>
  <c r="AM461" i="66"/>
  <c r="AL461" i="66"/>
  <c r="AE253" i="66"/>
  <c r="AD253" i="66"/>
  <c r="AI325" i="66"/>
  <c r="AJ325" i="66"/>
  <c r="AI219" i="66"/>
  <c r="AJ219" i="66"/>
  <c r="AT3" i="66"/>
  <c r="AS3" i="66"/>
  <c r="AH81" i="66"/>
  <c r="AG81" i="66"/>
  <c r="AK81" i="66"/>
  <c r="AD408" i="66"/>
  <c r="AE408" i="66"/>
  <c r="AD49" i="66"/>
  <c r="AE49" i="66"/>
  <c r="AP328" i="66"/>
  <c r="AM328" i="66"/>
  <c r="AL328" i="66"/>
  <c r="AE380" i="66"/>
  <c r="AD380" i="66"/>
  <c r="AE494" i="66"/>
  <c r="AD494" i="66"/>
  <c r="AR65" i="66"/>
  <c r="AU65" i="66"/>
  <c r="AQ65" i="66"/>
  <c r="AH217" i="66"/>
  <c r="AK217" i="66"/>
  <c r="AG217" i="66"/>
  <c r="AM505" i="66"/>
  <c r="AP505" i="66"/>
  <c r="AL505" i="66"/>
  <c r="AE392" i="66"/>
  <c r="AD392" i="66"/>
  <c r="AI352" i="66"/>
  <c r="AJ352" i="66"/>
  <c r="AO78" i="66"/>
  <c r="AN78" i="66"/>
  <c r="AJ285" i="66"/>
  <c r="AI285" i="66"/>
  <c r="AO148" i="66"/>
  <c r="AN148" i="66"/>
  <c r="AJ274" i="66"/>
  <c r="AI274" i="66"/>
  <c r="AE290" i="66"/>
  <c r="AD290" i="66"/>
  <c r="AQ448" i="66"/>
  <c r="AR448" i="66"/>
  <c r="AU448" i="66"/>
  <c r="AU514" i="66"/>
  <c r="AQ514" i="66"/>
  <c r="AR514" i="66"/>
  <c r="AN329" i="66"/>
  <c r="AO329" i="66"/>
  <c r="AH11" i="66"/>
  <c r="AG11" i="66"/>
  <c r="AK11" i="66"/>
  <c r="AD79" i="66"/>
  <c r="AE79" i="66"/>
  <c r="AR398" i="66"/>
  <c r="AQ398" i="66"/>
  <c r="AU398" i="66"/>
  <c r="AR89" i="66"/>
  <c r="AU89" i="66"/>
  <c r="AQ89" i="66"/>
  <c r="AE364" i="66"/>
  <c r="AD364" i="66"/>
  <c r="AP191" i="66"/>
  <c r="AM191" i="66"/>
  <c r="AL191" i="66"/>
  <c r="AO153" i="66"/>
  <c r="AN153" i="66"/>
  <c r="AD418" i="66"/>
  <c r="AE418" i="66"/>
  <c r="AQ324" i="66"/>
  <c r="AR324" i="66"/>
  <c r="AU324" i="66"/>
  <c r="AH469" i="66"/>
  <c r="AK469" i="66"/>
  <c r="AG469" i="66"/>
  <c r="AJ209" i="66"/>
  <c r="AI209" i="66"/>
  <c r="AE15" i="66"/>
  <c r="AD15" i="66"/>
  <c r="AJ260" i="66"/>
  <c r="AI260" i="66"/>
  <c r="AO44" i="66"/>
  <c r="AN44" i="66"/>
  <c r="AH229" i="66"/>
  <c r="AK229" i="66"/>
  <c r="AG229" i="66"/>
  <c r="AD314" i="66"/>
  <c r="AE314" i="66"/>
  <c r="AJ482" i="66"/>
  <c r="AI482" i="66"/>
  <c r="AJ215" i="66"/>
  <c r="AI215" i="66"/>
  <c r="AD330" i="66"/>
  <c r="AE330" i="66"/>
  <c r="AH99" i="66"/>
  <c r="AG99" i="66"/>
  <c r="AK99" i="66"/>
  <c r="AI238" i="66"/>
  <c r="AJ238" i="66"/>
  <c r="AP428" i="66"/>
  <c r="AM428" i="66"/>
  <c r="AL428" i="66"/>
  <c r="AI489" i="66"/>
  <c r="AJ489" i="66"/>
  <c r="AM473" i="66"/>
  <c r="AP473" i="66"/>
  <c r="AL473" i="66"/>
  <c r="AO146" i="66"/>
  <c r="AN146" i="66"/>
  <c r="AQ263" i="66"/>
  <c r="AU263" i="66"/>
  <c r="AR263" i="66"/>
  <c r="AU116" i="66"/>
  <c r="AR116" i="66"/>
  <c r="AQ116" i="66"/>
  <c r="AL349" i="66"/>
  <c r="AM349" i="66"/>
  <c r="AP349" i="66"/>
  <c r="AJ484" i="66"/>
  <c r="AI484" i="66"/>
  <c r="AK135" i="66"/>
  <c r="AH135" i="66"/>
  <c r="AG135" i="66"/>
  <c r="AH261" i="66"/>
  <c r="AK261" i="66"/>
  <c r="AG261" i="66"/>
  <c r="AU92" i="66"/>
  <c r="AR92" i="66"/>
  <c r="AQ92" i="66"/>
  <c r="AD342" i="66"/>
  <c r="AE342" i="66"/>
  <c r="AH57" i="66"/>
  <c r="AG57" i="66"/>
  <c r="AK57" i="66"/>
  <c r="AM423" i="66"/>
  <c r="AL423" i="66"/>
  <c r="AP423" i="66"/>
  <c r="AO4" i="66"/>
  <c r="AN4" i="66"/>
  <c r="AE233" i="66"/>
  <c r="AD233" i="66"/>
  <c r="AO157" i="66"/>
  <c r="AN157" i="66"/>
  <c r="AE211" i="66"/>
  <c r="AD211" i="66"/>
  <c r="AE115" i="66"/>
  <c r="AD115" i="66"/>
  <c r="AR155" i="66"/>
  <c r="AQ155" i="66"/>
  <c r="AU155" i="66"/>
  <c r="AJ426" i="66"/>
  <c r="AI426" i="66"/>
  <c r="AO182" i="66"/>
  <c r="AN182" i="66"/>
  <c r="AK37" i="66"/>
  <c r="AG37" i="66"/>
  <c r="AH37" i="66"/>
  <c r="AP207" i="66"/>
  <c r="AM207" i="66"/>
  <c r="AL207" i="66"/>
  <c r="AJ462" i="66"/>
  <c r="AI462" i="66"/>
  <c r="AO101" i="66"/>
  <c r="AN101" i="66"/>
  <c r="AQ419" i="66"/>
  <c r="AR419" i="66"/>
  <c r="AU419" i="66"/>
  <c r="AJ269" i="66"/>
  <c r="AI269" i="66"/>
  <c r="AH13" i="66"/>
  <c r="AG13" i="66"/>
  <c r="AK13" i="66"/>
  <c r="AO112" i="66"/>
  <c r="AN112" i="66"/>
  <c r="AU120" i="66"/>
  <c r="AR120" i="66"/>
  <c r="AQ120" i="66"/>
  <c r="AJ228" i="66"/>
  <c r="AI228" i="66"/>
  <c r="AH506" i="66"/>
  <c r="AG506" i="66"/>
  <c r="AK506" i="66"/>
  <c r="AM375" i="66"/>
  <c r="AL375" i="66"/>
  <c r="AP375" i="66"/>
  <c r="AJ320" i="66"/>
  <c r="AI320" i="66"/>
  <c r="AK334" i="66"/>
  <c r="AH334" i="66"/>
  <c r="AG334" i="66"/>
  <c r="AO46" i="66"/>
  <c r="AN46" i="66"/>
  <c r="AO48" i="66"/>
  <c r="AN48" i="66"/>
  <c r="AP389" i="66"/>
  <c r="AM389" i="66"/>
  <c r="AL389" i="66"/>
  <c r="AK174" i="66"/>
  <c r="AH174" i="66"/>
  <c r="AG174" i="66"/>
  <c r="AJ232" i="66"/>
  <c r="AI232" i="66"/>
  <c r="AE296" i="66"/>
  <c r="AD296" i="66"/>
  <c r="AM235" i="66"/>
  <c r="AL235" i="66"/>
  <c r="AP235" i="66"/>
  <c r="AJ26" i="66"/>
  <c r="AI26" i="66"/>
  <c r="AJ271" i="66"/>
  <c r="AI271" i="66"/>
  <c r="AE365" i="66"/>
  <c r="AD365" i="66"/>
  <c r="AI255" i="66"/>
  <c r="AJ255" i="66"/>
  <c r="AM460" i="66"/>
  <c r="AP460" i="66"/>
  <c r="AL460" i="66"/>
  <c r="AD55" i="66"/>
  <c r="AE55" i="66"/>
  <c r="AJ240" i="66"/>
  <c r="AI240" i="66"/>
  <c r="AJ383" i="66"/>
  <c r="AI383" i="66"/>
  <c r="AR105" i="66"/>
  <c r="AU105" i="66"/>
  <c r="AQ105" i="66"/>
  <c r="AK393" i="66"/>
  <c r="AG393" i="66"/>
  <c r="AH393" i="66"/>
  <c r="AO122" i="66"/>
  <c r="AN122" i="66"/>
  <c r="AQ381" i="66"/>
  <c r="AR381" i="66"/>
  <c r="AU381" i="66"/>
  <c r="AK137" i="66"/>
  <c r="AH137" i="66"/>
  <c r="AG137" i="66"/>
  <c r="AM403" i="66"/>
  <c r="AL403" i="66"/>
  <c r="AP403" i="66"/>
  <c r="AJ178" i="66"/>
  <c r="AI178" i="66"/>
  <c r="AI382" i="66"/>
  <c r="AJ382" i="66"/>
  <c r="AO38" i="66"/>
  <c r="AN38" i="66"/>
  <c r="AU138" i="66"/>
  <c r="AR138" i="66"/>
  <c r="AQ138" i="66"/>
  <c r="AM216" i="66"/>
  <c r="AP216" i="66"/>
  <c r="AL216" i="66"/>
  <c r="AK133" i="66"/>
  <c r="AH133" i="66"/>
  <c r="AG133" i="66"/>
  <c r="AU98" i="66"/>
  <c r="AR98" i="66"/>
  <c r="AQ98" i="66"/>
  <c r="AJ180" i="66"/>
  <c r="AI180" i="66"/>
  <c r="AO27" i="66"/>
  <c r="AN27" i="66"/>
  <c r="AK270" i="66"/>
  <c r="AH270" i="66"/>
  <c r="AG270" i="66"/>
  <c r="AH249" i="66"/>
  <c r="AG249" i="66"/>
  <c r="AK249" i="66"/>
  <c r="AU106" i="66"/>
  <c r="AR106" i="66"/>
  <c r="AQ106" i="66"/>
  <c r="AN333" i="66"/>
  <c r="AO333" i="66"/>
  <c r="AE268" i="66"/>
  <c r="AD268" i="66"/>
  <c r="AZ492" i="66"/>
  <c r="AW492" i="66"/>
  <c r="AV492" i="66"/>
  <c r="AO158" i="66"/>
  <c r="AN158" i="66"/>
  <c r="AJ292" i="66"/>
  <c r="AI292" i="66"/>
  <c r="AJ162" i="66"/>
  <c r="AI162" i="66"/>
  <c r="AP512" i="66"/>
  <c r="AM512" i="66"/>
  <c r="AL512" i="66"/>
  <c r="AE377" i="66"/>
  <c r="AD377" i="66"/>
  <c r="AU442" i="66"/>
  <c r="AR442" i="66"/>
  <c r="AQ442" i="66"/>
  <c r="AL355" i="66"/>
  <c r="AM355" i="66"/>
  <c r="AP355" i="66"/>
  <c r="AE311" i="66"/>
  <c r="AD311" i="66"/>
  <c r="AJ14" i="66"/>
  <c r="AI14" i="66"/>
  <c r="AE497" i="66"/>
  <c r="AD497" i="66"/>
  <c r="AK246" i="66"/>
  <c r="AG246" i="66"/>
  <c r="AH246" i="66"/>
  <c r="AJ164" i="66"/>
  <c r="AI164" i="66"/>
  <c r="AJ339" i="66"/>
  <c r="AI339" i="66"/>
  <c r="AT171" i="66"/>
  <c r="AS171" i="66"/>
  <c r="AJ7" i="66"/>
  <c r="AI7" i="66"/>
  <c r="AR139" i="66"/>
  <c r="AQ139" i="66"/>
  <c r="AU139" i="66"/>
  <c r="AD502" i="66"/>
  <c r="AE502" i="66"/>
  <c r="AO76" i="66"/>
  <c r="AN76" i="66"/>
  <c r="AK283" i="66"/>
  <c r="AH283" i="66"/>
  <c r="AG283" i="66"/>
  <c r="AU50" i="66"/>
  <c r="AR50" i="66"/>
  <c r="AQ50" i="66"/>
  <c r="AM277" i="66"/>
  <c r="AP277" i="66"/>
  <c r="AL277" i="66"/>
  <c r="AH396" i="66"/>
  <c r="AK396" i="66"/>
  <c r="AG396" i="66"/>
  <c r="AK318" i="66"/>
  <c r="AH318" i="66"/>
  <c r="AG318" i="66"/>
  <c r="AO124" i="66"/>
  <c r="AN124" i="66"/>
  <c r="AN321" i="66"/>
  <c r="AO321" i="66"/>
  <c r="AP405" i="66"/>
  <c r="AM405" i="66"/>
  <c r="AL405" i="66"/>
  <c r="AU64" i="66"/>
  <c r="AR64" i="66"/>
  <c r="AQ64" i="66"/>
  <c r="AO156" i="66"/>
  <c r="AN156" i="66"/>
  <c r="AU154" i="66"/>
  <c r="AR154" i="66"/>
  <c r="AQ154" i="66"/>
  <c r="AO102" i="66"/>
  <c r="AN102" i="66"/>
  <c r="AJ220" i="66"/>
  <c r="AI220" i="66"/>
  <c r="AE298" i="66"/>
  <c r="AD298" i="66"/>
  <c r="AK43" i="66"/>
  <c r="AG43" i="66"/>
  <c r="AH43" i="66"/>
  <c r="AJ422" i="66"/>
  <c r="AI422" i="66"/>
  <c r="AO113" i="66"/>
  <c r="AN113" i="66"/>
  <c r="AE496" i="66"/>
  <c r="AD496" i="66"/>
  <c r="AO88" i="66"/>
  <c r="AN88" i="66"/>
  <c r="AE391" i="66"/>
  <c r="AD391" i="66"/>
  <c r="AJ332" i="66"/>
  <c r="AI332" i="66"/>
  <c r="AO108" i="66"/>
  <c r="AN108" i="66"/>
  <c r="AJ168" i="66"/>
  <c r="AI168" i="66"/>
  <c r="AM28" i="66"/>
  <c r="AL28" i="66"/>
  <c r="AP28" i="66"/>
  <c r="AJ291" i="66"/>
  <c r="AI291" i="66"/>
  <c r="AT284" i="66"/>
  <c r="AS284" i="66"/>
  <c r="AH223" i="66"/>
  <c r="AK223" i="66"/>
  <c r="AG223" i="66"/>
  <c r="AO96" i="66"/>
  <c r="AN96" i="66"/>
  <c r="AO147" i="66"/>
  <c r="AN147" i="66"/>
  <c r="AM323" i="66"/>
  <c r="AP323" i="66"/>
  <c r="AL323" i="66"/>
  <c r="AP20" i="66"/>
  <c r="AL20" i="66"/>
  <c r="AM20" i="66"/>
  <c r="AP176" i="66"/>
  <c r="AM176" i="66"/>
  <c r="AL176" i="66"/>
  <c r="AJ404" i="66"/>
  <c r="AI404" i="66"/>
  <c r="AO34" i="66"/>
  <c r="AN34" i="66"/>
  <c r="AP346" i="66"/>
  <c r="AM346" i="66"/>
  <c r="AL346" i="66"/>
  <c r="AO80" i="66"/>
  <c r="AN80" i="66"/>
  <c r="BF6" i="66"/>
  <c r="BG6" i="66"/>
  <c r="AK474" i="66"/>
  <c r="AG474" i="66"/>
  <c r="AH474" i="66"/>
  <c r="AU438" i="66"/>
  <c r="AR438" i="66"/>
  <c r="AQ438" i="66"/>
  <c r="AJ276" i="66"/>
  <c r="AI276" i="66"/>
  <c r="AQ12" i="66"/>
  <c r="AR12" i="66"/>
  <c r="AU12" i="66"/>
  <c r="AI308" i="66"/>
  <c r="AJ308" i="66"/>
  <c r="AI374" i="66"/>
  <c r="AJ374" i="66"/>
  <c r="AM192" i="66"/>
  <c r="AP192" i="66"/>
  <c r="AL192" i="66"/>
  <c r="AO439" i="66"/>
  <c r="AN439" i="66"/>
  <c r="AO47" i="66"/>
  <c r="AN47" i="66"/>
  <c r="AE117" i="66"/>
  <c r="AD117" i="66"/>
  <c r="AM236" i="66"/>
  <c r="AL236" i="66"/>
  <c r="AP236" i="66"/>
  <c r="AM325" i="66"/>
  <c r="AP325" i="66"/>
  <c r="AL325" i="66"/>
  <c r="AU58" i="66"/>
  <c r="AR58" i="66"/>
  <c r="AQ58" i="66"/>
  <c r="AV3" i="66"/>
  <c r="AZ3" i="66"/>
  <c r="AW3" i="66"/>
  <c r="AJ436" i="66"/>
  <c r="AI436" i="66"/>
  <c r="AI254" i="66"/>
  <c r="AJ254" i="66"/>
  <c r="AE258" i="66"/>
  <c r="AD258" i="66"/>
  <c r="AK49" i="66"/>
  <c r="AG49" i="66"/>
  <c r="AH49" i="66"/>
  <c r="AJ328" i="66"/>
  <c r="AI328" i="66"/>
  <c r="AL214" i="66"/>
  <c r="AM214" i="66"/>
  <c r="AP214" i="66"/>
  <c r="AH380" i="66"/>
  <c r="AK380" i="66"/>
  <c r="AG380" i="66"/>
  <c r="AH494" i="66"/>
  <c r="AG494" i="66"/>
  <c r="AK494" i="66"/>
  <c r="AE217" i="66"/>
  <c r="AD217" i="66"/>
  <c r="AH392" i="66"/>
  <c r="AG392" i="66"/>
  <c r="AK392" i="66"/>
  <c r="AP352" i="66"/>
  <c r="AM352" i="66"/>
  <c r="AL352" i="66"/>
  <c r="AM285" i="66"/>
  <c r="AL285" i="66"/>
  <c r="AP285" i="66"/>
  <c r="AP274" i="66"/>
  <c r="AL274" i="66"/>
  <c r="AM274" i="66"/>
  <c r="AH290" i="66"/>
  <c r="AK290" i="66"/>
  <c r="AG290" i="66"/>
  <c r="AP195" i="66"/>
  <c r="AM195" i="66"/>
  <c r="AL195" i="66"/>
  <c r="AJ454" i="66"/>
  <c r="AI454" i="66"/>
  <c r="AE11" i="66"/>
  <c r="AD11" i="66"/>
  <c r="AK79" i="66"/>
  <c r="AG79" i="66"/>
  <c r="AH79" i="66"/>
  <c r="AO144" i="66"/>
  <c r="AN144" i="66"/>
  <c r="AU126" i="66"/>
  <c r="AR126" i="66"/>
  <c r="AQ126" i="66"/>
  <c r="AU60" i="66"/>
  <c r="AR60" i="66"/>
  <c r="AQ60" i="66"/>
  <c r="AR153" i="66"/>
  <c r="AQ153" i="66"/>
  <c r="AU153" i="66"/>
  <c r="AH418" i="66"/>
  <c r="AK418" i="66"/>
  <c r="AG418" i="66"/>
  <c r="AM177" i="66"/>
  <c r="AL177" i="66"/>
  <c r="AP177" i="66"/>
  <c r="AM260" i="66"/>
  <c r="AL260" i="66"/>
  <c r="AP260" i="66"/>
  <c r="AU167" i="66"/>
  <c r="AR167" i="66"/>
  <c r="AQ167" i="66"/>
  <c r="AP307" i="66"/>
  <c r="AL307" i="66"/>
  <c r="AM307" i="66"/>
  <c r="AE229" i="66"/>
  <c r="AD229" i="66"/>
  <c r="AP482" i="66"/>
  <c r="AL482" i="66"/>
  <c r="AM482" i="66"/>
  <c r="AL238" i="66"/>
  <c r="AP238" i="66"/>
  <c r="AM238" i="66"/>
  <c r="AJ187" i="66"/>
  <c r="AI187" i="66"/>
  <c r="AU118" i="66"/>
  <c r="AR118" i="66"/>
  <c r="AQ118" i="66"/>
  <c r="AE123" i="66"/>
  <c r="AD123" i="66"/>
  <c r="AJ347" i="66"/>
  <c r="AI347" i="66"/>
  <c r="AE488" i="66"/>
  <c r="AD488" i="66"/>
  <c r="AJ410" i="66"/>
  <c r="AI410" i="66"/>
  <c r="AO59" i="66"/>
  <c r="AN59" i="66"/>
  <c r="AO160" i="66"/>
  <c r="AN160" i="66"/>
  <c r="AJ166" i="66"/>
  <c r="AI166" i="66"/>
  <c r="AL484" i="66"/>
  <c r="AP484" i="66"/>
  <c r="AM484" i="66"/>
  <c r="AE261" i="66"/>
  <c r="AD261" i="66"/>
  <c r="AO40" i="66"/>
  <c r="AN40" i="66"/>
  <c r="AM465" i="66"/>
  <c r="AL465" i="66"/>
  <c r="AP465" i="66"/>
  <c r="AE299" i="66"/>
  <c r="AD299" i="66"/>
  <c r="AH414" i="66"/>
  <c r="AK414" i="66"/>
  <c r="AG414" i="66"/>
  <c r="AU150" i="66"/>
  <c r="AR150" i="66"/>
  <c r="AQ150" i="66"/>
  <c r="AO110" i="66"/>
  <c r="AN110" i="66"/>
  <c r="AO136" i="66"/>
  <c r="AN136" i="66"/>
  <c r="AU4" i="66"/>
  <c r="AR4" i="66"/>
  <c r="AQ4" i="66"/>
  <c r="AO128" i="66"/>
  <c r="AN128" i="66"/>
  <c r="AJ234" i="66"/>
  <c r="AI234" i="66"/>
  <c r="AO94" i="66"/>
  <c r="AN94" i="66"/>
  <c r="AH233" i="66"/>
  <c r="AK233" i="66"/>
  <c r="AG233" i="66"/>
  <c r="AM399" i="66"/>
  <c r="AL399" i="66"/>
  <c r="AP399" i="66"/>
  <c r="AE379" i="66"/>
  <c r="AD379" i="66"/>
  <c r="AI295" i="66"/>
  <c r="AJ295" i="66"/>
  <c r="AR157" i="66"/>
  <c r="AQ157" i="66"/>
  <c r="AU157" i="66"/>
  <c r="AJ430" i="66"/>
  <c r="AI430" i="66"/>
  <c r="AH211" i="66"/>
  <c r="AG211" i="66"/>
  <c r="AK211" i="66"/>
  <c r="AK115" i="66"/>
  <c r="AH115" i="66"/>
  <c r="AG115" i="66"/>
  <c r="AP426" i="66"/>
  <c r="AM426" i="66"/>
  <c r="AL426" i="66"/>
  <c r="AQ182" i="66"/>
  <c r="AR182" i="66"/>
  <c r="AU182" i="66"/>
  <c r="AU52" i="66"/>
  <c r="AR52" i="66"/>
  <c r="AQ52" i="66"/>
  <c r="AJ256" i="66"/>
  <c r="AI256" i="66"/>
  <c r="AD63" i="66"/>
  <c r="AE63" i="66"/>
  <c r="AI207" i="66"/>
  <c r="AJ207" i="66"/>
  <c r="AR101" i="66"/>
  <c r="AU101" i="66"/>
  <c r="AQ101" i="66"/>
  <c r="AN419" i="66"/>
  <c r="AO419" i="66"/>
  <c r="AU86" i="66"/>
  <c r="AR86" i="66"/>
  <c r="AQ86" i="66"/>
  <c r="AH384" i="66"/>
  <c r="AK384" i="66"/>
  <c r="AG384" i="66"/>
  <c r="AE13" i="66"/>
  <c r="AD13" i="66"/>
  <c r="AJ30" i="66"/>
  <c r="AI30" i="66"/>
  <c r="AO95" i="66"/>
  <c r="AN95" i="66"/>
  <c r="AO42" i="66"/>
  <c r="AN42" i="66"/>
  <c r="AO159" i="66"/>
  <c r="AN159" i="66"/>
  <c r="AO62" i="66"/>
  <c r="AN62" i="66"/>
  <c r="AQ186" i="66"/>
  <c r="AU186" i="66"/>
  <c r="AR186" i="66"/>
  <c r="AP350" i="66"/>
  <c r="AM350" i="66"/>
  <c r="AL350" i="66"/>
  <c r="AO70" i="66"/>
  <c r="AN70" i="66"/>
  <c r="AJ24" i="66"/>
  <c r="AI24" i="66"/>
  <c r="AP189" i="66"/>
  <c r="AM189" i="66"/>
  <c r="AL189" i="66"/>
  <c r="AP232" i="66"/>
  <c r="AM232" i="66"/>
  <c r="AL232" i="66"/>
  <c r="AM456" i="66"/>
  <c r="AP456" i="66"/>
  <c r="AL456" i="66"/>
  <c r="AH296" i="66"/>
  <c r="AK296" i="66"/>
  <c r="AG296" i="66"/>
  <c r="AJ235" i="66"/>
  <c r="AI235" i="66"/>
  <c r="AD338" i="66"/>
  <c r="AE338" i="66"/>
  <c r="AD23" i="66"/>
  <c r="AE23" i="66"/>
  <c r="BE175" i="66"/>
  <c r="BB175" i="66"/>
  <c r="BA175" i="66"/>
  <c r="AH19" i="66"/>
  <c r="AG19" i="66"/>
  <c r="AK19" i="66"/>
  <c r="AP231" i="66"/>
  <c r="AM231" i="66"/>
  <c r="AL231" i="66"/>
  <c r="AM26" i="66"/>
  <c r="AL26" i="66"/>
  <c r="AP26" i="66"/>
  <c r="AH310" i="66"/>
  <c r="AG310" i="66"/>
  <c r="AK310" i="66"/>
  <c r="AK365" i="66"/>
  <c r="AG365" i="66"/>
  <c r="AH365" i="66"/>
  <c r="AP185" i="66"/>
  <c r="AM185" i="66"/>
  <c r="AL185" i="66"/>
  <c r="AK55" i="66"/>
  <c r="AG55" i="66"/>
  <c r="AH55" i="66"/>
  <c r="AM240" i="66"/>
  <c r="AL240" i="66"/>
  <c r="AP240" i="66"/>
  <c r="AM383" i="66"/>
  <c r="AL383" i="66"/>
  <c r="AP383" i="66"/>
  <c r="AO100" i="66"/>
  <c r="AN100" i="66"/>
  <c r="AD93" i="66"/>
  <c r="AE93" i="66"/>
  <c r="AQ367" i="66"/>
  <c r="AR367" i="66"/>
  <c r="AU367" i="66"/>
  <c r="AE121" i="66"/>
  <c r="AD121" i="66"/>
  <c r="AP483" i="66"/>
  <c r="AM483" i="66"/>
  <c r="AL483" i="66"/>
  <c r="AD87" i="66"/>
  <c r="AE87" i="66"/>
  <c r="AO90" i="66"/>
  <c r="AN90" i="66"/>
  <c r="AJ387" i="66"/>
  <c r="AI387" i="66"/>
  <c r="AJ415" i="66"/>
  <c r="AI415" i="66"/>
  <c r="AJ18" i="66"/>
  <c r="AI18" i="66"/>
  <c r="AO297" i="66"/>
  <c r="AN297" i="66"/>
  <c r="AM273" i="66"/>
  <c r="AP273" i="66"/>
  <c r="AL273" i="66"/>
  <c r="AJ476" i="66"/>
  <c r="AI476" i="66"/>
  <c r="AH508" i="66"/>
  <c r="AG508" i="66"/>
  <c r="AK508" i="66"/>
  <c r="AP180" i="66"/>
  <c r="AM180" i="66"/>
  <c r="AL180" i="66"/>
  <c r="AJ397" i="66"/>
  <c r="AI397" i="66"/>
  <c r="AE249" i="66"/>
  <c r="AD249" i="66"/>
  <c r="AM466" i="66"/>
  <c r="AL466" i="66"/>
  <c r="AP466" i="66"/>
  <c r="AD39" i="66"/>
  <c r="AE39" i="66"/>
  <c r="AD45" i="66"/>
  <c r="AE45" i="66"/>
  <c r="AJ507" i="66"/>
  <c r="AI507" i="66"/>
  <c r="AU130" i="66"/>
  <c r="AR130" i="66"/>
  <c r="AQ130" i="66"/>
  <c r="AP162" i="66"/>
  <c r="AM162" i="66"/>
  <c r="AL162" i="66"/>
  <c r="AP424" i="66"/>
  <c r="AL424" i="66"/>
  <c r="AM424" i="66"/>
  <c r="AH21" i="66"/>
  <c r="AG21" i="66"/>
  <c r="AK21" i="66"/>
  <c r="AJ241" i="66"/>
  <c r="AI241" i="66"/>
  <c r="AE294" i="66"/>
  <c r="AD294" i="66"/>
  <c r="AG360" i="66"/>
  <c r="AH360" i="66"/>
  <c r="AK360" i="66"/>
  <c r="AR145" i="66"/>
  <c r="AQ145" i="66"/>
  <c r="AU145" i="66"/>
  <c r="AL202" i="66"/>
  <c r="AP202" i="66"/>
  <c r="AM202" i="66"/>
  <c r="AH372" i="66"/>
  <c r="AK372" i="66"/>
  <c r="AG372" i="66"/>
  <c r="AD510" i="66"/>
  <c r="AE510" i="66"/>
  <c r="AL7" i="66"/>
  <c r="AM7" i="66"/>
  <c r="AP7" i="66"/>
  <c r="AK278" i="66"/>
  <c r="AH278" i="66"/>
  <c r="AG278" i="66"/>
  <c r="AJ8" i="66"/>
  <c r="AI8" i="66"/>
  <c r="AN239" i="66"/>
  <c r="AO239" i="66"/>
  <c r="AJ416" i="66"/>
  <c r="AI416" i="66"/>
  <c r="AE396" i="66"/>
  <c r="AD396" i="66"/>
  <c r="AM241" i="66"/>
  <c r="AL241" i="66"/>
  <c r="AP241" i="66"/>
  <c r="AH5" i="66"/>
  <c r="AG5" i="66"/>
  <c r="AK5" i="66"/>
  <c r="AU140" i="66"/>
  <c r="AR140" i="66"/>
  <c r="AQ140" i="66"/>
  <c r="AJ444" i="66"/>
  <c r="AI444" i="66"/>
  <c r="AJ226" i="66"/>
  <c r="AI226" i="66"/>
  <c r="AP220" i="66"/>
  <c r="AM220" i="66"/>
  <c r="AL220" i="66"/>
  <c r="AE272" i="66"/>
  <c r="AD272" i="66"/>
  <c r="AU66" i="66"/>
  <c r="AR66" i="66"/>
  <c r="AQ66" i="66"/>
  <c r="AH400" i="66"/>
  <c r="AK400" i="66"/>
  <c r="AG400" i="66"/>
  <c r="AJ202" i="66"/>
  <c r="AI202" i="66"/>
  <c r="AD85" i="66"/>
  <c r="AE85" i="66"/>
  <c r="AK363" i="66"/>
  <c r="AH363" i="66"/>
  <c r="AG363" i="66"/>
  <c r="AE129" i="66"/>
  <c r="AD129" i="66"/>
  <c r="AR113" i="66"/>
  <c r="AU113" i="66"/>
  <c r="AQ113" i="66"/>
  <c r="AN337" i="66"/>
  <c r="AO337" i="66"/>
  <c r="AO427" i="66"/>
  <c r="AN427" i="66"/>
  <c r="AK391" i="66"/>
  <c r="AH391" i="66"/>
  <c r="AG391" i="66"/>
  <c r="AJ359" i="66"/>
  <c r="AI359" i="66"/>
  <c r="AN198" i="66"/>
  <c r="AO198" i="66"/>
  <c r="AP168" i="66"/>
  <c r="AM168" i="66"/>
  <c r="AL168" i="66"/>
  <c r="AP472" i="66"/>
  <c r="AM472" i="66"/>
  <c r="AL472" i="66"/>
  <c r="AH265" i="66"/>
  <c r="AK265" i="66"/>
  <c r="AG265" i="66"/>
  <c r="AR147" i="66"/>
  <c r="AQ147" i="66"/>
  <c r="AU147" i="66"/>
  <c r="AJ323" i="66"/>
  <c r="AI323" i="66"/>
  <c r="AJ309" i="66"/>
  <c r="AI309" i="66"/>
  <c r="AJ491" i="66"/>
  <c r="AI491" i="66"/>
  <c r="AK369" i="66"/>
  <c r="AH369" i="66"/>
  <c r="AG369" i="66"/>
  <c r="AP340" i="66"/>
  <c r="AM340" i="66"/>
  <c r="AL340" i="66"/>
  <c r="AU82" i="66"/>
  <c r="AR82" i="66"/>
  <c r="AQ82" i="66"/>
  <c r="AH302" i="66"/>
  <c r="AG302" i="66"/>
  <c r="AK302" i="66"/>
  <c r="AJ16" i="66"/>
  <c r="AI16" i="66"/>
  <c r="AO84" i="66"/>
  <c r="AN84" i="66"/>
  <c r="AU447" i="66"/>
  <c r="AR447" i="66"/>
  <c r="AQ447" i="66"/>
  <c r="AJ357" i="66"/>
  <c r="AI357" i="66"/>
  <c r="AP455" i="66"/>
  <c r="AM455" i="66"/>
  <c r="AL455" i="66"/>
  <c r="AJ353" i="66"/>
  <c r="AI353" i="66"/>
  <c r="AP276" i="66"/>
  <c r="AM276" i="66"/>
  <c r="AL276" i="66"/>
  <c r="AE127" i="66"/>
  <c r="AD127" i="66"/>
  <c r="AP279" i="66"/>
  <c r="AM279" i="66"/>
  <c r="AL279" i="66"/>
  <c r="AD344" i="66"/>
  <c r="AE344" i="66"/>
  <c r="AQ315" i="66"/>
  <c r="AR315" i="66"/>
  <c r="AU315" i="66"/>
  <c r="AM331" i="66"/>
  <c r="AP331" i="66"/>
  <c r="AL331" i="66"/>
  <c r="AR47" i="66"/>
  <c r="AU47" i="66"/>
  <c r="AQ47" i="66"/>
  <c r="AK117" i="66"/>
  <c r="AH117" i="66"/>
  <c r="AG117" i="66"/>
  <c r="AU36" i="66"/>
  <c r="AR36" i="66"/>
  <c r="AQ36" i="66"/>
  <c r="AO29" i="66"/>
  <c r="AN29" i="66"/>
  <c r="AU74" i="66"/>
  <c r="AR74" i="66"/>
  <c r="AQ74" i="66"/>
  <c r="AK258" i="66"/>
  <c r="AG258" i="66"/>
  <c r="AH258" i="66"/>
  <c r="AM197" i="66"/>
  <c r="AP197" i="66"/>
  <c r="AL197" i="66"/>
  <c r="AH481" i="66"/>
  <c r="AK481" i="66"/>
  <c r="AG481" i="66"/>
  <c r="AI195" i="66"/>
  <c r="AJ195" i="66"/>
  <c r="AJ293" i="66"/>
  <c r="AI293" i="66"/>
  <c r="AM454" i="66"/>
  <c r="AP454" i="66"/>
  <c r="AL454" i="66"/>
  <c r="AD73" i="66"/>
  <c r="AE73" i="66"/>
  <c r="AJ351" i="66"/>
  <c r="AI351" i="66"/>
  <c r="AN210" i="66"/>
  <c r="AO210" i="66"/>
  <c r="AN446" i="66"/>
  <c r="AO446" i="66"/>
  <c r="AH487" i="66"/>
  <c r="AK487" i="66"/>
  <c r="AG487" i="66"/>
  <c r="AK348" i="66"/>
  <c r="AH348" i="66"/>
  <c r="AG348" i="66"/>
  <c r="AJ191" i="66"/>
  <c r="AI191" i="66"/>
  <c r="AT394" i="66"/>
  <c r="AS394" i="66"/>
  <c r="AE119" i="66"/>
  <c r="AD119" i="66"/>
  <c r="AE200" i="66"/>
  <c r="AD200" i="66"/>
  <c r="AJ188" i="66"/>
  <c r="AI188" i="66"/>
  <c r="AD69" i="66"/>
  <c r="AE69" i="66"/>
  <c r="AO167" i="66"/>
  <c r="AN167" i="66"/>
  <c r="AK314" i="66"/>
  <c r="AG314" i="66"/>
  <c r="AH314" i="66"/>
  <c r="AO35" i="66"/>
  <c r="AN35" i="66"/>
  <c r="AP251" i="66"/>
  <c r="AM251" i="66"/>
  <c r="AL251" i="66"/>
  <c r="AJ490" i="66"/>
  <c r="AI490" i="66"/>
  <c r="AM300" i="66"/>
  <c r="AP300" i="66"/>
  <c r="AL300" i="66"/>
  <c r="AI470" i="66"/>
  <c r="AJ470" i="66"/>
  <c r="AJ473" i="66"/>
  <c r="AI473" i="66"/>
  <c r="AO116" i="66"/>
  <c r="AN116" i="66"/>
  <c r="AK123" i="66"/>
  <c r="AH123" i="66"/>
  <c r="AG123" i="66"/>
  <c r="AL347" i="66"/>
  <c r="AM347" i="66"/>
  <c r="AP347" i="66"/>
  <c r="AK488" i="66"/>
  <c r="AH488" i="66"/>
  <c r="AG488" i="66"/>
  <c r="AE199" i="66"/>
  <c r="AD199" i="66"/>
  <c r="AS434" i="66"/>
  <c r="AT434" i="66"/>
  <c r="AP243" i="66"/>
  <c r="AM243" i="66"/>
  <c r="AL243" i="66"/>
  <c r="AH193" i="66"/>
  <c r="AK193" i="66"/>
  <c r="AG193" i="66"/>
  <c r="AH221" i="66"/>
  <c r="AG221" i="66"/>
  <c r="AK221" i="66"/>
  <c r="AR59" i="66"/>
  <c r="AU59" i="66"/>
  <c r="AQ59" i="66"/>
  <c r="AP166" i="66"/>
  <c r="AM166" i="66"/>
  <c r="AL166" i="66"/>
  <c r="AO92" i="66"/>
  <c r="AN92" i="66"/>
  <c r="AJ465" i="66"/>
  <c r="AI465" i="66"/>
  <c r="AK299" i="66"/>
  <c r="AG299" i="66"/>
  <c r="AH299" i="66"/>
  <c r="AD414" i="66"/>
  <c r="AE414" i="66"/>
  <c r="AU152" i="66"/>
  <c r="AR152" i="66"/>
  <c r="AQ152" i="66"/>
  <c r="AJ423" i="66"/>
  <c r="AI423" i="66"/>
  <c r="AU227" i="66"/>
  <c r="AR227" i="66"/>
  <c r="AQ227" i="66"/>
  <c r="AU142" i="66"/>
  <c r="AR142" i="66"/>
  <c r="AQ142" i="66"/>
  <c r="AP295" i="66"/>
  <c r="AM295" i="66"/>
  <c r="AL295" i="66"/>
  <c r="AP498" i="66"/>
  <c r="AM498" i="66"/>
  <c r="AL498" i="66"/>
  <c r="AP430" i="66"/>
  <c r="AM430" i="66"/>
  <c r="AL430" i="66"/>
  <c r="AU431" i="66"/>
  <c r="AQ431" i="66"/>
  <c r="AR431" i="66"/>
  <c r="AM256" i="66"/>
  <c r="AP256" i="66"/>
  <c r="AL256" i="66"/>
  <c r="AH63" i="66"/>
  <c r="AG63" i="66"/>
  <c r="AK63" i="66"/>
  <c r="AE384" i="66"/>
  <c r="AD384" i="66"/>
  <c r="AM30" i="66"/>
  <c r="AL30" i="66"/>
  <c r="AP30" i="66"/>
  <c r="AD378" i="66"/>
  <c r="AE378" i="66"/>
  <c r="AR95" i="66"/>
  <c r="AU95" i="66"/>
  <c r="AQ95" i="66"/>
  <c r="AO120" i="66"/>
  <c r="AN120" i="66"/>
  <c r="AM228" i="66"/>
  <c r="AL228" i="66"/>
  <c r="AP228" i="66"/>
  <c r="AR159" i="66"/>
  <c r="AQ159" i="66"/>
  <c r="AU159" i="66"/>
  <c r="AD334" i="66"/>
  <c r="AE334" i="66"/>
  <c r="AO186" i="66"/>
  <c r="AN186" i="66"/>
  <c r="AK500" i="66"/>
  <c r="AH500" i="66"/>
  <c r="AG500" i="66"/>
  <c r="AM24" i="66"/>
  <c r="AL24" i="66"/>
  <c r="AP24" i="66"/>
  <c r="AE174" i="66"/>
  <c r="AD174" i="66"/>
  <c r="AE468" i="66"/>
  <c r="AD468" i="66"/>
  <c r="AJ456" i="66"/>
  <c r="AI456" i="66"/>
  <c r="AJ459" i="66"/>
  <c r="AI459" i="66"/>
  <c r="AO31" i="66"/>
  <c r="AN31" i="66"/>
  <c r="AE218" i="66"/>
  <c r="AD218" i="66"/>
  <c r="AP471" i="66"/>
  <c r="AM471" i="66"/>
  <c r="AL471" i="66"/>
  <c r="AU341" i="66"/>
  <c r="AR341" i="66"/>
  <c r="AQ341" i="66"/>
  <c r="AD19" i="66"/>
  <c r="AE19" i="66"/>
  <c r="AJ231" i="66"/>
  <c r="AI231" i="66"/>
  <c r="AP280" i="66"/>
  <c r="AM280" i="66"/>
  <c r="AL280" i="66"/>
  <c r="AE310" i="66"/>
  <c r="AD310" i="66"/>
  <c r="AI358" i="66"/>
  <c r="AJ358" i="66"/>
  <c r="AJ248" i="66"/>
  <c r="AI248" i="66"/>
  <c r="AH306" i="66"/>
  <c r="AG306" i="66"/>
  <c r="AK306" i="66"/>
  <c r="AJ401" i="66"/>
  <c r="AI401" i="66"/>
  <c r="AU72" i="66"/>
  <c r="AR72" i="66"/>
  <c r="AQ72" i="66"/>
  <c r="AH93" i="66"/>
  <c r="AG93" i="66"/>
  <c r="AK93" i="66"/>
  <c r="AO367" i="66"/>
  <c r="AN367" i="66"/>
  <c r="AK121" i="66"/>
  <c r="AH121" i="66"/>
  <c r="AG121" i="66"/>
  <c r="AZ213" i="66"/>
  <c r="AV213" i="66"/>
  <c r="AW213" i="66"/>
  <c r="AI206" i="66"/>
  <c r="AJ206" i="66"/>
  <c r="AD288" i="66"/>
  <c r="AE288" i="66"/>
  <c r="AQ407" i="66"/>
  <c r="AU407" i="66"/>
  <c r="AR407" i="66"/>
  <c r="AH87" i="66"/>
  <c r="AG87" i="66"/>
  <c r="AK87" i="66"/>
  <c r="AM387" i="66"/>
  <c r="AL387" i="66"/>
  <c r="AP387" i="66"/>
  <c r="AP178" i="66"/>
  <c r="AM178" i="66"/>
  <c r="AL178" i="66"/>
  <c r="AM415" i="66"/>
  <c r="AL415" i="66"/>
  <c r="AP415" i="66"/>
  <c r="AE125" i="66"/>
  <c r="AD125" i="66"/>
  <c r="AP18" i="66"/>
  <c r="AL18" i="66"/>
  <c r="AM18" i="66"/>
  <c r="AO138" i="66"/>
  <c r="AN138" i="66"/>
  <c r="AL476" i="66"/>
  <c r="AP476" i="66"/>
  <c r="AM476" i="66"/>
  <c r="AO98" i="66"/>
  <c r="AN98" i="66"/>
  <c r="AE224" i="66"/>
  <c r="AD224" i="66"/>
  <c r="AL397" i="66"/>
  <c r="AP397" i="66"/>
  <c r="AM397" i="66"/>
  <c r="AU27" i="66"/>
  <c r="AQ27" i="66"/>
  <c r="AR27" i="66"/>
  <c r="AJ230" i="66"/>
  <c r="AI230" i="66"/>
  <c r="AO106" i="66"/>
  <c r="AN106" i="66"/>
  <c r="AJ395" i="66"/>
  <c r="AI395" i="66"/>
  <c r="AH39" i="66"/>
  <c r="AG39" i="66"/>
  <c r="AK39" i="66"/>
  <c r="AH45" i="66"/>
  <c r="AG45" i="66"/>
  <c r="AK45" i="66"/>
  <c r="AH406" i="66"/>
  <c r="AK406" i="66"/>
  <c r="AG406" i="66"/>
  <c r="AM507" i="66"/>
  <c r="AP507" i="66"/>
  <c r="AL507" i="66"/>
  <c r="AT492" i="66"/>
  <c r="AS492" i="66"/>
  <c r="AL111" i="66"/>
  <c r="AP111" i="66"/>
  <c r="AM111" i="66"/>
  <c r="AJ464" i="66"/>
  <c r="AI464" i="66"/>
  <c r="AE21" i="66"/>
  <c r="AD21" i="66"/>
  <c r="AO453" i="66"/>
  <c r="AN453" i="66"/>
  <c r="AM317" i="66"/>
  <c r="AP317" i="66"/>
  <c r="AL317" i="66"/>
  <c r="AK311" i="66"/>
  <c r="AH311" i="66"/>
  <c r="AG311" i="66"/>
  <c r="AP14" i="66"/>
  <c r="AL14" i="66"/>
  <c r="AM14" i="66"/>
  <c r="AE245" i="66"/>
  <c r="AD245" i="66"/>
  <c r="AE278" i="66"/>
  <c r="AD278" i="66"/>
  <c r="AH502" i="66"/>
  <c r="AG502" i="66"/>
  <c r="AK502" i="66"/>
  <c r="AP8" i="66"/>
  <c r="AL8" i="66"/>
  <c r="AM8" i="66"/>
  <c r="AI354" i="66"/>
  <c r="AJ354" i="66"/>
  <c r="AR239" i="66"/>
  <c r="AU239" i="66"/>
  <c r="AQ239" i="66"/>
  <c r="AO50" i="66"/>
  <c r="AN50" i="66"/>
  <c r="AI277" i="66"/>
  <c r="AJ277" i="66"/>
  <c r="AE5" i="66"/>
  <c r="AD5" i="66"/>
  <c r="AP316" i="66"/>
  <c r="AL316" i="66"/>
  <c r="AM316" i="66"/>
  <c r="AN486" i="66"/>
  <c r="AO486" i="66"/>
  <c r="AO64" i="66"/>
  <c r="AN64" i="66"/>
  <c r="AO154" i="66"/>
  <c r="AN154" i="66"/>
  <c r="AI385" i="66"/>
  <c r="AJ385" i="66"/>
  <c r="AH294" i="66"/>
  <c r="AK294" i="66"/>
  <c r="AG294" i="66"/>
  <c r="AK272" i="66"/>
  <c r="AH272" i="66"/>
  <c r="AG272" i="66"/>
  <c r="AE360" i="66"/>
  <c r="AD360" i="66"/>
  <c r="AO145" i="66"/>
  <c r="AN145" i="66"/>
  <c r="AQ244" i="66"/>
  <c r="AU244" i="66"/>
  <c r="AR244" i="66"/>
  <c r="AE246" i="66"/>
  <c r="AD246" i="66"/>
  <c r="AE400" i="66"/>
  <c r="AD400" i="66"/>
  <c r="AK85" i="66"/>
  <c r="AG85" i="66"/>
  <c r="AH85" i="66"/>
  <c r="AE363" i="66"/>
  <c r="AD363" i="66"/>
  <c r="AK129" i="66"/>
  <c r="AH129" i="66"/>
  <c r="AG129" i="66"/>
  <c r="AM179" i="66"/>
  <c r="AP179" i="66"/>
  <c r="AL179" i="66"/>
  <c r="AE475" i="66"/>
  <c r="AD475" i="66"/>
  <c r="AQ495" i="66"/>
  <c r="AU495" i="66"/>
  <c r="AR495" i="66"/>
  <c r="AE131" i="66"/>
  <c r="AD131" i="66"/>
  <c r="AE264" i="66"/>
  <c r="AD264" i="66"/>
  <c r="AL359" i="66"/>
  <c r="AM359" i="66"/>
  <c r="AP359" i="66"/>
  <c r="AQ198" i="66"/>
  <c r="AU198" i="66"/>
  <c r="AR198" i="66"/>
  <c r="AU104" i="66"/>
  <c r="AR104" i="66"/>
  <c r="AQ104" i="66"/>
  <c r="AL291" i="66"/>
  <c r="AM291" i="66"/>
  <c r="AP291" i="66"/>
  <c r="AZ284" i="66"/>
  <c r="AW284" i="66"/>
  <c r="AV284" i="66"/>
  <c r="AE265" i="66"/>
  <c r="AD265" i="66"/>
  <c r="AJ480" i="66"/>
  <c r="AI480" i="66"/>
  <c r="AU132" i="66"/>
  <c r="AR132" i="66"/>
  <c r="AQ132" i="66"/>
  <c r="AJ319" i="66"/>
  <c r="AI319" i="66"/>
  <c r="AL501" i="66"/>
  <c r="AP501" i="66"/>
  <c r="AM501" i="66"/>
  <c r="AM309" i="66"/>
  <c r="AP309" i="66"/>
  <c r="AL309" i="66"/>
  <c r="AJ493" i="66"/>
  <c r="AI493" i="66"/>
  <c r="AE369" i="66"/>
  <c r="AD369" i="66"/>
  <c r="AE302" i="66"/>
  <c r="AD302" i="66"/>
  <c r="AP16" i="66"/>
  <c r="AL16" i="66"/>
  <c r="AM16" i="66"/>
  <c r="AL357" i="66"/>
  <c r="AM357" i="66"/>
  <c r="AP357" i="66"/>
  <c r="AJ9" i="66"/>
  <c r="AI9" i="66"/>
  <c r="AJ455" i="66"/>
  <c r="AI455" i="66"/>
  <c r="AL353" i="66"/>
  <c r="AM353" i="66"/>
  <c r="AP353" i="66"/>
  <c r="AK127" i="66"/>
  <c r="AH127" i="66"/>
  <c r="AG127" i="66"/>
  <c r="AU458" i="66"/>
  <c r="AR458" i="66"/>
  <c r="AQ458" i="66"/>
  <c r="AJ289" i="66"/>
  <c r="AI289" i="66"/>
  <c r="AJ331" i="66"/>
  <c r="AI331" i="66"/>
  <c r="AE266" i="66"/>
  <c r="AD266" i="66"/>
  <c r="AO58" i="66"/>
  <c r="AN58" i="66"/>
  <c r="AP436" i="66"/>
  <c r="AL436" i="66"/>
  <c r="AM436" i="66"/>
  <c r="AP254" i="66"/>
  <c r="AM254" i="66"/>
  <c r="AL254" i="66"/>
  <c r="AD481" i="66"/>
  <c r="AE481" i="66"/>
  <c r="AJ252" i="66"/>
  <c r="AI252" i="66"/>
  <c r="AJ208" i="66"/>
  <c r="AI208" i="66"/>
  <c r="AM388" i="66"/>
  <c r="AL388" i="66"/>
  <c r="AP388" i="66"/>
  <c r="AN242" i="66"/>
  <c r="AO242" i="66"/>
  <c r="AH17" i="66"/>
  <c r="AG17" i="66"/>
  <c r="AK17" i="66"/>
  <c r="AI361" i="66"/>
  <c r="AJ361" i="66"/>
  <c r="AE303" i="66"/>
  <c r="AD303" i="66"/>
  <c r="AJ301" i="66"/>
  <c r="AI301" i="66"/>
  <c r="AJ432" i="66"/>
  <c r="AI432" i="66"/>
  <c r="AJ196" i="66"/>
  <c r="AI196" i="66"/>
  <c r="AM293" i="66"/>
  <c r="AL293" i="66"/>
  <c r="AP293" i="66"/>
  <c r="AK73" i="66"/>
  <c r="AG73" i="66"/>
  <c r="AH73" i="66"/>
  <c r="AL351" i="66"/>
  <c r="AM351" i="66"/>
  <c r="AP351" i="66"/>
  <c r="AU54" i="66"/>
  <c r="AR54" i="66"/>
  <c r="AQ54" i="66"/>
  <c r="AQ210" i="66"/>
  <c r="AU210" i="66"/>
  <c r="AR210" i="66"/>
  <c r="AQ446" i="66"/>
  <c r="AU446" i="66"/>
  <c r="AR446" i="66"/>
  <c r="AE487" i="66"/>
  <c r="AD487" i="66"/>
  <c r="AZ394" i="66"/>
  <c r="AW394" i="66"/>
  <c r="AV394" i="66"/>
  <c r="AO126" i="66"/>
  <c r="AN126" i="66"/>
  <c r="AO60" i="66"/>
  <c r="AN60" i="66"/>
  <c r="AK119" i="66"/>
  <c r="AH119" i="66"/>
  <c r="AG119" i="66"/>
  <c r="AK200" i="66"/>
  <c r="AH200" i="66"/>
  <c r="AG200" i="66"/>
  <c r="AM188" i="66"/>
  <c r="AP188" i="66"/>
  <c r="AL188" i="66"/>
  <c r="AJ177" i="66"/>
  <c r="AI177" i="66"/>
  <c r="AJ170" i="66"/>
  <c r="AI170" i="66"/>
  <c r="AJ345" i="66"/>
  <c r="AI345" i="66"/>
  <c r="AQ452" i="66"/>
  <c r="AU452" i="66"/>
  <c r="AR452" i="66"/>
  <c r="AH69" i="66"/>
  <c r="AG69" i="66"/>
  <c r="AK69" i="66"/>
  <c r="AM275" i="66"/>
  <c r="AP275" i="66"/>
  <c r="AL275" i="66"/>
  <c r="AR35" i="66"/>
  <c r="AU35" i="66"/>
  <c r="AQ35" i="66"/>
  <c r="AI251" i="66"/>
  <c r="AJ251" i="66"/>
  <c r="AP490" i="66"/>
  <c r="AM490" i="66"/>
  <c r="AL490" i="66"/>
  <c r="AJ300" i="66"/>
  <c r="AI300" i="66"/>
  <c r="AL470" i="66"/>
  <c r="AP470" i="66"/>
  <c r="AM470" i="66"/>
  <c r="AJ413" i="66"/>
  <c r="AI413" i="66"/>
  <c r="AJ421" i="66"/>
  <c r="AI421" i="66"/>
  <c r="AJ313" i="66"/>
  <c r="AI313" i="66"/>
  <c r="AO118" i="66"/>
  <c r="AN118" i="66"/>
  <c r="AI281" i="66"/>
  <c r="AJ281" i="66"/>
  <c r="AD412" i="66"/>
  <c r="AE412" i="66"/>
  <c r="AD504" i="66"/>
  <c r="AE504" i="66"/>
  <c r="AM511" i="66"/>
  <c r="AL511" i="66"/>
  <c r="AP511" i="66"/>
  <c r="AH199" i="66"/>
  <c r="AG199" i="66"/>
  <c r="AK199" i="66"/>
  <c r="AI243" i="66"/>
  <c r="AJ243" i="66"/>
  <c r="AE193" i="66"/>
  <c r="AD193" i="66"/>
  <c r="AE221" i="66"/>
  <c r="AD221" i="66"/>
  <c r="AP390" i="66"/>
  <c r="AM390" i="66"/>
  <c r="AL390" i="66"/>
  <c r="AU68" i="66"/>
  <c r="AR68" i="66"/>
  <c r="AQ68" i="66"/>
  <c r="AO151" i="66"/>
  <c r="AN151" i="66"/>
  <c r="AD336" i="66"/>
  <c r="AE336" i="66"/>
  <c r="AO149" i="66"/>
  <c r="AN149" i="66"/>
  <c r="AO150" i="66"/>
  <c r="AN150" i="66"/>
  <c r="AL234" i="66"/>
  <c r="AM234" i="66"/>
  <c r="AP234" i="66"/>
  <c r="AM467" i="66"/>
  <c r="AL467" i="66"/>
  <c r="AP467" i="66"/>
  <c r="AK379" i="66"/>
  <c r="AH379" i="66"/>
  <c r="AG379" i="66"/>
  <c r="AU435" i="66"/>
  <c r="AQ435" i="66"/>
  <c r="AR435" i="66"/>
  <c r="AJ498" i="66"/>
  <c r="AI498" i="66"/>
  <c r="AO53" i="66"/>
  <c r="AN53" i="66"/>
  <c r="AH362" i="66"/>
  <c r="AK362" i="66"/>
  <c r="AG362" i="66"/>
  <c r="AE212" i="66"/>
  <c r="AD212" i="66"/>
  <c r="AO52" i="66"/>
  <c r="AN52" i="66"/>
  <c r="AE373" i="66"/>
  <c r="AD373" i="66"/>
  <c r="AR445" i="66"/>
  <c r="AQ445" i="66"/>
  <c r="AU445" i="66"/>
  <c r="AD33" i="66"/>
  <c r="AE33" i="66"/>
  <c r="AO86" i="66"/>
  <c r="AN86" i="66"/>
  <c r="AH378" i="66"/>
  <c r="AG378" i="66"/>
  <c r="AK378" i="66"/>
  <c r="AE282" i="66"/>
  <c r="AD282" i="66"/>
  <c r="AM335" i="66"/>
  <c r="AP335" i="66"/>
  <c r="AL335" i="66"/>
  <c r="AD75" i="66"/>
  <c r="AE75" i="66"/>
  <c r="AM259" i="66"/>
  <c r="AL259" i="66"/>
  <c r="AP259" i="66"/>
  <c r="AE500" i="66"/>
  <c r="AD500" i="66"/>
  <c r="AJ189" i="66"/>
  <c r="AI189" i="66"/>
  <c r="AK468" i="66"/>
  <c r="AH468" i="66"/>
  <c r="AG468" i="66"/>
  <c r="AP459" i="66"/>
  <c r="AM459" i="66"/>
  <c r="AL459" i="66"/>
  <c r="AH420" i="66"/>
  <c r="AK420" i="66"/>
  <c r="AG420" i="66"/>
  <c r="AK218" i="66"/>
  <c r="AH218" i="66"/>
  <c r="AG218" i="66"/>
  <c r="AO91" i="66"/>
  <c r="AN91" i="66"/>
  <c r="AJ280" i="66"/>
  <c r="AI280" i="66"/>
  <c r="AH485" i="66"/>
  <c r="AK485" i="66"/>
  <c r="AG485" i="66"/>
  <c r="AJ185" i="66"/>
  <c r="AI185" i="66"/>
  <c r="AE306" i="66"/>
  <c r="AD306" i="66"/>
  <c r="AM247" i="66"/>
  <c r="AP247" i="66"/>
  <c r="AL247" i="66"/>
  <c r="AM513" i="66"/>
  <c r="AL513" i="66"/>
  <c r="AP513" i="66"/>
  <c r="AH368" i="66"/>
  <c r="AK368" i="66"/>
  <c r="AG368" i="66"/>
  <c r="AT213" i="66"/>
  <c r="AS213" i="66"/>
  <c r="AJ483" i="66"/>
  <c r="AI483" i="66"/>
  <c r="AL206" i="66"/>
  <c r="AP206" i="66"/>
  <c r="AM206" i="66"/>
  <c r="AH288" i="66"/>
  <c r="AK288" i="66"/>
  <c r="AG288" i="66"/>
  <c r="AO407" i="66"/>
  <c r="AN407" i="66"/>
  <c r="AI194" i="66"/>
  <c r="AJ194" i="66"/>
  <c r="AK356" i="66"/>
  <c r="AH356" i="66"/>
  <c r="AG356" i="66"/>
  <c r="AN262" i="66"/>
  <c r="AO262" i="66"/>
  <c r="AK125" i="66"/>
  <c r="AH125" i="66"/>
  <c r="AG125" i="66"/>
  <c r="AJ25" i="66"/>
  <c r="AI25" i="66"/>
  <c r="AU114" i="66"/>
  <c r="AR114" i="66"/>
  <c r="AQ114" i="66"/>
  <c r="AO141" i="66"/>
  <c r="AN141" i="66"/>
  <c r="AJ273" i="66"/>
  <c r="AI273" i="66"/>
  <c r="AJ478" i="66"/>
  <c r="AI478" i="66"/>
  <c r="AJ440" i="66"/>
  <c r="AI440" i="66"/>
  <c r="AL230" i="66"/>
  <c r="AP230" i="66"/>
  <c r="AM230" i="66"/>
  <c r="AQ184" i="66"/>
  <c r="AR184" i="66"/>
  <c r="AU184" i="66"/>
  <c r="AU443" i="66"/>
  <c r="AQ443" i="66"/>
  <c r="AR443" i="66"/>
  <c r="AM395" i="66"/>
  <c r="AL395" i="66"/>
  <c r="AP395" i="66"/>
  <c r="AD322" i="66"/>
  <c r="AE322" i="66"/>
  <c r="AE406" i="66"/>
  <c r="AD406" i="66"/>
  <c r="AH237" i="66"/>
  <c r="AK237" i="66"/>
  <c r="AG237" i="66"/>
  <c r="AO130" i="66"/>
  <c r="AN130" i="66"/>
  <c r="AJ111" i="66"/>
  <c r="AI111" i="66"/>
  <c r="AM464" i="66"/>
  <c r="AP464" i="66"/>
  <c r="AL464" i="66"/>
  <c r="AR453" i="66"/>
  <c r="AQ453" i="66"/>
  <c r="AU453" i="66"/>
  <c r="AJ317" i="66"/>
  <c r="AI317" i="66"/>
  <c r="AU134" i="66"/>
  <c r="AR134" i="66"/>
  <c r="AQ134" i="66"/>
  <c r="AJ287" i="66"/>
  <c r="AI287" i="66"/>
  <c r="AM327" i="66"/>
  <c r="AP327" i="66"/>
  <c r="AL327" i="66"/>
  <c r="AP444" i="66"/>
  <c r="AM444" i="66"/>
  <c r="AL444" i="66"/>
  <c r="AL385" i="66"/>
  <c r="AP385" i="66"/>
  <c r="AM385" i="66"/>
  <c r="AO143" i="66"/>
  <c r="AN143" i="66"/>
  <c r="AH475" i="66"/>
  <c r="AG475" i="66"/>
  <c r="AK475" i="66"/>
  <c r="AN495" i="66"/>
  <c r="AO495" i="66"/>
  <c r="AK131" i="66"/>
  <c r="AH131" i="66"/>
  <c r="AG131" i="66"/>
  <c r="AU56" i="66"/>
  <c r="AR56" i="66"/>
  <c r="AQ56" i="66"/>
  <c r="AK264" i="66"/>
  <c r="AH264" i="66"/>
  <c r="AG264" i="66"/>
  <c r="AH10" i="66"/>
  <c r="AK10" i="66"/>
  <c r="AG10" i="66"/>
  <c r="AL480" i="66"/>
  <c r="AP480" i="66"/>
  <c r="AM480" i="66"/>
  <c r="AM319" i="66"/>
  <c r="AP319" i="66"/>
  <c r="AL319" i="66"/>
  <c r="AJ501" i="66"/>
  <c r="AI501" i="66"/>
  <c r="AJ305" i="66"/>
  <c r="AI305" i="66"/>
  <c r="AM493" i="66"/>
  <c r="AP493" i="66"/>
  <c r="AL493" i="66"/>
  <c r="AJ340" i="66"/>
  <c r="AI340" i="66"/>
  <c r="AO82" i="66"/>
  <c r="AN82" i="66"/>
  <c r="AO447" i="66"/>
  <c r="AN447" i="66"/>
  <c r="AO172" i="66"/>
  <c r="AN172" i="66"/>
  <c r="AO315" i="66"/>
  <c r="AN315" i="66"/>
  <c r="AO458" i="66"/>
  <c r="AN458" i="66"/>
  <c r="AM289" i="66"/>
  <c r="AL289" i="66"/>
  <c r="AP289" i="66"/>
  <c r="AJ463" i="66"/>
  <c r="AI463" i="66"/>
  <c r="AO77" i="66"/>
  <c r="AN77" i="66"/>
  <c r="AK266" i="66"/>
  <c r="AH266" i="66"/>
  <c r="AG266" i="66"/>
  <c r="AJ371" i="66"/>
  <c r="AI371" i="66"/>
  <c r="AO36" i="66"/>
  <c r="AN36" i="66"/>
  <c r="AU29" i="66"/>
  <c r="AQ29" i="66"/>
  <c r="AR29" i="66"/>
  <c r="AO74" i="66"/>
  <c r="AN74" i="66"/>
  <c r="AO41" i="66"/>
  <c r="AN41" i="66"/>
  <c r="AJ197" i="66"/>
  <c r="AI197" i="66"/>
  <c r="AP252" i="66"/>
  <c r="AM252" i="66"/>
  <c r="AL252" i="66"/>
  <c r="AP208" i="66"/>
  <c r="AM208" i="66"/>
  <c r="AL208" i="66"/>
  <c r="AQ242" i="66"/>
  <c r="AU242" i="66"/>
  <c r="AR242" i="66"/>
  <c r="AE17" i="66"/>
  <c r="AD17" i="66"/>
  <c r="AU78" i="66"/>
  <c r="AR78" i="66"/>
  <c r="AQ78" i="66"/>
  <c r="AU148" i="66"/>
  <c r="AR148" i="66"/>
  <c r="AQ148" i="66"/>
  <c r="AP361" i="66"/>
  <c r="AL361" i="66"/>
  <c r="AM361" i="66"/>
  <c r="AK303" i="66"/>
  <c r="AH303" i="66"/>
  <c r="AG303" i="66"/>
  <c r="AH312" i="66"/>
  <c r="AG312" i="66"/>
  <c r="AK312" i="66"/>
  <c r="AR429" i="66"/>
  <c r="AQ429" i="66"/>
  <c r="AU429" i="66"/>
  <c r="AP196" i="66"/>
  <c r="AM196" i="66"/>
  <c r="AL196" i="66"/>
  <c r="AL103" i="66"/>
  <c r="AP103" i="66"/>
  <c r="AM103" i="66"/>
  <c r="AU329" i="66"/>
  <c r="AR329" i="66"/>
  <c r="AQ329" i="66"/>
  <c r="AN398" i="66"/>
  <c r="AO398" i="66"/>
  <c r="AD348" i="66"/>
  <c r="AE348" i="66"/>
  <c r="AM343" i="66"/>
  <c r="AP343" i="66"/>
  <c r="AL343" i="66"/>
  <c r="AL107" i="66"/>
  <c r="AP107" i="66"/>
  <c r="AM107" i="66"/>
  <c r="AM209" i="66"/>
  <c r="AP209" i="66"/>
  <c r="AL209" i="66"/>
  <c r="AP170" i="66"/>
  <c r="AM170" i="66"/>
  <c r="AL170" i="66"/>
  <c r="AU44" i="66"/>
  <c r="AR44" i="66"/>
  <c r="AQ44" i="66"/>
  <c r="AL345" i="66"/>
  <c r="AM345" i="66"/>
  <c r="AP345" i="66"/>
  <c r="AO452" i="66"/>
  <c r="AN452" i="66"/>
  <c r="AQ425" i="66"/>
  <c r="AR425" i="66"/>
  <c r="AU425" i="66"/>
  <c r="AE257" i="66"/>
  <c r="AD257" i="66"/>
  <c r="AK330" i="66"/>
  <c r="AH330" i="66"/>
  <c r="AG330" i="66"/>
  <c r="AH205" i="66"/>
  <c r="AK205" i="66"/>
  <c r="AG205" i="66"/>
  <c r="AJ428" i="66"/>
  <c r="AI428" i="66"/>
  <c r="AP489" i="66"/>
  <c r="AM489" i="66"/>
  <c r="AL489" i="66"/>
  <c r="AM413" i="66"/>
  <c r="AP413" i="66"/>
  <c r="AL413" i="66"/>
  <c r="AM421" i="66"/>
  <c r="AL421" i="66"/>
  <c r="AP421" i="66"/>
  <c r="AL313" i="66"/>
  <c r="AP313" i="66"/>
  <c r="AM313" i="66"/>
  <c r="AU146" i="66"/>
  <c r="AR146" i="66"/>
  <c r="AQ146" i="66"/>
  <c r="AP281" i="66"/>
  <c r="AM281" i="66"/>
  <c r="AL281" i="66"/>
  <c r="AH412" i="66"/>
  <c r="AK412" i="66"/>
  <c r="AG412" i="66"/>
  <c r="AE366" i="66"/>
  <c r="AD366" i="66"/>
  <c r="AN386" i="66"/>
  <c r="AO386" i="66"/>
  <c r="AJ511" i="66"/>
  <c r="AI511" i="66"/>
  <c r="AV434" i="66"/>
  <c r="AZ434" i="66"/>
  <c r="AW434" i="66"/>
  <c r="AI390" i="66"/>
  <c r="AJ390" i="66"/>
  <c r="AR151" i="66"/>
  <c r="AQ151" i="66"/>
  <c r="AU151" i="66"/>
  <c r="AO83" i="66"/>
  <c r="AN83" i="66"/>
  <c r="AR149" i="66"/>
  <c r="AQ149" i="66"/>
  <c r="AU149" i="66"/>
  <c r="AL499" i="66"/>
  <c r="AM499" i="66"/>
  <c r="AP499" i="66"/>
  <c r="AK342" i="66"/>
  <c r="AH342" i="66"/>
  <c r="AG342" i="66"/>
  <c r="AO152" i="66"/>
  <c r="AN152" i="66"/>
  <c r="AN227" i="66"/>
  <c r="AO227" i="66"/>
  <c r="AO142" i="66"/>
  <c r="AN142" i="66"/>
  <c r="AJ467" i="66"/>
  <c r="AI467" i="66"/>
  <c r="AJ503" i="66"/>
  <c r="AI503" i="66"/>
  <c r="AD326" i="66"/>
  <c r="AE326" i="66"/>
  <c r="AR53" i="66"/>
  <c r="AU53" i="66"/>
  <c r="AQ53" i="66"/>
  <c r="AJ409" i="66"/>
  <c r="AI409" i="66"/>
  <c r="AD362" i="66"/>
  <c r="AE362" i="66"/>
  <c r="AN431" i="66"/>
  <c r="AO431" i="66"/>
  <c r="AK212" i="66"/>
  <c r="AH212" i="66"/>
  <c r="AG212" i="66"/>
  <c r="AK373" i="66"/>
  <c r="AH373" i="66"/>
  <c r="AG373" i="66"/>
  <c r="AO445" i="66"/>
  <c r="AN445" i="66"/>
  <c r="AH33" i="66"/>
  <c r="AG33" i="66"/>
  <c r="AK33" i="66"/>
  <c r="AM269" i="66"/>
  <c r="AL269" i="66"/>
  <c r="AP269" i="66"/>
  <c r="AU112" i="66"/>
  <c r="AR112" i="66"/>
  <c r="AQ112" i="66"/>
  <c r="AL370" i="66"/>
  <c r="AP370" i="66"/>
  <c r="AM370" i="66"/>
  <c r="AH282" i="66"/>
  <c r="AG282" i="66"/>
  <c r="AK282" i="66"/>
  <c r="AD506" i="66"/>
  <c r="AE506" i="66"/>
  <c r="AD61" i="66"/>
  <c r="AE61" i="66"/>
  <c r="AM402" i="66"/>
  <c r="AL402" i="66"/>
  <c r="AP402" i="66"/>
  <c r="AM203" i="66"/>
  <c r="AP203" i="66"/>
  <c r="AL203" i="66"/>
  <c r="AJ335" i="66"/>
  <c r="AI335" i="66"/>
  <c r="AH75" i="66"/>
  <c r="AG75" i="66"/>
  <c r="AK75" i="66"/>
  <c r="AJ259" i="66"/>
  <c r="AI259" i="66"/>
  <c r="AO451" i="66"/>
  <c r="AN451" i="66"/>
  <c r="AU46" i="66"/>
  <c r="AR46" i="66"/>
  <c r="AQ46" i="66"/>
  <c r="AU48" i="66"/>
  <c r="AR48" i="66"/>
  <c r="AQ48" i="66"/>
  <c r="AI389" i="66"/>
  <c r="AJ389" i="66"/>
  <c r="AP304" i="66"/>
  <c r="AM304" i="66"/>
  <c r="AL304" i="66"/>
  <c r="AZ201" i="66"/>
  <c r="AV201" i="66"/>
  <c r="AW201" i="66"/>
  <c r="AD420" i="66"/>
  <c r="AE420" i="66"/>
  <c r="AU31" i="66"/>
  <c r="AQ31" i="66"/>
  <c r="AR31" i="66"/>
  <c r="AJ471" i="66"/>
  <c r="AI471" i="66"/>
  <c r="AN341" i="66"/>
  <c r="AO341" i="66"/>
  <c r="AE376" i="66"/>
  <c r="AD376" i="66"/>
  <c r="AR91" i="66"/>
  <c r="AU91" i="66"/>
  <c r="AQ91" i="66"/>
  <c r="AM271" i="66"/>
  <c r="AL271" i="66"/>
  <c r="AP271" i="66"/>
  <c r="AD485" i="66"/>
  <c r="AE485" i="66"/>
  <c r="AP255" i="66"/>
  <c r="AM255" i="66"/>
  <c r="AL255" i="66"/>
  <c r="AP358" i="66"/>
  <c r="AM358" i="66"/>
  <c r="AL358" i="66"/>
  <c r="AM248" i="66"/>
  <c r="AP248" i="66"/>
  <c r="AL248" i="66"/>
  <c r="AL401" i="66"/>
  <c r="AM401" i="66"/>
  <c r="AP401" i="66"/>
  <c r="AO72" i="66"/>
  <c r="AN72" i="66"/>
  <c r="AI247" i="66"/>
  <c r="AJ247" i="66"/>
  <c r="AJ513" i="66"/>
  <c r="AI513" i="66"/>
  <c r="AU122" i="66"/>
  <c r="AR122" i="66"/>
  <c r="AQ122" i="66"/>
  <c r="AE368" i="66"/>
  <c r="AD368" i="66"/>
  <c r="AJ22" i="66"/>
  <c r="AI22" i="66"/>
  <c r="AJ403" i="66"/>
  <c r="AI403" i="66"/>
  <c r="AL194" i="66"/>
  <c r="AP194" i="66"/>
  <c r="AM194" i="66"/>
  <c r="AD67" i="66"/>
  <c r="AE67" i="66"/>
  <c r="AQ262" i="66"/>
  <c r="AU262" i="66"/>
  <c r="AR262" i="66"/>
  <c r="AJ509" i="66"/>
  <c r="AI509" i="66"/>
  <c r="AU38" i="66"/>
  <c r="AR38" i="66"/>
  <c r="AQ38" i="66"/>
  <c r="AI32" i="66"/>
  <c r="AJ32" i="66"/>
  <c r="AR141" i="66"/>
  <c r="AQ141" i="66"/>
  <c r="AU141" i="66"/>
  <c r="AD51" i="66"/>
  <c r="AE51" i="66"/>
  <c r="AK224" i="66"/>
  <c r="AH224" i="66"/>
  <c r="AG224" i="66"/>
  <c r="AO184" i="66"/>
  <c r="AN184" i="66"/>
  <c r="AU333" i="66"/>
  <c r="AR333" i="66"/>
  <c r="AQ333" i="66"/>
  <c r="AK322" i="66"/>
  <c r="AG322" i="66"/>
  <c r="AH322" i="66"/>
  <c r="AE237" i="66"/>
  <c r="AD237" i="66"/>
  <c r="AU158" i="66"/>
  <c r="AR158" i="66"/>
  <c r="AQ158" i="66"/>
  <c r="AK377" i="66"/>
  <c r="AG377" i="66"/>
  <c r="AH377" i="66"/>
  <c r="AN442" i="66"/>
  <c r="AO442" i="66"/>
  <c r="AP354" i="66"/>
  <c r="AM354" i="66"/>
  <c r="AL354" i="66"/>
  <c r="AO140" i="66"/>
  <c r="AN140" i="66"/>
  <c r="AL226" i="66"/>
  <c r="AM226" i="66"/>
  <c r="AP226" i="66"/>
  <c r="AO66" i="66"/>
  <c r="AN66" i="66"/>
  <c r="AQ457" i="66"/>
  <c r="AU457" i="66"/>
  <c r="AR457" i="66"/>
  <c r="AZ171" i="66"/>
  <c r="AW171" i="66"/>
  <c r="AV171" i="66"/>
  <c r="AJ204" i="66"/>
  <c r="AI204" i="66"/>
  <c r="AU163" i="66"/>
  <c r="AQ163" i="66"/>
  <c r="AR163" i="66"/>
  <c r="AU76" i="66"/>
  <c r="AR76" i="66"/>
  <c r="AQ76" i="66"/>
  <c r="AJ327" i="66"/>
  <c r="AI327" i="66"/>
  <c r="AK497" i="66"/>
  <c r="AH497" i="66"/>
  <c r="AG497" i="66"/>
  <c r="AU124" i="66"/>
  <c r="AR124" i="66"/>
  <c r="AQ124" i="66"/>
  <c r="AI405" i="66"/>
  <c r="AJ405" i="66"/>
  <c r="AQ190" i="66"/>
  <c r="AR190" i="66"/>
  <c r="AU190" i="66"/>
  <c r="AU156" i="66"/>
  <c r="AR156" i="66"/>
  <c r="AQ156" i="66"/>
  <c r="AU102" i="66"/>
  <c r="AR102" i="66"/>
  <c r="AQ102" i="66"/>
  <c r="AE250" i="66"/>
  <c r="AD250" i="66"/>
  <c r="AO97" i="66"/>
  <c r="AN97" i="66"/>
  <c r="AH286" i="66"/>
  <c r="AG286" i="66"/>
  <c r="AK286" i="66"/>
  <c r="AO71" i="66"/>
  <c r="AN71" i="66"/>
  <c r="AP422" i="66"/>
  <c r="AM422" i="66"/>
  <c r="AL422" i="66"/>
  <c r="AR143" i="66"/>
  <c r="AQ143" i="66"/>
  <c r="AU143" i="66"/>
  <c r="AJ179" i="66"/>
  <c r="AI179" i="66"/>
  <c r="AU88" i="66"/>
  <c r="AR88" i="66"/>
  <c r="AQ88" i="66"/>
  <c r="AP332" i="66"/>
  <c r="AM332" i="66"/>
  <c r="AL332" i="66"/>
  <c r="AU108" i="66"/>
  <c r="AR108" i="66"/>
  <c r="AQ108" i="66"/>
  <c r="AO104" i="66"/>
  <c r="AN104" i="66"/>
  <c r="AN222" i="66"/>
  <c r="AO222" i="66"/>
  <c r="AE267" i="66"/>
  <c r="AD267" i="66"/>
  <c r="AO132" i="66"/>
  <c r="AN132" i="66"/>
  <c r="AU96" i="66"/>
  <c r="AR96" i="66"/>
  <c r="AQ96" i="66"/>
  <c r="AP164" i="66"/>
  <c r="AM164" i="66"/>
  <c r="AL164" i="66"/>
  <c r="AE372" i="66"/>
  <c r="AD372" i="66"/>
  <c r="AM305" i="66"/>
  <c r="AL305" i="66"/>
  <c r="AP305" i="66"/>
  <c r="AU34" i="66"/>
  <c r="AR34" i="66"/>
  <c r="AQ34" i="66"/>
  <c r="AI346" i="66"/>
  <c r="AJ346" i="66"/>
  <c r="AU80" i="66"/>
  <c r="AR80" i="66"/>
  <c r="AQ80" i="66"/>
  <c r="AO109" i="66"/>
  <c r="AN109" i="66"/>
  <c r="AP9" i="66"/>
  <c r="AM9" i="66"/>
  <c r="AL9" i="66"/>
  <c r="AE474" i="66"/>
  <c r="AD474" i="66"/>
  <c r="AN438" i="66"/>
  <c r="AO438" i="66"/>
  <c r="AN12" i="66"/>
  <c r="AO12" i="66"/>
  <c r="AJ461" i="66"/>
  <c r="AI461" i="66"/>
  <c r="AU439" i="66"/>
  <c r="AQ439" i="66"/>
  <c r="AR439" i="66"/>
  <c r="AP463" i="66"/>
  <c r="AM463" i="66"/>
  <c r="AL463" i="66"/>
  <c r="AR77" i="66"/>
  <c r="AU77" i="66"/>
  <c r="AQ77" i="66"/>
  <c r="AH253" i="66"/>
  <c r="AG253" i="66"/>
  <c r="AK253" i="66"/>
  <c r="AJ236" i="66"/>
  <c r="AI236" i="66"/>
  <c r="AL371" i="66"/>
  <c r="AM371" i="66"/>
  <c r="AP371" i="66"/>
  <c r="AP219" i="66"/>
  <c r="AM219" i="66"/>
  <c r="AL219" i="66"/>
  <c r="AD81" i="66"/>
  <c r="AE81" i="66"/>
  <c r="AR41" i="66"/>
  <c r="AU41" i="66"/>
  <c r="AQ41" i="66"/>
  <c r="AH408" i="66"/>
  <c r="AG408" i="66"/>
  <c r="AK408" i="66"/>
  <c r="AJ214" i="66"/>
  <c r="AI214" i="66"/>
  <c r="AJ388" i="66"/>
  <c r="AI388" i="66"/>
  <c r="AO65" i="66"/>
  <c r="AN65" i="66"/>
  <c r="AJ505" i="66"/>
  <c r="AI505" i="66"/>
  <c r="AM301" i="66"/>
  <c r="AP301" i="66"/>
  <c r="AL301" i="66"/>
  <c r="AE312" i="66"/>
  <c r="AD312" i="66"/>
  <c r="AP432" i="66"/>
  <c r="AL432" i="66"/>
  <c r="AM432" i="66"/>
  <c r="AO429" i="66"/>
  <c r="AN429" i="66"/>
  <c r="AO448" i="66"/>
  <c r="AN448" i="66"/>
  <c r="AO514" i="66"/>
  <c r="AN514" i="66"/>
  <c r="AO54" i="66"/>
  <c r="AN54" i="66"/>
  <c r="AJ103" i="66"/>
  <c r="AI103" i="66"/>
  <c r="AU144" i="66"/>
  <c r="AR144" i="66"/>
  <c r="AQ144" i="66"/>
  <c r="AO89" i="66"/>
  <c r="AN89" i="66"/>
  <c r="AH364" i="66"/>
  <c r="AG364" i="66"/>
  <c r="AK364" i="66"/>
  <c r="AJ343" i="66"/>
  <c r="AI343" i="66"/>
  <c r="AJ107" i="66"/>
  <c r="AI107" i="66"/>
  <c r="AO324" i="66"/>
  <c r="AN324" i="66"/>
  <c r="AE469" i="66"/>
  <c r="AD469" i="66"/>
  <c r="AH15" i="66"/>
  <c r="AG15" i="66"/>
  <c r="AK15" i="66"/>
  <c r="AI307" i="66"/>
  <c r="AJ307" i="66"/>
  <c r="AJ275" i="66"/>
  <c r="AI275" i="66"/>
  <c r="AO425" i="66"/>
  <c r="AN425" i="66"/>
  <c r="AH257" i="66"/>
  <c r="AG257" i="66"/>
  <c r="AK257" i="66"/>
  <c r="AM215" i="66"/>
  <c r="AL215" i="66"/>
  <c r="AP215" i="66"/>
  <c r="AD99" i="66"/>
  <c r="AE99" i="66"/>
  <c r="AE205" i="66"/>
  <c r="AD205" i="66"/>
  <c r="AP187" i="66"/>
  <c r="AM187" i="66"/>
  <c r="AL187" i="66"/>
  <c r="AN263" i="66"/>
  <c r="AO263" i="66"/>
  <c r="AH504" i="66"/>
  <c r="AG504" i="66"/>
  <c r="AK504" i="66"/>
  <c r="AH366" i="66"/>
  <c r="AG366" i="66"/>
  <c r="AK366" i="66"/>
  <c r="AR386" i="66"/>
  <c r="AQ386" i="66"/>
  <c r="AU386" i="66"/>
  <c r="AJ349" i="66"/>
  <c r="AI349" i="66"/>
  <c r="AP410" i="66"/>
  <c r="AL410" i="66"/>
  <c r="AM410" i="66"/>
  <c r="AU160" i="66"/>
  <c r="AR160" i="66"/>
  <c r="AQ160" i="66"/>
  <c r="AO68" i="66"/>
  <c r="AN68" i="66"/>
  <c r="AE135" i="66"/>
  <c r="AD135" i="66"/>
  <c r="AH336" i="66"/>
  <c r="AG336" i="66"/>
  <c r="AK336" i="66"/>
  <c r="AR83" i="66"/>
  <c r="AU83" i="66"/>
  <c r="AQ83" i="66"/>
  <c r="AU40" i="66"/>
  <c r="AR40" i="66"/>
  <c r="AQ40" i="66"/>
  <c r="AI499" i="66"/>
  <c r="AJ499" i="66"/>
  <c r="AD57" i="66"/>
  <c r="AE57" i="66"/>
  <c r="AU110" i="66"/>
  <c r="AR110" i="66"/>
  <c r="AQ110" i="66"/>
  <c r="AU136" i="66"/>
  <c r="AR136" i="66"/>
  <c r="AQ136" i="66"/>
  <c r="AU128" i="66"/>
  <c r="AR128" i="66"/>
  <c r="AQ128" i="66"/>
  <c r="AU94" i="66"/>
  <c r="AR94" i="66"/>
  <c r="AQ94" i="66"/>
  <c r="AJ399" i="66"/>
  <c r="AI399" i="66"/>
  <c r="AM503" i="66"/>
  <c r="AP503" i="66"/>
  <c r="AL503" i="66"/>
  <c r="AN435" i="66"/>
  <c r="AO435" i="66"/>
  <c r="AH326" i="66"/>
  <c r="AK326" i="66"/>
  <c r="AG326" i="66"/>
  <c r="AM409" i="66"/>
  <c r="AP409" i="66"/>
  <c r="AL409" i="66"/>
  <c r="AO155" i="66"/>
  <c r="AN155" i="66"/>
  <c r="AD37" i="66"/>
  <c r="AE37" i="66"/>
  <c r="AM462" i="66"/>
  <c r="AP462" i="66"/>
  <c r="AL462" i="66"/>
  <c r="AJ370" i="66"/>
  <c r="AI370" i="66"/>
  <c r="AU42" i="66"/>
  <c r="AR42" i="66"/>
  <c r="AQ42" i="66"/>
  <c r="AI375" i="66"/>
  <c r="AJ375" i="66"/>
  <c r="AK61" i="66"/>
  <c r="AG61" i="66"/>
  <c r="AH61" i="66"/>
  <c r="AP320" i="66"/>
  <c r="AM320" i="66"/>
  <c r="AL320" i="66"/>
  <c r="AJ402" i="66"/>
  <c r="AI402" i="66"/>
  <c r="AJ203" i="66"/>
  <c r="AI203" i="66"/>
  <c r="AU62" i="66"/>
  <c r="AR62" i="66"/>
  <c r="AQ62" i="66"/>
  <c r="AQ451" i="66"/>
  <c r="AU451" i="66"/>
  <c r="AR451" i="66"/>
  <c r="AI350" i="66"/>
  <c r="AJ350" i="66"/>
  <c r="AU70" i="66"/>
  <c r="AR70" i="66"/>
  <c r="AQ70" i="66"/>
  <c r="AI304" i="66"/>
  <c r="AJ304" i="66"/>
  <c r="AT201" i="66"/>
  <c r="AS201" i="66"/>
  <c r="AK338" i="66"/>
  <c r="AG338" i="66"/>
  <c r="AH338" i="66"/>
  <c r="AK23" i="66"/>
  <c r="AH23" i="66"/>
  <c r="AG23" i="66"/>
  <c r="AY175" i="66"/>
  <c r="AX175" i="66"/>
  <c r="AH376" i="66"/>
  <c r="AG376" i="66"/>
  <c r="AK376" i="66"/>
  <c r="AJ460" i="66"/>
  <c r="AI460" i="66"/>
  <c r="AU100" i="66"/>
  <c r="AR100" i="66"/>
  <c r="AQ100" i="66"/>
  <c r="AO105" i="66"/>
  <c r="AN105" i="66"/>
  <c r="AE393" i="66"/>
  <c r="AD393" i="66"/>
  <c r="AP22" i="66"/>
  <c r="AL22" i="66"/>
  <c r="AM22" i="66"/>
  <c r="AO381" i="66"/>
  <c r="AN381" i="66"/>
  <c r="AE137" i="66"/>
  <c r="AD137" i="66"/>
  <c r="AU90" i="66"/>
  <c r="AR90" i="66"/>
  <c r="AQ90" i="66"/>
  <c r="AD356" i="66"/>
  <c r="AE356" i="66"/>
  <c r="AK67" i="66"/>
  <c r="AG67" i="66"/>
  <c r="AH67" i="66"/>
  <c r="AM382" i="66"/>
  <c r="AL382" i="66"/>
  <c r="AP382" i="66"/>
  <c r="AM509" i="66"/>
  <c r="AP509" i="66"/>
  <c r="AL509" i="66"/>
  <c r="AP25" i="66"/>
  <c r="AL25" i="66"/>
  <c r="AM25" i="66"/>
  <c r="AQ297" i="66"/>
  <c r="AU297" i="66"/>
  <c r="AR297" i="66"/>
  <c r="AM32" i="66"/>
  <c r="AL32" i="66"/>
  <c r="AP32" i="66"/>
  <c r="AO114" i="66"/>
  <c r="AN114" i="66"/>
  <c r="AJ216" i="66"/>
  <c r="AI216" i="66"/>
  <c r="AD508" i="66"/>
  <c r="AE508" i="66"/>
  <c r="AE133" i="66"/>
  <c r="AD133" i="66"/>
  <c r="AL478" i="66"/>
  <c r="AP478" i="66"/>
  <c r="AM478" i="66"/>
  <c r="AH51" i="66"/>
  <c r="AG51" i="66"/>
  <c r="AK51" i="66"/>
  <c r="AP440" i="66"/>
  <c r="AM440" i="66"/>
  <c r="AL440" i="66"/>
  <c r="AE270" i="66"/>
  <c r="AD270" i="66"/>
  <c r="AO443" i="66"/>
  <c r="AN443" i="66"/>
  <c r="AJ466" i="66"/>
  <c r="AI466" i="66"/>
  <c r="AK268" i="66"/>
  <c r="AH268" i="66"/>
  <c r="AG268" i="66"/>
  <c r="AM292" i="66"/>
  <c r="AL292" i="66"/>
  <c r="AP292" i="66"/>
  <c r="AJ424" i="66"/>
  <c r="AI424" i="66"/>
  <c r="AJ512" i="66"/>
  <c r="AI512" i="66"/>
  <c r="AJ355" i="66"/>
  <c r="AI355" i="66"/>
  <c r="AO134" i="66"/>
  <c r="AN134" i="66"/>
  <c r="AG30" i="67"/>
  <c r="AH30" i="67"/>
  <c r="AK30" i="67"/>
  <c r="AM94" i="67"/>
  <c r="AD30" i="67"/>
  <c r="AE30" i="67"/>
  <c r="AG261" i="67"/>
  <c r="AH261" i="67"/>
  <c r="AK261" i="67"/>
  <c r="AG262" i="67"/>
  <c r="AH262" i="67"/>
  <c r="AK262" i="67"/>
  <c r="AH204" i="67"/>
  <c r="AG204" i="67"/>
  <c r="AK204" i="67"/>
  <c r="AE94" i="67"/>
  <c r="AD94" i="67"/>
  <c r="AD204" i="67"/>
  <c r="AE204" i="67"/>
  <c r="AD262" i="67"/>
  <c r="AE262" i="67"/>
  <c r="AH83" i="67"/>
  <c r="AG83" i="67"/>
  <c r="AK83" i="67"/>
  <c r="AJ457" i="67"/>
  <c r="AI457" i="67"/>
  <c r="AE83" i="67"/>
  <c r="AD83" i="67"/>
  <c r="AM457" i="67"/>
  <c r="AP457" i="67"/>
  <c r="AL457" i="67"/>
  <c r="AD67" i="67"/>
  <c r="AE67" i="67"/>
  <c r="AH458" i="67"/>
  <c r="AG458" i="67"/>
  <c r="AK458" i="67"/>
  <c r="AH351" i="67"/>
  <c r="AK351" i="67"/>
  <c r="AG351" i="67"/>
  <c r="AD483" i="67"/>
  <c r="AE483" i="67"/>
  <c r="AE285" i="67"/>
  <c r="AD285" i="67"/>
  <c r="AG316" i="67"/>
  <c r="AH316" i="67"/>
  <c r="AK316" i="67"/>
  <c r="AE43" i="67"/>
  <c r="AD43" i="67"/>
  <c r="AE32" i="67"/>
  <c r="AD32" i="67"/>
  <c r="AD31" i="67"/>
  <c r="AE31" i="67"/>
  <c r="AE89" i="67"/>
  <c r="AD89" i="67"/>
  <c r="AG466" i="67"/>
  <c r="AH466" i="67"/>
  <c r="AK466" i="67"/>
  <c r="AH474" i="67"/>
  <c r="AK474" i="67"/>
  <c r="AG474" i="67"/>
  <c r="AH281" i="67"/>
  <c r="AG281" i="67"/>
  <c r="AK281" i="67"/>
  <c r="AD498" i="67"/>
  <c r="AE498" i="67"/>
  <c r="AG236" i="67"/>
  <c r="AH236" i="67"/>
  <c r="AK236" i="67"/>
  <c r="AH375" i="67"/>
  <c r="AG375" i="67"/>
  <c r="AK375" i="67"/>
  <c r="AD190" i="67"/>
  <c r="AE190" i="67"/>
  <c r="AD351" i="67"/>
  <c r="AE351" i="67"/>
  <c r="AE454" i="67"/>
  <c r="AD454" i="67"/>
  <c r="AK483" i="67"/>
  <c r="AG483" i="67"/>
  <c r="AH483" i="67"/>
  <c r="AG43" i="67"/>
  <c r="AK43" i="67"/>
  <c r="AH43" i="67"/>
  <c r="AK502" i="67"/>
  <c r="AG502" i="67"/>
  <c r="AH502" i="67"/>
  <c r="AK284" i="67"/>
  <c r="AG284" i="67"/>
  <c r="AH284" i="67"/>
  <c r="AI389" i="67"/>
  <c r="AJ389" i="67"/>
  <c r="AG245" i="67"/>
  <c r="AH245" i="67"/>
  <c r="AK245" i="67"/>
  <c r="AG286" i="67"/>
  <c r="AH286" i="67"/>
  <c r="AK286" i="67"/>
  <c r="AD328" i="67"/>
  <c r="AE328" i="67"/>
  <c r="AD474" i="67"/>
  <c r="AE474" i="67"/>
  <c r="AE281" i="67"/>
  <c r="AD281" i="67"/>
  <c r="AD147" i="67"/>
  <c r="AE147" i="67"/>
  <c r="AE375" i="67"/>
  <c r="AD375" i="67"/>
  <c r="AD303" i="67"/>
  <c r="AE303" i="67"/>
  <c r="AH402" i="67"/>
  <c r="AK402" i="67"/>
  <c r="AG402" i="67"/>
  <c r="AD193" i="67"/>
  <c r="AE193" i="67"/>
  <c r="AE472" i="67"/>
  <c r="AD472" i="67"/>
  <c r="AD458" i="67"/>
  <c r="AE458" i="67"/>
  <c r="AK16" i="67"/>
  <c r="AG16" i="67"/>
  <c r="AH16" i="67"/>
  <c r="AG285" i="67"/>
  <c r="AK285" i="67"/>
  <c r="AH285" i="67"/>
  <c r="AG280" i="67"/>
  <c r="AH280" i="67"/>
  <c r="AK280" i="67"/>
  <c r="AD502" i="67"/>
  <c r="AE502" i="67"/>
  <c r="AH367" i="67"/>
  <c r="AG367" i="67"/>
  <c r="AK367" i="67"/>
  <c r="AD310" i="67"/>
  <c r="AE310" i="67"/>
  <c r="AD284" i="67"/>
  <c r="AE284" i="67"/>
  <c r="AP389" i="67"/>
  <c r="AM389" i="67"/>
  <c r="AL389" i="67"/>
  <c r="AE245" i="67"/>
  <c r="AD245" i="67"/>
  <c r="AK301" i="67"/>
  <c r="AH301" i="67"/>
  <c r="AG301" i="67"/>
  <c r="AG461" i="67"/>
  <c r="AH461" i="67"/>
  <c r="AK461" i="67"/>
  <c r="AG147" i="67"/>
  <c r="AK147" i="67"/>
  <c r="AH147" i="67"/>
  <c r="AE257" i="67"/>
  <c r="AD257" i="67"/>
  <c r="AM69" i="67"/>
  <c r="AP69" i="67"/>
  <c r="AL69" i="67"/>
  <c r="AH366" i="67"/>
  <c r="AK366" i="67"/>
  <c r="AG366" i="67"/>
  <c r="AD16" i="67"/>
  <c r="AE16" i="67"/>
  <c r="AK454" i="67"/>
  <c r="AG454" i="67"/>
  <c r="AH454" i="67"/>
  <c r="AD280" i="67"/>
  <c r="AE280" i="67"/>
  <c r="AH51" i="67"/>
  <c r="AK51" i="67"/>
  <c r="AG51" i="67"/>
  <c r="AD367" i="67"/>
  <c r="AE367" i="67"/>
  <c r="AK310" i="67"/>
  <c r="AG310" i="67"/>
  <c r="AH310" i="67"/>
  <c r="AH347" i="67"/>
  <c r="AK347" i="67"/>
  <c r="AG347" i="67"/>
  <c r="AD286" i="67"/>
  <c r="AE286" i="67"/>
  <c r="AD301" i="67"/>
  <c r="AE301" i="67"/>
  <c r="AK328" i="67"/>
  <c r="AG328" i="67"/>
  <c r="AH328" i="67"/>
  <c r="AE461" i="67"/>
  <c r="AD461" i="67"/>
  <c r="AK278" i="67"/>
  <c r="AG278" i="67"/>
  <c r="AH278" i="67"/>
  <c r="AK303" i="67"/>
  <c r="AH303" i="67"/>
  <c r="AG303" i="67"/>
  <c r="AE402" i="67"/>
  <c r="AD402" i="67"/>
  <c r="AE135" i="67"/>
  <c r="AD135" i="67"/>
  <c r="AD504" i="67"/>
  <c r="AE504" i="67"/>
  <c r="AH472" i="67"/>
  <c r="AK472" i="67"/>
  <c r="AG472" i="67"/>
  <c r="AJ69" i="67"/>
  <c r="AI69" i="67"/>
  <c r="AE366" i="67"/>
  <c r="AD366" i="67"/>
  <c r="AE283" i="67"/>
  <c r="AD283" i="67"/>
  <c r="AD316" i="67"/>
  <c r="AE316" i="67"/>
  <c r="AE306" i="67"/>
  <c r="AD306" i="67"/>
  <c r="AH70" i="67"/>
  <c r="AG70" i="67"/>
  <c r="AK70" i="67"/>
  <c r="AD347" i="67"/>
  <c r="AE347" i="67"/>
  <c r="AE466" i="67"/>
  <c r="AD466" i="67"/>
  <c r="AG415" i="67"/>
  <c r="AH415" i="67"/>
  <c r="AK415" i="67"/>
  <c r="AK260" i="67"/>
  <c r="AG260" i="67"/>
  <c r="AH260" i="67"/>
  <c r="AG257" i="67"/>
  <c r="AH257" i="67"/>
  <c r="AK257" i="67"/>
  <c r="AG190" i="67"/>
  <c r="AK190" i="67"/>
  <c r="AH190" i="67"/>
  <c r="AG135" i="67"/>
  <c r="AH135" i="67"/>
  <c r="AK135" i="67"/>
  <c r="AG504" i="67"/>
  <c r="AH504" i="67"/>
  <c r="AK504" i="67"/>
  <c r="AH283" i="67"/>
  <c r="AG283" i="67"/>
  <c r="AK283" i="67"/>
  <c r="AD51" i="67"/>
  <c r="AE51" i="67"/>
  <c r="AK32" i="67"/>
  <c r="AH32" i="67"/>
  <c r="AG32" i="67"/>
  <c r="AG306" i="67"/>
  <c r="AK306" i="67"/>
  <c r="AH306" i="67"/>
  <c r="AD70" i="67"/>
  <c r="AE70" i="67"/>
  <c r="AG31" i="67"/>
  <c r="AK31" i="67"/>
  <c r="AH31" i="67"/>
  <c r="AG89" i="67"/>
  <c r="AH89" i="67"/>
  <c r="AK89" i="67"/>
  <c r="AE415" i="67"/>
  <c r="AD415" i="67"/>
  <c r="AE260" i="67"/>
  <c r="AD260" i="67"/>
  <c r="AG498" i="67"/>
  <c r="AH498" i="67"/>
  <c r="AK498" i="67"/>
  <c r="AE236" i="67"/>
  <c r="AD236" i="67"/>
  <c r="AE278" i="67"/>
  <c r="AD278" i="67"/>
  <c r="AK193" i="67"/>
  <c r="AH193" i="67"/>
  <c r="AG193" i="67"/>
  <c r="AJ172" i="67"/>
  <c r="AI172" i="67"/>
  <c r="AG268" i="67"/>
  <c r="AH268" i="67"/>
  <c r="AK268" i="67"/>
  <c r="AM172" i="67"/>
  <c r="AL172" i="67"/>
  <c r="AP172" i="67"/>
  <c r="AD268" i="67"/>
  <c r="AE268" i="67"/>
  <c r="AG61" i="67"/>
  <c r="AH61" i="67"/>
  <c r="AK61" i="67"/>
  <c r="AI445" i="67"/>
  <c r="AJ445" i="67"/>
  <c r="AE417" i="67"/>
  <c r="AD417" i="67"/>
  <c r="AE490" i="67"/>
  <c r="AD490" i="67"/>
  <c r="AG495" i="67"/>
  <c r="AH495" i="67"/>
  <c r="AK495" i="67"/>
  <c r="AD350" i="67"/>
  <c r="AE350" i="67"/>
  <c r="AH125" i="67"/>
  <c r="AK125" i="67"/>
  <c r="AG125" i="67"/>
  <c r="AG287" i="67"/>
  <c r="AK287" i="67"/>
  <c r="AH287" i="67"/>
  <c r="AE118" i="67"/>
  <c r="AD118" i="67"/>
  <c r="AI368" i="67"/>
  <c r="AJ368" i="67"/>
  <c r="AD74" i="67"/>
  <c r="AE74" i="67"/>
  <c r="AK489" i="67"/>
  <c r="AG489" i="67"/>
  <c r="AH489" i="67"/>
  <c r="AH96" i="67"/>
  <c r="AK96" i="67"/>
  <c r="AG96" i="67"/>
  <c r="AE433" i="67"/>
  <c r="AD433" i="67"/>
  <c r="AD451" i="67"/>
  <c r="AE451" i="67"/>
  <c r="AK492" i="67"/>
  <c r="AG492" i="67"/>
  <c r="AH492" i="67"/>
  <c r="AD191" i="67"/>
  <c r="AE191" i="67"/>
  <c r="AD495" i="67"/>
  <c r="AE495" i="67"/>
  <c r="AM82" i="67"/>
  <c r="AL82" i="67"/>
  <c r="AP82" i="67"/>
  <c r="AD507" i="67"/>
  <c r="AE507" i="67"/>
  <c r="AG123" i="67"/>
  <c r="AH123" i="67"/>
  <c r="AK123" i="67"/>
  <c r="AK304" i="67"/>
  <c r="AG304" i="67"/>
  <c r="AH304" i="67"/>
  <c r="AK74" i="67"/>
  <c r="AG74" i="67"/>
  <c r="AH74" i="67"/>
  <c r="AD228" i="67"/>
  <c r="AE228" i="67"/>
  <c r="AG251" i="67"/>
  <c r="AH251" i="67"/>
  <c r="AK251" i="67"/>
  <c r="AD34" i="67"/>
  <c r="AE34" i="67"/>
  <c r="AH106" i="67"/>
  <c r="AK106" i="67"/>
  <c r="AG106" i="67"/>
  <c r="AJ142" i="67"/>
  <c r="AI142" i="67"/>
  <c r="AE357" i="67"/>
  <c r="AD357" i="67"/>
  <c r="AD434" i="67"/>
  <c r="AE434" i="67"/>
  <c r="AK349" i="67"/>
  <c r="AH349" i="67"/>
  <c r="AG349" i="67"/>
  <c r="AD125" i="67"/>
  <c r="AE125" i="67"/>
  <c r="AD287" i="67"/>
  <c r="AE287" i="67"/>
  <c r="AK118" i="67"/>
  <c r="AG118" i="67"/>
  <c r="AH118" i="67"/>
  <c r="AM368" i="67"/>
  <c r="AL368" i="67"/>
  <c r="AP368" i="67"/>
  <c r="AE304" i="67"/>
  <c r="AD304" i="67"/>
  <c r="AN234" i="67"/>
  <c r="AO234" i="67"/>
  <c r="AM110" i="67"/>
  <c r="AP110" i="67"/>
  <c r="AL110" i="67"/>
  <c r="AG143" i="67"/>
  <c r="AH143" i="67"/>
  <c r="AK143" i="67"/>
  <c r="AD489" i="67"/>
  <c r="AE489" i="67"/>
  <c r="AH508" i="67"/>
  <c r="AK508" i="67"/>
  <c r="AG508" i="67"/>
  <c r="AD96" i="67"/>
  <c r="AE96" i="67"/>
  <c r="AH433" i="67"/>
  <c r="AG433" i="67"/>
  <c r="AK433" i="67"/>
  <c r="AG191" i="67"/>
  <c r="AK191" i="67"/>
  <c r="AH191" i="67"/>
  <c r="AG38" i="67"/>
  <c r="AH38" i="67"/>
  <c r="AK38" i="67"/>
  <c r="AE251" i="67"/>
  <c r="AD251" i="67"/>
  <c r="AD221" i="67"/>
  <c r="AE221" i="67"/>
  <c r="AD484" i="67"/>
  <c r="AE484" i="67"/>
  <c r="AE508" i="67"/>
  <c r="AD508" i="67"/>
  <c r="AK451" i="67"/>
  <c r="AH451" i="67"/>
  <c r="AG451" i="67"/>
  <c r="AG420" i="67"/>
  <c r="AH420" i="67"/>
  <c r="AK420" i="67"/>
  <c r="AG417" i="67"/>
  <c r="AK417" i="67"/>
  <c r="AH417" i="67"/>
  <c r="AH490" i="67"/>
  <c r="AK490" i="67"/>
  <c r="AG490" i="67"/>
  <c r="AE106" i="67"/>
  <c r="AD106" i="67"/>
  <c r="AP142" i="67"/>
  <c r="AL142" i="67"/>
  <c r="AM142" i="67"/>
  <c r="AH146" i="67"/>
  <c r="AK146" i="67"/>
  <c r="AG146" i="67"/>
  <c r="AK434" i="67"/>
  <c r="AH434" i="67"/>
  <c r="AG434" i="67"/>
  <c r="AD349" i="67"/>
  <c r="AE349" i="67"/>
  <c r="AD143" i="67"/>
  <c r="AE143" i="67"/>
  <c r="AE239" i="67"/>
  <c r="AD239" i="67"/>
  <c r="AG343" i="67"/>
  <c r="AK343" i="67"/>
  <c r="AH343" i="67"/>
  <c r="AD230" i="67"/>
  <c r="AE230" i="67"/>
  <c r="AD492" i="67"/>
  <c r="AE492" i="67"/>
  <c r="AE235" i="67"/>
  <c r="AD235" i="67"/>
  <c r="AK370" i="67"/>
  <c r="AG370" i="67"/>
  <c r="AH370" i="67"/>
  <c r="AG34" i="67"/>
  <c r="AH34" i="67"/>
  <c r="AK34" i="67"/>
  <c r="AD38" i="67"/>
  <c r="AE38" i="67"/>
  <c r="AE420" i="67"/>
  <c r="AD420" i="67"/>
  <c r="AK235" i="67"/>
  <c r="AH235" i="67"/>
  <c r="AG235" i="67"/>
  <c r="AD146" i="67"/>
  <c r="AE146" i="67"/>
  <c r="AH357" i="67"/>
  <c r="AG357" i="67"/>
  <c r="AK357" i="67"/>
  <c r="AG507" i="67"/>
  <c r="AK507" i="67"/>
  <c r="AH507" i="67"/>
  <c r="AE123" i="67"/>
  <c r="AD123" i="67"/>
  <c r="AE217" i="67"/>
  <c r="AD217" i="67"/>
  <c r="AI411" i="67"/>
  <c r="AJ411" i="67"/>
  <c r="AD346" i="67"/>
  <c r="AE346" i="67"/>
  <c r="AJ110" i="67"/>
  <c r="AI110" i="67"/>
  <c r="AG101" i="67"/>
  <c r="AH101" i="67"/>
  <c r="AK101" i="67"/>
  <c r="AH401" i="67"/>
  <c r="AG401" i="67"/>
  <c r="AK401" i="67"/>
  <c r="AH371" i="67"/>
  <c r="AG371" i="67"/>
  <c r="AK371" i="67"/>
  <c r="AD343" i="67"/>
  <c r="AE343" i="67"/>
  <c r="AH230" i="67"/>
  <c r="AG230" i="67"/>
  <c r="AK230" i="67"/>
  <c r="AH228" i="67"/>
  <c r="AG228" i="67"/>
  <c r="AK228" i="67"/>
  <c r="AD427" i="67"/>
  <c r="AE427" i="67"/>
  <c r="AG421" i="67"/>
  <c r="AK421" i="67"/>
  <c r="AH421" i="67"/>
  <c r="AG130" i="67"/>
  <c r="AH130" i="67"/>
  <c r="AK130" i="67"/>
  <c r="AP139" i="67"/>
  <c r="AM139" i="67"/>
  <c r="AL139" i="67"/>
  <c r="AH350" i="67"/>
  <c r="AK350" i="67"/>
  <c r="AG350" i="67"/>
  <c r="AQ234" i="67"/>
  <c r="AR234" i="67"/>
  <c r="AU234" i="67"/>
  <c r="AD371" i="67"/>
  <c r="AE371" i="67"/>
  <c r="AL445" i="67"/>
  <c r="AM445" i="67"/>
  <c r="AP445" i="67"/>
  <c r="AD370" i="67"/>
  <c r="AE370" i="67"/>
  <c r="AK427" i="67"/>
  <c r="AG427" i="67"/>
  <c r="AH427" i="67"/>
  <c r="AD421" i="67"/>
  <c r="AE421" i="67"/>
  <c r="AG221" i="67"/>
  <c r="AK221" i="67"/>
  <c r="AH221" i="67"/>
  <c r="AI82" i="67"/>
  <c r="AJ82" i="67"/>
  <c r="AE130" i="67"/>
  <c r="AD130" i="67"/>
  <c r="AJ139" i="67"/>
  <c r="AI139" i="67"/>
  <c r="AH484" i="67"/>
  <c r="AK484" i="67"/>
  <c r="AG484" i="67"/>
  <c r="AG217" i="67"/>
  <c r="AH217" i="67"/>
  <c r="AK217" i="67"/>
  <c r="AM411" i="67"/>
  <c r="AL411" i="67"/>
  <c r="AP411" i="67"/>
  <c r="AG346" i="67"/>
  <c r="AK346" i="67"/>
  <c r="AH346" i="67"/>
  <c r="AE101" i="67"/>
  <c r="AD101" i="67"/>
  <c r="AD401" i="67"/>
  <c r="AE401" i="67"/>
  <c r="AG239" i="67"/>
  <c r="AH239" i="67"/>
  <c r="AK239" i="67"/>
  <c r="AD61" i="67"/>
  <c r="AE61" i="67"/>
  <c r="AL113" i="67"/>
  <c r="AP113" i="67"/>
  <c r="AM113" i="67"/>
  <c r="AJ24" i="67"/>
  <c r="AI24" i="67"/>
  <c r="AI113" i="67"/>
  <c r="AJ113" i="67"/>
  <c r="AM24" i="67"/>
  <c r="AL24" i="67"/>
  <c r="AP24" i="67"/>
  <c r="AI247" i="67"/>
  <c r="AJ247" i="67"/>
  <c r="AJ42" i="67"/>
  <c r="AI42" i="67"/>
  <c r="AL393" i="67"/>
  <c r="AP393" i="67"/>
  <c r="AM393" i="67"/>
  <c r="AJ369" i="67"/>
  <c r="AI369" i="67"/>
  <c r="AL241" i="67"/>
  <c r="AP241" i="67"/>
  <c r="AM241" i="67"/>
  <c r="AO387" i="67"/>
  <c r="AN387" i="67"/>
  <c r="AJ49" i="67"/>
  <c r="AI49" i="67"/>
  <c r="AM369" i="67"/>
  <c r="AL369" i="67"/>
  <c r="AP369" i="67"/>
  <c r="AI399" i="67"/>
  <c r="AJ399" i="67"/>
  <c r="AL215" i="67"/>
  <c r="AP215" i="67"/>
  <c r="AM215" i="67"/>
  <c r="AJ11" i="67"/>
  <c r="AI11" i="67"/>
  <c r="AI405" i="67"/>
  <c r="AJ405" i="67"/>
  <c r="AL305" i="67"/>
  <c r="AP305" i="67"/>
  <c r="AM305" i="67"/>
  <c r="AJ199" i="67"/>
  <c r="AI199" i="67"/>
  <c r="AM122" i="67"/>
  <c r="AP122" i="67"/>
  <c r="AL122" i="67"/>
  <c r="AI85" i="67"/>
  <c r="AJ85" i="67"/>
  <c r="AQ150" i="67"/>
  <c r="AU150" i="67"/>
  <c r="AR150" i="67"/>
  <c r="AL78" i="67"/>
  <c r="AP78" i="67"/>
  <c r="AM78" i="67"/>
  <c r="AI241" i="67"/>
  <c r="AJ241" i="67"/>
  <c r="AM49" i="67"/>
  <c r="AL49" i="67"/>
  <c r="AP49" i="67"/>
  <c r="AI223" i="67"/>
  <c r="AJ223" i="67"/>
  <c r="AP11" i="67"/>
  <c r="AM11" i="67"/>
  <c r="AL11" i="67"/>
  <c r="AI381" i="67"/>
  <c r="AJ381" i="67"/>
  <c r="AM405" i="67"/>
  <c r="AP405" i="67"/>
  <c r="AL405" i="67"/>
  <c r="AM199" i="67"/>
  <c r="AL199" i="67"/>
  <c r="AP199" i="67"/>
  <c r="AI122" i="67"/>
  <c r="AJ122" i="67"/>
  <c r="AJ90" i="67"/>
  <c r="AI90" i="67"/>
  <c r="AJ78" i="67"/>
  <c r="AI78" i="67"/>
  <c r="AM399" i="67"/>
  <c r="AL399" i="67"/>
  <c r="AP399" i="67"/>
  <c r="AI215" i="67"/>
  <c r="AJ215" i="67"/>
  <c r="AL85" i="67"/>
  <c r="AM85" i="67"/>
  <c r="AP85" i="67"/>
  <c r="AQ387" i="67"/>
  <c r="AR387" i="67"/>
  <c r="AU387" i="67"/>
  <c r="AL42" i="67"/>
  <c r="AM42" i="67"/>
  <c r="AP42" i="67"/>
  <c r="AL223" i="67"/>
  <c r="AP223" i="67"/>
  <c r="AM223" i="67"/>
  <c r="AP253" i="67"/>
  <c r="AM253" i="67"/>
  <c r="AL253" i="67"/>
  <c r="AM381" i="67"/>
  <c r="AL381" i="67"/>
  <c r="AP381" i="67"/>
  <c r="AJ305" i="67"/>
  <c r="AI305" i="67"/>
  <c r="AN150" i="67"/>
  <c r="AO150" i="67"/>
  <c r="AJ134" i="67"/>
  <c r="AI134" i="67"/>
  <c r="AJ362" i="67"/>
  <c r="AI362" i="67"/>
  <c r="AI393" i="67"/>
  <c r="AJ393" i="67"/>
  <c r="AI253" i="67"/>
  <c r="AJ253" i="67"/>
  <c r="AP90" i="67"/>
  <c r="AL90" i="67"/>
  <c r="AM90" i="67"/>
  <c r="AL247" i="67"/>
  <c r="AP247" i="67"/>
  <c r="AM247" i="67"/>
  <c r="AL134" i="67"/>
  <c r="AM134" i="67"/>
  <c r="AP134" i="67"/>
  <c r="AM362" i="67"/>
  <c r="AL362" i="67"/>
  <c r="AP362" i="67"/>
  <c r="AI443" i="67"/>
  <c r="AJ443" i="67"/>
  <c r="AI448" i="67"/>
  <c r="AJ448" i="67"/>
  <c r="AM258" i="67"/>
  <c r="AP258" i="67"/>
  <c r="AL258" i="67"/>
  <c r="AO72" i="67"/>
  <c r="AN72" i="67"/>
  <c r="AI254" i="67"/>
  <c r="AJ254" i="67"/>
  <c r="AM493" i="67"/>
  <c r="AL493" i="67"/>
  <c r="AP493" i="67"/>
  <c r="AR185" i="67"/>
  <c r="AU185" i="67"/>
  <c r="AQ185" i="67"/>
  <c r="AR4" i="67"/>
  <c r="AU4" i="67"/>
  <c r="AQ4" i="67"/>
  <c r="AJ213" i="67"/>
  <c r="AI213" i="67"/>
  <c r="AJ360" i="67"/>
  <c r="AI360" i="67"/>
  <c r="AJ212" i="67"/>
  <c r="AI212" i="67"/>
  <c r="AO322" i="67"/>
  <c r="AN322" i="67"/>
  <c r="AJ435" i="67"/>
  <c r="AI435" i="67"/>
  <c r="AO141" i="67"/>
  <c r="AN141" i="67"/>
  <c r="AM388" i="67"/>
  <c r="AL388" i="67"/>
  <c r="AP388" i="67"/>
  <c r="AL60" i="67"/>
  <c r="AM60" i="67"/>
  <c r="AP60" i="67"/>
  <c r="AI263" i="67"/>
  <c r="AJ263" i="67"/>
  <c r="AN173" i="67"/>
  <c r="AO173" i="67"/>
  <c r="AQ396" i="67"/>
  <c r="AU396" i="67"/>
  <c r="AR396" i="67"/>
  <c r="AI440" i="67"/>
  <c r="AJ440" i="67"/>
  <c r="AL198" i="67"/>
  <c r="AM198" i="67"/>
  <c r="AP198" i="67"/>
  <c r="AO176" i="67"/>
  <c r="AN176" i="67"/>
  <c r="AU18" i="67"/>
  <c r="AR18" i="67"/>
  <c r="AQ18" i="67"/>
  <c r="AP256" i="67"/>
  <c r="AL256" i="67"/>
  <c r="AM256" i="67"/>
  <c r="AN5" i="67"/>
  <c r="AO5" i="67"/>
  <c r="AP364" i="67"/>
  <c r="AL364" i="67"/>
  <c r="AM364" i="67"/>
  <c r="AO355" i="67"/>
  <c r="AN355" i="67"/>
  <c r="AQ314" i="67"/>
  <c r="AR314" i="67"/>
  <c r="AU314" i="67"/>
  <c r="AN76" i="67"/>
  <c r="AO76" i="67"/>
  <c r="AI412" i="67"/>
  <c r="AJ412" i="67"/>
  <c r="AQ64" i="67"/>
  <c r="AU64" i="67"/>
  <c r="AR64" i="67"/>
  <c r="AJ334" i="67"/>
  <c r="AI334" i="67"/>
  <c r="AO114" i="67"/>
  <c r="AN114" i="67"/>
  <c r="AJ430" i="67"/>
  <c r="AI430" i="67"/>
  <c r="AM430" i="67"/>
  <c r="AP430" i="67"/>
  <c r="AL430" i="67"/>
  <c r="AJ128" i="67"/>
  <c r="AI128" i="67"/>
  <c r="AO102" i="67"/>
  <c r="AN102" i="67"/>
  <c r="AR184" i="67"/>
  <c r="AU184" i="67"/>
  <c r="AQ184" i="67"/>
  <c r="AI195" i="67"/>
  <c r="AJ195" i="67"/>
  <c r="AL476" i="67"/>
  <c r="AM476" i="67"/>
  <c r="AP476" i="67"/>
  <c r="AP25" i="67"/>
  <c r="AL25" i="67"/>
  <c r="AM25" i="67"/>
  <c r="AQ390" i="67"/>
  <c r="AR390" i="67"/>
  <c r="AU390" i="67"/>
  <c r="AJ117" i="67"/>
  <c r="AI117" i="67"/>
  <c r="AI509" i="67"/>
  <c r="AJ509" i="67"/>
  <c r="AP333" i="67"/>
  <c r="AM333" i="67"/>
  <c r="AL333" i="67"/>
  <c r="AP47" i="67"/>
  <c r="AM47" i="67"/>
  <c r="AL47" i="67"/>
  <c r="AI467" i="67"/>
  <c r="AJ467" i="67"/>
  <c r="AJ392" i="67"/>
  <c r="AI392" i="67"/>
  <c r="AP108" i="67"/>
  <c r="AL108" i="67"/>
  <c r="AM108" i="67"/>
  <c r="AV99" i="67"/>
  <c r="AW99" i="67"/>
  <c r="AZ99" i="67"/>
  <c r="AI488" i="67"/>
  <c r="AJ488" i="67"/>
  <c r="AN501" i="67"/>
  <c r="AO501" i="67"/>
  <c r="AO422" i="67"/>
  <c r="AN422" i="67"/>
  <c r="AN255" i="67"/>
  <c r="AO255" i="67"/>
  <c r="AL180" i="67"/>
  <c r="AP180" i="67"/>
  <c r="AM180" i="67"/>
  <c r="AP383" i="67"/>
  <c r="AL383" i="67"/>
  <c r="AM383" i="67"/>
  <c r="AQ28" i="67"/>
  <c r="AR28" i="67"/>
  <c r="AU28" i="67"/>
  <c r="AI339" i="67"/>
  <c r="AJ339" i="67"/>
  <c r="AO36" i="67"/>
  <c r="AN36" i="67"/>
  <c r="AM313" i="67"/>
  <c r="AP313" i="67"/>
  <c r="AL313" i="67"/>
  <c r="AT12" i="67"/>
  <c r="AS12" i="67"/>
  <c r="AM93" i="67"/>
  <c r="AP93" i="67"/>
  <c r="AL93" i="67"/>
  <c r="AO224" i="67"/>
  <c r="AN224" i="67"/>
  <c r="AI171" i="67"/>
  <c r="AJ171" i="67"/>
  <c r="AI20" i="67"/>
  <c r="AJ20" i="67"/>
  <c r="AM105" i="67"/>
  <c r="AP105" i="67"/>
  <c r="AL105" i="67"/>
  <c r="AL238" i="67"/>
  <c r="AM238" i="67"/>
  <c r="AP238" i="67"/>
  <c r="AM178" i="67"/>
  <c r="AL178" i="67"/>
  <c r="AP178" i="67"/>
  <c r="AI409" i="67"/>
  <c r="AJ409" i="67"/>
  <c r="AI431" i="67"/>
  <c r="AJ431" i="67"/>
  <c r="AL342" i="67"/>
  <c r="AM342" i="67"/>
  <c r="AP342" i="67"/>
  <c r="AL324" i="67"/>
  <c r="AM324" i="67"/>
  <c r="AP324" i="67"/>
  <c r="AJ92" i="67"/>
  <c r="AI92" i="67"/>
  <c r="AP288" i="67"/>
  <c r="AM288" i="67"/>
  <c r="AL288" i="67"/>
  <c r="AN54" i="67"/>
  <c r="AO54" i="67"/>
  <c r="AU293" i="67"/>
  <c r="AR293" i="67"/>
  <c r="AQ293" i="67"/>
  <c r="AI137" i="67"/>
  <c r="AJ137" i="67"/>
  <c r="AP377" i="67"/>
  <c r="AM377" i="67"/>
  <c r="AL377" i="67"/>
  <c r="AJ296" i="67"/>
  <c r="AI296" i="67"/>
  <c r="AI485" i="67"/>
  <c r="AJ485" i="67"/>
  <c r="AW194" i="67"/>
  <c r="AV194" i="67"/>
  <c r="AZ194" i="67"/>
  <c r="AL186" i="67"/>
  <c r="AM186" i="67"/>
  <c r="AP186" i="67"/>
  <c r="AZ298" i="67"/>
  <c r="AV298" i="67"/>
  <c r="AW298" i="67"/>
  <c r="AL97" i="67"/>
  <c r="AP97" i="67"/>
  <c r="AM97" i="67"/>
  <c r="AJ181" i="67"/>
  <c r="AI181" i="67"/>
  <c r="AI403" i="67"/>
  <c r="AJ403" i="67"/>
  <c r="AO126" i="67"/>
  <c r="AN126" i="67"/>
  <c r="AJ487" i="67"/>
  <c r="AI487" i="67"/>
  <c r="AP479" i="67"/>
  <c r="AL479" i="67"/>
  <c r="AM479" i="67"/>
  <c r="AT6" i="67"/>
  <c r="AS6" i="67"/>
  <c r="AI153" i="67"/>
  <c r="AJ153" i="67"/>
  <c r="AI282" i="67"/>
  <c r="AJ282" i="67"/>
  <c r="AJ330" i="67"/>
  <c r="AI330" i="67"/>
  <c r="AO65" i="67"/>
  <c r="AN65" i="67"/>
  <c r="AM325" i="67"/>
  <c r="AP325" i="67"/>
  <c r="AL325" i="67"/>
  <c r="AN210" i="67"/>
  <c r="AO210" i="67"/>
  <c r="AN514" i="67"/>
  <c r="AO514" i="67"/>
  <c r="AL156" i="67"/>
  <c r="AM156" i="67"/>
  <c r="AP156" i="67"/>
  <c r="AI203" i="67"/>
  <c r="AJ203" i="67"/>
  <c r="AJ115" i="67"/>
  <c r="AI115" i="67"/>
  <c r="AL177" i="67"/>
  <c r="AP177" i="67"/>
  <c r="AM177" i="67"/>
  <c r="AI358" i="67"/>
  <c r="AJ358" i="67"/>
  <c r="AM410" i="67"/>
  <c r="AL410" i="67"/>
  <c r="AP410" i="67"/>
  <c r="AP423" i="67"/>
  <c r="AM423" i="67"/>
  <c r="AL423" i="67"/>
  <c r="AT161" i="67"/>
  <c r="AS161" i="67"/>
  <c r="AO79" i="67"/>
  <c r="AN79" i="67"/>
  <c r="AJ250" i="67"/>
  <c r="AI250" i="67"/>
  <c r="AQ510" i="67"/>
  <c r="AU510" i="67"/>
  <c r="AR510" i="67"/>
  <c r="AO471" i="67"/>
  <c r="AN471" i="67"/>
  <c r="AP326" i="67"/>
  <c r="AM326" i="67"/>
  <c r="AL326" i="67"/>
  <c r="AS292" i="67"/>
  <c r="AT292" i="67"/>
  <c r="AN459" i="67"/>
  <c r="AO459" i="67"/>
  <c r="AP344" i="67"/>
  <c r="AM344" i="67"/>
  <c r="AL344" i="67"/>
  <c r="AR27" i="67"/>
  <c r="AQ27" i="67"/>
  <c r="AU27" i="67"/>
  <c r="AR15" i="67"/>
  <c r="AU15" i="67"/>
  <c r="AQ15" i="67"/>
  <c r="AO9" i="67"/>
  <c r="AN9" i="67"/>
  <c r="AL214" i="67"/>
  <c r="AM214" i="67"/>
  <c r="AP214" i="67"/>
  <c r="AI414" i="67"/>
  <c r="AJ414" i="67"/>
  <c r="AL470" i="67"/>
  <c r="AM470" i="67"/>
  <c r="AP470" i="67"/>
  <c r="AJ201" i="67"/>
  <c r="AI201" i="67"/>
  <c r="AW57" i="67"/>
  <c r="AV57" i="67"/>
  <c r="AZ57" i="67"/>
  <c r="AM469" i="67"/>
  <c r="AL469" i="67"/>
  <c r="AP469" i="67"/>
  <c r="AI352" i="67"/>
  <c r="AJ352" i="67"/>
  <c r="AI77" i="67"/>
  <c r="AJ77" i="67"/>
  <c r="AT66" i="67"/>
  <c r="AS66" i="67"/>
  <c r="AQ468" i="67"/>
  <c r="AU468" i="67"/>
  <c r="AR468" i="67"/>
  <c r="AI68" i="67"/>
  <c r="AJ68" i="67"/>
  <c r="AN41" i="67"/>
  <c r="AO41" i="67"/>
  <c r="AM196" i="67"/>
  <c r="AL196" i="67"/>
  <c r="AP196" i="67"/>
  <c r="AJ19" i="67"/>
  <c r="AI19" i="67"/>
  <c r="AP112" i="67"/>
  <c r="AM112" i="67"/>
  <c r="AL112" i="67"/>
  <c r="AI168" i="67"/>
  <c r="AJ168" i="67"/>
  <c r="AL266" i="67"/>
  <c r="AM266" i="67"/>
  <c r="AP266" i="67"/>
  <c r="AJ13" i="67"/>
  <c r="AI13" i="67"/>
  <c r="AP289" i="67"/>
  <c r="AM289" i="67"/>
  <c r="AL289" i="67"/>
  <c r="AL50" i="67"/>
  <c r="AP50" i="67"/>
  <c r="AM50" i="67"/>
  <c r="AL311" i="67"/>
  <c r="AM311" i="67"/>
  <c r="AP311" i="67"/>
  <c r="AP144" i="67"/>
  <c r="AL144" i="67"/>
  <c r="AM144" i="67"/>
  <c r="AP275" i="67"/>
  <c r="AM275" i="67"/>
  <c r="AL275" i="67"/>
  <c r="AJ465" i="67"/>
  <c r="AI465" i="67"/>
  <c r="AI425" i="67"/>
  <c r="AJ425" i="67"/>
  <c r="AJ481" i="67"/>
  <c r="AI481" i="67"/>
  <c r="AM442" i="67"/>
  <c r="AP442" i="67"/>
  <c r="AL442" i="67"/>
  <c r="AJ21" i="67"/>
  <c r="AI21" i="67"/>
  <c r="AQ225" i="67"/>
  <c r="AR225" i="67"/>
  <c r="AU225" i="67"/>
  <c r="AI273" i="67"/>
  <c r="AJ273" i="67"/>
  <c r="AJ154" i="67"/>
  <c r="AI154" i="67"/>
  <c r="AI242" i="67"/>
  <c r="AJ242" i="67"/>
  <c r="AM456" i="67"/>
  <c r="AL456" i="67"/>
  <c r="AP456" i="67"/>
  <c r="AO211" i="67"/>
  <c r="AN211" i="67"/>
  <c r="AQ408" i="67"/>
  <c r="AR408" i="67"/>
  <c r="AU408" i="67"/>
  <c r="AP473" i="67"/>
  <c r="AL473" i="67"/>
  <c r="AM473" i="67"/>
  <c r="AJ46" i="67"/>
  <c r="AI46" i="67"/>
  <c r="AP119" i="67"/>
  <c r="AM119" i="67"/>
  <c r="AL119" i="67"/>
  <c r="AJ271" i="67"/>
  <c r="AI271" i="67"/>
  <c r="AQ335" i="67"/>
  <c r="AR335" i="67"/>
  <c r="AU335" i="67"/>
  <c r="AP151" i="67"/>
  <c r="AM151" i="67"/>
  <c r="AL151" i="67"/>
  <c r="AL183" i="67"/>
  <c r="AM183" i="67"/>
  <c r="AP183" i="67"/>
  <c r="AJ338" i="67"/>
  <c r="AI338" i="67"/>
  <c r="AO116" i="67"/>
  <c r="AN116" i="67"/>
  <c r="AP226" i="67"/>
  <c r="AL226" i="67"/>
  <c r="AM226" i="67"/>
  <c r="AJ80" i="67"/>
  <c r="AI80" i="67"/>
  <c r="AJ227" i="67"/>
  <c r="AI227" i="67"/>
  <c r="AM319" i="67"/>
  <c r="AP319" i="67"/>
  <c r="AL319" i="67"/>
  <c r="AP264" i="67"/>
  <c r="AL264" i="67"/>
  <c r="AM264" i="67"/>
  <c r="AZ155" i="67"/>
  <c r="AW155" i="67"/>
  <c r="AV155" i="67"/>
  <c r="AN145" i="67"/>
  <c r="AO145" i="67"/>
  <c r="AJ384" i="67"/>
  <c r="AI384" i="67"/>
  <c r="AO480" i="67"/>
  <c r="AN480" i="67"/>
  <c r="AU496" i="67"/>
  <c r="AQ496" i="67"/>
  <c r="AR496" i="67"/>
  <c r="AJ58" i="67"/>
  <c r="AI58" i="67"/>
  <c r="AL279" i="67"/>
  <c r="AM279" i="67"/>
  <c r="AP279" i="67"/>
  <c r="AI476" i="67"/>
  <c r="AJ476" i="67"/>
  <c r="AU163" i="67"/>
  <c r="AR163" i="67"/>
  <c r="AQ163" i="67"/>
  <c r="AL127" i="67"/>
  <c r="AP127" i="67"/>
  <c r="AM127" i="67"/>
  <c r="AJ277" i="67"/>
  <c r="AI277" i="67"/>
  <c r="AM356" i="67"/>
  <c r="AP356" i="67"/>
  <c r="AL356" i="67"/>
  <c r="AJ317" i="67"/>
  <c r="AI317" i="67"/>
  <c r="AI494" i="67"/>
  <c r="AJ494" i="67"/>
  <c r="AJ237" i="67"/>
  <c r="AI237" i="67"/>
  <c r="AQ372" i="67"/>
  <c r="AR372" i="67"/>
  <c r="AU372" i="67"/>
  <c r="AJ332" i="67"/>
  <c r="AI332" i="67"/>
  <c r="AL339" i="67"/>
  <c r="AM339" i="67"/>
  <c r="AP339" i="67"/>
  <c r="AP100" i="67"/>
  <c r="AL100" i="67"/>
  <c r="AM100" i="67"/>
  <c r="AP86" i="67"/>
  <c r="AM86" i="67"/>
  <c r="AL86" i="67"/>
  <c r="AJ93" i="67"/>
  <c r="AI93" i="67"/>
  <c r="AL192" i="67"/>
  <c r="AM192" i="67"/>
  <c r="AP192" i="67"/>
  <c r="AJ105" i="67"/>
  <c r="AI105" i="67"/>
  <c r="AL409" i="67"/>
  <c r="AP409" i="67"/>
  <c r="AM409" i="67"/>
  <c r="AL431" i="67"/>
  <c r="AP431" i="67"/>
  <c r="AM431" i="67"/>
  <c r="AL165" i="67"/>
  <c r="AP165" i="67"/>
  <c r="AM165" i="67"/>
  <c r="AO396" i="67"/>
  <c r="AN396" i="67"/>
  <c r="AI124" i="67"/>
  <c r="AJ124" i="67"/>
  <c r="AN94" i="67"/>
  <c r="AO94" i="67"/>
  <c r="AP7" i="67"/>
  <c r="AM7" i="67"/>
  <c r="AL7" i="67"/>
  <c r="AM505" i="67"/>
  <c r="AL505" i="67"/>
  <c r="AP505" i="67"/>
  <c r="AN274" i="67"/>
  <c r="AO274" i="67"/>
  <c r="AI222" i="67"/>
  <c r="AJ222" i="67"/>
  <c r="AU79" i="67"/>
  <c r="AQ79" i="67"/>
  <c r="AR79" i="67"/>
  <c r="AP231" i="67"/>
  <c r="AL231" i="67"/>
  <c r="AM231" i="67"/>
  <c r="AI437" i="67"/>
  <c r="AJ437" i="67"/>
  <c r="AJ326" i="67"/>
  <c r="AI326" i="67"/>
  <c r="AI321" i="67"/>
  <c r="AJ321" i="67"/>
  <c r="AO187" i="67"/>
  <c r="AN187" i="67"/>
  <c r="AU459" i="67"/>
  <c r="AQ459" i="67"/>
  <c r="AR459" i="67"/>
  <c r="AM63" i="67"/>
  <c r="AP63" i="67"/>
  <c r="AL63" i="67"/>
  <c r="AN17" i="67"/>
  <c r="AO17" i="67"/>
  <c r="AR9" i="67"/>
  <c r="AQ9" i="67"/>
  <c r="AU9" i="67"/>
  <c r="AJ219" i="67"/>
  <c r="AI219" i="67"/>
  <c r="AP62" i="67"/>
  <c r="AL62" i="67"/>
  <c r="AM62" i="67"/>
  <c r="AP201" i="67"/>
  <c r="AL201" i="67"/>
  <c r="AM201" i="67"/>
  <c r="AO337" i="67"/>
  <c r="AN337" i="67"/>
  <c r="AN478" i="67"/>
  <c r="AO478" i="67"/>
  <c r="AI269" i="67"/>
  <c r="AJ269" i="67"/>
  <c r="AI436" i="67"/>
  <c r="AJ436" i="67"/>
  <c r="AP218" i="67"/>
  <c r="AL218" i="67"/>
  <c r="AM218" i="67"/>
  <c r="AP395" i="67"/>
  <c r="AL395" i="67"/>
  <c r="AM395" i="67"/>
  <c r="AO265" i="67"/>
  <c r="AN265" i="67"/>
  <c r="AI270" i="67"/>
  <c r="AJ270" i="67"/>
  <c r="AU299" i="67"/>
  <c r="AQ299" i="67"/>
  <c r="AR299" i="67"/>
  <c r="AP19" i="67"/>
  <c r="AM19" i="67"/>
  <c r="AL19" i="67"/>
  <c r="AN64" i="67"/>
  <c r="AO64" i="67"/>
  <c r="AM323" i="67"/>
  <c r="AP323" i="67"/>
  <c r="AL323" i="67"/>
  <c r="AJ50" i="67"/>
  <c r="AI50" i="67"/>
  <c r="AL229" i="67"/>
  <c r="AM229" i="67"/>
  <c r="AP229" i="67"/>
  <c r="AO45" i="67"/>
  <c r="AN45" i="67"/>
  <c r="AM452" i="67"/>
  <c r="AL452" i="67"/>
  <c r="AP452" i="67"/>
  <c r="AJ441" i="67"/>
  <c r="AI441" i="67"/>
  <c r="AP465" i="67"/>
  <c r="AM465" i="67"/>
  <c r="AL465" i="67"/>
  <c r="AI121" i="67"/>
  <c r="AJ121" i="67"/>
  <c r="AL425" i="67"/>
  <c r="AM425" i="67"/>
  <c r="AP425" i="67"/>
  <c r="AM416" i="67"/>
  <c r="AL416" i="67"/>
  <c r="AP416" i="67"/>
  <c r="AM398" i="67"/>
  <c r="AL398" i="67"/>
  <c r="AP398" i="67"/>
  <c r="AP300" i="67"/>
  <c r="AL300" i="67"/>
  <c r="AM300" i="67"/>
  <c r="AL21" i="67"/>
  <c r="AM21" i="67"/>
  <c r="AP21" i="67"/>
  <c r="AP424" i="67"/>
  <c r="AM424" i="67"/>
  <c r="AL424" i="67"/>
  <c r="AM154" i="67"/>
  <c r="AL154" i="67"/>
  <c r="AP154" i="67"/>
  <c r="AQ158" i="67"/>
  <c r="AR158" i="67"/>
  <c r="AU158" i="67"/>
  <c r="AJ378" i="67"/>
  <c r="AI378" i="67"/>
  <c r="AL475" i="67"/>
  <c r="AP475" i="67"/>
  <c r="AM475" i="67"/>
  <c r="AJ499" i="67"/>
  <c r="AI499" i="67"/>
  <c r="AP107" i="67"/>
  <c r="AM107" i="67"/>
  <c r="AL107" i="67"/>
  <c r="AP271" i="67"/>
  <c r="AL271" i="67"/>
  <c r="AM271" i="67"/>
  <c r="AO335" i="67"/>
  <c r="AN335" i="67"/>
  <c r="AJ243" i="67"/>
  <c r="AI243" i="67"/>
  <c r="AM40" i="67"/>
  <c r="AP40" i="67"/>
  <c r="AL40" i="67"/>
  <c r="AR267" i="67"/>
  <c r="AU267" i="67"/>
  <c r="AQ267" i="67"/>
  <c r="BB104" i="67"/>
  <c r="BA104" i="67"/>
  <c r="BE104" i="67"/>
  <c r="AL227" i="67"/>
  <c r="AM227" i="67"/>
  <c r="AP227" i="67"/>
  <c r="AN73" i="67"/>
  <c r="AO73" i="67"/>
  <c r="AT155" i="67"/>
  <c r="AS155" i="67"/>
  <c r="AL75" i="67"/>
  <c r="AP75" i="67"/>
  <c r="AM75" i="67"/>
  <c r="AJ14" i="67"/>
  <c r="AI14" i="67"/>
  <c r="AO48" i="67"/>
  <c r="AN48" i="67"/>
  <c r="AJ413" i="67"/>
  <c r="AI413" i="67"/>
  <c r="AI131" i="67"/>
  <c r="AJ131" i="67"/>
  <c r="AN513" i="67"/>
  <c r="AO513" i="67"/>
  <c r="AP491" i="67"/>
  <c r="AL491" i="67"/>
  <c r="AM491" i="67"/>
  <c r="AL39" i="67"/>
  <c r="AP39" i="67"/>
  <c r="AM39" i="67"/>
  <c r="AW170" i="67"/>
  <c r="AV170" i="67"/>
  <c r="AZ170" i="67"/>
  <c r="AI87" i="67"/>
  <c r="AJ87" i="67"/>
  <c r="AP413" i="67"/>
  <c r="AL413" i="67"/>
  <c r="AM413" i="67"/>
  <c r="AP131" i="67"/>
  <c r="AM131" i="67"/>
  <c r="AL131" i="67"/>
  <c r="AP138" i="67"/>
  <c r="AM138" i="67"/>
  <c r="AL138" i="67"/>
  <c r="AM392" i="67"/>
  <c r="AL392" i="67"/>
  <c r="AP392" i="67"/>
  <c r="AJ220" i="67"/>
  <c r="AI220" i="67"/>
  <c r="AT407" i="67"/>
  <c r="AS407" i="67"/>
  <c r="AI297" i="67"/>
  <c r="AJ297" i="67"/>
  <c r="AU255" i="67"/>
  <c r="AQ255" i="67"/>
  <c r="AR255" i="67"/>
  <c r="AI180" i="67"/>
  <c r="AJ180" i="67"/>
  <c r="AI379" i="67"/>
  <c r="AJ379" i="67"/>
  <c r="AI313" i="67"/>
  <c r="AJ313" i="67"/>
  <c r="AM33" i="67"/>
  <c r="AL33" i="67"/>
  <c r="AP33" i="67"/>
  <c r="AI444" i="67"/>
  <c r="AJ444" i="67"/>
  <c r="AM404" i="67"/>
  <c r="AL404" i="67"/>
  <c r="AP404" i="67"/>
  <c r="AI342" i="67"/>
  <c r="AJ342" i="67"/>
  <c r="AI324" i="67"/>
  <c r="AJ324" i="67"/>
  <c r="AN26" i="67"/>
  <c r="AO26" i="67"/>
  <c r="AR54" i="67"/>
  <c r="AU54" i="67"/>
  <c r="AQ54" i="67"/>
  <c r="AL296" i="67"/>
  <c r="AP296" i="67"/>
  <c r="AM296" i="67"/>
  <c r="AP485" i="67"/>
  <c r="AL485" i="67"/>
  <c r="AM485" i="67"/>
  <c r="AS194" i="67"/>
  <c r="AT194" i="67"/>
  <c r="AI186" i="67"/>
  <c r="AJ186" i="67"/>
  <c r="AU141" i="67"/>
  <c r="AQ141" i="67"/>
  <c r="AR141" i="67"/>
  <c r="AP181" i="67"/>
  <c r="AL181" i="67"/>
  <c r="AM181" i="67"/>
  <c r="AL403" i="67"/>
  <c r="AP403" i="67"/>
  <c r="AM403" i="67"/>
  <c r="AU126" i="67"/>
  <c r="AQ126" i="67"/>
  <c r="AR126" i="67"/>
  <c r="AJ60" i="67"/>
  <c r="AI60" i="67"/>
  <c r="AU331" i="67"/>
  <c r="AR331" i="67"/>
  <c r="AQ331" i="67"/>
  <c r="AL511" i="67"/>
  <c r="AP511" i="67"/>
  <c r="AM511" i="67"/>
  <c r="AQ514" i="67"/>
  <c r="AU514" i="67"/>
  <c r="AR514" i="67"/>
  <c r="AI156" i="67"/>
  <c r="AJ156" i="67"/>
  <c r="AM203" i="67"/>
  <c r="AL203" i="67"/>
  <c r="AP203" i="67"/>
  <c r="AJ39" i="67"/>
  <c r="AI39" i="67"/>
  <c r="AJ279" i="67"/>
  <c r="AI279" i="67"/>
  <c r="AS170" i="67"/>
  <c r="AT170" i="67"/>
  <c r="AQ463" i="67"/>
  <c r="AR463" i="67"/>
  <c r="AU463" i="67"/>
  <c r="AU102" i="67"/>
  <c r="AQ102" i="67"/>
  <c r="AR102" i="67"/>
  <c r="AN184" i="67"/>
  <c r="AO184" i="67"/>
  <c r="AL195" i="67"/>
  <c r="AP195" i="67"/>
  <c r="AM195" i="67"/>
  <c r="AR48" i="67"/>
  <c r="AQ48" i="67"/>
  <c r="AU48" i="67"/>
  <c r="AP87" i="67"/>
  <c r="AL87" i="67"/>
  <c r="AM87" i="67"/>
  <c r="AO486" i="67"/>
  <c r="AN486" i="67"/>
  <c r="AL506" i="67"/>
  <c r="AM506" i="67"/>
  <c r="AP506" i="67"/>
  <c r="AL443" i="67"/>
  <c r="AP443" i="67"/>
  <c r="AM443" i="67"/>
  <c r="AP277" i="67"/>
  <c r="AL277" i="67"/>
  <c r="AM277" i="67"/>
  <c r="AJ272" i="67"/>
  <c r="AI272" i="67"/>
  <c r="AJ356" i="67"/>
  <c r="AI356" i="67"/>
  <c r="AU513" i="67"/>
  <c r="AR513" i="67"/>
  <c r="AQ513" i="67"/>
  <c r="AN496" i="67"/>
  <c r="AO496" i="67"/>
  <c r="AJ138" i="67"/>
  <c r="AI138" i="67"/>
  <c r="AL494" i="67"/>
  <c r="AM494" i="67"/>
  <c r="AP494" i="67"/>
  <c r="AI109" i="67"/>
  <c r="AJ109" i="67"/>
  <c r="AO206" i="67"/>
  <c r="AN206" i="67"/>
  <c r="AQ72" i="67"/>
  <c r="AR72" i="67"/>
  <c r="AU72" i="67"/>
  <c r="AV407" i="67"/>
  <c r="AZ407" i="67"/>
  <c r="AW407" i="67"/>
  <c r="AL297" i="67"/>
  <c r="AM297" i="67"/>
  <c r="AP297" i="67"/>
  <c r="AJ103" i="67"/>
  <c r="AI103" i="67"/>
  <c r="AJ354" i="67"/>
  <c r="AI354" i="67"/>
  <c r="AR10" i="67"/>
  <c r="AU10" i="67"/>
  <c r="AQ10" i="67"/>
  <c r="AP254" i="67"/>
  <c r="AM254" i="67"/>
  <c r="AL254" i="67"/>
  <c r="AJ493" i="67"/>
  <c r="AI493" i="67"/>
  <c r="AL379" i="67"/>
  <c r="AP379" i="67"/>
  <c r="AM379" i="67"/>
  <c r="AU111" i="67"/>
  <c r="AR111" i="67"/>
  <c r="AQ111" i="67"/>
  <c r="AL318" i="67"/>
  <c r="AM318" i="67"/>
  <c r="AP318" i="67"/>
  <c r="AJ383" i="67"/>
  <c r="AI383" i="67"/>
  <c r="AO28" i="67"/>
  <c r="AN28" i="67"/>
  <c r="AQ36" i="67"/>
  <c r="AR36" i="67"/>
  <c r="AU36" i="67"/>
  <c r="AJ33" i="67"/>
  <c r="AI33" i="67"/>
  <c r="AJ86" i="67"/>
  <c r="AI86" i="67"/>
  <c r="AZ12" i="67"/>
  <c r="AW12" i="67"/>
  <c r="AV12" i="67"/>
  <c r="AM129" i="67"/>
  <c r="AP129" i="67"/>
  <c r="AL129" i="67"/>
  <c r="AU224" i="67"/>
  <c r="AQ224" i="67"/>
  <c r="AR224" i="67"/>
  <c r="AL171" i="67"/>
  <c r="AM171" i="67"/>
  <c r="AP171" i="67"/>
  <c r="AI192" i="67"/>
  <c r="AJ192" i="67"/>
  <c r="AP20" i="67"/>
  <c r="AM20" i="67"/>
  <c r="AL20" i="67"/>
  <c r="AM444" i="67"/>
  <c r="AL444" i="67"/>
  <c r="AP444" i="67"/>
  <c r="AI373" i="67"/>
  <c r="AJ373" i="67"/>
  <c r="AJ404" i="67"/>
  <c r="AI404" i="67"/>
  <c r="AU363" i="67"/>
  <c r="AQ363" i="67"/>
  <c r="AR363" i="67"/>
  <c r="AI288" i="67"/>
  <c r="AJ288" i="67"/>
  <c r="AN293" i="67"/>
  <c r="AO293" i="67"/>
  <c r="AJ52" i="67"/>
  <c r="AI52" i="67"/>
  <c r="AJ377" i="67"/>
  <c r="AI377" i="67"/>
  <c r="AP435" i="67"/>
  <c r="AM435" i="67"/>
  <c r="AL435" i="67"/>
  <c r="AS298" i="67"/>
  <c r="AT298" i="67"/>
  <c r="AL487" i="67"/>
  <c r="AM487" i="67"/>
  <c r="AP487" i="67"/>
  <c r="AZ6" i="67"/>
  <c r="AW6" i="67"/>
  <c r="AV6" i="67"/>
  <c r="AR55" i="67"/>
  <c r="AQ55" i="67"/>
  <c r="AU55" i="67"/>
  <c r="AL153" i="67"/>
  <c r="AP153" i="67"/>
  <c r="AM153" i="67"/>
  <c r="AP263" i="67"/>
  <c r="AM263" i="67"/>
  <c r="AL263" i="67"/>
  <c r="AQ173" i="67"/>
  <c r="AR173" i="67"/>
  <c r="AU173" i="67"/>
  <c r="AJ353" i="67"/>
  <c r="AI353" i="67"/>
  <c r="AL115" i="67"/>
  <c r="AP115" i="67"/>
  <c r="AM115" i="67"/>
  <c r="AN308" i="67"/>
  <c r="AO308" i="67"/>
  <c r="AM84" i="67"/>
  <c r="AL84" i="67"/>
  <c r="AP84" i="67"/>
  <c r="AM440" i="67"/>
  <c r="AL440" i="67"/>
  <c r="AP440" i="67"/>
  <c r="AM44" i="67"/>
  <c r="AL44" i="67"/>
  <c r="AP44" i="67"/>
  <c r="AJ231" i="67"/>
  <c r="AI231" i="67"/>
  <c r="AU464" i="67"/>
  <c r="AQ464" i="67"/>
  <c r="AR464" i="67"/>
  <c r="AL250" i="67"/>
  <c r="AM250" i="67"/>
  <c r="AP250" i="67"/>
  <c r="AL437" i="67"/>
  <c r="AM437" i="67"/>
  <c r="AP437" i="67"/>
  <c r="AJ341" i="67"/>
  <c r="AI341" i="67"/>
  <c r="AI256" i="67"/>
  <c r="AJ256" i="67"/>
  <c r="AL321" i="67"/>
  <c r="AP321" i="67"/>
  <c r="AM321" i="67"/>
  <c r="AU187" i="67"/>
  <c r="AR187" i="67"/>
  <c r="AQ187" i="67"/>
  <c r="AJ344" i="67"/>
  <c r="AI344" i="67"/>
  <c r="AI63" i="67"/>
  <c r="AJ63" i="67"/>
  <c r="AO15" i="67"/>
  <c r="AN15" i="67"/>
  <c r="AR5" i="67"/>
  <c r="AU5" i="67"/>
  <c r="AQ5" i="67"/>
  <c r="AP414" i="67"/>
  <c r="AL414" i="67"/>
  <c r="AM414" i="67"/>
  <c r="AP219" i="67"/>
  <c r="AL219" i="67"/>
  <c r="AM219" i="67"/>
  <c r="AJ62" i="67"/>
  <c r="AI62" i="67"/>
  <c r="AI470" i="67"/>
  <c r="AJ470" i="67"/>
  <c r="AL348" i="67"/>
  <c r="AM348" i="67"/>
  <c r="AP348" i="67"/>
  <c r="AU478" i="67"/>
  <c r="AQ478" i="67"/>
  <c r="AR478" i="67"/>
  <c r="AR355" i="67"/>
  <c r="AU355" i="67"/>
  <c r="AQ355" i="67"/>
  <c r="AL140" i="67"/>
  <c r="AM140" i="67"/>
  <c r="AP140" i="67"/>
  <c r="AN314" i="67"/>
  <c r="AO314" i="67"/>
  <c r="AP436" i="67"/>
  <c r="AM436" i="67"/>
  <c r="AL436" i="67"/>
  <c r="AR76" i="67"/>
  <c r="AU76" i="67"/>
  <c r="AQ76" i="67"/>
  <c r="AP320" i="67"/>
  <c r="AM320" i="67"/>
  <c r="AL320" i="67"/>
  <c r="AP270" i="67"/>
  <c r="AL270" i="67"/>
  <c r="AM270" i="67"/>
  <c r="AM412" i="67"/>
  <c r="AP412" i="67"/>
  <c r="AL412" i="67"/>
  <c r="AP248" i="67"/>
  <c r="AM248" i="67"/>
  <c r="AL248" i="67"/>
  <c r="AI112" i="67"/>
  <c r="AJ112" i="67"/>
  <c r="AP334" i="67"/>
  <c r="AL334" i="67"/>
  <c r="AM334" i="67"/>
  <c r="AU45" i="67"/>
  <c r="AQ45" i="67"/>
  <c r="AR45" i="67"/>
  <c r="AI452" i="67"/>
  <c r="AJ452" i="67"/>
  <c r="AJ144" i="67"/>
  <c r="AI144" i="67"/>
  <c r="AI275" i="67"/>
  <c r="AJ275" i="67"/>
  <c r="AP441" i="67"/>
  <c r="AM441" i="67"/>
  <c r="AL441" i="67"/>
  <c r="AP121" i="67"/>
  <c r="AM121" i="67"/>
  <c r="AL121" i="67"/>
  <c r="AI416" i="67"/>
  <c r="AJ416" i="67"/>
  <c r="AM481" i="67"/>
  <c r="AL481" i="67"/>
  <c r="AP481" i="67"/>
  <c r="AJ398" i="67"/>
  <c r="AI398" i="67"/>
  <c r="AI300" i="67"/>
  <c r="AJ300" i="67"/>
  <c r="AI159" i="67"/>
  <c r="AJ159" i="67"/>
  <c r="AL449" i="67"/>
  <c r="AM449" i="67"/>
  <c r="AP449" i="67"/>
  <c r="AI503" i="67"/>
  <c r="AJ503" i="67"/>
  <c r="AI361" i="67"/>
  <c r="AJ361" i="67"/>
  <c r="AL336" i="67"/>
  <c r="AP336" i="67"/>
  <c r="AM336" i="67"/>
  <c r="AI119" i="67"/>
  <c r="AJ119" i="67"/>
  <c r="AI40" i="67"/>
  <c r="AJ40" i="67"/>
  <c r="AN267" i="67"/>
  <c r="AO267" i="67"/>
  <c r="AX104" i="67"/>
  <c r="AY104" i="67"/>
  <c r="AP80" i="67"/>
  <c r="AL80" i="67"/>
  <c r="AM80" i="67"/>
  <c r="AJ166" i="67"/>
  <c r="AI166" i="67"/>
  <c r="AL500" i="67"/>
  <c r="AM500" i="67"/>
  <c r="AP500" i="67"/>
  <c r="AO152" i="67"/>
  <c r="AN152" i="67"/>
  <c r="AR73" i="67"/>
  <c r="AU73" i="67"/>
  <c r="AQ73" i="67"/>
  <c r="AP503" i="67"/>
  <c r="AL503" i="67"/>
  <c r="AM503" i="67"/>
  <c r="AP378" i="67"/>
  <c r="AL378" i="67"/>
  <c r="AM378" i="67"/>
  <c r="AL361" i="67"/>
  <c r="AM361" i="67"/>
  <c r="AP361" i="67"/>
  <c r="AL499" i="67"/>
  <c r="AM499" i="67"/>
  <c r="AP499" i="67"/>
  <c r="AJ290" i="67"/>
  <c r="AI290" i="67"/>
  <c r="AI107" i="67"/>
  <c r="AJ107" i="67"/>
  <c r="AI385" i="67"/>
  <c r="AJ385" i="67"/>
  <c r="AI336" i="67"/>
  <c r="AJ336" i="67"/>
  <c r="AI455" i="67"/>
  <c r="AJ455" i="67"/>
  <c r="AP243" i="67"/>
  <c r="AM243" i="67"/>
  <c r="AL243" i="67"/>
  <c r="AL23" i="67"/>
  <c r="AM23" i="67"/>
  <c r="AP23" i="67"/>
  <c r="AM166" i="67"/>
  <c r="AL166" i="67"/>
  <c r="AP166" i="67"/>
  <c r="AI500" i="67"/>
  <c r="AJ500" i="67"/>
  <c r="AQ152" i="67"/>
  <c r="AR152" i="67"/>
  <c r="AU152" i="67"/>
  <c r="AJ249" i="67"/>
  <c r="AI249" i="67"/>
  <c r="AP14" i="67"/>
  <c r="AM14" i="67"/>
  <c r="AL14" i="67"/>
  <c r="AQ439" i="67"/>
  <c r="AR439" i="67"/>
  <c r="AU439" i="67"/>
  <c r="BH233" i="67"/>
  <c r="BI233" i="67"/>
  <c r="AP149" i="67"/>
  <c r="AM149" i="67"/>
  <c r="AL149" i="67"/>
  <c r="AP294" i="67"/>
  <c r="AL294" i="67"/>
  <c r="AM294" i="67"/>
  <c r="AZ167" i="67"/>
  <c r="AW167" i="67"/>
  <c r="AV167" i="67"/>
  <c r="AL220" i="67"/>
  <c r="AP220" i="67"/>
  <c r="AM220" i="67"/>
  <c r="AN8" i="67"/>
  <c r="AO8" i="67"/>
  <c r="AI208" i="67"/>
  <c r="AJ208" i="67"/>
  <c r="AJ329" i="67"/>
  <c r="AI329" i="67"/>
  <c r="AJ35" i="67"/>
  <c r="AI35" i="67"/>
  <c r="AM462" i="67"/>
  <c r="AP462" i="67"/>
  <c r="AL462" i="67"/>
  <c r="AP447" i="67"/>
  <c r="AM447" i="67"/>
  <c r="AL447" i="67"/>
  <c r="AM216" i="67"/>
  <c r="AP216" i="67"/>
  <c r="AL216" i="67"/>
  <c r="AL373" i="67"/>
  <c r="AP373" i="67"/>
  <c r="AM373" i="67"/>
  <c r="AW207" i="67"/>
  <c r="AV207" i="67"/>
  <c r="AZ207" i="67"/>
  <c r="AP52" i="67"/>
  <c r="AM52" i="67"/>
  <c r="AL52" i="67"/>
  <c r="AM148" i="67"/>
  <c r="AL148" i="67"/>
  <c r="AP148" i="67"/>
  <c r="AI315" i="67"/>
  <c r="AJ315" i="67"/>
  <c r="AO175" i="67"/>
  <c r="AN175" i="67"/>
  <c r="AO55" i="67"/>
  <c r="AN55" i="67"/>
  <c r="AO365" i="67"/>
  <c r="AN365" i="67"/>
  <c r="AM400" i="67"/>
  <c r="AL400" i="67"/>
  <c r="AP400" i="67"/>
  <c r="AM252" i="67"/>
  <c r="AL252" i="67"/>
  <c r="AP252" i="67"/>
  <c r="AM56" i="67"/>
  <c r="AP56" i="67"/>
  <c r="AL56" i="67"/>
  <c r="AO188" i="67"/>
  <c r="AN188" i="67"/>
  <c r="AU382" i="67"/>
  <c r="AQ382" i="67"/>
  <c r="AR382" i="67"/>
  <c r="AJ200" i="67"/>
  <c r="AI200" i="67"/>
  <c r="AO164" i="67"/>
  <c r="AN164" i="67"/>
  <c r="AI345" i="67"/>
  <c r="AJ345" i="67"/>
  <c r="AJ320" i="67"/>
  <c r="AI320" i="67"/>
  <c r="AN299" i="67"/>
  <c r="AO299" i="67"/>
  <c r="AI497" i="67"/>
  <c r="AJ497" i="67"/>
  <c r="AI229" i="67"/>
  <c r="AJ229" i="67"/>
  <c r="AL128" i="67"/>
  <c r="AM128" i="67"/>
  <c r="AP128" i="67"/>
  <c r="AI133" i="67"/>
  <c r="AJ133" i="67"/>
  <c r="AO376" i="67"/>
  <c r="AN376" i="67"/>
  <c r="AI291" i="67"/>
  <c r="AJ291" i="67"/>
  <c r="AQ486" i="67"/>
  <c r="AR486" i="67"/>
  <c r="AU486" i="67"/>
  <c r="AI506" i="67"/>
  <c r="AJ506" i="67"/>
  <c r="AI149" i="67"/>
  <c r="AJ149" i="67"/>
  <c r="AL272" i="67"/>
  <c r="AM272" i="67"/>
  <c r="AP272" i="67"/>
  <c r="AI327" i="67"/>
  <c r="AJ327" i="67"/>
  <c r="AQ179" i="67"/>
  <c r="AU179" i="67"/>
  <c r="AR179" i="67"/>
  <c r="AP120" i="67"/>
  <c r="AL120" i="67"/>
  <c r="AM120" i="67"/>
  <c r="AI512" i="67"/>
  <c r="AJ512" i="67"/>
  <c r="AR202" i="67"/>
  <c r="AQ202" i="67"/>
  <c r="AU202" i="67"/>
  <c r="AI491" i="67"/>
  <c r="AJ491" i="67"/>
  <c r="AT167" i="67"/>
  <c r="AS167" i="67"/>
  <c r="AP448" i="67"/>
  <c r="AL448" i="67"/>
  <c r="AM448" i="67"/>
  <c r="AJ169" i="67"/>
  <c r="AI169" i="67"/>
  <c r="AI391" i="67"/>
  <c r="AJ391" i="67"/>
  <c r="AO88" i="67"/>
  <c r="AN88" i="67"/>
  <c r="AS295" i="67"/>
  <c r="AT295" i="67"/>
  <c r="AS99" i="67"/>
  <c r="AT99" i="67"/>
  <c r="AI258" i="67"/>
  <c r="AJ258" i="67"/>
  <c r="AU206" i="67"/>
  <c r="AR206" i="67"/>
  <c r="AQ206" i="67"/>
  <c r="AI162" i="67"/>
  <c r="AJ162" i="67"/>
  <c r="AP58" i="67"/>
  <c r="AM58" i="67"/>
  <c r="AL58" i="67"/>
  <c r="AJ160" i="67"/>
  <c r="AI160" i="67"/>
  <c r="AL103" i="67"/>
  <c r="AP103" i="67"/>
  <c r="AM103" i="67"/>
  <c r="AO10" i="67"/>
  <c r="AN10" i="67"/>
  <c r="AI432" i="67"/>
  <c r="AJ432" i="67"/>
  <c r="AN111" i="67"/>
  <c r="AO111" i="67"/>
  <c r="AN185" i="67"/>
  <c r="AO185" i="67"/>
  <c r="AQ81" i="67"/>
  <c r="AU81" i="67"/>
  <c r="AR81" i="67"/>
  <c r="AR67" i="67"/>
  <c r="AU67" i="67"/>
  <c r="AQ67" i="67"/>
  <c r="AI276" i="67"/>
  <c r="AJ276" i="67"/>
  <c r="AN4" i="67"/>
  <c r="AO4" i="67"/>
  <c r="AI462" i="67"/>
  <c r="AJ462" i="67"/>
  <c r="AP453" i="67"/>
  <c r="AM453" i="67"/>
  <c r="AL453" i="67"/>
  <c r="AP213" i="67"/>
  <c r="AM213" i="67"/>
  <c r="AL213" i="67"/>
  <c r="AJ246" i="67"/>
  <c r="AI246" i="67"/>
  <c r="AL360" i="67"/>
  <c r="AP360" i="67"/>
  <c r="AM360" i="67"/>
  <c r="AJ238" i="67"/>
  <c r="AI238" i="67"/>
  <c r="AI460" i="67"/>
  <c r="AJ460" i="67"/>
  <c r="AI428" i="67"/>
  <c r="AJ428" i="67"/>
  <c r="AN363" i="67"/>
  <c r="AO363" i="67"/>
  <c r="AP309" i="67"/>
  <c r="AL309" i="67"/>
  <c r="AM309" i="67"/>
  <c r="AS207" i="67"/>
  <c r="AT207" i="67"/>
  <c r="AN136" i="67"/>
  <c r="AO136" i="67"/>
  <c r="AL137" i="67"/>
  <c r="AP137" i="67"/>
  <c r="AM137" i="67"/>
  <c r="AJ132" i="67"/>
  <c r="AI132" i="67"/>
  <c r="AP232" i="67"/>
  <c r="AM232" i="67"/>
  <c r="AL232" i="67"/>
  <c r="AQ302" i="67"/>
  <c r="AR302" i="67"/>
  <c r="AU302" i="67"/>
  <c r="AI388" i="67"/>
  <c r="AJ388" i="67"/>
  <c r="AL315" i="67"/>
  <c r="AP315" i="67"/>
  <c r="AM315" i="67"/>
  <c r="AM426" i="67"/>
  <c r="AP426" i="67"/>
  <c r="AL426" i="67"/>
  <c r="AL312" i="67"/>
  <c r="AM312" i="67"/>
  <c r="AP312" i="67"/>
  <c r="AM438" i="67"/>
  <c r="AP438" i="67"/>
  <c r="AL438" i="67"/>
  <c r="AI400" i="67"/>
  <c r="AJ400" i="67"/>
  <c r="AP353" i="67"/>
  <c r="AM353" i="67"/>
  <c r="AL353" i="67"/>
  <c r="AJ386" i="67"/>
  <c r="AI386" i="67"/>
  <c r="AS359" i="67"/>
  <c r="AT359" i="67"/>
  <c r="AI177" i="67"/>
  <c r="AJ177" i="67"/>
  <c r="AJ252" i="67"/>
  <c r="AI252" i="67"/>
  <c r="AP358" i="67"/>
  <c r="AL358" i="67"/>
  <c r="AM358" i="67"/>
  <c r="AI84" i="67"/>
  <c r="AJ84" i="67"/>
  <c r="AJ56" i="67"/>
  <c r="AI56" i="67"/>
  <c r="AI198" i="67"/>
  <c r="AJ198" i="67"/>
  <c r="AT37" i="67"/>
  <c r="AS37" i="67"/>
  <c r="AQ176" i="67"/>
  <c r="AR176" i="67"/>
  <c r="AU176" i="67"/>
  <c r="AJ44" i="67"/>
  <c r="AI44" i="67"/>
  <c r="AI450" i="67"/>
  <c r="AJ450" i="67"/>
  <c r="AQ197" i="67"/>
  <c r="AU197" i="67"/>
  <c r="AR197" i="67"/>
  <c r="AZ292" i="67"/>
  <c r="AW292" i="67"/>
  <c r="AV292" i="67"/>
  <c r="AO18" i="67"/>
  <c r="AN18" i="67"/>
  <c r="AM341" i="67"/>
  <c r="AP341" i="67"/>
  <c r="AL341" i="67"/>
  <c r="AM380" i="67"/>
  <c r="AL380" i="67"/>
  <c r="AP380" i="67"/>
  <c r="AP200" i="67"/>
  <c r="AL200" i="67"/>
  <c r="AM200" i="67"/>
  <c r="AI214" i="67"/>
  <c r="AJ214" i="67"/>
  <c r="AL174" i="67"/>
  <c r="AM174" i="67"/>
  <c r="AP174" i="67"/>
  <c r="AQ164" i="67"/>
  <c r="AR164" i="67"/>
  <c r="AU164" i="67"/>
  <c r="AS57" i="67"/>
  <c r="AT57" i="67"/>
  <c r="AP352" i="67"/>
  <c r="AL352" i="67"/>
  <c r="AM352" i="67"/>
  <c r="AI364" i="67"/>
  <c r="AJ364" i="67"/>
  <c r="AL345" i="67"/>
  <c r="AM345" i="67"/>
  <c r="AP345" i="67"/>
  <c r="AU446" i="67"/>
  <c r="AQ446" i="67"/>
  <c r="AR446" i="67"/>
  <c r="AM394" i="67"/>
  <c r="AL394" i="67"/>
  <c r="AP394" i="67"/>
  <c r="AM307" i="67"/>
  <c r="AP307" i="67"/>
  <c r="AL307" i="67"/>
  <c r="AJ429" i="67"/>
  <c r="AI429" i="67"/>
  <c r="AI406" i="67"/>
  <c r="AJ406" i="67"/>
  <c r="AQ41" i="67"/>
  <c r="AU41" i="67"/>
  <c r="AR41" i="67"/>
  <c r="AP497" i="67"/>
  <c r="AL497" i="67"/>
  <c r="AM497" i="67"/>
  <c r="AU477" i="67"/>
  <c r="AR477" i="67"/>
  <c r="AQ477" i="67"/>
  <c r="AJ182" i="67"/>
  <c r="AI182" i="67"/>
  <c r="AN259" i="67"/>
  <c r="AO259" i="67"/>
  <c r="AJ266" i="67"/>
  <c r="AI266" i="67"/>
  <c r="AO98" i="67"/>
  <c r="AN98" i="67"/>
  <c r="AP13" i="67"/>
  <c r="AM13" i="67"/>
  <c r="AL13" i="67"/>
  <c r="AJ289" i="67"/>
  <c r="AI289" i="67"/>
  <c r="AL397" i="67"/>
  <c r="AP397" i="67"/>
  <c r="AM397" i="67"/>
  <c r="AJ311" i="67"/>
  <c r="AI311" i="67"/>
  <c r="AQ53" i="67"/>
  <c r="AR53" i="67"/>
  <c r="AU53" i="67"/>
  <c r="AI442" i="67"/>
  <c r="AJ442" i="67"/>
  <c r="AO225" i="67"/>
  <c r="AN225" i="67"/>
  <c r="AL159" i="67"/>
  <c r="AP159" i="67"/>
  <c r="AM159" i="67"/>
  <c r="AI449" i="67"/>
  <c r="AJ449" i="67"/>
  <c r="AP419" i="67"/>
  <c r="AL419" i="67"/>
  <c r="AM419" i="67"/>
  <c r="AJ157" i="67"/>
  <c r="AI157" i="67"/>
  <c r="AP46" i="67"/>
  <c r="AM46" i="67"/>
  <c r="AL46" i="67"/>
  <c r="AL385" i="67"/>
  <c r="AP385" i="67"/>
  <c r="AM385" i="67"/>
  <c r="AL455" i="67"/>
  <c r="AP455" i="67"/>
  <c r="AM455" i="67"/>
  <c r="AM240" i="67"/>
  <c r="AL240" i="67"/>
  <c r="AP240" i="67"/>
  <c r="AP71" i="67"/>
  <c r="AM71" i="67"/>
  <c r="AL71" i="67"/>
  <c r="AO95" i="67"/>
  <c r="AN95" i="67"/>
  <c r="AJ183" i="67"/>
  <c r="AI183" i="67"/>
  <c r="AP338" i="67"/>
  <c r="AM338" i="67"/>
  <c r="AL338" i="67"/>
  <c r="AI226" i="67"/>
  <c r="AJ226" i="67"/>
  <c r="AI209" i="67"/>
  <c r="AJ209" i="67"/>
  <c r="AQ145" i="67"/>
  <c r="AU145" i="67"/>
  <c r="AR145" i="67"/>
  <c r="AP340" i="67"/>
  <c r="AL340" i="67"/>
  <c r="AM340" i="67"/>
  <c r="AJ374" i="67"/>
  <c r="AI374" i="67"/>
  <c r="AN463" i="67"/>
  <c r="AO463" i="67"/>
  <c r="AL482" i="67"/>
  <c r="AM482" i="67"/>
  <c r="AP482" i="67"/>
  <c r="AL29" i="67"/>
  <c r="AM29" i="67"/>
  <c r="AP29" i="67"/>
  <c r="AJ120" i="67"/>
  <c r="AI120" i="67"/>
  <c r="AM317" i="67"/>
  <c r="AP317" i="67"/>
  <c r="AL317" i="67"/>
  <c r="AM91" i="67"/>
  <c r="AL91" i="67"/>
  <c r="AP91" i="67"/>
  <c r="AR88" i="67"/>
  <c r="AQ88" i="67"/>
  <c r="AU88" i="67"/>
  <c r="AP109" i="67"/>
  <c r="AM109" i="67"/>
  <c r="AL109" i="67"/>
  <c r="AL162" i="67"/>
  <c r="AM162" i="67"/>
  <c r="AP162" i="67"/>
  <c r="AP237" i="67"/>
  <c r="AM237" i="67"/>
  <c r="AL237" i="67"/>
  <c r="AL354" i="67"/>
  <c r="AP354" i="67"/>
  <c r="AM354" i="67"/>
  <c r="AI318" i="67"/>
  <c r="AJ318" i="67"/>
  <c r="AI100" i="67"/>
  <c r="AJ100" i="67"/>
  <c r="AJ129" i="67"/>
  <c r="AI129" i="67"/>
  <c r="AJ453" i="67"/>
  <c r="AI453" i="67"/>
  <c r="AM246" i="67"/>
  <c r="AL246" i="67"/>
  <c r="AP246" i="67"/>
  <c r="AI309" i="67"/>
  <c r="AJ309" i="67"/>
  <c r="AI232" i="67"/>
  <c r="AJ232" i="67"/>
  <c r="AN302" i="67"/>
  <c r="AO302" i="67"/>
  <c r="AO331" i="67"/>
  <c r="AN331" i="67"/>
  <c r="AM386" i="67"/>
  <c r="AL386" i="67"/>
  <c r="AP386" i="67"/>
  <c r="AU308" i="67"/>
  <c r="AQ308" i="67"/>
  <c r="AR308" i="67"/>
  <c r="AU94" i="67"/>
  <c r="AQ94" i="67"/>
  <c r="AR94" i="67"/>
  <c r="AV37" i="67"/>
  <c r="AW37" i="67"/>
  <c r="AZ37" i="67"/>
  <c r="AO464" i="67"/>
  <c r="AN464" i="67"/>
  <c r="AM450" i="67"/>
  <c r="AP450" i="67"/>
  <c r="AL450" i="67"/>
  <c r="AI418" i="67"/>
  <c r="AJ418" i="67"/>
  <c r="AI189" i="67"/>
  <c r="AJ189" i="67"/>
  <c r="AJ244" i="67"/>
  <c r="AI244" i="67"/>
  <c r="AJ348" i="67"/>
  <c r="AI348" i="67"/>
  <c r="AI140" i="67"/>
  <c r="AJ140" i="67"/>
  <c r="AJ395" i="67"/>
  <c r="AI395" i="67"/>
  <c r="AQ265" i="67"/>
  <c r="AR265" i="67"/>
  <c r="AU265" i="67"/>
  <c r="AR22" i="67"/>
  <c r="AU22" i="67"/>
  <c r="AQ22" i="67"/>
  <c r="AM406" i="67"/>
  <c r="AL406" i="67"/>
  <c r="AP406" i="67"/>
  <c r="AI248" i="67"/>
  <c r="AJ248" i="67"/>
  <c r="AQ259" i="67"/>
  <c r="AR259" i="67"/>
  <c r="AU259" i="67"/>
  <c r="AR98" i="67"/>
  <c r="AU98" i="67"/>
  <c r="AQ98" i="67"/>
  <c r="AI397" i="67"/>
  <c r="AJ397" i="67"/>
  <c r="AL205" i="67"/>
  <c r="AM205" i="67"/>
  <c r="AP205" i="67"/>
  <c r="AJ25" i="67"/>
  <c r="AI25" i="67"/>
  <c r="AN439" i="67"/>
  <c r="AO439" i="67"/>
  <c r="AI482" i="67"/>
  <c r="AJ482" i="67"/>
  <c r="AP133" i="67"/>
  <c r="AM133" i="67"/>
  <c r="AL133" i="67"/>
  <c r="AJ29" i="67"/>
  <c r="AI29" i="67"/>
  <c r="AO163" i="67"/>
  <c r="AN163" i="67"/>
  <c r="AU376" i="67"/>
  <c r="AQ376" i="67"/>
  <c r="AR376" i="67"/>
  <c r="AL291" i="67"/>
  <c r="AM291" i="67"/>
  <c r="AP291" i="67"/>
  <c r="AP384" i="67"/>
  <c r="AL384" i="67"/>
  <c r="AM384" i="67"/>
  <c r="AO390" i="67"/>
  <c r="AN390" i="67"/>
  <c r="AJ127" i="67"/>
  <c r="AI127" i="67"/>
  <c r="AM117" i="67"/>
  <c r="AP117" i="67"/>
  <c r="AL117" i="67"/>
  <c r="AL509" i="67"/>
  <c r="AP509" i="67"/>
  <c r="AM509" i="67"/>
  <c r="AI294" i="67"/>
  <c r="AJ294" i="67"/>
  <c r="AL327" i="67"/>
  <c r="AP327" i="67"/>
  <c r="AM327" i="67"/>
  <c r="AN179" i="67"/>
  <c r="AO179" i="67"/>
  <c r="AL512" i="67"/>
  <c r="AM512" i="67"/>
  <c r="AP512" i="67"/>
  <c r="AI333" i="67"/>
  <c r="AJ333" i="67"/>
  <c r="AR480" i="67"/>
  <c r="AQ480" i="67"/>
  <c r="AU480" i="67"/>
  <c r="AO202" i="67"/>
  <c r="AN202" i="67"/>
  <c r="AI47" i="67"/>
  <c r="AJ47" i="67"/>
  <c r="AP467" i="67"/>
  <c r="AL467" i="67"/>
  <c r="AM467" i="67"/>
  <c r="AI91" i="67"/>
  <c r="AJ91" i="67"/>
  <c r="AP169" i="67"/>
  <c r="AL169" i="67"/>
  <c r="AM169" i="67"/>
  <c r="AL391" i="67"/>
  <c r="AP391" i="67"/>
  <c r="AM391" i="67"/>
  <c r="AV295" i="67"/>
  <c r="AW295" i="67"/>
  <c r="AZ295" i="67"/>
  <c r="AJ108" i="67"/>
  <c r="AI108" i="67"/>
  <c r="AL488" i="67"/>
  <c r="AM488" i="67"/>
  <c r="AP488" i="67"/>
  <c r="AM160" i="67"/>
  <c r="AL160" i="67"/>
  <c r="AP160" i="67"/>
  <c r="AR501" i="67"/>
  <c r="AU501" i="67"/>
  <c r="AQ501" i="67"/>
  <c r="AU422" i="67"/>
  <c r="AQ422" i="67"/>
  <c r="AR422" i="67"/>
  <c r="AQ8" i="67"/>
  <c r="AU8" i="67"/>
  <c r="AR8" i="67"/>
  <c r="AO372" i="67"/>
  <c r="AN372" i="67"/>
  <c r="AM432" i="67"/>
  <c r="AL432" i="67"/>
  <c r="AP432" i="67"/>
  <c r="AP332" i="67"/>
  <c r="AM332" i="67"/>
  <c r="AL332" i="67"/>
  <c r="AL208" i="67"/>
  <c r="AM208" i="67"/>
  <c r="AP208" i="67"/>
  <c r="AM329" i="67"/>
  <c r="AP329" i="67"/>
  <c r="AL329" i="67"/>
  <c r="AN81" i="67"/>
  <c r="AO81" i="67"/>
  <c r="AN67" i="67"/>
  <c r="AO67" i="67"/>
  <c r="AP276" i="67"/>
  <c r="AL276" i="67"/>
  <c r="AM276" i="67"/>
  <c r="AP35" i="67"/>
  <c r="AM35" i="67"/>
  <c r="AL35" i="67"/>
  <c r="AJ447" i="67"/>
  <c r="AI447" i="67"/>
  <c r="AJ216" i="67"/>
  <c r="AI216" i="67"/>
  <c r="AP460" i="67"/>
  <c r="AL460" i="67"/>
  <c r="AM460" i="67"/>
  <c r="AJ178" i="67"/>
  <c r="AI178" i="67"/>
  <c r="AM428" i="67"/>
  <c r="AL428" i="67"/>
  <c r="AP428" i="67"/>
  <c r="AP212" i="67"/>
  <c r="AL212" i="67"/>
  <c r="AM212" i="67"/>
  <c r="AI165" i="67"/>
  <c r="AJ165" i="67"/>
  <c r="AQ26" i="67"/>
  <c r="AU26" i="67"/>
  <c r="AR26" i="67"/>
  <c r="AP92" i="67"/>
  <c r="AM92" i="67"/>
  <c r="AL92" i="67"/>
  <c r="AR322" i="67"/>
  <c r="AU322" i="67"/>
  <c r="AQ322" i="67"/>
  <c r="AU136" i="67"/>
  <c r="AQ136" i="67"/>
  <c r="AR136" i="67"/>
  <c r="AP132" i="67"/>
  <c r="AL132" i="67"/>
  <c r="AM132" i="67"/>
  <c r="AI148" i="67"/>
  <c r="AJ148" i="67"/>
  <c r="AI97" i="67"/>
  <c r="AJ97" i="67"/>
  <c r="AJ426" i="67"/>
  <c r="AI426" i="67"/>
  <c r="AI479" i="67"/>
  <c r="AJ479" i="67"/>
  <c r="AU175" i="67"/>
  <c r="AR175" i="67"/>
  <c r="AQ175" i="67"/>
  <c r="AI312" i="67"/>
  <c r="AJ312" i="67"/>
  <c r="AP282" i="67"/>
  <c r="AL282" i="67"/>
  <c r="AM282" i="67"/>
  <c r="AL330" i="67"/>
  <c r="AM330" i="67"/>
  <c r="AP330" i="67"/>
  <c r="AI438" i="67"/>
  <c r="AJ438" i="67"/>
  <c r="AQ365" i="67"/>
  <c r="AU365" i="67"/>
  <c r="AR365" i="67"/>
  <c r="AQ65" i="67"/>
  <c r="AU65" i="67"/>
  <c r="AR65" i="67"/>
  <c r="AJ511" i="67"/>
  <c r="AI511" i="67"/>
  <c r="AI325" i="67"/>
  <c r="AJ325" i="67"/>
  <c r="AQ210" i="67"/>
  <c r="AR210" i="67"/>
  <c r="AU210" i="67"/>
  <c r="AP124" i="67"/>
  <c r="AM124" i="67"/>
  <c r="AL124" i="67"/>
  <c r="AV359" i="67"/>
  <c r="AW359" i="67"/>
  <c r="AZ359" i="67"/>
  <c r="AJ410" i="67"/>
  <c r="AI410" i="67"/>
  <c r="AJ7" i="67"/>
  <c r="AI7" i="67"/>
  <c r="AJ505" i="67"/>
  <c r="AI505" i="67"/>
  <c r="AJ423" i="67"/>
  <c r="AI423" i="67"/>
  <c r="AZ161" i="67"/>
  <c r="AW161" i="67"/>
  <c r="AV161" i="67"/>
  <c r="AU274" i="67"/>
  <c r="AR274" i="67"/>
  <c r="AQ274" i="67"/>
  <c r="AM222" i="67"/>
  <c r="AP222" i="67"/>
  <c r="AL222" i="67"/>
  <c r="AO510" i="67"/>
  <c r="AN510" i="67"/>
  <c r="AN197" i="67"/>
  <c r="AO197" i="67"/>
  <c r="AU471" i="67"/>
  <c r="AR471" i="67"/>
  <c r="AQ471" i="67"/>
  <c r="AQ188" i="67"/>
  <c r="AR188" i="67"/>
  <c r="AU188" i="67"/>
  <c r="AM418" i="67"/>
  <c r="AL418" i="67"/>
  <c r="AP418" i="67"/>
  <c r="AJ380" i="67"/>
  <c r="AI380" i="67"/>
  <c r="AL189" i="67"/>
  <c r="AM189" i="67"/>
  <c r="AP189" i="67"/>
  <c r="AO382" i="67"/>
  <c r="AN382" i="67"/>
  <c r="AR17" i="67"/>
  <c r="AQ17" i="67"/>
  <c r="AU17" i="67"/>
  <c r="AN27" i="67"/>
  <c r="AO27" i="67"/>
  <c r="AL244" i="67"/>
  <c r="AM244" i="67"/>
  <c r="AP244" i="67"/>
  <c r="AI174" i="67"/>
  <c r="AJ174" i="67"/>
  <c r="AJ469" i="67"/>
  <c r="AI469" i="67"/>
  <c r="AM77" i="67"/>
  <c r="AP77" i="67"/>
  <c r="AL77" i="67"/>
  <c r="AU337" i="67"/>
  <c r="AR337" i="67"/>
  <c r="AQ337" i="67"/>
  <c r="AO446" i="67"/>
  <c r="AN446" i="67"/>
  <c r="AP269" i="67"/>
  <c r="AM269" i="67"/>
  <c r="AL269" i="67"/>
  <c r="AW66" i="67"/>
  <c r="AV66" i="67"/>
  <c r="AZ66" i="67"/>
  <c r="AI394" i="67"/>
  <c r="AJ394" i="67"/>
  <c r="AJ218" i="67"/>
  <c r="AI218" i="67"/>
  <c r="AI307" i="67"/>
  <c r="AJ307" i="67"/>
  <c r="AO468" i="67"/>
  <c r="AN468" i="67"/>
  <c r="AM68" i="67"/>
  <c r="AL68" i="67"/>
  <c r="AP68" i="67"/>
  <c r="AO22" i="67"/>
  <c r="AN22" i="67"/>
  <c r="AP429" i="67"/>
  <c r="AM429" i="67"/>
  <c r="AL429" i="67"/>
  <c r="AJ196" i="67"/>
  <c r="AI196" i="67"/>
  <c r="AN477" i="67"/>
  <c r="AO477" i="67"/>
  <c r="AP182" i="67"/>
  <c r="AL182" i="67"/>
  <c r="AM182" i="67"/>
  <c r="AL168" i="67"/>
  <c r="AM168" i="67"/>
  <c r="AP168" i="67"/>
  <c r="AJ323" i="67"/>
  <c r="AI323" i="67"/>
  <c r="AI205" i="67"/>
  <c r="AJ205" i="67"/>
  <c r="AU114" i="67"/>
  <c r="AQ114" i="67"/>
  <c r="AR114" i="67"/>
  <c r="AN53" i="67"/>
  <c r="AO53" i="67"/>
  <c r="AI424" i="67"/>
  <c r="AJ424" i="67"/>
  <c r="AL273" i="67"/>
  <c r="AM273" i="67"/>
  <c r="AP273" i="67"/>
  <c r="AO158" i="67"/>
  <c r="AN158" i="67"/>
  <c r="AP242" i="67"/>
  <c r="AM242" i="67"/>
  <c r="AL242" i="67"/>
  <c r="AJ456" i="67"/>
  <c r="AI456" i="67"/>
  <c r="AU211" i="67"/>
  <c r="AQ211" i="67"/>
  <c r="AR211" i="67"/>
  <c r="AO408" i="67"/>
  <c r="AN408" i="67"/>
  <c r="AJ419" i="67"/>
  <c r="AI419" i="67"/>
  <c r="AJ475" i="67"/>
  <c r="AI475" i="67"/>
  <c r="AP157" i="67"/>
  <c r="AL157" i="67"/>
  <c r="AM157" i="67"/>
  <c r="AI473" i="67"/>
  <c r="AJ473" i="67"/>
  <c r="AL290" i="67"/>
  <c r="AP290" i="67"/>
  <c r="AM290" i="67"/>
  <c r="AJ240" i="67"/>
  <c r="AI240" i="67"/>
  <c r="AJ71" i="67"/>
  <c r="AI71" i="67"/>
  <c r="AU95" i="67"/>
  <c r="AQ95" i="67"/>
  <c r="AR95" i="67"/>
  <c r="AI151" i="67"/>
  <c r="AJ151" i="67"/>
  <c r="AR116" i="67"/>
  <c r="AU116" i="67"/>
  <c r="AQ116" i="67"/>
  <c r="AJ23" i="67"/>
  <c r="AI23" i="67"/>
  <c r="AI319" i="67"/>
  <c r="AJ319" i="67"/>
  <c r="AI264" i="67"/>
  <c r="AJ264" i="67"/>
  <c r="AM209" i="67"/>
  <c r="AL209" i="67"/>
  <c r="AP209" i="67"/>
  <c r="AP249" i="67"/>
  <c r="AM249" i="67"/>
  <c r="AL249" i="67"/>
  <c r="AJ75" i="67"/>
  <c r="AI75" i="67"/>
  <c r="AJ340" i="67"/>
  <c r="AI340" i="67"/>
  <c r="AM374" i="67"/>
  <c r="AL374" i="67"/>
  <c r="AP374" i="67"/>
  <c r="B9" i="60"/>
  <c r="B30" i="60" s="1"/>
  <c r="B9" i="59"/>
  <c r="B30" i="59" s="1"/>
  <c r="B9" i="61"/>
  <c r="B30" i="61" s="1"/>
  <c r="B31" i="61" s="1"/>
  <c r="B27" i="58"/>
  <c r="B23" i="58"/>
  <c r="B13" i="58"/>
  <c r="B16" i="58"/>
  <c r="B5" i="58"/>
  <c r="BF253" i="62" l="1"/>
  <c r="BB149" i="64"/>
  <c r="BA149" i="64"/>
  <c r="AX149" i="64"/>
  <c r="AY149" i="64"/>
  <c r="AX205" i="62"/>
  <c r="AY205" i="62"/>
  <c r="BA205" i="62"/>
  <c r="BB205" i="62"/>
  <c r="AX55" i="62"/>
  <c r="AY55" i="62"/>
  <c r="BA201" i="62"/>
  <c r="BB201" i="62"/>
  <c r="BA180" i="62"/>
  <c r="BB180" i="62"/>
  <c r="AY201" i="62"/>
  <c r="AX201" i="62"/>
  <c r="BA55" i="62"/>
  <c r="BB55" i="62"/>
  <c r="AX180" i="62"/>
  <c r="AY180" i="62"/>
  <c r="BC42" i="62"/>
  <c r="BD42" i="62"/>
  <c r="BF42" i="62" s="1"/>
  <c r="AY236" i="62"/>
  <c r="AX236" i="62"/>
  <c r="BC48" i="62"/>
  <c r="BF48" i="62" s="1"/>
  <c r="BD48" i="62"/>
  <c r="BA236" i="62"/>
  <c r="BB236" i="62"/>
  <c r="AX164" i="63"/>
  <c r="AY164" i="63"/>
  <c r="BA164" i="63"/>
  <c r="BB164" i="63"/>
  <c r="BB170" i="63"/>
  <c r="BA170" i="63"/>
  <c r="BA145" i="63"/>
  <c r="BB145" i="63"/>
  <c r="BB151" i="63"/>
  <c r="BA151" i="63"/>
  <c r="AY151" i="63"/>
  <c r="AX151" i="63"/>
  <c r="AY170" i="63"/>
  <c r="AX170" i="63"/>
  <c r="AY145" i="63"/>
  <c r="AX145" i="63"/>
  <c r="AY157" i="63"/>
  <c r="AX157" i="63"/>
  <c r="AY158" i="63"/>
  <c r="AX158" i="63"/>
  <c r="BA157" i="63"/>
  <c r="BB157" i="63"/>
  <c r="AY139" i="63"/>
  <c r="AX139" i="63"/>
  <c r="BA215" i="63"/>
  <c r="BB215" i="63"/>
  <c r="AX215" i="63"/>
  <c r="AY215" i="63"/>
  <c r="BD221" i="63"/>
  <c r="BC221" i="63"/>
  <c r="BF221" i="63" s="1"/>
  <c r="BA158" i="63"/>
  <c r="BB158" i="63"/>
  <c r="BA139" i="63"/>
  <c r="BB139" i="63"/>
  <c r="BA195" i="64"/>
  <c r="BB195" i="64"/>
  <c r="AY220" i="64"/>
  <c r="AX220" i="64"/>
  <c r="BA186" i="64"/>
  <c r="BB186" i="64"/>
  <c r="BB220" i="64"/>
  <c r="BA220" i="64"/>
  <c r="AY243" i="64"/>
  <c r="AX243" i="64"/>
  <c r="AX195" i="64"/>
  <c r="AY195" i="64"/>
  <c r="BC181" i="64"/>
  <c r="BF181" i="64" s="1"/>
  <c r="BD181" i="64"/>
  <c r="BA243" i="64"/>
  <c r="BB243" i="64"/>
  <c r="AY186" i="64"/>
  <c r="AX186" i="64"/>
  <c r="AY255" i="64"/>
  <c r="AX255" i="64"/>
  <c r="BC194" i="64"/>
  <c r="BF194" i="64" s="1"/>
  <c r="BD194" i="64"/>
  <c r="BB255" i="64"/>
  <c r="BA255" i="64"/>
  <c r="BD214" i="64"/>
  <c r="BC214" i="64"/>
  <c r="BC193" i="64"/>
  <c r="BF193" i="64" s="1"/>
  <c r="BD193" i="64"/>
  <c r="AV217" i="62"/>
  <c r="AZ217" i="62"/>
  <c r="AW217" i="62"/>
  <c r="AZ86" i="62"/>
  <c r="AW86" i="62"/>
  <c r="AV86" i="62"/>
  <c r="AT34" i="62"/>
  <c r="AS34" i="62"/>
  <c r="AT73" i="62"/>
  <c r="AS73" i="62"/>
  <c r="BC160" i="62"/>
  <c r="BD160" i="62"/>
  <c r="AX172" i="62"/>
  <c r="AY172" i="62"/>
  <c r="AV219" i="62"/>
  <c r="AW219" i="62"/>
  <c r="AZ219" i="62"/>
  <c r="AT212" i="62"/>
  <c r="AS212" i="62"/>
  <c r="BB105" i="62"/>
  <c r="BA105" i="62"/>
  <c r="BB111" i="62"/>
  <c r="BA111" i="62"/>
  <c r="AY139" i="62"/>
  <c r="AX139" i="62"/>
  <c r="AZ92" i="62"/>
  <c r="AW92" i="62"/>
  <c r="AV92" i="62"/>
  <c r="BD207" i="62"/>
  <c r="BC207" i="62"/>
  <c r="BF207" i="62" s="1"/>
  <c r="AS135" i="62"/>
  <c r="AT135" i="62"/>
  <c r="AT171" i="62"/>
  <c r="AS171" i="62"/>
  <c r="BD97" i="62"/>
  <c r="BC97" i="62"/>
  <c r="BF97" i="62" s="1"/>
  <c r="BD176" i="62"/>
  <c r="BC176" i="62"/>
  <c r="AZ76" i="62"/>
  <c r="AW76" i="62"/>
  <c r="AV76" i="62"/>
  <c r="AY152" i="62"/>
  <c r="AX152" i="62"/>
  <c r="AW235" i="62"/>
  <c r="AV235" i="62"/>
  <c r="AZ235" i="62"/>
  <c r="AS79" i="62"/>
  <c r="AT79" i="62"/>
  <c r="AT80" i="62"/>
  <c r="AS80" i="62"/>
  <c r="BC17" i="62"/>
  <c r="BD17" i="62"/>
  <c r="AZ25" i="62"/>
  <c r="AW25" i="62"/>
  <c r="AV25" i="62"/>
  <c r="BB118" i="62"/>
  <c r="BA118" i="62"/>
  <c r="AZ28" i="62"/>
  <c r="AW28" i="62"/>
  <c r="AV28" i="62"/>
  <c r="BC54" i="62"/>
  <c r="BF54" i="62" s="1"/>
  <c r="BD54" i="62"/>
  <c r="BB177" i="62"/>
  <c r="BA177" i="62"/>
  <c r="BD189" i="62"/>
  <c r="BC189" i="62"/>
  <c r="BA36" i="62"/>
  <c r="BB36" i="62"/>
  <c r="BC224" i="62"/>
  <c r="BD224" i="62"/>
  <c r="AT103" i="62"/>
  <c r="AS103" i="62"/>
  <c r="BB191" i="62"/>
  <c r="BA191" i="62"/>
  <c r="BD148" i="62"/>
  <c r="BC148" i="62"/>
  <c r="AZ232" i="62"/>
  <c r="AV232" i="62"/>
  <c r="AW232" i="62"/>
  <c r="AY225" i="62"/>
  <c r="AX225" i="62"/>
  <c r="BC154" i="62"/>
  <c r="BF154" i="62" s="1"/>
  <c r="BD154" i="62"/>
  <c r="BD57" i="62"/>
  <c r="BC57" i="62"/>
  <c r="BF57" i="62" s="1"/>
  <c r="AT31" i="62"/>
  <c r="AS31" i="62"/>
  <c r="AX129" i="62"/>
  <c r="AY129" i="62"/>
  <c r="AY96" i="62"/>
  <c r="AX96" i="62"/>
  <c r="BA30" i="62"/>
  <c r="BB30" i="62"/>
  <c r="BB150" i="62"/>
  <c r="BA150" i="62"/>
  <c r="BB193" i="62"/>
  <c r="BA193" i="62"/>
  <c r="BB71" i="62"/>
  <c r="BA71" i="62"/>
  <c r="AZ22" i="62"/>
  <c r="AW22" i="62"/>
  <c r="AV22" i="62"/>
  <c r="AY161" i="62"/>
  <c r="AX161" i="62"/>
  <c r="AY215" i="62"/>
  <c r="AX215" i="62"/>
  <c r="BA254" i="62"/>
  <c r="BB254" i="62"/>
  <c r="AY136" i="62"/>
  <c r="AX136" i="62"/>
  <c r="BB91" i="62"/>
  <c r="BA91" i="62"/>
  <c r="AY14" i="62"/>
  <c r="AX14" i="62"/>
  <c r="BB216" i="62"/>
  <c r="BA216" i="62"/>
  <c r="AX222" i="62"/>
  <c r="AY222" i="62"/>
  <c r="AW41" i="62"/>
  <c r="AV41" i="62"/>
  <c r="AZ41" i="62"/>
  <c r="AT115" i="62"/>
  <c r="AS115" i="62"/>
  <c r="AY84" i="62"/>
  <c r="AX84" i="62"/>
  <c r="BA4" i="62"/>
  <c r="BB4" i="62"/>
  <c r="BC23" i="62"/>
  <c r="BD23" i="62"/>
  <c r="BC83" i="62"/>
  <c r="BD83" i="62"/>
  <c r="AS238" i="62"/>
  <c r="AT238" i="62"/>
  <c r="BA18" i="62"/>
  <c r="BB18" i="62"/>
  <c r="BC89" i="62"/>
  <c r="BD89" i="62"/>
  <c r="AY197" i="62"/>
  <c r="AX197" i="62"/>
  <c r="AT223" i="62"/>
  <c r="AS223" i="62"/>
  <c r="BB166" i="62"/>
  <c r="BA166" i="62"/>
  <c r="AW146" i="62"/>
  <c r="AV146" i="62"/>
  <c r="AZ146" i="62"/>
  <c r="BB186" i="62"/>
  <c r="BA186" i="62"/>
  <c r="AT86" i="62"/>
  <c r="AS86" i="62"/>
  <c r="BC143" i="62"/>
  <c r="BF143" i="62" s="1"/>
  <c r="BD143" i="62"/>
  <c r="AZ34" i="62"/>
  <c r="AW34" i="62"/>
  <c r="AV34" i="62"/>
  <c r="AZ112" i="62"/>
  <c r="AW112" i="62"/>
  <c r="AV112" i="62"/>
  <c r="BA155" i="62"/>
  <c r="BB155" i="62"/>
  <c r="BA158" i="62"/>
  <c r="BB158" i="62"/>
  <c r="AZ73" i="62"/>
  <c r="AW73" i="62"/>
  <c r="AV73" i="62"/>
  <c r="AT249" i="62"/>
  <c r="AS249" i="62"/>
  <c r="AY116" i="62"/>
  <c r="AX116" i="62"/>
  <c r="BA170" i="62"/>
  <c r="BB170" i="62"/>
  <c r="BA139" i="62"/>
  <c r="BB139" i="62"/>
  <c r="AT233" i="62"/>
  <c r="AS233" i="62"/>
  <c r="BC45" i="62"/>
  <c r="BD45" i="62"/>
  <c r="AZ114" i="62"/>
  <c r="AV114" i="62"/>
  <c r="AW114" i="62"/>
  <c r="AW135" i="62"/>
  <c r="AZ135" i="62"/>
  <c r="AV135" i="62"/>
  <c r="AY206" i="62"/>
  <c r="AX206" i="62"/>
  <c r="AY165" i="62"/>
  <c r="AX165" i="62"/>
  <c r="AZ171" i="62"/>
  <c r="AW171" i="62"/>
  <c r="AV171" i="62"/>
  <c r="AZ108" i="62"/>
  <c r="AV108" i="62"/>
  <c r="AW108" i="62"/>
  <c r="BC74" i="62"/>
  <c r="BD74" i="62"/>
  <c r="BD21" i="62"/>
  <c r="BC21" i="62"/>
  <c r="BC77" i="62"/>
  <c r="BD77" i="62"/>
  <c r="BD182" i="62"/>
  <c r="BC182" i="62"/>
  <c r="BB65" i="62"/>
  <c r="BA65" i="62"/>
  <c r="AZ103" i="62"/>
  <c r="AW103" i="62"/>
  <c r="AV103" i="62"/>
  <c r="AV126" i="62"/>
  <c r="AW126" i="62"/>
  <c r="AZ126" i="62"/>
  <c r="AV107" i="62"/>
  <c r="AW107" i="62"/>
  <c r="AZ107" i="62"/>
  <c r="BD241" i="62"/>
  <c r="BC241" i="62"/>
  <c r="AY93" i="62"/>
  <c r="AX93" i="62"/>
  <c r="AS47" i="62"/>
  <c r="AT47" i="62"/>
  <c r="AW138" i="62"/>
  <c r="AZ138" i="62"/>
  <c r="AV138" i="62"/>
  <c r="AX88" i="62"/>
  <c r="AY88" i="62"/>
  <c r="AZ31" i="62"/>
  <c r="AW31" i="62"/>
  <c r="AV31" i="62"/>
  <c r="BA129" i="62"/>
  <c r="BB129" i="62"/>
  <c r="BB96" i="62"/>
  <c r="BA96" i="62"/>
  <c r="AX30" i="62"/>
  <c r="AY30" i="62"/>
  <c r="AS244" i="62"/>
  <c r="AT244" i="62"/>
  <c r="AY71" i="62"/>
  <c r="AX71" i="62"/>
  <c r="AX24" i="62"/>
  <c r="AY24" i="62"/>
  <c r="BB147" i="62"/>
  <c r="BA147" i="62"/>
  <c r="BD137" i="62"/>
  <c r="BC137" i="62"/>
  <c r="AZ98" i="62"/>
  <c r="AW98" i="62"/>
  <c r="AV98" i="62"/>
  <c r="BB215" i="62"/>
  <c r="BA215" i="62"/>
  <c r="BB196" i="62"/>
  <c r="BA196" i="62"/>
  <c r="AY254" i="62"/>
  <c r="AX254" i="62"/>
  <c r="AY199" i="62"/>
  <c r="AX199" i="62"/>
  <c r="BA136" i="62"/>
  <c r="BB136" i="62"/>
  <c r="BC43" i="62"/>
  <c r="BD43" i="62"/>
  <c r="BD69" i="62"/>
  <c r="BC69" i="62"/>
  <c r="BF69" i="62" s="1"/>
  <c r="BC6" i="62"/>
  <c r="BD6" i="62"/>
  <c r="BB222" i="62"/>
  <c r="BA222" i="62"/>
  <c r="BD256" i="62"/>
  <c r="BC256" i="62"/>
  <c r="BF256" i="62" s="1"/>
  <c r="BC200" i="62"/>
  <c r="BF200" i="62" s="1"/>
  <c r="BD200" i="62"/>
  <c r="AY4" i="62"/>
  <c r="AX4" i="62"/>
  <c r="BB159" i="62"/>
  <c r="BA159" i="62"/>
  <c r="AT95" i="62"/>
  <c r="AS95" i="62"/>
  <c r="AW238" i="62"/>
  <c r="AZ238" i="62"/>
  <c r="AV238" i="62"/>
  <c r="BB8" i="62"/>
  <c r="BA8" i="62"/>
  <c r="AY130" i="62"/>
  <c r="AX130" i="62"/>
  <c r="AV204" i="62"/>
  <c r="AZ204" i="62"/>
  <c r="AW204" i="62"/>
  <c r="AY53" i="62"/>
  <c r="AX53" i="62"/>
  <c r="BA5" i="62"/>
  <c r="BB5" i="62"/>
  <c r="BB197" i="62"/>
  <c r="BA197" i="62"/>
  <c r="AT106" i="62"/>
  <c r="AS106" i="62"/>
  <c r="AY243" i="62"/>
  <c r="AX243" i="62"/>
  <c r="AV178" i="62"/>
  <c r="AZ178" i="62"/>
  <c r="AW178" i="62"/>
  <c r="AY166" i="62"/>
  <c r="AX166" i="62"/>
  <c r="BC68" i="62"/>
  <c r="BF68" i="62" s="1"/>
  <c r="BD68" i="62"/>
  <c r="AT217" i="62"/>
  <c r="AS217" i="62"/>
  <c r="AX85" i="62"/>
  <c r="AY85" i="62"/>
  <c r="AW198" i="62"/>
  <c r="AZ198" i="62"/>
  <c r="AV198" i="62"/>
  <c r="BD15" i="62"/>
  <c r="BC15" i="62"/>
  <c r="AY155" i="62"/>
  <c r="AX155" i="62"/>
  <c r="AY158" i="62"/>
  <c r="AX158" i="62"/>
  <c r="AW249" i="62"/>
  <c r="AZ249" i="62"/>
  <c r="AV249" i="62"/>
  <c r="BB116" i="62"/>
  <c r="BA116" i="62"/>
  <c r="AT70" i="62"/>
  <c r="AS70" i="62"/>
  <c r="BB56" i="62"/>
  <c r="BA56" i="62"/>
  <c r="AT219" i="62"/>
  <c r="AS219" i="62"/>
  <c r="AV212" i="62"/>
  <c r="AZ212" i="62"/>
  <c r="AW212" i="62"/>
  <c r="AX105" i="62"/>
  <c r="AY105" i="62"/>
  <c r="BD173" i="62"/>
  <c r="BC173" i="62"/>
  <c r="BF173" i="62" s="1"/>
  <c r="AX111" i="62"/>
  <c r="AY111" i="62"/>
  <c r="AT92" i="62"/>
  <c r="AS92" i="62"/>
  <c r="AW233" i="62"/>
  <c r="AZ233" i="62"/>
  <c r="AV233" i="62"/>
  <c r="AY187" i="62"/>
  <c r="AX187" i="62"/>
  <c r="BB206" i="62"/>
  <c r="BA206" i="62"/>
  <c r="BB165" i="62"/>
  <c r="BA165" i="62"/>
  <c r="AT108" i="62"/>
  <c r="AS108" i="62"/>
  <c r="BB128" i="62"/>
  <c r="BA128" i="62"/>
  <c r="BB121" i="62"/>
  <c r="BA121" i="62"/>
  <c r="BD75" i="62"/>
  <c r="BC75" i="62"/>
  <c r="BF75" i="62" s="1"/>
  <c r="AY163" i="62"/>
  <c r="AX163" i="62"/>
  <c r="AY118" i="62"/>
  <c r="AX118" i="62"/>
  <c r="AV179" i="62"/>
  <c r="AZ179" i="62"/>
  <c r="AW179" i="62"/>
  <c r="BD144" i="62"/>
  <c r="BC144" i="62"/>
  <c r="BF144" i="62" s="1"/>
  <c r="BC255" i="62"/>
  <c r="BD255" i="62"/>
  <c r="AX117" i="62"/>
  <c r="AY117" i="62"/>
  <c r="AY65" i="62"/>
  <c r="AX65" i="62"/>
  <c r="AX36" i="62"/>
  <c r="AY36" i="62"/>
  <c r="BC133" i="62"/>
  <c r="BD133" i="62"/>
  <c r="AS252" i="62"/>
  <c r="AT252" i="62"/>
  <c r="BD27" i="62"/>
  <c r="BC27" i="62"/>
  <c r="BD167" i="62"/>
  <c r="BC167" i="62"/>
  <c r="AT19" i="62"/>
  <c r="AS19" i="62"/>
  <c r="BC32" i="62"/>
  <c r="BD32" i="62"/>
  <c r="AT110" i="62"/>
  <c r="AS110" i="62"/>
  <c r="AS107" i="62"/>
  <c r="AT107" i="62"/>
  <c r="BB93" i="62"/>
  <c r="BA93" i="62"/>
  <c r="AW47" i="62"/>
  <c r="AV47" i="62"/>
  <c r="AZ47" i="62"/>
  <c r="AT218" i="62"/>
  <c r="AS218" i="62"/>
  <c r="AW50" i="62"/>
  <c r="AZ50" i="62"/>
  <c r="AV50" i="62"/>
  <c r="AZ257" i="62"/>
  <c r="AW257" i="62"/>
  <c r="AV257" i="62"/>
  <c r="AT109" i="62"/>
  <c r="AS109" i="62"/>
  <c r="AY203" i="62"/>
  <c r="AX203" i="62"/>
  <c r="BB156" i="62"/>
  <c r="BA156" i="62"/>
  <c r="AY150" i="62"/>
  <c r="AX150" i="62"/>
  <c r="BD231" i="62"/>
  <c r="BC231" i="62"/>
  <c r="AY162" i="62"/>
  <c r="AX162" i="62"/>
  <c r="AV244" i="62"/>
  <c r="AZ244" i="62"/>
  <c r="AW244" i="62"/>
  <c r="AY147" i="62"/>
  <c r="AX147" i="62"/>
  <c r="AX184" i="62"/>
  <c r="AY184" i="62"/>
  <c r="AX123" i="62"/>
  <c r="AY123" i="62"/>
  <c r="AS226" i="62"/>
  <c r="AT226" i="62"/>
  <c r="AY122" i="62"/>
  <c r="AX122" i="62"/>
  <c r="BB199" i="62"/>
  <c r="BA199" i="62"/>
  <c r="BB113" i="62"/>
  <c r="BA113" i="62"/>
  <c r="BB11" i="62"/>
  <c r="BA11" i="62"/>
  <c r="AX209" i="62"/>
  <c r="AY209" i="62"/>
  <c r="BC52" i="62"/>
  <c r="BD52" i="62"/>
  <c r="AZ168" i="62"/>
  <c r="AW168" i="62"/>
  <c r="AV168" i="62"/>
  <c r="AT37" i="62"/>
  <c r="AS37" i="62"/>
  <c r="BC157" i="62"/>
  <c r="BF157" i="62" s="1"/>
  <c r="BD157" i="62"/>
  <c r="BC247" i="62"/>
  <c r="BD247" i="62"/>
  <c r="AT61" i="62"/>
  <c r="AS61" i="62"/>
  <c r="AZ95" i="62"/>
  <c r="AW95" i="62"/>
  <c r="AV95" i="62"/>
  <c r="AT246" i="62"/>
  <c r="AS246" i="62"/>
  <c r="AY8" i="62"/>
  <c r="AX8" i="62"/>
  <c r="AX18" i="62"/>
  <c r="AY18" i="62"/>
  <c r="BD210" i="62"/>
  <c r="BC210" i="62"/>
  <c r="AT64" i="62"/>
  <c r="AS64" i="62"/>
  <c r="AY81" i="62"/>
  <c r="AX81" i="62"/>
  <c r="AX120" i="62"/>
  <c r="AY120" i="62"/>
  <c r="AZ106" i="62"/>
  <c r="AW106" i="62"/>
  <c r="AV106" i="62"/>
  <c r="BB243" i="62"/>
  <c r="BA243" i="62"/>
  <c r="AT183" i="62"/>
  <c r="AS183" i="62"/>
  <c r="AS178" i="62"/>
  <c r="AT178" i="62"/>
  <c r="AX82" i="62"/>
  <c r="AY82" i="62"/>
  <c r="BB203" i="62"/>
  <c r="BA203" i="62"/>
  <c r="BB124" i="62"/>
  <c r="BA124" i="62"/>
  <c r="BC245" i="62"/>
  <c r="BD245" i="62"/>
  <c r="AS198" i="62"/>
  <c r="AT198" i="62"/>
  <c r="BD72" i="62"/>
  <c r="BC72" i="62"/>
  <c r="AZ102" i="62"/>
  <c r="AV102" i="62"/>
  <c r="AW102" i="62"/>
  <c r="BD151" i="62"/>
  <c r="BC151" i="62"/>
  <c r="BF151" i="62" s="1"/>
  <c r="BD164" i="62"/>
  <c r="BC164" i="62"/>
  <c r="AX170" i="62"/>
  <c r="AY170" i="62"/>
  <c r="AZ70" i="62"/>
  <c r="AW70" i="62"/>
  <c r="AV70" i="62"/>
  <c r="AY56" i="62"/>
  <c r="AX56" i="62"/>
  <c r="BD9" i="62"/>
  <c r="BC9" i="62"/>
  <c r="AX202" i="62"/>
  <c r="AY202" i="62"/>
  <c r="AT67" i="62"/>
  <c r="AS67" i="62"/>
  <c r="AT16" i="62"/>
  <c r="AS16" i="62"/>
  <c r="AT13" i="62"/>
  <c r="AS13" i="62"/>
  <c r="BD141" i="62"/>
  <c r="BC141" i="62"/>
  <c r="BF141" i="62" s="1"/>
  <c r="AT114" i="62"/>
  <c r="AS114" i="62"/>
  <c r="BC239" i="62"/>
  <c r="BF239" i="62" s="1"/>
  <c r="BD239" i="62"/>
  <c r="AY128" i="62"/>
  <c r="AX128" i="62"/>
  <c r="AY185" i="62"/>
  <c r="AX185" i="62"/>
  <c r="BC188" i="62"/>
  <c r="BF188" i="62" s="1"/>
  <c r="BD188" i="62"/>
  <c r="AY121" i="62"/>
  <c r="AX121" i="62"/>
  <c r="AT230" i="62"/>
  <c r="AS230" i="62"/>
  <c r="BB163" i="62"/>
  <c r="BA163" i="62"/>
  <c r="BD248" i="62"/>
  <c r="BC248" i="62"/>
  <c r="BF248" i="62" s="1"/>
  <c r="AZ242" i="62"/>
  <c r="AW242" i="62"/>
  <c r="AV242" i="62"/>
  <c r="AT179" i="62"/>
  <c r="AS179" i="62"/>
  <c r="AT174" i="62"/>
  <c r="AS174" i="62"/>
  <c r="BB153" i="62"/>
  <c r="BA153" i="62"/>
  <c r="AT100" i="62"/>
  <c r="AS100" i="62"/>
  <c r="AZ19" i="62"/>
  <c r="AW19" i="62"/>
  <c r="AV19" i="62"/>
  <c r="AT10" i="62"/>
  <c r="AS10" i="62"/>
  <c r="BD220" i="62"/>
  <c r="BC220" i="62"/>
  <c r="BF220" i="62" s="1"/>
  <c r="BB127" i="62"/>
  <c r="BA127" i="62"/>
  <c r="AZ218" i="62"/>
  <c r="AW218" i="62"/>
  <c r="AV218" i="62"/>
  <c r="AS138" i="62"/>
  <c r="AT138" i="62"/>
  <c r="AS50" i="62"/>
  <c r="AT50" i="62"/>
  <c r="AZ109" i="62"/>
  <c r="AW109" i="62"/>
  <c r="AV109" i="62"/>
  <c r="BC35" i="62"/>
  <c r="BF35" i="62" s="1"/>
  <c r="BD35" i="62"/>
  <c r="AT7" i="62"/>
  <c r="AS7" i="62"/>
  <c r="BA162" i="62"/>
  <c r="BB162" i="62"/>
  <c r="BA132" i="62"/>
  <c r="BB132" i="62"/>
  <c r="AX190" i="62"/>
  <c r="AY190" i="62"/>
  <c r="BA123" i="62"/>
  <c r="BB123" i="62"/>
  <c r="BD234" i="62"/>
  <c r="BC234" i="62"/>
  <c r="AT104" i="62"/>
  <c r="AS104" i="62"/>
  <c r="BB122" i="62"/>
  <c r="BA122" i="62"/>
  <c r="BA149" i="62"/>
  <c r="BB149" i="62"/>
  <c r="AX113" i="62"/>
  <c r="AY113" i="62"/>
  <c r="AY11" i="62"/>
  <c r="AX11" i="62"/>
  <c r="BB209" i="62"/>
  <c r="BA209" i="62"/>
  <c r="AZ37" i="62"/>
  <c r="AW37" i="62"/>
  <c r="AV37" i="62"/>
  <c r="AW192" i="62"/>
  <c r="AV192" i="62"/>
  <c r="AZ192" i="62"/>
  <c r="BC228" i="62"/>
  <c r="BF228" i="62" s="1"/>
  <c r="BD228" i="62"/>
  <c r="BC51" i="62"/>
  <c r="BD51" i="62"/>
  <c r="AY159" i="62"/>
  <c r="AX159" i="62"/>
  <c r="AZ61" i="62"/>
  <c r="AW61" i="62"/>
  <c r="AV61" i="62"/>
  <c r="BB90" i="62"/>
  <c r="BA90" i="62"/>
  <c r="AW246" i="62"/>
  <c r="AZ246" i="62"/>
  <c r="AV246" i="62"/>
  <c r="AY87" i="62"/>
  <c r="AX87" i="62"/>
  <c r="AZ64" i="62"/>
  <c r="AW64" i="62"/>
  <c r="AV64" i="62"/>
  <c r="AS204" i="62"/>
  <c r="AT204" i="62"/>
  <c r="BB81" i="62"/>
  <c r="BA81" i="62"/>
  <c r="AY5" i="62"/>
  <c r="AX5" i="62"/>
  <c r="AY125" i="62"/>
  <c r="AX125" i="62"/>
  <c r="BB99" i="62"/>
  <c r="BA99" i="62"/>
  <c r="AZ183" i="62"/>
  <c r="AV183" i="62"/>
  <c r="AW183" i="62"/>
  <c r="BB82" i="62"/>
  <c r="BA82" i="62"/>
  <c r="BD78" i="62"/>
  <c r="BC78" i="62"/>
  <c r="BB85" i="62"/>
  <c r="BA85" i="62"/>
  <c r="BD131" i="62"/>
  <c r="BC131" i="62"/>
  <c r="BF131" i="62" s="1"/>
  <c r="AT221" i="62"/>
  <c r="AS221" i="62"/>
  <c r="BD33" i="62"/>
  <c r="BC33" i="62"/>
  <c r="BC49" i="62"/>
  <c r="BD49" i="62"/>
  <c r="AZ67" i="62"/>
  <c r="AW67" i="62"/>
  <c r="AV67" i="62"/>
  <c r="AZ16" i="62"/>
  <c r="AW16" i="62"/>
  <c r="AV16" i="62"/>
  <c r="AZ13" i="62"/>
  <c r="AW13" i="62"/>
  <c r="AV13" i="62"/>
  <c r="BC29" i="62"/>
  <c r="BF29" i="62" s="1"/>
  <c r="BD29" i="62"/>
  <c r="BA187" i="62"/>
  <c r="BB187" i="62"/>
  <c r="BC38" i="62"/>
  <c r="BD38" i="62"/>
  <c r="BB185" i="62"/>
  <c r="BA185" i="62"/>
  <c r="AW230" i="62"/>
  <c r="AV230" i="62"/>
  <c r="AZ230" i="62"/>
  <c r="BD142" i="62"/>
  <c r="BC142" i="62"/>
  <c r="AS242" i="62"/>
  <c r="AT242" i="62"/>
  <c r="AZ174" i="62"/>
  <c r="AV174" i="62"/>
  <c r="AW174" i="62"/>
  <c r="BB62" i="62"/>
  <c r="BA62" i="62"/>
  <c r="BA117" i="62"/>
  <c r="BB117" i="62"/>
  <c r="BA227" i="62"/>
  <c r="BB227" i="62"/>
  <c r="AZ252" i="62"/>
  <c r="AW252" i="62"/>
  <c r="AV252" i="62"/>
  <c r="AS232" i="62"/>
  <c r="AT232" i="62"/>
  <c r="AZ10" i="62"/>
  <c r="AW10" i="62"/>
  <c r="AV10" i="62"/>
  <c r="AV110" i="62"/>
  <c r="AZ110" i="62"/>
  <c r="AW110" i="62"/>
  <c r="AY127" i="62"/>
  <c r="AX127" i="62"/>
  <c r="BD60" i="62"/>
  <c r="BC60" i="62"/>
  <c r="BF60" i="62" s="1"/>
  <c r="BC134" i="62"/>
  <c r="BF134" i="62" s="1"/>
  <c r="BD134" i="62"/>
  <c r="AT58" i="62"/>
  <c r="AS58" i="62"/>
  <c r="AY156" i="62"/>
  <c r="AX156" i="62"/>
  <c r="AY119" i="62"/>
  <c r="AX119" i="62"/>
  <c r="AZ7" i="62"/>
  <c r="AW7" i="62"/>
  <c r="AV7" i="62"/>
  <c r="AX132" i="62"/>
  <c r="AY132" i="62"/>
  <c r="BA184" i="62"/>
  <c r="BB184" i="62"/>
  <c r="BC237" i="62"/>
  <c r="BD237" i="62"/>
  <c r="BD213" i="62"/>
  <c r="BC213" i="62"/>
  <c r="BB175" i="62"/>
  <c r="BA175" i="62"/>
  <c r="AZ226" i="62"/>
  <c r="AW226" i="62"/>
  <c r="AV226" i="62"/>
  <c r="AV104" i="62"/>
  <c r="AZ104" i="62"/>
  <c r="AW104" i="62"/>
  <c r="AX91" i="62"/>
  <c r="AY91" i="62"/>
  <c r="BD63" i="62"/>
  <c r="BC63" i="62"/>
  <c r="BB101" i="62"/>
  <c r="BA101" i="62"/>
  <c r="AS145" i="62"/>
  <c r="AT145" i="62"/>
  <c r="BD181" i="62"/>
  <c r="BC181" i="62"/>
  <c r="BC59" i="62"/>
  <c r="BD59" i="62"/>
  <c r="AT168" i="62"/>
  <c r="AS168" i="62"/>
  <c r="AS192" i="62"/>
  <c r="AT192" i="62"/>
  <c r="AW44" i="62"/>
  <c r="AZ44" i="62"/>
  <c r="AV44" i="62"/>
  <c r="AY90" i="62"/>
  <c r="AX90" i="62"/>
  <c r="BB87" i="62"/>
  <c r="BA87" i="62"/>
  <c r="BA120" i="62"/>
  <c r="BB120" i="62"/>
  <c r="AV223" i="62"/>
  <c r="AZ223" i="62"/>
  <c r="AW223" i="62"/>
  <c r="AT257" i="62"/>
  <c r="AS257" i="62"/>
  <c r="AY124" i="62"/>
  <c r="AX124" i="62"/>
  <c r="BD229" i="62"/>
  <c r="BC229" i="62"/>
  <c r="AT112" i="62"/>
  <c r="AS112" i="62"/>
  <c r="AZ221" i="62"/>
  <c r="AW221" i="62"/>
  <c r="AV221" i="62"/>
  <c r="AT102" i="62"/>
  <c r="AS102" i="62"/>
  <c r="BB172" i="62"/>
  <c r="BA172" i="62"/>
  <c r="BB202" i="62"/>
  <c r="BA202" i="62"/>
  <c r="BD169" i="62"/>
  <c r="BC169" i="62"/>
  <c r="AT76" i="62"/>
  <c r="AS76" i="62"/>
  <c r="BA152" i="62"/>
  <c r="BB152" i="62"/>
  <c r="AS235" i="62"/>
  <c r="AT235" i="62"/>
  <c r="BD208" i="62"/>
  <c r="BC208" i="62"/>
  <c r="AZ79" i="62"/>
  <c r="AV79" i="62"/>
  <c r="AW79" i="62"/>
  <c r="AZ80" i="62"/>
  <c r="AW80" i="62"/>
  <c r="AV80" i="62"/>
  <c r="AT25" i="62"/>
  <c r="AS25" i="62"/>
  <c r="AT28" i="62"/>
  <c r="AS28" i="62"/>
  <c r="BD66" i="62"/>
  <c r="BC66" i="62"/>
  <c r="BC26" i="62"/>
  <c r="BD26" i="62"/>
  <c r="AX177" i="62"/>
  <c r="AY177" i="62"/>
  <c r="AY62" i="62"/>
  <c r="AX62" i="62"/>
  <c r="AY153" i="62"/>
  <c r="AX153" i="62"/>
  <c r="AZ100" i="62"/>
  <c r="AW100" i="62"/>
  <c r="AV100" i="62"/>
  <c r="AX227" i="62"/>
  <c r="AY227" i="62"/>
  <c r="AY191" i="62"/>
  <c r="AX191" i="62"/>
  <c r="AT126" i="62"/>
  <c r="AS126" i="62"/>
  <c r="BD12" i="62"/>
  <c r="BC12" i="62"/>
  <c r="BC39" i="62"/>
  <c r="BD39" i="62"/>
  <c r="BC258" i="62"/>
  <c r="BD258" i="62"/>
  <c r="BD251" i="62"/>
  <c r="BC251" i="62"/>
  <c r="BA225" i="62"/>
  <c r="BB225" i="62"/>
  <c r="BC194" i="62"/>
  <c r="BD194" i="62"/>
  <c r="AZ58" i="62"/>
  <c r="AW58" i="62"/>
  <c r="AV58" i="62"/>
  <c r="BB88" i="62"/>
  <c r="BA88" i="62"/>
  <c r="BC140" i="62"/>
  <c r="BF140" i="62" s="1"/>
  <c r="BD140" i="62"/>
  <c r="BB119" i="62"/>
  <c r="BA119" i="62"/>
  <c r="BC3" i="62"/>
  <c r="BD3" i="62"/>
  <c r="AY193" i="62"/>
  <c r="AX193" i="62"/>
  <c r="BD250" i="62"/>
  <c r="BC250" i="62"/>
  <c r="BA24" i="62"/>
  <c r="BB24" i="62"/>
  <c r="BA190" i="62"/>
  <c r="BB190" i="62"/>
  <c r="AT22" i="62"/>
  <c r="AS22" i="62"/>
  <c r="BA161" i="62"/>
  <c r="BB161" i="62"/>
  <c r="AY175" i="62"/>
  <c r="AX175" i="62"/>
  <c r="AT98" i="62"/>
  <c r="AS98" i="62"/>
  <c r="AX196" i="62"/>
  <c r="AY196" i="62"/>
  <c r="AY149" i="62"/>
  <c r="AX149" i="62"/>
  <c r="BB14" i="62"/>
  <c r="BA14" i="62"/>
  <c r="AX101" i="62"/>
  <c r="AY101" i="62"/>
  <c r="AW145" i="62"/>
  <c r="AV145" i="62"/>
  <c r="AZ145" i="62"/>
  <c r="AX216" i="62"/>
  <c r="AY216" i="62"/>
  <c r="AS41" i="62"/>
  <c r="AT41" i="62"/>
  <c r="AW115" i="62"/>
  <c r="AV115" i="62"/>
  <c r="AZ115" i="62"/>
  <c r="BB84" i="62"/>
  <c r="BA84" i="62"/>
  <c r="AS44" i="62"/>
  <c r="AT44" i="62"/>
  <c r="BD94" i="62"/>
  <c r="BC94" i="62"/>
  <c r="BF94" i="62" s="1"/>
  <c r="BA130" i="62"/>
  <c r="BB130" i="62"/>
  <c r="BB53" i="62"/>
  <c r="BA53" i="62"/>
  <c r="BB125" i="62"/>
  <c r="BA125" i="62"/>
  <c r="AX99" i="62"/>
  <c r="AY99" i="62"/>
  <c r="AS146" i="62"/>
  <c r="AT146" i="62"/>
  <c r="AX186" i="62"/>
  <c r="AY186" i="62"/>
  <c r="BC20" i="62"/>
  <c r="BD20" i="62"/>
  <c r="AY57" i="63"/>
  <c r="AX57" i="63"/>
  <c r="BB51" i="63"/>
  <c r="BA51" i="63"/>
  <c r="BB229" i="63"/>
  <c r="BA229" i="63"/>
  <c r="AT153" i="63"/>
  <c r="AS153" i="63"/>
  <c r="AX216" i="63"/>
  <c r="AY216" i="63"/>
  <c r="BD91" i="63"/>
  <c r="BF91" i="63" s="1"/>
  <c r="BC91" i="63"/>
  <c r="AT31" i="63"/>
  <c r="AS31" i="63"/>
  <c r="AX257" i="63"/>
  <c r="AY257" i="63"/>
  <c r="BB233" i="63"/>
  <c r="BA233" i="63"/>
  <c r="BA237" i="63"/>
  <c r="BB237" i="63"/>
  <c r="AW244" i="63"/>
  <c r="AZ244" i="63"/>
  <c r="AV244" i="63"/>
  <c r="AT138" i="63"/>
  <c r="AS138" i="63"/>
  <c r="AY154" i="63"/>
  <c r="AX154" i="63"/>
  <c r="BD3" i="63"/>
  <c r="BC3" i="63"/>
  <c r="BF3" i="63" s="1"/>
  <c r="BC92" i="63"/>
  <c r="BD92" i="63"/>
  <c r="BF92" i="63" s="1"/>
  <c r="BD9" i="63"/>
  <c r="BC9" i="63"/>
  <c r="BF9" i="63" s="1"/>
  <c r="BD253" i="63"/>
  <c r="BC253" i="63"/>
  <c r="BF253" i="63" s="1"/>
  <c r="AX50" i="63"/>
  <c r="AY50" i="63"/>
  <c r="AW225" i="63"/>
  <c r="AZ225" i="63"/>
  <c r="AV225" i="63"/>
  <c r="BC131" i="63"/>
  <c r="BF131" i="63" s="1"/>
  <c r="BD131" i="63"/>
  <c r="AX192" i="63"/>
  <c r="AY192" i="63"/>
  <c r="AY206" i="63"/>
  <c r="AX206" i="63"/>
  <c r="AY255" i="63"/>
  <c r="AX255" i="63"/>
  <c r="AW150" i="63"/>
  <c r="AZ150" i="63"/>
  <c r="AV150" i="63"/>
  <c r="BA127" i="63"/>
  <c r="BB127" i="63"/>
  <c r="AY169" i="63"/>
  <c r="AX169" i="63"/>
  <c r="AT189" i="63"/>
  <c r="AS189" i="63"/>
  <c r="BC228" i="63"/>
  <c r="BF228" i="63" s="1"/>
  <c r="BD228" i="63"/>
  <c r="BB236" i="63"/>
  <c r="BA236" i="63"/>
  <c r="AT37" i="63"/>
  <c r="AS37" i="63"/>
  <c r="BD106" i="63"/>
  <c r="BC106" i="63"/>
  <c r="BF106" i="63" s="1"/>
  <c r="BC205" i="63"/>
  <c r="BF205" i="63" s="1"/>
  <c r="BD205" i="63"/>
  <c r="AY42" i="63"/>
  <c r="AX42" i="63"/>
  <c r="BD110" i="63"/>
  <c r="BC110" i="63"/>
  <c r="BF110" i="63" s="1"/>
  <c r="AW201" i="63"/>
  <c r="AZ201" i="63"/>
  <c r="AV201" i="63"/>
  <c r="AY122" i="63"/>
  <c r="AX122" i="63"/>
  <c r="AT108" i="63"/>
  <c r="AS108" i="63"/>
  <c r="BC35" i="63"/>
  <c r="BF35" i="63" s="1"/>
  <c r="BD35" i="63"/>
  <c r="AS47" i="63"/>
  <c r="AT47" i="63"/>
  <c r="AS134" i="63"/>
  <c r="AT134" i="63"/>
  <c r="BA129" i="63"/>
  <c r="BB129" i="63"/>
  <c r="AX111" i="63"/>
  <c r="AY111" i="63"/>
  <c r="BA231" i="63"/>
  <c r="BB231" i="63"/>
  <c r="BD27" i="63"/>
  <c r="BC27" i="63"/>
  <c r="BF27" i="63" s="1"/>
  <c r="BB196" i="63"/>
  <c r="BA196" i="63"/>
  <c r="BA115" i="63"/>
  <c r="BB115" i="63"/>
  <c r="AX83" i="63"/>
  <c r="AY83" i="63"/>
  <c r="BA195" i="63"/>
  <c r="BB195" i="63"/>
  <c r="AY161" i="63"/>
  <c r="AX161" i="63"/>
  <c r="BA174" i="63"/>
  <c r="BB174" i="63"/>
  <c r="BB125" i="63"/>
  <c r="BA125" i="63"/>
  <c r="BA124" i="63"/>
  <c r="BB124" i="63"/>
  <c r="AX135" i="63"/>
  <c r="AY135" i="63"/>
  <c r="AY126" i="63"/>
  <c r="AX126" i="63"/>
  <c r="AX182" i="63"/>
  <c r="AY182" i="63"/>
  <c r="BA116" i="63"/>
  <c r="BB116" i="63"/>
  <c r="BA156" i="63"/>
  <c r="BB156" i="63"/>
  <c r="AY232" i="63"/>
  <c r="AX232" i="63"/>
  <c r="BD178" i="63"/>
  <c r="BC178" i="63"/>
  <c r="BF178" i="63" s="1"/>
  <c r="AT247" i="63"/>
  <c r="AS247" i="63"/>
  <c r="AY60" i="63"/>
  <c r="AX60" i="63"/>
  <c r="BB57" i="63"/>
  <c r="BA57" i="63"/>
  <c r="AY5" i="63"/>
  <c r="AX5" i="63"/>
  <c r="BC81" i="63"/>
  <c r="BF81" i="63" s="1"/>
  <c r="BD81" i="63"/>
  <c r="BC245" i="63"/>
  <c r="BF245" i="63" s="1"/>
  <c r="BD245" i="63"/>
  <c r="AY63" i="63"/>
  <c r="AX63" i="63"/>
  <c r="AT73" i="63"/>
  <c r="AS73" i="63"/>
  <c r="AW153" i="63"/>
  <c r="AZ153" i="63"/>
  <c r="AV153" i="63"/>
  <c r="AY162" i="63"/>
  <c r="AX162" i="63"/>
  <c r="AY243" i="63"/>
  <c r="AX243" i="63"/>
  <c r="AW62" i="63"/>
  <c r="AV62" i="63"/>
  <c r="AZ62" i="63"/>
  <c r="BC75" i="63"/>
  <c r="BF75" i="63" s="1"/>
  <c r="BD75" i="63"/>
  <c r="AT40" i="63"/>
  <c r="AS40" i="63"/>
  <c r="AZ82" i="63"/>
  <c r="AW82" i="63"/>
  <c r="AV82" i="63"/>
  <c r="AZ31" i="63"/>
  <c r="AW31" i="63"/>
  <c r="AV31" i="63"/>
  <c r="AY223" i="63"/>
  <c r="AX223" i="63"/>
  <c r="AZ181" i="63"/>
  <c r="AW181" i="63"/>
  <c r="AV181" i="63"/>
  <c r="AW138" i="63"/>
  <c r="AZ138" i="63"/>
  <c r="AV138" i="63"/>
  <c r="AT85" i="63"/>
  <c r="AS85" i="63"/>
  <c r="BC8" i="63"/>
  <c r="BF8" i="63" s="1"/>
  <c r="BD8" i="63"/>
  <c r="BB198" i="63"/>
  <c r="BA198" i="63"/>
  <c r="BB235" i="63"/>
  <c r="BA235" i="63"/>
  <c r="BD24" i="63"/>
  <c r="BC24" i="63"/>
  <c r="BF24" i="63" s="1"/>
  <c r="BC14" i="63"/>
  <c r="BF14" i="63" s="1"/>
  <c r="BD14" i="63"/>
  <c r="BB33" i="63"/>
  <c r="BA33" i="63"/>
  <c r="AT19" i="63"/>
  <c r="AS19" i="63"/>
  <c r="BB102" i="63"/>
  <c r="BA102" i="63"/>
  <c r="AT186" i="63"/>
  <c r="AS186" i="63"/>
  <c r="BB48" i="63"/>
  <c r="BA48" i="63"/>
  <c r="AX36" i="63"/>
  <c r="AY36" i="63"/>
  <c r="AY127" i="63"/>
  <c r="AX127" i="63"/>
  <c r="BB23" i="63"/>
  <c r="BA23" i="63"/>
  <c r="AY246" i="63"/>
  <c r="AX246" i="63"/>
  <c r="BB169" i="63"/>
  <c r="BA169" i="63"/>
  <c r="AY45" i="63"/>
  <c r="AX45" i="63"/>
  <c r="AW143" i="63"/>
  <c r="AV143" i="63"/>
  <c r="AZ143" i="63"/>
  <c r="BA121" i="63"/>
  <c r="BB121" i="63"/>
  <c r="AT130" i="63"/>
  <c r="AS130" i="63"/>
  <c r="AW108" i="63"/>
  <c r="AV108" i="63"/>
  <c r="AZ108" i="63"/>
  <c r="AY167" i="63"/>
  <c r="AX167" i="63"/>
  <c r="BA105" i="63"/>
  <c r="BB105" i="63"/>
  <c r="AS207" i="63"/>
  <c r="AT207" i="63"/>
  <c r="AZ134" i="63"/>
  <c r="AW134" i="63"/>
  <c r="AV134" i="63"/>
  <c r="BB111" i="63"/>
  <c r="BA111" i="63"/>
  <c r="BC227" i="63"/>
  <c r="BF227" i="63" s="1"/>
  <c r="BD227" i="63"/>
  <c r="BA200" i="63"/>
  <c r="BB200" i="63"/>
  <c r="BD251" i="63"/>
  <c r="BC251" i="63"/>
  <c r="BF251" i="63" s="1"/>
  <c r="BC234" i="63"/>
  <c r="BF234" i="63" s="1"/>
  <c r="BD234" i="63"/>
  <c r="BA161" i="63"/>
  <c r="BB161" i="63"/>
  <c r="AX141" i="63"/>
  <c r="AY141" i="63"/>
  <c r="BA56" i="63"/>
  <c r="BB56" i="63"/>
  <c r="AY124" i="63"/>
  <c r="AX124" i="63"/>
  <c r="AT152" i="63"/>
  <c r="AS152" i="63"/>
  <c r="BB248" i="63"/>
  <c r="BA248" i="63"/>
  <c r="AY68" i="63"/>
  <c r="AX68" i="63"/>
  <c r="AY7" i="63"/>
  <c r="AX7" i="63"/>
  <c r="AY116" i="63"/>
  <c r="AX116" i="63"/>
  <c r="AY156" i="63"/>
  <c r="AX156" i="63"/>
  <c r="BB60" i="63"/>
  <c r="BA60" i="63"/>
  <c r="AY218" i="63"/>
  <c r="AX218" i="63"/>
  <c r="BC132" i="63"/>
  <c r="BF132" i="63" s="1"/>
  <c r="BD132" i="63"/>
  <c r="AS137" i="63"/>
  <c r="AT137" i="63"/>
  <c r="AT16" i="63"/>
  <c r="AS16" i="63"/>
  <c r="AV73" i="63"/>
  <c r="AZ73" i="63"/>
  <c r="AW73" i="63"/>
  <c r="BD101" i="63"/>
  <c r="BC101" i="63"/>
  <c r="BF101" i="63" s="1"/>
  <c r="AY229" i="63"/>
  <c r="AX229" i="63"/>
  <c r="BD72" i="63"/>
  <c r="BC72" i="63"/>
  <c r="BF72" i="63" s="1"/>
  <c r="BA243" i="63"/>
  <c r="BB243" i="63"/>
  <c r="AY54" i="63"/>
  <c r="AX54" i="63"/>
  <c r="BA238" i="63"/>
  <c r="BB238" i="63"/>
  <c r="BB175" i="63"/>
  <c r="BA175" i="63"/>
  <c r="BC96" i="63"/>
  <c r="BF96" i="63" s="1"/>
  <c r="BD96" i="63"/>
  <c r="BD84" i="63"/>
  <c r="BC84" i="63"/>
  <c r="BF84" i="63" s="1"/>
  <c r="AY163" i="63"/>
  <c r="AX163" i="63"/>
  <c r="BD114" i="63"/>
  <c r="BC114" i="63"/>
  <c r="BF114" i="63" s="1"/>
  <c r="AT79" i="63"/>
  <c r="AS79" i="63"/>
  <c r="AY235" i="63"/>
  <c r="AX235" i="63"/>
  <c r="BA217" i="63"/>
  <c r="BB217" i="63"/>
  <c r="BC20" i="63"/>
  <c r="BF20" i="63" s="1"/>
  <c r="BD20" i="63"/>
  <c r="BA99" i="63"/>
  <c r="BB99" i="63"/>
  <c r="AZ19" i="63"/>
  <c r="AW19" i="63"/>
  <c r="AV19" i="63"/>
  <c r="AW44" i="63"/>
  <c r="AV44" i="63"/>
  <c r="AZ44" i="63"/>
  <c r="BB86" i="63"/>
  <c r="BA86" i="63"/>
  <c r="BB168" i="63"/>
  <c r="BA168" i="63"/>
  <c r="AY23" i="63"/>
  <c r="AX23" i="63"/>
  <c r="BA246" i="63"/>
  <c r="BB246" i="63"/>
  <c r="AS140" i="63"/>
  <c r="AT140" i="63"/>
  <c r="BA118" i="63"/>
  <c r="BB118" i="63"/>
  <c r="AY123" i="63"/>
  <c r="AX123" i="63"/>
  <c r="BB65" i="63"/>
  <c r="BA65" i="63"/>
  <c r="AY120" i="63"/>
  <c r="AX120" i="63"/>
  <c r="AT144" i="63"/>
  <c r="AS144" i="63"/>
  <c r="AY121" i="63"/>
  <c r="AX121" i="63"/>
  <c r="BA208" i="63"/>
  <c r="BB208" i="63"/>
  <c r="AZ130" i="63"/>
  <c r="AW130" i="63"/>
  <c r="AV130" i="63"/>
  <c r="BD98" i="63"/>
  <c r="BC98" i="63"/>
  <c r="BF98" i="63" s="1"/>
  <c r="AS149" i="63"/>
  <c r="AT149" i="63"/>
  <c r="BB258" i="63"/>
  <c r="BA258" i="63"/>
  <c r="AS191" i="63"/>
  <c r="AT191" i="63"/>
  <c r="AY105" i="63"/>
  <c r="AX105" i="63"/>
  <c r="AZ207" i="63"/>
  <c r="AW207" i="63"/>
  <c r="AV207" i="63"/>
  <c r="BB55" i="63"/>
  <c r="BA55" i="63"/>
  <c r="AS165" i="63"/>
  <c r="AT165" i="63"/>
  <c r="AZ34" i="63"/>
  <c r="AW34" i="63"/>
  <c r="AV34" i="63"/>
  <c r="BB93" i="63"/>
  <c r="BA93" i="63"/>
  <c r="AT210" i="63"/>
  <c r="AS210" i="63"/>
  <c r="BB220" i="63"/>
  <c r="BA220" i="63"/>
  <c r="AX115" i="63"/>
  <c r="AY115" i="63"/>
  <c r="AY200" i="63"/>
  <c r="AX200" i="63"/>
  <c r="AX195" i="63"/>
  <c r="AY195" i="63"/>
  <c r="BA147" i="63"/>
  <c r="BB147" i="63"/>
  <c r="AS219" i="63"/>
  <c r="AT219" i="63"/>
  <c r="BA59" i="63"/>
  <c r="BB59" i="63"/>
  <c r="AY174" i="63"/>
  <c r="AX174" i="63"/>
  <c r="AY125" i="63"/>
  <c r="AX125" i="63"/>
  <c r="BD15" i="63"/>
  <c r="BC15" i="63"/>
  <c r="BF15" i="63" s="1"/>
  <c r="BD212" i="63"/>
  <c r="BC212" i="63"/>
  <c r="BF212" i="63" s="1"/>
  <c r="AT13" i="63"/>
  <c r="AS13" i="63"/>
  <c r="BA126" i="63"/>
  <c r="BB126" i="63"/>
  <c r="BD12" i="63"/>
  <c r="BC12" i="63"/>
  <c r="BF12" i="63" s="1"/>
  <c r="BA7" i="63"/>
  <c r="BB7" i="63"/>
  <c r="BC241" i="63"/>
  <c r="BF241" i="63" s="1"/>
  <c r="BD241" i="63"/>
  <c r="AT25" i="63"/>
  <c r="AS25" i="63"/>
  <c r="AT254" i="63"/>
  <c r="AS254" i="63"/>
  <c r="AT159" i="63"/>
  <c r="AS159" i="63"/>
  <c r="BB53" i="63"/>
  <c r="BA53" i="63"/>
  <c r="AW247" i="63"/>
  <c r="AZ247" i="63"/>
  <c r="AV247" i="63"/>
  <c r="BB177" i="63"/>
  <c r="BA177" i="63"/>
  <c r="AZ16" i="63"/>
  <c r="AW16" i="63"/>
  <c r="AV16" i="63"/>
  <c r="BB90" i="63"/>
  <c r="BA90" i="63"/>
  <c r="BB71" i="63"/>
  <c r="BA71" i="63"/>
  <c r="BB63" i="63"/>
  <c r="BA63" i="63"/>
  <c r="AT28" i="63"/>
  <c r="AS28" i="63"/>
  <c r="BD66" i="63"/>
  <c r="BC66" i="63"/>
  <c r="BF66" i="63" s="1"/>
  <c r="BB119" i="63"/>
  <c r="BA119" i="63"/>
  <c r="BA211" i="63"/>
  <c r="BB211" i="63"/>
  <c r="BB54" i="63"/>
  <c r="BA54" i="63"/>
  <c r="AY78" i="63"/>
  <c r="AX78" i="63"/>
  <c r="AT62" i="63"/>
  <c r="AS62" i="63"/>
  <c r="AX238" i="63"/>
  <c r="AY238" i="63"/>
  <c r="AS240" i="63"/>
  <c r="AT240" i="63"/>
  <c r="BB252" i="63"/>
  <c r="BA252" i="63"/>
  <c r="AY175" i="63"/>
  <c r="AX175" i="63"/>
  <c r="BC29" i="63"/>
  <c r="BF29" i="63" s="1"/>
  <c r="BD29" i="63"/>
  <c r="BB185" i="63"/>
  <c r="BA185" i="63"/>
  <c r="BC77" i="63"/>
  <c r="BF77" i="63" s="1"/>
  <c r="BD77" i="63"/>
  <c r="BB163" i="63"/>
  <c r="BA163" i="63"/>
  <c r="AZ85" i="63"/>
  <c r="AW85" i="63"/>
  <c r="AV85" i="63"/>
  <c r="AX198" i="63"/>
  <c r="AY198" i="63"/>
  <c r="AV79" i="63"/>
  <c r="AZ79" i="63"/>
  <c r="AW79" i="63"/>
  <c r="BA173" i="63"/>
  <c r="BB173" i="63"/>
  <c r="AY217" i="63"/>
  <c r="AX217" i="63"/>
  <c r="AY99" i="63"/>
  <c r="AX99" i="63"/>
  <c r="AT187" i="63"/>
  <c r="AS187" i="63"/>
  <c r="AX33" i="63"/>
  <c r="AY33" i="63"/>
  <c r="BC179" i="63"/>
  <c r="BF179" i="63" s="1"/>
  <c r="BD179" i="63"/>
  <c r="AX102" i="63"/>
  <c r="AY102" i="63"/>
  <c r="AX190" i="63"/>
  <c r="AY190" i="63"/>
  <c r="BC38" i="63"/>
  <c r="BF38" i="63" s="1"/>
  <c r="BD38" i="63"/>
  <c r="BB39" i="63"/>
  <c r="BA39" i="63"/>
  <c r="AY118" i="63"/>
  <c r="AX118" i="63"/>
  <c r="AY65" i="63"/>
  <c r="AX65" i="63"/>
  <c r="BB45" i="63"/>
  <c r="BA45" i="63"/>
  <c r="AW144" i="63"/>
  <c r="AZ144" i="63"/>
  <c r="AV144" i="63"/>
  <c r="BB128" i="63"/>
  <c r="BA128" i="63"/>
  <c r="BB188" i="63"/>
  <c r="BA188" i="63"/>
  <c r="AT10" i="63"/>
  <c r="AS10" i="63"/>
  <c r="BA167" i="63"/>
  <c r="BB167" i="63"/>
  <c r="BB226" i="63"/>
  <c r="BA226" i="63"/>
  <c r="AY258" i="63"/>
  <c r="AX258" i="63"/>
  <c r="AV191" i="63"/>
  <c r="AZ191" i="63"/>
  <c r="AW191" i="63"/>
  <c r="AS250" i="63"/>
  <c r="AT250" i="63"/>
  <c r="AY55" i="63"/>
  <c r="AX55" i="63"/>
  <c r="AW165" i="63"/>
  <c r="AZ165" i="63"/>
  <c r="AV165" i="63"/>
  <c r="BB46" i="63"/>
  <c r="BA46" i="63"/>
  <c r="AY93" i="63"/>
  <c r="AX93" i="63"/>
  <c r="BC112" i="63"/>
  <c r="BF112" i="63" s="1"/>
  <c r="BD112" i="63"/>
  <c r="AX220" i="63"/>
  <c r="AY220" i="63"/>
  <c r="BC242" i="63"/>
  <c r="BF242" i="63" s="1"/>
  <c r="BD242" i="63"/>
  <c r="BA4" i="63"/>
  <c r="BB4" i="63"/>
  <c r="AX184" i="63"/>
  <c r="AY184" i="63"/>
  <c r="BB202" i="63"/>
  <c r="BA202" i="63"/>
  <c r="BD21" i="63"/>
  <c r="BC21" i="63"/>
  <c r="BF21" i="63" s="1"/>
  <c r="AX56" i="63"/>
  <c r="AY56" i="63"/>
  <c r="BB11" i="63"/>
  <c r="BA11" i="63"/>
  <c r="AV152" i="63"/>
  <c r="AZ152" i="63"/>
  <c r="AW152" i="63"/>
  <c r="AZ13" i="63"/>
  <c r="AW13" i="63"/>
  <c r="AV13" i="63"/>
  <c r="BD148" i="63"/>
  <c r="BC148" i="63"/>
  <c r="BF148" i="63" s="1"/>
  <c r="AY248" i="63"/>
  <c r="AX248" i="63"/>
  <c r="BB74" i="63"/>
  <c r="BA74" i="63"/>
  <c r="AZ25" i="63"/>
  <c r="AW25" i="63"/>
  <c r="AV25" i="63"/>
  <c r="AZ254" i="63"/>
  <c r="AV254" i="63"/>
  <c r="AW254" i="63"/>
  <c r="AW159" i="63"/>
  <c r="AZ159" i="63"/>
  <c r="AV159" i="63"/>
  <c r="AX53" i="63"/>
  <c r="AY53" i="63"/>
  <c r="AS213" i="63"/>
  <c r="AT213" i="63"/>
  <c r="AW137" i="63"/>
  <c r="AZ137" i="63"/>
  <c r="AV137" i="63"/>
  <c r="BC224" i="63"/>
  <c r="BF224" i="63" s="1"/>
  <c r="BD224" i="63"/>
  <c r="AS171" i="63"/>
  <c r="AT171" i="63"/>
  <c r="AZ28" i="63"/>
  <c r="AW28" i="63"/>
  <c r="AV28" i="63"/>
  <c r="BD239" i="63"/>
  <c r="BC239" i="63"/>
  <c r="BF239" i="63" s="1"/>
  <c r="BA80" i="63"/>
  <c r="BB80" i="63"/>
  <c r="AY211" i="63"/>
  <c r="AX211" i="63"/>
  <c r="BC199" i="63"/>
  <c r="BF199" i="63" s="1"/>
  <c r="BD199" i="63"/>
  <c r="BB78" i="63"/>
  <c r="BA78" i="63"/>
  <c r="BA216" i="63"/>
  <c r="BB216" i="63"/>
  <c r="AZ240" i="63"/>
  <c r="AW240" i="63"/>
  <c r="AV240" i="63"/>
  <c r="AY252" i="63"/>
  <c r="AX252" i="63"/>
  <c r="BA257" i="63"/>
  <c r="BB257" i="63"/>
  <c r="AX237" i="63"/>
  <c r="AY237" i="63"/>
  <c r="AX185" i="63"/>
  <c r="AY185" i="63"/>
  <c r="AT244" i="63"/>
  <c r="AS244" i="63"/>
  <c r="BC69" i="63"/>
  <c r="BF69" i="63" s="1"/>
  <c r="BD69" i="63"/>
  <c r="BC203" i="63"/>
  <c r="BF203" i="63" s="1"/>
  <c r="BD203" i="63"/>
  <c r="BD176" i="63"/>
  <c r="BC176" i="63"/>
  <c r="BF176" i="63" s="1"/>
  <c r="AS204" i="63"/>
  <c r="AT204" i="63"/>
  <c r="AY166" i="63"/>
  <c r="AX166" i="63"/>
  <c r="BC88" i="63"/>
  <c r="BF88" i="63" s="1"/>
  <c r="BD88" i="63"/>
  <c r="BB49" i="63"/>
  <c r="BA49" i="63"/>
  <c r="BB87" i="63"/>
  <c r="BA87" i="63"/>
  <c r="AY172" i="63"/>
  <c r="AX172" i="63"/>
  <c r="BC209" i="63"/>
  <c r="BF209" i="63" s="1"/>
  <c r="BD209" i="63"/>
  <c r="BD97" i="63"/>
  <c r="BC97" i="63"/>
  <c r="BF97" i="63" s="1"/>
  <c r="AZ187" i="63"/>
  <c r="AV187" i="63"/>
  <c r="AW187" i="63"/>
  <c r="BA206" i="63"/>
  <c r="BB206" i="63"/>
  <c r="AS44" i="63"/>
  <c r="AT44" i="63"/>
  <c r="BA190" i="63"/>
  <c r="BB190" i="63"/>
  <c r="AX86" i="63"/>
  <c r="AY86" i="63"/>
  <c r="AY168" i="63"/>
  <c r="AX168" i="63"/>
  <c r="AX52" i="63"/>
  <c r="AY52" i="63"/>
  <c r="AZ140" i="63"/>
  <c r="AW140" i="63"/>
  <c r="AV140" i="63"/>
  <c r="BA123" i="63"/>
  <c r="BB123" i="63"/>
  <c r="AZ189" i="63"/>
  <c r="AW189" i="63"/>
  <c r="AV189" i="63"/>
  <c r="BA120" i="63"/>
  <c r="BB120" i="63"/>
  <c r="AZ37" i="63"/>
  <c r="AW37" i="63"/>
  <c r="AV37" i="63"/>
  <c r="BD155" i="63"/>
  <c r="BC155" i="63"/>
  <c r="BF155" i="63" s="1"/>
  <c r="BB42" i="63"/>
  <c r="BA42" i="63"/>
  <c r="AY128" i="63"/>
  <c r="AX128" i="63"/>
  <c r="BC249" i="63"/>
  <c r="BF249" i="63" s="1"/>
  <c r="BD249" i="63"/>
  <c r="AX208" i="63"/>
  <c r="AY208" i="63"/>
  <c r="BD104" i="63"/>
  <c r="BC104" i="63"/>
  <c r="BF104" i="63" s="1"/>
  <c r="BB122" i="63"/>
  <c r="BA122" i="63"/>
  <c r="AX188" i="63"/>
  <c r="AY188" i="63"/>
  <c r="AZ10" i="63"/>
  <c r="AW10" i="63"/>
  <c r="AV10" i="63"/>
  <c r="AW149" i="63"/>
  <c r="AV149" i="63"/>
  <c r="AZ149" i="63"/>
  <c r="AY226" i="63"/>
  <c r="AX226" i="63"/>
  <c r="BC41" i="63"/>
  <c r="BF41" i="63" s="1"/>
  <c r="BD41" i="63"/>
  <c r="AW47" i="63"/>
  <c r="AZ47" i="63"/>
  <c r="AV47" i="63"/>
  <c r="AX46" i="63"/>
  <c r="AY46" i="63"/>
  <c r="AT34" i="63"/>
  <c r="AS34" i="63"/>
  <c r="AW210" i="63"/>
  <c r="AV210" i="63"/>
  <c r="AZ210" i="63"/>
  <c r="AY196" i="63"/>
  <c r="AX196" i="63"/>
  <c r="BB83" i="63"/>
  <c r="BA83" i="63"/>
  <c r="AY202" i="63"/>
  <c r="AX202" i="63"/>
  <c r="AX147" i="63"/>
  <c r="AY147" i="63"/>
  <c r="AZ219" i="63"/>
  <c r="AW219" i="63"/>
  <c r="AV219" i="63"/>
  <c r="AX59" i="63"/>
  <c r="AY59" i="63"/>
  <c r="AT67" i="63"/>
  <c r="AS67" i="63"/>
  <c r="BB17" i="63"/>
  <c r="BA17" i="63"/>
  <c r="BD113" i="63"/>
  <c r="BC113" i="63"/>
  <c r="BF113" i="63" s="1"/>
  <c r="AY11" i="63"/>
  <c r="AX11" i="63"/>
  <c r="AY74" i="63"/>
  <c r="AX74" i="63"/>
  <c r="BB232" i="63"/>
  <c r="BA232" i="63"/>
  <c r="BD6" i="63"/>
  <c r="BC6" i="63"/>
  <c r="BF6" i="63" s="1"/>
  <c r="AX177" i="63"/>
  <c r="AY177" i="63"/>
  <c r="AT22" i="63"/>
  <c r="AS22" i="63"/>
  <c r="BD89" i="63"/>
  <c r="BC89" i="63"/>
  <c r="BF89" i="63" s="1"/>
  <c r="BB5" i="63"/>
  <c r="BA5" i="63"/>
  <c r="BD18" i="63"/>
  <c r="BC18" i="63"/>
  <c r="BF18" i="63" s="1"/>
  <c r="AY90" i="63"/>
  <c r="AX90" i="63"/>
  <c r="AW171" i="63"/>
  <c r="AZ171" i="63"/>
  <c r="AV171" i="63"/>
  <c r="AY71" i="63"/>
  <c r="AX71" i="63"/>
  <c r="AY51" i="63"/>
  <c r="AX51" i="63"/>
  <c r="BD30" i="63"/>
  <c r="BC30" i="63"/>
  <c r="BF30" i="63" s="1"/>
  <c r="AY119" i="63"/>
  <c r="AX119" i="63"/>
  <c r="AY80" i="63"/>
  <c r="AX80" i="63"/>
  <c r="BD142" i="63"/>
  <c r="BC142" i="63"/>
  <c r="BF142" i="63" s="1"/>
  <c r="BB162" i="63"/>
  <c r="BA162" i="63"/>
  <c r="AZ40" i="63"/>
  <c r="AW40" i="63"/>
  <c r="AV40" i="63"/>
  <c r="BD43" i="63"/>
  <c r="BC43" i="63"/>
  <c r="BF43" i="63" s="1"/>
  <c r="AT82" i="63"/>
  <c r="AS82" i="63"/>
  <c r="BA223" i="63"/>
  <c r="BB223" i="63"/>
  <c r="AY233" i="63"/>
  <c r="AX233" i="63"/>
  <c r="AT181" i="63"/>
  <c r="AS181" i="63"/>
  <c r="BD117" i="63"/>
  <c r="BC117" i="63"/>
  <c r="BF117" i="63" s="1"/>
  <c r="BB154" i="63"/>
  <c r="BA154" i="63"/>
  <c r="AW204" i="63"/>
  <c r="AV204" i="63"/>
  <c r="AZ204" i="63"/>
  <c r="BA166" i="63"/>
  <c r="BB166" i="63"/>
  <c r="AY173" i="63"/>
  <c r="AX173" i="63"/>
  <c r="AX49" i="63"/>
  <c r="AY49" i="63"/>
  <c r="AY87" i="63"/>
  <c r="AX87" i="63"/>
  <c r="BB50" i="63"/>
  <c r="BA50" i="63"/>
  <c r="AS225" i="63"/>
  <c r="AT225" i="63"/>
  <c r="BB172" i="63"/>
  <c r="BA172" i="63"/>
  <c r="BB192" i="63"/>
  <c r="BA192" i="63"/>
  <c r="BC26" i="63"/>
  <c r="BF26" i="63" s="1"/>
  <c r="BD26" i="63"/>
  <c r="AW186" i="63"/>
  <c r="AZ186" i="63"/>
  <c r="AV186" i="63"/>
  <c r="BB255" i="63"/>
  <c r="BA255" i="63"/>
  <c r="AY48" i="63"/>
  <c r="AX48" i="63"/>
  <c r="BB36" i="63"/>
  <c r="BA36" i="63"/>
  <c r="BD230" i="63"/>
  <c r="BC230" i="63"/>
  <c r="BF230" i="63" s="1"/>
  <c r="AT150" i="63"/>
  <c r="AS150" i="63"/>
  <c r="BB52" i="63"/>
  <c r="BA52" i="63"/>
  <c r="AX39" i="63"/>
  <c r="AY39" i="63"/>
  <c r="AY236" i="63"/>
  <c r="AX236" i="63"/>
  <c r="AS143" i="63"/>
  <c r="AT143" i="63"/>
  <c r="BC32" i="63"/>
  <c r="BF32" i="63" s="1"/>
  <c r="BD32" i="63"/>
  <c r="AS201" i="63"/>
  <c r="AT201" i="63"/>
  <c r="BD76" i="63"/>
  <c r="BC76" i="63"/>
  <c r="BF76" i="63" s="1"/>
  <c r="BD136" i="63"/>
  <c r="BC136" i="63"/>
  <c r="BF136" i="63" s="1"/>
  <c r="AW250" i="63"/>
  <c r="AV250" i="63"/>
  <c r="AZ250" i="63"/>
  <c r="AX129" i="63"/>
  <c r="AY129" i="63"/>
  <c r="BD256" i="63"/>
  <c r="BC256" i="63"/>
  <c r="BF256" i="63" s="1"/>
  <c r="AX231" i="63"/>
  <c r="AY231" i="63"/>
  <c r="AY4" i="63"/>
  <c r="AX4" i="63"/>
  <c r="BB184" i="63"/>
  <c r="BA184" i="63"/>
  <c r="BA141" i="63"/>
  <c r="BB141" i="63"/>
  <c r="AZ67" i="63"/>
  <c r="AW67" i="63"/>
  <c r="AV67" i="63"/>
  <c r="AY17" i="63"/>
  <c r="AX17" i="63"/>
  <c r="BD70" i="63"/>
  <c r="BC70" i="63"/>
  <c r="BF70" i="63" s="1"/>
  <c r="BD146" i="63"/>
  <c r="BC146" i="63"/>
  <c r="BF146" i="63" s="1"/>
  <c r="BA135" i="63"/>
  <c r="BB135" i="63"/>
  <c r="BB182" i="63"/>
  <c r="BA182" i="63"/>
  <c r="BB68" i="63"/>
  <c r="BA68" i="63"/>
  <c r="BC103" i="63"/>
  <c r="BF103" i="63" s="1"/>
  <c r="BD103" i="63"/>
  <c r="BB218" i="63"/>
  <c r="BA218" i="63"/>
  <c r="AZ22" i="63"/>
  <c r="AW22" i="63"/>
  <c r="AV22" i="63"/>
  <c r="AZ213" i="63"/>
  <c r="AW213" i="63"/>
  <c r="AV213" i="63"/>
  <c r="BB175" i="64"/>
  <c r="BA175" i="64"/>
  <c r="AZ221" i="64"/>
  <c r="AV221" i="64"/>
  <c r="AW221" i="64"/>
  <c r="BB228" i="64"/>
  <c r="BA228" i="64"/>
  <c r="BD254" i="64"/>
  <c r="BC254" i="64"/>
  <c r="AY172" i="64"/>
  <c r="AX172" i="64"/>
  <c r="AT200" i="64"/>
  <c r="AS200" i="64"/>
  <c r="AV207" i="64"/>
  <c r="AZ207" i="64"/>
  <c r="AW207" i="64"/>
  <c r="AZ223" i="64"/>
  <c r="AW223" i="64"/>
  <c r="AV223" i="64"/>
  <c r="AZ211" i="64"/>
  <c r="AW211" i="64"/>
  <c r="AV211" i="64"/>
  <c r="AW173" i="64"/>
  <c r="AZ173" i="64"/>
  <c r="AV173" i="64"/>
  <c r="BD253" i="64"/>
  <c r="BC253" i="64"/>
  <c r="AZ224" i="64"/>
  <c r="AW224" i="64"/>
  <c r="AV224" i="64"/>
  <c r="AY164" i="64"/>
  <c r="AX164" i="64"/>
  <c r="AZ205" i="64"/>
  <c r="AV205" i="64"/>
  <c r="AW205" i="64"/>
  <c r="BD235" i="64"/>
  <c r="BC235" i="64"/>
  <c r="BB147" i="64"/>
  <c r="BA147" i="64"/>
  <c r="BA245" i="64"/>
  <c r="BB245" i="64"/>
  <c r="AY177" i="64"/>
  <c r="AX177" i="64"/>
  <c r="BA240" i="64"/>
  <c r="BB240" i="64"/>
  <c r="BB152" i="64"/>
  <c r="BA152" i="64"/>
  <c r="AY171" i="64"/>
  <c r="AX171" i="64"/>
  <c r="AX257" i="64"/>
  <c r="AY257" i="64"/>
  <c r="AZ215" i="64"/>
  <c r="AV215" i="64"/>
  <c r="AW215" i="64"/>
  <c r="BA142" i="64"/>
  <c r="BB142" i="64"/>
  <c r="BB168" i="64"/>
  <c r="BA168" i="64"/>
  <c r="AX252" i="64"/>
  <c r="AY252" i="64"/>
  <c r="AX248" i="64"/>
  <c r="AY248" i="64"/>
  <c r="BD197" i="64"/>
  <c r="BC197" i="64"/>
  <c r="BB167" i="64"/>
  <c r="BA167" i="64"/>
  <c r="AV232" i="64"/>
  <c r="AW232" i="64"/>
  <c r="AZ232" i="64"/>
  <c r="BA183" i="64"/>
  <c r="BB183" i="64"/>
  <c r="AY169" i="64"/>
  <c r="AX169" i="64"/>
  <c r="AY216" i="64"/>
  <c r="AX216" i="64"/>
  <c r="AY170" i="64"/>
  <c r="AX170" i="64"/>
  <c r="BD203" i="64"/>
  <c r="BC203" i="64"/>
  <c r="BB166" i="64"/>
  <c r="BA166" i="64"/>
  <c r="BA196" i="64"/>
  <c r="BB196" i="64"/>
  <c r="BA208" i="64"/>
  <c r="BB208" i="64"/>
  <c r="AX258" i="64"/>
  <c r="AY258" i="64"/>
  <c r="AT211" i="64"/>
  <c r="AS211" i="64"/>
  <c r="AT173" i="64"/>
  <c r="AS173" i="64"/>
  <c r="BA225" i="64"/>
  <c r="BB225" i="64"/>
  <c r="BB164" i="64"/>
  <c r="BA164" i="64"/>
  <c r="AS205" i="64"/>
  <c r="AT205" i="64"/>
  <c r="BB163" i="64"/>
  <c r="BA163" i="64"/>
  <c r="AX147" i="64"/>
  <c r="AY147" i="64"/>
  <c r="AX245" i="64"/>
  <c r="AY245" i="64"/>
  <c r="AY240" i="64"/>
  <c r="AX240" i="64"/>
  <c r="AW192" i="64"/>
  <c r="AV192" i="64"/>
  <c r="AZ192" i="64"/>
  <c r="BB148" i="64"/>
  <c r="BA148" i="64"/>
  <c r="AX152" i="64"/>
  <c r="AY152" i="64"/>
  <c r="AV154" i="64"/>
  <c r="AZ154" i="64"/>
  <c r="AW154" i="64"/>
  <c r="AS256" i="64"/>
  <c r="AT256" i="64"/>
  <c r="AX150" i="64"/>
  <c r="AY150" i="64"/>
  <c r="BD241" i="64"/>
  <c r="BC241" i="64"/>
  <c r="AX142" i="64"/>
  <c r="AY142" i="64"/>
  <c r="AY168" i="64"/>
  <c r="AX168" i="64"/>
  <c r="BB222" i="64"/>
  <c r="BA222" i="64"/>
  <c r="BA189" i="64"/>
  <c r="BB189" i="64"/>
  <c r="AW182" i="64"/>
  <c r="AV182" i="64"/>
  <c r="AZ182" i="64"/>
  <c r="BB178" i="64"/>
  <c r="BA178" i="64"/>
  <c r="AX188" i="64"/>
  <c r="AY188" i="64"/>
  <c r="BA179" i="64"/>
  <c r="BB179" i="64"/>
  <c r="AX180" i="64"/>
  <c r="AY180" i="64"/>
  <c r="AX183" i="64"/>
  <c r="AY183" i="64"/>
  <c r="AX175" i="64"/>
  <c r="AY175" i="64"/>
  <c r="BB170" i="64"/>
  <c r="BA170" i="64"/>
  <c r="AY166" i="64"/>
  <c r="AX166" i="64"/>
  <c r="BC239" i="64"/>
  <c r="BD239" i="64"/>
  <c r="AX196" i="64"/>
  <c r="AY196" i="64"/>
  <c r="AS207" i="64"/>
  <c r="AT207" i="64"/>
  <c r="BD242" i="64"/>
  <c r="BC242" i="64"/>
  <c r="BF242" i="64" s="1"/>
  <c r="BA258" i="64"/>
  <c r="BB258" i="64"/>
  <c r="BA190" i="64"/>
  <c r="BB190" i="64"/>
  <c r="AX210" i="64"/>
  <c r="AY210" i="64"/>
  <c r="AV153" i="64"/>
  <c r="AZ153" i="64"/>
  <c r="AW153" i="64"/>
  <c r="AY163" i="64"/>
  <c r="AX163" i="64"/>
  <c r="BA184" i="64"/>
  <c r="BB184" i="64"/>
  <c r="AT192" i="64"/>
  <c r="AS192" i="64"/>
  <c r="BD144" i="64"/>
  <c r="BC144" i="64"/>
  <c r="BF144" i="64" s="1"/>
  <c r="AX148" i="64"/>
  <c r="AY148" i="64"/>
  <c r="BB174" i="64"/>
  <c r="BA174" i="64"/>
  <c r="BB165" i="64"/>
  <c r="BA165" i="64"/>
  <c r="AS182" i="64"/>
  <c r="AT182" i="64"/>
  <c r="BA248" i="64"/>
  <c r="BB248" i="64"/>
  <c r="AX229" i="64"/>
  <c r="AY229" i="64"/>
  <c r="AX179" i="64"/>
  <c r="AY179" i="64"/>
  <c r="AY219" i="64"/>
  <c r="AX219" i="64"/>
  <c r="AS250" i="64"/>
  <c r="AT250" i="64"/>
  <c r="BB160" i="64"/>
  <c r="BA160" i="64"/>
  <c r="BB216" i="64"/>
  <c r="BA216" i="64"/>
  <c r="BC158" i="64"/>
  <c r="BF158" i="64" s="1"/>
  <c r="BD158" i="64"/>
  <c r="AX204" i="64"/>
  <c r="AY204" i="64"/>
  <c r="AX208" i="64"/>
  <c r="AY208" i="64"/>
  <c r="AZ145" i="64"/>
  <c r="AV145" i="64"/>
  <c r="AW145" i="64"/>
  <c r="AY161" i="64"/>
  <c r="AX161" i="64"/>
  <c r="AZ217" i="64"/>
  <c r="AW217" i="64"/>
  <c r="AV217" i="64"/>
  <c r="BC176" i="64"/>
  <c r="BF176" i="64" s="1"/>
  <c r="BD176" i="64"/>
  <c r="BD146" i="64"/>
  <c r="BC146" i="64"/>
  <c r="BF146" i="64" s="1"/>
  <c r="AY184" i="64"/>
  <c r="AX184" i="64"/>
  <c r="AX212" i="64"/>
  <c r="AY212" i="64"/>
  <c r="AZ256" i="64"/>
  <c r="AV256" i="64"/>
  <c r="AW256" i="64"/>
  <c r="BA150" i="64"/>
  <c r="BB150" i="64"/>
  <c r="AX251" i="64"/>
  <c r="AY251" i="64"/>
  <c r="AX189" i="64"/>
  <c r="AY189" i="64"/>
  <c r="AY165" i="64"/>
  <c r="AX165" i="64"/>
  <c r="AZ227" i="64"/>
  <c r="AW227" i="64"/>
  <c r="AV227" i="64"/>
  <c r="BD206" i="64"/>
  <c r="BC206" i="64"/>
  <c r="BF206" i="64" s="1"/>
  <c r="AY178" i="64"/>
  <c r="AX178" i="64"/>
  <c r="AT238" i="64"/>
  <c r="AS238" i="64"/>
  <c r="AY160" i="64"/>
  <c r="AX160" i="64"/>
  <c r="AX246" i="64"/>
  <c r="AY246" i="64"/>
  <c r="AT221" i="64"/>
  <c r="AS221" i="64"/>
  <c r="BB204" i="64"/>
  <c r="BA204" i="64"/>
  <c r="AY228" i="64"/>
  <c r="AX228" i="64"/>
  <c r="BB161" i="64"/>
  <c r="BA161" i="64"/>
  <c r="AT217" i="64"/>
  <c r="AS217" i="64"/>
  <c r="AX218" i="64"/>
  <c r="AY218" i="64"/>
  <c r="AY190" i="64"/>
  <c r="AX190" i="64"/>
  <c r="BD201" i="64"/>
  <c r="BC201" i="64"/>
  <c r="BF201" i="64" s="1"/>
  <c r="BB210" i="64"/>
  <c r="BA210" i="64"/>
  <c r="BC157" i="64"/>
  <c r="BD157" i="64"/>
  <c r="BD202" i="64"/>
  <c r="BC202" i="64"/>
  <c r="BF202" i="64" s="1"/>
  <c r="AT153" i="64"/>
  <c r="AS153" i="64"/>
  <c r="BD143" i="64"/>
  <c r="BC143" i="64"/>
  <c r="BF143" i="64" s="1"/>
  <c r="BC156" i="64"/>
  <c r="BD156" i="64"/>
  <c r="BB212" i="64"/>
  <c r="BA212" i="64"/>
  <c r="AT215" i="64"/>
  <c r="AS215" i="64"/>
  <c r="AS244" i="64"/>
  <c r="AT244" i="64"/>
  <c r="AX174" i="64"/>
  <c r="AY174" i="64"/>
  <c r="BD234" i="64"/>
  <c r="BC234" i="64"/>
  <c r="BF234" i="64" s="1"/>
  <c r="BA233" i="64"/>
  <c r="BB233" i="64"/>
  <c r="AT227" i="64"/>
  <c r="AS227" i="64"/>
  <c r="BB229" i="64"/>
  <c r="BA229" i="64"/>
  <c r="BB162" i="64"/>
  <c r="BA162" i="64"/>
  <c r="AT232" i="64"/>
  <c r="AS232" i="64"/>
  <c r="BB219" i="64"/>
  <c r="BA219" i="64"/>
  <c r="AZ250" i="64"/>
  <c r="AV250" i="64"/>
  <c r="AW250" i="64"/>
  <c r="BD247" i="64"/>
  <c r="BC247" i="64"/>
  <c r="BF247" i="64" s="1"/>
  <c r="BA246" i="64"/>
  <c r="BB246" i="64"/>
  <c r="BA172" i="64"/>
  <c r="BB172" i="64"/>
  <c r="AV200" i="64"/>
  <c r="AW200" i="64"/>
  <c r="AZ200" i="64"/>
  <c r="AT145" i="64"/>
  <c r="AS145" i="64"/>
  <c r="AT223" i="64"/>
  <c r="AS223" i="64"/>
  <c r="BB218" i="64"/>
  <c r="BA218" i="64"/>
  <c r="BD199" i="64"/>
  <c r="BC199" i="64"/>
  <c r="BF199" i="64" s="1"/>
  <c r="BC185" i="64"/>
  <c r="BF185" i="64" s="1"/>
  <c r="BD185" i="64"/>
  <c r="AT224" i="64"/>
  <c r="AS224" i="64"/>
  <c r="AY225" i="64"/>
  <c r="AX225" i="64"/>
  <c r="BB177" i="64"/>
  <c r="BA177" i="64"/>
  <c r="AS154" i="64"/>
  <c r="AT154" i="64"/>
  <c r="BB171" i="64"/>
  <c r="BA171" i="64"/>
  <c r="BA257" i="64"/>
  <c r="BB257" i="64"/>
  <c r="AZ244" i="64"/>
  <c r="AV244" i="64"/>
  <c r="AW244" i="64"/>
  <c r="BA251" i="64"/>
  <c r="BB251" i="64"/>
  <c r="AY222" i="64"/>
  <c r="AX222" i="64"/>
  <c r="BA252" i="64"/>
  <c r="BB252" i="64"/>
  <c r="AX233" i="64"/>
  <c r="AY233" i="64"/>
  <c r="AY167" i="64"/>
  <c r="AX167" i="64"/>
  <c r="AY162" i="64"/>
  <c r="AX162" i="64"/>
  <c r="BB188" i="64"/>
  <c r="BA188" i="64"/>
  <c r="AZ238" i="64"/>
  <c r="AV238" i="64"/>
  <c r="AW238" i="64"/>
  <c r="BA180" i="64"/>
  <c r="BB180" i="64"/>
  <c r="BB169" i="64"/>
  <c r="BA169" i="64"/>
  <c r="BB104" i="64"/>
  <c r="BA104" i="64"/>
  <c r="AY104" i="64"/>
  <c r="AX104" i="64"/>
  <c r="AS63" i="64"/>
  <c r="AT63" i="64"/>
  <c r="AZ63" i="64"/>
  <c r="AV63" i="64"/>
  <c r="AW63" i="64"/>
  <c r="AY81" i="64"/>
  <c r="AX81" i="64"/>
  <c r="AW69" i="64"/>
  <c r="AZ69" i="64"/>
  <c r="AV69" i="64"/>
  <c r="AY75" i="64"/>
  <c r="AX75" i="64"/>
  <c r="BB57" i="64"/>
  <c r="BA57" i="64"/>
  <c r="BB96" i="64"/>
  <c r="BA96" i="64"/>
  <c r="BB94" i="64"/>
  <c r="BA94" i="64"/>
  <c r="AS69" i="64"/>
  <c r="AT69" i="64"/>
  <c r="BB61" i="64"/>
  <c r="BA61" i="64"/>
  <c r="AY98" i="64"/>
  <c r="AX98" i="64"/>
  <c r="AX57" i="64"/>
  <c r="AY57" i="64"/>
  <c r="AY94" i="64"/>
  <c r="AX94" i="64"/>
  <c r="AY96" i="64"/>
  <c r="AX96" i="64"/>
  <c r="BA102" i="64"/>
  <c r="BB102" i="64"/>
  <c r="AY61" i="64"/>
  <c r="AX61" i="64"/>
  <c r="BA98" i="64"/>
  <c r="BB98" i="64"/>
  <c r="AY102" i="64"/>
  <c r="AX102" i="64"/>
  <c r="AW100" i="64"/>
  <c r="AV100" i="64"/>
  <c r="AZ100" i="64"/>
  <c r="BB81" i="64"/>
  <c r="BA81" i="64"/>
  <c r="BB75" i="64"/>
  <c r="BA75" i="64"/>
  <c r="AS100" i="64"/>
  <c r="AT100" i="64"/>
  <c r="AY93" i="64"/>
  <c r="AX93" i="64"/>
  <c r="AV137" i="64"/>
  <c r="AZ137" i="64"/>
  <c r="AW137" i="64"/>
  <c r="AT111" i="64"/>
  <c r="AS111" i="64"/>
  <c r="BB30" i="64"/>
  <c r="BA30" i="64"/>
  <c r="AV70" i="64"/>
  <c r="AZ70" i="64"/>
  <c r="AW70" i="64"/>
  <c r="BB20" i="64"/>
  <c r="BA20" i="64"/>
  <c r="BB38" i="64"/>
  <c r="BA38" i="64"/>
  <c r="AX121" i="64"/>
  <c r="AY121" i="64"/>
  <c r="AW9" i="64"/>
  <c r="AV9" i="64"/>
  <c r="AZ9" i="64"/>
  <c r="AY80" i="64"/>
  <c r="AX80" i="64"/>
  <c r="AY122" i="64"/>
  <c r="AX122" i="64"/>
  <c r="AY12" i="64"/>
  <c r="AX12" i="64"/>
  <c r="AY103" i="64"/>
  <c r="AX103" i="64"/>
  <c r="BB138" i="64"/>
  <c r="BA138" i="64"/>
  <c r="BB78" i="64"/>
  <c r="BA78" i="64"/>
  <c r="AY67" i="64"/>
  <c r="AX67" i="64"/>
  <c r="BA128" i="64"/>
  <c r="BB128" i="64"/>
  <c r="BB133" i="64"/>
  <c r="BA133" i="64"/>
  <c r="AT51" i="64"/>
  <c r="AS51" i="64"/>
  <c r="AY108" i="64"/>
  <c r="AX108" i="64"/>
  <c r="AW15" i="64"/>
  <c r="AV15" i="64"/>
  <c r="AZ15" i="64"/>
  <c r="BB50" i="64"/>
  <c r="BA50" i="64"/>
  <c r="AW7" i="64"/>
  <c r="AV7" i="64"/>
  <c r="AZ7" i="64"/>
  <c r="AY91" i="64"/>
  <c r="AX91" i="64"/>
  <c r="AT135" i="64"/>
  <c r="AS135" i="64"/>
  <c r="AV119" i="64"/>
  <c r="AZ119" i="64"/>
  <c r="AW119" i="64"/>
  <c r="AY97" i="64"/>
  <c r="AX97" i="64"/>
  <c r="BB107" i="64"/>
  <c r="BA107" i="64"/>
  <c r="BB127" i="64"/>
  <c r="BA127" i="64"/>
  <c r="BB99" i="64"/>
  <c r="BA99" i="64"/>
  <c r="AW47" i="64"/>
  <c r="AV47" i="64"/>
  <c r="AZ47" i="64"/>
  <c r="AY116" i="64"/>
  <c r="AX116" i="64"/>
  <c r="AY130" i="64"/>
  <c r="AX130" i="64"/>
  <c r="AW45" i="64"/>
  <c r="AV45" i="64"/>
  <c r="AZ45" i="64"/>
  <c r="AY6" i="64"/>
  <c r="AX6" i="64"/>
  <c r="AW19" i="64"/>
  <c r="AV19" i="64"/>
  <c r="AZ19" i="64"/>
  <c r="AT76" i="64"/>
  <c r="AS76" i="64"/>
  <c r="AY79" i="64"/>
  <c r="AX79" i="64"/>
  <c r="AY16" i="64"/>
  <c r="AX16" i="64"/>
  <c r="BB93" i="64"/>
  <c r="BA93" i="64"/>
  <c r="BB56" i="64"/>
  <c r="BA56" i="64"/>
  <c r="AT29" i="64"/>
  <c r="AS29" i="64"/>
  <c r="AY52" i="64"/>
  <c r="AX52" i="64"/>
  <c r="AT27" i="64"/>
  <c r="AS27" i="64"/>
  <c r="BB65" i="64"/>
  <c r="BA65" i="64"/>
  <c r="BD59" i="64"/>
  <c r="BC59" i="64"/>
  <c r="BF59" i="64" s="1"/>
  <c r="AY66" i="64"/>
  <c r="AX66" i="64"/>
  <c r="AT131" i="64"/>
  <c r="AS131" i="64"/>
  <c r="AY34" i="64"/>
  <c r="AX34" i="64"/>
  <c r="AY54" i="64"/>
  <c r="AX54" i="64"/>
  <c r="BB121" i="64"/>
  <c r="BA121" i="64"/>
  <c r="BB80" i="64"/>
  <c r="BA80" i="64"/>
  <c r="BB12" i="64"/>
  <c r="BA12" i="64"/>
  <c r="AT11" i="64"/>
  <c r="AS11" i="64"/>
  <c r="AY128" i="64"/>
  <c r="AX128" i="64"/>
  <c r="AW51" i="64"/>
  <c r="AV51" i="64"/>
  <c r="AZ51" i="64"/>
  <c r="AZ141" i="64"/>
  <c r="AW141" i="64"/>
  <c r="AV141" i="64"/>
  <c r="AY84" i="64"/>
  <c r="AX84" i="64"/>
  <c r="AT113" i="64"/>
  <c r="AS113" i="64"/>
  <c r="AT3" i="64"/>
  <c r="AS3" i="64"/>
  <c r="BB89" i="64"/>
  <c r="BA89" i="64"/>
  <c r="AT43" i="64"/>
  <c r="AS43" i="64"/>
  <c r="BB97" i="64"/>
  <c r="BA97" i="64"/>
  <c r="AY107" i="64"/>
  <c r="AX107" i="64"/>
  <c r="AY99" i="64"/>
  <c r="AX99" i="64"/>
  <c r="AY62" i="64"/>
  <c r="AX62" i="64"/>
  <c r="AY18" i="64"/>
  <c r="AX18" i="64"/>
  <c r="BB6" i="64"/>
  <c r="BA6" i="64"/>
  <c r="AV76" i="64"/>
  <c r="AZ76" i="64"/>
  <c r="AW76" i="64"/>
  <c r="AX109" i="64"/>
  <c r="AY109" i="64"/>
  <c r="BA16" i="64"/>
  <c r="BB16" i="64"/>
  <c r="BA110" i="64"/>
  <c r="BB110" i="64"/>
  <c r="AY42" i="64"/>
  <c r="AX42" i="64"/>
  <c r="AY56" i="64"/>
  <c r="AX56" i="64"/>
  <c r="AW29" i="64"/>
  <c r="AV29" i="64"/>
  <c r="AZ29" i="64"/>
  <c r="BA52" i="64"/>
  <c r="BB52" i="64"/>
  <c r="AW27" i="64"/>
  <c r="AV27" i="64"/>
  <c r="AZ27" i="64"/>
  <c r="AT23" i="64"/>
  <c r="AS23" i="64"/>
  <c r="AT25" i="64"/>
  <c r="AS25" i="64"/>
  <c r="BB126" i="64"/>
  <c r="BA126" i="64"/>
  <c r="BB66" i="64"/>
  <c r="BA66" i="64"/>
  <c r="AY40" i="64"/>
  <c r="AX40" i="64"/>
  <c r="AV131" i="64"/>
  <c r="AZ131" i="64"/>
  <c r="AW131" i="64"/>
  <c r="AY90" i="64"/>
  <c r="AX90" i="64"/>
  <c r="AT64" i="64"/>
  <c r="AS64" i="64"/>
  <c r="BA34" i="64"/>
  <c r="BB34" i="64"/>
  <c r="AY32" i="64"/>
  <c r="AX32" i="64"/>
  <c r="BB54" i="64"/>
  <c r="BA54" i="64"/>
  <c r="BB71" i="64"/>
  <c r="BA71" i="64"/>
  <c r="AT82" i="64"/>
  <c r="AS82" i="64"/>
  <c r="AY48" i="64"/>
  <c r="AX48" i="64"/>
  <c r="AT49" i="64"/>
  <c r="AS49" i="64"/>
  <c r="AW11" i="64"/>
  <c r="AV11" i="64"/>
  <c r="AZ11" i="64"/>
  <c r="BB95" i="64"/>
  <c r="BA95" i="64"/>
  <c r="AV117" i="64"/>
  <c r="AZ117" i="64"/>
  <c r="AW117" i="64"/>
  <c r="AT139" i="64"/>
  <c r="AS139" i="64"/>
  <c r="BB84" i="64"/>
  <c r="BA84" i="64"/>
  <c r="AV113" i="64"/>
  <c r="AZ113" i="64"/>
  <c r="AW113" i="64"/>
  <c r="BB77" i="64"/>
  <c r="BA77" i="64"/>
  <c r="AW3" i="64"/>
  <c r="AV3" i="64"/>
  <c r="AZ3" i="64"/>
  <c r="AX115" i="64"/>
  <c r="AY115" i="64"/>
  <c r="BB83" i="64"/>
  <c r="BA83" i="64"/>
  <c r="BD106" i="64"/>
  <c r="BC106" i="64"/>
  <c r="AW43" i="64"/>
  <c r="AV43" i="64"/>
  <c r="AZ43" i="64"/>
  <c r="BB62" i="64"/>
  <c r="BA62" i="64"/>
  <c r="BB18" i="64"/>
  <c r="BA18" i="64"/>
  <c r="BB87" i="64"/>
  <c r="BA87" i="64"/>
  <c r="AY105" i="64"/>
  <c r="AX105" i="64"/>
  <c r="AT33" i="64"/>
  <c r="AS33" i="64"/>
  <c r="AT31" i="64"/>
  <c r="AS31" i="64"/>
  <c r="BB132" i="64"/>
  <c r="BA132" i="64"/>
  <c r="AT21" i="64"/>
  <c r="AS21" i="64"/>
  <c r="BB109" i="64"/>
  <c r="BA109" i="64"/>
  <c r="AY8" i="64"/>
  <c r="AX8" i="64"/>
  <c r="AY86" i="64"/>
  <c r="AX86" i="64"/>
  <c r="AV68" i="64"/>
  <c r="AZ68" i="64"/>
  <c r="AW68" i="64"/>
  <c r="AT41" i="64"/>
  <c r="AS41" i="64"/>
  <c r="AY110" i="64"/>
  <c r="AX110" i="64"/>
  <c r="BC136" i="64"/>
  <c r="BD136" i="64"/>
  <c r="AZ140" i="64"/>
  <c r="AW140" i="64"/>
  <c r="AV140" i="64"/>
  <c r="BB42" i="64"/>
  <c r="BA42" i="64"/>
  <c r="AW23" i="64"/>
  <c r="AV23" i="64"/>
  <c r="AZ23" i="64"/>
  <c r="AY65" i="64"/>
  <c r="AX65" i="64"/>
  <c r="AW25" i="64"/>
  <c r="AV25" i="64"/>
  <c r="AZ25" i="64"/>
  <c r="BB114" i="64"/>
  <c r="BA114" i="64"/>
  <c r="AY22" i="64"/>
  <c r="AX22" i="64"/>
  <c r="BA40" i="64"/>
  <c r="BB40" i="64"/>
  <c r="BB90" i="64"/>
  <c r="BA90" i="64"/>
  <c r="AY88" i="64"/>
  <c r="AX88" i="64"/>
  <c r="AV64" i="64"/>
  <c r="AZ64" i="64"/>
  <c r="AW64" i="64"/>
  <c r="BB32" i="64"/>
  <c r="BA32" i="64"/>
  <c r="AY72" i="64"/>
  <c r="AX72" i="64"/>
  <c r="AV82" i="64"/>
  <c r="AZ82" i="64"/>
  <c r="AW82" i="64"/>
  <c r="BB48" i="64"/>
  <c r="BA48" i="64"/>
  <c r="AW49" i="64"/>
  <c r="AV49" i="64"/>
  <c r="AZ49" i="64"/>
  <c r="AY4" i="64"/>
  <c r="AX4" i="64"/>
  <c r="AT5" i="64"/>
  <c r="AS5" i="64"/>
  <c r="AT39" i="64"/>
  <c r="AS39" i="64"/>
  <c r="BB112" i="64"/>
  <c r="BA112" i="64"/>
  <c r="AY26" i="64"/>
  <c r="AX26" i="64"/>
  <c r="AT17" i="64"/>
  <c r="AS17" i="64"/>
  <c r="AT35" i="64"/>
  <c r="AS35" i="64"/>
  <c r="AY95" i="64"/>
  <c r="AX95" i="64"/>
  <c r="BC85" i="64"/>
  <c r="BF85" i="64" s="1"/>
  <c r="BD85" i="64"/>
  <c r="AT125" i="64"/>
  <c r="AS125" i="64"/>
  <c r="AW139" i="64"/>
  <c r="AZ139" i="64"/>
  <c r="AV139" i="64"/>
  <c r="AY24" i="64"/>
  <c r="AX24" i="64"/>
  <c r="BA134" i="64"/>
  <c r="BB134" i="64"/>
  <c r="AY10" i="64"/>
  <c r="AX10" i="64"/>
  <c r="BB115" i="64"/>
  <c r="BA115" i="64"/>
  <c r="AY89" i="64"/>
  <c r="AX89" i="64"/>
  <c r="BA73" i="64"/>
  <c r="BB73" i="64"/>
  <c r="AY46" i="64"/>
  <c r="AX46" i="64"/>
  <c r="AY101" i="64"/>
  <c r="AX101" i="64"/>
  <c r="BB105" i="64"/>
  <c r="BA105" i="64"/>
  <c r="AW33" i="64"/>
  <c r="AV33" i="64"/>
  <c r="AZ33" i="64"/>
  <c r="AY14" i="64"/>
  <c r="AX14" i="64"/>
  <c r="AV123" i="64"/>
  <c r="AZ123" i="64"/>
  <c r="AW123" i="64"/>
  <c r="AW31" i="64"/>
  <c r="AV31" i="64"/>
  <c r="AZ31" i="64"/>
  <c r="BB120" i="64"/>
  <c r="BA120" i="64"/>
  <c r="AW21" i="64"/>
  <c r="AV21" i="64"/>
  <c r="AZ21" i="64"/>
  <c r="BB8" i="64"/>
  <c r="BA8" i="64"/>
  <c r="BB86" i="64"/>
  <c r="BA86" i="64"/>
  <c r="AW41" i="64"/>
  <c r="AV41" i="64"/>
  <c r="AZ41" i="64"/>
  <c r="AY28" i="64"/>
  <c r="AX28" i="64"/>
  <c r="AS140" i="64"/>
  <c r="AT140" i="64"/>
  <c r="AT37" i="64"/>
  <c r="AS37" i="64"/>
  <c r="BD55" i="64"/>
  <c r="BC55" i="64"/>
  <c r="BA22" i="64"/>
  <c r="BB22" i="64"/>
  <c r="AY126" i="64"/>
  <c r="AX126" i="64"/>
  <c r="BB88" i="64"/>
  <c r="BA88" i="64"/>
  <c r="BC124" i="64"/>
  <c r="BD124" i="64"/>
  <c r="BB60" i="64"/>
  <c r="BA60" i="64"/>
  <c r="AY71" i="64"/>
  <c r="AX71" i="64"/>
  <c r="AY36" i="64"/>
  <c r="AX36" i="64"/>
  <c r="BB72" i="64"/>
  <c r="BA72" i="64"/>
  <c r="AY58" i="64"/>
  <c r="AX58" i="64"/>
  <c r="BA4" i="64"/>
  <c r="BB4" i="64"/>
  <c r="AY74" i="64"/>
  <c r="AX74" i="64"/>
  <c r="AW5" i="64"/>
  <c r="AV5" i="64"/>
  <c r="AZ5" i="64"/>
  <c r="AW39" i="64"/>
  <c r="AV39" i="64"/>
  <c r="AZ39" i="64"/>
  <c r="AY112" i="64"/>
  <c r="AX112" i="64"/>
  <c r="BB26" i="64"/>
  <c r="BA26" i="64"/>
  <c r="AW17" i="64"/>
  <c r="AV17" i="64"/>
  <c r="AZ17" i="64"/>
  <c r="AW35" i="64"/>
  <c r="AV35" i="64"/>
  <c r="AZ35" i="64"/>
  <c r="BB108" i="64"/>
  <c r="BA108" i="64"/>
  <c r="AT117" i="64"/>
  <c r="AS117" i="64"/>
  <c r="AV125" i="64"/>
  <c r="AZ125" i="64"/>
  <c r="AW125" i="64"/>
  <c r="BB24" i="64"/>
  <c r="BA24" i="64"/>
  <c r="AY77" i="64"/>
  <c r="AX77" i="64"/>
  <c r="AY134" i="64"/>
  <c r="AX134" i="64"/>
  <c r="BB10" i="64"/>
  <c r="BA10" i="64"/>
  <c r="AV135" i="64"/>
  <c r="AZ135" i="64"/>
  <c r="AW135" i="64"/>
  <c r="AY83" i="64"/>
  <c r="AX83" i="64"/>
  <c r="AY73" i="64"/>
  <c r="AX73" i="64"/>
  <c r="AV129" i="64"/>
  <c r="AZ129" i="64"/>
  <c r="AW129" i="64"/>
  <c r="BA46" i="64"/>
  <c r="BB46" i="64"/>
  <c r="AY87" i="64"/>
  <c r="AX87" i="64"/>
  <c r="BB101" i="64"/>
  <c r="BA101" i="64"/>
  <c r="BB14" i="64"/>
  <c r="BA14" i="64"/>
  <c r="AT123" i="64"/>
  <c r="AS123" i="64"/>
  <c r="AY132" i="64"/>
  <c r="AX132" i="64"/>
  <c r="AY44" i="64"/>
  <c r="AX44" i="64"/>
  <c r="AT13" i="64"/>
  <c r="AS13" i="64"/>
  <c r="AT68" i="64"/>
  <c r="AS68" i="64"/>
  <c r="AT137" i="64"/>
  <c r="AS137" i="64"/>
  <c r="BA28" i="64"/>
  <c r="BB28" i="64"/>
  <c r="AV111" i="64"/>
  <c r="AZ111" i="64"/>
  <c r="AW111" i="64"/>
  <c r="AY30" i="64"/>
  <c r="AX30" i="64"/>
  <c r="AW37" i="64"/>
  <c r="AV37" i="64"/>
  <c r="AZ37" i="64"/>
  <c r="AT70" i="64"/>
  <c r="AS70" i="64"/>
  <c r="AY114" i="64"/>
  <c r="AX114" i="64"/>
  <c r="AY20" i="64"/>
  <c r="AX20" i="64"/>
  <c r="AY38" i="64"/>
  <c r="AX38" i="64"/>
  <c r="AY60" i="64"/>
  <c r="AX60" i="64"/>
  <c r="BB36" i="64"/>
  <c r="BA36" i="64"/>
  <c r="AT9" i="64"/>
  <c r="AS9" i="64"/>
  <c r="BB58" i="64"/>
  <c r="BA58" i="64"/>
  <c r="BA122" i="64"/>
  <c r="BB122" i="64"/>
  <c r="BB74" i="64"/>
  <c r="BA74" i="64"/>
  <c r="BB103" i="64"/>
  <c r="BA103" i="64"/>
  <c r="AX138" i="64"/>
  <c r="AY138" i="64"/>
  <c r="AY78" i="64"/>
  <c r="AX78" i="64"/>
  <c r="BA67" i="64"/>
  <c r="BB67" i="64"/>
  <c r="AX133" i="64"/>
  <c r="AY133" i="64"/>
  <c r="AS141" i="64"/>
  <c r="AT141" i="64"/>
  <c r="AT15" i="64"/>
  <c r="AS15" i="64"/>
  <c r="AY50" i="64"/>
  <c r="AX50" i="64"/>
  <c r="AT7" i="64"/>
  <c r="AS7" i="64"/>
  <c r="BD92" i="64"/>
  <c r="BC92" i="64"/>
  <c r="BF92" i="64" s="1"/>
  <c r="BB91" i="64"/>
  <c r="BA91" i="64"/>
  <c r="AT129" i="64"/>
  <c r="AS129" i="64"/>
  <c r="AT119" i="64"/>
  <c r="AS119" i="64"/>
  <c r="AX127" i="64"/>
  <c r="AY127" i="64"/>
  <c r="AT47" i="64"/>
  <c r="AS47" i="64"/>
  <c r="BA116" i="64"/>
  <c r="BB116" i="64"/>
  <c r="BB130" i="64"/>
  <c r="BA130" i="64"/>
  <c r="AT45" i="64"/>
  <c r="AS45" i="64"/>
  <c r="AT19" i="64"/>
  <c r="AS19" i="64"/>
  <c r="AY120" i="64"/>
  <c r="AX120" i="64"/>
  <c r="BC118" i="64"/>
  <c r="BD118" i="64"/>
  <c r="BB44" i="64"/>
  <c r="BA44" i="64"/>
  <c r="BA79" i="64"/>
  <c r="BB79" i="64"/>
  <c r="AW13" i="64"/>
  <c r="AV13" i="64"/>
  <c r="AZ13" i="64"/>
  <c r="AX348" i="65"/>
  <c r="AY348" i="65"/>
  <c r="BE348" i="65"/>
  <c r="BB348" i="65"/>
  <c r="BA348" i="65"/>
  <c r="BB189" i="65"/>
  <c r="BA189" i="65"/>
  <c r="BE189" i="65"/>
  <c r="AY189" i="65"/>
  <c r="AX189" i="65"/>
  <c r="BA68" i="65"/>
  <c r="BB68" i="65"/>
  <c r="BE68" i="65"/>
  <c r="AY260" i="65"/>
  <c r="AX260" i="65"/>
  <c r="BA260" i="65"/>
  <c r="BE260" i="65"/>
  <c r="BB260" i="65"/>
  <c r="AY68" i="65"/>
  <c r="AX68" i="65"/>
  <c r="AX252" i="65"/>
  <c r="AY252" i="65"/>
  <c r="BE252" i="65"/>
  <c r="BB252" i="65"/>
  <c r="BA252" i="65"/>
  <c r="AY75" i="65"/>
  <c r="AX75" i="65"/>
  <c r="BB62" i="65"/>
  <c r="BA62" i="65"/>
  <c r="BE62" i="65"/>
  <c r="AZ370" i="65"/>
  <c r="AW370" i="65"/>
  <c r="AV370" i="65"/>
  <c r="AT430" i="65"/>
  <c r="AS430" i="65"/>
  <c r="BB468" i="65"/>
  <c r="BA468" i="65"/>
  <c r="BE468" i="65"/>
  <c r="AV57" i="65"/>
  <c r="AW57" i="65"/>
  <c r="AZ57" i="65"/>
  <c r="BB99" i="65"/>
  <c r="BE99" i="65"/>
  <c r="BA99" i="65"/>
  <c r="AV380" i="65"/>
  <c r="AW380" i="65"/>
  <c r="AZ380" i="65"/>
  <c r="AS364" i="65"/>
  <c r="AT364" i="65"/>
  <c r="AS61" i="65"/>
  <c r="AT61" i="65"/>
  <c r="AZ274" i="65"/>
  <c r="AW274" i="65"/>
  <c r="AV274" i="65"/>
  <c r="AV211" i="65"/>
  <c r="AZ211" i="65"/>
  <c r="AW211" i="65"/>
  <c r="AZ268" i="65"/>
  <c r="AW268" i="65"/>
  <c r="AV268" i="65"/>
  <c r="AV291" i="65"/>
  <c r="AW291" i="65"/>
  <c r="AZ291" i="65"/>
  <c r="BE462" i="65"/>
  <c r="BA462" i="65"/>
  <c r="BB462" i="65"/>
  <c r="AT138" i="65"/>
  <c r="AS138" i="65"/>
  <c r="AS171" i="65"/>
  <c r="AT171" i="65"/>
  <c r="BA75" i="65"/>
  <c r="BE75" i="65"/>
  <c r="BB75" i="65"/>
  <c r="AX199" i="65"/>
  <c r="AY199" i="65"/>
  <c r="AX67" i="65"/>
  <c r="AY67" i="65"/>
  <c r="AY62" i="65"/>
  <c r="AX62" i="65"/>
  <c r="AT442" i="65"/>
  <c r="AS442" i="65"/>
  <c r="AT370" i="65"/>
  <c r="AS370" i="65"/>
  <c r="AW430" i="65"/>
  <c r="AV430" i="65"/>
  <c r="AZ430" i="65"/>
  <c r="AY327" i="65"/>
  <c r="AX327" i="65"/>
  <c r="AY298" i="65"/>
  <c r="AX298" i="65"/>
  <c r="AT57" i="65"/>
  <c r="AS57" i="65"/>
  <c r="AS362" i="65"/>
  <c r="AT362" i="65"/>
  <c r="AZ79" i="65"/>
  <c r="AW79" i="65"/>
  <c r="AV79" i="65"/>
  <c r="AW247" i="65"/>
  <c r="AV247" i="65"/>
  <c r="AZ247" i="65"/>
  <c r="BA286" i="65"/>
  <c r="BB286" i="65"/>
  <c r="BE286" i="65"/>
  <c r="AS274" i="65"/>
  <c r="AT274" i="65"/>
  <c r="AT288" i="65"/>
  <c r="AS288" i="65"/>
  <c r="AW111" i="65"/>
  <c r="AV111" i="65"/>
  <c r="AZ111" i="65"/>
  <c r="AZ171" i="65"/>
  <c r="AV171" i="65"/>
  <c r="AW171" i="65"/>
  <c r="BB187" i="65"/>
  <c r="BA187" i="65"/>
  <c r="BE187" i="65"/>
  <c r="BA199" i="65"/>
  <c r="BE199" i="65"/>
  <c r="BB199" i="65"/>
  <c r="BE67" i="65"/>
  <c r="BB67" i="65"/>
  <c r="BA67" i="65"/>
  <c r="AY89" i="65"/>
  <c r="AX89" i="65"/>
  <c r="AV442" i="65"/>
  <c r="AZ442" i="65"/>
  <c r="AW442" i="65"/>
  <c r="AY193" i="65"/>
  <c r="AX193" i="65"/>
  <c r="BB327" i="65"/>
  <c r="BA327" i="65"/>
  <c r="BE327" i="65"/>
  <c r="BI256" i="65"/>
  <c r="BH256" i="65"/>
  <c r="BK256" i="65" s="1"/>
  <c r="BE298" i="65"/>
  <c r="BB298" i="65"/>
  <c r="BA298" i="65"/>
  <c r="AW362" i="65"/>
  <c r="AZ362" i="65"/>
  <c r="AV362" i="65"/>
  <c r="BE77" i="65"/>
  <c r="BA77" i="65"/>
  <c r="BB77" i="65"/>
  <c r="AS101" i="65"/>
  <c r="AT101" i="65"/>
  <c r="AX264" i="65"/>
  <c r="AY264" i="65"/>
  <c r="AS211" i="65"/>
  <c r="AT211" i="65"/>
  <c r="AW81" i="65"/>
  <c r="AV81" i="65"/>
  <c r="AZ81" i="65"/>
  <c r="AW91" i="65"/>
  <c r="AV91" i="65"/>
  <c r="AZ91" i="65"/>
  <c r="AS291" i="65"/>
  <c r="AT291" i="65"/>
  <c r="AS441" i="65"/>
  <c r="AT441" i="65"/>
  <c r="AZ219" i="65"/>
  <c r="AV219" i="65"/>
  <c r="AW219" i="65"/>
  <c r="AT111" i="65"/>
  <c r="AS111" i="65"/>
  <c r="AZ355" i="65"/>
  <c r="AW355" i="65"/>
  <c r="AV355" i="65"/>
  <c r="BE89" i="65"/>
  <c r="BA89" i="65"/>
  <c r="BB89" i="65"/>
  <c r="AV351" i="65"/>
  <c r="AZ351" i="65"/>
  <c r="AW351" i="65"/>
  <c r="BD272" i="65"/>
  <c r="BC272" i="65"/>
  <c r="BB193" i="65"/>
  <c r="BA193" i="65"/>
  <c r="BE193" i="65"/>
  <c r="AT79" i="65"/>
  <c r="AS79" i="65"/>
  <c r="AX77" i="65"/>
  <c r="AY77" i="65"/>
  <c r="AV101" i="65"/>
  <c r="AZ101" i="65"/>
  <c r="AW101" i="65"/>
  <c r="AS247" i="65"/>
  <c r="AT247" i="65"/>
  <c r="BB264" i="65"/>
  <c r="BA264" i="65"/>
  <c r="BE264" i="65"/>
  <c r="AY286" i="65"/>
  <c r="AX286" i="65"/>
  <c r="AS81" i="65"/>
  <c r="AT81" i="65"/>
  <c r="AT91" i="65"/>
  <c r="AS91" i="65"/>
  <c r="AV441" i="65"/>
  <c r="AZ441" i="65"/>
  <c r="AW441" i="65"/>
  <c r="AS219" i="65"/>
  <c r="AT219" i="65"/>
  <c r="AZ487" i="65"/>
  <c r="AW487" i="65"/>
  <c r="AV487" i="65"/>
  <c r="AY187" i="65"/>
  <c r="AX187" i="65"/>
  <c r="BA73" i="65"/>
  <c r="BE73" i="65"/>
  <c r="BB73" i="65"/>
  <c r="BF272" i="65"/>
  <c r="BG272" i="65"/>
  <c r="AW109" i="65"/>
  <c r="AZ109" i="65"/>
  <c r="AV109" i="65"/>
  <c r="AT195" i="65"/>
  <c r="AS195" i="65"/>
  <c r="AX468" i="65"/>
  <c r="AY468" i="65"/>
  <c r="AT276" i="65"/>
  <c r="AS276" i="65"/>
  <c r="AZ93" i="65"/>
  <c r="AW93" i="65"/>
  <c r="AV93" i="65"/>
  <c r="AV364" i="65"/>
  <c r="AZ364" i="65"/>
  <c r="AW364" i="65"/>
  <c r="AZ61" i="65"/>
  <c r="AV61" i="65"/>
  <c r="AW61" i="65"/>
  <c r="AT268" i="65"/>
  <c r="AS268" i="65"/>
  <c r="AV87" i="65"/>
  <c r="AZ87" i="65"/>
  <c r="AW87" i="65"/>
  <c r="AY462" i="65"/>
  <c r="AX462" i="65"/>
  <c r="AT487" i="65"/>
  <c r="AS487" i="65"/>
  <c r="AY73" i="65"/>
  <c r="AX73" i="65"/>
  <c r="AT355" i="65"/>
  <c r="AS355" i="65"/>
  <c r="AS351" i="65"/>
  <c r="AT351" i="65"/>
  <c r="AT109" i="65"/>
  <c r="AS109" i="65"/>
  <c r="AZ195" i="65"/>
  <c r="AW195" i="65"/>
  <c r="AV195" i="65"/>
  <c r="AZ276" i="65"/>
  <c r="AV276" i="65"/>
  <c r="AW276" i="65"/>
  <c r="AT93" i="65"/>
  <c r="AS93" i="65"/>
  <c r="AY99" i="65"/>
  <c r="AX99" i="65"/>
  <c r="AT380" i="65"/>
  <c r="AS380" i="65"/>
  <c r="AZ288" i="65"/>
  <c r="AW288" i="65"/>
  <c r="AV288" i="65"/>
  <c r="AT87" i="65"/>
  <c r="AS87" i="65"/>
  <c r="AZ138" i="65"/>
  <c r="AV138" i="65"/>
  <c r="AW138" i="65"/>
  <c r="BC147" i="65"/>
  <c r="BD147" i="65"/>
  <c r="AS303" i="65"/>
  <c r="AT303" i="65"/>
  <c r="AW484" i="65"/>
  <c r="AZ484" i="65"/>
  <c r="AV484" i="65"/>
  <c r="AY3" i="65"/>
  <c r="AX3" i="65"/>
  <c r="BG156" i="65"/>
  <c r="BF156" i="65"/>
  <c r="AY258" i="65"/>
  <c r="AX258" i="65"/>
  <c r="BB39" i="65"/>
  <c r="BA39" i="65"/>
  <c r="BE39" i="65"/>
  <c r="BC98" i="65"/>
  <c r="BD98" i="65"/>
  <c r="BG32" i="65"/>
  <c r="BF32" i="65"/>
  <c r="BG255" i="65"/>
  <c r="BF255" i="65"/>
  <c r="AT490" i="65"/>
  <c r="AS490" i="65"/>
  <c r="AS469" i="65"/>
  <c r="AT469" i="65"/>
  <c r="AY221" i="65"/>
  <c r="AX221" i="65"/>
  <c r="BA336" i="65"/>
  <c r="BE336" i="65"/>
  <c r="BB336" i="65"/>
  <c r="AS445" i="65"/>
  <c r="AT445" i="65"/>
  <c r="AY383" i="65"/>
  <c r="AX383" i="65"/>
  <c r="AS463" i="65"/>
  <c r="AT463" i="65"/>
  <c r="BG376" i="65"/>
  <c r="BF376" i="65"/>
  <c r="AV403" i="65"/>
  <c r="AZ403" i="65"/>
  <c r="AW403" i="65"/>
  <c r="AT178" i="65"/>
  <c r="AS178" i="65"/>
  <c r="AX448" i="65"/>
  <c r="AY448" i="65"/>
  <c r="AY287" i="65"/>
  <c r="AX287" i="65"/>
  <c r="AT116" i="65"/>
  <c r="AS116" i="65"/>
  <c r="AT9" i="65"/>
  <c r="AS9" i="65"/>
  <c r="BB25" i="65"/>
  <c r="BE25" i="65"/>
  <c r="BA25" i="65"/>
  <c r="BB253" i="65"/>
  <c r="BE253" i="65"/>
  <c r="BA253" i="65"/>
  <c r="AY242" i="65"/>
  <c r="AX242" i="65"/>
  <c r="BF324" i="65"/>
  <c r="BG324" i="65"/>
  <c r="AS192" i="65"/>
  <c r="AT192" i="65"/>
  <c r="BA314" i="65"/>
  <c r="BE314" i="65"/>
  <c r="BB314" i="65"/>
  <c r="BG100" i="65"/>
  <c r="BF100" i="65"/>
  <c r="BE133" i="65"/>
  <c r="BB133" i="65"/>
  <c r="BA133" i="65"/>
  <c r="BB132" i="65"/>
  <c r="BE132" i="65"/>
  <c r="BA132" i="65"/>
  <c r="AT284" i="65"/>
  <c r="AS284" i="65"/>
  <c r="BE229" i="65"/>
  <c r="BB229" i="65"/>
  <c r="BA229" i="65"/>
  <c r="AV416" i="65"/>
  <c r="AZ416" i="65"/>
  <c r="AW416" i="65"/>
  <c r="AV152" i="65"/>
  <c r="AW152" i="65"/>
  <c r="AZ152" i="65"/>
  <c r="BB51" i="65"/>
  <c r="BE51" i="65"/>
  <c r="BA51" i="65"/>
  <c r="AX43" i="65"/>
  <c r="AY43" i="65"/>
  <c r="BB446" i="65"/>
  <c r="BE446" i="65"/>
  <c r="BA446" i="65"/>
  <c r="AX35" i="65"/>
  <c r="AY35" i="65"/>
  <c r="AT294" i="65"/>
  <c r="AS294" i="65"/>
  <c r="AX64" i="65"/>
  <c r="AY64" i="65"/>
  <c r="AS200" i="65"/>
  <c r="AT200" i="65"/>
  <c r="AV182" i="65"/>
  <c r="AZ182" i="65"/>
  <c r="AW182" i="65"/>
  <c r="AZ333" i="65"/>
  <c r="AV333" i="65"/>
  <c r="AW333" i="65"/>
  <c r="AY60" i="65"/>
  <c r="AX60" i="65"/>
  <c r="AT410" i="65"/>
  <c r="AS410" i="65"/>
  <c r="BG372" i="65"/>
  <c r="BF372" i="65"/>
  <c r="AY392" i="65"/>
  <c r="AX392" i="65"/>
  <c r="AV421" i="65"/>
  <c r="AZ421" i="65"/>
  <c r="AW421" i="65"/>
  <c r="BB232" i="65"/>
  <c r="BA232" i="65"/>
  <c r="BE232" i="65"/>
  <c r="AT450" i="65"/>
  <c r="AS450" i="65"/>
  <c r="AT489" i="65"/>
  <c r="AS489" i="65"/>
  <c r="BG28" i="65"/>
  <c r="BF28" i="65"/>
  <c r="AT122" i="65"/>
  <c r="AS122" i="65"/>
  <c r="BF283" i="65"/>
  <c r="BG283" i="65"/>
  <c r="BI295" i="65"/>
  <c r="BH295" i="65"/>
  <c r="BK295" i="65" s="1"/>
  <c r="BI161" i="65"/>
  <c r="BH161" i="65"/>
  <c r="BK161" i="65" s="1"/>
  <c r="BD395" i="65"/>
  <c r="BC395" i="65"/>
  <c r="AY385" i="65"/>
  <c r="AX385" i="65"/>
  <c r="AX148" i="65"/>
  <c r="AY148" i="65"/>
  <c r="AT499" i="65"/>
  <c r="AS499" i="65"/>
  <c r="AY125" i="65"/>
  <c r="AX125" i="65"/>
  <c r="BE245" i="65"/>
  <c r="BB245" i="65"/>
  <c r="BA245" i="65"/>
  <c r="BG34" i="65"/>
  <c r="BF34" i="65"/>
  <c r="BB90" i="65"/>
  <c r="BA90" i="65"/>
  <c r="BE90" i="65"/>
  <c r="BE205" i="65"/>
  <c r="BB205" i="65"/>
  <c r="BA205" i="65"/>
  <c r="AY142" i="65"/>
  <c r="AX142" i="65"/>
  <c r="BB249" i="65"/>
  <c r="BE249" i="65"/>
  <c r="BA249" i="65"/>
  <c r="BE343" i="65"/>
  <c r="BB343" i="65"/>
  <c r="BA343" i="65"/>
  <c r="BB53" i="65"/>
  <c r="BA53" i="65"/>
  <c r="BE53" i="65"/>
  <c r="BB481" i="65"/>
  <c r="BA481" i="65"/>
  <c r="BE481" i="65"/>
  <c r="AY183" i="65"/>
  <c r="AX183" i="65"/>
  <c r="BB281" i="65"/>
  <c r="BE281" i="65"/>
  <c r="BA281" i="65"/>
  <c r="BE121" i="65"/>
  <c r="BB121" i="65"/>
  <c r="BA121" i="65"/>
  <c r="BB27" i="65"/>
  <c r="BA27" i="65"/>
  <c r="BE27" i="65"/>
  <c r="AY13" i="65"/>
  <c r="AX13" i="65"/>
  <c r="AZ120" i="65"/>
  <c r="AW120" i="65"/>
  <c r="AV120" i="65"/>
  <c r="BD440" i="65"/>
  <c r="BC440" i="65"/>
  <c r="BD437" i="65"/>
  <c r="BC437" i="65"/>
  <c r="AV423" i="65"/>
  <c r="AZ423" i="65"/>
  <c r="AW423" i="65"/>
  <c r="AY5" i="65"/>
  <c r="AX5" i="65"/>
  <c r="BB311" i="65"/>
  <c r="BA311" i="65"/>
  <c r="BE311" i="65"/>
  <c r="AY127" i="65"/>
  <c r="AX127" i="65"/>
  <c r="AY356" i="65"/>
  <c r="AX356" i="65"/>
  <c r="BF24" i="65"/>
  <c r="BG24" i="65"/>
  <c r="BE318" i="65"/>
  <c r="BB318" i="65"/>
  <c r="BA318" i="65"/>
  <c r="BF227" i="65"/>
  <c r="BG227" i="65"/>
  <c r="AY262" i="65"/>
  <c r="AX262" i="65"/>
  <c r="BE300" i="65"/>
  <c r="BB300" i="65"/>
  <c r="BA300" i="65"/>
  <c r="BE306" i="65"/>
  <c r="BB306" i="65"/>
  <c r="BA306" i="65"/>
  <c r="AX307" i="65"/>
  <c r="AY307" i="65"/>
  <c r="AT507" i="65"/>
  <c r="AS507" i="65"/>
  <c r="AY486" i="65"/>
  <c r="AX486" i="65"/>
  <c r="AY206" i="65"/>
  <c r="AX206" i="65"/>
  <c r="AY320" i="65"/>
  <c r="AX320" i="65"/>
  <c r="BG439" i="65"/>
  <c r="BF439" i="65"/>
  <c r="AY228" i="65"/>
  <c r="AX228" i="65"/>
  <c r="AT427" i="65"/>
  <c r="AS427" i="65"/>
  <c r="BG86" i="65"/>
  <c r="BF86" i="65"/>
  <c r="AY241" i="65"/>
  <c r="AX241" i="65"/>
  <c r="AY210" i="65"/>
  <c r="AX210" i="65"/>
  <c r="AY365" i="65"/>
  <c r="AX365" i="65"/>
  <c r="AY7" i="65"/>
  <c r="AX7" i="65"/>
  <c r="AX321" i="65"/>
  <c r="AY321" i="65"/>
  <c r="BD399" i="65"/>
  <c r="BC399" i="65"/>
  <c r="AS130" i="65"/>
  <c r="AT130" i="65"/>
  <c r="BF360" i="65"/>
  <c r="BG360" i="65"/>
  <c r="AX502" i="65"/>
  <c r="AY502" i="65"/>
  <c r="BC108" i="65"/>
  <c r="BD108" i="65"/>
  <c r="BB176" i="65"/>
  <c r="BE176" i="65"/>
  <c r="BA176" i="65"/>
  <c r="AX511" i="65"/>
  <c r="AY511" i="65"/>
  <c r="AV455" i="65"/>
  <c r="AZ455" i="65"/>
  <c r="AW455" i="65"/>
  <c r="BG137" i="65"/>
  <c r="BF137" i="65"/>
  <c r="BB172" i="65"/>
  <c r="BE172" i="65"/>
  <c r="BA172" i="65"/>
  <c r="BB379" i="65"/>
  <c r="BA379" i="65"/>
  <c r="BE379" i="65"/>
  <c r="BD438" i="65"/>
  <c r="BC438" i="65"/>
  <c r="BC84" i="65"/>
  <c r="BD84" i="65"/>
  <c r="AY225" i="65"/>
  <c r="AX225" i="65"/>
  <c r="BG38" i="65"/>
  <c r="BF38" i="65"/>
  <c r="AZ325" i="65"/>
  <c r="AW325" i="65"/>
  <c r="AV325" i="65"/>
  <c r="BB33" i="65"/>
  <c r="BA33" i="65"/>
  <c r="BE33" i="65"/>
  <c r="BA494" i="65"/>
  <c r="BB494" i="65"/>
  <c r="BE494" i="65"/>
  <c r="BG378" i="65"/>
  <c r="BF378" i="65"/>
  <c r="BG96" i="65"/>
  <c r="BF96" i="65"/>
  <c r="AT124" i="65"/>
  <c r="AS124" i="65"/>
  <c r="BB72" i="65"/>
  <c r="BA72" i="65"/>
  <c r="BE72" i="65"/>
  <c r="BD197" i="65"/>
  <c r="BC197" i="65"/>
  <c r="AV459" i="65"/>
  <c r="AZ459" i="65"/>
  <c r="AW459" i="65"/>
  <c r="BA342" i="65"/>
  <c r="BE342" i="65"/>
  <c r="BB342" i="65"/>
  <c r="BA350" i="65"/>
  <c r="BB350" i="65"/>
  <c r="BE350" i="65"/>
  <c r="AT170" i="65"/>
  <c r="AS170" i="65"/>
  <c r="AY237" i="65"/>
  <c r="AX237" i="65"/>
  <c r="BI201" i="65"/>
  <c r="BH201" i="65"/>
  <c r="BK201" i="65" s="1"/>
  <c r="BB11" i="65"/>
  <c r="BA11" i="65"/>
  <c r="BE11" i="65"/>
  <c r="AY393" i="65"/>
  <c r="AX393" i="65"/>
  <c r="BE316" i="65"/>
  <c r="BA316" i="65"/>
  <c r="BB316" i="65"/>
  <c r="AY226" i="65"/>
  <c r="AX226" i="65"/>
  <c r="AV194" i="65"/>
  <c r="AZ194" i="65"/>
  <c r="AW194" i="65"/>
  <c r="BB37" i="65"/>
  <c r="BA37" i="65"/>
  <c r="BE37" i="65"/>
  <c r="BI95" i="65"/>
  <c r="BH95" i="65"/>
  <c r="BK95" i="65" s="1"/>
  <c r="BD50" i="65"/>
  <c r="BC50" i="65"/>
  <c r="AY369" i="65"/>
  <c r="AX369" i="65"/>
  <c r="BB214" i="65"/>
  <c r="BA214" i="65"/>
  <c r="BE214" i="65"/>
  <c r="AV198" i="65"/>
  <c r="AZ198" i="65"/>
  <c r="AW198" i="65"/>
  <c r="BG434" i="65"/>
  <c r="BF434" i="65"/>
  <c r="AT407" i="65"/>
  <c r="AS407" i="65"/>
  <c r="AZ337" i="65"/>
  <c r="AW337" i="65"/>
  <c r="AV337" i="65"/>
  <c r="AZ309" i="65"/>
  <c r="AV309" i="65"/>
  <c r="AW309" i="65"/>
  <c r="BD156" i="65"/>
  <c r="BC156" i="65"/>
  <c r="BB102" i="65"/>
  <c r="BA102" i="65"/>
  <c r="BE102" i="65"/>
  <c r="AT114" i="65"/>
  <c r="AS114" i="65"/>
  <c r="BD239" i="65"/>
  <c r="BC239" i="65"/>
  <c r="AZ349" i="65"/>
  <c r="AV349" i="65"/>
  <c r="AW349" i="65"/>
  <c r="AS196" i="65"/>
  <c r="AT196" i="65"/>
  <c r="BD255" i="65"/>
  <c r="BC255" i="65"/>
  <c r="AW490" i="65"/>
  <c r="AV490" i="65"/>
  <c r="AZ490" i="65"/>
  <c r="AY315" i="65"/>
  <c r="AX315" i="65"/>
  <c r="AV174" i="65"/>
  <c r="AZ174" i="65"/>
  <c r="AW174" i="65"/>
  <c r="BD42" i="65"/>
  <c r="BC42" i="65"/>
  <c r="BE221" i="65"/>
  <c r="BB221" i="65"/>
  <c r="BA221" i="65"/>
  <c r="AW445" i="65"/>
  <c r="AV445" i="65"/>
  <c r="AZ445" i="65"/>
  <c r="AV463" i="65"/>
  <c r="AZ463" i="65"/>
  <c r="AW463" i="65"/>
  <c r="BE495" i="65"/>
  <c r="BA495" i="65"/>
  <c r="BB495" i="65"/>
  <c r="BE277" i="65"/>
  <c r="BB277" i="65"/>
  <c r="BA277" i="65"/>
  <c r="BB234" i="65"/>
  <c r="BA234" i="65"/>
  <c r="BE234" i="65"/>
  <c r="BF452" i="65"/>
  <c r="BG452" i="65"/>
  <c r="BE448" i="65"/>
  <c r="BB448" i="65"/>
  <c r="BA448" i="65"/>
  <c r="BD36" i="65"/>
  <c r="BC36" i="65"/>
  <c r="AZ116" i="65"/>
  <c r="AW116" i="65"/>
  <c r="AV116" i="65"/>
  <c r="AY466" i="65"/>
  <c r="AX466" i="65"/>
  <c r="AW9" i="65"/>
  <c r="AV9" i="65"/>
  <c r="AZ9" i="65"/>
  <c r="AY179" i="65"/>
  <c r="AX179" i="65"/>
  <c r="BG371" i="65"/>
  <c r="BF371" i="65"/>
  <c r="AV400" i="65"/>
  <c r="AZ400" i="65"/>
  <c r="AW400" i="65"/>
  <c r="BI103" i="65"/>
  <c r="BH103" i="65"/>
  <c r="BK103" i="65" s="1"/>
  <c r="AY361" i="65"/>
  <c r="AX361" i="65"/>
  <c r="BC324" i="65"/>
  <c r="BD324" i="65"/>
  <c r="AV192" i="65"/>
  <c r="AZ192" i="65"/>
  <c r="AW192" i="65"/>
  <c r="AY289" i="65"/>
  <c r="AX289" i="65"/>
  <c r="AX314" i="65"/>
  <c r="AY314" i="65"/>
  <c r="BD231" i="65"/>
  <c r="BC231" i="65"/>
  <c r="AX41" i="65"/>
  <c r="AY41" i="65"/>
  <c r="AY132" i="65"/>
  <c r="AX132" i="65"/>
  <c r="AZ284" i="65"/>
  <c r="AW284" i="65"/>
  <c r="AV284" i="65"/>
  <c r="AY229" i="65"/>
  <c r="AX229" i="65"/>
  <c r="AT416" i="65"/>
  <c r="AS416" i="65"/>
  <c r="AT186" i="65"/>
  <c r="AS186" i="65"/>
  <c r="AT152" i="65"/>
  <c r="AS152" i="65"/>
  <c r="AX70" i="65"/>
  <c r="AY70" i="65"/>
  <c r="BD6" i="65"/>
  <c r="BC6" i="65"/>
  <c r="BG389" i="65"/>
  <c r="BF389" i="65"/>
  <c r="AZ294" i="65"/>
  <c r="AV294" i="65"/>
  <c r="AW294" i="65"/>
  <c r="AV422" i="65"/>
  <c r="AZ422" i="65"/>
  <c r="AW422" i="65"/>
  <c r="AV200" i="65"/>
  <c r="AZ200" i="65"/>
  <c r="AW200" i="65"/>
  <c r="BI92" i="65"/>
  <c r="BH92" i="65"/>
  <c r="BK92" i="65" s="1"/>
  <c r="BE496" i="65"/>
  <c r="BA496" i="65"/>
  <c r="BB496" i="65"/>
  <c r="BD146" i="65"/>
  <c r="BC146" i="65"/>
  <c r="BB506" i="65"/>
  <c r="BA506" i="65"/>
  <c r="BE506" i="65"/>
  <c r="AY257" i="65"/>
  <c r="AX257" i="65"/>
  <c r="BF387" i="65"/>
  <c r="BG387" i="65"/>
  <c r="BE392" i="65"/>
  <c r="BB392" i="65"/>
  <c r="BA392" i="65"/>
  <c r="AS202" i="65"/>
  <c r="AT202" i="65"/>
  <c r="AZ122" i="65"/>
  <c r="AW122" i="65"/>
  <c r="AV122" i="65"/>
  <c r="AY236" i="65"/>
  <c r="AX236" i="65"/>
  <c r="BC208" i="65"/>
  <c r="BD208" i="65"/>
  <c r="BI80" i="65"/>
  <c r="BH80" i="65"/>
  <c r="BK80" i="65" s="1"/>
  <c r="AY245" i="65"/>
  <c r="AX245" i="65"/>
  <c r="BB47" i="65"/>
  <c r="BA47" i="65"/>
  <c r="BE47" i="65"/>
  <c r="AT411" i="65"/>
  <c r="AS411" i="65"/>
  <c r="AY205" i="65"/>
  <c r="AX205" i="65"/>
  <c r="BB142" i="65"/>
  <c r="BA142" i="65"/>
  <c r="BE142" i="65"/>
  <c r="BE183" i="65"/>
  <c r="BA183" i="65"/>
  <c r="BB183" i="65"/>
  <c r="AY121" i="65"/>
  <c r="AX121" i="65"/>
  <c r="AX29" i="65"/>
  <c r="AY29" i="65"/>
  <c r="AY177" i="65"/>
  <c r="AX177" i="65"/>
  <c r="AZ485" i="65"/>
  <c r="AW485" i="65"/>
  <c r="AV485" i="65"/>
  <c r="AX45" i="65"/>
  <c r="AY45" i="65"/>
  <c r="AS134" i="65"/>
  <c r="AT134" i="65"/>
  <c r="BG440" i="65"/>
  <c r="BF440" i="65"/>
  <c r="BB17" i="65"/>
  <c r="BE17" i="65"/>
  <c r="BA17" i="65"/>
  <c r="BD10" i="65"/>
  <c r="BC10" i="65"/>
  <c r="AZ477" i="65"/>
  <c r="AV477" i="65"/>
  <c r="AW477" i="65"/>
  <c r="AT31" i="65"/>
  <c r="AS31" i="65"/>
  <c r="AX381" i="65"/>
  <c r="AY381" i="65"/>
  <c r="BE396" i="65"/>
  <c r="BB396" i="65"/>
  <c r="BA396" i="65"/>
  <c r="BE328" i="65"/>
  <c r="BB328" i="65"/>
  <c r="BA328" i="65"/>
  <c r="BF168" i="65"/>
  <c r="BG168" i="65"/>
  <c r="AX306" i="65"/>
  <c r="AY306" i="65"/>
  <c r="BA307" i="65"/>
  <c r="BE307" i="65"/>
  <c r="BB307" i="65"/>
  <c r="AZ507" i="65"/>
  <c r="AW507" i="65"/>
  <c r="AV507" i="65"/>
  <c r="BE308" i="65"/>
  <c r="BB308" i="65"/>
  <c r="BA308" i="65"/>
  <c r="BI107" i="65"/>
  <c r="BH107" i="65"/>
  <c r="BK107" i="65" s="1"/>
  <c r="AY479" i="65"/>
  <c r="AX479" i="65"/>
  <c r="BE488" i="65"/>
  <c r="BA488" i="65"/>
  <c r="BB488" i="65"/>
  <c r="BE123" i="65"/>
  <c r="BB123" i="65"/>
  <c r="BA123" i="65"/>
  <c r="BD439" i="65"/>
  <c r="BC439" i="65"/>
  <c r="BB228" i="65"/>
  <c r="BA228" i="65"/>
  <c r="BE228" i="65"/>
  <c r="BB299" i="65"/>
  <c r="BE299" i="65"/>
  <c r="BA299" i="65"/>
  <c r="AV427" i="65"/>
  <c r="AZ427" i="65"/>
  <c r="AW427" i="65"/>
  <c r="BB365" i="65"/>
  <c r="BA365" i="65"/>
  <c r="BE365" i="65"/>
  <c r="BG399" i="65"/>
  <c r="BF399" i="65"/>
  <c r="AV130" i="65"/>
  <c r="AZ130" i="65"/>
  <c r="AW130" i="65"/>
  <c r="AY265" i="65"/>
  <c r="AX265" i="65"/>
  <c r="AY269" i="65"/>
  <c r="AX269" i="65"/>
  <c r="BC204" i="65"/>
  <c r="BD204" i="65"/>
  <c r="AX176" i="65"/>
  <c r="AY176" i="65"/>
  <c r="BC74" i="65"/>
  <c r="BD74" i="65"/>
  <c r="AX172" i="65"/>
  <c r="AY172" i="65"/>
  <c r="BG160" i="65"/>
  <c r="BF160" i="65"/>
  <c r="AX345" i="65"/>
  <c r="AY345" i="65"/>
  <c r="BG438" i="65"/>
  <c r="BF438" i="65"/>
  <c r="AT319" i="65"/>
  <c r="AS319" i="65"/>
  <c r="BD65" i="65"/>
  <c r="BC65" i="65"/>
  <c r="BD243" i="65"/>
  <c r="BC243" i="65"/>
  <c r="AV428" i="65"/>
  <c r="AZ428" i="65"/>
  <c r="AW428" i="65"/>
  <c r="AY494" i="65"/>
  <c r="AX494" i="65"/>
  <c r="BD40" i="65"/>
  <c r="BC40" i="65"/>
  <c r="AT317" i="65"/>
  <c r="AS317" i="65"/>
  <c r="AZ124" i="65"/>
  <c r="AW124" i="65"/>
  <c r="AV124" i="65"/>
  <c r="AT335" i="65"/>
  <c r="AS335" i="65"/>
  <c r="BI105" i="65"/>
  <c r="BH105" i="65"/>
  <c r="BK105" i="65" s="1"/>
  <c r="BG197" i="65"/>
  <c r="BF197" i="65"/>
  <c r="AY342" i="65"/>
  <c r="AX342" i="65"/>
  <c r="AY350" i="65"/>
  <c r="AX350" i="65"/>
  <c r="AT292" i="65"/>
  <c r="AS292" i="65"/>
  <c r="AV170" i="65"/>
  <c r="AZ170" i="65"/>
  <c r="AW170" i="65"/>
  <c r="BD458" i="65"/>
  <c r="BC458" i="65"/>
  <c r="AW297" i="65"/>
  <c r="AZ297" i="65"/>
  <c r="AV297" i="65"/>
  <c r="AY384" i="65"/>
  <c r="AX384" i="65"/>
  <c r="BB393" i="65"/>
  <c r="BE393" i="65"/>
  <c r="BA393" i="65"/>
  <c r="AY316" i="65"/>
  <c r="AX316" i="65"/>
  <c r="BG271" i="65"/>
  <c r="BF271" i="65"/>
  <c r="AX322" i="65"/>
  <c r="AY322" i="65"/>
  <c r="BF14" i="65"/>
  <c r="BG14" i="65"/>
  <c r="BG50" i="65"/>
  <c r="BF50" i="65"/>
  <c r="BB369" i="65"/>
  <c r="BA369" i="65"/>
  <c r="BE369" i="65"/>
  <c r="AY214" i="65"/>
  <c r="AX214" i="65"/>
  <c r="AY510" i="65"/>
  <c r="AX510" i="65"/>
  <c r="AY480" i="65"/>
  <c r="AX480" i="65"/>
  <c r="BB164" i="65"/>
  <c r="BE164" i="65"/>
  <c r="BA164" i="65"/>
  <c r="AV407" i="65"/>
  <c r="AZ407" i="65"/>
  <c r="AW407" i="65"/>
  <c r="BB347" i="65"/>
  <c r="BE347" i="65"/>
  <c r="BA347" i="65"/>
  <c r="BD58" i="65"/>
  <c r="BC58" i="65"/>
  <c r="AY366" i="65"/>
  <c r="AX366" i="65"/>
  <c r="BE476" i="65"/>
  <c r="BB476" i="65"/>
  <c r="BA476" i="65"/>
  <c r="BD59" i="65"/>
  <c r="BC59" i="65"/>
  <c r="BF59" i="65"/>
  <c r="BG59" i="65"/>
  <c r="BE159" i="65"/>
  <c r="BB159" i="65"/>
  <c r="BA159" i="65"/>
  <c r="BE279" i="65"/>
  <c r="BB279" i="65"/>
  <c r="BA279" i="65"/>
  <c r="AZ509" i="65"/>
  <c r="AW509" i="65"/>
  <c r="AV509" i="65"/>
  <c r="AZ114" i="65"/>
  <c r="AW114" i="65"/>
  <c r="AV114" i="65"/>
  <c r="AX39" i="65"/>
  <c r="AY39" i="65"/>
  <c r="BB246" i="65"/>
  <c r="BA246" i="65"/>
  <c r="BE246" i="65"/>
  <c r="BG239" i="65"/>
  <c r="BF239" i="65"/>
  <c r="BC514" i="65"/>
  <c r="BD514" i="65"/>
  <c r="AT349" i="65"/>
  <c r="AS349" i="65"/>
  <c r="AZ313" i="65"/>
  <c r="AW313" i="65"/>
  <c r="AV313" i="65"/>
  <c r="AV196" i="65"/>
  <c r="AZ196" i="65"/>
  <c r="AW196" i="65"/>
  <c r="BE55" i="65"/>
  <c r="BB55" i="65"/>
  <c r="BA55" i="65"/>
  <c r="BA315" i="65"/>
  <c r="BE315" i="65"/>
  <c r="BB315" i="65"/>
  <c r="AT174" i="65"/>
  <c r="AS174" i="65"/>
  <c r="BG42" i="65"/>
  <c r="BF42" i="65"/>
  <c r="AX336" i="65"/>
  <c r="AY336" i="65"/>
  <c r="AV420" i="65"/>
  <c r="AZ420" i="65"/>
  <c r="AW420" i="65"/>
  <c r="BB21" i="65"/>
  <c r="BA21" i="65"/>
  <c r="BE21" i="65"/>
  <c r="AY277" i="65"/>
  <c r="AX277" i="65"/>
  <c r="AY234" i="65"/>
  <c r="AX234" i="65"/>
  <c r="AY432" i="65"/>
  <c r="AX432" i="65"/>
  <c r="BB19" i="65"/>
  <c r="BA19" i="65"/>
  <c r="BE19" i="65"/>
  <c r="BG36" i="65"/>
  <c r="BF36" i="65"/>
  <c r="BE466" i="65"/>
  <c r="BB466" i="65"/>
  <c r="BA466" i="65"/>
  <c r="AT473" i="65"/>
  <c r="AS473" i="65"/>
  <c r="AZ444" i="65"/>
  <c r="AV444" i="65"/>
  <c r="AW444" i="65"/>
  <c r="BD371" i="65"/>
  <c r="BC371" i="65"/>
  <c r="AY25" i="65"/>
  <c r="AX25" i="65"/>
  <c r="AT400" i="65"/>
  <c r="AS400" i="65"/>
  <c r="AW504" i="65"/>
  <c r="AV504" i="65"/>
  <c r="AZ504" i="65"/>
  <c r="BD374" i="65"/>
  <c r="BC374" i="65"/>
  <c r="BB361" i="65"/>
  <c r="BA361" i="65"/>
  <c r="BE361" i="65"/>
  <c r="AY282" i="65"/>
  <c r="AX282" i="65"/>
  <c r="BB259" i="65"/>
  <c r="BE259" i="65"/>
  <c r="BA259" i="65"/>
  <c r="BC100" i="65"/>
  <c r="BD100" i="65"/>
  <c r="AY133" i="65"/>
  <c r="AX133" i="65"/>
  <c r="BG231" i="65"/>
  <c r="BF231" i="65"/>
  <c r="BA56" i="65"/>
  <c r="BB56" i="65"/>
  <c r="BE56" i="65"/>
  <c r="AY475" i="65"/>
  <c r="AX475" i="65"/>
  <c r="AY207" i="65"/>
  <c r="AX207" i="65"/>
  <c r="BA498" i="65"/>
  <c r="BB498" i="65"/>
  <c r="BE498" i="65"/>
  <c r="AV418" i="65"/>
  <c r="AZ418" i="65"/>
  <c r="AW418" i="65"/>
  <c r="AX51" i="65"/>
  <c r="AY51" i="65"/>
  <c r="BF6" i="65"/>
  <c r="BG6" i="65"/>
  <c r="BD389" i="65"/>
  <c r="BC389" i="65"/>
  <c r="AV404" i="65"/>
  <c r="AZ404" i="65"/>
  <c r="AW404" i="65"/>
  <c r="AX513" i="65"/>
  <c r="AY513" i="65"/>
  <c r="BG110" i="65"/>
  <c r="BF110" i="65"/>
  <c r="AT422" i="65"/>
  <c r="AS422" i="65"/>
  <c r="AX496" i="65"/>
  <c r="AY496" i="65"/>
  <c r="BB257" i="65"/>
  <c r="BA257" i="65"/>
  <c r="BE257" i="65"/>
  <c r="BC368" i="65"/>
  <c r="BD368" i="65"/>
  <c r="BD387" i="65"/>
  <c r="BC387" i="65"/>
  <c r="AY304" i="65"/>
  <c r="AX304" i="65"/>
  <c r="AY212" i="65"/>
  <c r="AX212" i="65"/>
  <c r="BE512" i="65"/>
  <c r="BB512" i="65"/>
  <c r="BA512" i="65"/>
  <c r="AV202" i="65"/>
  <c r="AW202" i="65"/>
  <c r="AZ202" i="65"/>
  <c r="BB236" i="65"/>
  <c r="BA236" i="65"/>
  <c r="BE236" i="65"/>
  <c r="BC283" i="65"/>
  <c r="BD283" i="65"/>
  <c r="BB310" i="65"/>
  <c r="BE310" i="65"/>
  <c r="BA310" i="65"/>
  <c r="AT296" i="65"/>
  <c r="AS296" i="65"/>
  <c r="AV411" i="65"/>
  <c r="AZ411" i="65"/>
  <c r="AW411" i="65"/>
  <c r="AX90" i="65"/>
  <c r="AY90" i="65"/>
  <c r="BC173" i="65"/>
  <c r="BD173" i="65"/>
  <c r="BC139" i="65"/>
  <c r="BD139" i="65"/>
  <c r="AX53" i="65"/>
  <c r="AY53" i="65"/>
  <c r="AX281" i="65"/>
  <c r="AY281" i="65"/>
  <c r="BB78" i="65"/>
  <c r="BA78" i="65"/>
  <c r="BE78" i="65"/>
  <c r="BD386" i="65"/>
  <c r="BC386" i="65"/>
  <c r="BI185" i="65"/>
  <c r="BH185" i="65"/>
  <c r="BK185" i="65" s="1"/>
  <c r="AX27" i="65"/>
  <c r="AY27" i="65"/>
  <c r="BE177" i="65"/>
  <c r="BB177" i="65"/>
  <c r="BA177" i="65"/>
  <c r="AT485" i="65"/>
  <c r="AS485" i="65"/>
  <c r="AV134" i="65"/>
  <c r="AZ134" i="65"/>
  <c r="AW134" i="65"/>
  <c r="BC169" i="65"/>
  <c r="BD169" i="65"/>
  <c r="BF10" i="65"/>
  <c r="BG10" i="65"/>
  <c r="AT419" i="65"/>
  <c r="AS419" i="65"/>
  <c r="AT477" i="65"/>
  <c r="AS477" i="65"/>
  <c r="BE119" i="65"/>
  <c r="BB119" i="65"/>
  <c r="BA119" i="65"/>
  <c r="AS190" i="65"/>
  <c r="AT190" i="65"/>
  <c r="BC175" i="65"/>
  <c r="BD175" i="65"/>
  <c r="AY377" i="65"/>
  <c r="AX377" i="65"/>
  <c r="AX318" i="65"/>
  <c r="AY318" i="65"/>
  <c r="AY396" i="65"/>
  <c r="AX396" i="65"/>
  <c r="BD168" i="65"/>
  <c r="BC168" i="65"/>
  <c r="AS326" i="65"/>
  <c r="AT326" i="65"/>
  <c r="AX488" i="65"/>
  <c r="AY488" i="65"/>
  <c r="AY123" i="65"/>
  <c r="AX123" i="65"/>
  <c r="BB465" i="65"/>
  <c r="BE465" i="65"/>
  <c r="BA465" i="65"/>
  <c r="AY398" i="65"/>
  <c r="AX398" i="65"/>
  <c r="AZ353" i="65"/>
  <c r="AW353" i="65"/>
  <c r="AV353" i="65"/>
  <c r="AY299" i="65"/>
  <c r="AX299" i="65"/>
  <c r="BC86" i="65"/>
  <c r="BD86" i="65"/>
  <c r="BH97" i="65"/>
  <c r="BK97" i="65" s="1"/>
  <c r="BI97" i="65"/>
  <c r="BE113" i="65"/>
  <c r="BB113" i="65"/>
  <c r="BA113" i="65"/>
  <c r="BB321" i="65"/>
  <c r="BA321" i="65"/>
  <c r="BE321" i="65"/>
  <c r="BB265" i="65"/>
  <c r="BA265" i="65"/>
  <c r="BE265" i="65"/>
  <c r="BB269" i="65"/>
  <c r="BA269" i="65"/>
  <c r="BE269" i="65"/>
  <c r="BD191" i="65"/>
  <c r="BC191" i="65"/>
  <c r="BG397" i="65"/>
  <c r="BF397" i="65"/>
  <c r="BF431" i="65"/>
  <c r="BG431" i="65"/>
  <c r="BE511" i="65"/>
  <c r="BA511" i="65"/>
  <c r="BB511" i="65"/>
  <c r="BB218" i="65"/>
  <c r="BA218" i="65"/>
  <c r="BE218" i="65"/>
  <c r="BA354" i="65"/>
  <c r="BE354" i="65"/>
  <c r="BB354" i="65"/>
  <c r="AX331" i="65"/>
  <c r="AY331" i="65"/>
  <c r="BD160" i="65"/>
  <c r="BC160" i="65"/>
  <c r="AT417" i="65"/>
  <c r="AS417" i="65"/>
  <c r="BE345" i="65"/>
  <c r="BB345" i="65"/>
  <c r="BA345" i="65"/>
  <c r="AZ319" i="65"/>
  <c r="AW319" i="65"/>
  <c r="AV319" i="65"/>
  <c r="BF65" i="65"/>
  <c r="BG65" i="65"/>
  <c r="BG243" i="65"/>
  <c r="BF243" i="65"/>
  <c r="AT428" i="65"/>
  <c r="AS428" i="65"/>
  <c r="AX33" i="65"/>
  <c r="AY33" i="65"/>
  <c r="BD460" i="65"/>
  <c r="BC460" i="65"/>
  <c r="BH85" i="65"/>
  <c r="BK85" i="65" s="1"/>
  <c r="BI85" i="65"/>
  <c r="AX329" i="65"/>
  <c r="AY329" i="65"/>
  <c r="BG40" i="65"/>
  <c r="BF40" i="65"/>
  <c r="AZ317" i="65"/>
  <c r="AV317" i="65"/>
  <c r="AW317" i="65"/>
  <c r="BC96" i="65"/>
  <c r="BD96" i="65"/>
  <c r="AZ335" i="65"/>
  <c r="AV335" i="65"/>
  <c r="AW335" i="65"/>
  <c r="AY72" i="65"/>
  <c r="AX72" i="65"/>
  <c r="AZ501" i="65"/>
  <c r="AW501" i="65"/>
  <c r="AV501" i="65"/>
  <c r="AT472" i="65"/>
  <c r="AS472" i="65"/>
  <c r="AY213" i="65"/>
  <c r="AX213" i="65"/>
  <c r="AZ292" i="65"/>
  <c r="AW292" i="65"/>
  <c r="AV292" i="65"/>
  <c r="BE492" i="65"/>
  <c r="BA492" i="65"/>
  <c r="BB492" i="65"/>
  <c r="AW508" i="65"/>
  <c r="AV508" i="65"/>
  <c r="AZ508" i="65"/>
  <c r="BG458" i="65"/>
  <c r="BF458" i="65"/>
  <c r="AT297" i="65"/>
  <c r="AS297" i="65"/>
  <c r="AY11" i="65"/>
  <c r="AX11" i="65"/>
  <c r="BA338" i="65"/>
  <c r="BB338" i="65"/>
  <c r="BE338" i="65"/>
  <c r="BE384" i="65"/>
  <c r="BB384" i="65"/>
  <c r="BA384" i="65"/>
  <c r="BB15" i="65"/>
  <c r="BA15" i="65"/>
  <c r="BE15" i="65"/>
  <c r="BD271" i="65"/>
  <c r="BC271" i="65"/>
  <c r="AX37" i="65"/>
  <c r="AY37" i="65"/>
  <c r="BD151" i="65"/>
  <c r="BC151" i="65"/>
  <c r="AX164" i="65"/>
  <c r="AY164" i="65"/>
  <c r="AT285" i="65"/>
  <c r="AS285" i="65"/>
  <c r="BG58" i="65"/>
  <c r="BF58" i="65"/>
  <c r="BE366" i="65"/>
  <c r="BA366" i="65"/>
  <c r="BB366" i="65"/>
  <c r="AT128" i="65"/>
  <c r="AS128" i="65"/>
  <c r="BD26" i="65"/>
  <c r="BC26" i="65"/>
  <c r="AT509" i="65"/>
  <c r="AS509" i="65"/>
  <c r="BG76" i="65"/>
  <c r="BF76" i="65"/>
  <c r="BE117" i="65"/>
  <c r="BB117" i="65"/>
  <c r="BA117" i="65"/>
  <c r="AX102" i="65"/>
  <c r="AY102" i="65"/>
  <c r="AY246" i="65"/>
  <c r="AX246" i="65"/>
  <c r="BG216" i="65"/>
  <c r="BF216" i="65"/>
  <c r="BF514" i="65"/>
  <c r="BG514" i="65"/>
  <c r="BB49" i="65"/>
  <c r="BE49" i="65"/>
  <c r="BA49" i="65"/>
  <c r="AW478" i="65"/>
  <c r="AV478" i="65"/>
  <c r="AZ478" i="65"/>
  <c r="AT313" i="65"/>
  <c r="AS313" i="65"/>
  <c r="BB457" i="65"/>
  <c r="BE457" i="65"/>
  <c r="BA457" i="65"/>
  <c r="BB467" i="65"/>
  <c r="BE467" i="65"/>
  <c r="BA467" i="65"/>
  <c r="AV136" i="65"/>
  <c r="AZ136" i="65"/>
  <c r="AW136" i="65"/>
  <c r="BD470" i="65"/>
  <c r="BC470" i="65"/>
  <c r="AT420" i="65"/>
  <c r="AS420" i="65"/>
  <c r="AS263" i="65"/>
  <c r="AT263" i="65"/>
  <c r="BD8" i="65"/>
  <c r="BC8" i="65"/>
  <c r="AY181" i="65"/>
  <c r="AX181" i="65"/>
  <c r="BE141" i="65"/>
  <c r="BB141" i="65"/>
  <c r="BA141" i="65"/>
  <c r="BE432" i="65"/>
  <c r="BB432" i="65"/>
  <c r="BA432" i="65"/>
  <c r="BD436" i="65"/>
  <c r="BC436" i="65"/>
  <c r="AZ473" i="65"/>
  <c r="AW473" i="65"/>
  <c r="AV473" i="65"/>
  <c r="BD464" i="65"/>
  <c r="BC464" i="65"/>
  <c r="AX290" i="65"/>
  <c r="AY290" i="65"/>
  <c r="BE179" i="65"/>
  <c r="BB179" i="65"/>
  <c r="BA179" i="65"/>
  <c r="AT504" i="65"/>
  <c r="AS504" i="65"/>
  <c r="AY203" i="65"/>
  <c r="AX203" i="65"/>
  <c r="AY259" i="65"/>
  <c r="AX259" i="65"/>
  <c r="BB453" i="65"/>
  <c r="BE453" i="65"/>
  <c r="BA453" i="65"/>
  <c r="BE475" i="65"/>
  <c r="BA475" i="65"/>
  <c r="BB475" i="65"/>
  <c r="BA66" i="65"/>
  <c r="BE66" i="65"/>
  <c r="BB66" i="65"/>
  <c r="BE207" i="65"/>
  <c r="BB207" i="65"/>
  <c r="BA207" i="65"/>
  <c r="AT418" i="65"/>
  <c r="AS418" i="65"/>
  <c r="AT280" i="65"/>
  <c r="AS280" i="65"/>
  <c r="BD30" i="65"/>
  <c r="BC30" i="65"/>
  <c r="BG147" i="65"/>
  <c r="BF147" i="65"/>
  <c r="AT404" i="65"/>
  <c r="AS404" i="65"/>
  <c r="BB513" i="65"/>
  <c r="BE513" i="65"/>
  <c r="BA513" i="65"/>
  <c r="BB222" i="65"/>
  <c r="BA222" i="65"/>
  <c r="BE222" i="65"/>
  <c r="BB238" i="65"/>
  <c r="BA238" i="65"/>
  <c r="BE238" i="65"/>
  <c r="BB293" i="65"/>
  <c r="BA293" i="65"/>
  <c r="BE293" i="65"/>
  <c r="BE115" i="65"/>
  <c r="BB115" i="65"/>
  <c r="BA115" i="65"/>
  <c r="AY506" i="65"/>
  <c r="AX506" i="65"/>
  <c r="BG368" i="65"/>
  <c r="BF368" i="65"/>
  <c r="BD52" i="65"/>
  <c r="BC52" i="65"/>
  <c r="BB357" i="65"/>
  <c r="BA357" i="65"/>
  <c r="BE357" i="65"/>
  <c r="BA304" i="65"/>
  <c r="BE304" i="65"/>
  <c r="BB304" i="65"/>
  <c r="BB212" i="65"/>
  <c r="BA212" i="65"/>
  <c r="BE212" i="65"/>
  <c r="AX512" i="65"/>
  <c r="AY512" i="65"/>
  <c r="AT429" i="65"/>
  <c r="AS429" i="65"/>
  <c r="BB375" i="65"/>
  <c r="BE375" i="65"/>
  <c r="BA375" i="65"/>
  <c r="BE153" i="65"/>
  <c r="BB153" i="65"/>
  <c r="BA153" i="65"/>
  <c r="AT483" i="65"/>
  <c r="AS483" i="65"/>
  <c r="AZ503" i="65"/>
  <c r="AW503" i="65"/>
  <c r="AV503" i="65"/>
  <c r="AY373" i="65"/>
  <c r="AX373" i="65"/>
  <c r="BC18" i="65"/>
  <c r="BD18" i="65"/>
  <c r="BD235" i="65"/>
  <c r="BC235" i="65"/>
  <c r="AZ296" i="65"/>
  <c r="AV296" i="65"/>
  <c r="AW296" i="65"/>
  <c r="AX47" i="65"/>
  <c r="AY47" i="65"/>
  <c r="BG173" i="65"/>
  <c r="BF173" i="65"/>
  <c r="AY433" i="65"/>
  <c r="AX433" i="65"/>
  <c r="BG139" i="65"/>
  <c r="BF139" i="65"/>
  <c r="AY244" i="65"/>
  <c r="AX244" i="65"/>
  <c r="BG88" i="65"/>
  <c r="BF88" i="65"/>
  <c r="BG386" i="65"/>
  <c r="BF386" i="65"/>
  <c r="AV424" i="65"/>
  <c r="AZ424" i="65"/>
  <c r="AW424" i="65"/>
  <c r="AX339" i="65"/>
  <c r="AY339" i="65"/>
  <c r="AS352" i="65"/>
  <c r="AT352" i="65"/>
  <c r="BD163" i="65"/>
  <c r="BC163" i="65"/>
  <c r="AX305" i="65"/>
  <c r="AY305" i="65"/>
  <c r="AX17" i="65"/>
  <c r="AY17" i="65"/>
  <c r="BF169" i="65"/>
  <c r="BG169" i="65"/>
  <c r="AV419" i="65"/>
  <c r="AZ419" i="65"/>
  <c r="AW419" i="65"/>
  <c r="BF482" i="65"/>
  <c r="BG482" i="65"/>
  <c r="AY119" i="65"/>
  <c r="AX119" i="65"/>
  <c r="AT334" i="65"/>
  <c r="AS334" i="65"/>
  <c r="AV190" i="65"/>
  <c r="AZ190" i="65"/>
  <c r="AW190" i="65"/>
  <c r="BG175" i="65"/>
  <c r="BF175" i="65"/>
  <c r="BB377" i="65"/>
  <c r="BA377" i="65"/>
  <c r="BE377" i="65"/>
  <c r="BE275" i="65"/>
  <c r="BB275" i="65"/>
  <c r="BA275" i="65"/>
  <c r="BE332" i="65"/>
  <c r="BB332" i="65"/>
  <c r="BA332" i="65"/>
  <c r="AY328" i="65"/>
  <c r="AX328" i="65"/>
  <c r="BE301" i="65"/>
  <c r="BA301" i="65"/>
  <c r="BB301" i="65"/>
  <c r="AY155" i="65"/>
  <c r="AX155" i="65"/>
  <c r="AX308" i="65"/>
  <c r="AY308" i="65"/>
  <c r="BD382" i="65"/>
  <c r="BC382" i="65"/>
  <c r="BB479" i="65"/>
  <c r="BA479" i="65"/>
  <c r="BE479" i="65"/>
  <c r="AW326" i="65"/>
  <c r="AZ326" i="65"/>
  <c r="AV326" i="65"/>
  <c r="AY465" i="65"/>
  <c r="AX465" i="65"/>
  <c r="BE398" i="65"/>
  <c r="BB398" i="65"/>
  <c r="BA398" i="65"/>
  <c r="AT353" i="65"/>
  <c r="AS353" i="65"/>
  <c r="BD46" i="65"/>
  <c r="BC46" i="65"/>
  <c r="AT413" i="65"/>
  <c r="AS413" i="65"/>
  <c r="AY113" i="65"/>
  <c r="AX113" i="65"/>
  <c r="BG106" i="65"/>
  <c r="BF106" i="65"/>
  <c r="BD48" i="65"/>
  <c r="BC48" i="65"/>
  <c r="BD71" i="65"/>
  <c r="BC71" i="65"/>
  <c r="AS188" i="65"/>
  <c r="AT188" i="65"/>
  <c r="BG191" i="65"/>
  <c r="BF191" i="65"/>
  <c r="AS451" i="65"/>
  <c r="AT451" i="65"/>
  <c r="BE233" i="65"/>
  <c r="BB233" i="65"/>
  <c r="BA233" i="65"/>
  <c r="BD431" i="65"/>
  <c r="BC431" i="65"/>
  <c r="AT126" i="65"/>
  <c r="AS126" i="65"/>
  <c r="BI131" i="65"/>
  <c r="BH131" i="65"/>
  <c r="BK131" i="65" s="1"/>
  <c r="BG251" i="65"/>
  <c r="BF251" i="65"/>
  <c r="AT118" i="65"/>
  <c r="AS118" i="65"/>
  <c r="AY218" i="65"/>
  <c r="AX218" i="65"/>
  <c r="BE331" i="65"/>
  <c r="BB331" i="65"/>
  <c r="BA331" i="65"/>
  <c r="BG82" i="65"/>
  <c r="BF82" i="65"/>
  <c r="AV417" i="65"/>
  <c r="AZ417" i="65"/>
  <c r="AW417" i="65"/>
  <c r="BG144" i="65"/>
  <c r="BF144" i="65"/>
  <c r="AT158" i="65"/>
  <c r="AS158" i="65"/>
  <c r="BD215" i="65"/>
  <c r="BC215" i="65"/>
  <c r="AX140" i="65"/>
  <c r="AY140" i="65"/>
  <c r="AT278" i="65"/>
  <c r="AS278" i="65"/>
  <c r="AV426" i="65"/>
  <c r="AZ426" i="65"/>
  <c r="AW426" i="65"/>
  <c r="AV406" i="65"/>
  <c r="AZ406" i="65"/>
  <c r="AW406" i="65"/>
  <c r="BB363" i="65"/>
  <c r="BE363" i="65"/>
  <c r="BA363" i="65"/>
  <c r="BE329" i="65"/>
  <c r="BB329" i="65"/>
  <c r="BA329" i="65"/>
  <c r="BB471" i="65"/>
  <c r="BE471" i="65"/>
  <c r="BA471" i="65"/>
  <c r="BE456" i="65"/>
  <c r="BB456" i="65"/>
  <c r="BA456" i="65"/>
  <c r="AT501" i="65"/>
  <c r="AS501" i="65"/>
  <c r="AW472" i="65"/>
  <c r="AV472" i="65"/>
  <c r="AZ472" i="65"/>
  <c r="BE213" i="65"/>
  <c r="BB213" i="65"/>
  <c r="BA213" i="65"/>
  <c r="AX492" i="65"/>
  <c r="AY492" i="65"/>
  <c r="BD394" i="65"/>
  <c r="BC394" i="65"/>
  <c r="AT508" i="65"/>
  <c r="AS508" i="65"/>
  <c r="AY248" i="65"/>
  <c r="AX248" i="65"/>
  <c r="AX338" i="65"/>
  <c r="AY338" i="65"/>
  <c r="AY240" i="65"/>
  <c r="AX240" i="65"/>
  <c r="AX359" i="65"/>
  <c r="AY359" i="65"/>
  <c r="BD12" i="65"/>
  <c r="BC12" i="65"/>
  <c r="BG151" i="65"/>
  <c r="BF151" i="65"/>
  <c r="BE330" i="65"/>
  <c r="BB330" i="65"/>
  <c r="BA330" i="65"/>
  <c r="AY261" i="65"/>
  <c r="AX261" i="65"/>
  <c r="AX302" i="65"/>
  <c r="AY302" i="65"/>
  <c r="AT346" i="65"/>
  <c r="AS346" i="65"/>
  <c r="AW285" i="65"/>
  <c r="AZ285" i="65"/>
  <c r="AV285" i="65"/>
  <c r="BG94" i="65"/>
  <c r="BF94" i="65"/>
  <c r="AZ128" i="65"/>
  <c r="AW128" i="65"/>
  <c r="AV128" i="65"/>
  <c r="AY476" i="65"/>
  <c r="AX476" i="65"/>
  <c r="BG26" i="65"/>
  <c r="BF26" i="65"/>
  <c r="AT23" i="65"/>
  <c r="AS23" i="65"/>
  <c r="AX279" i="65"/>
  <c r="AY279" i="65"/>
  <c r="AY117" i="65"/>
  <c r="AX117" i="65"/>
  <c r="BC22" i="65"/>
  <c r="BD22" i="65"/>
  <c r="AY270" i="65"/>
  <c r="AX270" i="65"/>
  <c r="AT415" i="65"/>
  <c r="AS415" i="65"/>
  <c r="BF391" i="65"/>
  <c r="BG391" i="65"/>
  <c r="BG98" i="65"/>
  <c r="BF98" i="65"/>
  <c r="AT478" i="65"/>
  <c r="AS478" i="65"/>
  <c r="AY457" i="65"/>
  <c r="AX457" i="65"/>
  <c r="AY467" i="65"/>
  <c r="AX467" i="65"/>
  <c r="AX55" i="65"/>
  <c r="AY55" i="65"/>
  <c r="AT136" i="65"/>
  <c r="AS136" i="65"/>
  <c r="BE250" i="65"/>
  <c r="BB250" i="65"/>
  <c r="BA250" i="65"/>
  <c r="AV469" i="65"/>
  <c r="AZ469" i="65"/>
  <c r="AW469" i="65"/>
  <c r="BA500" i="65"/>
  <c r="BB500" i="65"/>
  <c r="BE500" i="65"/>
  <c r="BB383" i="65"/>
  <c r="BE383" i="65"/>
  <c r="BA383" i="65"/>
  <c r="AT409" i="65"/>
  <c r="AS409" i="65"/>
  <c r="BG8" i="65"/>
  <c r="BF8" i="65"/>
  <c r="AY21" i="65"/>
  <c r="AX21" i="65"/>
  <c r="BE181" i="65"/>
  <c r="BB181" i="65"/>
  <c r="BA181" i="65"/>
  <c r="AY141" i="65"/>
  <c r="AX141" i="65"/>
  <c r="AV408" i="65"/>
  <c r="AZ408" i="65"/>
  <c r="AW408" i="65"/>
  <c r="BG436" i="65"/>
  <c r="BF436" i="65"/>
  <c r="BD167" i="65"/>
  <c r="BC167" i="65"/>
  <c r="AV178" i="65"/>
  <c r="AZ178" i="65"/>
  <c r="AW178" i="65"/>
  <c r="AX19" i="65"/>
  <c r="AY19" i="65"/>
  <c r="BI104" i="65"/>
  <c r="BH104" i="65"/>
  <c r="BK104" i="65" s="1"/>
  <c r="AY220" i="65"/>
  <c r="AX220" i="65"/>
  <c r="BD20" i="65"/>
  <c r="BC20" i="65"/>
  <c r="BC149" i="65"/>
  <c r="BD149" i="65"/>
  <c r="AT444" i="65"/>
  <c r="AS444" i="65"/>
  <c r="BE290" i="65"/>
  <c r="BB290" i="65"/>
  <c r="BA290" i="65"/>
  <c r="AT405" i="65"/>
  <c r="AS405" i="65"/>
  <c r="BG374" i="65"/>
  <c r="BF374" i="65"/>
  <c r="BE203" i="65"/>
  <c r="BB203" i="65"/>
  <c r="BA203" i="65"/>
  <c r="BB282" i="65"/>
  <c r="BE282" i="65"/>
  <c r="BA282" i="65"/>
  <c r="AV150" i="65"/>
  <c r="AZ150" i="65"/>
  <c r="AW150" i="65"/>
  <c r="AY453" i="65"/>
  <c r="AX453" i="65"/>
  <c r="AX56" i="65"/>
  <c r="AY56" i="65"/>
  <c r="BI83" i="65"/>
  <c r="BH83" i="65"/>
  <c r="BK83" i="65" s="1"/>
  <c r="AT166" i="65"/>
  <c r="AS166" i="65"/>
  <c r="AY66" i="65"/>
  <c r="AX66" i="65"/>
  <c r="AY498" i="65"/>
  <c r="AX498" i="65"/>
  <c r="BD16" i="65"/>
  <c r="BC16" i="65"/>
  <c r="BD4" i="65"/>
  <c r="BC4" i="65"/>
  <c r="AZ280" i="65"/>
  <c r="AW280" i="65"/>
  <c r="AV280" i="65"/>
  <c r="BG30" i="65"/>
  <c r="BF30" i="65"/>
  <c r="AV414" i="65"/>
  <c r="AZ414" i="65"/>
  <c r="AW414" i="65"/>
  <c r="BB43" i="65"/>
  <c r="BE43" i="65"/>
  <c r="BA43" i="65"/>
  <c r="BB180" i="65"/>
  <c r="BE180" i="65"/>
  <c r="BA180" i="65"/>
  <c r="BB35" i="65"/>
  <c r="BA35" i="65"/>
  <c r="BE35" i="65"/>
  <c r="AY222" i="65"/>
  <c r="AX222" i="65"/>
  <c r="BC110" i="65"/>
  <c r="BD110" i="65"/>
  <c r="BA64" i="65"/>
  <c r="BE64" i="65"/>
  <c r="BB64" i="65"/>
  <c r="BD358" i="65"/>
  <c r="BC358" i="65"/>
  <c r="AY238" i="65"/>
  <c r="AX238" i="65"/>
  <c r="AY115" i="65"/>
  <c r="AX115" i="65"/>
  <c r="AY224" i="65"/>
  <c r="AX224" i="65"/>
  <c r="AV412" i="65"/>
  <c r="AZ412" i="65"/>
  <c r="AW412" i="65"/>
  <c r="BD223" i="65"/>
  <c r="BC223" i="65"/>
  <c r="BG52" i="65"/>
  <c r="BF52" i="65"/>
  <c r="AY357" i="65"/>
  <c r="AX357" i="65"/>
  <c r="AZ450" i="65"/>
  <c r="AW450" i="65"/>
  <c r="AV450" i="65"/>
  <c r="AV429" i="65"/>
  <c r="AZ429" i="65"/>
  <c r="AW429" i="65"/>
  <c r="AX375" i="65"/>
  <c r="AY375" i="65"/>
  <c r="AY310" i="65"/>
  <c r="AX310" i="65"/>
  <c r="BG395" i="65"/>
  <c r="BF395" i="65"/>
  <c r="AY153" i="65"/>
  <c r="AX153" i="65"/>
  <c r="BC474" i="65"/>
  <c r="BD474" i="65"/>
  <c r="BD454" i="65"/>
  <c r="BC454" i="65"/>
  <c r="AZ483" i="65"/>
  <c r="AW483" i="65"/>
  <c r="AV483" i="65"/>
  <c r="AT503" i="65"/>
  <c r="AS503" i="65"/>
  <c r="AZ499" i="65"/>
  <c r="AV499" i="65"/>
  <c r="AW499" i="65"/>
  <c r="BB373" i="65"/>
  <c r="BA373" i="65"/>
  <c r="BE373" i="65"/>
  <c r="AZ63" i="65"/>
  <c r="AV63" i="65"/>
  <c r="AW63" i="65"/>
  <c r="BG235" i="65"/>
  <c r="BF235" i="65"/>
  <c r="BD54" i="65"/>
  <c r="BC54" i="65"/>
  <c r="AT162" i="65"/>
  <c r="AS162" i="65"/>
  <c r="BG184" i="65"/>
  <c r="BF184" i="65"/>
  <c r="AT447" i="65"/>
  <c r="AS447" i="65"/>
  <c r="BD388" i="65"/>
  <c r="BC388" i="65"/>
  <c r="AT449" i="65"/>
  <c r="AS449" i="65"/>
  <c r="BB433" i="65"/>
  <c r="BE433" i="65"/>
  <c r="BA433" i="65"/>
  <c r="AX343" i="65"/>
  <c r="AY343" i="65"/>
  <c r="BB244" i="65"/>
  <c r="BA244" i="65"/>
  <c r="BE244" i="65"/>
  <c r="AX481" i="65"/>
  <c r="AY481" i="65"/>
  <c r="AX78" i="65"/>
  <c r="AY78" i="65"/>
  <c r="AT424" i="65"/>
  <c r="AS424" i="65"/>
  <c r="BB339" i="65"/>
  <c r="BA339" i="65"/>
  <c r="BE339" i="65"/>
  <c r="BG435" i="65"/>
  <c r="BF435" i="65"/>
  <c r="AZ69" i="65"/>
  <c r="AV69" i="65"/>
  <c r="AW69" i="65"/>
  <c r="BB13" i="65"/>
  <c r="BA13" i="65"/>
  <c r="BE13" i="65"/>
  <c r="AY209" i="65"/>
  <c r="AX209" i="65"/>
  <c r="AT505" i="65"/>
  <c r="AS505" i="65"/>
  <c r="AT425" i="65"/>
  <c r="AS425" i="65"/>
  <c r="AW352" i="65"/>
  <c r="AZ352" i="65"/>
  <c r="AV352" i="65"/>
  <c r="BG163" i="65"/>
  <c r="BF163" i="65"/>
  <c r="BE305" i="65"/>
  <c r="BA305" i="65"/>
  <c r="BB305" i="65"/>
  <c r="AT112" i="65"/>
  <c r="AS112" i="65"/>
  <c r="AX497" i="65"/>
  <c r="AY497" i="65"/>
  <c r="BB5" i="65"/>
  <c r="BA5" i="65"/>
  <c r="BE5" i="65"/>
  <c r="BC482" i="65"/>
  <c r="BD482" i="65"/>
  <c r="AX311" i="65"/>
  <c r="AY311" i="65"/>
  <c r="AW334" i="65"/>
  <c r="AV334" i="65"/>
  <c r="AZ334" i="65"/>
  <c r="AZ491" i="65"/>
  <c r="AV491" i="65"/>
  <c r="AW491" i="65"/>
  <c r="BE155" i="65"/>
  <c r="BA155" i="65"/>
  <c r="BB155" i="65"/>
  <c r="BF382" i="65"/>
  <c r="BG382" i="65"/>
  <c r="BE320" i="65"/>
  <c r="BB320" i="65"/>
  <c r="BA320" i="65"/>
  <c r="AT401" i="65"/>
  <c r="AS401" i="65"/>
  <c r="AY143" i="65"/>
  <c r="AX143" i="65"/>
  <c r="BE273" i="65"/>
  <c r="BA273" i="65"/>
  <c r="BB273" i="65"/>
  <c r="AY266" i="65"/>
  <c r="AX266" i="65"/>
  <c r="BG46" i="65"/>
  <c r="BF46" i="65"/>
  <c r="AV413" i="65"/>
  <c r="AZ413" i="65"/>
  <c r="AW413" i="65"/>
  <c r="BB7" i="65"/>
  <c r="BE7" i="65"/>
  <c r="BA7" i="65"/>
  <c r="BI135" i="65"/>
  <c r="BH135" i="65"/>
  <c r="BK135" i="65" s="1"/>
  <c r="BG48" i="65"/>
  <c r="BF48" i="65"/>
  <c r="AV188" i="65"/>
  <c r="AZ188" i="65"/>
  <c r="AW188" i="65"/>
  <c r="BC360" i="65"/>
  <c r="BD360" i="65"/>
  <c r="BB230" i="65"/>
  <c r="BA230" i="65"/>
  <c r="BE230" i="65"/>
  <c r="AV451" i="65"/>
  <c r="AZ451" i="65"/>
  <c r="AW451" i="65"/>
  <c r="AY233" i="65"/>
  <c r="AX233" i="65"/>
  <c r="BC397" i="65"/>
  <c r="BD397" i="65"/>
  <c r="BG108" i="65"/>
  <c r="BF108" i="65"/>
  <c r="AZ126" i="65"/>
  <c r="AW126" i="65"/>
  <c r="AV126" i="65"/>
  <c r="BD251" i="65"/>
  <c r="BC251" i="65"/>
  <c r="AZ118" i="65"/>
  <c r="AW118" i="65"/>
  <c r="AV118" i="65"/>
  <c r="AX354" i="65"/>
  <c r="AY354" i="65"/>
  <c r="AT340" i="65"/>
  <c r="AS340" i="65"/>
  <c r="BE254" i="65"/>
  <c r="BB254" i="65"/>
  <c r="BA254" i="65"/>
  <c r="BD44" i="65"/>
  <c r="BC44" i="65"/>
  <c r="BD144" i="65"/>
  <c r="BC144" i="65"/>
  <c r="AV158" i="65"/>
  <c r="AZ158" i="65"/>
  <c r="AW158" i="65"/>
  <c r="BF215" i="65"/>
  <c r="BG215" i="65"/>
  <c r="BG84" i="65"/>
  <c r="BF84" i="65"/>
  <c r="BB140" i="65"/>
  <c r="BE140" i="65"/>
  <c r="BA140" i="65"/>
  <c r="AZ278" i="65"/>
  <c r="AW278" i="65"/>
  <c r="AV278" i="65"/>
  <c r="AT426" i="65"/>
  <c r="AS426" i="65"/>
  <c r="AT406" i="65"/>
  <c r="AS406" i="65"/>
  <c r="AT325" i="65"/>
  <c r="AS325" i="65"/>
  <c r="AT323" i="65"/>
  <c r="AS323" i="65"/>
  <c r="AZ341" i="65"/>
  <c r="AW341" i="65"/>
  <c r="AV341" i="65"/>
  <c r="AX363" i="65"/>
  <c r="AY363" i="65"/>
  <c r="BF460" i="65"/>
  <c r="BG460" i="65"/>
  <c r="AT312" i="65"/>
  <c r="AS312" i="65"/>
  <c r="BB461" i="65"/>
  <c r="BE461" i="65"/>
  <c r="BA461" i="65"/>
  <c r="AY217" i="65"/>
  <c r="AX217" i="65"/>
  <c r="BD378" i="65"/>
  <c r="BC378" i="65"/>
  <c r="BA344" i="65"/>
  <c r="BE344" i="65"/>
  <c r="BB344" i="65"/>
  <c r="AY471" i="65"/>
  <c r="AX471" i="65"/>
  <c r="BB367" i="65"/>
  <c r="BE367" i="65"/>
  <c r="BA367" i="65"/>
  <c r="AY157" i="65"/>
  <c r="AX157" i="65"/>
  <c r="BG394" i="65"/>
  <c r="BF394" i="65"/>
  <c r="BE248" i="65"/>
  <c r="BB248" i="65"/>
  <c r="BA248" i="65"/>
  <c r="AS267" i="65"/>
  <c r="AT267" i="65"/>
  <c r="AY15" i="65"/>
  <c r="AX15" i="65"/>
  <c r="BB240" i="65"/>
  <c r="BA240" i="65"/>
  <c r="BE240" i="65"/>
  <c r="BB359" i="65"/>
  <c r="BE359" i="65"/>
  <c r="BA359" i="65"/>
  <c r="BE129" i="65"/>
  <c r="BB129" i="65"/>
  <c r="BA129" i="65"/>
  <c r="BF12" i="65"/>
  <c r="BG12" i="65"/>
  <c r="AV402" i="65"/>
  <c r="AZ402" i="65"/>
  <c r="AW402" i="65"/>
  <c r="AY390" i="65"/>
  <c r="AX390" i="65"/>
  <c r="BB261" i="65"/>
  <c r="BA261" i="65"/>
  <c r="BE261" i="65"/>
  <c r="BE302" i="65"/>
  <c r="BB302" i="65"/>
  <c r="BA302" i="65"/>
  <c r="AW346" i="65"/>
  <c r="AZ346" i="65"/>
  <c r="AV346" i="65"/>
  <c r="BC443" i="65"/>
  <c r="BD443" i="65"/>
  <c r="AT154" i="65"/>
  <c r="AS154" i="65"/>
  <c r="AY159" i="65"/>
  <c r="AX159" i="65"/>
  <c r="BB3" i="65"/>
  <c r="BA3" i="65"/>
  <c r="BE3" i="65"/>
  <c r="AW303" i="65"/>
  <c r="AV303" i="65"/>
  <c r="AZ303" i="65"/>
  <c r="AW23" i="65"/>
  <c r="AV23" i="65"/>
  <c r="AZ23" i="65"/>
  <c r="AS484" i="65"/>
  <c r="AT484" i="65"/>
  <c r="BE258" i="65"/>
  <c r="BB258" i="65"/>
  <c r="BA258" i="65"/>
  <c r="BC76" i="65"/>
  <c r="BD76" i="65"/>
  <c r="BF22" i="65"/>
  <c r="BG22" i="65"/>
  <c r="BE270" i="65"/>
  <c r="BB270" i="65"/>
  <c r="BA270" i="65"/>
  <c r="BC216" i="65"/>
  <c r="BD216" i="65"/>
  <c r="AV415" i="65"/>
  <c r="AZ415" i="65"/>
  <c r="AW415" i="65"/>
  <c r="AX49" i="65"/>
  <c r="AY49" i="65"/>
  <c r="BD391" i="65"/>
  <c r="BC391" i="65"/>
  <c r="BD32" i="65"/>
  <c r="BC32" i="65"/>
  <c r="BF470" i="65"/>
  <c r="BG470" i="65"/>
  <c r="AY250" i="65"/>
  <c r="AX250" i="65"/>
  <c r="AY500" i="65"/>
  <c r="AX500" i="65"/>
  <c r="AV263" i="65"/>
  <c r="AW263" i="65"/>
  <c r="AZ263" i="65"/>
  <c r="AV409" i="65"/>
  <c r="AZ409" i="65"/>
  <c r="AW409" i="65"/>
  <c r="AX495" i="65"/>
  <c r="AY495" i="65"/>
  <c r="BC376" i="65"/>
  <c r="BD376" i="65"/>
  <c r="AT403" i="65"/>
  <c r="AS403" i="65"/>
  <c r="AT408" i="65"/>
  <c r="AS408" i="65"/>
  <c r="BG167" i="65"/>
  <c r="BF167" i="65"/>
  <c r="BD452" i="65"/>
  <c r="BC452" i="65"/>
  <c r="BE287" i="65"/>
  <c r="BA287" i="65"/>
  <c r="BB287" i="65"/>
  <c r="BB220" i="65"/>
  <c r="BA220" i="65"/>
  <c r="BE220" i="65"/>
  <c r="BG20" i="65"/>
  <c r="BF20" i="65"/>
  <c r="BF149" i="65"/>
  <c r="BG149" i="65"/>
  <c r="BF464" i="65"/>
  <c r="BG464" i="65"/>
  <c r="AV405" i="65"/>
  <c r="AZ405" i="65"/>
  <c r="AW405" i="65"/>
  <c r="AY253" i="65"/>
  <c r="AX253" i="65"/>
  <c r="BB242" i="65"/>
  <c r="BA242" i="65"/>
  <c r="BE242" i="65"/>
  <c r="BE289" i="65"/>
  <c r="BB289" i="65"/>
  <c r="BA289" i="65"/>
  <c r="AT150" i="65"/>
  <c r="AS150" i="65"/>
  <c r="BB41" i="65"/>
  <c r="BE41" i="65"/>
  <c r="BA41" i="65"/>
  <c r="AV166" i="65"/>
  <c r="AZ166" i="65"/>
  <c r="AW166" i="65"/>
  <c r="AV186" i="65"/>
  <c r="AZ186" i="65"/>
  <c r="AW186" i="65"/>
  <c r="BG16" i="65"/>
  <c r="BF16" i="65"/>
  <c r="BF4" i="65"/>
  <c r="BG4" i="65"/>
  <c r="BA70" i="65"/>
  <c r="BE70" i="65"/>
  <c r="BB70" i="65"/>
  <c r="AT414" i="65"/>
  <c r="AS414" i="65"/>
  <c r="AX446" i="65"/>
  <c r="AY446" i="65"/>
  <c r="AX180" i="65"/>
  <c r="AY180" i="65"/>
  <c r="BG358" i="65"/>
  <c r="BF358" i="65"/>
  <c r="AT182" i="65"/>
  <c r="AS182" i="65"/>
  <c r="AY293" i="65"/>
  <c r="AX293" i="65"/>
  <c r="BG146" i="65"/>
  <c r="BF146" i="65"/>
  <c r="AT333" i="65"/>
  <c r="AS333" i="65"/>
  <c r="BB224" i="65"/>
  <c r="BA224" i="65"/>
  <c r="BE224" i="65"/>
  <c r="AT412" i="65"/>
  <c r="AS412" i="65"/>
  <c r="BA60" i="65"/>
  <c r="BE60" i="65"/>
  <c r="BB60" i="65"/>
  <c r="AV410" i="65"/>
  <c r="AZ410" i="65"/>
  <c r="AW410" i="65"/>
  <c r="BG223" i="65"/>
  <c r="BF223" i="65"/>
  <c r="BC372" i="65"/>
  <c r="BD372" i="65"/>
  <c r="AT421" i="65"/>
  <c r="AS421" i="65"/>
  <c r="AY232" i="65"/>
  <c r="AX232" i="65"/>
  <c r="AZ489" i="65"/>
  <c r="AW489" i="65"/>
  <c r="AV489" i="65"/>
  <c r="BD28" i="65"/>
  <c r="BC28" i="65"/>
  <c r="BG208" i="65"/>
  <c r="BF208" i="65"/>
  <c r="BG474" i="65"/>
  <c r="BF474" i="65"/>
  <c r="BF454" i="65"/>
  <c r="BG454" i="65"/>
  <c r="BB385" i="65"/>
  <c r="BE385" i="65"/>
  <c r="BA385" i="65"/>
  <c r="BB148" i="65"/>
  <c r="BE148" i="65"/>
  <c r="BA148" i="65"/>
  <c r="BE125" i="65"/>
  <c r="BB125" i="65"/>
  <c r="BA125" i="65"/>
  <c r="AT63" i="65"/>
  <c r="AS63" i="65"/>
  <c r="BG18" i="65"/>
  <c r="BF18" i="65"/>
  <c r="BG54" i="65"/>
  <c r="BF54" i="65"/>
  <c r="AV162" i="65"/>
  <c r="AZ162" i="65"/>
  <c r="AW162" i="65"/>
  <c r="BD184" i="65"/>
  <c r="BC184" i="65"/>
  <c r="AW447" i="65"/>
  <c r="AZ447" i="65"/>
  <c r="AV447" i="65"/>
  <c r="BD34" i="65"/>
  <c r="BC34" i="65"/>
  <c r="BG388" i="65"/>
  <c r="BF388" i="65"/>
  <c r="AW449" i="65"/>
  <c r="AZ449" i="65"/>
  <c r="AV449" i="65"/>
  <c r="AY249" i="65"/>
  <c r="AX249" i="65"/>
  <c r="BC88" i="65"/>
  <c r="BD88" i="65"/>
  <c r="BB29" i="65"/>
  <c r="BA29" i="65"/>
  <c r="BE29" i="65"/>
  <c r="BD435" i="65"/>
  <c r="BC435" i="65"/>
  <c r="AT69" i="65"/>
  <c r="AS69" i="65"/>
  <c r="BB45" i="65"/>
  <c r="BA45" i="65"/>
  <c r="BE45" i="65"/>
  <c r="BE209" i="65"/>
  <c r="BB209" i="65"/>
  <c r="BA209" i="65"/>
  <c r="AT120" i="65"/>
  <c r="AS120" i="65"/>
  <c r="AZ505" i="65"/>
  <c r="AV505" i="65"/>
  <c r="AW505" i="65"/>
  <c r="AV425" i="65"/>
  <c r="AZ425" i="65"/>
  <c r="AW425" i="65"/>
  <c r="BG437" i="65"/>
  <c r="BF437" i="65"/>
  <c r="AT423" i="65"/>
  <c r="AS423" i="65"/>
  <c r="AZ112" i="65"/>
  <c r="AW112" i="65"/>
  <c r="AV112" i="65"/>
  <c r="BE497" i="65"/>
  <c r="BA497" i="65"/>
  <c r="BB497" i="65"/>
  <c r="BE127" i="65"/>
  <c r="BB127" i="65"/>
  <c r="BA127" i="65"/>
  <c r="BE356" i="65"/>
  <c r="BA356" i="65"/>
  <c r="BB356" i="65"/>
  <c r="BD24" i="65"/>
  <c r="BC24" i="65"/>
  <c r="AW31" i="65"/>
  <c r="AV31" i="65"/>
  <c r="AZ31" i="65"/>
  <c r="BB381" i="65"/>
  <c r="BE381" i="65"/>
  <c r="BA381" i="65"/>
  <c r="AY275" i="65"/>
  <c r="AX275" i="65"/>
  <c r="BD227" i="65"/>
  <c r="BC227" i="65"/>
  <c r="AX332" i="65"/>
  <c r="AY332" i="65"/>
  <c r="BE262" i="65"/>
  <c r="BB262" i="65"/>
  <c r="BA262" i="65"/>
  <c r="AY300" i="65"/>
  <c r="AX300" i="65"/>
  <c r="AT491" i="65"/>
  <c r="AS491" i="65"/>
  <c r="AY301" i="65"/>
  <c r="AX301" i="65"/>
  <c r="BB486" i="65"/>
  <c r="BA486" i="65"/>
  <c r="BE486" i="65"/>
  <c r="BB206" i="65"/>
  <c r="BA206" i="65"/>
  <c r="BE206" i="65"/>
  <c r="AV401" i="65"/>
  <c r="AZ401" i="65"/>
  <c r="AW401" i="65"/>
  <c r="BE143" i="65"/>
  <c r="BB143" i="65"/>
  <c r="BA143" i="65"/>
  <c r="AY273" i="65"/>
  <c r="AX273" i="65"/>
  <c r="BE266" i="65"/>
  <c r="BB266" i="65"/>
  <c r="BA266" i="65"/>
  <c r="BH493" i="65"/>
  <c r="BK493" i="65" s="1"/>
  <c r="BI493" i="65"/>
  <c r="BI165" i="65"/>
  <c r="BH165" i="65"/>
  <c r="BK165" i="65" s="1"/>
  <c r="BE241" i="65"/>
  <c r="BB241" i="65"/>
  <c r="BA241" i="65"/>
  <c r="BB210" i="65"/>
  <c r="BA210" i="65"/>
  <c r="BE210" i="65"/>
  <c r="BC106" i="65"/>
  <c r="BD106" i="65"/>
  <c r="BF71" i="65"/>
  <c r="BG71" i="65"/>
  <c r="AY230" i="65"/>
  <c r="AX230" i="65"/>
  <c r="BE502" i="65"/>
  <c r="BB502" i="65"/>
  <c r="BA502" i="65"/>
  <c r="BG204" i="65"/>
  <c r="BF204" i="65"/>
  <c r="BG74" i="65"/>
  <c r="BF74" i="65"/>
  <c r="AS455" i="65"/>
  <c r="AT455" i="65"/>
  <c r="AW340" i="65"/>
  <c r="AZ340" i="65"/>
  <c r="AV340" i="65"/>
  <c r="BC137" i="65"/>
  <c r="BD137" i="65"/>
  <c r="BC82" i="65"/>
  <c r="BD82" i="65"/>
  <c r="AY254" i="65"/>
  <c r="AX254" i="65"/>
  <c r="AY379" i="65"/>
  <c r="AX379" i="65"/>
  <c r="BG44" i="65"/>
  <c r="BF44" i="65"/>
  <c r="BE225" i="65"/>
  <c r="BB225" i="65"/>
  <c r="BA225" i="65"/>
  <c r="BD38" i="65"/>
  <c r="BC38" i="65"/>
  <c r="AZ323" i="65"/>
  <c r="AW323" i="65"/>
  <c r="AV323" i="65"/>
  <c r="AT341" i="65"/>
  <c r="AS341" i="65"/>
  <c r="AW312" i="65"/>
  <c r="AV312" i="65"/>
  <c r="AZ312" i="65"/>
  <c r="AY461" i="65"/>
  <c r="AX461" i="65"/>
  <c r="BE217" i="65"/>
  <c r="BB217" i="65"/>
  <c r="BA217" i="65"/>
  <c r="AX344" i="65"/>
  <c r="AY344" i="65"/>
  <c r="AY456" i="65"/>
  <c r="AX456" i="65"/>
  <c r="AS459" i="65"/>
  <c r="AT459" i="65"/>
  <c r="AX367" i="65"/>
  <c r="AY367" i="65"/>
  <c r="BE157" i="65"/>
  <c r="BB157" i="65"/>
  <c r="BA157" i="65"/>
  <c r="BE237" i="65"/>
  <c r="BB237" i="65"/>
  <c r="BA237" i="65"/>
  <c r="AV267" i="65"/>
  <c r="AW267" i="65"/>
  <c r="AZ267" i="65"/>
  <c r="BB226" i="65"/>
  <c r="BA226" i="65"/>
  <c r="BE226" i="65"/>
  <c r="BB322" i="65"/>
  <c r="BA322" i="65"/>
  <c r="BE322" i="65"/>
  <c r="AS194" i="65"/>
  <c r="AT194" i="65"/>
  <c r="AY129" i="65"/>
  <c r="AX129" i="65"/>
  <c r="BD14" i="65"/>
  <c r="BC14" i="65"/>
  <c r="AX330" i="65"/>
  <c r="AY330" i="65"/>
  <c r="AT402" i="65"/>
  <c r="AS402" i="65"/>
  <c r="BA510" i="65"/>
  <c r="BE510" i="65"/>
  <c r="BB510" i="65"/>
  <c r="BE390" i="65"/>
  <c r="BB390" i="65"/>
  <c r="BA390" i="65"/>
  <c r="BB480" i="65"/>
  <c r="BA480" i="65"/>
  <c r="BE480" i="65"/>
  <c r="AS198" i="65"/>
  <c r="AT198" i="65"/>
  <c r="BD434" i="65"/>
  <c r="BC434" i="65"/>
  <c r="BG443" i="65"/>
  <c r="BF443" i="65"/>
  <c r="AX347" i="65"/>
  <c r="AY347" i="65"/>
  <c r="AV154" i="65"/>
  <c r="AZ154" i="65"/>
  <c r="AW154" i="65"/>
  <c r="AT337" i="65"/>
  <c r="AS337" i="65"/>
  <c r="AT309" i="65"/>
  <c r="AS309" i="65"/>
  <c r="BC94" i="65"/>
  <c r="BD94" i="65"/>
  <c r="AZ225" i="66"/>
  <c r="AV225" i="66"/>
  <c r="AW225" i="66"/>
  <c r="AT225" i="66"/>
  <c r="AS225" i="66"/>
  <c r="AP183" i="66"/>
  <c r="AM183" i="66"/>
  <c r="AL183" i="66"/>
  <c r="AJ183" i="66"/>
  <c r="AI183" i="66"/>
  <c r="BA450" i="66"/>
  <c r="BE450" i="66"/>
  <c r="BB450" i="66"/>
  <c r="AX450" i="66"/>
  <c r="AY450" i="66"/>
  <c r="AT477" i="66"/>
  <c r="AS477" i="66"/>
  <c r="AW477" i="66"/>
  <c r="AZ477" i="66"/>
  <c r="AV477" i="66"/>
  <c r="BF3" i="67"/>
  <c r="BG3" i="67"/>
  <c r="BC3" i="67"/>
  <c r="BD3" i="67"/>
  <c r="AI59" i="67"/>
  <c r="AJ59" i="67"/>
  <c r="AM59" i="67"/>
  <c r="AP59" i="67"/>
  <c r="AL59" i="67"/>
  <c r="AN169" i="66"/>
  <c r="AO169" i="66"/>
  <c r="AQ169" i="66"/>
  <c r="AU169" i="66"/>
  <c r="AR169" i="66"/>
  <c r="AU479" i="66"/>
  <c r="AR479" i="66"/>
  <c r="AQ479" i="66"/>
  <c r="AQ181" i="66"/>
  <c r="AU181" i="66"/>
  <c r="AR181" i="66"/>
  <c r="AU173" i="66"/>
  <c r="AR173" i="66"/>
  <c r="AQ173" i="66"/>
  <c r="AN479" i="66"/>
  <c r="AO479" i="66"/>
  <c r="AN181" i="66"/>
  <c r="AO181" i="66"/>
  <c r="AN173" i="66"/>
  <c r="AO173" i="66"/>
  <c r="AN417" i="66"/>
  <c r="AO417" i="66"/>
  <c r="AO165" i="66"/>
  <c r="AN165" i="66"/>
  <c r="AU437" i="66"/>
  <c r="AR437" i="66"/>
  <c r="AQ437" i="66"/>
  <c r="AR411" i="66"/>
  <c r="AU411" i="66"/>
  <c r="AQ411" i="66"/>
  <c r="AN437" i="66"/>
  <c r="AO437" i="66"/>
  <c r="AQ417" i="66"/>
  <c r="AR417" i="66"/>
  <c r="AU417" i="66"/>
  <c r="AN411" i="66"/>
  <c r="AO411" i="66"/>
  <c r="AS441" i="66"/>
  <c r="AT441" i="66"/>
  <c r="AR449" i="66"/>
  <c r="AQ449" i="66"/>
  <c r="AU449" i="66"/>
  <c r="AQ165" i="66"/>
  <c r="AU165" i="66"/>
  <c r="AR165" i="66"/>
  <c r="AR433" i="66"/>
  <c r="AQ433" i="66"/>
  <c r="AU433" i="66"/>
  <c r="AW441" i="66"/>
  <c r="AZ441" i="66"/>
  <c r="AV441" i="66"/>
  <c r="AO449" i="66"/>
  <c r="AN449" i="66"/>
  <c r="AN433" i="66"/>
  <c r="AO433" i="66"/>
  <c r="AN382" i="66"/>
  <c r="AO382" i="66"/>
  <c r="AV451" i="66"/>
  <c r="AZ451" i="66"/>
  <c r="AW451" i="66"/>
  <c r="AJ336" i="66"/>
  <c r="AI336" i="66"/>
  <c r="AO301" i="66"/>
  <c r="AN301" i="66"/>
  <c r="AS108" i="66"/>
  <c r="AT108" i="66"/>
  <c r="AN226" i="66"/>
  <c r="AO226" i="66"/>
  <c r="AS91" i="66"/>
  <c r="AT91" i="66"/>
  <c r="AL75" i="66"/>
  <c r="AP75" i="66"/>
  <c r="AM75" i="66"/>
  <c r="AJ342" i="66"/>
  <c r="AI342" i="66"/>
  <c r="AQ343" i="66"/>
  <c r="AR343" i="66"/>
  <c r="AU343" i="66"/>
  <c r="AQ208" i="66"/>
  <c r="AR208" i="66"/>
  <c r="AU208" i="66"/>
  <c r="AI264" i="66"/>
  <c r="AJ264" i="66"/>
  <c r="AS443" i="66"/>
  <c r="AT443" i="66"/>
  <c r="AL125" i="66"/>
  <c r="AP125" i="66"/>
  <c r="AM125" i="66"/>
  <c r="AL218" i="66"/>
  <c r="AP218" i="66"/>
  <c r="AM218" i="66"/>
  <c r="AN511" i="66"/>
  <c r="AO511" i="66"/>
  <c r="AR359" i="66"/>
  <c r="AU359" i="66"/>
  <c r="AQ359" i="66"/>
  <c r="AO316" i="66"/>
  <c r="AN316" i="66"/>
  <c r="AQ8" i="66"/>
  <c r="AR8" i="66"/>
  <c r="AU8" i="66"/>
  <c r="AS407" i="66"/>
  <c r="AT407" i="66"/>
  <c r="AO166" i="66"/>
  <c r="AN166" i="66"/>
  <c r="AW74" i="66"/>
  <c r="AZ74" i="66"/>
  <c r="AV74" i="66"/>
  <c r="AV47" i="66"/>
  <c r="AW47" i="66"/>
  <c r="AZ47" i="66"/>
  <c r="AQ279" i="66"/>
  <c r="AR279" i="66"/>
  <c r="AU279" i="66"/>
  <c r="AZ66" i="66"/>
  <c r="AW66" i="66"/>
  <c r="AV66" i="66"/>
  <c r="AZ140" i="66"/>
  <c r="AW140" i="66"/>
  <c r="AV140" i="66"/>
  <c r="AO482" i="66"/>
  <c r="AN482" i="66"/>
  <c r="AJ494" i="66"/>
  <c r="AI494" i="66"/>
  <c r="AO405" i="66"/>
  <c r="AN405" i="66"/>
  <c r="AZ98" i="66"/>
  <c r="AW98" i="66"/>
  <c r="AV98" i="66"/>
  <c r="AL261" i="66"/>
  <c r="AM261" i="66"/>
  <c r="AP261" i="66"/>
  <c r="AQ404" i="66"/>
  <c r="AR404" i="66"/>
  <c r="AU404" i="66"/>
  <c r="AJ298" i="66"/>
  <c r="AI298" i="66"/>
  <c r="AU416" i="66"/>
  <c r="AQ416" i="66"/>
  <c r="AR416" i="66"/>
  <c r="AR292" i="66"/>
  <c r="AU292" i="66"/>
  <c r="AQ292" i="66"/>
  <c r="AN478" i="66"/>
  <c r="AO478" i="66"/>
  <c r="AS100" i="66"/>
  <c r="AT100" i="66"/>
  <c r="AI376" i="66"/>
  <c r="AJ376" i="66"/>
  <c r="AJ338" i="66"/>
  <c r="AI338" i="66"/>
  <c r="AS451" i="66"/>
  <c r="AT451" i="66"/>
  <c r="AQ320" i="66"/>
  <c r="AR320" i="66"/>
  <c r="AU320" i="66"/>
  <c r="AR462" i="66"/>
  <c r="AQ462" i="66"/>
  <c r="AU462" i="66"/>
  <c r="AZ128" i="66"/>
  <c r="AW128" i="66"/>
  <c r="AV128" i="66"/>
  <c r="AZ110" i="66"/>
  <c r="AW110" i="66"/>
  <c r="AV110" i="66"/>
  <c r="AS40" i="66"/>
  <c r="AT40" i="66"/>
  <c r="AT386" i="66"/>
  <c r="AS386" i="66"/>
  <c r="AJ504" i="66"/>
  <c r="AI504" i="66"/>
  <c r="AN215" i="66"/>
  <c r="AO215" i="66"/>
  <c r="AI15" i="66"/>
  <c r="AJ15" i="66"/>
  <c r="AL364" i="66"/>
  <c r="AM364" i="66"/>
  <c r="AP364" i="66"/>
  <c r="AT144" i="66"/>
  <c r="AS144" i="66"/>
  <c r="AN432" i="66"/>
  <c r="AO432" i="66"/>
  <c r="AQ301" i="66"/>
  <c r="AR301" i="66"/>
  <c r="AU301" i="66"/>
  <c r="AJ408" i="66"/>
  <c r="AI408" i="66"/>
  <c r="AV77" i="66"/>
  <c r="AW77" i="66"/>
  <c r="AZ77" i="66"/>
  <c r="AU9" i="66"/>
  <c r="AQ9" i="66"/>
  <c r="AR9" i="66"/>
  <c r="AU164" i="66"/>
  <c r="AR164" i="66"/>
  <c r="AQ164" i="66"/>
  <c r="AN422" i="66"/>
  <c r="AO422" i="66"/>
  <c r="AJ286" i="66"/>
  <c r="AI286" i="66"/>
  <c r="AS102" i="66"/>
  <c r="AT102" i="66"/>
  <c r="AS190" i="66"/>
  <c r="AT190" i="66"/>
  <c r="AZ124" i="66"/>
  <c r="AW124" i="66"/>
  <c r="AV124" i="66"/>
  <c r="AV457" i="66"/>
  <c r="AZ457" i="66"/>
  <c r="AW457" i="66"/>
  <c r="AQ226" i="66"/>
  <c r="AU226" i="66"/>
  <c r="AR226" i="66"/>
  <c r="AO354" i="66"/>
  <c r="AN354" i="66"/>
  <c r="AP377" i="66"/>
  <c r="AM377" i="66"/>
  <c r="AL377" i="66"/>
  <c r="AJ322" i="66"/>
  <c r="AI322" i="66"/>
  <c r="AW262" i="66"/>
  <c r="AZ262" i="66"/>
  <c r="AV262" i="66"/>
  <c r="AQ401" i="66"/>
  <c r="AU401" i="66"/>
  <c r="AR401" i="66"/>
  <c r="AV91" i="66"/>
  <c r="AZ91" i="66"/>
  <c r="AW91" i="66"/>
  <c r="AR304" i="66"/>
  <c r="AU304" i="66"/>
  <c r="AQ304" i="66"/>
  <c r="AI282" i="66"/>
  <c r="AJ282" i="66"/>
  <c r="AV112" i="66"/>
  <c r="AW112" i="66"/>
  <c r="AZ112" i="66"/>
  <c r="AJ33" i="66"/>
  <c r="AI33" i="66"/>
  <c r="AW149" i="66"/>
  <c r="AV149" i="66"/>
  <c r="AZ149" i="66"/>
  <c r="AQ281" i="66"/>
  <c r="AU281" i="66"/>
  <c r="AR281" i="66"/>
  <c r="AO413" i="66"/>
  <c r="AN413" i="66"/>
  <c r="AW44" i="66"/>
  <c r="AZ44" i="66"/>
  <c r="AV44" i="66"/>
  <c r="AN209" i="66"/>
  <c r="AO209" i="66"/>
  <c r="AO103" i="66"/>
  <c r="AN103" i="66"/>
  <c r="AZ429" i="66"/>
  <c r="AW429" i="66"/>
  <c r="AV429" i="66"/>
  <c r="AO208" i="66"/>
  <c r="AN208" i="66"/>
  <c r="AN480" i="66"/>
  <c r="AO480" i="66"/>
  <c r="AO327" i="66"/>
  <c r="AN327" i="66"/>
  <c r="AN395" i="66"/>
  <c r="AO395" i="66"/>
  <c r="AJ125" i="66"/>
  <c r="AI125" i="66"/>
  <c r="AP356" i="66"/>
  <c r="AM356" i="66"/>
  <c r="AL356" i="66"/>
  <c r="AM288" i="66"/>
  <c r="AL288" i="66"/>
  <c r="AP288" i="66"/>
  <c r="AR513" i="66"/>
  <c r="AQ513" i="66"/>
  <c r="AU513" i="66"/>
  <c r="AJ485" i="66"/>
  <c r="AI485" i="66"/>
  <c r="AI218" i="66"/>
  <c r="AJ218" i="66"/>
  <c r="AO459" i="66"/>
  <c r="AN459" i="66"/>
  <c r="AP362" i="66"/>
  <c r="AL362" i="66"/>
  <c r="AM362" i="66"/>
  <c r="AS435" i="66"/>
  <c r="AT435" i="66"/>
  <c r="AQ467" i="66"/>
  <c r="AU467" i="66"/>
  <c r="AR467" i="66"/>
  <c r="AN390" i="66"/>
  <c r="AO390" i="66"/>
  <c r="AV35" i="66"/>
  <c r="AW35" i="66"/>
  <c r="AZ35" i="66"/>
  <c r="AQ188" i="66"/>
  <c r="AU188" i="66"/>
  <c r="AR188" i="66"/>
  <c r="AJ119" i="66"/>
  <c r="AI119" i="66"/>
  <c r="AV446" i="66"/>
  <c r="AZ446" i="66"/>
  <c r="AW446" i="66"/>
  <c r="AS54" i="66"/>
  <c r="AT54" i="66"/>
  <c r="AN254" i="66"/>
  <c r="AO254" i="66"/>
  <c r="AL127" i="66"/>
  <c r="AP127" i="66"/>
  <c r="AM127" i="66"/>
  <c r="AO309" i="66"/>
  <c r="AN309" i="66"/>
  <c r="AL129" i="66"/>
  <c r="AP129" i="66"/>
  <c r="AM129" i="66"/>
  <c r="AJ272" i="66"/>
  <c r="AI272" i="66"/>
  <c r="AT239" i="66"/>
  <c r="AS239" i="66"/>
  <c r="AO111" i="66"/>
  <c r="AN111" i="66"/>
  <c r="AQ507" i="66"/>
  <c r="AU507" i="66"/>
  <c r="AR507" i="66"/>
  <c r="AQ178" i="66"/>
  <c r="AU178" i="66"/>
  <c r="AR178" i="66"/>
  <c r="AJ87" i="66"/>
  <c r="AI87" i="66"/>
  <c r="AJ121" i="66"/>
  <c r="AI121" i="66"/>
  <c r="AJ93" i="66"/>
  <c r="AI93" i="66"/>
  <c r="AL306" i="66"/>
  <c r="AP306" i="66"/>
  <c r="AM306" i="66"/>
  <c r="AZ341" i="66"/>
  <c r="AV341" i="66"/>
  <c r="AW341" i="66"/>
  <c r="AN24" i="66"/>
  <c r="AO24" i="66"/>
  <c r="AT159" i="66"/>
  <c r="AS159" i="66"/>
  <c r="AJ63" i="66"/>
  <c r="AI63" i="66"/>
  <c r="AV431" i="66"/>
  <c r="AZ431" i="66"/>
  <c r="AW431" i="66"/>
  <c r="AR498" i="66"/>
  <c r="AQ498" i="66"/>
  <c r="AU498" i="66"/>
  <c r="AZ142" i="66"/>
  <c r="AW142" i="66"/>
  <c r="AV142" i="66"/>
  <c r="AM221" i="66"/>
  <c r="AP221" i="66"/>
  <c r="AL221" i="66"/>
  <c r="AR347" i="66"/>
  <c r="AU347" i="66"/>
  <c r="AQ347" i="66"/>
  <c r="AJ314" i="66"/>
  <c r="AI314" i="66"/>
  <c r="AI348" i="66"/>
  <c r="AJ348" i="66"/>
  <c r="AQ197" i="66"/>
  <c r="AU197" i="66"/>
  <c r="AR197" i="66"/>
  <c r="AS74" i="66"/>
  <c r="AT74" i="66"/>
  <c r="AZ36" i="66"/>
  <c r="AW36" i="66"/>
  <c r="AV36" i="66"/>
  <c r="AZ315" i="66"/>
  <c r="AV315" i="66"/>
  <c r="AW315" i="66"/>
  <c r="AN279" i="66"/>
  <c r="AO279" i="66"/>
  <c r="AQ276" i="66"/>
  <c r="AU276" i="66"/>
  <c r="AR276" i="66"/>
  <c r="AS66" i="66"/>
  <c r="AT66" i="66"/>
  <c r="AQ220" i="66"/>
  <c r="AR220" i="66"/>
  <c r="AU220" i="66"/>
  <c r="AT140" i="66"/>
  <c r="AS140" i="66"/>
  <c r="AP278" i="66"/>
  <c r="AM278" i="66"/>
  <c r="AL278" i="66"/>
  <c r="AW145" i="66"/>
  <c r="AV145" i="66"/>
  <c r="AZ145" i="66"/>
  <c r="AI21" i="66"/>
  <c r="AJ21" i="66"/>
  <c r="AR162" i="66"/>
  <c r="AQ162" i="66"/>
  <c r="AU162" i="66"/>
  <c r="AN466" i="66"/>
  <c r="AO466" i="66"/>
  <c r="AO180" i="66"/>
  <c r="AN180" i="66"/>
  <c r="AQ483" i="66"/>
  <c r="AR483" i="66"/>
  <c r="AU483" i="66"/>
  <c r="AN383" i="66"/>
  <c r="AO383" i="66"/>
  <c r="AL55" i="66"/>
  <c r="AP55" i="66"/>
  <c r="AM55" i="66"/>
  <c r="AP365" i="66"/>
  <c r="AL365" i="66"/>
  <c r="AM365" i="66"/>
  <c r="AN26" i="66"/>
  <c r="AO26" i="66"/>
  <c r="AI19" i="66"/>
  <c r="AJ19" i="66"/>
  <c r="AI296" i="66"/>
  <c r="AJ296" i="66"/>
  <c r="AQ232" i="66"/>
  <c r="AR232" i="66"/>
  <c r="AU232" i="66"/>
  <c r="AW186" i="66"/>
  <c r="AV186" i="66"/>
  <c r="AZ186" i="66"/>
  <c r="AL384" i="66"/>
  <c r="AM384" i="66"/>
  <c r="AP384" i="66"/>
  <c r="AV52" i="66"/>
  <c r="AW52" i="66"/>
  <c r="AZ52" i="66"/>
  <c r="AU426" i="66"/>
  <c r="AR426" i="66"/>
  <c r="AQ426" i="66"/>
  <c r="AI211" i="66"/>
  <c r="AJ211" i="66"/>
  <c r="AN399" i="66"/>
  <c r="AO399" i="66"/>
  <c r="AV4" i="66"/>
  <c r="AZ4" i="66"/>
  <c r="AW4" i="66"/>
  <c r="AT150" i="66"/>
  <c r="AS150" i="66"/>
  <c r="AN307" i="66"/>
  <c r="AO307" i="66"/>
  <c r="AQ260" i="66"/>
  <c r="AR260" i="66"/>
  <c r="AU260" i="66"/>
  <c r="AQ285" i="66"/>
  <c r="AU285" i="66"/>
  <c r="AR285" i="66"/>
  <c r="AL392" i="66"/>
  <c r="AP392" i="66"/>
  <c r="AM392" i="66"/>
  <c r="AN214" i="66"/>
  <c r="AO214" i="66"/>
  <c r="AL49" i="66"/>
  <c r="AP49" i="66"/>
  <c r="AM49" i="66"/>
  <c r="AQ236" i="66"/>
  <c r="AR236" i="66"/>
  <c r="AU236" i="66"/>
  <c r="AI474" i="66"/>
  <c r="AJ474" i="66"/>
  <c r="AN28" i="66"/>
  <c r="AO28" i="66"/>
  <c r="AZ154" i="66"/>
  <c r="AW154" i="66"/>
  <c r="AV154" i="66"/>
  <c r="AJ396" i="66"/>
  <c r="AI396" i="66"/>
  <c r="AW50" i="66"/>
  <c r="AZ50" i="66"/>
  <c r="AV50" i="66"/>
  <c r="AZ106" i="66"/>
  <c r="AW106" i="66"/>
  <c r="AV106" i="66"/>
  <c r="AP270" i="66"/>
  <c r="AM270" i="66"/>
  <c r="AL270" i="66"/>
  <c r="AS98" i="66"/>
  <c r="AT98" i="66"/>
  <c r="AQ216" i="66"/>
  <c r="AR216" i="66"/>
  <c r="AU216" i="66"/>
  <c r="AS381" i="66"/>
  <c r="AT381" i="66"/>
  <c r="AL393" i="66"/>
  <c r="AP393" i="66"/>
  <c r="AM393" i="66"/>
  <c r="AO460" i="66"/>
  <c r="AN460" i="66"/>
  <c r="AP174" i="66"/>
  <c r="AM174" i="66"/>
  <c r="AL174" i="66"/>
  <c r="AJ506" i="66"/>
  <c r="AI506" i="66"/>
  <c r="AW155" i="66"/>
  <c r="AV155" i="66"/>
  <c r="AZ155" i="66"/>
  <c r="AJ57" i="66"/>
  <c r="AI57" i="66"/>
  <c r="AU473" i="66"/>
  <c r="AQ473" i="66"/>
  <c r="AR473" i="66"/>
  <c r="AR428" i="66"/>
  <c r="AQ428" i="66"/>
  <c r="AU428" i="66"/>
  <c r="AT398" i="66"/>
  <c r="AS398" i="66"/>
  <c r="AS448" i="66"/>
  <c r="AT448" i="66"/>
  <c r="AN505" i="66"/>
  <c r="AO505" i="66"/>
  <c r="AS65" i="66"/>
  <c r="AT65" i="66"/>
  <c r="AO328" i="66"/>
  <c r="AN328" i="66"/>
  <c r="AU308" i="66"/>
  <c r="AR308" i="66"/>
  <c r="AQ308" i="66"/>
  <c r="AV109" i="66"/>
  <c r="AW109" i="66"/>
  <c r="AZ109" i="66"/>
  <c r="AN404" i="66"/>
  <c r="AO404" i="66"/>
  <c r="AP267" i="66"/>
  <c r="AM267" i="66"/>
  <c r="AL267" i="66"/>
  <c r="AI496" i="66"/>
  <c r="AJ496" i="66"/>
  <c r="AS71" i="66"/>
  <c r="AT71" i="66"/>
  <c r="AZ321" i="66"/>
  <c r="AV321" i="66"/>
  <c r="AW321" i="66"/>
  <c r="AQ287" i="66"/>
  <c r="AU287" i="66"/>
  <c r="AR287" i="66"/>
  <c r="AQ204" i="66"/>
  <c r="AR204" i="66"/>
  <c r="AU204" i="66"/>
  <c r="AQ339" i="66"/>
  <c r="AR339" i="66"/>
  <c r="AU339" i="66"/>
  <c r="AL245" i="66"/>
  <c r="AP245" i="66"/>
  <c r="AM245" i="66"/>
  <c r="AN440" i="66"/>
  <c r="AO440" i="66"/>
  <c r="AU25" i="66"/>
  <c r="AQ25" i="66"/>
  <c r="AR25" i="66"/>
  <c r="AV100" i="66"/>
  <c r="AW100" i="66"/>
  <c r="AZ100" i="66"/>
  <c r="AS42" i="66"/>
  <c r="AT42" i="66"/>
  <c r="AT160" i="66"/>
  <c r="AS160" i="66"/>
  <c r="AZ144" i="66"/>
  <c r="AW144" i="66"/>
  <c r="AV144" i="66"/>
  <c r="AW439" i="66"/>
  <c r="AV439" i="66"/>
  <c r="AZ439" i="66"/>
  <c r="AZ102" i="66"/>
  <c r="AW102" i="66"/>
  <c r="AV102" i="66"/>
  <c r="AS38" i="66"/>
  <c r="AT38" i="66"/>
  <c r="AN370" i="66"/>
  <c r="AO370" i="66"/>
  <c r="AI303" i="66"/>
  <c r="AJ303" i="66"/>
  <c r="AM378" i="66"/>
  <c r="AP378" i="66"/>
  <c r="AL378" i="66"/>
  <c r="AS35" i="66"/>
  <c r="AT35" i="66"/>
  <c r="AZ54" i="66"/>
  <c r="AW54" i="66"/>
  <c r="AV54" i="66"/>
  <c r="AN292" i="66"/>
  <c r="AO292" i="66"/>
  <c r="AR440" i="66"/>
  <c r="AU440" i="66"/>
  <c r="AQ440" i="66"/>
  <c r="AT297" i="66"/>
  <c r="AS297" i="66"/>
  <c r="AJ67" i="66"/>
  <c r="AI67" i="66"/>
  <c r="AS90" i="66"/>
  <c r="AT90" i="66"/>
  <c r="AP338" i="66"/>
  <c r="AL338" i="66"/>
  <c r="AM338" i="66"/>
  <c r="AS70" i="66"/>
  <c r="AT70" i="66"/>
  <c r="AZ42" i="66"/>
  <c r="AW42" i="66"/>
  <c r="AV42" i="66"/>
  <c r="AN409" i="66"/>
  <c r="AO409" i="66"/>
  <c r="AS94" i="66"/>
  <c r="AT94" i="66"/>
  <c r="AT136" i="66"/>
  <c r="AS136" i="66"/>
  <c r="AZ160" i="66"/>
  <c r="AW160" i="66"/>
  <c r="AV160" i="66"/>
  <c r="AJ364" i="66"/>
  <c r="AI364" i="66"/>
  <c r="AR432" i="66"/>
  <c r="AU432" i="66"/>
  <c r="AQ432" i="66"/>
  <c r="AV41" i="66"/>
  <c r="AW41" i="66"/>
  <c r="AZ41" i="66"/>
  <c r="AR219" i="66"/>
  <c r="AU219" i="66"/>
  <c r="AQ219" i="66"/>
  <c r="AP253" i="66"/>
  <c r="AM253" i="66"/>
  <c r="AL253" i="66"/>
  <c r="AS96" i="66"/>
  <c r="AT96" i="66"/>
  <c r="AV108" i="66"/>
  <c r="AW108" i="66"/>
  <c r="AZ108" i="66"/>
  <c r="AU332" i="66"/>
  <c r="AQ332" i="66"/>
  <c r="AR332" i="66"/>
  <c r="AW143" i="66"/>
  <c r="AV143" i="66"/>
  <c r="AZ143" i="66"/>
  <c r="AI497" i="66"/>
  <c r="AJ497" i="66"/>
  <c r="AV76" i="66"/>
  <c r="AW76" i="66"/>
  <c r="AZ76" i="66"/>
  <c r="AT158" i="66"/>
  <c r="AS158" i="66"/>
  <c r="AP322" i="66"/>
  <c r="AL322" i="66"/>
  <c r="AM322" i="66"/>
  <c r="AW38" i="66"/>
  <c r="AZ38" i="66"/>
  <c r="AV38" i="66"/>
  <c r="AU358" i="66"/>
  <c r="AQ358" i="66"/>
  <c r="AR358" i="66"/>
  <c r="AQ271" i="66"/>
  <c r="AU271" i="66"/>
  <c r="AR271" i="66"/>
  <c r="AT31" i="66"/>
  <c r="AS31" i="66"/>
  <c r="AV46" i="66"/>
  <c r="AW46" i="66"/>
  <c r="AZ46" i="66"/>
  <c r="AN203" i="66"/>
  <c r="AO203" i="66"/>
  <c r="AR370" i="66"/>
  <c r="AU370" i="66"/>
  <c r="AQ370" i="66"/>
  <c r="AM212" i="66"/>
  <c r="AL212" i="66"/>
  <c r="AP212" i="66"/>
  <c r="AP342" i="66"/>
  <c r="AL342" i="66"/>
  <c r="AM342" i="66"/>
  <c r="AT149" i="66"/>
  <c r="AS149" i="66"/>
  <c r="AP412" i="66"/>
  <c r="AL412" i="66"/>
  <c r="AM412" i="66"/>
  <c r="AT146" i="66"/>
  <c r="AS146" i="66"/>
  <c r="AN489" i="66"/>
  <c r="AO489" i="66"/>
  <c r="AJ205" i="66"/>
  <c r="AI205" i="66"/>
  <c r="AW425" i="66"/>
  <c r="AV425" i="66"/>
  <c r="AZ425" i="66"/>
  <c r="AN345" i="66"/>
  <c r="AO345" i="66"/>
  <c r="AO170" i="66"/>
  <c r="AN170" i="66"/>
  <c r="AR107" i="66"/>
  <c r="AU107" i="66"/>
  <c r="AQ107" i="66"/>
  <c r="AO343" i="66"/>
  <c r="AN343" i="66"/>
  <c r="AS429" i="66"/>
  <c r="AT429" i="66"/>
  <c r="AL303" i="66"/>
  <c r="AP303" i="66"/>
  <c r="AM303" i="66"/>
  <c r="AZ148" i="66"/>
  <c r="AW148" i="66"/>
  <c r="AV148" i="66"/>
  <c r="AT242" i="66"/>
  <c r="AS242" i="66"/>
  <c r="AP264" i="66"/>
  <c r="AM264" i="66"/>
  <c r="AL264" i="66"/>
  <c r="AL131" i="66"/>
  <c r="AP131" i="66"/>
  <c r="AM131" i="66"/>
  <c r="AN444" i="66"/>
  <c r="AO444" i="66"/>
  <c r="AZ134" i="66"/>
  <c r="AW134" i="66"/>
  <c r="AV134" i="66"/>
  <c r="AQ230" i="66"/>
  <c r="AR230" i="66"/>
  <c r="AU230" i="66"/>
  <c r="AZ114" i="66"/>
  <c r="AW114" i="66"/>
  <c r="AV114" i="66"/>
  <c r="AO206" i="66"/>
  <c r="AN206" i="66"/>
  <c r="AJ368" i="66"/>
  <c r="AI368" i="66"/>
  <c r="AN513" i="66"/>
  <c r="AO513" i="66"/>
  <c r="AZ445" i="66"/>
  <c r="AW445" i="66"/>
  <c r="AV445" i="66"/>
  <c r="AV435" i="66"/>
  <c r="AZ435" i="66"/>
  <c r="AW435" i="66"/>
  <c r="AN467" i="66"/>
  <c r="AO467" i="66"/>
  <c r="AP199" i="66"/>
  <c r="AM199" i="66"/>
  <c r="AL199" i="66"/>
  <c r="AS452" i="66"/>
  <c r="AT452" i="66"/>
  <c r="BB394" i="66"/>
  <c r="BA394" i="66"/>
  <c r="BE394" i="66"/>
  <c r="AT210" i="66"/>
  <c r="AS210" i="66"/>
  <c r="AR351" i="66"/>
  <c r="AU351" i="66"/>
  <c r="AQ351" i="66"/>
  <c r="AQ293" i="66"/>
  <c r="AR293" i="66"/>
  <c r="AU293" i="66"/>
  <c r="AQ388" i="66"/>
  <c r="AU388" i="66"/>
  <c r="AR388" i="66"/>
  <c r="AN436" i="66"/>
  <c r="AO436" i="66"/>
  <c r="AS458" i="66"/>
  <c r="AT458" i="66"/>
  <c r="AN353" i="66"/>
  <c r="AO353" i="66"/>
  <c r="AU501" i="66"/>
  <c r="AQ501" i="66"/>
  <c r="AR501" i="66"/>
  <c r="AZ132" i="66"/>
  <c r="AW132" i="66"/>
  <c r="AV132" i="66"/>
  <c r="AX284" i="66"/>
  <c r="AY284" i="66"/>
  <c r="AS104" i="66"/>
  <c r="AT104" i="66"/>
  <c r="AN359" i="66"/>
  <c r="AO359" i="66"/>
  <c r="AT495" i="66"/>
  <c r="AS495" i="66"/>
  <c r="AU179" i="66"/>
  <c r="AR179" i="66"/>
  <c r="AQ179" i="66"/>
  <c r="AP502" i="66"/>
  <c r="AL502" i="66"/>
  <c r="AM502" i="66"/>
  <c r="AL311" i="66"/>
  <c r="AP311" i="66"/>
  <c r="AM311" i="66"/>
  <c r="AL39" i="66"/>
  <c r="AP39" i="66"/>
  <c r="AM39" i="66"/>
  <c r="AN397" i="66"/>
  <c r="AO397" i="66"/>
  <c r="AN18" i="66"/>
  <c r="AO18" i="66"/>
  <c r="AW407" i="66"/>
  <c r="AZ407" i="66"/>
  <c r="AV407" i="66"/>
  <c r="AY213" i="66"/>
  <c r="AX213" i="66"/>
  <c r="AS72" i="66"/>
  <c r="AT72" i="66"/>
  <c r="AJ306" i="66"/>
  <c r="AI306" i="66"/>
  <c r="AN471" i="66"/>
  <c r="AO471" i="66"/>
  <c r="AI500" i="66"/>
  <c r="AJ500" i="66"/>
  <c r="AT95" i="66"/>
  <c r="AS95" i="66"/>
  <c r="AQ256" i="66"/>
  <c r="AU256" i="66"/>
  <c r="AR256" i="66"/>
  <c r="AN430" i="66"/>
  <c r="AO430" i="66"/>
  <c r="AN295" i="66"/>
  <c r="AO295" i="66"/>
  <c r="AT227" i="66"/>
  <c r="AS227" i="66"/>
  <c r="AZ152" i="66"/>
  <c r="AW152" i="66"/>
  <c r="AV152" i="66"/>
  <c r="AR166" i="66"/>
  <c r="AQ166" i="66"/>
  <c r="AU166" i="66"/>
  <c r="AJ221" i="66"/>
  <c r="AI221" i="66"/>
  <c r="AN251" i="66"/>
  <c r="AO251" i="66"/>
  <c r="AP314" i="66"/>
  <c r="AL314" i="66"/>
  <c r="AM314" i="66"/>
  <c r="AU454" i="66"/>
  <c r="AR454" i="66"/>
  <c r="AQ454" i="66"/>
  <c r="AJ258" i="66"/>
  <c r="AI258" i="66"/>
  <c r="AS47" i="66"/>
  <c r="AT47" i="66"/>
  <c r="AV82" i="66"/>
  <c r="AW82" i="66"/>
  <c r="AZ82" i="66"/>
  <c r="AL369" i="66"/>
  <c r="AM369" i="66"/>
  <c r="AP369" i="66"/>
  <c r="AI265" i="66"/>
  <c r="AJ265" i="66"/>
  <c r="AU168" i="66"/>
  <c r="AR168" i="66"/>
  <c r="AQ168" i="66"/>
  <c r="AI391" i="66"/>
  <c r="AJ391" i="66"/>
  <c r="AJ363" i="66"/>
  <c r="AI363" i="66"/>
  <c r="AP5" i="66"/>
  <c r="AL5" i="66"/>
  <c r="AM5" i="66"/>
  <c r="AO7" i="66"/>
  <c r="AN7" i="66"/>
  <c r="AJ372" i="66"/>
  <c r="AI372" i="66"/>
  <c r="AT145" i="66"/>
  <c r="AS145" i="66"/>
  <c r="AT130" i="66"/>
  <c r="AS130" i="66"/>
  <c r="AP508" i="66"/>
  <c r="AL508" i="66"/>
  <c r="AM508" i="66"/>
  <c r="AQ273" i="66"/>
  <c r="AU273" i="66"/>
  <c r="AR273" i="66"/>
  <c r="AN185" i="66"/>
  <c r="AO185" i="66"/>
  <c r="AN231" i="66"/>
  <c r="AO231" i="66"/>
  <c r="BD175" i="66"/>
  <c r="BC175" i="66"/>
  <c r="AR456" i="66"/>
  <c r="AQ456" i="66"/>
  <c r="AU456" i="66"/>
  <c r="AN189" i="66"/>
  <c r="AO189" i="66"/>
  <c r="AV101" i="66"/>
  <c r="AW101" i="66"/>
  <c r="AZ101" i="66"/>
  <c r="AS182" i="66"/>
  <c r="AT182" i="66"/>
  <c r="AJ115" i="66"/>
  <c r="AI115" i="66"/>
  <c r="AL233" i="66"/>
  <c r="AM233" i="66"/>
  <c r="AP233" i="66"/>
  <c r="AO484" i="66"/>
  <c r="AN484" i="66"/>
  <c r="AN238" i="66"/>
  <c r="AO238" i="66"/>
  <c r="AQ307" i="66"/>
  <c r="AU307" i="66"/>
  <c r="AR307" i="66"/>
  <c r="AO260" i="66"/>
  <c r="AN260" i="66"/>
  <c r="AJ418" i="66"/>
  <c r="AI418" i="66"/>
  <c r="AZ60" i="66"/>
  <c r="AW60" i="66"/>
  <c r="AV60" i="66"/>
  <c r="AJ79" i="66"/>
  <c r="AI79" i="66"/>
  <c r="AJ290" i="66"/>
  <c r="AI290" i="66"/>
  <c r="AO285" i="66"/>
  <c r="AN285" i="66"/>
  <c r="AI392" i="66"/>
  <c r="AJ392" i="66"/>
  <c r="AV58" i="66"/>
  <c r="AW58" i="66"/>
  <c r="AZ58" i="66"/>
  <c r="AN236" i="66"/>
  <c r="AO236" i="66"/>
  <c r="AM474" i="66"/>
  <c r="AP474" i="66"/>
  <c r="AL474" i="66"/>
  <c r="AO346" i="66"/>
  <c r="AN346" i="66"/>
  <c r="AQ405" i="66"/>
  <c r="AR405" i="66"/>
  <c r="AU405" i="66"/>
  <c r="AJ318" i="66"/>
  <c r="AI318" i="66"/>
  <c r="AQ277" i="66"/>
  <c r="AU277" i="66"/>
  <c r="AR277" i="66"/>
  <c r="AJ283" i="66"/>
  <c r="AI283" i="66"/>
  <c r="AW139" i="66"/>
  <c r="AV139" i="66"/>
  <c r="AZ139" i="66"/>
  <c r="AS442" i="66"/>
  <c r="AT442" i="66"/>
  <c r="AU512" i="66"/>
  <c r="AQ512" i="66"/>
  <c r="AR512" i="66"/>
  <c r="AV105" i="66"/>
  <c r="AW105" i="66"/>
  <c r="AZ105" i="66"/>
  <c r="AN389" i="66"/>
  <c r="AO389" i="66"/>
  <c r="AM13" i="66"/>
  <c r="AL13" i="66"/>
  <c r="AP13" i="66"/>
  <c r="AS419" i="66"/>
  <c r="AT419" i="66"/>
  <c r="AT155" i="66"/>
  <c r="AS155" i="66"/>
  <c r="AJ261" i="66"/>
  <c r="AI261" i="66"/>
  <c r="AT116" i="66"/>
  <c r="AS116" i="66"/>
  <c r="AP469" i="66"/>
  <c r="AL469" i="66"/>
  <c r="AM469" i="66"/>
  <c r="AV89" i="66"/>
  <c r="AW89" i="66"/>
  <c r="AZ89" i="66"/>
  <c r="AS514" i="66"/>
  <c r="AT514" i="66"/>
  <c r="AL217" i="66"/>
  <c r="AP217" i="66"/>
  <c r="AM217" i="66"/>
  <c r="AI344" i="66"/>
  <c r="AJ344" i="66"/>
  <c r="AW172" i="66"/>
  <c r="AV172" i="66"/>
  <c r="AZ172" i="66"/>
  <c r="AN491" i="66"/>
  <c r="AO491" i="66"/>
  <c r="AT222" i="66"/>
  <c r="AS222" i="66"/>
  <c r="AV427" i="66"/>
  <c r="AZ427" i="66"/>
  <c r="AW427" i="66"/>
  <c r="AS337" i="66"/>
  <c r="AT337" i="66"/>
  <c r="AL250" i="66"/>
  <c r="AP250" i="66"/>
  <c r="AM250" i="66"/>
  <c r="AN287" i="66"/>
  <c r="AO287" i="66"/>
  <c r="AP510" i="66"/>
  <c r="AL510" i="66"/>
  <c r="AM510" i="66"/>
  <c r="AJ245" i="66"/>
  <c r="AI245" i="66"/>
  <c r="AQ478" i="66"/>
  <c r="AR478" i="66"/>
  <c r="AU478" i="66"/>
  <c r="AO462" i="66"/>
  <c r="AN462" i="66"/>
  <c r="AU410" i="66"/>
  <c r="AQ410" i="66"/>
  <c r="AR410" i="66"/>
  <c r="AL257" i="66"/>
  <c r="AP257" i="66"/>
  <c r="AM257" i="66"/>
  <c r="AS77" i="66"/>
  <c r="AT77" i="66"/>
  <c r="AU354" i="66"/>
  <c r="AQ354" i="66"/>
  <c r="AR354" i="66"/>
  <c r="AW141" i="66"/>
  <c r="AV141" i="66"/>
  <c r="AZ141" i="66"/>
  <c r="AO358" i="66"/>
  <c r="AN358" i="66"/>
  <c r="AU203" i="66"/>
  <c r="AR203" i="66"/>
  <c r="AQ203" i="66"/>
  <c r="AQ269" i="66"/>
  <c r="AU269" i="66"/>
  <c r="AR269" i="66"/>
  <c r="AT151" i="66"/>
  <c r="AS151" i="66"/>
  <c r="AQ421" i="66"/>
  <c r="AU421" i="66"/>
  <c r="AR421" i="66"/>
  <c r="AR345" i="66"/>
  <c r="AU345" i="66"/>
  <c r="AQ345" i="66"/>
  <c r="AT148" i="66"/>
  <c r="AS148" i="66"/>
  <c r="AJ131" i="66"/>
  <c r="AI131" i="66"/>
  <c r="AT134" i="66"/>
  <c r="AS134" i="66"/>
  <c r="AT114" i="66"/>
  <c r="AS114" i="66"/>
  <c r="AL368" i="66"/>
  <c r="AM368" i="66"/>
  <c r="AP368" i="66"/>
  <c r="AU390" i="66"/>
  <c r="AQ390" i="66"/>
  <c r="AR390" i="66"/>
  <c r="AO188" i="66"/>
  <c r="AN188" i="66"/>
  <c r="AL73" i="66"/>
  <c r="AP73" i="66"/>
  <c r="AM73" i="66"/>
  <c r="AO16" i="66"/>
  <c r="AN16" i="66"/>
  <c r="AP272" i="66"/>
  <c r="AL272" i="66"/>
  <c r="AM272" i="66"/>
  <c r="AN507" i="66"/>
  <c r="AO507" i="66"/>
  <c r="AQ415" i="66"/>
  <c r="AR415" i="66"/>
  <c r="AU415" i="66"/>
  <c r="AL121" i="66"/>
  <c r="AP121" i="66"/>
  <c r="AM121" i="66"/>
  <c r="AV95" i="66"/>
  <c r="AW95" i="66"/>
  <c r="AZ95" i="66"/>
  <c r="AT152" i="66"/>
  <c r="AS152" i="66"/>
  <c r="AN347" i="66"/>
  <c r="AO347" i="66"/>
  <c r="AS315" i="66"/>
  <c r="AT315" i="66"/>
  <c r="AS82" i="66"/>
  <c r="AT82" i="66"/>
  <c r="AL265" i="66"/>
  <c r="AP265" i="66"/>
  <c r="AM265" i="66"/>
  <c r="AN424" i="66"/>
  <c r="AO424" i="66"/>
  <c r="AQ240" i="66"/>
  <c r="AR240" i="66"/>
  <c r="AU240" i="66"/>
  <c r="AJ384" i="66"/>
  <c r="AI384" i="66"/>
  <c r="AZ150" i="66"/>
  <c r="AW150" i="66"/>
  <c r="AV150" i="66"/>
  <c r="AS60" i="66"/>
  <c r="AT60" i="66"/>
  <c r="AL290" i="66"/>
  <c r="AM290" i="66"/>
  <c r="AP290" i="66"/>
  <c r="AJ43" i="66"/>
  <c r="AI43" i="66"/>
  <c r="AJ246" i="66"/>
  <c r="AI246" i="66"/>
  <c r="AL249" i="66"/>
  <c r="AP249" i="66"/>
  <c r="AM249" i="66"/>
  <c r="AN403" i="66"/>
  <c r="AO403" i="66"/>
  <c r="AL37" i="66"/>
  <c r="AP37" i="66"/>
  <c r="AM37" i="66"/>
  <c r="AQ423" i="66"/>
  <c r="AU423" i="66"/>
  <c r="AR423" i="66"/>
  <c r="AQ328" i="66"/>
  <c r="AR328" i="66"/>
  <c r="AU328" i="66"/>
  <c r="AO339" i="66"/>
  <c r="AN339" i="66"/>
  <c r="AO22" i="66"/>
  <c r="AN22" i="66"/>
  <c r="AL51" i="66"/>
  <c r="AP51" i="66"/>
  <c r="AM51" i="66"/>
  <c r="AW297" i="66"/>
  <c r="AV297" i="66"/>
  <c r="AZ297" i="66"/>
  <c r="AU509" i="66"/>
  <c r="AQ509" i="66"/>
  <c r="AR509" i="66"/>
  <c r="AZ90" i="66"/>
  <c r="AW90" i="66"/>
  <c r="AV90" i="66"/>
  <c r="AV70" i="66"/>
  <c r="AW70" i="66"/>
  <c r="AZ70" i="66"/>
  <c r="AL61" i="66"/>
  <c r="AP61" i="66"/>
  <c r="AM61" i="66"/>
  <c r="AQ503" i="66"/>
  <c r="AU503" i="66"/>
  <c r="AR503" i="66"/>
  <c r="AV94" i="66"/>
  <c r="AW94" i="66"/>
  <c r="AZ94" i="66"/>
  <c r="AZ136" i="66"/>
  <c r="AW136" i="66"/>
  <c r="AV136" i="66"/>
  <c r="AV83" i="66"/>
  <c r="AW83" i="66"/>
  <c r="AZ83" i="66"/>
  <c r="AI366" i="66"/>
  <c r="AJ366" i="66"/>
  <c r="AJ257" i="66"/>
  <c r="AI257" i="66"/>
  <c r="AS41" i="66"/>
  <c r="AT41" i="66"/>
  <c r="AQ371" i="66"/>
  <c r="AR371" i="66"/>
  <c r="AU371" i="66"/>
  <c r="AO463" i="66"/>
  <c r="AN463" i="66"/>
  <c r="AS34" i="66"/>
  <c r="AT34" i="66"/>
  <c r="AZ96" i="66"/>
  <c r="AW96" i="66"/>
  <c r="AV96" i="66"/>
  <c r="AT156" i="66"/>
  <c r="AS156" i="66"/>
  <c r="AL497" i="66"/>
  <c r="AP497" i="66"/>
  <c r="AM497" i="66"/>
  <c r="AS163" i="66"/>
  <c r="AT163" i="66"/>
  <c r="AY171" i="66"/>
  <c r="AX171" i="66"/>
  <c r="AZ158" i="66"/>
  <c r="AW158" i="66"/>
  <c r="AV158" i="66"/>
  <c r="AJ224" i="66"/>
  <c r="AI224" i="66"/>
  <c r="AT141" i="66"/>
  <c r="AS141" i="66"/>
  <c r="BA201" i="66"/>
  <c r="BE201" i="66"/>
  <c r="BB201" i="66"/>
  <c r="AJ75" i="66"/>
  <c r="AI75" i="66"/>
  <c r="AR402" i="66"/>
  <c r="AU402" i="66"/>
  <c r="AQ402" i="66"/>
  <c r="AN269" i="66"/>
  <c r="AO269" i="66"/>
  <c r="AQ499" i="66"/>
  <c r="AR499" i="66"/>
  <c r="AU499" i="66"/>
  <c r="AJ412" i="66"/>
  <c r="AI412" i="66"/>
  <c r="AZ146" i="66"/>
  <c r="AW146" i="66"/>
  <c r="AV146" i="66"/>
  <c r="AN421" i="66"/>
  <c r="AO421" i="66"/>
  <c r="AR489" i="66"/>
  <c r="AU489" i="66"/>
  <c r="AQ489" i="66"/>
  <c r="AS425" i="66"/>
  <c r="AT425" i="66"/>
  <c r="AQ170" i="66"/>
  <c r="AR170" i="66"/>
  <c r="AU170" i="66"/>
  <c r="AP312" i="66"/>
  <c r="AM312" i="66"/>
  <c r="AL312" i="66"/>
  <c r="AN361" i="66"/>
  <c r="AO361" i="66"/>
  <c r="AW242" i="66"/>
  <c r="AV242" i="66"/>
  <c r="AZ242" i="66"/>
  <c r="AO252" i="66"/>
  <c r="AN252" i="66"/>
  <c r="AJ266" i="66"/>
  <c r="AI266" i="66"/>
  <c r="AQ289" i="66"/>
  <c r="AU289" i="66"/>
  <c r="AR289" i="66"/>
  <c r="AQ493" i="66"/>
  <c r="AR493" i="66"/>
  <c r="AU493" i="66"/>
  <c r="AR444" i="66"/>
  <c r="AU444" i="66"/>
  <c r="AQ444" i="66"/>
  <c r="AU464" i="66"/>
  <c r="AR464" i="66"/>
  <c r="AQ464" i="66"/>
  <c r="AW443" i="66"/>
  <c r="AV443" i="66"/>
  <c r="AZ443" i="66"/>
  <c r="AQ206" i="66"/>
  <c r="AR206" i="66"/>
  <c r="AU206" i="66"/>
  <c r="AP420" i="66"/>
  <c r="AL420" i="66"/>
  <c r="AM420" i="66"/>
  <c r="AI468" i="66"/>
  <c r="AJ468" i="66"/>
  <c r="AU259" i="66"/>
  <c r="AR259" i="66"/>
  <c r="AQ259" i="66"/>
  <c r="AQ335" i="66"/>
  <c r="AR335" i="66"/>
  <c r="AU335" i="66"/>
  <c r="AI378" i="66"/>
  <c r="AJ378" i="66"/>
  <c r="AQ234" i="66"/>
  <c r="AU234" i="66"/>
  <c r="AR234" i="66"/>
  <c r="AS68" i="66"/>
  <c r="AT68" i="66"/>
  <c r="AQ275" i="66"/>
  <c r="AR275" i="66"/>
  <c r="AU275" i="66"/>
  <c r="AV452" i="66"/>
  <c r="AZ452" i="66"/>
  <c r="AW452" i="66"/>
  <c r="AJ200" i="66"/>
  <c r="AI200" i="66"/>
  <c r="AW210" i="66"/>
  <c r="AZ210" i="66"/>
  <c r="AV210" i="66"/>
  <c r="AN351" i="66"/>
  <c r="AO351" i="66"/>
  <c r="AM17" i="66"/>
  <c r="AP17" i="66"/>
  <c r="AL17" i="66"/>
  <c r="AV458" i="66"/>
  <c r="AZ458" i="66"/>
  <c r="AW458" i="66"/>
  <c r="AQ16" i="66"/>
  <c r="AR16" i="66"/>
  <c r="AU16" i="66"/>
  <c r="BE284" i="66"/>
  <c r="BB284" i="66"/>
  <c r="BA284" i="66"/>
  <c r="AV104" i="66"/>
  <c r="AW104" i="66"/>
  <c r="AZ104" i="66"/>
  <c r="AW495" i="66"/>
  <c r="AV495" i="66"/>
  <c r="AZ495" i="66"/>
  <c r="AN179" i="66"/>
  <c r="AO179" i="66"/>
  <c r="AJ85" i="66"/>
  <c r="AI85" i="66"/>
  <c r="AM294" i="66"/>
  <c r="AL294" i="66"/>
  <c r="AP294" i="66"/>
  <c r="AQ316" i="66"/>
  <c r="AU316" i="66"/>
  <c r="AR316" i="66"/>
  <c r="AO14" i="66"/>
  <c r="AN14" i="66"/>
  <c r="AP406" i="66"/>
  <c r="AM406" i="66"/>
  <c r="AL406" i="66"/>
  <c r="AQ397" i="66"/>
  <c r="AR397" i="66"/>
  <c r="AU397" i="66"/>
  <c r="AO476" i="66"/>
  <c r="AN476" i="66"/>
  <c r="AN415" i="66"/>
  <c r="AO415" i="66"/>
  <c r="AO387" i="66"/>
  <c r="AN387" i="66"/>
  <c r="AZ72" i="66"/>
  <c r="AW72" i="66"/>
  <c r="AV72" i="66"/>
  <c r="AR471" i="66"/>
  <c r="AQ471" i="66"/>
  <c r="AU471" i="66"/>
  <c r="AL500" i="66"/>
  <c r="AM500" i="66"/>
  <c r="AP500" i="66"/>
  <c r="AO228" i="66"/>
  <c r="AN228" i="66"/>
  <c r="AO256" i="66"/>
  <c r="AN256" i="66"/>
  <c r="AQ430" i="66"/>
  <c r="AU430" i="66"/>
  <c r="AR430" i="66"/>
  <c r="AQ295" i="66"/>
  <c r="AU295" i="66"/>
  <c r="AR295" i="66"/>
  <c r="AZ227" i="66"/>
  <c r="AW227" i="66"/>
  <c r="AV227" i="66"/>
  <c r="AN243" i="66"/>
  <c r="AO243" i="66"/>
  <c r="AU300" i="66"/>
  <c r="AR300" i="66"/>
  <c r="AQ300" i="66"/>
  <c r="AR251" i="66"/>
  <c r="AU251" i="66"/>
  <c r="AQ251" i="66"/>
  <c r="AP487" i="66"/>
  <c r="AL487" i="66"/>
  <c r="AM487" i="66"/>
  <c r="AO454" i="66"/>
  <c r="AN454" i="66"/>
  <c r="AP481" i="66"/>
  <c r="AL481" i="66"/>
  <c r="AM481" i="66"/>
  <c r="AS447" i="66"/>
  <c r="AT447" i="66"/>
  <c r="AL302" i="66"/>
  <c r="AP302" i="66"/>
  <c r="AM302" i="66"/>
  <c r="AW147" i="66"/>
  <c r="AV147" i="66"/>
  <c r="AZ147" i="66"/>
  <c r="AM391" i="66"/>
  <c r="AP391" i="66"/>
  <c r="AL391" i="66"/>
  <c r="AV113" i="66"/>
  <c r="AW113" i="66"/>
  <c r="AZ113" i="66"/>
  <c r="AL363" i="66"/>
  <c r="AP363" i="66"/>
  <c r="AM363" i="66"/>
  <c r="AL400" i="66"/>
  <c r="AM400" i="66"/>
  <c r="AP400" i="66"/>
  <c r="AN202" i="66"/>
  <c r="AO202" i="66"/>
  <c r="AL360" i="66"/>
  <c r="AM360" i="66"/>
  <c r="AP360" i="66"/>
  <c r="AR424" i="66"/>
  <c r="AQ424" i="66"/>
  <c r="AU424" i="66"/>
  <c r="AZ130" i="66"/>
  <c r="AW130" i="66"/>
  <c r="AV130" i="66"/>
  <c r="AN273" i="66"/>
  <c r="AO273" i="66"/>
  <c r="AW367" i="66"/>
  <c r="AZ367" i="66"/>
  <c r="AV367" i="66"/>
  <c r="AO240" i="66"/>
  <c r="AN240" i="66"/>
  <c r="AU185" i="66"/>
  <c r="AR185" i="66"/>
  <c r="AQ185" i="66"/>
  <c r="AJ310" i="66"/>
  <c r="AI310" i="66"/>
  <c r="AR231" i="66"/>
  <c r="AQ231" i="66"/>
  <c r="AU231" i="66"/>
  <c r="BF175" i="66"/>
  <c r="BG175" i="66"/>
  <c r="AO456" i="66"/>
  <c r="AN456" i="66"/>
  <c r="AU189" i="66"/>
  <c r="AR189" i="66"/>
  <c r="AQ189" i="66"/>
  <c r="AO350" i="66"/>
  <c r="AN350" i="66"/>
  <c r="AS86" i="66"/>
  <c r="AT86" i="66"/>
  <c r="AT101" i="66"/>
  <c r="AS101" i="66"/>
  <c r="AL115" i="66"/>
  <c r="AP115" i="66"/>
  <c r="AM115" i="66"/>
  <c r="AW157" i="66"/>
  <c r="AV157" i="66"/>
  <c r="AZ157" i="66"/>
  <c r="AJ233" i="66"/>
  <c r="AI233" i="66"/>
  <c r="AP414" i="66"/>
  <c r="AL414" i="66"/>
  <c r="AM414" i="66"/>
  <c r="AN465" i="66"/>
  <c r="AO465" i="66"/>
  <c r="AQ484" i="66"/>
  <c r="AR484" i="66"/>
  <c r="AU484" i="66"/>
  <c r="AQ238" i="66"/>
  <c r="AU238" i="66"/>
  <c r="AR238" i="66"/>
  <c r="AQ482" i="66"/>
  <c r="AR482" i="66"/>
  <c r="AU482" i="66"/>
  <c r="AU177" i="66"/>
  <c r="AR177" i="66"/>
  <c r="AQ177" i="66"/>
  <c r="AW153" i="66"/>
  <c r="AV153" i="66"/>
  <c r="AZ153" i="66"/>
  <c r="AN274" i="66"/>
  <c r="AO274" i="66"/>
  <c r="AL380" i="66"/>
  <c r="AM380" i="66"/>
  <c r="AP380" i="66"/>
  <c r="AY3" i="66"/>
  <c r="AX3" i="66"/>
  <c r="BH6" i="66"/>
  <c r="BK6" i="66" s="1"/>
  <c r="BI6" i="66"/>
  <c r="AU346" i="66"/>
  <c r="AQ346" i="66"/>
  <c r="AR346" i="66"/>
  <c r="AN176" i="66"/>
  <c r="AO176" i="66"/>
  <c r="AQ323" i="66"/>
  <c r="AR323" i="66"/>
  <c r="AU323" i="66"/>
  <c r="AL43" i="66"/>
  <c r="AP43" i="66"/>
  <c r="AM43" i="66"/>
  <c r="AP318" i="66"/>
  <c r="AL318" i="66"/>
  <c r="AM318" i="66"/>
  <c r="AN277" i="66"/>
  <c r="AO277" i="66"/>
  <c r="AM283" i="66"/>
  <c r="AL283" i="66"/>
  <c r="AP283" i="66"/>
  <c r="AL246" i="66"/>
  <c r="AP246" i="66"/>
  <c r="AM246" i="66"/>
  <c r="AV442" i="66"/>
  <c r="AZ442" i="66"/>
  <c r="AW442" i="66"/>
  <c r="AJ249" i="66"/>
  <c r="AI249" i="66"/>
  <c r="AJ133" i="66"/>
  <c r="AI133" i="66"/>
  <c r="AT138" i="66"/>
  <c r="AS138" i="66"/>
  <c r="AJ137" i="66"/>
  <c r="AI137" i="66"/>
  <c r="AT105" i="66"/>
  <c r="AS105" i="66"/>
  <c r="AR235" i="66"/>
  <c r="AU235" i="66"/>
  <c r="AQ235" i="66"/>
  <c r="AQ389" i="66"/>
  <c r="AU389" i="66"/>
  <c r="AR389" i="66"/>
  <c r="AJ334" i="66"/>
  <c r="AI334" i="66"/>
  <c r="AO375" i="66"/>
  <c r="AN375" i="66"/>
  <c r="AN207" i="66"/>
  <c r="AO207" i="66"/>
  <c r="AN423" i="66"/>
  <c r="AO423" i="66"/>
  <c r="AZ116" i="66"/>
  <c r="AW116" i="66"/>
  <c r="AV116" i="66"/>
  <c r="AL99" i="66"/>
  <c r="AP99" i="66"/>
  <c r="AM99" i="66"/>
  <c r="AL229" i="66"/>
  <c r="AP229" i="66"/>
  <c r="AM229" i="66"/>
  <c r="AI469" i="66"/>
  <c r="AJ469" i="66"/>
  <c r="AN191" i="66"/>
  <c r="AO191" i="66"/>
  <c r="AT89" i="66"/>
  <c r="AS89" i="66"/>
  <c r="AM11" i="66"/>
  <c r="AP11" i="66"/>
  <c r="AL11" i="66"/>
  <c r="AJ217" i="66"/>
  <c r="AI217" i="66"/>
  <c r="AL81" i="66"/>
  <c r="AP81" i="66"/>
  <c r="AM81" i="66"/>
  <c r="AO461" i="66"/>
  <c r="AN461" i="66"/>
  <c r="AR374" i="66"/>
  <c r="AU374" i="66"/>
  <c r="AQ374" i="66"/>
  <c r="AP344" i="66"/>
  <c r="AM344" i="66"/>
  <c r="AL344" i="66"/>
  <c r="AT172" i="66"/>
  <c r="AS172" i="66"/>
  <c r="AS84" i="66"/>
  <c r="AT84" i="66"/>
  <c r="AW222" i="66"/>
  <c r="AV222" i="66"/>
  <c r="AZ222" i="66"/>
  <c r="AS427" i="66"/>
  <c r="AT427" i="66"/>
  <c r="AZ337" i="66"/>
  <c r="AV337" i="66"/>
  <c r="AW337" i="66"/>
  <c r="AJ510" i="66"/>
  <c r="AI510" i="66"/>
  <c r="AZ161" i="66"/>
  <c r="AW161" i="66"/>
  <c r="AV161" i="66"/>
  <c r="AJ61" i="66"/>
  <c r="AI61" i="66"/>
  <c r="AQ409" i="66"/>
  <c r="AR409" i="66"/>
  <c r="AU409" i="66"/>
  <c r="AV40" i="66"/>
  <c r="AW40" i="66"/>
  <c r="AZ40" i="66"/>
  <c r="AO332" i="66"/>
  <c r="AN332" i="66"/>
  <c r="AY201" i="66"/>
  <c r="AX201" i="66"/>
  <c r="AJ212" i="66"/>
  <c r="AI212" i="66"/>
  <c r="AL205" i="66"/>
  <c r="AP205" i="66"/>
  <c r="AM205" i="66"/>
  <c r="AV29" i="66"/>
  <c r="AW29" i="66"/>
  <c r="AZ29" i="66"/>
  <c r="AQ480" i="66"/>
  <c r="AR480" i="66"/>
  <c r="AU480" i="66"/>
  <c r="AS453" i="66"/>
  <c r="AT453" i="66"/>
  <c r="AJ288" i="66"/>
  <c r="AI288" i="66"/>
  <c r="AR459" i="66"/>
  <c r="AQ459" i="66"/>
  <c r="AU459" i="66"/>
  <c r="AY394" i="66"/>
  <c r="AX394" i="66"/>
  <c r="AN501" i="66"/>
  <c r="AO501" i="66"/>
  <c r="AJ45" i="66"/>
  <c r="AI45" i="66"/>
  <c r="AQ228" i="66"/>
  <c r="AR228" i="66"/>
  <c r="AU228" i="66"/>
  <c r="AL299" i="66"/>
  <c r="AP299" i="66"/>
  <c r="AM299" i="66"/>
  <c r="AP348" i="66"/>
  <c r="AM348" i="66"/>
  <c r="AL348" i="66"/>
  <c r="AN168" i="66"/>
  <c r="AO168" i="66"/>
  <c r="AN241" i="66"/>
  <c r="AO241" i="66"/>
  <c r="AR7" i="66"/>
  <c r="AU7" i="66"/>
  <c r="AQ7" i="66"/>
  <c r="AL310" i="66"/>
  <c r="AP310" i="66"/>
  <c r="AM310" i="66"/>
  <c r="AW182" i="66"/>
  <c r="AV182" i="66"/>
  <c r="AZ182" i="66"/>
  <c r="AP418" i="66"/>
  <c r="AL418" i="66"/>
  <c r="AM418" i="66"/>
  <c r="AS58" i="66"/>
  <c r="AT58" i="66"/>
  <c r="AT109" i="66"/>
  <c r="AS109" i="66"/>
  <c r="AU491" i="66"/>
  <c r="AQ491" i="66"/>
  <c r="AR491" i="66"/>
  <c r="AO204" i="66"/>
  <c r="AN204" i="66"/>
  <c r="AJ268" i="66"/>
  <c r="AI268" i="66"/>
  <c r="AN509" i="66"/>
  <c r="AO509" i="66"/>
  <c r="AL67" i="66"/>
  <c r="AP67" i="66"/>
  <c r="AM67" i="66"/>
  <c r="AQ22" i="66"/>
  <c r="AR22" i="66"/>
  <c r="AU22" i="66"/>
  <c r="AM376" i="66"/>
  <c r="AP376" i="66"/>
  <c r="AL376" i="66"/>
  <c r="AJ23" i="66"/>
  <c r="AI23" i="66"/>
  <c r="AS62" i="66"/>
  <c r="AT62" i="66"/>
  <c r="AP326" i="66"/>
  <c r="AL326" i="66"/>
  <c r="AM326" i="66"/>
  <c r="AN503" i="66"/>
  <c r="AO503" i="66"/>
  <c r="AS83" i="66"/>
  <c r="AT83" i="66"/>
  <c r="AZ386" i="66"/>
  <c r="AW386" i="66"/>
  <c r="AV386" i="66"/>
  <c r="AP504" i="66"/>
  <c r="AL504" i="66"/>
  <c r="AM504" i="66"/>
  <c r="AN187" i="66"/>
  <c r="AO187" i="66"/>
  <c r="AU215" i="66"/>
  <c r="AR215" i="66"/>
  <c r="AQ215" i="66"/>
  <c r="AM15" i="66"/>
  <c r="AP15" i="66"/>
  <c r="AL15" i="66"/>
  <c r="AP408" i="66"/>
  <c r="AL408" i="66"/>
  <c r="AM408" i="66"/>
  <c r="AO371" i="66"/>
  <c r="AN371" i="66"/>
  <c r="AJ253" i="66"/>
  <c r="AI253" i="66"/>
  <c r="AQ463" i="66"/>
  <c r="AU463" i="66"/>
  <c r="AR463" i="66"/>
  <c r="AS80" i="66"/>
  <c r="AT80" i="66"/>
  <c r="AV34" i="66"/>
  <c r="AW34" i="66"/>
  <c r="AZ34" i="66"/>
  <c r="AS88" i="66"/>
  <c r="AT88" i="66"/>
  <c r="AT143" i="66"/>
  <c r="AS143" i="66"/>
  <c r="AM286" i="66"/>
  <c r="AL286" i="66"/>
  <c r="AP286" i="66"/>
  <c r="AZ156" i="66"/>
  <c r="AW156" i="66"/>
  <c r="AV156" i="66"/>
  <c r="BE171" i="66"/>
  <c r="BB171" i="66"/>
  <c r="BA171" i="66"/>
  <c r="AI377" i="66"/>
  <c r="AJ377" i="66"/>
  <c r="AS333" i="66"/>
  <c r="AT333" i="66"/>
  <c r="AM224" i="66"/>
  <c r="AL224" i="66"/>
  <c r="AP224" i="66"/>
  <c r="AO194" i="66"/>
  <c r="AN194" i="66"/>
  <c r="AT122" i="66"/>
  <c r="AS122" i="66"/>
  <c r="AQ248" i="66"/>
  <c r="AR248" i="66"/>
  <c r="AU248" i="66"/>
  <c r="AN255" i="66"/>
  <c r="AO255" i="66"/>
  <c r="AN271" i="66"/>
  <c r="AO271" i="66"/>
  <c r="AV31" i="66"/>
  <c r="AW31" i="66"/>
  <c r="AZ31" i="66"/>
  <c r="AS48" i="66"/>
  <c r="AT48" i="66"/>
  <c r="AP282" i="66"/>
  <c r="AM282" i="66"/>
  <c r="AL282" i="66"/>
  <c r="AL33" i="66"/>
  <c r="AP33" i="66"/>
  <c r="AM33" i="66"/>
  <c r="AI373" i="66"/>
  <c r="AJ373" i="66"/>
  <c r="AV53" i="66"/>
  <c r="AW53" i="66"/>
  <c r="AZ53" i="66"/>
  <c r="AN499" i="66"/>
  <c r="AO499" i="66"/>
  <c r="AY434" i="66"/>
  <c r="AX434" i="66"/>
  <c r="AO313" i="66"/>
  <c r="AN313" i="66"/>
  <c r="AJ330" i="66"/>
  <c r="AI330" i="66"/>
  <c r="AS329" i="66"/>
  <c r="AT329" i="66"/>
  <c r="AO196" i="66"/>
  <c r="AN196" i="66"/>
  <c r="AS78" i="66"/>
  <c r="AT78" i="66"/>
  <c r="AQ252" i="66"/>
  <c r="AR252" i="66"/>
  <c r="AU252" i="66"/>
  <c r="AL266" i="66"/>
  <c r="AP266" i="66"/>
  <c r="AM266" i="66"/>
  <c r="AN493" i="66"/>
  <c r="AO493" i="66"/>
  <c r="AQ319" i="66"/>
  <c r="AR319" i="66"/>
  <c r="AU319" i="66"/>
  <c r="AP10" i="66"/>
  <c r="AM10" i="66"/>
  <c r="AL10" i="66"/>
  <c r="AS56" i="66"/>
  <c r="AT56" i="66"/>
  <c r="AN385" i="66"/>
  <c r="AO385" i="66"/>
  <c r="AO464" i="66"/>
  <c r="AN464" i="66"/>
  <c r="AM237" i="66"/>
  <c r="AL237" i="66"/>
  <c r="AP237" i="66"/>
  <c r="AQ395" i="66"/>
  <c r="AR395" i="66"/>
  <c r="AU395" i="66"/>
  <c r="AW184" i="66"/>
  <c r="AV184" i="66"/>
  <c r="AZ184" i="66"/>
  <c r="AU247" i="66"/>
  <c r="AR247" i="66"/>
  <c r="AQ247" i="66"/>
  <c r="AJ420" i="66"/>
  <c r="AI420" i="66"/>
  <c r="AP468" i="66"/>
  <c r="AM468" i="66"/>
  <c r="AL468" i="66"/>
  <c r="AO335" i="66"/>
  <c r="AN335" i="66"/>
  <c r="AS445" i="66"/>
  <c r="AT445" i="66"/>
  <c r="AI379" i="66"/>
  <c r="AJ379" i="66"/>
  <c r="AO234" i="66"/>
  <c r="AN234" i="66"/>
  <c r="AW68" i="66"/>
  <c r="AZ68" i="66"/>
  <c r="AV68" i="66"/>
  <c r="AI199" i="66"/>
  <c r="AJ199" i="66"/>
  <c r="AO470" i="66"/>
  <c r="AN470" i="66"/>
  <c r="AO490" i="66"/>
  <c r="AN490" i="66"/>
  <c r="AN275" i="66"/>
  <c r="AO275" i="66"/>
  <c r="AM200" i="66"/>
  <c r="AL200" i="66"/>
  <c r="AP200" i="66"/>
  <c r="AN293" i="66"/>
  <c r="AO293" i="66"/>
  <c r="AN388" i="66"/>
  <c r="AO388" i="66"/>
  <c r="AR436" i="66"/>
  <c r="AQ436" i="66"/>
  <c r="AU436" i="66"/>
  <c r="AR357" i="66"/>
  <c r="AU357" i="66"/>
  <c r="AQ357" i="66"/>
  <c r="AQ291" i="66"/>
  <c r="AU291" i="66"/>
  <c r="AR291" i="66"/>
  <c r="AT198" i="66"/>
  <c r="AS198" i="66"/>
  <c r="AT244" i="66"/>
  <c r="AS244" i="66"/>
  <c r="AJ294" i="66"/>
  <c r="AI294" i="66"/>
  <c r="AJ502" i="66"/>
  <c r="AI502" i="66"/>
  <c r="AU317" i="66"/>
  <c r="AR317" i="66"/>
  <c r="AQ317" i="66"/>
  <c r="AJ406" i="66"/>
  <c r="AI406" i="66"/>
  <c r="AJ39" i="66"/>
  <c r="AI39" i="66"/>
  <c r="AQ476" i="66"/>
  <c r="AU476" i="66"/>
  <c r="AR476" i="66"/>
  <c r="AQ18" i="66"/>
  <c r="AR18" i="66"/>
  <c r="AU18" i="66"/>
  <c r="AL87" i="66"/>
  <c r="AP87" i="66"/>
  <c r="AM87" i="66"/>
  <c r="BA213" i="66"/>
  <c r="BB213" i="66"/>
  <c r="BE213" i="66"/>
  <c r="AL93" i="66"/>
  <c r="AP93" i="66"/>
  <c r="AM93" i="66"/>
  <c r="AN280" i="66"/>
  <c r="AO280" i="66"/>
  <c r="AR24" i="66"/>
  <c r="AU24" i="66"/>
  <c r="AQ24" i="66"/>
  <c r="AW159" i="66"/>
  <c r="AV159" i="66"/>
  <c r="AZ159" i="66"/>
  <c r="AL63" i="66"/>
  <c r="AP63" i="66"/>
  <c r="AM63" i="66"/>
  <c r="AS431" i="66"/>
  <c r="AT431" i="66"/>
  <c r="AV59" i="66"/>
  <c r="AW59" i="66"/>
  <c r="AZ59" i="66"/>
  <c r="AL193" i="66"/>
  <c r="AP193" i="66"/>
  <c r="AM193" i="66"/>
  <c r="AU243" i="66"/>
  <c r="AQ243" i="66"/>
  <c r="AR243" i="66"/>
  <c r="AI488" i="66"/>
  <c r="AJ488" i="66"/>
  <c r="AJ123" i="66"/>
  <c r="AI123" i="66"/>
  <c r="AN300" i="66"/>
  <c r="AO300" i="66"/>
  <c r="AI487" i="66"/>
  <c r="AJ487" i="66"/>
  <c r="AJ481" i="66"/>
  <c r="AI481" i="66"/>
  <c r="AL258" i="66"/>
  <c r="AM258" i="66"/>
  <c r="AP258" i="66"/>
  <c r="AJ117" i="66"/>
  <c r="AI117" i="66"/>
  <c r="AQ331" i="66"/>
  <c r="AR331" i="66"/>
  <c r="AU331" i="66"/>
  <c r="AO455" i="66"/>
  <c r="AN455" i="66"/>
  <c r="AV447" i="66"/>
  <c r="AW447" i="66"/>
  <c r="AZ447" i="66"/>
  <c r="AO340" i="66"/>
  <c r="AN340" i="66"/>
  <c r="AN472" i="66"/>
  <c r="AO472" i="66"/>
  <c r="AT113" i="66"/>
  <c r="AS113" i="66"/>
  <c r="AJ400" i="66"/>
  <c r="AI400" i="66"/>
  <c r="AI5" i="66"/>
  <c r="AJ5" i="66"/>
  <c r="AQ202" i="66"/>
  <c r="AU202" i="66"/>
  <c r="AR202" i="66"/>
  <c r="AI360" i="66"/>
  <c r="AJ360" i="66"/>
  <c r="AM21" i="66"/>
  <c r="AP21" i="66"/>
  <c r="AL21" i="66"/>
  <c r="AQ466" i="66"/>
  <c r="AR466" i="66"/>
  <c r="AU466" i="66"/>
  <c r="AJ508" i="66"/>
  <c r="AI508" i="66"/>
  <c r="AT367" i="66"/>
  <c r="AS367" i="66"/>
  <c r="AQ383" i="66"/>
  <c r="AR383" i="66"/>
  <c r="AU383" i="66"/>
  <c r="AJ55" i="66"/>
  <c r="AI55" i="66"/>
  <c r="AI365" i="66"/>
  <c r="AJ365" i="66"/>
  <c r="AR26" i="66"/>
  <c r="AU26" i="66"/>
  <c r="AQ26" i="66"/>
  <c r="AM19" i="66"/>
  <c r="AP19" i="66"/>
  <c r="AL19" i="66"/>
  <c r="AU350" i="66"/>
  <c r="AR350" i="66"/>
  <c r="AQ350" i="66"/>
  <c r="AW86" i="66"/>
  <c r="AZ86" i="66"/>
  <c r="AV86" i="66"/>
  <c r="AP211" i="66"/>
  <c r="AM211" i="66"/>
  <c r="AL211" i="66"/>
  <c r="AQ399" i="66"/>
  <c r="AU399" i="66"/>
  <c r="AR399" i="66"/>
  <c r="AJ414" i="66"/>
  <c r="AI414" i="66"/>
  <c r="AT118" i="66"/>
  <c r="AS118" i="66"/>
  <c r="AS167" i="66"/>
  <c r="AT167" i="66"/>
  <c r="AT126" i="66"/>
  <c r="AS126" i="66"/>
  <c r="AL79" i="66"/>
  <c r="AP79" i="66"/>
  <c r="AM79" i="66"/>
  <c r="AN195" i="66"/>
  <c r="AO195" i="66"/>
  <c r="AO352" i="66"/>
  <c r="AN352" i="66"/>
  <c r="AI380" i="66"/>
  <c r="AJ380" i="66"/>
  <c r="AJ49" i="66"/>
  <c r="AI49" i="66"/>
  <c r="BA3" i="66"/>
  <c r="BB3" i="66"/>
  <c r="BE3" i="66"/>
  <c r="AU325" i="66"/>
  <c r="AR325" i="66"/>
  <c r="AQ325" i="66"/>
  <c r="AQ192" i="66"/>
  <c r="AR192" i="66"/>
  <c r="AU192" i="66"/>
  <c r="AW12" i="66"/>
  <c r="AV12" i="66"/>
  <c r="AZ12" i="66"/>
  <c r="AS438" i="66"/>
  <c r="AT438" i="66"/>
  <c r="AQ176" i="66"/>
  <c r="AU176" i="66"/>
  <c r="AR176" i="66"/>
  <c r="AO323" i="66"/>
  <c r="AN323" i="66"/>
  <c r="AP223" i="66"/>
  <c r="AM223" i="66"/>
  <c r="AL223" i="66"/>
  <c r="AR28" i="66"/>
  <c r="AU28" i="66"/>
  <c r="AQ28" i="66"/>
  <c r="AS64" i="66"/>
  <c r="AT64" i="66"/>
  <c r="AT139" i="66"/>
  <c r="AS139" i="66"/>
  <c r="AR355" i="66"/>
  <c r="AU355" i="66"/>
  <c r="AQ355" i="66"/>
  <c r="AY492" i="66"/>
  <c r="AX492" i="66"/>
  <c r="AL133" i="66"/>
  <c r="AP133" i="66"/>
  <c r="AM133" i="66"/>
  <c r="AZ138" i="66"/>
  <c r="AW138" i="66"/>
  <c r="AV138" i="66"/>
  <c r="AL137" i="66"/>
  <c r="AP137" i="66"/>
  <c r="AM137" i="66"/>
  <c r="AI393" i="66"/>
  <c r="AJ393" i="66"/>
  <c r="AP334" i="66"/>
  <c r="AL334" i="66"/>
  <c r="AM334" i="66"/>
  <c r="AP506" i="66"/>
  <c r="AL506" i="66"/>
  <c r="AM506" i="66"/>
  <c r="AT120" i="66"/>
  <c r="AS120" i="66"/>
  <c r="AI13" i="66"/>
  <c r="AJ13" i="66"/>
  <c r="AR207" i="66"/>
  <c r="AQ207" i="66"/>
  <c r="AU207" i="66"/>
  <c r="AL57" i="66"/>
  <c r="AP57" i="66"/>
  <c r="AM57" i="66"/>
  <c r="AS92" i="66"/>
  <c r="AT92" i="66"/>
  <c r="AJ135" i="66"/>
  <c r="AI135" i="66"/>
  <c r="AR349" i="66"/>
  <c r="AU349" i="66"/>
  <c r="AQ349" i="66"/>
  <c r="AT263" i="66"/>
  <c r="AS263" i="66"/>
  <c r="AJ229" i="66"/>
  <c r="AI229" i="66"/>
  <c r="AV324" i="66"/>
  <c r="AW324" i="66"/>
  <c r="AZ324" i="66"/>
  <c r="AU191" i="66"/>
  <c r="AR191" i="66"/>
  <c r="AQ191" i="66"/>
  <c r="AZ398" i="66"/>
  <c r="AW398" i="66"/>
  <c r="AV398" i="66"/>
  <c r="AV514" i="66"/>
  <c r="AZ514" i="66"/>
  <c r="AW514" i="66"/>
  <c r="AU461" i="66"/>
  <c r="AR461" i="66"/>
  <c r="AQ461" i="66"/>
  <c r="AZ84" i="66"/>
  <c r="AW84" i="66"/>
  <c r="AV84" i="66"/>
  <c r="AV97" i="66"/>
  <c r="AZ97" i="66"/>
  <c r="AW97" i="66"/>
  <c r="AT486" i="66"/>
  <c r="AS486" i="66"/>
  <c r="AO32" i="66"/>
  <c r="AN32" i="66"/>
  <c r="AM366" i="66"/>
  <c r="AP366" i="66"/>
  <c r="AL366" i="66"/>
  <c r="AN219" i="66"/>
  <c r="AO219" i="66"/>
  <c r="AO305" i="66"/>
  <c r="AN305" i="66"/>
  <c r="AU422" i="66"/>
  <c r="AQ422" i="66"/>
  <c r="AR422" i="66"/>
  <c r="AS76" i="66"/>
  <c r="AT76" i="66"/>
  <c r="AN401" i="66"/>
  <c r="AO401" i="66"/>
  <c r="AS46" i="66"/>
  <c r="AT46" i="66"/>
  <c r="AO107" i="66"/>
  <c r="AN107" i="66"/>
  <c r="AR103" i="66"/>
  <c r="AU103" i="66"/>
  <c r="AQ103" i="66"/>
  <c r="AI475" i="66"/>
  <c r="AJ475" i="66"/>
  <c r="AO230" i="66"/>
  <c r="AN230" i="66"/>
  <c r="AI362" i="66"/>
  <c r="AJ362" i="66"/>
  <c r="AJ69" i="66"/>
  <c r="AI69" i="66"/>
  <c r="AL119" i="66"/>
  <c r="AP119" i="66"/>
  <c r="AM119" i="66"/>
  <c r="AQ254" i="66"/>
  <c r="AU254" i="66"/>
  <c r="AR254" i="66"/>
  <c r="AR353" i="66"/>
  <c r="AU353" i="66"/>
  <c r="AQ353" i="66"/>
  <c r="AT132" i="66"/>
  <c r="AS132" i="66"/>
  <c r="AJ311" i="66"/>
  <c r="AI311" i="66"/>
  <c r="AR111" i="66"/>
  <c r="AU111" i="66"/>
  <c r="AQ111" i="66"/>
  <c r="AV27" i="66"/>
  <c r="AW27" i="66"/>
  <c r="AZ27" i="66"/>
  <c r="AQ387" i="66"/>
  <c r="AR387" i="66"/>
  <c r="AU387" i="66"/>
  <c r="AN30" i="66"/>
  <c r="AO30" i="66"/>
  <c r="AN197" i="66"/>
  <c r="AO197" i="66"/>
  <c r="AJ369" i="66"/>
  <c r="AI369" i="66"/>
  <c r="AL372" i="66"/>
  <c r="AM372" i="66"/>
  <c r="AP372" i="66"/>
  <c r="AQ180" i="66"/>
  <c r="AR180" i="66"/>
  <c r="AU180" i="66"/>
  <c r="AR465" i="66"/>
  <c r="AU465" i="66"/>
  <c r="AQ465" i="66"/>
  <c r="AQ20" i="66"/>
  <c r="AR20" i="66"/>
  <c r="AU20" i="66"/>
  <c r="AO512" i="66"/>
  <c r="AN512" i="66"/>
  <c r="AN216" i="66"/>
  <c r="AO216" i="66"/>
  <c r="AQ375" i="66"/>
  <c r="AR375" i="66"/>
  <c r="AU375" i="66"/>
  <c r="AW419" i="66"/>
  <c r="AZ419" i="66"/>
  <c r="AV419" i="66"/>
  <c r="AN473" i="66"/>
  <c r="AO473" i="66"/>
  <c r="AN374" i="66"/>
  <c r="AO374" i="66"/>
  <c r="AI267" i="66"/>
  <c r="AJ267" i="66"/>
  <c r="AI250" i="66"/>
  <c r="AJ250" i="66"/>
  <c r="AL268" i="66"/>
  <c r="AP268" i="66"/>
  <c r="AM268" i="66"/>
  <c r="AJ51" i="66"/>
  <c r="AI51" i="66"/>
  <c r="AU32" i="66"/>
  <c r="AR32" i="66"/>
  <c r="AQ32" i="66"/>
  <c r="AO25" i="66"/>
  <c r="AN25" i="66"/>
  <c r="AR382" i="66"/>
  <c r="AQ382" i="66"/>
  <c r="AU382" i="66"/>
  <c r="AP23" i="66"/>
  <c r="AL23" i="66"/>
  <c r="AM23" i="66"/>
  <c r="AW62" i="66"/>
  <c r="AZ62" i="66"/>
  <c r="AV62" i="66"/>
  <c r="AO320" i="66"/>
  <c r="AN320" i="66"/>
  <c r="AJ326" i="66"/>
  <c r="AI326" i="66"/>
  <c r="AT128" i="66"/>
  <c r="AS128" i="66"/>
  <c r="AS110" i="66"/>
  <c r="AT110" i="66"/>
  <c r="AP336" i="66"/>
  <c r="AM336" i="66"/>
  <c r="AL336" i="66"/>
  <c r="AN410" i="66"/>
  <c r="AO410" i="66"/>
  <c r="AR187" i="66"/>
  <c r="AQ187" i="66"/>
  <c r="AU187" i="66"/>
  <c r="AS439" i="66"/>
  <c r="AT439" i="66"/>
  <c r="AO9" i="66"/>
  <c r="AN9" i="66"/>
  <c r="AW80" i="66"/>
  <c r="AZ80" i="66"/>
  <c r="AV80" i="66"/>
  <c r="AQ305" i="66"/>
  <c r="AR305" i="66"/>
  <c r="AU305" i="66"/>
  <c r="AN164" i="66"/>
  <c r="AO164" i="66"/>
  <c r="AV88" i="66"/>
  <c r="AW88" i="66"/>
  <c r="AZ88" i="66"/>
  <c r="AW190" i="66"/>
  <c r="AV190" i="66"/>
  <c r="AZ190" i="66"/>
  <c r="AT124" i="66"/>
  <c r="AS124" i="66"/>
  <c r="AW163" i="66"/>
  <c r="AV163" i="66"/>
  <c r="AZ163" i="66"/>
  <c r="AS457" i="66"/>
  <c r="AT457" i="66"/>
  <c r="AZ333" i="66"/>
  <c r="AV333" i="66"/>
  <c r="AW333" i="66"/>
  <c r="AS262" i="66"/>
  <c r="AT262" i="66"/>
  <c r="AQ194" i="66"/>
  <c r="AU194" i="66"/>
  <c r="AR194" i="66"/>
  <c r="AZ122" i="66"/>
  <c r="AW122" i="66"/>
  <c r="AV122" i="66"/>
  <c r="AO248" i="66"/>
  <c r="AN248" i="66"/>
  <c r="AU255" i="66"/>
  <c r="AR255" i="66"/>
  <c r="AQ255" i="66"/>
  <c r="AN304" i="66"/>
  <c r="AO304" i="66"/>
  <c r="AZ48" i="66"/>
  <c r="AW48" i="66"/>
  <c r="AV48" i="66"/>
  <c r="AN402" i="66"/>
  <c r="AO402" i="66"/>
  <c r="AS112" i="66"/>
  <c r="AT112" i="66"/>
  <c r="AP373" i="66"/>
  <c r="AL373" i="66"/>
  <c r="AM373" i="66"/>
  <c r="AS53" i="66"/>
  <c r="AT53" i="66"/>
  <c r="AW151" i="66"/>
  <c r="AV151" i="66"/>
  <c r="AZ151" i="66"/>
  <c r="BB434" i="66"/>
  <c r="BA434" i="66"/>
  <c r="BE434" i="66"/>
  <c r="AO281" i="66"/>
  <c r="AN281" i="66"/>
  <c r="AQ313" i="66"/>
  <c r="AR313" i="66"/>
  <c r="AU313" i="66"/>
  <c r="AQ413" i="66"/>
  <c r="AU413" i="66"/>
  <c r="AR413" i="66"/>
  <c r="AP330" i="66"/>
  <c r="AL330" i="66"/>
  <c r="AM330" i="66"/>
  <c r="AS44" i="66"/>
  <c r="AT44" i="66"/>
  <c r="AQ209" i="66"/>
  <c r="AU209" i="66"/>
  <c r="AR209" i="66"/>
  <c r="AZ329" i="66"/>
  <c r="AV329" i="66"/>
  <c r="AW329" i="66"/>
  <c r="AQ196" i="66"/>
  <c r="AR196" i="66"/>
  <c r="AU196" i="66"/>
  <c r="AI312" i="66"/>
  <c r="AJ312" i="66"/>
  <c r="AQ361" i="66"/>
  <c r="AU361" i="66"/>
  <c r="AR361" i="66"/>
  <c r="AZ78" i="66"/>
  <c r="AW78" i="66"/>
  <c r="AV78" i="66"/>
  <c r="AT29" i="66"/>
  <c r="AS29" i="66"/>
  <c r="AN289" i="66"/>
  <c r="AO289" i="66"/>
  <c r="AN319" i="66"/>
  <c r="AO319" i="66"/>
  <c r="AI10" i="66"/>
  <c r="AJ10" i="66"/>
  <c r="AW56" i="66"/>
  <c r="AV56" i="66"/>
  <c r="AZ56" i="66"/>
  <c r="AL475" i="66"/>
  <c r="AP475" i="66"/>
  <c r="AM475" i="66"/>
  <c r="AQ385" i="66"/>
  <c r="AU385" i="66"/>
  <c r="AR385" i="66"/>
  <c r="AQ327" i="66"/>
  <c r="AR327" i="66"/>
  <c r="AU327" i="66"/>
  <c r="AV453" i="66"/>
  <c r="AW453" i="66"/>
  <c r="AZ453" i="66"/>
  <c r="AJ237" i="66"/>
  <c r="AI237" i="66"/>
  <c r="AS184" i="66"/>
  <c r="AT184" i="66"/>
  <c r="AI356" i="66"/>
  <c r="AJ356" i="66"/>
  <c r="AN247" i="66"/>
  <c r="AO247" i="66"/>
  <c r="AM485" i="66"/>
  <c r="AL485" i="66"/>
  <c r="AP485" i="66"/>
  <c r="AN259" i="66"/>
  <c r="AO259" i="66"/>
  <c r="AM379" i="66"/>
  <c r="AP379" i="66"/>
  <c r="AL379" i="66"/>
  <c r="AR511" i="66"/>
  <c r="AU511" i="66"/>
  <c r="AQ511" i="66"/>
  <c r="AQ470" i="66"/>
  <c r="AR470" i="66"/>
  <c r="AU470" i="66"/>
  <c r="AQ490" i="66"/>
  <c r="AU490" i="66"/>
  <c r="AR490" i="66"/>
  <c r="AL69" i="66"/>
  <c r="AP69" i="66"/>
  <c r="AM69" i="66"/>
  <c r="AT446" i="66"/>
  <c r="AS446" i="66"/>
  <c r="AJ73" i="66"/>
  <c r="AI73" i="66"/>
  <c r="AI17" i="66"/>
  <c r="AJ17" i="66"/>
  <c r="AJ127" i="66"/>
  <c r="AI127" i="66"/>
  <c r="AN357" i="66"/>
  <c r="AO357" i="66"/>
  <c r="AQ309" i="66"/>
  <c r="AR309" i="66"/>
  <c r="AU309" i="66"/>
  <c r="AO291" i="66"/>
  <c r="AN291" i="66"/>
  <c r="AW198" i="66"/>
  <c r="AZ198" i="66"/>
  <c r="AV198" i="66"/>
  <c r="AJ129" i="66"/>
  <c r="AI129" i="66"/>
  <c r="AL85" i="66"/>
  <c r="AP85" i="66"/>
  <c r="AM85" i="66"/>
  <c r="AW244" i="66"/>
  <c r="AV244" i="66"/>
  <c r="AZ244" i="66"/>
  <c r="AZ239" i="66"/>
  <c r="AW239" i="66"/>
  <c r="AV239" i="66"/>
  <c r="AO8" i="66"/>
  <c r="AN8" i="66"/>
  <c r="AQ14" i="66"/>
  <c r="AR14" i="66"/>
  <c r="AU14" i="66"/>
  <c r="AN317" i="66"/>
  <c r="AO317" i="66"/>
  <c r="AL45" i="66"/>
  <c r="AP45" i="66"/>
  <c r="AM45" i="66"/>
  <c r="AT27" i="66"/>
  <c r="AS27" i="66"/>
  <c r="AO178" i="66"/>
  <c r="AN178" i="66"/>
  <c r="AQ280" i="66"/>
  <c r="AU280" i="66"/>
  <c r="AR280" i="66"/>
  <c r="AS341" i="66"/>
  <c r="AT341" i="66"/>
  <c r="AR30" i="66"/>
  <c r="AU30" i="66"/>
  <c r="AQ30" i="66"/>
  <c r="AN498" i="66"/>
  <c r="AO498" i="66"/>
  <c r="AT142" i="66"/>
  <c r="AS142" i="66"/>
  <c r="AJ299" i="66"/>
  <c r="AI299" i="66"/>
  <c r="AS59" i="66"/>
  <c r="AT59" i="66"/>
  <c r="AJ193" i="66"/>
  <c r="AI193" i="66"/>
  <c r="AP488" i="66"/>
  <c r="AL488" i="66"/>
  <c r="AM488" i="66"/>
  <c r="AL123" i="66"/>
  <c r="AP123" i="66"/>
  <c r="AM123" i="66"/>
  <c r="AS36" i="66"/>
  <c r="AT36" i="66"/>
  <c r="AL117" i="66"/>
  <c r="AP117" i="66"/>
  <c r="AM117" i="66"/>
  <c r="AO331" i="66"/>
  <c r="AN331" i="66"/>
  <c r="AN276" i="66"/>
  <c r="AO276" i="66"/>
  <c r="AR455" i="66"/>
  <c r="AU455" i="66"/>
  <c r="AQ455" i="66"/>
  <c r="AJ302" i="66"/>
  <c r="AI302" i="66"/>
  <c r="AU340" i="66"/>
  <c r="AQ340" i="66"/>
  <c r="AR340" i="66"/>
  <c r="AT147" i="66"/>
  <c r="AS147" i="66"/>
  <c r="AQ472" i="66"/>
  <c r="AU472" i="66"/>
  <c r="AR472" i="66"/>
  <c r="AO220" i="66"/>
  <c r="AN220" i="66"/>
  <c r="AQ241" i="66"/>
  <c r="AU241" i="66"/>
  <c r="AR241" i="66"/>
  <c r="AJ278" i="66"/>
  <c r="AI278" i="66"/>
  <c r="AO162" i="66"/>
  <c r="AN162" i="66"/>
  <c r="AN483" i="66"/>
  <c r="AO483" i="66"/>
  <c r="AP296" i="66"/>
  <c r="AM296" i="66"/>
  <c r="AL296" i="66"/>
  <c r="AO232" i="66"/>
  <c r="AN232" i="66"/>
  <c r="AS186" i="66"/>
  <c r="AT186" i="66"/>
  <c r="AS52" i="66"/>
  <c r="AT52" i="66"/>
  <c r="AN426" i="66"/>
  <c r="AO426" i="66"/>
  <c r="AT157" i="66"/>
  <c r="AS157" i="66"/>
  <c r="AT4" i="66"/>
  <c r="AS4" i="66"/>
  <c r="AZ118" i="66"/>
  <c r="AW118" i="66"/>
  <c r="AV118" i="66"/>
  <c r="AW167" i="66"/>
  <c r="AV167" i="66"/>
  <c r="AZ167" i="66"/>
  <c r="AN177" i="66"/>
  <c r="AO177" i="66"/>
  <c r="AT153" i="66"/>
  <c r="AS153" i="66"/>
  <c r="AZ126" i="66"/>
  <c r="AW126" i="66"/>
  <c r="AV126" i="66"/>
  <c r="AR195" i="66"/>
  <c r="AQ195" i="66"/>
  <c r="AU195" i="66"/>
  <c r="AQ274" i="66"/>
  <c r="AU274" i="66"/>
  <c r="AR274" i="66"/>
  <c r="AU352" i="66"/>
  <c r="AR352" i="66"/>
  <c r="AQ352" i="66"/>
  <c r="AM494" i="66"/>
  <c r="AL494" i="66"/>
  <c r="AP494" i="66"/>
  <c r="AQ214" i="66"/>
  <c r="AU214" i="66"/>
  <c r="AR214" i="66"/>
  <c r="AN325" i="66"/>
  <c r="AO325" i="66"/>
  <c r="AO192" i="66"/>
  <c r="AN192" i="66"/>
  <c r="AT12" i="66"/>
  <c r="AS12" i="66"/>
  <c r="AV438" i="66"/>
  <c r="AZ438" i="66"/>
  <c r="AW438" i="66"/>
  <c r="AO20" i="66"/>
  <c r="AN20" i="66"/>
  <c r="AI223" i="66"/>
  <c r="AJ223" i="66"/>
  <c r="AT154" i="66"/>
  <c r="AS154" i="66"/>
  <c r="AV64" i="66"/>
  <c r="AW64" i="66"/>
  <c r="AZ64" i="66"/>
  <c r="AL396" i="66"/>
  <c r="AM396" i="66"/>
  <c r="AP396" i="66"/>
  <c r="AS50" i="66"/>
  <c r="AT50" i="66"/>
  <c r="AN355" i="66"/>
  <c r="AO355" i="66"/>
  <c r="BE492" i="66"/>
  <c r="BA492" i="66"/>
  <c r="BB492" i="66"/>
  <c r="AS106" i="66"/>
  <c r="AT106" i="66"/>
  <c r="AJ270" i="66"/>
  <c r="AI270" i="66"/>
  <c r="AQ403" i="66"/>
  <c r="AR403" i="66"/>
  <c r="AU403" i="66"/>
  <c r="AW381" i="66"/>
  <c r="AZ381" i="66"/>
  <c r="AV381" i="66"/>
  <c r="AQ460" i="66"/>
  <c r="AU460" i="66"/>
  <c r="AR460" i="66"/>
  <c r="AN235" i="66"/>
  <c r="AO235" i="66"/>
  <c r="AJ174" i="66"/>
  <c r="AI174" i="66"/>
  <c r="AZ120" i="66"/>
  <c r="AW120" i="66"/>
  <c r="AV120" i="66"/>
  <c r="AJ37" i="66"/>
  <c r="AI37" i="66"/>
  <c r="AZ92" i="66"/>
  <c r="AW92" i="66"/>
  <c r="AV92" i="66"/>
  <c r="AL135" i="66"/>
  <c r="AP135" i="66"/>
  <c r="AM135" i="66"/>
  <c r="AN349" i="66"/>
  <c r="AO349" i="66"/>
  <c r="AZ263" i="66"/>
  <c r="AW263" i="66"/>
  <c r="AV263" i="66"/>
  <c r="AN428" i="66"/>
  <c r="AO428" i="66"/>
  <c r="AJ99" i="66"/>
  <c r="AI99" i="66"/>
  <c r="AT324" i="66"/>
  <c r="AS324" i="66"/>
  <c r="AI11" i="66"/>
  <c r="AJ11" i="66"/>
  <c r="AV448" i="66"/>
  <c r="AZ448" i="66"/>
  <c r="AW448" i="66"/>
  <c r="AU505" i="66"/>
  <c r="AQ505" i="66"/>
  <c r="AR505" i="66"/>
  <c r="AV65" i="66"/>
  <c r="AW65" i="66"/>
  <c r="AZ65" i="66"/>
  <c r="AJ81" i="66"/>
  <c r="AI81" i="66"/>
  <c r="AN308" i="66"/>
  <c r="AO308" i="66"/>
  <c r="AL496" i="66"/>
  <c r="AP496" i="66"/>
  <c r="AM496" i="66"/>
  <c r="AV71" i="66"/>
  <c r="AW71" i="66"/>
  <c r="AZ71" i="66"/>
  <c r="AS97" i="66"/>
  <c r="AT97" i="66"/>
  <c r="AL298" i="66"/>
  <c r="AP298" i="66"/>
  <c r="AM298" i="66"/>
  <c r="AS321" i="66"/>
  <c r="AT321" i="66"/>
  <c r="AN416" i="66"/>
  <c r="AO416" i="66"/>
  <c r="AW486" i="66"/>
  <c r="AV486" i="66"/>
  <c r="AZ486" i="66"/>
  <c r="AS161" i="66"/>
  <c r="AT161" i="66"/>
  <c r="AP261" i="67"/>
  <c r="AL261" i="67"/>
  <c r="AM261" i="67"/>
  <c r="AM30" i="67"/>
  <c r="AL30" i="67"/>
  <c r="AP30" i="67"/>
  <c r="AI261" i="67"/>
  <c r="AJ261" i="67"/>
  <c r="AJ30" i="67"/>
  <c r="AI30" i="67"/>
  <c r="AM204" i="67"/>
  <c r="AP204" i="67"/>
  <c r="AL204" i="67"/>
  <c r="AI204" i="67"/>
  <c r="AJ204" i="67"/>
  <c r="AR457" i="67"/>
  <c r="AU457" i="67"/>
  <c r="AQ457" i="67"/>
  <c r="AL83" i="67"/>
  <c r="AP83" i="67"/>
  <c r="AM83" i="67"/>
  <c r="AL262" i="67"/>
  <c r="AM262" i="67"/>
  <c r="AP262" i="67"/>
  <c r="AN457" i="67"/>
  <c r="AO457" i="67"/>
  <c r="AI262" i="67"/>
  <c r="AJ262" i="67"/>
  <c r="AJ83" i="67"/>
  <c r="AI83" i="67"/>
  <c r="AJ193" i="67"/>
  <c r="AI193" i="67"/>
  <c r="AP498" i="67"/>
  <c r="AL498" i="67"/>
  <c r="AM498" i="67"/>
  <c r="AI135" i="67"/>
  <c r="AJ135" i="67"/>
  <c r="AI257" i="67"/>
  <c r="AJ257" i="67"/>
  <c r="AI415" i="67"/>
  <c r="AJ415" i="67"/>
  <c r="AM70" i="67"/>
  <c r="AP70" i="67"/>
  <c r="AL70" i="67"/>
  <c r="AM303" i="67"/>
  <c r="AP303" i="67"/>
  <c r="AL303" i="67"/>
  <c r="AJ328" i="67"/>
  <c r="AI328" i="67"/>
  <c r="AP310" i="67"/>
  <c r="AL310" i="67"/>
  <c r="AM310" i="67"/>
  <c r="AN69" i="67"/>
  <c r="AO69" i="67"/>
  <c r="AL461" i="67"/>
  <c r="AM461" i="67"/>
  <c r="AP461" i="67"/>
  <c r="AP285" i="67"/>
  <c r="AL285" i="67"/>
  <c r="AM285" i="67"/>
  <c r="AP402" i="67"/>
  <c r="AL402" i="67"/>
  <c r="AM402" i="67"/>
  <c r="AI245" i="67"/>
  <c r="AJ245" i="67"/>
  <c r="AM284" i="67"/>
  <c r="AL284" i="67"/>
  <c r="AP284" i="67"/>
  <c r="AJ375" i="67"/>
  <c r="AI375" i="67"/>
  <c r="AP281" i="67"/>
  <c r="AM281" i="67"/>
  <c r="AL281" i="67"/>
  <c r="AP466" i="67"/>
  <c r="AL466" i="67"/>
  <c r="AM466" i="67"/>
  <c r="AJ316" i="67"/>
  <c r="AI316" i="67"/>
  <c r="AL193" i="67"/>
  <c r="AP193" i="67"/>
  <c r="AM193" i="67"/>
  <c r="AJ498" i="67"/>
  <c r="AI498" i="67"/>
  <c r="AM89" i="67"/>
  <c r="AP89" i="67"/>
  <c r="AL89" i="67"/>
  <c r="AI32" i="67"/>
  <c r="AJ32" i="67"/>
  <c r="AJ283" i="67"/>
  <c r="AI283" i="67"/>
  <c r="AJ278" i="67"/>
  <c r="AI278" i="67"/>
  <c r="AJ461" i="67"/>
  <c r="AI461" i="67"/>
  <c r="AJ402" i="67"/>
  <c r="AI402" i="67"/>
  <c r="AI502" i="67"/>
  <c r="AJ502" i="67"/>
  <c r="AJ483" i="67"/>
  <c r="AI483" i="67"/>
  <c r="AL236" i="67"/>
  <c r="AP236" i="67"/>
  <c r="AM236" i="67"/>
  <c r="AJ466" i="67"/>
  <c r="AI466" i="67"/>
  <c r="AM351" i="67"/>
  <c r="AL351" i="67"/>
  <c r="AP351" i="67"/>
  <c r="AJ89" i="67"/>
  <c r="AI89" i="67"/>
  <c r="AM32" i="67"/>
  <c r="AP32" i="67"/>
  <c r="AL32" i="67"/>
  <c r="AP504" i="67"/>
  <c r="AL504" i="67"/>
  <c r="AM504" i="67"/>
  <c r="AI190" i="67"/>
  <c r="AJ190" i="67"/>
  <c r="AI260" i="67"/>
  <c r="AJ260" i="67"/>
  <c r="AJ70" i="67"/>
  <c r="AI70" i="67"/>
  <c r="AM472" i="67"/>
  <c r="AP472" i="67"/>
  <c r="AL472" i="67"/>
  <c r="AP328" i="67"/>
  <c r="AL328" i="67"/>
  <c r="AM328" i="67"/>
  <c r="AM347" i="67"/>
  <c r="AP347" i="67"/>
  <c r="AL347" i="67"/>
  <c r="AI454" i="67"/>
  <c r="AJ454" i="67"/>
  <c r="AL366" i="67"/>
  <c r="AP366" i="67"/>
  <c r="AM366" i="67"/>
  <c r="AM280" i="67"/>
  <c r="AP280" i="67"/>
  <c r="AL280" i="67"/>
  <c r="AI16" i="67"/>
  <c r="AJ16" i="67"/>
  <c r="AP286" i="67"/>
  <c r="AM286" i="67"/>
  <c r="AL286" i="67"/>
  <c r="AI236" i="67"/>
  <c r="AJ236" i="67"/>
  <c r="AJ281" i="67"/>
  <c r="AI281" i="67"/>
  <c r="AJ351" i="67"/>
  <c r="AI351" i="67"/>
  <c r="AJ306" i="67"/>
  <c r="AI306" i="67"/>
  <c r="AJ504" i="67"/>
  <c r="AI504" i="67"/>
  <c r="AM190" i="67"/>
  <c r="AL190" i="67"/>
  <c r="AP190" i="67"/>
  <c r="AI472" i="67"/>
  <c r="AJ472" i="67"/>
  <c r="AL278" i="67"/>
  <c r="AM278" i="67"/>
  <c r="AP278" i="67"/>
  <c r="AI347" i="67"/>
  <c r="AJ347" i="67"/>
  <c r="AI366" i="67"/>
  <c r="AJ366" i="67"/>
  <c r="AJ147" i="67"/>
  <c r="AI147" i="67"/>
  <c r="AO389" i="67"/>
  <c r="AN389" i="67"/>
  <c r="AM367" i="67"/>
  <c r="AP367" i="67"/>
  <c r="AL367" i="67"/>
  <c r="AJ280" i="67"/>
  <c r="AI280" i="67"/>
  <c r="AI286" i="67"/>
  <c r="AJ286" i="67"/>
  <c r="AM502" i="67"/>
  <c r="AL502" i="67"/>
  <c r="AP502" i="67"/>
  <c r="AL483" i="67"/>
  <c r="AM483" i="67"/>
  <c r="AP483" i="67"/>
  <c r="AP458" i="67"/>
  <c r="AL458" i="67"/>
  <c r="AM458" i="67"/>
  <c r="AJ31" i="67"/>
  <c r="AI31" i="67"/>
  <c r="AP306" i="67"/>
  <c r="AM306" i="67"/>
  <c r="AL306" i="67"/>
  <c r="AM260" i="67"/>
  <c r="AP260" i="67"/>
  <c r="AL260" i="67"/>
  <c r="AJ310" i="67"/>
  <c r="AI310" i="67"/>
  <c r="AL51" i="67"/>
  <c r="AM51" i="67"/>
  <c r="AP51" i="67"/>
  <c r="AP454" i="67"/>
  <c r="AL454" i="67"/>
  <c r="AM454" i="67"/>
  <c r="AP147" i="67"/>
  <c r="AM147" i="67"/>
  <c r="AL147" i="67"/>
  <c r="AJ301" i="67"/>
  <c r="AI301" i="67"/>
  <c r="AQ389" i="67"/>
  <c r="AU389" i="67"/>
  <c r="AR389" i="67"/>
  <c r="AL16" i="67"/>
  <c r="AM16" i="67"/>
  <c r="AP16" i="67"/>
  <c r="AI284" i="67"/>
  <c r="AJ284" i="67"/>
  <c r="AI43" i="67"/>
  <c r="AJ43" i="67"/>
  <c r="AP375" i="67"/>
  <c r="AM375" i="67"/>
  <c r="AL375" i="67"/>
  <c r="AP474" i="67"/>
  <c r="AL474" i="67"/>
  <c r="AM474" i="67"/>
  <c r="AP31" i="67"/>
  <c r="AM31" i="67"/>
  <c r="AL31" i="67"/>
  <c r="AP283" i="67"/>
  <c r="AL283" i="67"/>
  <c r="AM283" i="67"/>
  <c r="AP135" i="67"/>
  <c r="AL135" i="67"/>
  <c r="AM135" i="67"/>
  <c r="AM257" i="67"/>
  <c r="AP257" i="67"/>
  <c r="AL257" i="67"/>
  <c r="AM415" i="67"/>
  <c r="AP415" i="67"/>
  <c r="AL415" i="67"/>
  <c r="AJ303" i="67"/>
  <c r="AI303" i="67"/>
  <c r="AI51" i="67"/>
  <c r="AJ51" i="67"/>
  <c r="AU69" i="67"/>
  <c r="AQ69" i="67"/>
  <c r="AR69" i="67"/>
  <c r="AM301" i="67"/>
  <c r="AP301" i="67"/>
  <c r="AL301" i="67"/>
  <c r="AJ367" i="67"/>
  <c r="AI367" i="67"/>
  <c r="AI285" i="67"/>
  <c r="AJ285" i="67"/>
  <c r="AL245" i="67"/>
  <c r="AM245" i="67"/>
  <c r="AP245" i="67"/>
  <c r="AM43" i="67"/>
  <c r="AL43" i="67"/>
  <c r="AP43" i="67"/>
  <c r="AJ474" i="67"/>
  <c r="AI474" i="67"/>
  <c r="AL316" i="67"/>
  <c r="AM316" i="67"/>
  <c r="AP316" i="67"/>
  <c r="AI458" i="67"/>
  <c r="AJ458" i="67"/>
  <c r="AN172" i="67"/>
  <c r="AO172" i="67"/>
  <c r="AL268" i="67"/>
  <c r="AP268" i="67"/>
  <c r="AM268" i="67"/>
  <c r="AI268" i="67"/>
  <c r="AJ268" i="67"/>
  <c r="AR172" i="67"/>
  <c r="AU172" i="67"/>
  <c r="AQ172" i="67"/>
  <c r="AP484" i="67"/>
  <c r="AM484" i="67"/>
  <c r="AL484" i="67"/>
  <c r="AU445" i="67"/>
  <c r="AQ445" i="67"/>
  <c r="AR445" i="67"/>
  <c r="AS234" i="67"/>
  <c r="AT234" i="67"/>
  <c r="AO139" i="67"/>
  <c r="AN139" i="67"/>
  <c r="AL421" i="67"/>
  <c r="AM421" i="67"/>
  <c r="AP421" i="67"/>
  <c r="AJ228" i="67"/>
  <c r="AI228" i="67"/>
  <c r="AL371" i="67"/>
  <c r="AM371" i="67"/>
  <c r="AP371" i="67"/>
  <c r="AL101" i="67"/>
  <c r="AP101" i="67"/>
  <c r="AM101" i="67"/>
  <c r="AJ357" i="67"/>
  <c r="AI357" i="67"/>
  <c r="AI146" i="67"/>
  <c r="AJ146" i="67"/>
  <c r="AM420" i="67"/>
  <c r="AP420" i="67"/>
  <c r="AL420" i="67"/>
  <c r="AL191" i="67"/>
  <c r="AP191" i="67"/>
  <c r="AM191" i="67"/>
  <c r="AM143" i="67"/>
  <c r="AL143" i="67"/>
  <c r="AP143" i="67"/>
  <c r="AN368" i="67"/>
  <c r="AO368" i="67"/>
  <c r="AM106" i="67"/>
  <c r="AP106" i="67"/>
  <c r="AL106" i="67"/>
  <c r="AI304" i="67"/>
  <c r="AJ304" i="67"/>
  <c r="AJ96" i="67"/>
  <c r="AI96" i="67"/>
  <c r="AL495" i="67"/>
  <c r="AP495" i="67"/>
  <c r="AM495" i="67"/>
  <c r="AJ239" i="67"/>
  <c r="AI239" i="67"/>
  <c r="AJ346" i="67"/>
  <c r="AI346" i="67"/>
  <c r="AL217" i="67"/>
  <c r="AP217" i="67"/>
  <c r="AM217" i="67"/>
  <c r="AJ221" i="67"/>
  <c r="AI221" i="67"/>
  <c r="AM130" i="67"/>
  <c r="AL130" i="67"/>
  <c r="AP130" i="67"/>
  <c r="AI371" i="67"/>
  <c r="AJ371" i="67"/>
  <c r="AM507" i="67"/>
  <c r="AP507" i="67"/>
  <c r="AL507" i="67"/>
  <c r="AI434" i="67"/>
  <c r="AJ434" i="67"/>
  <c r="AJ490" i="67"/>
  <c r="AI490" i="67"/>
  <c r="AM38" i="67"/>
  <c r="AL38" i="67"/>
  <c r="AP38" i="67"/>
  <c r="AM433" i="67"/>
  <c r="AP433" i="67"/>
  <c r="AL433" i="67"/>
  <c r="AL508" i="67"/>
  <c r="AP508" i="67"/>
  <c r="AM508" i="67"/>
  <c r="AL304" i="67"/>
  <c r="AP304" i="67"/>
  <c r="AM304" i="67"/>
  <c r="AR82" i="67"/>
  <c r="AQ82" i="67"/>
  <c r="AU82" i="67"/>
  <c r="AL125" i="67"/>
  <c r="AP125" i="67"/>
  <c r="AM125" i="67"/>
  <c r="AL239" i="67"/>
  <c r="AM239" i="67"/>
  <c r="AP239" i="67"/>
  <c r="AN411" i="67"/>
  <c r="AO411" i="67"/>
  <c r="AJ484" i="67"/>
  <c r="AI484" i="67"/>
  <c r="AI427" i="67"/>
  <c r="AJ427" i="67"/>
  <c r="AO445" i="67"/>
  <c r="AN445" i="67"/>
  <c r="AQ139" i="67"/>
  <c r="AR139" i="67"/>
  <c r="AU139" i="67"/>
  <c r="AP230" i="67"/>
  <c r="AL230" i="67"/>
  <c r="AM230" i="67"/>
  <c r="AI101" i="67"/>
  <c r="AJ101" i="67"/>
  <c r="AI370" i="67"/>
  <c r="AJ370" i="67"/>
  <c r="AN142" i="67"/>
  <c r="AO142" i="67"/>
  <c r="AM490" i="67"/>
  <c r="AP490" i="67"/>
  <c r="AL490" i="67"/>
  <c r="AJ420" i="67"/>
  <c r="AI420" i="67"/>
  <c r="AI143" i="67"/>
  <c r="AJ143" i="67"/>
  <c r="AI118" i="67"/>
  <c r="AJ118" i="67"/>
  <c r="AI106" i="67"/>
  <c r="AJ106" i="67"/>
  <c r="AI489" i="67"/>
  <c r="AJ489" i="67"/>
  <c r="AI495" i="67"/>
  <c r="AJ495" i="67"/>
  <c r="AP346" i="67"/>
  <c r="AL346" i="67"/>
  <c r="AM346" i="67"/>
  <c r="AJ217" i="67"/>
  <c r="AI217" i="67"/>
  <c r="AM221" i="67"/>
  <c r="AL221" i="67"/>
  <c r="AP221" i="67"/>
  <c r="AP427" i="67"/>
  <c r="AL427" i="67"/>
  <c r="AM427" i="67"/>
  <c r="AL350" i="67"/>
  <c r="AP350" i="67"/>
  <c r="AM350" i="67"/>
  <c r="AJ130" i="67"/>
  <c r="AI130" i="67"/>
  <c r="AI230" i="67"/>
  <c r="AJ230" i="67"/>
  <c r="AP401" i="67"/>
  <c r="AL401" i="67"/>
  <c r="AM401" i="67"/>
  <c r="AL370" i="67"/>
  <c r="AM370" i="67"/>
  <c r="AP370" i="67"/>
  <c r="AM434" i="67"/>
  <c r="AP434" i="67"/>
  <c r="AL434" i="67"/>
  <c r="AQ142" i="67"/>
  <c r="AU142" i="67"/>
  <c r="AR142" i="67"/>
  <c r="AJ417" i="67"/>
  <c r="AI417" i="67"/>
  <c r="AI38" i="67"/>
  <c r="AJ38" i="67"/>
  <c r="AJ508" i="67"/>
  <c r="AI508" i="67"/>
  <c r="AL118" i="67"/>
  <c r="AP118" i="67"/>
  <c r="AM118" i="67"/>
  <c r="AJ349" i="67"/>
  <c r="AI349" i="67"/>
  <c r="AJ74" i="67"/>
  <c r="AI74" i="67"/>
  <c r="AM123" i="67"/>
  <c r="AL123" i="67"/>
  <c r="AP123" i="67"/>
  <c r="AI492" i="67"/>
  <c r="AJ492" i="67"/>
  <c r="AM489" i="67"/>
  <c r="AP489" i="67"/>
  <c r="AL489" i="67"/>
  <c r="AI125" i="67"/>
  <c r="AJ125" i="67"/>
  <c r="AL61" i="67"/>
  <c r="AP61" i="67"/>
  <c r="AM61" i="67"/>
  <c r="AI350" i="67"/>
  <c r="AJ350" i="67"/>
  <c r="AP228" i="67"/>
  <c r="AL228" i="67"/>
  <c r="AM228" i="67"/>
  <c r="AP357" i="67"/>
  <c r="AL357" i="67"/>
  <c r="AM357" i="67"/>
  <c r="AI235" i="67"/>
  <c r="AJ235" i="67"/>
  <c r="AM34" i="67"/>
  <c r="AL34" i="67"/>
  <c r="AP34" i="67"/>
  <c r="AJ343" i="67"/>
  <c r="AI343" i="67"/>
  <c r="AP417" i="67"/>
  <c r="AL417" i="67"/>
  <c r="AM417" i="67"/>
  <c r="AI451" i="67"/>
  <c r="AJ451" i="67"/>
  <c r="AJ433" i="67"/>
  <c r="AI433" i="67"/>
  <c r="AR110" i="67"/>
  <c r="AQ110" i="67"/>
  <c r="AU110" i="67"/>
  <c r="AQ368" i="67"/>
  <c r="AR368" i="67"/>
  <c r="AU368" i="67"/>
  <c r="AL349" i="67"/>
  <c r="AP349" i="67"/>
  <c r="AM349" i="67"/>
  <c r="AP251" i="67"/>
  <c r="AL251" i="67"/>
  <c r="AM251" i="67"/>
  <c r="AI123" i="67"/>
  <c r="AJ123" i="67"/>
  <c r="AN82" i="67"/>
  <c r="AO82" i="67"/>
  <c r="AI287" i="67"/>
  <c r="AJ287" i="67"/>
  <c r="AI61" i="67"/>
  <c r="AJ61" i="67"/>
  <c r="AI507" i="67"/>
  <c r="AJ507" i="67"/>
  <c r="AU411" i="67"/>
  <c r="AQ411" i="67"/>
  <c r="AR411" i="67"/>
  <c r="AV234" i="67"/>
  <c r="AZ234" i="67"/>
  <c r="AW234" i="67"/>
  <c r="AI421" i="67"/>
  <c r="AJ421" i="67"/>
  <c r="AJ401" i="67"/>
  <c r="AI401" i="67"/>
  <c r="AP235" i="67"/>
  <c r="AM235" i="67"/>
  <c r="AL235" i="67"/>
  <c r="AI34" i="67"/>
  <c r="AJ34" i="67"/>
  <c r="AM343" i="67"/>
  <c r="AL343" i="67"/>
  <c r="AP343" i="67"/>
  <c r="AL146" i="67"/>
  <c r="AP146" i="67"/>
  <c r="AM146" i="67"/>
  <c r="AP451" i="67"/>
  <c r="AL451" i="67"/>
  <c r="AM451" i="67"/>
  <c r="AJ191" i="67"/>
  <c r="AI191" i="67"/>
  <c r="AN110" i="67"/>
  <c r="AO110" i="67"/>
  <c r="AJ251" i="67"/>
  <c r="AI251" i="67"/>
  <c r="AM74" i="67"/>
  <c r="AP74" i="67"/>
  <c r="AL74" i="67"/>
  <c r="AM492" i="67"/>
  <c r="AP492" i="67"/>
  <c r="AL492" i="67"/>
  <c r="AP96" i="67"/>
  <c r="AL96" i="67"/>
  <c r="AM96" i="67"/>
  <c r="AM287" i="67"/>
  <c r="AP287" i="67"/>
  <c r="AL287" i="67"/>
  <c r="AU24" i="67"/>
  <c r="AR24" i="67"/>
  <c r="AQ24" i="67"/>
  <c r="AO113" i="67"/>
  <c r="AN113" i="67"/>
  <c r="AN24" i="67"/>
  <c r="AO24" i="67"/>
  <c r="AU113" i="67"/>
  <c r="AR113" i="67"/>
  <c r="AQ113" i="67"/>
  <c r="AR362" i="67"/>
  <c r="AQ362" i="67"/>
  <c r="AU362" i="67"/>
  <c r="AN247" i="67"/>
  <c r="AO247" i="67"/>
  <c r="AO253" i="67"/>
  <c r="AN253" i="67"/>
  <c r="AN42" i="67"/>
  <c r="AO42" i="67"/>
  <c r="AO85" i="67"/>
  <c r="AN85" i="67"/>
  <c r="AN11" i="67"/>
  <c r="AO11" i="67"/>
  <c r="AO49" i="67"/>
  <c r="AN49" i="67"/>
  <c r="AT150" i="67"/>
  <c r="AS150" i="67"/>
  <c r="AR122" i="67"/>
  <c r="AQ122" i="67"/>
  <c r="AU122" i="67"/>
  <c r="AQ247" i="67"/>
  <c r="AU247" i="67"/>
  <c r="AR247" i="67"/>
  <c r="AU253" i="67"/>
  <c r="AQ253" i="67"/>
  <c r="AR253" i="67"/>
  <c r="AR399" i="67"/>
  <c r="AQ399" i="67"/>
  <c r="AU399" i="67"/>
  <c r="AU199" i="67"/>
  <c r="AR199" i="67"/>
  <c r="AQ199" i="67"/>
  <c r="AQ405" i="67"/>
  <c r="AR405" i="67"/>
  <c r="AU405" i="67"/>
  <c r="AU11" i="67"/>
  <c r="AR11" i="67"/>
  <c r="AQ11" i="67"/>
  <c r="AZ150" i="67"/>
  <c r="AW150" i="67"/>
  <c r="AV150" i="67"/>
  <c r="AO122" i="67"/>
  <c r="AN122" i="67"/>
  <c r="AQ369" i="67"/>
  <c r="AU369" i="67"/>
  <c r="AR369" i="67"/>
  <c r="AN362" i="67"/>
  <c r="AO362" i="67"/>
  <c r="AR381" i="67"/>
  <c r="AQ381" i="67"/>
  <c r="AU381" i="67"/>
  <c r="AO223" i="67"/>
  <c r="AN223" i="67"/>
  <c r="AW387" i="67"/>
  <c r="AV387" i="67"/>
  <c r="AZ387" i="67"/>
  <c r="AN405" i="67"/>
  <c r="AO405" i="67"/>
  <c r="AN215" i="67"/>
  <c r="AO215" i="67"/>
  <c r="AU134" i="67"/>
  <c r="AR134" i="67"/>
  <c r="AQ134" i="67"/>
  <c r="AN90" i="67"/>
  <c r="AO90" i="67"/>
  <c r="AQ223" i="67"/>
  <c r="AR223" i="67"/>
  <c r="AU223" i="67"/>
  <c r="AT387" i="67"/>
  <c r="AS387" i="67"/>
  <c r="AN399" i="67"/>
  <c r="AO399" i="67"/>
  <c r="AO199" i="67"/>
  <c r="AN199" i="67"/>
  <c r="AN78" i="67"/>
  <c r="AO78" i="67"/>
  <c r="AR215" i="67"/>
  <c r="AU215" i="67"/>
  <c r="AQ215" i="67"/>
  <c r="AO369" i="67"/>
  <c r="AN369" i="67"/>
  <c r="AO393" i="67"/>
  <c r="AN393" i="67"/>
  <c r="AO134" i="67"/>
  <c r="AN134" i="67"/>
  <c r="AN381" i="67"/>
  <c r="AO381" i="67"/>
  <c r="AQ49" i="67"/>
  <c r="AR49" i="67"/>
  <c r="AU49" i="67"/>
  <c r="AQ78" i="67"/>
  <c r="AU78" i="67"/>
  <c r="AR78" i="67"/>
  <c r="AN305" i="67"/>
  <c r="AO305" i="67"/>
  <c r="AO241" i="67"/>
  <c r="AN241" i="67"/>
  <c r="AR393" i="67"/>
  <c r="AU393" i="67"/>
  <c r="AQ393" i="67"/>
  <c r="AQ90" i="67"/>
  <c r="AU90" i="67"/>
  <c r="AR90" i="67"/>
  <c r="AQ42" i="67"/>
  <c r="AU42" i="67"/>
  <c r="AR42" i="67"/>
  <c r="AU85" i="67"/>
  <c r="AQ85" i="67"/>
  <c r="AR85" i="67"/>
  <c r="AR305" i="67"/>
  <c r="AU305" i="67"/>
  <c r="AQ305" i="67"/>
  <c r="AU241" i="67"/>
  <c r="AQ241" i="67"/>
  <c r="AR241" i="67"/>
  <c r="AT116" i="67"/>
  <c r="AS116" i="67"/>
  <c r="AO77" i="67"/>
  <c r="AN77" i="67"/>
  <c r="AU418" i="67"/>
  <c r="AR418" i="67"/>
  <c r="AQ418" i="67"/>
  <c r="AV175" i="67"/>
  <c r="AZ175" i="67"/>
  <c r="AW175" i="67"/>
  <c r="AS480" i="67"/>
  <c r="AT480" i="67"/>
  <c r="AO205" i="67"/>
  <c r="AN205" i="67"/>
  <c r="AN237" i="67"/>
  <c r="AO237" i="67"/>
  <c r="AX66" i="67"/>
  <c r="AY66" i="67"/>
  <c r="AT17" i="67"/>
  <c r="AS17" i="67"/>
  <c r="AT210" i="67"/>
  <c r="AS210" i="67"/>
  <c r="AW26" i="67"/>
  <c r="AZ26" i="67"/>
  <c r="AV26" i="67"/>
  <c r="AN488" i="67"/>
  <c r="AO488" i="67"/>
  <c r="AT94" i="67"/>
  <c r="AS94" i="67"/>
  <c r="AQ109" i="67"/>
  <c r="AU109" i="67"/>
  <c r="AR109" i="67"/>
  <c r="AR340" i="67"/>
  <c r="AU340" i="67"/>
  <c r="AQ340" i="67"/>
  <c r="AR455" i="67"/>
  <c r="AQ455" i="67"/>
  <c r="AU455" i="67"/>
  <c r="AS477" i="67"/>
  <c r="AT477" i="67"/>
  <c r="AZ446" i="67"/>
  <c r="AW446" i="67"/>
  <c r="AV446" i="67"/>
  <c r="BE292" i="67"/>
  <c r="BA292" i="67"/>
  <c r="BB292" i="67"/>
  <c r="AN360" i="67"/>
  <c r="AO360" i="67"/>
  <c r="AQ453" i="67"/>
  <c r="AR453" i="67"/>
  <c r="AU453" i="67"/>
  <c r="AQ103" i="67"/>
  <c r="AR103" i="67"/>
  <c r="AU103" i="67"/>
  <c r="AO272" i="67"/>
  <c r="AN272" i="67"/>
  <c r="AU149" i="67"/>
  <c r="AQ149" i="67"/>
  <c r="AR149" i="67"/>
  <c r="AO436" i="67"/>
  <c r="AN436" i="67"/>
  <c r="AR444" i="67"/>
  <c r="AU444" i="67"/>
  <c r="AQ444" i="67"/>
  <c r="AS10" i="67"/>
  <c r="AT10" i="67"/>
  <c r="AT48" i="67"/>
  <c r="AS48" i="67"/>
  <c r="AR425" i="67"/>
  <c r="AU425" i="67"/>
  <c r="AQ425" i="67"/>
  <c r="AT79" i="67"/>
  <c r="AS79" i="67"/>
  <c r="AN279" i="67"/>
  <c r="AO279" i="67"/>
  <c r="AY155" i="67"/>
  <c r="AX155" i="67"/>
  <c r="AO119" i="67"/>
  <c r="AN119" i="67"/>
  <c r="AQ289" i="67"/>
  <c r="AU289" i="67"/>
  <c r="AR289" i="67"/>
  <c r="AR108" i="67"/>
  <c r="AU108" i="67"/>
  <c r="AQ108" i="67"/>
  <c r="AT18" i="67"/>
  <c r="AS18" i="67"/>
  <c r="AZ211" i="67"/>
  <c r="AV211" i="67"/>
  <c r="AW211" i="67"/>
  <c r="AR273" i="67"/>
  <c r="AQ273" i="67"/>
  <c r="AU273" i="67"/>
  <c r="AQ182" i="67"/>
  <c r="AR182" i="67"/>
  <c r="AU182" i="67"/>
  <c r="AO189" i="67"/>
  <c r="AN189" i="67"/>
  <c r="AO242" i="67"/>
  <c r="AN242" i="67"/>
  <c r="AQ429" i="67"/>
  <c r="AR429" i="67"/>
  <c r="AU429" i="67"/>
  <c r="AW188" i="67"/>
  <c r="AV188" i="67"/>
  <c r="AZ188" i="67"/>
  <c r="AR330" i="67"/>
  <c r="AQ330" i="67"/>
  <c r="AU330" i="67"/>
  <c r="AR374" i="67"/>
  <c r="AQ374" i="67"/>
  <c r="AU374" i="67"/>
  <c r="AQ249" i="67"/>
  <c r="AU249" i="67"/>
  <c r="AR249" i="67"/>
  <c r="AU242" i="67"/>
  <c r="AQ242" i="67"/>
  <c r="AR242" i="67"/>
  <c r="AS188" i="67"/>
  <c r="AT188" i="67"/>
  <c r="AZ471" i="67"/>
  <c r="AV471" i="67"/>
  <c r="AW471" i="67"/>
  <c r="AQ222" i="67"/>
  <c r="AU222" i="67"/>
  <c r="AR222" i="67"/>
  <c r="AN124" i="67"/>
  <c r="AO124" i="67"/>
  <c r="AT365" i="67"/>
  <c r="AS365" i="67"/>
  <c r="AU428" i="67"/>
  <c r="AR428" i="67"/>
  <c r="AQ428" i="67"/>
  <c r="AR209" i="67"/>
  <c r="AU209" i="67"/>
  <c r="AQ209" i="67"/>
  <c r="AV116" i="67"/>
  <c r="AW116" i="67"/>
  <c r="AZ116" i="67"/>
  <c r="AZ95" i="67"/>
  <c r="AW95" i="67"/>
  <c r="AV95" i="67"/>
  <c r="AQ290" i="67"/>
  <c r="AR290" i="67"/>
  <c r="AU290" i="67"/>
  <c r="AU157" i="67"/>
  <c r="AR157" i="67"/>
  <c r="AQ157" i="67"/>
  <c r="AT114" i="67"/>
  <c r="AS114" i="67"/>
  <c r="BE66" i="67"/>
  <c r="BB66" i="67"/>
  <c r="BA66" i="67"/>
  <c r="AS337" i="67"/>
  <c r="AT337" i="67"/>
  <c r="AQ77" i="67"/>
  <c r="AU77" i="67"/>
  <c r="AR77" i="67"/>
  <c r="AZ17" i="67"/>
  <c r="AW17" i="67"/>
  <c r="AV17" i="67"/>
  <c r="AN222" i="67"/>
  <c r="AO222" i="67"/>
  <c r="AZ274" i="67"/>
  <c r="AV274" i="67"/>
  <c r="AW274" i="67"/>
  <c r="AQ124" i="67"/>
  <c r="AR124" i="67"/>
  <c r="AU124" i="67"/>
  <c r="AV365" i="67"/>
  <c r="AW365" i="67"/>
  <c r="AZ365" i="67"/>
  <c r="AS175" i="67"/>
  <c r="AT175" i="67"/>
  <c r="AZ136" i="67"/>
  <c r="AW136" i="67"/>
  <c r="AV136" i="67"/>
  <c r="AQ92" i="67"/>
  <c r="AR92" i="67"/>
  <c r="AU92" i="67"/>
  <c r="AQ460" i="67"/>
  <c r="AR460" i="67"/>
  <c r="AU460" i="67"/>
  <c r="AN332" i="67"/>
  <c r="AO332" i="67"/>
  <c r="AV422" i="67"/>
  <c r="AW422" i="67"/>
  <c r="AZ422" i="67"/>
  <c r="AN160" i="67"/>
  <c r="AO160" i="67"/>
  <c r="BB295" i="67"/>
  <c r="BA295" i="67"/>
  <c r="BE295" i="67"/>
  <c r="AU169" i="67"/>
  <c r="AR169" i="67"/>
  <c r="AQ169" i="67"/>
  <c r="AQ384" i="67"/>
  <c r="AR384" i="67"/>
  <c r="AU384" i="67"/>
  <c r="AZ376" i="67"/>
  <c r="AW376" i="67"/>
  <c r="AV376" i="67"/>
  <c r="AU205" i="67"/>
  <c r="AQ205" i="67"/>
  <c r="AR205" i="67"/>
  <c r="AV98" i="67"/>
  <c r="AW98" i="67"/>
  <c r="AZ98" i="67"/>
  <c r="AO406" i="67"/>
  <c r="AN406" i="67"/>
  <c r="AX37" i="67"/>
  <c r="AY37" i="67"/>
  <c r="AN246" i="67"/>
  <c r="AO246" i="67"/>
  <c r="AU162" i="67"/>
  <c r="AQ162" i="67"/>
  <c r="AR162" i="67"/>
  <c r="AU91" i="67"/>
  <c r="AQ91" i="67"/>
  <c r="AR91" i="67"/>
  <c r="AN482" i="67"/>
  <c r="AO482" i="67"/>
  <c r="AO340" i="67"/>
  <c r="AN340" i="67"/>
  <c r="AN338" i="67"/>
  <c r="AO338" i="67"/>
  <c r="AN71" i="67"/>
  <c r="AO71" i="67"/>
  <c r="AT53" i="67"/>
  <c r="AS53" i="67"/>
  <c r="AU497" i="67"/>
  <c r="AQ497" i="67"/>
  <c r="AR497" i="67"/>
  <c r="AN307" i="67"/>
  <c r="AO307" i="67"/>
  <c r="AS446" i="67"/>
  <c r="AT446" i="67"/>
  <c r="AU352" i="67"/>
  <c r="AR352" i="67"/>
  <c r="AQ352" i="67"/>
  <c r="AW164" i="67"/>
  <c r="AV164" i="67"/>
  <c r="AZ164" i="67"/>
  <c r="AO174" i="67"/>
  <c r="AN174" i="67"/>
  <c r="AU200" i="67"/>
  <c r="AQ200" i="67"/>
  <c r="AR200" i="67"/>
  <c r="AN341" i="67"/>
  <c r="AO341" i="67"/>
  <c r="AR312" i="67"/>
  <c r="AU312" i="67"/>
  <c r="AQ312" i="67"/>
  <c r="AO315" i="67"/>
  <c r="AN315" i="67"/>
  <c r="AO137" i="67"/>
  <c r="AN137" i="67"/>
  <c r="AO309" i="67"/>
  <c r="AN309" i="67"/>
  <c r="AZ67" i="67"/>
  <c r="AV67" i="67"/>
  <c r="AW67" i="67"/>
  <c r="AS206" i="67"/>
  <c r="AT206" i="67"/>
  <c r="AO448" i="67"/>
  <c r="AN448" i="67"/>
  <c r="AW202" i="67"/>
  <c r="AV202" i="67"/>
  <c r="AZ202" i="67"/>
  <c r="AS486" i="67"/>
  <c r="AT486" i="67"/>
  <c r="AZ382" i="67"/>
  <c r="AW382" i="67"/>
  <c r="AV382" i="67"/>
  <c r="AN52" i="67"/>
  <c r="AO52" i="67"/>
  <c r="BB207" i="67"/>
  <c r="BA207" i="67"/>
  <c r="BE207" i="67"/>
  <c r="AN373" i="67"/>
  <c r="AO373" i="67"/>
  <c r="BE167" i="67"/>
  <c r="BA167" i="67"/>
  <c r="BB167" i="67"/>
  <c r="AT439" i="67"/>
  <c r="AS439" i="67"/>
  <c r="AR14" i="67"/>
  <c r="AQ14" i="67"/>
  <c r="AU14" i="67"/>
  <c r="AR23" i="67"/>
  <c r="AQ23" i="67"/>
  <c r="AU23" i="67"/>
  <c r="AQ243" i="67"/>
  <c r="AU243" i="67"/>
  <c r="AR243" i="67"/>
  <c r="AN336" i="67"/>
  <c r="AO336" i="67"/>
  <c r="AS45" i="67"/>
  <c r="AT45" i="67"/>
  <c r="AU248" i="67"/>
  <c r="AQ248" i="67"/>
  <c r="AR248" i="67"/>
  <c r="AU270" i="67"/>
  <c r="AQ270" i="67"/>
  <c r="AR270" i="67"/>
  <c r="AT76" i="67"/>
  <c r="AS76" i="67"/>
  <c r="AW355" i="67"/>
  <c r="AZ355" i="67"/>
  <c r="AV355" i="67"/>
  <c r="AZ5" i="67"/>
  <c r="AW5" i="67"/>
  <c r="AV5" i="67"/>
  <c r="AQ250" i="67"/>
  <c r="AR250" i="67"/>
  <c r="AU250" i="67"/>
  <c r="AN44" i="67"/>
  <c r="AO44" i="67"/>
  <c r="AN84" i="67"/>
  <c r="AO84" i="67"/>
  <c r="AO153" i="67"/>
  <c r="AN153" i="67"/>
  <c r="AT363" i="67"/>
  <c r="AS363" i="67"/>
  <c r="AN20" i="67"/>
  <c r="AO20" i="67"/>
  <c r="AX407" i="67"/>
  <c r="AY407" i="67"/>
  <c r="AT72" i="67"/>
  <c r="AS72" i="67"/>
  <c r="AR494" i="67"/>
  <c r="AU494" i="67"/>
  <c r="AQ494" i="67"/>
  <c r="AW48" i="67"/>
  <c r="AZ48" i="67"/>
  <c r="AV48" i="67"/>
  <c r="AT463" i="67"/>
  <c r="AS463" i="67"/>
  <c r="AT514" i="67"/>
  <c r="AS514" i="67"/>
  <c r="AN403" i="67"/>
  <c r="AO403" i="67"/>
  <c r="AS141" i="67"/>
  <c r="AT141" i="67"/>
  <c r="AS54" i="67"/>
  <c r="AT54" i="67"/>
  <c r="AN404" i="67"/>
  <c r="AO404" i="67"/>
  <c r="AU33" i="67"/>
  <c r="AR33" i="67"/>
  <c r="AQ33" i="67"/>
  <c r="AO131" i="67"/>
  <c r="AN131" i="67"/>
  <c r="AU413" i="67"/>
  <c r="AR413" i="67"/>
  <c r="AQ413" i="67"/>
  <c r="AQ75" i="67"/>
  <c r="AR75" i="67"/>
  <c r="AU75" i="67"/>
  <c r="AS267" i="67"/>
  <c r="AT267" i="67"/>
  <c r="AO40" i="67"/>
  <c r="AN40" i="67"/>
  <c r="AW158" i="67"/>
  <c r="AV158" i="67"/>
  <c r="AZ158" i="67"/>
  <c r="AN424" i="67"/>
  <c r="AO424" i="67"/>
  <c r="AU229" i="67"/>
  <c r="AQ229" i="67"/>
  <c r="AR229" i="67"/>
  <c r="AO395" i="67"/>
  <c r="AN395" i="67"/>
  <c r="AO201" i="67"/>
  <c r="AN201" i="67"/>
  <c r="AT459" i="67"/>
  <c r="AS459" i="67"/>
  <c r="AQ505" i="67"/>
  <c r="AR505" i="67"/>
  <c r="AU505" i="67"/>
  <c r="AO165" i="67"/>
  <c r="AN165" i="67"/>
  <c r="AN409" i="67"/>
  <c r="AO409" i="67"/>
  <c r="AO192" i="67"/>
  <c r="AN192" i="67"/>
  <c r="AQ127" i="67"/>
  <c r="AR127" i="67"/>
  <c r="AU127" i="67"/>
  <c r="AU264" i="67"/>
  <c r="AQ264" i="67"/>
  <c r="AR264" i="67"/>
  <c r="AO473" i="67"/>
  <c r="AN473" i="67"/>
  <c r="AN456" i="67"/>
  <c r="AO456" i="67"/>
  <c r="AQ144" i="67"/>
  <c r="AU144" i="67"/>
  <c r="AR144" i="67"/>
  <c r="AN469" i="67"/>
  <c r="AO469" i="67"/>
  <c r="AR470" i="67"/>
  <c r="AU470" i="67"/>
  <c r="AQ470" i="67"/>
  <c r="AO214" i="67"/>
  <c r="AN214" i="67"/>
  <c r="AS15" i="67"/>
  <c r="AT15" i="67"/>
  <c r="AQ326" i="67"/>
  <c r="AR326" i="67"/>
  <c r="AU326" i="67"/>
  <c r="AN423" i="67"/>
  <c r="AO423" i="67"/>
  <c r="AR410" i="67"/>
  <c r="AQ410" i="67"/>
  <c r="AU410" i="67"/>
  <c r="AR177" i="67"/>
  <c r="AQ177" i="67"/>
  <c r="AU177" i="67"/>
  <c r="AU156" i="67"/>
  <c r="AR156" i="67"/>
  <c r="AQ156" i="67"/>
  <c r="AY298" i="67"/>
  <c r="AX298" i="67"/>
  <c r="BB194" i="67"/>
  <c r="BE194" i="67"/>
  <c r="BA194" i="67"/>
  <c r="AN178" i="67"/>
  <c r="AO178" i="67"/>
  <c r="AN238" i="67"/>
  <c r="AO238" i="67"/>
  <c r="AN93" i="67"/>
  <c r="AO93" i="67"/>
  <c r="AU313" i="67"/>
  <c r="AR313" i="67"/>
  <c r="AQ313" i="67"/>
  <c r="AZ28" i="67"/>
  <c r="AV28" i="67"/>
  <c r="AW28" i="67"/>
  <c r="AO180" i="67"/>
  <c r="AN180" i="67"/>
  <c r="AN108" i="67"/>
  <c r="AO108" i="67"/>
  <c r="AR476" i="67"/>
  <c r="AU476" i="67"/>
  <c r="AQ476" i="67"/>
  <c r="AV184" i="67"/>
  <c r="AW184" i="67"/>
  <c r="AZ184" i="67"/>
  <c r="AV64" i="67"/>
  <c r="AW64" i="67"/>
  <c r="AZ64" i="67"/>
  <c r="AZ314" i="67"/>
  <c r="AV314" i="67"/>
  <c r="AW314" i="67"/>
  <c r="AQ256" i="67"/>
  <c r="AR256" i="67"/>
  <c r="AU256" i="67"/>
  <c r="AU198" i="67"/>
  <c r="AQ198" i="67"/>
  <c r="AR198" i="67"/>
  <c r="AW396" i="67"/>
  <c r="AV396" i="67"/>
  <c r="AZ396" i="67"/>
  <c r="AN493" i="67"/>
  <c r="AO493" i="67"/>
  <c r="AQ258" i="67"/>
  <c r="AR258" i="67"/>
  <c r="AU258" i="67"/>
  <c r="AZ210" i="67"/>
  <c r="AV210" i="67"/>
  <c r="AW210" i="67"/>
  <c r="AO428" i="67"/>
  <c r="AN428" i="67"/>
  <c r="AU338" i="67"/>
  <c r="AR338" i="67"/>
  <c r="AQ338" i="67"/>
  <c r="AO455" i="67"/>
  <c r="AN455" i="67"/>
  <c r="AO159" i="67"/>
  <c r="AN159" i="67"/>
  <c r="AU394" i="67"/>
  <c r="AQ394" i="67"/>
  <c r="AR394" i="67"/>
  <c r="AS164" i="67"/>
  <c r="AT164" i="67"/>
  <c r="AR380" i="67"/>
  <c r="AQ380" i="67"/>
  <c r="AU380" i="67"/>
  <c r="AY292" i="67"/>
  <c r="AX292" i="67"/>
  <c r="AN312" i="67"/>
  <c r="AO312" i="67"/>
  <c r="AU315" i="67"/>
  <c r="AQ315" i="67"/>
  <c r="AR315" i="67"/>
  <c r="AW302" i="67"/>
  <c r="AV302" i="67"/>
  <c r="AZ302" i="67"/>
  <c r="AU137" i="67"/>
  <c r="AQ137" i="67"/>
  <c r="AR137" i="67"/>
  <c r="AN213" i="67"/>
  <c r="AO213" i="67"/>
  <c r="AO453" i="67"/>
  <c r="AN453" i="67"/>
  <c r="AS67" i="67"/>
  <c r="AT67" i="67"/>
  <c r="AO103" i="67"/>
  <c r="AN103" i="67"/>
  <c r="AN58" i="67"/>
  <c r="AO58" i="67"/>
  <c r="AV206" i="67"/>
  <c r="AW206" i="67"/>
  <c r="AZ206" i="67"/>
  <c r="AR120" i="67"/>
  <c r="AU120" i="67"/>
  <c r="AQ120" i="67"/>
  <c r="AQ272" i="67"/>
  <c r="AR272" i="67"/>
  <c r="AU272" i="67"/>
  <c r="AO400" i="67"/>
  <c r="AN400" i="67"/>
  <c r="AQ52" i="67"/>
  <c r="AU52" i="67"/>
  <c r="AR52" i="67"/>
  <c r="AR373" i="67"/>
  <c r="AQ373" i="67"/>
  <c r="AU373" i="67"/>
  <c r="AO447" i="67"/>
  <c r="AN447" i="67"/>
  <c r="AO149" i="67"/>
  <c r="AN149" i="67"/>
  <c r="AN23" i="67"/>
  <c r="AO23" i="67"/>
  <c r="AQ378" i="67"/>
  <c r="AR378" i="67"/>
  <c r="AU378" i="67"/>
  <c r="AR336" i="67"/>
  <c r="AQ336" i="67"/>
  <c r="AU336" i="67"/>
  <c r="AR449" i="67"/>
  <c r="AU449" i="67"/>
  <c r="AQ449" i="67"/>
  <c r="AQ481" i="67"/>
  <c r="AR481" i="67"/>
  <c r="AU481" i="67"/>
  <c r="AO121" i="67"/>
  <c r="AN121" i="67"/>
  <c r="AS355" i="67"/>
  <c r="AT355" i="67"/>
  <c r="AZ478" i="67"/>
  <c r="AV478" i="67"/>
  <c r="AW478" i="67"/>
  <c r="AT5" i="67"/>
  <c r="AS5" i="67"/>
  <c r="AS187" i="67"/>
  <c r="AT187" i="67"/>
  <c r="AN250" i="67"/>
  <c r="AO250" i="67"/>
  <c r="AV464" i="67"/>
  <c r="AZ464" i="67"/>
  <c r="AW464" i="67"/>
  <c r="AU440" i="67"/>
  <c r="AQ440" i="67"/>
  <c r="AR440" i="67"/>
  <c r="AR153" i="67"/>
  <c r="AQ153" i="67"/>
  <c r="AU153" i="67"/>
  <c r="AQ487" i="67"/>
  <c r="AR487" i="67"/>
  <c r="AU487" i="67"/>
  <c r="AN435" i="67"/>
  <c r="AO435" i="67"/>
  <c r="AQ20" i="67"/>
  <c r="AU20" i="67"/>
  <c r="AR20" i="67"/>
  <c r="AS224" i="67"/>
  <c r="AT224" i="67"/>
  <c r="AQ129" i="67"/>
  <c r="AR129" i="67"/>
  <c r="AU129" i="67"/>
  <c r="AW10" i="67"/>
  <c r="AZ10" i="67"/>
  <c r="AV10" i="67"/>
  <c r="BB407" i="67"/>
  <c r="BA407" i="67"/>
  <c r="BE407" i="67"/>
  <c r="AN494" i="67"/>
  <c r="AO494" i="67"/>
  <c r="AO277" i="67"/>
  <c r="AN277" i="67"/>
  <c r="AR203" i="67"/>
  <c r="AU203" i="67"/>
  <c r="AQ203" i="67"/>
  <c r="AZ514" i="67"/>
  <c r="AV514" i="67"/>
  <c r="AW514" i="67"/>
  <c r="AR403" i="67"/>
  <c r="AQ403" i="67"/>
  <c r="AU403" i="67"/>
  <c r="AO485" i="67"/>
  <c r="AN485" i="67"/>
  <c r="AN392" i="67"/>
  <c r="AO392" i="67"/>
  <c r="AU131" i="67"/>
  <c r="AR131" i="67"/>
  <c r="AQ131" i="67"/>
  <c r="AY170" i="67"/>
  <c r="AX170" i="67"/>
  <c r="BG104" i="67"/>
  <c r="BF104" i="67"/>
  <c r="AQ271" i="67"/>
  <c r="AR271" i="67"/>
  <c r="AU271" i="67"/>
  <c r="AN475" i="67"/>
  <c r="AO475" i="67"/>
  <c r="AS158" i="67"/>
  <c r="AT158" i="67"/>
  <c r="AQ424" i="67"/>
  <c r="AR424" i="67"/>
  <c r="AU424" i="67"/>
  <c r="AU300" i="67"/>
  <c r="AQ300" i="67"/>
  <c r="AR300" i="67"/>
  <c r="AO416" i="67"/>
  <c r="AN416" i="67"/>
  <c r="AU452" i="67"/>
  <c r="AQ452" i="67"/>
  <c r="AR452" i="67"/>
  <c r="AN229" i="67"/>
  <c r="AO229" i="67"/>
  <c r="AZ299" i="67"/>
  <c r="AW299" i="67"/>
  <c r="AV299" i="67"/>
  <c r="AQ231" i="67"/>
  <c r="AR231" i="67"/>
  <c r="AU231" i="67"/>
  <c r="AR165" i="67"/>
  <c r="AQ165" i="67"/>
  <c r="AU165" i="67"/>
  <c r="AR409" i="67"/>
  <c r="AQ409" i="67"/>
  <c r="AU409" i="67"/>
  <c r="AN100" i="67"/>
  <c r="AO100" i="67"/>
  <c r="AR356" i="67"/>
  <c r="AQ356" i="67"/>
  <c r="AU356" i="67"/>
  <c r="AR279" i="67"/>
  <c r="AQ279" i="67"/>
  <c r="AU279" i="67"/>
  <c r="AO151" i="67"/>
  <c r="AN151" i="67"/>
  <c r="AO289" i="67"/>
  <c r="AN289" i="67"/>
  <c r="BA57" i="67"/>
  <c r="BE57" i="67"/>
  <c r="BB57" i="67"/>
  <c r="AO470" i="67"/>
  <c r="AN470" i="67"/>
  <c r="AW27" i="67"/>
  <c r="AZ27" i="67"/>
  <c r="AV27" i="67"/>
  <c r="AN344" i="67"/>
  <c r="AO344" i="67"/>
  <c r="AU423" i="67"/>
  <c r="AQ423" i="67"/>
  <c r="AR423" i="67"/>
  <c r="AO156" i="67"/>
  <c r="AN156" i="67"/>
  <c r="AO479" i="67"/>
  <c r="AN479" i="67"/>
  <c r="AT293" i="67"/>
  <c r="AS293" i="67"/>
  <c r="AR342" i="67"/>
  <c r="AQ342" i="67"/>
  <c r="AU342" i="67"/>
  <c r="AN313" i="67"/>
  <c r="AO313" i="67"/>
  <c r="AS28" i="67"/>
  <c r="AT28" i="67"/>
  <c r="AU180" i="67"/>
  <c r="AQ180" i="67"/>
  <c r="AR180" i="67"/>
  <c r="AO47" i="67"/>
  <c r="AN47" i="67"/>
  <c r="AO476" i="67"/>
  <c r="AN476" i="67"/>
  <c r="AS184" i="67"/>
  <c r="AT184" i="67"/>
  <c r="AT314" i="67"/>
  <c r="AS314" i="67"/>
  <c r="AU364" i="67"/>
  <c r="AQ364" i="67"/>
  <c r="AR364" i="67"/>
  <c r="AO198" i="67"/>
  <c r="AN198" i="67"/>
  <c r="AO388" i="67"/>
  <c r="AN388" i="67"/>
  <c r="AO258" i="67"/>
  <c r="AN258" i="67"/>
  <c r="AR60" i="67"/>
  <c r="AU60" i="67"/>
  <c r="AQ60" i="67"/>
  <c r="AZ185" i="67"/>
  <c r="AW185" i="67"/>
  <c r="AV185" i="67"/>
  <c r="AU68" i="67"/>
  <c r="AQ68" i="67"/>
  <c r="AR68" i="67"/>
  <c r="AW337" i="67"/>
  <c r="AZ337" i="67"/>
  <c r="AV337" i="67"/>
  <c r="AT26" i="67"/>
  <c r="AS26" i="67"/>
  <c r="AQ332" i="67"/>
  <c r="AR332" i="67"/>
  <c r="AU332" i="67"/>
  <c r="AR488" i="67"/>
  <c r="AU488" i="67"/>
  <c r="AQ488" i="67"/>
  <c r="AQ71" i="67"/>
  <c r="AU71" i="67"/>
  <c r="AR71" i="67"/>
  <c r="AO209" i="67"/>
  <c r="AN209" i="67"/>
  <c r="AN244" i="67"/>
  <c r="AO244" i="67"/>
  <c r="AY359" i="67"/>
  <c r="AX359" i="67"/>
  <c r="AO212" i="67"/>
  <c r="AN212" i="67"/>
  <c r="AW8" i="67"/>
  <c r="AV8" i="67"/>
  <c r="AZ8" i="67"/>
  <c r="AQ117" i="67"/>
  <c r="AR117" i="67"/>
  <c r="AU117" i="67"/>
  <c r="AZ259" i="67"/>
  <c r="AW259" i="67"/>
  <c r="AV259" i="67"/>
  <c r="AQ237" i="67"/>
  <c r="AU237" i="67"/>
  <c r="AR237" i="67"/>
  <c r="AU29" i="67"/>
  <c r="AR29" i="67"/>
  <c r="AQ29" i="67"/>
  <c r="AN419" i="67"/>
  <c r="AO419" i="67"/>
  <c r="AT81" i="67"/>
  <c r="AS81" i="67"/>
  <c r="AT202" i="67"/>
  <c r="AS202" i="67"/>
  <c r="AU148" i="67"/>
  <c r="AQ148" i="67"/>
  <c r="AR148" i="67"/>
  <c r="AU447" i="67"/>
  <c r="AQ447" i="67"/>
  <c r="AR447" i="67"/>
  <c r="AW152" i="67"/>
  <c r="AV152" i="67"/>
  <c r="AZ152" i="67"/>
  <c r="AO503" i="67"/>
  <c r="AN503" i="67"/>
  <c r="AZ45" i="67"/>
  <c r="AV45" i="67"/>
  <c r="AW45" i="67"/>
  <c r="AN414" i="67"/>
  <c r="AO414" i="67"/>
  <c r="AV187" i="67"/>
  <c r="AZ187" i="67"/>
  <c r="AW187" i="67"/>
  <c r="AN487" i="67"/>
  <c r="AO487" i="67"/>
  <c r="AZ363" i="67"/>
  <c r="AW363" i="67"/>
  <c r="AV363" i="67"/>
  <c r="AN33" i="67"/>
  <c r="AO33" i="67"/>
  <c r="AN39" i="67"/>
  <c r="AO39" i="67"/>
  <c r="AO465" i="67"/>
  <c r="AN465" i="67"/>
  <c r="AQ323" i="67"/>
  <c r="AU323" i="67"/>
  <c r="AR323" i="67"/>
  <c r="AN505" i="67"/>
  <c r="AO505" i="67"/>
  <c r="AN112" i="67"/>
  <c r="AO112" i="67"/>
  <c r="AQ344" i="67"/>
  <c r="AR344" i="67"/>
  <c r="AU344" i="67"/>
  <c r="AU325" i="67"/>
  <c r="AR325" i="67"/>
  <c r="AQ325" i="67"/>
  <c r="AY194" i="67"/>
  <c r="AX194" i="67"/>
  <c r="AZ293" i="67"/>
  <c r="AV293" i="67"/>
  <c r="AW293" i="67"/>
  <c r="AQ47" i="67"/>
  <c r="AU47" i="67"/>
  <c r="AR47" i="67"/>
  <c r="AN68" i="67"/>
  <c r="AO68" i="67"/>
  <c r="AO418" i="67"/>
  <c r="AN418" i="67"/>
  <c r="BE161" i="67"/>
  <c r="BA161" i="67"/>
  <c r="BB161" i="67"/>
  <c r="AW65" i="67"/>
  <c r="AZ65" i="67"/>
  <c r="AV65" i="67"/>
  <c r="AU282" i="67"/>
  <c r="AQ282" i="67"/>
  <c r="AR282" i="67"/>
  <c r="AR132" i="67"/>
  <c r="AU132" i="67"/>
  <c r="AQ132" i="67"/>
  <c r="AS322" i="67"/>
  <c r="AT322" i="67"/>
  <c r="AN35" i="67"/>
  <c r="AO35" i="67"/>
  <c r="AU276" i="67"/>
  <c r="AQ276" i="67"/>
  <c r="AR276" i="67"/>
  <c r="AQ329" i="67"/>
  <c r="AU329" i="67"/>
  <c r="AR329" i="67"/>
  <c r="AO208" i="67"/>
  <c r="AN208" i="67"/>
  <c r="AS501" i="67"/>
  <c r="AT501" i="67"/>
  <c r="AO467" i="67"/>
  <c r="AN467" i="67"/>
  <c r="AO327" i="67"/>
  <c r="AN327" i="67"/>
  <c r="AO117" i="67"/>
  <c r="AN117" i="67"/>
  <c r="AO133" i="67"/>
  <c r="AN133" i="67"/>
  <c r="AT259" i="67"/>
  <c r="AS259" i="67"/>
  <c r="AS22" i="67"/>
  <c r="AT22" i="67"/>
  <c r="AN354" i="67"/>
  <c r="AO354" i="67"/>
  <c r="AW88" i="67"/>
  <c r="AZ88" i="67"/>
  <c r="AV88" i="67"/>
  <c r="AN29" i="67"/>
  <c r="AO29" i="67"/>
  <c r="AT145" i="67"/>
  <c r="AS145" i="67"/>
  <c r="AQ46" i="67"/>
  <c r="AU46" i="67"/>
  <c r="AR46" i="67"/>
  <c r="AO13" i="67"/>
  <c r="AN13" i="67"/>
  <c r="AZ477" i="67"/>
  <c r="AV477" i="67"/>
  <c r="AW477" i="67"/>
  <c r="AT41" i="67"/>
  <c r="AS41" i="67"/>
  <c r="AO394" i="67"/>
  <c r="AN394" i="67"/>
  <c r="AU345" i="67"/>
  <c r="AQ345" i="67"/>
  <c r="AR345" i="67"/>
  <c r="AO380" i="67"/>
  <c r="AN380" i="67"/>
  <c r="AT197" i="67"/>
  <c r="AS197" i="67"/>
  <c r="AW176" i="67"/>
  <c r="AV176" i="67"/>
  <c r="AZ176" i="67"/>
  <c r="AO358" i="67"/>
  <c r="AN358" i="67"/>
  <c r="AO353" i="67"/>
  <c r="AN353" i="67"/>
  <c r="AQ232" i="67"/>
  <c r="AR232" i="67"/>
  <c r="AU232" i="67"/>
  <c r="AQ360" i="67"/>
  <c r="AR360" i="67"/>
  <c r="AU360" i="67"/>
  <c r="AW81" i="67"/>
  <c r="AV81" i="67"/>
  <c r="AZ81" i="67"/>
  <c r="AZ179" i="67"/>
  <c r="AW179" i="67"/>
  <c r="AV179" i="67"/>
  <c r="AO128" i="67"/>
  <c r="AN128" i="67"/>
  <c r="AU56" i="67"/>
  <c r="AR56" i="67"/>
  <c r="AQ56" i="67"/>
  <c r="AO294" i="67"/>
  <c r="AN294" i="67"/>
  <c r="AS152" i="67"/>
  <c r="AT152" i="67"/>
  <c r="AR166" i="67"/>
  <c r="AU166" i="67"/>
  <c r="AQ166" i="67"/>
  <c r="AN499" i="67"/>
  <c r="AO499" i="67"/>
  <c r="AN361" i="67"/>
  <c r="AO361" i="67"/>
  <c r="AW73" i="67"/>
  <c r="AV73" i="67"/>
  <c r="AZ73" i="67"/>
  <c r="AN80" i="67"/>
  <c r="AO80" i="67"/>
  <c r="AN481" i="67"/>
  <c r="AO481" i="67"/>
  <c r="AO334" i="67"/>
  <c r="AN334" i="67"/>
  <c r="AO412" i="67"/>
  <c r="AN412" i="67"/>
  <c r="AQ320" i="67"/>
  <c r="AR320" i="67"/>
  <c r="AU320" i="67"/>
  <c r="AQ436" i="67"/>
  <c r="AR436" i="67"/>
  <c r="AU436" i="67"/>
  <c r="AO140" i="67"/>
  <c r="AN140" i="67"/>
  <c r="AN348" i="67"/>
  <c r="AO348" i="67"/>
  <c r="AO219" i="67"/>
  <c r="AN219" i="67"/>
  <c r="AO321" i="67"/>
  <c r="AN321" i="67"/>
  <c r="AR437" i="67"/>
  <c r="AU437" i="67"/>
  <c r="AQ437" i="67"/>
  <c r="AO440" i="67"/>
  <c r="AN440" i="67"/>
  <c r="AO115" i="67"/>
  <c r="AN115" i="67"/>
  <c r="AU263" i="67"/>
  <c r="AQ263" i="67"/>
  <c r="AR263" i="67"/>
  <c r="AZ55" i="67"/>
  <c r="AW55" i="67"/>
  <c r="AV55" i="67"/>
  <c r="AX6" i="67"/>
  <c r="AY6" i="67"/>
  <c r="AV224" i="67"/>
  <c r="AZ224" i="67"/>
  <c r="AW224" i="67"/>
  <c r="AW36" i="67"/>
  <c r="AZ36" i="67"/>
  <c r="AV36" i="67"/>
  <c r="AV111" i="67"/>
  <c r="AW111" i="67"/>
  <c r="AZ111" i="67"/>
  <c r="AR297" i="67"/>
  <c r="AQ297" i="67"/>
  <c r="AU297" i="67"/>
  <c r="AQ277" i="67"/>
  <c r="AR277" i="67"/>
  <c r="AU277" i="67"/>
  <c r="AN87" i="67"/>
  <c r="AO87" i="67"/>
  <c r="AO195" i="67"/>
  <c r="AN195" i="67"/>
  <c r="AO203" i="67"/>
  <c r="AN203" i="67"/>
  <c r="AN511" i="67"/>
  <c r="AO511" i="67"/>
  <c r="AV331" i="67"/>
  <c r="AW331" i="67"/>
  <c r="AZ331" i="67"/>
  <c r="AS126" i="67"/>
  <c r="AT126" i="67"/>
  <c r="AO181" i="67"/>
  <c r="AN181" i="67"/>
  <c r="AU485" i="67"/>
  <c r="AQ485" i="67"/>
  <c r="AR485" i="67"/>
  <c r="AT255" i="67"/>
  <c r="AS255" i="67"/>
  <c r="AO138" i="67"/>
  <c r="AN138" i="67"/>
  <c r="AQ39" i="67"/>
  <c r="AU39" i="67"/>
  <c r="AR39" i="67"/>
  <c r="BD104" i="67"/>
  <c r="BC104" i="67"/>
  <c r="AO107" i="67"/>
  <c r="AN107" i="67"/>
  <c r="AR154" i="67"/>
  <c r="AU154" i="67"/>
  <c r="AQ154" i="67"/>
  <c r="AN21" i="67"/>
  <c r="AO21" i="67"/>
  <c r="AN425" i="67"/>
  <c r="AO425" i="67"/>
  <c r="AQ465" i="67"/>
  <c r="AR465" i="67"/>
  <c r="AU465" i="67"/>
  <c r="AO452" i="67"/>
  <c r="AN452" i="67"/>
  <c r="AN323" i="67"/>
  <c r="AO323" i="67"/>
  <c r="AN19" i="67"/>
  <c r="AO19" i="67"/>
  <c r="AO218" i="67"/>
  <c r="AN218" i="67"/>
  <c r="AN62" i="67"/>
  <c r="AO62" i="67"/>
  <c r="AO63" i="67"/>
  <c r="AN63" i="67"/>
  <c r="AN431" i="67"/>
  <c r="AO431" i="67"/>
  <c r="AN86" i="67"/>
  <c r="AO86" i="67"/>
  <c r="AQ100" i="67"/>
  <c r="AR100" i="67"/>
  <c r="AU100" i="67"/>
  <c r="AW372" i="67"/>
  <c r="AV372" i="67"/>
  <c r="AZ372" i="67"/>
  <c r="AS163" i="67"/>
  <c r="AT163" i="67"/>
  <c r="AT496" i="67"/>
  <c r="AS496" i="67"/>
  <c r="BE155" i="67"/>
  <c r="BA155" i="67"/>
  <c r="BB155" i="67"/>
  <c r="AO319" i="67"/>
  <c r="AN319" i="67"/>
  <c r="AR183" i="67"/>
  <c r="AQ183" i="67"/>
  <c r="AU183" i="67"/>
  <c r="AS335" i="67"/>
  <c r="AT335" i="67"/>
  <c r="AU119" i="67"/>
  <c r="AQ119" i="67"/>
  <c r="AR119" i="67"/>
  <c r="AW408" i="67"/>
  <c r="AV408" i="67"/>
  <c r="AZ408" i="67"/>
  <c r="AV225" i="67"/>
  <c r="AW225" i="67"/>
  <c r="AZ225" i="67"/>
  <c r="AQ442" i="67"/>
  <c r="AU442" i="67"/>
  <c r="AR442" i="67"/>
  <c r="AU275" i="67"/>
  <c r="AQ275" i="67"/>
  <c r="AR275" i="67"/>
  <c r="AN50" i="67"/>
  <c r="AO50" i="67"/>
  <c r="AN266" i="67"/>
  <c r="AO266" i="67"/>
  <c r="AQ112" i="67"/>
  <c r="AR112" i="67"/>
  <c r="AU112" i="67"/>
  <c r="AS468" i="67"/>
  <c r="AT468" i="67"/>
  <c r="AX57" i="67"/>
  <c r="AY57" i="67"/>
  <c r="AT27" i="67"/>
  <c r="AS27" i="67"/>
  <c r="AS510" i="67"/>
  <c r="AT510" i="67"/>
  <c r="AO325" i="67"/>
  <c r="AN325" i="67"/>
  <c r="AU479" i="67"/>
  <c r="AQ479" i="67"/>
  <c r="AR479" i="67"/>
  <c r="AO97" i="67"/>
  <c r="AN97" i="67"/>
  <c r="AU186" i="67"/>
  <c r="AQ186" i="67"/>
  <c r="AR186" i="67"/>
  <c r="AU377" i="67"/>
  <c r="AR377" i="67"/>
  <c r="AQ377" i="67"/>
  <c r="AO288" i="67"/>
  <c r="AN288" i="67"/>
  <c r="AQ105" i="67"/>
  <c r="AR105" i="67"/>
  <c r="AU105" i="67"/>
  <c r="AO383" i="67"/>
  <c r="AN383" i="67"/>
  <c r="BE99" i="67"/>
  <c r="BB99" i="67"/>
  <c r="BA99" i="67"/>
  <c r="AO25" i="67"/>
  <c r="AN25" i="67"/>
  <c r="AQ430" i="67"/>
  <c r="AU430" i="67"/>
  <c r="AR430" i="67"/>
  <c r="AV18" i="67"/>
  <c r="AW18" i="67"/>
  <c r="AZ18" i="67"/>
  <c r="AN60" i="67"/>
  <c r="AO60" i="67"/>
  <c r="AZ4" i="67"/>
  <c r="AV4" i="67"/>
  <c r="AW4" i="67"/>
  <c r="AT185" i="67"/>
  <c r="AS185" i="67"/>
  <c r="AO374" i="67"/>
  <c r="AN374" i="67"/>
  <c r="AO182" i="67"/>
  <c r="AN182" i="67"/>
  <c r="AQ244" i="67"/>
  <c r="AR244" i="67"/>
  <c r="AU244" i="67"/>
  <c r="AO282" i="67"/>
  <c r="AN282" i="67"/>
  <c r="AO276" i="67"/>
  <c r="AN276" i="67"/>
  <c r="AN391" i="67"/>
  <c r="AO391" i="67"/>
  <c r="AS98" i="67"/>
  <c r="AT98" i="67"/>
  <c r="AZ308" i="67"/>
  <c r="AV308" i="67"/>
  <c r="AW308" i="67"/>
  <c r="AO109" i="67"/>
  <c r="AN109" i="67"/>
  <c r="AV114" i="67"/>
  <c r="AW114" i="67"/>
  <c r="AZ114" i="67"/>
  <c r="AR189" i="67"/>
  <c r="AQ189" i="67"/>
  <c r="AU189" i="67"/>
  <c r="AY161" i="67"/>
  <c r="AX161" i="67"/>
  <c r="AT65" i="67"/>
  <c r="AS65" i="67"/>
  <c r="AR208" i="67"/>
  <c r="AQ208" i="67"/>
  <c r="AU208" i="67"/>
  <c r="AZ501" i="67"/>
  <c r="AV501" i="67"/>
  <c r="AW501" i="67"/>
  <c r="AO291" i="67"/>
  <c r="AN291" i="67"/>
  <c r="AO450" i="67"/>
  <c r="AN450" i="67"/>
  <c r="AO91" i="67"/>
  <c r="AN91" i="67"/>
  <c r="AU240" i="67"/>
  <c r="AR240" i="67"/>
  <c r="AQ240" i="67"/>
  <c r="AS302" i="67"/>
  <c r="AT302" i="67"/>
  <c r="AQ213" i="67"/>
  <c r="AR213" i="67"/>
  <c r="AU213" i="67"/>
  <c r="AU58" i="67"/>
  <c r="AQ58" i="67"/>
  <c r="AR58" i="67"/>
  <c r="AQ448" i="67"/>
  <c r="AR448" i="67"/>
  <c r="AU448" i="67"/>
  <c r="AT179" i="67"/>
  <c r="AS179" i="67"/>
  <c r="AR128" i="67"/>
  <c r="AU128" i="67"/>
  <c r="AQ128" i="67"/>
  <c r="AY207" i="67"/>
  <c r="AX207" i="67"/>
  <c r="AR361" i="67"/>
  <c r="AQ361" i="67"/>
  <c r="AU361" i="67"/>
  <c r="AU412" i="67"/>
  <c r="AQ412" i="67"/>
  <c r="AR412" i="67"/>
  <c r="AR140" i="67"/>
  <c r="AU140" i="67"/>
  <c r="AQ140" i="67"/>
  <c r="AU435" i="67"/>
  <c r="AQ435" i="67"/>
  <c r="AR435" i="67"/>
  <c r="AS111" i="67"/>
  <c r="AT111" i="67"/>
  <c r="AS331" i="67"/>
  <c r="AT331" i="67"/>
  <c r="AO491" i="67"/>
  <c r="AN491" i="67"/>
  <c r="AQ475" i="67"/>
  <c r="AR475" i="67"/>
  <c r="AU475" i="67"/>
  <c r="AR21" i="67"/>
  <c r="AQ21" i="67"/>
  <c r="AU21" i="67"/>
  <c r="AU395" i="67"/>
  <c r="AR395" i="67"/>
  <c r="AQ395" i="67"/>
  <c r="AQ201" i="67"/>
  <c r="AR201" i="67"/>
  <c r="AU201" i="67"/>
  <c r="AW9" i="67"/>
  <c r="AZ9" i="67"/>
  <c r="AV9" i="67"/>
  <c r="AN356" i="67"/>
  <c r="AO356" i="67"/>
  <c r="AU319" i="67"/>
  <c r="AR319" i="67"/>
  <c r="AQ319" i="67"/>
  <c r="AW335" i="67"/>
  <c r="AV335" i="67"/>
  <c r="AZ335" i="67"/>
  <c r="AN275" i="67"/>
  <c r="AO275" i="67"/>
  <c r="AQ266" i="67"/>
  <c r="AR266" i="67"/>
  <c r="AU266" i="67"/>
  <c r="BE298" i="67"/>
  <c r="BB298" i="67"/>
  <c r="BA298" i="67"/>
  <c r="AN342" i="67"/>
  <c r="AO342" i="67"/>
  <c r="AN429" i="67"/>
  <c r="AO429" i="67"/>
  <c r="AS95" i="67"/>
  <c r="AT95" i="67"/>
  <c r="AN269" i="67"/>
  <c r="AO269" i="67"/>
  <c r="AS471" i="67"/>
  <c r="AT471" i="67"/>
  <c r="AT136" i="67"/>
  <c r="AS136" i="67"/>
  <c r="AU212" i="67"/>
  <c r="AR212" i="67"/>
  <c r="AQ212" i="67"/>
  <c r="AO460" i="67"/>
  <c r="AN460" i="67"/>
  <c r="AU35" i="67"/>
  <c r="AR35" i="67"/>
  <c r="AQ35" i="67"/>
  <c r="AN329" i="67"/>
  <c r="AO329" i="67"/>
  <c r="AO432" i="67"/>
  <c r="AN432" i="67"/>
  <c r="AT422" i="67"/>
  <c r="AS422" i="67"/>
  <c r="AR160" i="67"/>
  <c r="AU160" i="67"/>
  <c r="AQ160" i="67"/>
  <c r="AO169" i="67"/>
  <c r="AN169" i="67"/>
  <c r="AR512" i="67"/>
  <c r="AU512" i="67"/>
  <c r="AQ512" i="67"/>
  <c r="AU327" i="67"/>
  <c r="AQ327" i="67"/>
  <c r="AR327" i="67"/>
  <c r="AO509" i="67"/>
  <c r="AN509" i="67"/>
  <c r="AO384" i="67"/>
  <c r="AN384" i="67"/>
  <c r="AT376" i="67"/>
  <c r="AS376" i="67"/>
  <c r="AQ133" i="67"/>
  <c r="AU133" i="67"/>
  <c r="AR133" i="67"/>
  <c r="AU406" i="67"/>
  <c r="AR406" i="67"/>
  <c r="AQ406" i="67"/>
  <c r="AV265" i="67"/>
  <c r="AW265" i="67"/>
  <c r="AZ265" i="67"/>
  <c r="AZ94" i="67"/>
  <c r="AW94" i="67"/>
  <c r="AV94" i="67"/>
  <c r="AN386" i="67"/>
  <c r="AO386" i="67"/>
  <c r="AU246" i="67"/>
  <c r="AR246" i="67"/>
  <c r="AQ246" i="67"/>
  <c r="AQ354" i="67"/>
  <c r="AR354" i="67"/>
  <c r="AU354" i="67"/>
  <c r="AQ317" i="67"/>
  <c r="AU317" i="67"/>
  <c r="AR317" i="67"/>
  <c r="AW145" i="67"/>
  <c r="AZ145" i="67"/>
  <c r="AV145" i="67"/>
  <c r="AN240" i="67"/>
  <c r="AO240" i="67"/>
  <c r="AN385" i="67"/>
  <c r="AO385" i="67"/>
  <c r="AQ419" i="67"/>
  <c r="AR419" i="67"/>
  <c r="AU419" i="67"/>
  <c r="AN397" i="67"/>
  <c r="AO397" i="67"/>
  <c r="AU13" i="67"/>
  <c r="AR13" i="67"/>
  <c r="AQ13" i="67"/>
  <c r="AO497" i="67"/>
  <c r="AN497" i="67"/>
  <c r="AW41" i="67"/>
  <c r="AV41" i="67"/>
  <c r="AZ41" i="67"/>
  <c r="AO345" i="67"/>
  <c r="AN345" i="67"/>
  <c r="AO352" i="67"/>
  <c r="AN352" i="67"/>
  <c r="AO200" i="67"/>
  <c r="AN200" i="67"/>
  <c r="AZ197" i="67"/>
  <c r="AW197" i="67"/>
  <c r="AV197" i="67"/>
  <c r="AS176" i="67"/>
  <c r="AT176" i="67"/>
  <c r="AQ353" i="67"/>
  <c r="AU353" i="67"/>
  <c r="AR353" i="67"/>
  <c r="AR438" i="67"/>
  <c r="AU438" i="67"/>
  <c r="AQ438" i="67"/>
  <c r="AQ426" i="67"/>
  <c r="AR426" i="67"/>
  <c r="AU426" i="67"/>
  <c r="AT382" i="67"/>
  <c r="AS382" i="67"/>
  <c r="AN56" i="67"/>
  <c r="AO56" i="67"/>
  <c r="AN252" i="67"/>
  <c r="AO252" i="67"/>
  <c r="AN148" i="67"/>
  <c r="AO148" i="67"/>
  <c r="AQ216" i="67"/>
  <c r="AU216" i="67"/>
  <c r="AR216" i="67"/>
  <c r="AR462" i="67"/>
  <c r="AU462" i="67"/>
  <c r="AQ462" i="67"/>
  <c r="AO220" i="67"/>
  <c r="AN220" i="67"/>
  <c r="AU503" i="67"/>
  <c r="AQ503" i="67"/>
  <c r="AR503" i="67"/>
  <c r="AS73" i="67"/>
  <c r="AT73" i="67"/>
  <c r="AR500" i="67"/>
  <c r="AU500" i="67"/>
  <c r="AQ500" i="67"/>
  <c r="AO441" i="67"/>
  <c r="AN441" i="67"/>
  <c r="AO270" i="67"/>
  <c r="AN270" i="67"/>
  <c r="AQ414" i="67"/>
  <c r="AU414" i="67"/>
  <c r="AR414" i="67"/>
  <c r="AU321" i="67"/>
  <c r="AQ321" i="67"/>
  <c r="AR321" i="67"/>
  <c r="AN437" i="67"/>
  <c r="AO437" i="67"/>
  <c r="AU44" i="67"/>
  <c r="AQ44" i="67"/>
  <c r="AR44" i="67"/>
  <c r="AU84" i="67"/>
  <c r="AR84" i="67"/>
  <c r="AQ84" i="67"/>
  <c r="AQ115" i="67"/>
  <c r="AR115" i="67"/>
  <c r="AU115" i="67"/>
  <c r="AZ173" i="67"/>
  <c r="AW173" i="67"/>
  <c r="AV173" i="67"/>
  <c r="BA6" i="67"/>
  <c r="BE6" i="67"/>
  <c r="BB6" i="67"/>
  <c r="AN444" i="67"/>
  <c r="AO444" i="67"/>
  <c r="AR171" i="67"/>
  <c r="AQ171" i="67"/>
  <c r="AU171" i="67"/>
  <c r="AX12" i="67"/>
  <c r="AY12" i="67"/>
  <c r="AS36" i="67"/>
  <c r="AT36" i="67"/>
  <c r="AR318" i="67"/>
  <c r="AU318" i="67"/>
  <c r="AQ318" i="67"/>
  <c r="AN379" i="67"/>
  <c r="AO379" i="67"/>
  <c r="AO254" i="67"/>
  <c r="AN254" i="67"/>
  <c r="AN297" i="67"/>
  <c r="AO297" i="67"/>
  <c r="AS513" i="67"/>
  <c r="AT513" i="67"/>
  <c r="AO443" i="67"/>
  <c r="AN443" i="67"/>
  <c r="AR506" i="67"/>
  <c r="AU506" i="67"/>
  <c r="AQ506" i="67"/>
  <c r="AR195" i="67"/>
  <c r="AQ195" i="67"/>
  <c r="AU195" i="67"/>
  <c r="AV102" i="67"/>
  <c r="AW102" i="67"/>
  <c r="AZ102" i="67"/>
  <c r="AQ511" i="67"/>
  <c r="AR511" i="67"/>
  <c r="AU511" i="67"/>
  <c r="AN296" i="67"/>
  <c r="AO296" i="67"/>
  <c r="AR404" i="67"/>
  <c r="AQ404" i="67"/>
  <c r="AU404" i="67"/>
  <c r="AU138" i="67"/>
  <c r="AQ138" i="67"/>
  <c r="AR138" i="67"/>
  <c r="AO413" i="67"/>
  <c r="AN413" i="67"/>
  <c r="AU491" i="67"/>
  <c r="AR491" i="67"/>
  <c r="AQ491" i="67"/>
  <c r="AR227" i="67"/>
  <c r="AQ227" i="67"/>
  <c r="AU227" i="67"/>
  <c r="AU107" i="67"/>
  <c r="AQ107" i="67"/>
  <c r="AR107" i="67"/>
  <c r="AN398" i="67"/>
  <c r="AO398" i="67"/>
  <c r="AR19" i="67"/>
  <c r="AU19" i="67"/>
  <c r="AQ19" i="67"/>
  <c r="AS9" i="67"/>
  <c r="AT9" i="67"/>
  <c r="AV79" i="67"/>
  <c r="AW79" i="67"/>
  <c r="AZ79" i="67"/>
  <c r="AO7" i="67"/>
  <c r="AN7" i="67"/>
  <c r="AR431" i="67"/>
  <c r="AQ431" i="67"/>
  <c r="AU431" i="67"/>
  <c r="AR86" i="67"/>
  <c r="AU86" i="67"/>
  <c r="AQ86" i="67"/>
  <c r="AU339" i="67"/>
  <c r="AQ339" i="67"/>
  <c r="AR339" i="67"/>
  <c r="AT372" i="67"/>
  <c r="AS372" i="67"/>
  <c r="AV163" i="67"/>
  <c r="AZ163" i="67"/>
  <c r="AW163" i="67"/>
  <c r="AO264" i="67"/>
  <c r="AN264" i="67"/>
  <c r="AQ226" i="67"/>
  <c r="AU226" i="67"/>
  <c r="AR226" i="67"/>
  <c r="AO183" i="67"/>
  <c r="AN183" i="67"/>
  <c r="AS408" i="67"/>
  <c r="AT408" i="67"/>
  <c r="AR456" i="67"/>
  <c r="AU456" i="67"/>
  <c r="AQ456" i="67"/>
  <c r="AT225" i="67"/>
  <c r="AS225" i="67"/>
  <c r="AN442" i="67"/>
  <c r="AO442" i="67"/>
  <c r="AO144" i="67"/>
  <c r="AN144" i="67"/>
  <c r="AQ311" i="67"/>
  <c r="AR311" i="67"/>
  <c r="AU311" i="67"/>
  <c r="AQ50" i="67"/>
  <c r="AU50" i="67"/>
  <c r="AR50" i="67"/>
  <c r="AN196" i="67"/>
  <c r="AO196" i="67"/>
  <c r="AV468" i="67"/>
  <c r="AW468" i="67"/>
  <c r="AZ468" i="67"/>
  <c r="AQ469" i="67"/>
  <c r="AR469" i="67"/>
  <c r="AU469" i="67"/>
  <c r="AV510" i="67"/>
  <c r="AW510" i="67"/>
  <c r="AZ510" i="67"/>
  <c r="AQ97" i="67"/>
  <c r="AR97" i="67"/>
  <c r="AU97" i="67"/>
  <c r="AO186" i="67"/>
  <c r="AN186" i="67"/>
  <c r="AU288" i="67"/>
  <c r="AQ288" i="67"/>
  <c r="AR288" i="67"/>
  <c r="AR324" i="67"/>
  <c r="AU324" i="67"/>
  <c r="AQ324" i="67"/>
  <c r="AR178" i="67"/>
  <c r="AU178" i="67"/>
  <c r="AQ178" i="67"/>
  <c r="AO105" i="67"/>
  <c r="AN105" i="67"/>
  <c r="AY99" i="67"/>
  <c r="AX99" i="67"/>
  <c r="AO333" i="67"/>
  <c r="AN333" i="67"/>
  <c r="AW390" i="67"/>
  <c r="AV390" i="67"/>
  <c r="AZ390" i="67"/>
  <c r="AN430" i="67"/>
  <c r="AO430" i="67"/>
  <c r="AO256" i="67"/>
  <c r="AN256" i="67"/>
  <c r="AS4" i="67"/>
  <c r="AT4" i="67"/>
  <c r="AQ493" i="67"/>
  <c r="AR493" i="67"/>
  <c r="AU493" i="67"/>
  <c r="AT211" i="67"/>
  <c r="AS211" i="67"/>
  <c r="BB359" i="67"/>
  <c r="BA359" i="67"/>
  <c r="BE359" i="67"/>
  <c r="AN132" i="67"/>
  <c r="AO132" i="67"/>
  <c r="AT8" i="67"/>
  <c r="AS8" i="67"/>
  <c r="AX295" i="67"/>
  <c r="AY295" i="67"/>
  <c r="AR291" i="67"/>
  <c r="AQ291" i="67"/>
  <c r="AU291" i="67"/>
  <c r="AQ450" i="67"/>
  <c r="AR450" i="67"/>
  <c r="AU450" i="67"/>
  <c r="AO162" i="67"/>
  <c r="AN162" i="67"/>
  <c r="AV322" i="67"/>
  <c r="AW322" i="67"/>
  <c r="AZ322" i="67"/>
  <c r="AR432" i="67"/>
  <c r="AQ432" i="67"/>
  <c r="AU432" i="67"/>
  <c r="AR391" i="67"/>
  <c r="AQ391" i="67"/>
  <c r="AU391" i="67"/>
  <c r="AW22" i="67"/>
  <c r="AV22" i="67"/>
  <c r="AZ22" i="67"/>
  <c r="AR386" i="67"/>
  <c r="AQ386" i="67"/>
  <c r="AU386" i="67"/>
  <c r="AN46" i="67"/>
  <c r="AO46" i="67"/>
  <c r="AR159" i="67"/>
  <c r="AQ159" i="67"/>
  <c r="AU159" i="67"/>
  <c r="AO232" i="67"/>
  <c r="AN232" i="67"/>
  <c r="AU309" i="67"/>
  <c r="AQ309" i="67"/>
  <c r="AR309" i="67"/>
  <c r="AU252" i="67"/>
  <c r="AR252" i="67"/>
  <c r="AQ252" i="67"/>
  <c r="AQ499" i="67"/>
  <c r="AR499" i="67"/>
  <c r="AU499" i="67"/>
  <c r="AN449" i="67"/>
  <c r="AO449" i="67"/>
  <c r="AQ121" i="67"/>
  <c r="AU121" i="67"/>
  <c r="AR121" i="67"/>
  <c r="AN320" i="67"/>
  <c r="AO320" i="67"/>
  <c r="AR348" i="67"/>
  <c r="AQ348" i="67"/>
  <c r="AU348" i="67"/>
  <c r="AN263" i="67"/>
  <c r="AO263" i="67"/>
  <c r="AO129" i="67"/>
  <c r="AN129" i="67"/>
  <c r="AT102" i="67"/>
  <c r="AS102" i="67"/>
  <c r="AV141" i="67"/>
  <c r="AZ141" i="67"/>
  <c r="AW141" i="67"/>
  <c r="AR398" i="67"/>
  <c r="AQ398" i="67"/>
  <c r="AU398" i="67"/>
  <c r="AU63" i="67"/>
  <c r="AQ63" i="67"/>
  <c r="AR63" i="67"/>
  <c r="AV459" i="67"/>
  <c r="AZ459" i="67"/>
  <c r="AW459" i="67"/>
  <c r="AN226" i="67"/>
  <c r="AO226" i="67"/>
  <c r="AQ151" i="67"/>
  <c r="AR151" i="67"/>
  <c r="AU151" i="67"/>
  <c r="AU473" i="67"/>
  <c r="AR473" i="67"/>
  <c r="AQ473" i="67"/>
  <c r="AR196" i="67"/>
  <c r="AU196" i="67"/>
  <c r="AQ196" i="67"/>
  <c r="AN410" i="67"/>
  <c r="AO410" i="67"/>
  <c r="AO377" i="67"/>
  <c r="AN377" i="67"/>
  <c r="AN249" i="67"/>
  <c r="AO249" i="67"/>
  <c r="AO157" i="67"/>
  <c r="AN157" i="67"/>
  <c r="AN273" i="67"/>
  <c r="AO273" i="67"/>
  <c r="AU168" i="67"/>
  <c r="AR168" i="67"/>
  <c r="AQ168" i="67"/>
  <c r="AO290" i="67"/>
  <c r="AN290" i="67"/>
  <c r="AO168" i="67"/>
  <c r="AN168" i="67"/>
  <c r="AU269" i="67"/>
  <c r="AR269" i="67"/>
  <c r="AQ269" i="67"/>
  <c r="AS274" i="67"/>
  <c r="AT274" i="67"/>
  <c r="AN330" i="67"/>
  <c r="AO330" i="67"/>
  <c r="AN92" i="67"/>
  <c r="AO92" i="67"/>
  <c r="AU467" i="67"/>
  <c r="AQ467" i="67"/>
  <c r="AR467" i="67"/>
  <c r="AV480" i="67"/>
  <c r="AW480" i="67"/>
  <c r="AZ480" i="67"/>
  <c r="AN512" i="67"/>
  <c r="AO512" i="67"/>
  <c r="AU509" i="67"/>
  <c r="AR509" i="67"/>
  <c r="AQ509" i="67"/>
  <c r="AS265" i="67"/>
  <c r="AT265" i="67"/>
  <c r="BA37" i="67"/>
  <c r="BE37" i="67"/>
  <c r="BB37" i="67"/>
  <c r="AT308" i="67"/>
  <c r="AS308" i="67"/>
  <c r="AT88" i="67"/>
  <c r="AS88" i="67"/>
  <c r="AN317" i="67"/>
  <c r="AO317" i="67"/>
  <c r="AR482" i="67"/>
  <c r="AU482" i="67"/>
  <c r="AQ482" i="67"/>
  <c r="AR385" i="67"/>
  <c r="AQ385" i="67"/>
  <c r="AU385" i="67"/>
  <c r="AW53" i="67"/>
  <c r="AZ53" i="67"/>
  <c r="AV53" i="67"/>
  <c r="AR397" i="67"/>
  <c r="AQ397" i="67"/>
  <c r="AU397" i="67"/>
  <c r="AU307" i="67"/>
  <c r="AR307" i="67"/>
  <c r="AQ307" i="67"/>
  <c r="AU174" i="67"/>
  <c r="AR174" i="67"/>
  <c r="AQ174" i="67"/>
  <c r="AQ341" i="67"/>
  <c r="AU341" i="67"/>
  <c r="AR341" i="67"/>
  <c r="AU358" i="67"/>
  <c r="AR358" i="67"/>
  <c r="AQ358" i="67"/>
  <c r="AO438" i="67"/>
  <c r="AN438" i="67"/>
  <c r="AO426" i="67"/>
  <c r="AN426" i="67"/>
  <c r="AO120" i="67"/>
  <c r="AN120" i="67"/>
  <c r="AV486" i="67"/>
  <c r="AW486" i="67"/>
  <c r="AZ486" i="67"/>
  <c r="AU400" i="67"/>
  <c r="AQ400" i="67"/>
  <c r="AR400" i="67"/>
  <c r="AN216" i="67"/>
  <c r="AO216" i="67"/>
  <c r="AO462" i="67"/>
  <c r="AN462" i="67"/>
  <c r="AR220" i="67"/>
  <c r="AQ220" i="67"/>
  <c r="AU220" i="67"/>
  <c r="AY167" i="67"/>
  <c r="AX167" i="67"/>
  <c r="AU294" i="67"/>
  <c r="AR294" i="67"/>
  <c r="AQ294" i="67"/>
  <c r="AZ439" i="67"/>
  <c r="AV439" i="67"/>
  <c r="AW439" i="67"/>
  <c r="AO14" i="67"/>
  <c r="AN14" i="67"/>
  <c r="AN166" i="67"/>
  <c r="AO166" i="67"/>
  <c r="AN243" i="67"/>
  <c r="AO243" i="67"/>
  <c r="AO378" i="67"/>
  <c r="AN378" i="67"/>
  <c r="AN500" i="67"/>
  <c r="AO500" i="67"/>
  <c r="AR80" i="67"/>
  <c r="AQ80" i="67"/>
  <c r="AU80" i="67"/>
  <c r="AQ441" i="67"/>
  <c r="AR441" i="67"/>
  <c r="AU441" i="67"/>
  <c r="AR334" i="67"/>
  <c r="AU334" i="67"/>
  <c r="AQ334" i="67"/>
  <c r="AO248" i="67"/>
  <c r="AN248" i="67"/>
  <c r="AV76" i="67"/>
  <c r="AZ76" i="67"/>
  <c r="AW76" i="67"/>
  <c r="AT478" i="67"/>
  <c r="AS478" i="67"/>
  <c r="AQ219" i="67"/>
  <c r="AR219" i="67"/>
  <c r="AU219" i="67"/>
  <c r="AT464" i="67"/>
  <c r="AS464" i="67"/>
  <c r="AT173" i="67"/>
  <c r="AS173" i="67"/>
  <c r="AS55" i="67"/>
  <c r="AT55" i="67"/>
  <c r="AO171" i="67"/>
  <c r="AN171" i="67"/>
  <c r="BA12" i="67"/>
  <c r="BE12" i="67"/>
  <c r="BB12" i="67"/>
  <c r="AN318" i="67"/>
  <c r="AO318" i="67"/>
  <c r="AR379" i="67"/>
  <c r="AQ379" i="67"/>
  <c r="AU379" i="67"/>
  <c r="AU254" i="67"/>
  <c r="AQ254" i="67"/>
  <c r="AR254" i="67"/>
  <c r="AW72" i="67"/>
  <c r="AZ72" i="67"/>
  <c r="AV72" i="67"/>
  <c r="AZ513" i="67"/>
  <c r="AV513" i="67"/>
  <c r="AW513" i="67"/>
  <c r="AR443" i="67"/>
  <c r="AQ443" i="67"/>
  <c r="AU443" i="67"/>
  <c r="AN506" i="67"/>
  <c r="AO506" i="67"/>
  <c r="AQ87" i="67"/>
  <c r="AU87" i="67"/>
  <c r="AR87" i="67"/>
  <c r="AZ463" i="67"/>
  <c r="AW463" i="67"/>
  <c r="AV463" i="67"/>
  <c r="AV126" i="67"/>
  <c r="AW126" i="67"/>
  <c r="AZ126" i="67"/>
  <c r="AU181" i="67"/>
  <c r="AR181" i="67"/>
  <c r="AQ181" i="67"/>
  <c r="AQ296" i="67"/>
  <c r="AR296" i="67"/>
  <c r="AU296" i="67"/>
  <c r="AW54" i="67"/>
  <c r="AV54" i="67"/>
  <c r="AZ54" i="67"/>
  <c r="AV255" i="67"/>
  <c r="AW255" i="67"/>
  <c r="AZ255" i="67"/>
  <c r="AR392" i="67"/>
  <c r="AQ392" i="67"/>
  <c r="AU392" i="67"/>
  <c r="BB170" i="67"/>
  <c r="BE170" i="67"/>
  <c r="BA170" i="67"/>
  <c r="AO75" i="67"/>
  <c r="AN75" i="67"/>
  <c r="AN227" i="67"/>
  <c r="AO227" i="67"/>
  <c r="AZ267" i="67"/>
  <c r="AW267" i="67"/>
  <c r="AV267" i="67"/>
  <c r="AU40" i="67"/>
  <c r="AQ40" i="67"/>
  <c r="AR40" i="67"/>
  <c r="AO271" i="67"/>
  <c r="AN271" i="67"/>
  <c r="AN154" i="67"/>
  <c r="AO154" i="67"/>
  <c r="AO300" i="67"/>
  <c r="AN300" i="67"/>
  <c r="AU416" i="67"/>
  <c r="AQ416" i="67"/>
  <c r="AR416" i="67"/>
  <c r="AT299" i="67"/>
  <c r="AS299" i="67"/>
  <c r="AU218" i="67"/>
  <c r="AQ218" i="67"/>
  <c r="AR218" i="67"/>
  <c r="AQ62" i="67"/>
  <c r="AR62" i="67"/>
  <c r="AU62" i="67"/>
  <c r="AO231" i="67"/>
  <c r="AN231" i="67"/>
  <c r="AU7" i="67"/>
  <c r="AQ7" i="67"/>
  <c r="AR7" i="67"/>
  <c r="AU192" i="67"/>
  <c r="AR192" i="67"/>
  <c r="AQ192" i="67"/>
  <c r="AO339" i="67"/>
  <c r="AN339" i="67"/>
  <c r="AO127" i="67"/>
  <c r="AN127" i="67"/>
  <c r="AZ496" i="67"/>
  <c r="AV496" i="67"/>
  <c r="AW496" i="67"/>
  <c r="AN311" i="67"/>
  <c r="AO311" i="67"/>
  <c r="AR214" i="67"/>
  <c r="AQ214" i="67"/>
  <c r="AU214" i="67"/>
  <c r="AZ15" i="67"/>
  <c r="AW15" i="67"/>
  <c r="AV15" i="67"/>
  <c r="AN326" i="67"/>
  <c r="AO326" i="67"/>
  <c r="AO177" i="67"/>
  <c r="AN177" i="67"/>
  <c r="AN324" i="67"/>
  <c r="AO324" i="67"/>
  <c r="AQ238" i="67"/>
  <c r="AR238" i="67"/>
  <c r="AU238" i="67"/>
  <c r="AU93" i="67"/>
  <c r="AQ93" i="67"/>
  <c r="AR93" i="67"/>
  <c r="AU383" i="67"/>
  <c r="AR383" i="67"/>
  <c r="AQ383" i="67"/>
  <c r="AU333" i="67"/>
  <c r="AQ333" i="67"/>
  <c r="AR333" i="67"/>
  <c r="AS390" i="67"/>
  <c r="AT390" i="67"/>
  <c r="AR25" i="67"/>
  <c r="AQ25" i="67"/>
  <c r="AU25" i="67"/>
  <c r="AS64" i="67"/>
  <c r="AT64" i="67"/>
  <c r="AO364" i="67"/>
  <c r="AN364" i="67"/>
  <c r="AS396" i="67"/>
  <c r="AT396" i="67"/>
  <c r="AU388" i="67"/>
  <c r="AQ388" i="67"/>
  <c r="AR388" i="67"/>
  <c r="D34" i="61"/>
  <c r="D35" i="61"/>
  <c r="D36" i="61"/>
  <c r="D37" i="61"/>
  <c r="B31" i="60"/>
  <c r="B31" i="59"/>
  <c r="B9" i="58"/>
  <c r="B29" i="58" s="1"/>
  <c r="B30" i="58" s="1"/>
  <c r="H5" i="49"/>
  <c r="E5" i="49"/>
  <c r="Y5" i="48"/>
  <c r="Y54" i="46"/>
  <c r="Y30" i="46"/>
  <c r="J64" i="46"/>
  <c r="J63" i="46"/>
  <c r="J62" i="46"/>
  <c r="J61" i="46"/>
  <c r="J60" i="46"/>
  <c r="J59" i="46"/>
  <c r="J58" i="46"/>
  <c r="J57" i="46"/>
  <c r="J56" i="46"/>
  <c r="J55" i="46"/>
  <c r="J54" i="46"/>
  <c r="J53" i="46"/>
  <c r="J52" i="46"/>
  <c r="J51" i="46"/>
  <c r="J50" i="46"/>
  <c r="J49" i="46"/>
  <c r="J48" i="46"/>
  <c r="J47" i="46"/>
  <c r="J46" i="46"/>
  <c r="J45" i="46"/>
  <c r="J44" i="46"/>
  <c r="J43" i="46"/>
  <c r="J42" i="46"/>
  <c r="J41" i="46"/>
  <c r="J40" i="46"/>
  <c r="J39" i="46"/>
  <c r="J38" i="46"/>
  <c r="J37" i="46"/>
  <c r="J36" i="46"/>
  <c r="J35" i="46"/>
  <c r="J34" i="46"/>
  <c r="J33" i="46"/>
  <c r="J32" i="46"/>
  <c r="J31" i="46"/>
  <c r="J30" i="46"/>
  <c r="J29" i="46"/>
  <c r="J28" i="46"/>
  <c r="J27" i="46"/>
  <c r="J26" i="46"/>
  <c r="J25" i="46"/>
  <c r="J24" i="46"/>
  <c r="J23" i="46"/>
  <c r="J22" i="46"/>
  <c r="J21" i="46"/>
  <c r="J20" i="46"/>
  <c r="J19" i="46"/>
  <c r="J18" i="46"/>
  <c r="J17" i="46"/>
  <c r="J16" i="46"/>
  <c r="J15" i="46"/>
  <c r="J14" i="46"/>
  <c r="J13" i="46"/>
  <c r="J12" i="46"/>
  <c r="J11" i="46"/>
  <c r="J10" i="46"/>
  <c r="J9" i="46"/>
  <c r="J8" i="46"/>
  <c r="J7" i="46"/>
  <c r="J6" i="46"/>
  <c r="J5" i="46"/>
  <c r="G64" i="46"/>
  <c r="G63" i="46"/>
  <c r="G62" i="46"/>
  <c r="G61" i="46"/>
  <c r="G60" i="46"/>
  <c r="G59" i="46"/>
  <c r="G58" i="46"/>
  <c r="G57" i="46"/>
  <c r="G56" i="46"/>
  <c r="G55" i="46"/>
  <c r="G54" i="46"/>
  <c r="G53" i="46"/>
  <c r="G52" i="46"/>
  <c r="G51" i="46"/>
  <c r="G50" i="46"/>
  <c r="G49" i="46"/>
  <c r="G48" i="46"/>
  <c r="G47" i="46"/>
  <c r="G46" i="46"/>
  <c r="G45" i="46"/>
  <c r="G44" i="46"/>
  <c r="G43" i="46"/>
  <c r="G42" i="46"/>
  <c r="G41" i="46"/>
  <c r="G40" i="46"/>
  <c r="G39" i="46"/>
  <c r="G38" i="46"/>
  <c r="G37" i="46"/>
  <c r="G36" i="46"/>
  <c r="G35" i="46"/>
  <c r="G34" i="46"/>
  <c r="G33" i="46"/>
  <c r="G32" i="46"/>
  <c r="G31" i="46"/>
  <c r="G30" i="46"/>
  <c r="G29" i="46"/>
  <c r="G28" i="46"/>
  <c r="G27" i="46"/>
  <c r="G26" i="46"/>
  <c r="G25" i="46"/>
  <c r="G24" i="46"/>
  <c r="G23" i="46"/>
  <c r="G22" i="46"/>
  <c r="G21" i="46"/>
  <c r="G20" i="46"/>
  <c r="G19" i="46"/>
  <c r="G18" i="46"/>
  <c r="G17" i="46"/>
  <c r="G16" i="46"/>
  <c r="G15" i="46"/>
  <c r="G14" i="46"/>
  <c r="G13" i="46"/>
  <c r="G12" i="46"/>
  <c r="G11" i="46"/>
  <c r="G10" i="46"/>
  <c r="G9" i="46"/>
  <c r="G8" i="46"/>
  <c r="G7" i="46"/>
  <c r="G6" i="46"/>
  <c r="G5" i="46"/>
  <c r="K20" i="48"/>
  <c r="H20" i="48"/>
  <c r="E20" i="48"/>
  <c r="K19" i="48"/>
  <c r="H19" i="48"/>
  <c r="E19" i="48"/>
  <c r="K18" i="48"/>
  <c r="H18" i="48"/>
  <c r="E18" i="48"/>
  <c r="K17" i="48"/>
  <c r="H17" i="48"/>
  <c r="E17" i="48"/>
  <c r="K16" i="48"/>
  <c r="H16" i="48"/>
  <c r="E16" i="48"/>
  <c r="K15" i="48"/>
  <c r="H15" i="48"/>
  <c r="E15" i="48"/>
  <c r="K14" i="48"/>
  <c r="H14" i="48"/>
  <c r="E14" i="48"/>
  <c r="K13" i="48"/>
  <c r="H13" i="48"/>
  <c r="E13" i="48"/>
  <c r="K12" i="48"/>
  <c r="H12" i="48"/>
  <c r="E12" i="48"/>
  <c r="K11" i="48"/>
  <c r="H11" i="48"/>
  <c r="E11" i="48"/>
  <c r="K10" i="48"/>
  <c r="H10" i="48"/>
  <c r="E10" i="48"/>
  <c r="K9" i="48"/>
  <c r="H9" i="48"/>
  <c r="E9" i="48"/>
  <c r="K8" i="48"/>
  <c r="H8" i="48"/>
  <c r="E8" i="48"/>
  <c r="K7" i="48"/>
  <c r="H7" i="48"/>
  <c r="E7" i="48"/>
  <c r="K6" i="48"/>
  <c r="H6" i="48"/>
  <c r="E6" i="48"/>
  <c r="K5" i="48"/>
  <c r="H5" i="48"/>
  <c r="E5" i="48"/>
  <c r="K20" i="47"/>
  <c r="H20" i="47"/>
  <c r="E20" i="47"/>
  <c r="K19" i="47"/>
  <c r="H19" i="47"/>
  <c r="E19" i="47"/>
  <c r="K18" i="47"/>
  <c r="H18" i="47"/>
  <c r="E18" i="47"/>
  <c r="K17" i="47"/>
  <c r="H17" i="47"/>
  <c r="E17" i="47"/>
  <c r="K16" i="47"/>
  <c r="H16" i="47"/>
  <c r="E16" i="47"/>
  <c r="K15" i="47"/>
  <c r="H15" i="47"/>
  <c r="E15" i="47"/>
  <c r="K14" i="47"/>
  <c r="H14" i="47"/>
  <c r="E14" i="47"/>
  <c r="K13" i="47"/>
  <c r="H13" i="47"/>
  <c r="E13" i="47"/>
  <c r="K12" i="47"/>
  <c r="H12" i="47"/>
  <c r="E12" i="47"/>
  <c r="K11" i="47"/>
  <c r="H11" i="47"/>
  <c r="E11" i="47"/>
  <c r="K10" i="47"/>
  <c r="H10" i="47"/>
  <c r="E10" i="47"/>
  <c r="K9" i="47"/>
  <c r="H9" i="47"/>
  <c r="E9" i="47"/>
  <c r="K8" i="47"/>
  <c r="H8" i="47"/>
  <c r="E8" i="47"/>
  <c r="K7" i="47"/>
  <c r="H7" i="47"/>
  <c r="E7" i="47"/>
  <c r="K6" i="47"/>
  <c r="H6" i="47"/>
  <c r="E6" i="47"/>
  <c r="K5" i="47"/>
  <c r="H5" i="47"/>
  <c r="E5" i="47"/>
  <c r="K64" i="46"/>
  <c r="H64" i="46"/>
  <c r="E64" i="46"/>
  <c r="K63" i="46"/>
  <c r="H63" i="46"/>
  <c r="E63" i="46"/>
  <c r="K62" i="46"/>
  <c r="H62" i="46"/>
  <c r="E62" i="46"/>
  <c r="K61" i="46"/>
  <c r="H61" i="46"/>
  <c r="E61" i="46"/>
  <c r="K60" i="46"/>
  <c r="H60" i="46"/>
  <c r="E60" i="46"/>
  <c r="K59" i="46"/>
  <c r="H59" i="46"/>
  <c r="E59" i="46"/>
  <c r="K58" i="46"/>
  <c r="H58" i="46"/>
  <c r="E58" i="46"/>
  <c r="K57" i="46"/>
  <c r="H57" i="46"/>
  <c r="E57" i="46"/>
  <c r="K56" i="46"/>
  <c r="H56" i="46"/>
  <c r="E56" i="46"/>
  <c r="K55" i="46"/>
  <c r="H55" i="46"/>
  <c r="E55" i="46"/>
  <c r="K54" i="46"/>
  <c r="H54" i="46"/>
  <c r="E54" i="46"/>
  <c r="K53" i="46"/>
  <c r="H53" i="46"/>
  <c r="E53" i="46"/>
  <c r="K52" i="46"/>
  <c r="H52" i="46"/>
  <c r="E52" i="46"/>
  <c r="K51" i="46"/>
  <c r="H51" i="46"/>
  <c r="E51" i="46"/>
  <c r="K50" i="46"/>
  <c r="H50" i="46"/>
  <c r="E50" i="46"/>
  <c r="K49" i="46"/>
  <c r="H49" i="46"/>
  <c r="E49" i="46"/>
  <c r="K48" i="46"/>
  <c r="H48" i="46"/>
  <c r="E48" i="46"/>
  <c r="K47" i="46"/>
  <c r="H47" i="46"/>
  <c r="E47" i="46"/>
  <c r="K46" i="46"/>
  <c r="H46" i="46"/>
  <c r="E46" i="46"/>
  <c r="K45" i="46"/>
  <c r="H45" i="46"/>
  <c r="E45" i="46"/>
  <c r="K44" i="46"/>
  <c r="H44" i="46"/>
  <c r="E44" i="46"/>
  <c r="K43" i="46"/>
  <c r="H43" i="46"/>
  <c r="E43" i="46"/>
  <c r="K42" i="46"/>
  <c r="H42" i="46"/>
  <c r="E42" i="46"/>
  <c r="K41" i="46"/>
  <c r="H41" i="46"/>
  <c r="E41" i="46"/>
  <c r="K40" i="46"/>
  <c r="H40" i="46"/>
  <c r="E40" i="46"/>
  <c r="K39" i="46"/>
  <c r="H39" i="46"/>
  <c r="E39" i="46"/>
  <c r="K38" i="46"/>
  <c r="H38" i="46"/>
  <c r="E38" i="46"/>
  <c r="K37" i="46"/>
  <c r="H37" i="46"/>
  <c r="E37" i="46"/>
  <c r="K36" i="46"/>
  <c r="H36" i="46"/>
  <c r="E36" i="46"/>
  <c r="K35" i="46"/>
  <c r="H35" i="46"/>
  <c r="E35" i="46"/>
  <c r="K34" i="46"/>
  <c r="H34" i="46"/>
  <c r="E34" i="46"/>
  <c r="K33" i="46"/>
  <c r="H33" i="46"/>
  <c r="E33" i="46"/>
  <c r="K32" i="46"/>
  <c r="H32" i="46"/>
  <c r="E32" i="46"/>
  <c r="K31" i="46"/>
  <c r="H31" i="46"/>
  <c r="E31" i="46"/>
  <c r="K30" i="46"/>
  <c r="H30" i="46"/>
  <c r="E30" i="46"/>
  <c r="K29" i="46"/>
  <c r="H29" i="46"/>
  <c r="E29" i="46"/>
  <c r="K28" i="46"/>
  <c r="H28" i="46"/>
  <c r="E28" i="46"/>
  <c r="K27" i="46"/>
  <c r="H27" i="46"/>
  <c r="E27" i="46"/>
  <c r="K26" i="46"/>
  <c r="H26" i="46"/>
  <c r="E26" i="46"/>
  <c r="K25" i="46"/>
  <c r="H25" i="46"/>
  <c r="E25" i="46"/>
  <c r="K24" i="46"/>
  <c r="H24" i="46"/>
  <c r="E24" i="46"/>
  <c r="K23" i="46"/>
  <c r="H23" i="46"/>
  <c r="E23" i="46"/>
  <c r="K22" i="46"/>
  <c r="H22" i="46"/>
  <c r="E22" i="46"/>
  <c r="K21" i="46"/>
  <c r="H21" i="46"/>
  <c r="E21" i="46"/>
  <c r="K20" i="46"/>
  <c r="H20" i="46"/>
  <c r="E20" i="46"/>
  <c r="K19" i="46"/>
  <c r="H19" i="46"/>
  <c r="E19" i="46"/>
  <c r="K18" i="46"/>
  <c r="H18" i="46"/>
  <c r="E18" i="46"/>
  <c r="K17" i="46"/>
  <c r="H17" i="46"/>
  <c r="E17" i="46"/>
  <c r="K16" i="46"/>
  <c r="H16" i="46"/>
  <c r="E16" i="46"/>
  <c r="K15" i="46"/>
  <c r="H15" i="46"/>
  <c r="E15" i="46"/>
  <c r="K14" i="46"/>
  <c r="H14" i="46"/>
  <c r="E14" i="46"/>
  <c r="K13" i="46"/>
  <c r="H13" i="46"/>
  <c r="E13" i="46"/>
  <c r="K12" i="46"/>
  <c r="H12" i="46"/>
  <c r="E12" i="46"/>
  <c r="K11" i="46"/>
  <c r="H11" i="46"/>
  <c r="E11" i="46"/>
  <c r="K10" i="46"/>
  <c r="H10" i="46"/>
  <c r="E10" i="46"/>
  <c r="K9" i="46"/>
  <c r="H9" i="46"/>
  <c r="E9" i="46"/>
  <c r="K8" i="46"/>
  <c r="H8" i="46"/>
  <c r="E8" i="46"/>
  <c r="K7" i="46"/>
  <c r="H7" i="46"/>
  <c r="E7" i="46"/>
  <c r="K6" i="46"/>
  <c r="H6" i="46"/>
  <c r="E6" i="46"/>
  <c r="K5" i="46"/>
  <c r="H5" i="46"/>
  <c r="E5" i="46"/>
  <c r="BF55" i="64" l="1"/>
  <c r="BF106" i="64"/>
  <c r="BF241" i="64"/>
  <c r="BF203" i="64"/>
  <c r="BF235" i="64"/>
  <c r="BF214" i="64"/>
  <c r="BF118" i="64"/>
  <c r="BF239" i="64"/>
  <c r="BF136" i="64"/>
  <c r="BF156" i="64"/>
  <c r="BF197" i="64"/>
  <c r="BF253" i="64"/>
  <c r="BF254" i="64"/>
  <c r="BF124" i="64"/>
  <c r="BF157" i="64"/>
  <c r="BF164" i="63"/>
  <c r="BF11" i="63"/>
  <c r="BF211" i="63"/>
  <c r="BF258" i="63"/>
  <c r="BF151" i="63"/>
  <c r="BF156" i="63"/>
  <c r="BF216" i="63"/>
  <c r="BF226" i="63"/>
  <c r="BF167" i="63"/>
  <c r="BF235" i="63"/>
  <c r="BF161" i="63"/>
  <c r="BF251" i="62"/>
  <c r="BF12" i="62"/>
  <c r="BF49" i="62"/>
  <c r="BF164" i="62"/>
  <c r="BF245" i="62"/>
  <c r="BF247" i="62"/>
  <c r="BF27" i="62"/>
  <c r="BF15" i="62"/>
  <c r="BF182" i="62"/>
  <c r="BF23" i="62"/>
  <c r="BF224" i="62"/>
  <c r="BF17" i="62"/>
  <c r="BF194" i="62"/>
  <c r="BF258" i="62"/>
  <c r="BF169" i="62"/>
  <c r="BF59" i="62"/>
  <c r="BF229" i="62"/>
  <c r="BF181" i="62"/>
  <c r="BF63" i="62"/>
  <c r="BF213" i="62"/>
  <c r="BF210" i="62"/>
  <c r="BF167" i="62"/>
  <c r="BF21" i="62"/>
  <c r="BF89" i="62"/>
  <c r="BF83" i="62"/>
  <c r="BF66" i="62"/>
  <c r="BF208" i="62"/>
  <c r="BF237" i="62"/>
  <c r="BF142" i="62"/>
  <c r="BF33" i="62"/>
  <c r="BF72" i="62"/>
  <c r="BF32" i="62"/>
  <c r="BF255" i="62"/>
  <c r="BF6" i="62"/>
  <c r="BF137" i="62"/>
  <c r="BF74" i="62"/>
  <c r="BF45" i="62"/>
  <c r="BF176" i="62"/>
  <c r="BF38" i="62"/>
  <c r="BF78" i="62"/>
  <c r="BF234" i="62"/>
  <c r="BF9" i="62"/>
  <c r="BF231" i="62"/>
  <c r="BF77" i="62"/>
  <c r="BF20" i="62"/>
  <c r="BF3" i="62"/>
  <c r="BF189" i="62"/>
  <c r="BF160" i="62"/>
  <c r="BF250" i="62"/>
  <c r="BF39" i="62"/>
  <c r="BF133" i="62"/>
  <c r="BF43" i="62"/>
  <c r="BF241" i="62"/>
  <c r="BF148" i="62"/>
  <c r="BF26" i="62"/>
  <c r="BF51" i="62"/>
  <c r="BF52" i="62"/>
  <c r="BD149" i="64"/>
  <c r="BC149" i="64"/>
  <c r="BC205" i="62"/>
  <c r="BD205" i="62"/>
  <c r="BD180" i="62"/>
  <c r="BC180" i="62"/>
  <c r="BC55" i="62"/>
  <c r="BD55" i="62"/>
  <c r="BD201" i="62"/>
  <c r="BC201" i="62"/>
  <c r="BF201" i="62" s="1"/>
  <c r="BD236" i="62"/>
  <c r="BC236" i="62"/>
  <c r="BF236" i="62" s="1"/>
  <c r="BC164" i="63"/>
  <c r="BD164" i="63"/>
  <c r="BD151" i="63"/>
  <c r="BC151" i="63"/>
  <c r="BC145" i="63"/>
  <c r="BF145" i="63" s="1"/>
  <c r="BD145" i="63"/>
  <c r="BC170" i="63"/>
  <c r="BD170" i="63"/>
  <c r="BF170" i="63" s="1"/>
  <c r="BC139" i="63"/>
  <c r="BF139" i="63" s="1"/>
  <c r="BD139" i="63"/>
  <c r="BD157" i="63"/>
  <c r="BC157" i="63"/>
  <c r="BF157" i="63" s="1"/>
  <c r="BC158" i="63"/>
  <c r="BF158" i="63" s="1"/>
  <c r="BD158" i="63"/>
  <c r="BC215" i="63"/>
  <c r="BF215" i="63" s="1"/>
  <c r="BD215" i="63"/>
  <c r="BC186" i="64"/>
  <c r="BF186" i="64" s="1"/>
  <c r="BD186" i="64"/>
  <c r="BC255" i="64"/>
  <c r="BF255" i="64" s="1"/>
  <c r="BD255" i="64"/>
  <c r="BC243" i="64"/>
  <c r="BD243" i="64"/>
  <c r="BF243" i="64" s="1"/>
  <c r="BD195" i="64"/>
  <c r="BC195" i="64"/>
  <c r="BD220" i="64"/>
  <c r="BC220" i="64"/>
  <c r="BC130" i="62"/>
  <c r="BD130" i="62"/>
  <c r="BF130" i="62" s="1"/>
  <c r="BD161" i="62"/>
  <c r="BC161" i="62"/>
  <c r="BF161" i="62" s="1"/>
  <c r="BD24" i="62"/>
  <c r="BC24" i="62"/>
  <c r="BF24" i="62" s="1"/>
  <c r="AY100" i="62"/>
  <c r="AX100" i="62"/>
  <c r="BA80" i="62"/>
  <c r="BB80" i="62"/>
  <c r="AY44" i="62"/>
  <c r="AX44" i="62"/>
  <c r="BD101" i="62"/>
  <c r="BC101" i="62"/>
  <c r="BF101" i="62" s="1"/>
  <c r="BB104" i="62"/>
  <c r="BA104" i="62"/>
  <c r="BC175" i="62"/>
  <c r="BD175" i="62"/>
  <c r="AY110" i="62"/>
  <c r="AX110" i="62"/>
  <c r="BA230" i="62"/>
  <c r="BB230" i="62"/>
  <c r="AY13" i="62"/>
  <c r="AX13" i="62"/>
  <c r="AX67" i="62"/>
  <c r="AY67" i="62"/>
  <c r="BB183" i="62"/>
  <c r="BA183" i="62"/>
  <c r="AY64" i="62"/>
  <c r="AX64" i="62"/>
  <c r="AX246" i="62"/>
  <c r="AY246" i="62"/>
  <c r="BB192" i="62"/>
  <c r="BA192" i="62"/>
  <c r="BC149" i="62"/>
  <c r="BD149" i="62"/>
  <c r="BC132" i="62"/>
  <c r="BD132" i="62"/>
  <c r="BC153" i="62"/>
  <c r="BD153" i="62"/>
  <c r="AX242" i="62"/>
  <c r="AY242" i="62"/>
  <c r="BA70" i="62"/>
  <c r="BB70" i="62"/>
  <c r="BB106" i="62"/>
  <c r="BA106" i="62"/>
  <c r="BD113" i="62"/>
  <c r="BC113" i="62"/>
  <c r="BF113" i="62" s="1"/>
  <c r="BA257" i="62"/>
  <c r="BB257" i="62"/>
  <c r="BB47" i="62"/>
  <c r="BA47" i="62"/>
  <c r="AX233" i="62"/>
  <c r="AY233" i="62"/>
  <c r="BB198" i="62"/>
  <c r="BA198" i="62"/>
  <c r="BD197" i="62"/>
  <c r="BC197" i="62"/>
  <c r="BB204" i="62"/>
  <c r="BA204" i="62"/>
  <c r="BC159" i="62"/>
  <c r="BD159" i="62"/>
  <c r="BD215" i="62"/>
  <c r="BC215" i="62"/>
  <c r="BF215" i="62" s="1"/>
  <c r="BC129" i="62"/>
  <c r="BD129" i="62"/>
  <c r="BA103" i="62"/>
  <c r="BB103" i="62"/>
  <c r="AX114" i="62"/>
  <c r="AY114" i="62"/>
  <c r="BC158" i="62"/>
  <c r="BD158" i="62"/>
  <c r="BB112" i="62"/>
  <c r="BA112" i="62"/>
  <c r="AX146" i="62"/>
  <c r="AY146" i="62"/>
  <c r="BC254" i="62"/>
  <c r="BD254" i="62"/>
  <c r="BD193" i="62"/>
  <c r="BC193" i="62"/>
  <c r="BF193" i="62" s="1"/>
  <c r="AY25" i="62"/>
  <c r="AX25" i="62"/>
  <c r="BD84" i="62"/>
  <c r="BC84" i="62"/>
  <c r="BF84" i="62" s="1"/>
  <c r="BD88" i="62"/>
  <c r="BC88" i="62"/>
  <c r="BF88" i="62" s="1"/>
  <c r="BD225" i="62"/>
  <c r="BC225" i="62"/>
  <c r="BF225" i="62" s="1"/>
  <c r="BB100" i="62"/>
  <c r="BA100" i="62"/>
  <c r="AX79" i="62"/>
  <c r="AY79" i="62"/>
  <c r="AX223" i="62"/>
  <c r="AY223" i="62"/>
  <c r="BC87" i="62"/>
  <c r="BD87" i="62"/>
  <c r="BB110" i="62"/>
  <c r="BA110" i="62"/>
  <c r="BD117" i="62"/>
  <c r="BC117" i="62"/>
  <c r="BF117" i="62" s="1"/>
  <c r="BB174" i="62"/>
  <c r="BA174" i="62"/>
  <c r="BD187" i="62"/>
  <c r="BC187" i="62"/>
  <c r="BF187" i="62" s="1"/>
  <c r="BA13" i="62"/>
  <c r="BB13" i="62"/>
  <c r="BA67" i="62"/>
  <c r="BB67" i="62"/>
  <c r="BA64" i="62"/>
  <c r="BB64" i="62"/>
  <c r="BC209" i="62"/>
  <c r="BD209" i="62"/>
  <c r="BC127" i="62"/>
  <c r="BD127" i="62"/>
  <c r="AY19" i="62"/>
  <c r="AX19" i="62"/>
  <c r="BB242" i="62"/>
  <c r="BA242" i="62"/>
  <c r="AX102" i="62"/>
  <c r="AY102" i="62"/>
  <c r="BD203" i="62"/>
  <c r="BC203" i="62"/>
  <c r="BF203" i="62" s="1"/>
  <c r="AX244" i="62"/>
  <c r="AY244" i="62"/>
  <c r="AX179" i="62"/>
  <c r="AY179" i="62"/>
  <c r="BC128" i="62"/>
  <c r="BD128" i="62"/>
  <c r="BC206" i="62"/>
  <c r="BD206" i="62"/>
  <c r="BF206" i="62" s="1"/>
  <c r="BC116" i="62"/>
  <c r="BD116" i="62"/>
  <c r="AX198" i="62"/>
  <c r="AY198" i="62"/>
  <c r="BC5" i="62"/>
  <c r="BD5" i="62"/>
  <c r="BA238" i="62"/>
  <c r="BB238" i="62"/>
  <c r="BC147" i="62"/>
  <c r="BD147" i="62"/>
  <c r="BA126" i="62"/>
  <c r="BB126" i="62"/>
  <c r="BA108" i="62"/>
  <c r="BB108" i="62"/>
  <c r="BC139" i="62"/>
  <c r="BD139" i="62"/>
  <c r="AX41" i="62"/>
  <c r="AY41" i="62"/>
  <c r="AY22" i="62"/>
  <c r="AX22" i="62"/>
  <c r="BA232" i="62"/>
  <c r="BB232" i="62"/>
  <c r="AY28" i="62"/>
  <c r="AX28" i="62"/>
  <c r="BA25" i="62"/>
  <c r="BB25" i="62"/>
  <c r="BB219" i="62"/>
  <c r="BA219" i="62"/>
  <c r="AY86" i="62"/>
  <c r="AX86" i="62"/>
  <c r="BB115" i="62"/>
  <c r="BA115" i="62"/>
  <c r="BC152" i="62"/>
  <c r="BD152" i="62"/>
  <c r="BA223" i="62"/>
  <c r="BB223" i="62"/>
  <c r="AY230" i="62"/>
  <c r="AX230" i="62"/>
  <c r="BD99" i="62"/>
  <c r="BC99" i="62"/>
  <c r="BF99" i="62" s="1"/>
  <c r="BC81" i="62"/>
  <c r="BD81" i="62"/>
  <c r="BD90" i="62"/>
  <c r="BC90" i="62"/>
  <c r="BF90" i="62" s="1"/>
  <c r="AX192" i="62"/>
  <c r="AY192" i="62"/>
  <c r="BC123" i="62"/>
  <c r="BD123" i="62"/>
  <c r="BC162" i="62"/>
  <c r="BD162" i="62"/>
  <c r="BA19" i="62"/>
  <c r="BB19" i="62"/>
  <c r="BD199" i="62"/>
  <c r="BC199" i="62"/>
  <c r="BB244" i="62"/>
  <c r="BA244" i="62"/>
  <c r="BA50" i="62"/>
  <c r="BB50" i="62"/>
  <c r="AX47" i="62"/>
  <c r="AY47" i="62"/>
  <c r="BA179" i="62"/>
  <c r="BB179" i="62"/>
  <c r="AX238" i="62"/>
  <c r="AY238" i="62"/>
  <c r="BD222" i="62"/>
  <c r="BC222" i="62"/>
  <c r="BF222" i="62" s="1"/>
  <c r="AY98" i="62"/>
  <c r="AX98" i="62"/>
  <c r="BA138" i="62"/>
  <c r="BB138" i="62"/>
  <c r="AX126" i="62"/>
  <c r="AY126" i="62"/>
  <c r="BC65" i="62"/>
  <c r="BD65" i="62"/>
  <c r="BA114" i="62"/>
  <c r="BB114" i="62"/>
  <c r="BC155" i="62"/>
  <c r="BD155" i="62"/>
  <c r="AY34" i="62"/>
  <c r="AX34" i="62"/>
  <c r="BD166" i="62"/>
  <c r="BC166" i="62"/>
  <c r="BF166" i="62" s="1"/>
  <c r="BA22" i="62"/>
  <c r="BB22" i="62"/>
  <c r="BC150" i="62"/>
  <c r="BD150" i="62"/>
  <c r="BA28" i="62"/>
  <c r="BB28" i="62"/>
  <c r="BA235" i="62"/>
  <c r="BB235" i="62"/>
  <c r="AX76" i="62"/>
  <c r="AY76" i="62"/>
  <c r="BD111" i="62"/>
  <c r="BC111" i="62"/>
  <c r="BF111" i="62" s="1"/>
  <c r="AY219" i="62"/>
  <c r="AX219" i="62"/>
  <c r="BA86" i="62"/>
  <c r="BB86" i="62"/>
  <c r="BD125" i="62"/>
  <c r="BC125" i="62"/>
  <c r="BF125" i="62" s="1"/>
  <c r="BA145" i="62"/>
  <c r="BB145" i="62"/>
  <c r="BC14" i="62"/>
  <c r="BD14" i="62"/>
  <c r="BC119" i="62"/>
  <c r="BD119" i="62"/>
  <c r="AX58" i="62"/>
  <c r="AY58" i="62"/>
  <c r="BB79" i="62"/>
  <c r="BA79" i="62"/>
  <c r="BC202" i="62"/>
  <c r="BD202" i="62"/>
  <c r="AY221" i="62"/>
  <c r="AX221" i="62"/>
  <c r="AY226" i="62"/>
  <c r="AX226" i="62"/>
  <c r="AY252" i="62"/>
  <c r="AX252" i="62"/>
  <c r="AY16" i="62"/>
  <c r="AX16" i="62"/>
  <c r="BD82" i="62"/>
  <c r="BC82" i="62"/>
  <c r="BF82" i="62" s="1"/>
  <c r="BC122" i="62"/>
  <c r="BD122" i="62"/>
  <c r="AX109" i="62"/>
  <c r="AY109" i="62"/>
  <c r="BA102" i="62"/>
  <c r="BB102" i="62"/>
  <c r="BD243" i="62"/>
  <c r="BC243" i="62"/>
  <c r="BF243" i="62" s="1"/>
  <c r="AX168" i="62"/>
  <c r="AY168" i="62"/>
  <c r="AY50" i="62"/>
  <c r="AX50" i="62"/>
  <c r="AX212" i="62"/>
  <c r="AY212" i="62"/>
  <c r="BC56" i="62"/>
  <c r="BD56" i="62"/>
  <c r="BB249" i="62"/>
  <c r="BA249" i="62"/>
  <c r="BC136" i="62"/>
  <c r="BD136" i="62"/>
  <c r="BB98" i="62"/>
  <c r="BA98" i="62"/>
  <c r="AY31" i="62"/>
  <c r="AX31" i="62"/>
  <c r="AX138" i="62"/>
  <c r="AY138" i="62"/>
  <c r="AY171" i="62"/>
  <c r="AX171" i="62"/>
  <c r="BD170" i="62"/>
  <c r="BC170" i="62"/>
  <c r="BF170" i="62" s="1"/>
  <c r="BA34" i="62"/>
  <c r="BB34" i="62"/>
  <c r="BD186" i="62"/>
  <c r="BC186" i="62"/>
  <c r="BD18" i="62"/>
  <c r="BC18" i="62"/>
  <c r="BF18" i="62" s="1"/>
  <c r="BD91" i="62"/>
  <c r="BC91" i="62"/>
  <c r="BF91" i="62" s="1"/>
  <c r="BD30" i="62"/>
  <c r="BC30" i="62"/>
  <c r="BD177" i="62"/>
  <c r="BC177" i="62"/>
  <c r="BF177" i="62" s="1"/>
  <c r="BA76" i="62"/>
  <c r="BB76" i="62"/>
  <c r="AY92" i="62"/>
  <c r="AX92" i="62"/>
  <c r="AX217" i="62"/>
  <c r="AY217" i="62"/>
  <c r="AY115" i="62"/>
  <c r="AX115" i="62"/>
  <c r="BC190" i="62"/>
  <c r="BD190" i="62"/>
  <c r="BA58" i="62"/>
  <c r="BB58" i="62"/>
  <c r="BB221" i="62"/>
  <c r="BA221" i="62"/>
  <c r="BD120" i="62"/>
  <c r="BC120" i="62"/>
  <c r="BF120" i="62" s="1"/>
  <c r="BA226" i="62"/>
  <c r="BB226" i="62"/>
  <c r="AY7" i="62"/>
  <c r="AX7" i="62"/>
  <c r="AY10" i="62"/>
  <c r="AX10" i="62"/>
  <c r="BB252" i="62"/>
  <c r="BA252" i="62"/>
  <c r="BC62" i="62"/>
  <c r="BD62" i="62"/>
  <c r="BC185" i="62"/>
  <c r="BD185" i="62"/>
  <c r="BA16" i="62"/>
  <c r="BB16" i="62"/>
  <c r="AY183" i="62"/>
  <c r="AX183" i="62"/>
  <c r="AX61" i="62"/>
  <c r="AY61" i="62"/>
  <c r="AY37" i="62"/>
  <c r="AX37" i="62"/>
  <c r="BA109" i="62"/>
  <c r="BB109" i="62"/>
  <c r="AX218" i="62"/>
  <c r="AY218" i="62"/>
  <c r="AY95" i="62"/>
  <c r="AX95" i="62"/>
  <c r="BA168" i="62"/>
  <c r="BB168" i="62"/>
  <c r="BC11" i="62"/>
  <c r="BD11" i="62"/>
  <c r="BD93" i="62"/>
  <c r="BC93" i="62"/>
  <c r="BF93" i="62" s="1"/>
  <c r="BB212" i="62"/>
  <c r="BA212" i="62"/>
  <c r="AX249" i="62"/>
  <c r="AY249" i="62"/>
  <c r="AX178" i="62"/>
  <c r="AY178" i="62"/>
  <c r="BC196" i="62"/>
  <c r="BD196" i="62"/>
  <c r="BA31" i="62"/>
  <c r="BB31" i="62"/>
  <c r="BB107" i="62"/>
  <c r="BA107" i="62"/>
  <c r="BB171" i="62"/>
  <c r="BA171" i="62"/>
  <c r="BA135" i="62"/>
  <c r="BB135" i="62"/>
  <c r="AY73" i="62"/>
  <c r="AX73" i="62"/>
  <c r="BA146" i="62"/>
  <c r="BB146" i="62"/>
  <c r="BC71" i="62"/>
  <c r="BD71" i="62"/>
  <c r="BD36" i="62"/>
  <c r="BC36" i="62"/>
  <c r="BC118" i="62"/>
  <c r="BD118" i="62"/>
  <c r="AX235" i="62"/>
  <c r="AY235" i="62"/>
  <c r="BA92" i="62"/>
  <c r="BB92" i="62"/>
  <c r="BD105" i="62"/>
  <c r="BC105" i="62"/>
  <c r="BF105" i="62" s="1"/>
  <c r="BA217" i="62"/>
  <c r="BB217" i="62"/>
  <c r="BC53" i="62"/>
  <c r="BD53" i="62"/>
  <c r="AY145" i="62"/>
  <c r="AX145" i="62"/>
  <c r="AY80" i="62"/>
  <c r="AX80" i="62"/>
  <c r="BD172" i="62"/>
  <c r="BC172" i="62"/>
  <c r="BA44" i="62"/>
  <c r="BB44" i="62"/>
  <c r="AX104" i="62"/>
  <c r="AY104" i="62"/>
  <c r="BC184" i="62"/>
  <c r="BD184" i="62"/>
  <c r="BA7" i="62"/>
  <c r="BB7" i="62"/>
  <c r="BA10" i="62"/>
  <c r="BB10" i="62"/>
  <c r="BC227" i="62"/>
  <c r="BD227" i="62"/>
  <c r="AX174" i="62"/>
  <c r="AY174" i="62"/>
  <c r="BD85" i="62"/>
  <c r="BC85" i="62"/>
  <c r="BF85" i="62" s="1"/>
  <c r="BB246" i="62"/>
  <c r="BA246" i="62"/>
  <c r="BA61" i="62"/>
  <c r="BB61" i="62"/>
  <c r="BA37" i="62"/>
  <c r="BB37" i="62"/>
  <c r="BA218" i="62"/>
  <c r="BB218" i="62"/>
  <c r="BD163" i="62"/>
  <c r="BC163" i="62"/>
  <c r="BF163" i="62" s="1"/>
  <c r="AX70" i="62"/>
  <c r="AY70" i="62"/>
  <c r="BC124" i="62"/>
  <c r="BD124" i="62"/>
  <c r="AX106" i="62"/>
  <c r="AY106" i="62"/>
  <c r="BA95" i="62"/>
  <c r="BB95" i="62"/>
  <c r="BC156" i="62"/>
  <c r="BD156" i="62"/>
  <c r="AX257" i="62"/>
  <c r="AY257" i="62"/>
  <c r="BC121" i="62"/>
  <c r="BD121" i="62"/>
  <c r="BC165" i="62"/>
  <c r="BD165" i="62"/>
  <c r="BB233" i="62"/>
  <c r="BA233" i="62"/>
  <c r="BB178" i="62"/>
  <c r="BA178" i="62"/>
  <c r="AX204" i="62"/>
  <c r="AY204" i="62"/>
  <c r="BC8" i="62"/>
  <c r="BD8" i="62"/>
  <c r="BD96" i="62"/>
  <c r="BC96" i="62"/>
  <c r="BF96" i="62" s="1"/>
  <c r="AX107" i="62"/>
  <c r="AY107" i="62"/>
  <c r="AX103" i="62"/>
  <c r="AY103" i="62"/>
  <c r="AX108" i="62"/>
  <c r="AY108" i="62"/>
  <c r="AX135" i="62"/>
  <c r="AY135" i="62"/>
  <c r="BA73" i="62"/>
  <c r="BB73" i="62"/>
  <c r="AY112" i="62"/>
  <c r="AX112" i="62"/>
  <c r="BC4" i="62"/>
  <c r="BD4" i="62"/>
  <c r="BB41" i="62"/>
  <c r="BA41" i="62"/>
  <c r="BD216" i="62"/>
  <c r="BC216" i="62"/>
  <c r="BF216" i="62" s="1"/>
  <c r="AX232" i="62"/>
  <c r="AY232" i="62"/>
  <c r="BD191" i="62"/>
  <c r="BC191" i="62"/>
  <c r="BF191" i="62" s="1"/>
  <c r="AX250" i="63"/>
  <c r="AY250" i="63"/>
  <c r="BA204" i="63"/>
  <c r="BB204" i="63"/>
  <c r="AY40" i="63"/>
  <c r="AX40" i="63"/>
  <c r="AY171" i="63"/>
  <c r="AX171" i="63"/>
  <c r="BC5" i="63"/>
  <c r="BF5" i="63" s="1"/>
  <c r="BD5" i="63"/>
  <c r="BC17" i="63"/>
  <c r="BF17" i="63" s="1"/>
  <c r="BD17" i="63"/>
  <c r="AX219" i="63"/>
  <c r="AY219" i="63"/>
  <c r="AY210" i="63"/>
  <c r="AX210" i="63"/>
  <c r="BA47" i="63"/>
  <c r="BB47" i="63"/>
  <c r="BA149" i="63"/>
  <c r="BB149" i="63"/>
  <c r="BA37" i="63"/>
  <c r="BB37" i="63"/>
  <c r="BC123" i="63"/>
  <c r="BF123" i="63" s="1"/>
  <c r="BD123" i="63"/>
  <c r="BC257" i="63"/>
  <c r="BF257" i="63" s="1"/>
  <c r="BD257" i="63"/>
  <c r="BA240" i="63"/>
  <c r="BB240" i="63"/>
  <c r="AX254" i="63"/>
  <c r="AY254" i="63"/>
  <c r="AX165" i="63"/>
  <c r="AY165" i="63"/>
  <c r="BA191" i="63"/>
  <c r="BB191" i="63"/>
  <c r="BD167" i="63"/>
  <c r="BC167" i="63"/>
  <c r="BD45" i="63"/>
  <c r="BC45" i="63"/>
  <c r="BF45" i="63" s="1"/>
  <c r="BD39" i="63"/>
  <c r="BC39" i="63"/>
  <c r="BF39" i="63" s="1"/>
  <c r="BD54" i="63"/>
  <c r="BC54" i="63"/>
  <c r="BF54" i="63" s="1"/>
  <c r="BC71" i="63"/>
  <c r="BF71" i="63" s="1"/>
  <c r="BD71" i="63"/>
  <c r="BD53" i="63"/>
  <c r="BC53" i="63"/>
  <c r="BF53" i="63" s="1"/>
  <c r="BC93" i="63"/>
  <c r="BF93" i="63" s="1"/>
  <c r="BD93" i="63"/>
  <c r="BC208" i="63"/>
  <c r="BF208" i="63" s="1"/>
  <c r="BD208" i="63"/>
  <c r="BC118" i="63"/>
  <c r="BF118" i="63" s="1"/>
  <c r="BD118" i="63"/>
  <c r="BA44" i="63"/>
  <c r="BB44" i="63"/>
  <c r="BC99" i="63"/>
  <c r="BF99" i="63" s="1"/>
  <c r="BD99" i="63"/>
  <c r="BC243" i="63"/>
  <c r="BF243" i="63" s="1"/>
  <c r="BD243" i="63"/>
  <c r="BC248" i="63"/>
  <c r="BF248" i="63" s="1"/>
  <c r="BD248" i="63"/>
  <c r="BB108" i="63"/>
  <c r="BA108" i="63"/>
  <c r="AY181" i="63"/>
  <c r="AX181" i="63"/>
  <c r="BA31" i="63"/>
  <c r="BB31" i="63"/>
  <c r="BC124" i="63"/>
  <c r="BF124" i="63" s="1"/>
  <c r="BD124" i="63"/>
  <c r="BC115" i="63"/>
  <c r="BF115" i="63" s="1"/>
  <c r="BD115" i="63"/>
  <c r="BC231" i="63"/>
  <c r="BF231" i="63" s="1"/>
  <c r="BD231" i="63"/>
  <c r="AY201" i="63"/>
  <c r="AX201" i="63"/>
  <c r="BC236" i="63"/>
  <c r="BF236" i="63" s="1"/>
  <c r="BD236" i="63"/>
  <c r="AY22" i="63"/>
  <c r="AX22" i="63"/>
  <c r="BD184" i="63"/>
  <c r="BC184" i="63"/>
  <c r="BF184" i="63" s="1"/>
  <c r="BA40" i="63"/>
  <c r="BB40" i="63"/>
  <c r="BA219" i="63"/>
  <c r="BB219" i="63"/>
  <c r="BC83" i="63"/>
  <c r="BF83" i="63" s="1"/>
  <c r="BD83" i="63"/>
  <c r="AX47" i="63"/>
  <c r="AY47" i="63"/>
  <c r="BD42" i="63"/>
  <c r="BC42" i="63"/>
  <c r="BF42" i="63" s="1"/>
  <c r="BC120" i="63"/>
  <c r="BF120" i="63" s="1"/>
  <c r="BD120" i="63"/>
  <c r="BB187" i="63"/>
  <c r="BA187" i="63"/>
  <c r="BD216" i="63"/>
  <c r="BC216" i="63"/>
  <c r="BC74" i="63"/>
  <c r="BF74" i="63" s="1"/>
  <c r="BD74" i="63"/>
  <c r="AY13" i="63"/>
  <c r="AX13" i="63"/>
  <c r="BC11" i="63"/>
  <c r="BD11" i="63"/>
  <c r="BC202" i="63"/>
  <c r="BF202" i="63" s="1"/>
  <c r="BD202" i="63"/>
  <c r="BC128" i="63"/>
  <c r="BF128" i="63" s="1"/>
  <c r="BD128" i="63"/>
  <c r="AY79" i="63"/>
  <c r="AX79" i="63"/>
  <c r="AY85" i="63"/>
  <c r="AX85" i="63"/>
  <c r="BC211" i="63"/>
  <c r="BD211" i="63"/>
  <c r="BC177" i="63"/>
  <c r="BF177" i="63" s="1"/>
  <c r="BD177" i="63"/>
  <c r="BC126" i="63"/>
  <c r="BF126" i="63" s="1"/>
  <c r="BD126" i="63"/>
  <c r="BD59" i="63"/>
  <c r="BC59" i="63"/>
  <c r="BF59" i="63" s="1"/>
  <c r="BD55" i="63"/>
  <c r="BC55" i="63"/>
  <c r="BF55" i="63" s="1"/>
  <c r="BD175" i="63"/>
  <c r="BC175" i="63"/>
  <c r="BF175" i="63" s="1"/>
  <c r="BA143" i="63"/>
  <c r="BB143" i="63"/>
  <c r="BC169" i="63"/>
  <c r="BF169" i="63" s="1"/>
  <c r="BD169" i="63"/>
  <c r="BD33" i="63"/>
  <c r="BC33" i="63"/>
  <c r="BF33" i="63" s="1"/>
  <c r="BC235" i="63"/>
  <c r="BD235" i="63"/>
  <c r="BB181" i="63"/>
  <c r="BA181" i="63"/>
  <c r="BC127" i="63"/>
  <c r="BF127" i="63" s="1"/>
  <c r="BD127" i="63"/>
  <c r="BC233" i="63"/>
  <c r="BF233" i="63" s="1"/>
  <c r="BD233" i="63"/>
  <c r="BC229" i="63"/>
  <c r="BF229" i="63" s="1"/>
  <c r="BD229" i="63"/>
  <c r="BA22" i="63"/>
  <c r="BB22" i="63"/>
  <c r="BC68" i="63"/>
  <c r="BF68" i="63" s="1"/>
  <c r="BD68" i="63"/>
  <c r="AY67" i="63"/>
  <c r="AX67" i="63"/>
  <c r="BC255" i="63"/>
  <c r="BF255" i="63" s="1"/>
  <c r="BD255" i="63"/>
  <c r="AX204" i="63"/>
  <c r="AY204" i="63"/>
  <c r="AX149" i="63"/>
  <c r="AY149" i="63"/>
  <c r="AY28" i="63"/>
  <c r="AX28" i="63"/>
  <c r="BA254" i="63"/>
  <c r="BB254" i="63"/>
  <c r="BA13" i="63"/>
  <c r="BB13" i="63"/>
  <c r="BA79" i="63"/>
  <c r="BB79" i="63"/>
  <c r="BA85" i="63"/>
  <c r="BB85" i="63"/>
  <c r="BD185" i="63"/>
  <c r="BC185" i="63"/>
  <c r="BF185" i="63" s="1"/>
  <c r="BC252" i="63"/>
  <c r="BF252" i="63" s="1"/>
  <c r="BD252" i="63"/>
  <c r="BC90" i="63"/>
  <c r="BF90" i="63" s="1"/>
  <c r="BD90" i="63"/>
  <c r="BC220" i="63"/>
  <c r="BF220" i="63" s="1"/>
  <c r="BD220" i="63"/>
  <c r="AY34" i="63"/>
  <c r="AX34" i="63"/>
  <c r="AX44" i="63"/>
  <c r="AY44" i="63"/>
  <c r="BC238" i="63"/>
  <c r="BF238" i="63" s="1"/>
  <c r="BD238" i="63"/>
  <c r="AX73" i="63"/>
  <c r="AY73" i="63"/>
  <c r="BC60" i="63"/>
  <c r="BF60" i="63" s="1"/>
  <c r="BD60" i="63"/>
  <c r="BC111" i="63"/>
  <c r="BF111" i="63" s="1"/>
  <c r="BD111" i="63"/>
  <c r="BC105" i="63"/>
  <c r="BF105" i="63" s="1"/>
  <c r="BD105" i="63"/>
  <c r="AX108" i="63"/>
  <c r="AY108" i="63"/>
  <c r="AY82" i="63"/>
  <c r="AX82" i="63"/>
  <c r="BA62" i="63"/>
  <c r="BB62" i="63"/>
  <c r="BC156" i="63"/>
  <c r="BD156" i="63"/>
  <c r="BC195" i="63"/>
  <c r="BF195" i="63" s="1"/>
  <c r="BD195" i="63"/>
  <c r="BA244" i="63"/>
  <c r="BB244" i="63"/>
  <c r="BA67" i="63"/>
  <c r="BB67" i="63"/>
  <c r="BC192" i="63"/>
  <c r="BF192" i="63" s="1"/>
  <c r="BD192" i="63"/>
  <c r="BD50" i="63"/>
  <c r="BF50" i="63" s="1"/>
  <c r="BC50" i="63"/>
  <c r="BC162" i="63"/>
  <c r="BF162" i="63" s="1"/>
  <c r="BD162" i="63"/>
  <c r="BC122" i="63"/>
  <c r="BF122" i="63" s="1"/>
  <c r="BD122" i="63"/>
  <c r="AY140" i="63"/>
  <c r="AX140" i="63"/>
  <c r="BD206" i="63"/>
  <c r="BC206" i="63"/>
  <c r="BF206" i="63" s="1"/>
  <c r="BC87" i="63"/>
  <c r="BF87" i="63" s="1"/>
  <c r="BD87" i="63"/>
  <c r="BC80" i="63"/>
  <c r="BF80" i="63" s="1"/>
  <c r="BD80" i="63"/>
  <c r="BA28" i="63"/>
  <c r="BB28" i="63"/>
  <c r="BA137" i="63"/>
  <c r="BB137" i="63"/>
  <c r="AX152" i="63"/>
  <c r="AY152" i="63"/>
  <c r="BD46" i="63"/>
  <c r="BC46" i="63"/>
  <c r="BF46" i="63" s="1"/>
  <c r="BA144" i="63"/>
  <c r="BB144" i="63"/>
  <c r="BA247" i="63"/>
  <c r="BB247" i="63"/>
  <c r="BC7" i="63"/>
  <c r="BF7" i="63" s="1"/>
  <c r="BD7" i="63"/>
  <c r="BA34" i="63"/>
  <c r="BB34" i="63"/>
  <c r="AY207" i="63"/>
  <c r="AX207" i="63"/>
  <c r="BC65" i="63"/>
  <c r="BF65" i="63" s="1"/>
  <c r="BD65" i="63"/>
  <c r="BC168" i="63"/>
  <c r="BF168" i="63" s="1"/>
  <c r="BD168" i="63"/>
  <c r="BA73" i="63"/>
  <c r="BB73" i="63"/>
  <c r="BC161" i="63"/>
  <c r="BD161" i="63"/>
  <c r="BC200" i="63"/>
  <c r="BF200" i="63" s="1"/>
  <c r="BD200" i="63"/>
  <c r="AX143" i="63"/>
  <c r="AY143" i="63"/>
  <c r="BC102" i="63"/>
  <c r="BF102" i="63" s="1"/>
  <c r="BD102" i="63"/>
  <c r="BC198" i="63"/>
  <c r="BF198" i="63" s="1"/>
  <c r="BD198" i="63"/>
  <c r="BA138" i="63"/>
  <c r="BB138" i="63"/>
  <c r="BA82" i="63"/>
  <c r="BB82" i="63"/>
  <c r="BC125" i="63"/>
  <c r="BF125" i="63" s="1"/>
  <c r="BD125" i="63"/>
  <c r="BC196" i="63"/>
  <c r="BF196" i="63" s="1"/>
  <c r="BD196" i="63"/>
  <c r="BA225" i="63"/>
  <c r="BB225" i="63"/>
  <c r="AX244" i="63"/>
  <c r="AY244" i="63"/>
  <c r="BD51" i="63"/>
  <c r="BC51" i="63"/>
  <c r="BF51" i="63" s="1"/>
  <c r="AY213" i="63"/>
  <c r="AX213" i="63"/>
  <c r="BD218" i="63"/>
  <c r="BC218" i="63"/>
  <c r="BF218" i="63" s="1"/>
  <c r="BC182" i="63"/>
  <c r="BF182" i="63" s="1"/>
  <c r="BD182" i="63"/>
  <c r="BC141" i="63"/>
  <c r="BF141" i="63" s="1"/>
  <c r="BD141" i="63"/>
  <c r="BA250" i="63"/>
  <c r="BB250" i="63"/>
  <c r="BC52" i="63"/>
  <c r="BF52" i="63" s="1"/>
  <c r="BD52" i="63"/>
  <c r="BD36" i="63"/>
  <c r="BC36" i="63"/>
  <c r="BF36" i="63" s="1"/>
  <c r="BB186" i="63"/>
  <c r="BA186" i="63"/>
  <c r="BC166" i="63"/>
  <c r="BF166" i="63" s="1"/>
  <c r="BD166" i="63"/>
  <c r="BC154" i="63"/>
  <c r="BF154" i="63" s="1"/>
  <c r="BD154" i="63"/>
  <c r="BC232" i="63"/>
  <c r="BF232" i="63" s="1"/>
  <c r="BD232" i="63"/>
  <c r="BA210" i="63"/>
  <c r="BB210" i="63"/>
  <c r="AY10" i="63"/>
  <c r="AX10" i="63"/>
  <c r="AX189" i="63"/>
  <c r="AY189" i="63"/>
  <c r="BA140" i="63"/>
  <c r="BB140" i="63"/>
  <c r="BD78" i="63"/>
  <c r="BC78" i="63"/>
  <c r="BF78" i="63" s="1"/>
  <c r="AX137" i="63"/>
  <c r="AY137" i="63"/>
  <c r="BB159" i="63"/>
  <c r="BA159" i="63"/>
  <c r="AY25" i="63"/>
  <c r="AX25" i="63"/>
  <c r="BA152" i="63"/>
  <c r="BB152" i="63"/>
  <c r="BC4" i="63"/>
  <c r="BF4" i="63" s="1"/>
  <c r="BD4" i="63"/>
  <c r="AX144" i="63"/>
  <c r="AY144" i="63"/>
  <c r="BD163" i="63"/>
  <c r="BC163" i="63"/>
  <c r="BF163" i="63" s="1"/>
  <c r="BC119" i="63"/>
  <c r="BF119" i="63" s="1"/>
  <c r="BD119" i="63"/>
  <c r="BD63" i="63"/>
  <c r="BC63" i="63"/>
  <c r="BF63" i="63" s="1"/>
  <c r="AY16" i="63"/>
  <c r="AX16" i="63"/>
  <c r="AX247" i="63"/>
  <c r="AY247" i="63"/>
  <c r="BA207" i="63"/>
  <c r="BB207" i="63"/>
  <c r="BC258" i="63"/>
  <c r="BD258" i="63"/>
  <c r="AX130" i="63"/>
  <c r="AY130" i="63"/>
  <c r="BC246" i="63"/>
  <c r="BF246" i="63" s="1"/>
  <c r="BD246" i="63"/>
  <c r="AY19" i="63"/>
  <c r="AX19" i="63"/>
  <c r="BC217" i="63"/>
  <c r="BF217" i="63" s="1"/>
  <c r="BD217" i="63"/>
  <c r="AY134" i="63"/>
  <c r="AX134" i="63"/>
  <c r="AX138" i="63"/>
  <c r="AY138" i="63"/>
  <c r="AX62" i="63"/>
  <c r="AY62" i="63"/>
  <c r="BB153" i="63"/>
  <c r="BA153" i="63"/>
  <c r="BC116" i="63"/>
  <c r="BF116" i="63" s="1"/>
  <c r="BD116" i="63"/>
  <c r="BC174" i="63"/>
  <c r="BF174" i="63" s="1"/>
  <c r="BD174" i="63"/>
  <c r="BD129" i="63"/>
  <c r="BC129" i="63"/>
  <c r="BF129" i="63" s="1"/>
  <c r="BA150" i="63"/>
  <c r="BB150" i="63"/>
  <c r="AX225" i="63"/>
  <c r="AY225" i="63"/>
  <c r="BD237" i="63"/>
  <c r="BC237" i="63"/>
  <c r="BF237" i="63" s="1"/>
  <c r="BA213" i="63"/>
  <c r="BB213" i="63"/>
  <c r="BC135" i="63"/>
  <c r="BF135" i="63" s="1"/>
  <c r="BD135" i="63"/>
  <c r="AX186" i="63"/>
  <c r="AY186" i="63"/>
  <c r="BC172" i="63"/>
  <c r="BF172" i="63" s="1"/>
  <c r="BD172" i="63"/>
  <c r="BC223" i="63"/>
  <c r="BF223" i="63" s="1"/>
  <c r="BD223" i="63"/>
  <c r="BB171" i="63"/>
  <c r="BA171" i="63"/>
  <c r="BA10" i="63"/>
  <c r="BB10" i="63"/>
  <c r="AY37" i="63"/>
  <c r="AX37" i="63"/>
  <c r="BA189" i="63"/>
  <c r="BB189" i="63"/>
  <c r="BD190" i="63"/>
  <c r="BC190" i="63"/>
  <c r="BF190" i="63" s="1"/>
  <c r="AX187" i="63"/>
  <c r="AY187" i="63"/>
  <c r="BD49" i="63"/>
  <c r="BC49" i="63"/>
  <c r="BF49" i="63" s="1"/>
  <c r="AX240" i="63"/>
  <c r="AY240" i="63"/>
  <c r="AY159" i="63"/>
  <c r="AX159" i="63"/>
  <c r="BA25" i="63"/>
  <c r="BB25" i="63"/>
  <c r="BB165" i="63"/>
  <c r="BA165" i="63"/>
  <c r="AX191" i="63"/>
  <c r="AY191" i="63"/>
  <c r="BC226" i="63"/>
  <c r="BD226" i="63"/>
  <c r="BD188" i="63"/>
  <c r="BC188" i="63"/>
  <c r="BF188" i="63" s="1"/>
  <c r="BD173" i="63"/>
  <c r="BC173" i="63"/>
  <c r="BF173" i="63" s="1"/>
  <c r="BA16" i="63"/>
  <c r="BB16" i="63"/>
  <c r="BC147" i="63"/>
  <c r="BF147" i="63" s="1"/>
  <c r="BD147" i="63"/>
  <c r="BA130" i="63"/>
  <c r="BB130" i="63"/>
  <c r="BC86" i="63"/>
  <c r="BF86" i="63" s="1"/>
  <c r="BD86" i="63"/>
  <c r="BA19" i="63"/>
  <c r="BB19" i="63"/>
  <c r="BD56" i="63"/>
  <c r="BF56" i="63" s="1"/>
  <c r="BC56" i="63"/>
  <c r="BA134" i="63"/>
  <c r="BB134" i="63"/>
  <c r="BC121" i="63"/>
  <c r="BF121" i="63" s="1"/>
  <c r="BD121" i="63"/>
  <c r="BC23" i="63"/>
  <c r="BF23" i="63" s="1"/>
  <c r="BD23" i="63"/>
  <c r="BD48" i="63"/>
  <c r="BC48" i="63"/>
  <c r="BF48" i="63" s="1"/>
  <c r="AY31" i="63"/>
  <c r="AX31" i="63"/>
  <c r="AY153" i="63"/>
  <c r="AX153" i="63"/>
  <c r="BC57" i="63"/>
  <c r="BF57" i="63" s="1"/>
  <c r="BD57" i="63"/>
  <c r="BA201" i="63"/>
  <c r="BB201" i="63"/>
  <c r="AX150" i="63"/>
  <c r="AY150" i="63"/>
  <c r="BD169" i="64"/>
  <c r="BC169" i="64"/>
  <c r="BC251" i="64"/>
  <c r="BF251" i="64" s="1"/>
  <c r="BD251" i="64"/>
  <c r="BC177" i="64"/>
  <c r="BF177" i="64" s="1"/>
  <c r="BD177" i="64"/>
  <c r="BC172" i="64"/>
  <c r="BF172" i="64" s="1"/>
  <c r="BD172" i="64"/>
  <c r="AY250" i="64"/>
  <c r="AX250" i="64"/>
  <c r="BD212" i="64"/>
  <c r="BC212" i="64"/>
  <c r="BC210" i="64"/>
  <c r="BD210" i="64"/>
  <c r="BD150" i="64"/>
  <c r="BC150" i="64"/>
  <c r="AX145" i="64"/>
  <c r="AY145" i="64"/>
  <c r="BD160" i="64"/>
  <c r="BC160" i="64"/>
  <c r="BC179" i="64"/>
  <c r="BF179" i="64" s="1"/>
  <c r="BD179" i="64"/>
  <c r="BA182" i="64"/>
  <c r="BB182" i="64"/>
  <c r="BC222" i="64"/>
  <c r="BF222" i="64" s="1"/>
  <c r="BD222" i="64"/>
  <c r="BB154" i="64"/>
  <c r="BA154" i="64"/>
  <c r="BA192" i="64"/>
  <c r="BB192" i="64"/>
  <c r="AX215" i="64"/>
  <c r="AY215" i="64"/>
  <c r="BA173" i="64"/>
  <c r="BB173" i="64"/>
  <c r="AX223" i="64"/>
  <c r="AY223" i="64"/>
  <c r="BC228" i="64"/>
  <c r="BF228" i="64" s="1"/>
  <c r="BD228" i="64"/>
  <c r="BC180" i="64"/>
  <c r="BF180" i="64" s="1"/>
  <c r="BD180" i="64"/>
  <c r="BC188" i="64"/>
  <c r="BF188" i="64" s="1"/>
  <c r="BD188" i="64"/>
  <c r="BC233" i="64"/>
  <c r="BF233" i="64" s="1"/>
  <c r="BD233" i="64"/>
  <c r="BD196" i="64"/>
  <c r="BC196" i="64"/>
  <c r="BC183" i="64"/>
  <c r="BF183" i="64" s="1"/>
  <c r="BD183" i="64"/>
  <c r="BD167" i="64"/>
  <c r="BC167" i="64"/>
  <c r="BC245" i="64"/>
  <c r="BF245" i="64" s="1"/>
  <c r="BD245" i="64"/>
  <c r="AX205" i="64"/>
  <c r="AY205" i="64"/>
  <c r="AX224" i="64"/>
  <c r="AY224" i="64"/>
  <c r="AY173" i="64"/>
  <c r="AX173" i="64"/>
  <c r="BA223" i="64"/>
  <c r="BB223" i="64"/>
  <c r="AX221" i="64"/>
  <c r="AY221" i="64"/>
  <c r="BC252" i="64"/>
  <c r="BF252" i="64" s="1"/>
  <c r="BD252" i="64"/>
  <c r="AX244" i="64"/>
  <c r="AY244" i="64"/>
  <c r="BC171" i="64"/>
  <c r="BF171" i="64" s="1"/>
  <c r="BD171" i="64"/>
  <c r="BC246" i="64"/>
  <c r="BF246" i="64" s="1"/>
  <c r="BD246" i="64"/>
  <c r="BA250" i="64"/>
  <c r="BB250" i="64"/>
  <c r="BD162" i="64"/>
  <c r="BC162" i="64"/>
  <c r="BD204" i="64"/>
  <c r="BC204" i="64"/>
  <c r="AX256" i="64"/>
  <c r="AY256" i="64"/>
  <c r="AX217" i="64"/>
  <c r="AY217" i="64"/>
  <c r="BA145" i="64"/>
  <c r="BB145" i="64"/>
  <c r="BD165" i="64"/>
  <c r="BC165" i="64"/>
  <c r="BC190" i="64"/>
  <c r="BF190" i="64" s="1"/>
  <c r="BD190" i="64"/>
  <c r="AY182" i="64"/>
  <c r="AX182" i="64"/>
  <c r="AY192" i="64"/>
  <c r="AX192" i="64"/>
  <c r="BD164" i="64"/>
  <c r="BC164" i="64"/>
  <c r="BB215" i="64"/>
  <c r="BA215" i="64"/>
  <c r="BD152" i="64"/>
  <c r="BC152" i="64"/>
  <c r="BB224" i="64"/>
  <c r="BA224" i="64"/>
  <c r="AX207" i="64"/>
  <c r="AY207" i="64"/>
  <c r="AY238" i="64"/>
  <c r="AX238" i="64"/>
  <c r="BA200" i="64"/>
  <c r="BB200" i="64"/>
  <c r="BA217" i="64"/>
  <c r="BB217" i="64"/>
  <c r="BC248" i="64"/>
  <c r="BF248" i="64" s="1"/>
  <c r="BD248" i="64"/>
  <c r="AX153" i="64"/>
  <c r="AY153" i="64"/>
  <c r="BC189" i="64"/>
  <c r="BD189" i="64"/>
  <c r="BC225" i="64"/>
  <c r="BF225" i="64" s="1"/>
  <c r="BD225" i="64"/>
  <c r="BA232" i="64"/>
  <c r="BB232" i="64"/>
  <c r="BD168" i="64"/>
  <c r="BC168" i="64"/>
  <c r="BC240" i="64"/>
  <c r="BF240" i="64" s="1"/>
  <c r="BD240" i="64"/>
  <c r="BA205" i="64"/>
  <c r="BB205" i="64"/>
  <c r="AX211" i="64"/>
  <c r="AY211" i="64"/>
  <c r="BA207" i="64"/>
  <c r="BB207" i="64"/>
  <c r="BB221" i="64"/>
  <c r="BA221" i="64"/>
  <c r="BA244" i="64"/>
  <c r="BB244" i="64"/>
  <c r="BD218" i="64"/>
  <c r="BC218" i="64"/>
  <c r="AX200" i="64"/>
  <c r="AY200" i="64"/>
  <c r="BC219" i="64"/>
  <c r="BF219" i="64" s="1"/>
  <c r="BD219" i="64"/>
  <c r="BC229" i="64"/>
  <c r="BF229" i="64" s="1"/>
  <c r="BD229" i="64"/>
  <c r="BD161" i="64"/>
  <c r="BC161" i="64"/>
  <c r="AX227" i="64"/>
  <c r="AY227" i="64"/>
  <c r="BA256" i="64"/>
  <c r="BB256" i="64"/>
  <c r="BC216" i="64"/>
  <c r="BD216" i="64"/>
  <c r="BC174" i="64"/>
  <c r="BF174" i="64" s="1"/>
  <c r="BD174" i="64"/>
  <c r="BA153" i="64"/>
  <c r="BB153" i="64"/>
  <c r="BC258" i="64"/>
  <c r="BF258" i="64" s="1"/>
  <c r="BD258" i="64"/>
  <c r="BD163" i="64"/>
  <c r="BC163" i="64"/>
  <c r="BD166" i="64"/>
  <c r="BC166" i="64"/>
  <c r="AX232" i="64"/>
  <c r="AY232" i="64"/>
  <c r="BD142" i="64"/>
  <c r="BC142" i="64"/>
  <c r="BD147" i="64"/>
  <c r="BC147" i="64"/>
  <c r="BA211" i="64"/>
  <c r="BB211" i="64"/>
  <c r="BA238" i="64"/>
  <c r="BB238" i="64"/>
  <c r="BC257" i="64"/>
  <c r="BF257" i="64" s="1"/>
  <c r="BD257" i="64"/>
  <c r="BA227" i="64"/>
  <c r="BB227" i="64"/>
  <c r="BC184" i="64"/>
  <c r="BF184" i="64" s="1"/>
  <c r="BD184" i="64"/>
  <c r="BD170" i="64"/>
  <c r="BC170" i="64"/>
  <c r="BC178" i="64"/>
  <c r="BF178" i="64" s="1"/>
  <c r="BD178" i="64"/>
  <c r="AY154" i="64"/>
  <c r="AX154" i="64"/>
  <c r="BD148" i="64"/>
  <c r="BC148" i="64"/>
  <c r="BD208" i="64"/>
  <c r="BC208" i="64"/>
  <c r="BF208" i="64" s="1"/>
  <c r="BC175" i="64"/>
  <c r="BF175" i="64" s="1"/>
  <c r="BD175" i="64"/>
  <c r="BD104" i="64"/>
  <c r="BC104" i="64"/>
  <c r="AX63" i="64"/>
  <c r="AY63" i="64"/>
  <c r="BA63" i="64"/>
  <c r="BB63" i="64"/>
  <c r="AX69" i="64"/>
  <c r="AY69" i="64"/>
  <c r="AY100" i="64"/>
  <c r="AX100" i="64"/>
  <c r="BD96" i="64"/>
  <c r="BC96" i="64"/>
  <c r="BD57" i="64"/>
  <c r="BC57" i="64"/>
  <c r="BD98" i="64"/>
  <c r="BC98" i="64"/>
  <c r="BD94" i="64"/>
  <c r="BC94" i="64"/>
  <c r="BD102" i="64"/>
  <c r="BC102" i="64"/>
  <c r="BC75" i="64"/>
  <c r="BF75" i="64" s="1"/>
  <c r="BD75" i="64"/>
  <c r="BC81" i="64"/>
  <c r="BF81" i="64" s="1"/>
  <c r="BD81" i="64"/>
  <c r="BB100" i="64"/>
  <c r="BA100" i="64"/>
  <c r="BD61" i="64"/>
  <c r="BC61" i="64"/>
  <c r="BB69" i="64"/>
  <c r="BA69" i="64"/>
  <c r="BD8" i="64"/>
  <c r="BC8" i="64"/>
  <c r="BD48" i="64"/>
  <c r="BC48" i="64"/>
  <c r="BD30" i="64"/>
  <c r="BC30" i="64"/>
  <c r="BD44" i="64"/>
  <c r="BC44" i="64"/>
  <c r="BD91" i="64"/>
  <c r="BC91" i="64"/>
  <c r="BD103" i="64"/>
  <c r="BC103" i="64"/>
  <c r="BB129" i="64"/>
  <c r="BA129" i="64"/>
  <c r="AX135" i="64"/>
  <c r="AY135" i="64"/>
  <c r="BB125" i="64"/>
  <c r="BA125" i="64"/>
  <c r="BC108" i="64"/>
  <c r="BF108" i="64" s="1"/>
  <c r="BD108" i="64"/>
  <c r="AX17" i="64"/>
  <c r="AY17" i="64"/>
  <c r="BD72" i="64"/>
  <c r="BC72" i="64"/>
  <c r="AY31" i="64"/>
  <c r="AX31" i="64"/>
  <c r="BB123" i="64"/>
  <c r="BA123" i="64"/>
  <c r="AY33" i="64"/>
  <c r="AX33" i="64"/>
  <c r="BC73" i="64"/>
  <c r="BF73" i="64" s="1"/>
  <c r="BD73" i="64"/>
  <c r="BB82" i="64"/>
  <c r="BA82" i="64"/>
  <c r="BD32" i="64"/>
  <c r="BC32" i="64"/>
  <c r="BC114" i="64"/>
  <c r="BF114" i="64" s="1"/>
  <c r="BD114" i="64"/>
  <c r="AY25" i="64"/>
  <c r="AX25" i="64"/>
  <c r="AY43" i="64"/>
  <c r="AX43" i="64"/>
  <c r="BB3" i="64"/>
  <c r="BA3" i="64"/>
  <c r="BB113" i="64"/>
  <c r="BA113" i="64"/>
  <c r="BD34" i="64"/>
  <c r="BC34" i="64"/>
  <c r="AX29" i="64"/>
  <c r="AY29" i="64"/>
  <c r="AY51" i="64"/>
  <c r="AX51" i="64"/>
  <c r="BB45" i="64"/>
  <c r="BA45" i="64"/>
  <c r="AX47" i="64"/>
  <c r="AY47" i="64"/>
  <c r="BB137" i="64"/>
  <c r="BA137" i="64"/>
  <c r="BB13" i="64"/>
  <c r="BA13" i="64"/>
  <c r="BB135" i="64"/>
  <c r="BA135" i="64"/>
  <c r="BC126" i="64"/>
  <c r="BF126" i="64" s="1"/>
  <c r="BD126" i="64"/>
  <c r="BD6" i="64"/>
  <c r="BC6" i="64"/>
  <c r="BF6" i="64" s="1"/>
  <c r="BC89" i="64"/>
  <c r="BF89" i="64" s="1"/>
  <c r="BD89" i="64"/>
  <c r="BB19" i="64"/>
  <c r="BA19" i="64"/>
  <c r="BD107" i="64"/>
  <c r="BC107" i="64"/>
  <c r="BF107" i="64" s="1"/>
  <c r="BB9" i="64"/>
  <c r="BA9" i="64"/>
  <c r="BC122" i="64"/>
  <c r="BF122" i="64" s="1"/>
  <c r="BD122" i="64"/>
  <c r="AX111" i="64"/>
  <c r="AY111" i="64"/>
  <c r="BD10" i="64"/>
  <c r="BC10" i="64"/>
  <c r="BB39" i="64"/>
  <c r="BA39" i="64"/>
  <c r="BB5" i="64"/>
  <c r="BA5" i="64"/>
  <c r="BD88" i="64"/>
  <c r="BC88" i="64"/>
  <c r="BA139" i="64"/>
  <c r="BB139" i="64"/>
  <c r="AX64" i="64"/>
  <c r="AY64" i="64"/>
  <c r="BB140" i="64"/>
  <c r="BA140" i="64"/>
  <c r="AY68" i="64"/>
  <c r="AX68" i="64"/>
  <c r="BD109" i="64"/>
  <c r="BC109" i="64"/>
  <c r="BF109" i="64" s="1"/>
  <c r="BC132" i="64"/>
  <c r="BF132" i="64" s="1"/>
  <c r="BD132" i="64"/>
  <c r="BC87" i="64"/>
  <c r="BF87" i="64" s="1"/>
  <c r="BD87" i="64"/>
  <c r="BC62" i="64"/>
  <c r="BD62" i="64"/>
  <c r="AY3" i="64"/>
  <c r="AX3" i="64"/>
  <c r="AX117" i="64"/>
  <c r="AY117" i="64"/>
  <c r="BC71" i="64"/>
  <c r="BD71" i="64"/>
  <c r="BD66" i="64"/>
  <c r="BC66" i="64"/>
  <c r="BB27" i="64"/>
  <c r="BA27" i="64"/>
  <c r="AX141" i="64"/>
  <c r="AY141" i="64"/>
  <c r="AY45" i="64"/>
  <c r="AX45" i="64"/>
  <c r="BD127" i="64"/>
  <c r="BC127" i="64"/>
  <c r="BB15" i="64"/>
  <c r="BA15" i="64"/>
  <c r="BD20" i="64"/>
  <c r="BC20" i="64"/>
  <c r="AX70" i="64"/>
  <c r="AY70" i="64"/>
  <c r="AY13" i="64"/>
  <c r="AX13" i="64"/>
  <c r="BC79" i="64"/>
  <c r="BF79" i="64" s="1"/>
  <c r="BD79" i="64"/>
  <c r="BC116" i="64"/>
  <c r="BF116" i="64" s="1"/>
  <c r="BD116" i="64"/>
  <c r="BC67" i="64"/>
  <c r="BD67" i="64"/>
  <c r="BB37" i="64"/>
  <c r="BA37" i="64"/>
  <c r="BB111" i="64"/>
  <c r="BA111" i="64"/>
  <c r="AX35" i="64"/>
  <c r="AY35" i="64"/>
  <c r="BD4" i="64"/>
  <c r="BC4" i="64"/>
  <c r="BD60" i="64"/>
  <c r="BC60" i="64"/>
  <c r="BB41" i="64"/>
  <c r="BA41" i="64"/>
  <c r="BC105" i="64"/>
  <c r="BF105" i="64" s="1"/>
  <c r="BD105" i="64"/>
  <c r="AY139" i="64"/>
  <c r="AX139" i="64"/>
  <c r="BC112" i="64"/>
  <c r="BF112" i="64" s="1"/>
  <c r="BD112" i="64"/>
  <c r="BB49" i="64"/>
  <c r="BA49" i="64"/>
  <c r="BB64" i="64"/>
  <c r="BA64" i="64"/>
  <c r="BB23" i="64"/>
  <c r="BA23" i="64"/>
  <c r="BB68" i="64"/>
  <c r="BA68" i="64"/>
  <c r="BC77" i="64"/>
  <c r="BF77" i="64" s="1"/>
  <c r="BD77" i="64"/>
  <c r="BB117" i="64"/>
  <c r="BA117" i="64"/>
  <c r="BD95" i="64"/>
  <c r="BC95" i="64"/>
  <c r="AY131" i="64"/>
  <c r="AX131" i="64"/>
  <c r="BD16" i="64"/>
  <c r="BC16" i="64"/>
  <c r="AX76" i="64"/>
  <c r="AY76" i="64"/>
  <c r="BC97" i="64"/>
  <c r="BF97" i="64" s="1"/>
  <c r="BD97" i="64"/>
  <c r="BA141" i="64"/>
  <c r="BB141" i="64"/>
  <c r="BD121" i="64"/>
  <c r="BC121" i="64"/>
  <c r="BD56" i="64"/>
  <c r="BC56" i="64"/>
  <c r="AY19" i="64"/>
  <c r="AX19" i="64"/>
  <c r="BD99" i="64"/>
  <c r="BC99" i="64"/>
  <c r="AY7" i="64"/>
  <c r="AX7" i="64"/>
  <c r="AY9" i="64"/>
  <c r="AX9" i="64"/>
  <c r="BD38" i="64"/>
  <c r="BC38" i="64"/>
  <c r="BB70" i="64"/>
  <c r="BA70" i="64"/>
  <c r="BC101" i="64"/>
  <c r="BF101" i="64" s="1"/>
  <c r="BD101" i="64"/>
  <c r="BB35" i="64"/>
  <c r="BA35" i="64"/>
  <c r="AY21" i="64"/>
  <c r="AX21" i="64"/>
  <c r="BD115" i="64"/>
  <c r="BC115" i="64"/>
  <c r="AX140" i="64"/>
  <c r="AY140" i="64"/>
  <c r="BD138" i="64"/>
  <c r="BC138" i="64"/>
  <c r="BC58" i="64"/>
  <c r="BF58" i="64" s="1"/>
  <c r="BD58" i="64"/>
  <c r="BD36" i="64"/>
  <c r="BC36" i="64"/>
  <c r="BD46" i="64"/>
  <c r="BC46" i="64"/>
  <c r="BD24" i="64"/>
  <c r="BC24" i="64"/>
  <c r="BB17" i="64"/>
  <c r="BA17" i="64"/>
  <c r="BD26" i="64"/>
  <c r="BC26" i="64"/>
  <c r="AY39" i="64"/>
  <c r="AX39" i="64"/>
  <c r="AX5" i="64"/>
  <c r="AY5" i="64"/>
  <c r="BB31" i="64"/>
  <c r="BA31" i="64"/>
  <c r="BB33" i="64"/>
  <c r="BA33" i="64"/>
  <c r="BD40" i="64"/>
  <c r="BC40" i="64"/>
  <c r="BB25" i="64"/>
  <c r="BA25" i="64"/>
  <c r="BD42" i="64"/>
  <c r="BC42" i="64"/>
  <c r="BB43" i="64"/>
  <c r="BA43" i="64"/>
  <c r="BC83" i="64"/>
  <c r="BF83" i="64" s="1"/>
  <c r="BD83" i="64"/>
  <c r="BD84" i="64"/>
  <c r="BC84" i="64"/>
  <c r="BF84" i="64" s="1"/>
  <c r="BB131" i="64"/>
  <c r="BA131" i="64"/>
  <c r="AY27" i="64"/>
  <c r="AX27" i="64"/>
  <c r="BB29" i="64"/>
  <c r="BA29" i="64"/>
  <c r="BC110" i="64"/>
  <c r="BF110" i="64" s="1"/>
  <c r="BD110" i="64"/>
  <c r="BB76" i="64"/>
  <c r="BA76" i="64"/>
  <c r="BB51" i="64"/>
  <c r="BA51" i="64"/>
  <c r="BC65" i="64"/>
  <c r="BF65" i="64" s="1"/>
  <c r="BD65" i="64"/>
  <c r="BB47" i="64"/>
  <c r="BA47" i="64"/>
  <c r="AY119" i="64"/>
  <c r="AX119" i="64"/>
  <c r="BD50" i="64"/>
  <c r="BC50" i="64"/>
  <c r="AY15" i="64"/>
  <c r="AX15" i="64"/>
  <c r="BD133" i="64"/>
  <c r="BC133" i="64"/>
  <c r="BF133" i="64" s="1"/>
  <c r="BD78" i="64"/>
  <c r="BC78" i="64"/>
  <c r="AY11" i="64"/>
  <c r="AX11" i="64"/>
  <c r="BD12" i="64"/>
  <c r="BC12" i="64"/>
  <c r="BF12" i="64" s="1"/>
  <c r="BC80" i="64"/>
  <c r="BF80" i="64" s="1"/>
  <c r="BD80" i="64"/>
  <c r="BB7" i="64"/>
  <c r="BA7" i="64"/>
  <c r="BC130" i="64"/>
  <c r="BD130" i="64"/>
  <c r="BC74" i="64"/>
  <c r="BF74" i="64" s="1"/>
  <c r="BD74" i="64"/>
  <c r="AY37" i="64"/>
  <c r="AX37" i="64"/>
  <c r="BD28" i="64"/>
  <c r="BC28" i="64"/>
  <c r="BF28" i="64" s="1"/>
  <c r="BD14" i="64"/>
  <c r="BC14" i="64"/>
  <c r="AX129" i="64"/>
  <c r="AY129" i="64"/>
  <c r="AY125" i="64"/>
  <c r="AX125" i="64"/>
  <c r="BD22" i="64"/>
  <c r="BC22" i="64"/>
  <c r="AX41" i="64"/>
  <c r="AY41" i="64"/>
  <c r="BD86" i="64"/>
  <c r="BC86" i="64"/>
  <c r="BF86" i="64" s="1"/>
  <c r="BB21" i="64"/>
  <c r="BA21" i="64"/>
  <c r="BC120" i="64"/>
  <c r="BF120" i="64" s="1"/>
  <c r="BD120" i="64"/>
  <c r="AX123" i="64"/>
  <c r="AY123" i="64"/>
  <c r="BC134" i="64"/>
  <c r="BF134" i="64" s="1"/>
  <c r="BD134" i="64"/>
  <c r="AY49" i="64"/>
  <c r="AX49" i="64"/>
  <c r="AX82" i="64"/>
  <c r="AY82" i="64"/>
  <c r="BC90" i="64"/>
  <c r="BF90" i="64" s="1"/>
  <c r="BD90" i="64"/>
  <c r="AX23" i="64"/>
  <c r="AY23" i="64"/>
  <c r="BD18" i="64"/>
  <c r="BC18" i="64"/>
  <c r="BF18" i="64" s="1"/>
  <c r="AY113" i="64"/>
  <c r="AX113" i="64"/>
  <c r="BB11" i="64"/>
  <c r="BA11" i="64"/>
  <c r="BC54" i="64"/>
  <c r="BD54" i="64"/>
  <c r="BD52" i="64"/>
  <c r="BC52" i="64"/>
  <c r="BC93" i="64"/>
  <c r="BF93" i="64" s="1"/>
  <c r="BD93" i="64"/>
  <c r="BB119" i="64"/>
  <c r="BA119" i="64"/>
  <c r="BC128" i="64"/>
  <c r="BF128" i="64" s="1"/>
  <c r="BD128" i="64"/>
  <c r="AY137" i="64"/>
  <c r="AX137" i="64"/>
  <c r="BC348" i="65"/>
  <c r="BD348" i="65"/>
  <c r="BG348" i="65"/>
  <c r="BF348" i="65"/>
  <c r="BG189" i="65"/>
  <c r="BF189" i="65"/>
  <c r="BD189" i="65"/>
  <c r="BC189" i="65"/>
  <c r="BG68" i="65"/>
  <c r="BF68" i="65"/>
  <c r="BC252" i="65"/>
  <c r="BD252" i="65"/>
  <c r="BD260" i="65"/>
  <c r="BC260" i="65"/>
  <c r="BC68" i="65"/>
  <c r="BD68" i="65"/>
  <c r="BF252" i="65"/>
  <c r="BG252" i="65"/>
  <c r="BF260" i="65"/>
  <c r="BG260" i="65"/>
  <c r="BB87" i="65"/>
  <c r="BE87" i="65"/>
  <c r="BA87" i="65"/>
  <c r="BB61" i="65"/>
  <c r="BA61" i="65"/>
  <c r="BE61" i="65"/>
  <c r="BB93" i="65"/>
  <c r="BE93" i="65"/>
  <c r="BA93" i="65"/>
  <c r="BD73" i="65"/>
  <c r="BC73" i="65"/>
  <c r="AX441" i="65"/>
  <c r="AY441" i="65"/>
  <c r="BE362" i="65"/>
  <c r="BB362" i="65"/>
  <c r="BA362" i="65"/>
  <c r="AY442" i="65"/>
  <c r="AX442" i="65"/>
  <c r="BD67" i="65"/>
  <c r="BC67" i="65"/>
  <c r="BF286" i="65"/>
  <c r="BG286" i="65"/>
  <c r="BD75" i="65"/>
  <c r="BC75" i="65"/>
  <c r="BF99" i="65"/>
  <c r="BG99" i="65"/>
  <c r="BE370" i="65"/>
  <c r="BB370" i="65"/>
  <c r="BA370" i="65"/>
  <c r="BB276" i="65"/>
  <c r="BA276" i="65"/>
  <c r="BE276" i="65"/>
  <c r="AY364" i="65"/>
  <c r="AX364" i="65"/>
  <c r="BG73" i="65"/>
  <c r="BF73" i="65"/>
  <c r="BE441" i="65"/>
  <c r="BA441" i="65"/>
  <c r="BB441" i="65"/>
  <c r="BF89" i="65"/>
  <c r="BG89" i="65"/>
  <c r="AY219" i="65"/>
  <c r="AX219" i="65"/>
  <c r="AY81" i="65"/>
  <c r="AX81" i="65"/>
  <c r="AX362" i="65"/>
  <c r="AY362" i="65"/>
  <c r="BF327" i="65"/>
  <c r="BG327" i="65"/>
  <c r="BE442" i="65"/>
  <c r="BB442" i="65"/>
  <c r="BA442" i="65"/>
  <c r="BF67" i="65"/>
  <c r="BG67" i="65"/>
  <c r="BD187" i="65"/>
  <c r="BC187" i="65"/>
  <c r="AX111" i="65"/>
  <c r="AY111" i="65"/>
  <c r="BC286" i="65"/>
  <c r="BD286" i="65"/>
  <c r="AX79" i="65"/>
  <c r="AY79" i="65"/>
  <c r="AY430" i="65"/>
  <c r="AX430" i="65"/>
  <c r="BF75" i="65"/>
  <c r="BG75" i="65"/>
  <c r="BD462" i="65"/>
  <c r="BC462" i="65"/>
  <c r="BD99" i="65"/>
  <c r="BC99" i="65"/>
  <c r="BC468" i="65"/>
  <c r="BD468" i="65"/>
  <c r="BG62" i="65"/>
  <c r="BF62" i="65"/>
  <c r="BE364" i="65"/>
  <c r="BB364" i="65"/>
  <c r="BA364" i="65"/>
  <c r="BE109" i="65"/>
  <c r="BB109" i="65"/>
  <c r="BA109" i="65"/>
  <c r="AY487" i="65"/>
  <c r="AX487" i="65"/>
  <c r="AY101" i="65"/>
  <c r="AX101" i="65"/>
  <c r="AX351" i="65"/>
  <c r="AY351" i="65"/>
  <c r="BE91" i="65"/>
  <c r="BB91" i="65"/>
  <c r="BA91" i="65"/>
  <c r="BD77" i="65"/>
  <c r="BC77" i="65"/>
  <c r="BD199" i="65"/>
  <c r="BC199" i="65"/>
  <c r="AY171" i="65"/>
  <c r="AX171" i="65"/>
  <c r="BE79" i="65"/>
  <c r="BB79" i="65"/>
  <c r="BA79" i="65"/>
  <c r="AY268" i="65"/>
  <c r="AX268" i="65"/>
  <c r="AY274" i="65"/>
  <c r="AX274" i="65"/>
  <c r="BE380" i="65"/>
  <c r="BB380" i="65"/>
  <c r="BA380" i="65"/>
  <c r="BB57" i="65"/>
  <c r="BA57" i="65"/>
  <c r="BE57" i="65"/>
  <c r="AY138" i="65"/>
  <c r="AX138" i="65"/>
  <c r="AY288" i="65"/>
  <c r="AX288" i="65"/>
  <c r="AY195" i="65"/>
  <c r="AX195" i="65"/>
  <c r="AX109" i="65"/>
  <c r="AY109" i="65"/>
  <c r="BE487" i="65"/>
  <c r="BA487" i="65"/>
  <c r="BB487" i="65"/>
  <c r="BF264" i="65"/>
  <c r="BG264" i="65"/>
  <c r="BA101" i="65"/>
  <c r="BE101" i="65"/>
  <c r="BB101" i="65"/>
  <c r="BG193" i="65"/>
  <c r="BF193" i="65"/>
  <c r="BB351" i="65"/>
  <c r="BA351" i="65"/>
  <c r="BE351" i="65"/>
  <c r="AY355" i="65"/>
  <c r="AX355" i="65"/>
  <c r="BB219" i="65"/>
  <c r="BE219" i="65"/>
  <c r="BA219" i="65"/>
  <c r="BD298" i="65"/>
  <c r="BC298" i="65"/>
  <c r="BD327" i="65"/>
  <c r="BC327" i="65"/>
  <c r="BG199" i="65"/>
  <c r="BF199" i="65"/>
  <c r="BE247" i="65"/>
  <c r="BB247" i="65"/>
  <c r="BA247" i="65"/>
  <c r="BG462" i="65"/>
  <c r="BF462" i="65"/>
  <c r="BE268" i="65"/>
  <c r="BA268" i="65"/>
  <c r="BB268" i="65"/>
  <c r="BA274" i="65"/>
  <c r="BB274" i="65"/>
  <c r="BE274" i="65"/>
  <c r="AY380" i="65"/>
  <c r="AX380" i="65"/>
  <c r="AX57" i="65"/>
  <c r="AY57" i="65"/>
  <c r="BD62" i="65"/>
  <c r="BC62" i="65"/>
  <c r="BA288" i="65"/>
  <c r="BE288" i="65"/>
  <c r="BB288" i="65"/>
  <c r="BA195" i="65"/>
  <c r="BE195" i="65"/>
  <c r="BB195" i="65"/>
  <c r="AX61" i="65"/>
  <c r="AY61" i="65"/>
  <c r="BI272" i="65"/>
  <c r="BH272" i="65"/>
  <c r="BK272" i="65" s="1"/>
  <c r="BE355" i="65"/>
  <c r="BB355" i="65"/>
  <c r="BA355" i="65"/>
  <c r="AY91" i="65"/>
  <c r="AX91" i="65"/>
  <c r="BF77" i="65"/>
  <c r="BG77" i="65"/>
  <c r="BG298" i="65"/>
  <c r="BF298" i="65"/>
  <c r="BE171" i="65"/>
  <c r="BB171" i="65"/>
  <c r="BA171" i="65"/>
  <c r="BE291" i="65"/>
  <c r="BB291" i="65"/>
  <c r="BA291" i="65"/>
  <c r="AX211" i="65"/>
  <c r="AY211" i="65"/>
  <c r="BB138" i="65"/>
  <c r="BA138" i="65"/>
  <c r="BE138" i="65"/>
  <c r="AY276" i="65"/>
  <c r="AX276" i="65"/>
  <c r="AY87" i="65"/>
  <c r="AX87" i="65"/>
  <c r="AX93" i="65"/>
  <c r="AY93" i="65"/>
  <c r="BC264" i="65"/>
  <c r="BD264" i="65"/>
  <c r="BD193" i="65"/>
  <c r="BC193" i="65"/>
  <c r="BD89" i="65"/>
  <c r="BC89" i="65"/>
  <c r="BB81" i="65"/>
  <c r="BE81" i="65"/>
  <c r="BA81" i="65"/>
  <c r="BG187" i="65"/>
  <c r="BF187" i="65"/>
  <c r="BB111" i="65"/>
  <c r="BA111" i="65"/>
  <c r="BE111" i="65"/>
  <c r="AY247" i="65"/>
  <c r="AX247" i="65"/>
  <c r="BE430" i="65"/>
  <c r="BB430" i="65"/>
  <c r="BA430" i="65"/>
  <c r="AX291" i="65"/>
  <c r="AY291" i="65"/>
  <c r="BA211" i="65"/>
  <c r="BE211" i="65"/>
  <c r="BB211" i="65"/>
  <c r="BF468" i="65"/>
  <c r="BG468" i="65"/>
  <c r="AY370" i="65"/>
  <c r="AX370" i="65"/>
  <c r="AY312" i="65"/>
  <c r="AX312" i="65"/>
  <c r="BH388" i="65"/>
  <c r="BK388" i="65" s="1"/>
  <c r="BI388" i="65"/>
  <c r="BC359" i="65"/>
  <c r="BD359" i="65"/>
  <c r="BF461" i="65"/>
  <c r="BG461" i="65"/>
  <c r="BF305" i="65"/>
  <c r="BG305" i="65"/>
  <c r="BB154" i="65"/>
  <c r="BA154" i="65"/>
  <c r="BE154" i="65"/>
  <c r="BC480" i="65"/>
  <c r="BD480" i="65"/>
  <c r="AX267" i="65"/>
  <c r="AY267" i="65"/>
  <c r="BC157" i="65"/>
  <c r="BD157" i="65"/>
  <c r="BB323" i="65"/>
  <c r="BE323" i="65"/>
  <c r="BA323" i="65"/>
  <c r="BH71" i="65"/>
  <c r="BK71" i="65" s="1"/>
  <c r="BI71" i="65"/>
  <c r="BG210" i="65"/>
  <c r="BF210" i="65"/>
  <c r="BG266" i="65"/>
  <c r="BF266" i="65"/>
  <c r="AX401" i="65"/>
  <c r="AY401" i="65"/>
  <c r="BF486" i="65"/>
  <c r="BG486" i="65"/>
  <c r="BC127" i="65"/>
  <c r="BD127" i="65"/>
  <c r="AY112" i="65"/>
  <c r="AX112" i="65"/>
  <c r="AX425" i="65"/>
  <c r="AY425" i="65"/>
  <c r="BG29" i="65"/>
  <c r="BF29" i="65"/>
  <c r="AX447" i="65"/>
  <c r="AY447" i="65"/>
  <c r="BF125" i="65"/>
  <c r="BG125" i="65"/>
  <c r="BD385" i="65"/>
  <c r="BC385" i="65"/>
  <c r="BH208" i="65"/>
  <c r="BK208" i="65" s="1"/>
  <c r="BI208" i="65"/>
  <c r="BG224" i="65"/>
  <c r="BF224" i="65"/>
  <c r="BH146" i="65"/>
  <c r="BK146" i="65" s="1"/>
  <c r="BI146" i="65"/>
  <c r="BI358" i="65"/>
  <c r="BH358" i="65"/>
  <c r="BK358" i="65" s="1"/>
  <c r="BB166" i="65"/>
  <c r="BA166" i="65"/>
  <c r="BE166" i="65"/>
  <c r="BC242" i="65"/>
  <c r="BD242" i="65"/>
  <c r="BA405" i="65"/>
  <c r="BE405" i="65"/>
  <c r="BB405" i="65"/>
  <c r="BD220" i="65"/>
  <c r="BC220" i="65"/>
  <c r="AX415" i="65"/>
  <c r="AY415" i="65"/>
  <c r="BD270" i="65"/>
  <c r="BC270" i="65"/>
  <c r="AX303" i="65"/>
  <c r="AY303" i="65"/>
  <c r="AY346" i="65"/>
  <c r="AX346" i="65"/>
  <c r="BD261" i="65"/>
  <c r="BC261" i="65"/>
  <c r="BI12" i="65"/>
  <c r="BH12" i="65"/>
  <c r="BK12" i="65" s="1"/>
  <c r="BF359" i="65"/>
  <c r="BG359" i="65"/>
  <c r="BD240" i="65"/>
  <c r="BC240" i="65"/>
  <c r="BD248" i="65"/>
  <c r="BC248" i="65"/>
  <c r="BG344" i="65"/>
  <c r="BF344" i="65"/>
  <c r="BF140" i="65"/>
  <c r="BG140" i="65"/>
  <c r="AY158" i="65"/>
  <c r="AX158" i="65"/>
  <c r="BD254" i="65"/>
  <c r="BC254" i="65"/>
  <c r="AY188" i="65"/>
  <c r="AX188" i="65"/>
  <c r="BA491" i="65"/>
  <c r="BB491" i="65"/>
  <c r="BE491" i="65"/>
  <c r="BC5" i="65"/>
  <c r="BD5" i="65"/>
  <c r="AY352" i="65"/>
  <c r="AX352" i="65"/>
  <c r="BE69" i="65"/>
  <c r="BB69" i="65"/>
  <c r="BA69" i="65"/>
  <c r="BG244" i="65"/>
  <c r="BF244" i="65"/>
  <c r="BG433" i="65"/>
  <c r="BF433" i="65"/>
  <c r="BE63" i="65"/>
  <c r="BB63" i="65"/>
  <c r="BA63" i="65"/>
  <c r="BB499" i="65"/>
  <c r="BE499" i="65"/>
  <c r="BA499" i="65"/>
  <c r="AX450" i="65"/>
  <c r="AY450" i="65"/>
  <c r="BG180" i="65"/>
  <c r="BF180" i="65"/>
  <c r="BA414" i="65"/>
  <c r="BE414" i="65"/>
  <c r="BB414" i="65"/>
  <c r="BE280" i="65"/>
  <c r="BB280" i="65"/>
  <c r="BA280" i="65"/>
  <c r="BB150" i="65"/>
  <c r="BA150" i="65"/>
  <c r="BE150" i="65"/>
  <c r="AY469" i="65"/>
  <c r="AX469" i="65"/>
  <c r="BI94" i="65"/>
  <c r="BH94" i="65"/>
  <c r="BK94" i="65" s="1"/>
  <c r="BF330" i="65"/>
  <c r="BG330" i="65"/>
  <c r="BA472" i="65"/>
  <c r="BE472" i="65"/>
  <c r="BB472" i="65"/>
  <c r="BD456" i="65"/>
  <c r="BC456" i="65"/>
  <c r="BC363" i="65"/>
  <c r="BD363" i="65"/>
  <c r="BA417" i="65"/>
  <c r="BE417" i="65"/>
  <c r="BB417" i="65"/>
  <c r="BF331" i="65"/>
  <c r="BG331" i="65"/>
  <c r="BH251" i="65"/>
  <c r="BK251" i="65" s="1"/>
  <c r="BI251" i="65"/>
  <c r="BC479" i="65"/>
  <c r="BD479" i="65"/>
  <c r="BG377" i="65"/>
  <c r="BF377" i="65"/>
  <c r="BB190" i="65"/>
  <c r="BA190" i="65"/>
  <c r="BE190" i="65"/>
  <c r="AY296" i="65"/>
  <c r="AX296" i="65"/>
  <c r="BF375" i="65"/>
  <c r="BG375" i="65"/>
  <c r="BG212" i="65"/>
  <c r="BF212" i="65"/>
  <c r="BF357" i="65"/>
  <c r="BG357" i="65"/>
  <c r="BI368" i="65"/>
  <c r="BH368" i="65"/>
  <c r="BK368" i="65" s="1"/>
  <c r="BG293" i="65"/>
  <c r="BF293" i="65"/>
  <c r="BF513" i="65"/>
  <c r="BG513" i="65"/>
  <c r="BC475" i="65"/>
  <c r="BD475" i="65"/>
  <c r="BC141" i="65"/>
  <c r="BD141" i="65"/>
  <c r="AX136" i="65"/>
  <c r="AY136" i="65"/>
  <c r="BD49" i="65"/>
  <c r="BC49" i="65"/>
  <c r="BH58" i="65"/>
  <c r="BK58" i="65" s="1"/>
  <c r="BI58" i="65"/>
  <c r="BE508" i="65"/>
  <c r="BA508" i="65"/>
  <c r="BB508" i="65"/>
  <c r="AY335" i="65"/>
  <c r="AX335" i="65"/>
  <c r="BH65" i="65"/>
  <c r="BK65" i="65" s="1"/>
  <c r="BI65" i="65"/>
  <c r="BD345" i="65"/>
  <c r="BC345" i="65"/>
  <c r="AX353" i="65"/>
  <c r="AY353" i="65"/>
  <c r="BD465" i="65"/>
  <c r="BC465" i="65"/>
  <c r="AY134" i="65"/>
  <c r="AX134" i="65"/>
  <c r="BC177" i="65"/>
  <c r="BD177" i="65"/>
  <c r="BA411" i="65"/>
  <c r="BE411" i="65"/>
  <c r="BB411" i="65"/>
  <c r="BC310" i="65"/>
  <c r="BD310" i="65"/>
  <c r="BB202" i="65"/>
  <c r="BA202" i="65"/>
  <c r="BE202" i="65"/>
  <c r="BI110" i="65"/>
  <c r="BH110" i="65"/>
  <c r="BK110" i="65" s="1"/>
  <c r="AX418" i="65"/>
  <c r="AY418" i="65"/>
  <c r="BA444" i="65"/>
  <c r="BE444" i="65"/>
  <c r="BB444" i="65"/>
  <c r="BF315" i="65"/>
  <c r="BG315" i="65"/>
  <c r="BB196" i="65"/>
  <c r="BA196" i="65"/>
  <c r="BE196" i="65"/>
  <c r="BB114" i="65"/>
  <c r="BA114" i="65"/>
  <c r="BE114" i="65"/>
  <c r="BF279" i="65"/>
  <c r="BG279" i="65"/>
  <c r="AX407" i="65"/>
  <c r="AY407" i="65"/>
  <c r="BI50" i="65"/>
  <c r="BH50" i="65"/>
  <c r="BK50" i="65" s="1"/>
  <c r="BF393" i="65"/>
  <c r="BG393" i="65"/>
  <c r="AY297" i="65"/>
  <c r="AX297" i="65"/>
  <c r="BA428" i="65"/>
  <c r="BE428" i="65"/>
  <c r="BB428" i="65"/>
  <c r="AX427" i="65"/>
  <c r="AY427" i="65"/>
  <c r="BG228" i="65"/>
  <c r="BF228" i="65"/>
  <c r="BC123" i="65"/>
  <c r="BD123" i="65"/>
  <c r="BF328" i="65"/>
  <c r="BG328" i="65"/>
  <c r="BA485" i="65"/>
  <c r="BB485" i="65"/>
  <c r="BE485" i="65"/>
  <c r="BG142" i="65"/>
  <c r="BF142" i="65"/>
  <c r="BC506" i="65"/>
  <c r="BD506" i="65"/>
  <c r="BA422" i="65"/>
  <c r="BE422" i="65"/>
  <c r="BB422" i="65"/>
  <c r="BB294" i="65"/>
  <c r="BE294" i="65"/>
  <c r="BA294" i="65"/>
  <c r="AY9" i="65"/>
  <c r="AX9" i="65"/>
  <c r="AY463" i="65"/>
  <c r="AX463" i="65"/>
  <c r="BB174" i="65"/>
  <c r="BA174" i="65"/>
  <c r="BE174" i="65"/>
  <c r="AX490" i="65"/>
  <c r="AY490" i="65"/>
  <c r="BG102" i="65"/>
  <c r="BF102" i="65"/>
  <c r="BG214" i="65"/>
  <c r="BF214" i="65"/>
  <c r="BG11" i="65"/>
  <c r="BF11" i="65"/>
  <c r="BC342" i="65"/>
  <c r="BD342" i="65"/>
  <c r="BC72" i="65"/>
  <c r="BD72" i="65"/>
  <c r="BH378" i="65"/>
  <c r="BK378" i="65" s="1"/>
  <c r="BI378" i="65"/>
  <c r="BD33" i="65"/>
  <c r="BC33" i="65"/>
  <c r="BF172" i="65"/>
  <c r="BG172" i="65"/>
  <c r="BG176" i="65"/>
  <c r="BF176" i="65"/>
  <c r="BH360" i="65"/>
  <c r="BK360" i="65" s="1"/>
  <c r="BI360" i="65"/>
  <c r="BF306" i="65"/>
  <c r="BG306" i="65"/>
  <c r="BH227" i="65"/>
  <c r="BK227" i="65" s="1"/>
  <c r="BI227" i="65"/>
  <c r="AY120" i="65"/>
  <c r="AX120" i="65"/>
  <c r="BD27" i="65"/>
  <c r="BC27" i="65"/>
  <c r="BD343" i="65"/>
  <c r="BC343" i="65"/>
  <c r="BC90" i="65"/>
  <c r="BD90" i="65"/>
  <c r="BD245" i="65"/>
  <c r="BC245" i="65"/>
  <c r="BA421" i="65"/>
  <c r="BE421" i="65"/>
  <c r="BB421" i="65"/>
  <c r="BE333" i="65"/>
  <c r="BB333" i="65"/>
  <c r="BA333" i="65"/>
  <c r="BB152" i="65"/>
  <c r="BE152" i="65"/>
  <c r="BA152" i="65"/>
  <c r="BF133" i="65"/>
  <c r="BG133" i="65"/>
  <c r="AX403" i="65"/>
  <c r="AY403" i="65"/>
  <c r="BF336" i="65"/>
  <c r="BG336" i="65"/>
  <c r="BA484" i="65"/>
  <c r="BB484" i="65"/>
  <c r="BE484" i="65"/>
  <c r="BG157" i="65"/>
  <c r="BF157" i="65"/>
  <c r="BF381" i="65"/>
  <c r="BG381" i="65"/>
  <c r="BD45" i="65"/>
  <c r="BC45" i="65"/>
  <c r="BI167" i="65"/>
  <c r="BH167" i="65"/>
  <c r="BK167" i="65" s="1"/>
  <c r="BG270" i="65"/>
  <c r="BF270" i="65"/>
  <c r="BG230" i="65"/>
  <c r="BF230" i="65"/>
  <c r="AX424" i="65"/>
  <c r="AY424" i="65"/>
  <c r="BD207" i="65"/>
  <c r="BC207" i="65"/>
  <c r="BB136" i="65"/>
  <c r="BE136" i="65"/>
  <c r="BA136" i="65"/>
  <c r="BI514" i="65"/>
  <c r="BH514" i="65"/>
  <c r="BK514" i="65" s="1"/>
  <c r="BI76" i="65"/>
  <c r="BH76" i="65"/>
  <c r="BK76" i="65" s="1"/>
  <c r="BD384" i="65"/>
  <c r="BC384" i="65"/>
  <c r="AY292" i="65"/>
  <c r="AX292" i="65"/>
  <c r="BF345" i="65"/>
  <c r="BG345" i="65"/>
  <c r="BC321" i="65"/>
  <c r="BD321" i="65"/>
  <c r="BB353" i="65"/>
  <c r="BA353" i="65"/>
  <c r="BE353" i="65"/>
  <c r="BG177" i="65"/>
  <c r="BF177" i="65"/>
  <c r="BB504" i="65"/>
  <c r="BE504" i="65"/>
  <c r="BA504" i="65"/>
  <c r="BA407" i="65"/>
  <c r="BE407" i="65"/>
  <c r="BB407" i="65"/>
  <c r="BD393" i="65"/>
  <c r="BC393" i="65"/>
  <c r="BH160" i="65"/>
  <c r="BK160" i="65" s="1"/>
  <c r="BI160" i="65"/>
  <c r="BA427" i="65"/>
  <c r="BE427" i="65"/>
  <c r="BB427" i="65"/>
  <c r="BF123" i="65"/>
  <c r="BG123" i="65"/>
  <c r="AX507" i="65"/>
  <c r="AY507" i="65"/>
  <c r="BC183" i="65"/>
  <c r="BD183" i="65"/>
  <c r="BG47" i="65"/>
  <c r="BF47" i="65"/>
  <c r="AX400" i="65"/>
  <c r="AY400" i="65"/>
  <c r="BC277" i="65"/>
  <c r="BD277" i="65"/>
  <c r="BB463" i="65"/>
  <c r="BA463" i="65"/>
  <c r="BE463" i="65"/>
  <c r="BD221" i="65"/>
  <c r="BC221" i="65"/>
  <c r="BE349" i="65"/>
  <c r="BB349" i="65"/>
  <c r="BA349" i="65"/>
  <c r="BE309" i="65"/>
  <c r="BB309" i="65"/>
  <c r="BA309" i="65"/>
  <c r="BC316" i="65"/>
  <c r="BD316" i="65"/>
  <c r="BG342" i="65"/>
  <c r="BF342" i="65"/>
  <c r="BF494" i="65"/>
  <c r="BG494" i="65"/>
  <c r="BD172" i="65"/>
  <c r="BC172" i="65"/>
  <c r="BD176" i="65"/>
  <c r="BC176" i="65"/>
  <c r="BD311" i="65"/>
  <c r="BC311" i="65"/>
  <c r="BB120" i="65"/>
  <c r="BA120" i="65"/>
  <c r="BE120" i="65"/>
  <c r="BF281" i="65"/>
  <c r="BG281" i="65"/>
  <c r="BF343" i="65"/>
  <c r="BG343" i="65"/>
  <c r="BG245" i="65"/>
  <c r="BF245" i="65"/>
  <c r="AX152" i="65"/>
  <c r="AY152" i="65"/>
  <c r="BG253" i="65"/>
  <c r="BF253" i="65"/>
  <c r="BA403" i="65"/>
  <c r="BE403" i="65"/>
  <c r="BB403" i="65"/>
  <c r="BB112" i="65"/>
  <c r="BA112" i="65"/>
  <c r="BE112" i="65"/>
  <c r="BI454" i="65"/>
  <c r="BH454" i="65"/>
  <c r="BK454" i="65" s="1"/>
  <c r="BC70" i="65"/>
  <c r="BD70" i="65"/>
  <c r="BG3" i="65"/>
  <c r="BF3" i="65"/>
  <c r="BG367" i="65"/>
  <c r="BF367" i="65"/>
  <c r="BF254" i="65"/>
  <c r="BG254" i="65"/>
  <c r="BD433" i="65"/>
  <c r="BC433" i="65"/>
  <c r="BG373" i="65"/>
  <c r="BF373" i="65"/>
  <c r="BA450" i="65"/>
  <c r="BE450" i="65"/>
  <c r="BB450" i="65"/>
  <c r="BC64" i="65"/>
  <c r="BD64" i="65"/>
  <c r="BG383" i="65"/>
  <c r="BF383" i="65"/>
  <c r="BI98" i="65"/>
  <c r="BH98" i="65"/>
  <c r="BK98" i="65" s="1"/>
  <c r="AX406" i="65"/>
  <c r="AY406" i="65"/>
  <c r="BI191" i="65"/>
  <c r="BH191" i="65"/>
  <c r="BK191" i="65" s="1"/>
  <c r="BC332" i="65"/>
  <c r="BD332" i="65"/>
  <c r="BI88" i="65"/>
  <c r="BH88" i="65"/>
  <c r="BK88" i="65" s="1"/>
  <c r="BD238" i="65"/>
  <c r="BC238" i="65"/>
  <c r="BA418" i="65"/>
  <c r="BE418" i="65"/>
  <c r="BB418" i="65"/>
  <c r="BC21" i="65"/>
  <c r="BD21" i="65"/>
  <c r="BC246" i="65"/>
  <c r="BD246" i="65"/>
  <c r="AY484" i="65"/>
  <c r="AX484" i="65"/>
  <c r="BD390" i="65"/>
  <c r="BC390" i="65"/>
  <c r="BG226" i="65"/>
  <c r="BF226" i="65"/>
  <c r="BF217" i="65"/>
  <c r="BG217" i="65"/>
  <c r="BI74" i="65"/>
  <c r="BH74" i="65"/>
  <c r="BK74" i="65" s="1"/>
  <c r="BC502" i="65"/>
  <c r="BD502" i="65"/>
  <c r="BD210" i="65"/>
  <c r="BC210" i="65"/>
  <c r="BC486" i="65"/>
  <c r="BD486" i="65"/>
  <c r="BC381" i="65"/>
  <c r="BD381" i="65"/>
  <c r="BC356" i="65"/>
  <c r="BD356" i="65"/>
  <c r="BD497" i="65"/>
  <c r="BC497" i="65"/>
  <c r="BD29" i="65"/>
  <c r="BC29" i="65"/>
  <c r="BG148" i="65"/>
  <c r="BF148" i="65"/>
  <c r="AX410" i="65"/>
  <c r="AY410" i="65"/>
  <c r="BG60" i="65"/>
  <c r="BF60" i="65"/>
  <c r="BD224" i="65"/>
  <c r="BC224" i="65"/>
  <c r="BG70" i="65"/>
  <c r="BF70" i="65"/>
  <c r="AY186" i="65"/>
  <c r="AX186" i="65"/>
  <c r="BC289" i="65"/>
  <c r="BD289" i="65"/>
  <c r="BH464" i="65"/>
  <c r="BK464" i="65" s="1"/>
  <c r="BI464" i="65"/>
  <c r="AY263" i="65"/>
  <c r="AX263" i="65"/>
  <c r="BH470" i="65"/>
  <c r="BK470" i="65" s="1"/>
  <c r="BI470" i="65"/>
  <c r="BD302" i="65"/>
  <c r="BC302" i="65"/>
  <c r="BD367" i="65"/>
  <c r="BC367" i="65"/>
  <c r="BD461" i="65"/>
  <c r="BC461" i="65"/>
  <c r="AY126" i="65"/>
  <c r="AX126" i="65"/>
  <c r="BF7" i="65"/>
  <c r="BG7" i="65"/>
  <c r="BI46" i="65"/>
  <c r="BH46" i="65"/>
  <c r="BK46" i="65" s="1"/>
  <c r="BH435" i="65"/>
  <c r="BK435" i="65" s="1"/>
  <c r="BI435" i="65"/>
  <c r="BD244" i="65"/>
  <c r="BC244" i="65"/>
  <c r="AX429" i="65"/>
  <c r="AY429" i="65"/>
  <c r="AX412" i="65"/>
  <c r="AY412" i="65"/>
  <c r="BG64" i="65"/>
  <c r="BF64" i="65"/>
  <c r="BF35" i="65"/>
  <c r="BG35" i="65"/>
  <c r="BD203" i="65"/>
  <c r="BC203" i="65"/>
  <c r="BF290" i="65"/>
  <c r="BG290" i="65"/>
  <c r="BC383" i="65"/>
  <c r="BD383" i="65"/>
  <c r="BH391" i="65"/>
  <c r="BK391" i="65" s="1"/>
  <c r="BI391" i="65"/>
  <c r="BA285" i="65"/>
  <c r="BE285" i="65"/>
  <c r="BB285" i="65"/>
  <c r="BH151" i="65"/>
  <c r="BK151" i="65" s="1"/>
  <c r="BI151" i="65"/>
  <c r="AY472" i="65"/>
  <c r="AX472" i="65"/>
  <c r="BD329" i="65"/>
  <c r="BC329" i="65"/>
  <c r="BA406" i="65"/>
  <c r="BE406" i="65"/>
  <c r="BB406" i="65"/>
  <c r="BD233" i="65"/>
  <c r="BC233" i="65"/>
  <c r="BE326" i="65"/>
  <c r="BB326" i="65"/>
  <c r="BA326" i="65"/>
  <c r="BF332" i="65"/>
  <c r="BG332" i="65"/>
  <c r="BC377" i="65"/>
  <c r="BD377" i="65"/>
  <c r="BI482" i="65"/>
  <c r="BH482" i="65"/>
  <c r="BK482" i="65" s="1"/>
  <c r="BA424" i="65"/>
  <c r="BE424" i="65"/>
  <c r="BB424" i="65"/>
  <c r="BB296" i="65"/>
  <c r="BA296" i="65"/>
  <c r="BE296" i="65"/>
  <c r="BC212" i="65"/>
  <c r="BD212" i="65"/>
  <c r="BD357" i="65"/>
  <c r="BC357" i="65"/>
  <c r="BC293" i="65"/>
  <c r="BD293" i="65"/>
  <c r="BG222" i="65"/>
  <c r="BF222" i="65"/>
  <c r="BG207" i="65"/>
  <c r="BF207" i="65"/>
  <c r="BF475" i="65"/>
  <c r="BG475" i="65"/>
  <c r="BD366" i="65"/>
  <c r="BC366" i="65"/>
  <c r="BF384" i="65"/>
  <c r="BG384" i="65"/>
  <c r="AX508" i="65"/>
  <c r="AY508" i="65"/>
  <c r="BB292" i="65"/>
  <c r="BA292" i="65"/>
  <c r="BE292" i="65"/>
  <c r="AX501" i="65"/>
  <c r="AY501" i="65"/>
  <c r="BB335" i="65"/>
  <c r="BA335" i="65"/>
  <c r="BE335" i="65"/>
  <c r="BC354" i="65"/>
  <c r="BD354" i="65"/>
  <c r="BC511" i="65"/>
  <c r="BD511" i="65"/>
  <c r="BH397" i="65"/>
  <c r="BK397" i="65" s="1"/>
  <c r="BI397" i="65"/>
  <c r="BG265" i="65"/>
  <c r="BF265" i="65"/>
  <c r="BC119" i="65"/>
  <c r="BD119" i="65"/>
  <c r="BI10" i="65"/>
  <c r="BH10" i="65"/>
  <c r="BK10" i="65" s="1"/>
  <c r="BG78" i="65"/>
  <c r="BF78" i="65"/>
  <c r="BG257" i="65"/>
  <c r="BF257" i="65"/>
  <c r="BI6" i="65"/>
  <c r="BH6" i="65"/>
  <c r="BK6" i="65" s="1"/>
  <c r="BH231" i="65"/>
  <c r="BK231" i="65" s="1"/>
  <c r="BI231" i="65"/>
  <c r="BF361" i="65"/>
  <c r="BG361" i="65"/>
  <c r="BF19" i="65"/>
  <c r="BG19" i="65"/>
  <c r="AX420" i="65"/>
  <c r="AY420" i="65"/>
  <c r="BH42" i="65"/>
  <c r="BK42" i="65" s="1"/>
  <c r="BI42" i="65"/>
  <c r="AY509" i="65"/>
  <c r="AX509" i="65"/>
  <c r="BD159" i="65"/>
  <c r="BC159" i="65"/>
  <c r="BG369" i="65"/>
  <c r="BF369" i="65"/>
  <c r="BH271" i="65"/>
  <c r="BK271" i="65" s="1"/>
  <c r="BI271" i="65"/>
  <c r="BI399" i="65"/>
  <c r="BH399" i="65"/>
  <c r="BK399" i="65" s="1"/>
  <c r="BD228" i="65"/>
  <c r="BC228" i="65"/>
  <c r="BC488" i="65"/>
  <c r="BD488" i="65"/>
  <c r="BE507" i="65"/>
  <c r="BB507" i="65"/>
  <c r="BA507" i="65"/>
  <c r="BH168" i="65"/>
  <c r="BK168" i="65" s="1"/>
  <c r="BI168" i="65"/>
  <c r="BD396" i="65"/>
  <c r="BC396" i="65"/>
  <c r="AX477" i="65"/>
  <c r="AY477" i="65"/>
  <c r="BG17" i="65"/>
  <c r="BF17" i="65"/>
  <c r="BD142" i="65"/>
  <c r="BC142" i="65"/>
  <c r="BD392" i="65"/>
  <c r="BC392" i="65"/>
  <c r="AY200" i="65"/>
  <c r="AX200" i="65"/>
  <c r="BH389" i="65"/>
  <c r="BK389" i="65" s="1"/>
  <c r="BI389" i="65"/>
  <c r="BA400" i="65"/>
  <c r="BE400" i="65"/>
  <c r="BB400" i="65"/>
  <c r="BF277" i="65"/>
  <c r="BG277" i="65"/>
  <c r="BG221" i="65"/>
  <c r="BF221" i="65"/>
  <c r="BC102" i="65"/>
  <c r="BD102" i="65"/>
  <c r="BH434" i="65"/>
  <c r="BK434" i="65" s="1"/>
  <c r="BI434" i="65"/>
  <c r="BD214" i="65"/>
  <c r="BC214" i="65"/>
  <c r="AY194" i="65"/>
  <c r="AX194" i="65"/>
  <c r="BC11" i="65"/>
  <c r="BD11" i="65"/>
  <c r="BC494" i="65"/>
  <c r="BD494" i="65"/>
  <c r="AX325" i="65"/>
  <c r="AY325" i="65"/>
  <c r="BF379" i="65"/>
  <c r="BG379" i="65"/>
  <c r="BC300" i="65"/>
  <c r="BD300" i="65"/>
  <c r="BC121" i="65"/>
  <c r="BD121" i="65"/>
  <c r="BC281" i="65"/>
  <c r="BD281" i="65"/>
  <c r="BG53" i="65"/>
  <c r="BF53" i="65"/>
  <c r="BD205" i="65"/>
  <c r="BC205" i="65"/>
  <c r="BH34" i="65"/>
  <c r="BK34" i="65" s="1"/>
  <c r="BI34" i="65"/>
  <c r="BG232" i="65"/>
  <c r="BF232" i="65"/>
  <c r="BG132" i="65"/>
  <c r="BF132" i="65"/>
  <c r="BI100" i="65"/>
  <c r="BH100" i="65"/>
  <c r="BK100" i="65" s="1"/>
  <c r="BI324" i="65"/>
  <c r="BH324" i="65"/>
  <c r="BK324" i="65" s="1"/>
  <c r="BD253" i="65"/>
  <c r="BC253" i="65"/>
  <c r="BG39" i="65"/>
  <c r="BF39" i="65"/>
  <c r="BH156" i="65"/>
  <c r="BK156" i="65" s="1"/>
  <c r="BI156" i="65"/>
  <c r="BC322" i="65"/>
  <c r="BD322" i="65"/>
  <c r="BA425" i="65"/>
  <c r="BE425" i="65"/>
  <c r="BB425" i="65"/>
  <c r="BC60" i="65"/>
  <c r="BD60" i="65"/>
  <c r="BH16" i="65"/>
  <c r="BK16" i="65" s="1"/>
  <c r="BI16" i="65"/>
  <c r="BB23" i="65"/>
  <c r="BA23" i="65"/>
  <c r="BE23" i="65"/>
  <c r="BB158" i="65"/>
  <c r="BA158" i="65"/>
  <c r="BE158" i="65"/>
  <c r="BC273" i="65"/>
  <c r="BD273" i="65"/>
  <c r="BG13" i="65"/>
  <c r="BF13" i="65"/>
  <c r="BH395" i="65"/>
  <c r="BK395" i="65" s="1"/>
  <c r="BI395" i="65"/>
  <c r="BD180" i="65"/>
  <c r="BC180" i="65"/>
  <c r="BD290" i="65"/>
  <c r="BC290" i="65"/>
  <c r="BB469" i="65"/>
  <c r="BA469" i="65"/>
  <c r="BE469" i="65"/>
  <c r="BF456" i="65"/>
  <c r="BG456" i="65"/>
  <c r="BC301" i="65"/>
  <c r="BD301" i="65"/>
  <c r="BD375" i="65"/>
  <c r="BC375" i="65"/>
  <c r="BD513" i="65"/>
  <c r="BC513" i="65"/>
  <c r="BF141" i="65"/>
  <c r="BG141" i="65"/>
  <c r="BE478" i="65"/>
  <c r="BA478" i="65"/>
  <c r="BB478" i="65"/>
  <c r="BE317" i="65"/>
  <c r="BB317" i="65"/>
  <c r="BA317" i="65"/>
  <c r="BD218" i="65"/>
  <c r="BC218" i="65"/>
  <c r="BD269" i="65"/>
  <c r="BC269" i="65"/>
  <c r="BB134" i="65"/>
  <c r="BA134" i="65"/>
  <c r="BE134" i="65"/>
  <c r="AY202" i="65"/>
  <c r="AX202" i="65"/>
  <c r="BH36" i="65"/>
  <c r="BK36" i="65" s="1"/>
  <c r="BI36" i="65"/>
  <c r="BI14" i="65"/>
  <c r="BH14" i="65"/>
  <c r="BK14" i="65" s="1"/>
  <c r="BF390" i="65"/>
  <c r="BG390" i="65"/>
  <c r="BD237" i="65"/>
  <c r="BC237" i="65"/>
  <c r="BA340" i="65"/>
  <c r="BE340" i="65"/>
  <c r="BB340" i="65"/>
  <c r="BG502" i="65"/>
  <c r="BF502" i="65"/>
  <c r="BG206" i="65"/>
  <c r="BF206" i="65"/>
  <c r="BB31" i="65"/>
  <c r="BA31" i="65"/>
  <c r="BE31" i="65"/>
  <c r="AY505" i="65"/>
  <c r="AX505" i="65"/>
  <c r="BD209" i="65"/>
  <c r="BC209" i="65"/>
  <c r="AX162" i="65"/>
  <c r="AY162" i="65"/>
  <c r="BH54" i="65"/>
  <c r="BK54" i="65" s="1"/>
  <c r="BI54" i="65"/>
  <c r="BD148" i="65"/>
  <c r="BC148" i="65"/>
  <c r="BA410" i="65"/>
  <c r="BE410" i="65"/>
  <c r="BB410" i="65"/>
  <c r="BB186" i="65"/>
  <c r="BA186" i="65"/>
  <c r="BE186" i="65"/>
  <c r="BG41" i="65"/>
  <c r="BF41" i="65"/>
  <c r="BF289" i="65"/>
  <c r="BG289" i="65"/>
  <c r="BI20" i="65"/>
  <c r="BH20" i="65"/>
  <c r="BK20" i="65" s="1"/>
  <c r="BG287" i="65"/>
  <c r="BF287" i="65"/>
  <c r="BD258" i="65"/>
  <c r="BC258" i="65"/>
  <c r="AY23" i="65"/>
  <c r="AX23" i="65"/>
  <c r="BC3" i="65"/>
  <c r="BD3" i="65"/>
  <c r="BF302" i="65"/>
  <c r="BG302" i="65"/>
  <c r="AX402" i="65"/>
  <c r="AY402" i="65"/>
  <c r="BC129" i="65"/>
  <c r="BD129" i="65"/>
  <c r="BH394" i="65"/>
  <c r="BK394" i="65" s="1"/>
  <c r="BI394" i="65"/>
  <c r="AX278" i="65"/>
  <c r="AY278" i="65"/>
  <c r="BI84" i="65"/>
  <c r="BH84" i="65"/>
  <c r="BK84" i="65" s="1"/>
  <c r="AY118" i="65"/>
  <c r="AX118" i="65"/>
  <c r="BB126" i="65"/>
  <c r="BA126" i="65"/>
  <c r="BE126" i="65"/>
  <c r="BD230" i="65"/>
  <c r="BC230" i="65"/>
  <c r="BC7" i="65"/>
  <c r="BD7" i="65"/>
  <c r="BG273" i="65"/>
  <c r="BF273" i="65"/>
  <c r="BC320" i="65"/>
  <c r="BD320" i="65"/>
  <c r="BG155" i="65"/>
  <c r="BF155" i="65"/>
  <c r="BB334" i="65"/>
  <c r="BE334" i="65"/>
  <c r="BA334" i="65"/>
  <c r="BH163" i="65"/>
  <c r="BK163" i="65" s="1"/>
  <c r="BI163" i="65"/>
  <c r="BC13" i="65"/>
  <c r="BD13" i="65"/>
  <c r="BF339" i="65"/>
  <c r="BG339" i="65"/>
  <c r="BH184" i="65"/>
  <c r="BK184" i="65" s="1"/>
  <c r="BI184" i="65"/>
  <c r="BH235" i="65"/>
  <c r="BK235" i="65" s="1"/>
  <c r="BI235" i="65"/>
  <c r="BC373" i="65"/>
  <c r="BD373" i="65"/>
  <c r="BA429" i="65"/>
  <c r="BE429" i="65"/>
  <c r="BB429" i="65"/>
  <c r="BA412" i="65"/>
  <c r="BE412" i="65"/>
  <c r="BB412" i="65"/>
  <c r="BG43" i="65"/>
  <c r="BF43" i="65"/>
  <c r="BH30" i="65"/>
  <c r="BK30" i="65" s="1"/>
  <c r="BI30" i="65"/>
  <c r="BF282" i="65"/>
  <c r="BG282" i="65"/>
  <c r="BG203" i="65"/>
  <c r="BF203" i="65"/>
  <c r="AY178" i="65"/>
  <c r="AX178" i="65"/>
  <c r="BH436" i="65"/>
  <c r="BK436" i="65" s="1"/>
  <c r="BI436" i="65"/>
  <c r="BI8" i="65"/>
  <c r="BH8" i="65"/>
  <c r="BK8" i="65" s="1"/>
  <c r="BF500" i="65"/>
  <c r="BG500" i="65"/>
  <c r="AY128" i="65"/>
  <c r="AX128" i="65"/>
  <c r="AY285" i="65"/>
  <c r="AX285" i="65"/>
  <c r="BF471" i="65"/>
  <c r="BG471" i="65"/>
  <c r="BF329" i="65"/>
  <c r="BG329" i="65"/>
  <c r="BI82" i="65"/>
  <c r="BH82" i="65"/>
  <c r="BK82" i="65" s="1"/>
  <c r="BG233" i="65"/>
  <c r="BF233" i="65"/>
  <c r="BD398" i="65"/>
  <c r="BC398" i="65"/>
  <c r="AY326" i="65"/>
  <c r="AX326" i="65"/>
  <c r="BF301" i="65"/>
  <c r="BG301" i="65"/>
  <c r="BI173" i="65"/>
  <c r="BH173" i="65"/>
  <c r="BK173" i="65" s="1"/>
  <c r="BC153" i="65"/>
  <c r="BD153" i="65"/>
  <c r="BD304" i="65"/>
  <c r="BC304" i="65"/>
  <c r="BC66" i="65"/>
  <c r="BD66" i="65"/>
  <c r="BD179" i="65"/>
  <c r="BC179" i="65"/>
  <c r="BD432" i="65"/>
  <c r="BC432" i="65"/>
  <c r="BF457" i="65"/>
  <c r="BG457" i="65"/>
  <c r="AX478" i="65"/>
  <c r="AY478" i="65"/>
  <c r="BF15" i="65"/>
  <c r="BG15" i="65"/>
  <c r="BG338" i="65"/>
  <c r="BF338" i="65"/>
  <c r="BC492" i="65"/>
  <c r="BD492" i="65"/>
  <c r="BE501" i="65"/>
  <c r="BA501" i="65"/>
  <c r="BB501" i="65"/>
  <c r="BH40" i="65"/>
  <c r="BK40" i="65" s="1"/>
  <c r="BI40" i="65"/>
  <c r="AY319" i="65"/>
  <c r="AX319" i="65"/>
  <c r="BG354" i="65"/>
  <c r="BF354" i="65"/>
  <c r="BC113" i="65"/>
  <c r="BD113" i="65"/>
  <c r="BF119" i="65"/>
  <c r="BG119" i="65"/>
  <c r="BG236" i="65"/>
  <c r="BF236" i="65"/>
  <c r="AX404" i="65"/>
  <c r="AY404" i="65"/>
  <c r="BG498" i="65"/>
  <c r="BF498" i="65"/>
  <c r="AX504" i="65"/>
  <c r="AY504" i="65"/>
  <c r="BA420" i="65"/>
  <c r="BE420" i="65"/>
  <c r="BB420" i="65"/>
  <c r="BD55" i="65"/>
  <c r="BC55" i="65"/>
  <c r="AY313" i="65"/>
  <c r="AX313" i="65"/>
  <c r="BA509" i="65"/>
  <c r="BB509" i="65"/>
  <c r="BE509" i="65"/>
  <c r="BG159" i="65"/>
  <c r="BF159" i="65"/>
  <c r="BC476" i="65"/>
  <c r="BD476" i="65"/>
  <c r="AY170" i="65"/>
  <c r="AX170" i="65"/>
  <c r="BI197" i="65"/>
  <c r="BH197" i="65"/>
  <c r="BK197" i="65" s="1"/>
  <c r="AY124" i="65"/>
  <c r="AX124" i="65"/>
  <c r="BH438" i="65"/>
  <c r="BK438" i="65" s="1"/>
  <c r="BI438" i="65"/>
  <c r="BG365" i="65"/>
  <c r="BF365" i="65"/>
  <c r="BD307" i="65"/>
  <c r="BC307" i="65"/>
  <c r="BG396" i="65"/>
  <c r="BF396" i="65"/>
  <c r="BD17" i="65"/>
  <c r="BC17" i="65"/>
  <c r="BG183" i="65"/>
  <c r="BF183" i="65"/>
  <c r="BD47" i="65"/>
  <c r="BC47" i="65"/>
  <c r="AY122" i="65"/>
  <c r="AX122" i="65"/>
  <c r="BF392" i="65"/>
  <c r="BG392" i="65"/>
  <c r="BC496" i="65"/>
  <c r="BD496" i="65"/>
  <c r="BB200" i="65"/>
  <c r="BA200" i="65"/>
  <c r="BE200" i="65"/>
  <c r="BD448" i="65"/>
  <c r="BC448" i="65"/>
  <c r="BG234" i="65"/>
  <c r="BF234" i="65"/>
  <c r="BD495" i="65"/>
  <c r="BC495" i="65"/>
  <c r="BA445" i="65"/>
  <c r="BB445" i="65"/>
  <c r="BE445" i="65"/>
  <c r="AX337" i="65"/>
  <c r="AY337" i="65"/>
  <c r="AY198" i="65"/>
  <c r="AX198" i="65"/>
  <c r="BG37" i="65"/>
  <c r="BF37" i="65"/>
  <c r="BB194" i="65"/>
  <c r="BA194" i="65"/>
  <c r="BE194" i="65"/>
  <c r="BF316" i="65"/>
  <c r="BG316" i="65"/>
  <c r="BG350" i="65"/>
  <c r="BF350" i="65"/>
  <c r="AX459" i="65"/>
  <c r="AY459" i="65"/>
  <c r="BA325" i="65"/>
  <c r="BE325" i="65"/>
  <c r="BB325" i="65"/>
  <c r="BI137" i="65"/>
  <c r="BH137" i="65"/>
  <c r="BK137" i="65" s="1"/>
  <c r="BF300" i="65"/>
  <c r="BG300" i="65"/>
  <c r="BC318" i="65"/>
  <c r="BD318" i="65"/>
  <c r="BF121" i="65"/>
  <c r="BG121" i="65"/>
  <c r="BG249" i="65"/>
  <c r="BF249" i="65"/>
  <c r="BF205" i="65"/>
  <c r="BG205" i="65"/>
  <c r="BI28" i="65"/>
  <c r="BH28" i="65"/>
  <c r="BK28" i="65" s="1"/>
  <c r="AY182" i="65"/>
  <c r="AX182" i="65"/>
  <c r="BF446" i="65"/>
  <c r="BG446" i="65"/>
  <c r="AX416" i="65"/>
  <c r="AY416" i="65"/>
  <c r="BD229" i="65"/>
  <c r="BC229" i="65"/>
  <c r="BD132" i="65"/>
  <c r="BC132" i="65"/>
  <c r="BC314" i="65"/>
  <c r="BD314" i="65"/>
  <c r="BH255" i="65"/>
  <c r="BK255" i="65" s="1"/>
  <c r="BI255" i="65"/>
  <c r="BD217" i="65"/>
  <c r="BC217" i="65"/>
  <c r="BF127" i="65"/>
  <c r="BG127" i="65"/>
  <c r="BB263" i="65"/>
  <c r="BA263" i="65"/>
  <c r="BE263" i="65"/>
  <c r="BC481" i="65"/>
  <c r="BD481" i="65"/>
  <c r="BF480" i="65"/>
  <c r="BG480" i="65"/>
  <c r="BC510" i="65"/>
  <c r="BD510" i="65"/>
  <c r="BD226" i="65"/>
  <c r="BC226" i="65"/>
  <c r="BG237" i="65"/>
  <c r="BF237" i="65"/>
  <c r="BD225" i="65"/>
  <c r="BC225" i="65"/>
  <c r="AY340" i="65"/>
  <c r="AX340" i="65"/>
  <c r="BH204" i="65"/>
  <c r="BK204" i="65" s="1"/>
  <c r="BI204" i="65"/>
  <c r="BD241" i="65"/>
  <c r="BC241" i="65"/>
  <c r="BC143" i="65"/>
  <c r="BD143" i="65"/>
  <c r="BD262" i="65"/>
  <c r="BC262" i="65"/>
  <c r="BG356" i="65"/>
  <c r="BF356" i="65"/>
  <c r="BF497" i="65"/>
  <c r="BG497" i="65"/>
  <c r="BF209" i="65"/>
  <c r="BG209" i="65"/>
  <c r="BA449" i="65"/>
  <c r="BE449" i="65"/>
  <c r="BB449" i="65"/>
  <c r="BB162" i="65"/>
  <c r="BA162" i="65"/>
  <c r="BE162" i="65"/>
  <c r="BI474" i="65"/>
  <c r="BH474" i="65"/>
  <c r="BK474" i="65" s="1"/>
  <c r="AX489" i="65"/>
  <c r="AY489" i="65"/>
  <c r="BI4" i="65"/>
  <c r="BH4" i="65"/>
  <c r="BK4" i="65" s="1"/>
  <c r="BD41" i="65"/>
  <c r="BC41" i="65"/>
  <c r="BG242" i="65"/>
  <c r="BF242" i="65"/>
  <c r="BI149" i="65"/>
  <c r="BH149" i="65"/>
  <c r="BK149" i="65" s="1"/>
  <c r="BG220" i="65"/>
  <c r="BF220" i="65"/>
  <c r="AX409" i="65"/>
  <c r="AY409" i="65"/>
  <c r="BI22" i="65"/>
  <c r="BH22" i="65"/>
  <c r="BK22" i="65" s="1"/>
  <c r="BF258" i="65"/>
  <c r="BG258" i="65"/>
  <c r="BE303" i="65"/>
  <c r="BA303" i="65"/>
  <c r="BB303" i="65"/>
  <c r="BG261" i="65"/>
  <c r="BF261" i="65"/>
  <c r="BA402" i="65"/>
  <c r="BE402" i="65"/>
  <c r="BB402" i="65"/>
  <c r="BF129" i="65"/>
  <c r="BG129" i="65"/>
  <c r="BG240" i="65"/>
  <c r="BF240" i="65"/>
  <c r="AX341" i="65"/>
  <c r="AY341" i="65"/>
  <c r="BE278" i="65"/>
  <c r="BB278" i="65"/>
  <c r="BA278" i="65"/>
  <c r="BH215" i="65"/>
  <c r="BK215" i="65" s="1"/>
  <c r="BI215" i="65"/>
  <c r="BB118" i="65"/>
  <c r="BA118" i="65"/>
  <c r="BE118" i="65"/>
  <c r="AY451" i="65"/>
  <c r="AX451" i="65"/>
  <c r="BH48" i="65"/>
  <c r="BK48" i="65" s="1"/>
  <c r="BI48" i="65"/>
  <c r="AX413" i="65"/>
  <c r="AY413" i="65"/>
  <c r="BG320" i="65"/>
  <c r="BF320" i="65"/>
  <c r="AY491" i="65"/>
  <c r="AX491" i="65"/>
  <c r="BF5" i="65"/>
  <c r="BG5" i="65"/>
  <c r="AX69" i="65"/>
  <c r="AY69" i="65"/>
  <c r="AX63" i="65"/>
  <c r="AY63" i="65"/>
  <c r="AY499" i="65"/>
  <c r="AX499" i="65"/>
  <c r="AY483" i="65"/>
  <c r="AX483" i="65"/>
  <c r="BD35" i="65"/>
  <c r="BC35" i="65"/>
  <c r="BD43" i="65"/>
  <c r="BC43" i="65"/>
  <c r="BC282" i="65"/>
  <c r="BD282" i="65"/>
  <c r="BB178" i="65"/>
  <c r="BA178" i="65"/>
  <c r="BE178" i="65"/>
  <c r="AX408" i="65"/>
  <c r="AY408" i="65"/>
  <c r="BC181" i="65"/>
  <c r="BD181" i="65"/>
  <c r="BC500" i="65"/>
  <c r="BD500" i="65"/>
  <c r="BD250" i="65"/>
  <c r="BC250" i="65"/>
  <c r="BB128" i="65"/>
  <c r="BA128" i="65"/>
  <c r="BE128" i="65"/>
  <c r="BD213" i="65"/>
  <c r="BC213" i="65"/>
  <c r="BD471" i="65"/>
  <c r="BC471" i="65"/>
  <c r="AX426" i="65"/>
  <c r="AY426" i="65"/>
  <c r="BH144" i="65"/>
  <c r="BK144" i="65" s="1"/>
  <c r="BI144" i="65"/>
  <c r="BF398" i="65"/>
  <c r="BG398" i="65"/>
  <c r="BF479" i="65"/>
  <c r="BG479" i="65"/>
  <c r="BC275" i="65"/>
  <c r="BD275" i="65"/>
  <c r="BI175" i="65"/>
  <c r="BH175" i="65"/>
  <c r="BK175" i="65" s="1"/>
  <c r="AX419" i="65"/>
  <c r="AY419" i="65"/>
  <c r="AX503" i="65"/>
  <c r="AY503" i="65"/>
  <c r="BG153" i="65"/>
  <c r="BF153" i="65"/>
  <c r="BF304" i="65"/>
  <c r="BG304" i="65"/>
  <c r="BC115" i="65"/>
  <c r="BD115" i="65"/>
  <c r="BD222" i="65"/>
  <c r="BC222" i="65"/>
  <c r="BG66" i="65"/>
  <c r="BF66" i="65"/>
  <c r="BF453" i="65"/>
  <c r="BG453" i="65"/>
  <c r="BG179" i="65"/>
  <c r="BF179" i="65"/>
  <c r="AY473" i="65"/>
  <c r="AX473" i="65"/>
  <c r="BF432" i="65"/>
  <c r="BG432" i="65"/>
  <c r="BG467" i="65"/>
  <c r="BF467" i="65"/>
  <c r="BD457" i="65"/>
  <c r="BC457" i="65"/>
  <c r="BH216" i="65"/>
  <c r="BK216" i="65" s="1"/>
  <c r="BI216" i="65"/>
  <c r="BC117" i="65"/>
  <c r="BD117" i="65"/>
  <c r="BG366" i="65"/>
  <c r="BF366" i="65"/>
  <c r="BC338" i="65"/>
  <c r="BD338" i="65"/>
  <c r="BE319" i="65"/>
  <c r="BB319" i="65"/>
  <c r="BA319" i="65"/>
  <c r="BF511" i="65"/>
  <c r="BG511" i="65"/>
  <c r="BD265" i="65"/>
  <c r="BC265" i="65"/>
  <c r="BF113" i="65"/>
  <c r="BG113" i="65"/>
  <c r="BC78" i="65"/>
  <c r="BD78" i="65"/>
  <c r="BC512" i="65"/>
  <c r="BD512" i="65"/>
  <c r="BD257" i="65"/>
  <c r="BC257" i="65"/>
  <c r="BA404" i="65"/>
  <c r="BE404" i="65"/>
  <c r="BB404" i="65"/>
  <c r="BC498" i="65"/>
  <c r="BD498" i="65"/>
  <c r="BG56" i="65"/>
  <c r="BF56" i="65"/>
  <c r="BG259" i="65"/>
  <c r="BF259" i="65"/>
  <c r="BD361" i="65"/>
  <c r="BC361" i="65"/>
  <c r="AX444" i="65"/>
  <c r="AY444" i="65"/>
  <c r="BD466" i="65"/>
  <c r="BC466" i="65"/>
  <c r="BD19" i="65"/>
  <c r="BC19" i="65"/>
  <c r="BF55" i="65"/>
  <c r="BG55" i="65"/>
  <c r="BA313" i="65"/>
  <c r="BE313" i="65"/>
  <c r="BB313" i="65"/>
  <c r="BH239" i="65"/>
  <c r="BK239" i="65" s="1"/>
  <c r="BI239" i="65"/>
  <c r="BH59" i="65"/>
  <c r="BK59" i="65" s="1"/>
  <c r="BI59" i="65"/>
  <c r="BF476" i="65"/>
  <c r="BG476" i="65"/>
  <c r="BF347" i="65"/>
  <c r="BG347" i="65"/>
  <c r="BG164" i="65"/>
  <c r="BF164" i="65"/>
  <c r="BD369" i="65"/>
  <c r="BC369" i="65"/>
  <c r="BB170" i="65"/>
  <c r="BA170" i="65"/>
  <c r="BE170" i="65"/>
  <c r="BB124" i="65"/>
  <c r="BA124" i="65"/>
  <c r="BE124" i="65"/>
  <c r="AY130" i="65"/>
  <c r="AX130" i="65"/>
  <c r="BG299" i="65"/>
  <c r="BF299" i="65"/>
  <c r="BF488" i="65"/>
  <c r="BG488" i="65"/>
  <c r="BC308" i="65"/>
  <c r="BD308" i="65"/>
  <c r="BF307" i="65"/>
  <c r="BG307" i="65"/>
  <c r="BE477" i="65"/>
  <c r="BB477" i="65"/>
  <c r="BA477" i="65"/>
  <c r="BB122" i="65"/>
  <c r="BA122" i="65"/>
  <c r="BE122" i="65"/>
  <c r="BH387" i="65"/>
  <c r="BK387" i="65" s="1"/>
  <c r="BI387" i="65"/>
  <c r="BF506" i="65"/>
  <c r="BG506" i="65"/>
  <c r="AX294" i="65"/>
  <c r="AY294" i="65"/>
  <c r="AX284" i="65"/>
  <c r="AY284" i="65"/>
  <c r="AY192" i="65"/>
  <c r="AX192" i="65"/>
  <c r="BB9" i="65"/>
  <c r="BA9" i="65"/>
  <c r="BE9" i="65"/>
  <c r="AY116" i="65"/>
  <c r="AX116" i="65"/>
  <c r="BF448" i="65"/>
  <c r="BG448" i="65"/>
  <c r="BE490" i="65"/>
  <c r="BA490" i="65"/>
  <c r="BB490" i="65"/>
  <c r="BA337" i="65"/>
  <c r="BE337" i="65"/>
  <c r="BB337" i="65"/>
  <c r="BB198" i="65"/>
  <c r="BA198" i="65"/>
  <c r="BE198" i="65"/>
  <c r="BC350" i="65"/>
  <c r="BD350" i="65"/>
  <c r="BB459" i="65"/>
  <c r="BE459" i="65"/>
  <c r="BA459" i="65"/>
  <c r="BG72" i="65"/>
  <c r="BF72" i="65"/>
  <c r="BI96" i="65"/>
  <c r="BH96" i="65"/>
  <c r="BK96" i="65" s="1"/>
  <c r="BF33" i="65"/>
  <c r="BG33" i="65"/>
  <c r="BC379" i="65"/>
  <c r="BD379" i="65"/>
  <c r="AY455" i="65"/>
  <c r="AX455" i="65"/>
  <c r="BG318" i="65"/>
  <c r="BF318" i="65"/>
  <c r="AX423" i="65"/>
  <c r="AY423" i="65"/>
  <c r="BG27" i="65"/>
  <c r="BF27" i="65"/>
  <c r="BD53" i="65"/>
  <c r="BC53" i="65"/>
  <c r="BD249" i="65"/>
  <c r="BC249" i="65"/>
  <c r="BG90" i="65"/>
  <c r="BF90" i="65"/>
  <c r="BI283" i="65"/>
  <c r="BH283" i="65"/>
  <c r="BK283" i="65" s="1"/>
  <c r="BD232" i="65"/>
  <c r="BC232" i="65"/>
  <c r="AX333" i="65"/>
  <c r="AY333" i="65"/>
  <c r="BB182" i="65"/>
  <c r="BA182" i="65"/>
  <c r="BE182" i="65"/>
  <c r="BD446" i="65"/>
  <c r="BC446" i="65"/>
  <c r="BG51" i="65"/>
  <c r="BF51" i="65"/>
  <c r="BA416" i="65"/>
  <c r="BE416" i="65"/>
  <c r="BB416" i="65"/>
  <c r="BG229" i="65"/>
  <c r="BF229" i="65"/>
  <c r="BG314" i="65"/>
  <c r="BF314" i="65"/>
  <c r="BF25" i="65"/>
  <c r="BG25" i="65"/>
  <c r="BI376" i="65"/>
  <c r="BH376" i="65"/>
  <c r="BK376" i="65" s="1"/>
  <c r="BD39" i="65"/>
  <c r="BC39" i="65"/>
  <c r="BA401" i="65"/>
  <c r="BE401" i="65"/>
  <c r="BB401" i="65"/>
  <c r="BH223" i="65"/>
  <c r="BK223" i="65" s="1"/>
  <c r="BI223" i="65"/>
  <c r="BC287" i="65"/>
  <c r="BD287" i="65"/>
  <c r="BA415" i="65"/>
  <c r="BE415" i="65"/>
  <c r="BB415" i="65"/>
  <c r="BF248" i="65"/>
  <c r="BG248" i="65"/>
  <c r="BD140" i="65"/>
  <c r="BC140" i="65"/>
  <c r="BB188" i="65"/>
  <c r="BA188" i="65"/>
  <c r="BE188" i="65"/>
  <c r="BC155" i="65"/>
  <c r="BD155" i="65"/>
  <c r="BI169" i="65"/>
  <c r="BH169" i="65"/>
  <c r="BK169" i="65" s="1"/>
  <c r="AY154" i="65"/>
  <c r="AX154" i="65"/>
  <c r="BI443" i="65"/>
  <c r="BH443" i="65"/>
  <c r="BK443" i="65" s="1"/>
  <c r="BF510" i="65"/>
  <c r="BG510" i="65"/>
  <c r="BF322" i="65"/>
  <c r="BG322" i="65"/>
  <c r="BB267" i="65"/>
  <c r="BE267" i="65"/>
  <c r="BA267" i="65"/>
  <c r="BA312" i="65"/>
  <c r="BE312" i="65"/>
  <c r="BB312" i="65"/>
  <c r="AY323" i="65"/>
  <c r="AX323" i="65"/>
  <c r="BG225" i="65"/>
  <c r="BF225" i="65"/>
  <c r="BI44" i="65"/>
  <c r="BH44" i="65"/>
  <c r="BK44" i="65" s="1"/>
  <c r="BG241" i="65"/>
  <c r="BF241" i="65"/>
  <c r="BD266" i="65"/>
  <c r="BC266" i="65"/>
  <c r="BG143" i="65"/>
  <c r="BF143" i="65"/>
  <c r="BD206" i="65"/>
  <c r="BC206" i="65"/>
  <c r="BF262" i="65"/>
  <c r="BG262" i="65"/>
  <c r="AX31" i="65"/>
  <c r="AY31" i="65"/>
  <c r="BH437" i="65"/>
  <c r="BK437" i="65" s="1"/>
  <c r="BI437" i="65"/>
  <c r="BB505" i="65"/>
  <c r="BA505" i="65"/>
  <c r="BE505" i="65"/>
  <c r="BG45" i="65"/>
  <c r="BF45" i="65"/>
  <c r="AY449" i="65"/>
  <c r="AX449" i="65"/>
  <c r="BA447" i="65"/>
  <c r="BE447" i="65"/>
  <c r="BB447" i="65"/>
  <c r="BI18" i="65"/>
  <c r="BH18" i="65"/>
  <c r="BK18" i="65" s="1"/>
  <c r="BC125" i="65"/>
  <c r="BD125" i="65"/>
  <c r="BG385" i="65"/>
  <c r="BF385" i="65"/>
  <c r="BE489" i="65"/>
  <c r="BA489" i="65"/>
  <c r="BB489" i="65"/>
  <c r="AY166" i="65"/>
  <c r="AX166" i="65"/>
  <c r="AX405" i="65"/>
  <c r="AY405" i="65"/>
  <c r="BA409" i="65"/>
  <c r="BE409" i="65"/>
  <c r="BB409" i="65"/>
  <c r="BA346" i="65"/>
  <c r="BE346" i="65"/>
  <c r="BB346" i="65"/>
  <c r="BC344" i="65"/>
  <c r="BD344" i="65"/>
  <c r="BH460" i="65"/>
  <c r="BK460" i="65" s="1"/>
  <c r="BI460" i="65"/>
  <c r="BB341" i="65"/>
  <c r="BE341" i="65"/>
  <c r="BA341" i="65"/>
  <c r="BI108" i="65"/>
  <c r="BH108" i="65"/>
  <c r="BK108" i="65" s="1"/>
  <c r="BB451" i="65"/>
  <c r="BA451" i="65"/>
  <c r="BE451" i="65"/>
  <c r="BA413" i="65"/>
  <c r="BE413" i="65"/>
  <c r="BB413" i="65"/>
  <c r="BH382" i="65"/>
  <c r="BK382" i="65" s="1"/>
  <c r="BI382" i="65"/>
  <c r="AY334" i="65"/>
  <c r="AX334" i="65"/>
  <c r="BD305" i="65"/>
  <c r="BC305" i="65"/>
  <c r="BA352" i="65"/>
  <c r="BB352" i="65"/>
  <c r="BE352" i="65"/>
  <c r="BD339" i="65"/>
  <c r="BC339" i="65"/>
  <c r="BA483" i="65"/>
  <c r="BB483" i="65"/>
  <c r="BE483" i="65"/>
  <c r="BH52" i="65"/>
  <c r="BK52" i="65" s="1"/>
  <c r="BI52" i="65"/>
  <c r="AX414" i="65"/>
  <c r="AY414" i="65"/>
  <c r="AX280" i="65"/>
  <c r="AY280" i="65"/>
  <c r="AY150" i="65"/>
  <c r="AX150" i="65"/>
  <c r="BH374" i="65"/>
  <c r="BK374" i="65" s="1"/>
  <c r="BI374" i="65"/>
  <c r="BA408" i="65"/>
  <c r="BE408" i="65"/>
  <c r="BB408" i="65"/>
  <c r="BG181" i="65"/>
  <c r="BF181" i="65"/>
  <c r="BF250" i="65"/>
  <c r="BG250" i="65"/>
  <c r="BI26" i="65"/>
  <c r="BH26" i="65"/>
  <c r="BK26" i="65" s="1"/>
  <c r="BC330" i="65"/>
  <c r="BD330" i="65"/>
  <c r="BF213" i="65"/>
  <c r="BG213" i="65"/>
  <c r="BG363" i="65"/>
  <c r="BF363" i="65"/>
  <c r="BA426" i="65"/>
  <c r="BE426" i="65"/>
  <c r="BB426" i="65"/>
  <c r="AX417" i="65"/>
  <c r="AY417" i="65"/>
  <c r="BD331" i="65"/>
  <c r="BC331" i="65"/>
  <c r="BI106" i="65"/>
  <c r="BH106" i="65"/>
  <c r="BK106" i="65" s="1"/>
  <c r="BF275" i="65"/>
  <c r="BG275" i="65"/>
  <c r="AY190" i="65"/>
  <c r="AX190" i="65"/>
  <c r="BA419" i="65"/>
  <c r="BE419" i="65"/>
  <c r="BB419" i="65"/>
  <c r="BH386" i="65"/>
  <c r="BK386" i="65" s="1"/>
  <c r="BI386" i="65"/>
  <c r="BH139" i="65"/>
  <c r="BK139" i="65" s="1"/>
  <c r="BI139" i="65"/>
  <c r="BA503" i="65"/>
  <c r="BE503" i="65"/>
  <c r="BB503" i="65"/>
  <c r="BF115" i="65"/>
  <c r="BG115" i="65"/>
  <c r="BG238" i="65"/>
  <c r="BF238" i="65"/>
  <c r="BH147" i="65"/>
  <c r="BK147" i="65" s="1"/>
  <c r="BI147" i="65"/>
  <c r="BD453" i="65"/>
  <c r="BC453" i="65"/>
  <c r="BA473" i="65"/>
  <c r="BE473" i="65"/>
  <c r="BB473" i="65"/>
  <c r="BD467" i="65"/>
  <c r="BC467" i="65"/>
  <c r="BG49" i="65"/>
  <c r="BF49" i="65"/>
  <c r="BF117" i="65"/>
  <c r="BG117" i="65"/>
  <c r="BC15" i="65"/>
  <c r="BD15" i="65"/>
  <c r="BI458" i="65"/>
  <c r="BH458" i="65"/>
  <c r="BK458" i="65" s="1"/>
  <c r="BG492" i="65"/>
  <c r="BF492" i="65"/>
  <c r="AX317" i="65"/>
  <c r="AY317" i="65"/>
  <c r="BH243" i="65"/>
  <c r="BK243" i="65" s="1"/>
  <c r="BI243" i="65"/>
  <c r="BG218" i="65"/>
  <c r="BF218" i="65"/>
  <c r="BH431" i="65"/>
  <c r="BK431" i="65" s="1"/>
  <c r="BI431" i="65"/>
  <c r="BG269" i="65"/>
  <c r="BF269" i="65"/>
  <c r="BF321" i="65"/>
  <c r="BG321" i="65"/>
  <c r="BG465" i="65"/>
  <c r="BF465" i="65"/>
  <c r="AX411" i="65"/>
  <c r="AY411" i="65"/>
  <c r="BG310" i="65"/>
  <c r="BF310" i="65"/>
  <c r="BD236" i="65"/>
  <c r="BC236" i="65"/>
  <c r="BF512" i="65"/>
  <c r="BG512" i="65"/>
  <c r="BD56" i="65"/>
  <c r="BC56" i="65"/>
  <c r="BD259" i="65"/>
  <c r="BC259" i="65"/>
  <c r="BF466" i="65"/>
  <c r="BG466" i="65"/>
  <c r="BG21" i="65"/>
  <c r="BF21" i="65"/>
  <c r="BD315" i="65"/>
  <c r="BC315" i="65"/>
  <c r="AY196" i="65"/>
  <c r="AX196" i="65"/>
  <c r="BG246" i="65"/>
  <c r="BF246" i="65"/>
  <c r="AY114" i="65"/>
  <c r="AX114" i="65"/>
  <c r="BC279" i="65"/>
  <c r="BD279" i="65"/>
  <c r="BD347" i="65"/>
  <c r="BC347" i="65"/>
  <c r="BD164" i="65"/>
  <c r="BC164" i="65"/>
  <c r="BA297" i="65"/>
  <c r="BE297" i="65"/>
  <c r="BB297" i="65"/>
  <c r="AX428" i="65"/>
  <c r="AY428" i="65"/>
  <c r="BB130" i="65"/>
  <c r="BA130" i="65"/>
  <c r="BE130" i="65"/>
  <c r="BC365" i="65"/>
  <c r="BD365" i="65"/>
  <c r="BC299" i="65"/>
  <c r="BD299" i="65"/>
  <c r="BF308" i="65"/>
  <c r="BG308" i="65"/>
  <c r="BC328" i="65"/>
  <c r="BD328" i="65"/>
  <c r="BH440" i="65"/>
  <c r="BK440" i="65" s="1"/>
  <c r="BI440" i="65"/>
  <c r="AY485" i="65"/>
  <c r="AX485" i="65"/>
  <c r="BF496" i="65"/>
  <c r="BG496" i="65"/>
  <c r="AX422" i="65"/>
  <c r="AY422" i="65"/>
  <c r="BB284" i="65"/>
  <c r="BA284" i="65"/>
  <c r="BE284" i="65"/>
  <c r="BB192" i="65"/>
  <c r="BA192" i="65"/>
  <c r="BE192" i="65"/>
  <c r="BH371" i="65"/>
  <c r="BK371" i="65" s="1"/>
  <c r="BI371" i="65"/>
  <c r="BB116" i="65"/>
  <c r="BA116" i="65"/>
  <c r="BE116" i="65"/>
  <c r="BH452" i="65"/>
  <c r="BK452" i="65" s="1"/>
  <c r="BI452" i="65"/>
  <c r="BD234" i="65"/>
  <c r="BC234" i="65"/>
  <c r="BF495" i="65"/>
  <c r="BG495" i="65"/>
  <c r="AX445" i="65"/>
  <c r="AY445" i="65"/>
  <c r="AY174" i="65"/>
  <c r="AX174" i="65"/>
  <c r="AX349" i="65"/>
  <c r="AY349" i="65"/>
  <c r="AY309" i="65"/>
  <c r="AX309" i="65"/>
  <c r="BD37" i="65"/>
  <c r="BC37" i="65"/>
  <c r="BI38" i="65"/>
  <c r="BH38" i="65"/>
  <c r="BK38" i="65" s="1"/>
  <c r="BB455" i="65"/>
  <c r="BE455" i="65"/>
  <c r="BA455" i="65"/>
  <c r="BI86" i="65"/>
  <c r="BH86" i="65"/>
  <c r="BK86" i="65" s="1"/>
  <c r="BH439" i="65"/>
  <c r="BK439" i="65" s="1"/>
  <c r="BI439" i="65"/>
  <c r="BC306" i="65"/>
  <c r="BD306" i="65"/>
  <c r="BI24" i="65"/>
  <c r="BH24" i="65"/>
  <c r="BK24" i="65" s="1"/>
  <c r="BF311" i="65"/>
  <c r="BG311" i="65"/>
  <c r="BA423" i="65"/>
  <c r="BE423" i="65"/>
  <c r="BB423" i="65"/>
  <c r="BF481" i="65"/>
  <c r="BG481" i="65"/>
  <c r="AX421" i="65"/>
  <c r="AY421" i="65"/>
  <c r="BI372" i="65"/>
  <c r="BH372" i="65"/>
  <c r="BK372" i="65" s="1"/>
  <c r="BD51" i="65"/>
  <c r="BC51" i="65"/>
  <c r="BD133" i="65"/>
  <c r="BC133" i="65"/>
  <c r="BC25" i="65"/>
  <c r="BD25" i="65"/>
  <c r="BC336" i="65"/>
  <c r="BD336" i="65"/>
  <c r="BI32" i="65"/>
  <c r="BH32" i="65"/>
  <c r="BK32" i="65" s="1"/>
  <c r="AQ183" i="66"/>
  <c r="AU183" i="66"/>
  <c r="AR183" i="66"/>
  <c r="AY225" i="66"/>
  <c r="AX225" i="66"/>
  <c r="AN183" i="66"/>
  <c r="AO183" i="66"/>
  <c r="BA225" i="66"/>
  <c r="BB225" i="66"/>
  <c r="BE225" i="66"/>
  <c r="BC450" i="66"/>
  <c r="BD450" i="66"/>
  <c r="BG450" i="66"/>
  <c r="BF450" i="66"/>
  <c r="BA477" i="66"/>
  <c r="BE477" i="66"/>
  <c r="BB477" i="66"/>
  <c r="AY477" i="66"/>
  <c r="AX477" i="66"/>
  <c r="BH3" i="67"/>
  <c r="BI3" i="67"/>
  <c r="AQ59" i="67"/>
  <c r="AR59" i="67"/>
  <c r="AU59" i="67"/>
  <c r="AN59" i="67"/>
  <c r="AO59" i="67"/>
  <c r="AZ173" i="66"/>
  <c r="AV173" i="66"/>
  <c r="AW173" i="66"/>
  <c r="AZ479" i="66"/>
  <c r="AW479" i="66"/>
  <c r="AV479" i="66"/>
  <c r="AT181" i="66"/>
  <c r="AS181" i="66"/>
  <c r="AT169" i="66"/>
  <c r="AS169" i="66"/>
  <c r="AZ181" i="66"/>
  <c r="AW181" i="66"/>
  <c r="AV181" i="66"/>
  <c r="AZ169" i="66"/>
  <c r="AW169" i="66"/>
  <c r="AV169" i="66"/>
  <c r="AT173" i="66"/>
  <c r="AS173" i="66"/>
  <c r="AT479" i="66"/>
  <c r="AS479" i="66"/>
  <c r="BB441" i="66"/>
  <c r="BA441" i="66"/>
  <c r="BE441" i="66"/>
  <c r="AV165" i="66"/>
  <c r="AZ165" i="66"/>
  <c r="AW165" i="66"/>
  <c r="AT437" i="66"/>
  <c r="AS437" i="66"/>
  <c r="AY441" i="66"/>
  <c r="AX441" i="66"/>
  <c r="AW437" i="66"/>
  <c r="AZ437" i="66"/>
  <c r="AV437" i="66"/>
  <c r="AV433" i="66"/>
  <c r="AW433" i="66"/>
  <c r="AZ433" i="66"/>
  <c r="AV449" i="66"/>
  <c r="AZ449" i="66"/>
  <c r="AW449" i="66"/>
  <c r="AW417" i="66"/>
  <c r="AZ417" i="66"/>
  <c r="AV417" i="66"/>
  <c r="AW411" i="66"/>
  <c r="AZ411" i="66"/>
  <c r="AV411" i="66"/>
  <c r="AT433" i="66"/>
  <c r="AS433" i="66"/>
  <c r="AS449" i="66"/>
  <c r="AT449" i="66"/>
  <c r="AS417" i="66"/>
  <c r="AT417" i="66"/>
  <c r="AS411" i="66"/>
  <c r="AT411" i="66"/>
  <c r="AS165" i="66"/>
  <c r="AT165" i="66"/>
  <c r="AS460" i="66"/>
  <c r="AT460" i="66"/>
  <c r="AT280" i="66"/>
  <c r="AS280" i="66"/>
  <c r="AN379" i="66"/>
  <c r="AO379" i="66"/>
  <c r="AW361" i="66"/>
  <c r="AV361" i="66"/>
  <c r="AZ361" i="66"/>
  <c r="AQ373" i="66"/>
  <c r="AR373" i="66"/>
  <c r="AU373" i="66"/>
  <c r="AY419" i="66"/>
  <c r="AX419" i="66"/>
  <c r="AY27" i="66"/>
  <c r="AX27" i="66"/>
  <c r="AT192" i="66"/>
  <c r="AS192" i="66"/>
  <c r="AN258" i="66"/>
  <c r="AO258" i="66"/>
  <c r="AR63" i="66"/>
  <c r="AU63" i="66"/>
  <c r="AQ63" i="66"/>
  <c r="AR418" i="66"/>
  <c r="AU418" i="66"/>
  <c r="AQ418" i="66"/>
  <c r="AW208" i="66"/>
  <c r="AV208" i="66"/>
  <c r="AZ208" i="66"/>
  <c r="AQ496" i="66"/>
  <c r="AU496" i="66"/>
  <c r="AR496" i="66"/>
  <c r="BB65" i="66"/>
  <c r="BA65" i="66"/>
  <c r="BE65" i="66"/>
  <c r="AX448" i="66"/>
  <c r="AY448" i="66"/>
  <c r="AO135" i="66"/>
  <c r="AN135" i="66"/>
  <c r="BF492" i="66"/>
  <c r="BG492" i="66"/>
  <c r="AN396" i="66"/>
  <c r="AO396" i="66"/>
  <c r="BB438" i="66"/>
  <c r="BA438" i="66"/>
  <c r="BE438" i="66"/>
  <c r="AW274" i="66"/>
  <c r="AV274" i="66"/>
  <c r="AZ274" i="66"/>
  <c r="AY126" i="66"/>
  <c r="AX126" i="66"/>
  <c r="BE167" i="66"/>
  <c r="BB167" i="66"/>
  <c r="BA167" i="66"/>
  <c r="AO123" i="66"/>
  <c r="AN123" i="66"/>
  <c r="AS30" i="66"/>
  <c r="AT30" i="66"/>
  <c r="AW309" i="66"/>
  <c r="AV309" i="66"/>
  <c r="AZ309" i="66"/>
  <c r="AS511" i="66"/>
  <c r="AT511" i="66"/>
  <c r="AQ485" i="66"/>
  <c r="AU485" i="66"/>
  <c r="AR485" i="66"/>
  <c r="AY56" i="66"/>
  <c r="AX56" i="66"/>
  <c r="AY78" i="66"/>
  <c r="AX78" i="66"/>
  <c r="BE329" i="66"/>
  <c r="BB329" i="66"/>
  <c r="BA329" i="66"/>
  <c r="AN330" i="66"/>
  <c r="AO330" i="66"/>
  <c r="AW313" i="66"/>
  <c r="AZ313" i="66"/>
  <c r="AV313" i="66"/>
  <c r="BE190" i="66"/>
  <c r="BB190" i="66"/>
  <c r="BA190" i="66"/>
  <c r="BA80" i="66"/>
  <c r="BE80" i="66"/>
  <c r="BB80" i="66"/>
  <c r="AV187" i="66"/>
  <c r="AZ187" i="66"/>
  <c r="AW187" i="66"/>
  <c r="AO336" i="66"/>
  <c r="AN336" i="66"/>
  <c r="AY62" i="66"/>
  <c r="AX62" i="66"/>
  <c r="AT382" i="66"/>
  <c r="AS382" i="66"/>
  <c r="AT20" i="66"/>
  <c r="AS20" i="66"/>
  <c r="AS180" i="66"/>
  <c r="AT180" i="66"/>
  <c r="AS387" i="66"/>
  <c r="AT387" i="66"/>
  <c r="AV111" i="66"/>
  <c r="AZ111" i="66"/>
  <c r="AW111" i="66"/>
  <c r="AO119" i="66"/>
  <c r="AN119" i="66"/>
  <c r="AV103" i="66"/>
  <c r="AZ103" i="66"/>
  <c r="AW103" i="66"/>
  <c r="AV422" i="66"/>
  <c r="AZ422" i="66"/>
  <c r="AW422" i="66"/>
  <c r="AU366" i="66"/>
  <c r="AQ366" i="66"/>
  <c r="AR366" i="66"/>
  <c r="AX97" i="66"/>
  <c r="AY97" i="66"/>
  <c r="BB324" i="66"/>
  <c r="BA324" i="66"/>
  <c r="BE324" i="66"/>
  <c r="AS28" i="66"/>
  <c r="AT28" i="66"/>
  <c r="AT176" i="66"/>
  <c r="AS176" i="66"/>
  <c r="AS325" i="66"/>
  <c r="AT325" i="66"/>
  <c r="AT399" i="66"/>
  <c r="AS399" i="66"/>
  <c r="AT350" i="66"/>
  <c r="AS350" i="66"/>
  <c r="AV26" i="66"/>
  <c r="AZ26" i="66"/>
  <c r="AW26" i="66"/>
  <c r="AW383" i="66"/>
  <c r="AV383" i="66"/>
  <c r="AZ383" i="66"/>
  <c r="AN21" i="66"/>
  <c r="AO21" i="66"/>
  <c r="AN193" i="66"/>
  <c r="AO193" i="66"/>
  <c r="AS357" i="66"/>
  <c r="AT357" i="66"/>
  <c r="AT247" i="66"/>
  <c r="AS247" i="66"/>
  <c r="BE184" i="66"/>
  <c r="BB184" i="66"/>
  <c r="BA184" i="66"/>
  <c r="AQ237" i="66"/>
  <c r="AU237" i="66"/>
  <c r="AR237" i="66"/>
  <c r="AZ319" i="66"/>
  <c r="AW319" i="66"/>
  <c r="AV319" i="66"/>
  <c r="AQ266" i="66"/>
  <c r="AU266" i="66"/>
  <c r="AR266" i="66"/>
  <c r="AO33" i="66"/>
  <c r="AN33" i="66"/>
  <c r="AO224" i="66"/>
  <c r="AN224" i="66"/>
  <c r="BC171" i="66"/>
  <c r="BD171" i="66"/>
  <c r="AY386" i="66"/>
  <c r="AX386" i="66"/>
  <c r="AO326" i="66"/>
  <c r="AN326" i="66"/>
  <c r="AZ491" i="66"/>
  <c r="AV491" i="66"/>
  <c r="AW491" i="66"/>
  <c r="AY182" i="66"/>
  <c r="AX182" i="66"/>
  <c r="AS7" i="66"/>
  <c r="AT7" i="66"/>
  <c r="AO348" i="66"/>
  <c r="AN348" i="66"/>
  <c r="AT228" i="66"/>
  <c r="AS228" i="66"/>
  <c r="AS459" i="66"/>
  <c r="AT459" i="66"/>
  <c r="AS480" i="66"/>
  <c r="AT480" i="66"/>
  <c r="AQ205" i="66"/>
  <c r="AU205" i="66"/>
  <c r="AR205" i="66"/>
  <c r="AS409" i="66"/>
  <c r="AT409" i="66"/>
  <c r="BE161" i="66"/>
  <c r="BA161" i="66"/>
  <c r="BB161" i="66"/>
  <c r="AR81" i="66"/>
  <c r="AU81" i="66"/>
  <c r="AQ81" i="66"/>
  <c r="AN11" i="66"/>
  <c r="AO11" i="66"/>
  <c r="AT389" i="66"/>
  <c r="AS389" i="66"/>
  <c r="AO283" i="66"/>
  <c r="AN283" i="66"/>
  <c r="AO43" i="66"/>
  <c r="AN43" i="66"/>
  <c r="AT177" i="66"/>
  <c r="AS177" i="66"/>
  <c r="AW238" i="66"/>
  <c r="AZ238" i="66"/>
  <c r="AV238" i="66"/>
  <c r="BB157" i="66"/>
  <c r="BA157" i="66"/>
  <c r="BE157" i="66"/>
  <c r="BA367" i="66"/>
  <c r="BB367" i="66"/>
  <c r="BE367" i="66"/>
  <c r="BA130" i="66"/>
  <c r="BE130" i="66"/>
  <c r="BB130" i="66"/>
  <c r="AO363" i="66"/>
  <c r="AN363" i="66"/>
  <c r="AN302" i="66"/>
  <c r="AO302" i="66"/>
  <c r="AQ487" i="66"/>
  <c r="AU487" i="66"/>
  <c r="AR487" i="66"/>
  <c r="AZ300" i="66"/>
  <c r="AW300" i="66"/>
  <c r="AV300" i="66"/>
  <c r="AT295" i="66"/>
  <c r="AS295" i="66"/>
  <c r="BA72" i="66"/>
  <c r="BE72" i="66"/>
  <c r="BB72" i="66"/>
  <c r="AR406" i="66"/>
  <c r="AU406" i="66"/>
  <c r="AQ406" i="66"/>
  <c r="AQ294" i="66"/>
  <c r="AU294" i="66"/>
  <c r="AR294" i="66"/>
  <c r="AN17" i="66"/>
  <c r="AO17" i="66"/>
  <c r="AT275" i="66"/>
  <c r="AS275" i="66"/>
  <c r="AS493" i="66"/>
  <c r="AT493" i="66"/>
  <c r="AS170" i="66"/>
  <c r="AT170" i="66"/>
  <c r="AT489" i="66"/>
  <c r="AS489" i="66"/>
  <c r="BC201" i="66"/>
  <c r="BD201" i="66"/>
  <c r="BA90" i="66"/>
  <c r="BE90" i="66"/>
  <c r="BB90" i="66"/>
  <c r="AY297" i="66"/>
  <c r="AX297" i="66"/>
  <c r="BB95" i="66"/>
  <c r="BA95" i="66"/>
  <c r="BE95" i="66"/>
  <c r="AW415" i="66"/>
  <c r="AV415" i="66"/>
  <c r="AZ415" i="66"/>
  <c r="AR368" i="66"/>
  <c r="AU368" i="66"/>
  <c r="AQ368" i="66"/>
  <c r="AV345" i="66"/>
  <c r="AW345" i="66"/>
  <c r="AZ345" i="66"/>
  <c r="AZ203" i="66"/>
  <c r="AW203" i="66"/>
  <c r="AV203" i="66"/>
  <c r="AT354" i="66"/>
  <c r="AS354" i="66"/>
  <c r="AU257" i="66"/>
  <c r="AR257" i="66"/>
  <c r="AQ257" i="66"/>
  <c r="AO510" i="66"/>
  <c r="AN510" i="66"/>
  <c r="AQ250" i="66"/>
  <c r="AR250" i="66"/>
  <c r="AU250" i="66"/>
  <c r="AN217" i="66"/>
  <c r="AO217" i="66"/>
  <c r="AX89" i="66"/>
  <c r="AY89" i="66"/>
  <c r="AX139" i="66"/>
  <c r="AY139" i="66"/>
  <c r="BA58" i="66"/>
  <c r="BE58" i="66"/>
  <c r="BB58" i="66"/>
  <c r="AY60" i="66"/>
  <c r="AX60" i="66"/>
  <c r="AS307" i="66"/>
  <c r="AT307" i="66"/>
  <c r="AN5" i="66"/>
  <c r="AO5" i="66"/>
  <c r="AQ369" i="66"/>
  <c r="AU369" i="66"/>
  <c r="AR369" i="66"/>
  <c r="AV454" i="66"/>
  <c r="AW454" i="66"/>
  <c r="AZ454" i="66"/>
  <c r="AS166" i="66"/>
  <c r="AT166" i="66"/>
  <c r="AQ311" i="66"/>
  <c r="AR311" i="66"/>
  <c r="AU311" i="66"/>
  <c r="AT179" i="66"/>
  <c r="AS179" i="66"/>
  <c r="BA132" i="66"/>
  <c r="BE132" i="66"/>
  <c r="BB132" i="66"/>
  <c r="AS351" i="66"/>
  <c r="AT351" i="66"/>
  <c r="BE445" i="66"/>
  <c r="BB445" i="66"/>
  <c r="BA445" i="66"/>
  <c r="AO131" i="66"/>
  <c r="AN131" i="66"/>
  <c r="AQ303" i="66"/>
  <c r="AR303" i="66"/>
  <c r="AU303" i="66"/>
  <c r="AR412" i="66"/>
  <c r="AQ412" i="66"/>
  <c r="AU412" i="66"/>
  <c r="AQ212" i="66"/>
  <c r="AU212" i="66"/>
  <c r="AR212" i="66"/>
  <c r="AV358" i="66"/>
  <c r="AW358" i="66"/>
  <c r="AZ358" i="66"/>
  <c r="AQ322" i="66"/>
  <c r="AU322" i="66"/>
  <c r="AR322" i="66"/>
  <c r="AT219" i="66"/>
  <c r="AS219" i="66"/>
  <c r="AT432" i="66"/>
  <c r="AS432" i="66"/>
  <c r="BE439" i="66"/>
  <c r="BA439" i="66"/>
  <c r="BB439" i="66"/>
  <c r="AN245" i="66"/>
  <c r="AO245" i="66"/>
  <c r="AW204" i="66"/>
  <c r="AZ204" i="66"/>
  <c r="AV204" i="66"/>
  <c r="AY321" i="66"/>
  <c r="AX321" i="66"/>
  <c r="BB109" i="66"/>
  <c r="BA109" i="66"/>
  <c r="BE109" i="66"/>
  <c r="BB155" i="66"/>
  <c r="BA155" i="66"/>
  <c r="BE155" i="66"/>
  <c r="AN174" i="66"/>
  <c r="AO174" i="66"/>
  <c r="AY106" i="66"/>
  <c r="AX106" i="66"/>
  <c r="AR49" i="66"/>
  <c r="AU49" i="66"/>
  <c r="AQ49" i="66"/>
  <c r="BA4" i="66"/>
  <c r="BB4" i="66"/>
  <c r="BE4" i="66"/>
  <c r="AQ384" i="66"/>
  <c r="AU384" i="66"/>
  <c r="AR384" i="66"/>
  <c r="AQ278" i="66"/>
  <c r="AU278" i="66"/>
  <c r="AR278" i="66"/>
  <c r="BA36" i="66"/>
  <c r="BE36" i="66"/>
  <c r="BB36" i="66"/>
  <c r="AS347" i="66"/>
  <c r="AT347" i="66"/>
  <c r="AY431" i="66"/>
  <c r="AX431" i="66"/>
  <c r="AN306" i="66"/>
  <c r="AO306" i="66"/>
  <c r="AS507" i="66"/>
  <c r="AT507" i="66"/>
  <c r="AX35" i="66"/>
  <c r="AY35" i="66"/>
  <c r="AT467" i="66"/>
  <c r="AS467" i="66"/>
  <c r="AY429" i="66"/>
  <c r="AX429" i="66"/>
  <c r="AW281" i="66"/>
  <c r="AV281" i="66"/>
  <c r="AZ281" i="66"/>
  <c r="AS401" i="66"/>
  <c r="AT401" i="66"/>
  <c r="BB77" i="66"/>
  <c r="BA77" i="66"/>
  <c r="BE77" i="66"/>
  <c r="AT301" i="66"/>
  <c r="AS301" i="66"/>
  <c r="AR364" i="66"/>
  <c r="AU364" i="66"/>
  <c r="AQ364" i="66"/>
  <c r="BA128" i="66"/>
  <c r="BE128" i="66"/>
  <c r="BB128" i="66"/>
  <c r="AZ292" i="66"/>
  <c r="AW292" i="66"/>
  <c r="AV292" i="66"/>
  <c r="BA140" i="66"/>
  <c r="BE140" i="66"/>
  <c r="BB140" i="66"/>
  <c r="AY74" i="66"/>
  <c r="AX74" i="66"/>
  <c r="AT8" i="66"/>
  <c r="AS8" i="66"/>
  <c r="AS359" i="66"/>
  <c r="AT359" i="66"/>
  <c r="AO125" i="66"/>
  <c r="AN125" i="66"/>
  <c r="AW343" i="66"/>
  <c r="AV343" i="66"/>
  <c r="AZ343" i="66"/>
  <c r="AR75" i="66"/>
  <c r="AU75" i="66"/>
  <c r="AQ75" i="66"/>
  <c r="AY451" i="66"/>
  <c r="AX451" i="66"/>
  <c r="AX71" i="66"/>
  <c r="AY71" i="66"/>
  <c r="AT352" i="66"/>
  <c r="AS352" i="66"/>
  <c r="AT241" i="66"/>
  <c r="AS241" i="66"/>
  <c r="AV340" i="66"/>
  <c r="AW340" i="66"/>
  <c r="AZ340" i="66"/>
  <c r="AY239" i="66"/>
  <c r="AX239" i="66"/>
  <c r="AS413" i="66"/>
  <c r="AT413" i="66"/>
  <c r="AY48" i="66"/>
  <c r="AX48" i="66"/>
  <c r="AY163" i="66"/>
  <c r="AX163" i="66"/>
  <c r="AS254" i="66"/>
  <c r="AT254" i="66"/>
  <c r="AY514" i="66"/>
  <c r="AX514" i="66"/>
  <c r="BD3" i="66"/>
  <c r="BC3" i="66"/>
  <c r="AT243" i="66"/>
  <c r="AS243" i="66"/>
  <c r="AW395" i="66"/>
  <c r="AZ395" i="66"/>
  <c r="AV395" i="66"/>
  <c r="BA34" i="66"/>
  <c r="BE34" i="66"/>
  <c r="BB34" i="66"/>
  <c r="AV463" i="66"/>
  <c r="AW463" i="66"/>
  <c r="AZ463" i="66"/>
  <c r="AY337" i="66"/>
  <c r="AX337" i="66"/>
  <c r="AO318" i="66"/>
  <c r="AN318" i="66"/>
  <c r="AQ380" i="66"/>
  <c r="AR380" i="66"/>
  <c r="AU380" i="66"/>
  <c r="AU414" i="66"/>
  <c r="AR414" i="66"/>
  <c r="AQ414" i="66"/>
  <c r="BB113" i="66"/>
  <c r="BA113" i="66"/>
  <c r="BE113" i="66"/>
  <c r="AT430" i="66"/>
  <c r="AS430" i="66"/>
  <c r="AS206" i="66"/>
  <c r="AT206" i="66"/>
  <c r="AW289" i="66"/>
  <c r="AV289" i="66"/>
  <c r="AZ289" i="66"/>
  <c r="BE242" i="66"/>
  <c r="BB242" i="66"/>
  <c r="BA242" i="66"/>
  <c r="BA136" i="66"/>
  <c r="BE136" i="66"/>
  <c r="BB136" i="66"/>
  <c r="AN249" i="66"/>
  <c r="AO249" i="66"/>
  <c r="AO121" i="66"/>
  <c r="AN121" i="66"/>
  <c r="BB141" i="66"/>
  <c r="BA141" i="66"/>
  <c r="BE141" i="66"/>
  <c r="AO474" i="66"/>
  <c r="AN474" i="66"/>
  <c r="AX101" i="66"/>
  <c r="AY101" i="66"/>
  <c r="AZ501" i="66"/>
  <c r="AV501" i="66"/>
  <c r="AW501" i="66"/>
  <c r="AO342" i="66"/>
  <c r="AN342" i="66"/>
  <c r="AY108" i="66"/>
  <c r="AX108" i="66"/>
  <c r="AX65" i="66"/>
  <c r="AY65" i="66"/>
  <c r="BB448" i="66"/>
  <c r="BE448" i="66"/>
  <c r="BA448" i="66"/>
  <c r="AR135" i="66"/>
  <c r="AQ135" i="66"/>
  <c r="AU135" i="66"/>
  <c r="BA381" i="66"/>
  <c r="BB381" i="66"/>
  <c r="BE381" i="66"/>
  <c r="AN494" i="66"/>
  <c r="AO494" i="66"/>
  <c r="BA126" i="66"/>
  <c r="BE126" i="66"/>
  <c r="BB126" i="66"/>
  <c r="AN296" i="66"/>
  <c r="AO296" i="66"/>
  <c r="AT340" i="66"/>
  <c r="AS340" i="66"/>
  <c r="AV455" i="66"/>
  <c r="AZ455" i="66"/>
  <c r="AW455" i="66"/>
  <c r="AO117" i="66"/>
  <c r="AN117" i="66"/>
  <c r="AR123" i="66"/>
  <c r="AQ123" i="66"/>
  <c r="AU123" i="66"/>
  <c r="AY244" i="66"/>
  <c r="AX244" i="66"/>
  <c r="AT309" i="66"/>
  <c r="AS309" i="66"/>
  <c r="AO69" i="66"/>
  <c r="AN69" i="66"/>
  <c r="AW470" i="66"/>
  <c r="AV470" i="66"/>
  <c r="AZ470" i="66"/>
  <c r="AV327" i="66"/>
  <c r="AZ327" i="66"/>
  <c r="AW327" i="66"/>
  <c r="AN475" i="66"/>
  <c r="AO475" i="66"/>
  <c r="BA78" i="66"/>
  <c r="BE78" i="66"/>
  <c r="BB78" i="66"/>
  <c r="AW196" i="66"/>
  <c r="AV196" i="66"/>
  <c r="AZ196" i="66"/>
  <c r="AT209" i="66"/>
  <c r="AS209" i="66"/>
  <c r="AT313" i="66"/>
  <c r="AS313" i="66"/>
  <c r="BC434" i="66"/>
  <c r="BD434" i="66"/>
  <c r="AO373" i="66"/>
  <c r="AN373" i="66"/>
  <c r="AY122" i="66"/>
  <c r="AX122" i="66"/>
  <c r="BE163" i="66"/>
  <c r="BB163" i="66"/>
  <c r="BA163" i="66"/>
  <c r="AY80" i="66"/>
  <c r="AX80" i="66"/>
  <c r="AU336" i="66"/>
  <c r="AQ336" i="66"/>
  <c r="AR336" i="66"/>
  <c r="AO23" i="66"/>
  <c r="AN23" i="66"/>
  <c r="AS111" i="66"/>
  <c r="AT111" i="66"/>
  <c r="AV353" i="66"/>
  <c r="AW353" i="66"/>
  <c r="AZ353" i="66"/>
  <c r="AR119" i="66"/>
  <c r="AQ119" i="66"/>
  <c r="AU119" i="66"/>
  <c r="AS103" i="66"/>
  <c r="AT103" i="66"/>
  <c r="AN366" i="66"/>
  <c r="AO366" i="66"/>
  <c r="BB97" i="66"/>
  <c r="BA97" i="66"/>
  <c r="BE97" i="66"/>
  <c r="AS461" i="66"/>
  <c r="AT461" i="66"/>
  <c r="AY398" i="66"/>
  <c r="AX398" i="66"/>
  <c r="AX324" i="66"/>
  <c r="AY324" i="66"/>
  <c r="AZ207" i="66"/>
  <c r="AW207" i="66"/>
  <c r="AV207" i="66"/>
  <c r="AR334" i="66"/>
  <c r="AQ334" i="66"/>
  <c r="AU334" i="66"/>
  <c r="AW176" i="66"/>
  <c r="AV176" i="66"/>
  <c r="AZ176" i="66"/>
  <c r="AX12" i="66"/>
  <c r="AY12" i="66"/>
  <c r="AZ325" i="66"/>
  <c r="AV325" i="66"/>
  <c r="AW325" i="66"/>
  <c r="AO79" i="66"/>
  <c r="AN79" i="66"/>
  <c r="AW399" i="66"/>
  <c r="AZ399" i="66"/>
  <c r="AV399" i="66"/>
  <c r="BA86" i="66"/>
  <c r="BE86" i="66"/>
  <c r="BB86" i="66"/>
  <c r="AV350" i="66"/>
  <c r="AW350" i="66"/>
  <c r="AZ350" i="66"/>
  <c r="AS26" i="66"/>
  <c r="AT26" i="66"/>
  <c r="AT383" i="66"/>
  <c r="AS383" i="66"/>
  <c r="AW466" i="66"/>
  <c r="AV466" i="66"/>
  <c r="AZ466" i="66"/>
  <c r="AQ193" i="66"/>
  <c r="AU193" i="66"/>
  <c r="AR193" i="66"/>
  <c r="AX159" i="66"/>
  <c r="AY159" i="66"/>
  <c r="AO93" i="66"/>
  <c r="AN93" i="66"/>
  <c r="AO87" i="66"/>
  <c r="AN87" i="66"/>
  <c r="AS476" i="66"/>
  <c r="AT476" i="66"/>
  <c r="AS291" i="66"/>
  <c r="AT291" i="66"/>
  <c r="AV436" i="66"/>
  <c r="AW436" i="66"/>
  <c r="AZ436" i="66"/>
  <c r="AN468" i="66"/>
  <c r="AO468" i="66"/>
  <c r="AZ247" i="66"/>
  <c r="AW247" i="66"/>
  <c r="AV247" i="66"/>
  <c r="AS319" i="66"/>
  <c r="AT319" i="66"/>
  <c r="BB53" i="66"/>
  <c r="BA53" i="66"/>
  <c r="BE53" i="66"/>
  <c r="AR33" i="66"/>
  <c r="AU33" i="66"/>
  <c r="AQ33" i="66"/>
  <c r="BF171" i="66"/>
  <c r="BG171" i="66"/>
  <c r="AN286" i="66"/>
  <c r="AO286" i="66"/>
  <c r="AU15" i="66"/>
  <c r="AQ15" i="66"/>
  <c r="AR15" i="66"/>
  <c r="BA386" i="66"/>
  <c r="BB386" i="66"/>
  <c r="BE386" i="66"/>
  <c r="AO67" i="66"/>
  <c r="AN67" i="66"/>
  <c r="AN418" i="66"/>
  <c r="AO418" i="66"/>
  <c r="AN310" i="66"/>
  <c r="AO310" i="66"/>
  <c r="AU348" i="66"/>
  <c r="AR348" i="66"/>
  <c r="AQ348" i="66"/>
  <c r="AZ374" i="66"/>
  <c r="AW374" i="66"/>
  <c r="AV374" i="66"/>
  <c r="AN229" i="66"/>
  <c r="AO229" i="66"/>
  <c r="AW389" i="66"/>
  <c r="AV389" i="66"/>
  <c r="AZ389" i="66"/>
  <c r="AN246" i="66"/>
  <c r="AO246" i="66"/>
  <c r="AR43" i="66"/>
  <c r="AU43" i="66"/>
  <c r="AQ43" i="66"/>
  <c r="AZ177" i="66"/>
  <c r="AW177" i="66"/>
  <c r="AV177" i="66"/>
  <c r="AN414" i="66"/>
  <c r="AO414" i="66"/>
  <c r="AT189" i="66"/>
  <c r="AS189" i="66"/>
  <c r="AZ231" i="66"/>
  <c r="AW231" i="66"/>
  <c r="AV231" i="66"/>
  <c r="AT185" i="66"/>
  <c r="AS185" i="66"/>
  <c r="AY367" i="66"/>
  <c r="AX367" i="66"/>
  <c r="AV424" i="66"/>
  <c r="AW424" i="66"/>
  <c r="AZ424" i="66"/>
  <c r="AQ363" i="66"/>
  <c r="AR363" i="66"/>
  <c r="AU363" i="66"/>
  <c r="AQ391" i="66"/>
  <c r="AR391" i="66"/>
  <c r="AU391" i="66"/>
  <c r="AQ302" i="66"/>
  <c r="AR302" i="66"/>
  <c r="AU302" i="66"/>
  <c r="AR481" i="66"/>
  <c r="AQ481" i="66"/>
  <c r="AU481" i="66"/>
  <c r="AW295" i="66"/>
  <c r="AV295" i="66"/>
  <c r="AZ295" i="66"/>
  <c r="AZ471" i="66"/>
  <c r="AV471" i="66"/>
  <c r="AW471" i="66"/>
  <c r="AW397" i="66"/>
  <c r="AZ397" i="66"/>
  <c r="AV397" i="66"/>
  <c r="BA495" i="66"/>
  <c r="BE495" i="66"/>
  <c r="BB495" i="66"/>
  <c r="AY458" i="66"/>
  <c r="AX458" i="66"/>
  <c r="AT259" i="66"/>
  <c r="AS259" i="66"/>
  <c r="AU420" i="66"/>
  <c r="AR420" i="66"/>
  <c r="AQ420" i="66"/>
  <c r="AY443" i="66"/>
  <c r="AX443" i="66"/>
  <c r="BF201" i="66"/>
  <c r="BG201" i="66"/>
  <c r="AS503" i="66"/>
  <c r="AT503" i="66"/>
  <c r="BA70" i="66"/>
  <c r="BE70" i="66"/>
  <c r="BB70" i="66"/>
  <c r="AS509" i="66"/>
  <c r="AT509" i="66"/>
  <c r="AO51" i="66"/>
  <c r="AN51" i="66"/>
  <c r="AT423" i="66"/>
  <c r="AS423" i="66"/>
  <c r="AN265" i="66"/>
  <c r="AO265" i="66"/>
  <c r="AX95" i="66"/>
  <c r="AY95" i="66"/>
  <c r="AS415" i="66"/>
  <c r="AT415" i="66"/>
  <c r="AQ272" i="66"/>
  <c r="AU272" i="66"/>
  <c r="AR272" i="66"/>
  <c r="AN368" i="66"/>
  <c r="AO368" i="66"/>
  <c r="AS345" i="66"/>
  <c r="AT345" i="66"/>
  <c r="AT269" i="66"/>
  <c r="AS269" i="66"/>
  <c r="AW478" i="66"/>
  <c r="AZ478" i="66"/>
  <c r="AV478" i="66"/>
  <c r="AY172" i="66"/>
  <c r="AX172" i="66"/>
  <c r="AQ217" i="66"/>
  <c r="AR217" i="66"/>
  <c r="AU217" i="66"/>
  <c r="AV512" i="66"/>
  <c r="AW512" i="66"/>
  <c r="AZ512" i="66"/>
  <c r="AY58" i="66"/>
  <c r="AX58" i="66"/>
  <c r="BA60" i="66"/>
  <c r="BE60" i="66"/>
  <c r="BB60" i="66"/>
  <c r="AW307" i="66"/>
  <c r="AZ307" i="66"/>
  <c r="AV307" i="66"/>
  <c r="AU233" i="66"/>
  <c r="AR233" i="66"/>
  <c r="AQ233" i="66"/>
  <c r="AV456" i="66"/>
  <c r="AZ456" i="66"/>
  <c r="AW456" i="66"/>
  <c r="AO508" i="66"/>
  <c r="AN508" i="66"/>
  <c r="AN369" i="66"/>
  <c r="AO369" i="66"/>
  <c r="AN314" i="66"/>
  <c r="AO314" i="66"/>
  <c r="AZ179" i="66"/>
  <c r="AW179" i="66"/>
  <c r="AV179" i="66"/>
  <c r="AS501" i="66"/>
  <c r="AT501" i="66"/>
  <c r="AW293" i="66"/>
  <c r="AV293" i="66"/>
  <c r="AZ293" i="66"/>
  <c r="AY435" i="66"/>
  <c r="AX435" i="66"/>
  <c r="AR131" i="66"/>
  <c r="AQ131" i="66"/>
  <c r="AU131" i="66"/>
  <c r="AV107" i="66"/>
  <c r="AZ107" i="66"/>
  <c r="AW107" i="66"/>
  <c r="BE425" i="66"/>
  <c r="BA425" i="66"/>
  <c r="BB425" i="66"/>
  <c r="AT271" i="66"/>
  <c r="AS271" i="66"/>
  <c r="AV332" i="66"/>
  <c r="AW332" i="66"/>
  <c r="AZ332" i="66"/>
  <c r="BB41" i="66"/>
  <c r="BA41" i="66"/>
  <c r="BE41" i="66"/>
  <c r="AY42" i="66"/>
  <c r="AX42" i="66"/>
  <c r="AR338" i="66"/>
  <c r="AQ338" i="66"/>
  <c r="AU338" i="66"/>
  <c r="AU378" i="66"/>
  <c r="AQ378" i="66"/>
  <c r="AR378" i="66"/>
  <c r="AT25" i="66"/>
  <c r="AS25" i="66"/>
  <c r="AQ245" i="66"/>
  <c r="AU245" i="66"/>
  <c r="AR245" i="66"/>
  <c r="AT204" i="66"/>
  <c r="AS204" i="66"/>
  <c r="AX109" i="66"/>
  <c r="AY109" i="66"/>
  <c r="AZ473" i="66"/>
  <c r="AW473" i="66"/>
  <c r="AV473" i="66"/>
  <c r="AQ174" i="66"/>
  <c r="AU174" i="66"/>
  <c r="AR174" i="66"/>
  <c r="BA106" i="66"/>
  <c r="BE106" i="66"/>
  <c r="BB106" i="66"/>
  <c r="AT285" i="66"/>
  <c r="AS285" i="66"/>
  <c r="AT426" i="66"/>
  <c r="AS426" i="66"/>
  <c r="AN384" i="66"/>
  <c r="AO384" i="66"/>
  <c r="AY186" i="66"/>
  <c r="AX186" i="66"/>
  <c r="AQ365" i="66"/>
  <c r="AU365" i="66"/>
  <c r="AR365" i="66"/>
  <c r="AZ483" i="66"/>
  <c r="AW483" i="66"/>
  <c r="AV483" i="66"/>
  <c r="BB145" i="66"/>
  <c r="BA145" i="66"/>
  <c r="BE145" i="66"/>
  <c r="AY315" i="66"/>
  <c r="AX315" i="66"/>
  <c r="AY142" i="66"/>
  <c r="AX142" i="66"/>
  <c r="BE431" i="66"/>
  <c r="BA431" i="66"/>
  <c r="BB431" i="66"/>
  <c r="AQ306" i="66"/>
  <c r="AU306" i="66"/>
  <c r="AR306" i="66"/>
  <c r="AZ507" i="66"/>
  <c r="AV507" i="66"/>
  <c r="AW507" i="66"/>
  <c r="AZ467" i="66"/>
  <c r="AW467" i="66"/>
  <c r="AV467" i="66"/>
  <c r="AU362" i="66"/>
  <c r="AR362" i="66"/>
  <c r="AQ362" i="66"/>
  <c r="AN288" i="66"/>
  <c r="AO288" i="66"/>
  <c r="BE429" i="66"/>
  <c r="BA429" i="66"/>
  <c r="BB429" i="66"/>
  <c r="BA44" i="66"/>
  <c r="BE44" i="66"/>
  <c r="BB44" i="66"/>
  <c r="BA112" i="66"/>
  <c r="BE112" i="66"/>
  <c r="BB112" i="66"/>
  <c r="AZ304" i="66"/>
  <c r="AW304" i="66"/>
  <c r="AV304" i="66"/>
  <c r="AW401" i="66"/>
  <c r="AZ401" i="66"/>
  <c r="AV401" i="66"/>
  <c r="AS226" i="66"/>
  <c r="AT226" i="66"/>
  <c r="AT164" i="66"/>
  <c r="AS164" i="66"/>
  <c r="AX77" i="66"/>
  <c r="AY77" i="66"/>
  <c r="AN364" i="66"/>
  <c r="AO364" i="66"/>
  <c r="AV462" i="66"/>
  <c r="AW462" i="66"/>
  <c r="AZ462" i="66"/>
  <c r="AT292" i="66"/>
  <c r="AS292" i="66"/>
  <c r="AZ404" i="66"/>
  <c r="AW404" i="66"/>
  <c r="AV404" i="66"/>
  <c r="BB47" i="66"/>
  <c r="BA47" i="66"/>
  <c r="BE47" i="66"/>
  <c r="AR125" i="66"/>
  <c r="AQ125" i="66"/>
  <c r="AU125" i="66"/>
  <c r="AS343" i="66"/>
  <c r="AT343" i="66"/>
  <c r="BB451" i="66"/>
  <c r="BE451" i="66"/>
  <c r="BA451" i="66"/>
  <c r="AS505" i="66"/>
  <c r="AT505" i="66"/>
  <c r="BE263" i="66"/>
  <c r="BB263" i="66"/>
  <c r="BA263" i="66"/>
  <c r="AO488" i="66"/>
  <c r="AN488" i="66"/>
  <c r="AW14" i="66"/>
  <c r="AV14" i="66"/>
  <c r="AZ14" i="66"/>
  <c r="AS194" i="66"/>
  <c r="AT194" i="66"/>
  <c r="BA88" i="66"/>
  <c r="BE88" i="66"/>
  <c r="BB88" i="66"/>
  <c r="AS202" i="66"/>
  <c r="AT202" i="66"/>
  <c r="AS317" i="66"/>
  <c r="AT317" i="66"/>
  <c r="AY68" i="66"/>
  <c r="AX68" i="66"/>
  <c r="AT252" i="66"/>
  <c r="AS252" i="66"/>
  <c r="AY156" i="66"/>
  <c r="AX156" i="66"/>
  <c r="AN376" i="66"/>
  <c r="AO376" i="66"/>
  <c r="AO115" i="66"/>
  <c r="AN115" i="66"/>
  <c r="BB147" i="66"/>
  <c r="BA147" i="66"/>
  <c r="BE147" i="66"/>
  <c r="AT316" i="66"/>
  <c r="AS316" i="66"/>
  <c r="BF284" i="66"/>
  <c r="BG284" i="66"/>
  <c r="AW335" i="66"/>
  <c r="AV335" i="66"/>
  <c r="AZ335" i="66"/>
  <c r="AN312" i="66"/>
  <c r="AO312" i="66"/>
  <c r="AZ509" i="66"/>
  <c r="AV509" i="66"/>
  <c r="AW509" i="66"/>
  <c r="AT390" i="66"/>
  <c r="AS390" i="66"/>
  <c r="AS405" i="66"/>
  <c r="AT405" i="66"/>
  <c r="AS456" i="66"/>
  <c r="AT456" i="66"/>
  <c r="BA82" i="66"/>
  <c r="BE82" i="66"/>
  <c r="BB82" i="66"/>
  <c r="BA152" i="66"/>
  <c r="BE152" i="66"/>
  <c r="BB152" i="66"/>
  <c r="BA134" i="66"/>
  <c r="BE134" i="66"/>
  <c r="BB134" i="66"/>
  <c r="AY38" i="66"/>
  <c r="AX38" i="66"/>
  <c r="AV25" i="66"/>
  <c r="AW25" i="66"/>
  <c r="AZ25" i="66"/>
  <c r="BE486" i="66"/>
  <c r="BA486" i="66"/>
  <c r="BB486" i="66"/>
  <c r="BB71" i="66"/>
  <c r="BA71" i="66"/>
  <c r="BE71" i="66"/>
  <c r="AX263" i="66"/>
  <c r="AY263" i="66"/>
  <c r="AX381" i="66"/>
  <c r="AY381" i="66"/>
  <c r="BA64" i="66"/>
  <c r="BE64" i="66"/>
  <c r="BB64" i="66"/>
  <c r="AS214" i="66"/>
  <c r="AT214" i="66"/>
  <c r="AZ195" i="66"/>
  <c r="AW195" i="66"/>
  <c r="AV195" i="66"/>
  <c r="AY167" i="66"/>
  <c r="AX167" i="66"/>
  <c r="AU296" i="66"/>
  <c r="AR296" i="66"/>
  <c r="AQ296" i="66"/>
  <c r="AT472" i="66"/>
  <c r="AS472" i="66"/>
  <c r="AS455" i="66"/>
  <c r="AT455" i="66"/>
  <c r="AR117" i="66"/>
  <c r="AQ117" i="66"/>
  <c r="AU117" i="66"/>
  <c r="AO85" i="66"/>
  <c r="AN85" i="66"/>
  <c r="BE198" i="66"/>
  <c r="BB198" i="66"/>
  <c r="BA198" i="66"/>
  <c r="AR69" i="66"/>
  <c r="AU69" i="66"/>
  <c r="AQ69" i="66"/>
  <c r="AS470" i="66"/>
  <c r="AT470" i="66"/>
  <c r="AQ379" i="66"/>
  <c r="AR379" i="66"/>
  <c r="AU379" i="66"/>
  <c r="AN485" i="66"/>
  <c r="AO485" i="66"/>
  <c r="AS327" i="66"/>
  <c r="AT327" i="66"/>
  <c r="AU475" i="66"/>
  <c r="AR475" i="66"/>
  <c r="AQ475" i="66"/>
  <c r="AS361" i="66"/>
  <c r="AT361" i="66"/>
  <c r="AS196" i="66"/>
  <c r="AT196" i="66"/>
  <c r="AZ209" i="66"/>
  <c r="AV209" i="66"/>
  <c r="AW209" i="66"/>
  <c r="AR330" i="66"/>
  <c r="AQ330" i="66"/>
  <c r="AU330" i="66"/>
  <c r="BB151" i="66"/>
  <c r="BA151" i="66"/>
  <c r="BE151" i="66"/>
  <c r="AT255" i="66"/>
  <c r="AS255" i="66"/>
  <c r="BA122" i="66"/>
  <c r="BE122" i="66"/>
  <c r="BB122" i="66"/>
  <c r="AY333" i="66"/>
  <c r="AX333" i="66"/>
  <c r="AY190" i="66"/>
  <c r="AX190" i="66"/>
  <c r="AW305" i="66"/>
  <c r="AV305" i="66"/>
  <c r="AZ305" i="66"/>
  <c r="AT187" i="66"/>
  <c r="AS187" i="66"/>
  <c r="AN268" i="66"/>
  <c r="AO268" i="66"/>
  <c r="BE419" i="66"/>
  <c r="BB419" i="66"/>
  <c r="BA419" i="66"/>
  <c r="AQ372" i="66"/>
  <c r="AR372" i="66"/>
  <c r="AU372" i="66"/>
  <c r="BB27" i="66"/>
  <c r="BA27" i="66"/>
  <c r="BE27" i="66"/>
  <c r="AS353" i="66"/>
  <c r="AT353" i="66"/>
  <c r="AV461" i="66"/>
  <c r="AW461" i="66"/>
  <c r="AZ461" i="66"/>
  <c r="BE398" i="66"/>
  <c r="BA398" i="66"/>
  <c r="BB398" i="66"/>
  <c r="AV349" i="66"/>
  <c r="AW349" i="66"/>
  <c r="AZ349" i="66"/>
  <c r="AO506" i="66"/>
  <c r="AN506" i="66"/>
  <c r="AY138" i="66"/>
  <c r="AX138" i="66"/>
  <c r="AN223" i="66"/>
  <c r="AO223" i="66"/>
  <c r="AW192" i="66"/>
  <c r="AV192" i="66"/>
  <c r="AZ192" i="66"/>
  <c r="BG3" i="66"/>
  <c r="BF3" i="66"/>
  <c r="AR79" i="66"/>
  <c r="AU79" i="66"/>
  <c r="AQ79" i="66"/>
  <c r="AY86" i="66"/>
  <c r="AX86" i="66"/>
  <c r="AS466" i="66"/>
  <c r="AT466" i="66"/>
  <c r="AQ258" i="66"/>
  <c r="AU258" i="66"/>
  <c r="AR258" i="66"/>
  <c r="AO63" i="66"/>
  <c r="AN63" i="66"/>
  <c r="AR93" i="66"/>
  <c r="AU93" i="66"/>
  <c r="AQ93" i="66"/>
  <c r="AR87" i="66"/>
  <c r="AU87" i="66"/>
  <c r="AQ87" i="66"/>
  <c r="AW476" i="66"/>
  <c r="AZ476" i="66"/>
  <c r="AV476" i="66"/>
  <c r="AW291" i="66"/>
  <c r="AZ291" i="66"/>
  <c r="AV291" i="66"/>
  <c r="AQ200" i="66"/>
  <c r="AU200" i="66"/>
  <c r="AR200" i="66"/>
  <c r="BA68" i="66"/>
  <c r="BE68" i="66"/>
  <c r="BB68" i="66"/>
  <c r="AQ468" i="66"/>
  <c r="AR468" i="66"/>
  <c r="AU468" i="66"/>
  <c r="AY184" i="66"/>
  <c r="AX184" i="66"/>
  <c r="AN237" i="66"/>
  <c r="AO237" i="66"/>
  <c r="AW252" i="66"/>
  <c r="AV252" i="66"/>
  <c r="AZ252" i="66"/>
  <c r="AX53" i="66"/>
  <c r="AY53" i="66"/>
  <c r="BB31" i="66"/>
  <c r="BA31" i="66"/>
  <c r="BE31" i="66"/>
  <c r="AS463" i="66"/>
  <c r="AT463" i="66"/>
  <c r="AN15" i="66"/>
  <c r="AO15" i="66"/>
  <c r="AO504" i="66"/>
  <c r="AN504" i="66"/>
  <c r="AQ326" i="66"/>
  <c r="AR326" i="66"/>
  <c r="AU326" i="66"/>
  <c r="AQ376" i="66"/>
  <c r="AR376" i="66"/>
  <c r="AU376" i="66"/>
  <c r="AR67" i="66"/>
  <c r="AU67" i="66"/>
  <c r="AQ67" i="66"/>
  <c r="AQ310" i="66"/>
  <c r="AU310" i="66"/>
  <c r="AR310" i="66"/>
  <c r="AN299" i="66"/>
  <c r="AO299" i="66"/>
  <c r="BB29" i="66"/>
  <c r="BA29" i="66"/>
  <c r="BE29" i="66"/>
  <c r="BA40" i="66"/>
  <c r="BE40" i="66"/>
  <c r="BB40" i="66"/>
  <c r="BE222" i="66"/>
  <c r="BB222" i="66"/>
  <c r="BA222" i="66"/>
  <c r="AT374" i="66"/>
  <c r="AS374" i="66"/>
  <c r="AR229" i="66"/>
  <c r="AQ229" i="66"/>
  <c r="AU229" i="66"/>
  <c r="AY116" i="66"/>
  <c r="AX116" i="66"/>
  <c r="AQ246" i="66"/>
  <c r="AU246" i="66"/>
  <c r="AR246" i="66"/>
  <c r="AT346" i="66"/>
  <c r="AS346" i="66"/>
  <c r="BB153" i="66"/>
  <c r="BA153" i="66"/>
  <c r="BE153" i="66"/>
  <c r="AW482" i="66"/>
  <c r="AV482" i="66"/>
  <c r="AZ482" i="66"/>
  <c r="AW484" i="66"/>
  <c r="AZ484" i="66"/>
  <c r="AV484" i="66"/>
  <c r="AX157" i="66"/>
  <c r="AY157" i="66"/>
  <c r="AV189" i="66"/>
  <c r="AZ189" i="66"/>
  <c r="AW189" i="66"/>
  <c r="AV185" i="66"/>
  <c r="AZ185" i="66"/>
  <c r="AW185" i="66"/>
  <c r="AO391" i="66"/>
  <c r="AN391" i="66"/>
  <c r="AZ251" i="66"/>
  <c r="AW251" i="66"/>
  <c r="AV251" i="66"/>
  <c r="AS397" i="66"/>
  <c r="AT397" i="66"/>
  <c r="AN294" i="66"/>
  <c r="AO294" i="66"/>
  <c r="BD284" i="66"/>
  <c r="BC284" i="66"/>
  <c r="BE458" i="66"/>
  <c r="BB458" i="66"/>
  <c r="BA458" i="66"/>
  <c r="AY452" i="66"/>
  <c r="AX452" i="66"/>
  <c r="AZ259" i="66"/>
  <c r="AW259" i="66"/>
  <c r="AV259" i="66"/>
  <c r="AW206" i="66"/>
  <c r="AZ206" i="66"/>
  <c r="AV206" i="66"/>
  <c r="AT289" i="66"/>
  <c r="AS289" i="66"/>
  <c r="AZ499" i="66"/>
  <c r="AW499" i="66"/>
  <c r="AV499" i="66"/>
  <c r="AZ402" i="66"/>
  <c r="AV402" i="66"/>
  <c r="AW402" i="66"/>
  <c r="AY158" i="66"/>
  <c r="AX158" i="66"/>
  <c r="AO497" i="66"/>
  <c r="AN497" i="66"/>
  <c r="AY136" i="66"/>
  <c r="AX136" i="66"/>
  <c r="AZ503" i="66"/>
  <c r="AV503" i="66"/>
  <c r="AW503" i="66"/>
  <c r="AY70" i="66"/>
  <c r="AX70" i="66"/>
  <c r="AR51" i="66"/>
  <c r="AU51" i="66"/>
  <c r="AQ51" i="66"/>
  <c r="AZ423" i="66"/>
  <c r="AW423" i="66"/>
  <c r="AV423" i="66"/>
  <c r="AW240" i="66"/>
  <c r="AV240" i="66"/>
  <c r="AZ240" i="66"/>
  <c r="AQ265" i="66"/>
  <c r="AU265" i="66"/>
  <c r="AR265" i="66"/>
  <c r="AS421" i="66"/>
  <c r="AT421" i="66"/>
  <c r="AZ269" i="66"/>
  <c r="AW269" i="66"/>
  <c r="AV269" i="66"/>
  <c r="AV354" i="66"/>
  <c r="AW354" i="66"/>
  <c r="AZ354" i="66"/>
  <c r="AT410" i="66"/>
  <c r="AS410" i="66"/>
  <c r="AS478" i="66"/>
  <c r="AT478" i="66"/>
  <c r="AU510" i="66"/>
  <c r="AQ510" i="66"/>
  <c r="AR510" i="66"/>
  <c r="AN469" i="66"/>
  <c r="AO469" i="66"/>
  <c r="BB105" i="66"/>
  <c r="BA105" i="66"/>
  <c r="BE105" i="66"/>
  <c r="AW405" i="66"/>
  <c r="AZ405" i="66"/>
  <c r="AV405" i="66"/>
  <c r="AQ474" i="66"/>
  <c r="AR474" i="66"/>
  <c r="AU474" i="66"/>
  <c r="AN233" i="66"/>
  <c r="AO233" i="66"/>
  <c r="BB101" i="66"/>
  <c r="BA101" i="66"/>
  <c r="BE101" i="66"/>
  <c r="AU5" i="66"/>
  <c r="AR5" i="66"/>
  <c r="AQ5" i="66"/>
  <c r="AT168" i="66"/>
  <c r="AS168" i="66"/>
  <c r="AY152" i="66"/>
  <c r="AX152" i="66"/>
  <c r="BE407" i="66"/>
  <c r="BB407" i="66"/>
  <c r="BA407" i="66"/>
  <c r="AO39" i="66"/>
  <c r="AN39" i="66"/>
  <c r="AO502" i="66"/>
  <c r="AN502" i="66"/>
  <c r="AT293" i="66"/>
  <c r="AS293" i="66"/>
  <c r="BE435" i="66"/>
  <c r="BA435" i="66"/>
  <c r="BB435" i="66"/>
  <c r="AY114" i="66"/>
  <c r="AX114" i="66"/>
  <c r="AY134" i="66"/>
  <c r="AX134" i="66"/>
  <c r="AS107" i="66"/>
  <c r="AT107" i="66"/>
  <c r="AO212" i="66"/>
  <c r="AN212" i="66"/>
  <c r="BA46" i="66"/>
  <c r="BE46" i="66"/>
  <c r="BB46" i="66"/>
  <c r="AZ271" i="66"/>
  <c r="AW271" i="66"/>
  <c r="AV271" i="66"/>
  <c r="BA38" i="66"/>
  <c r="BE38" i="66"/>
  <c r="BB38" i="66"/>
  <c r="BB143" i="66"/>
  <c r="BA143" i="66"/>
  <c r="BE143" i="66"/>
  <c r="BA108" i="66"/>
  <c r="BE108" i="66"/>
  <c r="BB108" i="66"/>
  <c r="AN253" i="66"/>
  <c r="AO253" i="66"/>
  <c r="AX41" i="66"/>
  <c r="AY41" i="66"/>
  <c r="BA42" i="66"/>
  <c r="BE42" i="66"/>
  <c r="BB42" i="66"/>
  <c r="AY54" i="66"/>
  <c r="AX54" i="66"/>
  <c r="AN378" i="66"/>
  <c r="AO378" i="66"/>
  <c r="AY439" i="66"/>
  <c r="AX439" i="66"/>
  <c r="BE321" i="66"/>
  <c r="BB321" i="66"/>
  <c r="BA321" i="66"/>
  <c r="AN267" i="66"/>
  <c r="AO267" i="66"/>
  <c r="AV428" i="66"/>
  <c r="AZ428" i="66"/>
  <c r="AW428" i="66"/>
  <c r="AX155" i="66"/>
  <c r="AY155" i="66"/>
  <c r="AY154" i="66"/>
  <c r="AX154" i="66"/>
  <c r="AW236" i="66"/>
  <c r="AV236" i="66"/>
  <c r="AZ236" i="66"/>
  <c r="AW285" i="66"/>
  <c r="AV285" i="66"/>
  <c r="AZ285" i="66"/>
  <c r="AV426" i="66"/>
  <c r="AW426" i="66"/>
  <c r="AZ426" i="66"/>
  <c r="AW232" i="66"/>
  <c r="AV232" i="66"/>
  <c r="AZ232" i="66"/>
  <c r="AO55" i="66"/>
  <c r="AN55" i="66"/>
  <c r="AT483" i="66"/>
  <c r="AS483" i="66"/>
  <c r="AV162" i="66"/>
  <c r="AW162" i="66"/>
  <c r="AZ162" i="66"/>
  <c r="AT276" i="66"/>
  <c r="AS276" i="66"/>
  <c r="BA142" i="66"/>
  <c r="BE142" i="66"/>
  <c r="BB142" i="66"/>
  <c r="AO127" i="66"/>
  <c r="AN127" i="66"/>
  <c r="AS188" i="66"/>
  <c r="AT188" i="66"/>
  <c r="AV513" i="66"/>
  <c r="AZ513" i="66"/>
  <c r="AW513" i="66"/>
  <c r="AY44" i="66"/>
  <c r="AX44" i="66"/>
  <c r="BB149" i="66"/>
  <c r="BA149" i="66"/>
  <c r="BE149" i="66"/>
  <c r="AY112" i="66"/>
  <c r="AX112" i="66"/>
  <c r="AT304" i="66"/>
  <c r="AS304" i="66"/>
  <c r="AW226" i="66"/>
  <c r="AZ226" i="66"/>
  <c r="AV226" i="66"/>
  <c r="AY124" i="66"/>
  <c r="AX124" i="66"/>
  <c r="AV164" i="66"/>
  <c r="AZ164" i="66"/>
  <c r="AW164" i="66"/>
  <c r="AY110" i="66"/>
  <c r="AX110" i="66"/>
  <c r="AT416" i="66"/>
  <c r="AS416" i="66"/>
  <c r="AT404" i="66"/>
  <c r="AS404" i="66"/>
  <c r="AY98" i="66"/>
  <c r="AX98" i="66"/>
  <c r="AY66" i="66"/>
  <c r="AX66" i="66"/>
  <c r="AX47" i="66"/>
  <c r="AY47" i="66"/>
  <c r="AW403" i="66"/>
  <c r="AV403" i="66"/>
  <c r="AZ403" i="66"/>
  <c r="AY64" i="66"/>
  <c r="AX64" i="66"/>
  <c r="AW214" i="66"/>
  <c r="AZ214" i="66"/>
  <c r="AV214" i="66"/>
  <c r="AX198" i="66"/>
  <c r="AY198" i="66"/>
  <c r="AT305" i="66"/>
  <c r="AS305" i="66"/>
  <c r="AU23" i="66"/>
  <c r="AR23" i="66"/>
  <c r="AQ23" i="66"/>
  <c r="AQ268" i="66"/>
  <c r="AU268" i="66"/>
  <c r="AR268" i="66"/>
  <c r="AZ465" i="66"/>
  <c r="AV465" i="66"/>
  <c r="AW465" i="66"/>
  <c r="AS349" i="66"/>
  <c r="AT349" i="66"/>
  <c r="BA138" i="66"/>
  <c r="BE138" i="66"/>
  <c r="BB138" i="66"/>
  <c r="AU223" i="66"/>
  <c r="AR223" i="66"/>
  <c r="AQ223" i="66"/>
  <c r="AT436" i="66"/>
  <c r="AS436" i="66"/>
  <c r="AY31" i="66"/>
  <c r="AX31" i="66"/>
  <c r="AY40" i="66"/>
  <c r="AX40" i="66"/>
  <c r="BA116" i="66"/>
  <c r="BE116" i="66"/>
  <c r="BB116" i="66"/>
  <c r="AT484" i="66"/>
  <c r="AS484" i="66"/>
  <c r="AT424" i="66"/>
  <c r="AS424" i="66"/>
  <c r="AT251" i="66"/>
  <c r="AS251" i="66"/>
  <c r="AX495" i="66"/>
  <c r="AY495" i="66"/>
  <c r="BE452" i="66"/>
  <c r="BB452" i="66"/>
  <c r="BA452" i="66"/>
  <c r="AS464" i="66"/>
  <c r="AT464" i="66"/>
  <c r="AT499" i="66"/>
  <c r="AS499" i="66"/>
  <c r="BA158" i="66"/>
  <c r="BE158" i="66"/>
  <c r="BB158" i="66"/>
  <c r="AW421" i="66"/>
  <c r="AV421" i="66"/>
  <c r="AZ421" i="66"/>
  <c r="AU13" i="66"/>
  <c r="AR13" i="66"/>
  <c r="AQ13" i="66"/>
  <c r="AX105" i="66"/>
  <c r="AY105" i="66"/>
  <c r="AQ508" i="66"/>
  <c r="AR508" i="66"/>
  <c r="AU508" i="66"/>
  <c r="AU314" i="66"/>
  <c r="AQ314" i="66"/>
  <c r="AR314" i="66"/>
  <c r="AY407" i="66"/>
  <c r="AX407" i="66"/>
  <c r="AN199" i="66"/>
  <c r="AO199" i="66"/>
  <c r="AV440" i="66"/>
  <c r="AW440" i="66"/>
  <c r="AZ440" i="66"/>
  <c r="AT287" i="66"/>
  <c r="AS287" i="66"/>
  <c r="AN270" i="66"/>
  <c r="AO270" i="66"/>
  <c r="BA50" i="66"/>
  <c r="BE50" i="66"/>
  <c r="BB50" i="66"/>
  <c r="BA154" i="66"/>
  <c r="BE154" i="66"/>
  <c r="BB154" i="66"/>
  <c r="BA52" i="66"/>
  <c r="BE52" i="66"/>
  <c r="BB52" i="66"/>
  <c r="AR55" i="66"/>
  <c r="AU55" i="66"/>
  <c r="AQ55" i="66"/>
  <c r="AX145" i="66"/>
  <c r="AY145" i="66"/>
  <c r="AT197" i="66"/>
  <c r="AS197" i="66"/>
  <c r="AZ498" i="66"/>
  <c r="AV498" i="66"/>
  <c r="AW498" i="66"/>
  <c r="AT178" i="66"/>
  <c r="AS178" i="66"/>
  <c r="AR127" i="66"/>
  <c r="AQ127" i="66"/>
  <c r="AU127" i="66"/>
  <c r="AO356" i="66"/>
  <c r="AN356" i="66"/>
  <c r="AX486" i="66"/>
  <c r="AY486" i="66"/>
  <c r="AU298" i="66"/>
  <c r="AR298" i="66"/>
  <c r="AQ298" i="66"/>
  <c r="AY92" i="66"/>
  <c r="AX92" i="66"/>
  <c r="BA120" i="66"/>
  <c r="BE120" i="66"/>
  <c r="BB120" i="66"/>
  <c r="AV460" i="66"/>
  <c r="AW460" i="66"/>
  <c r="AZ460" i="66"/>
  <c r="AT403" i="66"/>
  <c r="AS403" i="66"/>
  <c r="BD492" i="66"/>
  <c r="BC492" i="66"/>
  <c r="AV352" i="66"/>
  <c r="AW352" i="66"/>
  <c r="AZ352" i="66"/>
  <c r="AT195" i="66"/>
  <c r="AS195" i="66"/>
  <c r="AY118" i="66"/>
  <c r="AX118" i="66"/>
  <c r="AZ241" i="66"/>
  <c r="AV241" i="66"/>
  <c r="AW241" i="66"/>
  <c r="AZ280" i="66"/>
  <c r="AW280" i="66"/>
  <c r="AV280" i="66"/>
  <c r="AO45" i="66"/>
  <c r="AN45" i="66"/>
  <c r="AS14" i="66"/>
  <c r="AT14" i="66"/>
  <c r="BA239" i="66"/>
  <c r="BE239" i="66"/>
  <c r="BB239" i="66"/>
  <c r="AT490" i="66"/>
  <c r="AS490" i="66"/>
  <c r="BB453" i="66"/>
  <c r="BE453" i="66"/>
  <c r="BA453" i="66"/>
  <c r="AS385" i="66"/>
  <c r="AT385" i="66"/>
  <c r="BA56" i="66"/>
  <c r="BE56" i="66"/>
  <c r="BB56" i="66"/>
  <c r="AY329" i="66"/>
  <c r="AX329" i="66"/>
  <c r="AW413" i="66"/>
  <c r="AZ413" i="66"/>
  <c r="AV413" i="66"/>
  <c r="AX151" i="66"/>
  <c r="AY151" i="66"/>
  <c r="BA48" i="66"/>
  <c r="BE48" i="66"/>
  <c r="BB48" i="66"/>
  <c r="AW194" i="66"/>
  <c r="AZ194" i="66"/>
  <c r="AV194" i="66"/>
  <c r="BE333" i="66"/>
  <c r="BB333" i="66"/>
  <c r="BA333" i="66"/>
  <c r="AY88" i="66"/>
  <c r="AX88" i="66"/>
  <c r="AZ382" i="66"/>
  <c r="AW382" i="66"/>
  <c r="AV382" i="66"/>
  <c r="AS32" i="66"/>
  <c r="AT32" i="66"/>
  <c r="AW375" i="66"/>
  <c r="AV375" i="66"/>
  <c r="AZ375" i="66"/>
  <c r="AT465" i="66"/>
  <c r="AS465" i="66"/>
  <c r="AW254" i="66"/>
  <c r="AZ254" i="66"/>
  <c r="AV254" i="66"/>
  <c r="AT422" i="66"/>
  <c r="AS422" i="66"/>
  <c r="AY84" i="66"/>
  <c r="AX84" i="66"/>
  <c r="BB514" i="66"/>
  <c r="BA514" i="66"/>
  <c r="BE514" i="66"/>
  <c r="AT191" i="66"/>
  <c r="AS191" i="66"/>
  <c r="AO57" i="66"/>
  <c r="AN57" i="66"/>
  <c r="AQ506" i="66"/>
  <c r="AR506" i="66"/>
  <c r="AU506" i="66"/>
  <c r="AO137" i="66"/>
  <c r="AN137" i="66"/>
  <c r="AO133" i="66"/>
  <c r="AN133" i="66"/>
  <c r="AV355" i="66"/>
  <c r="AW355" i="66"/>
  <c r="AZ355" i="66"/>
  <c r="AN211" i="66"/>
  <c r="AO211" i="66"/>
  <c r="AN19" i="66"/>
  <c r="AO19" i="66"/>
  <c r="AW202" i="66"/>
  <c r="AZ202" i="66"/>
  <c r="AV202" i="66"/>
  <c r="BE447" i="66"/>
  <c r="BA447" i="66"/>
  <c r="BB447" i="66"/>
  <c r="AS331" i="66"/>
  <c r="AT331" i="66"/>
  <c r="AX59" i="66"/>
  <c r="AY59" i="66"/>
  <c r="AS24" i="66"/>
  <c r="AT24" i="66"/>
  <c r="BF213" i="66"/>
  <c r="BG213" i="66"/>
  <c r="AW18" i="66"/>
  <c r="AV18" i="66"/>
  <c r="AZ18" i="66"/>
  <c r="AV317" i="66"/>
  <c r="AW317" i="66"/>
  <c r="AZ317" i="66"/>
  <c r="AO200" i="66"/>
  <c r="AN200" i="66"/>
  <c r="AT395" i="66"/>
  <c r="AS395" i="66"/>
  <c r="AO10" i="66"/>
  <c r="AN10" i="66"/>
  <c r="AN282" i="66"/>
  <c r="AO282" i="66"/>
  <c r="AT248" i="66"/>
  <c r="AS248" i="66"/>
  <c r="AQ224" i="66"/>
  <c r="AU224" i="66"/>
  <c r="AR224" i="66"/>
  <c r="BA156" i="66"/>
  <c r="BE156" i="66"/>
  <c r="BB156" i="66"/>
  <c r="AY34" i="66"/>
  <c r="AX34" i="66"/>
  <c r="AT215" i="66"/>
  <c r="AS215" i="66"/>
  <c r="AQ504" i="66"/>
  <c r="AR504" i="66"/>
  <c r="AU504" i="66"/>
  <c r="AW22" i="66"/>
  <c r="AV22" i="66"/>
  <c r="AZ22" i="66"/>
  <c r="AT491" i="66"/>
  <c r="AS491" i="66"/>
  <c r="BB182" i="66"/>
  <c r="BA182" i="66"/>
  <c r="BE182" i="66"/>
  <c r="AV459" i="66"/>
  <c r="AW459" i="66"/>
  <c r="AZ459" i="66"/>
  <c r="AX222" i="66"/>
  <c r="AY222" i="66"/>
  <c r="AO344" i="66"/>
  <c r="AN344" i="66"/>
  <c r="AO99" i="66"/>
  <c r="AN99" i="66"/>
  <c r="AZ235" i="66"/>
  <c r="AW235" i="66"/>
  <c r="AV235" i="66"/>
  <c r="AY442" i="66"/>
  <c r="AX442" i="66"/>
  <c r="AQ283" i="66"/>
  <c r="AU283" i="66"/>
  <c r="AR283" i="66"/>
  <c r="AS323" i="66"/>
  <c r="AT323" i="66"/>
  <c r="AV346" i="66"/>
  <c r="AW346" i="66"/>
  <c r="AZ346" i="66"/>
  <c r="AN380" i="66"/>
  <c r="AO380" i="66"/>
  <c r="AX153" i="66"/>
  <c r="AY153" i="66"/>
  <c r="AR115" i="66"/>
  <c r="AQ115" i="66"/>
  <c r="AU115" i="66"/>
  <c r="AR360" i="66"/>
  <c r="AU360" i="66"/>
  <c r="AQ360" i="66"/>
  <c r="AN400" i="66"/>
  <c r="AO400" i="66"/>
  <c r="AX113" i="66"/>
  <c r="AY113" i="66"/>
  <c r="AN487" i="66"/>
  <c r="AO487" i="66"/>
  <c r="AY227" i="66"/>
  <c r="AX227" i="66"/>
  <c r="AV430" i="66"/>
  <c r="AZ430" i="66"/>
  <c r="AW430" i="66"/>
  <c r="AQ500" i="66"/>
  <c r="AU500" i="66"/>
  <c r="AR500" i="66"/>
  <c r="AV316" i="66"/>
  <c r="AW316" i="66"/>
  <c r="AZ316" i="66"/>
  <c r="BA104" i="66"/>
  <c r="BE104" i="66"/>
  <c r="BB104" i="66"/>
  <c r="AW16" i="66"/>
  <c r="AV16" i="66"/>
  <c r="AZ16" i="66"/>
  <c r="BE210" i="66"/>
  <c r="BB210" i="66"/>
  <c r="BA210" i="66"/>
  <c r="AS234" i="66"/>
  <c r="AT234" i="66"/>
  <c r="AS335" i="66"/>
  <c r="AT335" i="66"/>
  <c r="AW464" i="66"/>
  <c r="AZ464" i="66"/>
  <c r="AV464" i="66"/>
  <c r="AT444" i="66"/>
  <c r="AS444" i="66"/>
  <c r="AU312" i="66"/>
  <c r="AR312" i="66"/>
  <c r="AQ312" i="66"/>
  <c r="AY146" i="66"/>
  <c r="AX146" i="66"/>
  <c r="AY96" i="66"/>
  <c r="AX96" i="66"/>
  <c r="AW371" i="66"/>
  <c r="AZ371" i="66"/>
  <c r="AV371" i="66"/>
  <c r="BB83" i="66"/>
  <c r="BA83" i="66"/>
  <c r="BE83" i="66"/>
  <c r="BA94" i="66"/>
  <c r="BE94" i="66"/>
  <c r="BB94" i="66"/>
  <c r="AO61" i="66"/>
  <c r="AN61" i="66"/>
  <c r="BA297" i="66"/>
  <c r="BE297" i="66"/>
  <c r="BB297" i="66"/>
  <c r="AV328" i="66"/>
  <c r="AW328" i="66"/>
  <c r="AZ328" i="66"/>
  <c r="AO37" i="66"/>
  <c r="AN37" i="66"/>
  <c r="AQ249" i="66"/>
  <c r="AR249" i="66"/>
  <c r="AU249" i="66"/>
  <c r="AU290" i="66"/>
  <c r="AR290" i="66"/>
  <c r="AQ290" i="66"/>
  <c r="AY150" i="66"/>
  <c r="AX150" i="66"/>
  <c r="AR121" i="66"/>
  <c r="AQ121" i="66"/>
  <c r="AU121" i="66"/>
  <c r="AO73" i="66"/>
  <c r="AN73" i="66"/>
  <c r="AV410" i="66"/>
  <c r="AZ410" i="66"/>
  <c r="AW410" i="66"/>
  <c r="AY427" i="66"/>
  <c r="AX427" i="66"/>
  <c r="AQ469" i="66"/>
  <c r="AR469" i="66"/>
  <c r="AU469" i="66"/>
  <c r="BB139" i="66"/>
  <c r="BA139" i="66"/>
  <c r="BE139" i="66"/>
  <c r="AZ277" i="66"/>
  <c r="AW277" i="66"/>
  <c r="AV277" i="66"/>
  <c r="AT273" i="66"/>
  <c r="AS273" i="66"/>
  <c r="AY82" i="66"/>
  <c r="AX82" i="66"/>
  <c r="AV166" i="66"/>
  <c r="AW166" i="66"/>
  <c r="AZ166" i="66"/>
  <c r="AT256" i="66"/>
  <c r="AS256" i="66"/>
  <c r="AQ502" i="66"/>
  <c r="AR502" i="66"/>
  <c r="AU502" i="66"/>
  <c r="AT388" i="66"/>
  <c r="AS388" i="66"/>
  <c r="AU199" i="66"/>
  <c r="AR199" i="66"/>
  <c r="AQ199" i="66"/>
  <c r="AW230" i="66"/>
  <c r="AZ230" i="66"/>
  <c r="AV230" i="66"/>
  <c r="AN264" i="66"/>
  <c r="AO264" i="66"/>
  <c r="BA148" i="66"/>
  <c r="BE148" i="66"/>
  <c r="BB148" i="66"/>
  <c r="AN412" i="66"/>
  <c r="AO412" i="66"/>
  <c r="AZ370" i="66"/>
  <c r="AV370" i="66"/>
  <c r="AW370" i="66"/>
  <c r="AT358" i="66"/>
  <c r="AS358" i="66"/>
  <c r="AO322" i="66"/>
  <c r="AN322" i="66"/>
  <c r="AY76" i="66"/>
  <c r="AX76" i="66"/>
  <c r="AX143" i="66"/>
  <c r="AY143" i="66"/>
  <c r="AY160" i="66"/>
  <c r="AX160" i="66"/>
  <c r="AT440" i="66"/>
  <c r="AS440" i="66"/>
  <c r="AY102" i="66"/>
  <c r="AX102" i="66"/>
  <c r="AY144" i="66"/>
  <c r="AX144" i="66"/>
  <c r="BA100" i="66"/>
  <c r="BE100" i="66"/>
  <c r="BB100" i="66"/>
  <c r="AS339" i="66"/>
  <c r="AT339" i="66"/>
  <c r="AW287" i="66"/>
  <c r="AV287" i="66"/>
  <c r="AZ287" i="66"/>
  <c r="AT308" i="66"/>
  <c r="AS308" i="66"/>
  <c r="AT428" i="66"/>
  <c r="AS428" i="66"/>
  <c r="AN393" i="66"/>
  <c r="AO393" i="66"/>
  <c r="AT216" i="66"/>
  <c r="AS216" i="66"/>
  <c r="AQ270" i="66"/>
  <c r="AR270" i="66"/>
  <c r="AU270" i="66"/>
  <c r="AY50" i="66"/>
  <c r="AX50" i="66"/>
  <c r="AN392" i="66"/>
  <c r="AO392" i="66"/>
  <c r="AW260" i="66"/>
  <c r="AV260" i="66"/>
  <c r="AZ260" i="66"/>
  <c r="AY52" i="66"/>
  <c r="AX52" i="66"/>
  <c r="AT162" i="66"/>
  <c r="AS162" i="66"/>
  <c r="AT220" i="66"/>
  <c r="AS220" i="66"/>
  <c r="AZ197" i="66"/>
  <c r="AV197" i="66"/>
  <c r="AW197" i="66"/>
  <c r="AQ221" i="66"/>
  <c r="AU221" i="66"/>
  <c r="AR221" i="66"/>
  <c r="AW178" i="66"/>
  <c r="AV178" i="66"/>
  <c r="AZ178" i="66"/>
  <c r="AR129" i="66"/>
  <c r="AQ129" i="66"/>
  <c r="AU129" i="66"/>
  <c r="BB446" i="66"/>
  <c r="BE446" i="66"/>
  <c r="BA446" i="66"/>
  <c r="AS513" i="66"/>
  <c r="AT513" i="66"/>
  <c r="AU356" i="66"/>
  <c r="AR356" i="66"/>
  <c r="AQ356" i="66"/>
  <c r="AX149" i="66"/>
  <c r="AY149" i="66"/>
  <c r="BB91" i="66"/>
  <c r="BA91" i="66"/>
  <c r="BE91" i="66"/>
  <c r="BE262" i="66"/>
  <c r="BB262" i="66"/>
  <c r="BA262" i="66"/>
  <c r="AQ377" i="66"/>
  <c r="AU377" i="66"/>
  <c r="AR377" i="66"/>
  <c r="AY457" i="66"/>
  <c r="AX457" i="66"/>
  <c r="AV320" i="66"/>
  <c r="AW320" i="66"/>
  <c r="AZ320" i="66"/>
  <c r="AV416" i="66"/>
  <c r="AZ416" i="66"/>
  <c r="AW416" i="66"/>
  <c r="AQ261" i="66"/>
  <c r="AU261" i="66"/>
  <c r="AR261" i="66"/>
  <c r="AW279" i="66"/>
  <c r="AZ279" i="66"/>
  <c r="AV279" i="66"/>
  <c r="AQ218" i="66"/>
  <c r="AR218" i="66"/>
  <c r="AU218" i="66"/>
  <c r="AS208" i="66"/>
  <c r="AT208" i="66"/>
  <c r="AN298" i="66"/>
  <c r="AO298" i="66"/>
  <c r="AY120" i="66"/>
  <c r="AX120" i="66"/>
  <c r="AW472" i="66"/>
  <c r="AZ472" i="66"/>
  <c r="AV472" i="66"/>
  <c r="AR85" i="66"/>
  <c r="AU85" i="66"/>
  <c r="AQ85" i="66"/>
  <c r="AZ255" i="66"/>
  <c r="AW255" i="66"/>
  <c r="AV255" i="66"/>
  <c r="AN372" i="66"/>
  <c r="AO372" i="66"/>
  <c r="AT207" i="66"/>
  <c r="AS207" i="66"/>
  <c r="AU19" i="66"/>
  <c r="AR19" i="66"/>
  <c r="AQ19" i="66"/>
  <c r="AW331" i="66"/>
  <c r="AV331" i="66"/>
  <c r="AZ331" i="66"/>
  <c r="BB59" i="66"/>
  <c r="BA59" i="66"/>
  <c r="BE59" i="66"/>
  <c r="AV24" i="66"/>
  <c r="AZ24" i="66"/>
  <c r="AW24" i="66"/>
  <c r="AW248" i="66"/>
  <c r="AZ248" i="66"/>
  <c r="AV248" i="66"/>
  <c r="AN408" i="66"/>
  <c r="AO408" i="66"/>
  <c r="AQ299" i="66"/>
  <c r="AU299" i="66"/>
  <c r="AR299" i="66"/>
  <c r="AY29" i="66"/>
  <c r="AX29" i="66"/>
  <c r="AV323" i="66"/>
  <c r="AZ323" i="66"/>
  <c r="AW323" i="66"/>
  <c r="AS482" i="66"/>
  <c r="AT482" i="66"/>
  <c r="AT231" i="66"/>
  <c r="AS231" i="66"/>
  <c r="AU400" i="66"/>
  <c r="AR400" i="66"/>
  <c r="AQ400" i="66"/>
  <c r="AT471" i="66"/>
  <c r="AS471" i="66"/>
  <c r="AV444" i="66"/>
  <c r="AW444" i="66"/>
  <c r="AZ444" i="66"/>
  <c r="AT402" i="66"/>
  <c r="AS402" i="66"/>
  <c r="AQ497" i="66"/>
  <c r="AR497" i="66"/>
  <c r="AU497" i="66"/>
  <c r="AT240" i="66"/>
  <c r="AS240" i="66"/>
  <c r="AT277" i="66"/>
  <c r="AS277" i="66"/>
  <c r="AV168" i="66"/>
  <c r="AZ168" i="66"/>
  <c r="AW168" i="66"/>
  <c r="AR39" i="66"/>
  <c r="AU39" i="66"/>
  <c r="AQ39" i="66"/>
  <c r="BF394" i="66"/>
  <c r="BG394" i="66"/>
  <c r="BA114" i="66"/>
  <c r="BE114" i="66"/>
  <c r="BB114" i="66"/>
  <c r="AY148" i="66"/>
  <c r="AX148" i="66"/>
  <c r="AY425" i="66"/>
  <c r="AX425" i="66"/>
  <c r="AY46" i="66"/>
  <c r="AX46" i="66"/>
  <c r="BA76" i="66"/>
  <c r="BE76" i="66"/>
  <c r="BB76" i="66"/>
  <c r="AQ253" i="66"/>
  <c r="AR253" i="66"/>
  <c r="AU253" i="66"/>
  <c r="BA54" i="66"/>
  <c r="BE54" i="66"/>
  <c r="BB54" i="66"/>
  <c r="AW339" i="66"/>
  <c r="AV339" i="66"/>
  <c r="AZ339" i="66"/>
  <c r="AQ267" i="66"/>
  <c r="AR267" i="66"/>
  <c r="AU267" i="66"/>
  <c r="AW216" i="66"/>
  <c r="AZ216" i="66"/>
  <c r="AV216" i="66"/>
  <c r="AT236" i="66"/>
  <c r="AS236" i="66"/>
  <c r="AS232" i="66"/>
  <c r="AT232" i="66"/>
  <c r="AW220" i="66"/>
  <c r="AV220" i="66"/>
  <c r="AZ220" i="66"/>
  <c r="AW276" i="66"/>
  <c r="AV276" i="66"/>
  <c r="AZ276" i="66"/>
  <c r="BE315" i="66"/>
  <c r="BA315" i="66"/>
  <c r="BB315" i="66"/>
  <c r="AY341" i="66"/>
  <c r="AX341" i="66"/>
  <c r="AO129" i="66"/>
  <c r="AN129" i="66"/>
  <c r="AX446" i="66"/>
  <c r="AY446" i="66"/>
  <c r="AW188" i="66"/>
  <c r="AV188" i="66"/>
  <c r="AZ188" i="66"/>
  <c r="AX91" i="66"/>
  <c r="AY91" i="66"/>
  <c r="AN377" i="66"/>
  <c r="AO377" i="66"/>
  <c r="BA124" i="66"/>
  <c r="BE124" i="66"/>
  <c r="BB124" i="66"/>
  <c r="AT9" i="66"/>
  <c r="AS9" i="66"/>
  <c r="BA110" i="66"/>
  <c r="BE110" i="66"/>
  <c r="BB110" i="66"/>
  <c r="AS462" i="66"/>
  <c r="AT462" i="66"/>
  <c r="BA98" i="66"/>
  <c r="BE98" i="66"/>
  <c r="BB98" i="66"/>
  <c r="BA66" i="66"/>
  <c r="BE66" i="66"/>
  <c r="BB66" i="66"/>
  <c r="AO218" i="66"/>
  <c r="AN218" i="66"/>
  <c r="AN496" i="66"/>
  <c r="AO496" i="66"/>
  <c r="AZ505" i="66"/>
  <c r="AV505" i="66"/>
  <c r="AW505" i="66"/>
  <c r="BA92" i="66"/>
  <c r="BE92" i="66"/>
  <c r="BB92" i="66"/>
  <c r="AR396" i="66"/>
  <c r="AQ396" i="66"/>
  <c r="AU396" i="66"/>
  <c r="AY438" i="66"/>
  <c r="AX438" i="66"/>
  <c r="AU494" i="66"/>
  <c r="AQ494" i="66"/>
  <c r="AR494" i="66"/>
  <c r="AT274" i="66"/>
  <c r="AS274" i="66"/>
  <c r="BA118" i="66"/>
  <c r="BE118" i="66"/>
  <c r="BB118" i="66"/>
  <c r="AQ488" i="66"/>
  <c r="AR488" i="66"/>
  <c r="AU488" i="66"/>
  <c r="AZ30" i="66"/>
  <c r="AV30" i="66"/>
  <c r="AW30" i="66"/>
  <c r="AR45" i="66"/>
  <c r="AU45" i="66"/>
  <c r="AQ45" i="66"/>
  <c r="BA244" i="66"/>
  <c r="BE244" i="66"/>
  <c r="BB244" i="66"/>
  <c r="AW490" i="66"/>
  <c r="AV490" i="66"/>
  <c r="AZ490" i="66"/>
  <c r="AV511" i="66"/>
  <c r="AZ511" i="66"/>
  <c r="AW511" i="66"/>
  <c r="AY453" i="66"/>
  <c r="AX453" i="66"/>
  <c r="AW385" i="66"/>
  <c r="AZ385" i="66"/>
  <c r="AV385" i="66"/>
  <c r="BG434" i="66"/>
  <c r="BF434" i="66"/>
  <c r="BA62" i="66"/>
  <c r="BE62" i="66"/>
  <c r="BB62" i="66"/>
  <c r="AW32" i="66"/>
  <c r="AZ32" i="66"/>
  <c r="AV32" i="66"/>
  <c r="AS375" i="66"/>
  <c r="AT375" i="66"/>
  <c r="AW20" i="66"/>
  <c r="AV20" i="66"/>
  <c r="AZ20" i="66"/>
  <c r="AW180" i="66"/>
  <c r="AV180" i="66"/>
  <c r="AZ180" i="66"/>
  <c r="AW387" i="66"/>
  <c r="AV387" i="66"/>
  <c r="AZ387" i="66"/>
  <c r="BA84" i="66"/>
  <c r="BE84" i="66"/>
  <c r="BB84" i="66"/>
  <c r="AV191" i="66"/>
  <c r="AZ191" i="66"/>
  <c r="AW191" i="66"/>
  <c r="AR57" i="66"/>
  <c r="AU57" i="66"/>
  <c r="AQ57" i="66"/>
  <c r="AO334" i="66"/>
  <c r="AN334" i="66"/>
  <c r="AR137" i="66"/>
  <c r="AQ137" i="66"/>
  <c r="AU137" i="66"/>
  <c r="AR133" i="66"/>
  <c r="AQ133" i="66"/>
  <c r="AU133" i="66"/>
  <c r="AS355" i="66"/>
  <c r="AT355" i="66"/>
  <c r="AZ28" i="66"/>
  <c r="AV28" i="66"/>
  <c r="AW28" i="66"/>
  <c r="BB12" i="66"/>
  <c r="BE12" i="66"/>
  <c r="BA12" i="66"/>
  <c r="AU211" i="66"/>
  <c r="AR211" i="66"/>
  <c r="AQ211" i="66"/>
  <c r="AU21" i="66"/>
  <c r="AQ21" i="66"/>
  <c r="AR21" i="66"/>
  <c r="AY447" i="66"/>
  <c r="AX447" i="66"/>
  <c r="AZ243" i="66"/>
  <c r="AW243" i="66"/>
  <c r="AV243" i="66"/>
  <c r="BB159" i="66"/>
  <c r="BA159" i="66"/>
  <c r="BE159" i="66"/>
  <c r="BC213" i="66"/>
  <c r="BD213" i="66"/>
  <c r="AT18" i="66"/>
  <c r="AS18" i="66"/>
  <c r="AV357" i="66"/>
  <c r="AW357" i="66"/>
  <c r="AZ357" i="66"/>
  <c r="AU10" i="66"/>
  <c r="AR10" i="66"/>
  <c r="AQ10" i="66"/>
  <c r="AN266" i="66"/>
  <c r="AO266" i="66"/>
  <c r="AU282" i="66"/>
  <c r="AR282" i="66"/>
  <c r="AQ282" i="66"/>
  <c r="AU286" i="66"/>
  <c r="AR286" i="66"/>
  <c r="AQ286" i="66"/>
  <c r="AU408" i="66"/>
  <c r="AR408" i="66"/>
  <c r="AQ408" i="66"/>
  <c r="AZ215" i="66"/>
  <c r="AW215" i="66"/>
  <c r="AV215" i="66"/>
  <c r="AT22" i="66"/>
  <c r="AS22" i="66"/>
  <c r="AW7" i="66"/>
  <c r="AZ7" i="66"/>
  <c r="AV7" i="66"/>
  <c r="AW228" i="66"/>
  <c r="AZ228" i="66"/>
  <c r="AV228" i="66"/>
  <c r="AW480" i="66"/>
  <c r="AZ480" i="66"/>
  <c r="AV480" i="66"/>
  <c r="AN205" i="66"/>
  <c r="AO205" i="66"/>
  <c r="AW409" i="66"/>
  <c r="AV409" i="66"/>
  <c r="AZ409" i="66"/>
  <c r="AY161" i="66"/>
  <c r="AX161" i="66"/>
  <c r="BE337" i="66"/>
  <c r="BB337" i="66"/>
  <c r="BA337" i="66"/>
  <c r="AU344" i="66"/>
  <c r="AR344" i="66"/>
  <c r="AQ344" i="66"/>
  <c r="AO81" i="66"/>
  <c r="AN81" i="66"/>
  <c r="AU11" i="66"/>
  <c r="AR11" i="66"/>
  <c r="AQ11" i="66"/>
  <c r="AR99" i="66"/>
  <c r="AU99" i="66"/>
  <c r="AQ99" i="66"/>
  <c r="AT235" i="66"/>
  <c r="AS235" i="66"/>
  <c r="BB442" i="66"/>
  <c r="BA442" i="66"/>
  <c r="BE442" i="66"/>
  <c r="AU318" i="66"/>
  <c r="AR318" i="66"/>
  <c r="AQ318" i="66"/>
  <c r="AS238" i="66"/>
  <c r="AT238" i="66"/>
  <c r="BI175" i="66"/>
  <c r="BH175" i="66"/>
  <c r="BK175" i="66" s="1"/>
  <c r="AY130" i="66"/>
  <c r="AX130" i="66"/>
  <c r="AN360" i="66"/>
  <c r="AO360" i="66"/>
  <c r="AX147" i="66"/>
  <c r="AY147" i="66"/>
  <c r="AN481" i="66"/>
  <c r="AO481" i="66"/>
  <c r="AT300" i="66"/>
  <c r="AS300" i="66"/>
  <c r="BB227" i="66"/>
  <c r="BA227" i="66"/>
  <c r="BE227" i="66"/>
  <c r="AN500" i="66"/>
  <c r="AO500" i="66"/>
  <c r="AY72" i="66"/>
  <c r="AX72" i="66"/>
  <c r="AN406" i="66"/>
  <c r="AO406" i="66"/>
  <c r="AY104" i="66"/>
  <c r="AX104" i="66"/>
  <c r="AT16" i="66"/>
  <c r="AS16" i="66"/>
  <c r="AU17" i="66"/>
  <c r="AR17" i="66"/>
  <c r="AQ17" i="66"/>
  <c r="AX210" i="66"/>
  <c r="AY210" i="66"/>
  <c r="AZ275" i="66"/>
  <c r="AW275" i="66"/>
  <c r="AV275" i="66"/>
  <c r="AW234" i="66"/>
  <c r="AZ234" i="66"/>
  <c r="AV234" i="66"/>
  <c r="AN420" i="66"/>
  <c r="AO420" i="66"/>
  <c r="BE443" i="66"/>
  <c r="BA443" i="66"/>
  <c r="BB443" i="66"/>
  <c r="AW493" i="66"/>
  <c r="AV493" i="66"/>
  <c r="AZ493" i="66"/>
  <c r="AX242" i="66"/>
  <c r="AY242" i="66"/>
  <c r="AW170" i="66"/>
  <c r="AV170" i="66"/>
  <c r="AZ170" i="66"/>
  <c r="AZ489" i="66"/>
  <c r="AW489" i="66"/>
  <c r="AV489" i="66"/>
  <c r="BA146" i="66"/>
  <c r="BE146" i="66"/>
  <c r="BB146" i="66"/>
  <c r="BA96" i="66"/>
  <c r="BE96" i="66"/>
  <c r="BB96" i="66"/>
  <c r="AS371" i="66"/>
  <c r="AT371" i="66"/>
  <c r="AX83" i="66"/>
  <c r="AY83" i="66"/>
  <c r="AY94" i="66"/>
  <c r="AX94" i="66"/>
  <c r="AR61" i="66"/>
  <c r="AU61" i="66"/>
  <c r="AQ61" i="66"/>
  <c r="AY90" i="66"/>
  <c r="AX90" i="66"/>
  <c r="AT328" i="66"/>
  <c r="AS328" i="66"/>
  <c r="AR37" i="66"/>
  <c r="AU37" i="66"/>
  <c r="AQ37" i="66"/>
  <c r="AN290" i="66"/>
  <c r="AO290" i="66"/>
  <c r="BA150" i="66"/>
  <c r="BE150" i="66"/>
  <c r="BB150" i="66"/>
  <c r="AN272" i="66"/>
  <c r="AO272" i="66"/>
  <c r="AR73" i="66"/>
  <c r="AU73" i="66"/>
  <c r="AQ73" i="66"/>
  <c r="AZ390" i="66"/>
  <c r="AW390" i="66"/>
  <c r="AV390" i="66"/>
  <c r="AT203" i="66"/>
  <c r="AS203" i="66"/>
  <c r="AX141" i="66"/>
  <c r="AY141" i="66"/>
  <c r="AN257" i="66"/>
  <c r="AO257" i="66"/>
  <c r="AO250" i="66"/>
  <c r="AN250" i="66"/>
  <c r="BE427" i="66"/>
  <c r="BA427" i="66"/>
  <c r="BB427" i="66"/>
  <c r="BB172" i="66"/>
  <c r="BA172" i="66"/>
  <c r="BE172" i="66"/>
  <c r="BB89" i="66"/>
  <c r="BA89" i="66"/>
  <c r="BE89" i="66"/>
  <c r="AN13" i="66"/>
  <c r="AO13" i="66"/>
  <c r="AS512" i="66"/>
  <c r="AT512" i="66"/>
  <c r="AZ273" i="66"/>
  <c r="AW273" i="66"/>
  <c r="AV273" i="66"/>
  <c r="AS454" i="66"/>
  <c r="AT454" i="66"/>
  <c r="AW256" i="66"/>
  <c r="AV256" i="66"/>
  <c r="AZ256" i="66"/>
  <c r="AN311" i="66"/>
  <c r="AO311" i="66"/>
  <c r="AY132" i="66"/>
  <c r="AX132" i="66"/>
  <c r="AZ388" i="66"/>
  <c r="AV388" i="66"/>
  <c r="AW388" i="66"/>
  <c r="AV351" i="66"/>
  <c r="AW351" i="66"/>
  <c r="AZ351" i="66"/>
  <c r="BC394" i="66"/>
  <c r="BD394" i="66"/>
  <c r="AY445" i="66"/>
  <c r="AX445" i="66"/>
  <c r="AS230" i="66"/>
  <c r="AT230" i="66"/>
  <c r="AQ264" i="66"/>
  <c r="AR264" i="66"/>
  <c r="AU264" i="66"/>
  <c r="AO303" i="66"/>
  <c r="AN303" i="66"/>
  <c r="AR342" i="66"/>
  <c r="AQ342" i="66"/>
  <c r="AU342" i="66"/>
  <c r="AT370" i="66"/>
  <c r="AS370" i="66"/>
  <c r="AT332" i="66"/>
  <c r="AS332" i="66"/>
  <c r="AZ219" i="66"/>
  <c r="AW219" i="66"/>
  <c r="AV219" i="66"/>
  <c r="AV432" i="66"/>
  <c r="AW432" i="66"/>
  <c r="AZ432" i="66"/>
  <c r="BA160" i="66"/>
  <c r="BE160" i="66"/>
  <c r="BB160" i="66"/>
  <c r="AO338" i="66"/>
  <c r="AN338" i="66"/>
  <c r="BA102" i="66"/>
  <c r="BE102" i="66"/>
  <c r="BB102" i="66"/>
  <c r="BA144" i="66"/>
  <c r="BE144" i="66"/>
  <c r="BB144" i="66"/>
  <c r="AY100" i="66"/>
  <c r="AX100" i="66"/>
  <c r="AZ308" i="66"/>
  <c r="AW308" i="66"/>
  <c r="AV308" i="66"/>
  <c r="AT473" i="66"/>
  <c r="AS473" i="66"/>
  <c r="AQ393" i="66"/>
  <c r="AU393" i="66"/>
  <c r="AR393" i="66"/>
  <c r="AO49" i="66"/>
  <c r="AN49" i="66"/>
  <c r="AQ392" i="66"/>
  <c r="AR392" i="66"/>
  <c r="AU392" i="66"/>
  <c r="AT260" i="66"/>
  <c r="AS260" i="66"/>
  <c r="AX4" i="66"/>
  <c r="AY4" i="66"/>
  <c r="BE186" i="66"/>
  <c r="BB186" i="66"/>
  <c r="BA186" i="66"/>
  <c r="AN365" i="66"/>
  <c r="AO365" i="66"/>
  <c r="AN278" i="66"/>
  <c r="AO278" i="66"/>
  <c r="AY36" i="66"/>
  <c r="AX36" i="66"/>
  <c r="AV347" i="66"/>
  <c r="AW347" i="66"/>
  <c r="AZ347" i="66"/>
  <c r="AN221" i="66"/>
  <c r="AO221" i="66"/>
  <c r="AT498" i="66"/>
  <c r="AS498" i="66"/>
  <c r="BE341" i="66"/>
  <c r="BB341" i="66"/>
  <c r="BA341" i="66"/>
  <c r="BB35" i="66"/>
  <c r="BA35" i="66"/>
  <c r="BE35" i="66"/>
  <c r="AN362" i="66"/>
  <c r="AO362" i="66"/>
  <c r="AU288" i="66"/>
  <c r="AR288" i="66"/>
  <c r="AQ288" i="66"/>
  <c r="AT281" i="66"/>
  <c r="AS281" i="66"/>
  <c r="AX262" i="66"/>
  <c r="AY262" i="66"/>
  <c r="BB457" i="66"/>
  <c r="BE457" i="66"/>
  <c r="BA457" i="66"/>
  <c r="AV9" i="66"/>
  <c r="AW9" i="66"/>
  <c r="AZ9" i="66"/>
  <c r="AW301" i="66"/>
  <c r="AZ301" i="66"/>
  <c r="AV301" i="66"/>
  <c r="AY128" i="66"/>
  <c r="AX128" i="66"/>
  <c r="AT320" i="66"/>
  <c r="AS320" i="66"/>
  <c r="AN261" i="66"/>
  <c r="AO261" i="66"/>
  <c r="AY140" i="66"/>
  <c r="AX140" i="66"/>
  <c r="AT279" i="66"/>
  <c r="AS279" i="66"/>
  <c r="BA74" i="66"/>
  <c r="BE74" i="66"/>
  <c r="BB74" i="66"/>
  <c r="AW8" i="66"/>
  <c r="AV8" i="66"/>
  <c r="AZ8" i="66"/>
  <c r="AV359" i="66"/>
  <c r="AW359" i="66"/>
  <c r="AZ359" i="66"/>
  <c r="AO75" i="66"/>
  <c r="AN75" i="66"/>
  <c r="AN261" i="67"/>
  <c r="AO261" i="67"/>
  <c r="AN30" i="67"/>
  <c r="AO30" i="67"/>
  <c r="AR261" i="67"/>
  <c r="AU261" i="67"/>
  <c r="AQ261" i="67"/>
  <c r="AQ30" i="67"/>
  <c r="AU30" i="67"/>
  <c r="AR30" i="67"/>
  <c r="AT457" i="67"/>
  <c r="AS457" i="67"/>
  <c r="AO83" i="67"/>
  <c r="AN83" i="67"/>
  <c r="AQ83" i="67"/>
  <c r="AR83" i="67"/>
  <c r="AU83" i="67"/>
  <c r="AU262" i="67"/>
  <c r="AQ262" i="67"/>
  <c r="AR262" i="67"/>
  <c r="AR204" i="67"/>
  <c r="AU204" i="67"/>
  <c r="AQ204" i="67"/>
  <c r="AO262" i="67"/>
  <c r="AN262" i="67"/>
  <c r="AZ457" i="67"/>
  <c r="AV457" i="67"/>
  <c r="AW457" i="67"/>
  <c r="AO204" i="67"/>
  <c r="AN204" i="67"/>
  <c r="AQ43" i="67"/>
  <c r="AU43" i="67"/>
  <c r="AR43" i="67"/>
  <c r="AO301" i="67"/>
  <c r="AN301" i="67"/>
  <c r="AR257" i="67"/>
  <c r="AU257" i="67"/>
  <c r="AQ257" i="67"/>
  <c r="AT389" i="67"/>
  <c r="AS389" i="67"/>
  <c r="AN147" i="67"/>
  <c r="AO147" i="67"/>
  <c r="AO51" i="67"/>
  <c r="AN51" i="67"/>
  <c r="AN260" i="67"/>
  <c r="AO260" i="67"/>
  <c r="AO458" i="67"/>
  <c r="AN458" i="67"/>
  <c r="AU502" i="67"/>
  <c r="AQ502" i="67"/>
  <c r="AR502" i="67"/>
  <c r="AQ278" i="67"/>
  <c r="AU278" i="67"/>
  <c r="AR278" i="67"/>
  <c r="AU280" i="67"/>
  <c r="AR280" i="67"/>
  <c r="AQ280" i="67"/>
  <c r="AQ328" i="67"/>
  <c r="AR328" i="67"/>
  <c r="AU328" i="67"/>
  <c r="AU504" i="67"/>
  <c r="AR504" i="67"/>
  <c r="AQ504" i="67"/>
  <c r="AR351" i="67"/>
  <c r="AU351" i="67"/>
  <c r="AQ351" i="67"/>
  <c r="AU236" i="67"/>
  <c r="AQ236" i="67"/>
  <c r="AR236" i="67"/>
  <c r="AO89" i="67"/>
  <c r="AN89" i="67"/>
  <c r="AN281" i="67"/>
  <c r="AO281" i="67"/>
  <c r="AN284" i="67"/>
  <c r="AO284" i="67"/>
  <c r="AN285" i="67"/>
  <c r="AO285" i="67"/>
  <c r="AO70" i="67"/>
  <c r="AN70" i="67"/>
  <c r="AQ316" i="67"/>
  <c r="AR316" i="67"/>
  <c r="AU316" i="67"/>
  <c r="AS69" i="67"/>
  <c r="AT69" i="67"/>
  <c r="AN257" i="67"/>
  <c r="AO257" i="67"/>
  <c r="AU283" i="67"/>
  <c r="AR283" i="67"/>
  <c r="AQ283" i="67"/>
  <c r="AQ474" i="67"/>
  <c r="AR474" i="67"/>
  <c r="AU474" i="67"/>
  <c r="AV389" i="67"/>
  <c r="AZ389" i="67"/>
  <c r="AW389" i="67"/>
  <c r="AR147" i="67"/>
  <c r="AQ147" i="67"/>
  <c r="AU147" i="67"/>
  <c r="AN278" i="67"/>
  <c r="AO278" i="67"/>
  <c r="AO190" i="67"/>
  <c r="AN190" i="67"/>
  <c r="AN286" i="67"/>
  <c r="AO286" i="67"/>
  <c r="AN280" i="67"/>
  <c r="AO280" i="67"/>
  <c r="AU281" i="67"/>
  <c r="AQ281" i="67"/>
  <c r="AR281" i="67"/>
  <c r="AO498" i="67"/>
  <c r="AN498" i="67"/>
  <c r="AO316" i="67"/>
  <c r="AN316" i="67"/>
  <c r="AO43" i="67"/>
  <c r="AN43" i="67"/>
  <c r="AN135" i="67"/>
  <c r="AO135" i="67"/>
  <c r="AN454" i="67"/>
  <c r="AO454" i="67"/>
  <c r="AO306" i="67"/>
  <c r="AN306" i="67"/>
  <c r="AU458" i="67"/>
  <c r="AQ458" i="67"/>
  <c r="AR458" i="67"/>
  <c r="AN502" i="67"/>
  <c r="AO502" i="67"/>
  <c r="AR367" i="67"/>
  <c r="AQ367" i="67"/>
  <c r="AU367" i="67"/>
  <c r="AR286" i="67"/>
  <c r="AU286" i="67"/>
  <c r="AQ286" i="67"/>
  <c r="AN366" i="67"/>
  <c r="AO366" i="67"/>
  <c r="AR347" i="67"/>
  <c r="AU347" i="67"/>
  <c r="AQ347" i="67"/>
  <c r="AU472" i="67"/>
  <c r="AQ472" i="67"/>
  <c r="AR472" i="67"/>
  <c r="AQ32" i="67"/>
  <c r="AU32" i="67"/>
  <c r="AR32" i="67"/>
  <c r="AN351" i="67"/>
  <c r="AO351" i="67"/>
  <c r="AN466" i="67"/>
  <c r="AO466" i="67"/>
  <c r="AU285" i="67"/>
  <c r="AR285" i="67"/>
  <c r="AQ285" i="67"/>
  <c r="AN310" i="67"/>
  <c r="AO310" i="67"/>
  <c r="AR303" i="67"/>
  <c r="AQ303" i="67"/>
  <c r="AU303" i="67"/>
  <c r="AQ245" i="67"/>
  <c r="AU245" i="67"/>
  <c r="AR245" i="67"/>
  <c r="AV69" i="67"/>
  <c r="AZ69" i="67"/>
  <c r="AW69" i="67"/>
  <c r="AR415" i="67"/>
  <c r="AQ415" i="67"/>
  <c r="AU415" i="67"/>
  <c r="AN31" i="67"/>
  <c r="AO31" i="67"/>
  <c r="AO375" i="67"/>
  <c r="AN375" i="67"/>
  <c r="AR16" i="67"/>
  <c r="AU16" i="67"/>
  <c r="AQ16" i="67"/>
  <c r="AU306" i="67"/>
  <c r="AQ306" i="67"/>
  <c r="AR306" i="67"/>
  <c r="AU483" i="67"/>
  <c r="AR483" i="67"/>
  <c r="AQ483" i="67"/>
  <c r="AN367" i="67"/>
  <c r="AO367" i="67"/>
  <c r="AQ366" i="67"/>
  <c r="AR366" i="67"/>
  <c r="AU366" i="67"/>
  <c r="AN347" i="67"/>
  <c r="AO347" i="67"/>
  <c r="AN472" i="67"/>
  <c r="AO472" i="67"/>
  <c r="AO32" i="67"/>
  <c r="AN32" i="67"/>
  <c r="AO193" i="67"/>
  <c r="AN193" i="67"/>
  <c r="AO402" i="67"/>
  <c r="AN402" i="67"/>
  <c r="AR461" i="67"/>
  <c r="AU461" i="67"/>
  <c r="AQ461" i="67"/>
  <c r="AN303" i="67"/>
  <c r="AO303" i="67"/>
  <c r="AQ498" i="67"/>
  <c r="AR498" i="67"/>
  <c r="AU498" i="67"/>
  <c r="AO245" i="67"/>
  <c r="AN245" i="67"/>
  <c r="AN415" i="67"/>
  <c r="AO415" i="67"/>
  <c r="AQ135" i="67"/>
  <c r="AU135" i="67"/>
  <c r="AR135" i="67"/>
  <c r="AR31" i="67"/>
  <c r="AU31" i="67"/>
  <c r="AQ31" i="67"/>
  <c r="AQ375" i="67"/>
  <c r="AU375" i="67"/>
  <c r="AR375" i="67"/>
  <c r="AN16" i="67"/>
  <c r="AO16" i="67"/>
  <c r="AQ454" i="67"/>
  <c r="AU454" i="67"/>
  <c r="AR454" i="67"/>
  <c r="AN483" i="67"/>
  <c r="AO483" i="67"/>
  <c r="AO328" i="67"/>
  <c r="AN328" i="67"/>
  <c r="AO504" i="67"/>
  <c r="AN504" i="67"/>
  <c r="AU193" i="67"/>
  <c r="AR193" i="67"/>
  <c r="AQ193" i="67"/>
  <c r="AQ466" i="67"/>
  <c r="AU466" i="67"/>
  <c r="AR466" i="67"/>
  <c r="AQ284" i="67"/>
  <c r="AR284" i="67"/>
  <c r="AU284" i="67"/>
  <c r="AN461" i="67"/>
  <c r="AO461" i="67"/>
  <c r="AU310" i="67"/>
  <c r="AQ310" i="67"/>
  <c r="AR310" i="67"/>
  <c r="AR301" i="67"/>
  <c r="AQ301" i="67"/>
  <c r="AU301" i="67"/>
  <c r="AO283" i="67"/>
  <c r="AN283" i="67"/>
  <c r="AN474" i="67"/>
  <c r="AO474" i="67"/>
  <c r="AQ51" i="67"/>
  <c r="AR51" i="67"/>
  <c r="AU51" i="67"/>
  <c r="AU260" i="67"/>
  <c r="AQ260" i="67"/>
  <c r="AR260" i="67"/>
  <c r="AR190" i="67"/>
  <c r="AU190" i="67"/>
  <c r="AQ190" i="67"/>
  <c r="AO236" i="67"/>
  <c r="AN236" i="67"/>
  <c r="AR89" i="67"/>
  <c r="AQ89" i="67"/>
  <c r="AU89" i="67"/>
  <c r="AQ402" i="67"/>
  <c r="AR402" i="67"/>
  <c r="AU402" i="67"/>
  <c r="AU70" i="67"/>
  <c r="AQ70" i="67"/>
  <c r="AR70" i="67"/>
  <c r="AN268" i="67"/>
  <c r="AO268" i="67"/>
  <c r="AU268" i="67"/>
  <c r="AR268" i="67"/>
  <c r="AQ268" i="67"/>
  <c r="AV172" i="67"/>
  <c r="AZ172" i="67"/>
  <c r="AW172" i="67"/>
  <c r="AS172" i="67"/>
  <c r="AT172" i="67"/>
  <c r="AO230" i="67"/>
  <c r="AN230" i="67"/>
  <c r="AR304" i="67"/>
  <c r="AU304" i="67"/>
  <c r="AQ304" i="67"/>
  <c r="AU433" i="67"/>
  <c r="AQ433" i="67"/>
  <c r="AR433" i="67"/>
  <c r="AU191" i="67"/>
  <c r="AQ191" i="67"/>
  <c r="AR191" i="67"/>
  <c r="AU371" i="67"/>
  <c r="AR371" i="67"/>
  <c r="AQ371" i="67"/>
  <c r="AN421" i="67"/>
  <c r="AO421" i="67"/>
  <c r="AT445" i="67"/>
  <c r="AS445" i="67"/>
  <c r="AN287" i="67"/>
  <c r="AO287" i="67"/>
  <c r="AN343" i="67"/>
  <c r="AO343" i="67"/>
  <c r="AV110" i="67"/>
  <c r="AZ110" i="67"/>
  <c r="AW110" i="67"/>
  <c r="AN118" i="67"/>
  <c r="AO118" i="67"/>
  <c r="AO346" i="67"/>
  <c r="AN346" i="67"/>
  <c r="AU125" i="67"/>
  <c r="AQ125" i="67"/>
  <c r="AR125" i="67"/>
  <c r="AO96" i="67"/>
  <c r="AN96" i="67"/>
  <c r="AO146" i="67"/>
  <c r="AN146" i="67"/>
  <c r="AU349" i="67"/>
  <c r="AQ349" i="67"/>
  <c r="AR349" i="67"/>
  <c r="AN417" i="67"/>
  <c r="AO417" i="67"/>
  <c r="AR357" i="67"/>
  <c r="AQ357" i="67"/>
  <c r="AU357" i="67"/>
  <c r="AO61" i="67"/>
  <c r="AN61" i="67"/>
  <c r="AQ489" i="67"/>
  <c r="AU489" i="67"/>
  <c r="AR489" i="67"/>
  <c r="AO123" i="67"/>
  <c r="AN123" i="67"/>
  <c r="AR118" i="67"/>
  <c r="AU118" i="67"/>
  <c r="AQ118" i="67"/>
  <c r="AR434" i="67"/>
  <c r="AU434" i="67"/>
  <c r="AQ434" i="67"/>
  <c r="AO350" i="67"/>
  <c r="AN350" i="67"/>
  <c r="AU221" i="67"/>
  <c r="AQ221" i="67"/>
  <c r="AR221" i="67"/>
  <c r="AN433" i="67"/>
  <c r="AO433" i="67"/>
  <c r="AO217" i="67"/>
  <c r="AN217" i="67"/>
  <c r="AN371" i="67"/>
  <c r="AO371" i="67"/>
  <c r="AO492" i="67"/>
  <c r="AN492" i="67"/>
  <c r="AQ451" i="67"/>
  <c r="AR451" i="67"/>
  <c r="AU451" i="67"/>
  <c r="AN349" i="67"/>
  <c r="AO349" i="67"/>
  <c r="AR34" i="67"/>
  <c r="AU34" i="67"/>
  <c r="AQ34" i="67"/>
  <c r="AO401" i="67"/>
  <c r="AN401" i="67"/>
  <c r="AQ427" i="67"/>
  <c r="AU427" i="67"/>
  <c r="AR427" i="67"/>
  <c r="AU74" i="67"/>
  <c r="AQ74" i="67"/>
  <c r="AR74" i="67"/>
  <c r="AQ146" i="67"/>
  <c r="AU146" i="67"/>
  <c r="AR146" i="67"/>
  <c r="AT411" i="67"/>
  <c r="AS411" i="67"/>
  <c r="AT110" i="67"/>
  <c r="AS110" i="67"/>
  <c r="AO34" i="67"/>
  <c r="AN34" i="67"/>
  <c r="AO228" i="67"/>
  <c r="AN228" i="67"/>
  <c r="AR61" i="67"/>
  <c r="AQ61" i="67"/>
  <c r="AU61" i="67"/>
  <c r="AN489" i="67"/>
  <c r="AO489" i="67"/>
  <c r="AO434" i="67"/>
  <c r="AN434" i="67"/>
  <c r="AU401" i="67"/>
  <c r="AQ401" i="67"/>
  <c r="AR401" i="67"/>
  <c r="AQ350" i="67"/>
  <c r="AU350" i="67"/>
  <c r="AR350" i="67"/>
  <c r="AU346" i="67"/>
  <c r="AQ346" i="67"/>
  <c r="AR346" i="67"/>
  <c r="AU230" i="67"/>
  <c r="AQ230" i="67"/>
  <c r="AR230" i="67"/>
  <c r="AQ239" i="67"/>
  <c r="AU239" i="67"/>
  <c r="AR239" i="67"/>
  <c r="AW82" i="67"/>
  <c r="AV82" i="67"/>
  <c r="AZ82" i="67"/>
  <c r="AN508" i="67"/>
  <c r="AO508" i="67"/>
  <c r="AU38" i="67"/>
  <c r="AR38" i="67"/>
  <c r="AQ38" i="67"/>
  <c r="AR130" i="67"/>
  <c r="AU130" i="67"/>
  <c r="AQ130" i="67"/>
  <c r="AU217" i="67"/>
  <c r="AQ217" i="67"/>
  <c r="AR217" i="67"/>
  <c r="AO495" i="67"/>
  <c r="AN495" i="67"/>
  <c r="AU143" i="67"/>
  <c r="AQ143" i="67"/>
  <c r="AR143" i="67"/>
  <c r="AV445" i="67"/>
  <c r="AW445" i="67"/>
  <c r="AZ445" i="67"/>
  <c r="AQ96" i="67"/>
  <c r="AU96" i="67"/>
  <c r="AR96" i="67"/>
  <c r="AO74" i="67"/>
  <c r="AN74" i="67"/>
  <c r="AN251" i="67"/>
  <c r="AO251" i="67"/>
  <c r="AW368" i="67"/>
  <c r="AV368" i="67"/>
  <c r="AZ368" i="67"/>
  <c r="AQ417" i="67"/>
  <c r="AR417" i="67"/>
  <c r="AU417" i="67"/>
  <c r="AT142" i="67"/>
  <c r="AS142" i="67"/>
  <c r="AU370" i="67"/>
  <c r="AQ370" i="67"/>
  <c r="AR370" i="67"/>
  <c r="AO221" i="67"/>
  <c r="AN221" i="67"/>
  <c r="AW139" i="67"/>
  <c r="AZ139" i="67"/>
  <c r="AV139" i="67"/>
  <c r="AO239" i="67"/>
  <c r="AN239" i="67"/>
  <c r="AU508" i="67"/>
  <c r="AQ508" i="67"/>
  <c r="AR508" i="67"/>
  <c r="AR495" i="67"/>
  <c r="AU495" i="67"/>
  <c r="AQ495" i="67"/>
  <c r="AR420" i="67"/>
  <c r="AQ420" i="67"/>
  <c r="AU420" i="67"/>
  <c r="AO101" i="67"/>
  <c r="AN101" i="67"/>
  <c r="AN451" i="67"/>
  <c r="AO451" i="67"/>
  <c r="AR343" i="67"/>
  <c r="AQ343" i="67"/>
  <c r="AU343" i="67"/>
  <c r="AN235" i="67"/>
  <c r="AO235" i="67"/>
  <c r="AX234" i="67"/>
  <c r="AY234" i="67"/>
  <c r="AW411" i="67"/>
  <c r="AV411" i="67"/>
  <c r="AZ411" i="67"/>
  <c r="AS368" i="67"/>
  <c r="AT368" i="67"/>
  <c r="AU228" i="67"/>
  <c r="AQ228" i="67"/>
  <c r="AR228" i="67"/>
  <c r="AZ142" i="67"/>
  <c r="AV142" i="67"/>
  <c r="AW142" i="67"/>
  <c r="AO370" i="67"/>
  <c r="AN370" i="67"/>
  <c r="AN427" i="67"/>
  <c r="AO427" i="67"/>
  <c r="AR490" i="67"/>
  <c r="AU490" i="67"/>
  <c r="AQ490" i="67"/>
  <c r="AS139" i="67"/>
  <c r="AT139" i="67"/>
  <c r="AS82" i="67"/>
  <c r="AT82" i="67"/>
  <c r="AO38" i="67"/>
  <c r="AN38" i="67"/>
  <c r="AQ507" i="67"/>
  <c r="AU507" i="67"/>
  <c r="AR507" i="67"/>
  <c r="AN130" i="67"/>
  <c r="AO130" i="67"/>
  <c r="AQ106" i="67"/>
  <c r="AR106" i="67"/>
  <c r="AU106" i="67"/>
  <c r="AN143" i="67"/>
  <c r="AO143" i="67"/>
  <c r="AO420" i="67"/>
  <c r="AN420" i="67"/>
  <c r="AR101" i="67"/>
  <c r="AQ101" i="67"/>
  <c r="AU101" i="67"/>
  <c r="AO484" i="67"/>
  <c r="AN484" i="67"/>
  <c r="AU287" i="67"/>
  <c r="AQ287" i="67"/>
  <c r="AR287" i="67"/>
  <c r="AQ492" i="67"/>
  <c r="AR492" i="67"/>
  <c r="AU492" i="67"/>
  <c r="AQ235" i="67"/>
  <c r="AR235" i="67"/>
  <c r="AU235" i="67"/>
  <c r="BE234" i="67"/>
  <c r="BB234" i="67"/>
  <c r="BA234" i="67"/>
  <c r="AQ251" i="67"/>
  <c r="AU251" i="67"/>
  <c r="AR251" i="67"/>
  <c r="AN357" i="67"/>
  <c r="AO357" i="67"/>
  <c r="AQ123" i="67"/>
  <c r="AU123" i="67"/>
  <c r="AR123" i="67"/>
  <c r="AO490" i="67"/>
  <c r="AN490" i="67"/>
  <c r="AN125" i="67"/>
  <c r="AO125" i="67"/>
  <c r="AO304" i="67"/>
  <c r="AN304" i="67"/>
  <c r="AO507" i="67"/>
  <c r="AN507" i="67"/>
  <c r="AN106" i="67"/>
  <c r="AO106" i="67"/>
  <c r="AO191" i="67"/>
  <c r="AN191" i="67"/>
  <c r="AQ421" i="67"/>
  <c r="AR421" i="67"/>
  <c r="AU421" i="67"/>
  <c r="AR484" i="67"/>
  <c r="AU484" i="67"/>
  <c r="AQ484" i="67"/>
  <c r="AS113" i="67"/>
  <c r="AT113" i="67"/>
  <c r="AZ113" i="67"/>
  <c r="AW113" i="67"/>
  <c r="AV113" i="67"/>
  <c r="AS24" i="67"/>
  <c r="AT24" i="67"/>
  <c r="AW24" i="67"/>
  <c r="AZ24" i="67"/>
  <c r="AV24" i="67"/>
  <c r="AV241" i="67"/>
  <c r="AZ241" i="67"/>
  <c r="AW241" i="67"/>
  <c r="AT305" i="67"/>
  <c r="AS305" i="67"/>
  <c r="AS42" i="67"/>
  <c r="AT42" i="67"/>
  <c r="AS134" i="67"/>
  <c r="AT134" i="67"/>
  <c r="BB387" i="67"/>
  <c r="BE387" i="67"/>
  <c r="BA387" i="67"/>
  <c r="BB150" i="67"/>
  <c r="BE150" i="67"/>
  <c r="BA150" i="67"/>
  <c r="AT399" i="67"/>
  <c r="AS399" i="67"/>
  <c r="AZ42" i="67"/>
  <c r="AV42" i="67"/>
  <c r="AW42" i="67"/>
  <c r="AV393" i="67"/>
  <c r="AZ393" i="67"/>
  <c r="AW393" i="67"/>
  <c r="AS78" i="67"/>
  <c r="AT78" i="67"/>
  <c r="AW134" i="67"/>
  <c r="AZ134" i="67"/>
  <c r="AV134" i="67"/>
  <c r="AT381" i="67"/>
  <c r="AS381" i="67"/>
  <c r="AS253" i="67"/>
  <c r="AT253" i="67"/>
  <c r="AW122" i="67"/>
  <c r="AZ122" i="67"/>
  <c r="AV122" i="67"/>
  <c r="AT393" i="67"/>
  <c r="AS393" i="67"/>
  <c r="AZ78" i="67"/>
  <c r="AW78" i="67"/>
  <c r="AV78" i="67"/>
  <c r="AY387" i="67"/>
  <c r="AX387" i="67"/>
  <c r="AT11" i="67"/>
  <c r="AS11" i="67"/>
  <c r="AS199" i="67"/>
  <c r="AT199" i="67"/>
  <c r="AS85" i="67"/>
  <c r="AT85" i="67"/>
  <c r="AT90" i="67"/>
  <c r="AS90" i="67"/>
  <c r="AW215" i="67"/>
  <c r="AZ215" i="67"/>
  <c r="AV215" i="67"/>
  <c r="AS369" i="67"/>
  <c r="AT369" i="67"/>
  <c r="AZ11" i="67"/>
  <c r="AW11" i="67"/>
  <c r="AV11" i="67"/>
  <c r="AZ199" i="67"/>
  <c r="AW199" i="67"/>
  <c r="AV199" i="67"/>
  <c r="AV253" i="67"/>
  <c r="AW253" i="67"/>
  <c r="AZ253" i="67"/>
  <c r="AS122" i="67"/>
  <c r="AT122" i="67"/>
  <c r="AZ362" i="67"/>
  <c r="AV362" i="67"/>
  <c r="AW362" i="67"/>
  <c r="AT241" i="67"/>
  <c r="AS241" i="67"/>
  <c r="AZ90" i="67"/>
  <c r="AV90" i="67"/>
  <c r="AW90" i="67"/>
  <c r="AV49" i="67"/>
  <c r="AZ49" i="67"/>
  <c r="AW49" i="67"/>
  <c r="AT215" i="67"/>
  <c r="AS215" i="67"/>
  <c r="AZ223" i="67"/>
  <c r="AV223" i="67"/>
  <c r="AW223" i="67"/>
  <c r="AW369" i="67"/>
  <c r="AZ369" i="67"/>
  <c r="AV369" i="67"/>
  <c r="AV405" i="67"/>
  <c r="AZ405" i="67"/>
  <c r="AW405" i="67"/>
  <c r="AZ399" i="67"/>
  <c r="AV399" i="67"/>
  <c r="AW399" i="67"/>
  <c r="AT247" i="67"/>
  <c r="AS247" i="67"/>
  <c r="AW305" i="67"/>
  <c r="AZ305" i="67"/>
  <c r="AV305" i="67"/>
  <c r="AZ85" i="67"/>
  <c r="AW85" i="67"/>
  <c r="AV85" i="67"/>
  <c r="AS49" i="67"/>
  <c r="AT49" i="67"/>
  <c r="AT223" i="67"/>
  <c r="AS223" i="67"/>
  <c r="AZ381" i="67"/>
  <c r="AW381" i="67"/>
  <c r="AV381" i="67"/>
  <c r="AX150" i="67"/>
  <c r="AY150" i="67"/>
  <c r="AT405" i="67"/>
  <c r="AS405" i="67"/>
  <c r="AZ247" i="67"/>
  <c r="AV247" i="67"/>
  <c r="AW247" i="67"/>
  <c r="AT362" i="67"/>
  <c r="AS362" i="67"/>
  <c r="AS181" i="67"/>
  <c r="AT181" i="67"/>
  <c r="AW87" i="67"/>
  <c r="AV87" i="67"/>
  <c r="AZ87" i="67"/>
  <c r="AS443" i="67"/>
  <c r="AT443" i="67"/>
  <c r="AY72" i="67"/>
  <c r="AX72" i="67"/>
  <c r="AV254" i="67"/>
  <c r="AZ254" i="67"/>
  <c r="AW254" i="67"/>
  <c r="BC12" i="67"/>
  <c r="BD12" i="67"/>
  <c r="AS219" i="67"/>
  <c r="AT219" i="67"/>
  <c r="AV441" i="67"/>
  <c r="AW441" i="67"/>
  <c r="AZ441" i="67"/>
  <c r="AX439" i="67"/>
  <c r="AY439" i="67"/>
  <c r="BB486" i="67"/>
  <c r="BE486" i="67"/>
  <c r="BA486" i="67"/>
  <c r="AV358" i="67"/>
  <c r="AZ358" i="67"/>
  <c r="AW358" i="67"/>
  <c r="AZ174" i="67"/>
  <c r="AV174" i="67"/>
  <c r="AW174" i="67"/>
  <c r="AS397" i="67"/>
  <c r="AT397" i="67"/>
  <c r="AW385" i="67"/>
  <c r="AV385" i="67"/>
  <c r="AZ385" i="67"/>
  <c r="AT467" i="67"/>
  <c r="AS467" i="67"/>
  <c r="AZ269" i="67"/>
  <c r="AV269" i="67"/>
  <c r="AW269" i="67"/>
  <c r="AT473" i="67"/>
  <c r="AS473" i="67"/>
  <c r="AW63" i="67"/>
  <c r="AZ63" i="67"/>
  <c r="AV63" i="67"/>
  <c r="AS121" i="67"/>
  <c r="AT121" i="67"/>
  <c r="AS499" i="67"/>
  <c r="AT499" i="67"/>
  <c r="AW159" i="67"/>
  <c r="AZ159" i="67"/>
  <c r="AV159" i="67"/>
  <c r="AY390" i="67"/>
  <c r="AX390" i="67"/>
  <c r="AT324" i="67"/>
  <c r="AS324" i="67"/>
  <c r="AW97" i="67"/>
  <c r="AZ97" i="67"/>
  <c r="AV97" i="67"/>
  <c r="AW311" i="67"/>
  <c r="AZ311" i="67"/>
  <c r="AV311" i="67"/>
  <c r="AV86" i="67"/>
  <c r="AZ86" i="67"/>
  <c r="AW86" i="67"/>
  <c r="AS107" i="67"/>
  <c r="AT107" i="67"/>
  <c r="AS404" i="67"/>
  <c r="AT404" i="67"/>
  <c r="AT511" i="67"/>
  <c r="AS511" i="67"/>
  <c r="AT506" i="67"/>
  <c r="AS506" i="67"/>
  <c r="BC6" i="67"/>
  <c r="BD6" i="67"/>
  <c r="AW115" i="67"/>
  <c r="AZ115" i="67"/>
  <c r="AV115" i="67"/>
  <c r="AT44" i="67"/>
  <c r="AS44" i="67"/>
  <c r="AT503" i="67"/>
  <c r="AS503" i="67"/>
  <c r="AS462" i="67"/>
  <c r="AT462" i="67"/>
  <c r="AV426" i="67"/>
  <c r="AW426" i="67"/>
  <c r="AZ426" i="67"/>
  <c r="AS353" i="67"/>
  <c r="AT353" i="67"/>
  <c r="AX41" i="67"/>
  <c r="AY41" i="67"/>
  <c r="AZ246" i="67"/>
  <c r="AV246" i="67"/>
  <c r="AW246" i="67"/>
  <c r="BB265" i="67"/>
  <c r="BE265" i="67"/>
  <c r="BA265" i="67"/>
  <c r="AS512" i="67"/>
  <c r="AT512" i="67"/>
  <c r="AV160" i="67"/>
  <c r="AW160" i="67"/>
  <c r="AZ160" i="67"/>
  <c r="AS266" i="67"/>
  <c r="AT266" i="67"/>
  <c r="AY335" i="67"/>
  <c r="AX335" i="67"/>
  <c r="AW201" i="67"/>
  <c r="AV201" i="67"/>
  <c r="AZ201" i="67"/>
  <c r="AV21" i="67"/>
  <c r="AW21" i="67"/>
  <c r="AZ21" i="67"/>
  <c r="AV128" i="67"/>
  <c r="AZ128" i="67"/>
  <c r="AW128" i="67"/>
  <c r="AS240" i="67"/>
  <c r="AT240" i="67"/>
  <c r="AY308" i="67"/>
  <c r="AX308" i="67"/>
  <c r="AT244" i="67"/>
  <c r="AS244" i="67"/>
  <c r="AV479" i="67"/>
  <c r="AW479" i="67"/>
  <c r="AZ479" i="67"/>
  <c r="AY225" i="67"/>
  <c r="AX225" i="67"/>
  <c r="AW183" i="67"/>
  <c r="AV183" i="67"/>
  <c r="AZ183" i="67"/>
  <c r="BB372" i="67"/>
  <c r="BA372" i="67"/>
  <c r="BE372" i="67"/>
  <c r="AS465" i="67"/>
  <c r="AT465" i="67"/>
  <c r="BE331" i="67"/>
  <c r="BA331" i="67"/>
  <c r="BB331" i="67"/>
  <c r="AS277" i="67"/>
  <c r="AT277" i="67"/>
  <c r="BE36" i="67"/>
  <c r="BA36" i="67"/>
  <c r="BB36" i="67"/>
  <c r="AT263" i="67"/>
  <c r="AS263" i="67"/>
  <c r="AT320" i="67"/>
  <c r="AS320" i="67"/>
  <c r="AT360" i="67"/>
  <c r="AS360" i="67"/>
  <c r="AS232" i="67"/>
  <c r="AT232" i="67"/>
  <c r="BB176" i="67"/>
  <c r="BA176" i="67"/>
  <c r="BE176" i="67"/>
  <c r="AW345" i="67"/>
  <c r="AZ345" i="67"/>
  <c r="AV345" i="67"/>
  <c r="BA88" i="67"/>
  <c r="BB88" i="67"/>
  <c r="BE88" i="67"/>
  <c r="AW329" i="67"/>
  <c r="AZ329" i="67"/>
  <c r="AV329" i="67"/>
  <c r="AV132" i="67"/>
  <c r="AZ132" i="67"/>
  <c r="AW132" i="67"/>
  <c r="AX65" i="67"/>
  <c r="AY65" i="67"/>
  <c r="AS323" i="67"/>
  <c r="AT323" i="67"/>
  <c r="BA363" i="67"/>
  <c r="BE363" i="67"/>
  <c r="BB363" i="67"/>
  <c r="BB152" i="67"/>
  <c r="BA152" i="67"/>
  <c r="BE152" i="67"/>
  <c r="AT148" i="67"/>
  <c r="AS148" i="67"/>
  <c r="AZ29" i="67"/>
  <c r="AV29" i="67"/>
  <c r="AW29" i="67"/>
  <c r="AT68" i="67"/>
  <c r="AS68" i="67"/>
  <c r="AY185" i="67"/>
  <c r="AX185" i="67"/>
  <c r="BD57" i="67"/>
  <c r="BC57" i="67"/>
  <c r="AZ356" i="67"/>
  <c r="AV356" i="67"/>
  <c r="AW356" i="67"/>
  <c r="AS231" i="67"/>
  <c r="AT231" i="67"/>
  <c r="BA299" i="67"/>
  <c r="BE299" i="67"/>
  <c r="BB299" i="67"/>
  <c r="AT424" i="67"/>
  <c r="AS424" i="67"/>
  <c r="BI104" i="67"/>
  <c r="BH104" i="67"/>
  <c r="AS131" i="67"/>
  <c r="AT131" i="67"/>
  <c r="AS403" i="67"/>
  <c r="AT403" i="67"/>
  <c r="AS203" i="67"/>
  <c r="AT203" i="67"/>
  <c r="AS153" i="67"/>
  <c r="AT153" i="67"/>
  <c r="AW481" i="67"/>
  <c r="AZ481" i="67"/>
  <c r="AV481" i="67"/>
  <c r="AZ336" i="67"/>
  <c r="AW336" i="67"/>
  <c r="AV336" i="67"/>
  <c r="AV52" i="67"/>
  <c r="AZ52" i="67"/>
  <c r="AW52" i="67"/>
  <c r="AW272" i="67"/>
  <c r="AV272" i="67"/>
  <c r="AZ272" i="67"/>
  <c r="AT394" i="67"/>
  <c r="AS394" i="67"/>
  <c r="BE210" i="67"/>
  <c r="BB210" i="67"/>
  <c r="BA210" i="67"/>
  <c r="BB396" i="67"/>
  <c r="BA396" i="67"/>
  <c r="BE396" i="67"/>
  <c r="AW256" i="67"/>
  <c r="AZ256" i="67"/>
  <c r="AV256" i="67"/>
  <c r="AY314" i="67"/>
  <c r="AX314" i="67"/>
  <c r="AZ313" i="67"/>
  <c r="AV313" i="67"/>
  <c r="AW313" i="67"/>
  <c r="AV410" i="67"/>
  <c r="AW410" i="67"/>
  <c r="AZ410" i="67"/>
  <c r="AT326" i="67"/>
  <c r="AS326" i="67"/>
  <c r="AV383" i="67"/>
  <c r="AZ383" i="67"/>
  <c r="AW383" i="67"/>
  <c r="AS214" i="67"/>
  <c r="AT214" i="67"/>
  <c r="AT7" i="67"/>
  <c r="AS7" i="67"/>
  <c r="AT40" i="67"/>
  <c r="AS40" i="67"/>
  <c r="AS392" i="67"/>
  <c r="AT392" i="67"/>
  <c r="AX54" i="67"/>
  <c r="AY54" i="67"/>
  <c r="AV181" i="67"/>
  <c r="AZ181" i="67"/>
  <c r="AW181" i="67"/>
  <c r="AY513" i="67"/>
  <c r="AX513" i="67"/>
  <c r="AW379" i="67"/>
  <c r="AV379" i="67"/>
  <c r="AZ379" i="67"/>
  <c r="BG12" i="67"/>
  <c r="BF12" i="67"/>
  <c r="AT441" i="67"/>
  <c r="AS441" i="67"/>
  <c r="AZ400" i="67"/>
  <c r="AW400" i="67"/>
  <c r="AV400" i="67"/>
  <c r="AX486" i="67"/>
  <c r="AY486" i="67"/>
  <c r="AS341" i="67"/>
  <c r="AT341" i="67"/>
  <c r="BB480" i="67"/>
  <c r="BE480" i="67"/>
  <c r="BA480" i="67"/>
  <c r="AZ196" i="67"/>
  <c r="AV196" i="67"/>
  <c r="AW196" i="67"/>
  <c r="AV473" i="67"/>
  <c r="AW473" i="67"/>
  <c r="AZ473" i="67"/>
  <c r="AX459" i="67"/>
  <c r="AY459" i="67"/>
  <c r="AV398" i="67"/>
  <c r="AW398" i="67"/>
  <c r="AZ398" i="67"/>
  <c r="AZ348" i="67"/>
  <c r="AW348" i="67"/>
  <c r="AV348" i="67"/>
  <c r="AW121" i="67"/>
  <c r="AV121" i="67"/>
  <c r="AZ121" i="67"/>
  <c r="AT309" i="67"/>
  <c r="AS309" i="67"/>
  <c r="AS386" i="67"/>
  <c r="AT386" i="67"/>
  <c r="AW391" i="67"/>
  <c r="AV391" i="67"/>
  <c r="AZ391" i="67"/>
  <c r="AZ432" i="67"/>
  <c r="AW432" i="67"/>
  <c r="AV432" i="67"/>
  <c r="AT288" i="67"/>
  <c r="AS288" i="67"/>
  <c r="AS97" i="67"/>
  <c r="AT97" i="67"/>
  <c r="AW469" i="67"/>
  <c r="AZ469" i="67"/>
  <c r="AV469" i="67"/>
  <c r="AS311" i="67"/>
  <c r="AT311" i="67"/>
  <c r="AT86" i="67"/>
  <c r="AS86" i="67"/>
  <c r="AT491" i="67"/>
  <c r="AS491" i="67"/>
  <c r="AV138" i="67"/>
  <c r="AW138" i="67"/>
  <c r="AZ138" i="67"/>
  <c r="AW195" i="67"/>
  <c r="AV195" i="67"/>
  <c r="AZ195" i="67"/>
  <c r="AW171" i="67"/>
  <c r="AV171" i="67"/>
  <c r="AZ171" i="67"/>
  <c r="BG6" i="67"/>
  <c r="BF6" i="67"/>
  <c r="AS115" i="67"/>
  <c r="AT115" i="67"/>
  <c r="AW321" i="67"/>
  <c r="AZ321" i="67"/>
  <c r="AV321" i="67"/>
  <c r="AT216" i="67"/>
  <c r="AS216" i="67"/>
  <c r="AS426" i="67"/>
  <c r="AT426" i="67"/>
  <c r="AV353" i="67"/>
  <c r="AW353" i="67"/>
  <c r="AZ353" i="67"/>
  <c r="AW354" i="67"/>
  <c r="AZ354" i="67"/>
  <c r="AV354" i="67"/>
  <c r="AX265" i="67"/>
  <c r="AY265" i="67"/>
  <c r="AT327" i="67"/>
  <c r="AS327" i="67"/>
  <c r="AS160" i="67"/>
  <c r="AT160" i="67"/>
  <c r="BD298" i="67"/>
  <c r="BC298" i="67"/>
  <c r="AS201" i="67"/>
  <c r="AT201" i="67"/>
  <c r="AV140" i="67"/>
  <c r="AW140" i="67"/>
  <c r="AZ140" i="67"/>
  <c r="AS128" i="67"/>
  <c r="AT128" i="67"/>
  <c r="AT58" i="67"/>
  <c r="AS58" i="67"/>
  <c r="AZ240" i="67"/>
  <c r="AV240" i="67"/>
  <c r="AW240" i="67"/>
  <c r="AT208" i="67"/>
  <c r="AS208" i="67"/>
  <c r="BB114" i="67"/>
  <c r="BA114" i="67"/>
  <c r="BE114" i="67"/>
  <c r="BA18" i="67"/>
  <c r="BB18" i="67"/>
  <c r="BE18" i="67"/>
  <c r="AZ186" i="67"/>
  <c r="AV186" i="67"/>
  <c r="AW186" i="67"/>
  <c r="AZ275" i="67"/>
  <c r="AV275" i="67"/>
  <c r="AW275" i="67"/>
  <c r="AW119" i="67"/>
  <c r="AV119" i="67"/>
  <c r="AZ119" i="67"/>
  <c r="BF155" i="67"/>
  <c r="BG155" i="67"/>
  <c r="AV154" i="67"/>
  <c r="AW154" i="67"/>
  <c r="AZ154" i="67"/>
  <c r="AV485" i="67"/>
  <c r="AW485" i="67"/>
  <c r="AZ485" i="67"/>
  <c r="AY331" i="67"/>
  <c r="AX331" i="67"/>
  <c r="AS297" i="67"/>
  <c r="AT297" i="67"/>
  <c r="AX36" i="67"/>
  <c r="AY36" i="67"/>
  <c r="AX81" i="67"/>
  <c r="AY81" i="67"/>
  <c r="BE477" i="67"/>
  <c r="BB477" i="67"/>
  <c r="BA477" i="67"/>
  <c r="AX88" i="67"/>
  <c r="AY88" i="67"/>
  <c r="AS132" i="67"/>
  <c r="AT132" i="67"/>
  <c r="AT282" i="67"/>
  <c r="AS282" i="67"/>
  <c r="BC161" i="67"/>
  <c r="BD161" i="67"/>
  <c r="AY293" i="67"/>
  <c r="AX293" i="67"/>
  <c r="AS325" i="67"/>
  <c r="AT325" i="67"/>
  <c r="AW323" i="67"/>
  <c r="AZ323" i="67"/>
  <c r="AV323" i="67"/>
  <c r="BA45" i="67"/>
  <c r="BE45" i="67"/>
  <c r="BB45" i="67"/>
  <c r="AT237" i="67"/>
  <c r="AS237" i="67"/>
  <c r="AX259" i="67"/>
  <c r="AY259" i="67"/>
  <c r="BE185" i="67"/>
  <c r="BA185" i="67"/>
  <c r="BB185" i="67"/>
  <c r="AT364" i="67"/>
  <c r="AS364" i="67"/>
  <c r="AV423" i="67"/>
  <c r="AZ423" i="67"/>
  <c r="AW423" i="67"/>
  <c r="BG57" i="67"/>
  <c r="BF57" i="67"/>
  <c r="AS409" i="67"/>
  <c r="AT409" i="67"/>
  <c r="AW131" i="67"/>
  <c r="AV131" i="67"/>
  <c r="AZ131" i="67"/>
  <c r="AY514" i="67"/>
  <c r="AX514" i="67"/>
  <c r="AW487" i="67"/>
  <c r="AZ487" i="67"/>
  <c r="AV487" i="67"/>
  <c r="AT440" i="67"/>
  <c r="AS440" i="67"/>
  <c r="AS481" i="67"/>
  <c r="AT481" i="67"/>
  <c r="AS272" i="67"/>
  <c r="AT272" i="67"/>
  <c r="AX302" i="67"/>
  <c r="AY302" i="67"/>
  <c r="AT338" i="67"/>
  <c r="AS338" i="67"/>
  <c r="AV258" i="67"/>
  <c r="AW258" i="67"/>
  <c r="AZ258" i="67"/>
  <c r="AS256" i="67"/>
  <c r="AT256" i="67"/>
  <c r="AZ476" i="67"/>
  <c r="AW476" i="67"/>
  <c r="AV476" i="67"/>
  <c r="AY28" i="67"/>
  <c r="AX28" i="67"/>
  <c r="AT156" i="67"/>
  <c r="AS156" i="67"/>
  <c r="AW470" i="67"/>
  <c r="AZ470" i="67"/>
  <c r="AV470" i="67"/>
  <c r="AW505" i="67"/>
  <c r="AZ505" i="67"/>
  <c r="AV505" i="67"/>
  <c r="AT229" i="67"/>
  <c r="AS229" i="67"/>
  <c r="AT413" i="67"/>
  <c r="AS413" i="67"/>
  <c r="AZ33" i="67"/>
  <c r="AV33" i="67"/>
  <c r="AW33" i="67"/>
  <c r="AW250" i="67"/>
  <c r="AV250" i="67"/>
  <c r="AZ250" i="67"/>
  <c r="AT14" i="67"/>
  <c r="AS14" i="67"/>
  <c r="BA382" i="67"/>
  <c r="BE382" i="67"/>
  <c r="BB382" i="67"/>
  <c r="AY67" i="67"/>
  <c r="AX67" i="67"/>
  <c r="AV200" i="67"/>
  <c r="AW200" i="67"/>
  <c r="AZ200" i="67"/>
  <c r="BB164" i="67"/>
  <c r="BA164" i="67"/>
  <c r="BE164" i="67"/>
  <c r="AV497" i="67"/>
  <c r="AW497" i="67"/>
  <c r="AZ497" i="67"/>
  <c r="AT91" i="67"/>
  <c r="AS91" i="67"/>
  <c r="AT205" i="67"/>
  <c r="AS205" i="67"/>
  <c r="AW384" i="67"/>
  <c r="AV384" i="67"/>
  <c r="AZ384" i="67"/>
  <c r="AX422" i="67"/>
  <c r="AY422" i="67"/>
  <c r="BE136" i="67"/>
  <c r="BB136" i="67"/>
  <c r="BA136" i="67"/>
  <c r="AZ124" i="67"/>
  <c r="AW124" i="67"/>
  <c r="AV124" i="67"/>
  <c r="BE17" i="67"/>
  <c r="BA17" i="67"/>
  <c r="BB17" i="67"/>
  <c r="BD66" i="67"/>
  <c r="BC66" i="67"/>
  <c r="AV157" i="67"/>
  <c r="AZ157" i="67"/>
  <c r="AW157" i="67"/>
  <c r="BA95" i="67"/>
  <c r="BB95" i="67"/>
  <c r="BE95" i="67"/>
  <c r="AS209" i="67"/>
  <c r="AT209" i="67"/>
  <c r="AV428" i="67"/>
  <c r="AZ428" i="67"/>
  <c r="AW428" i="67"/>
  <c r="BE471" i="67"/>
  <c r="BA471" i="67"/>
  <c r="BB471" i="67"/>
  <c r="AT330" i="67"/>
  <c r="AS330" i="67"/>
  <c r="AS273" i="67"/>
  <c r="AT273" i="67"/>
  <c r="AV289" i="67"/>
  <c r="AW289" i="67"/>
  <c r="AZ289" i="67"/>
  <c r="AT425" i="67"/>
  <c r="AS425" i="67"/>
  <c r="AT453" i="67"/>
  <c r="AS453" i="67"/>
  <c r="BF292" i="67"/>
  <c r="BG292" i="67"/>
  <c r="AW455" i="67"/>
  <c r="AV455" i="67"/>
  <c r="AZ455" i="67"/>
  <c r="AS109" i="67"/>
  <c r="AT109" i="67"/>
  <c r="AT418" i="67"/>
  <c r="AS418" i="67"/>
  <c r="AZ418" i="67"/>
  <c r="AV418" i="67"/>
  <c r="AW418" i="67"/>
  <c r="AT333" i="67"/>
  <c r="AS333" i="67"/>
  <c r="AY496" i="67"/>
  <c r="AX496" i="67"/>
  <c r="BB255" i="67"/>
  <c r="BA255" i="67"/>
  <c r="BE255" i="67"/>
  <c r="BB126" i="67"/>
  <c r="BE126" i="67"/>
  <c r="BA126" i="67"/>
  <c r="AW220" i="67"/>
  <c r="AZ220" i="67"/>
  <c r="AV220" i="67"/>
  <c r="AW341" i="67"/>
  <c r="AV341" i="67"/>
  <c r="AZ341" i="67"/>
  <c r="BA53" i="67"/>
  <c r="BB53" i="67"/>
  <c r="BE53" i="67"/>
  <c r="AX480" i="67"/>
  <c r="AY480" i="67"/>
  <c r="AT168" i="67"/>
  <c r="AS168" i="67"/>
  <c r="AW151" i="67"/>
  <c r="AV151" i="67"/>
  <c r="AZ151" i="67"/>
  <c r="AS159" i="67"/>
  <c r="AT159" i="67"/>
  <c r="BE22" i="67"/>
  <c r="BA22" i="67"/>
  <c r="BB22" i="67"/>
  <c r="AW493" i="67"/>
  <c r="AZ493" i="67"/>
  <c r="AV493" i="67"/>
  <c r="AW178" i="67"/>
  <c r="AZ178" i="67"/>
  <c r="AV178" i="67"/>
  <c r="AT469" i="67"/>
  <c r="AS469" i="67"/>
  <c r="AW431" i="67"/>
  <c r="AZ431" i="67"/>
  <c r="AV431" i="67"/>
  <c r="AV19" i="67"/>
  <c r="AW19" i="67"/>
  <c r="AZ19" i="67"/>
  <c r="AV503" i="67"/>
  <c r="AW503" i="67"/>
  <c r="AZ503" i="67"/>
  <c r="BF298" i="67"/>
  <c r="BG298" i="67"/>
  <c r="AT21" i="67"/>
  <c r="AS21" i="67"/>
  <c r="AW361" i="67"/>
  <c r="AZ361" i="67"/>
  <c r="AV361" i="67"/>
  <c r="AX114" i="67"/>
  <c r="AY114" i="67"/>
  <c r="AT442" i="67"/>
  <c r="AS442" i="67"/>
  <c r="AY224" i="67"/>
  <c r="AX224" i="67"/>
  <c r="AV166" i="67"/>
  <c r="AW166" i="67"/>
  <c r="AZ166" i="67"/>
  <c r="AY152" i="67"/>
  <c r="AX152" i="67"/>
  <c r="BE259" i="67"/>
  <c r="BA259" i="67"/>
  <c r="BB259" i="67"/>
  <c r="BE27" i="67"/>
  <c r="BA27" i="67"/>
  <c r="BB27" i="67"/>
  <c r="AT300" i="67"/>
  <c r="AS300" i="67"/>
  <c r="BG407" i="67"/>
  <c r="BF407" i="67"/>
  <c r="AW373" i="67"/>
  <c r="AV373" i="67"/>
  <c r="AZ373" i="67"/>
  <c r="AT315" i="67"/>
  <c r="AS315" i="67"/>
  <c r="AY396" i="67"/>
  <c r="AX396" i="67"/>
  <c r="BB314" i="67"/>
  <c r="BE314" i="67"/>
  <c r="BA314" i="67"/>
  <c r="AT470" i="67"/>
  <c r="AS470" i="67"/>
  <c r="AV92" i="67"/>
  <c r="AZ92" i="67"/>
  <c r="AW92" i="67"/>
  <c r="BF66" i="67"/>
  <c r="BG66" i="67"/>
  <c r="BB116" i="67"/>
  <c r="BE116" i="67"/>
  <c r="BA116" i="67"/>
  <c r="AS242" i="67"/>
  <c r="AT242" i="67"/>
  <c r="AV108" i="67"/>
  <c r="AZ108" i="67"/>
  <c r="AW108" i="67"/>
  <c r="AW109" i="67"/>
  <c r="AV109" i="67"/>
  <c r="AZ109" i="67"/>
  <c r="AV25" i="67"/>
  <c r="AW25" i="67"/>
  <c r="AZ25" i="67"/>
  <c r="AV7" i="67"/>
  <c r="AW7" i="67"/>
  <c r="AZ7" i="67"/>
  <c r="AW40" i="67"/>
  <c r="AV40" i="67"/>
  <c r="AZ40" i="67"/>
  <c r="BG170" i="67"/>
  <c r="BF170" i="67"/>
  <c r="AX463" i="67"/>
  <c r="AY463" i="67"/>
  <c r="BE513" i="67"/>
  <c r="BA513" i="67"/>
  <c r="BB513" i="67"/>
  <c r="AZ307" i="67"/>
  <c r="AV307" i="67"/>
  <c r="AW307" i="67"/>
  <c r="AT509" i="67"/>
  <c r="AS509" i="67"/>
  <c r="AS398" i="67"/>
  <c r="AT398" i="67"/>
  <c r="AT348" i="67"/>
  <c r="AS348" i="67"/>
  <c r="AV309" i="67"/>
  <c r="AW309" i="67"/>
  <c r="AZ309" i="67"/>
  <c r="AV450" i="67"/>
  <c r="AW450" i="67"/>
  <c r="AZ450" i="67"/>
  <c r="AT493" i="67"/>
  <c r="AS493" i="67"/>
  <c r="AS178" i="67"/>
  <c r="AT178" i="67"/>
  <c r="AV288" i="67"/>
  <c r="AZ288" i="67"/>
  <c r="AW288" i="67"/>
  <c r="AT50" i="67"/>
  <c r="AS50" i="67"/>
  <c r="AX163" i="67"/>
  <c r="AY163" i="67"/>
  <c r="BA79" i="67"/>
  <c r="BB79" i="67"/>
  <c r="BE79" i="67"/>
  <c r="AT19" i="67"/>
  <c r="AS19" i="67"/>
  <c r="AW227" i="67"/>
  <c r="AZ227" i="67"/>
  <c r="AV227" i="67"/>
  <c r="AT195" i="67"/>
  <c r="AS195" i="67"/>
  <c r="AT171" i="67"/>
  <c r="AS171" i="67"/>
  <c r="AS500" i="67"/>
  <c r="AT500" i="67"/>
  <c r="AY197" i="67"/>
  <c r="AX197" i="67"/>
  <c r="AX145" i="67"/>
  <c r="AY145" i="67"/>
  <c r="AW327" i="67"/>
  <c r="AZ327" i="67"/>
  <c r="AV327" i="67"/>
  <c r="AT35" i="67"/>
  <c r="AS35" i="67"/>
  <c r="AV319" i="67"/>
  <c r="AZ319" i="67"/>
  <c r="AW319" i="67"/>
  <c r="AW475" i="67"/>
  <c r="AZ475" i="67"/>
  <c r="AV475" i="67"/>
  <c r="AT435" i="67"/>
  <c r="AS435" i="67"/>
  <c r="AT412" i="67"/>
  <c r="AS412" i="67"/>
  <c r="AV58" i="67"/>
  <c r="AW58" i="67"/>
  <c r="AZ58" i="67"/>
  <c r="AT430" i="67"/>
  <c r="AS430" i="67"/>
  <c r="BF99" i="67"/>
  <c r="BG99" i="67"/>
  <c r="AW105" i="67"/>
  <c r="AZ105" i="67"/>
  <c r="AV105" i="67"/>
  <c r="AT377" i="67"/>
  <c r="AS377" i="67"/>
  <c r="AT112" i="67"/>
  <c r="AS112" i="67"/>
  <c r="AW442" i="67"/>
  <c r="AZ442" i="67"/>
  <c r="AV442" i="67"/>
  <c r="AZ100" i="67"/>
  <c r="AW100" i="67"/>
  <c r="AV100" i="67"/>
  <c r="AY111" i="67"/>
  <c r="AX111" i="67"/>
  <c r="BB224" i="67"/>
  <c r="BA224" i="67"/>
  <c r="BE224" i="67"/>
  <c r="AT437" i="67"/>
  <c r="AS437" i="67"/>
  <c r="AT436" i="67"/>
  <c r="AS436" i="67"/>
  <c r="BE73" i="67"/>
  <c r="BB73" i="67"/>
  <c r="BA73" i="67"/>
  <c r="AS166" i="67"/>
  <c r="AT166" i="67"/>
  <c r="AY179" i="67"/>
  <c r="AX179" i="67"/>
  <c r="AV282" i="67"/>
  <c r="AZ282" i="67"/>
  <c r="AW282" i="67"/>
  <c r="BF161" i="67"/>
  <c r="BG161" i="67"/>
  <c r="AW47" i="67"/>
  <c r="AZ47" i="67"/>
  <c r="AV47" i="67"/>
  <c r="BA293" i="67"/>
  <c r="BE293" i="67"/>
  <c r="BB293" i="67"/>
  <c r="AZ344" i="67"/>
  <c r="AV344" i="67"/>
  <c r="AW344" i="67"/>
  <c r="AY187" i="67"/>
  <c r="AX187" i="67"/>
  <c r="AT447" i="67"/>
  <c r="AS447" i="67"/>
  <c r="AW117" i="67"/>
  <c r="AZ117" i="67"/>
  <c r="AV117" i="67"/>
  <c r="AT71" i="67"/>
  <c r="AS71" i="67"/>
  <c r="AS488" i="67"/>
  <c r="AT488" i="67"/>
  <c r="AV60" i="67"/>
  <c r="AW60" i="67"/>
  <c r="AZ60" i="67"/>
  <c r="AV364" i="67"/>
  <c r="AZ364" i="67"/>
  <c r="AW364" i="67"/>
  <c r="AZ342" i="67"/>
  <c r="AW342" i="67"/>
  <c r="AV342" i="67"/>
  <c r="AX27" i="67"/>
  <c r="AY27" i="67"/>
  <c r="AZ279" i="67"/>
  <c r="AW279" i="67"/>
  <c r="AV279" i="67"/>
  <c r="AT452" i="67"/>
  <c r="AS452" i="67"/>
  <c r="AS271" i="67"/>
  <c r="AT271" i="67"/>
  <c r="BB514" i="67"/>
  <c r="BE514" i="67"/>
  <c r="BA514" i="67"/>
  <c r="AY10" i="67"/>
  <c r="AX10" i="67"/>
  <c r="AS20" i="67"/>
  <c r="AT20" i="67"/>
  <c r="AV440" i="67"/>
  <c r="AZ440" i="67"/>
  <c r="AW440" i="67"/>
  <c r="AY478" i="67"/>
  <c r="AX478" i="67"/>
  <c r="AW378" i="67"/>
  <c r="AV378" i="67"/>
  <c r="AZ378" i="67"/>
  <c r="BB206" i="67"/>
  <c r="BA206" i="67"/>
  <c r="BE206" i="67"/>
  <c r="AW380" i="67"/>
  <c r="AV380" i="67"/>
  <c r="AZ380" i="67"/>
  <c r="AT198" i="67"/>
  <c r="AS198" i="67"/>
  <c r="BB64" i="67"/>
  <c r="BE64" i="67"/>
  <c r="BA64" i="67"/>
  <c r="BE184" i="67"/>
  <c r="BB184" i="67"/>
  <c r="BA184" i="67"/>
  <c r="BE28" i="67"/>
  <c r="BA28" i="67"/>
  <c r="BB28" i="67"/>
  <c r="BC194" i="67"/>
  <c r="BD194" i="67"/>
  <c r="AW177" i="67"/>
  <c r="AV177" i="67"/>
  <c r="AZ177" i="67"/>
  <c r="AV144" i="67"/>
  <c r="AW144" i="67"/>
  <c r="AZ144" i="67"/>
  <c r="AT264" i="67"/>
  <c r="AS264" i="67"/>
  <c r="AS127" i="67"/>
  <c r="AT127" i="67"/>
  <c r="AZ229" i="67"/>
  <c r="AV229" i="67"/>
  <c r="AW229" i="67"/>
  <c r="AW75" i="67"/>
  <c r="AZ75" i="67"/>
  <c r="AV75" i="67"/>
  <c r="AX48" i="67"/>
  <c r="AY48" i="67"/>
  <c r="AX355" i="67"/>
  <c r="AY355" i="67"/>
  <c r="AS248" i="67"/>
  <c r="AT248" i="67"/>
  <c r="BG207" i="67"/>
  <c r="BF207" i="67"/>
  <c r="BE67" i="67"/>
  <c r="BB67" i="67"/>
  <c r="BA67" i="67"/>
  <c r="AY164" i="67"/>
  <c r="AX164" i="67"/>
  <c r="AV91" i="67"/>
  <c r="AW91" i="67"/>
  <c r="AZ91" i="67"/>
  <c r="AZ205" i="67"/>
  <c r="AV205" i="67"/>
  <c r="AW205" i="67"/>
  <c r="AV169" i="67"/>
  <c r="AZ169" i="67"/>
  <c r="AW169" i="67"/>
  <c r="AT92" i="67"/>
  <c r="AS92" i="67"/>
  <c r="AS290" i="67"/>
  <c r="AT290" i="67"/>
  <c r="AX116" i="67"/>
  <c r="AY116" i="67"/>
  <c r="AZ222" i="67"/>
  <c r="AW222" i="67"/>
  <c r="AV222" i="67"/>
  <c r="AT182" i="67"/>
  <c r="AS182" i="67"/>
  <c r="AS108" i="67"/>
  <c r="AT108" i="67"/>
  <c r="AW103" i="67"/>
  <c r="AZ103" i="67"/>
  <c r="AV103" i="67"/>
  <c r="AX446" i="67"/>
  <c r="AY446" i="67"/>
  <c r="AT455" i="67"/>
  <c r="AS455" i="67"/>
  <c r="BB26" i="67"/>
  <c r="BA26" i="67"/>
  <c r="BE26" i="67"/>
  <c r="AX175" i="67"/>
  <c r="AY175" i="67"/>
  <c r="AT383" i="67"/>
  <c r="AS383" i="67"/>
  <c r="AZ192" i="67"/>
  <c r="AV192" i="67"/>
  <c r="AW192" i="67"/>
  <c r="AV416" i="67"/>
  <c r="AW416" i="67"/>
  <c r="AZ416" i="67"/>
  <c r="AS218" i="67"/>
  <c r="AT218" i="67"/>
  <c r="AW296" i="67"/>
  <c r="AV296" i="67"/>
  <c r="AZ296" i="67"/>
  <c r="BE439" i="67"/>
  <c r="BB439" i="67"/>
  <c r="BA439" i="67"/>
  <c r="AS385" i="67"/>
  <c r="AT385" i="67"/>
  <c r="BD37" i="67"/>
  <c r="BC37" i="67"/>
  <c r="AV467" i="67"/>
  <c r="AZ467" i="67"/>
  <c r="AW467" i="67"/>
  <c r="BB459" i="67"/>
  <c r="BA459" i="67"/>
  <c r="BE459" i="67"/>
  <c r="AT339" i="67"/>
  <c r="AS339" i="67"/>
  <c r="AV491" i="67"/>
  <c r="AZ491" i="67"/>
  <c r="AW491" i="67"/>
  <c r="AZ500" i="67"/>
  <c r="AW500" i="67"/>
  <c r="AV500" i="67"/>
  <c r="AZ216" i="67"/>
  <c r="AW216" i="67"/>
  <c r="AV216" i="67"/>
  <c r="BA145" i="67"/>
  <c r="BB145" i="67"/>
  <c r="BE145" i="67"/>
  <c r="AS319" i="67"/>
  <c r="AT319" i="67"/>
  <c r="AY501" i="67"/>
  <c r="AX501" i="67"/>
  <c r="AW189" i="67"/>
  <c r="AV189" i="67"/>
  <c r="AZ189" i="67"/>
  <c r="AX18" i="67"/>
  <c r="AY18" i="67"/>
  <c r="BC99" i="67"/>
  <c r="BD99" i="67"/>
  <c r="AZ112" i="67"/>
  <c r="AW112" i="67"/>
  <c r="AV112" i="67"/>
  <c r="BB408" i="67"/>
  <c r="BA408" i="67"/>
  <c r="BE408" i="67"/>
  <c r="AY372" i="67"/>
  <c r="AX372" i="67"/>
  <c r="AW437" i="67"/>
  <c r="AZ437" i="67"/>
  <c r="AV437" i="67"/>
  <c r="AV325" i="67"/>
  <c r="AZ325" i="67"/>
  <c r="AW325" i="67"/>
  <c r="AZ148" i="67"/>
  <c r="AV148" i="67"/>
  <c r="AW148" i="67"/>
  <c r="AV237" i="67"/>
  <c r="AW237" i="67"/>
  <c r="AZ237" i="67"/>
  <c r="AZ488" i="67"/>
  <c r="AW488" i="67"/>
  <c r="AV488" i="67"/>
  <c r="AZ68" i="67"/>
  <c r="AW68" i="67"/>
  <c r="AV68" i="67"/>
  <c r="AT180" i="67"/>
  <c r="AS180" i="67"/>
  <c r="AS356" i="67"/>
  <c r="AT356" i="67"/>
  <c r="AW165" i="67"/>
  <c r="AZ165" i="67"/>
  <c r="AV165" i="67"/>
  <c r="AS487" i="67"/>
  <c r="AT487" i="67"/>
  <c r="AS137" i="67"/>
  <c r="AT137" i="67"/>
  <c r="AZ394" i="67"/>
  <c r="AW394" i="67"/>
  <c r="AV394" i="67"/>
  <c r="AZ338" i="67"/>
  <c r="AV338" i="67"/>
  <c r="AW338" i="67"/>
  <c r="AS410" i="67"/>
  <c r="AT410" i="67"/>
  <c r="AS505" i="67"/>
  <c r="AT505" i="67"/>
  <c r="BB158" i="67"/>
  <c r="BA158" i="67"/>
  <c r="BE158" i="67"/>
  <c r="AV413" i="67"/>
  <c r="AZ413" i="67"/>
  <c r="AW413" i="67"/>
  <c r="BA48" i="67"/>
  <c r="BE48" i="67"/>
  <c r="BB48" i="67"/>
  <c r="BE355" i="67"/>
  <c r="BA355" i="67"/>
  <c r="BB355" i="67"/>
  <c r="AV270" i="67"/>
  <c r="AW270" i="67"/>
  <c r="AZ270" i="67"/>
  <c r="AS169" i="67"/>
  <c r="AT169" i="67"/>
  <c r="BE274" i="67"/>
  <c r="BA274" i="67"/>
  <c r="BB274" i="67"/>
  <c r="AW290" i="67"/>
  <c r="AV290" i="67"/>
  <c r="AZ290" i="67"/>
  <c r="AT222" i="67"/>
  <c r="AS222" i="67"/>
  <c r="AW374" i="67"/>
  <c r="AV374" i="67"/>
  <c r="AZ374" i="67"/>
  <c r="AW182" i="67"/>
  <c r="AV182" i="67"/>
  <c r="AZ182" i="67"/>
  <c r="AT296" i="67"/>
  <c r="AS296" i="67"/>
  <c r="AS379" i="67"/>
  <c r="AT379" i="67"/>
  <c r="AY53" i="67"/>
  <c r="AX53" i="67"/>
  <c r="BF37" i="67"/>
  <c r="BG37" i="67"/>
  <c r="AS151" i="67"/>
  <c r="AT151" i="67"/>
  <c r="AS252" i="67"/>
  <c r="AT252" i="67"/>
  <c r="AS391" i="67"/>
  <c r="AT391" i="67"/>
  <c r="AW291" i="67"/>
  <c r="AZ291" i="67"/>
  <c r="AV291" i="67"/>
  <c r="BG359" i="67"/>
  <c r="BF359" i="67"/>
  <c r="AT388" i="67"/>
  <c r="AS388" i="67"/>
  <c r="AW333" i="67"/>
  <c r="AZ333" i="67"/>
  <c r="AV333" i="67"/>
  <c r="AZ93" i="67"/>
  <c r="AV93" i="67"/>
  <c r="AW93" i="67"/>
  <c r="BB15" i="67"/>
  <c r="BA15" i="67"/>
  <c r="BE15" i="67"/>
  <c r="BA496" i="67"/>
  <c r="BB496" i="67"/>
  <c r="BE496" i="67"/>
  <c r="AT62" i="67"/>
  <c r="AS62" i="67"/>
  <c r="AV218" i="67"/>
  <c r="AZ218" i="67"/>
  <c r="AW218" i="67"/>
  <c r="AS416" i="67"/>
  <c r="AT416" i="67"/>
  <c r="BC170" i="67"/>
  <c r="BD170" i="67"/>
  <c r="BE463" i="67"/>
  <c r="BB463" i="67"/>
  <c r="BA463" i="67"/>
  <c r="AW443" i="67"/>
  <c r="AV443" i="67"/>
  <c r="AZ443" i="67"/>
  <c r="AS254" i="67"/>
  <c r="AT254" i="67"/>
  <c r="AX76" i="67"/>
  <c r="AY76" i="67"/>
  <c r="AV334" i="67"/>
  <c r="AW334" i="67"/>
  <c r="AZ334" i="67"/>
  <c r="AT294" i="67"/>
  <c r="AS294" i="67"/>
  <c r="AS220" i="67"/>
  <c r="AT220" i="67"/>
  <c r="AW397" i="67"/>
  <c r="AV397" i="67"/>
  <c r="AZ397" i="67"/>
  <c r="AZ482" i="67"/>
  <c r="AW482" i="67"/>
  <c r="AV482" i="67"/>
  <c r="AZ509" i="67"/>
  <c r="AV509" i="67"/>
  <c r="AW509" i="67"/>
  <c r="AT63" i="67"/>
  <c r="AS63" i="67"/>
  <c r="AY141" i="67"/>
  <c r="AX141" i="67"/>
  <c r="AZ252" i="67"/>
  <c r="AV252" i="67"/>
  <c r="AW252" i="67"/>
  <c r="AY22" i="67"/>
  <c r="AX22" i="67"/>
  <c r="BB322" i="67"/>
  <c r="BE322" i="67"/>
  <c r="BA322" i="67"/>
  <c r="AS450" i="67"/>
  <c r="AT450" i="67"/>
  <c r="BB390" i="67"/>
  <c r="BA390" i="67"/>
  <c r="BE390" i="67"/>
  <c r="BB510" i="67"/>
  <c r="BE510" i="67"/>
  <c r="BA510" i="67"/>
  <c r="BB468" i="67"/>
  <c r="BE468" i="67"/>
  <c r="BA468" i="67"/>
  <c r="AZ50" i="67"/>
  <c r="AW50" i="67"/>
  <c r="AV50" i="67"/>
  <c r="AZ456" i="67"/>
  <c r="AV456" i="67"/>
  <c r="AW456" i="67"/>
  <c r="AT226" i="67"/>
  <c r="AS226" i="67"/>
  <c r="BB163" i="67"/>
  <c r="BA163" i="67"/>
  <c r="BE163" i="67"/>
  <c r="AW339" i="67"/>
  <c r="AZ339" i="67"/>
  <c r="AV339" i="67"/>
  <c r="AT431" i="67"/>
  <c r="AS431" i="67"/>
  <c r="AX79" i="67"/>
  <c r="AY79" i="67"/>
  <c r="AV404" i="67"/>
  <c r="AW404" i="67"/>
  <c r="AZ404" i="67"/>
  <c r="BB102" i="67"/>
  <c r="BA102" i="67"/>
  <c r="BE102" i="67"/>
  <c r="AZ318" i="67"/>
  <c r="AW318" i="67"/>
  <c r="AV318" i="67"/>
  <c r="AY173" i="67"/>
  <c r="AX173" i="67"/>
  <c r="AT84" i="67"/>
  <c r="AS84" i="67"/>
  <c r="AT414" i="67"/>
  <c r="AS414" i="67"/>
  <c r="AV438" i="67"/>
  <c r="AW438" i="67"/>
  <c r="AZ438" i="67"/>
  <c r="BE197" i="67"/>
  <c r="BA197" i="67"/>
  <c r="BB197" i="67"/>
  <c r="BB41" i="67"/>
  <c r="BA41" i="67"/>
  <c r="BE41" i="67"/>
  <c r="AT13" i="67"/>
  <c r="AS13" i="67"/>
  <c r="AV419" i="67"/>
  <c r="AW419" i="67"/>
  <c r="AZ419" i="67"/>
  <c r="AS317" i="67"/>
  <c r="AT317" i="67"/>
  <c r="AX94" i="67"/>
  <c r="AY94" i="67"/>
  <c r="AT406" i="67"/>
  <c r="AS406" i="67"/>
  <c r="AS133" i="67"/>
  <c r="AT133" i="67"/>
  <c r="AV35" i="67"/>
  <c r="AW35" i="67"/>
  <c r="AZ35" i="67"/>
  <c r="AS212" i="67"/>
  <c r="AT212" i="67"/>
  <c r="BE335" i="67"/>
  <c r="BB335" i="67"/>
  <c r="BA335" i="67"/>
  <c r="BA9" i="67"/>
  <c r="BB9" i="67"/>
  <c r="BE9" i="67"/>
  <c r="AT395" i="67"/>
  <c r="AS395" i="67"/>
  <c r="AS475" i="67"/>
  <c r="AT475" i="67"/>
  <c r="AS361" i="67"/>
  <c r="AT361" i="67"/>
  <c r="AW448" i="67"/>
  <c r="AZ448" i="67"/>
  <c r="AV448" i="67"/>
  <c r="AW213" i="67"/>
  <c r="AV213" i="67"/>
  <c r="AZ213" i="67"/>
  <c r="BE501" i="67"/>
  <c r="BB501" i="67"/>
  <c r="BA501" i="67"/>
  <c r="AT189" i="67"/>
  <c r="AS189" i="67"/>
  <c r="BE4" i="67"/>
  <c r="BB4" i="67"/>
  <c r="BA4" i="67"/>
  <c r="AW430" i="67"/>
  <c r="AZ430" i="67"/>
  <c r="AV430" i="67"/>
  <c r="AS105" i="67"/>
  <c r="AT105" i="67"/>
  <c r="AV377" i="67"/>
  <c r="AW377" i="67"/>
  <c r="AZ377" i="67"/>
  <c r="AT479" i="67"/>
  <c r="AS479" i="67"/>
  <c r="AY408" i="67"/>
  <c r="AX408" i="67"/>
  <c r="AT100" i="67"/>
  <c r="AS100" i="67"/>
  <c r="AT39" i="67"/>
  <c r="AS39" i="67"/>
  <c r="AY55" i="67"/>
  <c r="AX55" i="67"/>
  <c r="AT56" i="67"/>
  <c r="AS56" i="67"/>
  <c r="BE179" i="67"/>
  <c r="BA179" i="67"/>
  <c r="BB179" i="67"/>
  <c r="AT345" i="67"/>
  <c r="AS345" i="67"/>
  <c r="AT46" i="67"/>
  <c r="AS46" i="67"/>
  <c r="AV276" i="67"/>
  <c r="AW276" i="67"/>
  <c r="AZ276" i="67"/>
  <c r="AT344" i="67"/>
  <c r="AS344" i="67"/>
  <c r="BB187" i="67"/>
  <c r="BA187" i="67"/>
  <c r="BE187" i="67"/>
  <c r="AS117" i="67"/>
  <c r="AT117" i="67"/>
  <c r="AX8" i="67"/>
  <c r="AY8" i="67"/>
  <c r="AV71" i="67"/>
  <c r="AW71" i="67"/>
  <c r="AZ71" i="67"/>
  <c r="AZ332" i="67"/>
  <c r="AV332" i="67"/>
  <c r="AW332" i="67"/>
  <c r="BE337" i="67"/>
  <c r="BA337" i="67"/>
  <c r="BB337" i="67"/>
  <c r="AT60" i="67"/>
  <c r="AS60" i="67"/>
  <c r="AZ180" i="67"/>
  <c r="AV180" i="67"/>
  <c r="AW180" i="67"/>
  <c r="AS165" i="67"/>
  <c r="AT165" i="67"/>
  <c r="AV300" i="67"/>
  <c r="AZ300" i="67"/>
  <c r="AW300" i="67"/>
  <c r="AW403" i="67"/>
  <c r="AV403" i="67"/>
  <c r="AZ403" i="67"/>
  <c r="BD407" i="67"/>
  <c r="BC407" i="67"/>
  <c r="AW129" i="67"/>
  <c r="AV129" i="67"/>
  <c r="AZ129" i="67"/>
  <c r="AW20" i="67"/>
  <c r="AZ20" i="67"/>
  <c r="AV20" i="67"/>
  <c r="AW153" i="67"/>
  <c r="AZ153" i="67"/>
  <c r="AV153" i="67"/>
  <c r="AX464" i="67"/>
  <c r="AY464" i="67"/>
  <c r="AV449" i="67"/>
  <c r="AW449" i="67"/>
  <c r="AZ449" i="67"/>
  <c r="AT378" i="67"/>
  <c r="AS378" i="67"/>
  <c r="AS373" i="67"/>
  <c r="AT373" i="67"/>
  <c r="AV120" i="67"/>
  <c r="AZ120" i="67"/>
  <c r="AW120" i="67"/>
  <c r="AX206" i="67"/>
  <c r="AY206" i="67"/>
  <c r="AZ137" i="67"/>
  <c r="AV137" i="67"/>
  <c r="AW137" i="67"/>
  <c r="AW315" i="67"/>
  <c r="AZ315" i="67"/>
  <c r="AV315" i="67"/>
  <c r="AY210" i="67"/>
  <c r="AX210" i="67"/>
  <c r="AX64" i="67"/>
  <c r="AY64" i="67"/>
  <c r="AY184" i="67"/>
  <c r="AX184" i="67"/>
  <c r="AY158" i="67"/>
  <c r="AX158" i="67"/>
  <c r="AS75" i="67"/>
  <c r="AT75" i="67"/>
  <c r="AT23" i="67"/>
  <c r="AS23" i="67"/>
  <c r="BD167" i="67"/>
  <c r="BC167" i="67"/>
  <c r="BA202" i="67"/>
  <c r="BE202" i="67"/>
  <c r="BB202" i="67"/>
  <c r="AT162" i="67"/>
  <c r="AS162" i="67"/>
  <c r="BE98" i="67"/>
  <c r="BB98" i="67"/>
  <c r="BA98" i="67"/>
  <c r="BG295" i="67"/>
  <c r="BF295" i="67"/>
  <c r="BB365" i="67"/>
  <c r="BA365" i="67"/>
  <c r="BE365" i="67"/>
  <c r="AV242" i="67"/>
  <c r="AZ242" i="67"/>
  <c r="AW242" i="67"/>
  <c r="AS374" i="67"/>
  <c r="AT374" i="67"/>
  <c r="AY188" i="67"/>
  <c r="AX188" i="67"/>
  <c r="BA211" i="67"/>
  <c r="BB211" i="67"/>
  <c r="BE211" i="67"/>
  <c r="AS149" i="67"/>
  <c r="AT149" i="67"/>
  <c r="AS103" i="67"/>
  <c r="AT103" i="67"/>
  <c r="BA446" i="67"/>
  <c r="BE446" i="67"/>
  <c r="BB446" i="67"/>
  <c r="AY26" i="67"/>
  <c r="AX26" i="67"/>
  <c r="BB175" i="67"/>
  <c r="BA175" i="67"/>
  <c r="BE175" i="67"/>
  <c r="AZ388" i="67"/>
  <c r="AW388" i="67"/>
  <c r="AV388" i="67"/>
  <c r="AT238" i="67"/>
  <c r="AS238" i="67"/>
  <c r="BE267" i="67"/>
  <c r="BA267" i="67"/>
  <c r="BB267" i="67"/>
  <c r="AS93" i="67"/>
  <c r="AT93" i="67"/>
  <c r="AS307" i="67"/>
  <c r="AT307" i="67"/>
  <c r="AS196" i="67"/>
  <c r="AT196" i="67"/>
  <c r="AW107" i="67"/>
  <c r="AV107" i="67"/>
  <c r="AZ107" i="67"/>
  <c r="AZ44" i="67"/>
  <c r="AV44" i="67"/>
  <c r="AW44" i="67"/>
  <c r="AT354" i="67"/>
  <c r="AS354" i="67"/>
  <c r="AT140" i="67"/>
  <c r="AS140" i="67"/>
  <c r="BA308" i="67"/>
  <c r="BB308" i="67"/>
  <c r="BE308" i="67"/>
  <c r="AY4" i="67"/>
  <c r="AX4" i="67"/>
  <c r="AS183" i="67"/>
  <c r="AT183" i="67"/>
  <c r="AS154" i="67"/>
  <c r="AT154" i="67"/>
  <c r="BE111" i="67"/>
  <c r="BB111" i="67"/>
  <c r="BA111" i="67"/>
  <c r="AZ263" i="67"/>
  <c r="AV263" i="67"/>
  <c r="AW263" i="67"/>
  <c r="AW436" i="67"/>
  <c r="AV436" i="67"/>
  <c r="AZ436" i="67"/>
  <c r="AY176" i="67"/>
  <c r="AX176" i="67"/>
  <c r="AT276" i="67"/>
  <c r="AS276" i="67"/>
  <c r="AS47" i="67"/>
  <c r="AT47" i="67"/>
  <c r="BB8" i="67"/>
  <c r="BE8" i="67"/>
  <c r="BA8" i="67"/>
  <c r="AV271" i="67"/>
  <c r="AW271" i="67"/>
  <c r="AZ271" i="67"/>
  <c r="BE10" i="67"/>
  <c r="BA10" i="67"/>
  <c r="BB10" i="67"/>
  <c r="AT336" i="67"/>
  <c r="AS336" i="67"/>
  <c r="AS258" i="67"/>
  <c r="AT258" i="67"/>
  <c r="AS476" i="67"/>
  <c r="AT476" i="67"/>
  <c r="BG194" i="67"/>
  <c r="BF194" i="67"/>
  <c r="AZ156" i="67"/>
  <c r="AV156" i="67"/>
  <c r="AW156" i="67"/>
  <c r="AS144" i="67"/>
  <c r="AT144" i="67"/>
  <c r="AW127" i="67"/>
  <c r="AZ127" i="67"/>
  <c r="AV127" i="67"/>
  <c r="AT250" i="67"/>
  <c r="AS250" i="67"/>
  <c r="AZ23" i="67"/>
  <c r="AV23" i="67"/>
  <c r="AW23" i="67"/>
  <c r="AS384" i="67"/>
  <c r="AT384" i="67"/>
  <c r="AT124" i="67"/>
  <c r="AS124" i="67"/>
  <c r="BB188" i="67"/>
  <c r="BE188" i="67"/>
  <c r="BA188" i="67"/>
  <c r="AX211" i="67"/>
  <c r="AY211" i="67"/>
  <c r="AX15" i="67"/>
  <c r="AY15" i="67"/>
  <c r="AZ62" i="67"/>
  <c r="AV62" i="67"/>
  <c r="AW62" i="67"/>
  <c r="AX255" i="67"/>
  <c r="AY255" i="67"/>
  <c r="AY126" i="67"/>
  <c r="AX126" i="67"/>
  <c r="AV80" i="67"/>
  <c r="AZ80" i="67"/>
  <c r="AW80" i="67"/>
  <c r="AZ168" i="67"/>
  <c r="AV168" i="67"/>
  <c r="AW168" i="67"/>
  <c r="AS432" i="67"/>
  <c r="AT432" i="67"/>
  <c r="AS25" i="67"/>
  <c r="AT25" i="67"/>
  <c r="AW238" i="67"/>
  <c r="AV238" i="67"/>
  <c r="AZ238" i="67"/>
  <c r="AW214" i="67"/>
  <c r="AV214" i="67"/>
  <c r="AZ214" i="67"/>
  <c r="AT192" i="67"/>
  <c r="AS192" i="67"/>
  <c r="AX267" i="67"/>
  <c r="AY267" i="67"/>
  <c r="AV392" i="67"/>
  <c r="AW392" i="67"/>
  <c r="AZ392" i="67"/>
  <c r="BE54" i="67"/>
  <c r="BB54" i="67"/>
  <c r="BA54" i="67"/>
  <c r="AS87" i="67"/>
  <c r="AT87" i="67"/>
  <c r="BA72" i="67"/>
  <c r="BB72" i="67"/>
  <c r="BE72" i="67"/>
  <c r="AW219" i="67"/>
  <c r="AV219" i="67"/>
  <c r="AZ219" i="67"/>
  <c r="BB76" i="67"/>
  <c r="BA76" i="67"/>
  <c r="BE76" i="67"/>
  <c r="AS334" i="67"/>
  <c r="AT334" i="67"/>
  <c r="AS80" i="67"/>
  <c r="AT80" i="67"/>
  <c r="AV294" i="67"/>
  <c r="AZ294" i="67"/>
  <c r="AW294" i="67"/>
  <c r="AT400" i="67"/>
  <c r="AS400" i="67"/>
  <c r="AT358" i="67"/>
  <c r="AS358" i="67"/>
  <c r="AT174" i="67"/>
  <c r="AS174" i="67"/>
  <c r="AT482" i="67"/>
  <c r="AS482" i="67"/>
  <c r="AT269" i="67"/>
  <c r="AS269" i="67"/>
  <c r="BE141" i="67"/>
  <c r="BB141" i="67"/>
  <c r="BA141" i="67"/>
  <c r="AW499" i="67"/>
  <c r="AZ499" i="67"/>
  <c r="AV499" i="67"/>
  <c r="AV386" i="67"/>
  <c r="AW386" i="67"/>
  <c r="AZ386" i="67"/>
  <c r="AX322" i="67"/>
  <c r="AY322" i="67"/>
  <c r="AS291" i="67"/>
  <c r="AT291" i="67"/>
  <c r="BC359" i="67"/>
  <c r="BD359" i="67"/>
  <c r="AZ324" i="67"/>
  <c r="AW324" i="67"/>
  <c r="AV324" i="67"/>
  <c r="AY510" i="67"/>
  <c r="AX510" i="67"/>
  <c r="AY468" i="67"/>
  <c r="AX468" i="67"/>
  <c r="AS456" i="67"/>
  <c r="AT456" i="67"/>
  <c r="AW226" i="67"/>
  <c r="AZ226" i="67"/>
  <c r="AV226" i="67"/>
  <c r="AT227" i="67"/>
  <c r="AS227" i="67"/>
  <c r="AT138" i="67"/>
  <c r="AS138" i="67"/>
  <c r="AW511" i="67"/>
  <c r="AZ511" i="67"/>
  <c r="AV511" i="67"/>
  <c r="AX102" i="67"/>
  <c r="AY102" i="67"/>
  <c r="AZ506" i="67"/>
  <c r="AW506" i="67"/>
  <c r="AV506" i="67"/>
  <c r="AT318" i="67"/>
  <c r="AS318" i="67"/>
  <c r="BE173" i="67"/>
  <c r="BB173" i="67"/>
  <c r="BA173" i="67"/>
  <c r="AZ84" i="67"/>
  <c r="AV84" i="67"/>
  <c r="AW84" i="67"/>
  <c r="AT321" i="67"/>
  <c r="AS321" i="67"/>
  <c r="AW414" i="67"/>
  <c r="AV414" i="67"/>
  <c r="AZ414" i="67"/>
  <c r="AV462" i="67"/>
  <c r="AW462" i="67"/>
  <c r="AZ462" i="67"/>
  <c r="AS438" i="67"/>
  <c r="AT438" i="67"/>
  <c r="AV13" i="67"/>
  <c r="AW13" i="67"/>
  <c r="AZ13" i="67"/>
  <c r="AS419" i="67"/>
  <c r="AT419" i="67"/>
  <c r="AW317" i="67"/>
  <c r="AZ317" i="67"/>
  <c r="AV317" i="67"/>
  <c r="AS246" i="67"/>
  <c r="AT246" i="67"/>
  <c r="BA94" i="67"/>
  <c r="BE94" i="67"/>
  <c r="BB94" i="67"/>
  <c r="AZ406" i="67"/>
  <c r="AW406" i="67"/>
  <c r="AV406" i="67"/>
  <c r="AW133" i="67"/>
  <c r="AV133" i="67"/>
  <c r="AZ133" i="67"/>
  <c r="AW512" i="67"/>
  <c r="AZ512" i="67"/>
  <c r="AV512" i="67"/>
  <c r="AV212" i="67"/>
  <c r="AW212" i="67"/>
  <c r="AZ212" i="67"/>
  <c r="AW266" i="67"/>
  <c r="AZ266" i="67"/>
  <c r="AV266" i="67"/>
  <c r="AX9" i="67"/>
  <c r="AY9" i="67"/>
  <c r="AV395" i="67"/>
  <c r="AZ395" i="67"/>
  <c r="AW395" i="67"/>
  <c r="AV435" i="67"/>
  <c r="AZ435" i="67"/>
  <c r="AW435" i="67"/>
  <c r="AZ412" i="67"/>
  <c r="AW412" i="67"/>
  <c r="AV412" i="67"/>
  <c r="AS448" i="67"/>
  <c r="AT448" i="67"/>
  <c r="AS213" i="67"/>
  <c r="AT213" i="67"/>
  <c r="AW208" i="67"/>
  <c r="AV208" i="67"/>
  <c r="AZ208" i="67"/>
  <c r="AW244" i="67"/>
  <c r="AV244" i="67"/>
  <c r="AZ244" i="67"/>
  <c r="AT186" i="67"/>
  <c r="AS186" i="67"/>
  <c r="AT275" i="67"/>
  <c r="AS275" i="67"/>
  <c r="BB225" i="67"/>
  <c r="BE225" i="67"/>
  <c r="BA225" i="67"/>
  <c r="AS119" i="67"/>
  <c r="AT119" i="67"/>
  <c r="BD155" i="67"/>
  <c r="BC155" i="67"/>
  <c r="AV465" i="67"/>
  <c r="AW465" i="67"/>
  <c r="AZ465" i="67"/>
  <c r="AZ39" i="67"/>
  <c r="AV39" i="67"/>
  <c r="AW39" i="67"/>
  <c r="AT485" i="67"/>
  <c r="AS485" i="67"/>
  <c r="AV277" i="67"/>
  <c r="AW277" i="67"/>
  <c r="AZ277" i="67"/>
  <c r="AW297" i="67"/>
  <c r="AV297" i="67"/>
  <c r="AZ297" i="67"/>
  <c r="BE55" i="67"/>
  <c r="BB55" i="67"/>
  <c r="BA55" i="67"/>
  <c r="AZ320" i="67"/>
  <c r="AV320" i="67"/>
  <c r="AW320" i="67"/>
  <c r="AX73" i="67"/>
  <c r="AY73" i="67"/>
  <c r="AZ56" i="67"/>
  <c r="AV56" i="67"/>
  <c r="AW56" i="67"/>
  <c r="BB81" i="67"/>
  <c r="BA81" i="67"/>
  <c r="BE81" i="67"/>
  <c r="AW360" i="67"/>
  <c r="AV360" i="67"/>
  <c r="AZ360" i="67"/>
  <c r="AW232" i="67"/>
  <c r="AV232" i="67"/>
  <c r="AZ232" i="67"/>
  <c r="AY477" i="67"/>
  <c r="AX477" i="67"/>
  <c r="AV46" i="67"/>
  <c r="AW46" i="67"/>
  <c r="AZ46" i="67"/>
  <c r="AS329" i="67"/>
  <c r="AT329" i="67"/>
  <c r="BA65" i="67"/>
  <c r="BB65" i="67"/>
  <c r="BE65" i="67"/>
  <c r="AY363" i="67"/>
  <c r="AX363" i="67"/>
  <c r="AX45" i="67"/>
  <c r="AY45" i="67"/>
  <c r="AV447" i="67"/>
  <c r="AW447" i="67"/>
  <c r="AZ447" i="67"/>
  <c r="AT29" i="67"/>
  <c r="AS29" i="67"/>
  <c r="AT332" i="67"/>
  <c r="AS332" i="67"/>
  <c r="AY337" i="67"/>
  <c r="AX337" i="67"/>
  <c r="AT342" i="67"/>
  <c r="AS342" i="67"/>
  <c r="AT423" i="67"/>
  <c r="AS423" i="67"/>
  <c r="AS279" i="67"/>
  <c r="AT279" i="67"/>
  <c r="AW409" i="67"/>
  <c r="AV409" i="67"/>
  <c r="AZ409" i="67"/>
  <c r="AV231" i="67"/>
  <c r="AZ231" i="67"/>
  <c r="AW231" i="67"/>
  <c r="AY299" i="67"/>
  <c r="AX299" i="67"/>
  <c r="AV452" i="67"/>
  <c r="AZ452" i="67"/>
  <c r="AW452" i="67"/>
  <c r="AW424" i="67"/>
  <c r="AV424" i="67"/>
  <c r="AZ424" i="67"/>
  <c r="AV203" i="67"/>
  <c r="AZ203" i="67"/>
  <c r="AW203" i="67"/>
  <c r="AS129" i="67"/>
  <c r="AT129" i="67"/>
  <c r="BA464" i="67"/>
  <c r="BB464" i="67"/>
  <c r="BE464" i="67"/>
  <c r="BA478" i="67"/>
  <c r="BB478" i="67"/>
  <c r="BE478" i="67"/>
  <c r="AT449" i="67"/>
  <c r="AS449" i="67"/>
  <c r="AT52" i="67"/>
  <c r="AS52" i="67"/>
  <c r="AS120" i="67"/>
  <c r="AT120" i="67"/>
  <c r="BB302" i="67"/>
  <c r="BA302" i="67"/>
  <c r="BE302" i="67"/>
  <c r="AS380" i="67"/>
  <c r="AT380" i="67"/>
  <c r="AZ198" i="67"/>
  <c r="AV198" i="67"/>
  <c r="AW198" i="67"/>
  <c r="AS313" i="67"/>
  <c r="AT313" i="67"/>
  <c r="AS177" i="67"/>
  <c r="AT177" i="67"/>
  <c r="AZ326" i="67"/>
  <c r="AV326" i="67"/>
  <c r="AW326" i="67"/>
  <c r="AV264" i="67"/>
  <c r="AW264" i="67"/>
  <c r="AZ264" i="67"/>
  <c r="AZ494" i="67"/>
  <c r="AW494" i="67"/>
  <c r="AV494" i="67"/>
  <c r="AY5" i="67"/>
  <c r="AX5" i="67"/>
  <c r="AV248" i="67"/>
  <c r="AZ248" i="67"/>
  <c r="AW248" i="67"/>
  <c r="AT243" i="67"/>
  <c r="AS243" i="67"/>
  <c r="AV14" i="67"/>
  <c r="AZ14" i="67"/>
  <c r="AW14" i="67"/>
  <c r="BC207" i="67"/>
  <c r="BD207" i="67"/>
  <c r="AZ312" i="67"/>
  <c r="AW312" i="67"/>
  <c r="AV312" i="67"/>
  <c r="AS200" i="67"/>
  <c r="AT200" i="67"/>
  <c r="AT352" i="67"/>
  <c r="AS352" i="67"/>
  <c r="AT497" i="67"/>
  <c r="AS497" i="67"/>
  <c r="AX98" i="67"/>
  <c r="AY98" i="67"/>
  <c r="AX376" i="67"/>
  <c r="AY376" i="67"/>
  <c r="AW460" i="67"/>
  <c r="AZ460" i="67"/>
  <c r="AV460" i="67"/>
  <c r="AX365" i="67"/>
  <c r="AY365" i="67"/>
  <c r="AS77" i="67"/>
  <c r="AT77" i="67"/>
  <c r="AY471" i="67"/>
  <c r="AX471" i="67"/>
  <c r="AT249" i="67"/>
  <c r="AS249" i="67"/>
  <c r="AZ330" i="67"/>
  <c r="AW330" i="67"/>
  <c r="AV330" i="67"/>
  <c r="AV429" i="67"/>
  <c r="AZ429" i="67"/>
  <c r="AW429" i="67"/>
  <c r="AZ273" i="67"/>
  <c r="AW273" i="67"/>
  <c r="AV273" i="67"/>
  <c r="AZ444" i="67"/>
  <c r="AV444" i="67"/>
  <c r="AW444" i="67"/>
  <c r="BD292" i="67"/>
  <c r="BC292" i="67"/>
  <c r="AV340" i="67"/>
  <c r="AW340" i="67"/>
  <c r="AZ340" i="67"/>
  <c r="AT33" i="67"/>
  <c r="AS33" i="67"/>
  <c r="AS494" i="67"/>
  <c r="AT494" i="67"/>
  <c r="BE5" i="67"/>
  <c r="BB5" i="67"/>
  <c r="BA5" i="67"/>
  <c r="AT270" i="67"/>
  <c r="AS270" i="67"/>
  <c r="AV243" i="67"/>
  <c r="AW243" i="67"/>
  <c r="AZ243" i="67"/>
  <c r="BF167" i="67"/>
  <c r="BG167" i="67"/>
  <c r="AX382" i="67"/>
  <c r="AY382" i="67"/>
  <c r="AX202" i="67"/>
  <c r="AY202" i="67"/>
  <c r="AS312" i="67"/>
  <c r="AT312" i="67"/>
  <c r="AV352" i="67"/>
  <c r="AZ352" i="67"/>
  <c r="AW352" i="67"/>
  <c r="AZ162" i="67"/>
  <c r="AV162" i="67"/>
  <c r="AW162" i="67"/>
  <c r="BA376" i="67"/>
  <c r="BE376" i="67"/>
  <c r="BB376" i="67"/>
  <c r="BC295" i="67"/>
  <c r="BD295" i="67"/>
  <c r="BA422" i="67"/>
  <c r="BE422" i="67"/>
  <c r="BB422" i="67"/>
  <c r="AS460" i="67"/>
  <c r="AT460" i="67"/>
  <c r="AX136" i="67"/>
  <c r="AY136" i="67"/>
  <c r="AY274" i="67"/>
  <c r="AX274" i="67"/>
  <c r="AY17" i="67"/>
  <c r="AX17" i="67"/>
  <c r="AW77" i="67"/>
  <c r="AV77" i="67"/>
  <c r="AZ77" i="67"/>
  <c r="AS157" i="67"/>
  <c r="AT157" i="67"/>
  <c r="AY95" i="67"/>
  <c r="AX95" i="67"/>
  <c r="AZ209" i="67"/>
  <c r="AW209" i="67"/>
  <c r="AV209" i="67"/>
  <c r="AT428" i="67"/>
  <c r="AS428" i="67"/>
  <c r="AV249" i="67"/>
  <c r="AW249" i="67"/>
  <c r="AZ249" i="67"/>
  <c r="AT429" i="67"/>
  <c r="AS429" i="67"/>
  <c r="AS289" i="67"/>
  <c r="AT289" i="67"/>
  <c r="AV425" i="67"/>
  <c r="AW425" i="67"/>
  <c r="AZ425" i="67"/>
  <c r="AS444" i="67"/>
  <c r="AT444" i="67"/>
  <c r="AW149" i="67"/>
  <c r="AZ149" i="67"/>
  <c r="AV149" i="67"/>
  <c r="AV453" i="67"/>
  <c r="AZ453" i="67"/>
  <c r="AW453" i="67"/>
  <c r="AT340" i="67"/>
  <c r="AS340" i="67"/>
  <c r="D34" i="58"/>
  <c r="D33" i="58"/>
  <c r="D36" i="58"/>
  <c r="D35" i="58"/>
  <c r="Y5" i="49"/>
  <c r="Y20" i="48"/>
  <c r="Y19" i="48"/>
  <c r="Y18" i="48"/>
  <c r="Y17" i="48"/>
  <c r="Y16" i="48"/>
  <c r="Y15" i="48"/>
  <c r="Y14" i="48"/>
  <c r="Y13" i="48"/>
  <c r="Y12" i="48"/>
  <c r="Y11" i="48"/>
  <c r="Y10" i="48"/>
  <c r="Y9" i="48"/>
  <c r="Y8" i="48"/>
  <c r="Y7" i="48"/>
  <c r="Y6" i="48"/>
  <c r="Y20" i="47"/>
  <c r="Y19" i="47"/>
  <c r="Y18" i="47"/>
  <c r="Y17" i="47"/>
  <c r="Y16" i="47"/>
  <c r="Y15" i="47"/>
  <c r="Y14" i="47"/>
  <c r="Y13" i="47"/>
  <c r="Y12" i="47"/>
  <c r="Y11" i="47"/>
  <c r="Y10" i="47"/>
  <c r="Y9" i="47"/>
  <c r="Y8" i="47"/>
  <c r="Y7" i="47"/>
  <c r="Y6" i="47"/>
  <c r="Y5" i="47"/>
  <c r="Y6" i="46"/>
  <c r="Y7" i="46"/>
  <c r="Y8" i="46"/>
  <c r="Y9" i="46"/>
  <c r="Y10" i="46"/>
  <c r="Y11" i="46"/>
  <c r="Y12" i="46"/>
  <c r="Y13" i="46"/>
  <c r="Y14" i="46"/>
  <c r="Y15" i="46"/>
  <c r="Y16" i="46"/>
  <c r="Y17" i="46"/>
  <c r="Y18" i="46"/>
  <c r="Y19" i="46"/>
  <c r="Y20" i="46"/>
  <c r="Y21" i="46"/>
  <c r="Y22" i="46"/>
  <c r="Y23" i="46"/>
  <c r="Y24" i="46"/>
  <c r="Y25" i="46"/>
  <c r="Y26" i="46"/>
  <c r="Y27" i="46"/>
  <c r="Y28" i="46"/>
  <c r="Y29" i="46"/>
  <c r="Y31" i="46"/>
  <c r="Y32" i="46"/>
  <c r="Y33" i="46"/>
  <c r="Y34" i="46"/>
  <c r="Y35" i="46"/>
  <c r="Y36" i="46"/>
  <c r="Y37" i="46"/>
  <c r="Y38" i="46"/>
  <c r="Y39" i="46"/>
  <c r="Y40" i="46"/>
  <c r="Y41" i="46"/>
  <c r="Y42" i="46"/>
  <c r="Y43" i="46"/>
  <c r="Y44" i="46"/>
  <c r="Y45" i="46"/>
  <c r="Y46" i="46"/>
  <c r="Y47" i="46"/>
  <c r="Y48" i="46"/>
  <c r="Y49" i="46"/>
  <c r="Y50" i="46"/>
  <c r="Y51" i="46"/>
  <c r="Y52" i="46"/>
  <c r="Y53" i="46"/>
  <c r="Y55" i="46"/>
  <c r="Y56" i="46"/>
  <c r="Y57" i="46"/>
  <c r="Y58" i="46"/>
  <c r="Y59" i="46"/>
  <c r="Y60" i="46"/>
  <c r="Y61" i="46"/>
  <c r="Y62" i="46"/>
  <c r="Y63" i="46"/>
  <c r="Y64" i="46"/>
  <c r="Y5" i="46"/>
  <c r="Y5" i="45"/>
  <c r="BO3" i="67"/>
  <c r="BF52" i="64" l="1"/>
  <c r="BF22" i="64"/>
  <c r="BF14" i="64"/>
  <c r="BF78" i="64"/>
  <c r="BF50" i="64"/>
  <c r="BF40" i="64"/>
  <c r="BF36" i="64"/>
  <c r="BF38" i="64"/>
  <c r="BF99" i="64"/>
  <c r="BF121" i="64"/>
  <c r="BF95" i="64"/>
  <c r="BF20" i="64"/>
  <c r="BF66" i="64"/>
  <c r="BF88" i="64"/>
  <c r="BF10" i="64"/>
  <c r="BF44" i="64"/>
  <c r="BF8" i="64"/>
  <c r="BF102" i="64"/>
  <c r="BF57" i="64"/>
  <c r="BF148" i="64"/>
  <c r="BF170" i="64"/>
  <c r="BF147" i="64"/>
  <c r="BF218" i="64"/>
  <c r="BF152" i="64"/>
  <c r="BF165" i="64"/>
  <c r="BF212" i="64"/>
  <c r="BF195" i="64"/>
  <c r="BF42" i="64"/>
  <c r="BF24" i="64"/>
  <c r="BF115" i="64"/>
  <c r="BF16" i="64"/>
  <c r="BF34" i="64"/>
  <c r="BF32" i="64"/>
  <c r="BF72" i="64"/>
  <c r="BF103" i="64"/>
  <c r="BF30" i="64"/>
  <c r="BF94" i="64"/>
  <c r="BF96" i="64"/>
  <c r="BF142" i="64"/>
  <c r="BF163" i="64"/>
  <c r="BF168" i="64"/>
  <c r="BF189" i="64"/>
  <c r="BF204" i="64"/>
  <c r="BF196" i="64"/>
  <c r="BF150" i="64"/>
  <c r="BF54" i="64"/>
  <c r="BF130" i="64"/>
  <c r="BF67" i="64"/>
  <c r="BF71" i="64"/>
  <c r="BF62" i="64"/>
  <c r="BF26" i="64"/>
  <c r="BF46" i="64"/>
  <c r="BF138" i="64"/>
  <c r="BF56" i="64"/>
  <c r="BF60" i="64"/>
  <c r="BF127" i="64"/>
  <c r="BF91" i="64"/>
  <c r="BF48" i="64"/>
  <c r="BF61" i="64"/>
  <c r="BF98" i="64"/>
  <c r="BF216" i="64"/>
  <c r="BF161" i="64"/>
  <c r="BF164" i="64"/>
  <c r="BF162" i="64"/>
  <c r="BF167" i="64"/>
  <c r="BF160" i="64"/>
  <c r="BF169" i="64"/>
  <c r="BF220" i="64"/>
  <c r="BF149" i="64"/>
  <c r="BF217" i="64"/>
  <c r="BF210" i="64"/>
  <c r="BF4" i="64"/>
  <c r="BF104" i="64"/>
  <c r="BF166" i="64"/>
  <c r="BF210" i="63"/>
  <c r="BF138" i="63"/>
  <c r="BF150" i="63"/>
  <c r="BF130" i="63"/>
  <c r="BF85" i="63"/>
  <c r="BF180" i="62"/>
  <c r="BF81" i="62"/>
  <c r="BF153" i="62"/>
  <c r="BF8" i="62"/>
  <c r="BF196" i="62"/>
  <c r="BF62" i="62"/>
  <c r="BF136" i="62"/>
  <c r="BF122" i="62"/>
  <c r="BF202" i="62"/>
  <c r="BF119" i="62"/>
  <c r="BF152" i="62"/>
  <c r="BF139" i="62"/>
  <c r="BF147" i="62"/>
  <c r="BF128" i="62"/>
  <c r="BF159" i="62"/>
  <c r="BF132" i="62"/>
  <c r="BF205" i="62"/>
  <c r="BF4" i="62"/>
  <c r="BF165" i="62"/>
  <c r="BF156" i="62"/>
  <c r="BF124" i="62"/>
  <c r="BF227" i="62"/>
  <c r="BF184" i="62"/>
  <c r="BF172" i="62"/>
  <c r="BF53" i="62"/>
  <c r="BF36" i="62"/>
  <c r="BF14" i="62"/>
  <c r="BF150" i="62"/>
  <c r="BF65" i="62"/>
  <c r="BF162" i="62"/>
  <c r="BF116" i="62"/>
  <c r="BF127" i="62"/>
  <c r="BF87" i="62"/>
  <c r="BF254" i="62"/>
  <c r="BF158" i="62"/>
  <c r="BF129" i="62"/>
  <c r="BF149" i="62"/>
  <c r="BF175" i="62"/>
  <c r="BF55" i="62"/>
  <c r="BF121" i="62"/>
  <c r="BF71" i="62"/>
  <c r="BF11" i="62"/>
  <c r="BF185" i="62"/>
  <c r="BF190" i="62"/>
  <c r="BF56" i="62"/>
  <c r="BF155" i="62"/>
  <c r="BF123" i="62"/>
  <c r="BF5" i="62"/>
  <c r="BF209" i="62"/>
  <c r="BF30" i="62"/>
  <c r="BF186" i="62"/>
  <c r="BF199" i="62"/>
  <c r="BF197" i="62"/>
  <c r="BF118" i="62"/>
  <c r="BD218" i="62"/>
  <c r="BC218" i="62"/>
  <c r="BF218" i="62" s="1"/>
  <c r="BD92" i="62"/>
  <c r="BC92" i="62"/>
  <c r="BC16" i="62"/>
  <c r="BF16" i="62" s="1"/>
  <c r="BD16" i="62"/>
  <c r="BD226" i="62"/>
  <c r="BC226" i="62"/>
  <c r="BF226" i="62" s="1"/>
  <c r="BC58" i="62"/>
  <c r="BD58" i="62"/>
  <c r="BD102" i="62"/>
  <c r="BC102" i="62"/>
  <c r="BF102" i="62" s="1"/>
  <c r="BD86" i="62"/>
  <c r="BC86" i="62"/>
  <c r="BF86" i="62" s="1"/>
  <c r="BD179" i="62"/>
  <c r="BC179" i="62"/>
  <c r="BF179" i="62" s="1"/>
  <c r="BC25" i="62"/>
  <c r="BD25" i="62"/>
  <c r="BD108" i="62"/>
  <c r="BC108" i="62"/>
  <c r="BF108" i="62" s="1"/>
  <c r="BC238" i="62"/>
  <c r="BD238" i="62"/>
  <c r="BC67" i="62"/>
  <c r="BD67" i="62"/>
  <c r="BC246" i="62"/>
  <c r="BD246" i="62"/>
  <c r="BD107" i="62"/>
  <c r="BC107" i="62"/>
  <c r="BF107" i="62" s="1"/>
  <c r="BD252" i="62"/>
  <c r="BC252" i="62"/>
  <c r="BC249" i="62"/>
  <c r="BD249" i="62"/>
  <c r="BD79" i="62"/>
  <c r="BC79" i="62"/>
  <c r="BD244" i="62"/>
  <c r="BC244" i="62"/>
  <c r="BF244" i="62" s="1"/>
  <c r="BC115" i="62"/>
  <c r="BD115" i="62"/>
  <c r="BD174" i="62"/>
  <c r="BC174" i="62"/>
  <c r="BD100" i="62"/>
  <c r="BC100" i="62"/>
  <c r="BF100" i="62" s="1"/>
  <c r="BD204" i="62"/>
  <c r="BC204" i="62"/>
  <c r="BF204" i="62" s="1"/>
  <c r="BC95" i="62"/>
  <c r="BD95" i="62"/>
  <c r="BC37" i="62"/>
  <c r="BD37" i="62"/>
  <c r="BC10" i="62"/>
  <c r="BD10" i="62"/>
  <c r="BD217" i="62"/>
  <c r="BC217" i="62"/>
  <c r="BC135" i="62"/>
  <c r="BD135" i="62"/>
  <c r="BC31" i="62"/>
  <c r="BD31" i="62"/>
  <c r="BD145" i="62"/>
  <c r="BC145" i="62"/>
  <c r="BC235" i="62"/>
  <c r="BD235" i="62"/>
  <c r="BC22" i="62"/>
  <c r="BD22" i="62"/>
  <c r="BF22" i="62" s="1"/>
  <c r="BD223" i="62"/>
  <c r="BC223" i="62"/>
  <c r="BC126" i="62"/>
  <c r="BD126" i="62"/>
  <c r="BC13" i="62"/>
  <c r="BD13" i="62"/>
  <c r="BC230" i="62"/>
  <c r="BD230" i="62"/>
  <c r="BD80" i="62"/>
  <c r="BC80" i="62"/>
  <c r="BD178" i="62"/>
  <c r="BC178" i="62"/>
  <c r="BF178" i="62" s="1"/>
  <c r="BD98" i="62"/>
  <c r="BC98" i="62"/>
  <c r="BF98" i="62" s="1"/>
  <c r="BD242" i="62"/>
  <c r="BC242" i="62"/>
  <c r="BC47" i="62"/>
  <c r="BD47" i="62"/>
  <c r="BD106" i="62"/>
  <c r="BC106" i="62"/>
  <c r="BD192" i="62"/>
  <c r="BC192" i="62"/>
  <c r="BD183" i="62"/>
  <c r="BC183" i="62"/>
  <c r="BF183" i="62" s="1"/>
  <c r="BD104" i="62"/>
  <c r="BC104" i="62"/>
  <c r="BC73" i="62"/>
  <c r="BD73" i="62"/>
  <c r="BC61" i="62"/>
  <c r="BD61" i="62"/>
  <c r="BF61" i="62" s="1"/>
  <c r="BC7" i="62"/>
  <c r="BD7" i="62"/>
  <c r="BC44" i="62"/>
  <c r="BD44" i="62"/>
  <c r="BC146" i="62"/>
  <c r="BD146" i="62"/>
  <c r="BC168" i="62"/>
  <c r="BD168" i="62"/>
  <c r="BD109" i="62"/>
  <c r="BC109" i="62"/>
  <c r="BF109" i="62" s="1"/>
  <c r="BC76" i="62"/>
  <c r="BD76" i="62"/>
  <c r="BC34" i="62"/>
  <c r="BD34" i="62"/>
  <c r="BC28" i="62"/>
  <c r="BD28" i="62"/>
  <c r="BD114" i="62"/>
  <c r="BC114" i="62"/>
  <c r="BF114" i="62" s="1"/>
  <c r="BD138" i="62"/>
  <c r="BC138" i="62"/>
  <c r="BC50" i="62"/>
  <c r="BD50" i="62"/>
  <c r="BC19" i="62"/>
  <c r="BD19" i="62"/>
  <c r="BC232" i="62"/>
  <c r="BD232" i="62"/>
  <c r="BC64" i="62"/>
  <c r="BD64" i="62"/>
  <c r="BD103" i="62"/>
  <c r="BC103" i="62"/>
  <c r="BF103" i="62" s="1"/>
  <c r="BC257" i="62"/>
  <c r="BD257" i="62"/>
  <c r="BC70" i="62"/>
  <c r="BD70" i="62"/>
  <c r="BC41" i="62"/>
  <c r="BD41" i="62"/>
  <c r="BF41" i="62" s="1"/>
  <c r="BC233" i="62"/>
  <c r="BD233" i="62"/>
  <c r="BF233" i="62" s="1"/>
  <c r="BC171" i="62"/>
  <c r="BD171" i="62"/>
  <c r="BC212" i="62"/>
  <c r="BD212" i="62"/>
  <c r="BD221" i="62"/>
  <c r="BC221" i="62"/>
  <c r="BF221" i="62" s="1"/>
  <c r="BD219" i="62"/>
  <c r="BC219" i="62"/>
  <c r="BF219" i="62" s="1"/>
  <c r="BD110" i="62"/>
  <c r="BC110" i="62"/>
  <c r="BF110" i="62" s="1"/>
  <c r="BD112" i="62"/>
  <c r="BC112" i="62"/>
  <c r="BD198" i="62"/>
  <c r="BC198" i="62"/>
  <c r="BF198" i="62" s="1"/>
  <c r="BC201" i="63"/>
  <c r="BF201" i="63" s="1"/>
  <c r="BD201" i="63"/>
  <c r="BC19" i="63"/>
  <c r="BF19" i="63" s="1"/>
  <c r="BD19" i="63"/>
  <c r="BC10" i="63"/>
  <c r="BF10" i="63" s="1"/>
  <c r="BD10" i="63"/>
  <c r="BD213" i="63"/>
  <c r="BC213" i="63"/>
  <c r="BC150" i="63"/>
  <c r="BD150" i="63"/>
  <c r="BC152" i="63"/>
  <c r="BF152" i="63" s="1"/>
  <c r="BD152" i="63"/>
  <c r="BC250" i="63"/>
  <c r="BF250" i="63" s="1"/>
  <c r="BD250" i="63"/>
  <c r="BD34" i="63"/>
  <c r="BC34" i="63"/>
  <c r="BF34" i="63" s="1"/>
  <c r="BC144" i="63"/>
  <c r="BF144" i="63" s="1"/>
  <c r="BD144" i="63"/>
  <c r="BD137" i="63"/>
  <c r="BC137" i="63"/>
  <c r="BC13" i="63"/>
  <c r="BF13" i="63" s="1"/>
  <c r="BD13" i="63"/>
  <c r="BC219" i="63"/>
  <c r="BF219" i="63" s="1"/>
  <c r="BD219" i="63"/>
  <c r="BC31" i="63"/>
  <c r="BF31" i="63" s="1"/>
  <c r="BD31" i="63"/>
  <c r="BD44" i="63"/>
  <c r="BC44" i="63"/>
  <c r="BF44" i="63" s="1"/>
  <c r="BD47" i="63"/>
  <c r="BC47" i="63"/>
  <c r="BC165" i="63"/>
  <c r="BF165" i="63" s="1"/>
  <c r="BD165" i="63"/>
  <c r="BD186" i="63"/>
  <c r="BC186" i="63"/>
  <c r="BF186" i="63" s="1"/>
  <c r="BD181" i="63"/>
  <c r="BC181" i="63"/>
  <c r="BF181" i="63" s="1"/>
  <c r="BD134" i="63"/>
  <c r="BC134" i="63"/>
  <c r="BF134" i="63" s="1"/>
  <c r="BC16" i="63"/>
  <c r="BF16" i="63" s="1"/>
  <c r="BD16" i="63"/>
  <c r="BC25" i="63"/>
  <c r="BF25" i="63" s="1"/>
  <c r="BD25" i="63"/>
  <c r="BD189" i="63"/>
  <c r="BC189" i="63"/>
  <c r="BF189" i="63" s="1"/>
  <c r="BC207" i="63"/>
  <c r="BF207" i="63" s="1"/>
  <c r="BD207" i="63"/>
  <c r="BC225" i="63"/>
  <c r="BF225" i="63" s="1"/>
  <c r="BD225" i="63"/>
  <c r="BD82" i="63"/>
  <c r="BF82" i="63" s="1"/>
  <c r="BC82" i="63"/>
  <c r="BC28" i="63"/>
  <c r="BF28" i="63" s="1"/>
  <c r="BD28" i="63"/>
  <c r="BC67" i="63"/>
  <c r="BF67" i="63" s="1"/>
  <c r="BD67" i="63"/>
  <c r="BD85" i="63"/>
  <c r="BC85" i="63"/>
  <c r="BD254" i="63"/>
  <c r="BC254" i="63"/>
  <c r="BF254" i="63" s="1"/>
  <c r="BD143" i="63"/>
  <c r="BC143" i="63"/>
  <c r="BF143" i="63" s="1"/>
  <c r="BD40" i="63"/>
  <c r="BC40" i="63"/>
  <c r="BF40" i="63" s="1"/>
  <c r="BD191" i="63"/>
  <c r="BC191" i="63"/>
  <c r="BF191" i="63" s="1"/>
  <c r="BD240" i="63"/>
  <c r="BC240" i="63"/>
  <c r="BD37" i="63"/>
  <c r="BC37" i="63"/>
  <c r="BF37" i="63" s="1"/>
  <c r="BD204" i="63"/>
  <c r="BC204" i="63"/>
  <c r="BF204" i="63" s="1"/>
  <c r="BC171" i="63"/>
  <c r="BF171" i="63" s="1"/>
  <c r="BD171" i="63"/>
  <c r="BC153" i="63"/>
  <c r="BF153" i="63" s="1"/>
  <c r="BD153" i="63"/>
  <c r="BD187" i="63"/>
  <c r="BC187" i="63"/>
  <c r="BF187" i="63" s="1"/>
  <c r="BC130" i="63"/>
  <c r="BD130" i="63"/>
  <c r="BD140" i="63"/>
  <c r="BC140" i="63"/>
  <c r="BF140" i="63" s="1"/>
  <c r="BD210" i="63"/>
  <c r="BC210" i="63"/>
  <c r="BC138" i="63"/>
  <c r="BD138" i="63"/>
  <c r="BC73" i="63"/>
  <c r="BF73" i="63" s="1"/>
  <c r="BD73" i="63"/>
  <c r="BC247" i="63"/>
  <c r="BF247" i="63" s="1"/>
  <c r="BD247" i="63"/>
  <c r="BC244" i="63"/>
  <c r="BF244" i="63" s="1"/>
  <c r="BD244" i="63"/>
  <c r="BD62" i="63"/>
  <c r="BC62" i="63"/>
  <c r="BF62" i="63" s="1"/>
  <c r="BC79" i="63"/>
  <c r="BF79" i="63" s="1"/>
  <c r="BD79" i="63"/>
  <c r="BC22" i="63"/>
  <c r="BF22" i="63" s="1"/>
  <c r="BD22" i="63"/>
  <c r="BD149" i="63"/>
  <c r="BF149" i="63" s="1"/>
  <c r="BC149" i="63"/>
  <c r="BC159" i="63"/>
  <c r="BF159" i="63" s="1"/>
  <c r="BD159" i="63"/>
  <c r="BC108" i="63"/>
  <c r="BF108" i="63" s="1"/>
  <c r="BD108" i="63"/>
  <c r="BD153" i="64"/>
  <c r="BC153" i="64"/>
  <c r="BF153" i="64" s="1"/>
  <c r="BD256" i="64"/>
  <c r="BC256" i="64"/>
  <c r="BD207" i="64"/>
  <c r="BC207" i="64"/>
  <c r="BC250" i="64"/>
  <c r="BF250" i="64" s="1"/>
  <c r="BD250" i="64"/>
  <c r="BD223" i="64"/>
  <c r="BC223" i="64"/>
  <c r="BC192" i="64"/>
  <c r="BF192" i="64" s="1"/>
  <c r="BD192" i="64"/>
  <c r="BC182" i="64"/>
  <c r="BF182" i="64" s="1"/>
  <c r="BD182" i="64"/>
  <c r="BC238" i="64"/>
  <c r="BF238" i="64" s="1"/>
  <c r="BD238" i="64"/>
  <c r="BD244" i="64"/>
  <c r="BC244" i="64"/>
  <c r="BD217" i="64"/>
  <c r="BC217" i="64"/>
  <c r="BD145" i="64"/>
  <c r="BC145" i="64"/>
  <c r="BC173" i="64"/>
  <c r="BF173" i="64" s="1"/>
  <c r="BD173" i="64"/>
  <c r="BC215" i="64"/>
  <c r="BF215" i="64" s="1"/>
  <c r="BD215" i="64"/>
  <c r="BC154" i="64"/>
  <c r="BF154" i="64" s="1"/>
  <c r="BD154" i="64"/>
  <c r="BC227" i="64"/>
  <c r="BF227" i="64" s="1"/>
  <c r="BD227" i="64"/>
  <c r="BD211" i="64"/>
  <c r="BC211" i="64"/>
  <c r="BF211" i="64" s="1"/>
  <c r="BD205" i="64"/>
  <c r="BC205" i="64"/>
  <c r="BC232" i="64"/>
  <c r="BF232" i="64" s="1"/>
  <c r="BD232" i="64"/>
  <c r="BD200" i="64"/>
  <c r="BC200" i="64"/>
  <c r="BF200" i="64" s="1"/>
  <c r="BC221" i="64"/>
  <c r="BF221" i="64" s="1"/>
  <c r="BD221" i="64"/>
  <c r="BD224" i="64"/>
  <c r="BC224" i="64"/>
  <c r="BC63" i="64"/>
  <c r="BF63" i="64" s="1"/>
  <c r="BD63" i="64"/>
  <c r="BC69" i="64"/>
  <c r="BF69" i="64" s="1"/>
  <c r="BD69" i="64"/>
  <c r="BD100" i="64"/>
  <c r="BC100" i="64"/>
  <c r="BC7" i="64"/>
  <c r="BF7" i="64" s="1"/>
  <c r="BD7" i="64"/>
  <c r="BC25" i="64"/>
  <c r="BF25" i="64" s="1"/>
  <c r="BD25" i="64"/>
  <c r="BC141" i="64"/>
  <c r="BF141" i="64" s="1"/>
  <c r="BD141" i="64"/>
  <c r="BC15" i="64"/>
  <c r="BF15" i="64" s="1"/>
  <c r="BD15" i="64"/>
  <c r="BD139" i="64"/>
  <c r="BC139" i="64"/>
  <c r="BC135" i="64"/>
  <c r="BF135" i="64" s="1"/>
  <c r="BD135" i="64"/>
  <c r="BC123" i="64"/>
  <c r="BF123" i="64" s="1"/>
  <c r="BD123" i="64"/>
  <c r="BC47" i="64"/>
  <c r="BD47" i="64"/>
  <c r="BC17" i="64"/>
  <c r="BF17" i="64" s="1"/>
  <c r="BD17" i="64"/>
  <c r="BC49" i="64"/>
  <c r="BF49" i="64" s="1"/>
  <c r="BD49" i="64"/>
  <c r="BC111" i="64"/>
  <c r="BF111" i="64" s="1"/>
  <c r="BD111" i="64"/>
  <c r="BC37" i="64"/>
  <c r="BF37" i="64" s="1"/>
  <c r="BD37" i="64"/>
  <c r="BC5" i="64"/>
  <c r="BF5" i="64" s="1"/>
  <c r="BD5" i="64"/>
  <c r="BC9" i="64"/>
  <c r="BF9" i="64" s="1"/>
  <c r="BD9" i="64"/>
  <c r="BC45" i="64"/>
  <c r="BF45" i="64" s="1"/>
  <c r="BD45" i="64"/>
  <c r="BD82" i="64"/>
  <c r="BC82" i="64"/>
  <c r="BC129" i="64"/>
  <c r="BF129" i="64" s="1"/>
  <c r="BD129" i="64"/>
  <c r="BC11" i="64"/>
  <c r="BF11" i="64" s="1"/>
  <c r="BD11" i="64"/>
  <c r="BC35" i="64"/>
  <c r="BF35" i="64" s="1"/>
  <c r="BD35" i="64"/>
  <c r="BD70" i="64"/>
  <c r="BC70" i="64"/>
  <c r="BD140" i="64"/>
  <c r="BC140" i="64"/>
  <c r="BD137" i="64"/>
  <c r="BC137" i="64"/>
  <c r="BF137" i="64" s="1"/>
  <c r="BD113" i="64"/>
  <c r="BC113" i="64"/>
  <c r="BD119" i="64"/>
  <c r="BC119" i="64"/>
  <c r="BD76" i="64"/>
  <c r="BC76" i="64"/>
  <c r="BF76" i="64" s="1"/>
  <c r="BC29" i="64"/>
  <c r="BF29" i="64" s="1"/>
  <c r="BD29" i="64"/>
  <c r="BC43" i="64"/>
  <c r="BF43" i="64" s="1"/>
  <c r="BD43" i="64"/>
  <c r="BC23" i="64"/>
  <c r="BF23" i="64" s="1"/>
  <c r="BD23" i="64"/>
  <c r="BC27" i="64"/>
  <c r="BF27" i="64" s="1"/>
  <c r="BD27" i="64"/>
  <c r="BC19" i="64"/>
  <c r="BF19" i="64" s="1"/>
  <c r="BD19" i="64"/>
  <c r="BC13" i="64"/>
  <c r="BF13" i="64" s="1"/>
  <c r="BD13" i="64"/>
  <c r="BC21" i="64"/>
  <c r="BF21" i="64" s="1"/>
  <c r="BD21" i="64"/>
  <c r="BC51" i="64"/>
  <c r="BF51" i="64" s="1"/>
  <c r="BD51" i="64"/>
  <c r="BD131" i="64"/>
  <c r="BC131" i="64"/>
  <c r="BC31" i="64"/>
  <c r="BF31" i="64" s="1"/>
  <c r="BD31" i="64"/>
  <c r="BC117" i="64"/>
  <c r="BF117" i="64" s="1"/>
  <c r="BD117" i="64"/>
  <c r="BC68" i="64"/>
  <c r="BF68" i="64" s="1"/>
  <c r="BD68" i="64"/>
  <c r="BC39" i="64"/>
  <c r="BF39" i="64" s="1"/>
  <c r="BD39" i="64"/>
  <c r="BD125" i="64"/>
  <c r="BC125" i="64"/>
  <c r="BC33" i="64"/>
  <c r="BF33" i="64" s="1"/>
  <c r="BD33" i="64"/>
  <c r="BD64" i="64"/>
  <c r="BC64" i="64"/>
  <c r="BC41" i="64"/>
  <c r="BF41" i="64" s="1"/>
  <c r="BD41" i="64"/>
  <c r="BC3" i="64"/>
  <c r="BF3" i="64" s="1"/>
  <c r="BD3" i="64"/>
  <c r="BI348" i="65"/>
  <c r="BH348" i="65"/>
  <c r="BK348" i="65" s="1"/>
  <c r="BH189" i="65"/>
  <c r="BK189" i="65" s="1"/>
  <c r="BI189" i="65"/>
  <c r="BI260" i="65"/>
  <c r="BH260" i="65"/>
  <c r="BK260" i="65" s="1"/>
  <c r="BI252" i="65"/>
  <c r="BH252" i="65"/>
  <c r="BK252" i="65" s="1"/>
  <c r="BI68" i="65"/>
  <c r="BH68" i="65"/>
  <c r="BK68" i="65" s="1"/>
  <c r="BG211" i="65"/>
  <c r="BF211" i="65"/>
  <c r="BG430" i="65"/>
  <c r="BF430" i="65"/>
  <c r="BF291" i="65"/>
  <c r="BG291" i="65"/>
  <c r="BI77" i="65"/>
  <c r="BH77" i="65"/>
  <c r="BK77" i="65" s="1"/>
  <c r="BF355" i="65"/>
  <c r="BG355" i="65"/>
  <c r="BG195" i="65"/>
  <c r="BF195" i="65"/>
  <c r="BC274" i="65"/>
  <c r="BD274" i="65"/>
  <c r="BI462" i="65"/>
  <c r="BH462" i="65"/>
  <c r="BK462" i="65" s="1"/>
  <c r="BD219" i="65"/>
  <c r="BC219" i="65"/>
  <c r="BG57" i="65"/>
  <c r="BF57" i="65"/>
  <c r="BG79" i="65"/>
  <c r="BF79" i="65"/>
  <c r="BF109" i="65"/>
  <c r="BG109" i="65"/>
  <c r="BI75" i="65"/>
  <c r="BH75" i="65"/>
  <c r="BK75" i="65" s="1"/>
  <c r="BH67" i="65"/>
  <c r="BK67" i="65" s="1"/>
  <c r="BI67" i="65"/>
  <c r="BC276" i="65"/>
  <c r="BD276" i="65"/>
  <c r="BF61" i="65"/>
  <c r="BG61" i="65"/>
  <c r="BI187" i="65"/>
  <c r="BH187" i="65"/>
  <c r="BK187" i="65" s="1"/>
  <c r="BC138" i="65"/>
  <c r="BD138" i="65"/>
  <c r="BH193" i="65"/>
  <c r="BK193" i="65" s="1"/>
  <c r="BI193" i="65"/>
  <c r="BD487" i="65"/>
  <c r="BC487" i="65"/>
  <c r="BI89" i="65"/>
  <c r="BH89" i="65"/>
  <c r="BK89" i="65" s="1"/>
  <c r="BH73" i="65"/>
  <c r="BK73" i="65" s="1"/>
  <c r="BI73" i="65"/>
  <c r="BD171" i="65"/>
  <c r="BC171" i="65"/>
  <c r="BD288" i="65"/>
  <c r="BC288" i="65"/>
  <c r="BD268" i="65"/>
  <c r="BC268" i="65"/>
  <c r="BC247" i="65"/>
  <c r="BD247" i="65"/>
  <c r="BD101" i="65"/>
  <c r="BC101" i="65"/>
  <c r="BD57" i="65"/>
  <c r="BC57" i="65"/>
  <c r="BD91" i="65"/>
  <c r="BC91" i="65"/>
  <c r="BC364" i="65"/>
  <c r="BD364" i="65"/>
  <c r="BD370" i="65"/>
  <c r="BC370" i="65"/>
  <c r="BH286" i="65"/>
  <c r="BK286" i="65" s="1"/>
  <c r="BI286" i="65"/>
  <c r="BD61" i="65"/>
  <c r="BC61" i="65"/>
  <c r="BI468" i="65"/>
  <c r="BH468" i="65"/>
  <c r="BK468" i="65" s="1"/>
  <c r="BG111" i="65"/>
  <c r="BF111" i="65"/>
  <c r="BF81" i="65"/>
  <c r="BG81" i="65"/>
  <c r="BG171" i="65"/>
  <c r="BF171" i="65"/>
  <c r="BG288" i="65"/>
  <c r="BF288" i="65"/>
  <c r="BG247" i="65"/>
  <c r="BF247" i="65"/>
  <c r="BF351" i="65"/>
  <c r="BG351" i="65"/>
  <c r="BF101" i="65"/>
  <c r="BG101" i="65"/>
  <c r="BF487" i="65"/>
  <c r="BG487" i="65"/>
  <c r="BF91" i="65"/>
  <c r="BG91" i="65"/>
  <c r="BF364" i="65"/>
  <c r="BG364" i="65"/>
  <c r="BD442" i="65"/>
  <c r="BC442" i="65"/>
  <c r="BD441" i="65"/>
  <c r="BC441" i="65"/>
  <c r="BG370" i="65"/>
  <c r="BF370" i="65"/>
  <c r="BD362" i="65"/>
  <c r="BC362" i="65"/>
  <c r="BD81" i="65"/>
  <c r="BC81" i="65"/>
  <c r="BG268" i="65"/>
  <c r="BF268" i="65"/>
  <c r="BC380" i="65"/>
  <c r="BD380" i="65"/>
  <c r="BG442" i="65"/>
  <c r="BF442" i="65"/>
  <c r="BF276" i="65"/>
  <c r="BG276" i="65"/>
  <c r="BI99" i="65"/>
  <c r="BH99" i="65"/>
  <c r="BK99" i="65" s="1"/>
  <c r="BF362" i="65"/>
  <c r="BG362" i="65"/>
  <c r="BF93" i="65"/>
  <c r="BG93" i="65"/>
  <c r="BF87" i="65"/>
  <c r="BG87" i="65"/>
  <c r="BD211" i="65"/>
  <c r="BC211" i="65"/>
  <c r="BC430" i="65"/>
  <c r="BD430" i="65"/>
  <c r="BD111" i="65"/>
  <c r="BC111" i="65"/>
  <c r="BG138" i="65"/>
  <c r="BF138" i="65"/>
  <c r="BC291" i="65"/>
  <c r="BD291" i="65"/>
  <c r="BH298" i="65"/>
  <c r="BK298" i="65" s="1"/>
  <c r="BI298" i="65"/>
  <c r="BD355" i="65"/>
  <c r="BC355" i="65"/>
  <c r="BC195" i="65"/>
  <c r="BD195" i="65"/>
  <c r="BF274" i="65"/>
  <c r="BG274" i="65"/>
  <c r="BH199" i="65"/>
  <c r="BK199" i="65" s="1"/>
  <c r="BI199" i="65"/>
  <c r="BG219" i="65"/>
  <c r="BF219" i="65"/>
  <c r="BC351" i="65"/>
  <c r="BD351" i="65"/>
  <c r="BI264" i="65"/>
  <c r="BH264" i="65"/>
  <c r="BK264" i="65" s="1"/>
  <c r="BG380" i="65"/>
  <c r="BF380" i="65"/>
  <c r="BC79" i="65"/>
  <c r="BD79" i="65"/>
  <c r="BD109" i="65"/>
  <c r="BC109" i="65"/>
  <c r="BI62" i="65"/>
  <c r="BH62" i="65"/>
  <c r="BK62" i="65" s="1"/>
  <c r="BH327" i="65"/>
  <c r="BK327" i="65" s="1"/>
  <c r="BI327" i="65"/>
  <c r="BF441" i="65"/>
  <c r="BG441" i="65"/>
  <c r="BD93" i="65"/>
  <c r="BC93" i="65"/>
  <c r="BD87" i="65"/>
  <c r="BC87" i="65"/>
  <c r="BG423" i="65"/>
  <c r="BF423" i="65"/>
  <c r="BI308" i="65"/>
  <c r="BH308" i="65"/>
  <c r="BK308" i="65" s="1"/>
  <c r="BG130" i="65"/>
  <c r="BF130" i="65"/>
  <c r="BG297" i="65"/>
  <c r="BF297" i="65"/>
  <c r="BH466" i="65"/>
  <c r="BK466" i="65" s="1"/>
  <c r="BI466" i="65"/>
  <c r="BI512" i="65"/>
  <c r="BH512" i="65"/>
  <c r="BK512" i="65" s="1"/>
  <c r="BH238" i="65"/>
  <c r="BK238" i="65" s="1"/>
  <c r="BI238" i="65"/>
  <c r="BG426" i="65"/>
  <c r="BF426" i="65"/>
  <c r="BG413" i="65"/>
  <c r="BF413" i="65"/>
  <c r="BG409" i="65"/>
  <c r="BF409" i="65"/>
  <c r="BD489" i="65"/>
  <c r="BC489" i="65"/>
  <c r="BC505" i="65"/>
  <c r="BD505" i="65"/>
  <c r="BH225" i="65"/>
  <c r="BK225" i="65" s="1"/>
  <c r="BI225" i="65"/>
  <c r="BD415" i="65"/>
  <c r="BC415" i="65"/>
  <c r="BI51" i="65"/>
  <c r="BH51" i="65"/>
  <c r="BK51" i="65" s="1"/>
  <c r="BC170" i="65"/>
  <c r="BD170" i="65"/>
  <c r="BD319" i="65"/>
  <c r="BC319" i="65"/>
  <c r="BH398" i="65"/>
  <c r="BK398" i="65" s="1"/>
  <c r="BI398" i="65"/>
  <c r="BC128" i="65"/>
  <c r="BD128" i="65"/>
  <c r="BI258" i="65"/>
  <c r="BH258" i="65"/>
  <c r="BK258" i="65" s="1"/>
  <c r="BC162" i="65"/>
  <c r="BD162" i="65"/>
  <c r="BH497" i="65"/>
  <c r="BK497" i="65" s="1"/>
  <c r="BI497" i="65"/>
  <c r="BC194" i="65"/>
  <c r="BD194" i="65"/>
  <c r="BC200" i="65"/>
  <c r="BD200" i="65"/>
  <c r="BH365" i="65"/>
  <c r="BK365" i="65" s="1"/>
  <c r="BI365" i="65"/>
  <c r="BH457" i="65"/>
  <c r="BK457" i="65" s="1"/>
  <c r="BI457" i="65"/>
  <c r="BH329" i="65"/>
  <c r="BK329" i="65" s="1"/>
  <c r="BI329" i="65"/>
  <c r="BI282" i="65"/>
  <c r="BH282" i="65"/>
  <c r="BK282" i="65" s="1"/>
  <c r="BD412" i="65"/>
  <c r="BC412" i="65"/>
  <c r="BH339" i="65"/>
  <c r="BK339" i="65" s="1"/>
  <c r="BI339" i="65"/>
  <c r="BI302" i="65"/>
  <c r="BH302" i="65"/>
  <c r="BK302" i="65" s="1"/>
  <c r="BI289" i="65"/>
  <c r="BH289" i="65"/>
  <c r="BK289" i="65" s="1"/>
  <c r="BC186" i="65"/>
  <c r="BD186" i="65"/>
  <c r="BH206" i="65"/>
  <c r="BK206" i="65" s="1"/>
  <c r="BI206" i="65"/>
  <c r="BG134" i="65"/>
  <c r="BF134" i="65"/>
  <c r="BF478" i="65"/>
  <c r="BG478" i="65"/>
  <c r="BD425" i="65"/>
  <c r="BC425" i="65"/>
  <c r="BH232" i="65"/>
  <c r="BK232" i="65" s="1"/>
  <c r="BI232" i="65"/>
  <c r="BI53" i="65"/>
  <c r="BH53" i="65"/>
  <c r="BK53" i="65" s="1"/>
  <c r="BH221" i="65"/>
  <c r="BK221" i="65" s="1"/>
  <c r="BI221" i="65"/>
  <c r="BF507" i="65"/>
  <c r="BG507" i="65"/>
  <c r="BI78" i="65"/>
  <c r="BH78" i="65"/>
  <c r="BK78" i="65" s="1"/>
  <c r="BH265" i="65"/>
  <c r="BK265" i="65" s="1"/>
  <c r="BI265" i="65"/>
  <c r="BF292" i="65"/>
  <c r="BG292" i="65"/>
  <c r="BH207" i="65"/>
  <c r="BK207" i="65" s="1"/>
  <c r="BI207" i="65"/>
  <c r="BD424" i="65"/>
  <c r="BC424" i="65"/>
  <c r="BG285" i="65"/>
  <c r="BF285" i="65"/>
  <c r="BI290" i="65"/>
  <c r="BH290" i="65"/>
  <c r="BK290" i="65" s="1"/>
  <c r="BH217" i="65"/>
  <c r="BK217" i="65" s="1"/>
  <c r="BI217" i="65"/>
  <c r="BD418" i="65"/>
  <c r="BC418" i="65"/>
  <c r="BG403" i="65"/>
  <c r="BF403" i="65"/>
  <c r="BF120" i="65"/>
  <c r="BG120" i="65"/>
  <c r="BI342" i="65"/>
  <c r="BH342" i="65"/>
  <c r="BK342" i="65" s="1"/>
  <c r="BI123" i="65"/>
  <c r="BH123" i="65"/>
  <c r="BK123" i="65" s="1"/>
  <c r="BG407" i="65"/>
  <c r="BF407" i="65"/>
  <c r="BI177" i="65"/>
  <c r="BH177" i="65"/>
  <c r="BK177" i="65" s="1"/>
  <c r="BH345" i="65"/>
  <c r="BK345" i="65" s="1"/>
  <c r="BI345" i="65"/>
  <c r="BC136" i="65"/>
  <c r="BD136" i="65"/>
  <c r="BH230" i="65"/>
  <c r="BK230" i="65" s="1"/>
  <c r="BI230" i="65"/>
  <c r="BC484" i="65"/>
  <c r="BD484" i="65"/>
  <c r="BI133" i="65"/>
  <c r="BH133" i="65"/>
  <c r="BK133" i="65" s="1"/>
  <c r="BC333" i="65"/>
  <c r="BD333" i="65"/>
  <c r="BH214" i="65"/>
  <c r="BK214" i="65" s="1"/>
  <c r="BI214" i="65"/>
  <c r="BH228" i="65"/>
  <c r="BK228" i="65" s="1"/>
  <c r="BI228" i="65"/>
  <c r="BF114" i="65"/>
  <c r="BG114" i="65"/>
  <c r="BI315" i="65"/>
  <c r="BH315" i="65"/>
  <c r="BK315" i="65" s="1"/>
  <c r="BG190" i="65"/>
  <c r="BF190" i="65"/>
  <c r="BG417" i="65"/>
  <c r="BF417" i="65"/>
  <c r="BF280" i="65"/>
  <c r="BG280" i="65"/>
  <c r="BD63" i="65"/>
  <c r="BC63" i="65"/>
  <c r="BH359" i="65"/>
  <c r="BK359" i="65" s="1"/>
  <c r="BI359" i="65"/>
  <c r="BG455" i="65"/>
  <c r="BF455" i="65"/>
  <c r="BD284" i="65"/>
  <c r="BC284" i="65"/>
  <c r="BH269" i="65"/>
  <c r="BK269" i="65" s="1"/>
  <c r="BI269" i="65"/>
  <c r="BI49" i="65"/>
  <c r="BH49" i="65"/>
  <c r="BK49" i="65" s="1"/>
  <c r="BI115" i="65"/>
  <c r="BH115" i="65"/>
  <c r="BK115" i="65" s="1"/>
  <c r="BI181" i="65"/>
  <c r="BH181" i="65"/>
  <c r="BK181" i="65" s="1"/>
  <c r="BG267" i="65"/>
  <c r="BF267" i="65"/>
  <c r="BC188" i="65"/>
  <c r="BD188" i="65"/>
  <c r="BG415" i="65"/>
  <c r="BF415" i="65"/>
  <c r="BD401" i="65"/>
  <c r="BC401" i="65"/>
  <c r="BH229" i="65"/>
  <c r="BK229" i="65" s="1"/>
  <c r="BI229" i="65"/>
  <c r="BI72" i="65"/>
  <c r="BH72" i="65"/>
  <c r="BK72" i="65" s="1"/>
  <c r="BG198" i="65"/>
  <c r="BF198" i="65"/>
  <c r="BC490" i="65"/>
  <c r="BD490" i="65"/>
  <c r="BD477" i="65"/>
  <c r="BC477" i="65"/>
  <c r="BI488" i="65"/>
  <c r="BH488" i="65"/>
  <c r="BK488" i="65" s="1"/>
  <c r="BF124" i="65"/>
  <c r="BG124" i="65"/>
  <c r="BI476" i="65"/>
  <c r="BH476" i="65"/>
  <c r="BK476" i="65" s="1"/>
  <c r="BD313" i="65"/>
  <c r="BC313" i="65"/>
  <c r="BF319" i="65"/>
  <c r="BG319" i="65"/>
  <c r="BH467" i="65"/>
  <c r="BK467" i="65" s="1"/>
  <c r="BI467" i="65"/>
  <c r="BI179" i="65"/>
  <c r="BH179" i="65"/>
  <c r="BK179" i="65" s="1"/>
  <c r="BI153" i="65"/>
  <c r="BH153" i="65"/>
  <c r="BK153" i="65" s="1"/>
  <c r="BI320" i="65"/>
  <c r="BH320" i="65"/>
  <c r="BK320" i="65" s="1"/>
  <c r="BH240" i="65"/>
  <c r="BK240" i="65" s="1"/>
  <c r="BI240" i="65"/>
  <c r="BH220" i="65"/>
  <c r="BK220" i="65" s="1"/>
  <c r="BI220" i="65"/>
  <c r="BH242" i="65"/>
  <c r="BK242" i="65" s="1"/>
  <c r="BI242" i="65"/>
  <c r="BC449" i="65"/>
  <c r="BD449" i="65"/>
  <c r="BI446" i="65"/>
  <c r="BH446" i="65"/>
  <c r="BK446" i="65" s="1"/>
  <c r="BH205" i="65"/>
  <c r="BK205" i="65" s="1"/>
  <c r="BI205" i="65"/>
  <c r="BD325" i="65"/>
  <c r="BC325" i="65"/>
  <c r="BI350" i="65"/>
  <c r="BH350" i="65"/>
  <c r="BK350" i="65" s="1"/>
  <c r="BG445" i="65"/>
  <c r="BF445" i="65"/>
  <c r="BH234" i="65"/>
  <c r="BK234" i="65" s="1"/>
  <c r="BI234" i="65"/>
  <c r="BC501" i="65"/>
  <c r="BD501" i="65"/>
  <c r="BI338" i="65"/>
  <c r="BH338" i="65"/>
  <c r="BK338" i="65" s="1"/>
  <c r="BG412" i="65"/>
  <c r="BF412" i="65"/>
  <c r="BG334" i="65"/>
  <c r="BF334" i="65"/>
  <c r="BF126" i="65"/>
  <c r="BG126" i="65"/>
  <c r="BD410" i="65"/>
  <c r="BC410" i="65"/>
  <c r="BH141" i="65"/>
  <c r="BK141" i="65" s="1"/>
  <c r="BI141" i="65"/>
  <c r="BG469" i="65"/>
  <c r="BF469" i="65"/>
  <c r="BC23" i="65"/>
  <c r="BD23" i="65"/>
  <c r="BG425" i="65"/>
  <c r="BF425" i="65"/>
  <c r="BH379" i="65"/>
  <c r="BK379" i="65" s="1"/>
  <c r="BI379" i="65"/>
  <c r="BI277" i="65"/>
  <c r="BH277" i="65"/>
  <c r="BK277" i="65" s="1"/>
  <c r="BI19" i="65"/>
  <c r="BH19" i="65"/>
  <c r="BK19" i="65" s="1"/>
  <c r="BF335" i="65"/>
  <c r="BG335" i="65"/>
  <c r="BG424" i="65"/>
  <c r="BF424" i="65"/>
  <c r="BI332" i="65"/>
  <c r="BH332" i="65"/>
  <c r="BK332" i="65" s="1"/>
  <c r="BI64" i="65"/>
  <c r="BH64" i="65"/>
  <c r="BK64" i="65" s="1"/>
  <c r="BH148" i="65"/>
  <c r="BK148" i="65" s="1"/>
  <c r="BI148" i="65"/>
  <c r="BG418" i="65"/>
  <c r="BF418" i="65"/>
  <c r="BD450" i="65"/>
  <c r="BC450" i="65"/>
  <c r="BH3" i="65"/>
  <c r="BK3" i="65" s="1"/>
  <c r="BI3" i="65"/>
  <c r="BH245" i="65"/>
  <c r="BK245" i="65" s="1"/>
  <c r="BI245" i="65"/>
  <c r="BD349" i="65"/>
  <c r="BC349" i="65"/>
  <c r="BC463" i="65"/>
  <c r="BD463" i="65"/>
  <c r="BI47" i="65"/>
  <c r="BH47" i="65"/>
  <c r="BK47" i="65" s="1"/>
  <c r="BF353" i="65"/>
  <c r="BG353" i="65"/>
  <c r="BI381" i="65"/>
  <c r="BH381" i="65"/>
  <c r="BK381" i="65" s="1"/>
  <c r="BF333" i="65"/>
  <c r="BG333" i="65"/>
  <c r="BD174" i="65"/>
  <c r="BC174" i="65"/>
  <c r="BF294" i="65"/>
  <c r="BG294" i="65"/>
  <c r="BI328" i="65"/>
  <c r="BH328" i="65"/>
  <c r="BK328" i="65" s="1"/>
  <c r="BC202" i="65"/>
  <c r="BD202" i="65"/>
  <c r="BI293" i="65"/>
  <c r="BH293" i="65"/>
  <c r="BK293" i="65" s="1"/>
  <c r="BH212" i="65"/>
  <c r="BK212" i="65" s="1"/>
  <c r="BI212" i="65"/>
  <c r="BG150" i="65"/>
  <c r="BF150" i="65"/>
  <c r="BD414" i="65"/>
  <c r="BC414" i="65"/>
  <c r="BF63" i="65"/>
  <c r="BG63" i="65"/>
  <c r="BD69" i="65"/>
  <c r="BC69" i="65"/>
  <c r="BF491" i="65"/>
  <c r="BG491" i="65"/>
  <c r="BI344" i="65"/>
  <c r="BH344" i="65"/>
  <c r="BK344" i="65" s="1"/>
  <c r="BC154" i="65"/>
  <c r="BD154" i="65"/>
  <c r="BI311" i="65"/>
  <c r="BH311" i="65"/>
  <c r="BK311" i="65" s="1"/>
  <c r="BD455" i="65"/>
  <c r="BC455" i="65"/>
  <c r="BG192" i="65"/>
  <c r="BF192" i="65"/>
  <c r="BD130" i="65"/>
  <c r="BC130" i="65"/>
  <c r="BD408" i="65"/>
  <c r="BC408" i="65"/>
  <c r="BG352" i="65"/>
  <c r="BF352" i="65"/>
  <c r="BG451" i="65"/>
  <c r="BF451" i="65"/>
  <c r="BF341" i="65"/>
  <c r="BG341" i="65"/>
  <c r="BC346" i="65"/>
  <c r="BD346" i="65"/>
  <c r="BF489" i="65"/>
  <c r="BG489" i="65"/>
  <c r="BH241" i="65"/>
  <c r="BK241" i="65" s="1"/>
  <c r="BI241" i="65"/>
  <c r="BD267" i="65"/>
  <c r="BC267" i="65"/>
  <c r="BG401" i="65"/>
  <c r="BF401" i="65"/>
  <c r="BI25" i="65"/>
  <c r="BH25" i="65"/>
  <c r="BK25" i="65" s="1"/>
  <c r="BD416" i="65"/>
  <c r="BC416" i="65"/>
  <c r="BI33" i="65"/>
  <c r="BH33" i="65"/>
  <c r="BK33" i="65" s="1"/>
  <c r="BF9" i="65"/>
  <c r="BG9" i="65"/>
  <c r="BF477" i="65"/>
  <c r="BG477" i="65"/>
  <c r="BF313" i="65"/>
  <c r="BG313" i="65"/>
  <c r="BD404" i="65"/>
  <c r="BC404" i="65"/>
  <c r="BH432" i="65"/>
  <c r="BK432" i="65" s="1"/>
  <c r="BI432" i="65"/>
  <c r="BH453" i="65"/>
  <c r="BK453" i="65" s="1"/>
  <c r="BI453" i="65"/>
  <c r="BI5" i="65"/>
  <c r="BH5" i="65"/>
  <c r="BK5" i="65" s="1"/>
  <c r="BF118" i="65"/>
  <c r="BG118" i="65"/>
  <c r="BD278" i="65"/>
  <c r="BC278" i="65"/>
  <c r="BI129" i="65"/>
  <c r="BH129" i="65"/>
  <c r="BK129" i="65" s="1"/>
  <c r="BH261" i="65"/>
  <c r="BK261" i="65" s="1"/>
  <c r="BI261" i="65"/>
  <c r="BG449" i="65"/>
  <c r="BF449" i="65"/>
  <c r="BG263" i="65"/>
  <c r="BF263" i="65"/>
  <c r="BF325" i="65"/>
  <c r="BG325" i="65"/>
  <c r="BI316" i="65"/>
  <c r="BH316" i="65"/>
  <c r="BK316" i="65" s="1"/>
  <c r="BI37" i="65"/>
  <c r="BH37" i="65"/>
  <c r="BK37" i="65" s="1"/>
  <c r="BC445" i="65"/>
  <c r="BD445" i="65"/>
  <c r="BH396" i="65"/>
  <c r="BK396" i="65" s="1"/>
  <c r="BI396" i="65"/>
  <c r="BI159" i="65"/>
  <c r="BH159" i="65"/>
  <c r="BK159" i="65" s="1"/>
  <c r="BH236" i="65"/>
  <c r="BK236" i="65" s="1"/>
  <c r="BI236" i="65"/>
  <c r="BI354" i="65"/>
  <c r="BH354" i="65"/>
  <c r="BK354" i="65" s="1"/>
  <c r="BI15" i="65"/>
  <c r="BH15" i="65"/>
  <c r="BK15" i="65" s="1"/>
  <c r="BI301" i="65"/>
  <c r="BH301" i="65"/>
  <c r="BK301" i="65" s="1"/>
  <c r="BI471" i="65"/>
  <c r="BH471" i="65"/>
  <c r="BK471" i="65" s="1"/>
  <c r="BI500" i="65"/>
  <c r="BH500" i="65"/>
  <c r="BK500" i="65" s="1"/>
  <c r="BC334" i="65"/>
  <c r="BD334" i="65"/>
  <c r="BI273" i="65"/>
  <c r="BH273" i="65"/>
  <c r="BK273" i="65" s="1"/>
  <c r="BG410" i="65"/>
  <c r="BF410" i="65"/>
  <c r="BG31" i="65"/>
  <c r="BF31" i="65"/>
  <c r="BI502" i="65"/>
  <c r="BH502" i="65"/>
  <c r="BK502" i="65" s="1"/>
  <c r="BD134" i="65"/>
  <c r="BC134" i="65"/>
  <c r="BD317" i="65"/>
  <c r="BC317" i="65"/>
  <c r="BG158" i="65"/>
  <c r="BF158" i="65"/>
  <c r="BI39" i="65"/>
  <c r="BH39" i="65"/>
  <c r="BK39" i="65" s="1"/>
  <c r="BD292" i="65"/>
  <c r="BC292" i="65"/>
  <c r="BH222" i="65"/>
  <c r="BK222" i="65" s="1"/>
  <c r="BI222" i="65"/>
  <c r="BD406" i="65"/>
  <c r="BC406" i="65"/>
  <c r="BI7" i="65"/>
  <c r="BH7" i="65"/>
  <c r="BK7" i="65" s="1"/>
  <c r="BF450" i="65"/>
  <c r="BG450" i="65"/>
  <c r="BI254" i="65"/>
  <c r="BH254" i="65"/>
  <c r="BK254" i="65" s="1"/>
  <c r="BF112" i="65"/>
  <c r="BG112" i="65"/>
  <c r="BH343" i="65"/>
  <c r="BK343" i="65" s="1"/>
  <c r="BI343" i="65"/>
  <c r="BC120" i="65"/>
  <c r="BD120" i="65"/>
  <c r="BF349" i="65"/>
  <c r="BG349" i="65"/>
  <c r="BD427" i="65"/>
  <c r="BC427" i="65"/>
  <c r="BI270" i="65"/>
  <c r="BH270" i="65"/>
  <c r="BK270" i="65" s="1"/>
  <c r="BI336" i="65"/>
  <c r="BH336" i="65"/>
  <c r="BK336" i="65" s="1"/>
  <c r="BD421" i="65"/>
  <c r="BC421" i="65"/>
  <c r="BI102" i="65"/>
  <c r="BH102" i="65"/>
  <c r="BK102" i="65" s="1"/>
  <c r="BC294" i="65"/>
  <c r="BD294" i="65"/>
  <c r="BC114" i="65"/>
  <c r="BD114" i="65"/>
  <c r="BD444" i="65"/>
  <c r="BC444" i="65"/>
  <c r="BH375" i="65"/>
  <c r="BK375" i="65" s="1"/>
  <c r="BI375" i="65"/>
  <c r="BC190" i="65"/>
  <c r="BD190" i="65"/>
  <c r="BC472" i="65"/>
  <c r="BD472" i="65"/>
  <c r="BG414" i="65"/>
  <c r="BF414" i="65"/>
  <c r="BF69" i="65"/>
  <c r="BG69" i="65"/>
  <c r="BC491" i="65"/>
  <c r="BD491" i="65"/>
  <c r="BI305" i="65"/>
  <c r="BH305" i="65"/>
  <c r="BK305" i="65" s="1"/>
  <c r="BI481" i="65"/>
  <c r="BH481" i="65"/>
  <c r="BK481" i="65" s="1"/>
  <c r="BI495" i="65"/>
  <c r="BH495" i="65"/>
  <c r="BK495" i="65" s="1"/>
  <c r="BF116" i="65"/>
  <c r="BG116" i="65"/>
  <c r="BH465" i="65"/>
  <c r="BK465" i="65" s="1"/>
  <c r="BI465" i="65"/>
  <c r="BD503" i="65"/>
  <c r="BC503" i="65"/>
  <c r="BI275" i="65"/>
  <c r="BH275" i="65"/>
  <c r="BK275" i="65" s="1"/>
  <c r="BH363" i="65"/>
  <c r="BK363" i="65" s="1"/>
  <c r="BI363" i="65"/>
  <c r="BG408" i="65"/>
  <c r="BF408" i="65"/>
  <c r="BF483" i="65"/>
  <c r="BG483" i="65"/>
  <c r="BC352" i="65"/>
  <c r="BD352" i="65"/>
  <c r="BD341" i="65"/>
  <c r="BC341" i="65"/>
  <c r="BG346" i="65"/>
  <c r="BF346" i="65"/>
  <c r="BC447" i="65"/>
  <c r="BD447" i="65"/>
  <c r="BI45" i="65"/>
  <c r="BH45" i="65"/>
  <c r="BK45" i="65" s="1"/>
  <c r="BC312" i="65"/>
  <c r="BD312" i="65"/>
  <c r="BI322" i="65"/>
  <c r="BH322" i="65"/>
  <c r="BK322" i="65" s="1"/>
  <c r="BG416" i="65"/>
  <c r="BF416" i="65"/>
  <c r="BG182" i="65"/>
  <c r="BF182" i="65"/>
  <c r="BI90" i="65"/>
  <c r="BH90" i="65"/>
  <c r="BK90" i="65" s="1"/>
  <c r="BI318" i="65"/>
  <c r="BH318" i="65"/>
  <c r="BK318" i="65" s="1"/>
  <c r="BG459" i="65"/>
  <c r="BF459" i="65"/>
  <c r="BC198" i="65"/>
  <c r="BD198" i="65"/>
  <c r="BG490" i="65"/>
  <c r="BF490" i="65"/>
  <c r="BF122" i="65"/>
  <c r="BG122" i="65"/>
  <c r="BI307" i="65"/>
  <c r="BH307" i="65"/>
  <c r="BK307" i="65" s="1"/>
  <c r="BC124" i="65"/>
  <c r="BD124" i="65"/>
  <c r="BH259" i="65"/>
  <c r="BK259" i="65" s="1"/>
  <c r="BI259" i="65"/>
  <c r="BG404" i="65"/>
  <c r="BF404" i="65"/>
  <c r="BH511" i="65"/>
  <c r="BK511" i="65" s="1"/>
  <c r="BI511" i="65"/>
  <c r="BG178" i="65"/>
  <c r="BF178" i="65"/>
  <c r="BF278" i="65"/>
  <c r="BG278" i="65"/>
  <c r="BC303" i="65"/>
  <c r="BD303" i="65"/>
  <c r="BH356" i="65"/>
  <c r="BK356" i="65" s="1"/>
  <c r="BI356" i="65"/>
  <c r="BI300" i="65"/>
  <c r="BH300" i="65"/>
  <c r="BK300" i="65" s="1"/>
  <c r="BH392" i="65"/>
  <c r="BK392" i="65" s="1"/>
  <c r="BI392" i="65"/>
  <c r="BF509" i="65"/>
  <c r="BG509" i="65"/>
  <c r="BI119" i="65"/>
  <c r="BH119" i="65"/>
  <c r="BK119" i="65" s="1"/>
  <c r="BF501" i="65"/>
  <c r="BG501" i="65"/>
  <c r="BH233" i="65"/>
  <c r="BK233" i="65" s="1"/>
  <c r="BI233" i="65"/>
  <c r="BD429" i="65"/>
  <c r="BC429" i="65"/>
  <c r="BC126" i="65"/>
  <c r="BD126" i="65"/>
  <c r="BI287" i="65"/>
  <c r="BH287" i="65"/>
  <c r="BK287" i="65" s="1"/>
  <c r="BI41" i="65"/>
  <c r="BH41" i="65"/>
  <c r="BK41" i="65" s="1"/>
  <c r="BC340" i="65"/>
  <c r="BD340" i="65"/>
  <c r="BF317" i="65"/>
  <c r="BG317" i="65"/>
  <c r="BI456" i="65"/>
  <c r="BH456" i="65"/>
  <c r="BK456" i="65" s="1"/>
  <c r="BC469" i="65"/>
  <c r="BD469" i="65"/>
  <c r="BD400" i="65"/>
  <c r="BC400" i="65"/>
  <c r="BI17" i="65"/>
  <c r="BH17" i="65"/>
  <c r="BK17" i="65" s="1"/>
  <c r="BH361" i="65"/>
  <c r="BK361" i="65" s="1"/>
  <c r="BI361" i="65"/>
  <c r="BD335" i="65"/>
  <c r="BC335" i="65"/>
  <c r="BI475" i="65"/>
  <c r="BH475" i="65"/>
  <c r="BK475" i="65" s="1"/>
  <c r="BF296" i="65"/>
  <c r="BG296" i="65"/>
  <c r="BG406" i="65"/>
  <c r="BF406" i="65"/>
  <c r="BI60" i="65"/>
  <c r="BH60" i="65"/>
  <c r="BK60" i="65" s="1"/>
  <c r="BH226" i="65"/>
  <c r="BK226" i="65" s="1"/>
  <c r="BI226" i="65"/>
  <c r="BH253" i="65"/>
  <c r="BK253" i="65" s="1"/>
  <c r="BI253" i="65"/>
  <c r="BI494" i="65"/>
  <c r="BH494" i="65"/>
  <c r="BK494" i="65" s="1"/>
  <c r="BG427" i="65"/>
  <c r="BF427" i="65"/>
  <c r="BF504" i="65"/>
  <c r="BG504" i="65"/>
  <c r="BD353" i="65"/>
  <c r="BC353" i="65"/>
  <c r="BG152" i="65"/>
  <c r="BF152" i="65"/>
  <c r="BG421" i="65"/>
  <c r="BF421" i="65"/>
  <c r="BD422" i="65"/>
  <c r="BC422" i="65"/>
  <c r="BH142" i="65"/>
  <c r="BK142" i="65" s="1"/>
  <c r="BI142" i="65"/>
  <c r="BD428" i="65"/>
  <c r="BC428" i="65"/>
  <c r="BG196" i="65"/>
  <c r="BF196" i="65"/>
  <c r="BF444" i="65"/>
  <c r="BG444" i="65"/>
  <c r="BC508" i="65"/>
  <c r="BD508" i="65"/>
  <c r="BH331" i="65"/>
  <c r="BK331" i="65" s="1"/>
  <c r="BI331" i="65"/>
  <c r="BG472" i="65"/>
  <c r="BF472" i="65"/>
  <c r="BD150" i="65"/>
  <c r="BC150" i="65"/>
  <c r="BF499" i="65"/>
  <c r="BG499" i="65"/>
  <c r="BH433" i="65"/>
  <c r="BK433" i="65" s="1"/>
  <c r="BI433" i="65"/>
  <c r="BG166" i="65"/>
  <c r="BF166" i="65"/>
  <c r="BI29" i="65"/>
  <c r="BH29" i="65"/>
  <c r="BK29" i="65" s="1"/>
  <c r="BI266" i="65"/>
  <c r="BH266" i="65"/>
  <c r="BK266" i="65" s="1"/>
  <c r="BF323" i="65"/>
  <c r="BG323" i="65"/>
  <c r="BC192" i="65"/>
  <c r="BD192" i="65"/>
  <c r="BI496" i="65"/>
  <c r="BH496" i="65"/>
  <c r="BK496" i="65" s="1"/>
  <c r="BH321" i="65"/>
  <c r="BK321" i="65" s="1"/>
  <c r="BI321" i="65"/>
  <c r="BI117" i="65"/>
  <c r="BH117" i="65"/>
  <c r="BK117" i="65" s="1"/>
  <c r="BD473" i="65"/>
  <c r="BC473" i="65"/>
  <c r="BF503" i="65"/>
  <c r="BG503" i="65"/>
  <c r="BD419" i="65"/>
  <c r="BC419" i="65"/>
  <c r="BH213" i="65"/>
  <c r="BK213" i="65" s="1"/>
  <c r="BI213" i="65"/>
  <c r="BI250" i="65"/>
  <c r="BH250" i="65"/>
  <c r="BK250" i="65" s="1"/>
  <c r="BD483" i="65"/>
  <c r="BC483" i="65"/>
  <c r="BC451" i="65"/>
  <c r="BD451" i="65"/>
  <c r="BH385" i="65"/>
  <c r="BK385" i="65" s="1"/>
  <c r="BI385" i="65"/>
  <c r="BG447" i="65"/>
  <c r="BF447" i="65"/>
  <c r="BF505" i="65"/>
  <c r="BG505" i="65"/>
  <c r="BH143" i="65"/>
  <c r="BK143" i="65" s="1"/>
  <c r="BI143" i="65"/>
  <c r="BG312" i="65"/>
  <c r="BF312" i="65"/>
  <c r="BI248" i="65"/>
  <c r="BH248" i="65"/>
  <c r="BK248" i="65" s="1"/>
  <c r="BC459" i="65"/>
  <c r="BD459" i="65"/>
  <c r="BD337" i="65"/>
  <c r="BC337" i="65"/>
  <c r="BI448" i="65"/>
  <c r="BH448" i="65"/>
  <c r="BK448" i="65" s="1"/>
  <c r="BC9" i="65"/>
  <c r="BD9" i="65"/>
  <c r="BI299" i="65"/>
  <c r="BH299" i="65"/>
  <c r="BK299" i="65" s="1"/>
  <c r="BG170" i="65"/>
  <c r="BF170" i="65"/>
  <c r="BH164" i="65"/>
  <c r="BK164" i="65" s="1"/>
  <c r="BI164" i="65"/>
  <c r="BI55" i="65"/>
  <c r="BH55" i="65"/>
  <c r="BK55" i="65" s="1"/>
  <c r="BI304" i="65"/>
  <c r="BH304" i="65"/>
  <c r="BK304" i="65" s="1"/>
  <c r="BI479" i="65"/>
  <c r="BH479" i="65"/>
  <c r="BK479" i="65" s="1"/>
  <c r="BF128" i="65"/>
  <c r="BG128" i="65"/>
  <c r="BC118" i="65"/>
  <c r="BD118" i="65"/>
  <c r="BD402" i="65"/>
  <c r="BC402" i="65"/>
  <c r="BG162" i="65"/>
  <c r="BF162" i="65"/>
  <c r="BH209" i="65"/>
  <c r="BK209" i="65" s="1"/>
  <c r="BI209" i="65"/>
  <c r="BI480" i="65"/>
  <c r="BH480" i="65"/>
  <c r="BK480" i="65" s="1"/>
  <c r="BD263" i="65"/>
  <c r="BC263" i="65"/>
  <c r="BH249" i="65"/>
  <c r="BK249" i="65" s="1"/>
  <c r="BI249" i="65"/>
  <c r="BG194" i="65"/>
  <c r="BF194" i="65"/>
  <c r="BG200" i="65"/>
  <c r="BF200" i="65"/>
  <c r="BI183" i="65"/>
  <c r="BH183" i="65"/>
  <c r="BK183" i="65" s="1"/>
  <c r="BD509" i="65"/>
  <c r="BC509" i="65"/>
  <c r="BD420" i="65"/>
  <c r="BC420" i="65"/>
  <c r="BI498" i="65"/>
  <c r="BH498" i="65"/>
  <c r="BK498" i="65" s="1"/>
  <c r="BG429" i="65"/>
  <c r="BF429" i="65"/>
  <c r="BI155" i="65"/>
  <c r="BH155" i="65"/>
  <c r="BK155" i="65" s="1"/>
  <c r="BG186" i="65"/>
  <c r="BF186" i="65"/>
  <c r="BD31" i="65"/>
  <c r="BC31" i="65"/>
  <c r="BG340" i="65"/>
  <c r="BF340" i="65"/>
  <c r="BH390" i="65"/>
  <c r="BK390" i="65" s="1"/>
  <c r="BI390" i="65"/>
  <c r="BC478" i="65"/>
  <c r="BD478" i="65"/>
  <c r="BD158" i="65"/>
  <c r="BC158" i="65"/>
  <c r="BH132" i="65"/>
  <c r="BK132" i="65" s="1"/>
  <c r="BI132" i="65"/>
  <c r="BG400" i="65"/>
  <c r="BF400" i="65"/>
  <c r="BH369" i="65"/>
  <c r="BK369" i="65" s="1"/>
  <c r="BI369" i="65"/>
  <c r="BH257" i="65"/>
  <c r="BK257" i="65" s="1"/>
  <c r="BI257" i="65"/>
  <c r="BC326" i="65"/>
  <c r="BD326" i="65"/>
  <c r="BI35" i="65"/>
  <c r="BH35" i="65"/>
  <c r="BK35" i="65" s="1"/>
  <c r="BI383" i="65"/>
  <c r="BH383" i="65"/>
  <c r="BK383" i="65" s="1"/>
  <c r="BC112" i="65"/>
  <c r="BD112" i="65"/>
  <c r="BI281" i="65"/>
  <c r="BH281" i="65"/>
  <c r="BK281" i="65" s="1"/>
  <c r="BC309" i="65"/>
  <c r="BD309" i="65"/>
  <c r="BC504" i="65"/>
  <c r="BD504" i="65"/>
  <c r="BI157" i="65"/>
  <c r="BH157" i="65"/>
  <c r="BK157" i="65" s="1"/>
  <c r="BD152" i="65"/>
  <c r="BC152" i="65"/>
  <c r="BH176" i="65"/>
  <c r="BK176" i="65" s="1"/>
  <c r="BI176" i="65"/>
  <c r="BI11" i="65"/>
  <c r="BH11" i="65"/>
  <c r="BK11" i="65" s="1"/>
  <c r="BG422" i="65"/>
  <c r="BF422" i="65"/>
  <c r="BF485" i="65"/>
  <c r="BG485" i="65"/>
  <c r="BG428" i="65"/>
  <c r="BF428" i="65"/>
  <c r="BH393" i="65"/>
  <c r="BK393" i="65" s="1"/>
  <c r="BI393" i="65"/>
  <c r="BI279" i="65"/>
  <c r="BH279" i="65"/>
  <c r="BK279" i="65" s="1"/>
  <c r="BD411" i="65"/>
  <c r="BC411" i="65"/>
  <c r="BI513" i="65"/>
  <c r="BH513" i="65"/>
  <c r="BK513" i="65" s="1"/>
  <c r="BH357" i="65"/>
  <c r="BK357" i="65" s="1"/>
  <c r="BI357" i="65"/>
  <c r="BH377" i="65"/>
  <c r="BK377" i="65" s="1"/>
  <c r="BI377" i="65"/>
  <c r="BD499" i="65"/>
  <c r="BC499" i="65"/>
  <c r="BH140" i="65"/>
  <c r="BK140" i="65" s="1"/>
  <c r="BI140" i="65"/>
  <c r="BD405" i="65"/>
  <c r="BC405" i="65"/>
  <c r="BI125" i="65"/>
  <c r="BH125" i="65"/>
  <c r="BK125" i="65" s="1"/>
  <c r="BI486" i="65"/>
  <c r="BH486" i="65"/>
  <c r="BK486" i="65" s="1"/>
  <c r="BC323" i="65"/>
  <c r="BD323" i="65"/>
  <c r="BH461" i="65"/>
  <c r="BK461" i="65" s="1"/>
  <c r="BI461" i="65"/>
  <c r="BD423" i="65"/>
  <c r="BC423" i="65"/>
  <c r="BC116" i="65"/>
  <c r="BD116" i="65"/>
  <c r="BF284" i="65"/>
  <c r="BG284" i="65"/>
  <c r="BC297" i="65"/>
  <c r="BD297" i="65"/>
  <c r="BH246" i="65"/>
  <c r="BK246" i="65" s="1"/>
  <c r="BI246" i="65"/>
  <c r="BI21" i="65"/>
  <c r="BH21" i="65"/>
  <c r="BK21" i="65" s="1"/>
  <c r="BI310" i="65"/>
  <c r="BH310" i="65"/>
  <c r="BK310" i="65" s="1"/>
  <c r="BH218" i="65"/>
  <c r="BK218" i="65" s="1"/>
  <c r="BI218" i="65"/>
  <c r="BI492" i="65"/>
  <c r="BH492" i="65"/>
  <c r="BK492" i="65" s="1"/>
  <c r="BF473" i="65"/>
  <c r="BG473" i="65"/>
  <c r="BG419" i="65"/>
  <c r="BF419" i="65"/>
  <c r="BD426" i="65"/>
  <c r="BC426" i="65"/>
  <c r="BD413" i="65"/>
  <c r="BC413" i="65"/>
  <c r="BD409" i="65"/>
  <c r="BC409" i="65"/>
  <c r="BI262" i="65"/>
  <c r="BH262" i="65"/>
  <c r="BK262" i="65" s="1"/>
  <c r="BI510" i="65"/>
  <c r="BH510" i="65"/>
  <c r="BK510" i="65" s="1"/>
  <c r="BG188" i="65"/>
  <c r="BF188" i="65"/>
  <c r="BI314" i="65"/>
  <c r="BH314" i="65"/>
  <c r="BK314" i="65" s="1"/>
  <c r="BC182" i="65"/>
  <c r="BD182" i="65"/>
  <c r="BI27" i="65"/>
  <c r="BH27" i="65"/>
  <c r="BK27" i="65" s="1"/>
  <c r="BF337" i="65"/>
  <c r="BG337" i="65"/>
  <c r="BI506" i="65"/>
  <c r="BH506" i="65"/>
  <c r="BK506" i="65" s="1"/>
  <c r="BC122" i="65"/>
  <c r="BD122" i="65"/>
  <c r="BH347" i="65"/>
  <c r="BK347" i="65" s="1"/>
  <c r="BI347" i="65"/>
  <c r="BI56" i="65"/>
  <c r="BH56" i="65"/>
  <c r="BK56" i="65" s="1"/>
  <c r="BI113" i="65"/>
  <c r="BH113" i="65"/>
  <c r="BK113" i="65" s="1"/>
  <c r="BH366" i="65"/>
  <c r="BK366" i="65" s="1"/>
  <c r="BI366" i="65"/>
  <c r="BI66" i="65"/>
  <c r="BH66" i="65"/>
  <c r="BK66" i="65" s="1"/>
  <c r="BD178" i="65"/>
  <c r="BC178" i="65"/>
  <c r="BG402" i="65"/>
  <c r="BF402" i="65"/>
  <c r="BF303" i="65"/>
  <c r="BG303" i="65"/>
  <c r="BH237" i="65"/>
  <c r="BK237" i="65" s="1"/>
  <c r="BI237" i="65"/>
  <c r="BI127" i="65"/>
  <c r="BH127" i="65"/>
  <c r="BK127" i="65" s="1"/>
  <c r="BI121" i="65"/>
  <c r="BH121" i="65"/>
  <c r="BK121" i="65" s="1"/>
  <c r="BG420" i="65"/>
  <c r="BF420" i="65"/>
  <c r="BH203" i="65"/>
  <c r="BK203" i="65" s="1"/>
  <c r="BI203" i="65"/>
  <c r="BI43" i="65"/>
  <c r="BH43" i="65"/>
  <c r="BK43" i="65" s="1"/>
  <c r="BI13" i="65"/>
  <c r="BH13" i="65"/>
  <c r="BK13" i="65" s="1"/>
  <c r="BG23" i="65"/>
  <c r="BF23" i="65"/>
  <c r="BD507" i="65"/>
  <c r="BC507" i="65"/>
  <c r="BH384" i="65"/>
  <c r="BK384" i="65" s="1"/>
  <c r="BI384" i="65"/>
  <c r="BD296" i="65"/>
  <c r="BC296" i="65"/>
  <c r="BG326" i="65"/>
  <c r="BF326" i="65"/>
  <c r="BC285" i="65"/>
  <c r="BD285" i="65"/>
  <c r="BI70" i="65"/>
  <c r="BH70" i="65"/>
  <c r="BK70" i="65" s="1"/>
  <c r="BH373" i="65"/>
  <c r="BK373" i="65" s="1"/>
  <c r="BI373" i="65"/>
  <c r="BH367" i="65"/>
  <c r="BK367" i="65" s="1"/>
  <c r="BI367" i="65"/>
  <c r="BD403" i="65"/>
  <c r="BC403" i="65"/>
  <c r="BF309" i="65"/>
  <c r="BG309" i="65"/>
  <c r="BG463" i="65"/>
  <c r="BF463" i="65"/>
  <c r="BD407" i="65"/>
  <c r="BC407" i="65"/>
  <c r="BG136" i="65"/>
  <c r="BF136" i="65"/>
  <c r="BG484" i="65"/>
  <c r="BF484" i="65"/>
  <c r="BI306" i="65"/>
  <c r="BH306" i="65"/>
  <c r="BK306" i="65" s="1"/>
  <c r="BH172" i="65"/>
  <c r="BK172" i="65" s="1"/>
  <c r="BI172" i="65"/>
  <c r="BG174" i="65"/>
  <c r="BF174" i="65"/>
  <c r="BD485" i="65"/>
  <c r="BC485" i="65"/>
  <c r="BC196" i="65"/>
  <c r="BD196" i="65"/>
  <c r="BG202" i="65"/>
  <c r="BF202" i="65"/>
  <c r="BG411" i="65"/>
  <c r="BF411" i="65"/>
  <c r="BG508" i="65"/>
  <c r="BF508" i="65"/>
  <c r="BD417" i="65"/>
  <c r="BC417" i="65"/>
  <c r="BI330" i="65"/>
  <c r="BH330" i="65"/>
  <c r="BK330" i="65" s="1"/>
  <c r="BD280" i="65"/>
  <c r="BC280" i="65"/>
  <c r="BH180" i="65"/>
  <c r="BK180" i="65" s="1"/>
  <c r="BI180" i="65"/>
  <c r="BH244" i="65"/>
  <c r="BK244" i="65" s="1"/>
  <c r="BI244" i="65"/>
  <c r="BG405" i="65"/>
  <c r="BF405" i="65"/>
  <c r="BD166" i="65"/>
  <c r="BC166" i="65"/>
  <c r="BH224" i="65"/>
  <c r="BK224" i="65" s="1"/>
  <c r="BI224" i="65"/>
  <c r="BH210" i="65"/>
  <c r="BK210" i="65" s="1"/>
  <c r="BI210" i="65"/>
  <c r="BG154" i="65"/>
  <c r="BF154" i="65"/>
  <c r="BG225" i="66"/>
  <c r="BF225" i="66"/>
  <c r="BC225" i="66"/>
  <c r="BD225" i="66"/>
  <c r="AT183" i="66"/>
  <c r="AS183" i="66"/>
  <c r="AV183" i="66"/>
  <c r="AZ183" i="66"/>
  <c r="AW183" i="66"/>
  <c r="BH450" i="66"/>
  <c r="BI450" i="66"/>
  <c r="BK450" i="66" s="1"/>
  <c r="BC477" i="66"/>
  <c r="BD477" i="66"/>
  <c r="BF477" i="66"/>
  <c r="BG477" i="66"/>
  <c r="AW59" i="67"/>
  <c r="AZ59" i="67"/>
  <c r="AV59" i="67"/>
  <c r="AS59" i="67"/>
  <c r="AT59" i="67"/>
  <c r="AY181" i="66"/>
  <c r="AX181" i="66"/>
  <c r="BE181" i="66"/>
  <c r="BA181" i="66"/>
  <c r="BB181" i="66"/>
  <c r="AY479" i="66"/>
  <c r="AX479" i="66"/>
  <c r="BA479" i="66"/>
  <c r="BE479" i="66"/>
  <c r="BB479" i="66"/>
  <c r="AX169" i="66"/>
  <c r="AY169" i="66"/>
  <c r="AY173" i="66"/>
  <c r="AX173" i="66"/>
  <c r="BE169" i="66"/>
  <c r="BA169" i="66"/>
  <c r="BB169" i="66"/>
  <c r="BE173" i="66"/>
  <c r="BB173" i="66"/>
  <c r="BA173" i="66"/>
  <c r="BB411" i="66"/>
  <c r="BE411" i="66"/>
  <c r="BA411" i="66"/>
  <c r="BE449" i="66"/>
  <c r="BA449" i="66"/>
  <c r="BB449" i="66"/>
  <c r="BE437" i="66"/>
  <c r="BB437" i="66"/>
  <c r="BA437" i="66"/>
  <c r="AY165" i="66"/>
  <c r="AX165" i="66"/>
  <c r="AY437" i="66"/>
  <c r="AX437" i="66"/>
  <c r="BE433" i="66"/>
  <c r="BA433" i="66"/>
  <c r="BB433" i="66"/>
  <c r="BE165" i="66"/>
  <c r="BA165" i="66"/>
  <c r="BB165" i="66"/>
  <c r="BE417" i="66"/>
  <c r="BA417" i="66"/>
  <c r="BB417" i="66"/>
  <c r="AY433" i="66"/>
  <c r="AX433" i="66"/>
  <c r="BF441" i="66"/>
  <c r="BG441" i="66"/>
  <c r="AY417" i="66"/>
  <c r="AX417" i="66"/>
  <c r="AY411" i="66"/>
  <c r="AX411" i="66"/>
  <c r="AY449" i="66"/>
  <c r="AX449" i="66"/>
  <c r="BC441" i="66"/>
  <c r="BD441" i="66"/>
  <c r="BD35" i="66"/>
  <c r="BC35" i="66"/>
  <c r="AT264" i="66"/>
  <c r="AS264" i="66"/>
  <c r="AY390" i="66"/>
  <c r="AX390" i="66"/>
  <c r="BC337" i="66"/>
  <c r="BD337" i="66"/>
  <c r="AY243" i="66"/>
  <c r="AX243" i="66"/>
  <c r="AY339" i="66"/>
  <c r="AX339" i="66"/>
  <c r="AY323" i="66"/>
  <c r="AX323" i="66"/>
  <c r="BD56" i="66"/>
  <c r="BC56" i="66"/>
  <c r="BD50" i="66"/>
  <c r="BC50" i="66"/>
  <c r="AZ13" i="66"/>
  <c r="AW13" i="66"/>
  <c r="AV13" i="66"/>
  <c r="AT265" i="66"/>
  <c r="AS265" i="66"/>
  <c r="AT376" i="66"/>
  <c r="AS376" i="66"/>
  <c r="BD147" i="66"/>
  <c r="BC147" i="66"/>
  <c r="AX404" i="66"/>
  <c r="AY404" i="66"/>
  <c r="AX467" i="66"/>
  <c r="AY467" i="66"/>
  <c r="BE179" i="66"/>
  <c r="BA179" i="66"/>
  <c r="BB179" i="66"/>
  <c r="BE207" i="66"/>
  <c r="BB207" i="66"/>
  <c r="BA207" i="66"/>
  <c r="BE501" i="66"/>
  <c r="BB501" i="66"/>
  <c r="BA501" i="66"/>
  <c r="BA301" i="66"/>
  <c r="BB301" i="66"/>
  <c r="BE301" i="66"/>
  <c r="BG457" i="66"/>
  <c r="BF457" i="66"/>
  <c r="AS393" i="66"/>
  <c r="AT393" i="66"/>
  <c r="AY308" i="66"/>
  <c r="AX308" i="66"/>
  <c r="BD160" i="66"/>
  <c r="BC160" i="66"/>
  <c r="AW264" i="66"/>
  <c r="AZ264" i="66"/>
  <c r="AV264" i="66"/>
  <c r="AX388" i="66"/>
  <c r="AY388" i="66"/>
  <c r="BC172" i="66"/>
  <c r="BD172" i="66"/>
  <c r="BG96" i="66"/>
  <c r="BF96" i="66"/>
  <c r="AY489" i="66"/>
  <c r="AX489" i="66"/>
  <c r="BG443" i="66"/>
  <c r="BF443" i="66"/>
  <c r="AT17" i="66"/>
  <c r="AS17" i="66"/>
  <c r="BF227" i="66"/>
  <c r="BG227" i="66"/>
  <c r="AS318" i="66"/>
  <c r="AT318" i="66"/>
  <c r="AZ11" i="66"/>
  <c r="AW11" i="66"/>
  <c r="AV11" i="66"/>
  <c r="AY480" i="66"/>
  <c r="AX480" i="66"/>
  <c r="AX7" i="66"/>
  <c r="AY7" i="66"/>
  <c r="AT10" i="66"/>
  <c r="AS10" i="66"/>
  <c r="BF12" i="66"/>
  <c r="BG12" i="66"/>
  <c r="AS137" i="66"/>
  <c r="AT137" i="66"/>
  <c r="BG84" i="66"/>
  <c r="BF84" i="66"/>
  <c r="BE30" i="66"/>
  <c r="BB30" i="66"/>
  <c r="BA30" i="66"/>
  <c r="BG92" i="66"/>
  <c r="BF92" i="66"/>
  <c r="BE505" i="66"/>
  <c r="BB505" i="66"/>
  <c r="BA505" i="66"/>
  <c r="BG66" i="66"/>
  <c r="BF66" i="66"/>
  <c r="BD124" i="66"/>
  <c r="BC124" i="66"/>
  <c r="BF315" i="66"/>
  <c r="BG315" i="66"/>
  <c r="AY220" i="66"/>
  <c r="AX220" i="66"/>
  <c r="BA216" i="66"/>
  <c r="BE216" i="66"/>
  <c r="BB216" i="66"/>
  <c r="AT253" i="66"/>
  <c r="AS253" i="66"/>
  <c r="BG114" i="66"/>
  <c r="BF114" i="66"/>
  <c r="AT39" i="66"/>
  <c r="AS39" i="66"/>
  <c r="AS299" i="66"/>
  <c r="AT299" i="66"/>
  <c r="BA248" i="66"/>
  <c r="BB248" i="66"/>
  <c r="BE248" i="66"/>
  <c r="AT19" i="66"/>
  <c r="AS19" i="66"/>
  <c r="AX416" i="66"/>
  <c r="AY416" i="66"/>
  <c r="BC262" i="66"/>
  <c r="BD262" i="66"/>
  <c r="BB178" i="66"/>
  <c r="BE178" i="66"/>
  <c r="BA178" i="66"/>
  <c r="AX197" i="66"/>
  <c r="AY197" i="66"/>
  <c r="AZ199" i="66"/>
  <c r="AW199" i="66"/>
  <c r="AV199" i="66"/>
  <c r="BG139" i="66"/>
  <c r="BF139" i="66"/>
  <c r="AT249" i="66"/>
  <c r="AS249" i="66"/>
  <c r="BD94" i="66"/>
  <c r="BC94" i="66"/>
  <c r="AZ312" i="66"/>
  <c r="AW312" i="66"/>
  <c r="AV312" i="66"/>
  <c r="BG210" i="66"/>
  <c r="BF210" i="66"/>
  <c r="AY459" i="66"/>
  <c r="AX459" i="66"/>
  <c r="BG156" i="66"/>
  <c r="BF156" i="66"/>
  <c r="BB18" i="66"/>
  <c r="BE18" i="66"/>
  <c r="BA18" i="66"/>
  <c r="BA382" i="66"/>
  <c r="BE382" i="66"/>
  <c r="BB382" i="66"/>
  <c r="BF239" i="66"/>
  <c r="BG239" i="66"/>
  <c r="AY460" i="66"/>
  <c r="AX460" i="66"/>
  <c r="AV508" i="66"/>
  <c r="AW508" i="66"/>
  <c r="AZ508" i="66"/>
  <c r="AT13" i="66"/>
  <c r="AS13" i="66"/>
  <c r="AW268" i="66"/>
  <c r="AZ268" i="66"/>
  <c r="AV268" i="66"/>
  <c r="BB164" i="66"/>
  <c r="BA164" i="66"/>
  <c r="BE164" i="66"/>
  <c r="AY226" i="66"/>
  <c r="AX226" i="66"/>
  <c r="BG142" i="66"/>
  <c r="BF142" i="66"/>
  <c r="BG42" i="66"/>
  <c r="BF42" i="66"/>
  <c r="BD108" i="66"/>
  <c r="BC108" i="66"/>
  <c r="BD38" i="66"/>
  <c r="BC38" i="66"/>
  <c r="BD46" i="66"/>
  <c r="BC46" i="66"/>
  <c r="BG101" i="66"/>
  <c r="BF101" i="66"/>
  <c r="AT474" i="66"/>
  <c r="AS474" i="66"/>
  <c r="AV510" i="66"/>
  <c r="AW510" i="66"/>
  <c r="AZ510" i="66"/>
  <c r="AX354" i="66"/>
  <c r="AY354" i="66"/>
  <c r="AY240" i="66"/>
  <c r="AX240" i="66"/>
  <c r="AT51" i="66"/>
  <c r="AS51" i="66"/>
  <c r="AY402" i="66"/>
  <c r="AX402" i="66"/>
  <c r="AY259" i="66"/>
  <c r="AX259" i="66"/>
  <c r="BG458" i="66"/>
  <c r="BF458" i="66"/>
  <c r="AY185" i="66"/>
  <c r="AX185" i="66"/>
  <c r="AZ229" i="66"/>
  <c r="AW229" i="66"/>
  <c r="AV229" i="66"/>
  <c r="BC222" i="66"/>
  <c r="BD222" i="66"/>
  <c r="AT310" i="66"/>
  <c r="AS310" i="66"/>
  <c r="AZ376" i="66"/>
  <c r="AV376" i="66"/>
  <c r="AW376" i="66"/>
  <c r="BG68" i="66"/>
  <c r="BF68" i="66"/>
  <c r="BE291" i="66"/>
  <c r="BB291" i="66"/>
  <c r="BA291" i="66"/>
  <c r="AV87" i="66"/>
  <c r="AZ87" i="66"/>
  <c r="AW87" i="66"/>
  <c r="BH3" i="66"/>
  <c r="BK3" i="66" s="1"/>
  <c r="BI3" i="66"/>
  <c r="AZ372" i="66"/>
  <c r="AW372" i="66"/>
  <c r="AV372" i="66"/>
  <c r="AY305" i="66"/>
  <c r="AX305" i="66"/>
  <c r="BG122" i="66"/>
  <c r="BF122" i="66"/>
  <c r="BD151" i="66"/>
  <c r="BC151" i="66"/>
  <c r="BE209" i="66"/>
  <c r="BB209" i="66"/>
  <c r="BA209" i="66"/>
  <c r="AT475" i="66"/>
  <c r="AS475" i="66"/>
  <c r="BF198" i="66"/>
  <c r="BG198" i="66"/>
  <c r="AZ296" i="66"/>
  <c r="AW296" i="66"/>
  <c r="AV296" i="66"/>
  <c r="BC486" i="66"/>
  <c r="BD486" i="66"/>
  <c r="BG152" i="66"/>
  <c r="BF152" i="66"/>
  <c r="AY335" i="66"/>
  <c r="AX335" i="66"/>
  <c r="AW125" i="66"/>
  <c r="AV125" i="66"/>
  <c r="AZ125" i="66"/>
  <c r="AY462" i="66"/>
  <c r="AX462" i="66"/>
  <c r="AX401" i="66"/>
  <c r="AY401" i="66"/>
  <c r="BG429" i="66"/>
  <c r="BF429" i="66"/>
  <c r="AT306" i="66"/>
  <c r="AS306" i="66"/>
  <c r="BD145" i="66"/>
  <c r="BC145" i="66"/>
  <c r="AT174" i="66"/>
  <c r="AS174" i="66"/>
  <c r="AV338" i="66"/>
  <c r="AZ338" i="66"/>
  <c r="AW338" i="66"/>
  <c r="BE293" i="66"/>
  <c r="BB293" i="66"/>
  <c r="BA293" i="66"/>
  <c r="AY179" i="66"/>
  <c r="AX179" i="66"/>
  <c r="AT233" i="66"/>
  <c r="AS233" i="66"/>
  <c r="BG60" i="66"/>
  <c r="BF60" i="66"/>
  <c r="BD70" i="66"/>
  <c r="BC70" i="66"/>
  <c r="AT420" i="66"/>
  <c r="AS420" i="66"/>
  <c r="BC495" i="66"/>
  <c r="BD495" i="66"/>
  <c r="AY471" i="66"/>
  <c r="AX471" i="66"/>
  <c r="AZ481" i="66"/>
  <c r="AW481" i="66"/>
  <c r="AV481" i="66"/>
  <c r="AW391" i="66"/>
  <c r="AV391" i="66"/>
  <c r="AZ391" i="66"/>
  <c r="BB424" i="66"/>
  <c r="BE424" i="66"/>
  <c r="BA424" i="66"/>
  <c r="AV43" i="66"/>
  <c r="AZ43" i="66"/>
  <c r="AW43" i="66"/>
  <c r="AX389" i="66"/>
  <c r="AY389" i="66"/>
  <c r="AT15" i="66"/>
  <c r="AS15" i="66"/>
  <c r="BD53" i="66"/>
  <c r="BC53" i="66"/>
  <c r="BB466" i="66"/>
  <c r="BE466" i="66"/>
  <c r="BA466" i="66"/>
  <c r="AY325" i="66"/>
  <c r="AX325" i="66"/>
  <c r="AY207" i="66"/>
  <c r="AX207" i="66"/>
  <c r="BE353" i="66"/>
  <c r="BB353" i="66"/>
  <c r="BA353" i="66"/>
  <c r="BB470" i="66"/>
  <c r="BA470" i="66"/>
  <c r="BE470" i="66"/>
  <c r="BG141" i="66"/>
  <c r="BF141" i="66"/>
  <c r="BG242" i="66"/>
  <c r="BF242" i="66"/>
  <c r="AT414" i="66"/>
  <c r="AS414" i="66"/>
  <c r="BD34" i="66"/>
  <c r="BC34" i="66"/>
  <c r="BE343" i="66"/>
  <c r="BA343" i="66"/>
  <c r="BB343" i="66"/>
  <c r="BG140" i="66"/>
  <c r="BF140" i="66"/>
  <c r="BG128" i="66"/>
  <c r="BF128" i="66"/>
  <c r="BE281" i="66"/>
  <c r="BB281" i="66"/>
  <c r="BA281" i="66"/>
  <c r="BG36" i="66"/>
  <c r="BF36" i="66"/>
  <c r="AZ384" i="66"/>
  <c r="AW384" i="66"/>
  <c r="AV384" i="66"/>
  <c r="AV49" i="66"/>
  <c r="AZ49" i="66"/>
  <c r="AW49" i="66"/>
  <c r="BG155" i="66"/>
  <c r="BF155" i="66"/>
  <c r="AX358" i="66"/>
  <c r="AY358" i="66"/>
  <c r="BD132" i="66"/>
  <c r="BC132" i="66"/>
  <c r="AT311" i="66"/>
  <c r="AS311" i="66"/>
  <c r="AY203" i="66"/>
  <c r="AX203" i="66"/>
  <c r="AZ368" i="66"/>
  <c r="AW368" i="66"/>
  <c r="AV368" i="66"/>
  <c r="AZ487" i="66"/>
  <c r="AW487" i="66"/>
  <c r="AV487" i="66"/>
  <c r="BD130" i="66"/>
  <c r="BC130" i="66"/>
  <c r="BG157" i="66"/>
  <c r="BF157" i="66"/>
  <c r="AT81" i="66"/>
  <c r="AS81" i="66"/>
  <c r="AT205" i="66"/>
  <c r="AS205" i="66"/>
  <c r="AT266" i="66"/>
  <c r="AS266" i="66"/>
  <c r="AT237" i="66"/>
  <c r="AS237" i="66"/>
  <c r="BE26" i="66"/>
  <c r="BB26" i="66"/>
  <c r="BA26" i="66"/>
  <c r="BF324" i="66"/>
  <c r="BG324" i="66"/>
  <c r="BB103" i="66"/>
  <c r="BA103" i="66"/>
  <c r="BE103" i="66"/>
  <c r="AX313" i="66"/>
  <c r="AY313" i="66"/>
  <c r="AT485" i="66"/>
  <c r="AS485" i="66"/>
  <c r="AT418" i="66"/>
  <c r="AS418" i="66"/>
  <c r="AW373" i="66"/>
  <c r="AZ373" i="66"/>
  <c r="AV373" i="66"/>
  <c r="BD457" i="66"/>
  <c r="BC457" i="66"/>
  <c r="BC186" i="66"/>
  <c r="BD186" i="66"/>
  <c r="BB308" i="66"/>
  <c r="BE308" i="66"/>
  <c r="BA308" i="66"/>
  <c r="AV342" i="66"/>
  <c r="AZ342" i="66"/>
  <c r="AW342" i="66"/>
  <c r="BG89" i="66"/>
  <c r="BF89" i="66"/>
  <c r="BE489" i="66"/>
  <c r="BB489" i="66"/>
  <c r="BA489" i="66"/>
  <c r="AZ17" i="66"/>
  <c r="AW17" i="66"/>
  <c r="AV17" i="66"/>
  <c r="AW488" i="66"/>
  <c r="AV488" i="66"/>
  <c r="AZ488" i="66"/>
  <c r="BD110" i="66"/>
  <c r="BC110" i="66"/>
  <c r="AY248" i="66"/>
  <c r="AX248" i="66"/>
  <c r="BB472" i="66"/>
  <c r="BA472" i="66"/>
  <c r="BE472" i="66"/>
  <c r="BB316" i="66"/>
  <c r="BE316" i="66"/>
  <c r="BA316" i="66"/>
  <c r="BC514" i="66"/>
  <c r="BD514" i="66"/>
  <c r="BE194" i="66"/>
  <c r="BB194" i="66"/>
  <c r="BA194" i="66"/>
  <c r="BD149" i="66"/>
  <c r="BC149" i="66"/>
  <c r="AY232" i="66"/>
  <c r="AX232" i="66"/>
  <c r="BG46" i="66"/>
  <c r="BF46" i="66"/>
  <c r="BG435" i="66"/>
  <c r="BF435" i="66"/>
  <c r="BB259" i="66"/>
  <c r="BE259" i="66"/>
  <c r="BA259" i="66"/>
  <c r="BB185" i="66"/>
  <c r="BE185" i="66"/>
  <c r="BA185" i="66"/>
  <c r="AZ310" i="66"/>
  <c r="AV310" i="66"/>
  <c r="AW310" i="66"/>
  <c r="AT372" i="66"/>
  <c r="AS372" i="66"/>
  <c r="AZ475" i="66"/>
  <c r="AW475" i="66"/>
  <c r="AV475" i="66"/>
  <c r="AV420" i="66"/>
  <c r="AZ420" i="66"/>
  <c r="AW420" i="66"/>
  <c r="AS43" i="66"/>
  <c r="AT43" i="66"/>
  <c r="BA350" i="66"/>
  <c r="BB350" i="66"/>
  <c r="BE350" i="66"/>
  <c r="AT336" i="66"/>
  <c r="AS336" i="66"/>
  <c r="AT412" i="66"/>
  <c r="AS412" i="66"/>
  <c r="BB208" i="66"/>
  <c r="BE208" i="66"/>
  <c r="BA208" i="66"/>
  <c r="BB9" i="66"/>
  <c r="BA9" i="66"/>
  <c r="BE9" i="66"/>
  <c r="AZ288" i="66"/>
  <c r="AV288" i="66"/>
  <c r="AW288" i="66"/>
  <c r="BG186" i="66"/>
  <c r="BF186" i="66"/>
  <c r="AT392" i="66"/>
  <c r="AS392" i="66"/>
  <c r="BG102" i="66"/>
  <c r="BF102" i="66"/>
  <c r="BE219" i="66"/>
  <c r="BB219" i="66"/>
  <c r="BA219" i="66"/>
  <c r="BE388" i="66"/>
  <c r="BA388" i="66"/>
  <c r="BB388" i="66"/>
  <c r="BE273" i="66"/>
  <c r="BB273" i="66"/>
  <c r="BA273" i="66"/>
  <c r="BB390" i="66"/>
  <c r="BA390" i="66"/>
  <c r="BE390" i="66"/>
  <c r="BD150" i="66"/>
  <c r="BC150" i="66"/>
  <c r="AV37" i="66"/>
  <c r="AZ37" i="66"/>
  <c r="AW37" i="66"/>
  <c r="BD146" i="66"/>
  <c r="BC146" i="66"/>
  <c r="BB170" i="66"/>
  <c r="BA170" i="66"/>
  <c r="BE170" i="66"/>
  <c r="BE275" i="66"/>
  <c r="BB275" i="66"/>
  <c r="BA275" i="66"/>
  <c r="BD227" i="66"/>
  <c r="BC227" i="66"/>
  <c r="BG442" i="66"/>
  <c r="BF442" i="66"/>
  <c r="AV99" i="66"/>
  <c r="AZ99" i="66"/>
  <c r="AW99" i="66"/>
  <c r="BG337" i="66"/>
  <c r="BF337" i="66"/>
  <c r="BA228" i="66"/>
  <c r="BE228" i="66"/>
  <c r="BB228" i="66"/>
  <c r="AV408" i="66"/>
  <c r="AZ408" i="66"/>
  <c r="AW408" i="66"/>
  <c r="AZ282" i="66"/>
  <c r="AW282" i="66"/>
  <c r="AV282" i="66"/>
  <c r="BE357" i="66"/>
  <c r="BB357" i="66"/>
  <c r="BA357" i="66"/>
  <c r="BB243" i="66"/>
  <c r="BE243" i="66"/>
  <c r="BA243" i="66"/>
  <c r="AY28" i="66"/>
  <c r="AX28" i="66"/>
  <c r="AY191" i="66"/>
  <c r="AX191" i="66"/>
  <c r="BA387" i="66"/>
  <c r="BB387" i="66"/>
  <c r="BE387" i="66"/>
  <c r="BB20" i="66"/>
  <c r="BE20" i="66"/>
  <c r="BA20" i="66"/>
  <c r="BA32" i="66"/>
  <c r="BE32" i="66"/>
  <c r="BB32" i="66"/>
  <c r="BH434" i="66"/>
  <c r="BK434" i="66" s="1"/>
  <c r="BI434" i="66"/>
  <c r="AV45" i="66"/>
  <c r="AZ45" i="66"/>
  <c r="AW45" i="66"/>
  <c r="AS488" i="66"/>
  <c r="AT488" i="66"/>
  <c r="AZ396" i="66"/>
  <c r="AW396" i="66"/>
  <c r="AV396" i="66"/>
  <c r="BD98" i="66"/>
  <c r="BC98" i="66"/>
  <c r="BG110" i="66"/>
  <c r="BF110" i="66"/>
  <c r="AZ267" i="66"/>
  <c r="AW267" i="66"/>
  <c r="AV267" i="66"/>
  <c r="BD54" i="66"/>
  <c r="BC54" i="66"/>
  <c r="BD76" i="66"/>
  <c r="BC76" i="66"/>
  <c r="BI394" i="66"/>
  <c r="BH394" i="66"/>
  <c r="BK394" i="66" s="1"/>
  <c r="BB168" i="66"/>
  <c r="BA168" i="66"/>
  <c r="BE168" i="66"/>
  <c r="AW497" i="66"/>
  <c r="AZ497" i="66"/>
  <c r="AV497" i="66"/>
  <c r="AY444" i="66"/>
  <c r="AX444" i="66"/>
  <c r="AZ400" i="66"/>
  <c r="AV400" i="66"/>
  <c r="AW400" i="66"/>
  <c r="BE323" i="66"/>
  <c r="BB323" i="66"/>
  <c r="BA323" i="66"/>
  <c r="AY24" i="66"/>
  <c r="AX24" i="66"/>
  <c r="BE331" i="66"/>
  <c r="BB331" i="66"/>
  <c r="BA331" i="66"/>
  <c r="BB255" i="66"/>
  <c r="BE255" i="66"/>
  <c r="BA255" i="66"/>
  <c r="AY472" i="66"/>
  <c r="AX472" i="66"/>
  <c r="AY279" i="66"/>
  <c r="AX279" i="66"/>
  <c r="AT377" i="66"/>
  <c r="AS377" i="66"/>
  <c r="BG91" i="66"/>
  <c r="BF91" i="66"/>
  <c r="AT356" i="66"/>
  <c r="AS356" i="66"/>
  <c r="BC446" i="66"/>
  <c r="BD446" i="66"/>
  <c r="AY178" i="66"/>
  <c r="AX178" i="66"/>
  <c r="BE197" i="66"/>
  <c r="BB197" i="66"/>
  <c r="BA197" i="66"/>
  <c r="BD100" i="66"/>
  <c r="BC100" i="66"/>
  <c r="BD148" i="66"/>
  <c r="BC148" i="66"/>
  <c r="BE230" i="66"/>
  <c r="BB230" i="66"/>
  <c r="BA230" i="66"/>
  <c r="BB166" i="66"/>
  <c r="BE166" i="66"/>
  <c r="BA166" i="66"/>
  <c r="BD139" i="66"/>
  <c r="BC139" i="66"/>
  <c r="BG297" i="66"/>
  <c r="BF297" i="66"/>
  <c r="AX316" i="66"/>
  <c r="AY316" i="66"/>
  <c r="BB430" i="66"/>
  <c r="BE430" i="66"/>
  <c r="BA430" i="66"/>
  <c r="AT360" i="66"/>
  <c r="AS360" i="66"/>
  <c r="BG182" i="66"/>
  <c r="BF182" i="66"/>
  <c r="AT224" i="66"/>
  <c r="AS224" i="66"/>
  <c r="AX18" i="66"/>
  <c r="AY18" i="66"/>
  <c r="AX254" i="66"/>
  <c r="AY254" i="66"/>
  <c r="AX194" i="66"/>
  <c r="AY194" i="66"/>
  <c r="BG56" i="66"/>
  <c r="BF56" i="66"/>
  <c r="BD453" i="66"/>
  <c r="BC453" i="66"/>
  <c r="BE280" i="66"/>
  <c r="BB280" i="66"/>
  <c r="BA280" i="66"/>
  <c r="BD120" i="66"/>
  <c r="BC120" i="66"/>
  <c r="AT298" i="66"/>
  <c r="AS298" i="66"/>
  <c r="AW127" i="66"/>
  <c r="AV127" i="66"/>
  <c r="AZ127" i="66"/>
  <c r="BG52" i="66"/>
  <c r="BF52" i="66"/>
  <c r="BG50" i="66"/>
  <c r="BF50" i="66"/>
  <c r="BB440" i="66"/>
  <c r="BE440" i="66"/>
  <c r="BA440" i="66"/>
  <c r="BE421" i="66"/>
  <c r="BB421" i="66"/>
  <c r="BA421" i="66"/>
  <c r="BG158" i="66"/>
  <c r="BF158" i="66"/>
  <c r="BG116" i="66"/>
  <c r="BF116" i="66"/>
  <c r="AZ223" i="66"/>
  <c r="AW223" i="66"/>
  <c r="AV223" i="66"/>
  <c r="AY465" i="66"/>
  <c r="AX465" i="66"/>
  <c r="BB403" i="66"/>
  <c r="BA403" i="66"/>
  <c r="BE403" i="66"/>
  <c r="BB426" i="66"/>
  <c r="BA426" i="66"/>
  <c r="BE426" i="66"/>
  <c r="BE236" i="66"/>
  <c r="BB236" i="66"/>
  <c r="BA236" i="66"/>
  <c r="BD101" i="66"/>
  <c r="BC101" i="66"/>
  <c r="AZ265" i="66"/>
  <c r="AW265" i="66"/>
  <c r="AV265" i="66"/>
  <c r="AY423" i="66"/>
  <c r="AX423" i="66"/>
  <c r="BB402" i="66"/>
  <c r="BE402" i="66"/>
  <c r="BA402" i="66"/>
  <c r="AY251" i="66"/>
  <c r="AX251" i="66"/>
  <c r="BG153" i="66"/>
  <c r="BF153" i="66"/>
  <c r="AW246" i="66"/>
  <c r="AZ246" i="66"/>
  <c r="AV246" i="66"/>
  <c r="AT229" i="66"/>
  <c r="AS229" i="66"/>
  <c r="BD40" i="66"/>
  <c r="BC40" i="66"/>
  <c r="BG31" i="66"/>
  <c r="BF31" i="66"/>
  <c r="AW468" i="66"/>
  <c r="AV468" i="66"/>
  <c r="AZ468" i="66"/>
  <c r="AT200" i="66"/>
  <c r="AS200" i="66"/>
  <c r="AW258" i="66"/>
  <c r="AZ258" i="66"/>
  <c r="AV258" i="66"/>
  <c r="AW379" i="66"/>
  <c r="AV379" i="66"/>
  <c r="AZ379" i="66"/>
  <c r="AV69" i="66"/>
  <c r="AZ69" i="66"/>
  <c r="AW69" i="66"/>
  <c r="BD64" i="66"/>
  <c r="BC64" i="66"/>
  <c r="BG486" i="66"/>
  <c r="BF486" i="66"/>
  <c r="BD134" i="66"/>
  <c r="BC134" i="66"/>
  <c r="BD82" i="66"/>
  <c r="BC82" i="66"/>
  <c r="BG451" i="66"/>
  <c r="BF451" i="66"/>
  <c r="AS125" i="66"/>
  <c r="AT125" i="66"/>
  <c r="BE404" i="66"/>
  <c r="BB404" i="66"/>
  <c r="BA404" i="66"/>
  <c r="AY304" i="66"/>
  <c r="AX304" i="66"/>
  <c r="BG44" i="66"/>
  <c r="BF44" i="66"/>
  <c r="BE467" i="66"/>
  <c r="BB467" i="66"/>
  <c r="BA467" i="66"/>
  <c r="AX483" i="66"/>
  <c r="AY483" i="66"/>
  <c r="AS338" i="66"/>
  <c r="AT338" i="66"/>
  <c r="BB332" i="66"/>
  <c r="BA332" i="66"/>
  <c r="BE332" i="66"/>
  <c r="AY293" i="66"/>
  <c r="AX293" i="66"/>
  <c r="AY456" i="66"/>
  <c r="AX456" i="66"/>
  <c r="AT217" i="66"/>
  <c r="AS217" i="66"/>
  <c r="AY478" i="66"/>
  <c r="AX478" i="66"/>
  <c r="BB471" i="66"/>
  <c r="BA471" i="66"/>
  <c r="BE471" i="66"/>
  <c r="AT481" i="66"/>
  <c r="AS481" i="66"/>
  <c r="AY231" i="66"/>
  <c r="AX231" i="66"/>
  <c r="AV348" i="66"/>
  <c r="AW348" i="66"/>
  <c r="AZ348" i="66"/>
  <c r="AZ15" i="66"/>
  <c r="AW15" i="66"/>
  <c r="AV15" i="66"/>
  <c r="AV33" i="66"/>
  <c r="AZ33" i="66"/>
  <c r="AW33" i="66"/>
  <c r="BB436" i="66"/>
  <c r="BE436" i="66"/>
  <c r="BA436" i="66"/>
  <c r="AY466" i="66"/>
  <c r="AX466" i="66"/>
  <c r="AX350" i="66"/>
  <c r="AY350" i="66"/>
  <c r="BA399" i="66"/>
  <c r="BB399" i="66"/>
  <c r="BE399" i="66"/>
  <c r="BE325" i="66"/>
  <c r="BB325" i="66"/>
  <c r="BA325" i="66"/>
  <c r="AV334" i="66"/>
  <c r="AZ334" i="66"/>
  <c r="AW334" i="66"/>
  <c r="BG97" i="66"/>
  <c r="BF97" i="66"/>
  <c r="BG163" i="66"/>
  <c r="BF163" i="66"/>
  <c r="AX470" i="66"/>
  <c r="AY470" i="66"/>
  <c r="AY455" i="66"/>
  <c r="AX455" i="66"/>
  <c r="BG381" i="66"/>
  <c r="BF381" i="66"/>
  <c r="BD141" i="66"/>
  <c r="BC141" i="66"/>
  <c r="BG136" i="66"/>
  <c r="BF136" i="66"/>
  <c r="BG113" i="66"/>
  <c r="BF113" i="66"/>
  <c r="AZ380" i="66"/>
  <c r="AW380" i="66"/>
  <c r="AV380" i="66"/>
  <c r="AY343" i="66"/>
  <c r="AX343" i="66"/>
  <c r="AX281" i="66"/>
  <c r="AY281" i="66"/>
  <c r="AT278" i="66"/>
  <c r="AS278" i="66"/>
  <c r="BG4" i="66"/>
  <c r="BF4" i="66"/>
  <c r="BD155" i="66"/>
  <c r="BC155" i="66"/>
  <c r="AS322" i="66"/>
  <c r="AT322" i="66"/>
  <c r="AT212" i="66"/>
  <c r="AS212" i="66"/>
  <c r="AW303" i="66"/>
  <c r="AZ303" i="66"/>
  <c r="AV303" i="66"/>
  <c r="BD445" i="66"/>
  <c r="BC445" i="66"/>
  <c r="AW369" i="66"/>
  <c r="AZ369" i="66"/>
  <c r="AV369" i="66"/>
  <c r="AS250" i="66"/>
  <c r="AT250" i="66"/>
  <c r="AZ257" i="66"/>
  <c r="AV257" i="66"/>
  <c r="AW257" i="66"/>
  <c r="BE345" i="66"/>
  <c r="BB345" i="66"/>
  <c r="BA345" i="66"/>
  <c r="BE415" i="66"/>
  <c r="BB415" i="66"/>
  <c r="BA415" i="66"/>
  <c r="AT406" i="66"/>
  <c r="AS406" i="66"/>
  <c r="BD157" i="66"/>
  <c r="BC157" i="66"/>
  <c r="BA383" i="66"/>
  <c r="BB383" i="66"/>
  <c r="BE383" i="66"/>
  <c r="BD324" i="66"/>
  <c r="BC324" i="66"/>
  <c r="AX422" i="66"/>
  <c r="AY422" i="66"/>
  <c r="BB187" i="66"/>
  <c r="BE187" i="66"/>
  <c r="BA187" i="66"/>
  <c r="BC190" i="66"/>
  <c r="BD190" i="66"/>
  <c r="BF167" i="66"/>
  <c r="BG167" i="66"/>
  <c r="BG438" i="66"/>
  <c r="BF438" i="66"/>
  <c r="AV63" i="66"/>
  <c r="AZ63" i="66"/>
  <c r="AW63" i="66"/>
  <c r="AT288" i="66"/>
  <c r="AS288" i="66"/>
  <c r="BD102" i="66"/>
  <c r="BC102" i="66"/>
  <c r="AY273" i="66"/>
  <c r="AX273" i="66"/>
  <c r="AT408" i="66"/>
  <c r="AS408" i="66"/>
  <c r="BC12" i="66"/>
  <c r="BD12" i="66"/>
  <c r="AY180" i="66"/>
  <c r="AX180" i="66"/>
  <c r="BB490" i="66"/>
  <c r="BE490" i="66"/>
  <c r="BA490" i="66"/>
  <c r="BE188" i="66"/>
  <c r="BB188" i="66"/>
  <c r="BA188" i="66"/>
  <c r="AY168" i="66"/>
  <c r="AX168" i="66"/>
  <c r="AW299" i="66"/>
  <c r="AZ299" i="66"/>
  <c r="AV299" i="66"/>
  <c r="AY255" i="66"/>
  <c r="AX255" i="66"/>
  <c r="BB416" i="66"/>
  <c r="BA416" i="66"/>
  <c r="BE416" i="66"/>
  <c r="BG446" i="66"/>
  <c r="BF446" i="66"/>
  <c r="BB16" i="66"/>
  <c r="BA16" i="66"/>
  <c r="BE16" i="66"/>
  <c r="AZ360" i="66"/>
  <c r="AW360" i="66"/>
  <c r="AV360" i="66"/>
  <c r="BG447" i="66"/>
  <c r="BF447" i="66"/>
  <c r="AX375" i="66"/>
  <c r="AY375" i="66"/>
  <c r="BG453" i="66"/>
  <c r="BF453" i="66"/>
  <c r="BD52" i="66"/>
  <c r="BC52" i="66"/>
  <c r="BD158" i="66"/>
  <c r="BC158" i="66"/>
  <c r="BG38" i="66"/>
  <c r="BF38" i="66"/>
  <c r="BD29" i="66"/>
  <c r="BC29" i="66"/>
  <c r="BE252" i="66"/>
  <c r="BB252" i="66"/>
  <c r="BA252" i="66"/>
  <c r="AX291" i="66"/>
  <c r="AY291" i="66"/>
  <c r="BD398" i="66"/>
  <c r="BC398" i="66"/>
  <c r="BI284" i="66"/>
  <c r="BH284" i="66"/>
  <c r="BK284" i="66" s="1"/>
  <c r="BD44" i="66"/>
  <c r="BC44" i="66"/>
  <c r="AW174" i="66"/>
  <c r="AV174" i="66"/>
  <c r="AZ174" i="66"/>
  <c r="AW131" i="66"/>
  <c r="AV131" i="66"/>
  <c r="AZ131" i="66"/>
  <c r="AZ233" i="66"/>
  <c r="AW233" i="66"/>
  <c r="AV233" i="66"/>
  <c r="BG70" i="66"/>
  <c r="BF70" i="66"/>
  <c r="BG495" i="66"/>
  <c r="BF495" i="66"/>
  <c r="AY424" i="66"/>
  <c r="AX424" i="66"/>
  <c r="BD163" i="66"/>
  <c r="BC163" i="66"/>
  <c r="BD136" i="66"/>
  <c r="BC136" i="66"/>
  <c r="BG77" i="66"/>
  <c r="BF77" i="66"/>
  <c r="AS369" i="66"/>
  <c r="AT369" i="66"/>
  <c r="AT257" i="66"/>
  <c r="AS257" i="66"/>
  <c r="BB203" i="66"/>
  <c r="BE203" i="66"/>
  <c r="BA203" i="66"/>
  <c r="BD95" i="66"/>
  <c r="BC95" i="66"/>
  <c r="BG130" i="66"/>
  <c r="BF130" i="66"/>
  <c r="AZ205" i="66"/>
  <c r="AW205" i="66"/>
  <c r="AV205" i="66"/>
  <c r="AW266" i="66"/>
  <c r="AZ266" i="66"/>
  <c r="AV266" i="66"/>
  <c r="AZ366" i="66"/>
  <c r="AV366" i="66"/>
  <c r="AW366" i="66"/>
  <c r="AY309" i="66"/>
  <c r="AX309" i="66"/>
  <c r="AX8" i="66"/>
  <c r="AY8" i="66"/>
  <c r="AY9" i="66"/>
  <c r="AX9" i="66"/>
  <c r="BC341" i="66"/>
  <c r="BD341" i="66"/>
  <c r="BE347" i="66"/>
  <c r="BB347" i="66"/>
  <c r="BA347" i="66"/>
  <c r="BB432" i="66"/>
  <c r="BE432" i="66"/>
  <c r="BA432" i="66"/>
  <c r="AS342" i="66"/>
  <c r="AT342" i="66"/>
  <c r="BE351" i="66"/>
  <c r="BB351" i="66"/>
  <c r="BA351" i="66"/>
  <c r="AX256" i="66"/>
  <c r="AY256" i="66"/>
  <c r="BD89" i="66"/>
  <c r="BC89" i="66"/>
  <c r="BG427" i="66"/>
  <c r="BF427" i="66"/>
  <c r="BG150" i="66"/>
  <c r="BF150" i="66"/>
  <c r="AS37" i="66"/>
  <c r="AT37" i="66"/>
  <c r="AV61" i="66"/>
  <c r="AZ61" i="66"/>
  <c r="AW61" i="66"/>
  <c r="BG146" i="66"/>
  <c r="BF146" i="66"/>
  <c r="AY493" i="66"/>
  <c r="AX493" i="66"/>
  <c r="AT99" i="66"/>
  <c r="AS99" i="66"/>
  <c r="AY228" i="66"/>
  <c r="AX228" i="66"/>
  <c r="AX357" i="66"/>
  <c r="AY357" i="66"/>
  <c r="BG159" i="66"/>
  <c r="BF159" i="66"/>
  <c r="AT211" i="66"/>
  <c r="AS211" i="66"/>
  <c r="AS133" i="66"/>
  <c r="AT133" i="66"/>
  <c r="BB191" i="66"/>
  <c r="BE191" i="66"/>
  <c r="BA191" i="66"/>
  <c r="AY32" i="66"/>
  <c r="AX32" i="66"/>
  <c r="AY490" i="66"/>
  <c r="AX490" i="66"/>
  <c r="AT45" i="66"/>
  <c r="AS45" i="66"/>
  <c r="AT494" i="66"/>
  <c r="AS494" i="66"/>
  <c r="BG98" i="66"/>
  <c r="BF98" i="66"/>
  <c r="AY188" i="66"/>
  <c r="AX188" i="66"/>
  <c r="AY276" i="66"/>
  <c r="AX276" i="66"/>
  <c r="AT267" i="66"/>
  <c r="AS267" i="66"/>
  <c r="BG54" i="66"/>
  <c r="BF54" i="66"/>
  <c r="BG76" i="66"/>
  <c r="BF76" i="66"/>
  <c r="AS497" i="66"/>
  <c r="AT497" i="66"/>
  <c r="BE24" i="66"/>
  <c r="BB24" i="66"/>
  <c r="BA24" i="66"/>
  <c r="AW218" i="66"/>
  <c r="AZ218" i="66"/>
  <c r="AV218" i="66"/>
  <c r="AT261" i="66"/>
  <c r="AS261" i="66"/>
  <c r="BB320" i="66"/>
  <c r="BE320" i="66"/>
  <c r="BA320" i="66"/>
  <c r="AW377" i="66"/>
  <c r="AV377" i="66"/>
  <c r="AZ377" i="66"/>
  <c r="AV356" i="66"/>
  <c r="AW356" i="66"/>
  <c r="AZ356" i="66"/>
  <c r="AW129" i="66"/>
  <c r="AV129" i="66"/>
  <c r="AZ129" i="66"/>
  <c r="AT221" i="66"/>
  <c r="AS221" i="66"/>
  <c r="BA260" i="66"/>
  <c r="BE260" i="66"/>
  <c r="BB260" i="66"/>
  <c r="BB287" i="66"/>
  <c r="BE287" i="66"/>
  <c r="BA287" i="66"/>
  <c r="BG100" i="66"/>
  <c r="BF100" i="66"/>
  <c r="AY370" i="66"/>
  <c r="AX370" i="66"/>
  <c r="BG148" i="66"/>
  <c r="BF148" i="66"/>
  <c r="AY230" i="66"/>
  <c r="AX230" i="66"/>
  <c r="AV502" i="66"/>
  <c r="AZ502" i="66"/>
  <c r="AW502" i="66"/>
  <c r="AY166" i="66"/>
  <c r="AX166" i="66"/>
  <c r="AZ469" i="66"/>
  <c r="AW469" i="66"/>
  <c r="AV469" i="66"/>
  <c r="AW121" i="66"/>
  <c r="AV121" i="66"/>
  <c r="AZ121" i="66"/>
  <c r="AT290" i="66"/>
  <c r="AS290" i="66"/>
  <c r="BG83" i="66"/>
  <c r="BF83" i="66"/>
  <c r="AX16" i="66"/>
  <c r="AY16" i="66"/>
  <c r="AW115" i="66"/>
  <c r="AV115" i="66"/>
  <c r="AZ115" i="66"/>
  <c r="AT283" i="66"/>
  <c r="AS283" i="66"/>
  <c r="AY235" i="66"/>
  <c r="AX235" i="66"/>
  <c r="AX22" i="66"/>
  <c r="AY22" i="66"/>
  <c r="AW224" i="66"/>
  <c r="AV224" i="66"/>
  <c r="AZ224" i="66"/>
  <c r="BE317" i="66"/>
  <c r="BB317" i="66"/>
  <c r="BA317" i="66"/>
  <c r="BH213" i="66"/>
  <c r="BK213" i="66" s="1"/>
  <c r="BI213" i="66"/>
  <c r="BB202" i="66"/>
  <c r="BE202" i="66"/>
  <c r="BA202" i="66"/>
  <c r="BE355" i="66"/>
  <c r="BB355" i="66"/>
  <c r="BA355" i="66"/>
  <c r="BD48" i="66"/>
  <c r="BC48" i="66"/>
  <c r="BE413" i="66"/>
  <c r="BB413" i="66"/>
  <c r="BA413" i="66"/>
  <c r="AX241" i="66"/>
  <c r="AY241" i="66"/>
  <c r="BG120" i="66"/>
  <c r="BF120" i="66"/>
  <c r="AZ298" i="66"/>
  <c r="AV298" i="66"/>
  <c r="AW298" i="66"/>
  <c r="BA498" i="66"/>
  <c r="BB498" i="66"/>
  <c r="BE498" i="66"/>
  <c r="AV55" i="66"/>
  <c r="AZ55" i="66"/>
  <c r="AW55" i="66"/>
  <c r="AY440" i="66"/>
  <c r="AX440" i="66"/>
  <c r="AS314" i="66"/>
  <c r="AT314" i="66"/>
  <c r="BC452" i="66"/>
  <c r="BD452" i="66"/>
  <c r="BD138" i="66"/>
  <c r="BC138" i="66"/>
  <c r="AT23" i="66"/>
  <c r="AS23" i="66"/>
  <c r="AY426" i="66"/>
  <c r="AX426" i="66"/>
  <c r="AY428" i="66"/>
  <c r="AX428" i="66"/>
  <c r="BC321" i="66"/>
  <c r="BD321" i="66"/>
  <c r="BG143" i="66"/>
  <c r="BF143" i="66"/>
  <c r="BC407" i="66"/>
  <c r="BD407" i="66"/>
  <c r="BE405" i="66"/>
  <c r="BA405" i="66"/>
  <c r="BB405" i="66"/>
  <c r="AY269" i="66"/>
  <c r="AX269" i="66"/>
  <c r="BE423" i="66"/>
  <c r="BA423" i="66"/>
  <c r="BB423" i="66"/>
  <c r="AY503" i="66"/>
  <c r="AX503" i="66"/>
  <c r="BE206" i="66"/>
  <c r="BB206" i="66"/>
  <c r="BA206" i="66"/>
  <c r="BE251" i="66"/>
  <c r="BB251" i="66"/>
  <c r="BA251" i="66"/>
  <c r="AY189" i="66"/>
  <c r="AX189" i="66"/>
  <c r="BB484" i="66"/>
  <c r="BA484" i="66"/>
  <c r="BE484" i="66"/>
  <c r="BG40" i="66"/>
  <c r="BF40" i="66"/>
  <c r="AV326" i="66"/>
  <c r="AZ326" i="66"/>
  <c r="AW326" i="66"/>
  <c r="AY252" i="66"/>
  <c r="AX252" i="66"/>
  <c r="AT468" i="66"/>
  <c r="AS468" i="66"/>
  <c r="AW200" i="66"/>
  <c r="AV200" i="66"/>
  <c r="AZ200" i="66"/>
  <c r="BE476" i="66"/>
  <c r="BB476" i="66"/>
  <c r="BA476" i="66"/>
  <c r="AV93" i="66"/>
  <c r="AZ93" i="66"/>
  <c r="AW93" i="66"/>
  <c r="AV79" i="66"/>
  <c r="AZ79" i="66"/>
  <c r="AW79" i="66"/>
  <c r="AY192" i="66"/>
  <c r="AX192" i="66"/>
  <c r="BF398" i="66"/>
  <c r="BG398" i="66"/>
  <c r="BG27" i="66"/>
  <c r="BF27" i="66"/>
  <c r="AS330" i="66"/>
  <c r="AT330" i="66"/>
  <c r="AT379" i="66"/>
  <c r="AS379" i="66"/>
  <c r="AT69" i="66"/>
  <c r="AS69" i="66"/>
  <c r="AW117" i="66"/>
  <c r="AV117" i="66"/>
  <c r="AZ117" i="66"/>
  <c r="BG64" i="66"/>
  <c r="BF64" i="66"/>
  <c r="BG71" i="66"/>
  <c r="BF71" i="66"/>
  <c r="BB25" i="66"/>
  <c r="BA25" i="66"/>
  <c r="BE25" i="66"/>
  <c r="BG134" i="66"/>
  <c r="BF134" i="66"/>
  <c r="BG82" i="66"/>
  <c r="BF82" i="66"/>
  <c r="BB14" i="66"/>
  <c r="BE14" i="66"/>
  <c r="BA14" i="66"/>
  <c r="BC263" i="66"/>
  <c r="BD263" i="66"/>
  <c r="BD451" i="66"/>
  <c r="BC451" i="66"/>
  <c r="BG47" i="66"/>
  <c r="BF47" i="66"/>
  <c r="BE304" i="66"/>
  <c r="BB304" i="66"/>
  <c r="BA304" i="66"/>
  <c r="AY507" i="66"/>
  <c r="AX507" i="66"/>
  <c r="BD431" i="66"/>
  <c r="BC431" i="66"/>
  <c r="BE483" i="66"/>
  <c r="BA483" i="66"/>
  <c r="BB483" i="66"/>
  <c r="BD106" i="66"/>
  <c r="BC106" i="66"/>
  <c r="AT378" i="66"/>
  <c r="AS378" i="66"/>
  <c r="AX332" i="66"/>
  <c r="AY332" i="66"/>
  <c r="BF425" i="66"/>
  <c r="BG425" i="66"/>
  <c r="AS131" i="66"/>
  <c r="AT131" i="66"/>
  <c r="BE456" i="66"/>
  <c r="BB456" i="66"/>
  <c r="BA456" i="66"/>
  <c r="BE307" i="66"/>
  <c r="BB307" i="66"/>
  <c r="BA307" i="66"/>
  <c r="AT272" i="66"/>
  <c r="AS272" i="66"/>
  <c r="BE295" i="66"/>
  <c r="BB295" i="66"/>
  <c r="BA295" i="66"/>
  <c r="AZ302" i="66"/>
  <c r="AW302" i="66"/>
  <c r="AV302" i="66"/>
  <c r="AW363" i="66"/>
  <c r="AV363" i="66"/>
  <c r="AZ363" i="66"/>
  <c r="BE231" i="66"/>
  <c r="BB231" i="66"/>
  <c r="BA231" i="66"/>
  <c r="AY177" i="66"/>
  <c r="AX177" i="66"/>
  <c r="BF386" i="66"/>
  <c r="BG386" i="66"/>
  <c r="AT33" i="66"/>
  <c r="AS33" i="66"/>
  <c r="AY436" i="66"/>
  <c r="AX436" i="66"/>
  <c r="AT193" i="66"/>
  <c r="AS193" i="66"/>
  <c r="AY399" i="66"/>
  <c r="AX399" i="66"/>
  <c r="AW119" i="66"/>
  <c r="AV119" i="66"/>
  <c r="AZ119" i="66"/>
  <c r="AV336" i="66"/>
  <c r="AW336" i="66"/>
  <c r="AZ336" i="66"/>
  <c r="AY196" i="66"/>
  <c r="AX196" i="66"/>
  <c r="AY327" i="66"/>
  <c r="AX327" i="66"/>
  <c r="AW123" i="66"/>
  <c r="AV123" i="66"/>
  <c r="AZ123" i="66"/>
  <c r="BB455" i="66"/>
  <c r="BE455" i="66"/>
  <c r="BA455" i="66"/>
  <c r="BD126" i="66"/>
  <c r="BC126" i="66"/>
  <c r="BC381" i="66"/>
  <c r="BD381" i="66"/>
  <c r="BG448" i="66"/>
  <c r="BF448" i="66"/>
  <c r="AX289" i="66"/>
  <c r="AY289" i="66"/>
  <c r="AT380" i="66"/>
  <c r="AS380" i="66"/>
  <c r="BB463" i="66"/>
  <c r="BE463" i="66"/>
  <c r="BA463" i="66"/>
  <c r="AY292" i="66"/>
  <c r="AX292" i="66"/>
  <c r="AZ364" i="66"/>
  <c r="AV364" i="66"/>
  <c r="AW364" i="66"/>
  <c r="BD77" i="66"/>
  <c r="BC77" i="66"/>
  <c r="AW278" i="66"/>
  <c r="AV278" i="66"/>
  <c r="AZ278" i="66"/>
  <c r="BC4" i="66"/>
  <c r="BD4" i="66"/>
  <c r="BG109" i="66"/>
  <c r="BF109" i="66"/>
  <c r="BA204" i="66"/>
  <c r="BE204" i="66"/>
  <c r="BB204" i="66"/>
  <c r="BG439" i="66"/>
  <c r="BF439" i="66"/>
  <c r="AV322" i="66"/>
  <c r="AZ322" i="66"/>
  <c r="AW322" i="66"/>
  <c r="AW212" i="66"/>
  <c r="AV212" i="66"/>
  <c r="AZ212" i="66"/>
  <c r="AS303" i="66"/>
  <c r="AT303" i="66"/>
  <c r="BG445" i="66"/>
  <c r="BF445" i="66"/>
  <c r="AX345" i="66"/>
  <c r="AY345" i="66"/>
  <c r="AT294" i="66"/>
  <c r="AS294" i="66"/>
  <c r="BD72" i="66"/>
  <c r="BC72" i="66"/>
  <c r="AY300" i="66"/>
  <c r="AX300" i="66"/>
  <c r="BF367" i="66"/>
  <c r="BG367" i="66"/>
  <c r="BG161" i="66"/>
  <c r="BF161" i="66"/>
  <c r="AX491" i="66"/>
  <c r="AY491" i="66"/>
  <c r="BB422" i="66"/>
  <c r="BE422" i="66"/>
  <c r="BA422" i="66"/>
  <c r="BF190" i="66"/>
  <c r="BG190" i="66"/>
  <c r="BD65" i="66"/>
  <c r="BC65" i="66"/>
  <c r="AY208" i="66"/>
  <c r="AX208" i="66"/>
  <c r="AT63" i="66"/>
  <c r="AS63" i="66"/>
  <c r="BE361" i="66"/>
  <c r="BA361" i="66"/>
  <c r="BB361" i="66"/>
  <c r="BB8" i="66"/>
  <c r="BE8" i="66"/>
  <c r="BA8" i="66"/>
  <c r="AZ392" i="66"/>
  <c r="AV392" i="66"/>
  <c r="AW392" i="66"/>
  <c r="BG160" i="66"/>
  <c r="BF160" i="66"/>
  <c r="BC427" i="66"/>
  <c r="BD427" i="66"/>
  <c r="BE493" i="66"/>
  <c r="BB493" i="66"/>
  <c r="BA493" i="66"/>
  <c r="AV318" i="66"/>
  <c r="AZ318" i="66"/>
  <c r="AW318" i="66"/>
  <c r="AY409" i="66"/>
  <c r="AX409" i="66"/>
  <c r="AZ10" i="66"/>
  <c r="AV10" i="66"/>
  <c r="AW10" i="66"/>
  <c r="AW133" i="66"/>
  <c r="AV133" i="66"/>
  <c r="AZ133" i="66"/>
  <c r="BB276" i="66"/>
  <c r="BE276" i="66"/>
  <c r="BA276" i="66"/>
  <c r="AT400" i="66"/>
  <c r="AS400" i="66"/>
  <c r="AZ19" i="66"/>
  <c r="AW19" i="66"/>
  <c r="AV19" i="66"/>
  <c r="BC297" i="66"/>
  <c r="BD297" i="66"/>
  <c r="BB22" i="66"/>
  <c r="BA22" i="66"/>
  <c r="BE22" i="66"/>
  <c r="BE254" i="66"/>
  <c r="BB254" i="66"/>
  <c r="BA254" i="66"/>
  <c r="AS508" i="66"/>
  <c r="AT508" i="66"/>
  <c r="BD116" i="66"/>
  <c r="BC116" i="66"/>
  <c r="AX285" i="66"/>
  <c r="AY285" i="66"/>
  <c r="BG108" i="66"/>
  <c r="BF108" i="66"/>
  <c r="AY482" i="66"/>
  <c r="AX482" i="66"/>
  <c r="BG222" i="66"/>
  <c r="BF222" i="66"/>
  <c r="AT87" i="66"/>
  <c r="AS87" i="66"/>
  <c r="BA192" i="66"/>
  <c r="BE192" i="66"/>
  <c r="BB192" i="66"/>
  <c r="AV330" i="66"/>
  <c r="AZ330" i="66"/>
  <c r="AW330" i="66"/>
  <c r="BD425" i="66"/>
  <c r="BC425" i="66"/>
  <c r="AZ217" i="66"/>
  <c r="AW217" i="66"/>
  <c r="AV217" i="66"/>
  <c r="AT391" i="66"/>
  <c r="AS391" i="66"/>
  <c r="AT348" i="66"/>
  <c r="AS348" i="66"/>
  <c r="AX353" i="66"/>
  <c r="AY353" i="66"/>
  <c r="AV414" i="66"/>
  <c r="AZ414" i="66"/>
  <c r="AW414" i="66"/>
  <c r="AS49" i="66"/>
  <c r="AT49" i="66"/>
  <c r="BD439" i="66"/>
  <c r="BC439" i="66"/>
  <c r="AW250" i="66"/>
  <c r="AZ250" i="66"/>
  <c r="AV250" i="66"/>
  <c r="AT368" i="66"/>
  <c r="AS368" i="66"/>
  <c r="AV406" i="66"/>
  <c r="AZ406" i="66"/>
  <c r="AW406" i="66"/>
  <c r="BD161" i="66"/>
  <c r="BC161" i="66"/>
  <c r="AZ237" i="66"/>
  <c r="AV237" i="66"/>
  <c r="AW237" i="66"/>
  <c r="AY187" i="66"/>
  <c r="AX187" i="66"/>
  <c r="AS373" i="66"/>
  <c r="AT373" i="66"/>
  <c r="BE359" i="66"/>
  <c r="BB359" i="66"/>
  <c r="BA359" i="66"/>
  <c r="BD74" i="66"/>
  <c r="BC74" i="66"/>
  <c r="BG341" i="66"/>
  <c r="BF341" i="66"/>
  <c r="AX347" i="66"/>
  <c r="AY347" i="66"/>
  <c r="BD144" i="66"/>
  <c r="BC144" i="66"/>
  <c r="AY432" i="66"/>
  <c r="AX432" i="66"/>
  <c r="AX351" i="66"/>
  <c r="AY351" i="66"/>
  <c r="BG172" i="66"/>
  <c r="BF172" i="66"/>
  <c r="AV73" i="66"/>
  <c r="AZ73" i="66"/>
  <c r="AW73" i="66"/>
  <c r="AS61" i="66"/>
  <c r="AT61" i="66"/>
  <c r="AY170" i="66"/>
  <c r="AX170" i="66"/>
  <c r="BD443" i="66"/>
  <c r="BC443" i="66"/>
  <c r="BE234" i="66"/>
  <c r="BB234" i="66"/>
  <c r="BA234" i="66"/>
  <c r="BC442" i="66"/>
  <c r="BD442" i="66"/>
  <c r="AT344" i="66"/>
  <c r="AS344" i="66"/>
  <c r="AY215" i="66"/>
  <c r="AX215" i="66"/>
  <c r="AT286" i="66"/>
  <c r="AS286" i="66"/>
  <c r="AZ211" i="66"/>
  <c r="AW211" i="66"/>
  <c r="AV211" i="66"/>
  <c r="BE28" i="66"/>
  <c r="BB28" i="66"/>
  <c r="BA28" i="66"/>
  <c r="AW137" i="66"/>
  <c r="AV137" i="66"/>
  <c r="AZ137" i="66"/>
  <c r="AV57" i="66"/>
  <c r="AZ57" i="66"/>
  <c r="AW57" i="66"/>
  <c r="AY387" i="66"/>
  <c r="AX387" i="66"/>
  <c r="AX20" i="66"/>
  <c r="AY20" i="66"/>
  <c r="BD62" i="66"/>
  <c r="BC62" i="66"/>
  <c r="BE385" i="66"/>
  <c r="BA385" i="66"/>
  <c r="BB385" i="66"/>
  <c r="AY511" i="66"/>
  <c r="AX511" i="66"/>
  <c r="BC244" i="66"/>
  <c r="BD244" i="66"/>
  <c r="AY30" i="66"/>
  <c r="AX30" i="66"/>
  <c r="BD118" i="66"/>
  <c r="BC118" i="66"/>
  <c r="AT396" i="66"/>
  <c r="AS396" i="66"/>
  <c r="AY505" i="66"/>
  <c r="AX505" i="66"/>
  <c r="BD315" i="66"/>
  <c r="BC315" i="66"/>
  <c r="BB220" i="66"/>
  <c r="BE220" i="66"/>
  <c r="BA220" i="66"/>
  <c r="AY331" i="66"/>
  <c r="AX331" i="66"/>
  <c r="AV85" i="66"/>
  <c r="AZ85" i="66"/>
  <c r="AW85" i="66"/>
  <c r="AS218" i="66"/>
  <c r="AT218" i="66"/>
  <c r="AZ261" i="66"/>
  <c r="AW261" i="66"/>
  <c r="AV261" i="66"/>
  <c r="AX320" i="66"/>
  <c r="AY320" i="66"/>
  <c r="BD91" i="66"/>
  <c r="BC91" i="66"/>
  <c r="AZ221" i="66"/>
  <c r="AV221" i="66"/>
  <c r="AW221" i="66"/>
  <c r="AW270" i="66"/>
  <c r="AV270" i="66"/>
  <c r="AZ270" i="66"/>
  <c r="AS502" i="66"/>
  <c r="AT502" i="66"/>
  <c r="AY277" i="66"/>
  <c r="AX277" i="66"/>
  <c r="AT469" i="66"/>
  <c r="AS469" i="66"/>
  <c r="AX410" i="66"/>
  <c r="AY410" i="66"/>
  <c r="AZ290" i="66"/>
  <c r="AW290" i="66"/>
  <c r="AV290" i="66"/>
  <c r="BB328" i="66"/>
  <c r="BA328" i="66"/>
  <c r="BE328" i="66"/>
  <c r="BA371" i="66"/>
  <c r="BB371" i="66"/>
  <c r="BE371" i="66"/>
  <c r="BA464" i="66"/>
  <c r="BB464" i="66"/>
  <c r="BE464" i="66"/>
  <c r="BD104" i="66"/>
  <c r="BC104" i="66"/>
  <c r="AT500" i="66"/>
  <c r="AS500" i="66"/>
  <c r="BA346" i="66"/>
  <c r="BB346" i="66"/>
  <c r="BE346" i="66"/>
  <c r="AW283" i="66"/>
  <c r="AV283" i="66"/>
  <c r="AZ283" i="66"/>
  <c r="BE235" i="66"/>
  <c r="BB235" i="66"/>
  <c r="BA235" i="66"/>
  <c r="BC182" i="66"/>
  <c r="BD182" i="66"/>
  <c r="AV504" i="66"/>
  <c r="AW504" i="66"/>
  <c r="AZ504" i="66"/>
  <c r="AY317" i="66"/>
  <c r="AX317" i="66"/>
  <c r="AY202" i="66"/>
  <c r="AX202" i="66"/>
  <c r="AX355" i="66"/>
  <c r="AY355" i="66"/>
  <c r="AV506" i="66"/>
  <c r="AZ506" i="66"/>
  <c r="AW506" i="66"/>
  <c r="BC333" i="66"/>
  <c r="BD333" i="66"/>
  <c r="BG48" i="66"/>
  <c r="BF48" i="66"/>
  <c r="AY413" i="66"/>
  <c r="AX413" i="66"/>
  <c r="BA352" i="66"/>
  <c r="BB352" i="66"/>
  <c r="BE352" i="66"/>
  <c r="AS127" i="66"/>
  <c r="AT127" i="66"/>
  <c r="AS55" i="66"/>
  <c r="AT55" i="66"/>
  <c r="BD154" i="66"/>
  <c r="BC154" i="66"/>
  <c r="AY421" i="66"/>
  <c r="AX421" i="66"/>
  <c r="BG452" i="66"/>
  <c r="BF452" i="66"/>
  <c r="BG138" i="66"/>
  <c r="BF138" i="66"/>
  <c r="BB465" i="66"/>
  <c r="BA465" i="66"/>
  <c r="BE465" i="66"/>
  <c r="AV23" i="66"/>
  <c r="AW23" i="66"/>
  <c r="AZ23" i="66"/>
  <c r="BB214" i="66"/>
  <c r="BA214" i="66"/>
  <c r="BE214" i="66"/>
  <c r="AY403" i="66"/>
  <c r="AX403" i="66"/>
  <c r="AY513" i="66"/>
  <c r="AX513" i="66"/>
  <c r="BB162" i="66"/>
  <c r="BE162" i="66"/>
  <c r="BA162" i="66"/>
  <c r="AY236" i="66"/>
  <c r="AX236" i="66"/>
  <c r="BB428" i="66"/>
  <c r="BA428" i="66"/>
  <c r="BE428" i="66"/>
  <c r="BG321" i="66"/>
  <c r="BF321" i="66"/>
  <c r="AY271" i="66"/>
  <c r="AX271" i="66"/>
  <c r="BG407" i="66"/>
  <c r="BF407" i="66"/>
  <c r="AT5" i="66"/>
  <c r="AS5" i="66"/>
  <c r="AX405" i="66"/>
  <c r="AY405" i="66"/>
  <c r="AT510" i="66"/>
  <c r="AS510" i="66"/>
  <c r="BE269" i="66"/>
  <c r="BB269" i="66"/>
  <c r="BA269" i="66"/>
  <c r="BE240" i="66"/>
  <c r="BB240" i="66"/>
  <c r="BA240" i="66"/>
  <c r="AX499" i="66"/>
  <c r="AY499" i="66"/>
  <c r="AX206" i="66"/>
  <c r="AY206" i="66"/>
  <c r="BB189" i="66"/>
  <c r="BE189" i="66"/>
  <c r="BA189" i="66"/>
  <c r="AY484" i="66"/>
  <c r="AX484" i="66"/>
  <c r="BD153" i="66"/>
  <c r="BC153" i="66"/>
  <c r="AV67" i="66"/>
  <c r="AZ67" i="66"/>
  <c r="AW67" i="66"/>
  <c r="AS326" i="66"/>
  <c r="AT326" i="66"/>
  <c r="BD31" i="66"/>
  <c r="BC31" i="66"/>
  <c r="AY476" i="66"/>
  <c r="AX476" i="66"/>
  <c r="AT93" i="66"/>
  <c r="AS93" i="66"/>
  <c r="AS79" i="66"/>
  <c r="AT79" i="66"/>
  <c r="BE349" i="66"/>
  <c r="BB349" i="66"/>
  <c r="BA349" i="66"/>
  <c r="BB461" i="66"/>
  <c r="BE461" i="66"/>
  <c r="BA461" i="66"/>
  <c r="BC419" i="66"/>
  <c r="BD419" i="66"/>
  <c r="BA305" i="66"/>
  <c r="BB305" i="66"/>
  <c r="BE305" i="66"/>
  <c r="BG151" i="66"/>
  <c r="BF151" i="66"/>
  <c r="AX209" i="66"/>
  <c r="AY209" i="66"/>
  <c r="AY195" i="66"/>
  <c r="AX195" i="66"/>
  <c r="AY25" i="66"/>
  <c r="AX25" i="66"/>
  <c r="BE335" i="66"/>
  <c r="BA335" i="66"/>
  <c r="BB335" i="66"/>
  <c r="BD88" i="66"/>
  <c r="BC88" i="66"/>
  <c r="BF263" i="66"/>
  <c r="BG263" i="66"/>
  <c r="BD112" i="66"/>
  <c r="BC112" i="66"/>
  <c r="BD429" i="66"/>
  <c r="BC429" i="66"/>
  <c r="AT362" i="66"/>
  <c r="AS362" i="66"/>
  <c r="BG145" i="66"/>
  <c r="BF145" i="66"/>
  <c r="AS365" i="66"/>
  <c r="AT365" i="66"/>
  <c r="BG106" i="66"/>
  <c r="BF106" i="66"/>
  <c r="AX473" i="66"/>
  <c r="AY473" i="66"/>
  <c r="AT245" i="66"/>
  <c r="AS245" i="66"/>
  <c r="AX107" i="66"/>
  <c r="AY107" i="66"/>
  <c r="AX307" i="66"/>
  <c r="AY307" i="66"/>
  <c r="BB512" i="66"/>
  <c r="BA512" i="66"/>
  <c r="BE512" i="66"/>
  <c r="AW272" i="66"/>
  <c r="AV272" i="66"/>
  <c r="AZ272" i="66"/>
  <c r="BE397" i="66"/>
  <c r="BB397" i="66"/>
  <c r="BA397" i="66"/>
  <c r="AT302" i="66"/>
  <c r="AS302" i="66"/>
  <c r="AS363" i="66"/>
  <c r="AT363" i="66"/>
  <c r="BE177" i="66"/>
  <c r="BB177" i="66"/>
  <c r="BA177" i="66"/>
  <c r="BE389" i="66"/>
  <c r="BB389" i="66"/>
  <c r="BA389" i="66"/>
  <c r="AX374" i="66"/>
  <c r="AY374" i="66"/>
  <c r="BD386" i="66"/>
  <c r="BC386" i="66"/>
  <c r="BG53" i="66"/>
  <c r="BF53" i="66"/>
  <c r="AY247" i="66"/>
  <c r="AX247" i="66"/>
  <c r="AZ193" i="66"/>
  <c r="AW193" i="66"/>
  <c r="AV193" i="66"/>
  <c r="BD86" i="66"/>
  <c r="BC86" i="66"/>
  <c r="AS334" i="66"/>
  <c r="AT334" i="66"/>
  <c r="BD97" i="66"/>
  <c r="BC97" i="66"/>
  <c r="BD78" i="66"/>
  <c r="BC78" i="66"/>
  <c r="BE327" i="66"/>
  <c r="BB327" i="66"/>
  <c r="BA327" i="66"/>
  <c r="BG126" i="66"/>
  <c r="BF126" i="66"/>
  <c r="BD448" i="66"/>
  <c r="BC448" i="66"/>
  <c r="BD113" i="66"/>
  <c r="BC113" i="66"/>
  <c r="AY463" i="66"/>
  <c r="AX463" i="66"/>
  <c r="BA395" i="66"/>
  <c r="BB395" i="66"/>
  <c r="BE395" i="66"/>
  <c r="BB340" i="66"/>
  <c r="BA340" i="66"/>
  <c r="BE340" i="66"/>
  <c r="AV75" i="66"/>
  <c r="AZ75" i="66"/>
  <c r="AW75" i="66"/>
  <c r="BE292" i="66"/>
  <c r="BB292" i="66"/>
  <c r="BA292" i="66"/>
  <c r="AT364" i="66"/>
  <c r="AS364" i="66"/>
  <c r="AY204" i="66"/>
  <c r="AX204" i="66"/>
  <c r="BE454" i="66"/>
  <c r="BB454" i="66"/>
  <c r="BA454" i="66"/>
  <c r="BD58" i="66"/>
  <c r="BC58" i="66"/>
  <c r="AY415" i="66"/>
  <c r="AX415" i="66"/>
  <c r="BD90" i="66"/>
  <c r="BC90" i="66"/>
  <c r="AZ294" i="66"/>
  <c r="AV294" i="66"/>
  <c r="AW294" i="66"/>
  <c r="BG72" i="66"/>
  <c r="BF72" i="66"/>
  <c r="BB300" i="66"/>
  <c r="BA300" i="66"/>
  <c r="BE300" i="66"/>
  <c r="BC367" i="66"/>
  <c r="BD367" i="66"/>
  <c r="BE238" i="66"/>
  <c r="BA238" i="66"/>
  <c r="BB238" i="66"/>
  <c r="AY319" i="66"/>
  <c r="AX319" i="66"/>
  <c r="BC184" i="66"/>
  <c r="BD184" i="66"/>
  <c r="AY383" i="66"/>
  <c r="AX383" i="66"/>
  <c r="AX111" i="66"/>
  <c r="AY111" i="66"/>
  <c r="BD80" i="66"/>
  <c r="BC80" i="66"/>
  <c r="BC329" i="66"/>
  <c r="BD329" i="66"/>
  <c r="BC438" i="66"/>
  <c r="BD438" i="66"/>
  <c r="AT496" i="66"/>
  <c r="AS496" i="66"/>
  <c r="AY301" i="66"/>
  <c r="AX301" i="66"/>
  <c r="AW393" i="66"/>
  <c r="AZ393" i="66"/>
  <c r="AV393" i="66"/>
  <c r="AY219" i="66"/>
  <c r="AX219" i="66"/>
  <c r="BA256" i="66"/>
  <c r="BE256" i="66"/>
  <c r="BB256" i="66"/>
  <c r="AY275" i="66"/>
  <c r="AX275" i="66"/>
  <c r="AT282" i="66"/>
  <c r="AS282" i="66"/>
  <c r="AZ21" i="66"/>
  <c r="AW21" i="66"/>
  <c r="AV21" i="66"/>
  <c r="BG124" i="66"/>
  <c r="BF124" i="66"/>
  <c r="AY216" i="66"/>
  <c r="AX216" i="66"/>
  <c r="BB444" i="66"/>
  <c r="BE444" i="66"/>
  <c r="BA444" i="66"/>
  <c r="BD59" i="66"/>
  <c r="BC59" i="66"/>
  <c r="BE279" i="66"/>
  <c r="BB279" i="66"/>
  <c r="BA279" i="66"/>
  <c r="BG262" i="66"/>
  <c r="BF262" i="66"/>
  <c r="BG94" i="66"/>
  <c r="BF94" i="66"/>
  <c r="AX430" i="66"/>
  <c r="AY430" i="66"/>
  <c r="AX280" i="66"/>
  <c r="AY280" i="66"/>
  <c r="AY498" i="66"/>
  <c r="AX498" i="66"/>
  <c r="AT223" i="66"/>
  <c r="AS223" i="66"/>
  <c r="BD105" i="66"/>
  <c r="BC105" i="66"/>
  <c r="AS246" i="66"/>
  <c r="AT246" i="66"/>
  <c r="AS258" i="66"/>
  <c r="AT258" i="66"/>
  <c r="BE509" i="66"/>
  <c r="BB509" i="66"/>
  <c r="BA509" i="66"/>
  <c r="AZ306" i="66"/>
  <c r="AV306" i="66"/>
  <c r="AW306" i="66"/>
  <c r="BD41" i="66"/>
  <c r="BC41" i="66"/>
  <c r="BB478" i="66"/>
  <c r="BE478" i="66"/>
  <c r="BA478" i="66"/>
  <c r="AX176" i="66"/>
  <c r="AY176" i="66"/>
  <c r="BB196" i="66"/>
  <c r="BE196" i="66"/>
  <c r="BA196" i="66"/>
  <c r="AS135" i="66"/>
  <c r="AT135" i="66"/>
  <c r="BA289" i="66"/>
  <c r="BE289" i="66"/>
  <c r="BB289" i="66"/>
  <c r="BG34" i="66"/>
  <c r="BF34" i="66"/>
  <c r="BG132" i="66"/>
  <c r="BF132" i="66"/>
  <c r="AZ485" i="66"/>
  <c r="AV485" i="66"/>
  <c r="AW485" i="66"/>
  <c r="BD167" i="66"/>
  <c r="BC167" i="66"/>
  <c r="AX274" i="66"/>
  <c r="AY274" i="66"/>
  <c r="BI492" i="66"/>
  <c r="BH492" i="66"/>
  <c r="BK492" i="66" s="1"/>
  <c r="BG65" i="66"/>
  <c r="BF65" i="66"/>
  <c r="AX359" i="66"/>
  <c r="AY359" i="66"/>
  <c r="BG74" i="66"/>
  <c r="BF74" i="66"/>
  <c r="BG35" i="66"/>
  <c r="BF35" i="66"/>
  <c r="BG144" i="66"/>
  <c r="BF144" i="66"/>
  <c r="AS73" i="66"/>
  <c r="AT73" i="66"/>
  <c r="BD96" i="66"/>
  <c r="BC96" i="66"/>
  <c r="AX234" i="66"/>
  <c r="AY234" i="66"/>
  <c r="AT11" i="66"/>
  <c r="AS11" i="66"/>
  <c r="AV344" i="66"/>
  <c r="AW344" i="66"/>
  <c r="AZ344" i="66"/>
  <c r="BE409" i="66"/>
  <c r="BB409" i="66"/>
  <c r="BA409" i="66"/>
  <c r="BE480" i="66"/>
  <c r="BA480" i="66"/>
  <c r="BB480" i="66"/>
  <c r="BE7" i="66"/>
  <c r="BB7" i="66"/>
  <c r="BA7" i="66"/>
  <c r="BB215" i="66"/>
  <c r="BE215" i="66"/>
  <c r="BA215" i="66"/>
  <c r="AZ286" i="66"/>
  <c r="AV286" i="66"/>
  <c r="AW286" i="66"/>
  <c r="BD159" i="66"/>
  <c r="BC159" i="66"/>
  <c r="AT21" i="66"/>
  <c r="AS21" i="66"/>
  <c r="AT57" i="66"/>
  <c r="AS57" i="66"/>
  <c r="BD84" i="66"/>
  <c r="BC84" i="66"/>
  <c r="BB180" i="66"/>
  <c r="BE180" i="66"/>
  <c r="BA180" i="66"/>
  <c r="BG62" i="66"/>
  <c r="BF62" i="66"/>
  <c r="AX385" i="66"/>
  <c r="AY385" i="66"/>
  <c r="BE511" i="66"/>
  <c r="BB511" i="66"/>
  <c r="BA511" i="66"/>
  <c r="BG244" i="66"/>
  <c r="BF244" i="66"/>
  <c r="BG118" i="66"/>
  <c r="BF118" i="66"/>
  <c r="AZ494" i="66"/>
  <c r="AW494" i="66"/>
  <c r="AV494" i="66"/>
  <c r="BD92" i="66"/>
  <c r="BC92" i="66"/>
  <c r="BD66" i="66"/>
  <c r="BC66" i="66"/>
  <c r="BE339" i="66"/>
  <c r="BB339" i="66"/>
  <c r="BA339" i="66"/>
  <c r="AZ253" i="66"/>
  <c r="AV253" i="66"/>
  <c r="AW253" i="66"/>
  <c r="BD114" i="66"/>
  <c r="BC114" i="66"/>
  <c r="AV39" i="66"/>
  <c r="AZ39" i="66"/>
  <c r="AW39" i="66"/>
  <c r="BG59" i="66"/>
  <c r="BF59" i="66"/>
  <c r="AS85" i="66"/>
  <c r="AT85" i="66"/>
  <c r="AS129" i="66"/>
  <c r="AT129" i="66"/>
  <c r="AY260" i="66"/>
  <c r="AX260" i="66"/>
  <c r="AT270" i="66"/>
  <c r="AS270" i="66"/>
  <c r="AY287" i="66"/>
  <c r="AX287" i="66"/>
  <c r="BB370" i="66"/>
  <c r="BE370" i="66"/>
  <c r="BA370" i="66"/>
  <c r="AT199" i="66"/>
  <c r="AS199" i="66"/>
  <c r="BE277" i="66"/>
  <c r="BB277" i="66"/>
  <c r="BA277" i="66"/>
  <c r="BB410" i="66"/>
  <c r="BA410" i="66"/>
  <c r="BE410" i="66"/>
  <c r="AS121" i="66"/>
  <c r="AT121" i="66"/>
  <c r="AZ249" i="66"/>
  <c r="AW249" i="66"/>
  <c r="AV249" i="66"/>
  <c r="AX328" i="66"/>
  <c r="AY328" i="66"/>
  <c r="BD83" i="66"/>
  <c r="BC83" i="66"/>
  <c r="AY371" i="66"/>
  <c r="AX371" i="66"/>
  <c r="AT312" i="66"/>
  <c r="AS312" i="66"/>
  <c r="AY464" i="66"/>
  <c r="AX464" i="66"/>
  <c r="BC210" i="66"/>
  <c r="BD210" i="66"/>
  <c r="BG104" i="66"/>
  <c r="BF104" i="66"/>
  <c r="AW500" i="66"/>
  <c r="AZ500" i="66"/>
  <c r="AV500" i="66"/>
  <c r="AS115" i="66"/>
  <c r="AT115" i="66"/>
  <c r="AX346" i="66"/>
  <c r="AY346" i="66"/>
  <c r="BB459" i="66"/>
  <c r="BE459" i="66"/>
  <c r="BA459" i="66"/>
  <c r="AS504" i="66"/>
  <c r="AT504" i="66"/>
  <c r="BD156" i="66"/>
  <c r="BC156" i="66"/>
  <c r="BC447" i="66"/>
  <c r="BD447" i="66"/>
  <c r="AS506" i="66"/>
  <c r="AT506" i="66"/>
  <c r="BG514" i="66"/>
  <c r="BF514" i="66"/>
  <c r="BA375" i="66"/>
  <c r="BE375" i="66"/>
  <c r="BB375" i="66"/>
  <c r="AY382" i="66"/>
  <c r="AX382" i="66"/>
  <c r="BG333" i="66"/>
  <c r="BF333" i="66"/>
  <c r="BD239" i="66"/>
  <c r="BC239" i="66"/>
  <c r="BE241" i="66"/>
  <c r="BA241" i="66"/>
  <c r="BB241" i="66"/>
  <c r="AX352" i="66"/>
  <c r="AY352" i="66"/>
  <c r="BE460" i="66"/>
  <c r="BB460" i="66"/>
  <c r="BA460" i="66"/>
  <c r="BG154" i="66"/>
  <c r="BF154" i="66"/>
  <c r="AV314" i="66"/>
  <c r="AZ314" i="66"/>
  <c r="AW314" i="66"/>
  <c r="AT268" i="66"/>
  <c r="AS268" i="66"/>
  <c r="AY214" i="66"/>
  <c r="AX214" i="66"/>
  <c r="AY164" i="66"/>
  <c r="AX164" i="66"/>
  <c r="BB226" i="66"/>
  <c r="BA226" i="66"/>
  <c r="BE226" i="66"/>
  <c r="BG149" i="66"/>
  <c r="BF149" i="66"/>
  <c r="BE513" i="66"/>
  <c r="BB513" i="66"/>
  <c r="BA513" i="66"/>
  <c r="BD142" i="66"/>
  <c r="BC142" i="66"/>
  <c r="AY162" i="66"/>
  <c r="AX162" i="66"/>
  <c r="BE232" i="66"/>
  <c r="BB232" i="66"/>
  <c r="BA232" i="66"/>
  <c r="BE285" i="66"/>
  <c r="BB285" i="66"/>
  <c r="BA285" i="66"/>
  <c r="BD42" i="66"/>
  <c r="BC42" i="66"/>
  <c r="BD143" i="66"/>
  <c r="BC143" i="66"/>
  <c r="BE271" i="66"/>
  <c r="BA271" i="66"/>
  <c r="BB271" i="66"/>
  <c r="BD435" i="66"/>
  <c r="BC435" i="66"/>
  <c r="AZ5" i="66"/>
  <c r="AW5" i="66"/>
  <c r="AV5" i="66"/>
  <c r="AW474" i="66"/>
  <c r="AZ474" i="66"/>
  <c r="AV474" i="66"/>
  <c r="BG105" i="66"/>
  <c r="BF105" i="66"/>
  <c r="BA354" i="66"/>
  <c r="BB354" i="66"/>
  <c r="BE354" i="66"/>
  <c r="AV51" i="66"/>
  <c r="AZ51" i="66"/>
  <c r="AW51" i="66"/>
  <c r="BE503" i="66"/>
  <c r="BB503" i="66"/>
  <c r="BA503" i="66"/>
  <c r="BA499" i="66"/>
  <c r="BB499" i="66"/>
  <c r="BE499" i="66"/>
  <c r="BD458" i="66"/>
  <c r="BC458" i="66"/>
  <c r="BE482" i="66"/>
  <c r="BB482" i="66"/>
  <c r="BA482" i="66"/>
  <c r="BG29" i="66"/>
  <c r="BF29" i="66"/>
  <c r="AS67" i="66"/>
  <c r="AT67" i="66"/>
  <c r="BD68" i="66"/>
  <c r="BC68" i="66"/>
  <c r="AX349" i="66"/>
  <c r="AY349" i="66"/>
  <c r="AY461" i="66"/>
  <c r="AX461" i="66"/>
  <c r="BD27" i="66"/>
  <c r="BC27" i="66"/>
  <c r="BF419" i="66"/>
  <c r="BG419" i="66"/>
  <c r="BD122" i="66"/>
  <c r="BC122" i="66"/>
  <c r="BC198" i="66"/>
  <c r="BD198" i="66"/>
  <c r="AS117" i="66"/>
  <c r="AT117" i="66"/>
  <c r="AT296" i="66"/>
  <c r="AS296" i="66"/>
  <c r="BE195" i="66"/>
  <c r="BB195" i="66"/>
  <c r="BA195" i="66"/>
  <c r="BD71" i="66"/>
  <c r="BC71" i="66"/>
  <c r="BD152" i="66"/>
  <c r="BC152" i="66"/>
  <c r="AY509" i="66"/>
  <c r="AX509" i="66"/>
  <c r="BG147" i="66"/>
  <c r="BF147" i="66"/>
  <c r="BG88" i="66"/>
  <c r="BF88" i="66"/>
  <c r="AX14" i="66"/>
  <c r="AY14" i="66"/>
  <c r="BD47" i="66"/>
  <c r="BC47" i="66"/>
  <c r="BE462" i="66"/>
  <c r="BB462" i="66"/>
  <c r="BA462" i="66"/>
  <c r="BE401" i="66"/>
  <c r="BB401" i="66"/>
  <c r="BA401" i="66"/>
  <c r="BG112" i="66"/>
  <c r="BF112" i="66"/>
  <c r="AZ362" i="66"/>
  <c r="AW362" i="66"/>
  <c r="AV362" i="66"/>
  <c r="BE507" i="66"/>
  <c r="BB507" i="66"/>
  <c r="BA507" i="66"/>
  <c r="BG431" i="66"/>
  <c r="BF431" i="66"/>
  <c r="AW365" i="66"/>
  <c r="AZ365" i="66"/>
  <c r="AV365" i="66"/>
  <c r="BB473" i="66"/>
  <c r="BE473" i="66"/>
  <c r="BA473" i="66"/>
  <c r="AZ245" i="66"/>
  <c r="AV245" i="66"/>
  <c r="AW245" i="66"/>
  <c r="AZ378" i="66"/>
  <c r="AV378" i="66"/>
  <c r="AW378" i="66"/>
  <c r="BG41" i="66"/>
  <c r="BF41" i="66"/>
  <c r="BB107" i="66"/>
  <c r="BA107" i="66"/>
  <c r="BE107" i="66"/>
  <c r="BD60" i="66"/>
  <c r="BC60" i="66"/>
  <c r="AY512" i="66"/>
  <c r="AX512" i="66"/>
  <c r="BH201" i="66"/>
  <c r="BK201" i="66" s="1"/>
  <c r="BI201" i="66"/>
  <c r="AY397" i="66"/>
  <c r="AX397" i="66"/>
  <c r="AX295" i="66"/>
  <c r="AY295" i="66"/>
  <c r="BA374" i="66"/>
  <c r="BB374" i="66"/>
  <c r="BE374" i="66"/>
  <c r="BI171" i="66"/>
  <c r="BH171" i="66"/>
  <c r="BK171" i="66" s="1"/>
  <c r="BB247" i="66"/>
  <c r="BA247" i="66"/>
  <c r="BE247" i="66"/>
  <c r="BG86" i="66"/>
  <c r="BF86" i="66"/>
  <c r="BB176" i="66"/>
  <c r="BE176" i="66"/>
  <c r="BA176" i="66"/>
  <c r="AS119" i="66"/>
  <c r="AT119" i="66"/>
  <c r="BG78" i="66"/>
  <c r="BF78" i="66"/>
  <c r="AS123" i="66"/>
  <c r="AT123" i="66"/>
  <c r="AW135" i="66"/>
  <c r="AV135" i="66"/>
  <c r="AZ135" i="66"/>
  <c r="AY501" i="66"/>
  <c r="AX501" i="66"/>
  <c r="BC242" i="66"/>
  <c r="BD242" i="66"/>
  <c r="AY395" i="66"/>
  <c r="AX395" i="66"/>
  <c r="AX340" i="66"/>
  <c r="AY340" i="66"/>
  <c r="AT75" i="66"/>
  <c r="AS75" i="66"/>
  <c r="BD140" i="66"/>
  <c r="BC140" i="66"/>
  <c r="BD128" i="66"/>
  <c r="BC128" i="66"/>
  <c r="BD36" i="66"/>
  <c r="BC36" i="66"/>
  <c r="AT384" i="66"/>
  <c r="AS384" i="66"/>
  <c r="BD109" i="66"/>
  <c r="BC109" i="66"/>
  <c r="BA358" i="66"/>
  <c r="BB358" i="66"/>
  <c r="BE358" i="66"/>
  <c r="AV412" i="66"/>
  <c r="AZ412" i="66"/>
  <c r="AW412" i="66"/>
  <c r="AW311" i="66"/>
  <c r="AV311" i="66"/>
  <c r="AZ311" i="66"/>
  <c r="AY454" i="66"/>
  <c r="AX454" i="66"/>
  <c r="BG58" i="66"/>
  <c r="BF58" i="66"/>
  <c r="BG95" i="66"/>
  <c r="BF95" i="66"/>
  <c r="BG90" i="66"/>
  <c r="BF90" i="66"/>
  <c r="AT487" i="66"/>
  <c r="AS487" i="66"/>
  <c r="AX238" i="66"/>
  <c r="AY238" i="66"/>
  <c r="AV81" i="66"/>
  <c r="AZ81" i="66"/>
  <c r="AW81" i="66"/>
  <c r="BB491" i="66"/>
  <c r="BE491" i="66"/>
  <c r="BA491" i="66"/>
  <c r="BE319" i="66"/>
  <c r="BB319" i="66"/>
  <c r="BA319" i="66"/>
  <c r="BF184" i="66"/>
  <c r="BG184" i="66"/>
  <c r="AY26" i="66"/>
  <c r="AX26" i="66"/>
  <c r="AT366" i="66"/>
  <c r="AS366" i="66"/>
  <c r="AX103" i="66"/>
  <c r="AY103" i="66"/>
  <c r="BB111" i="66"/>
  <c r="BA111" i="66"/>
  <c r="BE111" i="66"/>
  <c r="BG80" i="66"/>
  <c r="BF80" i="66"/>
  <c r="BB313" i="66"/>
  <c r="BE313" i="66"/>
  <c r="BA313" i="66"/>
  <c r="BG329" i="66"/>
  <c r="BF329" i="66"/>
  <c r="BA309" i="66"/>
  <c r="BE309" i="66"/>
  <c r="BB309" i="66"/>
  <c r="BB274" i="66"/>
  <c r="BE274" i="66"/>
  <c r="BA274" i="66"/>
  <c r="AZ496" i="66"/>
  <c r="AW496" i="66"/>
  <c r="AV496" i="66"/>
  <c r="AV418" i="66"/>
  <c r="AZ418" i="66"/>
  <c r="AW418" i="66"/>
  <c r="AX361" i="66"/>
  <c r="AY361" i="66"/>
  <c r="AS30" i="67"/>
  <c r="AT30" i="67"/>
  <c r="AZ261" i="67"/>
  <c r="AW261" i="67"/>
  <c r="AV261" i="67"/>
  <c r="AV30" i="67"/>
  <c r="AW30" i="67"/>
  <c r="AZ30" i="67"/>
  <c r="AS261" i="67"/>
  <c r="AT261" i="67"/>
  <c r="AX457" i="67"/>
  <c r="AY457" i="67"/>
  <c r="AV204" i="67"/>
  <c r="AW204" i="67"/>
  <c r="AZ204" i="67"/>
  <c r="AS83" i="67"/>
  <c r="AT83" i="67"/>
  <c r="AT204" i="67"/>
  <c r="AS204" i="67"/>
  <c r="BA457" i="67"/>
  <c r="BB457" i="67"/>
  <c r="BE457" i="67"/>
  <c r="AS262" i="67"/>
  <c r="AT262" i="67"/>
  <c r="AZ262" i="67"/>
  <c r="AV262" i="67"/>
  <c r="AW262" i="67"/>
  <c r="AW83" i="67"/>
  <c r="AV83" i="67"/>
  <c r="AZ83" i="67"/>
  <c r="AV402" i="67"/>
  <c r="AZ402" i="67"/>
  <c r="AW402" i="67"/>
  <c r="AS310" i="67"/>
  <c r="AT310" i="67"/>
  <c r="AS284" i="67"/>
  <c r="AT284" i="67"/>
  <c r="AS193" i="67"/>
  <c r="AT193" i="67"/>
  <c r="AS31" i="67"/>
  <c r="AT31" i="67"/>
  <c r="AW306" i="67"/>
  <c r="AV306" i="67"/>
  <c r="AZ306" i="67"/>
  <c r="BA69" i="67"/>
  <c r="BE69" i="67"/>
  <c r="BB69" i="67"/>
  <c r="AW303" i="67"/>
  <c r="AV303" i="67"/>
  <c r="AZ303" i="67"/>
  <c r="AS285" i="67"/>
  <c r="AT285" i="67"/>
  <c r="AS32" i="67"/>
  <c r="AT32" i="67"/>
  <c r="AZ286" i="67"/>
  <c r="AV286" i="67"/>
  <c r="AW286" i="67"/>
  <c r="AZ281" i="67"/>
  <c r="AW281" i="67"/>
  <c r="AV281" i="67"/>
  <c r="AX389" i="67"/>
  <c r="AY389" i="67"/>
  <c r="AW328" i="67"/>
  <c r="AZ328" i="67"/>
  <c r="AV328" i="67"/>
  <c r="AS278" i="67"/>
  <c r="AT278" i="67"/>
  <c r="AT257" i="67"/>
  <c r="AS257" i="67"/>
  <c r="AS402" i="67"/>
  <c r="AT402" i="67"/>
  <c r="AZ260" i="67"/>
  <c r="AV260" i="67"/>
  <c r="AW260" i="67"/>
  <c r="AV193" i="67"/>
  <c r="AZ193" i="67"/>
  <c r="AW193" i="67"/>
  <c r="AT375" i="67"/>
  <c r="AS375" i="67"/>
  <c r="AS135" i="67"/>
  <c r="AT135" i="67"/>
  <c r="AW285" i="67"/>
  <c r="AV285" i="67"/>
  <c r="AZ285" i="67"/>
  <c r="AV32" i="67"/>
  <c r="AZ32" i="67"/>
  <c r="AW32" i="67"/>
  <c r="AW347" i="67"/>
  <c r="AV347" i="67"/>
  <c r="AZ347" i="67"/>
  <c r="AS286" i="67"/>
  <c r="AT286" i="67"/>
  <c r="AS458" i="67"/>
  <c r="AT458" i="67"/>
  <c r="BB389" i="67"/>
  <c r="BA389" i="67"/>
  <c r="BE389" i="67"/>
  <c r="AZ351" i="67"/>
  <c r="AW351" i="67"/>
  <c r="AV351" i="67"/>
  <c r="AS328" i="67"/>
  <c r="AT328" i="67"/>
  <c r="AW278" i="67"/>
  <c r="AV278" i="67"/>
  <c r="AZ278" i="67"/>
  <c r="AZ51" i="67"/>
  <c r="AW51" i="67"/>
  <c r="AV51" i="67"/>
  <c r="AV310" i="67"/>
  <c r="AW310" i="67"/>
  <c r="AZ310" i="67"/>
  <c r="AT466" i="67"/>
  <c r="AS466" i="67"/>
  <c r="AT454" i="67"/>
  <c r="AS454" i="67"/>
  <c r="AW375" i="67"/>
  <c r="AV375" i="67"/>
  <c r="AZ375" i="67"/>
  <c r="AV135" i="67"/>
  <c r="AW135" i="67"/>
  <c r="AZ135" i="67"/>
  <c r="AV498" i="67"/>
  <c r="AW498" i="67"/>
  <c r="AZ498" i="67"/>
  <c r="AV461" i="67"/>
  <c r="AW461" i="67"/>
  <c r="AZ461" i="67"/>
  <c r="AW366" i="67"/>
  <c r="AV366" i="67"/>
  <c r="AZ366" i="67"/>
  <c r="AS483" i="67"/>
  <c r="AT483" i="67"/>
  <c r="AV16" i="67"/>
  <c r="AZ16" i="67"/>
  <c r="AW16" i="67"/>
  <c r="AZ415" i="67"/>
  <c r="AV415" i="67"/>
  <c r="AW415" i="67"/>
  <c r="AS303" i="67"/>
  <c r="AT303" i="67"/>
  <c r="AS347" i="67"/>
  <c r="AT347" i="67"/>
  <c r="AZ367" i="67"/>
  <c r="AW367" i="67"/>
  <c r="AV367" i="67"/>
  <c r="AT283" i="67"/>
  <c r="AS283" i="67"/>
  <c r="AV316" i="67"/>
  <c r="AW316" i="67"/>
  <c r="AZ316" i="67"/>
  <c r="AT351" i="67"/>
  <c r="AS351" i="67"/>
  <c r="AS70" i="67"/>
  <c r="AT70" i="67"/>
  <c r="AV89" i="67"/>
  <c r="AW89" i="67"/>
  <c r="AZ89" i="67"/>
  <c r="AV190" i="67"/>
  <c r="AZ190" i="67"/>
  <c r="AW190" i="67"/>
  <c r="AT51" i="67"/>
  <c r="AS51" i="67"/>
  <c r="AV301" i="67"/>
  <c r="AW301" i="67"/>
  <c r="AZ301" i="67"/>
  <c r="AZ466" i="67"/>
  <c r="AW466" i="67"/>
  <c r="AV466" i="67"/>
  <c r="AW454" i="67"/>
  <c r="AZ454" i="67"/>
  <c r="AV454" i="67"/>
  <c r="AS498" i="67"/>
  <c r="AT498" i="67"/>
  <c r="AT461" i="67"/>
  <c r="AS461" i="67"/>
  <c r="AT366" i="67"/>
  <c r="AS366" i="67"/>
  <c r="AZ483" i="67"/>
  <c r="AV483" i="67"/>
  <c r="AW483" i="67"/>
  <c r="AS16" i="67"/>
  <c r="AT16" i="67"/>
  <c r="AS245" i="67"/>
  <c r="AT245" i="67"/>
  <c r="AS472" i="67"/>
  <c r="AT472" i="67"/>
  <c r="AZ458" i="67"/>
  <c r="AW458" i="67"/>
  <c r="AV458" i="67"/>
  <c r="AV147" i="67"/>
  <c r="AW147" i="67"/>
  <c r="AZ147" i="67"/>
  <c r="AZ283" i="67"/>
  <c r="AV283" i="67"/>
  <c r="AW283" i="67"/>
  <c r="AS316" i="67"/>
  <c r="AT316" i="67"/>
  <c r="AS236" i="67"/>
  <c r="AT236" i="67"/>
  <c r="AT502" i="67"/>
  <c r="AS502" i="67"/>
  <c r="AS43" i="67"/>
  <c r="AT43" i="67"/>
  <c r="AS190" i="67"/>
  <c r="AT190" i="67"/>
  <c r="AT306" i="67"/>
  <c r="AS306" i="67"/>
  <c r="AT415" i="67"/>
  <c r="AS415" i="67"/>
  <c r="AZ245" i="67"/>
  <c r="AW245" i="67"/>
  <c r="AV245" i="67"/>
  <c r="AS367" i="67"/>
  <c r="AT367" i="67"/>
  <c r="AS281" i="67"/>
  <c r="AT281" i="67"/>
  <c r="AV474" i="67"/>
  <c r="AW474" i="67"/>
  <c r="AZ474" i="67"/>
  <c r="AS504" i="67"/>
  <c r="AT504" i="67"/>
  <c r="AS280" i="67"/>
  <c r="AT280" i="67"/>
  <c r="AZ43" i="67"/>
  <c r="AV43" i="67"/>
  <c r="AW43" i="67"/>
  <c r="AZ70" i="67"/>
  <c r="AV70" i="67"/>
  <c r="AW70" i="67"/>
  <c r="AS89" i="67"/>
  <c r="AT89" i="67"/>
  <c r="AT260" i="67"/>
  <c r="AS260" i="67"/>
  <c r="AT301" i="67"/>
  <c r="AS301" i="67"/>
  <c r="AW284" i="67"/>
  <c r="AV284" i="67"/>
  <c r="AZ284" i="67"/>
  <c r="AV31" i="67"/>
  <c r="AZ31" i="67"/>
  <c r="AW31" i="67"/>
  <c r="AX69" i="67"/>
  <c r="AY69" i="67"/>
  <c r="AW472" i="67"/>
  <c r="AV472" i="67"/>
  <c r="AZ472" i="67"/>
  <c r="AS147" i="67"/>
  <c r="AT147" i="67"/>
  <c r="AS474" i="67"/>
  <c r="AT474" i="67"/>
  <c r="AZ236" i="67"/>
  <c r="AW236" i="67"/>
  <c r="AV236" i="67"/>
  <c r="AV504" i="67"/>
  <c r="AW504" i="67"/>
  <c r="AZ504" i="67"/>
  <c r="AZ280" i="67"/>
  <c r="AV280" i="67"/>
  <c r="AW280" i="67"/>
  <c r="AZ502" i="67"/>
  <c r="AV502" i="67"/>
  <c r="AW502" i="67"/>
  <c r="AW257" i="67"/>
  <c r="AZ257" i="67"/>
  <c r="AV257" i="67"/>
  <c r="AS268" i="67"/>
  <c r="AT268" i="67"/>
  <c r="AX172" i="67"/>
  <c r="AY172" i="67"/>
  <c r="AZ268" i="67"/>
  <c r="AV268" i="67"/>
  <c r="AW268" i="67"/>
  <c r="BE172" i="67"/>
  <c r="BB172" i="67"/>
  <c r="BA172" i="67"/>
  <c r="AS421" i="67"/>
  <c r="AT421" i="67"/>
  <c r="BG234" i="67"/>
  <c r="BF234" i="67"/>
  <c r="AT492" i="67"/>
  <c r="AS492" i="67"/>
  <c r="AT490" i="67"/>
  <c r="AS490" i="67"/>
  <c r="AW420" i="67"/>
  <c r="AZ420" i="67"/>
  <c r="AV420" i="67"/>
  <c r="AS508" i="67"/>
  <c r="AT508" i="67"/>
  <c r="BB139" i="67"/>
  <c r="BA139" i="67"/>
  <c r="BE139" i="67"/>
  <c r="BE445" i="67"/>
  <c r="BA445" i="67"/>
  <c r="BB445" i="67"/>
  <c r="AZ143" i="67"/>
  <c r="AW143" i="67"/>
  <c r="AV143" i="67"/>
  <c r="AS239" i="67"/>
  <c r="AT239" i="67"/>
  <c r="AS346" i="67"/>
  <c r="AT346" i="67"/>
  <c r="AT401" i="67"/>
  <c r="AS401" i="67"/>
  <c r="AS146" i="67"/>
  <c r="AT146" i="67"/>
  <c r="AT427" i="67"/>
  <c r="AS427" i="67"/>
  <c r="AV34" i="67"/>
  <c r="AZ34" i="67"/>
  <c r="AW34" i="67"/>
  <c r="AZ118" i="67"/>
  <c r="AV118" i="67"/>
  <c r="AW118" i="67"/>
  <c r="AV371" i="67"/>
  <c r="AW371" i="67"/>
  <c r="AZ371" i="67"/>
  <c r="AW433" i="67"/>
  <c r="AZ433" i="67"/>
  <c r="AV433" i="67"/>
  <c r="AS251" i="67"/>
  <c r="AT251" i="67"/>
  <c r="AV101" i="67"/>
  <c r="AZ101" i="67"/>
  <c r="AW101" i="67"/>
  <c r="AS507" i="67"/>
  <c r="AT507" i="67"/>
  <c r="BE142" i="67"/>
  <c r="BB142" i="67"/>
  <c r="BA142" i="67"/>
  <c r="AT343" i="67"/>
  <c r="AS343" i="67"/>
  <c r="AX139" i="67"/>
  <c r="AY139" i="67"/>
  <c r="AZ370" i="67"/>
  <c r="AW370" i="67"/>
  <c r="AV370" i="67"/>
  <c r="BB368" i="67"/>
  <c r="BA368" i="67"/>
  <c r="BE368" i="67"/>
  <c r="AX445" i="67"/>
  <c r="AY445" i="67"/>
  <c r="AZ130" i="67"/>
  <c r="AV130" i="67"/>
  <c r="AW130" i="67"/>
  <c r="AW239" i="67"/>
  <c r="AV239" i="67"/>
  <c r="AZ239" i="67"/>
  <c r="AV61" i="67"/>
  <c r="AZ61" i="67"/>
  <c r="AW61" i="67"/>
  <c r="AW146" i="67"/>
  <c r="AZ146" i="67"/>
  <c r="AV146" i="67"/>
  <c r="AZ427" i="67"/>
  <c r="AV427" i="67"/>
  <c r="AW427" i="67"/>
  <c r="AT34" i="67"/>
  <c r="AS34" i="67"/>
  <c r="AT118" i="67"/>
  <c r="AS118" i="67"/>
  <c r="AS191" i="67"/>
  <c r="AT191" i="67"/>
  <c r="AS123" i="67"/>
  <c r="AT123" i="67"/>
  <c r="AV251" i="67"/>
  <c r="AW251" i="67"/>
  <c r="AZ251" i="67"/>
  <c r="AW235" i="67"/>
  <c r="AZ235" i="67"/>
  <c r="AV235" i="67"/>
  <c r="AT287" i="67"/>
  <c r="AS287" i="67"/>
  <c r="AZ106" i="67"/>
  <c r="AV106" i="67"/>
  <c r="AW106" i="67"/>
  <c r="AZ507" i="67"/>
  <c r="AV507" i="67"/>
  <c r="AW507" i="67"/>
  <c r="BE411" i="67"/>
  <c r="BA411" i="67"/>
  <c r="BB411" i="67"/>
  <c r="AT420" i="67"/>
  <c r="AS420" i="67"/>
  <c r="AZ508" i="67"/>
  <c r="AW508" i="67"/>
  <c r="AV508" i="67"/>
  <c r="AT130" i="67"/>
  <c r="AS130" i="67"/>
  <c r="BE82" i="67"/>
  <c r="BA82" i="67"/>
  <c r="BB82" i="67"/>
  <c r="AZ346" i="67"/>
  <c r="AW346" i="67"/>
  <c r="AV346" i="67"/>
  <c r="AW401" i="67"/>
  <c r="AV401" i="67"/>
  <c r="AZ401" i="67"/>
  <c r="AS349" i="67"/>
  <c r="AT349" i="67"/>
  <c r="AV304" i="67"/>
  <c r="AZ304" i="67"/>
  <c r="AW304" i="67"/>
  <c r="AV484" i="67"/>
  <c r="AZ484" i="67"/>
  <c r="AW484" i="67"/>
  <c r="AW123" i="67"/>
  <c r="AZ123" i="67"/>
  <c r="AV123" i="67"/>
  <c r="AT235" i="67"/>
  <c r="AS235" i="67"/>
  <c r="AS101" i="67"/>
  <c r="AT101" i="67"/>
  <c r="AT106" i="67"/>
  <c r="AS106" i="67"/>
  <c r="AS228" i="67"/>
  <c r="AT228" i="67"/>
  <c r="AX368" i="67"/>
  <c r="AY368" i="67"/>
  <c r="AS96" i="67"/>
  <c r="AT96" i="67"/>
  <c r="AT217" i="67"/>
  <c r="AS217" i="67"/>
  <c r="AT230" i="67"/>
  <c r="AS230" i="67"/>
  <c r="AT350" i="67"/>
  <c r="AS350" i="67"/>
  <c r="AS61" i="67"/>
  <c r="AT61" i="67"/>
  <c r="AT74" i="67"/>
  <c r="AS74" i="67"/>
  <c r="AT221" i="67"/>
  <c r="AS221" i="67"/>
  <c r="AV434" i="67"/>
  <c r="AZ434" i="67"/>
  <c r="AW434" i="67"/>
  <c r="AW357" i="67"/>
  <c r="AV357" i="67"/>
  <c r="AZ357" i="67"/>
  <c r="AS125" i="67"/>
  <c r="AT125" i="67"/>
  <c r="AZ191" i="67"/>
  <c r="AW191" i="67"/>
  <c r="AV191" i="67"/>
  <c r="AS304" i="67"/>
  <c r="AT304" i="67"/>
  <c r="AT484" i="67"/>
  <c r="AS484" i="67"/>
  <c r="AZ287" i="67"/>
  <c r="AW287" i="67"/>
  <c r="AV287" i="67"/>
  <c r="AX411" i="67"/>
  <c r="AY411" i="67"/>
  <c r="AW495" i="67"/>
  <c r="AV495" i="67"/>
  <c r="AZ495" i="67"/>
  <c r="AW417" i="67"/>
  <c r="AZ417" i="67"/>
  <c r="AV417" i="67"/>
  <c r="AV96" i="67"/>
  <c r="AW96" i="67"/>
  <c r="AZ96" i="67"/>
  <c r="AT143" i="67"/>
  <c r="AS143" i="67"/>
  <c r="AT38" i="67"/>
  <c r="AS38" i="67"/>
  <c r="AX82" i="67"/>
  <c r="AY82" i="67"/>
  <c r="AZ350" i="67"/>
  <c r="AV350" i="67"/>
  <c r="AW350" i="67"/>
  <c r="AZ451" i="67"/>
  <c r="AV451" i="67"/>
  <c r="AW451" i="67"/>
  <c r="AT434" i="67"/>
  <c r="AS434" i="67"/>
  <c r="AS489" i="67"/>
  <c r="AT489" i="67"/>
  <c r="AV349" i="67"/>
  <c r="AZ349" i="67"/>
  <c r="AW349" i="67"/>
  <c r="AX110" i="67"/>
  <c r="AY110" i="67"/>
  <c r="AT433" i="67"/>
  <c r="AS433" i="67"/>
  <c r="AV421" i="67"/>
  <c r="AZ421" i="67"/>
  <c r="AW421" i="67"/>
  <c r="BC234" i="67"/>
  <c r="BD234" i="67"/>
  <c r="AZ492" i="67"/>
  <c r="AW492" i="67"/>
  <c r="AV492" i="67"/>
  <c r="AZ490" i="67"/>
  <c r="AW490" i="67"/>
  <c r="AV490" i="67"/>
  <c r="AX142" i="67"/>
  <c r="AY142" i="67"/>
  <c r="AW228" i="67"/>
  <c r="AZ228" i="67"/>
  <c r="AV228" i="67"/>
  <c r="AW343" i="67"/>
  <c r="AV343" i="67"/>
  <c r="AZ343" i="67"/>
  <c r="AS495" i="67"/>
  <c r="AT495" i="67"/>
  <c r="AT370" i="67"/>
  <c r="AS370" i="67"/>
  <c r="AT417" i="67"/>
  <c r="AS417" i="67"/>
  <c r="AW217" i="67"/>
  <c r="AV217" i="67"/>
  <c r="AZ217" i="67"/>
  <c r="AV38" i="67"/>
  <c r="AZ38" i="67"/>
  <c r="AW38" i="67"/>
  <c r="AV230" i="67"/>
  <c r="AW230" i="67"/>
  <c r="AZ230" i="67"/>
  <c r="AV74" i="67"/>
  <c r="AW74" i="67"/>
  <c r="AZ74" i="67"/>
  <c r="AT451" i="67"/>
  <c r="AS451" i="67"/>
  <c r="AW221" i="67"/>
  <c r="AZ221" i="67"/>
  <c r="AV221" i="67"/>
  <c r="AV489" i="67"/>
  <c r="AW489" i="67"/>
  <c r="AZ489" i="67"/>
  <c r="AS357" i="67"/>
  <c r="AT357" i="67"/>
  <c r="AW125" i="67"/>
  <c r="AZ125" i="67"/>
  <c r="AV125" i="67"/>
  <c r="BE110" i="67"/>
  <c r="BB110" i="67"/>
  <c r="BA110" i="67"/>
  <c r="AS371" i="67"/>
  <c r="AT371" i="67"/>
  <c r="AY113" i="67"/>
  <c r="AX113" i="67"/>
  <c r="BB24" i="67"/>
  <c r="BE24" i="67"/>
  <c r="BA24" i="67"/>
  <c r="BA113" i="67"/>
  <c r="BB113" i="67"/>
  <c r="BE113" i="67"/>
  <c r="AY24" i="67"/>
  <c r="AX24" i="67"/>
  <c r="BA247" i="67"/>
  <c r="BB247" i="67"/>
  <c r="BE247" i="67"/>
  <c r="AX381" i="67"/>
  <c r="AY381" i="67"/>
  <c r="BB399" i="67"/>
  <c r="BE399" i="67"/>
  <c r="BA399" i="67"/>
  <c r="AY369" i="67"/>
  <c r="AX369" i="67"/>
  <c r="BB362" i="67"/>
  <c r="BA362" i="67"/>
  <c r="BE362" i="67"/>
  <c r="BA215" i="67"/>
  <c r="BE215" i="67"/>
  <c r="BB215" i="67"/>
  <c r="AX134" i="67"/>
  <c r="AY134" i="67"/>
  <c r="BB393" i="67"/>
  <c r="BE393" i="67"/>
  <c r="BA393" i="67"/>
  <c r="BC387" i="67"/>
  <c r="BD387" i="67"/>
  <c r="BE381" i="67"/>
  <c r="BB381" i="67"/>
  <c r="BA381" i="67"/>
  <c r="AX85" i="67"/>
  <c r="AY85" i="67"/>
  <c r="AY405" i="67"/>
  <c r="AX405" i="67"/>
  <c r="BE90" i="67"/>
  <c r="BA90" i="67"/>
  <c r="BB90" i="67"/>
  <c r="AY199" i="67"/>
  <c r="AX199" i="67"/>
  <c r="AY215" i="67"/>
  <c r="AX215" i="67"/>
  <c r="BA85" i="67"/>
  <c r="BE85" i="67"/>
  <c r="BB85" i="67"/>
  <c r="BE405" i="67"/>
  <c r="BB405" i="67"/>
  <c r="BA405" i="67"/>
  <c r="AY49" i="67"/>
  <c r="AX49" i="67"/>
  <c r="BA199" i="67"/>
  <c r="BE199" i="67"/>
  <c r="BB199" i="67"/>
  <c r="AY78" i="67"/>
  <c r="AX78" i="67"/>
  <c r="AX42" i="67"/>
  <c r="AY42" i="67"/>
  <c r="BG150" i="67"/>
  <c r="BF150" i="67"/>
  <c r="AX223" i="67"/>
  <c r="AY223" i="67"/>
  <c r="BE49" i="67"/>
  <c r="BA49" i="67"/>
  <c r="BB49" i="67"/>
  <c r="BB253" i="67"/>
  <c r="BE253" i="67"/>
  <c r="BA253" i="67"/>
  <c r="BE78" i="67"/>
  <c r="BB78" i="67"/>
  <c r="BA78" i="67"/>
  <c r="BC150" i="67"/>
  <c r="BD150" i="67"/>
  <c r="AY241" i="67"/>
  <c r="AX241" i="67"/>
  <c r="AY247" i="67"/>
  <c r="AX247" i="67"/>
  <c r="BA305" i="67"/>
  <c r="BE305" i="67"/>
  <c r="BB305" i="67"/>
  <c r="AY399" i="67"/>
  <c r="AX399" i="67"/>
  <c r="AY362" i="67"/>
  <c r="AX362" i="67"/>
  <c r="AX253" i="67"/>
  <c r="AY253" i="67"/>
  <c r="AX11" i="67"/>
  <c r="AY11" i="67"/>
  <c r="BA122" i="67"/>
  <c r="BE122" i="67"/>
  <c r="BB122" i="67"/>
  <c r="BE42" i="67"/>
  <c r="BA42" i="67"/>
  <c r="BB42" i="67"/>
  <c r="BA241" i="67"/>
  <c r="BB241" i="67"/>
  <c r="BE241" i="67"/>
  <c r="AY305" i="67"/>
  <c r="AX305" i="67"/>
  <c r="BB369" i="67"/>
  <c r="BA369" i="67"/>
  <c r="BE369" i="67"/>
  <c r="BA223" i="67"/>
  <c r="BE223" i="67"/>
  <c r="BB223" i="67"/>
  <c r="AX90" i="67"/>
  <c r="AY90" i="67"/>
  <c r="BE11" i="67"/>
  <c r="BB11" i="67"/>
  <c r="BA11" i="67"/>
  <c r="AX122" i="67"/>
  <c r="AY122" i="67"/>
  <c r="BE134" i="67"/>
  <c r="BA134" i="67"/>
  <c r="BB134" i="67"/>
  <c r="AY393" i="67"/>
  <c r="AX393" i="67"/>
  <c r="BF387" i="67"/>
  <c r="BG387" i="67"/>
  <c r="BE273" i="67"/>
  <c r="BA273" i="67"/>
  <c r="BB273" i="67"/>
  <c r="BB465" i="67"/>
  <c r="BE465" i="67"/>
  <c r="BA465" i="67"/>
  <c r="AY392" i="67"/>
  <c r="AX392" i="67"/>
  <c r="BD98" i="67"/>
  <c r="BC98" i="67"/>
  <c r="BG187" i="67"/>
  <c r="BF187" i="67"/>
  <c r="BB213" i="67"/>
  <c r="BA213" i="67"/>
  <c r="BE213" i="67"/>
  <c r="AY404" i="67"/>
  <c r="AX404" i="67"/>
  <c r="BA165" i="67"/>
  <c r="BE165" i="67"/>
  <c r="BB165" i="67"/>
  <c r="AX296" i="67"/>
  <c r="AY296" i="67"/>
  <c r="AY169" i="67"/>
  <c r="AX169" i="67"/>
  <c r="BG28" i="67"/>
  <c r="BF28" i="67"/>
  <c r="BE487" i="67"/>
  <c r="BB487" i="67"/>
  <c r="BA487" i="67"/>
  <c r="BA162" i="67"/>
  <c r="BE162" i="67"/>
  <c r="BB162" i="67"/>
  <c r="AX243" i="67"/>
  <c r="AY243" i="67"/>
  <c r="BE444" i="67"/>
  <c r="BB444" i="67"/>
  <c r="BA444" i="67"/>
  <c r="BB46" i="67"/>
  <c r="BA46" i="67"/>
  <c r="BE46" i="67"/>
  <c r="BE297" i="67"/>
  <c r="BB297" i="67"/>
  <c r="BA297" i="67"/>
  <c r="AX266" i="67"/>
  <c r="AY266" i="67"/>
  <c r="AX414" i="67"/>
  <c r="AY414" i="67"/>
  <c r="AX511" i="67"/>
  <c r="AY511" i="67"/>
  <c r="BC141" i="67"/>
  <c r="BD141" i="67"/>
  <c r="BF76" i="67"/>
  <c r="BG76" i="67"/>
  <c r="AY209" i="67"/>
  <c r="AX209" i="67"/>
  <c r="BC376" i="67"/>
  <c r="BD376" i="67"/>
  <c r="BC464" i="67"/>
  <c r="BD464" i="67"/>
  <c r="AY46" i="67"/>
  <c r="AX46" i="67"/>
  <c r="BC81" i="67"/>
  <c r="BD81" i="67"/>
  <c r="BB244" i="67"/>
  <c r="BE244" i="67"/>
  <c r="BA244" i="67"/>
  <c r="BD94" i="67"/>
  <c r="BC94" i="67"/>
  <c r="BC173" i="67"/>
  <c r="BD173" i="67"/>
  <c r="AY226" i="67"/>
  <c r="AX226" i="67"/>
  <c r="AX315" i="67"/>
  <c r="AY315" i="67"/>
  <c r="BA149" i="67"/>
  <c r="BE149" i="67"/>
  <c r="BB149" i="67"/>
  <c r="AX249" i="67"/>
  <c r="AY249" i="67"/>
  <c r="BE209" i="67"/>
  <c r="BA209" i="67"/>
  <c r="BB209" i="67"/>
  <c r="BC422" i="67"/>
  <c r="BD422" i="67"/>
  <c r="BG376" i="67"/>
  <c r="BF376" i="67"/>
  <c r="BA352" i="67"/>
  <c r="BB352" i="67"/>
  <c r="BE352" i="67"/>
  <c r="AX273" i="67"/>
  <c r="AY273" i="67"/>
  <c r="AX330" i="67"/>
  <c r="AY330" i="67"/>
  <c r="AY14" i="67"/>
  <c r="AX14" i="67"/>
  <c r="BA248" i="67"/>
  <c r="BB248" i="67"/>
  <c r="BE248" i="67"/>
  <c r="BA198" i="67"/>
  <c r="BE198" i="67"/>
  <c r="BB198" i="67"/>
  <c r="BE424" i="67"/>
  <c r="BA424" i="67"/>
  <c r="BB424" i="67"/>
  <c r="BB447" i="67"/>
  <c r="BA447" i="67"/>
  <c r="BE447" i="67"/>
  <c r="BB360" i="67"/>
  <c r="BE360" i="67"/>
  <c r="BA360" i="67"/>
  <c r="AX56" i="67"/>
  <c r="AY56" i="67"/>
  <c r="BC55" i="67"/>
  <c r="BD55" i="67"/>
  <c r="AX297" i="67"/>
  <c r="AY297" i="67"/>
  <c r="AY435" i="67"/>
  <c r="AX435" i="67"/>
  <c r="AX212" i="67"/>
  <c r="AY212" i="67"/>
  <c r="BF94" i="67"/>
  <c r="BG94" i="67"/>
  <c r="AY317" i="67"/>
  <c r="AX317" i="67"/>
  <c r="BF173" i="67"/>
  <c r="BG173" i="67"/>
  <c r="BD76" i="67"/>
  <c r="BC76" i="67"/>
  <c r="BE392" i="67"/>
  <c r="BB392" i="67"/>
  <c r="BA392" i="67"/>
  <c r="BB214" i="67"/>
  <c r="BE214" i="67"/>
  <c r="BA214" i="67"/>
  <c r="BA168" i="67"/>
  <c r="BE168" i="67"/>
  <c r="BB168" i="67"/>
  <c r="AY127" i="67"/>
  <c r="AX127" i="67"/>
  <c r="AX271" i="67"/>
  <c r="AY271" i="67"/>
  <c r="AY263" i="67"/>
  <c r="AX263" i="67"/>
  <c r="AY107" i="67"/>
  <c r="AX107" i="67"/>
  <c r="BF267" i="67"/>
  <c r="BG267" i="67"/>
  <c r="AX388" i="67"/>
  <c r="AY388" i="67"/>
  <c r="AY137" i="67"/>
  <c r="AX137" i="67"/>
  <c r="BB120" i="67"/>
  <c r="BE120" i="67"/>
  <c r="BA120" i="67"/>
  <c r="AX449" i="67"/>
  <c r="AY449" i="67"/>
  <c r="AX153" i="67"/>
  <c r="AY153" i="67"/>
  <c r="AY129" i="67"/>
  <c r="AX129" i="67"/>
  <c r="AX300" i="67"/>
  <c r="AY300" i="67"/>
  <c r="BA180" i="67"/>
  <c r="BB180" i="67"/>
  <c r="BE180" i="67"/>
  <c r="AY332" i="67"/>
  <c r="AX332" i="67"/>
  <c r="BB71" i="67"/>
  <c r="BE71" i="67"/>
  <c r="BA71" i="67"/>
  <c r="BA276" i="67"/>
  <c r="BB276" i="67"/>
  <c r="BE276" i="67"/>
  <c r="BA430" i="67"/>
  <c r="BB430" i="67"/>
  <c r="BE430" i="67"/>
  <c r="BD4" i="67"/>
  <c r="BC4" i="67"/>
  <c r="BF501" i="67"/>
  <c r="BG501" i="67"/>
  <c r="AX448" i="67"/>
  <c r="AY448" i="67"/>
  <c r="BF197" i="67"/>
  <c r="BG197" i="67"/>
  <c r="BE404" i="67"/>
  <c r="BB404" i="67"/>
  <c r="BA404" i="67"/>
  <c r="AX339" i="67"/>
  <c r="AY339" i="67"/>
  <c r="AY456" i="67"/>
  <c r="AX456" i="67"/>
  <c r="BG390" i="67"/>
  <c r="BF390" i="67"/>
  <c r="BB334" i="67"/>
  <c r="BA334" i="67"/>
  <c r="BE334" i="67"/>
  <c r="BF463" i="67"/>
  <c r="BG463" i="67"/>
  <c r="BB218" i="67"/>
  <c r="BA218" i="67"/>
  <c r="BE218" i="67"/>
  <c r="BF496" i="67"/>
  <c r="BG496" i="67"/>
  <c r="BE93" i="67"/>
  <c r="BB93" i="67"/>
  <c r="BA93" i="67"/>
  <c r="BB182" i="67"/>
  <c r="BA182" i="67"/>
  <c r="BE182" i="67"/>
  <c r="BC158" i="67"/>
  <c r="BD158" i="67"/>
  <c r="BE488" i="67"/>
  <c r="BA488" i="67"/>
  <c r="BB488" i="67"/>
  <c r="BB148" i="67"/>
  <c r="BA148" i="67"/>
  <c r="BE148" i="67"/>
  <c r="BC408" i="67"/>
  <c r="BD408" i="67"/>
  <c r="BG145" i="67"/>
  <c r="BF145" i="67"/>
  <c r="AX491" i="67"/>
  <c r="AY491" i="67"/>
  <c r="BC439" i="67"/>
  <c r="BD439" i="67"/>
  <c r="BA205" i="67"/>
  <c r="BB205" i="67"/>
  <c r="BE205" i="67"/>
  <c r="BG67" i="67"/>
  <c r="BF67" i="67"/>
  <c r="AY229" i="67"/>
  <c r="AX229" i="67"/>
  <c r="BE177" i="67"/>
  <c r="BB177" i="67"/>
  <c r="BA177" i="67"/>
  <c r="BF64" i="67"/>
  <c r="BG64" i="67"/>
  <c r="AY380" i="67"/>
  <c r="AX380" i="67"/>
  <c r="BA364" i="67"/>
  <c r="BB364" i="67"/>
  <c r="BE364" i="67"/>
  <c r="BE117" i="67"/>
  <c r="BA117" i="67"/>
  <c r="BB117" i="67"/>
  <c r="BB344" i="67"/>
  <c r="BE344" i="67"/>
  <c r="BA344" i="67"/>
  <c r="AX47" i="67"/>
  <c r="AY47" i="67"/>
  <c r="BA442" i="67"/>
  <c r="BB442" i="67"/>
  <c r="BE442" i="67"/>
  <c r="AY288" i="67"/>
  <c r="AX288" i="67"/>
  <c r="BA309" i="67"/>
  <c r="BB309" i="67"/>
  <c r="BE309" i="67"/>
  <c r="BB7" i="67"/>
  <c r="BA7" i="67"/>
  <c r="BE7" i="67"/>
  <c r="BB109" i="67"/>
  <c r="BA109" i="67"/>
  <c r="BE109" i="67"/>
  <c r="BC314" i="67"/>
  <c r="BD314" i="67"/>
  <c r="AX361" i="67"/>
  <c r="AY361" i="67"/>
  <c r="AX503" i="67"/>
  <c r="AY503" i="67"/>
  <c r="BE431" i="67"/>
  <c r="BB431" i="67"/>
  <c r="BA431" i="67"/>
  <c r="AY178" i="67"/>
  <c r="AX178" i="67"/>
  <c r="BD22" i="67"/>
  <c r="BC22" i="67"/>
  <c r="BG126" i="67"/>
  <c r="BF126" i="67"/>
  <c r="AX418" i="67"/>
  <c r="AY418" i="67"/>
  <c r="BB289" i="67"/>
  <c r="BA289" i="67"/>
  <c r="BE289" i="67"/>
  <c r="AY157" i="67"/>
  <c r="AX157" i="67"/>
  <c r="BD136" i="67"/>
  <c r="BC136" i="67"/>
  <c r="AY384" i="67"/>
  <c r="AX384" i="67"/>
  <c r="AX497" i="67"/>
  <c r="AY497" i="67"/>
  <c r="AY200" i="67"/>
  <c r="AX200" i="67"/>
  <c r="AX33" i="67"/>
  <c r="AY33" i="67"/>
  <c r="AX470" i="67"/>
  <c r="AY470" i="67"/>
  <c r="AX476" i="67"/>
  <c r="AY476" i="67"/>
  <c r="BE258" i="67"/>
  <c r="BB258" i="67"/>
  <c r="BA258" i="67"/>
  <c r="AX423" i="67"/>
  <c r="AY423" i="67"/>
  <c r="BC45" i="67"/>
  <c r="BD45" i="67"/>
  <c r="BH155" i="67"/>
  <c r="BI155" i="67"/>
  <c r="BA186" i="67"/>
  <c r="BB186" i="67"/>
  <c r="BE186" i="67"/>
  <c r="BD114" i="67"/>
  <c r="BC114" i="67"/>
  <c r="BB354" i="67"/>
  <c r="BE354" i="67"/>
  <c r="BA354" i="67"/>
  <c r="BA321" i="67"/>
  <c r="BE321" i="67"/>
  <c r="BB321" i="67"/>
  <c r="BA171" i="67"/>
  <c r="BB171" i="67"/>
  <c r="BE171" i="67"/>
  <c r="BB138" i="67"/>
  <c r="BE138" i="67"/>
  <c r="BA138" i="67"/>
  <c r="BB121" i="67"/>
  <c r="BA121" i="67"/>
  <c r="BE121" i="67"/>
  <c r="BE196" i="67"/>
  <c r="BB196" i="67"/>
  <c r="BA196" i="67"/>
  <c r="AX379" i="67"/>
  <c r="AY379" i="67"/>
  <c r="BB383" i="67"/>
  <c r="BA383" i="67"/>
  <c r="BE383" i="67"/>
  <c r="BE410" i="67"/>
  <c r="BB410" i="67"/>
  <c r="BA410" i="67"/>
  <c r="BE256" i="67"/>
  <c r="BA256" i="67"/>
  <c r="BB256" i="67"/>
  <c r="BC210" i="67"/>
  <c r="BD210" i="67"/>
  <c r="BE272" i="67"/>
  <c r="BB272" i="67"/>
  <c r="BA272" i="67"/>
  <c r="BF299" i="67"/>
  <c r="BG299" i="67"/>
  <c r="BE356" i="67"/>
  <c r="BB356" i="67"/>
  <c r="BA356" i="67"/>
  <c r="BB29" i="67"/>
  <c r="BE29" i="67"/>
  <c r="BA29" i="67"/>
  <c r="BC363" i="67"/>
  <c r="BD363" i="67"/>
  <c r="AY329" i="67"/>
  <c r="AX329" i="67"/>
  <c r="AX345" i="67"/>
  <c r="AY345" i="67"/>
  <c r="BG331" i="67"/>
  <c r="BF331" i="67"/>
  <c r="BE426" i="67"/>
  <c r="BA426" i="67"/>
  <c r="BB426" i="67"/>
  <c r="BA115" i="67"/>
  <c r="BB115" i="67"/>
  <c r="BE115" i="67"/>
  <c r="AX86" i="67"/>
  <c r="AY86" i="67"/>
  <c r="BA159" i="67"/>
  <c r="BB159" i="67"/>
  <c r="BE159" i="67"/>
  <c r="BA174" i="67"/>
  <c r="BE174" i="67"/>
  <c r="BB174" i="67"/>
  <c r="BC486" i="67"/>
  <c r="BD486" i="67"/>
  <c r="AX312" i="67"/>
  <c r="AY312" i="67"/>
  <c r="BB277" i="67"/>
  <c r="BA277" i="67"/>
  <c r="BE277" i="67"/>
  <c r="AX84" i="67"/>
  <c r="AY84" i="67"/>
  <c r="AX44" i="67"/>
  <c r="AY44" i="67"/>
  <c r="AX430" i="67"/>
  <c r="AY430" i="67"/>
  <c r="BB338" i="67"/>
  <c r="BE338" i="67"/>
  <c r="BA338" i="67"/>
  <c r="BD64" i="67"/>
  <c r="BC64" i="67"/>
  <c r="BD73" i="67"/>
  <c r="BC73" i="67"/>
  <c r="AX7" i="67"/>
  <c r="AY7" i="67"/>
  <c r="BD259" i="67"/>
  <c r="BC259" i="67"/>
  <c r="BE166" i="67"/>
  <c r="BB166" i="67"/>
  <c r="BA166" i="67"/>
  <c r="AY341" i="67"/>
  <c r="AX341" i="67"/>
  <c r="BD471" i="67"/>
  <c r="BC471" i="67"/>
  <c r="BB157" i="67"/>
  <c r="BA157" i="67"/>
  <c r="BE157" i="67"/>
  <c r="BE476" i="67"/>
  <c r="BA476" i="67"/>
  <c r="BB476" i="67"/>
  <c r="AY258" i="67"/>
  <c r="AX258" i="67"/>
  <c r="AX131" i="67"/>
  <c r="AY131" i="67"/>
  <c r="BF185" i="67"/>
  <c r="BG185" i="67"/>
  <c r="BG45" i="67"/>
  <c r="BF45" i="67"/>
  <c r="BD477" i="67"/>
  <c r="BC477" i="67"/>
  <c r="BA275" i="67"/>
  <c r="BB275" i="67"/>
  <c r="BE275" i="67"/>
  <c r="BG18" i="67"/>
  <c r="BF18" i="67"/>
  <c r="BE140" i="67"/>
  <c r="BB140" i="67"/>
  <c r="BA140" i="67"/>
  <c r="AX354" i="67"/>
  <c r="AY354" i="67"/>
  <c r="AX321" i="67"/>
  <c r="AY321" i="67"/>
  <c r="AX138" i="67"/>
  <c r="AY138" i="67"/>
  <c r="AX391" i="67"/>
  <c r="AY391" i="67"/>
  <c r="BA473" i="67"/>
  <c r="BB473" i="67"/>
  <c r="BE473" i="67"/>
  <c r="AX181" i="67"/>
  <c r="AY181" i="67"/>
  <c r="AY410" i="67"/>
  <c r="AX410" i="67"/>
  <c r="AX256" i="67"/>
  <c r="AY256" i="67"/>
  <c r="BF210" i="67"/>
  <c r="BG210" i="67"/>
  <c r="BE481" i="67"/>
  <c r="BB481" i="67"/>
  <c r="BA481" i="67"/>
  <c r="BF363" i="67"/>
  <c r="BG363" i="67"/>
  <c r="AY132" i="67"/>
  <c r="AX132" i="67"/>
  <c r="BF88" i="67"/>
  <c r="BG88" i="67"/>
  <c r="BG176" i="67"/>
  <c r="BF176" i="67"/>
  <c r="BG36" i="67"/>
  <c r="BF36" i="67"/>
  <c r="AX183" i="67"/>
  <c r="AY183" i="67"/>
  <c r="BB201" i="67"/>
  <c r="BA201" i="67"/>
  <c r="BE201" i="67"/>
  <c r="BE160" i="67"/>
  <c r="BB160" i="67"/>
  <c r="BA160" i="67"/>
  <c r="BE246" i="67"/>
  <c r="BB246" i="67"/>
  <c r="BA246" i="67"/>
  <c r="AY426" i="67"/>
  <c r="AX426" i="67"/>
  <c r="AY115" i="67"/>
  <c r="AX115" i="67"/>
  <c r="BB86" i="67"/>
  <c r="BA86" i="67"/>
  <c r="BE86" i="67"/>
  <c r="BA97" i="67"/>
  <c r="BB97" i="67"/>
  <c r="BE97" i="67"/>
  <c r="AX159" i="67"/>
  <c r="AY159" i="67"/>
  <c r="BA63" i="67"/>
  <c r="BB63" i="67"/>
  <c r="BE63" i="67"/>
  <c r="AY269" i="67"/>
  <c r="AX269" i="67"/>
  <c r="AX385" i="67"/>
  <c r="AY385" i="67"/>
  <c r="AX358" i="67"/>
  <c r="AY358" i="67"/>
  <c r="AX87" i="67"/>
  <c r="AY87" i="67"/>
  <c r="BG422" i="67"/>
  <c r="BF422" i="67"/>
  <c r="BA330" i="67"/>
  <c r="BB330" i="67"/>
  <c r="BE330" i="67"/>
  <c r="BF478" i="67"/>
  <c r="BG478" i="67"/>
  <c r="AX244" i="67"/>
  <c r="AY244" i="67"/>
  <c r="AX324" i="67"/>
  <c r="AY324" i="67"/>
  <c r="BI194" i="67"/>
  <c r="BH194" i="67"/>
  <c r="BA388" i="67"/>
  <c r="BE388" i="67"/>
  <c r="BB388" i="67"/>
  <c r="BF41" i="67"/>
  <c r="BG41" i="67"/>
  <c r="BG468" i="67"/>
  <c r="BF468" i="67"/>
  <c r="AX482" i="67"/>
  <c r="AY482" i="67"/>
  <c r="BC496" i="67"/>
  <c r="BD496" i="67"/>
  <c r="BD355" i="67"/>
  <c r="BC355" i="67"/>
  <c r="AX500" i="67"/>
  <c r="AY500" i="67"/>
  <c r="AX192" i="67"/>
  <c r="AY192" i="67"/>
  <c r="BF514" i="67"/>
  <c r="BG514" i="67"/>
  <c r="AY117" i="67"/>
  <c r="AX117" i="67"/>
  <c r="BG224" i="67"/>
  <c r="BF224" i="67"/>
  <c r="BE105" i="67"/>
  <c r="BA105" i="67"/>
  <c r="BB105" i="67"/>
  <c r="AX309" i="67"/>
  <c r="AY309" i="67"/>
  <c r="BA373" i="67"/>
  <c r="BB373" i="67"/>
  <c r="BE373" i="67"/>
  <c r="BD27" i="67"/>
  <c r="BC27" i="67"/>
  <c r="AX431" i="67"/>
  <c r="AY431" i="67"/>
  <c r="AX151" i="67"/>
  <c r="AY151" i="67"/>
  <c r="BD126" i="67"/>
  <c r="BC126" i="67"/>
  <c r="BE455" i="67"/>
  <c r="BA455" i="67"/>
  <c r="BB455" i="67"/>
  <c r="AY289" i="67"/>
  <c r="AX289" i="67"/>
  <c r="BF17" i="67"/>
  <c r="BG17" i="67"/>
  <c r="BF136" i="67"/>
  <c r="BG136" i="67"/>
  <c r="AX453" i="67"/>
  <c r="AY453" i="67"/>
  <c r="AX162" i="67"/>
  <c r="AY162" i="67"/>
  <c r="AY444" i="67"/>
  <c r="AX444" i="67"/>
  <c r="AX429" i="67"/>
  <c r="AY429" i="67"/>
  <c r="BE460" i="67"/>
  <c r="BA460" i="67"/>
  <c r="BB460" i="67"/>
  <c r="BE312" i="67"/>
  <c r="BA312" i="67"/>
  <c r="BB312" i="67"/>
  <c r="BE494" i="67"/>
  <c r="BA494" i="67"/>
  <c r="BB494" i="67"/>
  <c r="BC478" i="67"/>
  <c r="BD478" i="67"/>
  <c r="AX424" i="67"/>
  <c r="AY424" i="67"/>
  <c r="AY231" i="67"/>
  <c r="AX231" i="67"/>
  <c r="AX360" i="67"/>
  <c r="AY360" i="67"/>
  <c r="BB56" i="67"/>
  <c r="BA56" i="67"/>
  <c r="BE56" i="67"/>
  <c r="AY320" i="67"/>
  <c r="AX320" i="67"/>
  <c r="AX277" i="67"/>
  <c r="AY277" i="67"/>
  <c r="AX39" i="67"/>
  <c r="AY39" i="67"/>
  <c r="AX465" i="67"/>
  <c r="AY465" i="67"/>
  <c r="BE208" i="67"/>
  <c r="BB208" i="67"/>
  <c r="BA208" i="67"/>
  <c r="BE414" i="67"/>
  <c r="BB414" i="67"/>
  <c r="BA414" i="67"/>
  <c r="BA324" i="67"/>
  <c r="BB324" i="67"/>
  <c r="BE324" i="67"/>
  <c r="AX499" i="67"/>
  <c r="AY499" i="67"/>
  <c r="AX214" i="67"/>
  <c r="AY214" i="67"/>
  <c r="AX62" i="67"/>
  <c r="AY62" i="67"/>
  <c r="AY23" i="67"/>
  <c r="AX23" i="67"/>
  <c r="BG8" i="67"/>
  <c r="BF8" i="67"/>
  <c r="BA263" i="67"/>
  <c r="BB263" i="67"/>
  <c r="BE263" i="67"/>
  <c r="BG175" i="67"/>
  <c r="BF175" i="67"/>
  <c r="BG446" i="67"/>
  <c r="BF446" i="67"/>
  <c r="BG211" i="67"/>
  <c r="BF211" i="67"/>
  <c r="BH295" i="67"/>
  <c r="BI295" i="67"/>
  <c r="BF98" i="67"/>
  <c r="BG98" i="67"/>
  <c r="BA137" i="67"/>
  <c r="BE137" i="67"/>
  <c r="BB137" i="67"/>
  <c r="BB20" i="67"/>
  <c r="BA20" i="67"/>
  <c r="BE20" i="67"/>
  <c r="BB332" i="67"/>
  <c r="BE332" i="67"/>
  <c r="BA332" i="67"/>
  <c r="BB419" i="67"/>
  <c r="BE419" i="67"/>
  <c r="BA419" i="67"/>
  <c r="AY438" i="67"/>
  <c r="AX438" i="67"/>
  <c r="BA318" i="67"/>
  <c r="BB318" i="67"/>
  <c r="BE318" i="67"/>
  <c r="BE456" i="67"/>
  <c r="BA456" i="67"/>
  <c r="BB456" i="67"/>
  <c r="BC468" i="67"/>
  <c r="BD468" i="67"/>
  <c r="BC390" i="67"/>
  <c r="BD390" i="67"/>
  <c r="BG322" i="67"/>
  <c r="BF322" i="67"/>
  <c r="AY252" i="67"/>
  <c r="AX252" i="67"/>
  <c r="BE482" i="67"/>
  <c r="BA482" i="67"/>
  <c r="BB482" i="67"/>
  <c r="BA333" i="67"/>
  <c r="BB333" i="67"/>
  <c r="BE333" i="67"/>
  <c r="AY182" i="67"/>
  <c r="AX182" i="67"/>
  <c r="BB290" i="67"/>
  <c r="BA290" i="67"/>
  <c r="BE290" i="67"/>
  <c r="BB413" i="67"/>
  <c r="BA413" i="67"/>
  <c r="BE413" i="67"/>
  <c r="AX165" i="67"/>
  <c r="AY165" i="67"/>
  <c r="AY68" i="67"/>
  <c r="AX68" i="67"/>
  <c r="AX237" i="67"/>
  <c r="AY237" i="67"/>
  <c r="BE325" i="67"/>
  <c r="BA325" i="67"/>
  <c r="BB325" i="67"/>
  <c r="BA437" i="67"/>
  <c r="BB437" i="67"/>
  <c r="BE437" i="67"/>
  <c r="AY112" i="67"/>
  <c r="AX112" i="67"/>
  <c r="BA189" i="67"/>
  <c r="BB189" i="67"/>
  <c r="BE189" i="67"/>
  <c r="BE500" i="67"/>
  <c r="BA500" i="67"/>
  <c r="BB500" i="67"/>
  <c r="BG26" i="67"/>
  <c r="BF26" i="67"/>
  <c r="AY222" i="67"/>
  <c r="AX222" i="67"/>
  <c r="BB169" i="67"/>
  <c r="BA169" i="67"/>
  <c r="BE169" i="67"/>
  <c r="BA229" i="67"/>
  <c r="BB229" i="67"/>
  <c r="BE229" i="67"/>
  <c r="AX177" i="67"/>
  <c r="AY177" i="67"/>
  <c r="BB378" i="67"/>
  <c r="BA378" i="67"/>
  <c r="BE378" i="67"/>
  <c r="BC514" i="67"/>
  <c r="BD514" i="67"/>
  <c r="AX279" i="67"/>
  <c r="AY279" i="67"/>
  <c r="BA60" i="67"/>
  <c r="BE60" i="67"/>
  <c r="BB60" i="67"/>
  <c r="BF293" i="67"/>
  <c r="BG293" i="67"/>
  <c r="BF73" i="67"/>
  <c r="BG73" i="67"/>
  <c r="AY105" i="67"/>
  <c r="AX105" i="67"/>
  <c r="BE475" i="67"/>
  <c r="BB475" i="67"/>
  <c r="BA475" i="67"/>
  <c r="BC79" i="67"/>
  <c r="BD79" i="67"/>
  <c r="BD513" i="67"/>
  <c r="BC513" i="67"/>
  <c r="BI170" i="67"/>
  <c r="BH170" i="67"/>
  <c r="AY109" i="67"/>
  <c r="AX109" i="67"/>
  <c r="AY166" i="67"/>
  <c r="AX166" i="67"/>
  <c r="BB19" i="67"/>
  <c r="BE19" i="67"/>
  <c r="BA19" i="67"/>
  <c r="BB493" i="67"/>
  <c r="BE493" i="67"/>
  <c r="BA493" i="67"/>
  <c r="BF22" i="67"/>
  <c r="BG22" i="67"/>
  <c r="BG53" i="67"/>
  <c r="BF53" i="67"/>
  <c r="BG255" i="67"/>
  <c r="BF255" i="67"/>
  <c r="BA418" i="67"/>
  <c r="BB418" i="67"/>
  <c r="BE418" i="67"/>
  <c r="BG164" i="67"/>
  <c r="BF164" i="67"/>
  <c r="BB33" i="67"/>
  <c r="BA33" i="67"/>
  <c r="BE33" i="67"/>
  <c r="BE505" i="67"/>
  <c r="BB505" i="67"/>
  <c r="BA505" i="67"/>
  <c r="AX487" i="67"/>
  <c r="AY487" i="67"/>
  <c r="BF477" i="67"/>
  <c r="BG477" i="67"/>
  <c r="BA119" i="67"/>
  <c r="BB119" i="67"/>
  <c r="BE119" i="67"/>
  <c r="BC18" i="67"/>
  <c r="BD18" i="67"/>
  <c r="AX140" i="67"/>
  <c r="AY140" i="67"/>
  <c r="BB353" i="67"/>
  <c r="BE353" i="67"/>
  <c r="BA353" i="67"/>
  <c r="AX171" i="67"/>
  <c r="AY171" i="67"/>
  <c r="AY121" i="67"/>
  <c r="AX121" i="67"/>
  <c r="BE398" i="67"/>
  <c r="BB398" i="67"/>
  <c r="BA398" i="67"/>
  <c r="AX473" i="67"/>
  <c r="AY473" i="67"/>
  <c r="BG480" i="67"/>
  <c r="BF480" i="67"/>
  <c r="AX400" i="67"/>
  <c r="AY400" i="67"/>
  <c r="BB181" i="67"/>
  <c r="BA181" i="67"/>
  <c r="BE181" i="67"/>
  <c r="BG396" i="67"/>
  <c r="BF396" i="67"/>
  <c r="AX272" i="67"/>
  <c r="AY272" i="67"/>
  <c r="AY481" i="67"/>
  <c r="AX481" i="67"/>
  <c r="BB132" i="67"/>
  <c r="BE132" i="67"/>
  <c r="BA132" i="67"/>
  <c r="BD88" i="67"/>
  <c r="BC88" i="67"/>
  <c r="BG372" i="67"/>
  <c r="BF372" i="67"/>
  <c r="AY160" i="67"/>
  <c r="AX160" i="67"/>
  <c r="AY97" i="67"/>
  <c r="AX97" i="67"/>
  <c r="AY63" i="67"/>
  <c r="AX63" i="67"/>
  <c r="BA358" i="67"/>
  <c r="BB358" i="67"/>
  <c r="BE358" i="67"/>
  <c r="BB14" i="67"/>
  <c r="BE14" i="67"/>
  <c r="BA14" i="67"/>
  <c r="AX409" i="67"/>
  <c r="AY409" i="67"/>
  <c r="BE499" i="67"/>
  <c r="BB499" i="67"/>
  <c r="BA499" i="67"/>
  <c r="BB219" i="67"/>
  <c r="BA219" i="67"/>
  <c r="BE219" i="67"/>
  <c r="BD446" i="67"/>
  <c r="BC446" i="67"/>
  <c r="BG365" i="67"/>
  <c r="BF365" i="67"/>
  <c r="AX71" i="67"/>
  <c r="AY71" i="67"/>
  <c r="BF4" i="67"/>
  <c r="BG4" i="67"/>
  <c r="BE443" i="67"/>
  <c r="BA443" i="67"/>
  <c r="BB443" i="67"/>
  <c r="BH359" i="67"/>
  <c r="BI359" i="67"/>
  <c r="BB237" i="67"/>
  <c r="BE237" i="67"/>
  <c r="BA237" i="67"/>
  <c r="BG459" i="67"/>
  <c r="BF459" i="67"/>
  <c r="BH161" i="67"/>
  <c r="BI161" i="67"/>
  <c r="BB453" i="67"/>
  <c r="BE453" i="67"/>
  <c r="BA453" i="67"/>
  <c r="BB243" i="67"/>
  <c r="BE243" i="67"/>
  <c r="BA243" i="67"/>
  <c r="BC5" i="67"/>
  <c r="BD5" i="67"/>
  <c r="BB340" i="67"/>
  <c r="BA340" i="67"/>
  <c r="BE340" i="67"/>
  <c r="BB429" i="67"/>
  <c r="BE429" i="67"/>
  <c r="BA429" i="67"/>
  <c r="AX460" i="67"/>
  <c r="AY460" i="67"/>
  <c r="BA264" i="67"/>
  <c r="BB264" i="67"/>
  <c r="BE264" i="67"/>
  <c r="AY326" i="67"/>
  <c r="AX326" i="67"/>
  <c r="BG302" i="67"/>
  <c r="BF302" i="67"/>
  <c r="AY203" i="67"/>
  <c r="AX203" i="67"/>
  <c r="AX452" i="67"/>
  <c r="AY452" i="67"/>
  <c r="BB231" i="67"/>
  <c r="BA231" i="67"/>
  <c r="BE231" i="67"/>
  <c r="BF65" i="67"/>
  <c r="BG65" i="67"/>
  <c r="BE232" i="67"/>
  <c r="BA232" i="67"/>
  <c r="BB232" i="67"/>
  <c r="BF81" i="67"/>
  <c r="BG81" i="67"/>
  <c r="BF225" i="67"/>
  <c r="BG225" i="67"/>
  <c r="AX395" i="67"/>
  <c r="AY395" i="67"/>
  <c r="BE266" i="67"/>
  <c r="BB266" i="67"/>
  <c r="BA266" i="67"/>
  <c r="BE512" i="67"/>
  <c r="BA512" i="67"/>
  <c r="BB512" i="67"/>
  <c r="AX406" i="67"/>
  <c r="AY406" i="67"/>
  <c r="BA13" i="67"/>
  <c r="BB13" i="67"/>
  <c r="BE13" i="67"/>
  <c r="BE462" i="67"/>
  <c r="BB462" i="67"/>
  <c r="BA462" i="67"/>
  <c r="BB84" i="67"/>
  <c r="BA84" i="67"/>
  <c r="BE84" i="67"/>
  <c r="BB511" i="67"/>
  <c r="BE511" i="67"/>
  <c r="BA511" i="67"/>
  <c r="BE386" i="67"/>
  <c r="BB386" i="67"/>
  <c r="BA386" i="67"/>
  <c r="AX294" i="67"/>
  <c r="AY294" i="67"/>
  <c r="AX219" i="67"/>
  <c r="AY219" i="67"/>
  <c r="BB238" i="67"/>
  <c r="BE238" i="67"/>
  <c r="BA238" i="67"/>
  <c r="AX156" i="67"/>
  <c r="AY156" i="67"/>
  <c r="BC8" i="67"/>
  <c r="BD8" i="67"/>
  <c r="BE436" i="67"/>
  <c r="BA436" i="67"/>
  <c r="BB436" i="67"/>
  <c r="BF308" i="67"/>
  <c r="BG308" i="67"/>
  <c r="BB44" i="67"/>
  <c r="BE44" i="67"/>
  <c r="BA44" i="67"/>
  <c r="BD211" i="67"/>
  <c r="BC211" i="67"/>
  <c r="AX242" i="67"/>
  <c r="AY242" i="67"/>
  <c r="BC365" i="67"/>
  <c r="BD365" i="67"/>
  <c r="AY20" i="67"/>
  <c r="AX20" i="67"/>
  <c r="BA403" i="67"/>
  <c r="BB403" i="67"/>
  <c r="BE403" i="67"/>
  <c r="BD337" i="67"/>
  <c r="BC337" i="67"/>
  <c r="BC187" i="67"/>
  <c r="BD187" i="67"/>
  <c r="BF179" i="67"/>
  <c r="BG179" i="67"/>
  <c r="BB377" i="67"/>
  <c r="BA377" i="67"/>
  <c r="BE377" i="67"/>
  <c r="AX213" i="67"/>
  <c r="AY213" i="67"/>
  <c r="BF9" i="67"/>
  <c r="BG9" i="67"/>
  <c r="BC335" i="67"/>
  <c r="BD335" i="67"/>
  <c r="BB35" i="67"/>
  <c r="BA35" i="67"/>
  <c r="BE35" i="67"/>
  <c r="AX419" i="67"/>
  <c r="AY419" i="67"/>
  <c r="BC41" i="67"/>
  <c r="BD41" i="67"/>
  <c r="BG102" i="67"/>
  <c r="BF102" i="67"/>
  <c r="BC163" i="67"/>
  <c r="BD163" i="67"/>
  <c r="BD322" i="67"/>
  <c r="BC322" i="67"/>
  <c r="BA509" i="67"/>
  <c r="BB509" i="67"/>
  <c r="BE509" i="67"/>
  <c r="BA397" i="67"/>
  <c r="BB397" i="67"/>
  <c r="BE397" i="67"/>
  <c r="AX443" i="67"/>
  <c r="AY443" i="67"/>
  <c r="BD15" i="67"/>
  <c r="BC15" i="67"/>
  <c r="AY333" i="67"/>
  <c r="AX333" i="67"/>
  <c r="BE291" i="67"/>
  <c r="BA291" i="67"/>
  <c r="BB291" i="67"/>
  <c r="BE374" i="67"/>
  <c r="BB374" i="67"/>
  <c r="BA374" i="67"/>
  <c r="BG355" i="67"/>
  <c r="BF355" i="67"/>
  <c r="AY394" i="67"/>
  <c r="AX394" i="67"/>
  <c r="BB68" i="67"/>
  <c r="BE68" i="67"/>
  <c r="BA68" i="67"/>
  <c r="AX437" i="67"/>
  <c r="AY437" i="67"/>
  <c r="BA112" i="67"/>
  <c r="BB112" i="67"/>
  <c r="BE112" i="67"/>
  <c r="BC459" i="67"/>
  <c r="BD459" i="67"/>
  <c r="BA192" i="67"/>
  <c r="BE192" i="67"/>
  <c r="BB192" i="67"/>
  <c r="BE222" i="67"/>
  <c r="BA222" i="67"/>
  <c r="BB222" i="67"/>
  <c r="BA91" i="67"/>
  <c r="BB91" i="67"/>
  <c r="BE91" i="67"/>
  <c r="BB144" i="67"/>
  <c r="BE144" i="67"/>
  <c r="BA144" i="67"/>
  <c r="BD184" i="67"/>
  <c r="BC184" i="67"/>
  <c r="BC206" i="67"/>
  <c r="BD206" i="67"/>
  <c r="AX440" i="67"/>
  <c r="AY440" i="67"/>
  <c r="BE279" i="67"/>
  <c r="BB279" i="67"/>
  <c r="BA279" i="67"/>
  <c r="AX342" i="67"/>
  <c r="AY342" i="67"/>
  <c r="AX60" i="67"/>
  <c r="AY60" i="67"/>
  <c r="AX282" i="67"/>
  <c r="AY282" i="67"/>
  <c r="BC224" i="67"/>
  <c r="BD224" i="67"/>
  <c r="AX100" i="67"/>
  <c r="AY100" i="67"/>
  <c r="BI99" i="67"/>
  <c r="BH99" i="67"/>
  <c r="BB58" i="67"/>
  <c r="BA58" i="67"/>
  <c r="BE58" i="67"/>
  <c r="AX475" i="67"/>
  <c r="AY475" i="67"/>
  <c r="BB227" i="67"/>
  <c r="BA227" i="67"/>
  <c r="BE227" i="67"/>
  <c r="BE450" i="67"/>
  <c r="BB450" i="67"/>
  <c r="BA450" i="67"/>
  <c r="AY307" i="67"/>
  <c r="AX307" i="67"/>
  <c r="BA40" i="67"/>
  <c r="BB40" i="67"/>
  <c r="BE40" i="67"/>
  <c r="BB25" i="67"/>
  <c r="BE25" i="67"/>
  <c r="BA25" i="67"/>
  <c r="AY108" i="67"/>
  <c r="AX108" i="67"/>
  <c r="BG116" i="67"/>
  <c r="BF116" i="67"/>
  <c r="AX92" i="67"/>
  <c r="AY92" i="67"/>
  <c r="AX373" i="67"/>
  <c r="AY373" i="67"/>
  <c r="BF27" i="67"/>
  <c r="BG27" i="67"/>
  <c r="BF259" i="67"/>
  <c r="BG259" i="67"/>
  <c r="BH298" i="67"/>
  <c r="BI298" i="67"/>
  <c r="AY19" i="67"/>
  <c r="AX19" i="67"/>
  <c r="AY493" i="67"/>
  <c r="AX493" i="67"/>
  <c r="BC53" i="67"/>
  <c r="BD53" i="67"/>
  <c r="BA220" i="67"/>
  <c r="BB220" i="67"/>
  <c r="BE220" i="67"/>
  <c r="AX455" i="67"/>
  <c r="AY455" i="67"/>
  <c r="BG471" i="67"/>
  <c r="BF471" i="67"/>
  <c r="BG95" i="67"/>
  <c r="BF95" i="67"/>
  <c r="AY124" i="67"/>
  <c r="AX124" i="67"/>
  <c r="BB250" i="67"/>
  <c r="BE250" i="67"/>
  <c r="BA250" i="67"/>
  <c r="AY505" i="67"/>
  <c r="AX505" i="67"/>
  <c r="BE154" i="67"/>
  <c r="BB154" i="67"/>
  <c r="BA154" i="67"/>
  <c r="AY240" i="67"/>
  <c r="AX240" i="67"/>
  <c r="AY353" i="67"/>
  <c r="AX353" i="67"/>
  <c r="BB195" i="67"/>
  <c r="BA195" i="67"/>
  <c r="BE195" i="67"/>
  <c r="BE469" i="67"/>
  <c r="BB469" i="67"/>
  <c r="BA469" i="67"/>
  <c r="AY432" i="67"/>
  <c r="AX432" i="67"/>
  <c r="AY398" i="67"/>
  <c r="AX398" i="67"/>
  <c r="BD480" i="67"/>
  <c r="BC480" i="67"/>
  <c r="BA400" i="67"/>
  <c r="BE400" i="67"/>
  <c r="BB400" i="67"/>
  <c r="BH12" i="67"/>
  <c r="BI12" i="67"/>
  <c r="AY313" i="67"/>
  <c r="AX313" i="67"/>
  <c r="AX52" i="67"/>
  <c r="AY52" i="67"/>
  <c r="BG152" i="67"/>
  <c r="BF152" i="67"/>
  <c r="BC176" i="67"/>
  <c r="BD176" i="67"/>
  <c r="AX128" i="67"/>
  <c r="AY128" i="67"/>
  <c r="AY201" i="67"/>
  <c r="AX201" i="67"/>
  <c r="BG265" i="67"/>
  <c r="BF265" i="67"/>
  <c r="BA269" i="67"/>
  <c r="BB269" i="67"/>
  <c r="BE269" i="67"/>
  <c r="BB441" i="67"/>
  <c r="BE441" i="67"/>
  <c r="BA441" i="67"/>
  <c r="AY77" i="67"/>
  <c r="AX77" i="67"/>
  <c r="AX494" i="67"/>
  <c r="AY494" i="67"/>
  <c r="AX447" i="67"/>
  <c r="AY447" i="67"/>
  <c r="BB435" i="67"/>
  <c r="BA435" i="67"/>
  <c r="BE435" i="67"/>
  <c r="BG10" i="67"/>
  <c r="BF10" i="67"/>
  <c r="BA300" i="67"/>
  <c r="BB300" i="67"/>
  <c r="BE300" i="67"/>
  <c r="BC179" i="67"/>
  <c r="BD179" i="67"/>
  <c r="BE438" i="67"/>
  <c r="BA438" i="67"/>
  <c r="BB438" i="67"/>
  <c r="AX334" i="67"/>
  <c r="AY334" i="67"/>
  <c r="AX413" i="67"/>
  <c r="AY413" i="67"/>
  <c r="AY325" i="67"/>
  <c r="AX325" i="67"/>
  <c r="BC145" i="67"/>
  <c r="BD145" i="67"/>
  <c r="BD293" i="67"/>
  <c r="BC293" i="67"/>
  <c r="AX442" i="67"/>
  <c r="AY442" i="67"/>
  <c r="BA288" i="67"/>
  <c r="BB288" i="67"/>
  <c r="BE288" i="67"/>
  <c r="AX340" i="67"/>
  <c r="AY340" i="67"/>
  <c r="AX264" i="67"/>
  <c r="AY264" i="67"/>
  <c r="BE203" i="67"/>
  <c r="BA203" i="67"/>
  <c r="BB203" i="67"/>
  <c r="BB320" i="67"/>
  <c r="BE320" i="67"/>
  <c r="BA320" i="67"/>
  <c r="BE39" i="67"/>
  <c r="BB39" i="67"/>
  <c r="BA39" i="67"/>
  <c r="AX208" i="67"/>
  <c r="AY208" i="67"/>
  <c r="BB395" i="67"/>
  <c r="BA395" i="67"/>
  <c r="BE395" i="67"/>
  <c r="BA406" i="67"/>
  <c r="BE406" i="67"/>
  <c r="BB406" i="67"/>
  <c r="AX506" i="67"/>
  <c r="AY506" i="67"/>
  <c r="BD54" i="67"/>
  <c r="BC54" i="67"/>
  <c r="AX168" i="67"/>
  <c r="AY168" i="67"/>
  <c r="AY80" i="67"/>
  <c r="AX80" i="67"/>
  <c r="BE62" i="67"/>
  <c r="BB62" i="67"/>
  <c r="BA62" i="67"/>
  <c r="BG188" i="67"/>
  <c r="BF188" i="67"/>
  <c r="BA23" i="67"/>
  <c r="BB23" i="67"/>
  <c r="BE23" i="67"/>
  <c r="BD111" i="67"/>
  <c r="BC111" i="67"/>
  <c r="BC308" i="67"/>
  <c r="BD308" i="67"/>
  <c r="BA107" i="67"/>
  <c r="BB107" i="67"/>
  <c r="BE107" i="67"/>
  <c r="BD267" i="67"/>
  <c r="BC267" i="67"/>
  <c r="BC175" i="67"/>
  <c r="BD175" i="67"/>
  <c r="BA242" i="67"/>
  <c r="BB242" i="67"/>
  <c r="BE242" i="67"/>
  <c r="BD202" i="67"/>
  <c r="BC202" i="67"/>
  <c r="BA315" i="67"/>
  <c r="BB315" i="67"/>
  <c r="BE315" i="67"/>
  <c r="BE129" i="67"/>
  <c r="BB129" i="67"/>
  <c r="BA129" i="67"/>
  <c r="AY180" i="67"/>
  <c r="AX180" i="67"/>
  <c r="AY377" i="67"/>
  <c r="AX377" i="67"/>
  <c r="BD9" i="67"/>
  <c r="BC9" i="67"/>
  <c r="BF335" i="67"/>
  <c r="BG335" i="67"/>
  <c r="AX35" i="67"/>
  <c r="AY35" i="67"/>
  <c r="BC197" i="67"/>
  <c r="BD197" i="67"/>
  <c r="AX50" i="67"/>
  <c r="AY50" i="67"/>
  <c r="BG510" i="67"/>
  <c r="BF510" i="67"/>
  <c r="BE252" i="67"/>
  <c r="BB252" i="67"/>
  <c r="BA252" i="67"/>
  <c r="AY93" i="67"/>
  <c r="AX93" i="67"/>
  <c r="AX291" i="67"/>
  <c r="AY291" i="67"/>
  <c r="AX290" i="67"/>
  <c r="AY290" i="67"/>
  <c r="BA270" i="67"/>
  <c r="BB270" i="67"/>
  <c r="BE270" i="67"/>
  <c r="BD48" i="67"/>
  <c r="BC48" i="67"/>
  <c r="BG158" i="67"/>
  <c r="BF158" i="67"/>
  <c r="BA394" i="67"/>
  <c r="BE394" i="67"/>
  <c r="BB394" i="67"/>
  <c r="AY148" i="67"/>
  <c r="AX148" i="67"/>
  <c r="BG408" i="67"/>
  <c r="BF408" i="67"/>
  <c r="AX189" i="67"/>
  <c r="AY189" i="67"/>
  <c r="AY216" i="67"/>
  <c r="AX216" i="67"/>
  <c r="AX467" i="67"/>
  <c r="AY467" i="67"/>
  <c r="BE416" i="67"/>
  <c r="BB416" i="67"/>
  <c r="BA416" i="67"/>
  <c r="BC26" i="67"/>
  <c r="BD26" i="67"/>
  <c r="BA103" i="67"/>
  <c r="BB103" i="67"/>
  <c r="BE103" i="67"/>
  <c r="AX205" i="67"/>
  <c r="AY205" i="67"/>
  <c r="AY91" i="67"/>
  <c r="AX91" i="67"/>
  <c r="BI207" i="67"/>
  <c r="BH207" i="67"/>
  <c r="BE75" i="67"/>
  <c r="BB75" i="67"/>
  <c r="BA75" i="67"/>
  <c r="AX144" i="67"/>
  <c r="AY144" i="67"/>
  <c r="BG184" i="67"/>
  <c r="BF184" i="67"/>
  <c r="BE380" i="67"/>
  <c r="BB380" i="67"/>
  <c r="BA380" i="67"/>
  <c r="AY378" i="67"/>
  <c r="AX378" i="67"/>
  <c r="BA440" i="67"/>
  <c r="BB440" i="67"/>
  <c r="BE440" i="67"/>
  <c r="BE342" i="67"/>
  <c r="BB342" i="67"/>
  <c r="BA342" i="67"/>
  <c r="AY344" i="67"/>
  <c r="AX344" i="67"/>
  <c r="BA282" i="67"/>
  <c r="BB282" i="67"/>
  <c r="BE282" i="67"/>
  <c r="BE100" i="67"/>
  <c r="BA100" i="67"/>
  <c r="BB100" i="67"/>
  <c r="AX58" i="67"/>
  <c r="AY58" i="67"/>
  <c r="AY319" i="67"/>
  <c r="AX319" i="67"/>
  <c r="BA327" i="67"/>
  <c r="BE327" i="67"/>
  <c r="BB327" i="67"/>
  <c r="AX227" i="67"/>
  <c r="AY227" i="67"/>
  <c r="AY450" i="67"/>
  <c r="AX450" i="67"/>
  <c r="BF513" i="67"/>
  <c r="BG513" i="67"/>
  <c r="AY25" i="67"/>
  <c r="AX25" i="67"/>
  <c r="BB108" i="67"/>
  <c r="BE108" i="67"/>
  <c r="BA108" i="67"/>
  <c r="BD116" i="67"/>
  <c r="BC116" i="67"/>
  <c r="BA92" i="67"/>
  <c r="BB92" i="67"/>
  <c r="BE92" i="67"/>
  <c r="BH407" i="67"/>
  <c r="BI407" i="67"/>
  <c r="AX220" i="67"/>
  <c r="AY220" i="67"/>
  <c r="BC255" i="67"/>
  <c r="BD255" i="67"/>
  <c r="BI292" i="67"/>
  <c r="BH292" i="67"/>
  <c r="AX428" i="67"/>
  <c r="AY428" i="67"/>
  <c r="BD95" i="67"/>
  <c r="BC95" i="67"/>
  <c r="BA124" i="67"/>
  <c r="BB124" i="67"/>
  <c r="BE124" i="67"/>
  <c r="BB384" i="67"/>
  <c r="BA384" i="67"/>
  <c r="BE384" i="67"/>
  <c r="BC164" i="67"/>
  <c r="BD164" i="67"/>
  <c r="BC382" i="67"/>
  <c r="BD382" i="67"/>
  <c r="BE323" i="67"/>
  <c r="BB323" i="67"/>
  <c r="BA323" i="67"/>
  <c r="BA485" i="67"/>
  <c r="BB485" i="67"/>
  <c r="BE485" i="67"/>
  <c r="AY154" i="67"/>
  <c r="AX154" i="67"/>
  <c r="AY119" i="67"/>
  <c r="AX119" i="67"/>
  <c r="AX186" i="67"/>
  <c r="AY186" i="67"/>
  <c r="BG114" i="67"/>
  <c r="BF114" i="67"/>
  <c r="AX469" i="67"/>
  <c r="AY469" i="67"/>
  <c r="BE432" i="67"/>
  <c r="BA432" i="67"/>
  <c r="BB432" i="67"/>
  <c r="AX348" i="67"/>
  <c r="AY348" i="67"/>
  <c r="AY196" i="67"/>
  <c r="AX196" i="67"/>
  <c r="BA379" i="67"/>
  <c r="BB379" i="67"/>
  <c r="BE379" i="67"/>
  <c r="BC396" i="67"/>
  <c r="BD396" i="67"/>
  <c r="BB52" i="67"/>
  <c r="BE52" i="67"/>
  <c r="BA52" i="67"/>
  <c r="AX336" i="67"/>
  <c r="AY336" i="67"/>
  <c r="AY356" i="67"/>
  <c r="AX356" i="67"/>
  <c r="AX29" i="67"/>
  <c r="AY29" i="67"/>
  <c r="BD331" i="67"/>
  <c r="BC331" i="67"/>
  <c r="BC372" i="67"/>
  <c r="BD372" i="67"/>
  <c r="BA479" i="67"/>
  <c r="BB479" i="67"/>
  <c r="BE479" i="67"/>
  <c r="BB128" i="67"/>
  <c r="BE128" i="67"/>
  <c r="BA128" i="67"/>
  <c r="BE21" i="67"/>
  <c r="BB21" i="67"/>
  <c r="BA21" i="67"/>
  <c r="BC265" i="67"/>
  <c r="BD265" i="67"/>
  <c r="BE311" i="67"/>
  <c r="BB311" i="67"/>
  <c r="BA311" i="67"/>
  <c r="AX174" i="67"/>
  <c r="AY174" i="67"/>
  <c r="AX441" i="67"/>
  <c r="AY441" i="67"/>
  <c r="AX254" i="67"/>
  <c r="AY254" i="67"/>
  <c r="AX149" i="67"/>
  <c r="AY149" i="67"/>
  <c r="BH167" i="67"/>
  <c r="BI167" i="67"/>
  <c r="BG55" i="67"/>
  <c r="BF55" i="67"/>
  <c r="AX133" i="67"/>
  <c r="AY133" i="67"/>
  <c r="AX276" i="67"/>
  <c r="AY276" i="67"/>
  <c r="AX318" i="67"/>
  <c r="AY318" i="67"/>
  <c r="BG163" i="67"/>
  <c r="BF163" i="67"/>
  <c r="AX509" i="67"/>
  <c r="AY509" i="67"/>
  <c r="BF15" i="67"/>
  <c r="BG15" i="67"/>
  <c r="BF274" i="67"/>
  <c r="BG274" i="67"/>
  <c r="BA491" i="67"/>
  <c r="BB491" i="67"/>
  <c r="BE491" i="67"/>
  <c r="BF439" i="67"/>
  <c r="BG439" i="67"/>
  <c r="BG206" i="67"/>
  <c r="BF206" i="67"/>
  <c r="BG79" i="67"/>
  <c r="BF79" i="67"/>
  <c r="BB423" i="67"/>
  <c r="BA423" i="67"/>
  <c r="BE423" i="67"/>
  <c r="BA425" i="67"/>
  <c r="BB425" i="67"/>
  <c r="BE425" i="67"/>
  <c r="BF5" i="67"/>
  <c r="BG5" i="67"/>
  <c r="AY198" i="67"/>
  <c r="AX198" i="67"/>
  <c r="BG464" i="67"/>
  <c r="BF464" i="67"/>
  <c r="BA452" i="67"/>
  <c r="BB452" i="67"/>
  <c r="BE452" i="67"/>
  <c r="BC65" i="67"/>
  <c r="BD65" i="67"/>
  <c r="BC225" i="67"/>
  <c r="BD225" i="67"/>
  <c r="AX412" i="67"/>
  <c r="AY412" i="67"/>
  <c r="AX512" i="67"/>
  <c r="AY512" i="67"/>
  <c r="AX13" i="67"/>
  <c r="AY13" i="67"/>
  <c r="AY462" i="67"/>
  <c r="AX462" i="67"/>
  <c r="BB226" i="67"/>
  <c r="BA226" i="67"/>
  <c r="BE226" i="67"/>
  <c r="AY386" i="67"/>
  <c r="AX386" i="67"/>
  <c r="BA294" i="67"/>
  <c r="BB294" i="67"/>
  <c r="BE294" i="67"/>
  <c r="BG72" i="67"/>
  <c r="BF72" i="67"/>
  <c r="AX425" i="67"/>
  <c r="AY425" i="67"/>
  <c r="BB249" i="67"/>
  <c r="BE249" i="67"/>
  <c r="BA249" i="67"/>
  <c r="BE77" i="67"/>
  <c r="BA77" i="67"/>
  <c r="BB77" i="67"/>
  <c r="AX352" i="67"/>
  <c r="AY352" i="67"/>
  <c r="AX248" i="67"/>
  <c r="AY248" i="67"/>
  <c r="BB326" i="67"/>
  <c r="BE326" i="67"/>
  <c r="BA326" i="67"/>
  <c r="BC302" i="67"/>
  <c r="BD302" i="67"/>
  <c r="BE409" i="67"/>
  <c r="BA409" i="67"/>
  <c r="BB409" i="67"/>
  <c r="AX232" i="67"/>
  <c r="AY232" i="67"/>
  <c r="BA412" i="67"/>
  <c r="BE412" i="67"/>
  <c r="BB412" i="67"/>
  <c r="BB212" i="67"/>
  <c r="BA212" i="67"/>
  <c r="BE212" i="67"/>
  <c r="BB133" i="67"/>
  <c r="BA133" i="67"/>
  <c r="BE133" i="67"/>
  <c r="BE317" i="67"/>
  <c r="BB317" i="67"/>
  <c r="BA317" i="67"/>
  <c r="BE506" i="67"/>
  <c r="BA506" i="67"/>
  <c r="BB506" i="67"/>
  <c r="BG141" i="67"/>
  <c r="BF141" i="67"/>
  <c r="BC72" i="67"/>
  <c r="BD72" i="67"/>
  <c r="BF54" i="67"/>
  <c r="BG54" i="67"/>
  <c r="AX238" i="67"/>
  <c r="AY238" i="67"/>
  <c r="BB80" i="67"/>
  <c r="BE80" i="67"/>
  <c r="BA80" i="67"/>
  <c r="BC188" i="67"/>
  <c r="BD188" i="67"/>
  <c r="BB127" i="67"/>
  <c r="BA127" i="67"/>
  <c r="BE127" i="67"/>
  <c r="BA156" i="67"/>
  <c r="BE156" i="67"/>
  <c r="BB156" i="67"/>
  <c r="BD10" i="67"/>
  <c r="BC10" i="67"/>
  <c r="BB271" i="67"/>
  <c r="BA271" i="67"/>
  <c r="BE271" i="67"/>
  <c r="AX436" i="67"/>
  <c r="AY436" i="67"/>
  <c r="BF111" i="67"/>
  <c r="BG111" i="67"/>
  <c r="BG202" i="67"/>
  <c r="BF202" i="67"/>
  <c r="AY120" i="67"/>
  <c r="AX120" i="67"/>
  <c r="BA449" i="67"/>
  <c r="BB449" i="67"/>
  <c r="BE449" i="67"/>
  <c r="BA153" i="67"/>
  <c r="BE153" i="67"/>
  <c r="BB153" i="67"/>
  <c r="AX403" i="67"/>
  <c r="AY403" i="67"/>
  <c r="BG337" i="67"/>
  <c r="BF337" i="67"/>
  <c r="BD501" i="67"/>
  <c r="BC501" i="67"/>
  <c r="BE448" i="67"/>
  <c r="BA448" i="67"/>
  <c r="BB448" i="67"/>
  <c r="BD102" i="67"/>
  <c r="BC102" i="67"/>
  <c r="BA339" i="67"/>
  <c r="BE339" i="67"/>
  <c r="BB339" i="67"/>
  <c r="BE50" i="67"/>
  <c r="BB50" i="67"/>
  <c r="BA50" i="67"/>
  <c r="BC510" i="67"/>
  <c r="BD510" i="67"/>
  <c r="AX397" i="67"/>
  <c r="AY397" i="67"/>
  <c r="BD463" i="67"/>
  <c r="BC463" i="67"/>
  <c r="AY218" i="67"/>
  <c r="AX218" i="67"/>
  <c r="BH37" i="67"/>
  <c r="BI37" i="67"/>
  <c r="AY374" i="67"/>
  <c r="AX374" i="67"/>
  <c r="BD274" i="67"/>
  <c r="BC274" i="67"/>
  <c r="AX270" i="67"/>
  <c r="AY270" i="67"/>
  <c r="BF48" i="67"/>
  <c r="BG48" i="67"/>
  <c r="AY338" i="67"/>
  <c r="AX338" i="67"/>
  <c r="AX488" i="67"/>
  <c r="AY488" i="67"/>
  <c r="BE216" i="67"/>
  <c r="BA216" i="67"/>
  <c r="BB216" i="67"/>
  <c r="BA467" i="67"/>
  <c r="BB467" i="67"/>
  <c r="BE467" i="67"/>
  <c r="BB296" i="67"/>
  <c r="BE296" i="67"/>
  <c r="BA296" i="67"/>
  <c r="AY416" i="67"/>
  <c r="AX416" i="67"/>
  <c r="AY103" i="67"/>
  <c r="AX103" i="67"/>
  <c r="BD67" i="67"/>
  <c r="BC67" i="67"/>
  <c r="AY75" i="67"/>
  <c r="AX75" i="67"/>
  <c r="BC28" i="67"/>
  <c r="BD28" i="67"/>
  <c r="AX364" i="67"/>
  <c r="AY364" i="67"/>
  <c r="BE47" i="67"/>
  <c r="BA47" i="67"/>
  <c r="BB47" i="67"/>
  <c r="BE319" i="67"/>
  <c r="BA319" i="67"/>
  <c r="BB319" i="67"/>
  <c r="AX327" i="67"/>
  <c r="AY327" i="67"/>
  <c r="BE307" i="67"/>
  <c r="BA307" i="67"/>
  <c r="BB307" i="67"/>
  <c r="AX40" i="67"/>
  <c r="AY40" i="67"/>
  <c r="BH66" i="67"/>
  <c r="BI66" i="67"/>
  <c r="BF314" i="67"/>
  <c r="BG314" i="67"/>
  <c r="BE361" i="67"/>
  <c r="BB361" i="67"/>
  <c r="BA361" i="67"/>
  <c r="BA503" i="67"/>
  <c r="BB503" i="67"/>
  <c r="BE503" i="67"/>
  <c r="BE178" i="67"/>
  <c r="BB178" i="67"/>
  <c r="BA178" i="67"/>
  <c r="BE151" i="67"/>
  <c r="BA151" i="67"/>
  <c r="BB151" i="67"/>
  <c r="BE341" i="67"/>
  <c r="BB341" i="67"/>
  <c r="BA341" i="67"/>
  <c r="BA428" i="67"/>
  <c r="BB428" i="67"/>
  <c r="BE428" i="67"/>
  <c r="BC17" i="67"/>
  <c r="BD17" i="67"/>
  <c r="BA497" i="67"/>
  <c r="BB497" i="67"/>
  <c r="BE497" i="67"/>
  <c r="BB200" i="67"/>
  <c r="BA200" i="67"/>
  <c r="BE200" i="67"/>
  <c r="BG382" i="67"/>
  <c r="BF382" i="67"/>
  <c r="AX250" i="67"/>
  <c r="AY250" i="67"/>
  <c r="BE470" i="67"/>
  <c r="BA470" i="67"/>
  <c r="BB470" i="67"/>
  <c r="BA131" i="67"/>
  <c r="BB131" i="67"/>
  <c r="BE131" i="67"/>
  <c r="BH57" i="67"/>
  <c r="BI57" i="67"/>
  <c r="BD185" i="67"/>
  <c r="BC185" i="67"/>
  <c r="AY323" i="67"/>
  <c r="AX323" i="67"/>
  <c r="AX485" i="67"/>
  <c r="AY485" i="67"/>
  <c r="AY275" i="67"/>
  <c r="AX275" i="67"/>
  <c r="BE240" i="67"/>
  <c r="BB240" i="67"/>
  <c r="BA240" i="67"/>
  <c r="BH6" i="67"/>
  <c r="BI6" i="67"/>
  <c r="AX195" i="67"/>
  <c r="AY195" i="67"/>
  <c r="BE391" i="67"/>
  <c r="BA391" i="67"/>
  <c r="BB391" i="67"/>
  <c r="BA348" i="67"/>
  <c r="BB348" i="67"/>
  <c r="BE348" i="67"/>
  <c r="AY383" i="67"/>
  <c r="AX383" i="67"/>
  <c r="BE313" i="67"/>
  <c r="BA313" i="67"/>
  <c r="BB313" i="67"/>
  <c r="BA336" i="67"/>
  <c r="BB336" i="67"/>
  <c r="BE336" i="67"/>
  <c r="BC299" i="67"/>
  <c r="BD299" i="67"/>
  <c r="BC152" i="67"/>
  <c r="BD152" i="67"/>
  <c r="BE329" i="67"/>
  <c r="BB329" i="67"/>
  <c r="BA329" i="67"/>
  <c r="BA345" i="67"/>
  <c r="BB345" i="67"/>
  <c r="BE345" i="67"/>
  <c r="BC36" i="67"/>
  <c r="BD36" i="67"/>
  <c r="BA183" i="67"/>
  <c r="BB183" i="67"/>
  <c r="BE183" i="67"/>
  <c r="AX479" i="67"/>
  <c r="AY479" i="67"/>
  <c r="AX21" i="67"/>
  <c r="AY21" i="67"/>
  <c r="AY246" i="67"/>
  <c r="AX246" i="67"/>
  <c r="AX311" i="67"/>
  <c r="AY311" i="67"/>
  <c r="BA385" i="67"/>
  <c r="BB385" i="67"/>
  <c r="BE385" i="67"/>
  <c r="BG486" i="67"/>
  <c r="BF486" i="67"/>
  <c r="BA254" i="67"/>
  <c r="BE254" i="67"/>
  <c r="BB254" i="67"/>
  <c r="BE87" i="67"/>
  <c r="BA87" i="67"/>
  <c r="BB87" i="67"/>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2" i="6"/>
  <c r="BK309" i="65" l="1"/>
  <c r="BK118" i="65"/>
  <c r="BK124" i="65"/>
  <c r="BK417" i="65"/>
  <c r="BK87" i="65"/>
  <c r="BK61" i="65"/>
  <c r="BK101" i="65"/>
  <c r="BK288" i="65"/>
  <c r="BF125" i="64"/>
  <c r="BF119" i="64"/>
  <c r="BF140" i="64"/>
  <c r="BF100" i="64"/>
  <c r="BF224" i="64"/>
  <c r="BF244" i="64"/>
  <c r="BF207" i="64"/>
  <c r="BF64" i="64"/>
  <c r="BF113" i="64"/>
  <c r="BF70" i="64"/>
  <c r="BF47" i="64"/>
  <c r="BF139" i="64"/>
  <c r="BF205" i="64"/>
  <c r="BF145" i="64"/>
  <c r="BF223" i="64"/>
  <c r="BF256" i="64"/>
  <c r="BF131" i="64"/>
  <c r="BF82" i="64"/>
  <c r="BF137" i="63"/>
  <c r="BF213" i="63"/>
  <c r="BF240" i="63"/>
  <c r="BF47" i="63"/>
  <c r="BF257" i="62"/>
  <c r="BF232" i="62"/>
  <c r="BF34" i="62"/>
  <c r="BF168" i="62"/>
  <c r="BF7" i="62"/>
  <c r="BF230" i="62"/>
  <c r="BF145" i="62"/>
  <c r="BF95" i="62"/>
  <c r="BF44" i="62"/>
  <c r="BF73" i="62"/>
  <c r="BF126" i="62"/>
  <c r="BF235" i="62"/>
  <c r="BF135" i="62"/>
  <c r="BF37" i="62"/>
  <c r="BF67" i="62"/>
  <c r="BF212" i="62"/>
  <c r="BF19" i="62"/>
  <c r="BF76" i="62"/>
  <c r="BF146" i="62"/>
  <c r="BF47" i="62"/>
  <c r="BF13" i="62"/>
  <c r="BF31" i="62"/>
  <c r="BF10" i="62"/>
  <c r="BF115" i="62"/>
  <c r="BF249" i="62"/>
  <c r="BF246" i="62"/>
  <c r="BF242" i="62"/>
  <c r="BF252" i="62"/>
  <c r="BF171" i="62"/>
  <c r="BF70" i="62"/>
  <c r="BF64" i="62"/>
  <c r="BF50" i="62"/>
  <c r="BF28" i="62"/>
  <c r="BF25" i="62"/>
  <c r="BF112" i="62"/>
  <c r="BF138" i="62"/>
  <c r="BF104" i="62"/>
  <c r="BF106" i="62"/>
  <c r="BF223" i="62"/>
  <c r="BF217" i="62"/>
  <c r="BF174" i="62"/>
  <c r="BF79" i="62"/>
  <c r="BF238" i="62"/>
  <c r="BF58" i="62"/>
  <c r="BF92" i="62"/>
  <c r="BF192" i="62"/>
  <c r="BF80" i="62"/>
  <c r="BH274" i="65"/>
  <c r="BK274" i="65" s="1"/>
  <c r="BI274" i="65"/>
  <c r="BH87" i="65"/>
  <c r="BI87" i="65"/>
  <c r="BI487" i="65"/>
  <c r="BH487" i="65"/>
  <c r="BK487" i="65" s="1"/>
  <c r="BI81" i="65"/>
  <c r="BH81" i="65"/>
  <c r="BK81" i="65" s="1"/>
  <c r="BH109" i="65"/>
  <c r="BK109" i="65" s="1"/>
  <c r="BI109" i="65"/>
  <c r="BI291" i="65"/>
  <c r="BH291" i="65"/>
  <c r="BK291" i="65" s="1"/>
  <c r="BH247" i="65"/>
  <c r="BK247" i="65" s="1"/>
  <c r="BI247" i="65"/>
  <c r="BH195" i="65"/>
  <c r="BK195" i="65" s="1"/>
  <c r="BI195" i="65"/>
  <c r="BI93" i="65"/>
  <c r="BH93" i="65"/>
  <c r="BK93" i="65" s="1"/>
  <c r="BH276" i="65"/>
  <c r="BK276" i="65" s="1"/>
  <c r="BI276" i="65"/>
  <c r="BH364" i="65"/>
  <c r="BK364" i="65" s="1"/>
  <c r="BI364" i="65"/>
  <c r="BI101" i="65"/>
  <c r="BH101" i="65"/>
  <c r="BI355" i="65"/>
  <c r="BH355" i="65"/>
  <c r="BK355" i="65" s="1"/>
  <c r="BI380" i="65"/>
  <c r="BH380" i="65"/>
  <c r="BK380" i="65" s="1"/>
  <c r="BH219" i="65"/>
  <c r="BK219" i="65" s="1"/>
  <c r="BI219" i="65"/>
  <c r="BI268" i="65"/>
  <c r="BH268" i="65"/>
  <c r="BK268" i="65" s="1"/>
  <c r="BI370" i="65"/>
  <c r="BH370" i="65"/>
  <c r="BK370" i="65" s="1"/>
  <c r="BI288" i="65"/>
  <c r="BH288" i="65"/>
  <c r="BH111" i="65"/>
  <c r="BK111" i="65" s="1"/>
  <c r="BI111" i="65"/>
  <c r="BH79" i="65"/>
  <c r="BK79" i="65" s="1"/>
  <c r="BI79" i="65"/>
  <c r="BI430" i="65"/>
  <c r="BH430" i="65"/>
  <c r="BK430" i="65" s="1"/>
  <c r="BH441" i="65"/>
  <c r="BK441" i="65" s="1"/>
  <c r="BI441" i="65"/>
  <c r="BH362" i="65"/>
  <c r="BK362" i="65" s="1"/>
  <c r="BI362" i="65"/>
  <c r="BI91" i="65"/>
  <c r="BH91" i="65"/>
  <c r="BK91" i="65" s="1"/>
  <c r="BI351" i="65"/>
  <c r="BH351" i="65"/>
  <c r="BK351" i="65" s="1"/>
  <c r="BI61" i="65"/>
  <c r="BH61" i="65"/>
  <c r="BH138" i="65"/>
  <c r="BK138" i="65" s="1"/>
  <c r="BI138" i="65"/>
  <c r="BH442" i="65"/>
  <c r="BK442" i="65" s="1"/>
  <c r="BI442" i="65"/>
  <c r="BH171" i="65"/>
  <c r="BK171" i="65" s="1"/>
  <c r="BI171" i="65"/>
  <c r="BI57" i="65"/>
  <c r="BH57" i="65"/>
  <c r="BK57" i="65" s="1"/>
  <c r="BI211" i="65"/>
  <c r="BH211" i="65"/>
  <c r="BK211" i="65" s="1"/>
  <c r="BI128" i="65"/>
  <c r="BH128" i="65"/>
  <c r="BK128" i="65" s="1"/>
  <c r="BH499" i="65"/>
  <c r="BK499" i="65" s="1"/>
  <c r="BI499" i="65"/>
  <c r="BH278" i="65"/>
  <c r="BK278" i="65" s="1"/>
  <c r="BI278" i="65"/>
  <c r="BI69" i="65"/>
  <c r="BH69" i="65"/>
  <c r="BK69" i="65" s="1"/>
  <c r="BI450" i="65"/>
  <c r="BH450" i="65"/>
  <c r="BK450" i="65" s="1"/>
  <c r="BH313" i="65"/>
  <c r="BK313" i="65" s="1"/>
  <c r="BI313" i="65"/>
  <c r="BI489" i="65"/>
  <c r="BH489" i="65"/>
  <c r="BK489" i="65" s="1"/>
  <c r="BH491" i="65"/>
  <c r="BK491" i="65" s="1"/>
  <c r="BI491" i="65"/>
  <c r="BI294" i="65"/>
  <c r="BH294" i="65"/>
  <c r="BK294" i="65" s="1"/>
  <c r="BH280" i="65"/>
  <c r="BK280" i="65" s="1"/>
  <c r="BI280" i="65"/>
  <c r="BI478" i="65"/>
  <c r="BH478" i="65"/>
  <c r="BK478" i="65" s="1"/>
  <c r="BH154" i="65"/>
  <c r="BK154" i="65" s="1"/>
  <c r="BI154" i="65"/>
  <c r="BH202" i="65"/>
  <c r="BK202" i="65" s="1"/>
  <c r="BI202" i="65"/>
  <c r="BH174" i="65"/>
  <c r="BK174" i="65" s="1"/>
  <c r="BI174" i="65"/>
  <c r="BI484" i="65"/>
  <c r="BH484" i="65"/>
  <c r="BK484" i="65" s="1"/>
  <c r="BH463" i="65"/>
  <c r="BK463" i="65" s="1"/>
  <c r="BI463" i="65"/>
  <c r="BI420" i="65"/>
  <c r="BH420" i="65"/>
  <c r="BK420" i="65" s="1"/>
  <c r="BH188" i="65"/>
  <c r="BK188" i="65" s="1"/>
  <c r="BI188" i="65"/>
  <c r="BI419" i="65"/>
  <c r="BH419" i="65"/>
  <c r="BK419" i="65" s="1"/>
  <c r="BI428" i="65"/>
  <c r="BH428" i="65"/>
  <c r="BK428" i="65" s="1"/>
  <c r="BI340" i="65"/>
  <c r="BH340" i="65"/>
  <c r="BK340" i="65" s="1"/>
  <c r="BH200" i="65"/>
  <c r="BK200" i="65" s="1"/>
  <c r="BI200" i="65"/>
  <c r="BH162" i="65"/>
  <c r="BK162" i="65" s="1"/>
  <c r="BI162" i="65"/>
  <c r="BI312" i="65"/>
  <c r="BH312" i="65"/>
  <c r="BK312" i="65" s="1"/>
  <c r="BI447" i="65"/>
  <c r="BH447" i="65"/>
  <c r="BK447" i="65" s="1"/>
  <c r="BH196" i="65"/>
  <c r="BK196" i="65" s="1"/>
  <c r="BI196" i="65"/>
  <c r="BI404" i="65"/>
  <c r="BH404" i="65"/>
  <c r="BK404" i="65" s="1"/>
  <c r="BH158" i="65"/>
  <c r="BK158" i="65" s="1"/>
  <c r="BI158" i="65"/>
  <c r="BI449" i="65"/>
  <c r="BH449" i="65"/>
  <c r="BK449" i="65" s="1"/>
  <c r="BI401" i="65"/>
  <c r="BH401" i="65"/>
  <c r="BK401" i="65" s="1"/>
  <c r="BH451" i="65"/>
  <c r="BK451" i="65" s="1"/>
  <c r="BI451" i="65"/>
  <c r="BI424" i="65"/>
  <c r="BH424" i="65"/>
  <c r="BK424" i="65" s="1"/>
  <c r="BI412" i="65"/>
  <c r="BH412" i="65"/>
  <c r="BK412" i="65" s="1"/>
  <c r="BH198" i="65"/>
  <c r="BK198" i="65" s="1"/>
  <c r="BI198" i="65"/>
  <c r="BH267" i="65"/>
  <c r="BK267" i="65" s="1"/>
  <c r="BI267" i="65"/>
  <c r="BH455" i="65"/>
  <c r="BK455" i="65" s="1"/>
  <c r="BI455" i="65"/>
  <c r="BI403" i="65"/>
  <c r="BH403" i="65"/>
  <c r="BK403" i="65" s="1"/>
  <c r="BI413" i="65"/>
  <c r="BH413" i="65"/>
  <c r="BK413" i="65" s="1"/>
  <c r="BH130" i="65"/>
  <c r="BK130" i="65" s="1"/>
  <c r="BI130" i="65"/>
  <c r="BH309" i="65"/>
  <c r="BI309" i="65"/>
  <c r="BI303" i="65"/>
  <c r="BH303" i="65"/>
  <c r="BK303" i="65" s="1"/>
  <c r="BH473" i="65"/>
  <c r="BK473" i="65" s="1"/>
  <c r="BI473" i="65"/>
  <c r="BH485" i="65"/>
  <c r="BK485" i="65" s="1"/>
  <c r="BI485" i="65"/>
  <c r="BI503" i="65"/>
  <c r="BH503" i="65"/>
  <c r="BK503" i="65" s="1"/>
  <c r="BI323" i="65"/>
  <c r="BH323" i="65"/>
  <c r="BK323" i="65" s="1"/>
  <c r="BI504" i="65"/>
  <c r="BH504" i="65"/>
  <c r="BK504" i="65" s="1"/>
  <c r="BH317" i="65"/>
  <c r="BK317" i="65" s="1"/>
  <c r="BI317" i="65"/>
  <c r="BH509" i="65"/>
  <c r="BK509" i="65" s="1"/>
  <c r="BI509" i="65"/>
  <c r="BI122" i="65"/>
  <c r="BH122" i="65"/>
  <c r="BK122" i="65" s="1"/>
  <c r="BH483" i="65"/>
  <c r="BI483" i="65"/>
  <c r="BK483" i="65" s="1"/>
  <c r="BI116" i="65"/>
  <c r="BH116" i="65"/>
  <c r="BK116" i="65" s="1"/>
  <c r="BH349" i="65"/>
  <c r="BK349" i="65" s="1"/>
  <c r="BI349" i="65"/>
  <c r="BI112" i="65"/>
  <c r="BH112" i="65"/>
  <c r="BK112" i="65" s="1"/>
  <c r="BH325" i="65"/>
  <c r="BK325" i="65" s="1"/>
  <c r="BI325" i="65"/>
  <c r="BI118" i="65"/>
  <c r="BH118" i="65"/>
  <c r="BH477" i="65"/>
  <c r="BK477" i="65" s="1"/>
  <c r="BI477" i="65"/>
  <c r="BI353" i="65"/>
  <c r="BH353" i="65"/>
  <c r="BK353" i="65" s="1"/>
  <c r="BI335" i="65"/>
  <c r="BH335" i="65"/>
  <c r="BK335" i="65" s="1"/>
  <c r="BI126" i="65"/>
  <c r="BH126" i="65"/>
  <c r="BK126" i="65" s="1"/>
  <c r="BI114" i="65"/>
  <c r="BH114" i="65"/>
  <c r="BK114" i="65" s="1"/>
  <c r="BI292" i="65"/>
  <c r="BH292" i="65"/>
  <c r="BK292" i="65" s="1"/>
  <c r="BI507" i="65"/>
  <c r="BH507" i="65"/>
  <c r="BK507" i="65" s="1"/>
  <c r="BI405" i="65"/>
  <c r="BH405" i="65"/>
  <c r="BK405" i="65" s="1"/>
  <c r="BI508" i="65"/>
  <c r="BH508" i="65"/>
  <c r="BK508" i="65" s="1"/>
  <c r="BH136" i="65"/>
  <c r="BK136" i="65" s="1"/>
  <c r="BI136" i="65"/>
  <c r="BI326" i="65"/>
  <c r="BH326" i="65"/>
  <c r="BK326" i="65" s="1"/>
  <c r="BI400" i="65"/>
  <c r="BH400" i="65"/>
  <c r="BK400" i="65" s="1"/>
  <c r="BI429" i="65"/>
  <c r="BH429" i="65"/>
  <c r="BK429" i="65" s="1"/>
  <c r="BH194" i="65"/>
  <c r="BK194" i="65" s="1"/>
  <c r="BI194" i="65"/>
  <c r="BH166" i="65"/>
  <c r="BK166" i="65" s="1"/>
  <c r="BI166" i="65"/>
  <c r="BI421" i="65"/>
  <c r="BH421" i="65"/>
  <c r="BK421" i="65" s="1"/>
  <c r="BI406" i="65"/>
  <c r="BH406" i="65"/>
  <c r="BK406" i="65" s="1"/>
  <c r="BH178" i="65"/>
  <c r="BK178" i="65" s="1"/>
  <c r="BI178" i="65"/>
  <c r="BH459" i="65"/>
  <c r="BK459" i="65" s="1"/>
  <c r="BI459" i="65"/>
  <c r="BH182" i="65"/>
  <c r="BK182" i="65" s="1"/>
  <c r="BI182" i="65"/>
  <c r="BI346" i="65"/>
  <c r="BH346" i="65"/>
  <c r="BK346" i="65" s="1"/>
  <c r="BI414" i="65"/>
  <c r="BH414" i="65"/>
  <c r="BK414" i="65" s="1"/>
  <c r="BI31" i="65"/>
  <c r="BH31" i="65"/>
  <c r="BK31" i="65" s="1"/>
  <c r="BI352" i="65"/>
  <c r="BH352" i="65"/>
  <c r="BK352" i="65" s="1"/>
  <c r="BH192" i="65"/>
  <c r="BK192" i="65" s="1"/>
  <c r="BI192" i="65"/>
  <c r="BH150" i="65"/>
  <c r="BK150" i="65" s="1"/>
  <c r="BI150" i="65"/>
  <c r="BH469" i="65"/>
  <c r="BK469" i="65" s="1"/>
  <c r="BI469" i="65"/>
  <c r="BI445" i="65"/>
  <c r="BH445" i="65"/>
  <c r="BK445" i="65" s="1"/>
  <c r="BI415" i="65"/>
  <c r="BH415" i="65"/>
  <c r="BK415" i="65" s="1"/>
  <c r="BI417" i="65"/>
  <c r="BH417" i="65"/>
  <c r="BI285" i="65"/>
  <c r="BH285" i="65"/>
  <c r="BK285" i="65" s="1"/>
  <c r="BH134" i="65"/>
  <c r="BK134" i="65" s="1"/>
  <c r="BI134" i="65"/>
  <c r="BI426" i="65"/>
  <c r="BH426" i="65"/>
  <c r="BK426" i="65" s="1"/>
  <c r="BH337" i="65"/>
  <c r="BK337" i="65" s="1"/>
  <c r="BI337" i="65"/>
  <c r="BI284" i="65"/>
  <c r="BH284" i="65"/>
  <c r="BK284" i="65" s="1"/>
  <c r="BI505" i="65"/>
  <c r="BH505" i="65"/>
  <c r="BK505" i="65" s="1"/>
  <c r="BI444" i="65"/>
  <c r="BH444" i="65"/>
  <c r="BK444" i="65" s="1"/>
  <c r="BI296" i="65"/>
  <c r="BH296" i="65"/>
  <c r="BK296" i="65" s="1"/>
  <c r="BI501" i="65"/>
  <c r="BH501" i="65"/>
  <c r="BK501" i="65" s="1"/>
  <c r="BI9" i="65"/>
  <c r="BH9" i="65"/>
  <c r="BK9" i="65" s="1"/>
  <c r="BI341" i="65"/>
  <c r="BH341" i="65"/>
  <c r="BK341" i="65" s="1"/>
  <c r="BI63" i="65"/>
  <c r="BH63" i="65"/>
  <c r="BK63" i="65" s="1"/>
  <c r="BI333" i="65"/>
  <c r="BH333" i="65"/>
  <c r="BK333" i="65" s="1"/>
  <c r="BH319" i="65"/>
  <c r="BK319" i="65" s="1"/>
  <c r="BI319" i="65"/>
  <c r="BI124" i="65"/>
  <c r="BH124" i="65"/>
  <c r="BI120" i="65"/>
  <c r="BH120" i="65"/>
  <c r="BK120" i="65" s="1"/>
  <c r="BI411" i="65"/>
  <c r="BH411" i="65"/>
  <c r="BK411" i="65" s="1"/>
  <c r="BI23" i="65"/>
  <c r="BH23" i="65"/>
  <c r="BK23" i="65" s="1"/>
  <c r="BI402" i="65"/>
  <c r="BH402" i="65"/>
  <c r="BK402" i="65" s="1"/>
  <c r="BI422" i="65"/>
  <c r="BH422" i="65"/>
  <c r="BK422" i="65" s="1"/>
  <c r="BH186" i="65"/>
  <c r="BK186" i="65" s="1"/>
  <c r="BI186" i="65"/>
  <c r="BH170" i="65"/>
  <c r="BK170" i="65" s="1"/>
  <c r="BI170" i="65"/>
  <c r="BI472" i="65"/>
  <c r="BH472" i="65"/>
  <c r="BK472" i="65" s="1"/>
  <c r="BH152" i="65"/>
  <c r="BK152" i="65" s="1"/>
  <c r="BI152" i="65"/>
  <c r="BI427" i="65"/>
  <c r="BH427" i="65"/>
  <c r="BK427" i="65" s="1"/>
  <c r="BI490" i="65"/>
  <c r="BH490" i="65"/>
  <c r="BK490" i="65" s="1"/>
  <c r="BI416" i="65"/>
  <c r="BH416" i="65"/>
  <c r="BK416" i="65" s="1"/>
  <c r="BI408" i="65"/>
  <c r="BH408" i="65"/>
  <c r="BK408" i="65" s="1"/>
  <c r="BI410" i="65"/>
  <c r="BH410" i="65"/>
  <c r="BK410" i="65" s="1"/>
  <c r="BH263" i="65"/>
  <c r="BK263" i="65" s="1"/>
  <c r="BI263" i="65"/>
  <c r="BI418" i="65"/>
  <c r="BH418" i="65"/>
  <c r="BK418" i="65" s="1"/>
  <c r="BI425" i="65"/>
  <c r="BH425" i="65"/>
  <c r="BK425" i="65" s="1"/>
  <c r="BI334" i="65"/>
  <c r="BH334" i="65"/>
  <c r="BK334" i="65" s="1"/>
  <c r="BH190" i="65"/>
  <c r="BK190" i="65" s="1"/>
  <c r="BI190" i="65"/>
  <c r="BI407" i="65"/>
  <c r="BH407" i="65"/>
  <c r="BK407" i="65" s="1"/>
  <c r="BI409" i="65"/>
  <c r="BH409" i="65"/>
  <c r="BK409" i="65" s="1"/>
  <c r="BI297" i="65"/>
  <c r="BH297" i="65"/>
  <c r="BK297" i="65" s="1"/>
  <c r="BI423" i="65"/>
  <c r="BH423" i="65"/>
  <c r="BK423" i="65" s="1"/>
  <c r="AY183" i="66"/>
  <c r="AX183" i="66"/>
  <c r="BB183" i="66"/>
  <c r="BE183" i="66"/>
  <c r="BA183" i="66"/>
  <c r="BI225" i="66"/>
  <c r="BH225" i="66"/>
  <c r="BK225" i="66" s="1"/>
  <c r="BH477" i="66"/>
  <c r="BK477" i="66" s="1"/>
  <c r="BI477" i="66"/>
  <c r="BE59" i="67"/>
  <c r="BA59" i="67"/>
  <c r="BB59" i="67"/>
  <c r="AX59" i="67"/>
  <c r="AY59" i="67"/>
  <c r="BF173" i="66"/>
  <c r="BG173" i="66"/>
  <c r="BD169" i="66"/>
  <c r="BC169" i="66"/>
  <c r="BD181" i="66"/>
  <c r="BC181" i="66"/>
  <c r="BD479" i="66"/>
  <c r="BC479" i="66"/>
  <c r="BF169" i="66"/>
  <c r="BG169" i="66"/>
  <c r="BF479" i="66"/>
  <c r="BG479" i="66"/>
  <c r="BF181" i="66"/>
  <c r="BG181" i="66"/>
  <c r="BC173" i="66"/>
  <c r="BD173" i="66"/>
  <c r="BD449" i="66"/>
  <c r="BC449" i="66"/>
  <c r="BC417" i="66"/>
  <c r="BD417" i="66"/>
  <c r="BD433" i="66"/>
  <c r="BC433" i="66"/>
  <c r="BF449" i="66"/>
  <c r="BG449" i="66"/>
  <c r="BF165" i="66"/>
  <c r="BG165" i="66"/>
  <c r="BH441" i="66"/>
  <c r="BK441" i="66" s="1"/>
  <c r="BI441" i="66"/>
  <c r="BG417" i="66"/>
  <c r="BF417" i="66"/>
  <c r="BF433" i="66"/>
  <c r="BG433" i="66"/>
  <c r="BD437" i="66"/>
  <c r="BC437" i="66"/>
  <c r="BF411" i="66"/>
  <c r="BG411" i="66"/>
  <c r="BD165" i="66"/>
  <c r="BC165" i="66"/>
  <c r="BF437" i="66"/>
  <c r="BG437" i="66"/>
  <c r="BC411" i="66"/>
  <c r="BD411" i="66"/>
  <c r="BC503" i="66"/>
  <c r="BD503" i="66"/>
  <c r="BC271" i="66"/>
  <c r="BD271" i="66"/>
  <c r="BF232" i="66"/>
  <c r="BG232" i="66"/>
  <c r="AY500" i="66"/>
  <c r="AX500" i="66"/>
  <c r="BC277" i="66"/>
  <c r="BD277" i="66"/>
  <c r="BH59" i="66"/>
  <c r="BK59" i="66" s="1"/>
  <c r="BI59" i="66"/>
  <c r="BD511" i="66"/>
  <c r="BC511" i="66"/>
  <c r="BD7" i="66"/>
  <c r="BC7" i="66"/>
  <c r="BF196" i="66"/>
  <c r="BG196" i="66"/>
  <c r="BI262" i="66"/>
  <c r="BH262" i="66"/>
  <c r="BK262" i="66" s="1"/>
  <c r="AX418" i="66"/>
  <c r="AY418" i="66"/>
  <c r="BI80" i="66"/>
  <c r="BH80" i="66"/>
  <c r="BK80" i="66" s="1"/>
  <c r="AX81" i="66"/>
  <c r="AY81" i="66"/>
  <c r="BH58" i="66"/>
  <c r="BK58" i="66" s="1"/>
  <c r="BI58" i="66"/>
  <c r="AX412" i="66"/>
  <c r="AY412" i="66"/>
  <c r="BF176" i="66"/>
  <c r="BG176" i="66"/>
  <c r="BC247" i="66"/>
  <c r="BD247" i="66"/>
  <c r="BD107" i="66"/>
  <c r="BC107" i="66"/>
  <c r="AY245" i="66"/>
  <c r="AX245" i="66"/>
  <c r="BC507" i="66"/>
  <c r="BD507" i="66"/>
  <c r="BH112" i="66"/>
  <c r="BK112" i="66" s="1"/>
  <c r="BI112" i="66"/>
  <c r="BG462" i="66"/>
  <c r="BF462" i="66"/>
  <c r="BH88" i="66"/>
  <c r="BK88" i="66" s="1"/>
  <c r="BI88" i="66"/>
  <c r="BF482" i="66"/>
  <c r="BG482" i="66"/>
  <c r="BG354" i="66"/>
  <c r="BF354" i="66"/>
  <c r="BA474" i="66"/>
  <c r="BE474" i="66"/>
  <c r="BB474" i="66"/>
  <c r="BC232" i="66"/>
  <c r="BD232" i="66"/>
  <c r="BH154" i="66"/>
  <c r="BK154" i="66" s="1"/>
  <c r="BI154" i="66"/>
  <c r="BC241" i="66"/>
  <c r="BD241" i="66"/>
  <c r="BI333" i="66"/>
  <c r="BH333" i="66"/>
  <c r="BD459" i="66"/>
  <c r="BC459" i="66"/>
  <c r="BA500" i="66"/>
  <c r="BE500" i="66"/>
  <c r="BB500" i="66"/>
  <c r="BA249" i="66"/>
  <c r="BE249" i="66"/>
  <c r="BB249" i="66"/>
  <c r="BF370" i="66"/>
  <c r="BG370" i="66"/>
  <c r="BF339" i="66"/>
  <c r="BG339" i="66"/>
  <c r="AX494" i="66"/>
  <c r="AY494" i="66"/>
  <c r="BI62" i="66"/>
  <c r="BH62" i="66"/>
  <c r="BK62" i="66" s="1"/>
  <c r="AY286" i="66"/>
  <c r="AX286" i="66"/>
  <c r="AX485" i="66"/>
  <c r="AY485" i="66"/>
  <c r="BH34" i="66"/>
  <c r="BI34" i="66"/>
  <c r="AX306" i="66"/>
  <c r="AY306" i="66"/>
  <c r="BF300" i="66"/>
  <c r="BG300" i="66"/>
  <c r="AX75" i="66"/>
  <c r="AY75" i="66"/>
  <c r="BG395" i="66"/>
  <c r="BF395" i="66"/>
  <c r="BC327" i="66"/>
  <c r="BD327" i="66"/>
  <c r="BA193" i="66"/>
  <c r="BE193" i="66"/>
  <c r="BB193" i="66"/>
  <c r="AY272" i="66"/>
  <c r="AX272" i="66"/>
  <c r="BI263" i="66"/>
  <c r="BH263" i="66"/>
  <c r="BK263" i="66" s="1"/>
  <c r="BF335" i="66"/>
  <c r="BG335" i="66"/>
  <c r="BD349" i="66"/>
  <c r="BC349" i="66"/>
  <c r="AX67" i="66"/>
  <c r="AY67" i="66"/>
  <c r="BC269" i="66"/>
  <c r="BD269" i="66"/>
  <c r="AX23" i="66"/>
  <c r="AY23" i="66"/>
  <c r="BH138" i="66"/>
  <c r="BK138" i="66" s="1"/>
  <c r="BI138" i="66"/>
  <c r="BD352" i="66"/>
  <c r="BC352" i="66"/>
  <c r="AX504" i="66"/>
  <c r="AY504" i="66"/>
  <c r="BF235" i="66"/>
  <c r="BG235" i="66"/>
  <c r="BC464" i="66"/>
  <c r="BD464" i="66"/>
  <c r="BE221" i="66"/>
  <c r="BB221" i="66"/>
  <c r="BA221" i="66"/>
  <c r="AX261" i="66"/>
  <c r="AY261" i="66"/>
  <c r="BB57" i="66"/>
  <c r="BA57" i="66"/>
  <c r="BE57" i="66"/>
  <c r="BD28" i="66"/>
  <c r="BC28" i="66"/>
  <c r="BI341" i="66"/>
  <c r="BH341" i="66"/>
  <c r="BK341" i="66" s="1"/>
  <c r="BE237" i="66"/>
  <c r="BB237" i="66"/>
  <c r="BA237" i="66"/>
  <c r="BB330" i="66"/>
  <c r="BE330" i="66"/>
  <c r="BA330" i="66"/>
  <c r="BH108" i="66"/>
  <c r="BK108" i="66" s="1"/>
  <c r="BI108" i="66"/>
  <c r="BC22" i="66"/>
  <c r="BD22" i="66"/>
  <c r="BF493" i="66"/>
  <c r="BG493" i="66"/>
  <c r="BD422" i="66"/>
  <c r="BC422" i="66"/>
  <c r="AY278" i="66"/>
  <c r="AX278" i="66"/>
  <c r="BB123" i="66"/>
  <c r="BA123" i="66"/>
  <c r="BE123" i="66"/>
  <c r="AX119" i="66"/>
  <c r="AY119" i="66"/>
  <c r="AY363" i="66"/>
  <c r="AX363" i="66"/>
  <c r="BG295" i="66"/>
  <c r="BF295" i="66"/>
  <c r="BH47" i="66"/>
  <c r="BK47" i="66" s="1"/>
  <c r="BI47" i="66"/>
  <c r="BG14" i="66"/>
  <c r="BF14" i="66"/>
  <c r="BG25" i="66"/>
  <c r="BF25" i="66"/>
  <c r="BH64" i="66"/>
  <c r="BK64" i="66" s="1"/>
  <c r="BI64" i="66"/>
  <c r="BH398" i="66"/>
  <c r="BK398" i="66" s="1"/>
  <c r="BI398" i="66"/>
  <c r="BG476" i="66"/>
  <c r="BF476" i="66"/>
  <c r="BH40" i="66"/>
  <c r="BK40" i="66" s="1"/>
  <c r="BI40" i="66"/>
  <c r="AX55" i="66"/>
  <c r="AY55" i="66"/>
  <c r="AY298" i="66"/>
  <c r="AX298" i="66"/>
  <c r="AX356" i="66"/>
  <c r="AY356" i="66"/>
  <c r="BF320" i="66"/>
  <c r="BG320" i="66"/>
  <c r="AX218" i="66"/>
  <c r="AY218" i="66"/>
  <c r="BF351" i="66"/>
  <c r="BG351" i="66"/>
  <c r="AX205" i="66"/>
  <c r="AY205" i="66"/>
  <c r="BH70" i="66"/>
  <c r="BK70" i="66" s="1"/>
  <c r="BI70" i="66"/>
  <c r="AX131" i="66"/>
  <c r="AY131" i="66"/>
  <c r="BI38" i="66"/>
  <c r="BH38" i="66"/>
  <c r="BK38" i="66" s="1"/>
  <c r="BH453" i="66"/>
  <c r="BK453" i="66" s="1"/>
  <c r="BI453" i="66"/>
  <c r="AX360" i="66"/>
  <c r="AY360" i="66"/>
  <c r="BC490" i="66"/>
  <c r="BD490" i="66"/>
  <c r="BI167" i="66"/>
  <c r="BH167" i="66"/>
  <c r="BK167" i="66" s="1"/>
  <c r="BD187" i="66"/>
  <c r="BC187" i="66"/>
  <c r="BC383" i="66"/>
  <c r="BD383" i="66"/>
  <c r="AY257" i="66"/>
  <c r="AX257" i="66"/>
  <c r="BB369" i="66"/>
  <c r="BE369" i="66"/>
  <c r="BA369" i="66"/>
  <c r="AX303" i="66"/>
  <c r="AY303" i="66"/>
  <c r="BF436" i="66"/>
  <c r="BG436" i="66"/>
  <c r="AY15" i="66"/>
  <c r="AX15" i="66"/>
  <c r="BF404" i="66"/>
  <c r="BG404" i="66"/>
  <c r="AY379" i="66"/>
  <c r="AX379" i="66"/>
  <c r="BE468" i="66"/>
  <c r="BA468" i="66"/>
  <c r="BB468" i="66"/>
  <c r="BD402" i="66"/>
  <c r="BC402" i="66"/>
  <c r="BF440" i="66"/>
  <c r="BG440" i="66"/>
  <c r="BB127" i="66"/>
  <c r="BA127" i="66"/>
  <c r="BE127" i="66"/>
  <c r="BG230" i="66"/>
  <c r="BF230" i="66"/>
  <c r="BC197" i="66"/>
  <c r="BD197" i="66"/>
  <c r="BD255" i="66"/>
  <c r="BC255" i="66"/>
  <c r="BI110" i="66"/>
  <c r="BH110" i="66"/>
  <c r="BK110" i="66" s="1"/>
  <c r="BC20" i="66"/>
  <c r="BD20" i="66"/>
  <c r="BD357" i="66"/>
  <c r="BC357" i="66"/>
  <c r="BB408" i="66"/>
  <c r="BA408" i="66"/>
  <c r="BE408" i="66"/>
  <c r="BI337" i="66"/>
  <c r="BH337" i="66"/>
  <c r="BK337" i="66" s="1"/>
  <c r="BG9" i="66"/>
  <c r="BF9" i="66"/>
  <c r="BF259" i="66"/>
  <c r="BG259" i="66"/>
  <c r="BG194" i="66"/>
  <c r="BF194" i="66"/>
  <c r="BF472" i="66"/>
  <c r="BG472" i="66"/>
  <c r="BE17" i="66"/>
  <c r="BA17" i="66"/>
  <c r="BB17" i="66"/>
  <c r="AY342" i="66"/>
  <c r="AX342" i="66"/>
  <c r="AX373" i="66"/>
  <c r="AY373" i="66"/>
  <c r="BI157" i="66"/>
  <c r="BH157" i="66"/>
  <c r="BK157" i="66" s="1"/>
  <c r="BI155" i="66"/>
  <c r="BH155" i="66"/>
  <c r="BK155" i="66" s="1"/>
  <c r="BA384" i="66"/>
  <c r="BE384" i="66"/>
  <c r="BB384" i="66"/>
  <c r="BF343" i="66"/>
  <c r="BG343" i="66"/>
  <c r="BI242" i="66"/>
  <c r="BH242" i="66"/>
  <c r="BK242" i="66" s="1"/>
  <c r="AY391" i="66"/>
  <c r="AX391" i="66"/>
  <c r="BB125" i="66"/>
  <c r="BA125" i="66"/>
  <c r="BE125" i="66"/>
  <c r="BH152" i="66"/>
  <c r="BK152" i="66" s="1"/>
  <c r="BI152" i="66"/>
  <c r="BI198" i="66"/>
  <c r="BH198" i="66"/>
  <c r="BK198" i="66" s="1"/>
  <c r="BF209" i="66"/>
  <c r="BG209" i="66"/>
  <c r="AX87" i="66"/>
  <c r="AY87" i="66"/>
  <c r="BH142" i="66"/>
  <c r="BK142" i="66" s="1"/>
  <c r="BI142" i="66"/>
  <c r="AX508" i="66"/>
  <c r="AY508" i="66"/>
  <c r="BD382" i="66"/>
  <c r="BC382" i="66"/>
  <c r="BC248" i="66"/>
  <c r="BD248" i="66"/>
  <c r="BI84" i="66"/>
  <c r="BH84" i="66"/>
  <c r="BK84" i="66" s="1"/>
  <c r="AY11" i="66"/>
  <c r="AX11" i="66"/>
  <c r="BC301" i="66"/>
  <c r="BD301" i="66"/>
  <c r="BD207" i="66"/>
  <c r="BC207" i="66"/>
  <c r="BB418" i="66"/>
  <c r="BA418" i="66"/>
  <c r="BE418" i="66"/>
  <c r="BG111" i="66"/>
  <c r="BF111" i="66"/>
  <c r="BB81" i="66"/>
  <c r="BA81" i="66"/>
  <c r="BE81" i="66"/>
  <c r="BB365" i="66"/>
  <c r="BA365" i="66"/>
  <c r="BE365" i="66"/>
  <c r="BD354" i="66"/>
  <c r="BC354" i="66"/>
  <c r="BC226" i="66"/>
  <c r="BD226" i="66"/>
  <c r="BC370" i="66"/>
  <c r="BD370" i="66"/>
  <c r="AX253" i="66"/>
  <c r="AY253" i="66"/>
  <c r="BB494" i="66"/>
  <c r="BE494" i="66"/>
  <c r="BA494" i="66"/>
  <c r="BC409" i="66"/>
  <c r="BD409" i="66"/>
  <c r="BI74" i="66"/>
  <c r="BH74" i="66"/>
  <c r="BK74" i="66" s="1"/>
  <c r="BC289" i="66"/>
  <c r="BD289" i="66"/>
  <c r="BC238" i="66"/>
  <c r="BD238" i="66"/>
  <c r="BD328" i="66"/>
  <c r="BC328" i="66"/>
  <c r="BA261" i="66"/>
  <c r="BE261" i="66"/>
  <c r="BB261" i="66"/>
  <c r="BF28" i="66"/>
  <c r="BG28" i="66"/>
  <c r="AY318" i="66"/>
  <c r="AX318" i="66"/>
  <c r="BB336" i="66"/>
  <c r="BA336" i="66"/>
  <c r="BE336" i="66"/>
  <c r="BC405" i="66"/>
  <c r="BD405" i="66"/>
  <c r="BB55" i="66"/>
  <c r="BA55" i="66"/>
  <c r="BE55" i="66"/>
  <c r="BH148" i="66"/>
  <c r="BK148" i="66" s="1"/>
  <c r="BI148" i="66"/>
  <c r="BD320" i="66"/>
  <c r="BC320" i="66"/>
  <c r="AX369" i="66"/>
  <c r="AY369" i="66"/>
  <c r="BI381" i="66"/>
  <c r="BH381" i="66"/>
  <c r="BK381" i="66" s="1"/>
  <c r="AX69" i="66"/>
  <c r="AY69" i="66"/>
  <c r="BI153" i="66"/>
  <c r="BH153" i="66"/>
  <c r="BK153" i="66" s="1"/>
  <c r="BD440" i="66"/>
  <c r="BC440" i="66"/>
  <c r="BC323" i="66"/>
  <c r="BD323" i="66"/>
  <c r="BC170" i="66"/>
  <c r="BD170" i="66"/>
  <c r="AX475" i="66"/>
  <c r="AY475" i="66"/>
  <c r="BB342" i="66"/>
  <c r="BE342" i="66"/>
  <c r="BA342" i="66"/>
  <c r="BG103" i="66"/>
  <c r="BF103" i="66"/>
  <c r="BD353" i="66"/>
  <c r="BC353" i="66"/>
  <c r="BI60" i="66"/>
  <c r="BH60" i="66"/>
  <c r="BK60" i="66" s="1"/>
  <c r="BH429" i="66"/>
  <c r="BK429" i="66" s="1"/>
  <c r="BI429" i="66"/>
  <c r="BB87" i="66"/>
  <c r="BA87" i="66"/>
  <c r="BE87" i="66"/>
  <c r="BI68" i="66"/>
  <c r="BH68" i="66"/>
  <c r="BK68" i="66" s="1"/>
  <c r="BB268" i="66"/>
  <c r="BA268" i="66"/>
  <c r="BE268" i="66"/>
  <c r="BF382" i="66"/>
  <c r="BG382" i="66"/>
  <c r="BH156" i="66"/>
  <c r="BK156" i="66" s="1"/>
  <c r="BI156" i="66"/>
  <c r="AX312" i="66"/>
  <c r="AY312" i="66"/>
  <c r="BI114" i="66"/>
  <c r="BH114" i="66"/>
  <c r="BK114" i="66" s="1"/>
  <c r="BI92" i="66"/>
  <c r="BH92" i="66"/>
  <c r="BE11" i="66"/>
  <c r="BA11" i="66"/>
  <c r="BB11" i="66"/>
  <c r="BI96" i="66"/>
  <c r="BH96" i="66"/>
  <c r="BK96" i="66" s="1"/>
  <c r="BA264" i="66"/>
  <c r="BE264" i="66"/>
  <c r="BB264" i="66"/>
  <c r="BF207" i="66"/>
  <c r="BG207" i="66"/>
  <c r="BC274" i="66"/>
  <c r="BD274" i="66"/>
  <c r="BF319" i="66"/>
  <c r="BG319" i="66"/>
  <c r="BI90" i="66"/>
  <c r="BH90" i="66"/>
  <c r="BK90" i="66" s="1"/>
  <c r="BB135" i="66"/>
  <c r="BA135" i="66"/>
  <c r="BE135" i="66"/>
  <c r="BI78" i="66"/>
  <c r="BH78" i="66"/>
  <c r="BK78" i="66" s="1"/>
  <c r="BH41" i="66"/>
  <c r="BK41" i="66" s="1"/>
  <c r="BI41" i="66"/>
  <c r="BA245" i="66"/>
  <c r="BB245" i="66"/>
  <c r="BE245" i="66"/>
  <c r="AX365" i="66"/>
  <c r="AY365" i="66"/>
  <c r="BC401" i="66"/>
  <c r="BD401" i="66"/>
  <c r="BI147" i="66"/>
  <c r="BH147" i="66"/>
  <c r="BK147" i="66" s="1"/>
  <c r="BI419" i="66"/>
  <c r="BH419" i="66"/>
  <c r="BK419" i="66" s="1"/>
  <c r="BF503" i="66"/>
  <c r="BG503" i="66"/>
  <c r="BF513" i="66"/>
  <c r="BG513" i="66"/>
  <c r="AX314" i="66"/>
  <c r="AY314" i="66"/>
  <c r="BC460" i="66"/>
  <c r="BD460" i="66"/>
  <c r="BF241" i="66"/>
  <c r="BG241" i="66"/>
  <c r="BF277" i="66"/>
  <c r="BG277" i="66"/>
  <c r="AX39" i="66"/>
  <c r="AY39" i="66"/>
  <c r="BF511" i="66"/>
  <c r="BG511" i="66"/>
  <c r="BG180" i="66"/>
  <c r="BF180" i="66"/>
  <c r="BE286" i="66"/>
  <c r="BB286" i="66"/>
  <c r="BA286" i="66"/>
  <c r="BG7" i="66"/>
  <c r="BF7" i="66"/>
  <c r="BF409" i="66"/>
  <c r="BG409" i="66"/>
  <c r="BE485" i="66"/>
  <c r="BB485" i="66"/>
  <c r="BA485" i="66"/>
  <c r="BG289" i="66"/>
  <c r="BF289" i="66"/>
  <c r="BC196" i="66"/>
  <c r="BD196" i="66"/>
  <c r="BG478" i="66"/>
  <c r="BF478" i="66"/>
  <c r="BE306" i="66"/>
  <c r="BA306" i="66"/>
  <c r="BB306" i="66"/>
  <c r="BF444" i="66"/>
  <c r="BG444" i="66"/>
  <c r="BD300" i="66"/>
  <c r="BC300" i="66"/>
  <c r="BF177" i="66"/>
  <c r="BG177" i="66"/>
  <c r="BC397" i="66"/>
  <c r="BD397" i="66"/>
  <c r="BI151" i="66"/>
  <c r="BH151" i="66"/>
  <c r="BK151" i="66" s="1"/>
  <c r="BF189" i="66"/>
  <c r="BG189" i="66"/>
  <c r="BF428" i="66"/>
  <c r="BG428" i="66"/>
  <c r="BF162" i="66"/>
  <c r="BG162" i="66"/>
  <c r="BG214" i="66"/>
  <c r="BF214" i="66"/>
  <c r="BF465" i="66"/>
  <c r="BG465" i="66"/>
  <c r="BH452" i="66"/>
  <c r="BK452" i="66" s="1"/>
  <c r="BI452" i="66"/>
  <c r="AX506" i="66"/>
  <c r="AY506" i="66"/>
  <c r="BF371" i="66"/>
  <c r="BG371" i="66"/>
  <c r="BC385" i="66"/>
  <c r="BD385" i="66"/>
  <c r="BB137" i="66"/>
  <c r="BA137" i="66"/>
  <c r="BE137" i="66"/>
  <c r="BC234" i="66"/>
  <c r="BD234" i="66"/>
  <c r="BI172" i="66"/>
  <c r="BH172" i="66"/>
  <c r="BK172" i="66" s="1"/>
  <c r="BA217" i="66"/>
  <c r="BE217" i="66"/>
  <c r="BB217" i="66"/>
  <c r="BC192" i="66"/>
  <c r="BD192" i="66"/>
  <c r="BI222" i="66"/>
  <c r="BH222" i="66"/>
  <c r="BK222" i="66" s="1"/>
  <c r="BC254" i="66"/>
  <c r="BD254" i="66"/>
  <c r="AY10" i="66"/>
  <c r="AX10" i="66"/>
  <c r="BB318" i="66"/>
  <c r="BA318" i="66"/>
  <c r="BE318" i="66"/>
  <c r="BI190" i="66"/>
  <c r="BH190" i="66"/>
  <c r="BK190" i="66" s="1"/>
  <c r="BH439" i="66"/>
  <c r="BK439" i="66" s="1"/>
  <c r="BI439" i="66"/>
  <c r="AX123" i="66"/>
  <c r="AY123" i="66"/>
  <c r="AX336" i="66"/>
  <c r="AY336" i="66"/>
  <c r="BD231" i="66"/>
  <c r="BC231" i="66"/>
  <c r="AX302" i="66"/>
  <c r="AY302" i="66"/>
  <c r="BG456" i="66"/>
  <c r="BF456" i="66"/>
  <c r="BD25" i="66"/>
  <c r="BC25" i="66"/>
  <c r="BB93" i="66"/>
  <c r="BA93" i="66"/>
  <c r="BE93" i="66"/>
  <c r="AX326" i="66"/>
  <c r="AY326" i="66"/>
  <c r="BF251" i="66"/>
  <c r="BG251" i="66"/>
  <c r="BD423" i="66"/>
  <c r="BC423" i="66"/>
  <c r="BA298" i="66"/>
  <c r="BE298" i="66"/>
  <c r="BB298" i="66"/>
  <c r="BC413" i="66"/>
  <c r="BD413" i="66"/>
  <c r="BF355" i="66"/>
  <c r="BG355" i="66"/>
  <c r="BB115" i="66"/>
  <c r="BA115" i="66"/>
  <c r="BE115" i="66"/>
  <c r="BH83" i="66"/>
  <c r="BK83" i="66" s="1"/>
  <c r="BI83" i="66"/>
  <c r="BB502" i="66"/>
  <c r="BA502" i="66"/>
  <c r="BE502" i="66"/>
  <c r="BC287" i="66"/>
  <c r="BD287" i="66"/>
  <c r="BB129" i="66"/>
  <c r="BA129" i="66"/>
  <c r="BE129" i="66"/>
  <c r="BB377" i="66"/>
  <c r="BE377" i="66"/>
  <c r="BA377" i="66"/>
  <c r="BD24" i="66"/>
  <c r="BC24" i="66"/>
  <c r="BH146" i="66"/>
  <c r="BK146" i="66" s="1"/>
  <c r="BI146" i="66"/>
  <c r="BF347" i="66"/>
  <c r="BG347" i="66"/>
  <c r="BD203" i="66"/>
  <c r="BC203" i="66"/>
  <c r="BH77" i="66"/>
  <c r="BK77" i="66" s="1"/>
  <c r="BI77" i="66"/>
  <c r="AX233" i="66"/>
  <c r="AY233" i="66"/>
  <c r="BF252" i="66"/>
  <c r="BG252" i="66"/>
  <c r="BG16" i="66"/>
  <c r="BF16" i="66"/>
  <c r="BH446" i="66"/>
  <c r="BK446" i="66" s="1"/>
  <c r="BI446" i="66"/>
  <c r="BC188" i="66"/>
  <c r="BD188" i="66"/>
  <c r="BB63" i="66"/>
  <c r="BA63" i="66"/>
  <c r="BE63" i="66"/>
  <c r="BF415" i="66"/>
  <c r="BG415" i="66"/>
  <c r="BA257" i="66"/>
  <c r="BE257" i="66"/>
  <c r="BB257" i="66"/>
  <c r="BH4" i="66"/>
  <c r="BK4" i="66" s="1"/>
  <c r="BI4" i="66"/>
  <c r="BC325" i="66"/>
  <c r="BD325" i="66"/>
  <c r="AX33" i="66"/>
  <c r="AY33" i="66"/>
  <c r="BA348" i="66"/>
  <c r="BB348" i="66"/>
  <c r="BE348" i="66"/>
  <c r="BG332" i="66"/>
  <c r="BF332" i="66"/>
  <c r="BB69" i="66"/>
  <c r="BA69" i="66"/>
  <c r="BE69" i="66"/>
  <c r="BB258" i="66"/>
  <c r="BE258" i="66"/>
  <c r="BA258" i="66"/>
  <c r="AX468" i="66"/>
  <c r="AY468" i="66"/>
  <c r="BF403" i="66"/>
  <c r="BG403" i="66"/>
  <c r="AY223" i="66"/>
  <c r="AX223" i="66"/>
  <c r="AX127" i="66"/>
  <c r="AY127" i="66"/>
  <c r="BD280" i="66"/>
  <c r="BC280" i="66"/>
  <c r="BF166" i="66"/>
  <c r="BG166" i="66"/>
  <c r="BD331" i="66"/>
  <c r="BC331" i="66"/>
  <c r="BF323" i="66"/>
  <c r="BG323" i="66"/>
  <c r="AX45" i="66"/>
  <c r="AY45" i="66"/>
  <c r="BG32" i="66"/>
  <c r="BF32" i="66"/>
  <c r="BC387" i="66"/>
  <c r="BD387" i="66"/>
  <c r="BC228" i="66"/>
  <c r="BD228" i="66"/>
  <c r="BB99" i="66"/>
  <c r="BA99" i="66"/>
  <c r="BE99" i="66"/>
  <c r="BF273" i="66"/>
  <c r="BG273" i="66"/>
  <c r="BF219" i="66"/>
  <c r="BG219" i="66"/>
  <c r="BI186" i="66"/>
  <c r="BH186" i="66"/>
  <c r="BK186" i="66" s="1"/>
  <c r="BC9" i="66"/>
  <c r="BD9" i="66"/>
  <c r="BA475" i="66"/>
  <c r="BE475" i="66"/>
  <c r="BB475" i="66"/>
  <c r="BC472" i="66"/>
  <c r="BD472" i="66"/>
  <c r="BD489" i="66"/>
  <c r="BC489" i="66"/>
  <c r="BF26" i="66"/>
  <c r="BG26" i="66"/>
  <c r="BA368" i="66"/>
  <c r="BB368" i="66"/>
  <c r="BE368" i="66"/>
  <c r="BB49" i="66"/>
  <c r="BA49" i="66"/>
  <c r="BE49" i="66"/>
  <c r="BI36" i="66"/>
  <c r="BH36" i="66"/>
  <c r="BK36" i="66" s="1"/>
  <c r="BI141" i="66"/>
  <c r="BH141" i="66"/>
  <c r="BK141" i="66" s="1"/>
  <c r="BF353" i="66"/>
  <c r="BG353" i="66"/>
  <c r="BF466" i="66"/>
  <c r="BG466" i="66"/>
  <c r="BF424" i="66"/>
  <c r="BG424" i="66"/>
  <c r="AY481" i="66"/>
  <c r="AX481" i="66"/>
  <c r="BF293" i="66"/>
  <c r="BG293" i="66"/>
  <c r="AX125" i="66"/>
  <c r="AY125" i="66"/>
  <c r="AX372" i="66"/>
  <c r="AY372" i="66"/>
  <c r="AY376" i="66"/>
  <c r="AX376" i="66"/>
  <c r="BB510" i="66"/>
  <c r="BA510" i="66"/>
  <c r="BE510" i="66"/>
  <c r="BH101" i="66"/>
  <c r="BK101" i="66" s="1"/>
  <c r="BI101" i="66"/>
  <c r="AY268" i="66"/>
  <c r="AX268" i="66"/>
  <c r="BA312" i="66"/>
  <c r="BE312" i="66"/>
  <c r="BB312" i="66"/>
  <c r="BI139" i="66"/>
  <c r="BH139" i="66"/>
  <c r="BK139" i="66" s="1"/>
  <c r="BI66" i="66"/>
  <c r="BH66" i="66"/>
  <c r="BK66" i="66" s="1"/>
  <c r="AX264" i="66"/>
  <c r="AY264" i="66"/>
  <c r="BD179" i="66"/>
  <c r="BC179" i="66"/>
  <c r="BF274" i="66"/>
  <c r="BG274" i="66"/>
  <c r="BB412" i="66"/>
  <c r="BA412" i="66"/>
  <c r="BE412" i="66"/>
  <c r="BF507" i="66"/>
  <c r="BG507" i="66"/>
  <c r="AX474" i="66"/>
  <c r="AY474" i="66"/>
  <c r="BD513" i="66"/>
  <c r="BC513" i="66"/>
  <c r="BH514" i="66"/>
  <c r="BK514" i="66" s="1"/>
  <c r="BI514" i="66"/>
  <c r="BI124" i="66"/>
  <c r="BH124" i="66"/>
  <c r="BK124" i="66" s="1"/>
  <c r="BC395" i="66"/>
  <c r="BD395" i="66"/>
  <c r="BD177" i="66"/>
  <c r="BC177" i="66"/>
  <c r="BG512" i="66"/>
  <c r="BF512" i="66"/>
  <c r="BB67" i="66"/>
  <c r="BA67" i="66"/>
  <c r="BE67" i="66"/>
  <c r="BB270" i="66"/>
  <c r="BE270" i="66"/>
  <c r="BA270" i="66"/>
  <c r="AX133" i="66"/>
  <c r="AY133" i="66"/>
  <c r="BA392" i="66"/>
  <c r="BB392" i="66"/>
  <c r="BE392" i="66"/>
  <c r="BH109" i="66"/>
  <c r="BK109" i="66" s="1"/>
  <c r="BI109" i="66"/>
  <c r="BD483" i="66"/>
  <c r="BC483" i="66"/>
  <c r="AX93" i="66"/>
  <c r="AY93" i="66"/>
  <c r="BF484" i="66"/>
  <c r="BG484" i="66"/>
  <c r="BI143" i="66"/>
  <c r="BH143" i="66"/>
  <c r="BK143" i="66" s="1"/>
  <c r="AY224" i="66"/>
  <c r="AX224" i="66"/>
  <c r="BG287" i="66"/>
  <c r="BF287" i="66"/>
  <c r="BH76" i="66"/>
  <c r="BK76" i="66" s="1"/>
  <c r="BI76" i="66"/>
  <c r="BA205" i="66"/>
  <c r="BE205" i="66"/>
  <c r="BB205" i="66"/>
  <c r="BB174" i="66"/>
  <c r="BE174" i="66"/>
  <c r="BA174" i="66"/>
  <c r="BF387" i="66"/>
  <c r="BG387" i="66"/>
  <c r="AX99" i="66"/>
  <c r="AY99" i="66"/>
  <c r="BC273" i="66"/>
  <c r="BD273" i="66"/>
  <c r="BE488" i="66"/>
  <c r="BB488" i="66"/>
  <c r="BA488" i="66"/>
  <c r="BD26" i="66"/>
  <c r="BC26" i="66"/>
  <c r="BC309" i="66"/>
  <c r="BD309" i="66"/>
  <c r="BG313" i="66"/>
  <c r="BF313" i="66"/>
  <c r="BD111" i="66"/>
  <c r="BC111" i="66"/>
  <c r="BE311" i="66"/>
  <c r="BB311" i="66"/>
  <c r="BA311" i="66"/>
  <c r="BG358" i="66"/>
  <c r="BF358" i="66"/>
  <c r="BI86" i="66"/>
  <c r="BH86" i="66"/>
  <c r="BK86" i="66" s="1"/>
  <c r="BF374" i="66"/>
  <c r="BG374" i="66"/>
  <c r="AX378" i="66"/>
  <c r="AY378" i="66"/>
  <c r="AX362" i="66"/>
  <c r="AY362" i="66"/>
  <c r="BG401" i="66"/>
  <c r="BF401" i="66"/>
  <c r="BH29" i="66"/>
  <c r="BK29" i="66" s="1"/>
  <c r="BI29" i="66"/>
  <c r="BF499" i="66"/>
  <c r="BG499" i="66"/>
  <c r="AX51" i="66"/>
  <c r="AY51" i="66"/>
  <c r="AY5" i="66"/>
  <c r="AX5" i="66"/>
  <c r="BF271" i="66"/>
  <c r="BG271" i="66"/>
  <c r="BC285" i="66"/>
  <c r="BD285" i="66"/>
  <c r="BB314" i="66"/>
  <c r="BA314" i="66"/>
  <c r="BE314" i="66"/>
  <c r="BG460" i="66"/>
  <c r="BF460" i="66"/>
  <c r="BC375" i="66"/>
  <c r="BD375" i="66"/>
  <c r="BH104" i="66"/>
  <c r="BK104" i="66" s="1"/>
  <c r="BI104" i="66"/>
  <c r="BF410" i="66"/>
  <c r="BG410" i="66"/>
  <c r="BB39" i="66"/>
  <c r="BA39" i="66"/>
  <c r="BE39" i="66"/>
  <c r="BE253" i="66"/>
  <c r="BB253" i="66"/>
  <c r="BA253" i="66"/>
  <c r="BI118" i="66"/>
  <c r="BH118" i="66"/>
  <c r="BK118" i="66" s="1"/>
  <c r="BC180" i="66"/>
  <c r="BD180" i="66"/>
  <c r="BC480" i="66"/>
  <c r="BD480" i="66"/>
  <c r="BA344" i="66"/>
  <c r="BB344" i="66"/>
  <c r="BE344" i="66"/>
  <c r="BH144" i="66"/>
  <c r="BK144" i="66" s="1"/>
  <c r="BI144" i="66"/>
  <c r="BC478" i="66"/>
  <c r="BD478" i="66"/>
  <c r="BC279" i="66"/>
  <c r="BD279" i="66"/>
  <c r="BD444" i="66"/>
  <c r="BC444" i="66"/>
  <c r="AY21" i="66"/>
  <c r="AX21" i="66"/>
  <c r="BC256" i="66"/>
  <c r="BD256" i="66"/>
  <c r="BB393" i="66"/>
  <c r="BA393" i="66"/>
  <c r="BE393" i="66"/>
  <c r="BG238" i="66"/>
  <c r="BF238" i="66"/>
  <c r="BD454" i="66"/>
  <c r="BC454" i="66"/>
  <c r="BF340" i="66"/>
  <c r="BG340" i="66"/>
  <c r="BG397" i="66"/>
  <c r="BF397" i="66"/>
  <c r="BC512" i="66"/>
  <c r="BD512" i="66"/>
  <c r="BF305" i="66"/>
  <c r="BG305" i="66"/>
  <c r="BG461" i="66"/>
  <c r="BF461" i="66"/>
  <c r="BD189" i="66"/>
  <c r="BC189" i="66"/>
  <c r="BC240" i="66"/>
  <c r="BD240" i="66"/>
  <c r="BI407" i="66"/>
  <c r="BH407" i="66"/>
  <c r="BK407" i="66" s="1"/>
  <c r="BD162" i="66"/>
  <c r="BC162" i="66"/>
  <c r="BB506" i="66"/>
  <c r="BA506" i="66"/>
  <c r="BE506" i="66"/>
  <c r="AY283" i="66"/>
  <c r="AX283" i="66"/>
  <c r="BC371" i="66"/>
  <c r="BD371" i="66"/>
  <c r="AY290" i="66"/>
  <c r="AX290" i="66"/>
  <c r="AY270" i="66"/>
  <c r="AX270" i="66"/>
  <c r="AX211" i="66"/>
  <c r="AY211" i="66"/>
  <c r="BG234" i="66"/>
  <c r="BF234" i="66"/>
  <c r="AY406" i="66"/>
  <c r="AX406" i="66"/>
  <c r="BE250" i="66"/>
  <c r="BB250" i="66"/>
  <c r="BA250" i="66"/>
  <c r="AX414" i="66"/>
  <c r="AY414" i="66"/>
  <c r="BF192" i="66"/>
  <c r="BG192" i="66"/>
  <c r="BG254" i="66"/>
  <c r="BF254" i="66"/>
  <c r="BF276" i="66"/>
  <c r="BG276" i="66"/>
  <c r="BG8" i="66"/>
  <c r="BF8" i="66"/>
  <c r="AY212" i="66"/>
  <c r="AX212" i="66"/>
  <c r="BC204" i="66"/>
  <c r="BD204" i="66"/>
  <c r="AX364" i="66"/>
  <c r="AY364" i="66"/>
  <c r="BG463" i="66"/>
  <c r="BF463" i="66"/>
  <c r="BI386" i="66"/>
  <c r="BH386" i="66"/>
  <c r="BK386" i="66" s="1"/>
  <c r="BF231" i="66"/>
  <c r="BG231" i="66"/>
  <c r="BA302" i="66"/>
  <c r="BE302" i="66"/>
  <c r="BB302" i="66"/>
  <c r="BF483" i="66"/>
  <c r="BG483" i="66"/>
  <c r="BD304" i="66"/>
  <c r="BC304" i="66"/>
  <c r="BH82" i="66"/>
  <c r="BK82" i="66" s="1"/>
  <c r="BI82" i="66"/>
  <c r="AX117" i="66"/>
  <c r="AY117" i="66"/>
  <c r="AY200" i="66"/>
  <c r="AX200" i="66"/>
  <c r="BB326" i="66"/>
  <c r="BE326" i="66"/>
  <c r="BA326" i="66"/>
  <c r="BC484" i="66"/>
  <c r="BD484" i="66"/>
  <c r="BF405" i="66"/>
  <c r="BG405" i="66"/>
  <c r="BF498" i="66"/>
  <c r="BG498" i="66"/>
  <c r="BG413" i="66"/>
  <c r="BF413" i="66"/>
  <c r="BC317" i="66"/>
  <c r="BD317" i="66"/>
  <c r="AY469" i="66"/>
  <c r="AX469" i="66"/>
  <c r="BC260" i="66"/>
  <c r="BD260" i="66"/>
  <c r="BF24" i="66"/>
  <c r="BG24" i="66"/>
  <c r="BI54" i="66"/>
  <c r="BH54" i="66"/>
  <c r="BK54" i="66" s="1"/>
  <c r="BF191" i="66"/>
  <c r="BG191" i="66"/>
  <c r="AX61" i="66"/>
  <c r="AY61" i="66"/>
  <c r="BH150" i="66"/>
  <c r="BK150" i="66" s="1"/>
  <c r="BI150" i="66"/>
  <c r="BB266" i="66"/>
  <c r="BA266" i="66"/>
  <c r="BE266" i="66"/>
  <c r="BI130" i="66"/>
  <c r="BH130" i="66"/>
  <c r="BK130" i="66" s="1"/>
  <c r="BA233" i="66"/>
  <c r="BE233" i="66"/>
  <c r="BB233" i="66"/>
  <c r="AY174" i="66"/>
  <c r="AX174" i="66"/>
  <c r="BF416" i="66"/>
  <c r="BG416" i="66"/>
  <c r="BB299" i="66"/>
  <c r="BA299" i="66"/>
  <c r="BE299" i="66"/>
  <c r="BG188" i="66"/>
  <c r="BF188" i="66"/>
  <c r="BI136" i="66"/>
  <c r="BH136" i="66"/>
  <c r="BK136" i="66" s="1"/>
  <c r="BH97" i="66"/>
  <c r="BK97" i="66" s="1"/>
  <c r="BI97" i="66"/>
  <c r="BG325" i="66"/>
  <c r="BF325" i="66"/>
  <c r="BB33" i="66"/>
  <c r="BA33" i="66"/>
  <c r="BE33" i="66"/>
  <c r="AX348" i="66"/>
  <c r="AY348" i="66"/>
  <c r="BF471" i="66"/>
  <c r="BG471" i="66"/>
  <c r="AX258" i="66"/>
  <c r="AY258" i="66"/>
  <c r="BC236" i="66"/>
  <c r="BD236" i="66"/>
  <c r="BB223" i="66"/>
  <c r="BA223" i="66"/>
  <c r="BE223" i="66"/>
  <c r="BC421" i="66"/>
  <c r="BD421" i="66"/>
  <c r="BI50" i="66"/>
  <c r="BH50" i="66"/>
  <c r="BK50" i="66" s="1"/>
  <c r="BF280" i="66"/>
  <c r="BG280" i="66"/>
  <c r="BF430" i="66"/>
  <c r="BG430" i="66"/>
  <c r="BD166" i="66"/>
  <c r="BC166" i="66"/>
  <c r="BH91" i="66"/>
  <c r="BK91" i="66" s="1"/>
  <c r="BI91" i="66"/>
  <c r="BF331" i="66"/>
  <c r="BG331" i="66"/>
  <c r="AX400" i="66"/>
  <c r="AY400" i="66"/>
  <c r="BA497" i="66"/>
  <c r="BB497" i="66"/>
  <c r="BE497" i="66"/>
  <c r="AY267" i="66"/>
  <c r="AX267" i="66"/>
  <c r="BB45" i="66"/>
  <c r="BA45" i="66"/>
  <c r="BE45" i="66"/>
  <c r="BF243" i="66"/>
  <c r="BG243" i="66"/>
  <c r="AY282" i="66"/>
  <c r="AX282" i="66"/>
  <c r="BG228" i="66"/>
  <c r="BF228" i="66"/>
  <c r="BC275" i="66"/>
  <c r="BD275" i="66"/>
  <c r="BF390" i="66"/>
  <c r="BG390" i="66"/>
  <c r="BC388" i="66"/>
  <c r="BD388" i="66"/>
  <c r="AY288" i="66"/>
  <c r="AX288" i="66"/>
  <c r="AX420" i="66"/>
  <c r="AY420" i="66"/>
  <c r="BF185" i="66"/>
  <c r="BG185" i="66"/>
  <c r="BH435" i="66"/>
  <c r="BK435" i="66" s="1"/>
  <c r="BI435" i="66"/>
  <c r="AX488" i="66"/>
  <c r="AY488" i="66"/>
  <c r="BF489" i="66"/>
  <c r="BG489" i="66"/>
  <c r="BD103" i="66"/>
  <c r="BC103" i="66"/>
  <c r="BH140" i="66"/>
  <c r="BK140" i="66" s="1"/>
  <c r="BI140" i="66"/>
  <c r="BG470" i="66"/>
  <c r="BF470" i="66"/>
  <c r="BC466" i="66"/>
  <c r="BD466" i="66"/>
  <c r="BC424" i="66"/>
  <c r="BD424" i="66"/>
  <c r="BE481" i="66"/>
  <c r="BA481" i="66"/>
  <c r="BB481" i="66"/>
  <c r="AY338" i="66"/>
  <c r="AX338" i="66"/>
  <c r="BE372" i="66"/>
  <c r="BA372" i="66"/>
  <c r="BB372" i="66"/>
  <c r="BH458" i="66"/>
  <c r="BK458" i="66" s="1"/>
  <c r="BI458" i="66"/>
  <c r="AY510" i="66"/>
  <c r="AX510" i="66"/>
  <c r="BG164" i="66"/>
  <c r="BF164" i="66"/>
  <c r="BG178" i="66"/>
  <c r="BF178" i="66"/>
  <c r="BH315" i="66"/>
  <c r="BK315" i="66" s="1"/>
  <c r="BI315" i="66"/>
  <c r="BD30" i="66"/>
  <c r="BC30" i="66"/>
  <c r="BI12" i="66"/>
  <c r="BH12" i="66"/>
  <c r="BK12" i="66" s="1"/>
  <c r="BH443" i="66"/>
  <c r="BK443" i="66" s="1"/>
  <c r="BI443" i="66"/>
  <c r="BC501" i="66"/>
  <c r="BD501" i="66"/>
  <c r="BD319" i="66"/>
  <c r="BC319" i="66"/>
  <c r="BC176" i="66"/>
  <c r="BD176" i="66"/>
  <c r="BI106" i="66"/>
  <c r="BH106" i="66"/>
  <c r="BK106" i="66" s="1"/>
  <c r="BF349" i="66"/>
  <c r="BG349" i="66"/>
  <c r="BF269" i="66"/>
  <c r="BG269" i="66"/>
  <c r="BG361" i="66"/>
  <c r="BF361" i="66"/>
  <c r="BC456" i="66"/>
  <c r="BD456" i="66"/>
  <c r="BD251" i="66"/>
  <c r="BC251" i="66"/>
  <c r="AX502" i="66"/>
  <c r="AY502" i="66"/>
  <c r="BD347" i="66"/>
  <c r="BC347" i="66"/>
  <c r="BF203" i="66"/>
  <c r="BG203" i="66"/>
  <c r="BC252" i="66"/>
  <c r="BD252" i="66"/>
  <c r="BE360" i="66"/>
  <c r="BB360" i="66"/>
  <c r="BA360" i="66"/>
  <c r="BC415" i="66"/>
  <c r="BD415" i="66"/>
  <c r="BI163" i="66"/>
  <c r="BH163" i="66"/>
  <c r="BK163" i="66" s="1"/>
  <c r="BE15" i="66"/>
  <c r="BA15" i="66"/>
  <c r="BB15" i="66"/>
  <c r="BI44" i="66"/>
  <c r="BH44" i="66"/>
  <c r="BK44" i="66" s="1"/>
  <c r="BC426" i="66"/>
  <c r="BD426" i="66"/>
  <c r="BF197" i="66"/>
  <c r="BG197" i="66"/>
  <c r="BD32" i="66"/>
  <c r="BC32" i="66"/>
  <c r="BD259" i="66"/>
  <c r="BC259" i="66"/>
  <c r="AX49" i="66"/>
  <c r="AY49" i="66"/>
  <c r="AY496" i="66"/>
  <c r="AX496" i="66"/>
  <c r="BF309" i="66"/>
  <c r="BG309" i="66"/>
  <c r="BC313" i="66"/>
  <c r="BD313" i="66"/>
  <c r="BI184" i="66"/>
  <c r="BH184" i="66"/>
  <c r="BK184" i="66" s="1"/>
  <c r="BF491" i="66"/>
  <c r="BG491" i="66"/>
  <c r="BH95" i="66"/>
  <c r="BK95" i="66" s="1"/>
  <c r="BI95" i="66"/>
  <c r="BD358" i="66"/>
  <c r="BC358" i="66"/>
  <c r="AX135" i="66"/>
  <c r="AY135" i="66"/>
  <c r="BF247" i="66"/>
  <c r="BG247" i="66"/>
  <c r="BD374" i="66"/>
  <c r="BC374" i="66"/>
  <c r="BG107" i="66"/>
  <c r="BF107" i="66"/>
  <c r="BF473" i="66"/>
  <c r="BG473" i="66"/>
  <c r="BH431" i="66"/>
  <c r="BK431" i="66" s="1"/>
  <c r="BI431" i="66"/>
  <c r="BB362" i="66"/>
  <c r="BE362" i="66"/>
  <c r="BA362" i="66"/>
  <c r="BD195" i="66"/>
  <c r="BC195" i="66"/>
  <c r="BC499" i="66"/>
  <c r="BD499" i="66"/>
  <c r="BB51" i="66"/>
  <c r="BA51" i="66"/>
  <c r="BE51" i="66"/>
  <c r="BH105" i="66"/>
  <c r="BK105" i="66" s="1"/>
  <c r="BI105" i="66"/>
  <c r="BA5" i="66"/>
  <c r="BB5" i="66"/>
  <c r="BE5" i="66"/>
  <c r="BF285" i="66"/>
  <c r="BG285" i="66"/>
  <c r="BI149" i="66"/>
  <c r="BH149" i="66"/>
  <c r="BK149" i="66" s="1"/>
  <c r="BF375" i="66"/>
  <c r="BG375" i="66"/>
  <c r="BF215" i="66"/>
  <c r="BG215" i="66"/>
  <c r="AX344" i="66"/>
  <c r="AY344" i="66"/>
  <c r="BI132" i="66"/>
  <c r="BH132" i="66"/>
  <c r="BK132" i="66" s="1"/>
  <c r="BC509" i="66"/>
  <c r="BD509" i="66"/>
  <c r="BF279" i="66"/>
  <c r="BG279" i="66"/>
  <c r="BE21" i="66"/>
  <c r="BA21" i="66"/>
  <c r="BB21" i="66"/>
  <c r="BF256" i="66"/>
  <c r="BG256" i="66"/>
  <c r="AY393" i="66"/>
  <c r="AX393" i="66"/>
  <c r="BI72" i="66"/>
  <c r="BH72" i="66"/>
  <c r="BK72" i="66" s="1"/>
  <c r="BG454" i="66"/>
  <c r="BF454" i="66"/>
  <c r="BD292" i="66"/>
  <c r="BC292" i="66"/>
  <c r="BI126" i="66"/>
  <c r="BH126" i="66"/>
  <c r="BK126" i="66" s="1"/>
  <c r="BH53" i="66"/>
  <c r="BK53" i="66" s="1"/>
  <c r="BI53" i="66"/>
  <c r="BC389" i="66"/>
  <c r="BD389" i="66"/>
  <c r="BB272" i="66"/>
  <c r="BE272" i="66"/>
  <c r="BA272" i="66"/>
  <c r="BD335" i="66"/>
  <c r="BC335" i="66"/>
  <c r="BC305" i="66"/>
  <c r="BD305" i="66"/>
  <c r="BC461" i="66"/>
  <c r="BD461" i="66"/>
  <c r="BF240" i="66"/>
  <c r="BG240" i="66"/>
  <c r="BC428" i="66"/>
  <c r="BD428" i="66"/>
  <c r="BC214" i="66"/>
  <c r="BD214" i="66"/>
  <c r="BC465" i="66"/>
  <c r="BD465" i="66"/>
  <c r="BG346" i="66"/>
  <c r="BF346" i="66"/>
  <c r="BA290" i="66"/>
  <c r="BE290" i="66"/>
  <c r="BB290" i="66"/>
  <c r="AX221" i="66"/>
  <c r="AY221" i="66"/>
  <c r="AX85" i="66"/>
  <c r="AY85" i="66"/>
  <c r="BF220" i="66"/>
  <c r="BG220" i="66"/>
  <c r="BG385" i="66"/>
  <c r="BF385" i="66"/>
  <c r="AX137" i="66"/>
  <c r="AY137" i="66"/>
  <c r="BB211" i="66"/>
  <c r="BA211" i="66"/>
  <c r="BE211" i="66"/>
  <c r="AX73" i="66"/>
  <c r="AY73" i="66"/>
  <c r="BD359" i="66"/>
  <c r="BC359" i="66"/>
  <c r="AX237" i="66"/>
  <c r="AY237" i="66"/>
  <c r="BB406" i="66"/>
  <c r="BA406" i="66"/>
  <c r="BE406" i="66"/>
  <c r="AX250" i="66"/>
  <c r="AY250" i="66"/>
  <c r="BB414" i="66"/>
  <c r="BA414" i="66"/>
  <c r="BE414" i="66"/>
  <c r="BG22" i="66"/>
  <c r="BF22" i="66"/>
  <c r="AY19" i="66"/>
  <c r="AX19" i="66"/>
  <c r="BC276" i="66"/>
  <c r="BD276" i="66"/>
  <c r="BA10" i="66"/>
  <c r="BB10" i="66"/>
  <c r="BE10" i="66"/>
  <c r="BH160" i="66"/>
  <c r="BK160" i="66" s="1"/>
  <c r="BI160" i="66"/>
  <c r="BC8" i="66"/>
  <c r="BD8" i="66"/>
  <c r="BH161" i="66"/>
  <c r="BK161" i="66" s="1"/>
  <c r="BI161" i="66"/>
  <c r="BI445" i="66"/>
  <c r="BH445" i="66"/>
  <c r="BK445" i="66" s="1"/>
  <c r="AX322" i="66"/>
  <c r="AY322" i="66"/>
  <c r="BF204" i="66"/>
  <c r="BG204" i="66"/>
  <c r="BB278" i="66"/>
  <c r="BA278" i="66"/>
  <c r="BE278" i="66"/>
  <c r="BC463" i="66"/>
  <c r="BD463" i="66"/>
  <c r="BH448" i="66"/>
  <c r="BK448" i="66" s="1"/>
  <c r="BI448" i="66"/>
  <c r="BG455" i="66"/>
  <c r="BF455" i="66"/>
  <c r="BB119" i="66"/>
  <c r="BA119" i="66"/>
  <c r="BE119" i="66"/>
  <c r="BA363" i="66"/>
  <c r="BB363" i="66"/>
  <c r="BE363" i="66"/>
  <c r="BC307" i="66"/>
  <c r="BD307" i="66"/>
  <c r="BF304" i="66"/>
  <c r="BG304" i="66"/>
  <c r="BH71" i="66"/>
  <c r="BK71" i="66" s="1"/>
  <c r="BI71" i="66"/>
  <c r="AX79" i="66"/>
  <c r="AY79" i="66"/>
  <c r="BC206" i="66"/>
  <c r="BD206" i="66"/>
  <c r="BG423" i="66"/>
  <c r="BF423" i="66"/>
  <c r="BC498" i="66"/>
  <c r="BD498" i="66"/>
  <c r="BI120" i="66"/>
  <c r="BH120" i="66"/>
  <c r="BK120" i="66" s="1"/>
  <c r="BG202" i="66"/>
  <c r="BF202" i="66"/>
  <c r="BG317" i="66"/>
  <c r="BF317" i="66"/>
  <c r="AX115" i="66"/>
  <c r="AY115" i="66"/>
  <c r="BA469" i="66"/>
  <c r="BB469" i="66"/>
  <c r="BE469" i="66"/>
  <c r="BF260" i="66"/>
  <c r="BG260" i="66"/>
  <c r="AX129" i="66"/>
  <c r="AY129" i="66"/>
  <c r="AY377" i="66"/>
  <c r="AX377" i="66"/>
  <c r="BD191" i="66"/>
  <c r="BC191" i="66"/>
  <c r="BI159" i="66"/>
  <c r="BH159" i="66"/>
  <c r="BK159" i="66" s="1"/>
  <c r="BB61" i="66"/>
  <c r="BA61" i="66"/>
  <c r="BE61" i="66"/>
  <c r="BF432" i="66"/>
  <c r="BG432" i="66"/>
  <c r="AX266" i="66"/>
  <c r="AY266" i="66"/>
  <c r="BI495" i="66"/>
  <c r="BH495" i="66"/>
  <c r="BK495" i="66" s="1"/>
  <c r="BB131" i="66"/>
  <c r="BA131" i="66"/>
  <c r="BE131" i="66"/>
  <c r="BI447" i="66"/>
  <c r="BH447" i="66"/>
  <c r="BK447" i="66" s="1"/>
  <c r="BC16" i="66"/>
  <c r="BD16" i="66"/>
  <c r="AY299" i="66"/>
  <c r="AX299" i="66"/>
  <c r="BD345" i="66"/>
  <c r="BC345" i="66"/>
  <c r="AY380" i="66"/>
  <c r="AX380" i="66"/>
  <c r="AY334" i="66"/>
  <c r="AX334" i="66"/>
  <c r="BF399" i="66"/>
  <c r="BG399" i="66"/>
  <c r="BD332" i="66"/>
  <c r="BC332" i="66"/>
  <c r="BD467" i="66"/>
  <c r="BC467" i="66"/>
  <c r="BH451" i="66"/>
  <c r="BK451" i="66" s="1"/>
  <c r="BI451" i="66"/>
  <c r="BI486" i="66"/>
  <c r="BH486" i="66"/>
  <c r="BK486" i="66" s="1"/>
  <c r="BA379" i="66"/>
  <c r="BE379" i="66"/>
  <c r="BB379" i="66"/>
  <c r="BH31" i="66"/>
  <c r="BK31" i="66" s="1"/>
  <c r="BI31" i="66"/>
  <c r="BB246" i="66"/>
  <c r="BA246" i="66"/>
  <c r="BE246" i="66"/>
  <c r="AY265" i="66"/>
  <c r="AX265" i="66"/>
  <c r="BF236" i="66"/>
  <c r="BG236" i="66"/>
  <c r="BC403" i="66"/>
  <c r="BD403" i="66"/>
  <c r="BF421" i="66"/>
  <c r="BG421" i="66"/>
  <c r="BC430" i="66"/>
  <c r="BD430" i="66"/>
  <c r="BI297" i="66"/>
  <c r="BH297" i="66"/>
  <c r="BK297" i="66" s="1"/>
  <c r="AY497" i="66"/>
  <c r="AX497" i="66"/>
  <c r="BA267" i="66"/>
  <c r="BE267" i="66"/>
  <c r="BB267" i="66"/>
  <c r="AY396" i="66"/>
  <c r="AX396" i="66"/>
  <c r="BD243" i="66"/>
  <c r="BC243" i="66"/>
  <c r="BB282" i="66"/>
  <c r="BA282" i="66"/>
  <c r="BE282" i="66"/>
  <c r="BF275" i="66"/>
  <c r="BG275" i="66"/>
  <c r="AX37" i="66"/>
  <c r="AY37" i="66"/>
  <c r="BI102" i="66"/>
  <c r="BH102" i="66"/>
  <c r="BK102" i="66" s="1"/>
  <c r="BF208" i="66"/>
  <c r="BG208" i="66"/>
  <c r="BG350" i="66"/>
  <c r="BF350" i="66"/>
  <c r="BB420" i="66"/>
  <c r="BA420" i="66"/>
  <c r="BE420" i="66"/>
  <c r="BD185" i="66"/>
  <c r="BC185" i="66"/>
  <c r="BG316" i="66"/>
  <c r="BF316" i="66"/>
  <c r="BF308" i="66"/>
  <c r="BG308" i="66"/>
  <c r="BH324" i="66"/>
  <c r="BK324" i="66" s="1"/>
  <c r="BI324" i="66"/>
  <c r="AY487" i="66"/>
  <c r="AX487" i="66"/>
  <c r="BC281" i="66"/>
  <c r="BD281" i="66"/>
  <c r="BD343" i="66"/>
  <c r="BC343" i="66"/>
  <c r="AX43" i="66"/>
  <c r="AY43" i="66"/>
  <c r="BA391" i="66"/>
  <c r="BB391" i="66"/>
  <c r="BE391" i="66"/>
  <c r="BB338" i="66"/>
  <c r="BE338" i="66"/>
  <c r="BA338" i="66"/>
  <c r="AX296" i="66"/>
  <c r="AY296" i="66"/>
  <c r="BI122" i="66"/>
  <c r="BH122" i="66"/>
  <c r="BK122" i="66" s="1"/>
  <c r="BC291" i="66"/>
  <c r="BD291" i="66"/>
  <c r="BE376" i="66"/>
  <c r="BA376" i="66"/>
  <c r="BB376" i="66"/>
  <c r="AY229" i="66"/>
  <c r="AX229" i="66"/>
  <c r="BI42" i="66"/>
  <c r="BH42" i="66"/>
  <c r="BK42" i="66" s="1"/>
  <c r="BI239" i="66"/>
  <c r="BH239" i="66"/>
  <c r="BK239" i="66" s="1"/>
  <c r="BF18" i="66"/>
  <c r="BG18" i="66"/>
  <c r="AX199" i="66"/>
  <c r="AY199" i="66"/>
  <c r="BC178" i="66"/>
  <c r="BD178" i="66"/>
  <c r="BC216" i="66"/>
  <c r="BD216" i="66"/>
  <c r="BD505" i="66"/>
  <c r="BC505" i="66"/>
  <c r="BF30" i="66"/>
  <c r="BG30" i="66"/>
  <c r="BI227" i="66"/>
  <c r="BH227" i="66"/>
  <c r="BK227" i="66" s="1"/>
  <c r="BH457" i="66"/>
  <c r="BK457" i="66" s="1"/>
  <c r="BI457" i="66"/>
  <c r="BF501" i="66"/>
  <c r="BG501" i="66"/>
  <c r="BF179" i="66"/>
  <c r="BG179" i="66"/>
  <c r="AY13" i="66"/>
  <c r="AX13" i="66"/>
  <c r="BI329" i="66"/>
  <c r="BH329" i="66"/>
  <c r="BK329" i="66" s="1"/>
  <c r="BE294" i="66"/>
  <c r="BB294" i="66"/>
  <c r="BA294" i="66"/>
  <c r="BB75" i="66"/>
  <c r="BA75" i="66"/>
  <c r="BE75" i="66"/>
  <c r="BF327" i="66"/>
  <c r="BG327" i="66"/>
  <c r="BI321" i="66"/>
  <c r="BH321" i="66"/>
  <c r="BK321" i="66" s="1"/>
  <c r="BB283" i="66"/>
  <c r="BA283" i="66"/>
  <c r="BE283" i="66"/>
  <c r="AX217" i="66"/>
  <c r="AY217" i="66"/>
  <c r="BA212" i="66"/>
  <c r="BB212" i="66"/>
  <c r="BE212" i="66"/>
  <c r="BC14" i="66"/>
  <c r="BD14" i="66"/>
  <c r="BB117" i="66"/>
  <c r="BA117" i="66"/>
  <c r="BE117" i="66"/>
  <c r="BA200" i="66"/>
  <c r="BE200" i="66"/>
  <c r="BB200" i="66"/>
  <c r="BD355" i="66"/>
  <c r="BC355" i="66"/>
  <c r="AX121" i="66"/>
  <c r="AY121" i="66"/>
  <c r="BB366" i="66"/>
  <c r="BA366" i="66"/>
  <c r="BE366" i="66"/>
  <c r="AX63" i="66"/>
  <c r="AY63" i="66"/>
  <c r="BH113" i="66"/>
  <c r="BK113" i="66" s="1"/>
  <c r="BI113" i="66"/>
  <c r="BC436" i="66"/>
  <c r="BD436" i="66"/>
  <c r="BH158" i="66"/>
  <c r="BK158" i="66" s="1"/>
  <c r="BI158" i="66"/>
  <c r="BI56" i="66"/>
  <c r="BH56" i="66"/>
  <c r="BK56" i="66" s="1"/>
  <c r="BC168" i="66"/>
  <c r="BD168" i="66"/>
  <c r="BF357" i="66"/>
  <c r="BG357" i="66"/>
  <c r="BD219" i="66"/>
  <c r="BC219" i="66"/>
  <c r="BA310" i="66"/>
  <c r="BB310" i="66"/>
  <c r="BE310" i="66"/>
  <c r="AY368" i="66"/>
  <c r="AX368" i="66"/>
  <c r="BI128" i="66"/>
  <c r="BH128" i="66"/>
  <c r="BK128" i="66" s="1"/>
  <c r="BC293" i="66"/>
  <c r="BD293" i="66"/>
  <c r="BA496" i="66"/>
  <c r="BB496" i="66"/>
  <c r="BE496" i="66"/>
  <c r="BC491" i="66"/>
  <c r="BD491" i="66"/>
  <c r="AX311" i="66"/>
  <c r="AY311" i="66"/>
  <c r="BB378" i="66"/>
  <c r="BE378" i="66"/>
  <c r="BA378" i="66"/>
  <c r="BD473" i="66"/>
  <c r="BC473" i="66"/>
  <c r="BD462" i="66"/>
  <c r="BC462" i="66"/>
  <c r="BF195" i="66"/>
  <c r="BG195" i="66"/>
  <c r="BC482" i="66"/>
  <c r="BD482" i="66"/>
  <c r="BG226" i="66"/>
  <c r="BF226" i="66"/>
  <c r="BG459" i="66"/>
  <c r="BF459" i="66"/>
  <c r="AX249" i="66"/>
  <c r="AY249" i="66"/>
  <c r="BD410" i="66"/>
  <c r="BC410" i="66"/>
  <c r="BD339" i="66"/>
  <c r="BC339" i="66"/>
  <c r="BI244" i="66"/>
  <c r="BH244" i="66"/>
  <c r="BK244" i="66" s="1"/>
  <c r="BD215" i="66"/>
  <c r="BC215" i="66"/>
  <c r="BG480" i="66"/>
  <c r="BF480" i="66"/>
  <c r="BH35" i="66"/>
  <c r="BK35" i="66" s="1"/>
  <c r="BI35" i="66"/>
  <c r="BH65" i="66"/>
  <c r="BK65" i="66" s="1"/>
  <c r="BI65" i="66"/>
  <c r="BF509" i="66"/>
  <c r="BG509" i="66"/>
  <c r="BH94" i="66"/>
  <c r="BK94" i="66" s="1"/>
  <c r="BI94" i="66"/>
  <c r="AX294" i="66"/>
  <c r="AY294" i="66"/>
  <c r="BF292" i="66"/>
  <c r="BG292" i="66"/>
  <c r="BD340" i="66"/>
  <c r="BC340" i="66"/>
  <c r="AX193" i="66"/>
  <c r="AY193" i="66"/>
  <c r="BG389" i="66"/>
  <c r="BF389" i="66"/>
  <c r="BI145" i="66"/>
  <c r="BH145" i="66"/>
  <c r="BK145" i="66" s="1"/>
  <c r="BB23" i="66"/>
  <c r="BA23" i="66"/>
  <c r="BE23" i="66"/>
  <c r="BG352" i="66"/>
  <c r="BF352" i="66"/>
  <c r="BI48" i="66"/>
  <c r="BH48" i="66"/>
  <c r="BK48" i="66" s="1"/>
  <c r="BB504" i="66"/>
  <c r="BA504" i="66"/>
  <c r="BE504" i="66"/>
  <c r="BD235" i="66"/>
  <c r="BC235" i="66"/>
  <c r="BD346" i="66"/>
  <c r="BC346" i="66"/>
  <c r="BG464" i="66"/>
  <c r="BF464" i="66"/>
  <c r="BG328" i="66"/>
  <c r="BF328" i="66"/>
  <c r="BB85" i="66"/>
  <c r="BA85" i="66"/>
  <c r="BE85" i="66"/>
  <c r="BC220" i="66"/>
  <c r="BD220" i="66"/>
  <c r="AX57" i="66"/>
  <c r="AY57" i="66"/>
  <c r="BB73" i="66"/>
  <c r="BA73" i="66"/>
  <c r="BE73" i="66"/>
  <c r="BF359" i="66"/>
  <c r="BG359" i="66"/>
  <c r="AY330" i="66"/>
  <c r="AX330" i="66"/>
  <c r="BE19" i="66"/>
  <c r="BA19" i="66"/>
  <c r="BB19" i="66"/>
  <c r="BB133" i="66"/>
  <c r="BA133" i="66"/>
  <c r="BE133" i="66"/>
  <c r="BC493" i="66"/>
  <c r="BD493" i="66"/>
  <c r="AY392" i="66"/>
  <c r="AX392" i="66"/>
  <c r="BC361" i="66"/>
  <c r="BD361" i="66"/>
  <c r="BF422" i="66"/>
  <c r="BG422" i="66"/>
  <c r="BI367" i="66"/>
  <c r="BH367" i="66"/>
  <c r="BK367" i="66" s="1"/>
  <c r="BB322" i="66"/>
  <c r="BE322" i="66"/>
  <c r="BA322" i="66"/>
  <c r="BA364" i="66"/>
  <c r="BB364" i="66"/>
  <c r="BE364" i="66"/>
  <c r="BD455" i="66"/>
  <c r="BC455" i="66"/>
  <c r="BC295" i="66"/>
  <c r="BD295" i="66"/>
  <c r="BG307" i="66"/>
  <c r="BF307" i="66"/>
  <c r="BH425" i="66"/>
  <c r="BK425" i="66" s="1"/>
  <c r="BI425" i="66"/>
  <c r="BI134" i="66"/>
  <c r="BH134" i="66"/>
  <c r="BK134" i="66" s="1"/>
  <c r="BH27" i="66"/>
  <c r="BK27" i="66" s="1"/>
  <c r="BI27" i="66"/>
  <c r="BB79" i="66"/>
  <c r="BA79" i="66"/>
  <c r="BE79" i="66"/>
  <c r="BC476" i="66"/>
  <c r="BD476" i="66"/>
  <c r="BG206" i="66"/>
  <c r="BF206" i="66"/>
  <c r="BC202" i="66"/>
  <c r="BD202" i="66"/>
  <c r="BA224" i="66"/>
  <c r="BE224" i="66"/>
  <c r="BB224" i="66"/>
  <c r="BB121" i="66"/>
  <c r="BA121" i="66"/>
  <c r="BE121" i="66"/>
  <c r="BH100" i="66"/>
  <c r="BK100" i="66" s="1"/>
  <c r="BI100" i="66"/>
  <c r="BA356" i="66"/>
  <c r="BB356" i="66"/>
  <c r="BE356" i="66"/>
  <c r="BE218" i="66"/>
  <c r="BB218" i="66"/>
  <c r="BA218" i="66"/>
  <c r="BI98" i="66"/>
  <c r="BH98" i="66"/>
  <c r="BK98" i="66" s="1"/>
  <c r="BH427" i="66"/>
  <c r="BK427" i="66" s="1"/>
  <c r="BI427" i="66"/>
  <c r="BD351" i="66"/>
  <c r="BC351" i="66"/>
  <c r="BC432" i="66"/>
  <c r="BD432" i="66"/>
  <c r="AY366" i="66"/>
  <c r="AX366" i="66"/>
  <c r="BD416" i="66"/>
  <c r="BC416" i="66"/>
  <c r="BF490" i="66"/>
  <c r="BG490" i="66"/>
  <c r="BH438" i="66"/>
  <c r="BK438" i="66" s="1"/>
  <c r="BI438" i="66"/>
  <c r="BF187" i="66"/>
  <c r="BG187" i="66"/>
  <c r="BF383" i="66"/>
  <c r="BG383" i="66"/>
  <c r="BF345" i="66"/>
  <c r="BG345" i="66"/>
  <c r="BE303" i="66"/>
  <c r="BB303" i="66"/>
  <c r="BA303" i="66"/>
  <c r="BA380" i="66"/>
  <c r="BE380" i="66"/>
  <c r="BB380" i="66"/>
  <c r="BB334" i="66"/>
  <c r="BE334" i="66"/>
  <c r="BA334" i="66"/>
  <c r="BC399" i="66"/>
  <c r="BD399" i="66"/>
  <c r="BC471" i="66"/>
  <c r="BD471" i="66"/>
  <c r="BF467" i="66"/>
  <c r="BG467" i="66"/>
  <c r="BC404" i="66"/>
  <c r="BD404" i="66"/>
  <c r="AY246" i="66"/>
  <c r="AX246" i="66"/>
  <c r="BF402" i="66"/>
  <c r="BG402" i="66"/>
  <c r="BA265" i="66"/>
  <c r="BE265" i="66"/>
  <c r="BB265" i="66"/>
  <c r="BF426" i="66"/>
  <c r="BG426" i="66"/>
  <c r="BI116" i="66"/>
  <c r="BH116" i="66"/>
  <c r="BK116" i="66" s="1"/>
  <c r="BH52" i="66"/>
  <c r="BK52" i="66" s="1"/>
  <c r="BI52" i="66"/>
  <c r="BI182" i="66"/>
  <c r="BH182" i="66"/>
  <c r="BK182" i="66" s="1"/>
  <c r="BC230" i="66"/>
  <c r="BD230" i="66"/>
  <c r="BF255" i="66"/>
  <c r="BG255" i="66"/>
  <c r="BA400" i="66"/>
  <c r="BB400" i="66"/>
  <c r="BE400" i="66"/>
  <c r="BG168" i="66"/>
  <c r="BF168" i="66"/>
  <c r="BA396" i="66"/>
  <c r="BE396" i="66"/>
  <c r="BB396" i="66"/>
  <c r="BF20" i="66"/>
  <c r="BG20" i="66"/>
  <c r="AX408" i="66"/>
  <c r="AY408" i="66"/>
  <c r="BH442" i="66"/>
  <c r="BK442" i="66" s="1"/>
  <c r="BI442" i="66"/>
  <c r="BG170" i="66"/>
  <c r="BF170" i="66"/>
  <c r="BB37" i="66"/>
  <c r="BA37" i="66"/>
  <c r="BE37" i="66"/>
  <c r="BD390" i="66"/>
  <c r="BC390" i="66"/>
  <c r="BF388" i="66"/>
  <c r="BG388" i="66"/>
  <c r="BB288" i="66"/>
  <c r="BA288" i="66"/>
  <c r="BE288" i="66"/>
  <c r="BC208" i="66"/>
  <c r="BD208" i="66"/>
  <c r="BD350" i="66"/>
  <c r="BC350" i="66"/>
  <c r="AX310" i="66"/>
  <c r="AY310" i="66"/>
  <c r="BH46" i="66"/>
  <c r="BK46" i="66" s="1"/>
  <c r="BI46" i="66"/>
  <c r="BC194" i="66"/>
  <c r="BD194" i="66"/>
  <c r="BD316" i="66"/>
  <c r="BC316" i="66"/>
  <c r="AY17" i="66"/>
  <c r="AX17" i="66"/>
  <c r="BH89" i="66"/>
  <c r="BK89" i="66" s="1"/>
  <c r="BI89" i="66"/>
  <c r="BD308" i="66"/>
  <c r="BC308" i="66"/>
  <c r="BE373" i="66"/>
  <c r="BA373" i="66"/>
  <c r="BB373" i="66"/>
  <c r="BA487" i="66"/>
  <c r="BB487" i="66"/>
  <c r="BE487" i="66"/>
  <c r="AX384" i="66"/>
  <c r="AY384" i="66"/>
  <c r="BG281" i="66"/>
  <c r="BF281" i="66"/>
  <c r="BC470" i="66"/>
  <c r="BD470" i="66"/>
  <c r="BB43" i="66"/>
  <c r="BA43" i="66"/>
  <c r="BE43" i="66"/>
  <c r="BB296" i="66"/>
  <c r="BE296" i="66"/>
  <c r="BA296" i="66"/>
  <c r="BC209" i="66"/>
  <c r="BD209" i="66"/>
  <c r="BG291" i="66"/>
  <c r="BF291" i="66"/>
  <c r="BA229" i="66"/>
  <c r="BE229" i="66"/>
  <c r="BB229" i="66"/>
  <c r="BC164" i="66"/>
  <c r="BD164" i="66"/>
  <c r="BB508" i="66"/>
  <c r="BA508" i="66"/>
  <c r="BE508" i="66"/>
  <c r="BC18" i="66"/>
  <c r="BD18" i="66"/>
  <c r="BI210" i="66"/>
  <c r="BH210" i="66"/>
  <c r="BK210" i="66" s="1"/>
  <c r="BB199" i="66"/>
  <c r="BA199" i="66"/>
  <c r="BE199" i="66"/>
  <c r="BF248" i="66"/>
  <c r="BG248" i="66"/>
  <c r="BF216" i="66"/>
  <c r="BG216" i="66"/>
  <c r="BF505" i="66"/>
  <c r="BG505" i="66"/>
  <c r="BF301" i="66"/>
  <c r="BG301" i="66"/>
  <c r="BE13" i="66"/>
  <c r="BA13" i="66"/>
  <c r="BB13" i="66"/>
  <c r="AX261" i="67"/>
  <c r="AY261" i="67"/>
  <c r="BB30" i="67"/>
  <c r="BA30" i="67"/>
  <c r="BE30" i="67"/>
  <c r="BA261" i="67"/>
  <c r="BE261" i="67"/>
  <c r="BB261" i="67"/>
  <c r="AX30" i="67"/>
  <c r="AY30" i="67"/>
  <c r="AY83" i="67"/>
  <c r="AX83" i="67"/>
  <c r="BF457" i="67"/>
  <c r="BG457" i="67"/>
  <c r="AY262" i="67"/>
  <c r="AX262" i="67"/>
  <c r="BD457" i="67"/>
  <c r="BC457" i="67"/>
  <c r="BE204" i="67"/>
  <c r="BB204" i="67"/>
  <c r="BA204" i="67"/>
  <c r="AY204" i="67"/>
  <c r="AX204" i="67"/>
  <c r="BB262" i="67"/>
  <c r="BE262" i="67"/>
  <c r="BA262" i="67"/>
  <c r="BB83" i="67"/>
  <c r="BE83" i="67"/>
  <c r="BA83" i="67"/>
  <c r="AX257" i="67"/>
  <c r="AY257" i="67"/>
  <c r="AY280" i="67"/>
  <c r="AX280" i="67"/>
  <c r="AY472" i="67"/>
  <c r="AX472" i="67"/>
  <c r="BB31" i="67"/>
  <c r="BE31" i="67"/>
  <c r="BA31" i="67"/>
  <c r="AX458" i="67"/>
  <c r="AY458" i="67"/>
  <c r="AX466" i="67"/>
  <c r="AY466" i="67"/>
  <c r="AX498" i="67"/>
  <c r="AY498" i="67"/>
  <c r="AY351" i="67"/>
  <c r="AX351" i="67"/>
  <c r="BB328" i="67"/>
  <c r="BE328" i="67"/>
  <c r="BA328" i="67"/>
  <c r="BE286" i="67"/>
  <c r="BA286" i="67"/>
  <c r="BB286" i="67"/>
  <c r="BE303" i="67"/>
  <c r="BA303" i="67"/>
  <c r="BB303" i="67"/>
  <c r="AX70" i="67"/>
  <c r="AY70" i="67"/>
  <c r="BB43" i="67"/>
  <c r="BE43" i="67"/>
  <c r="BA43" i="67"/>
  <c r="BB474" i="67"/>
  <c r="BE474" i="67"/>
  <c r="BA474" i="67"/>
  <c r="BB147" i="67"/>
  <c r="BE147" i="67"/>
  <c r="BA147" i="67"/>
  <c r="BA458" i="67"/>
  <c r="BE458" i="67"/>
  <c r="BB458" i="67"/>
  <c r="BE466" i="67"/>
  <c r="BA466" i="67"/>
  <c r="BB466" i="67"/>
  <c r="BE89" i="67"/>
  <c r="BA89" i="67"/>
  <c r="BB89" i="67"/>
  <c r="BB415" i="67"/>
  <c r="BE415" i="67"/>
  <c r="BA415" i="67"/>
  <c r="BB461" i="67"/>
  <c r="BE461" i="67"/>
  <c r="BA461" i="67"/>
  <c r="BE375" i="67"/>
  <c r="BA375" i="67"/>
  <c r="BB375" i="67"/>
  <c r="AX278" i="67"/>
  <c r="AY278" i="67"/>
  <c r="BA351" i="67"/>
  <c r="BE351" i="67"/>
  <c r="BB351" i="67"/>
  <c r="AY347" i="67"/>
  <c r="AX347" i="67"/>
  <c r="BE285" i="67"/>
  <c r="BA285" i="67"/>
  <c r="BB285" i="67"/>
  <c r="AY260" i="67"/>
  <c r="AX260" i="67"/>
  <c r="AX328" i="67"/>
  <c r="AY328" i="67"/>
  <c r="AY281" i="67"/>
  <c r="AX281" i="67"/>
  <c r="AY502" i="67"/>
  <c r="AX502" i="67"/>
  <c r="BA280" i="67"/>
  <c r="BB280" i="67"/>
  <c r="BE280" i="67"/>
  <c r="AX474" i="67"/>
  <c r="AY474" i="67"/>
  <c r="AY147" i="67"/>
  <c r="AX147" i="67"/>
  <c r="BA454" i="67"/>
  <c r="BB454" i="67"/>
  <c r="BE454" i="67"/>
  <c r="AY89" i="67"/>
  <c r="AX89" i="67"/>
  <c r="AX461" i="67"/>
  <c r="AY461" i="67"/>
  <c r="AY51" i="67"/>
  <c r="AX51" i="67"/>
  <c r="BA281" i="67"/>
  <c r="BE281" i="67"/>
  <c r="BB281" i="67"/>
  <c r="AX303" i="67"/>
  <c r="AY303" i="67"/>
  <c r="BE306" i="67"/>
  <c r="BA306" i="67"/>
  <c r="BB306" i="67"/>
  <c r="AY402" i="67"/>
  <c r="AX402" i="67"/>
  <c r="AY236" i="67"/>
  <c r="AX236" i="67"/>
  <c r="BA284" i="67"/>
  <c r="BE284" i="67"/>
  <c r="BB284" i="67"/>
  <c r="BE70" i="67"/>
  <c r="BA70" i="67"/>
  <c r="BB70" i="67"/>
  <c r="AX283" i="67"/>
  <c r="AY283" i="67"/>
  <c r="AY483" i="67"/>
  <c r="AX483" i="67"/>
  <c r="AY454" i="67"/>
  <c r="AX454" i="67"/>
  <c r="BB301" i="67"/>
  <c r="BA301" i="67"/>
  <c r="BE301" i="67"/>
  <c r="AY190" i="67"/>
  <c r="AX190" i="67"/>
  <c r="BE316" i="67"/>
  <c r="BA316" i="67"/>
  <c r="BB316" i="67"/>
  <c r="AY16" i="67"/>
  <c r="AX16" i="67"/>
  <c r="BB366" i="67"/>
  <c r="BE366" i="67"/>
  <c r="BA366" i="67"/>
  <c r="BE135" i="67"/>
  <c r="BB135" i="67"/>
  <c r="BA135" i="67"/>
  <c r="AY375" i="67"/>
  <c r="AX375" i="67"/>
  <c r="BB310" i="67"/>
  <c r="BE310" i="67"/>
  <c r="BA310" i="67"/>
  <c r="BA51" i="67"/>
  <c r="BB51" i="67"/>
  <c r="BE51" i="67"/>
  <c r="BG389" i="67"/>
  <c r="BF389" i="67"/>
  <c r="AY32" i="67"/>
  <c r="AX32" i="67"/>
  <c r="AY285" i="67"/>
  <c r="AX285" i="67"/>
  <c r="AX193" i="67"/>
  <c r="AY193" i="67"/>
  <c r="BB260" i="67"/>
  <c r="BE260" i="67"/>
  <c r="BA260" i="67"/>
  <c r="BE402" i="67"/>
  <c r="BB402" i="67"/>
  <c r="BA402" i="67"/>
  <c r="BA502" i="67"/>
  <c r="BB502" i="67"/>
  <c r="BE502" i="67"/>
  <c r="BE504" i="67"/>
  <c r="BA504" i="67"/>
  <c r="BB504" i="67"/>
  <c r="BE236" i="67"/>
  <c r="BA236" i="67"/>
  <c r="BB236" i="67"/>
  <c r="BE472" i="67"/>
  <c r="BB472" i="67"/>
  <c r="BA472" i="67"/>
  <c r="AX245" i="67"/>
  <c r="AY245" i="67"/>
  <c r="AX301" i="67"/>
  <c r="AY301" i="67"/>
  <c r="BE190" i="67"/>
  <c r="BB190" i="67"/>
  <c r="BA190" i="67"/>
  <c r="AX316" i="67"/>
  <c r="AY316" i="67"/>
  <c r="AX367" i="67"/>
  <c r="AY367" i="67"/>
  <c r="BE16" i="67"/>
  <c r="BB16" i="67"/>
  <c r="BA16" i="67"/>
  <c r="AY135" i="67"/>
  <c r="AX135" i="67"/>
  <c r="AX310" i="67"/>
  <c r="AY310" i="67"/>
  <c r="BE32" i="67"/>
  <c r="BA32" i="67"/>
  <c r="BB32" i="67"/>
  <c r="BE193" i="67"/>
  <c r="BB193" i="67"/>
  <c r="BA193" i="67"/>
  <c r="AY286" i="67"/>
  <c r="AX286" i="67"/>
  <c r="BD69" i="67"/>
  <c r="BC69" i="67"/>
  <c r="AX306" i="67"/>
  <c r="AY306" i="67"/>
  <c r="BA257" i="67"/>
  <c r="BB257" i="67"/>
  <c r="BE257" i="67"/>
  <c r="AY504" i="67"/>
  <c r="AX504" i="67"/>
  <c r="AX31" i="67"/>
  <c r="AY31" i="67"/>
  <c r="AX284" i="67"/>
  <c r="AY284" i="67"/>
  <c r="AX43" i="67"/>
  <c r="AY43" i="67"/>
  <c r="BE245" i="67"/>
  <c r="BA245" i="67"/>
  <c r="BB245" i="67"/>
  <c r="BE283" i="67"/>
  <c r="BB283" i="67"/>
  <c r="BA283" i="67"/>
  <c r="BE483" i="67"/>
  <c r="BA483" i="67"/>
  <c r="BB483" i="67"/>
  <c r="BA367" i="67"/>
  <c r="BE367" i="67"/>
  <c r="BB367" i="67"/>
  <c r="AX415" i="67"/>
  <c r="AY415" i="67"/>
  <c r="AX366" i="67"/>
  <c r="AY366" i="67"/>
  <c r="BB498" i="67"/>
  <c r="BE498" i="67"/>
  <c r="BA498" i="67"/>
  <c r="BE278" i="67"/>
  <c r="BB278" i="67"/>
  <c r="BA278" i="67"/>
  <c r="BD389" i="67"/>
  <c r="BC389" i="67"/>
  <c r="BE347" i="67"/>
  <c r="BB347" i="67"/>
  <c r="BA347" i="67"/>
  <c r="BF69" i="67"/>
  <c r="BG69" i="67"/>
  <c r="BD172" i="67"/>
  <c r="BC172" i="67"/>
  <c r="BG172" i="67"/>
  <c r="BF172" i="67"/>
  <c r="AX268" i="67"/>
  <c r="AY268" i="67"/>
  <c r="BE268" i="67"/>
  <c r="BA268" i="67"/>
  <c r="BB268" i="67"/>
  <c r="BB125" i="67"/>
  <c r="BE125" i="67"/>
  <c r="BA125" i="67"/>
  <c r="AY489" i="67"/>
  <c r="AX489" i="67"/>
  <c r="BB38" i="67"/>
  <c r="BE38" i="67"/>
  <c r="BA38" i="67"/>
  <c r="BE228" i="67"/>
  <c r="BA228" i="67"/>
  <c r="BB228" i="67"/>
  <c r="BB492" i="67"/>
  <c r="BA492" i="67"/>
  <c r="BE492" i="67"/>
  <c r="BE421" i="67"/>
  <c r="BA421" i="67"/>
  <c r="BB421" i="67"/>
  <c r="BE451" i="67"/>
  <c r="BB451" i="67"/>
  <c r="BA451" i="67"/>
  <c r="BE417" i="67"/>
  <c r="BA417" i="67"/>
  <c r="BB417" i="67"/>
  <c r="BB287" i="67"/>
  <c r="BA287" i="67"/>
  <c r="BE287" i="67"/>
  <c r="BB357" i="67"/>
  <c r="BA357" i="67"/>
  <c r="BE357" i="67"/>
  <c r="BE304" i="67"/>
  <c r="BA304" i="67"/>
  <c r="BB304" i="67"/>
  <c r="BE146" i="67"/>
  <c r="BB146" i="67"/>
  <c r="BA146" i="67"/>
  <c r="BF368" i="67"/>
  <c r="BG368" i="67"/>
  <c r="BA370" i="67"/>
  <c r="BE370" i="67"/>
  <c r="BB370" i="67"/>
  <c r="AY371" i="67"/>
  <c r="AX371" i="67"/>
  <c r="BA420" i="67"/>
  <c r="BE420" i="67"/>
  <c r="BB420" i="67"/>
  <c r="AY125" i="67"/>
  <c r="AX125" i="67"/>
  <c r="BE230" i="67"/>
  <c r="BB230" i="67"/>
  <c r="BA230" i="67"/>
  <c r="BA343" i="67"/>
  <c r="BB343" i="67"/>
  <c r="BE343" i="67"/>
  <c r="AY228" i="67"/>
  <c r="AX228" i="67"/>
  <c r="AX490" i="67"/>
  <c r="AY490" i="67"/>
  <c r="BE96" i="67"/>
  <c r="BA96" i="67"/>
  <c r="BB96" i="67"/>
  <c r="AY417" i="67"/>
  <c r="AX417" i="67"/>
  <c r="AY191" i="67"/>
  <c r="AX191" i="67"/>
  <c r="AY484" i="67"/>
  <c r="AX484" i="67"/>
  <c r="AX401" i="67"/>
  <c r="AY401" i="67"/>
  <c r="BD82" i="67"/>
  <c r="BC82" i="67"/>
  <c r="BD411" i="67"/>
  <c r="BC411" i="67"/>
  <c r="BE507" i="67"/>
  <c r="BA507" i="67"/>
  <c r="BB507" i="67"/>
  <c r="BA251" i="67"/>
  <c r="BB251" i="67"/>
  <c r="BE251" i="67"/>
  <c r="AY427" i="67"/>
  <c r="AX427" i="67"/>
  <c r="AX146" i="67"/>
  <c r="AY146" i="67"/>
  <c r="BA239" i="67"/>
  <c r="BB239" i="67"/>
  <c r="BE239" i="67"/>
  <c r="BE130" i="67"/>
  <c r="BB130" i="67"/>
  <c r="BA130" i="67"/>
  <c r="AY101" i="67"/>
  <c r="AX101" i="67"/>
  <c r="AX34" i="67"/>
  <c r="AY34" i="67"/>
  <c r="BC445" i="67"/>
  <c r="BD445" i="67"/>
  <c r="BC139" i="67"/>
  <c r="BD139" i="67"/>
  <c r="AX420" i="67"/>
  <c r="AY420" i="67"/>
  <c r="BC110" i="67"/>
  <c r="BD110" i="67"/>
  <c r="AY230" i="67"/>
  <c r="AX230" i="67"/>
  <c r="BE490" i="67"/>
  <c r="BB490" i="67"/>
  <c r="BA490" i="67"/>
  <c r="AX349" i="67"/>
  <c r="AY349" i="67"/>
  <c r="AY350" i="67"/>
  <c r="AX350" i="67"/>
  <c r="AX96" i="67"/>
  <c r="AY96" i="67"/>
  <c r="BB191" i="67"/>
  <c r="BA191" i="67"/>
  <c r="BE191" i="67"/>
  <c r="AY357" i="67"/>
  <c r="AX357" i="67"/>
  <c r="BA484" i="67"/>
  <c r="BB484" i="67"/>
  <c r="BE484" i="67"/>
  <c r="AY508" i="67"/>
  <c r="AX508" i="67"/>
  <c r="AX251" i="67"/>
  <c r="AY251" i="67"/>
  <c r="BD368" i="67"/>
  <c r="BC368" i="67"/>
  <c r="BD142" i="67"/>
  <c r="BC142" i="67"/>
  <c r="BA101" i="67"/>
  <c r="BB101" i="67"/>
  <c r="BE101" i="67"/>
  <c r="BB433" i="67"/>
  <c r="BE433" i="67"/>
  <c r="BA433" i="67"/>
  <c r="BA34" i="67"/>
  <c r="BE34" i="67"/>
  <c r="BB34" i="67"/>
  <c r="BI234" i="67"/>
  <c r="BH234" i="67"/>
  <c r="BG110" i="67"/>
  <c r="BF110" i="67"/>
  <c r="BA74" i="67"/>
  <c r="BE74" i="67"/>
  <c r="BB74" i="67"/>
  <c r="BA217" i="67"/>
  <c r="BB217" i="67"/>
  <c r="BE217" i="67"/>
  <c r="AY343" i="67"/>
  <c r="AX343" i="67"/>
  <c r="BE349" i="67"/>
  <c r="BA349" i="67"/>
  <c r="BB349" i="67"/>
  <c r="BB495" i="67"/>
  <c r="BE495" i="67"/>
  <c r="BA495" i="67"/>
  <c r="BF82" i="67"/>
  <c r="BG82" i="67"/>
  <c r="BE508" i="67"/>
  <c r="BA508" i="67"/>
  <c r="BB508" i="67"/>
  <c r="BG411" i="67"/>
  <c r="BF411" i="67"/>
  <c r="AX106" i="67"/>
  <c r="AY106" i="67"/>
  <c r="BE427" i="67"/>
  <c r="BB427" i="67"/>
  <c r="BA427" i="67"/>
  <c r="AX61" i="67"/>
  <c r="AY61" i="67"/>
  <c r="AX239" i="67"/>
  <c r="AY239" i="67"/>
  <c r="BF142" i="67"/>
  <c r="BG142" i="67"/>
  <c r="AX433" i="67"/>
  <c r="AY433" i="67"/>
  <c r="AY118" i="67"/>
  <c r="AX118" i="67"/>
  <c r="BG445" i="67"/>
  <c r="BF445" i="67"/>
  <c r="BE221" i="67"/>
  <c r="BA221" i="67"/>
  <c r="BB221" i="67"/>
  <c r="AX74" i="67"/>
  <c r="AY74" i="67"/>
  <c r="AX451" i="67"/>
  <c r="AY451" i="67"/>
  <c r="BB350" i="67"/>
  <c r="BE350" i="67"/>
  <c r="BA350" i="67"/>
  <c r="AY434" i="67"/>
  <c r="AX434" i="67"/>
  <c r="BB123" i="67"/>
  <c r="BA123" i="67"/>
  <c r="BE123" i="67"/>
  <c r="AY346" i="67"/>
  <c r="AX346" i="67"/>
  <c r="BE235" i="67"/>
  <c r="BB235" i="67"/>
  <c r="BA235" i="67"/>
  <c r="BE61" i="67"/>
  <c r="BB61" i="67"/>
  <c r="BA61" i="67"/>
  <c r="AX143" i="67"/>
  <c r="AY143" i="67"/>
  <c r="BE489" i="67"/>
  <c r="BA489" i="67"/>
  <c r="BB489" i="67"/>
  <c r="AY221" i="67"/>
  <c r="AX221" i="67"/>
  <c r="AX38" i="67"/>
  <c r="AY38" i="67"/>
  <c r="AY217" i="67"/>
  <c r="AX217" i="67"/>
  <c r="AX492" i="67"/>
  <c r="AY492" i="67"/>
  <c r="AX421" i="67"/>
  <c r="AY421" i="67"/>
  <c r="AX495" i="67"/>
  <c r="AY495" i="67"/>
  <c r="AX287" i="67"/>
  <c r="AY287" i="67"/>
  <c r="BE434" i="67"/>
  <c r="BB434" i="67"/>
  <c r="BA434" i="67"/>
  <c r="AY123" i="67"/>
  <c r="AX123" i="67"/>
  <c r="AY304" i="67"/>
  <c r="AX304" i="67"/>
  <c r="BA401" i="67"/>
  <c r="BE401" i="67"/>
  <c r="BB401" i="67"/>
  <c r="BA346" i="67"/>
  <c r="BE346" i="67"/>
  <c r="BB346" i="67"/>
  <c r="AY507" i="67"/>
  <c r="AX507" i="67"/>
  <c r="BE106" i="67"/>
  <c r="BA106" i="67"/>
  <c r="BB106" i="67"/>
  <c r="AY235" i="67"/>
  <c r="AX235" i="67"/>
  <c r="AX130" i="67"/>
  <c r="AY130" i="67"/>
  <c r="AX370" i="67"/>
  <c r="AY370" i="67"/>
  <c r="BA371" i="67"/>
  <c r="BE371" i="67"/>
  <c r="BB371" i="67"/>
  <c r="BB118" i="67"/>
  <c r="BA118" i="67"/>
  <c r="BE118" i="67"/>
  <c r="BA143" i="67"/>
  <c r="BB143" i="67"/>
  <c r="BE143" i="67"/>
  <c r="BF139" i="67"/>
  <c r="BG139" i="67"/>
  <c r="BG24" i="67"/>
  <c r="BF24" i="67"/>
  <c r="BC24" i="67"/>
  <c r="BD24" i="67"/>
  <c r="BG113" i="67"/>
  <c r="BF113" i="67"/>
  <c r="BC113" i="67"/>
  <c r="BD113" i="67"/>
  <c r="BC305" i="67"/>
  <c r="BD305" i="67"/>
  <c r="BI387" i="67"/>
  <c r="BH387" i="67"/>
  <c r="BG134" i="67"/>
  <c r="BF134" i="67"/>
  <c r="BF78" i="67"/>
  <c r="BG78" i="67"/>
  <c r="BC253" i="67"/>
  <c r="BD253" i="67"/>
  <c r="BD85" i="67"/>
  <c r="BC85" i="67"/>
  <c r="BF381" i="67"/>
  <c r="BG381" i="67"/>
  <c r="BF393" i="67"/>
  <c r="BG393" i="67"/>
  <c r="BD399" i="67"/>
  <c r="BC399" i="67"/>
  <c r="BC49" i="67"/>
  <c r="BD49" i="67"/>
  <c r="BG85" i="67"/>
  <c r="BF85" i="67"/>
  <c r="BD223" i="67"/>
  <c r="BC223" i="67"/>
  <c r="BF305" i="67"/>
  <c r="BG305" i="67"/>
  <c r="BD215" i="67"/>
  <c r="BC215" i="67"/>
  <c r="BC42" i="67"/>
  <c r="BD42" i="67"/>
  <c r="BC393" i="67"/>
  <c r="BD393" i="67"/>
  <c r="BF223" i="67"/>
  <c r="BG223" i="67"/>
  <c r="BG42" i="67"/>
  <c r="BF42" i="67"/>
  <c r="BG49" i="67"/>
  <c r="BF49" i="67"/>
  <c r="BH150" i="67"/>
  <c r="BI150" i="67"/>
  <c r="BD90" i="67"/>
  <c r="BC90" i="67"/>
  <c r="BF215" i="67"/>
  <c r="BG215" i="67"/>
  <c r="BF247" i="67"/>
  <c r="BG247" i="67"/>
  <c r="BC369" i="67"/>
  <c r="BD369" i="67"/>
  <c r="BC362" i="67"/>
  <c r="BD362" i="67"/>
  <c r="BC134" i="67"/>
  <c r="BD134" i="67"/>
  <c r="BC11" i="67"/>
  <c r="BD11" i="67"/>
  <c r="BF241" i="67"/>
  <c r="BG241" i="67"/>
  <c r="BD122" i="67"/>
  <c r="BC122" i="67"/>
  <c r="BC199" i="67"/>
  <c r="BD199" i="67"/>
  <c r="BD405" i="67"/>
  <c r="BC405" i="67"/>
  <c r="BC247" i="67"/>
  <c r="BD247" i="67"/>
  <c r="BF11" i="67"/>
  <c r="BG11" i="67"/>
  <c r="BF369" i="67"/>
  <c r="BG369" i="67"/>
  <c r="BC241" i="67"/>
  <c r="BD241" i="67"/>
  <c r="BG122" i="67"/>
  <c r="BF122" i="67"/>
  <c r="BD78" i="67"/>
  <c r="BC78" i="67"/>
  <c r="BF253" i="67"/>
  <c r="BG253" i="67"/>
  <c r="BG199" i="67"/>
  <c r="BF199" i="67"/>
  <c r="BG405" i="67"/>
  <c r="BF405" i="67"/>
  <c r="BF90" i="67"/>
  <c r="BG90" i="67"/>
  <c r="BC381" i="67"/>
  <c r="BD381" i="67"/>
  <c r="BF362" i="67"/>
  <c r="BG362" i="67"/>
  <c r="BF399" i="67"/>
  <c r="BG399" i="67"/>
  <c r="BC47" i="67"/>
  <c r="BD47" i="67"/>
  <c r="BD80" i="67"/>
  <c r="BC80" i="67"/>
  <c r="BI464" i="67"/>
  <c r="BH464" i="67"/>
  <c r="BC87" i="67"/>
  <c r="BD87" i="67"/>
  <c r="BF348" i="67"/>
  <c r="BG348" i="67"/>
  <c r="BF313" i="67"/>
  <c r="BG313" i="67"/>
  <c r="BC329" i="67"/>
  <c r="BD329" i="67"/>
  <c r="BD254" i="67"/>
  <c r="BC254" i="67"/>
  <c r="BD336" i="67"/>
  <c r="BC336" i="67"/>
  <c r="BD391" i="67"/>
  <c r="BC391" i="67"/>
  <c r="BG131" i="67"/>
  <c r="BF131" i="67"/>
  <c r="BG428" i="67"/>
  <c r="BF428" i="67"/>
  <c r="BD178" i="67"/>
  <c r="BC178" i="67"/>
  <c r="BH314" i="67"/>
  <c r="BI314" i="67"/>
  <c r="BG467" i="67"/>
  <c r="BF467" i="67"/>
  <c r="BG448" i="67"/>
  <c r="BF448" i="67"/>
  <c r="BG153" i="67"/>
  <c r="BF153" i="67"/>
  <c r="BG412" i="67"/>
  <c r="BF412" i="67"/>
  <c r="BF326" i="67"/>
  <c r="BG326" i="67"/>
  <c r="BC491" i="67"/>
  <c r="BD491" i="67"/>
  <c r="BG254" i="67"/>
  <c r="BF254" i="67"/>
  <c r="BG345" i="67"/>
  <c r="BF345" i="67"/>
  <c r="BD131" i="67"/>
  <c r="BC131" i="67"/>
  <c r="BG497" i="67"/>
  <c r="BF497" i="67"/>
  <c r="BC428" i="67"/>
  <c r="BD428" i="67"/>
  <c r="BF341" i="67"/>
  <c r="BG341" i="67"/>
  <c r="BF178" i="67"/>
  <c r="BG178" i="67"/>
  <c r="BF361" i="67"/>
  <c r="BG361" i="67"/>
  <c r="BD319" i="67"/>
  <c r="BC319" i="67"/>
  <c r="BC467" i="67"/>
  <c r="BD467" i="67"/>
  <c r="BF216" i="67"/>
  <c r="BG216" i="67"/>
  <c r="BC50" i="67"/>
  <c r="BD50" i="67"/>
  <c r="BI111" i="67"/>
  <c r="BH111" i="67"/>
  <c r="BC271" i="67"/>
  <c r="BD271" i="67"/>
  <c r="BG127" i="67"/>
  <c r="BF127" i="67"/>
  <c r="BF80" i="67"/>
  <c r="BG80" i="67"/>
  <c r="BF506" i="67"/>
  <c r="BG506" i="67"/>
  <c r="BC133" i="67"/>
  <c r="BD133" i="67"/>
  <c r="BC326" i="67"/>
  <c r="BD326" i="67"/>
  <c r="BI72" i="67"/>
  <c r="BH72" i="67"/>
  <c r="BG226" i="67"/>
  <c r="BF226" i="67"/>
  <c r="BF425" i="67"/>
  <c r="BG425" i="67"/>
  <c r="BH55" i="67"/>
  <c r="BI55" i="67"/>
  <c r="BG128" i="67"/>
  <c r="BF128" i="67"/>
  <c r="BF52" i="67"/>
  <c r="BG52" i="67"/>
  <c r="BD124" i="67"/>
  <c r="BC124" i="67"/>
  <c r="BC327" i="67"/>
  <c r="BD327" i="67"/>
  <c r="BG282" i="67"/>
  <c r="BF282" i="67"/>
  <c r="BD342" i="67"/>
  <c r="BC342" i="67"/>
  <c r="BF75" i="67"/>
  <c r="BG75" i="67"/>
  <c r="BC103" i="67"/>
  <c r="BD103" i="67"/>
  <c r="BF416" i="67"/>
  <c r="BG416" i="67"/>
  <c r="BC252" i="67"/>
  <c r="BD252" i="67"/>
  <c r="BI335" i="67"/>
  <c r="BH335" i="67"/>
  <c r="BC315" i="67"/>
  <c r="BD315" i="67"/>
  <c r="BD107" i="67"/>
  <c r="BC107" i="67"/>
  <c r="BI188" i="67"/>
  <c r="BH188" i="67"/>
  <c r="BF39" i="67"/>
  <c r="BG39" i="67"/>
  <c r="BF203" i="67"/>
  <c r="BG203" i="67"/>
  <c r="BC288" i="67"/>
  <c r="BD288" i="67"/>
  <c r="BG438" i="67"/>
  <c r="BF438" i="67"/>
  <c r="BC435" i="67"/>
  <c r="BD435" i="67"/>
  <c r="BF269" i="67"/>
  <c r="BG269" i="67"/>
  <c r="BI152" i="67"/>
  <c r="BH152" i="67"/>
  <c r="BF154" i="67"/>
  <c r="BG154" i="67"/>
  <c r="BI116" i="67"/>
  <c r="BH116" i="67"/>
  <c r="BF40" i="67"/>
  <c r="BG40" i="67"/>
  <c r="BC450" i="67"/>
  <c r="BD450" i="67"/>
  <c r="BI9" i="67"/>
  <c r="BH9" i="67"/>
  <c r="BC13" i="67"/>
  <c r="BD13" i="67"/>
  <c r="BF512" i="67"/>
  <c r="BG512" i="67"/>
  <c r="BH225" i="67"/>
  <c r="BI225" i="67"/>
  <c r="BG232" i="67"/>
  <c r="BF232" i="67"/>
  <c r="BG340" i="67"/>
  <c r="BF340" i="67"/>
  <c r="BF243" i="67"/>
  <c r="BG243" i="67"/>
  <c r="BI372" i="67"/>
  <c r="BH372" i="67"/>
  <c r="BG181" i="67"/>
  <c r="BF181" i="67"/>
  <c r="BD398" i="67"/>
  <c r="BC398" i="67"/>
  <c r="BH255" i="67"/>
  <c r="BI255" i="67"/>
  <c r="BF493" i="67"/>
  <c r="BG493" i="67"/>
  <c r="BC475" i="67"/>
  <c r="BD475" i="67"/>
  <c r="BD60" i="67"/>
  <c r="BC60" i="67"/>
  <c r="BD500" i="67"/>
  <c r="BC500" i="67"/>
  <c r="BD413" i="67"/>
  <c r="BC413" i="67"/>
  <c r="BC456" i="67"/>
  <c r="BD456" i="67"/>
  <c r="BD208" i="67"/>
  <c r="BC208" i="67"/>
  <c r="BC56" i="67"/>
  <c r="BD56" i="67"/>
  <c r="BF312" i="67"/>
  <c r="BG312" i="67"/>
  <c r="BI17" i="67"/>
  <c r="BH17" i="67"/>
  <c r="BF455" i="67"/>
  <c r="BG455" i="67"/>
  <c r="BD373" i="67"/>
  <c r="BC373" i="67"/>
  <c r="BF105" i="67"/>
  <c r="BG105" i="67"/>
  <c r="BH468" i="67"/>
  <c r="BI468" i="67"/>
  <c r="BF330" i="67"/>
  <c r="BG330" i="67"/>
  <c r="BG97" i="67"/>
  <c r="BF97" i="67"/>
  <c r="BF246" i="67"/>
  <c r="BG246" i="67"/>
  <c r="BC201" i="67"/>
  <c r="BD201" i="67"/>
  <c r="BI36" i="67"/>
  <c r="BH36" i="67"/>
  <c r="BC481" i="67"/>
  <c r="BD481" i="67"/>
  <c r="BG473" i="67"/>
  <c r="BF473" i="67"/>
  <c r="BD140" i="67"/>
  <c r="BC140" i="67"/>
  <c r="BC157" i="67"/>
  <c r="BD157" i="67"/>
  <c r="BD166" i="67"/>
  <c r="BC166" i="67"/>
  <c r="BD356" i="67"/>
  <c r="BC356" i="67"/>
  <c r="BF410" i="67"/>
  <c r="BG410" i="67"/>
  <c r="BD171" i="67"/>
  <c r="BC171" i="67"/>
  <c r="BF354" i="67"/>
  <c r="BG354" i="67"/>
  <c r="BC289" i="67"/>
  <c r="BD289" i="67"/>
  <c r="BC442" i="67"/>
  <c r="BD442" i="67"/>
  <c r="BG364" i="67"/>
  <c r="BF364" i="67"/>
  <c r="BD488" i="67"/>
  <c r="BC488" i="67"/>
  <c r="BD334" i="67"/>
  <c r="BC334" i="67"/>
  <c r="BH197" i="67"/>
  <c r="BI197" i="67"/>
  <c r="BC276" i="67"/>
  <c r="BD276" i="67"/>
  <c r="BD120" i="67"/>
  <c r="BC120" i="67"/>
  <c r="BD214" i="67"/>
  <c r="BC214" i="67"/>
  <c r="BC360" i="67"/>
  <c r="BD360" i="67"/>
  <c r="BC424" i="67"/>
  <c r="BD424" i="67"/>
  <c r="BF198" i="67"/>
  <c r="BG198" i="67"/>
  <c r="BD352" i="67"/>
  <c r="BC352" i="67"/>
  <c r="BD209" i="67"/>
  <c r="BC209" i="67"/>
  <c r="BG149" i="67"/>
  <c r="BF149" i="67"/>
  <c r="BD46" i="67"/>
  <c r="BC46" i="67"/>
  <c r="BC487" i="67"/>
  <c r="BD487" i="67"/>
  <c r="BD52" i="67"/>
  <c r="BC52" i="67"/>
  <c r="BC432" i="67"/>
  <c r="BD432" i="67"/>
  <c r="BH114" i="67"/>
  <c r="BI114" i="67"/>
  <c r="BG327" i="67"/>
  <c r="BF327" i="67"/>
  <c r="BC282" i="67"/>
  <c r="BD282" i="67"/>
  <c r="BF342" i="67"/>
  <c r="BG342" i="67"/>
  <c r="BH184" i="67"/>
  <c r="BI184" i="67"/>
  <c r="BC394" i="67"/>
  <c r="BD394" i="67"/>
  <c r="BF252" i="67"/>
  <c r="BG252" i="67"/>
  <c r="BD395" i="67"/>
  <c r="BC395" i="67"/>
  <c r="BC269" i="67"/>
  <c r="BD269" i="67"/>
  <c r="BC469" i="67"/>
  <c r="BD469" i="67"/>
  <c r="BD40" i="67"/>
  <c r="BC40" i="67"/>
  <c r="BF450" i="67"/>
  <c r="BG450" i="67"/>
  <c r="BD279" i="67"/>
  <c r="BC279" i="67"/>
  <c r="BC222" i="67"/>
  <c r="BD222" i="67"/>
  <c r="BF397" i="67"/>
  <c r="BG397" i="67"/>
  <c r="BG35" i="67"/>
  <c r="BF35" i="67"/>
  <c r="BF403" i="67"/>
  <c r="BG403" i="67"/>
  <c r="BF44" i="67"/>
  <c r="BG44" i="67"/>
  <c r="BF238" i="67"/>
  <c r="BG238" i="67"/>
  <c r="BF511" i="67"/>
  <c r="BG511" i="67"/>
  <c r="BC462" i="67"/>
  <c r="BD462" i="67"/>
  <c r="BI65" i="67"/>
  <c r="BH65" i="67"/>
  <c r="BC243" i="67"/>
  <c r="BD243" i="67"/>
  <c r="BC219" i="67"/>
  <c r="BD219" i="67"/>
  <c r="BI396" i="67"/>
  <c r="BH396" i="67"/>
  <c r="BF398" i="67"/>
  <c r="BG398" i="67"/>
  <c r="BG353" i="67"/>
  <c r="BF353" i="67"/>
  <c r="BC505" i="67"/>
  <c r="BD505" i="67"/>
  <c r="BI164" i="67"/>
  <c r="BH164" i="67"/>
  <c r="BC493" i="67"/>
  <c r="BD493" i="67"/>
  <c r="BF475" i="67"/>
  <c r="BG475" i="67"/>
  <c r="BF60" i="67"/>
  <c r="BG60" i="67"/>
  <c r="BG378" i="67"/>
  <c r="BF378" i="67"/>
  <c r="BG169" i="67"/>
  <c r="BF169" i="67"/>
  <c r="BG325" i="67"/>
  <c r="BF325" i="67"/>
  <c r="BF290" i="67"/>
  <c r="BG290" i="67"/>
  <c r="BF482" i="67"/>
  <c r="BG482" i="67"/>
  <c r="BD137" i="67"/>
  <c r="BC137" i="67"/>
  <c r="BH446" i="67"/>
  <c r="BI446" i="67"/>
  <c r="BC414" i="67"/>
  <c r="BD414" i="67"/>
  <c r="BG208" i="67"/>
  <c r="BF208" i="67"/>
  <c r="BD494" i="67"/>
  <c r="BC494" i="67"/>
  <c r="BC460" i="67"/>
  <c r="BD460" i="67"/>
  <c r="BI41" i="67"/>
  <c r="BH41" i="67"/>
  <c r="BD330" i="67"/>
  <c r="BC330" i="67"/>
  <c r="BG63" i="67"/>
  <c r="BF63" i="67"/>
  <c r="BC97" i="67"/>
  <c r="BD97" i="67"/>
  <c r="BI363" i="67"/>
  <c r="BH363" i="67"/>
  <c r="BF481" i="67"/>
  <c r="BG481" i="67"/>
  <c r="BC473" i="67"/>
  <c r="BD473" i="67"/>
  <c r="BF140" i="67"/>
  <c r="BG140" i="67"/>
  <c r="BD476" i="67"/>
  <c r="BC476" i="67"/>
  <c r="BF166" i="67"/>
  <c r="BG166" i="67"/>
  <c r="BG277" i="67"/>
  <c r="BF277" i="67"/>
  <c r="BG159" i="67"/>
  <c r="BF159" i="67"/>
  <c r="BF426" i="67"/>
  <c r="BG426" i="67"/>
  <c r="BF356" i="67"/>
  <c r="BG356" i="67"/>
  <c r="BC272" i="67"/>
  <c r="BD272" i="67"/>
  <c r="BF256" i="67"/>
  <c r="BG256" i="67"/>
  <c r="BG383" i="67"/>
  <c r="BF383" i="67"/>
  <c r="BD196" i="67"/>
  <c r="BC196" i="67"/>
  <c r="BC354" i="67"/>
  <c r="BD354" i="67"/>
  <c r="BD7" i="67"/>
  <c r="BC7" i="67"/>
  <c r="BF344" i="67"/>
  <c r="BG344" i="67"/>
  <c r="BC364" i="67"/>
  <c r="BD364" i="67"/>
  <c r="BI67" i="67"/>
  <c r="BH67" i="67"/>
  <c r="BC182" i="67"/>
  <c r="BD182" i="67"/>
  <c r="BC93" i="67"/>
  <c r="BD93" i="67"/>
  <c r="BC218" i="67"/>
  <c r="BD218" i="67"/>
  <c r="BG180" i="67"/>
  <c r="BF180" i="67"/>
  <c r="BD168" i="67"/>
  <c r="BC168" i="67"/>
  <c r="BG447" i="67"/>
  <c r="BF447" i="67"/>
  <c r="BF487" i="67"/>
  <c r="BG487" i="67"/>
  <c r="BG213" i="67"/>
  <c r="BF213" i="67"/>
  <c r="BF465" i="67"/>
  <c r="BG465" i="67"/>
  <c r="BC345" i="67"/>
  <c r="BD345" i="67"/>
  <c r="BC497" i="67"/>
  <c r="BD497" i="67"/>
  <c r="BG294" i="67"/>
  <c r="BF294" i="67"/>
  <c r="BD425" i="67"/>
  <c r="BC425" i="67"/>
  <c r="BI382" i="67"/>
  <c r="BH382" i="67"/>
  <c r="BC127" i="67"/>
  <c r="BD127" i="67"/>
  <c r="BC317" i="67"/>
  <c r="BD317" i="67"/>
  <c r="BC249" i="67"/>
  <c r="BD249" i="67"/>
  <c r="BD294" i="67"/>
  <c r="BC294" i="67"/>
  <c r="BC226" i="67"/>
  <c r="BD226" i="67"/>
  <c r="BI439" i="67"/>
  <c r="BH439" i="67"/>
  <c r="BC311" i="67"/>
  <c r="BD311" i="67"/>
  <c r="BG479" i="67"/>
  <c r="BF479" i="67"/>
  <c r="BG485" i="67"/>
  <c r="BF485" i="67"/>
  <c r="BC323" i="67"/>
  <c r="BD323" i="67"/>
  <c r="BG384" i="67"/>
  <c r="BF384" i="67"/>
  <c r="BH513" i="67"/>
  <c r="BI513" i="67"/>
  <c r="BG440" i="67"/>
  <c r="BF440" i="67"/>
  <c r="BD380" i="67"/>
  <c r="BC380" i="67"/>
  <c r="BG394" i="67"/>
  <c r="BF394" i="67"/>
  <c r="BG270" i="67"/>
  <c r="BF270" i="67"/>
  <c r="BF23" i="67"/>
  <c r="BG23" i="67"/>
  <c r="BD62" i="67"/>
  <c r="BC62" i="67"/>
  <c r="BC406" i="67"/>
  <c r="BD406" i="67"/>
  <c r="BF320" i="67"/>
  <c r="BG320" i="67"/>
  <c r="BF441" i="67"/>
  <c r="BG441" i="67"/>
  <c r="BF469" i="67"/>
  <c r="BG469" i="67"/>
  <c r="BG220" i="67"/>
  <c r="BF220" i="67"/>
  <c r="BF227" i="67"/>
  <c r="BG227" i="67"/>
  <c r="BF279" i="67"/>
  <c r="BG279" i="67"/>
  <c r="BF144" i="67"/>
  <c r="BG144" i="67"/>
  <c r="BI355" i="67"/>
  <c r="BH355" i="67"/>
  <c r="BD291" i="67"/>
  <c r="BC291" i="67"/>
  <c r="BD397" i="67"/>
  <c r="BC397" i="67"/>
  <c r="BH102" i="67"/>
  <c r="BI102" i="67"/>
  <c r="BG377" i="67"/>
  <c r="BF377" i="67"/>
  <c r="BD403" i="67"/>
  <c r="BC403" i="67"/>
  <c r="BD44" i="67"/>
  <c r="BC44" i="67"/>
  <c r="BC238" i="67"/>
  <c r="BD238" i="67"/>
  <c r="BC511" i="67"/>
  <c r="BD511" i="67"/>
  <c r="BG462" i="67"/>
  <c r="BF462" i="67"/>
  <c r="BC266" i="67"/>
  <c r="BD266" i="67"/>
  <c r="BI81" i="67"/>
  <c r="BH81" i="67"/>
  <c r="BG264" i="67"/>
  <c r="BF264" i="67"/>
  <c r="BD340" i="67"/>
  <c r="BC340" i="67"/>
  <c r="BH459" i="67"/>
  <c r="BI459" i="67"/>
  <c r="BD443" i="67"/>
  <c r="BC443" i="67"/>
  <c r="BF14" i="67"/>
  <c r="BG14" i="67"/>
  <c r="BC181" i="67"/>
  <c r="BD181" i="67"/>
  <c r="BH480" i="67"/>
  <c r="BI480" i="67"/>
  <c r="BC353" i="67"/>
  <c r="BD353" i="67"/>
  <c r="BH477" i="67"/>
  <c r="BI477" i="67"/>
  <c r="BF505" i="67"/>
  <c r="BG505" i="67"/>
  <c r="BG418" i="67"/>
  <c r="BF418" i="67"/>
  <c r="BI53" i="67"/>
  <c r="BH53" i="67"/>
  <c r="BF229" i="67"/>
  <c r="BG229" i="67"/>
  <c r="BF500" i="67"/>
  <c r="BG500" i="67"/>
  <c r="BG437" i="67"/>
  <c r="BF437" i="67"/>
  <c r="BG333" i="67"/>
  <c r="BF333" i="67"/>
  <c r="BG456" i="67"/>
  <c r="BF456" i="67"/>
  <c r="BG20" i="67"/>
  <c r="BF20" i="67"/>
  <c r="BG137" i="67"/>
  <c r="BF137" i="67"/>
  <c r="BF263" i="67"/>
  <c r="BG263" i="67"/>
  <c r="BI8" i="67"/>
  <c r="BH8" i="67"/>
  <c r="BF414" i="67"/>
  <c r="BG414" i="67"/>
  <c r="BH224" i="67"/>
  <c r="BI224" i="67"/>
  <c r="BC63" i="67"/>
  <c r="BD63" i="67"/>
  <c r="BD160" i="67"/>
  <c r="BC160" i="67"/>
  <c r="BI176" i="67"/>
  <c r="BH176" i="67"/>
  <c r="BH210" i="67"/>
  <c r="BI210" i="67"/>
  <c r="BD159" i="67"/>
  <c r="BC159" i="67"/>
  <c r="BG115" i="67"/>
  <c r="BF115" i="67"/>
  <c r="BI299" i="67"/>
  <c r="BH299" i="67"/>
  <c r="BG272" i="67"/>
  <c r="BF272" i="67"/>
  <c r="BF196" i="67"/>
  <c r="BG196" i="67"/>
  <c r="BC321" i="67"/>
  <c r="BD321" i="67"/>
  <c r="BF109" i="67"/>
  <c r="BG109" i="67"/>
  <c r="BC344" i="67"/>
  <c r="BD344" i="67"/>
  <c r="BD177" i="67"/>
  <c r="BC177" i="67"/>
  <c r="BF488" i="67"/>
  <c r="BG488" i="67"/>
  <c r="BF93" i="67"/>
  <c r="BG93" i="67"/>
  <c r="BI463" i="67"/>
  <c r="BH463" i="67"/>
  <c r="BF430" i="67"/>
  <c r="BG430" i="67"/>
  <c r="BD180" i="67"/>
  <c r="BC180" i="67"/>
  <c r="BG168" i="67"/>
  <c r="BF168" i="67"/>
  <c r="BD392" i="67"/>
  <c r="BC392" i="67"/>
  <c r="BH173" i="67"/>
  <c r="BI173" i="67"/>
  <c r="BH94" i="67"/>
  <c r="BI94" i="67"/>
  <c r="BF424" i="67"/>
  <c r="BG424" i="67"/>
  <c r="BF209" i="67"/>
  <c r="BG209" i="67"/>
  <c r="BD297" i="67"/>
  <c r="BC297" i="67"/>
  <c r="BD162" i="67"/>
  <c r="BC162" i="67"/>
  <c r="BD165" i="67"/>
  <c r="BC165" i="67"/>
  <c r="BD465" i="67"/>
  <c r="BC465" i="67"/>
  <c r="BG183" i="67"/>
  <c r="BF183" i="67"/>
  <c r="BC240" i="67"/>
  <c r="BD240" i="67"/>
  <c r="BG503" i="67"/>
  <c r="BF503" i="67"/>
  <c r="BI337" i="67"/>
  <c r="BH337" i="67"/>
  <c r="BG212" i="67"/>
  <c r="BF212" i="67"/>
  <c r="BI79" i="67"/>
  <c r="BH79" i="67"/>
  <c r="BC339" i="67"/>
  <c r="BD339" i="67"/>
  <c r="BD348" i="67"/>
  <c r="BC348" i="67"/>
  <c r="BG200" i="67"/>
  <c r="BF200" i="67"/>
  <c r="BF151" i="67"/>
  <c r="BG151" i="67"/>
  <c r="BF47" i="67"/>
  <c r="BG47" i="67"/>
  <c r="BF296" i="67"/>
  <c r="BG296" i="67"/>
  <c r="BH48" i="67"/>
  <c r="BI48" i="67"/>
  <c r="BG339" i="67"/>
  <c r="BF339" i="67"/>
  <c r="BC448" i="67"/>
  <c r="BD448" i="67"/>
  <c r="BD156" i="67"/>
  <c r="BC156" i="67"/>
  <c r="BI141" i="67"/>
  <c r="BH141" i="67"/>
  <c r="BF317" i="67"/>
  <c r="BG317" i="67"/>
  <c r="BC212" i="67"/>
  <c r="BD212" i="67"/>
  <c r="BD77" i="67"/>
  <c r="BC77" i="67"/>
  <c r="BG452" i="67"/>
  <c r="BF452" i="67"/>
  <c r="BF423" i="67"/>
  <c r="BG423" i="67"/>
  <c r="BH274" i="67"/>
  <c r="BI274" i="67"/>
  <c r="BF311" i="67"/>
  <c r="BG311" i="67"/>
  <c r="BD21" i="67"/>
  <c r="BC21" i="67"/>
  <c r="BC479" i="67"/>
  <c r="BD479" i="67"/>
  <c r="BG432" i="67"/>
  <c r="BF432" i="67"/>
  <c r="BC485" i="67"/>
  <c r="BD485" i="67"/>
  <c r="BF323" i="67"/>
  <c r="BG323" i="67"/>
  <c r="BD100" i="67"/>
  <c r="BC100" i="67"/>
  <c r="BC440" i="67"/>
  <c r="BD440" i="67"/>
  <c r="BG380" i="67"/>
  <c r="BF380" i="67"/>
  <c r="BC270" i="67"/>
  <c r="BD270" i="67"/>
  <c r="BH510" i="67"/>
  <c r="BI510" i="67"/>
  <c r="BD129" i="67"/>
  <c r="BC129" i="67"/>
  <c r="BC23" i="67"/>
  <c r="BD23" i="67"/>
  <c r="BF62" i="67"/>
  <c r="BG62" i="67"/>
  <c r="BG406" i="67"/>
  <c r="BF406" i="67"/>
  <c r="BC320" i="67"/>
  <c r="BD320" i="67"/>
  <c r="BG300" i="67"/>
  <c r="BF300" i="67"/>
  <c r="BH10" i="67"/>
  <c r="BI10" i="67"/>
  <c r="BD441" i="67"/>
  <c r="BC441" i="67"/>
  <c r="BC400" i="67"/>
  <c r="BD400" i="67"/>
  <c r="BG195" i="67"/>
  <c r="BF195" i="67"/>
  <c r="BH95" i="67"/>
  <c r="BI95" i="67"/>
  <c r="BD220" i="67"/>
  <c r="BC220" i="67"/>
  <c r="BH259" i="67"/>
  <c r="BI259" i="67"/>
  <c r="BG58" i="67"/>
  <c r="BF58" i="67"/>
  <c r="BD144" i="67"/>
  <c r="BC144" i="67"/>
  <c r="BF222" i="67"/>
  <c r="BG222" i="67"/>
  <c r="BF112" i="67"/>
  <c r="BG112" i="67"/>
  <c r="BF68" i="67"/>
  <c r="BG68" i="67"/>
  <c r="BD35" i="67"/>
  <c r="BC35" i="67"/>
  <c r="BC436" i="67"/>
  <c r="BD436" i="67"/>
  <c r="BF84" i="67"/>
  <c r="BG84" i="67"/>
  <c r="BF266" i="67"/>
  <c r="BG266" i="67"/>
  <c r="BG231" i="67"/>
  <c r="BF231" i="67"/>
  <c r="BC264" i="67"/>
  <c r="BD264" i="67"/>
  <c r="BF453" i="67"/>
  <c r="BG453" i="67"/>
  <c r="BC499" i="67"/>
  <c r="BD499" i="67"/>
  <c r="BC14" i="67"/>
  <c r="BD14" i="67"/>
  <c r="BG119" i="67"/>
  <c r="BF119" i="67"/>
  <c r="BF33" i="67"/>
  <c r="BG33" i="67"/>
  <c r="BC418" i="67"/>
  <c r="BD418" i="67"/>
  <c r="BH22" i="67"/>
  <c r="BI22" i="67"/>
  <c r="BF19" i="67"/>
  <c r="BG19" i="67"/>
  <c r="BC378" i="67"/>
  <c r="BD378" i="67"/>
  <c r="BC229" i="67"/>
  <c r="BD229" i="67"/>
  <c r="BC169" i="67"/>
  <c r="BD169" i="67"/>
  <c r="BG189" i="67"/>
  <c r="BF189" i="67"/>
  <c r="BD437" i="67"/>
  <c r="BC437" i="67"/>
  <c r="BC290" i="67"/>
  <c r="BD290" i="67"/>
  <c r="BC333" i="67"/>
  <c r="BD333" i="67"/>
  <c r="BF318" i="67"/>
  <c r="BG318" i="67"/>
  <c r="BF419" i="67"/>
  <c r="BG419" i="67"/>
  <c r="BH175" i="67"/>
  <c r="BI175" i="67"/>
  <c r="BC263" i="67"/>
  <c r="BD263" i="67"/>
  <c r="BF324" i="67"/>
  <c r="BG324" i="67"/>
  <c r="BF494" i="67"/>
  <c r="BG494" i="67"/>
  <c r="BF460" i="67"/>
  <c r="BG460" i="67"/>
  <c r="BC388" i="67"/>
  <c r="BD388" i="67"/>
  <c r="BG86" i="67"/>
  <c r="BF86" i="67"/>
  <c r="BF160" i="67"/>
  <c r="BG160" i="67"/>
  <c r="BH88" i="67"/>
  <c r="BI88" i="67"/>
  <c r="BI18" i="67"/>
  <c r="BH18" i="67"/>
  <c r="BG476" i="67"/>
  <c r="BF476" i="67"/>
  <c r="BF338" i="67"/>
  <c r="BG338" i="67"/>
  <c r="BC277" i="67"/>
  <c r="BD277" i="67"/>
  <c r="BC115" i="67"/>
  <c r="BD115" i="67"/>
  <c r="BF29" i="67"/>
  <c r="BG29" i="67"/>
  <c r="BD383" i="67"/>
  <c r="BC383" i="67"/>
  <c r="BG121" i="67"/>
  <c r="BF121" i="67"/>
  <c r="BG138" i="67"/>
  <c r="BF138" i="67"/>
  <c r="BG321" i="67"/>
  <c r="BF321" i="67"/>
  <c r="BD117" i="67"/>
  <c r="BC117" i="67"/>
  <c r="BG177" i="67"/>
  <c r="BF177" i="67"/>
  <c r="BF148" i="67"/>
  <c r="BG148" i="67"/>
  <c r="BH496" i="67"/>
  <c r="BI496" i="67"/>
  <c r="BC430" i="67"/>
  <c r="BD430" i="67"/>
  <c r="BF71" i="67"/>
  <c r="BG71" i="67"/>
  <c r="BF392" i="67"/>
  <c r="BG392" i="67"/>
  <c r="BD447" i="67"/>
  <c r="BC447" i="67"/>
  <c r="BH376" i="67"/>
  <c r="BI376" i="67"/>
  <c r="BF244" i="67"/>
  <c r="BG244" i="67"/>
  <c r="BI76" i="67"/>
  <c r="BH76" i="67"/>
  <c r="BF297" i="67"/>
  <c r="BG297" i="67"/>
  <c r="BG162" i="67"/>
  <c r="BF162" i="67"/>
  <c r="BH28" i="67"/>
  <c r="BI28" i="67"/>
  <c r="BG165" i="67"/>
  <c r="BF165" i="67"/>
  <c r="BC213" i="67"/>
  <c r="BD213" i="67"/>
  <c r="BD273" i="67"/>
  <c r="BC273" i="67"/>
  <c r="BC151" i="67"/>
  <c r="BD151" i="67"/>
  <c r="BF307" i="67"/>
  <c r="BG307" i="67"/>
  <c r="BF50" i="67"/>
  <c r="BG50" i="67"/>
  <c r="BI202" i="67"/>
  <c r="BH202" i="67"/>
  <c r="BF409" i="67"/>
  <c r="BG409" i="67"/>
  <c r="BF249" i="67"/>
  <c r="BG249" i="67"/>
  <c r="BD183" i="67"/>
  <c r="BC183" i="67"/>
  <c r="BH486" i="67"/>
  <c r="BI486" i="67"/>
  <c r="BF385" i="67"/>
  <c r="BG385" i="67"/>
  <c r="BF470" i="67"/>
  <c r="BG470" i="67"/>
  <c r="BC296" i="67"/>
  <c r="BD296" i="67"/>
  <c r="BD216" i="67"/>
  <c r="BC216" i="67"/>
  <c r="BD153" i="67"/>
  <c r="BC153" i="67"/>
  <c r="BG271" i="67"/>
  <c r="BF271" i="67"/>
  <c r="BG156" i="67"/>
  <c r="BF156" i="67"/>
  <c r="BI54" i="67"/>
  <c r="BH54" i="67"/>
  <c r="BD506" i="67"/>
  <c r="BC506" i="67"/>
  <c r="BF133" i="67"/>
  <c r="BG133" i="67"/>
  <c r="BC412" i="67"/>
  <c r="BD412" i="67"/>
  <c r="BC452" i="67"/>
  <c r="BD452" i="67"/>
  <c r="BI5" i="67"/>
  <c r="BH5" i="67"/>
  <c r="BG491" i="67"/>
  <c r="BF491" i="67"/>
  <c r="BH163" i="67"/>
  <c r="BI163" i="67"/>
  <c r="BF21" i="67"/>
  <c r="BG21" i="67"/>
  <c r="BF379" i="67"/>
  <c r="BG379" i="67"/>
  <c r="BC384" i="67"/>
  <c r="BD384" i="67"/>
  <c r="BG92" i="67"/>
  <c r="BF92" i="67"/>
  <c r="BG108" i="67"/>
  <c r="BF108" i="67"/>
  <c r="BI408" i="67"/>
  <c r="BH408" i="67"/>
  <c r="BF129" i="67"/>
  <c r="BG129" i="67"/>
  <c r="BG242" i="67"/>
  <c r="BF242" i="67"/>
  <c r="BD203" i="67"/>
  <c r="BC203" i="67"/>
  <c r="BC438" i="67"/>
  <c r="BD438" i="67"/>
  <c r="BC300" i="67"/>
  <c r="BD300" i="67"/>
  <c r="BG435" i="67"/>
  <c r="BF435" i="67"/>
  <c r="BH265" i="67"/>
  <c r="BI265" i="67"/>
  <c r="BG400" i="67"/>
  <c r="BF400" i="67"/>
  <c r="BF250" i="67"/>
  <c r="BG250" i="67"/>
  <c r="BF25" i="67"/>
  <c r="BG25" i="67"/>
  <c r="BD227" i="67"/>
  <c r="BC227" i="67"/>
  <c r="BG91" i="67"/>
  <c r="BF91" i="67"/>
  <c r="BD192" i="67"/>
  <c r="BC192" i="67"/>
  <c r="BD112" i="67"/>
  <c r="BC112" i="67"/>
  <c r="BC68" i="67"/>
  <c r="BD68" i="67"/>
  <c r="BD374" i="67"/>
  <c r="BC374" i="67"/>
  <c r="BF291" i="67"/>
  <c r="BG291" i="67"/>
  <c r="BG509" i="67"/>
  <c r="BF509" i="67"/>
  <c r="BD377" i="67"/>
  <c r="BC377" i="67"/>
  <c r="BD386" i="67"/>
  <c r="BC386" i="67"/>
  <c r="BD512" i="67"/>
  <c r="BC512" i="67"/>
  <c r="BC232" i="67"/>
  <c r="BD232" i="67"/>
  <c r="BF429" i="67"/>
  <c r="BG429" i="67"/>
  <c r="BD453" i="67"/>
  <c r="BC453" i="67"/>
  <c r="BF237" i="67"/>
  <c r="BG237" i="67"/>
  <c r="BG443" i="67"/>
  <c r="BF443" i="67"/>
  <c r="BH365" i="67"/>
  <c r="BI365" i="67"/>
  <c r="BF499" i="67"/>
  <c r="BG499" i="67"/>
  <c r="BG358" i="67"/>
  <c r="BF358" i="67"/>
  <c r="BG132" i="67"/>
  <c r="BF132" i="67"/>
  <c r="BD119" i="67"/>
  <c r="BC119" i="67"/>
  <c r="BD19" i="67"/>
  <c r="BC19" i="67"/>
  <c r="BI73" i="67"/>
  <c r="BH73" i="67"/>
  <c r="BH293" i="67"/>
  <c r="BI293" i="67"/>
  <c r="BD189" i="67"/>
  <c r="BC189" i="67"/>
  <c r="BF413" i="67"/>
  <c r="BG413" i="67"/>
  <c r="BD318" i="67"/>
  <c r="BC318" i="67"/>
  <c r="BC419" i="67"/>
  <c r="BD419" i="67"/>
  <c r="BF332" i="67"/>
  <c r="BG332" i="67"/>
  <c r="BC20" i="67"/>
  <c r="BD20" i="67"/>
  <c r="BH98" i="67"/>
  <c r="BI98" i="67"/>
  <c r="BD324" i="67"/>
  <c r="BC324" i="67"/>
  <c r="BF56" i="67"/>
  <c r="BG56" i="67"/>
  <c r="BD312" i="67"/>
  <c r="BC312" i="67"/>
  <c r="BH136" i="67"/>
  <c r="BI136" i="67"/>
  <c r="BD455" i="67"/>
  <c r="BC455" i="67"/>
  <c r="BD105" i="67"/>
  <c r="BC105" i="67"/>
  <c r="BG388" i="67"/>
  <c r="BF388" i="67"/>
  <c r="BH478" i="67"/>
  <c r="BI478" i="67"/>
  <c r="BI422" i="67"/>
  <c r="BH422" i="67"/>
  <c r="BF201" i="67"/>
  <c r="BG201" i="67"/>
  <c r="BF275" i="67"/>
  <c r="BG275" i="67"/>
  <c r="BI45" i="67"/>
  <c r="BH45" i="67"/>
  <c r="BG157" i="67"/>
  <c r="BF157" i="67"/>
  <c r="BD338" i="67"/>
  <c r="BC338" i="67"/>
  <c r="BD174" i="67"/>
  <c r="BC174" i="67"/>
  <c r="BC29" i="67"/>
  <c r="BD29" i="67"/>
  <c r="BD138" i="67"/>
  <c r="BC138" i="67"/>
  <c r="BG186" i="67"/>
  <c r="BF186" i="67"/>
  <c r="BC258" i="67"/>
  <c r="BD258" i="67"/>
  <c r="BG289" i="67"/>
  <c r="BF289" i="67"/>
  <c r="BH126" i="67"/>
  <c r="BI126" i="67"/>
  <c r="BD431" i="67"/>
  <c r="BC431" i="67"/>
  <c r="BC109" i="67"/>
  <c r="BD109" i="67"/>
  <c r="BG309" i="67"/>
  <c r="BF309" i="67"/>
  <c r="BG205" i="67"/>
  <c r="BF205" i="67"/>
  <c r="BI145" i="67"/>
  <c r="BH145" i="67"/>
  <c r="BG334" i="67"/>
  <c r="BF334" i="67"/>
  <c r="BI390" i="67"/>
  <c r="BH390" i="67"/>
  <c r="BD404" i="67"/>
  <c r="BC404" i="67"/>
  <c r="BH501" i="67"/>
  <c r="BI501" i="67"/>
  <c r="BD71" i="67"/>
  <c r="BC71" i="67"/>
  <c r="BG248" i="67"/>
  <c r="BF248" i="67"/>
  <c r="BC244" i="67"/>
  <c r="BD244" i="67"/>
  <c r="BG46" i="67"/>
  <c r="BF46" i="67"/>
  <c r="BC444" i="67"/>
  <c r="BD444" i="67"/>
  <c r="BD313" i="67"/>
  <c r="BC313" i="67"/>
  <c r="BF391" i="67"/>
  <c r="BG391" i="67"/>
  <c r="BG449" i="67"/>
  <c r="BF449" i="67"/>
  <c r="BD128" i="67"/>
  <c r="BC128" i="67"/>
  <c r="BF240" i="67"/>
  <c r="BG240" i="67"/>
  <c r="BD470" i="67"/>
  <c r="BC470" i="67"/>
  <c r="BC503" i="67"/>
  <c r="BD503" i="67"/>
  <c r="BG319" i="67"/>
  <c r="BF319" i="67"/>
  <c r="BD449" i="67"/>
  <c r="BC449" i="67"/>
  <c r="BF87" i="67"/>
  <c r="BG87" i="67"/>
  <c r="BF336" i="67"/>
  <c r="BG336" i="67"/>
  <c r="BD385" i="67"/>
  <c r="BC385" i="67"/>
  <c r="BG329" i="67"/>
  <c r="BF329" i="67"/>
  <c r="BC200" i="67"/>
  <c r="BD200" i="67"/>
  <c r="BC341" i="67"/>
  <c r="BD341" i="67"/>
  <c r="BD361" i="67"/>
  <c r="BC361" i="67"/>
  <c r="BD307" i="67"/>
  <c r="BC307" i="67"/>
  <c r="BD409" i="67"/>
  <c r="BC409" i="67"/>
  <c r="BF77" i="67"/>
  <c r="BG77" i="67"/>
  <c r="BC423" i="67"/>
  <c r="BD423" i="67"/>
  <c r="BH206" i="67"/>
  <c r="BI206" i="67"/>
  <c r="BI15" i="67"/>
  <c r="BH15" i="67"/>
  <c r="BD379" i="67"/>
  <c r="BC379" i="67"/>
  <c r="BF124" i="67"/>
  <c r="BG124" i="67"/>
  <c r="BD92" i="67"/>
  <c r="BC92" i="67"/>
  <c r="BD108" i="67"/>
  <c r="BC108" i="67"/>
  <c r="BF100" i="67"/>
  <c r="BG100" i="67"/>
  <c r="BC75" i="67"/>
  <c r="BD75" i="67"/>
  <c r="BG103" i="67"/>
  <c r="BF103" i="67"/>
  <c r="BC416" i="67"/>
  <c r="BD416" i="67"/>
  <c r="BI158" i="67"/>
  <c r="BH158" i="67"/>
  <c r="BG315" i="67"/>
  <c r="BF315" i="67"/>
  <c r="BC242" i="67"/>
  <c r="BD242" i="67"/>
  <c r="BG107" i="67"/>
  <c r="BF107" i="67"/>
  <c r="BG395" i="67"/>
  <c r="BF395" i="67"/>
  <c r="BC39" i="67"/>
  <c r="BD39" i="67"/>
  <c r="BG288" i="67"/>
  <c r="BF288" i="67"/>
  <c r="BD195" i="67"/>
  <c r="BC195" i="67"/>
  <c r="BD154" i="67"/>
  <c r="BC154" i="67"/>
  <c r="BC250" i="67"/>
  <c r="BD250" i="67"/>
  <c r="BH471" i="67"/>
  <c r="BI471" i="67"/>
  <c r="BI27" i="67"/>
  <c r="BH27" i="67"/>
  <c r="BC25" i="67"/>
  <c r="BD25" i="67"/>
  <c r="BD58" i="67"/>
  <c r="BC58" i="67"/>
  <c r="BD91" i="67"/>
  <c r="BC91" i="67"/>
  <c r="BG192" i="67"/>
  <c r="BF192" i="67"/>
  <c r="BG374" i="67"/>
  <c r="BF374" i="67"/>
  <c r="BD509" i="67"/>
  <c r="BC509" i="67"/>
  <c r="BH179" i="67"/>
  <c r="BI179" i="67"/>
  <c r="BH308" i="67"/>
  <c r="BI308" i="67"/>
  <c r="BF436" i="67"/>
  <c r="BG436" i="67"/>
  <c r="BF386" i="67"/>
  <c r="BG386" i="67"/>
  <c r="BC84" i="67"/>
  <c r="BD84" i="67"/>
  <c r="BG13" i="67"/>
  <c r="BF13" i="67"/>
  <c r="BC231" i="67"/>
  <c r="BD231" i="67"/>
  <c r="BI302" i="67"/>
  <c r="BH302" i="67"/>
  <c r="BD429" i="67"/>
  <c r="BC429" i="67"/>
  <c r="BC237" i="67"/>
  <c r="BD237" i="67"/>
  <c r="BH4" i="67"/>
  <c r="BI4" i="67"/>
  <c r="BF219" i="67"/>
  <c r="BG219" i="67"/>
  <c r="BD358" i="67"/>
  <c r="BC358" i="67"/>
  <c r="BD132" i="67"/>
  <c r="BC132" i="67"/>
  <c r="BC33" i="67"/>
  <c r="BD33" i="67"/>
  <c r="BI26" i="67"/>
  <c r="BH26" i="67"/>
  <c r="BD325" i="67"/>
  <c r="BC325" i="67"/>
  <c r="BD482" i="67"/>
  <c r="BC482" i="67"/>
  <c r="BH322" i="67"/>
  <c r="BI322" i="67"/>
  <c r="BC332" i="67"/>
  <c r="BD332" i="67"/>
  <c r="BH211" i="67"/>
  <c r="BI211" i="67"/>
  <c r="BF373" i="67"/>
  <c r="BG373" i="67"/>
  <c r="BH514" i="67"/>
  <c r="BI514" i="67"/>
  <c r="BD86" i="67"/>
  <c r="BC86" i="67"/>
  <c r="BC246" i="67"/>
  <c r="BD246" i="67"/>
  <c r="BD275" i="67"/>
  <c r="BC275" i="67"/>
  <c r="BH185" i="67"/>
  <c r="BI185" i="67"/>
  <c r="BG174" i="67"/>
  <c r="BF174" i="67"/>
  <c r="BC426" i="67"/>
  <c r="BD426" i="67"/>
  <c r="BH331" i="67"/>
  <c r="BI331" i="67"/>
  <c r="BC256" i="67"/>
  <c r="BD256" i="67"/>
  <c r="BD410" i="67"/>
  <c r="BC410" i="67"/>
  <c r="BC121" i="67"/>
  <c r="BD121" i="67"/>
  <c r="BG171" i="67"/>
  <c r="BF171" i="67"/>
  <c r="BD186" i="67"/>
  <c r="BC186" i="67"/>
  <c r="BF258" i="67"/>
  <c r="BG258" i="67"/>
  <c r="BF431" i="67"/>
  <c r="BG431" i="67"/>
  <c r="BG7" i="67"/>
  <c r="BF7" i="67"/>
  <c r="BC309" i="67"/>
  <c r="BD309" i="67"/>
  <c r="BG442" i="67"/>
  <c r="BF442" i="67"/>
  <c r="BF117" i="67"/>
  <c r="BG117" i="67"/>
  <c r="BH64" i="67"/>
  <c r="BI64" i="67"/>
  <c r="BD205" i="67"/>
  <c r="BC205" i="67"/>
  <c r="BC148" i="67"/>
  <c r="BD148" i="67"/>
  <c r="BG182" i="67"/>
  <c r="BF182" i="67"/>
  <c r="BG218" i="67"/>
  <c r="BF218" i="67"/>
  <c r="BF404" i="67"/>
  <c r="BG404" i="67"/>
  <c r="BG276" i="67"/>
  <c r="BF276" i="67"/>
  <c r="BG120" i="67"/>
  <c r="BF120" i="67"/>
  <c r="BI267" i="67"/>
  <c r="BH267" i="67"/>
  <c r="BG214" i="67"/>
  <c r="BF214" i="67"/>
  <c r="BF360" i="67"/>
  <c r="BG360" i="67"/>
  <c r="BD198" i="67"/>
  <c r="BC198" i="67"/>
  <c r="BC248" i="67"/>
  <c r="BD248" i="67"/>
  <c r="BG352" i="67"/>
  <c r="BF352" i="67"/>
  <c r="BD149" i="67"/>
  <c r="BC149" i="67"/>
  <c r="BG444" i="67"/>
  <c r="BF444" i="67"/>
  <c r="BH187" i="67"/>
  <c r="BI187" i="67"/>
  <c r="BF273" i="67"/>
  <c r="BG273" i="67"/>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2" i="6"/>
  <c r="C37" i="25"/>
  <c r="C36" i="25"/>
  <c r="C35" i="25"/>
  <c r="B28" i="25"/>
  <c r="B26" i="25"/>
  <c r="B24" i="25"/>
  <c r="B20" i="25"/>
  <c r="B13" i="25"/>
  <c r="B9" i="25"/>
  <c r="B30" i="25" s="1"/>
  <c r="B31" i="25" s="1"/>
  <c r="B16" i="25"/>
  <c r="B5" i="25"/>
  <c r="B28" i="16"/>
  <c r="B26" i="16"/>
  <c r="B24" i="16"/>
  <c r="B20" i="16"/>
  <c r="B13" i="16"/>
  <c r="B16" i="16"/>
  <c r="B5" i="16"/>
  <c r="BO4" i="67"/>
  <c r="BO9" i="67"/>
  <c r="BO7" i="67"/>
  <c r="BK196" i="66" l="1"/>
  <c r="BK409" i="66"/>
  <c r="BK231" i="66"/>
  <c r="BK197" i="66"/>
  <c r="BK280" i="66"/>
  <c r="BK333" i="66"/>
  <c r="BK26" i="66"/>
  <c r="BK92" i="66"/>
  <c r="BK499" i="66"/>
  <c r="BK34" i="66"/>
  <c r="BF183" i="66"/>
  <c r="BG183" i="66"/>
  <c r="BC183" i="66"/>
  <c r="BD183" i="66"/>
  <c r="BC59" i="67"/>
  <c r="BD59" i="67"/>
  <c r="BG59" i="67"/>
  <c r="BF59" i="67"/>
  <c r="BI479" i="66"/>
  <c r="BH479" i="66"/>
  <c r="BK479" i="66" s="1"/>
  <c r="BI169" i="66"/>
  <c r="BH169" i="66"/>
  <c r="BK169" i="66" s="1"/>
  <c r="BI181" i="66"/>
  <c r="BH181" i="66"/>
  <c r="BK181" i="66" s="1"/>
  <c r="BI173" i="66"/>
  <c r="BH173" i="66"/>
  <c r="BK173" i="66" s="1"/>
  <c r="BH437" i="66"/>
  <c r="BK437" i="66" s="1"/>
  <c r="BI437" i="66"/>
  <c r="BI433" i="66"/>
  <c r="BH433" i="66"/>
  <c r="BK433" i="66" s="1"/>
  <c r="BH165" i="66"/>
  <c r="BK165" i="66" s="1"/>
  <c r="BI165" i="66"/>
  <c r="BH411" i="66"/>
  <c r="BK411" i="66" s="1"/>
  <c r="BI411" i="66"/>
  <c r="BI449" i="66"/>
  <c r="BH449" i="66"/>
  <c r="BK449" i="66" s="1"/>
  <c r="BI417" i="66"/>
  <c r="BH417" i="66"/>
  <c r="BK417" i="66" s="1"/>
  <c r="BI248" i="66"/>
  <c r="BH248" i="66"/>
  <c r="BK248" i="66" s="1"/>
  <c r="BC373" i="66"/>
  <c r="BD373" i="66"/>
  <c r="BC218" i="66"/>
  <c r="BD218" i="66"/>
  <c r="BC246" i="66"/>
  <c r="BD246" i="66"/>
  <c r="BF13" i="66"/>
  <c r="BG13" i="66"/>
  <c r="BD508" i="66"/>
  <c r="BC508" i="66"/>
  <c r="BD296" i="66"/>
  <c r="BC296" i="66"/>
  <c r="BD288" i="66"/>
  <c r="BC288" i="66"/>
  <c r="BI255" i="66"/>
  <c r="BH255" i="66"/>
  <c r="BK255" i="66" s="1"/>
  <c r="BC265" i="66"/>
  <c r="BD265" i="66"/>
  <c r="BC380" i="66"/>
  <c r="BD380" i="66"/>
  <c r="BH345" i="66"/>
  <c r="BK345" i="66" s="1"/>
  <c r="BI345" i="66"/>
  <c r="BG224" i="66"/>
  <c r="BF224" i="66"/>
  <c r="BI307" i="66"/>
  <c r="BH307" i="66"/>
  <c r="BK307" i="66" s="1"/>
  <c r="BC364" i="66"/>
  <c r="BD364" i="66"/>
  <c r="BD19" i="66"/>
  <c r="BC19" i="66"/>
  <c r="BH328" i="66"/>
  <c r="BK328" i="66" s="1"/>
  <c r="BI328" i="66"/>
  <c r="BD310" i="66"/>
  <c r="BC310" i="66"/>
  <c r="BF366" i="66"/>
  <c r="BG366" i="66"/>
  <c r="BD117" i="66"/>
  <c r="BC117" i="66"/>
  <c r="BD420" i="66"/>
  <c r="BC420" i="66"/>
  <c r="BC267" i="66"/>
  <c r="BD267" i="66"/>
  <c r="BH432" i="66"/>
  <c r="BK432" i="66" s="1"/>
  <c r="BI432" i="66"/>
  <c r="BH304" i="66"/>
  <c r="BK304" i="66" s="1"/>
  <c r="BI304" i="66"/>
  <c r="BC278" i="66"/>
  <c r="BD278" i="66"/>
  <c r="BD414" i="66"/>
  <c r="BC414" i="66"/>
  <c r="BF211" i="66"/>
  <c r="BG211" i="66"/>
  <c r="BI385" i="66"/>
  <c r="BH385" i="66"/>
  <c r="BK385" i="66" s="1"/>
  <c r="BI240" i="66"/>
  <c r="BH240" i="66"/>
  <c r="BK240" i="66" s="1"/>
  <c r="BI279" i="66"/>
  <c r="BH279" i="66"/>
  <c r="BK279" i="66" s="1"/>
  <c r="BD362" i="66"/>
  <c r="BC362" i="66"/>
  <c r="BH107" i="66"/>
  <c r="BK107" i="66" s="1"/>
  <c r="BI107" i="66"/>
  <c r="BF360" i="66"/>
  <c r="BG360" i="66"/>
  <c r="BI178" i="66"/>
  <c r="BH178" i="66"/>
  <c r="BK178" i="66" s="1"/>
  <c r="BD481" i="66"/>
  <c r="BC481" i="66"/>
  <c r="BG497" i="66"/>
  <c r="BF497" i="66"/>
  <c r="BG33" i="66"/>
  <c r="BF33" i="66"/>
  <c r="BD233" i="66"/>
  <c r="BC233" i="66"/>
  <c r="BI191" i="66"/>
  <c r="BH191" i="66"/>
  <c r="BK191" i="66" s="1"/>
  <c r="BI231" i="66"/>
  <c r="BH231" i="66"/>
  <c r="BI192" i="66"/>
  <c r="BH192" i="66"/>
  <c r="BK192" i="66" s="1"/>
  <c r="BG250" i="66"/>
  <c r="BF250" i="66"/>
  <c r="BC393" i="66"/>
  <c r="BD393" i="66"/>
  <c r="BF253" i="66"/>
  <c r="BG253" i="66"/>
  <c r="BG314" i="66"/>
  <c r="BF314" i="66"/>
  <c r="BG174" i="66"/>
  <c r="BF174" i="66"/>
  <c r="BF412" i="66"/>
  <c r="BG412" i="66"/>
  <c r="BG99" i="66"/>
  <c r="BF99" i="66"/>
  <c r="BG69" i="66"/>
  <c r="BF69" i="66"/>
  <c r="BD348" i="66"/>
  <c r="BC348" i="66"/>
  <c r="BI347" i="66"/>
  <c r="BH347" i="66"/>
  <c r="BK347" i="66" s="1"/>
  <c r="BG318" i="66"/>
  <c r="BF318" i="66"/>
  <c r="BF217" i="66"/>
  <c r="BG217" i="66"/>
  <c r="BG137" i="66"/>
  <c r="BF137" i="66"/>
  <c r="BF485" i="66"/>
  <c r="BG485" i="66"/>
  <c r="BC286" i="66"/>
  <c r="BD286" i="66"/>
  <c r="BI503" i="66"/>
  <c r="BH503" i="66"/>
  <c r="BK503" i="66" s="1"/>
  <c r="BC268" i="66"/>
  <c r="BD268" i="66"/>
  <c r="BG336" i="66"/>
  <c r="BF336" i="66"/>
  <c r="BD81" i="66"/>
  <c r="BC81" i="66"/>
  <c r="BI209" i="66"/>
  <c r="BH209" i="66"/>
  <c r="BK209" i="66" s="1"/>
  <c r="BG125" i="66"/>
  <c r="BF125" i="66"/>
  <c r="BH9" i="66"/>
  <c r="BK9" i="66" s="1"/>
  <c r="BI9" i="66"/>
  <c r="BG127" i="66"/>
  <c r="BF127" i="66"/>
  <c r="BI404" i="66"/>
  <c r="BH404" i="66"/>
  <c r="BK404" i="66" s="1"/>
  <c r="BI476" i="66"/>
  <c r="BH476" i="66"/>
  <c r="BK476" i="66" s="1"/>
  <c r="BH25" i="66"/>
  <c r="BK25" i="66" s="1"/>
  <c r="BI25" i="66"/>
  <c r="BI295" i="66"/>
  <c r="BH295" i="66"/>
  <c r="BK295" i="66" s="1"/>
  <c r="BI493" i="66"/>
  <c r="BH493" i="66"/>
  <c r="BK493" i="66" s="1"/>
  <c r="BD57" i="66"/>
  <c r="BC57" i="66"/>
  <c r="BI335" i="66"/>
  <c r="BH335" i="66"/>
  <c r="BK335" i="66" s="1"/>
  <c r="BD193" i="66"/>
  <c r="BC193" i="66"/>
  <c r="BI395" i="66"/>
  <c r="BH395" i="66"/>
  <c r="BK395" i="66" s="1"/>
  <c r="BC500" i="66"/>
  <c r="BD500" i="66"/>
  <c r="BI482" i="66"/>
  <c r="BH482" i="66"/>
  <c r="BK482" i="66" s="1"/>
  <c r="BI196" i="66"/>
  <c r="BH196" i="66"/>
  <c r="BI232" i="66"/>
  <c r="BH232" i="66"/>
  <c r="BK232" i="66" s="1"/>
  <c r="BI301" i="66"/>
  <c r="BH301" i="66"/>
  <c r="BK301" i="66" s="1"/>
  <c r="BI291" i="66"/>
  <c r="BH291" i="66"/>
  <c r="BK291" i="66" s="1"/>
  <c r="BH422" i="66"/>
  <c r="BK422" i="66" s="1"/>
  <c r="BI422" i="66"/>
  <c r="BG73" i="66"/>
  <c r="BF73" i="66"/>
  <c r="BG504" i="66"/>
  <c r="BF504" i="66"/>
  <c r="BH292" i="66"/>
  <c r="BK292" i="66" s="1"/>
  <c r="BI292" i="66"/>
  <c r="BC200" i="66"/>
  <c r="BD200" i="66"/>
  <c r="BD294" i="66"/>
  <c r="BC294" i="66"/>
  <c r="BH316" i="66"/>
  <c r="BK316" i="66" s="1"/>
  <c r="BI316" i="66"/>
  <c r="BD131" i="66"/>
  <c r="BC131" i="66"/>
  <c r="BD290" i="66"/>
  <c r="BC290" i="66"/>
  <c r="BI280" i="66"/>
  <c r="BH280" i="66"/>
  <c r="BI483" i="66"/>
  <c r="BH483" i="66"/>
  <c r="BK483" i="66" s="1"/>
  <c r="BI484" i="66"/>
  <c r="BH484" i="66"/>
  <c r="BK484" i="66" s="1"/>
  <c r="BD475" i="66"/>
  <c r="BC475" i="66"/>
  <c r="BD93" i="66"/>
  <c r="BC93" i="66"/>
  <c r="BH177" i="66"/>
  <c r="BK177" i="66" s="1"/>
  <c r="BI177" i="66"/>
  <c r="BI409" i="66"/>
  <c r="BH409" i="66"/>
  <c r="BF286" i="66"/>
  <c r="BG286" i="66"/>
  <c r="BH103" i="66"/>
  <c r="BK103" i="66" s="1"/>
  <c r="BI103" i="66"/>
  <c r="BG55" i="66"/>
  <c r="BF55" i="66"/>
  <c r="BD261" i="66"/>
  <c r="BC261" i="66"/>
  <c r="BG365" i="66"/>
  <c r="BF365" i="66"/>
  <c r="BH343" i="66"/>
  <c r="BK343" i="66" s="1"/>
  <c r="BI343" i="66"/>
  <c r="BC468" i="66"/>
  <c r="BD468" i="66"/>
  <c r="BH320" i="66"/>
  <c r="BK320" i="66" s="1"/>
  <c r="BI320" i="66"/>
  <c r="BD123" i="66"/>
  <c r="BC123" i="66"/>
  <c r="BH370" i="66"/>
  <c r="BK370" i="66" s="1"/>
  <c r="BI370" i="66"/>
  <c r="BF500" i="66"/>
  <c r="BG500" i="66"/>
  <c r="BC474" i="66"/>
  <c r="BD474" i="66"/>
  <c r="BI20" i="66"/>
  <c r="BH20" i="66"/>
  <c r="BK20" i="66" s="1"/>
  <c r="BH168" i="66"/>
  <c r="BK168" i="66" s="1"/>
  <c r="BI168" i="66"/>
  <c r="BI383" i="66"/>
  <c r="BH383" i="66"/>
  <c r="BK383" i="66" s="1"/>
  <c r="BI490" i="66"/>
  <c r="BH490" i="66"/>
  <c r="BK490" i="66" s="1"/>
  <c r="BG218" i="66"/>
  <c r="BF218" i="66"/>
  <c r="BG121" i="66"/>
  <c r="BF121" i="66"/>
  <c r="BG79" i="66"/>
  <c r="BF79" i="66"/>
  <c r="BF19" i="66"/>
  <c r="BG19" i="66"/>
  <c r="BG85" i="66"/>
  <c r="BF85" i="66"/>
  <c r="BI464" i="66"/>
  <c r="BH464" i="66"/>
  <c r="BK464" i="66" s="1"/>
  <c r="BG23" i="66"/>
  <c r="BF23" i="66"/>
  <c r="BI389" i="66"/>
  <c r="BH389" i="66"/>
  <c r="BK389" i="66" s="1"/>
  <c r="BI480" i="66"/>
  <c r="BH480" i="66"/>
  <c r="BK480" i="66" s="1"/>
  <c r="BH459" i="66"/>
  <c r="BK459" i="66" s="1"/>
  <c r="BI459" i="66"/>
  <c r="BF378" i="66"/>
  <c r="BG378" i="66"/>
  <c r="BF496" i="66"/>
  <c r="BG496" i="66"/>
  <c r="BD366" i="66"/>
  <c r="BC366" i="66"/>
  <c r="BG200" i="66"/>
  <c r="BF200" i="66"/>
  <c r="BG283" i="66"/>
  <c r="BF283" i="66"/>
  <c r="BF294" i="66"/>
  <c r="BG294" i="66"/>
  <c r="BC338" i="66"/>
  <c r="BD338" i="66"/>
  <c r="BH350" i="66"/>
  <c r="BK350" i="66" s="1"/>
  <c r="BI350" i="66"/>
  <c r="BG61" i="66"/>
  <c r="BF61" i="66"/>
  <c r="BD10" i="66"/>
  <c r="BC10" i="66"/>
  <c r="BD211" i="66"/>
  <c r="BC211" i="66"/>
  <c r="BF290" i="66"/>
  <c r="BG290" i="66"/>
  <c r="BH454" i="66"/>
  <c r="BK454" i="66" s="1"/>
  <c r="BI454" i="66"/>
  <c r="BI215" i="66"/>
  <c r="BH215" i="66"/>
  <c r="BK215" i="66" s="1"/>
  <c r="BI285" i="66"/>
  <c r="BH285" i="66"/>
  <c r="BK285" i="66" s="1"/>
  <c r="BI361" i="66"/>
  <c r="BH361" i="66"/>
  <c r="BK361" i="66" s="1"/>
  <c r="BH164" i="66"/>
  <c r="BK164" i="66" s="1"/>
  <c r="BI164" i="66"/>
  <c r="BF481" i="66"/>
  <c r="BG481" i="66"/>
  <c r="BI470" i="66"/>
  <c r="BH470" i="66"/>
  <c r="BK470" i="66" s="1"/>
  <c r="BI228" i="66"/>
  <c r="BH228" i="66"/>
  <c r="BK228" i="66" s="1"/>
  <c r="BI471" i="66"/>
  <c r="BH471" i="66"/>
  <c r="BK471" i="66" s="1"/>
  <c r="BD33" i="66"/>
  <c r="BC33" i="66"/>
  <c r="BH416" i="66"/>
  <c r="BK416" i="66" s="1"/>
  <c r="BI416" i="66"/>
  <c r="BI498" i="66"/>
  <c r="BH498" i="66"/>
  <c r="BK498" i="66" s="1"/>
  <c r="BI276" i="66"/>
  <c r="BH276" i="66"/>
  <c r="BK276" i="66" s="1"/>
  <c r="BD344" i="66"/>
  <c r="BC344" i="66"/>
  <c r="BC314" i="66"/>
  <c r="BD314" i="66"/>
  <c r="BH358" i="66"/>
  <c r="BK358" i="66" s="1"/>
  <c r="BI358" i="66"/>
  <c r="BD205" i="66"/>
  <c r="BC205" i="66"/>
  <c r="BI287" i="66"/>
  <c r="BH287" i="66"/>
  <c r="BK287" i="66" s="1"/>
  <c r="BC412" i="66"/>
  <c r="BD412" i="66"/>
  <c r="BF312" i="66"/>
  <c r="BG312" i="66"/>
  <c r="BG510" i="66"/>
  <c r="BF510" i="66"/>
  <c r="BF475" i="66"/>
  <c r="BG475" i="66"/>
  <c r="BI219" i="66"/>
  <c r="BH219" i="66"/>
  <c r="BK219" i="66" s="1"/>
  <c r="BD99" i="66"/>
  <c r="BC99" i="66"/>
  <c r="BI32" i="66"/>
  <c r="BH32" i="66"/>
  <c r="BK32" i="66" s="1"/>
  <c r="BD69" i="66"/>
  <c r="BC69" i="66"/>
  <c r="BC257" i="66"/>
  <c r="BD257" i="66"/>
  <c r="BC377" i="66"/>
  <c r="BD377" i="66"/>
  <c r="BG502" i="66"/>
  <c r="BF502" i="66"/>
  <c r="BC298" i="66"/>
  <c r="BD298" i="66"/>
  <c r="BD318" i="66"/>
  <c r="BC318" i="66"/>
  <c r="BD137" i="66"/>
  <c r="BC137" i="66"/>
  <c r="BI214" i="66"/>
  <c r="BH214" i="66"/>
  <c r="BK214" i="66" s="1"/>
  <c r="BI277" i="66"/>
  <c r="BH277" i="66"/>
  <c r="BK277" i="66" s="1"/>
  <c r="BH207" i="66"/>
  <c r="BK207" i="66" s="1"/>
  <c r="BI207" i="66"/>
  <c r="BI382" i="66"/>
  <c r="BH382" i="66"/>
  <c r="BK382" i="66" s="1"/>
  <c r="BD336" i="66"/>
  <c r="BC336" i="66"/>
  <c r="BF261" i="66"/>
  <c r="BG261" i="66"/>
  <c r="BH111" i="66"/>
  <c r="BK111" i="66" s="1"/>
  <c r="BI111" i="66"/>
  <c r="BD125" i="66"/>
  <c r="BC125" i="66"/>
  <c r="BC17" i="66"/>
  <c r="BD17" i="66"/>
  <c r="BI194" i="66"/>
  <c r="BH194" i="66"/>
  <c r="BK194" i="66" s="1"/>
  <c r="BD127" i="66"/>
  <c r="BC127" i="66"/>
  <c r="BI14" i="66"/>
  <c r="BH14" i="66"/>
  <c r="BK14" i="66" s="1"/>
  <c r="BD330" i="66"/>
  <c r="BC330" i="66"/>
  <c r="BI235" i="66"/>
  <c r="BH235" i="66"/>
  <c r="BK235" i="66" s="1"/>
  <c r="BG474" i="66"/>
  <c r="BF474" i="66"/>
  <c r="BG43" i="66"/>
  <c r="BF43" i="66"/>
  <c r="BD37" i="66"/>
  <c r="BC37" i="66"/>
  <c r="BF265" i="66"/>
  <c r="BG265" i="66"/>
  <c r="BF380" i="66"/>
  <c r="BG380" i="66"/>
  <c r="BH352" i="66"/>
  <c r="BK352" i="66" s="1"/>
  <c r="BI352" i="66"/>
  <c r="BI195" i="66"/>
  <c r="BH195" i="66"/>
  <c r="BK195" i="66" s="1"/>
  <c r="BD282" i="66"/>
  <c r="BC282" i="66"/>
  <c r="BI204" i="66"/>
  <c r="BH204" i="66"/>
  <c r="BK204" i="66" s="1"/>
  <c r="BG10" i="66"/>
  <c r="BF10" i="66"/>
  <c r="BI256" i="66"/>
  <c r="BH256" i="66"/>
  <c r="BK256" i="66" s="1"/>
  <c r="BF233" i="66"/>
  <c r="BG233" i="66"/>
  <c r="BI413" i="66"/>
  <c r="BH413" i="66"/>
  <c r="BK413" i="66" s="1"/>
  <c r="BD67" i="66"/>
  <c r="BC67" i="66"/>
  <c r="BH353" i="66"/>
  <c r="BK353" i="66" s="1"/>
  <c r="BI353" i="66"/>
  <c r="BG63" i="66"/>
  <c r="BF63" i="66"/>
  <c r="BG377" i="66"/>
  <c r="BF377" i="66"/>
  <c r="BC306" i="66"/>
  <c r="BD306" i="66"/>
  <c r="BG330" i="66"/>
  <c r="BF330" i="66"/>
  <c r="BI505" i="66"/>
  <c r="BH505" i="66"/>
  <c r="BK505" i="66" s="1"/>
  <c r="BF199" i="66"/>
  <c r="BG199" i="66"/>
  <c r="BD229" i="66"/>
  <c r="BC229" i="66"/>
  <c r="BD43" i="66"/>
  <c r="BC43" i="66"/>
  <c r="BG373" i="66"/>
  <c r="BF373" i="66"/>
  <c r="BI170" i="66"/>
  <c r="BH170" i="66"/>
  <c r="BK170" i="66" s="1"/>
  <c r="BF400" i="66"/>
  <c r="BG400" i="66"/>
  <c r="BI402" i="66"/>
  <c r="BH402" i="66"/>
  <c r="BK402" i="66" s="1"/>
  <c r="BI467" i="66"/>
  <c r="BH467" i="66"/>
  <c r="BK467" i="66" s="1"/>
  <c r="BG356" i="66"/>
  <c r="BF356" i="66"/>
  <c r="BG322" i="66"/>
  <c r="BF322" i="66"/>
  <c r="BG133" i="66"/>
  <c r="BF133" i="66"/>
  <c r="BD73" i="66"/>
  <c r="BC73" i="66"/>
  <c r="BD504" i="66"/>
  <c r="BC504" i="66"/>
  <c r="BD378" i="66"/>
  <c r="BC378" i="66"/>
  <c r="BD496" i="66"/>
  <c r="BC496" i="66"/>
  <c r="BG212" i="66"/>
  <c r="BF212" i="66"/>
  <c r="BG75" i="66"/>
  <c r="BF75" i="66"/>
  <c r="BI501" i="66"/>
  <c r="BH501" i="66"/>
  <c r="BK501" i="66" s="1"/>
  <c r="BH30" i="66"/>
  <c r="BK30" i="66" s="1"/>
  <c r="BI30" i="66"/>
  <c r="BC376" i="66"/>
  <c r="BD376" i="66"/>
  <c r="BG391" i="66"/>
  <c r="BF391" i="66"/>
  <c r="BI208" i="66"/>
  <c r="BH208" i="66"/>
  <c r="BK208" i="66" s="1"/>
  <c r="BI275" i="66"/>
  <c r="BH275" i="66"/>
  <c r="BK275" i="66" s="1"/>
  <c r="BI421" i="66"/>
  <c r="BH421" i="66"/>
  <c r="BK421" i="66" s="1"/>
  <c r="BI399" i="66"/>
  <c r="BH399" i="66"/>
  <c r="BK399" i="66" s="1"/>
  <c r="BF469" i="66"/>
  <c r="BG469" i="66"/>
  <c r="BI317" i="66"/>
  <c r="BH317" i="66"/>
  <c r="BK317" i="66" s="1"/>
  <c r="BD119" i="66"/>
  <c r="BC119" i="66"/>
  <c r="BI22" i="66"/>
  <c r="BH22" i="66"/>
  <c r="BK22" i="66" s="1"/>
  <c r="BF406" i="66"/>
  <c r="BG406" i="66"/>
  <c r="BF272" i="66"/>
  <c r="BG272" i="66"/>
  <c r="BC21" i="66"/>
  <c r="BD21" i="66"/>
  <c r="BG51" i="66"/>
  <c r="BF51" i="66"/>
  <c r="BI473" i="66"/>
  <c r="BH473" i="66"/>
  <c r="BK473" i="66" s="1"/>
  <c r="BI247" i="66"/>
  <c r="BH247" i="66"/>
  <c r="BK247" i="66" s="1"/>
  <c r="BI197" i="66"/>
  <c r="BH197" i="66"/>
  <c r="BD15" i="66"/>
  <c r="BC15" i="66"/>
  <c r="BI203" i="66"/>
  <c r="BH203" i="66"/>
  <c r="BK203" i="66" s="1"/>
  <c r="BI269" i="66"/>
  <c r="BH269" i="66"/>
  <c r="BK269" i="66" s="1"/>
  <c r="BF372" i="66"/>
  <c r="BG372" i="66"/>
  <c r="BI390" i="66"/>
  <c r="BH390" i="66"/>
  <c r="BK390" i="66" s="1"/>
  <c r="BD45" i="66"/>
  <c r="BC45" i="66"/>
  <c r="BD223" i="66"/>
  <c r="BC223" i="66"/>
  <c r="BG326" i="66"/>
  <c r="BF326" i="66"/>
  <c r="BC302" i="66"/>
  <c r="BD302" i="66"/>
  <c r="BG506" i="66"/>
  <c r="BF506" i="66"/>
  <c r="BH461" i="66"/>
  <c r="BK461" i="66" s="1"/>
  <c r="BI461" i="66"/>
  <c r="BI397" i="66"/>
  <c r="BH397" i="66"/>
  <c r="BK397" i="66" s="1"/>
  <c r="BI238" i="66"/>
  <c r="BH238" i="66"/>
  <c r="BK238" i="66" s="1"/>
  <c r="BD39" i="66"/>
  <c r="BC39" i="66"/>
  <c r="BI374" i="66"/>
  <c r="BH374" i="66"/>
  <c r="BK374" i="66" s="1"/>
  <c r="BI313" i="66"/>
  <c r="BH313" i="66"/>
  <c r="BK313" i="66" s="1"/>
  <c r="BC488" i="66"/>
  <c r="BD488" i="66"/>
  <c r="BI387" i="66"/>
  <c r="BH387" i="66"/>
  <c r="BK387" i="66" s="1"/>
  <c r="BF205" i="66"/>
  <c r="BG205" i="66"/>
  <c r="BF392" i="66"/>
  <c r="BG392" i="66"/>
  <c r="BF270" i="66"/>
  <c r="BG270" i="66"/>
  <c r="BH512" i="66"/>
  <c r="BK512" i="66" s="1"/>
  <c r="BI512" i="66"/>
  <c r="BI274" i="66"/>
  <c r="BH274" i="66"/>
  <c r="BK274" i="66" s="1"/>
  <c r="BH424" i="66"/>
  <c r="BK424" i="66" s="1"/>
  <c r="BI424" i="66"/>
  <c r="BD49" i="66"/>
  <c r="BC49" i="66"/>
  <c r="BH166" i="66"/>
  <c r="BK166" i="66" s="1"/>
  <c r="BI166" i="66"/>
  <c r="BF257" i="66"/>
  <c r="BG257" i="66"/>
  <c r="BD63" i="66"/>
  <c r="BC63" i="66"/>
  <c r="BI16" i="66"/>
  <c r="BH16" i="66"/>
  <c r="BK16" i="66" s="1"/>
  <c r="BG129" i="66"/>
  <c r="BF129" i="66"/>
  <c r="BD115" i="66"/>
  <c r="BC115" i="66"/>
  <c r="BF298" i="66"/>
  <c r="BG298" i="66"/>
  <c r="BH162" i="66"/>
  <c r="BK162" i="66" s="1"/>
  <c r="BI162" i="66"/>
  <c r="BF306" i="66"/>
  <c r="BG306" i="66"/>
  <c r="BI289" i="66"/>
  <c r="BH289" i="66"/>
  <c r="BK289" i="66" s="1"/>
  <c r="BI180" i="66"/>
  <c r="BH180" i="66"/>
  <c r="BK180" i="66" s="1"/>
  <c r="BD11" i="66"/>
  <c r="BC11" i="66"/>
  <c r="BG87" i="66"/>
  <c r="BF87" i="66"/>
  <c r="BG342" i="66"/>
  <c r="BF342" i="66"/>
  <c r="BD55" i="66"/>
  <c r="BC55" i="66"/>
  <c r="BF494" i="66"/>
  <c r="BG494" i="66"/>
  <c r="BC365" i="66"/>
  <c r="BD365" i="66"/>
  <c r="BF418" i="66"/>
  <c r="BG418" i="66"/>
  <c r="BD384" i="66"/>
  <c r="BC384" i="66"/>
  <c r="BI259" i="66"/>
  <c r="BH259" i="66"/>
  <c r="BK259" i="66" s="1"/>
  <c r="BF408" i="66"/>
  <c r="BG408" i="66"/>
  <c r="BH440" i="66"/>
  <c r="BK440" i="66" s="1"/>
  <c r="BI440" i="66"/>
  <c r="BG468" i="66"/>
  <c r="BF468" i="66"/>
  <c r="BG369" i="66"/>
  <c r="BF369" i="66"/>
  <c r="BI351" i="66"/>
  <c r="BH351" i="66"/>
  <c r="BK351" i="66" s="1"/>
  <c r="BI300" i="66"/>
  <c r="BH300" i="66"/>
  <c r="BK300" i="66" s="1"/>
  <c r="BC249" i="66"/>
  <c r="BD249" i="66"/>
  <c r="BI281" i="66"/>
  <c r="BH281" i="66"/>
  <c r="BK281" i="66" s="1"/>
  <c r="BI388" i="66"/>
  <c r="BH388" i="66"/>
  <c r="BK388" i="66" s="1"/>
  <c r="BI509" i="66"/>
  <c r="BH509" i="66"/>
  <c r="BK509" i="66" s="1"/>
  <c r="BH179" i="66"/>
  <c r="BK179" i="66" s="1"/>
  <c r="BI179" i="66"/>
  <c r="BG338" i="66"/>
  <c r="BF338" i="66"/>
  <c r="BF267" i="66"/>
  <c r="BG267" i="66"/>
  <c r="BG119" i="66"/>
  <c r="BF119" i="66"/>
  <c r="BI220" i="66"/>
  <c r="BH220" i="66"/>
  <c r="BK220" i="66" s="1"/>
  <c r="BI489" i="66"/>
  <c r="BH489" i="66"/>
  <c r="BK489" i="66" s="1"/>
  <c r="BC497" i="66"/>
  <c r="BD497" i="66"/>
  <c r="BC266" i="66"/>
  <c r="BD266" i="66"/>
  <c r="BI8" i="66"/>
  <c r="BH8" i="66"/>
  <c r="BK8" i="66" s="1"/>
  <c r="BG39" i="66"/>
  <c r="BF39" i="66"/>
  <c r="BI26" i="66"/>
  <c r="BH26" i="66"/>
  <c r="BH251" i="66"/>
  <c r="BK251" i="66" s="1"/>
  <c r="BI251" i="66"/>
  <c r="BD13" i="66"/>
  <c r="BC13" i="66"/>
  <c r="BG508" i="66"/>
  <c r="BF508" i="66"/>
  <c r="BF229" i="66"/>
  <c r="BG229" i="66"/>
  <c r="BF487" i="66"/>
  <c r="BG487" i="66"/>
  <c r="BF288" i="66"/>
  <c r="BG288" i="66"/>
  <c r="BC396" i="66"/>
  <c r="BD396" i="66"/>
  <c r="BD400" i="66"/>
  <c r="BC400" i="66"/>
  <c r="BH426" i="66"/>
  <c r="BK426" i="66" s="1"/>
  <c r="BI426" i="66"/>
  <c r="BG334" i="66"/>
  <c r="BF334" i="66"/>
  <c r="BC303" i="66"/>
  <c r="BD303" i="66"/>
  <c r="BH187" i="66"/>
  <c r="BK187" i="66" s="1"/>
  <c r="BI187" i="66"/>
  <c r="BD356" i="66"/>
  <c r="BC356" i="66"/>
  <c r="BD121" i="66"/>
  <c r="BC121" i="66"/>
  <c r="BD79" i="66"/>
  <c r="BC79" i="66"/>
  <c r="BD322" i="66"/>
  <c r="BC322" i="66"/>
  <c r="BD85" i="66"/>
  <c r="BC85" i="66"/>
  <c r="BD23" i="66"/>
  <c r="BC23" i="66"/>
  <c r="BI226" i="66"/>
  <c r="BH226" i="66"/>
  <c r="BK226" i="66" s="1"/>
  <c r="BH357" i="66"/>
  <c r="BK357" i="66" s="1"/>
  <c r="BI357" i="66"/>
  <c r="BG117" i="66"/>
  <c r="BF117" i="66"/>
  <c r="BC212" i="66"/>
  <c r="BD212" i="66"/>
  <c r="BC283" i="66"/>
  <c r="BD283" i="66"/>
  <c r="BC391" i="66"/>
  <c r="BD391" i="66"/>
  <c r="BI308" i="66"/>
  <c r="BH308" i="66"/>
  <c r="BK308" i="66" s="1"/>
  <c r="BF420" i="66"/>
  <c r="BG420" i="66"/>
  <c r="BC379" i="66"/>
  <c r="BD379" i="66"/>
  <c r="BD61" i="66"/>
  <c r="BC61" i="66"/>
  <c r="BD469" i="66"/>
  <c r="BC469" i="66"/>
  <c r="BF363" i="66"/>
  <c r="BG363" i="66"/>
  <c r="BF278" i="66"/>
  <c r="BG278" i="66"/>
  <c r="BF414" i="66"/>
  <c r="BG414" i="66"/>
  <c r="BC272" i="66"/>
  <c r="BD272" i="66"/>
  <c r="BI375" i="66"/>
  <c r="BH375" i="66"/>
  <c r="BK375" i="66" s="1"/>
  <c r="BF5" i="66"/>
  <c r="BG5" i="66"/>
  <c r="BI325" i="66"/>
  <c r="BH325" i="66"/>
  <c r="BK325" i="66" s="1"/>
  <c r="BI188" i="66"/>
  <c r="BH188" i="66"/>
  <c r="BK188" i="66" s="1"/>
  <c r="BH24" i="66"/>
  <c r="BK24" i="66" s="1"/>
  <c r="BI24" i="66"/>
  <c r="BI405" i="66"/>
  <c r="BH405" i="66"/>
  <c r="BK405" i="66" s="1"/>
  <c r="BD326" i="66"/>
  <c r="BC326" i="66"/>
  <c r="BF302" i="66"/>
  <c r="BG302" i="66"/>
  <c r="BI234" i="66"/>
  <c r="BH234" i="66"/>
  <c r="BK234" i="66" s="1"/>
  <c r="BI305" i="66"/>
  <c r="BH305" i="66"/>
  <c r="BK305" i="66" s="1"/>
  <c r="BH340" i="66"/>
  <c r="BK340" i="66" s="1"/>
  <c r="BI340" i="66"/>
  <c r="BG393" i="66"/>
  <c r="BF393" i="66"/>
  <c r="BH410" i="66"/>
  <c r="BK410" i="66" s="1"/>
  <c r="BI410" i="66"/>
  <c r="BI401" i="66"/>
  <c r="BH401" i="66"/>
  <c r="BK401" i="66" s="1"/>
  <c r="BC311" i="66"/>
  <c r="BD311" i="66"/>
  <c r="BG488" i="66"/>
  <c r="BF488" i="66"/>
  <c r="BC392" i="66"/>
  <c r="BD392" i="66"/>
  <c r="BC270" i="66"/>
  <c r="BD270" i="66"/>
  <c r="BI507" i="66"/>
  <c r="BH507" i="66"/>
  <c r="BK507" i="66" s="1"/>
  <c r="BD510" i="66"/>
  <c r="BC510" i="66"/>
  <c r="BF368" i="66"/>
  <c r="BG368" i="66"/>
  <c r="BI273" i="66"/>
  <c r="BH273" i="66"/>
  <c r="BK273" i="66" s="1"/>
  <c r="BG258" i="66"/>
  <c r="BF258" i="66"/>
  <c r="BH332" i="66"/>
  <c r="BK332" i="66" s="1"/>
  <c r="BI332" i="66"/>
  <c r="BI252" i="66"/>
  <c r="BH252" i="66"/>
  <c r="BK252" i="66" s="1"/>
  <c r="BD502" i="66"/>
  <c r="BC502" i="66"/>
  <c r="BI355" i="66"/>
  <c r="BH355" i="66"/>
  <c r="BK355" i="66" s="1"/>
  <c r="BI7" i="66"/>
  <c r="BH7" i="66"/>
  <c r="BK7" i="66" s="1"/>
  <c r="BH511" i="66"/>
  <c r="BK511" i="66" s="1"/>
  <c r="BI511" i="66"/>
  <c r="BI241" i="66"/>
  <c r="BH241" i="66"/>
  <c r="BK241" i="66" s="1"/>
  <c r="BH513" i="66"/>
  <c r="BK513" i="66" s="1"/>
  <c r="BI513" i="66"/>
  <c r="BF245" i="66"/>
  <c r="BG245" i="66"/>
  <c r="BI319" i="66"/>
  <c r="BH319" i="66"/>
  <c r="BK319" i="66" s="1"/>
  <c r="BC264" i="66"/>
  <c r="BD264" i="66"/>
  <c r="BF268" i="66"/>
  <c r="BG268" i="66"/>
  <c r="BD342" i="66"/>
  <c r="BC342" i="66"/>
  <c r="BD494" i="66"/>
  <c r="BC494" i="66"/>
  <c r="BG81" i="66"/>
  <c r="BF81" i="66"/>
  <c r="BF384" i="66"/>
  <c r="BG384" i="66"/>
  <c r="BF17" i="66"/>
  <c r="BG17" i="66"/>
  <c r="BH436" i="66"/>
  <c r="BK436" i="66" s="1"/>
  <c r="BI436" i="66"/>
  <c r="BC369" i="66"/>
  <c r="BD369" i="66"/>
  <c r="BD237" i="66"/>
  <c r="BC237" i="66"/>
  <c r="BG57" i="66"/>
  <c r="BF57" i="66"/>
  <c r="BC221" i="66"/>
  <c r="BD221" i="66"/>
  <c r="BF249" i="66"/>
  <c r="BG249" i="66"/>
  <c r="BI176" i="66"/>
  <c r="BH176" i="66"/>
  <c r="BK176" i="66" s="1"/>
  <c r="BH327" i="66"/>
  <c r="BK327" i="66" s="1"/>
  <c r="BI327" i="66"/>
  <c r="BI18" i="66"/>
  <c r="BH18" i="66"/>
  <c r="BK18" i="66" s="1"/>
  <c r="BI236" i="66"/>
  <c r="BH236" i="66"/>
  <c r="BK236" i="66" s="1"/>
  <c r="BI260" i="66"/>
  <c r="BH260" i="66"/>
  <c r="BK260" i="66" s="1"/>
  <c r="BD372" i="66"/>
  <c r="BC372" i="66"/>
  <c r="BH185" i="66"/>
  <c r="BK185" i="66" s="1"/>
  <c r="BI185" i="66"/>
  <c r="BG45" i="66"/>
  <c r="BF45" i="66"/>
  <c r="BF223" i="66"/>
  <c r="BG223" i="66"/>
  <c r="BC299" i="66"/>
  <c r="BD299" i="66"/>
  <c r="BG344" i="66"/>
  <c r="BF344" i="66"/>
  <c r="BC174" i="66"/>
  <c r="BD174" i="66"/>
  <c r="BD312" i="66"/>
  <c r="BC312" i="66"/>
  <c r="BG49" i="66"/>
  <c r="BF49" i="66"/>
  <c r="BG115" i="66"/>
  <c r="BF115" i="66"/>
  <c r="BH189" i="66"/>
  <c r="BK189" i="66" s="1"/>
  <c r="BI189" i="66"/>
  <c r="BD135" i="66"/>
  <c r="BC135" i="66"/>
  <c r="BF193" i="66"/>
  <c r="BG193" i="66"/>
  <c r="BI216" i="66"/>
  <c r="BH216" i="66"/>
  <c r="BK216" i="66" s="1"/>
  <c r="BD199" i="66"/>
  <c r="BC199" i="66"/>
  <c r="BF296" i="66"/>
  <c r="BG296" i="66"/>
  <c r="BD487" i="66"/>
  <c r="BC487" i="66"/>
  <c r="BG37" i="66"/>
  <c r="BF37" i="66"/>
  <c r="BF396" i="66"/>
  <c r="BG396" i="66"/>
  <c r="BD334" i="66"/>
  <c r="BC334" i="66"/>
  <c r="BG303" i="66"/>
  <c r="BF303" i="66"/>
  <c r="BC224" i="66"/>
  <c r="BD224" i="66"/>
  <c r="BI206" i="66"/>
  <c r="BH206" i="66"/>
  <c r="BK206" i="66" s="1"/>
  <c r="BF364" i="66"/>
  <c r="BG364" i="66"/>
  <c r="BD133" i="66"/>
  <c r="BC133" i="66"/>
  <c r="BI359" i="66"/>
  <c r="BH359" i="66"/>
  <c r="BK359" i="66" s="1"/>
  <c r="BF310" i="66"/>
  <c r="BG310" i="66"/>
  <c r="BD75" i="66"/>
  <c r="BC75" i="66"/>
  <c r="BF376" i="66"/>
  <c r="BG376" i="66"/>
  <c r="BF282" i="66"/>
  <c r="BG282" i="66"/>
  <c r="BG246" i="66"/>
  <c r="BF246" i="66"/>
  <c r="BG379" i="66"/>
  <c r="BF379" i="66"/>
  <c r="BG131" i="66"/>
  <c r="BF131" i="66"/>
  <c r="BI202" i="66"/>
  <c r="BH202" i="66"/>
  <c r="BK202" i="66" s="1"/>
  <c r="BH423" i="66"/>
  <c r="BK423" i="66" s="1"/>
  <c r="BI423" i="66"/>
  <c r="BC363" i="66"/>
  <c r="BD363" i="66"/>
  <c r="BH455" i="66"/>
  <c r="BK455" i="66" s="1"/>
  <c r="BI455" i="66"/>
  <c r="BC406" i="66"/>
  <c r="BD406" i="66"/>
  <c r="BH346" i="66"/>
  <c r="BK346" i="66" s="1"/>
  <c r="BI346" i="66"/>
  <c r="BF21" i="66"/>
  <c r="BG21" i="66"/>
  <c r="BD5" i="66"/>
  <c r="BC5" i="66"/>
  <c r="BD51" i="66"/>
  <c r="BC51" i="66"/>
  <c r="BF362" i="66"/>
  <c r="BG362" i="66"/>
  <c r="BI491" i="66"/>
  <c r="BH491" i="66"/>
  <c r="BK491" i="66" s="1"/>
  <c r="BI309" i="66"/>
  <c r="BH309" i="66"/>
  <c r="BK309" i="66" s="1"/>
  <c r="BF15" i="66"/>
  <c r="BG15" i="66"/>
  <c r="BC360" i="66"/>
  <c r="BD360" i="66"/>
  <c r="BI349" i="66"/>
  <c r="BH349" i="66"/>
  <c r="BK349" i="66" s="1"/>
  <c r="BI243" i="66"/>
  <c r="BH243" i="66"/>
  <c r="BK243" i="66" s="1"/>
  <c r="BI331" i="66"/>
  <c r="BH331" i="66"/>
  <c r="BK331" i="66" s="1"/>
  <c r="BH430" i="66"/>
  <c r="BK430" i="66" s="1"/>
  <c r="BI430" i="66"/>
  <c r="BG299" i="66"/>
  <c r="BF299" i="66"/>
  <c r="BF266" i="66"/>
  <c r="BG266" i="66"/>
  <c r="BH463" i="66"/>
  <c r="BK463" i="66" s="1"/>
  <c r="BI463" i="66"/>
  <c r="BI254" i="66"/>
  <c r="BH254" i="66"/>
  <c r="BK254" i="66" s="1"/>
  <c r="BC250" i="66"/>
  <c r="BD250" i="66"/>
  <c r="BD506" i="66"/>
  <c r="BC506" i="66"/>
  <c r="BC253" i="66"/>
  <c r="BD253" i="66"/>
  <c r="BH460" i="66"/>
  <c r="BK460" i="66" s="1"/>
  <c r="BI460" i="66"/>
  <c r="BI271" i="66"/>
  <c r="BH271" i="66"/>
  <c r="BK271" i="66" s="1"/>
  <c r="BI499" i="66"/>
  <c r="BH499" i="66"/>
  <c r="BF311" i="66"/>
  <c r="BG311" i="66"/>
  <c r="BG67" i="66"/>
  <c r="BF67" i="66"/>
  <c r="BI293" i="66"/>
  <c r="BH293" i="66"/>
  <c r="BK293" i="66" s="1"/>
  <c r="BI466" i="66"/>
  <c r="BH466" i="66"/>
  <c r="BK466" i="66" s="1"/>
  <c r="BC368" i="66"/>
  <c r="BD368" i="66"/>
  <c r="BI323" i="66"/>
  <c r="BH323" i="66"/>
  <c r="BK323" i="66" s="1"/>
  <c r="BI403" i="66"/>
  <c r="BH403" i="66"/>
  <c r="BK403" i="66" s="1"/>
  <c r="BC258" i="66"/>
  <c r="BD258" i="66"/>
  <c r="BG348" i="66"/>
  <c r="BF348" i="66"/>
  <c r="BI415" i="66"/>
  <c r="BH415" i="66"/>
  <c r="BK415" i="66" s="1"/>
  <c r="BD129" i="66"/>
  <c r="BC129" i="66"/>
  <c r="BG93" i="66"/>
  <c r="BF93" i="66"/>
  <c r="BH456" i="66"/>
  <c r="BK456" i="66" s="1"/>
  <c r="BI456" i="66"/>
  <c r="BD217" i="66"/>
  <c r="BC217" i="66"/>
  <c r="BI371" i="66"/>
  <c r="BH371" i="66"/>
  <c r="BK371" i="66" s="1"/>
  <c r="BI465" i="66"/>
  <c r="BH465" i="66"/>
  <c r="BK465" i="66" s="1"/>
  <c r="BH428" i="66"/>
  <c r="BK428" i="66" s="1"/>
  <c r="BI428" i="66"/>
  <c r="BH444" i="66"/>
  <c r="BK444" i="66" s="1"/>
  <c r="BI444" i="66"/>
  <c r="BI478" i="66"/>
  <c r="BH478" i="66"/>
  <c r="BK478" i="66" s="1"/>
  <c r="BD485" i="66"/>
  <c r="BC485" i="66"/>
  <c r="BC245" i="66"/>
  <c r="BD245" i="66"/>
  <c r="BG135" i="66"/>
  <c r="BF135" i="66"/>
  <c r="BF264" i="66"/>
  <c r="BG264" i="66"/>
  <c r="BF11" i="66"/>
  <c r="BG11" i="66"/>
  <c r="BD87" i="66"/>
  <c r="BC87" i="66"/>
  <c r="BH28" i="66"/>
  <c r="BK28" i="66" s="1"/>
  <c r="BI28" i="66"/>
  <c r="BC418" i="66"/>
  <c r="BD418" i="66"/>
  <c r="BI472" i="66"/>
  <c r="BH472" i="66"/>
  <c r="BK472" i="66" s="1"/>
  <c r="BD408" i="66"/>
  <c r="BC408" i="66"/>
  <c r="BI230" i="66"/>
  <c r="BH230" i="66"/>
  <c r="BK230" i="66" s="1"/>
  <c r="BG123" i="66"/>
  <c r="BF123" i="66"/>
  <c r="BF237" i="66"/>
  <c r="BG237" i="66"/>
  <c r="BF221" i="66"/>
  <c r="BG221" i="66"/>
  <c r="BI339" i="66"/>
  <c r="BH339" i="66"/>
  <c r="BK339" i="66" s="1"/>
  <c r="BH354" i="66"/>
  <c r="BK354" i="66" s="1"/>
  <c r="BI354" i="66"/>
  <c r="BH462" i="66"/>
  <c r="BK462" i="66" s="1"/>
  <c r="BI462" i="66"/>
  <c r="BC30" i="67"/>
  <c r="BD30" i="67"/>
  <c r="BF30" i="67"/>
  <c r="BG30" i="67"/>
  <c r="BD261" i="67"/>
  <c r="BC261" i="67"/>
  <c r="BF261" i="67"/>
  <c r="BG261" i="67"/>
  <c r="BF83" i="67"/>
  <c r="BG83" i="67"/>
  <c r="BC83" i="67"/>
  <c r="BD83" i="67"/>
  <c r="BC204" i="67"/>
  <c r="BD204" i="67"/>
  <c r="BI457" i="67"/>
  <c r="BH457" i="67"/>
  <c r="BF262" i="67"/>
  <c r="BG262" i="67"/>
  <c r="BG204" i="67"/>
  <c r="BF204" i="67"/>
  <c r="BD262" i="67"/>
  <c r="BC262" i="67"/>
  <c r="BG498" i="67"/>
  <c r="BF498" i="67"/>
  <c r="BD283" i="67"/>
  <c r="BC283" i="67"/>
  <c r="BD32" i="67"/>
  <c r="BC32" i="67"/>
  <c r="BG16" i="67"/>
  <c r="BF16" i="67"/>
  <c r="BG236" i="67"/>
  <c r="BF236" i="67"/>
  <c r="BF502" i="67"/>
  <c r="BG502" i="67"/>
  <c r="BG402" i="67"/>
  <c r="BF402" i="67"/>
  <c r="BG51" i="67"/>
  <c r="BF51" i="67"/>
  <c r="BD310" i="67"/>
  <c r="BC310" i="67"/>
  <c r="BC135" i="67"/>
  <c r="BD135" i="67"/>
  <c r="BG316" i="67"/>
  <c r="BF316" i="67"/>
  <c r="BD70" i="67"/>
  <c r="BC70" i="67"/>
  <c r="BD285" i="67"/>
  <c r="BC285" i="67"/>
  <c r="BD415" i="67"/>
  <c r="BC415" i="67"/>
  <c r="BC466" i="67"/>
  <c r="BD466" i="67"/>
  <c r="BC43" i="67"/>
  <c r="BD43" i="67"/>
  <c r="BF31" i="67"/>
  <c r="BG31" i="67"/>
  <c r="BD347" i="67"/>
  <c r="BC347" i="67"/>
  <c r="BC498" i="67"/>
  <c r="BD498" i="67"/>
  <c r="BD483" i="67"/>
  <c r="BC483" i="67"/>
  <c r="BG283" i="67"/>
  <c r="BF283" i="67"/>
  <c r="BG257" i="67"/>
  <c r="BF257" i="67"/>
  <c r="BC472" i="67"/>
  <c r="BD472" i="67"/>
  <c r="BC502" i="67"/>
  <c r="BD502" i="67"/>
  <c r="BC51" i="67"/>
  <c r="BD51" i="67"/>
  <c r="BF135" i="67"/>
  <c r="BG135" i="67"/>
  <c r="BC301" i="67"/>
  <c r="BD301" i="67"/>
  <c r="BC351" i="67"/>
  <c r="BD351" i="67"/>
  <c r="BG461" i="67"/>
  <c r="BF461" i="67"/>
  <c r="BF474" i="67"/>
  <c r="BG474" i="67"/>
  <c r="BG303" i="67"/>
  <c r="BF303" i="67"/>
  <c r="BD31" i="67"/>
  <c r="BC31" i="67"/>
  <c r="BG347" i="67"/>
  <c r="BF347" i="67"/>
  <c r="BC278" i="67"/>
  <c r="BD278" i="67"/>
  <c r="BD257" i="67"/>
  <c r="BC257" i="67"/>
  <c r="BF32" i="67"/>
  <c r="BG32" i="67"/>
  <c r="BG472" i="67"/>
  <c r="BF472" i="67"/>
  <c r="BD504" i="67"/>
  <c r="BC504" i="67"/>
  <c r="BG70" i="67"/>
  <c r="BF70" i="67"/>
  <c r="BD306" i="67"/>
  <c r="BC306" i="67"/>
  <c r="BF280" i="67"/>
  <c r="BG280" i="67"/>
  <c r="BG285" i="67"/>
  <c r="BF285" i="67"/>
  <c r="BF351" i="67"/>
  <c r="BG351" i="67"/>
  <c r="BC375" i="67"/>
  <c r="BD375" i="67"/>
  <c r="BD461" i="67"/>
  <c r="BC461" i="67"/>
  <c r="BC89" i="67"/>
  <c r="BD89" i="67"/>
  <c r="BG466" i="67"/>
  <c r="BF466" i="67"/>
  <c r="BD474" i="67"/>
  <c r="BC474" i="67"/>
  <c r="BF328" i="67"/>
  <c r="BG328" i="67"/>
  <c r="BI69" i="67"/>
  <c r="BH69" i="67"/>
  <c r="BF278" i="67"/>
  <c r="BG278" i="67"/>
  <c r="BD367" i="67"/>
  <c r="BC367" i="67"/>
  <c r="BF483" i="67"/>
  <c r="BG483" i="67"/>
  <c r="BD245" i="67"/>
  <c r="BC245" i="67"/>
  <c r="BC193" i="67"/>
  <c r="BD193" i="67"/>
  <c r="BD190" i="67"/>
  <c r="BC190" i="67"/>
  <c r="BG260" i="67"/>
  <c r="BF260" i="67"/>
  <c r="BC281" i="67"/>
  <c r="BD281" i="67"/>
  <c r="BD280" i="67"/>
  <c r="BC280" i="67"/>
  <c r="BG147" i="67"/>
  <c r="BF147" i="67"/>
  <c r="BC286" i="67"/>
  <c r="BD286" i="67"/>
  <c r="BD328" i="67"/>
  <c r="BC328" i="67"/>
  <c r="BG367" i="67"/>
  <c r="BF367" i="67"/>
  <c r="BG193" i="67"/>
  <c r="BF193" i="67"/>
  <c r="BF190" i="67"/>
  <c r="BG190" i="67"/>
  <c r="BC236" i="67"/>
  <c r="BD236" i="67"/>
  <c r="BG504" i="67"/>
  <c r="BF504" i="67"/>
  <c r="BC260" i="67"/>
  <c r="BD260" i="67"/>
  <c r="BI389" i="67"/>
  <c r="BH389" i="67"/>
  <c r="BG366" i="67"/>
  <c r="BF366" i="67"/>
  <c r="BD316" i="67"/>
  <c r="BC316" i="67"/>
  <c r="BC284" i="67"/>
  <c r="BD284" i="67"/>
  <c r="BF306" i="67"/>
  <c r="BG306" i="67"/>
  <c r="BF281" i="67"/>
  <c r="BG281" i="67"/>
  <c r="BG454" i="67"/>
  <c r="BF454" i="67"/>
  <c r="BF375" i="67"/>
  <c r="BG375" i="67"/>
  <c r="BF89" i="67"/>
  <c r="BG89" i="67"/>
  <c r="BD458" i="67"/>
  <c r="BC458" i="67"/>
  <c r="BD147" i="67"/>
  <c r="BC147" i="67"/>
  <c r="BG245" i="67"/>
  <c r="BF245" i="67"/>
  <c r="BD16" i="67"/>
  <c r="BC16" i="67"/>
  <c r="BC402" i="67"/>
  <c r="BD402" i="67"/>
  <c r="BG310" i="67"/>
  <c r="BF310" i="67"/>
  <c r="BD366" i="67"/>
  <c r="BC366" i="67"/>
  <c r="BG301" i="67"/>
  <c r="BF301" i="67"/>
  <c r="BG284" i="67"/>
  <c r="BF284" i="67"/>
  <c r="BD454" i="67"/>
  <c r="BC454" i="67"/>
  <c r="BG415" i="67"/>
  <c r="BF415" i="67"/>
  <c r="BG458" i="67"/>
  <c r="BF458" i="67"/>
  <c r="BG43" i="67"/>
  <c r="BF43" i="67"/>
  <c r="BD303" i="67"/>
  <c r="BC303" i="67"/>
  <c r="BF286" i="67"/>
  <c r="BG286" i="67"/>
  <c r="BF268" i="67"/>
  <c r="BG268" i="67"/>
  <c r="BI172" i="67"/>
  <c r="BH172" i="67"/>
  <c r="BD268" i="67"/>
  <c r="BC268" i="67"/>
  <c r="BI139" i="67"/>
  <c r="BH139" i="67"/>
  <c r="BF371" i="67"/>
  <c r="BG371" i="67"/>
  <c r="BC106" i="67"/>
  <c r="BD106" i="67"/>
  <c r="BG401" i="67"/>
  <c r="BF401" i="67"/>
  <c r="BF489" i="67"/>
  <c r="BG489" i="67"/>
  <c r="BD61" i="67"/>
  <c r="BC61" i="67"/>
  <c r="BC123" i="67"/>
  <c r="BD123" i="67"/>
  <c r="BF350" i="67"/>
  <c r="BG350" i="67"/>
  <c r="BF349" i="67"/>
  <c r="BG349" i="67"/>
  <c r="BD217" i="67"/>
  <c r="BC217" i="67"/>
  <c r="BG433" i="67"/>
  <c r="BF433" i="67"/>
  <c r="BG130" i="67"/>
  <c r="BF130" i="67"/>
  <c r="BF251" i="67"/>
  <c r="BG251" i="67"/>
  <c r="BG507" i="67"/>
  <c r="BF507" i="67"/>
  <c r="BG343" i="67"/>
  <c r="BF343" i="67"/>
  <c r="BF230" i="67"/>
  <c r="BG230" i="67"/>
  <c r="BF420" i="67"/>
  <c r="BG420" i="67"/>
  <c r="BC370" i="67"/>
  <c r="BD370" i="67"/>
  <c r="BF118" i="67"/>
  <c r="BG118" i="67"/>
  <c r="BD346" i="67"/>
  <c r="BC346" i="67"/>
  <c r="BG61" i="67"/>
  <c r="BF61" i="67"/>
  <c r="BC350" i="67"/>
  <c r="BD350" i="67"/>
  <c r="BF508" i="67"/>
  <c r="BG508" i="67"/>
  <c r="BF495" i="67"/>
  <c r="BG495" i="67"/>
  <c r="BD34" i="67"/>
  <c r="BC34" i="67"/>
  <c r="BC433" i="67"/>
  <c r="BD433" i="67"/>
  <c r="BF484" i="67"/>
  <c r="BG484" i="67"/>
  <c r="BD251" i="67"/>
  <c r="BC251" i="67"/>
  <c r="BC343" i="67"/>
  <c r="BD343" i="67"/>
  <c r="BG370" i="67"/>
  <c r="BF370" i="67"/>
  <c r="BF304" i="67"/>
  <c r="BG304" i="67"/>
  <c r="BG287" i="67"/>
  <c r="BF287" i="67"/>
  <c r="BF417" i="67"/>
  <c r="BG417" i="67"/>
  <c r="BD421" i="67"/>
  <c r="BC421" i="67"/>
  <c r="BC492" i="67"/>
  <c r="BD492" i="67"/>
  <c r="BF106" i="67"/>
  <c r="BG106" i="67"/>
  <c r="BG346" i="67"/>
  <c r="BF346" i="67"/>
  <c r="BI445" i="67"/>
  <c r="BH445" i="67"/>
  <c r="BC427" i="67"/>
  <c r="BD427" i="67"/>
  <c r="BC495" i="67"/>
  <c r="BD495" i="67"/>
  <c r="BH110" i="67"/>
  <c r="BI110" i="67"/>
  <c r="BF34" i="67"/>
  <c r="BG34" i="67"/>
  <c r="BC484" i="67"/>
  <c r="BD484" i="67"/>
  <c r="BG191" i="67"/>
  <c r="BF191" i="67"/>
  <c r="BF239" i="67"/>
  <c r="BG239" i="67"/>
  <c r="BD96" i="67"/>
  <c r="BC96" i="67"/>
  <c r="BD146" i="67"/>
  <c r="BC146" i="67"/>
  <c r="BF38" i="67"/>
  <c r="BG38" i="67"/>
  <c r="BG143" i="67"/>
  <c r="BF143" i="67"/>
  <c r="BD118" i="67"/>
  <c r="BC118" i="67"/>
  <c r="BD221" i="67"/>
  <c r="BC221" i="67"/>
  <c r="BF427" i="67"/>
  <c r="BG427" i="67"/>
  <c r="BI411" i="67"/>
  <c r="BH411" i="67"/>
  <c r="BH82" i="67"/>
  <c r="BI82" i="67"/>
  <c r="BC74" i="67"/>
  <c r="BD74" i="67"/>
  <c r="BF101" i="67"/>
  <c r="BG101" i="67"/>
  <c r="BD239" i="67"/>
  <c r="BC239" i="67"/>
  <c r="BG146" i="67"/>
  <c r="BF146" i="67"/>
  <c r="BF357" i="67"/>
  <c r="BG357" i="67"/>
  <c r="BC287" i="67"/>
  <c r="BD287" i="67"/>
  <c r="BF421" i="67"/>
  <c r="BG421" i="67"/>
  <c r="BD228" i="67"/>
  <c r="BC228" i="67"/>
  <c r="BC38" i="67"/>
  <c r="BD38" i="67"/>
  <c r="BG125" i="67"/>
  <c r="BF125" i="67"/>
  <c r="BD143" i="67"/>
  <c r="BC143" i="67"/>
  <c r="BC434" i="67"/>
  <c r="BD434" i="67"/>
  <c r="BD489" i="67"/>
  <c r="BC489" i="67"/>
  <c r="BD235" i="67"/>
  <c r="BC235" i="67"/>
  <c r="BF123" i="67"/>
  <c r="BG123" i="67"/>
  <c r="BI142" i="67"/>
  <c r="BH142" i="67"/>
  <c r="BD349" i="67"/>
  <c r="BC349" i="67"/>
  <c r="BG74" i="67"/>
  <c r="BF74" i="67"/>
  <c r="BD101" i="67"/>
  <c r="BC101" i="67"/>
  <c r="BC191" i="67"/>
  <c r="BD191" i="67"/>
  <c r="BC490" i="67"/>
  <c r="BD490" i="67"/>
  <c r="BD507" i="67"/>
  <c r="BC507" i="67"/>
  <c r="BG96" i="67"/>
  <c r="BF96" i="67"/>
  <c r="BH368" i="67"/>
  <c r="BI368" i="67"/>
  <c r="BD451" i="67"/>
  <c r="BC451" i="67"/>
  <c r="BC125" i="67"/>
  <c r="BD125" i="67"/>
  <c r="BD371" i="67"/>
  <c r="BC371" i="67"/>
  <c r="BC401" i="67"/>
  <c r="BD401" i="67"/>
  <c r="BG434" i="67"/>
  <c r="BF434" i="67"/>
  <c r="BF235" i="67"/>
  <c r="BG235" i="67"/>
  <c r="BG221" i="67"/>
  <c r="BF221" i="67"/>
  <c r="BC508" i="67"/>
  <c r="BD508" i="67"/>
  <c r="BG217" i="67"/>
  <c r="BF217" i="67"/>
  <c r="BF490" i="67"/>
  <c r="BG490" i="67"/>
  <c r="BD130" i="67"/>
  <c r="BC130" i="67"/>
  <c r="BD230" i="67"/>
  <c r="BC230" i="67"/>
  <c r="BC420" i="67"/>
  <c r="BD420" i="67"/>
  <c r="BD304" i="67"/>
  <c r="BC304" i="67"/>
  <c r="BD357" i="67"/>
  <c r="BC357" i="67"/>
  <c r="BD417" i="67"/>
  <c r="BC417" i="67"/>
  <c r="BF451" i="67"/>
  <c r="BG451" i="67"/>
  <c r="BF492" i="67"/>
  <c r="BG492" i="67"/>
  <c r="BF228" i="67"/>
  <c r="BG228" i="67"/>
  <c r="BH113" i="67"/>
  <c r="BI113" i="67"/>
  <c r="BI24" i="67"/>
  <c r="BH24" i="67"/>
  <c r="BH362" i="67"/>
  <c r="BI362" i="67"/>
  <c r="BH369" i="67"/>
  <c r="BI369" i="67"/>
  <c r="BI247" i="67"/>
  <c r="BH247" i="67"/>
  <c r="BI305" i="67"/>
  <c r="BH305" i="67"/>
  <c r="BI393" i="67"/>
  <c r="BH393" i="67"/>
  <c r="BI405" i="67"/>
  <c r="BH405" i="67"/>
  <c r="BI42" i="67"/>
  <c r="BH42" i="67"/>
  <c r="BH134" i="67"/>
  <c r="BI134" i="67"/>
  <c r="BH11" i="67"/>
  <c r="BI11" i="67"/>
  <c r="BI241" i="67"/>
  <c r="BH241" i="67"/>
  <c r="BH215" i="67"/>
  <c r="BI215" i="67"/>
  <c r="BH223" i="67"/>
  <c r="BI223" i="67"/>
  <c r="BI381" i="67"/>
  <c r="BH381" i="67"/>
  <c r="BH199" i="67"/>
  <c r="BI199" i="67"/>
  <c r="BH122" i="67"/>
  <c r="BI122" i="67"/>
  <c r="BH49" i="67"/>
  <c r="BI49" i="67"/>
  <c r="BI399" i="67"/>
  <c r="BH399" i="67"/>
  <c r="BI90" i="67"/>
  <c r="BH90" i="67"/>
  <c r="BI253" i="67"/>
  <c r="BH253" i="67"/>
  <c r="BH78" i="67"/>
  <c r="BI78" i="67"/>
  <c r="BI85" i="67"/>
  <c r="BH85" i="67"/>
  <c r="BI171" i="67"/>
  <c r="BH171" i="67"/>
  <c r="BI182" i="67"/>
  <c r="BH182" i="67"/>
  <c r="BI205" i="67"/>
  <c r="BH205" i="67"/>
  <c r="BI219" i="67"/>
  <c r="BH219" i="67"/>
  <c r="BI100" i="67"/>
  <c r="BH100" i="67"/>
  <c r="BH77" i="67"/>
  <c r="BI77" i="67"/>
  <c r="BI336" i="67"/>
  <c r="BH336" i="67"/>
  <c r="BH240" i="67"/>
  <c r="BI240" i="67"/>
  <c r="BH332" i="67"/>
  <c r="BI332" i="67"/>
  <c r="BH395" i="67"/>
  <c r="BI395" i="67"/>
  <c r="BH248" i="67"/>
  <c r="BI248" i="67"/>
  <c r="BH309" i="67"/>
  <c r="BI309" i="67"/>
  <c r="BH157" i="67"/>
  <c r="BI157" i="67"/>
  <c r="BH435" i="67"/>
  <c r="BI435" i="67"/>
  <c r="BH92" i="67"/>
  <c r="BI92" i="67"/>
  <c r="BH491" i="67"/>
  <c r="BI491" i="67"/>
  <c r="BH138" i="67"/>
  <c r="BI138" i="67"/>
  <c r="BI360" i="67"/>
  <c r="BH360" i="67"/>
  <c r="BH431" i="67"/>
  <c r="BI431" i="67"/>
  <c r="BI124" i="67"/>
  <c r="BH124" i="67"/>
  <c r="BI87" i="67"/>
  <c r="BH87" i="67"/>
  <c r="BI391" i="67"/>
  <c r="BH391" i="67"/>
  <c r="BI56" i="67"/>
  <c r="BH56" i="67"/>
  <c r="BH25" i="67"/>
  <c r="BI25" i="67"/>
  <c r="BI133" i="67"/>
  <c r="BH133" i="67"/>
  <c r="BI409" i="67"/>
  <c r="BH409" i="67"/>
  <c r="BH71" i="67"/>
  <c r="BI71" i="67"/>
  <c r="BI148" i="67"/>
  <c r="BH148" i="67"/>
  <c r="BH29" i="67"/>
  <c r="BI29" i="67"/>
  <c r="BH338" i="67"/>
  <c r="BI338" i="67"/>
  <c r="BI324" i="67"/>
  <c r="BH324" i="67"/>
  <c r="BH419" i="67"/>
  <c r="BI419" i="67"/>
  <c r="BH19" i="67"/>
  <c r="BI19" i="67"/>
  <c r="BI33" i="67"/>
  <c r="BH33" i="67"/>
  <c r="BI112" i="67"/>
  <c r="BH112" i="67"/>
  <c r="BI323" i="67"/>
  <c r="BH323" i="67"/>
  <c r="BI311" i="67"/>
  <c r="BH311" i="67"/>
  <c r="BH423" i="67"/>
  <c r="BI423" i="67"/>
  <c r="BI47" i="67"/>
  <c r="BH47" i="67"/>
  <c r="BI430" i="67"/>
  <c r="BH430" i="67"/>
  <c r="BI488" i="67"/>
  <c r="BH488" i="67"/>
  <c r="BH196" i="67"/>
  <c r="BI196" i="67"/>
  <c r="BH14" i="67"/>
  <c r="BI14" i="67"/>
  <c r="BI227" i="67"/>
  <c r="BH227" i="67"/>
  <c r="BI469" i="67"/>
  <c r="BH469" i="67"/>
  <c r="BI487" i="67"/>
  <c r="BH487" i="67"/>
  <c r="BH356" i="67"/>
  <c r="BI356" i="67"/>
  <c r="BH140" i="67"/>
  <c r="BI140" i="67"/>
  <c r="BI290" i="67"/>
  <c r="BH290" i="67"/>
  <c r="BI238" i="67"/>
  <c r="BH238" i="67"/>
  <c r="BI397" i="67"/>
  <c r="BH397" i="67"/>
  <c r="BH198" i="67"/>
  <c r="BI198" i="67"/>
  <c r="BI354" i="67"/>
  <c r="BH354" i="67"/>
  <c r="BH246" i="67"/>
  <c r="BI246" i="67"/>
  <c r="BH455" i="67"/>
  <c r="BI455" i="67"/>
  <c r="BI512" i="67"/>
  <c r="BH512" i="67"/>
  <c r="BH269" i="67"/>
  <c r="BI269" i="67"/>
  <c r="BH425" i="67"/>
  <c r="BI425" i="67"/>
  <c r="BH80" i="67"/>
  <c r="BI80" i="67"/>
  <c r="BI178" i="67"/>
  <c r="BH178" i="67"/>
  <c r="BH313" i="67"/>
  <c r="BI313" i="67"/>
  <c r="BH120" i="67"/>
  <c r="BI120" i="67"/>
  <c r="BH192" i="67"/>
  <c r="BI192" i="67"/>
  <c r="BH288" i="67"/>
  <c r="BI288" i="67"/>
  <c r="BI107" i="67"/>
  <c r="BH107" i="67"/>
  <c r="BI315" i="67"/>
  <c r="BH315" i="67"/>
  <c r="BI103" i="67"/>
  <c r="BH103" i="67"/>
  <c r="BI329" i="67"/>
  <c r="BH329" i="67"/>
  <c r="BH46" i="67"/>
  <c r="BI46" i="67"/>
  <c r="BI186" i="67"/>
  <c r="BH186" i="67"/>
  <c r="BH132" i="67"/>
  <c r="BI132" i="67"/>
  <c r="BH509" i="67"/>
  <c r="BI509" i="67"/>
  <c r="BI91" i="67"/>
  <c r="BH91" i="67"/>
  <c r="BH242" i="67"/>
  <c r="BI242" i="67"/>
  <c r="BH156" i="67"/>
  <c r="BI156" i="67"/>
  <c r="BI121" i="67"/>
  <c r="BH121" i="67"/>
  <c r="BH86" i="67"/>
  <c r="BI86" i="67"/>
  <c r="BH231" i="67"/>
  <c r="BI231" i="67"/>
  <c r="BH58" i="67"/>
  <c r="BI58" i="67"/>
  <c r="BH432" i="67"/>
  <c r="BI432" i="67"/>
  <c r="BH212" i="67"/>
  <c r="BI212" i="67"/>
  <c r="BH168" i="67"/>
  <c r="BI168" i="67"/>
  <c r="BI115" i="67"/>
  <c r="BH115" i="67"/>
  <c r="BI20" i="67"/>
  <c r="BH20" i="67"/>
  <c r="BI418" i="67"/>
  <c r="BH418" i="67"/>
  <c r="BH394" i="67"/>
  <c r="BI394" i="67"/>
  <c r="BI440" i="67"/>
  <c r="BH440" i="67"/>
  <c r="BH383" i="67"/>
  <c r="BI383" i="67"/>
  <c r="BH277" i="67"/>
  <c r="BI277" i="67"/>
  <c r="BI378" i="67"/>
  <c r="BH378" i="67"/>
  <c r="BI149" i="67"/>
  <c r="BH149" i="67"/>
  <c r="BH364" i="67"/>
  <c r="BI364" i="67"/>
  <c r="BH282" i="67"/>
  <c r="BI282" i="67"/>
  <c r="BI128" i="67"/>
  <c r="BH128" i="67"/>
  <c r="BH497" i="67"/>
  <c r="BI497" i="67"/>
  <c r="BH254" i="67"/>
  <c r="BI254" i="67"/>
  <c r="BH412" i="67"/>
  <c r="BI412" i="67"/>
  <c r="BI131" i="67"/>
  <c r="BH131" i="67"/>
  <c r="BI258" i="67"/>
  <c r="BH258" i="67"/>
  <c r="BI373" i="67"/>
  <c r="BH373" i="67"/>
  <c r="BH386" i="67"/>
  <c r="BI386" i="67"/>
  <c r="BH275" i="67"/>
  <c r="BI275" i="67"/>
  <c r="BI201" i="67"/>
  <c r="BH201" i="67"/>
  <c r="BH429" i="67"/>
  <c r="BI429" i="67"/>
  <c r="BI291" i="67"/>
  <c r="BH291" i="67"/>
  <c r="BI250" i="67"/>
  <c r="BH250" i="67"/>
  <c r="BH129" i="67"/>
  <c r="BI129" i="67"/>
  <c r="BI379" i="67"/>
  <c r="BH379" i="67"/>
  <c r="BI470" i="67"/>
  <c r="BH470" i="67"/>
  <c r="BH307" i="67"/>
  <c r="BI307" i="67"/>
  <c r="BI244" i="67"/>
  <c r="BH244" i="67"/>
  <c r="BI460" i="67"/>
  <c r="BH460" i="67"/>
  <c r="BI318" i="67"/>
  <c r="BH318" i="67"/>
  <c r="BH453" i="67"/>
  <c r="BI453" i="67"/>
  <c r="BI266" i="67"/>
  <c r="BH266" i="67"/>
  <c r="BH222" i="67"/>
  <c r="BI222" i="67"/>
  <c r="BI317" i="67"/>
  <c r="BH317" i="67"/>
  <c r="BI151" i="67"/>
  <c r="BH151" i="67"/>
  <c r="BI209" i="67"/>
  <c r="BH209" i="67"/>
  <c r="BI109" i="67"/>
  <c r="BH109" i="67"/>
  <c r="BH263" i="67"/>
  <c r="BI263" i="67"/>
  <c r="BH229" i="67"/>
  <c r="BI229" i="67"/>
  <c r="BI505" i="67"/>
  <c r="BH505" i="67"/>
  <c r="BH144" i="67"/>
  <c r="BI144" i="67"/>
  <c r="BH441" i="67"/>
  <c r="BI441" i="67"/>
  <c r="BH465" i="67"/>
  <c r="BI465" i="67"/>
  <c r="BH344" i="67"/>
  <c r="BI344" i="67"/>
  <c r="BI256" i="67"/>
  <c r="BH256" i="67"/>
  <c r="BH426" i="67"/>
  <c r="BI426" i="67"/>
  <c r="BI166" i="67"/>
  <c r="BH166" i="67"/>
  <c r="BI482" i="67"/>
  <c r="BH482" i="67"/>
  <c r="BH60" i="67"/>
  <c r="BI60" i="67"/>
  <c r="BI403" i="67"/>
  <c r="BH403" i="67"/>
  <c r="BI450" i="67"/>
  <c r="BH450" i="67"/>
  <c r="BI105" i="67"/>
  <c r="BH105" i="67"/>
  <c r="BI493" i="67"/>
  <c r="BH493" i="67"/>
  <c r="BH243" i="67"/>
  <c r="BI243" i="67"/>
  <c r="BI154" i="67"/>
  <c r="BH154" i="67"/>
  <c r="BI203" i="67"/>
  <c r="BH203" i="67"/>
  <c r="BI75" i="67"/>
  <c r="BH75" i="67"/>
  <c r="BI341" i="67"/>
  <c r="BH341" i="67"/>
  <c r="BI348" i="67"/>
  <c r="BH348" i="67"/>
  <c r="BI442" i="67"/>
  <c r="BH442" i="67"/>
  <c r="BH276" i="67"/>
  <c r="BI276" i="67"/>
  <c r="BH174" i="67"/>
  <c r="BI174" i="67"/>
  <c r="BH388" i="67"/>
  <c r="BI388" i="67"/>
  <c r="BH358" i="67"/>
  <c r="BI358" i="67"/>
  <c r="BH443" i="67"/>
  <c r="BI443" i="67"/>
  <c r="BH108" i="67"/>
  <c r="BI108" i="67"/>
  <c r="BH271" i="67"/>
  <c r="BI271" i="67"/>
  <c r="BH162" i="67"/>
  <c r="BI162" i="67"/>
  <c r="BI177" i="67"/>
  <c r="BH177" i="67"/>
  <c r="BI321" i="67"/>
  <c r="BH321" i="67"/>
  <c r="BI476" i="67"/>
  <c r="BH476" i="67"/>
  <c r="BI119" i="67"/>
  <c r="BH119" i="67"/>
  <c r="BI195" i="67"/>
  <c r="BH195" i="67"/>
  <c r="BH406" i="67"/>
  <c r="BI406" i="67"/>
  <c r="BI452" i="67"/>
  <c r="BH452" i="67"/>
  <c r="BI183" i="67"/>
  <c r="BH183" i="67"/>
  <c r="BI272" i="67"/>
  <c r="BH272" i="67"/>
  <c r="BH456" i="67"/>
  <c r="BI456" i="67"/>
  <c r="BH437" i="67"/>
  <c r="BI437" i="67"/>
  <c r="BH485" i="67"/>
  <c r="BI485" i="67"/>
  <c r="BH294" i="67"/>
  <c r="BI294" i="67"/>
  <c r="BH180" i="67"/>
  <c r="BI180" i="67"/>
  <c r="BI208" i="67"/>
  <c r="BH208" i="67"/>
  <c r="BH325" i="67"/>
  <c r="BI325" i="67"/>
  <c r="BH353" i="67"/>
  <c r="BI353" i="67"/>
  <c r="BI327" i="67"/>
  <c r="BH327" i="67"/>
  <c r="BI97" i="67"/>
  <c r="BH97" i="67"/>
  <c r="BH181" i="67"/>
  <c r="BI181" i="67"/>
  <c r="BI232" i="67"/>
  <c r="BH232" i="67"/>
  <c r="BI226" i="67"/>
  <c r="BH226" i="67"/>
  <c r="BI127" i="67"/>
  <c r="BH127" i="67"/>
  <c r="BI153" i="67"/>
  <c r="BH153" i="67"/>
  <c r="BH352" i="67"/>
  <c r="BI352" i="67"/>
  <c r="BI214" i="67"/>
  <c r="BH214" i="67"/>
  <c r="BI273" i="67"/>
  <c r="BH273" i="67"/>
  <c r="BH404" i="67"/>
  <c r="BI404" i="67"/>
  <c r="BH413" i="67"/>
  <c r="BI413" i="67"/>
  <c r="BI499" i="67"/>
  <c r="BH499" i="67"/>
  <c r="BH237" i="67"/>
  <c r="BI237" i="67"/>
  <c r="BI21" i="67"/>
  <c r="BH21" i="67"/>
  <c r="BI385" i="67"/>
  <c r="BH385" i="67"/>
  <c r="BH249" i="67"/>
  <c r="BI249" i="67"/>
  <c r="BI50" i="67"/>
  <c r="BH50" i="67"/>
  <c r="BI297" i="67"/>
  <c r="BH297" i="67"/>
  <c r="BI392" i="67"/>
  <c r="BH392" i="67"/>
  <c r="BH160" i="67"/>
  <c r="BI160" i="67"/>
  <c r="BI494" i="67"/>
  <c r="BH494" i="67"/>
  <c r="BI84" i="67"/>
  <c r="BH84" i="67"/>
  <c r="BI68" i="67"/>
  <c r="BH68" i="67"/>
  <c r="BI62" i="67"/>
  <c r="BH62" i="67"/>
  <c r="BI296" i="67"/>
  <c r="BH296" i="67"/>
  <c r="BI424" i="67"/>
  <c r="BH424" i="67"/>
  <c r="BI93" i="67"/>
  <c r="BH93" i="67"/>
  <c r="BI414" i="67"/>
  <c r="BH414" i="67"/>
  <c r="BI500" i="67"/>
  <c r="BH500" i="67"/>
  <c r="BI279" i="67"/>
  <c r="BH279" i="67"/>
  <c r="BH320" i="67"/>
  <c r="BI320" i="67"/>
  <c r="BI23" i="67"/>
  <c r="BH23" i="67"/>
  <c r="BI481" i="67"/>
  <c r="BH481" i="67"/>
  <c r="BI475" i="67"/>
  <c r="BH475" i="67"/>
  <c r="BH398" i="67"/>
  <c r="BI398" i="67"/>
  <c r="BI511" i="67"/>
  <c r="BH511" i="67"/>
  <c r="BI44" i="67"/>
  <c r="BH44" i="67"/>
  <c r="BH252" i="67"/>
  <c r="BI252" i="67"/>
  <c r="BI342" i="67"/>
  <c r="BH342" i="67"/>
  <c r="BI410" i="67"/>
  <c r="BH410" i="67"/>
  <c r="BI330" i="67"/>
  <c r="BH330" i="67"/>
  <c r="BI312" i="67"/>
  <c r="BH312" i="67"/>
  <c r="BH40" i="67"/>
  <c r="BI40" i="67"/>
  <c r="BI39" i="67"/>
  <c r="BH39" i="67"/>
  <c r="BH416" i="67"/>
  <c r="BI416" i="67"/>
  <c r="BH52" i="67"/>
  <c r="BI52" i="67"/>
  <c r="BI506" i="67"/>
  <c r="BH506" i="67"/>
  <c r="BH216" i="67"/>
  <c r="BI216" i="67"/>
  <c r="BI361" i="67"/>
  <c r="BH361" i="67"/>
  <c r="BH326" i="67"/>
  <c r="BI326" i="67"/>
  <c r="BH218" i="67"/>
  <c r="BI218" i="67"/>
  <c r="BI444" i="67"/>
  <c r="BH444" i="67"/>
  <c r="BH374" i="67"/>
  <c r="BI374" i="67"/>
  <c r="BH289" i="67"/>
  <c r="BI289" i="67"/>
  <c r="BI117" i="67"/>
  <c r="BH117" i="67"/>
  <c r="BI436" i="67"/>
  <c r="BH436" i="67"/>
  <c r="BH7" i="67"/>
  <c r="BI7" i="67"/>
  <c r="BI13" i="67"/>
  <c r="BH13" i="67"/>
  <c r="BH319" i="67"/>
  <c r="BI319" i="67"/>
  <c r="BH449" i="67"/>
  <c r="BI449" i="67"/>
  <c r="BH334" i="67"/>
  <c r="BI334" i="67"/>
  <c r="BH400" i="67"/>
  <c r="BI400" i="67"/>
  <c r="BI165" i="67"/>
  <c r="BH165" i="67"/>
  <c r="BI189" i="67"/>
  <c r="BH189" i="67"/>
  <c r="BH300" i="67"/>
  <c r="BI300" i="67"/>
  <c r="BI380" i="67"/>
  <c r="BH380" i="67"/>
  <c r="BI339" i="67"/>
  <c r="BH339" i="67"/>
  <c r="BH200" i="67"/>
  <c r="BI200" i="67"/>
  <c r="BH503" i="67"/>
  <c r="BI503" i="67"/>
  <c r="BH137" i="67"/>
  <c r="BI137" i="67"/>
  <c r="BI333" i="67"/>
  <c r="BH333" i="67"/>
  <c r="BH264" i="67"/>
  <c r="BI264" i="67"/>
  <c r="BI462" i="67"/>
  <c r="BH462" i="67"/>
  <c r="BH377" i="67"/>
  <c r="BI377" i="67"/>
  <c r="BI220" i="67"/>
  <c r="BH220" i="67"/>
  <c r="BH270" i="67"/>
  <c r="BI270" i="67"/>
  <c r="BI384" i="67"/>
  <c r="BH384" i="67"/>
  <c r="BH479" i="67"/>
  <c r="BI479" i="67"/>
  <c r="BI213" i="67"/>
  <c r="BH213" i="67"/>
  <c r="BH447" i="67"/>
  <c r="BI447" i="67"/>
  <c r="BI159" i="67"/>
  <c r="BH159" i="67"/>
  <c r="BI63" i="67"/>
  <c r="BH63" i="67"/>
  <c r="BH169" i="67"/>
  <c r="BI169" i="67"/>
  <c r="BH35" i="67"/>
  <c r="BI35" i="67"/>
  <c r="BH473" i="67"/>
  <c r="BI473" i="67"/>
  <c r="BH340" i="67"/>
  <c r="BI340" i="67"/>
  <c r="BH438" i="67"/>
  <c r="BI438" i="67"/>
  <c r="BI345" i="67"/>
  <c r="BH345" i="67"/>
  <c r="BI448" i="67"/>
  <c r="BH448" i="67"/>
  <c r="BH467" i="67"/>
  <c r="BI467" i="67"/>
  <c r="BI428" i="67"/>
  <c r="BH428" i="67"/>
  <c r="D35" i="25"/>
  <c r="D37" i="25"/>
  <c r="D34" i="25"/>
  <c r="D36" i="25"/>
  <c r="C9" i="6"/>
  <c r="I9" i="6" s="1"/>
  <c r="B9" i="16"/>
  <c r="B30" i="16" s="1"/>
  <c r="B31" i="16" s="1"/>
  <c r="BO6" i="67"/>
  <c r="BO5" i="67"/>
  <c r="BO8" i="67"/>
  <c r="BH183" i="66" l="1"/>
  <c r="BK183" i="66" s="1"/>
  <c r="BI183" i="66"/>
  <c r="BH59" i="67"/>
  <c r="BI59" i="67"/>
  <c r="BH81" i="66"/>
  <c r="BK81" i="66" s="1"/>
  <c r="BI81" i="66"/>
  <c r="BH10" i="66"/>
  <c r="BK10" i="66" s="1"/>
  <c r="BI10" i="66"/>
  <c r="BH79" i="66"/>
  <c r="BK79" i="66" s="1"/>
  <c r="BI79" i="66"/>
  <c r="BI137" i="66"/>
  <c r="BH137" i="66"/>
  <c r="BK137" i="66" s="1"/>
  <c r="BI250" i="66"/>
  <c r="BH250" i="66"/>
  <c r="BK250" i="66" s="1"/>
  <c r="BI21" i="66"/>
  <c r="BK21" i="66" s="1"/>
  <c r="BH21" i="66"/>
  <c r="BH193" i="66"/>
  <c r="BK193" i="66" s="1"/>
  <c r="BI193" i="66"/>
  <c r="BI372" i="66"/>
  <c r="BH372" i="66"/>
  <c r="BK372" i="66" s="1"/>
  <c r="BH475" i="66"/>
  <c r="BK475" i="66" s="1"/>
  <c r="BI475" i="66"/>
  <c r="BI378" i="66"/>
  <c r="BH378" i="66"/>
  <c r="BK378" i="66" s="1"/>
  <c r="BI13" i="66"/>
  <c r="BH13" i="66"/>
  <c r="BK13" i="66" s="1"/>
  <c r="BI311" i="66"/>
  <c r="BH311" i="66"/>
  <c r="BK311" i="66" s="1"/>
  <c r="BI266" i="66"/>
  <c r="BH266" i="66"/>
  <c r="BK266" i="66" s="1"/>
  <c r="BH376" i="66"/>
  <c r="BK376" i="66" s="1"/>
  <c r="BI376" i="66"/>
  <c r="BI268" i="66"/>
  <c r="BH268" i="66"/>
  <c r="BK268" i="66" s="1"/>
  <c r="BH245" i="66"/>
  <c r="BK245" i="66" s="1"/>
  <c r="BI245" i="66"/>
  <c r="BH302" i="66"/>
  <c r="BK302" i="66" s="1"/>
  <c r="BI302" i="66"/>
  <c r="BI5" i="66"/>
  <c r="BH5" i="66"/>
  <c r="BK5" i="66" s="1"/>
  <c r="BH414" i="66"/>
  <c r="BK414" i="66" s="1"/>
  <c r="BI414" i="66"/>
  <c r="BH420" i="66"/>
  <c r="BK420" i="66" s="1"/>
  <c r="BI420" i="66"/>
  <c r="BH487" i="66"/>
  <c r="BK487" i="66" s="1"/>
  <c r="BI487" i="66"/>
  <c r="BI494" i="66"/>
  <c r="BH494" i="66"/>
  <c r="BK494" i="66" s="1"/>
  <c r="BH298" i="66"/>
  <c r="BK298" i="66" s="1"/>
  <c r="BI298" i="66"/>
  <c r="BH392" i="66"/>
  <c r="BK392" i="66" s="1"/>
  <c r="BI392" i="66"/>
  <c r="BH469" i="66"/>
  <c r="BK469" i="66" s="1"/>
  <c r="BI469" i="66"/>
  <c r="BI265" i="66"/>
  <c r="BH265" i="66"/>
  <c r="BK265" i="66" s="1"/>
  <c r="BH261" i="66"/>
  <c r="BK261" i="66" s="1"/>
  <c r="BI261" i="66"/>
  <c r="BH312" i="66"/>
  <c r="BK312" i="66" s="1"/>
  <c r="BI312" i="66"/>
  <c r="BH496" i="66"/>
  <c r="BK496" i="66" s="1"/>
  <c r="BI496" i="66"/>
  <c r="BI286" i="66"/>
  <c r="BH286" i="66"/>
  <c r="BK286" i="66" s="1"/>
  <c r="BI360" i="66"/>
  <c r="BH360" i="66"/>
  <c r="BK360" i="66" s="1"/>
  <c r="BI211" i="66"/>
  <c r="BH211" i="66"/>
  <c r="BK211" i="66" s="1"/>
  <c r="BI135" i="66"/>
  <c r="BH135" i="66"/>
  <c r="BK135" i="66" s="1"/>
  <c r="BI258" i="66"/>
  <c r="BH258" i="66"/>
  <c r="BK258" i="66" s="1"/>
  <c r="BH330" i="66"/>
  <c r="BK330" i="66" s="1"/>
  <c r="BI330" i="66"/>
  <c r="BH99" i="66"/>
  <c r="BK99" i="66" s="1"/>
  <c r="BI99" i="66"/>
  <c r="BH362" i="66"/>
  <c r="BK362" i="66" s="1"/>
  <c r="BI362" i="66"/>
  <c r="BH396" i="66"/>
  <c r="BK396" i="66" s="1"/>
  <c r="BI396" i="66"/>
  <c r="BH249" i="66"/>
  <c r="BK249" i="66" s="1"/>
  <c r="BI249" i="66"/>
  <c r="BH229" i="66"/>
  <c r="BK229" i="66" s="1"/>
  <c r="BI229" i="66"/>
  <c r="BI267" i="66"/>
  <c r="BH267" i="66"/>
  <c r="BK267" i="66" s="1"/>
  <c r="BH205" i="66"/>
  <c r="BK205" i="66" s="1"/>
  <c r="BI205" i="66"/>
  <c r="BI199" i="66"/>
  <c r="BH199" i="66"/>
  <c r="BK199" i="66" s="1"/>
  <c r="BH93" i="66"/>
  <c r="BK93" i="66" s="1"/>
  <c r="BI93" i="66"/>
  <c r="BH348" i="66"/>
  <c r="BK348" i="66" s="1"/>
  <c r="BI348" i="66"/>
  <c r="BI299" i="66"/>
  <c r="BH299" i="66"/>
  <c r="BK299" i="66" s="1"/>
  <c r="BI246" i="66"/>
  <c r="BH246" i="66"/>
  <c r="BK246" i="66" s="1"/>
  <c r="BI115" i="66"/>
  <c r="BH115" i="66"/>
  <c r="BK115" i="66" s="1"/>
  <c r="BI488" i="66"/>
  <c r="BH488" i="66"/>
  <c r="BK488" i="66" s="1"/>
  <c r="BH334" i="66"/>
  <c r="BK334" i="66" s="1"/>
  <c r="BI334" i="66"/>
  <c r="BI369" i="66"/>
  <c r="BH369" i="66"/>
  <c r="BK369" i="66" s="1"/>
  <c r="BH506" i="66"/>
  <c r="BK506" i="66" s="1"/>
  <c r="BI506" i="66"/>
  <c r="BI212" i="66"/>
  <c r="BH212" i="66"/>
  <c r="BK212" i="66" s="1"/>
  <c r="BH322" i="66"/>
  <c r="BK322" i="66" s="1"/>
  <c r="BI322" i="66"/>
  <c r="BI373" i="66"/>
  <c r="BH373" i="66"/>
  <c r="BK373" i="66" s="1"/>
  <c r="BI200" i="66"/>
  <c r="BH200" i="66"/>
  <c r="BK200" i="66" s="1"/>
  <c r="BH85" i="66"/>
  <c r="BK85" i="66" s="1"/>
  <c r="BI85" i="66"/>
  <c r="BI121" i="66"/>
  <c r="BH121" i="66"/>
  <c r="BK121" i="66" s="1"/>
  <c r="BH55" i="66"/>
  <c r="BK55" i="66" s="1"/>
  <c r="BI55" i="66"/>
  <c r="BI125" i="66"/>
  <c r="BH125" i="66"/>
  <c r="BK125" i="66" s="1"/>
  <c r="BH336" i="66"/>
  <c r="BK336" i="66" s="1"/>
  <c r="BI336" i="66"/>
  <c r="BH57" i="66"/>
  <c r="BK57" i="66" s="1"/>
  <c r="BI57" i="66"/>
  <c r="BH39" i="66"/>
  <c r="BK39" i="66" s="1"/>
  <c r="BI39" i="66"/>
  <c r="BH326" i="66"/>
  <c r="BK326" i="66" s="1"/>
  <c r="BI326" i="66"/>
  <c r="BI133" i="66"/>
  <c r="BH133" i="66"/>
  <c r="BK133" i="66" s="1"/>
  <c r="BH502" i="66"/>
  <c r="BK502" i="66" s="1"/>
  <c r="BI502" i="66"/>
  <c r="BI283" i="66"/>
  <c r="BH283" i="66"/>
  <c r="BK283" i="66" s="1"/>
  <c r="BI497" i="66"/>
  <c r="BH497" i="66"/>
  <c r="BK497" i="66" s="1"/>
  <c r="BI11" i="66"/>
  <c r="BH11" i="66"/>
  <c r="BK11" i="66" s="1"/>
  <c r="BI15" i="66"/>
  <c r="BH15" i="66"/>
  <c r="BK15" i="66" s="1"/>
  <c r="BI223" i="66"/>
  <c r="BH223" i="66"/>
  <c r="BK223" i="66" s="1"/>
  <c r="BI17" i="66"/>
  <c r="BH17" i="66"/>
  <c r="BK17" i="66" s="1"/>
  <c r="BH408" i="66"/>
  <c r="BK408" i="66" s="1"/>
  <c r="BI408" i="66"/>
  <c r="BH306" i="66"/>
  <c r="BK306" i="66" s="1"/>
  <c r="BI306" i="66"/>
  <c r="BH233" i="66"/>
  <c r="BK233" i="66" s="1"/>
  <c r="BI233" i="66"/>
  <c r="BH217" i="66"/>
  <c r="BK217" i="66" s="1"/>
  <c r="BI217" i="66"/>
  <c r="BI253" i="66"/>
  <c r="BH253" i="66"/>
  <c r="BK253" i="66" s="1"/>
  <c r="BI264" i="66"/>
  <c r="BH264" i="66"/>
  <c r="BK264" i="66" s="1"/>
  <c r="BI282" i="66"/>
  <c r="BH282" i="66"/>
  <c r="BK282" i="66" s="1"/>
  <c r="BH310" i="66"/>
  <c r="BK310" i="66" s="1"/>
  <c r="BI310" i="66"/>
  <c r="BI364" i="66"/>
  <c r="BH364" i="66"/>
  <c r="BK364" i="66" s="1"/>
  <c r="BH384" i="66"/>
  <c r="BK384" i="66" s="1"/>
  <c r="BI384" i="66"/>
  <c r="BH368" i="66"/>
  <c r="BK368" i="66" s="1"/>
  <c r="BI368" i="66"/>
  <c r="BI363" i="66"/>
  <c r="BH363" i="66"/>
  <c r="BK363" i="66" s="1"/>
  <c r="BI288" i="66"/>
  <c r="BH288" i="66"/>
  <c r="BK288" i="66" s="1"/>
  <c r="BH257" i="66"/>
  <c r="BK257" i="66" s="1"/>
  <c r="BI257" i="66"/>
  <c r="BI270" i="66"/>
  <c r="BH270" i="66"/>
  <c r="BK270" i="66" s="1"/>
  <c r="BH406" i="66"/>
  <c r="BK406" i="66" s="1"/>
  <c r="BI406" i="66"/>
  <c r="BH400" i="66"/>
  <c r="BK400" i="66" s="1"/>
  <c r="BI400" i="66"/>
  <c r="BH380" i="66"/>
  <c r="BK380" i="66" s="1"/>
  <c r="BI380" i="66"/>
  <c r="BH481" i="66"/>
  <c r="BK481" i="66" s="1"/>
  <c r="BI481" i="66"/>
  <c r="BH290" i="66"/>
  <c r="BK290" i="66" s="1"/>
  <c r="BI290" i="66"/>
  <c r="BI294" i="66"/>
  <c r="BH294" i="66"/>
  <c r="BK294" i="66" s="1"/>
  <c r="BI19" i="66"/>
  <c r="BH19" i="66"/>
  <c r="BK19" i="66" s="1"/>
  <c r="BI500" i="66"/>
  <c r="BH500" i="66"/>
  <c r="BK500" i="66" s="1"/>
  <c r="BI485" i="66"/>
  <c r="BH485" i="66"/>
  <c r="BK485" i="66" s="1"/>
  <c r="BI366" i="66"/>
  <c r="BH366" i="66"/>
  <c r="BK366" i="66" s="1"/>
  <c r="BI123" i="66"/>
  <c r="BH123" i="66"/>
  <c r="BK123" i="66" s="1"/>
  <c r="BI379" i="66"/>
  <c r="BH379" i="66"/>
  <c r="BK379" i="66" s="1"/>
  <c r="BI119" i="66"/>
  <c r="BH119" i="66"/>
  <c r="BK119" i="66" s="1"/>
  <c r="BH87" i="66"/>
  <c r="BK87" i="66" s="1"/>
  <c r="BI87" i="66"/>
  <c r="BH75" i="66"/>
  <c r="BK75" i="66" s="1"/>
  <c r="BI75" i="66"/>
  <c r="BH63" i="66"/>
  <c r="BK63" i="66" s="1"/>
  <c r="BI63" i="66"/>
  <c r="BI474" i="66"/>
  <c r="BH474" i="66"/>
  <c r="BK474" i="66" s="1"/>
  <c r="BH73" i="66"/>
  <c r="BK73" i="66" s="1"/>
  <c r="BI73" i="66"/>
  <c r="BH314" i="66"/>
  <c r="BK314" i="66" s="1"/>
  <c r="BI314" i="66"/>
  <c r="BI221" i="66"/>
  <c r="BH221" i="66"/>
  <c r="BK221" i="66" s="1"/>
  <c r="BI296" i="66"/>
  <c r="BH296" i="66"/>
  <c r="BK296" i="66" s="1"/>
  <c r="BI278" i="66"/>
  <c r="BH278" i="66"/>
  <c r="BK278" i="66" s="1"/>
  <c r="BH418" i="66"/>
  <c r="BK418" i="66" s="1"/>
  <c r="BI418" i="66"/>
  <c r="BI272" i="66"/>
  <c r="BH272" i="66"/>
  <c r="BK272" i="66" s="1"/>
  <c r="BH412" i="66"/>
  <c r="BI412" i="66"/>
  <c r="BI237" i="66"/>
  <c r="BH237" i="66"/>
  <c r="BK237" i="66" s="1"/>
  <c r="BH67" i="66"/>
  <c r="BK67" i="66" s="1"/>
  <c r="BI67" i="66"/>
  <c r="BI131" i="66"/>
  <c r="BH131" i="66"/>
  <c r="BK131" i="66" s="1"/>
  <c r="BI303" i="66"/>
  <c r="BH303" i="66"/>
  <c r="BK303" i="66" s="1"/>
  <c r="BH37" i="66"/>
  <c r="BK37" i="66" s="1"/>
  <c r="BI37" i="66"/>
  <c r="BH49" i="66"/>
  <c r="BK49" i="66" s="1"/>
  <c r="BI49" i="66"/>
  <c r="BH344" i="66"/>
  <c r="BK344" i="66" s="1"/>
  <c r="BI344" i="66"/>
  <c r="BH45" i="66"/>
  <c r="BK45" i="66" s="1"/>
  <c r="BI45" i="66"/>
  <c r="BI393" i="66"/>
  <c r="BH393" i="66"/>
  <c r="BK393" i="66" s="1"/>
  <c r="BI117" i="66"/>
  <c r="BH117" i="66"/>
  <c r="BK117" i="66" s="1"/>
  <c r="BH508" i="66"/>
  <c r="BK508" i="66" s="1"/>
  <c r="BI508" i="66"/>
  <c r="BH338" i="66"/>
  <c r="BK338" i="66" s="1"/>
  <c r="BI338" i="66"/>
  <c r="BI468" i="66"/>
  <c r="BH468" i="66"/>
  <c r="BK468" i="66" s="1"/>
  <c r="BH342" i="66"/>
  <c r="BK342" i="66" s="1"/>
  <c r="BI342" i="66"/>
  <c r="BI129" i="66"/>
  <c r="BH129" i="66"/>
  <c r="BK129" i="66" s="1"/>
  <c r="BH51" i="66"/>
  <c r="BK51" i="66" s="1"/>
  <c r="BI51" i="66"/>
  <c r="BI391" i="66"/>
  <c r="BH391" i="66"/>
  <c r="BK391" i="66" s="1"/>
  <c r="BH356" i="66"/>
  <c r="BK356" i="66" s="1"/>
  <c r="BI356" i="66"/>
  <c r="BI377" i="66"/>
  <c r="BH377" i="66"/>
  <c r="BK377" i="66" s="1"/>
  <c r="BH43" i="66"/>
  <c r="BK43" i="66" s="1"/>
  <c r="BI43" i="66"/>
  <c r="BH510" i="66"/>
  <c r="BK510" i="66" s="1"/>
  <c r="BI510" i="66"/>
  <c r="BH61" i="66"/>
  <c r="BK61" i="66" s="1"/>
  <c r="BI61" i="66"/>
  <c r="BH23" i="66"/>
  <c r="BK23" i="66" s="1"/>
  <c r="BI23" i="66"/>
  <c r="BI218" i="66"/>
  <c r="BH218" i="66"/>
  <c r="BK218" i="66" s="1"/>
  <c r="BI365" i="66"/>
  <c r="BH365" i="66"/>
  <c r="BK365" i="66" s="1"/>
  <c r="BH504" i="66"/>
  <c r="BK504" i="66" s="1"/>
  <c r="BI504" i="66"/>
  <c r="BI127" i="66"/>
  <c r="BH127" i="66"/>
  <c r="BK127" i="66" s="1"/>
  <c r="BH318" i="66"/>
  <c r="BK318" i="66" s="1"/>
  <c r="BI318" i="66"/>
  <c r="BH69" i="66"/>
  <c r="BK69" i="66" s="1"/>
  <c r="BI69" i="66"/>
  <c r="BI174" i="66"/>
  <c r="BH174" i="66"/>
  <c r="BK174" i="66" s="1"/>
  <c r="BH33" i="66"/>
  <c r="BK33" i="66" s="1"/>
  <c r="BI33" i="66"/>
  <c r="BI224" i="66"/>
  <c r="BH224" i="66"/>
  <c r="BK224" i="66" s="1"/>
  <c r="BI30" i="67"/>
  <c r="BH30" i="67"/>
  <c r="BI261" i="67"/>
  <c r="BH261" i="67"/>
  <c r="BH262" i="67"/>
  <c r="BI262" i="67"/>
  <c r="BH204" i="67"/>
  <c r="BI204" i="67"/>
  <c r="BH83" i="67"/>
  <c r="BI83" i="67"/>
  <c r="BI51" i="67"/>
  <c r="BH51" i="67"/>
  <c r="BH286" i="67"/>
  <c r="BI286" i="67"/>
  <c r="BH375" i="67"/>
  <c r="BI375" i="67"/>
  <c r="BI281" i="67"/>
  <c r="BH281" i="67"/>
  <c r="BH32" i="67"/>
  <c r="BI32" i="67"/>
  <c r="BH474" i="67"/>
  <c r="BI474" i="67"/>
  <c r="BI135" i="67"/>
  <c r="BH135" i="67"/>
  <c r="BH502" i="67"/>
  <c r="BI502" i="67"/>
  <c r="BH415" i="67"/>
  <c r="BI415" i="67"/>
  <c r="BI43" i="67"/>
  <c r="BH43" i="67"/>
  <c r="BI284" i="67"/>
  <c r="BH284" i="67"/>
  <c r="BH245" i="67"/>
  <c r="BI245" i="67"/>
  <c r="BI366" i="67"/>
  <c r="BH366" i="67"/>
  <c r="BH193" i="67"/>
  <c r="BI193" i="67"/>
  <c r="BH147" i="67"/>
  <c r="BI147" i="67"/>
  <c r="BI285" i="67"/>
  <c r="BH285" i="67"/>
  <c r="BH257" i="67"/>
  <c r="BI257" i="67"/>
  <c r="BI89" i="67"/>
  <c r="BH89" i="67"/>
  <c r="BI306" i="67"/>
  <c r="BH306" i="67"/>
  <c r="BH190" i="67"/>
  <c r="BI190" i="67"/>
  <c r="BH483" i="67"/>
  <c r="BI483" i="67"/>
  <c r="BI278" i="67"/>
  <c r="BH278" i="67"/>
  <c r="BH328" i="67"/>
  <c r="BI328" i="67"/>
  <c r="BI351" i="67"/>
  <c r="BH351" i="67"/>
  <c r="BH280" i="67"/>
  <c r="BI280" i="67"/>
  <c r="BI31" i="67"/>
  <c r="BH31" i="67"/>
  <c r="BH16" i="67"/>
  <c r="BI16" i="67"/>
  <c r="BH458" i="67"/>
  <c r="BI458" i="67"/>
  <c r="BH301" i="67"/>
  <c r="BI301" i="67"/>
  <c r="BH310" i="67"/>
  <c r="BI310" i="67"/>
  <c r="BI454" i="67"/>
  <c r="BH454" i="67"/>
  <c r="BH504" i="67"/>
  <c r="BI504" i="67"/>
  <c r="BI367" i="67"/>
  <c r="BH367" i="67"/>
  <c r="BI260" i="67"/>
  <c r="BH260" i="67"/>
  <c r="BI466" i="67"/>
  <c r="BH466" i="67"/>
  <c r="BI70" i="67"/>
  <c r="BH70" i="67"/>
  <c r="BH472" i="67"/>
  <c r="BI472" i="67"/>
  <c r="BI347" i="67"/>
  <c r="BH347" i="67"/>
  <c r="BI303" i="67"/>
  <c r="BH303" i="67"/>
  <c r="BH461" i="67"/>
  <c r="BI461" i="67"/>
  <c r="BH283" i="67"/>
  <c r="BI283" i="67"/>
  <c r="BH316" i="67"/>
  <c r="BI316" i="67"/>
  <c r="BI402" i="67"/>
  <c r="BH402" i="67"/>
  <c r="BH236" i="67"/>
  <c r="BI236" i="67"/>
  <c r="BH498" i="67"/>
  <c r="BI498" i="67"/>
  <c r="BI268" i="67"/>
  <c r="BH268" i="67"/>
  <c r="BH492" i="67"/>
  <c r="BI492" i="67"/>
  <c r="BI490" i="67"/>
  <c r="BH490" i="67"/>
  <c r="BI235" i="67"/>
  <c r="BH235" i="67"/>
  <c r="BH101" i="67"/>
  <c r="BI101" i="67"/>
  <c r="BI427" i="67"/>
  <c r="BH427" i="67"/>
  <c r="BH38" i="67"/>
  <c r="BI38" i="67"/>
  <c r="BH34" i="67"/>
  <c r="BI34" i="67"/>
  <c r="BH106" i="67"/>
  <c r="BI106" i="67"/>
  <c r="BH495" i="67"/>
  <c r="BI495" i="67"/>
  <c r="BH230" i="67"/>
  <c r="BI230" i="67"/>
  <c r="BH350" i="67"/>
  <c r="BI350" i="67"/>
  <c r="BH371" i="67"/>
  <c r="BI371" i="67"/>
  <c r="BH74" i="67"/>
  <c r="BI74" i="67"/>
  <c r="BH125" i="67"/>
  <c r="BI125" i="67"/>
  <c r="BH146" i="67"/>
  <c r="BI146" i="67"/>
  <c r="BH191" i="67"/>
  <c r="BI191" i="67"/>
  <c r="BI287" i="67"/>
  <c r="BH287" i="67"/>
  <c r="BH370" i="67"/>
  <c r="BI370" i="67"/>
  <c r="BH507" i="67"/>
  <c r="BI507" i="67"/>
  <c r="BH130" i="67"/>
  <c r="BI130" i="67"/>
  <c r="BH401" i="67"/>
  <c r="BI401" i="67"/>
  <c r="BH228" i="67"/>
  <c r="BI228" i="67"/>
  <c r="BH451" i="67"/>
  <c r="BI451" i="67"/>
  <c r="BI123" i="67"/>
  <c r="BH123" i="67"/>
  <c r="BI421" i="67"/>
  <c r="BH421" i="67"/>
  <c r="BH357" i="67"/>
  <c r="BI357" i="67"/>
  <c r="BI239" i="67"/>
  <c r="BH239" i="67"/>
  <c r="BH417" i="67"/>
  <c r="BI417" i="67"/>
  <c r="BH304" i="67"/>
  <c r="BI304" i="67"/>
  <c r="BH484" i="67"/>
  <c r="BI484" i="67"/>
  <c r="BI508" i="67"/>
  <c r="BH508" i="67"/>
  <c r="BI118" i="67"/>
  <c r="BH118" i="67"/>
  <c r="BH420" i="67"/>
  <c r="BI420" i="67"/>
  <c r="BH251" i="67"/>
  <c r="BI251" i="67"/>
  <c r="BI349" i="67"/>
  <c r="BH349" i="67"/>
  <c r="BH489" i="67"/>
  <c r="BI489" i="67"/>
  <c r="BH217" i="67"/>
  <c r="BI217" i="67"/>
  <c r="BI434" i="67"/>
  <c r="BH434" i="67"/>
  <c r="BH96" i="67"/>
  <c r="BI96" i="67"/>
  <c r="BI143" i="67"/>
  <c r="BH143" i="67"/>
  <c r="BH346" i="67"/>
  <c r="BI346" i="67"/>
  <c r="BH61" i="67"/>
  <c r="BI61" i="67"/>
  <c r="BH343" i="67"/>
  <c r="BI343" i="67"/>
  <c r="BI433" i="67"/>
  <c r="BH433" i="67"/>
  <c r="BH221" i="67"/>
  <c r="BI221" i="67"/>
  <c r="D35" i="16"/>
  <c r="D45" i="16"/>
  <c r="D44" i="16"/>
  <c r="D43" i="16"/>
  <c r="D46" i="16"/>
  <c r="C31" i="6"/>
  <c r="I31" i="6" s="1"/>
  <c r="C56" i="6"/>
  <c r="I56" i="6" s="1"/>
  <c r="C49" i="6"/>
  <c r="F49" i="6" s="1"/>
  <c r="C24" i="6"/>
  <c r="F24" i="6" s="1"/>
  <c r="C29" i="6"/>
  <c r="I29" i="6" s="1"/>
  <c r="C54" i="6"/>
  <c r="I54" i="6" s="1"/>
  <c r="C13" i="6"/>
  <c r="I13" i="6" s="1"/>
  <c r="C4" i="6"/>
  <c r="I4" i="6" s="1"/>
  <c r="C12" i="6"/>
  <c r="I12" i="6" s="1"/>
  <c r="C3" i="6"/>
  <c r="C11" i="6"/>
  <c r="I11" i="6" s="1"/>
  <c r="C8" i="6"/>
  <c r="I8" i="6" s="1"/>
  <c r="C2" i="6"/>
  <c r="I2" i="6" s="1"/>
  <c r="C7" i="6"/>
  <c r="I7" i="6" s="1"/>
  <c r="C10" i="6"/>
  <c r="C6" i="6"/>
  <c r="F6" i="6" s="1"/>
  <c r="C5" i="6"/>
  <c r="I5" i="6" s="1"/>
  <c r="C25" i="6"/>
  <c r="F25" i="6" s="1"/>
  <c r="C50" i="6"/>
  <c r="F50" i="6" s="1"/>
  <c r="C15" i="6"/>
  <c r="I15" i="6" s="1"/>
  <c r="C41" i="6"/>
  <c r="I41" i="6" s="1"/>
  <c r="C39" i="6"/>
  <c r="I39" i="6" s="1"/>
  <c r="C42" i="6"/>
  <c r="I42" i="6" s="1"/>
  <c r="D34" i="16"/>
  <c r="D39" i="16"/>
  <c r="D41" i="16"/>
  <c r="D38" i="16"/>
  <c r="D40" i="16"/>
  <c r="D37" i="16"/>
  <c r="D42" i="16"/>
  <c r="D36" i="16"/>
  <c r="C26" i="6"/>
  <c r="F26" i="6" s="1"/>
  <c r="C51" i="6"/>
  <c r="F51" i="6" s="1"/>
  <c r="C40" i="6"/>
  <c r="I40" i="6" s="1"/>
  <c r="C32" i="6"/>
  <c r="F32" i="6" s="1"/>
  <c r="C57" i="6"/>
  <c r="I57" i="6" s="1"/>
  <c r="C17" i="6"/>
  <c r="F17" i="6" s="1"/>
  <c r="C16" i="6"/>
  <c r="I16" i="6" s="1"/>
  <c r="C23" i="6"/>
  <c r="F23" i="6" s="1"/>
  <c r="C48" i="6"/>
  <c r="I48" i="6" s="1"/>
  <c r="C52" i="6"/>
  <c r="F52" i="6" s="1"/>
  <c r="C27" i="6"/>
  <c r="I27" i="6" s="1"/>
  <c r="C55" i="6"/>
  <c r="I55" i="6" s="1"/>
  <c r="C30" i="6"/>
  <c r="I30" i="6" s="1"/>
  <c r="C58" i="6"/>
  <c r="F58" i="6" s="1"/>
  <c r="C33" i="6"/>
  <c r="I33" i="6" s="1"/>
  <c r="C28" i="6"/>
  <c r="I28" i="6" s="1"/>
  <c r="C53" i="6"/>
  <c r="I53" i="6" s="1"/>
  <c r="C14" i="6"/>
  <c r="I14" i="6" s="1"/>
  <c r="BO10" i="67"/>
  <c r="BK412" i="66" l="1"/>
  <c r="I3" i="6"/>
  <c r="I10" i="6"/>
  <c r="C22" i="6"/>
  <c r="I22" i="6" s="1"/>
  <c r="C47" i="6"/>
  <c r="I47" i="6" s="1"/>
  <c r="C38" i="6"/>
  <c r="I38" i="6" s="1"/>
  <c r="G83" i="6"/>
  <c r="C19" i="6"/>
  <c r="F19" i="6" s="1"/>
  <c r="C44" i="6"/>
  <c r="F44" i="6" s="1"/>
  <c r="C35" i="6"/>
  <c r="C43" i="6"/>
  <c r="F43" i="6" s="1"/>
  <c r="C34" i="6"/>
  <c r="I34" i="6" s="1"/>
  <c r="C59" i="6"/>
  <c r="F59" i="6" s="1"/>
  <c r="C18" i="6"/>
  <c r="F18" i="6" s="1"/>
  <c r="C46" i="6"/>
  <c r="F46" i="6" s="1"/>
  <c r="C37" i="6"/>
  <c r="I37" i="6" s="1"/>
  <c r="C21" i="6"/>
  <c r="I21" i="6" s="1"/>
  <c r="C20" i="6"/>
  <c r="F20" i="6" s="1"/>
  <c r="C36" i="6"/>
  <c r="I36" i="6" s="1"/>
  <c r="C45" i="6"/>
  <c r="F45" i="6" s="1"/>
  <c r="F83" i="6" l="1"/>
  <c r="H83" i="6"/>
  <c r="I35" i="6"/>
  <c r="I83" i="6" s="1"/>
</calcChain>
</file>

<file path=xl/sharedStrings.xml><?xml version="1.0" encoding="utf-8"?>
<sst xmlns="http://schemas.openxmlformats.org/spreadsheetml/2006/main" count="8387" uniqueCount="2416">
  <si>
    <t>RIAC-HDBK-217Plus</t>
  </si>
  <si>
    <t>Pi-G</t>
  </si>
  <si>
    <t>Y</t>
  </si>
  <si>
    <t>Beta</t>
  </si>
  <si>
    <t>Lambda-OB</t>
  </si>
  <si>
    <t>Pi-DCO</t>
  </si>
  <si>
    <t>DC</t>
  </si>
  <si>
    <t>Justification</t>
  </si>
  <si>
    <t>Component</t>
  </si>
  <si>
    <t>Failure Rate Model</t>
  </si>
  <si>
    <t>RIAC-HDBK-217Plus Table 2.2.4-1</t>
  </si>
  <si>
    <t>RIAC-HDBK-217Plus Section 2.2.4</t>
  </si>
  <si>
    <t>Ea-op</t>
  </si>
  <si>
    <t>DC-1op</t>
  </si>
  <si>
    <t>T-AO</t>
  </si>
  <si>
    <t>T-R</t>
  </si>
  <si>
    <t>RIAC-HDBK-217Plus Table 2.2.4-1 (TR-Default)</t>
  </si>
  <si>
    <t>Pi-TO</t>
  </si>
  <si>
    <t>Lambda-EB</t>
  </si>
  <si>
    <t>DC-1nonop</t>
  </si>
  <si>
    <t>Pi-DCN</t>
  </si>
  <si>
    <t>RH</t>
  </si>
  <si>
    <t>Pi-RHT</t>
  </si>
  <si>
    <t>Ea-nonop</t>
  </si>
  <si>
    <t>T-AE</t>
  </si>
  <si>
    <t>Lambda-TCB</t>
  </si>
  <si>
    <t>CR</t>
  </si>
  <si>
    <t>Pi-CR</t>
  </si>
  <si>
    <t>CR1</t>
  </si>
  <si>
    <t>Pi-DT</t>
  </si>
  <si>
    <t>DT1</t>
  </si>
  <si>
    <t>Lambda-SJB</t>
  </si>
  <si>
    <t>Pi-SJDT</t>
  </si>
  <si>
    <t>Lambda-IND</t>
  </si>
  <si>
    <t>Lambda-P (FIT)</t>
  </si>
  <si>
    <t>Lambda-P (1/h)</t>
  </si>
  <si>
    <t>Lambda-P (FIT) / 1000000</t>
  </si>
  <si>
    <t>Probability</t>
  </si>
  <si>
    <t>Safe</t>
  </si>
  <si>
    <t>Unsafe</t>
  </si>
  <si>
    <t>Undetectable</t>
  </si>
  <si>
    <t>-</t>
  </si>
  <si>
    <t>Failure Mode (PT-BR)</t>
  </si>
  <si>
    <t>Failure Rate of the Failure Mode</t>
  </si>
  <si>
    <t>Failure Mode (EN)</t>
  </si>
  <si>
    <t>Justification Failure Mode and Probability</t>
  </si>
  <si>
    <t>MIL-HDBK-338B:1998</t>
  </si>
  <si>
    <t>MIL-HDBK-338B:1998 (Output open equally distributed per used output)</t>
  </si>
  <si>
    <t>MIL-HDBK-338B:1998 (Output stuck low equally distributed per used output)</t>
  </si>
  <si>
    <t>MIL-HDBK-338B:1998 (Output stuck high equally distributed per used output)</t>
  </si>
  <si>
    <t>MIL-HDBK-338B:1998 (Input open equally distributed per used output)</t>
  </si>
  <si>
    <t>https://www.vicorpower.com/documents/datasheets/ds_vi-j00.pdf</t>
  </si>
  <si>
    <t>Ausência de Saída</t>
  </si>
  <si>
    <t>Aumento da Tensão de Saída</t>
  </si>
  <si>
    <t>Diminuição da Tensão de Saída</t>
  </si>
  <si>
    <t>No Output</t>
  </si>
  <si>
    <t>Increase in Output Voltage</t>
  </si>
  <si>
    <t>Decrease in Output Voltage</t>
  </si>
  <si>
    <t>Saída Ruidosa</t>
  </si>
  <si>
    <t>Noisy Output</t>
  </si>
  <si>
    <t>MIL-HDBK-338B:1998; self knowledge</t>
  </si>
  <si>
    <t>MIL-HDBK-338B:1998; self knowledge ('improper output' equally distributed).</t>
  </si>
  <si>
    <t>Failure Mode</t>
  </si>
  <si>
    <t>Local Effect</t>
  </si>
  <si>
    <t>Global Effect</t>
  </si>
  <si>
    <t>Detectable / Undetectable</t>
  </si>
  <si>
    <t>Component ID</t>
  </si>
  <si>
    <t>Component Failure Rate</t>
  </si>
  <si>
    <t>Failure Mode Rate</t>
  </si>
  <si>
    <t>Safe / Unsafe</t>
  </si>
  <si>
    <t>Failure Mode Probability</t>
  </si>
  <si>
    <t>Detectable</t>
  </si>
  <si>
    <t>C</t>
  </si>
  <si>
    <t>Detection Period</t>
  </si>
  <si>
    <t>Not applicable, since the failure mode is undetectable</t>
  </si>
  <si>
    <t>Simultaneous with the failure mode</t>
  </si>
  <si>
    <t>Failure Mode (FM)</t>
  </si>
  <si>
    <t>Multiple Faults Class of Equivalence</t>
  </si>
  <si>
    <t>Subactivity 1-B.i</t>
  </si>
  <si>
    <t>ID</t>
  </si>
  <si>
    <t>AI Element</t>
  </si>
  <si>
    <t>HAZOP keyword</t>
  </si>
  <si>
    <t>Compared Element</t>
  </si>
  <si>
    <t>Deviation</t>
  </si>
  <si>
    <t>Consequence</t>
  </si>
  <si>
    <t>Cause</t>
  </si>
  <si>
    <t>Hazard</t>
  </si>
  <si>
    <t>Risk Analysis</t>
  </si>
  <si>
    <t>Remarks</t>
  </si>
  <si>
    <t>No/Not</t>
  </si>
  <si>
    <t>More</t>
  </si>
  <si>
    <t>Less</t>
  </si>
  <si>
    <t>As well as</t>
  </si>
  <si>
    <t>Part of</t>
  </si>
  <si>
    <t>Reverse</t>
  </si>
  <si>
    <t>Other than</t>
  </si>
  <si>
    <t>Before</t>
  </si>
  <si>
    <t>After</t>
  </si>
  <si>
    <t>Early</t>
  </si>
  <si>
    <t>Late</t>
  </si>
  <si>
    <t>Input Data</t>
  </si>
  <si>
    <t>No additional remarks.</t>
  </si>
  <si>
    <t>Negligible due to the lack of a hazard.</t>
  </si>
  <si>
    <t>Needed Action</t>
  </si>
  <si>
    <t>No needed action due to the lack of a hazard.</t>
  </si>
  <si>
    <t>Safety Requirement ID</t>
  </si>
  <si>
    <t>Safety Requirement Text</t>
  </si>
  <si>
    <t>Failure Rates Grand Totals -----&gt;</t>
  </si>
  <si>
    <t>X</t>
  </si>
  <si>
    <t>Value in [0; 4095]</t>
  </si>
  <si>
    <t>[0; 1[ ?</t>
  </si>
  <si>
    <t>prediction</t>
  </si>
  <si>
    <t>prob_mean</t>
  </si>
  <si>
    <t>prob_2</t>
  </si>
  <si>
    <t>prob_1</t>
  </si>
  <si>
    <t>Voting</t>
  </si>
  <si>
    <t>Random Forest 2</t>
  </si>
  <si>
    <t>Random Forest 1</t>
  </si>
  <si>
    <t>TC Result
(OK or NOK)</t>
  </si>
  <si>
    <t>Inputs (Testbench)</t>
  </si>
  <si>
    <t>TC</t>
  </si>
  <si>
    <t>Distance</t>
  </si>
  <si>
    <t>Speed</t>
  </si>
  <si>
    <t>Deceleration</t>
  </si>
  <si>
    <t>Tuple Organization</t>
  </si>
  <si>
    <t>Supervised Learning with Decision Tree</t>
  </si>
  <si>
    <t>Depth</t>
  </si>
  <si>
    <t>Number of Leaves</t>
  </si>
  <si>
    <t>Number of Samples per Decision Node</t>
  </si>
  <si>
    <t>Partitioning Criterion</t>
  </si>
  <si>
    <t>Attribute Weight per Decision Node</t>
  </si>
  <si>
    <t>Supervised Learning with kNN</t>
  </si>
  <si>
    <t>Number of Neighbors</t>
  </si>
  <si>
    <t>Supervised Learning with SVM</t>
  </si>
  <si>
    <t>Regularization Parameter</t>
  </si>
  <si>
    <t>Kernel Type</t>
  </si>
  <si>
    <t>Supervised Learning with Neural Networks</t>
  </si>
  <si>
    <t>Number of Hidden Layers</t>
  </si>
  <si>
    <t>Number of Neurons per Hidden Layer</t>
  </si>
  <si>
    <t>Connections among Layers (Fully Connected or Not Fully Connected)</t>
  </si>
  <si>
    <t>Activation Function</t>
  </si>
  <si>
    <t>Learning Rate</t>
  </si>
  <si>
    <t>Number of Learning Epochs</t>
  </si>
  <si>
    <t>Supervised Learning with Ensembles</t>
  </si>
  <si>
    <t>Random Forests</t>
  </si>
  <si>
    <t>Accuracy</t>
  </si>
  <si>
    <t>Precision</t>
  </si>
  <si>
    <t>Recall</t>
  </si>
  <si>
    <t>f1-score</t>
  </si>
  <si>
    <t>No distance measurement is provided to training and/or regular operation of the braking system.</t>
  </si>
  <si>
    <t>1) Same analysis of SR4.1 and SR4.3.
2) Same analysis of SR4.2 and SR 4.4.</t>
  </si>
  <si>
    <t>Performance Metrics and Frequency of Operation</t>
  </si>
  <si>
    <t>Frequency of Operation</t>
  </si>
  <si>
    <t>More distance measurements are provided to training and/or regular operation of the braking system.</t>
  </si>
  <si>
    <t>A higher distance is provided to training and/or regular operation of the braking system.</t>
  </si>
  <si>
    <t>Worst-case scenario:
1) The braking system fails to brake when necessary;
2) The braking system applies brakes with a higher than acceptable frequency when they are not necessary.</t>
  </si>
  <si>
    <t>Worst-case scenario: the braking system fails to brake when necessary.</t>
  </si>
  <si>
    <t>Same analysis of SR4.1 and SR4.3.</t>
  </si>
  <si>
    <t>Less distance measurements are provided to training and/or regular operation of the braking system.</t>
  </si>
  <si>
    <t>A lower distance is provided to training and/or regular operation of the braking system.</t>
  </si>
  <si>
    <t>Please refer to the table line involving the keyword 'no/not' and the same input data.</t>
  </si>
  <si>
    <t>Worst-case scenario: the braking system applies brakes with a higher than acceptable frequency when they are not necessary.</t>
  </si>
  <si>
    <t>Same analysis of SR4.2 and SR4.4.</t>
  </si>
  <si>
    <t>Other input variables.</t>
  </si>
  <si>
    <t>Distance is only partially captured.</t>
  </si>
  <si>
    <t>A different variable impersonates distance.</t>
  </si>
  <si>
    <t>A more recent distance to an obstacle is read.</t>
  </si>
  <si>
    <t>No hazards have been identified for this scenario because it tends to be more restrictive and/or remain normal operation unchanged.</t>
  </si>
  <si>
    <t>Distance is captured with a reverse representation.</t>
  </si>
  <si>
    <t>Distance is read before other input variables.</t>
  </si>
  <si>
    <t>Distance is read after other input variables.</t>
  </si>
  <si>
    <t>Distance is read earlier than expected.</t>
  </si>
  <si>
    <t>Distance is read later than expected.</t>
  </si>
  <si>
    <t>Action "4)" reinforces that applying brakes even when not necessary shall be preferrable to not applying brakes, given the more catastrophic consequences related to the lack of the former event, whenever a fault is detected.</t>
  </si>
  <si>
    <t>No speed measurement is provided to training and/or regular operation of the braking system.</t>
  </si>
  <si>
    <t>In a worst-case scenario, the performance of a supervised learning-based braking system will be compromised.</t>
  </si>
  <si>
    <t>In a worst-case scenario, the performance of a supervised learning-based braking system will be compromised towards not applying brakes when needed.</t>
  </si>
  <si>
    <t>In a worst-case scenario, the performance of a supervised learning-based braking system will be compromised towards applying brakes when not needed.</t>
  </si>
  <si>
    <t>The distance is misinterpreted and can be either lower or higher than its actual value. In a worst-case scenario, the performance of a supervised learning-based braking system will be compromised.</t>
  </si>
  <si>
    <t>An outdated distance to an obstacle is read. In a worst-case scenario, the performance of a supervised learning-based braking system will be compromised.</t>
  </si>
  <si>
    <t>An outdated distance to an obstacle might be considered in the processing of the braking system. In a worst-case scenario, the performance of a supervised learning-based braking system will be compromised.</t>
  </si>
  <si>
    <t xml:space="preserve">1) Improper dataset design;
2) Improper design of the supervised learning-based braking system and/or of elements which read input data;
3) Random hardware fault that prevents or corrupts the reading of the distance to an obstacle. </t>
  </si>
  <si>
    <t xml:space="preserve">1) Improper design of the supervised learning-based braking system and/or of elements which read input data;
2) Random hardware fault that prevents or corrupts the reading of the distance to an obstacle. </t>
  </si>
  <si>
    <t>Action "7)" reinforces that applying brakes even when not necessary shall be preferrable to not applying brakes, given the more catastrophic consequences related to the lack of the former event, whenever a fault is detected.</t>
  </si>
  <si>
    <t>More speed measurements are provided to training and/or regular operation of the braking system.</t>
  </si>
  <si>
    <t>A higher speed is provided to training and/or regular operation of the braking system.</t>
  </si>
  <si>
    <t>Less speed measurements are provided to training and/or regular operation of the braking system.</t>
  </si>
  <si>
    <t>A lower speed is provided to training and/or regular operation of the braking system.</t>
  </si>
  <si>
    <t>Distance is read mixed with other input variables and, hence, its interpretation can be corrupted.</t>
  </si>
  <si>
    <t>Speed is read mixed with other input variables and, hence, its interpretation can be corrupted.</t>
  </si>
  <si>
    <t>Speed is only partially captured.</t>
  </si>
  <si>
    <t>The speed is misinterpreted and can be either lower or higher than its actual value. In a worst-case scenario, the performance of a supervised learning-based braking system will be compromised.</t>
  </si>
  <si>
    <t>Speed is captured with a reverse representation.</t>
  </si>
  <si>
    <t>A different variable impersonates speed</t>
  </si>
  <si>
    <t>Speed is read before other input variables.</t>
  </si>
  <si>
    <t>An outdated speed, potentially lower than the real one, is read. In a worst-case scenario, the performance of a supervised learning-based braking system will be compromised.</t>
  </si>
  <si>
    <t>Speed is read after other input variables.</t>
  </si>
  <si>
    <t>A more recent speed is read.</t>
  </si>
  <si>
    <t>Speed is read earlier than expected.</t>
  </si>
  <si>
    <t>Speed is read later than expected.</t>
  </si>
  <si>
    <t>An outdated speed, potentially lower than the actual one,might be considered in the processing of the braking system. In a worst-case scenario, the performance of a supervised learning-based braking system will be compromised.</t>
  </si>
  <si>
    <t>No GEBR is provided to training and/or regular operation of the braking system.</t>
  </si>
  <si>
    <t>Guaranteed Emergency Braking Rate (GEBR)</t>
  </si>
  <si>
    <t>More GEBRs are provided to training and/or regular operation of the braking system.</t>
  </si>
  <si>
    <t>A higher GEBR is provided to training and/or regular operation of the braking system.</t>
  </si>
  <si>
    <t>Less GEBRs are provided to training and/or regular operation of the braking system.</t>
  </si>
  <si>
    <t>A lower GEBR is provided to training and/or regular operation of the braking system.</t>
  </si>
  <si>
    <t>GEBR is read mixed with other input variables and, hence, its interpretation can be corrupted.</t>
  </si>
  <si>
    <t>GEBR is only partially captured.</t>
  </si>
  <si>
    <t>The GEBR is misinterpreted and can be either lower or higher than its actual value. In a worst-case scenario, the performance of a supervised learning-based braking system will be compromised.</t>
  </si>
  <si>
    <t>GEBR is captured with a reverse representation.</t>
  </si>
  <si>
    <t>A different variable impersonates GEBR.</t>
  </si>
  <si>
    <t>GEBR is read before other input variables.</t>
  </si>
  <si>
    <t>GEBR is read after other input variables.</t>
  </si>
  <si>
    <t>GEBR is read earlier than expected.</t>
  </si>
  <si>
    <t>GEBR is read later than expected.</t>
  </si>
  <si>
    <t>A more recent GEBR is read.</t>
  </si>
  <si>
    <t>An outdated GEBR is read. In a worst-case scenario, the performance of a supervised learning-based braking system will be compromised.</t>
  </si>
  <si>
    <t>1) Improper dataset design;
2) Improper design of the supervised learning-based system and/or of elements which read input data;
3) Random hardware fault that prevents or corrupts the reading of the vehicle speed.</t>
  </si>
  <si>
    <t>1) Improper dataset design;
2) Improper design of the supervised learning-based braking system and/or of elements which read input data;
3) Random hardware fault that prevents or corrupts the reading of the vehicle speed.</t>
  </si>
  <si>
    <t>1) Improper design of the supervised learning-based braking system and/or of elements which read input data;
2) Random hardware fault that prevents or corrupts the reading of the vehicle speed.</t>
  </si>
  <si>
    <t>1) Improper dataset design;
2) Improper design of the supervised learning-based braking system and/or of elements which read input data;
3) Random hardware fault that prevents or corrupts the reading of the vehicle GEBR.</t>
  </si>
  <si>
    <t>1) Improper design of the supervised learning-based braking system and/or of elements which read input data;
2) Random hardware fault that prevents or corrupts the reading of the vehicle GEBR.</t>
  </si>
  <si>
    <t xml:space="preserve">1) Improper design of the supervised learning-based braking system and/or of elements which read input data;
2) Random hardware fault that prevents or corrupts the reading of the vehicle GEBR. </t>
  </si>
  <si>
    <t>No braking classification is provided to the training of the braking system.</t>
  </si>
  <si>
    <t xml:space="preserve">1) Improper dataset design;
2) Improper design of the supervised learning-based braking system training (including cross-validation);
3) Random hardware fault that prevents or corrupts the training process (including cross-validation). </t>
  </si>
  <si>
    <t>The absolute number and/or the frequency of records with positive braking classification is higher than necessary</t>
  </si>
  <si>
    <t>The absolute number and/or the frequency of records with positive braking classification is lower than necessary</t>
  </si>
  <si>
    <t>Braking classification is read mixed with other input variables and, hence, its interpretation can be corrupted.</t>
  </si>
  <si>
    <t>Braking classification is only partially captured.</t>
  </si>
  <si>
    <t>The braking classification can be misinterpreted. In a worst-case scenario, the performance of a supervised learning-based braking system will be compromised.</t>
  </si>
  <si>
    <t>Braking Classification (Only for Training and Cross-Validation)</t>
  </si>
  <si>
    <t>Braking classification is interpreted with its opposite state.</t>
  </si>
  <si>
    <t>A different variable impersonates the braking classification</t>
  </si>
  <si>
    <t>Braking classification is read before other input variables.</t>
  </si>
  <si>
    <t>An incorrect braking classification, applicable to a different dataset record, can be used instead of the correct one. In a worst-case scenario, the performance of a supervised learning-based braking system will be compromised.</t>
  </si>
  <si>
    <t>Braking classification is read after other input variables.</t>
  </si>
  <si>
    <t>Braking classification is read earlier than expected.</t>
  </si>
  <si>
    <t>Braking classification is read later than expected.</t>
  </si>
  <si>
    <t>No inputs are provided to training and/or regular operation of the braking system.</t>
  </si>
  <si>
    <t>An input tuple with more input variables is provided to training and/or regular operation of the braking system.</t>
  </si>
  <si>
    <t>More than an input tuple is provided at once to training and/or regular operation of the braking system.</t>
  </si>
  <si>
    <t>An input tuple with less input variables is provided to training and/or regular operation of the braking system.</t>
  </si>
  <si>
    <t>An input tuple with inputs inverted in order is provided to training and/or regular operation of the braking system.</t>
  </si>
  <si>
    <t>An input tuple with different variables impersonating the respective inputs is provided to training and/or regular operation of the braking system.</t>
  </si>
  <si>
    <t>An input tuple is read before a prior braking decision is taken.</t>
  </si>
  <si>
    <t>An input tuple is read after an early braking decision is taken.</t>
  </si>
  <si>
    <t>An input tuple is read earlier than expected.</t>
  </si>
  <si>
    <t>An input tuple is read later than expected.</t>
  </si>
  <si>
    <t>No decision tree is built.</t>
  </si>
  <si>
    <t>If the braking system comprises a single decision tree, it will not be designed at all.
If the braking system comprises an ensemble of more than one AI instance of any kind, one if its instances will not exist. In a worst-case scenario, the performance of a supervised learning-based system can be compromised.</t>
  </si>
  <si>
    <t>The decision tree has a depth that is higher than necessary.</t>
  </si>
  <si>
    <t>If the braking system comprises an ensemble of more than one AI instance of any kind, a decision tree instance might have a compromised performance. In a worst-case scenario, the performance of a supervised learning-based system can be compromised.</t>
  </si>
  <si>
    <t>The decision tree has a depth that is lower than necessary.</t>
  </si>
  <si>
    <t>The depth of the decision tree is set to the same number of leaves.</t>
  </si>
  <si>
    <t>Attribute of Another AI Instance</t>
  </si>
  <si>
    <t>The depth of the decision tree is set to the same number of samples per decision.</t>
  </si>
  <si>
    <t>The depth of the decision tree is set to the same figure of another AI instance attribute.</t>
  </si>
  <si>
    <t>If the coincidence is reached through a proper cross-validation scheme, an optimum design is reached in this condition; otherwise, the AI instance might be misconfigured, thus compromising the performance of a supervised learning-based system.</t>
  </si>
  <si>
    <t>The set of exercisable decision tree depths is not fully exercised.</t>
  </si>
  <si>
    <t>The decision tree depth is only partially captured (i.e., it is not fully read and/or coded).</t>
  </si>
  <si>
    <t>The decision tree depth is corrupted, hence compromising the performance of a supervised learning-based system.</t>
  </si>
  <si>
    <t>Not all plausible decision tree depths are exercised, and a suboptimum solution might be obtained. This can compromise the performance of a supervised learning-based system.</t>
  </si>
  <si>
    <t>The decision tree depth representation is reversed.</t>
  </si>
  <si>
    <t>The set of exercisable decision tree depths is exercised in reverse order.</t>
  </si>
  <si>
    <t>No safety concerns are expected, since the entire set of plausible tree depths would still be exercised in cross-validation.</t>
  </si>
  <si>
    <t>Action "5)" indicates that SR4.1 and SR4.3 are top priority due to their more demanding safety target (SIL 4), but SR 4.2 and SR 4.4 shall also be fulfilled with a less tight target (SIL 3).
Action "7)" reinforces that applying brakes even when not necessary shall be preferrable to not applying brakes, given the more catastrophic consequences related to the lack of the former event, whenever a fault is detected.</t>
  </si>
  <si>
    <t>A different element impersonates the decision tree depth.</t>
  </si>
  <si>
    <t>The decision tree depth is provided before the decision tree is instantiated on either cross-validation or final trained version.</t>
  </si>
  <si>
    <t>The decision tree depth is provided after the decision tree is instantiated on either cross-validation or final trained version.</t>
  </si>
  <si>
    <t>The decision tree depth is provided earlier than expected.</t>
  </si>
  <si>
    <t>The decision tree depth is provided later than expected.</t>
  </si>
  <si>
    <t>No deviation from the regular behavior.</t>
  </si>
  <si>
    <t>Normal operation.</t>
  </si>
  <si>
    <t>No hazards have been identified for this scenario because it does not change the overall results of cross-validation nor the instantiation of the AI element.</t>
  </si>
  <si>
    <t>The decision tree has a number of leaves that is higher than necessary.</t>
  </si>
  <si>
    <t>The decision tree has a number of leaves that is lower than necessary.</t>
  </si>
  <si>
    <t>The number of leaves of the decision tree is set to the tree depth.</t>
  </si>
  <si>
    <t>Tree Depth</t>
  </si>
  <si>
    <t>The number of leaves of the decision tree is set to the same number of samples per decision.</t>
  </si>
  <si>
    <t>The number of leaves of the decision tree is set to the same figure of another AI instance attribute.</t>
  </si>
  <si>
    <t>The decision tree number of leaves is only partially captured (i.e., it is not fully read and/or coded).</t>
  </si>
  <si>
    <t>The set of exercisable decision tree number of leaves is not fully exercised.</t>
  </si>
  <si>
    <t>The decision tree number of leaves representation is reversed.</t>
  </si>
  <si>
    <t>The set of exercisable decision tree number of leaves is exercised in reverse order.</t>
  </si>
  <si>
    <t>A different element impersonates the decision tree number of leaves.</t>
  </si>
  <si>
    <t>The decision tree number of leaves is provided before the decision tree is instantiated on either cross-validation or final trained version.</t>
  </si>
  <si>
    <t>The decision tree number of leaves is provided after the decision tree is instantiated on either cross-validation or final trained version.</t>
  </si>
  <si>
    <t>The decision tree number of leaves is provided earlier than expected.</t>
  </si>
  <si>
    <t>The decision tree number of leaves is provided later than expected.</t>
  </si>
  <si>
    <t>The number of samples per node of the decision tree is higher than necessary.</t>
  </si>
  <si>
    <t>The number of samples per node of the decision tree is lower than necessary.</t>
  </si>
  <si>
    <t>The number of samples per node of the decision tree is set to the same number of leaves.</t>
  </si>
  <si>
    <t>The number of samples per node of the decision tree is set to the tree depth.</t>
  </si>
  <si>
    <t>The number of samples per node of the decision tree is set to the same figure of another AI instance attribute.</t>
  </si>
  <si>
    <t>The number of samples per node of the decision tree is only partially captured (i.e., it is not fully read and/or coded).</t>
  </si>
  <si>
    <t>The set of exercisable number of samples per node of the decision tree is not fully exercised.</t>
  </si>
  <si>
    <t>The representation of the number of samples per node of the decision tree is reversed.</t>
  </si>
  <si>
    <t>The set of exercisable number of samples per node of the decision tree is exercised in reverse order.</t>
  </si>
  <si>
    <t>A different element impersonates the number of samples per node of the decision tree.</t>
  </si>
  <si>
    <t>The number of samples per node of the decision tree is provided before the decision tree is instantiated on either cross-validation or final trained version.</t>
  </si>
  <si>
    <t>The number of samples per node of the decision tree is provided after the decision tree is instantiated on either cross-validation or final trained version.</t>
  </si>
  <si>
    <t>The number of samples per node of the decision tree is provided earlier than expected.</t>
  </si>
  <si>
    <t>The number of samples per node of the decision tree is provided later than expected.</t>
  </si>
  <si>
    <t>The decision tree number of leaves is corrupted, hence compromising the performance of a supervised learning-based system.</t>
  </si>
  <si>
    <t>No safety concerns are expected, since the entire set of plausible tree number of leaves would still be exercised in cross-validation.</t>
  </si>
  <si>
    <t>Not all plausible decision tree number of leaves are exercised, and a suboptimum solution might be obtained. This can compromise the performance of a supervised learning-based system.</t>
  </si>
  <si>
    <t>The number of samples per node of the decision tree is corrupted, hence compromising the performance of a supervised learning-based system.</t>
  </si>
  <si>
    <t>Not all plausible number of samples per node of the decision tree are exercised, and a suboptimum solution might be obtained. This can compromise the performance of a supervised learning-based system.</t>
  </si>
  <si>
    <t>No safety concerns are expected, since the entire set of plausible number of samples per node of the decision tree would still be exercised in cross-validation.</t>
  </si>
  <si>
    <t>Another Attribute of the same Decision Tree</t>
  </si>
  <si>
    <t>More than a single partitioning criterion is utilized when generating the decision tree (cross-validation or final training).</t>
  </si>
  <si>
    <t>Please refer to the table lines involving the keywords 'no/not', 'more', 'less' and the same hyperparameter of the same supervised learning model.</t>
  </si>
  <si>
    <t>Please refer to the table line involving the keywords 'no/not', and the same hyperparameter of the same supervised learning model.</t>
  </si>
  <si>
    <t>The partitioning criterion of the decision tree is set to a potentially invalid setting.</t>
  </si>
  <si>
    <t>The partitioning criterion of the decision tree is set to a potentially invalid setting and/or to a valid setting from another decision tree.</t>
  </si>
  <si>
    <t>In a worst-case scenario, it is deemed that no decision tree is built.</t>
  </si>
  <si>
    <t>If the coincidence is reached through a proper cross-validation scheme, an optimum design is reached in this condition; otherwise, it is deemed that no decision tree is built.</t>
  </si>
  <si>
    <t>The partitioning criterion of the decision tree is only partially captured (i.e., it is not fully read and/or coded).</t>
  </si>
  <si>
    <t>The partitioning criterion of the decision tree is set to a potentially invalid setting, at which it is deemed that no decision tree is built.</t>
  </si>
  <si>
    <t>The set of exercisable partitioning criteria is not fully exercised.</t>
  </si>
  <si>
    <t>The partitioning criterion is reversed.</t>
  </si>
  <si>
    <t>The set of exercisable partitioning criteria is exercised in reverse order.</t>
  </si>
  <si>
    <t>No safety concerns are expected, since the entire set of partitioning criteria would still be exercised in cross-validation.</t>
  </si>
  <si>
    <t>The partitioning criterion is provided before the decision tree is instantiated on either cross-validation or final trained version.</t>
  </si>
  <si>
    <t>A different element impersonates the partitioning criterion.</t>
  </si>
  <si>
    <t>The decision tree partitioning criterion is provided after the decision tree is instantiated on either cross-validation or final trained version.</t>
  </si>
  <si>
    <t>The decision tree partitioning criterion is provided earlier than expected.</t>
  </si>
  <si>
    <t>The decision tree partitioning criterion is provided later than expected.</t>
  </si>
  <si>
    <t>Please refer to the table lines involving the keywords 'no/not', 'more', 'other than' and the same hyperparameter of the same supervised learning model.</t>
  </si>
  <si>
    <t>A decision tree with random weights might be built.</t>
  </si>
  <si>
    <t>The weight of at least one of the input attribute is higher than it should have been. This leads to a different balance among attributes for each decision tree node.</t>
  </si>
  <si>
    <t>The weight of at least one of the input attribute is lower than it should have been. This leads to a different balance among attributes for each decision tree node.</t>
  </si>
  <si>
    <t>Weight of Another Attribute</t>
  </si>
  <si>
    <t>Weight of the same Attribute for a Different Decision Node</t>
  </si>
  <si>
    <t>The weight of at least one of the input attributes is different than it should have been. This leads to a different balance among attributes for each decision tree node.</t>
  </si>
  <si>
    <t>The weight of attributes for at least one decision node is different than it should have been. This leads to a different balance among attributes for each decision tree node.</t>
  </si>
  <si>
    <t>The weight of at least one of the input attributes for at least one decision node is different than it should have been. This leads to a different balance among attributes for each decision tree node.</t>
  </si>
  <si>
    <t>The weight of at least one of the input attributes for at least one decision node is only partially captured (i.e., it is not fully read and/or coded).</t>
  </si>
  <si>
    <t>Theweight of at least one of the input attributes for at least one decision node is corrupted, hence compromising the performance of a supervised learning-based system.</t>
  </si>
  <si>
    <t>Not all plausible decision tree weights of input attributes are exercised, and a suboptimum solution might be obtained. This can compromise the performance of a supervised learning-based system.</t>
  </si>
  <si>
    <t>The representation of the weight of at least one of the input attributes for at least one decision node is reversed.</t>
  </si>
  <si>
    <t>A different element impersonates the weights of input attributes for the decision nodes.</t>
  </si>
  <si>
    <t>The decision tree weights of input attributes for the decision nodes are provided before the decision tree is instantiated on either cross-validation or final trained version.</t>
  </si>
  <si>
    <t>The decision tree weights of input attributes for the decision nodes are provided after the decision tree is instantiated on either cross-validation or final trained version.</t>
  </si>
  <si>
    <t>The decision tree weights of input attributes for the decision nodes are provided earlier than expected.</t>
  </si>
  <si>
    <t>The decision tree depth weights of input attributes for the decision nodes are provided later than expected.</t>
  </si>
  <si>
    <t>The decision tree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</si>
  <si>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The decision tree might not be adequately configured, thus compromising the performance of a supervised learning-based braking system to which it belongs. Please refer to the table lines involving the keywords 'no/not', 'more', 'other than' and the same hyperparameter of the same supervised learning model.</t>
  </si>
  <si>
    <t>The decision tree structure is compromised, hence affecting the performance of a supervised learning-based system in a potentially negative way.</t>
  </si>
  <si>
    <t>Distance Function</t>
  </si>
  <si>
    <t>No kNN-based solution is built.</t>
  </si>
  <si>
    <t>If the braking system comprises a single kNN module, it will not be designed at all.
If the braking system comprises an ensemble of more than one AI instance of any kind, one if its instances will not exist. In a worst-case scenario, the performance of a supervised learning-based system can be compromised.</t>
  </si>
  <si>
    <t>The number of neighbors for classifying the need for braking based on an input tuple is higher than necessary.</t>
  </si>
  <si>
    <t>The number of neighbors for classifying the need for braking based on an input tuple is lower than necessary.</t>
  </si>
  <si>
    <t>The kNN classifier can have a subpar performance. As a result, the performance of a supervised learning-based system which utilizes it can be compromised.</t>
  </si>
  <si>
    <t>The number of neighbors for classifying the need for braking based on an input tuple might differ from the optimum setting.</t>
  </si>
  <si>
    <t>If the coincidence is reached through a proper cross-validation scheme, an optimum design is reached in this condition; otherwise, the kNN classifier can have a subpar performancewhich negatively affects the performance of a supervised learning-based system which utilizes it.</t>
  </si>
  <si>
    <t>The number of neighbors is only partially captured (i.e., it is not fully read and/or coded).</t>
  </si>
  <si>
    <t>The set of exercisable number of neighbors is not fully exercised.</t>
  </si>
  <si>
    <t>The number of neighbors is corrupted, hence compromising the performance of a supervised learning-based system.</t>
  </si>
  <si>
    <t>Not all plausible number of neighbors are exercised, and a suboptimum solution might be obtained. This can compromise the performance of a supervised learning-based system.</t>
  </si>
  <si>
    <t>The representation of the number of neighbors is reversed.</t>
  </si>
  <si>
    <t>The set of exercisable number of neighbors is exercised in reverse order.</t>
  </si>
  <si>
    <t>No safety concerns are expected, since the entire set of plausible neighbors would still be exercised in cross-validation.</t>
  </si>
  <si>
    <t>A different element impersonates the number of neighbors.</t>
  </si>
  <si>
    <t>The number of neighbors is provided earlier than expected.</t>
  </si>
  <si>
    <t>The number of neighbors is provided later than expected.</t>
  </si>
  <si>
    <t>In a worst-case scenario, it is deemed that the kNN classifier can have a subpar performance. As a result, the performance of a supervised learning-based system which utilizes it can be compromised.</t>
  </si>
  <si>
    <t>The distance between at least one pair of input tuples (distance, speed, GEBR) is overestimated.</t>
  </si>
  <si>
    <t>The distance between at least one pair of input tuples (distance, speed, GEBR) is underestimated.</t>
  </si>
  <si>
    <t>Other distance functions</t>
  </si>
  <si>
    <t>The distance between at least one pair of input tuples (distance, speed, GEBR) is calculated with a distance function that differs from the optimal one for the application.</t>
  </si>
  <si>
    <t>The distance between at least one pair of input tuples (distance, speed, GEBR) is partially calculated.</t>
  </si>
  <si>
    <t>The set of exercisable distance functions is not fully exercised.</t>
  </si>
  <si>
    <t>Not all plausible distance functions are exercised, and a suboptimum solution might be obtained. This can compromise the performance of a supervised learning-based system.</t>
  </si>
  <si>
    <t>The algorithm to calculate the distance function is reversed.</t>
  </si>
  <si>
    <t xml:space="preserve">1) Improper design of the supervised learning-based braking system training (including cross-validation);
2) Random hardware fault that prevents or corrupts the training process (including cross-validation) and/or the braking system operation. </t>
  </si>
  <si>
    <t>The set of exercisable distance functions is exercised in reverse order.</t>
  </si>
  <si>
    <t>A different element impersonates the distance function.</t>
  </si>
  <si>
    <t>The distance function is provided before the kNN classifier is instantiated on either cross-validation or final trained version.</t>
  </si>
  <si>
    <t>The distance function is provided after the kNN classifier is instantiated on either cross-validation or final trained version.</t>
  </si>
  <si>
    <t>The distance function is provided earlier than expected.</t>
  </si>
  <si>
    <t>The distance function is provided later than expected.</t>
  </si>
  <si>
    <t>The kNN classifier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</si>
  <si>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The number of neighbors is provided before the kNN classifier is instantiated on either cross-validation or final trained version.</t>
  </si>
  <si>
    <t>The number of neighbors is provided after the kNN classifier is instantiated on either cross-validation or final trained version.</t>
  </si>
  <si>
    <t>No SVM-based solution is built.</t>
  </si>
  <si>
    <t>If the braking system comprises a single SVM module, it will not be designed at all.
If the braking system comprises an ensemble of more than one AI instance of any kind, one if its instances will not exist. In a worst-case scenario, the performance of a supervised learning-based system can be compromised.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</si>
  <si>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depth of each decision tree shall be exercised on cross-validation in the following way: the minimum depth shall be high enough to provide sufficient performance, and the maximum depth shall be low enough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</si>
  <si>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number of leaves of each decision tree shall be exercised on cross-validation in the following way: the minimum threshold shall be high enough to provide sufficient performance, and the maximum threshold shall be low enough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</si>
  <si>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number of samples per node of the decision tree shall be exercised on cross-validation in the following way: the minimum number of samples per node shall be high enough to provide sufficient performance, and the maximum number of samples per node of the decision tree shall be low enough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</si>
  <si>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The SVM accepts more classification errors than it should.</t>
  </si>
  <si>
    <t>The SVM classifier can have a subpar performance. As a result, the performance of a supervised learning-based system which utilizes it can be compromised.</t>
  </si>
  <si>
    <t>The SVM accepts less classification errors than it should.</t>
  </si>
  <si>
    <t>The regularization parameter might differ from the optimum setting.</t>
  </si>
  <si>
    <t>If the coincidence is reached through a proper cross-validation scheme, an optimum design is reached in this condition; otherwise, the SVM can have a subpar performancewhich negatively affects the performance of a supervised learning-based system which utilizes it.</t>
  </si>
  <si>
    <t>The regularization parameter is only partially captured (i.e., it is not fully read and/or coded).</t>
  </si>
  <si>
    <t>The regularization parameter is corrupted, hence compromising the performance of a supervised learning-based system.</t>
  </si>
  <si>
    <t>The set of exercisable regularization parameters is not fully exercised.</t>
  </si>
  <si>
    <t>Not all plausible regularization parameters are exercised, and a suboptimum solution might be obtained. This can compromise the performance of a supervised learning-based system.</t>
  </si>
  <si>
    <t>The representation of the regularization parameter is reversed.</t>
  </si>
  <si>
    <t>The set of exercisable regularization parameters is exercised in reverse order.</t>
  </si>
  <si>
    <t>A different element impersonates the regularization parameter.</t>
  </si>
  <si>
    <t>The regularization parameter is provided before the SVM is instantiated on either cross-validation or final trained version.</t>
  </si>
  <si>
    <t>The regularization parameter is provided after the SVM classifier is instantiated on either cross-validation or final trained version.</t>
  </si>
  <si>
    <t>The regularization parameter is provided earlier than expected.</t>
  </si>
  <si>
    <t>The regularization parameter is provided later than expected.</t>
  </si>
  <si>
    <t>The SVM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</si>
  <si>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The kernel function 'distorts' the data space more than it should.</t>
  </si>
  <si>
    <t>The kernel function 'distorts' the data space less than it should.</t>
  </si>
  <si>
    <t>Other kernel functions</t>
  </si>
  <si>
    <t>The kernel function might differ from the optimal setting for the application.</t>
  </si>
  <si>
    <t>The input space transformation by means of the kernel function is partially calculated.</t>
  </si>
  <si>
    <t>The retrieved distance can be incorrect and/or invalid. Therefore, it is deemed that the kNN classifier can have a subpar performance, which can ultimately negatively affect the performance of a supervised learning-based system which utilizes it.</t>
  </si>
  <si>
    <t>The set of exercisable kernel functions is not fully exercised.</t>
  </si>
  <si>
    <t>Not all plausible kernel functions are exercised, and a suboptimum solution might be obtained. This can compromise the performance of a supervised learning-based system.</t>
  </si>
  <si>
    <t>The algorithm to calculate the kernel function is reversed.</t>
  </si>
  <si>
    <t>The set of exercisable kernel functions is exercised in reverse order.</t>
  </si>
  <si>
    <t>No safety concerns are expected, since the entire set of kernel functions would still be exercised in cross-validation.</t>
  </si>
  <si>
    <t>No safety concerns are expected, since the entire set of plausible distance functions would still be exercised in cross-validation.</t>
  </si>
  <si>
    <t>A different element impersonates the kernel function.</t>
  </si>
  <si>
    <t>The kernel function can be incorrect and/or invalid. Therefore, it is deemed that the SVM classifier can have a subpar performance, which can ultimately negatively affect the performance of a supervised learning-based system which utilizes it.</t>
  </si>
  <si>
    <t>The kernel function is provided before the SVM classifier is instantiated on either cross-validation or final trained version.</t>
  </si>
  <si>
    <t>The kernel function is provided after the SVM classifier is instantiated on either cross-validation or final trained version.</t>
  </si>
  <si>
    <t>The SVM classifier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</si>
  <si>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The kernel function is provided earlier than expected.</t>
  </si>
  <si>
    <t>The kernel function is provided later than expected.</t>
  </si>
  <si>
    <t>Please refer to the table lines involving the keywords 'no/not', 'other than' and the same hyperparameter of the same supervised learning model.</t>
  </si>
  <si>
    <t>Number of Neurons for a Hidden Layer</t>
  </si>
  <si>
    <t>Connections to other neurons and/or layers</t>
  </si>
  <si>
    <t>Another Activation Function</t>
  </si>
  <si>
    <t>A two-layer neural network (i.e., without hidden layers) will be generated.</t>
  </si>
  <si>
    <t>The neural network-based classifier might have a compromised performance. In a worst-case scenario, the performance of a supervised learning-based system can be compromised.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</si>
  <si>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number of hidden layers shall be exercised on cross-validation in the following way: the minimum number of hidden layers shall be high enough to provide sufficient performance, and the maximum number of hidden layers shall be low enough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</si>
  <si>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The neural network has more hidden layers than it should.</t>
  </si>
  <si>
    <t>The neural network has less hidden layers than it should.</t>
  </si>
  <si>
    <t>The number of hidden layers is set to the same number of neurons of a hidden layer.</t>
  </si>
  <si>
    <t>The number of hidden layers is set to the same number of learning epochs.</t>
  </si>
  <si>
    <t>The number of hidden layers is set to the same figure of another AI instance attribute.</t>
  </si>
  <si>
    <t>The number of hidden layers is only partially captured (i.e., it is not fully read and/or coded).</t>
  </si>
  <si>
    <t>The number of hidden layers is corrupted, hence compromising the performance of a supervised learning-based system.</t>
  </si>
  <si>
    <t>The set of exercisable number of hidden layers is not fully exercised.</t>
  </si>
  <si>
    <t>The representation of the number of hidden layers is reversed.</t>
  </si>
  <si>
    <t>The set of exercisable number of hidden layers is exercised in reverse order.</t>
  </si>
  <si>
    <t>No safety concerns are expected, since the entire set of plausible number of hidden layers would still be exercised in cross-validation.</t>
  </si>
  <si>
    <t>A different element impersonates the number of hidden layers.</t>
  </si>
  <si>
    <t>The number of hidden layers is provided earlier than expected.</t>
  </si>
  <si>
    <t>The number of hidden layers is provided later than expected.</t>
  </si>
  <si>
    <t>The neural network might not be adequately configured, thus compromising the performance of a supervised learning-based braking system to which it belongs. Please refer to the table lines involving the keywords 'no/not', 'more', 'less' and the same hyperparameter of the same supervised learning model.</t>
  </si>
  <si>
    <t>At least one neural network hidden layer becomes empty, thus compromising the generation of the neural network.</t>
  </si>
  <si>
    <t>At least one neural network hidden layer has more neurons than it should.</t>
  </si>
  <si>
    <t>At least one neural network hidden layer has less neurons than it should.</t>
  </si>
  <si>
    <t>At least one neural network hidden layer has its number of neurons set to the same number of learning epochs.</t>
  </si>
  <si>
    <t>At least one neural network hidden layer has its number of neurons set to the same number of hidden layers.</t>
  </si>
  <si>
    <t>At least one neural network hidden layer has its number of neurons set to the same figure of another AI instance attribute.</t>
  </si>
  <si>
    <t>At least one neural network hidden layer has its number of neurons only partially captured (i.e., it is not fully read and/or coded).</t>
  </si>
  <si>
    <t>At least one neural network hidden layer has its number of neurons corrupted, hence compromising the performance of a supervised learning-based system.</t>
  </si>
  <si>
    <t>The set of exercisable number of neurons of at least one hidden layer is exercised in reverse order.</t>
  </si>
  <si>
    <t>The representation of the number of neurons of at least one hidden layer is reversed.</t>
  </si>
  <si>
    <t>The number of neurons of at least one hidden layer is corrupted, hence compromising the performance of a supervised learning-based system.</t>
  </si>
  <si>
    <t>The set of exercisable number of neurons for at least one hidden layer is not fully exercised.</t>
  </si>
  <si>
    <t>No safety concerns are expected, since the entire set of plausible number of neurons of a hidden layer would still be exercised in cross-validation.</t>
  </si>
  <si>
    <t>A different element impersonates the number of neurons of at least one hidden layer.</t>
  </si>
  <si>
    <t>The number of neurons of at least one hidden layer is provided before the neural network is instantiated on either cross-validation or final trained version.</t>
  </si>
  <si>
    <t>The number of hidden layers is provided before the neural network is instantiated on either cross-validation or final trained version.</t>
  </si>
  <si>
    <t>The number of hidden layers is provided after the neural network is instantiated on either cross-validation or final trained version.</t>
  </si>
  <si>
    <t>The number of neurons of at least one hidden layer is provided after the neural network is instantiated on either cross-validation or final trained version.</t>
  </si>
  <si>
    <t>The number of neurons of at least one hidden layer is provided earlier than expected.</t>
  </si>
  <si>
    <t>The number of neurons of at least one hidden layer is provided later than expected.</t>
  </si>
  <si>
    <t>At least one connection between two neurons of different layers is not set.</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</si>
  <si>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number of neurons per hidden layer shall be exercised on cross-validation in the following way for each hidden layer: the minimum number of neurons shall provide sufficient performance and be upper-limited in such a way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</si>
  <si>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At least one neural network neuron has more connections than it should to neurons of a different layer.</t>
  </si>
  <si>
    <t>At least one neural network neuron has less connections than it should to neurons of a different layer.</t>
  </si>
  <si>
    <t>At least one neural network neuron has different connections than it should to neurons of a different layer.</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</si>
  <si>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connections between neurons of different layers (including dropout mechanisms) shall be set in such a way that the neural network provides sufficient performance and that, along with other hyperparameters, the neural network allows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</si>
  <si>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At least one neural network neuron has connections to other neurons only partially captured (i.e., they are not fully read and/or coded).</t>
  </si>
  <si>
    <t>At least one neural network neuron has connections to other neurons corrupted, hence compromising the performance of a supervised learning-based system.</t>
  </si>
  <si>
    <t>The set of exercisable connections between at least two neurons of different layers is not fully exercised.</t>
  </si>
  <si>
    <t>Not all plausible connections between at least two neurons of different layers are exercised, and a suboptimum solution might be obtained. This can compromise the performance of a supervised learning-based system.</t>
  </si>
  <si>
    <t>The representation of the connections between at least two neurons of different layers is reversed.</t>
  </si>
  <si>
    <t>The set of exercisable connections between at least two neurons of different layers is exercised in reverse order.</t>
  </si>
  <si>
    <t>A different element impersonates the connection between at least two neurons of different layers.</t>
  </si>
  <si>
    <t>The connections among neurons are provided before the neural network is instantiated on either cross-validation or final trained version.</t>
  </si>
  <si>
    <t>The connections among neurons are provided after the neural network is instantiated on either cross-validation or final trained version.</t>
  </si>
  <si>
    <t>The connections among neurons are provided earlier than expected.</t>
  </si>
  <si>
    <t>The connections among neurons are provided later than expected.</t>
  </si>
  <si>
    <t>If the braking system comprises a single neural network module, it will not be designed at all.
If the braking system comprises an ensemble of more than one AI instance of any kind, one if its instances will not exist. In a worst-case scenario, the performance of a supervised learning-based system can be compromised.</t>
  </si>
  <si>
    <t>No neural network-based solution is built.</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</si>
  <si>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activation function shall be exercised as follows: (i.) potential candidates include standard functions (e.g., ReLU, logistic tanh, identity,) and customized functions (designed according to the kinematic equations of uniformly accelerated movements), and (ii.) the chosen activation function shall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
9) The activation function utilized in a neural network shall be properly specified, implemented, verified, validated, and deployed.</t>
  </si>
  <si>
    <t>More than one activation function acts per neuron.</t>
  </si>
  <si>
    <t>The activation function might differ from the optimal setting for the application.</t>
  </si>
  <si>
    <t>The activation function is only partially calculated.</t>
  </si>
  <si>
    <t>The neural network-based classifier can have a subpar performance. In a worst-case scenario, the performance of a supervised learning-based system can be compromised.</t>
  </si>
  <si>
    <t>The set of exercisable activation functions is not fully exercised.</t>
  </si>
  <si>
    <t>Not all plausible activation functions are exercised, and a suboptimum solution might be obtained. This can compromise the performance of a supervised learning-based system.</t>
  </si>
  <si>
    <t>The algorithm to calculate the activation function is reversed.</t>
  </si>
  <si>
    <t>The set of exercisable activation functions is exercised in reverse order.</t>
  </si>
  <si>
    <t>No safety concerns are expected, since the entire set of plausible activation functions would still be exercised in cross-validation.</t>
  </si>
  <si>
    <t>A different element impersonates the activation function.</t>
  </si>
  <si>
    <t>The activation function can be incorrect and/or invalid. Therefore, it is deemed that the neural network classifier can have a subpar performance, which can ultimately negatively affect the performance of a supervised learning-based system which utilizes it.</t>
  </si>
  <si>
    <t>The activation function is provided before the neural network is instantiated on either cross-validation or final trained version.</t>
  </si>
  <si>
    <t>No safety concerns are expected, since the entire set of connections among neurons would still be exercised in cross-validation.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</si>
  <si>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learning rate shall be exercised to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</si>
  <si>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The learning rate is lower than it should be.</t>
  </si>
  <si>
    <t>The learning rate is higher than it should be.</t>
  </si>
  <si>
    <t>The learning rate might differ from the optimal setting for the application.</t>
  </si>
  <si>
    <t>The learning is only partially captured (i.e., it is not fully read and/or coded).</t>
  </si>
  <si>
    <t>The set of exercisable learning rates is not fully exercised.</t>
  </si>
  <si>
    <t>Not all plausible learning rates are exercised, and a suboptimum solution might be obtained. This can compromise the performance of a supervised learning-based system.</t>
  </si>
  <si>
    <t>The representation of the learning rate is reversed.</t>
  </si>
  <si>
    <t>The set of exercisable learning rates is exercised in reverse order.</t>
  </si>
  <si>
    <t>No safety concerns are expected, since the entire set of plausible learning rates would still be exercised in cross-validation.</t>
  </si>
  <si>
    <t>A different element impersonates the learning rate.</t>
  </si>
  <si>
    <t>The alearning rate can be incorrect and/or invalid. Therefore, it is deemed that the neural network classifier can have a subpar performance, which can ultimately negatively affect the performance of a supervised learning-based system which utilizes it.</t>
  </si>
  <si>
    <t>The learning rate is provided before the neural network is instantiated on either cross-validation or final trained version.</t>
  </si>
  <si>
    <t>The learning rate is provided earlier than expected.</t>
  </si>
  <si>
    <t>The learning rate is provided later than expected.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</si>
  <si>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neural network is used in the design of the supervised learning-based braking system, the number of learning epochs shall be exercised to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neural network explainability shall allow tracing the outputs of the neurons which justify the braking decision, as well as quantifying the underlying uncertainties of such a decision.</t>
  </si>
  <si>
    <t>The number of learning epochs is higher than it should be.</t>
  </si>
  <si>
    <t>The number of learning epochs is lower than it should be.</t>
  </si>
  <si>
    <t>The number of learning epochs is set to the same number of hidden layers.</t>
  </si>
  <si>
    <t>The number of learning epochs is set to the same number of neurons of a hidden layer.</t>
  </si>
  <si>
    <t>The number of learning epochs is set to the same figure of another AI instance attribute.</t>
  </si>
  <si>
    <t>The number of learning epochs is only partially captured (i.e., it is not fully read and/or coded).</t>
  </si>
  <si>
    <t>The number of learning epochs is corrupted, hence compromising the performance of a supervised learning-based system.</t>
  </si>
  <si>
    <t>The set of exercisable number of learning epochs is not fully exercised.</t>
  </si>
  <si>
    <t>Not all plausible numbers of learning epochs are exercised, and a suboptimum solution might be obtained. This can compromise the performance of a supervised learning-based system.</t>
  </si>
  <si>
    <t>The representation of the number of learning epochs is reversed.</t>
  </si>
  <si>
    <t>The set of exercisable number of learning epochs is exercised in reverse order.</t>
  </si>
  <si>
    <t>No safety concerns are expected, since the entire set of plausible number of learning epochs would still be exercised in cross-validation.</t>
  </si>
  <si>
    <t>A different element impersonates the number of learning epochs.</t>
  </si>
  <si>
    <t>The number of learning epochs is provided before the neural network is instantiated on either cross-validation or final trained version.</t>
  </si>
  <si>
    <t>The number of learning epochs is provided after the neural network is instantiated on either cross-validation or final trained version.</t>
  </si>
  <si>
    <t>The number of learning epochs is provided earlier than expected.</t>
  </si>
  <si>
    <t>The number of learning epochs is provided later than expected.</t>
  </si>
  <si>
    <t>Not all plausible numbers of neurons for at least one hidden layer are exercised, and a suboptimum solution might be obtained. This can compromise the performance of a supervised learning-based system.</t>
  </si>
  <si>
    <t>Not all plausible numbers of hidden layers are exercised, and a suboptimum solution might be obtained. This can compromise the performance of a supervised learning-based system.</t>
  </si>
  <si>
    <t>Another Performance Metric</t>
  </si>
  <si>
    <t>Same Metric of Another AI Instance (e.g., another ensemble member or from a different ensemble)</t>
  </si>
  <si>
    <t>If the braking system comprises a single random forest module, it will not be designed at all.
If the braking system comprises an ensemble of more than one AI instance of any kind, one if its instances will not exist. In a worst-case scenario, the performance of a supervised learning-based system can be compromised.</t>
  </si>
  <si>
    <t>A random forest-based solution is not built.</t>
  </si>
  <si>
    <t>A random forest has more decision trees than it should.</t>
  </si>
  <si>
    <t>A random forest has less decision trees than it should.</t>
  </si>
  <si>
    <t>The random forest-based classifier might have a compromised performance. In a worst-case scenario, the performance of a supervised learning-based system can be compromised.</t>
  </si>
  <si>
    <t>At least another AI Instance.</t>
  </si>
  <si>
    <t>The random forest has additional elements, such as other decision trees or even other AI models, which turn into a general-purpose ensemble.</t>
  </si>
  <si>
    <t>If the additional AI instances were not designed with this purpose, the random forest-based classifier might have a compromised performance. In a worst-case scenario, the performance of a supervised learning-based system can be compromised.</t>
  </si>
  <si>
    <t>The random forest only has part of its elements.</t>
  </si>
  <si>
    <t>The set of decision trees which are part of the random forest has not been fully exercised.</t>
  </si>
  <si>
    <t>The algorithms of the random forest decision and/or of its members are reversed.</t>
  </si>
  <si>
    <t>The decision trees are configured in reverse order.</t>
  </si>
  <si>
    <t>A different AI element impersonates the random forest and/or one of its decision trees.</t>
  </si>
  <si>
    <t>At least one hyperparameter of at least one decision tree has been wrongly configured.</t>
  </si>
  <si>
    <t>The decision trees are provided before the random forest is instantiated on either cross-validation or final trained version.</t>
  </si>
  <si>
    <t>The decision trees are provided after the random forest is instantiated on either cross-validation or final trained version.</t>
  </si>
  <si>
    <t>The decision trees are provided earlier than expected.</t>
  </si>
  <si>
    <t>The decision trees are provided later than expected.</t>
  </si>
  <si>
    <t>The random forest-based classifier can have a subpar performance. In a worst-case scenario, the performance of a supervised learning-based system can be compromised.</t>
  </si>
  <si>
    <t>Not all plausible decision trees are exercised, and a suboptimum solution might be obtained. This can compromise the performance of a supervised learning-based system.</t>
  </si>
  <si>
    <t>The random forest-based classifier can behave incorrectly. In a worst-case scenario, the performance of a supervised learning-based system can be compromised.</t>
  </si>
  <si>
    <t>No safety concerns are expected, since the entire set of decision trees would still be part of the random forest.</t>
  </si>
  <si>
    <t>In a worst-case scenario, the performance of a supervised learning-based system can be compromised.</t>
  </si>
  <si>
    <t>Other Ensembles</t>
  </si>
  <si>
    <t>An ensemble-based solution is not built.</t>
  </si>
  <si>
    <t>If the braking system comprises a single AI ensemble, it will not be designed at all.
If the braking system comprises more than one AI ensemble, one if its members will not exist. In a worst-case scenario, the performance of a supervised learning-based system can be compromised.</t>
  </si>
  <si>
    <t>An ensemble-based solution has more members than it should.</t>
  </si>
  <si>
    <t>The AI ensemble-based classifier might have a compromised performance. In a worst-case scenario, the performance of a supervised learning-based system can be compromised.</t>
  </si>
  <si>
    <t>An ensemble-based solution has less members than it should.</t>
  </si>
  <si>
    <t>The ensemble has additional elements.</t>
  </si>
  <si>
    <t>If the additional AI instances were not designed with this purpose, the AI ensemble-based classifier might have a compromised performance. In a worst-case scenario, the performance of a supervised learning-based system can be compromised.</t>
  </si>
  <si>
    <t>The AI ensemble only has part of its elements.</t>
  </si>
  <si>
    <t>The AI ensemble-based classifier can have a subpar performance. In a worst-case scenario, the performance of a supervised learning-based system can be compromised.</t>
  </si>
  <si>
    <t>The set of AI instances which are part of the AI ensemble has not been fully exercised.</t>
  </si>
  <si>
    <t>Not all plausible AI elements are exercised, and a suboptimum solution might be obtained. This can compromise the performance of a supervised learning-based system.</t>
  </si>
  <si>
    <t>The algorithms of the AI ensemble decision and/or of its members are reversed.</t>
  </si>
  <si>
    <t>The AI ensemble-based classifier can behave incorrectly. In a worst-case scenario, the performance of a supervised learning-based system can be compromised.</t>
  </si>
  <si>
    <t>The AI ensemble members are configured in reverse order.</t>
  </si>
  <si>
    <t>No safety concerns are expected, since the entire set of AI ensemble members would still be part of the AI ensemble.</t>
  </si>
  <si>
    <t>A different AI element impersonates the AI ensemble and/or one of its members.</t>
  </si>
  <si>
    <t>At least one hyperparameter of at least one AI instance of the ensemble has been wrongly configured.</t>
  </si>
  <si>
    <t>The AI ensemble members are provided before the AI ensemble is instantiated on either cross-validation or final trained version.</t>
  </si>
  <si>
    <t>The AI ensemble members are provided after the AI ensemble is instantiated on either cross-validation or final trained version.</t>
  </si>
  <si>
    <t>The AI ensemble members are provided earlier than expected.</t>
  </si>
  <si>
    <t>The AI ensemble members are provided later than expected.</t>
  </si>
  <si>
    <t>The accuracy of at least one AI element is not calculated.</t>
  </si>
  <si>
    <t>The accuracy of at least one AI element is inherently higher than it should be.</t>
  </si>
  <si>
    <t>The calculation of the accuracy of at least one AI element wrongly leads to a higher result.</t>
  </si>
  <si>
    <t>The accuracy of at least one AI element is inherently lower than it should be.</t>
  </si>
  <si>
    <t>The calculation of the accuracy of at least one AI element wrongly leads to a lower result.</t>
  </si>
  <si>
    <t>The accuracy of an AI element is provided along with another of its performance metrics in a potentially indistinguishable way.</t>
  </si>
  <si>
    <t>The accuracy of an AI element is provided along with the accuracy of another AI element in a potentially indistinguishable way.</t>
  </si>
  <si>
    <t>The accuracy is only partially retrieved (i.e., it is not fully represented, read, and/or written).</t>
  </si>
  <si>
    <t>The accuracy of an ensemble / random forest is only partially calculated (i.e., it does not take into account all AI instances).</t>
  </si>
  <si>
    <t>The accuracy is retrieved with a reversed representation.</t>
  </si>
  <si>
    <t>A different element / performance metric impersonates the accuracy of an AI instance and/or random forest/ensemble.</t>
  </si>
  <si>
    <t>The accuracy is retrieved before the AI instance (including ensemble / random forest) is fully trained.</t>
  </si>
  <si>
    <t>The accuracy is retrieved after the AI instance (including ensemble / random forest) is fully trained.</t>
  </si>
  <si>
    <t>The accuracy is retrieved earlier than expected.</t>
  </si>
  <si>
    <t>The accuracy is retrieved later than expected.</t>
  </si>
  <si>
    <t>The precision of at least one AI element is not calculated.</t>
  </si>
  <si>
    <t>The precision of at least one AI element is inherently higher than it should be.</t>
  </si>
  <si>
    <t>The calculation of the precision of at least one AI element wrongly leads to a higher result.</t>
  </si>
  <si>
    <t>The precision of at least one AI element is inherently lower than it should be.</t>
  </si>
  <si>
    <t>The calculation of the precision of at least one AI element wrongly leads to a lower result.</t>
  </si>
  <si>
    <t>The precision of an AI element is provided along with another of its performance metrics in a potentially indistinguishable way.</t>
  </si>
  <si>
    <t>The precision of an AI element is provided along with the precision of another AI element in a potentially indistinguishable way.</t>
  </si>
  <si>
    <t>The precision is only partially retrieved (i.e., it is not fully represented, read, and/or written).</t>
  </si>
  <si>
    <t>The precision of an ensemble / random forest is only partially calculated (i.e., it does not take into account all AI instances).</t>
  </si>
  <si>
    <t>The precision is retrieved with a reversed representation.</t>
  </si>
  <si>
    <t>A different element / performance metric impersonates the precision of an AI instance and/or random forest/ensemble.</t>
  </si>
  <si>
    <t>The precision is retrieved before the AI instance (including ensemble / random forest) is fully trained.</t>
  </si>
  <si>
    <t>The precision is retrieved after the AI instance (including ensemble / random forest) is fully trained.</t>
  </si>
  <si>
    <t>The precision is retrieved earlier than expected.</t>
  </si>
  <si>
    <t>The precision is retrieved later than expected.</t>
  </si>
  <si>
    <t>The algorithm that calculates the precision of an AI instance and/or an ensemble/random forest is reversed.</t>
  </si>
  <si>
    <t>The activation function is provided after the neural network is instantiated on either cross-validation or final trained version.</t>
  </si>
  <si>
    <t>The activation function is provided earlier than expected.</t>
  </si>
  <si>
    <t>The activation function is provided later than expected.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</si>
  <si>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partitioning criterion of each decision tree shall be exercised so that, along with other hyperparameters, the decision tree provides sufficient performance and is sized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</si>
  <si>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decision tree is used in the design of the supervised learning-based braking system, the attribute weight per decision node shall be exercised on cross-validation so that, along with other hyperparameters, the decision tree provides sufficient performance and is sized to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decision tree explainability shall allow tracing the decision nodes which justify the braking decision, as well as quantifying the underlying uncertainties of such a decision.</t>
  </si>
  <si>
    <t>The set of exercisable weights of input attributes for the decision nodes is not fully exercised.</t>
  </si>
  <si>
    <t>The set of exercisable weights of input attributes are reversed among decision nodes.</t>
  </si>
  <si>
    <t>The set of exercisable weights of input attributes for the decision nodes is exercised in reverse order.</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</si>
  <si>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kNN instance is used in the design of the supervised learning-based braking system, the number of neighbors (k) to classify a point per similarity / distance shall be exercised on cross-validation in the following way: the number of neighbors (k) shall be enough to provide sufficient performance and upper-limited by a number which allows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kNN explainability shall allow tracing, for each decision, the training database neighbors which justify the braking decision, as well as quantifying the underlying uncertainties of the decision.</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</si>
  <si>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kNN instance is used in the design of the supervised learning-based braking system, the distance function which is used to compute the differences between every pair of tuples (distance, speed, GEBR) shall be exercised as follows: (i.) different distance functions shall be considered (e.g., Minkowski-variants such as Manhattan, Euclidean and Supreme, Mahalanobis, distance derived from cosine similarity), (ii.) the weight given to each input variable shall be guided by the kinematic equations of uniformly accelerated movements, and (iii.) the chosen distance function shall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kNN explainability shall allow tracing, for each decision, the training database neighbors which justify the braking decision, as well as quantifying the underlying uncertainties of the decision.
9) The distance function utilized along kNN shall be properly specified, implemented, verified, validated, and deployed.</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</si>
  <si>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SVM instance is used in the design of the supervised learning-based braking system, the kernel function which is used in its design shall be exercised as follows: (i.) potential candidates include standard functions (e.g., polynomial, radial basis, sigmoid) and customized functions (designed according to the kinematic equations of uniformly accelerated movements), and (ii.) the chosen kernel function shall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SVM explainability shall allow assessing the hyperfunction that defines how the subspaces for 'braking' and 'not braking' have been generated, along with the underlying uncertainties of decisions.
9) If at least one SVM instance is used in the design of the supervised learning-based braking system, the training dataset shall be processed in such a way that braking and non-braking states are represented by '1' and '-1', respectively.
10) The kernel function utilized in an SVM shall be properly specified, implemented, verified, validated, and deployed.</t>
  </si>
  <si>
    <t>The learning rate is provided after the neural network is instantiated on either cross-validation or final trained version.</t>
  </si>
  <si>
    <t>The algorithm that calculates the accuracy of an AI instance and/or an ensemble/random forest is reversed.</t>
  </si>
  <si>
    <t>The recall of at least one AI element is not calculated.</t>
  </si>
  <si>
    <t>The recall of at least one AI element is inherently higher than it should be.</t>
  </si>
  <si>
    <t>The calculation of the recall of at least one AI element wrongly leads to a higher result.</t>
  </si>
  <si>
    <t>The recall of at least one AI element is inherently lower than it should be.</t>
  </si>
  <si>
    <t>The calculation of the recall of at least one AI element wrongly leads to a lower result.</t>
  </si>
  <si>
    <t>The recall of an AI element is provided along with another of its performance metrics in a potentially indistinguishable way.</t>
  </si>
  <si>
    <t>The recall of an AI element is provided along with the recall of another AI element in a potentially indistinguishable way.</t>
  </si>
  <si>
    <t>The recall is only partially retrieved (i.e., it is not fully represented, read, and/or written).</t>
  </si>
  <si>
    <t>The recall of an ensemble / random forest is only partially calculated (i.e., it does not take into account all AI instances).</t>
  </si>
  <si>
    <t>The recall is retrieved with a reversed representation.</t>
  </si>
  <si>
    <t>The algorithm that calculates the recall of an AI instance and/or an ensemble/random forest is reversed.</t>
  </si>
  <si>
    <t>A different element / performance metric impersonates the recall of an AI instance and/or random forest/ensemble.</t>
  </si>
  <si>
    <t>The recall is retrieved before the AI instance (including ensemble / random forest) is fully trained.</t>
  </si>
  <si>
    <t>The recall is retrieved after the AI instance (including ensemble / random forest) is fully trained.</t>
  </si>
  <si>
    <t>The recall is retrieved earlier than expected.</t>
  </si>
  <si>
    <t>The recall is retrieved later than expected.</t>
  </si>
  <si>
    <t>The f1-score of at least one AI element is not calculated.</t>
  </si>
  <si>
    <t>The f1-score of at least one AI element is inherently higher than it should be.</t>
  </si>
  <si>
    <t>The calculation of the f1-score of at least one AI element wrongly leads to a higher result.</t>
  </si>
  <si>
    <t>The f1-score of at least one AI element is inherently lower than it should be.</t>
  </si>
  <si>
    <t>The calculation of the f1-score of at least one AI element wrongly leads to a lower result.</t>
  </si>
  <si>
    <t>The f1-score of an AI element is provided along with another of its performance metrics in a potentially indistinguishable way.</t>
  </si>
  <si>
    <t>The f1-score of an AI element is provided along with the f1-score of another AI element in a potentially indistinguishable way.</t>
  </si>
  <si>
    <t>The f1-score is only partially retrieved (i.e., it is not fully represented, read, and/or written).</t>
  </si>
  <si>
    <t>The f1-score of an ensemble / random forest is only partially calculated (i.e., it does not take into account all AI instances).</t>
  </si>
  <si>
    <t>The f1-score is retrieved with a reversed representation.</t>
  </si>
  <si>
    <t>The algorithm that calculates the f1-score of an AI instance and/or an ensemble/random forest is reversed.</t>
  </si>
  <si>
    <t>A different element / performance metric impersonates the f1-score of an AI instance and/or random forest/ensemble.</t>
  </si>
  <si>
    <t>The f1-score is retrieved before the AI instance (including ensemble / random forest) is fully trained.</t>
  </si>
  <si>
    <t>The f1-score is retrieved after the AI instance (including ensemble / random forest) is fully trained.</t>
  </si>
  <si>
    <t>The f1-score is retrieved earlier than expected.</t>
  </si>
  <si>
    <t>The f1-score is retrieved later than expected.</t>
  </si>
  <si>
    <t>The analysis of the supervised-learning based braking system performance is compromised. In a worst-case scenario, this can lead a system without proper performance to be put into operation when it should not.</t>
  </si>
  <si>
    <t>No safety concerns are expected, since a lower reported accuracy would lead the AI element to be disregarded as a plausible soution for the problem even if it originally met the applicable safety requirements.</t>
  </si>
  <si>
    <t>No hazards have been identified for this scenario because it leans towards a safe scenario.</t>
  </si>
  <si>
    <t>1) During the cross-validation and the final, post-trained tests of any AI instance, the adequacy of their designs shall be performed by means of at least four performance metrics: accuracy, precision, recall, and f1-score.
2) The calculation of performance metrics of each AI element (and of an ensemble / random forest, if applicable) shall be properly specified, implemented, verified, validated, and deployed.
3) The design of the supervised learning-based braking system shall take into account fault tolerance means to deal with improper inputs and random hardware faults.
4) The accuracy of the supervised learning-based braking system shall be considered in quantitative safety models and, along with other metrics, it shall be enough to allow meeting the quantitative safety requirements stemming from the upper-level safety functions (i.e., SIL 4 for applying brakes when needed and SIL 3 for avoiding recurrent braking application when not needed).</t>
  </si>
  <si>
    <t>1) During the cross-validation and the final, post-trained tests of any AI instance, the adequacy of their designs shall be performed by means of at least four performance metrics: accuracy, precision, recall, and f1-score.
2) The calculation of performance metrics of each AI element (and of an ensemble / random forest, if applicable) shall be properly specified, implemented, verified, validated, and deployed.
3) The design of the supervised learning-based braking system shall take into account fault tolerance means to deal with improper inputs and random hardware faults.
4) The precision of the supervised learning-based braking system shall be considered in quantitative safety models and, along with other metrics, it shall be enough to allow meeting the quantitative safety requirements stemming from the upper-level SIL 3 safety function for avoiding recurrent braking application when not needed.</t>
  </si>
  <si>
    <t>No safety concerns are expected, since a lower reported precision would lead the AI element to be disregarded as a plausible soution for the problem even if it originally met the applicable safety requirements.</t>
  </si>
  <si>
    <t>The precision of the supervised-learning based braking system is potentially incorrect. As a result, the analysis of the supervised-learning based braking system performance is compromised. In a worst-case scenario, this can lead a system without proper performance to be put into operation when it should not.</t>
  </si>
  <si>
    <t>The accuracy of the supervised-learning based braking system is potentially incorrect. As a result, the analysis of the supervised-learning based braking system performance is compromised. In a worst-case scenario, this can lead a system without proper performance to be put into operation when it should not.</t>
  </si>
  <si>
    <t>1) During the cross-validation and the final, post-trained tests of any AI instance, the adequacy of their designs shall be performed by means of at least four performance metrics: accuracy, precision, recall, and f1-score.
2) The calculation of performance metrics of each AI element (and of an ensemble / random forest, if applicable) shall be properly specified, implemented, verified, validated, and deployed.
3) The design of the supervised learning-based braking system shall take into account fault tolerance means to deal with improper inputs and random hardware faults.
4) The recall of the supervised learning-based braking system shall be considered in quantitative safety models and, along with other metrics, it shall be enough to allow meeting the quantitative safety requirements stemming from the upper-level SIL 4 safety function for applying brakes when needed.</t>
  </si>
  <si>
    <t>No safety concerns are expected, since a lower reported recall would lead the AI element to be disregarded as a plausible soution for the problem even if it originally met the applicable safety requirements.</t>
  </si>
  <si>
    <t>The recall of the supervised-learning based braking system is potentially incorrect. As a result, the analysis of the supervised-learning based braking system performance is compromised. In a worst-case scenario, this can lead a system without proper performance to be put into operation when it should not.</t>
  </si>
  <si>
    <t>1) During the cross-validation and the final, post-trained tests of any AI instance, the adequacy of their designs shall be performed by means of at least four performance metrics: accuracy, precision, recall, and f1-score.
2) The calculation of performance metrics of each AI element (and of an ensemble / random forest, if applicable) shall be properly specified, implemented, verified, validated, and deployed.
3) The design of the supervised learning-based braking system shall take into account fault tolerance means to deal with improper inputs and random hardware faults.
4) The f1-score of the supervised learning-based braking system shall be considered in quantitative safety models and, along with other metrics, it shall be enough to allow meeting the quantitative safety requirements stemming from the upper-level safety functions (i.e., SIL 4 for applying brakes when needed and SIL 3 for avoiding recurrent braking application when not needed).</t>
  </si>
  <si>
    <t>No safety concerns are expected, since a lower reported f1-score would lead the AI element to be disregarded as a plausible soution for the problem even if it originally met the applicable safety requirements.</t>
  </si>
  <si>
    <t>The f1-score of the supervised-learning based braking system is potentially incorrect. As a result, the analysis of the supervised-learning based braking system performance is compromised. In a worst-case scenario, this can lead a system without proper performance to be put into operation when it should not.</t>
  </si>
  <si>
    <t>The supervised learning-based braking system does not operate.</t>
  </si>
  <si>
    <t>Another frequency of operation.</t>
  </si>
  <si>
    <t>The supervised learning-based braking system operates with a higher frequency.</t>
  </si>
  <si>
    <t>The supervised learning-based braking system operates with a lower frequency.</t>
  </si>
  <si>
    <t>The supervised learning-based braking system operates with a changing frequency.</t>
  </si>
  <si>
    <t>Part of the supervised learning-based braking system operates with a different (and potentially null) frequency.</t>
  </si>
  <si>
    <t>The supervised learning-based braking system operates out-of-phase.</t>
  </si>
  <si>
    <t>The supervised learning-based braking system operates with a different (and potentially null) frequency.</t>
  </si>
  <si>
    <t>The clock signal is fed to the supervised system before it is initialized.</t>
  </si>
  <si>
    <t>The clock signal is fed to the supervised system after it is initialized.</t>
  </si>
  <si>
    <t>The clock signal is fed to the supervised system earlier than expected.</t>
  </si>
  <si>
    <t>The clock signal is fed to the supervised system later than expected.</t>
  </si>
  <si>
    <t xml:space="preserve">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design of the supervised learning-based braking system shall take into account cross-validation to assess different AI approaches and the fine-tuning of the applicable hyperparameters / hyperfunctions.
5) The design of the supervised learning-based braking system shall take into account fault tolerance means to deal with improper inputs and random hardware faults.
6) Relevant corner cases shall be identified as scenarios in which typical noises on any of the input tuple elements (distance, speed, and GEBR), resulting from sensoring hardware features, lead to a braking classification that is inverted from the actual one.
7) The design of the supervised learning-based braking system shall produce an output at logic level '1' when brakes shall be applied and '0' otherwise. </t>
  </si>
  <si>
    <t>No brakes are applied even when they are needed.</t>
  </si>
  <si>
    <t>1) The design of the supervised learning-based braking system shall take into account fault tolerance means to deal with improper inputs and random hardware faults.
2) Whenever a fault is detected, the braking system shall be designed in such a way that brakes are applied even when not necessary.
3) There shall be means to lead the braking system's output to a safe state whenever at least one of its internal parts does not operate in a proper way (e.g., loss of communication with at least one of its AI elements, loss of internal clock).</t>
  </si>
  <si>
    <t xml:space="preserve">1) The design of the supervised learning-based braking system shall take into account fault tolerance means to deal with improper inputs and random hardware faults.
2) Whenever a fault is detected, the braking system shall be designed in such a way that brakes are applied even when not necessary.
3) There shall be means to lead the braking system's output to a safe state whenever at least one of its internal parts does not operate in a proper way (e.g., loss of communication with at least one of its AI elements, loss of internal clock).
4) The reading of input data shall be based on a validity signal which indicates when every needed input is updated and ready to be read by the supervised learning-based braking system. </t>
  </si>
  <si>
    <t>Actions "2)" and "3)" reinforce that applying brakes even when not necessary shall be preferrable to not applying brakes, given the more catastrophic consequences related to the lack of the former event, whenever a fault is detected.</t>
  </si>
  <si>
    <t>In a worst-case scenario, it is deemed that invalid inputs can be read, thus leading to potentially spurious braking control outputs.</t>
  </si>
  <si>
    <t>In a worst-case scenario, it is deemed that the time to react towards a situation of imminent braking application increases in such a way to prevent brakes from being applied in due time when needed.</t>
  </si>
  <si>
    <t xml:space="preserve">1) Improper design of the supervised learning-based braking system training;
2) Random hardware fault that prevents or corrupts the braking system operation. </t>
  </si>
  <si>
    <t>In a worst-case scenario, it is deemed that the braking system can behave unstably, thus compromising brake control.</t>
  </si>
  <si>
    <t>In a worst-case scenario, it is deemed that the braking system can behave inadequately, thus compromising brake control.</t>
  </si>
  <si>
    <t>No safety concerns are expected, since the phasing of the braking system is not able to affect its proper operation.</t>
  </si>
  <si>
    <t>No hazards have been identified for this scenario because it does not change the regular operation of the braking system.</t>
  </si>
  <si>
    <t>Please refer to the table lines involving the keywords 'no/not', 'more', 'less' and 'frequency of operation'.</t>
  </si>
  <si>
    <t>The random forest might not be adequately configured, thus compromising the performance of a supervised learning-based braking system to which it belongs. Please refer to the table lines involving the keywords 'no/not', 'more', 'less' and the same supervised learning model.</t>
  </si>
  <si>
    <t>Please refer to the table lines involving the keywords 'no/not', 'more', 'less' and the same supervised learning model.</t>
  </si>
  <si>
    <t>The AI ensemble might not be adequately configured, thus compromising the performance of a supervised learning-based braking system to which it belongs. Please refer to the table lines involving the keywords 'no/not', 'more', 'less' and the same supervised learning model.</t>
  </si>
  <si>
    <t>No safety concerns are expected, since an early clock input does not affect the proper initialization and operation of the braking system..</t>
  </si>
  <si>
    <t>In a worst-case scenario, it is deemed that the brake control might not occur in due time when needed.</t>
  </si>
  <si>
    <t>No safety concerns are expected, since an early clock input does not affect the proper initialization and operation of the braking system.</t>
  </si>
  <si>
    <t>RSR4.1</t>
  </si>
  <si>
    <t>RSR4.2</t>
  </si>
  <si>
    <t>RSR4.3</t>
  </si>
  <si>
    <t>RSR4.4</t>
  </si>
  <si>
    <t>RSR4.5</t>
  </si>
  <si>
    <t>RSR4.6</t>
  </si>
  <si>
    <t>RSR4.7</t>
  </si>
  <si>
    <t>RSR4.8</t>
  </si>
  <si>
    <t>RSR4.9</t>
  </si>
  <si>
    <t>RSR4.10</t>
  </si>
  <si>
    <t>RSR4.11</t>
  </si>
  <si>
    <t>RSR4.12</t>
  </si>
  <si>
    <t>RSR4.13</t>
  </si>
  <si>
    <t>RSR4.14</t>
  </si>
  <si>
    <t>RSR4.15</t>
  </si>
  <si>
    <t>RSR4.16</t>
  </si>
  <si>
    <t>RSR4.17</t>
  </si>
  <si>
    <t>RSR4.18</t>
  </si>
  <si>
    <t>RSR4.19</t>
  </si>
  <si>
    <t>RSR4.20</t>
  </si>
  <si>
    <t>RSR4.21</t>
  </si>
  <si>
    <t>RSR4.22</t>
  </si>
  <si>
    <t>RSR4.23</t>
  </si>
  <si>
    <t>RSR4.24</t>
  </si>
  <si>
    <t>RSR4.25</t>
  </si>
  <si>
    <t>RSR4.26</t>
  </si>
  <si>
    <t>RSR4.27</t>
  </si>
  <si>
    <t>It shall be ensured that the input dataset has been properly specified, implemented, verified, validated, and deployed.</t>
  </si>
  <si>
    <t>The integrity of the input dataset shall be checked in such a way to ensure the correctness and the consistency of its contents.</t>
  </si>
  <si>
    <t>It shall be ensured that the reading and the pre-processing of input data, prior or within the braking system, has been properly specified implemented, verified, validated, and deployed.</t>
  </si>
  <si>
    <t>The design of the supervised learning-based braking system shall take into account cross-validation to assess different AI approaches and the fine-tuning of the applicable hyperparameters / hyperfunctions.</t>
  </si>
  <si>
    <t>The design of the supervised learning-based braking system shall take into account fault tolerance means to deal with improper inputs and random hardware faults.</t>
  </si>
  <si>
    <t>Whenever a fault is detected, the braking system shall be designed in such a way that brakes are applied even when not necessary.</t>
  </si>
  <si>
    <t>The domain of the distance to an obstacle shall be the interval [0m; 2000m].</t>
  </si>
  <si>
    <t>Distance measurements included within the input dataset shall take into account random noises stemming from typical equipment utilized in the application domain for measuring the distance to an obstacle.</t>
  </si>
  <si>
    <t>The domain of the vehicle speed shall be the interval [0 km/h; 100km/h].</t>
  </si>
  <si>
    <t>Relevant corner cases shall be identified as scenarios in which typical noises on any of the input tuple elements (distance, speed, and GEBR), resulting from sensoring hardware features, lead to a braking classification that is inverted from the actual one.</t>
  </si>
  <si>
    <t xml:space="preserve">The design of the supervised learning-based braking system shall produce an output at logic level '1' when brakes shall be applied and '0' otherwise. </t>
  </si>
  <si>
    <t>Each input data tuple shall be organized as follows: (distance, speed, GEBR, braking classification) for training and cross-validation purposes, and (distance, speed, GEBR) for regular operation. All inputs of each tuple shall be provided in parallel to the braking system utilizing the validity indication when stable.</t>
  </si>
  <si>
    <t>During the cross-validation of any AI instance, all the applicable hyperparamters / hyperfunctions shall be assessed as per their respective plausible domains.</t>
  </si>
  <si>
    <t>Each trained AI instance shall be set to the optimum hyperparameters obtained in its cross-validation.</t>
  </si>
  <si>
    <t>If at least one decision tree is used in the design of the supervised learning-based braking system, the depth of each decision tree shall be exercised on cross-validation in the following way: the minimum depth shall be high enough to provide sufficient performance, and the maximum depth shall be low enough to allow PLD synthesis and explainability.</t>
  </si>
  <si>
    <t>The overall performance of the supervised learning-based braking shall be assessed with the primary goal of maximizing recall whilst not compromising precision, given the input domains of the input variables (distance, speed, GEBR).</t>
  </si>
  <si>
    <t>The decision tree explainability shall allow tracing the decision nodes which justify the braking decision, as well as quantifying the underlying uncertainties of such a decision.</t>
  </si>
  <si>
    <t>If at least one decision tree is used in the design of the supervised learning-based braking system, the number of leaves of each decision tree shall be exercised on cross-validation in the following way: the minimum threshold shall be high enough to provide sufficient performance, and the maximum threshold shall be low enough to allow PLD synthesis and explainability.</t>
  </si>
  <si>
    <t>If at least one decision tree is used in the design of the supervised learning-based braking system, the number of samples per node of the decision tree shall be exercised on cross-validation in the following way: the minimum number of samples per node shall be high enough to provide sufficient performance, and the maximum number of samples per node of the decision tree shall be low enough to allow PLD synthesis and explainability.</t>
  </si>
  <si>
    <t>If at least one decision tree is used in the design of the supervised learning-based braking system, the partitioning criterion of each decision tree shall be exercised so that, along with other hyperparameters, the decision tree provides sufficient performance and is sized to allow PLD synthesis and explainability.</t>
  </si>
  <si>
    <t>If at least one decision tree is used in the design of the supervised learning-based braking system, the attribute weight per decision node shall be exercised on cross-validation so that, along with other hyperparameters, the decision tree provides sufficient performance and is sized to allow PLD synthesis and explainability.</t>
  </si>
  <si>
    <t>If at least one kNN instance is used in the design of the supervised learning-based braking system, the number of neighbors (k) to classify a point per similarity / distance shall be exercised on cross-validation in the following way: the number of neighbors (k) shall be enough to provide sufficient performance and upper-limited by a number which allows PLD synthesis and explainability.</t>
  </si>
  <si>
    <t>The kNN explainability shall allow tracing, for each decision, the training database neighbors which justify the braking decision, as well as quantifying the underlying uncertainties of the decision.</t>
  </si>
  <si>
    <t>If at least one kNN instance is used in the design of the supervised learning-based braking system, the distance function which is used to compute the differences between every pair of tuples (distance, speed, GEBR) shall be exercised as follows: (i.) different distance functions shall be considered (e.g., Minkowski-variants such as Manhattan, Euclidean and Supreme, Mahalanobis, distance derived from cosine similarity), (ii.) the weight given to each input variable shall be guided by the kinematic equations of uniformly accelerated movements, and (iii.) the chosen distance function shall provide sufficient performance and allow PLD synthesis and explainability.</t>
  </si>
  <si>
    <t>The distance function utilized along kNN shall be properly specified, implemented, verified, validated, and deployed.</t>
  </si>
  <si>
    <t>The SVM explainability shall allow assessing the hyperfunction that defines how the subspaces for 'braking' and 'not braking' have been generated, along with the underlying uncertainties of decisions.</t>
  </si>
  <si>
    <t>If at least one SVM instance is used in the design of the supervised learning-based braking system, the training dataset shall be processed in such a way that braking and non-braking states are represented by '1' and '-1', respectively.</t>
  </si>
  <si>
    <t>If at least one SVM instance is used in the design of the supervised learning-based braking system, the kernel function which is used in its design shall be exercised as follows: (i.) potential candidates include standard functions (e.g., polynomial, radial basis, sigmoid) and customized functions (designed according to the kinematic equations of uniformly accelerated movements), and (ii.) the chosen kernel function shall provide sufficient performance and allow PLD synthesis and explainability.</t>
  </si>
  <si>
    <t>The kernel function utilized in an SVM shall be properly specified, implemented, verified, validated, and deployed.</t>
  </si>
  <si>
    <t>If at least one neural network is used in the design of the supervised learning-based braking system, the number of hidden layers shall be exercised on cross-validation in the following way: the minimum number of hidden layers shall be high enough to provide sufficient performance, and the maximum number of hidden layers shall be low enough to allow PLD synthesis and explainability.</t>
  </si>
  <si>
    <t>The neural network explainability shall allow tracing the outputs of the neurons which justify the braking decision, as well as quantifying the underlying uncertainties of such a decision.</t>
  </si>
  <si>
    <t>If at least one neural network is used in the design of the supervised learning-based braking system, the number of neurons per hidden layer shall be exercised on cross-validation in the following way for each hidden layer: the minimum number of neurons shall provide sufficient performance and be upper-limited in such a way to allow PLD synthesis and explainability.</t>
  </si>
  <si>
    <t>If at least one neural network is used in the design of the supervised learning-based braking system, the connections between neurons of different layers (including dropout mechanisms) shall be set in such a way that the neural network provides sufficient performance and that, along with other hyperparameters, the neural network allows PLD synthesis and explainability.</t>
  </si>
  <si>
    <t>If at least one neural network is used in the design of the supervised learning-based braking system, the activation function shall be exercised as follows: (i.) potential candidates include standard functions (e.g., ReLU, logistic tanh, identity,) and customized functions (designed according to the kinematic equations of uniformly accelerated movements), and (ii.) the chosen activation function shall provide sufficient performance and allow PLD synthesis and explainability.</t>
  </si>
  <si>
    <t>The activation function utilized in a neural network shall be properly specified, implemented, verified, validated, and deployed.</t>
  </si>
  <si>
    <t>If at least one neural network is used in the design of the supervised learning-based braking system, the learning rate shall be exercised to provide sufficient performance and allow PLD synthesis and explainability.</t>
  </si>
  <si>
    <t>If at least one neural network is used in the design of the supervised learning-based braking system, the number of learning epochs shall be exercised to provide sufficient performance and allow PLD synthesis and explainability.</t>
  </si>
  <si>
    <t>If at least one random forest is used in the design of the supervised learning-based braking system, its design shall be conceived as follows: (i.) each of its decision trees shall be individually exercised (following their own safety requirements), and (ii.) the random forest shall join trees in such a way to provide sufficient performance and allow PLD synthesis and explainability.</t>
  </si>
  <si>
    <t>The random forest explainability shall be based on the joint explainability of its decision trees.</t>
  </si>
  <si>
    <t>The different members of the random forest, as well as the unweighted output voter, shall be allocated into different hardware elements (e.g., different PLDs) if a single random forest is used in the final design.</t>
  </si>
  <si>
    <t>If more than a single random forest or ensemble is used in the design of the supervised learning-based braking system (e.g., ensemble of random forests, more than one ensemble of AI elements) each ensemble and the majority voter shall be allocated into a different hardware element (e.g., each ensemble allocated to one PLD).</t>
  </si>
  <si>
    <t>If more than a single PLD is utilized, each shall have its own independent input control signals (e.g., clock and reset) and share the same safe input tuples (distance, speed, GEBR) along with the input validity signal.</t>
  </si>
  <si>
    <t>If at least one ensemble is used in the design of the supervised learning-based braking system, its design shall be conceived as follows: (i.) each of its members shall be individually exercised (following their own safety requirements), and (ii.) the ensemble shall join elements in such a way to provide sufficient performance and allow PLD synthesis and explainability.</t>
  </si>
  <si>
    <t>The ensemble explainability shall be based on the joint explainability of its members.</t>
  </si>
  <si>
    <t>The different members of the ensemble, as well as the unweighted output voter, shall be allocated into different hardware elements (e.g., different PLDs) if a single random forest is used in the final design.</t>
  </si>
  <si>
    <t>During the cross-validation and the final, post-trained tests of any AI instance, the adequacy of their designs shall be performed by means of at least four performance metrics: accuracy, precision, recall, and f1-score.</t>
  </si>
  <si>
    <t>The calculation of performance metrics of each AI element (and of an ensemble / random forest, if applicable) shall be properly specified, implemented, verified, validated, and deployed.</t>
  </si>
  <si>
    <t>The accuracy of the supervised learning-based braking system shall be considered in quantitative safety models and, along with other metrics, it shall be enough to allow meeting the quantitative safety requirements stemming from the upper-level safety functions (i.e., SIL 4 for applying brakes when needed and SIL 3 for avoiding recurrent braking application when not needed).</t>
  </si>
  <si>
    <t>The precision of the supervised learning-based braking system shall be considered in quantitative safety models and, along with other metrics, it shall be enough to allow meeting the quantitative safety requirements stemming from the upper-level SIL 3 safety function for avoiding recurrent braking application when not needed.</t>
  </si>
  <si>
    <t>The recall of the supervised learning-based braking system shall be considered in quantitative safety models and, along with other metrics, it shall be enough to allow meeting the quantitative safety requirements stemming from the upper-level SIL 4 safety function for applying brakes when needed.</t>
  </si>
  <si>
    <t>The f1-score of the supervised learning-based braking system shall be considered in quantitative safety models and, along with other metrics, it shall be enough to allow meeting the quantitative safety requirements stemming from the upper-level safety functions (i.e., SIL 4 for applying brakes when needed and SIL 3 for avoiding recurrent braking application when not needed).</t>
  </si>
  <si>
    <t>There shall be means to lead the braking system's output to a safe state whenever at least one of its internal parts does not operate in a proper way (e.g., loss of communication with at least one of its AI elements, loss of internal clock).</t>
  </si>
  <si>
    <t>The reading of input data shall be based on a validity signal which indicates when every needed input is updated and ready to be read by the supervised learning-based braking system.</t>
  </si>
  <si>
    <t>Speed measurements included within the input dataset shall take into account random noises stemming from typical equipment utilized to quantify the speed of a vehicle.</t>
  </si>
  <si>
    <t>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reading of input data shall be based on a validity signal which indicates when every needed input is updated and ready to be read by the supervised learning-based braking system.
5) The design of the supervised learning-based braking system shall take into account cross-validation to assess different AI approaches and the fine-tuning of the applicable hyperparameters / hyperfunctions.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Each input data tuple shall be organized as follows: (distance, speed, GEBR, braking classification) for training and cross-validation purposes, and (distance, speed, GEBR) for regular operation. All inputs of each tuple shall be provided in parallel to the braking system utilizing the validity indication when stable.</t>
  </si>
  <si>
    <t>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reading of input data shall be based on a validity signal which indicates when every needed input is updated and ready to be read by the supervised learning-based braking system.
5) The design of the supervised learning-based braking system shall take into account cross-validation to assess different AI approaches and the fine-tuning of the applicable hyperparameters / hyperfunctions.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domain of the distance to an obstacle shall be the interval [0m; 2000m].
9) Distance measurements included within the input dataset shall take into account random noises stemming from typical equipment utilized in the application domain for measuring the distance to an obstacle.</t>
  </si>
  <si>
    <t>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reading of input data shall be based on a validity signal which indicates when every needed input is updated and ready to be read by the supervised learning-based braking system.
5) The design of the supervised learning-based braking system shall take into account cross-validation to assess different AI approaches and the fine-tuning of the applicable hyperparameters / hyperfunctions.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domain of the vehicle speed shall be the interval [0 km/h; 100km/h].
9) Speed measurements included within the input dataset shall take into account random noises stemming from typical equipment utilized to quantify the speed of a vehicle.</t>
  </si>
  <si>
    <t>1) It shall be ensured that the reading and the pre-processing of input data, prior or within the braking system, has been properly specified implemented, verified, validated, and deployed.
2) The reading of input data shall be based on a validity signal which indicates when every needed input is updated and ready to be read by the supervised learning-based braking system.
3) The design of the supervised learning-based braking system shall take into account fault tolerance means to deal with improper inputs and random hardware faults.
4) The design of the supervised learning-based braking system shall produce an output at logic level '1' when brakes shall be applied and '0' otherwise.</t>
  </si>
  <si>
    <t>1) It shall be ensured that the reading and the pre-processing of input data, prior or within the braking system, has been properly specified implemented, verified, validated, and deployed.
2) The reading of input data shall be based on a validity signal which indicates when every needed input is updated and ready to be read by the supervised learning-based braking system.
3) The design of the supervised learning-based braking system shall take into account fault tolerance means to deal with improper inputs and random hardware faults.
4) Whenever a fault is detected, the braking system shall be designed in such a way that brakes are applied even when not necessary.</t>
  </si>
  <si>
    <t>RSR4.28</t>
  </si>
  <si>
    <t>RSR4.29</t>
  </si>
  <si>
    <t>RSR4.30</t>
  </si>
  <si>
    <t>RSR4.31</t>
  </si>
  <si>
    <t>RSR4.32</t>
  </si>
  <si>
    <t>RSR4.33</t>
  </si>
  <si>
    <t>RSR4.34</t>
  </si>
  <si>
    <t>RSR4.35</t>
  </si>
  <si>
    <t>RSR4.36</t>
  </si>
  <si>
    <t>RSR4.37</t>
  </si>
  <si>
    <t>RSR4.38</t>
  </si>
  <si>
    <t>RSR4.39</t>
  </si>
  <si>
    <t>RSR4.40</t>
  </si>
  <si>
    <t>RSR4.41</t>
  </si>
  <si>
    <t>RSR4.42</t>
  </si>
  <si>
    <t>RSR4.43</t>
  </si>
  <si>
    <t>RSR4.44</t>
  </si>
  <si>
    <t>RSR4.45</t>
  </si>
  <si>
    <t>RSR4.46</t>
  </si>
  <si>
    <t>RSR4.47</t>
  </si>
  <si>
    <t>RSR4.48</t>
  </si>
  <si>
    <t>RSR4.49</t>
  </si>
  <si>
    <t>RSR4.50</t>
  </si>
  <si>
    <t>RSR4.51</t>
  </si>
  <si>
    <t>RSR4.52</t>
  </si>
  <si>
    <t>RSR4.53</t>
  </si>
  <si>
    <t>RSR4.54</t>
  </si>
  <si>
    <t>RSR4.55</t>
  </si>
  <si>
    <t>RSR4.56</t>
  </si>
  <si>
    <t>RSR4.57</t>
  </si>
  <si>
    <t>RSR4.58</t>
  </si>
  <si>
    <t>RSR4.59</t>
  </si>
  <si>
    <t>RSR4.60</t>
  </si>
  <si>
    <t>RSR4.61</t>
  </si>
  <si>
    <t>RSR4.62</t>
  </si>
  <si>
    <t>Category</t>
  </si>
  <si>
    <t>General</t>
  </si>
  <si>
    <t>Decision Tree</t>
  </si>
  <si>
    <t>kNN</t>
  </si>
  <si>
    <t>SVM</t>
  </si>
  <si>
    <t>Neural Network</t>
  </si>
  <si>
    <t>Random Forest</t>
  </si>
  <si>
    <t>Random Forest / Ensemble</t>
  </si>
  <si>
    <t>Ensemble</t>
  </si>
  <si>
    <t xml:space="preserve">It shall be ensured that, if at least one random forest is used in the design of the supervised learning-based braking system, all its decision trees, and only they, are properly set up (i.e., instantiated with the proper hyperparameters and trained with the adequate training datasets). </t>
  </si>
  <si>
    <t>If more than a single random forest or ensemble is used in the design of the supervised learning-based braking system (e.g., ensemble of random forests, more than one ensemble of AI elements), the overall output shall stem from a majority voter of the members' outputs, in such a way that a tie shall favor braking. More than one dataset, with different partitioning and/or braking classification stratification schemes, might be needed for proper balance between performance and safety.</t>
  </si>
  <si>
    <t>It shall be ensured that, if at least one ensemble is used in the design of the supervised learning-based braking system, all its members, and only they, are properly set up (i.e., instantiated with the proper hyperparameters and trained with the adequate training datasets). More than one dataset, with different partitioning and/or braking classification stratification schemes, might be needed for proper balance between performance and safety.</t>
  </si>
  <si>
    <t>The domain of the vehicle GEBR shall include the following figures: 1.395m/s² (no brake failures), 1.1625m/s² (single brake failure), 0.93m/s² (double brake failure), 0.78m/s² (no brake failures with low adherence), and 0.65m/s² (single brake failure with low adherence).</t>
  </si>
  <si>
    <t>1) It shall be ensured that the input dataset has been properly specified, implemented, verified, validated, and deployed.
2) The integrity of the input dataset shall be checked in such a way to ensure the correctness and the consistency of its contents.
3) It shall be ensured that the reading and the pre-processing of input data, prior or within the braking system, has been properly specified implemented, verified, validated, and deployed.
4) The reading of input data shall be based on a validity signal which indicates when every needed input is updated and ready to be read by the supervised learning-based braking system.
5) The design of the supervised learning-based braking system shall take into account cross-validation to assess different AI approaches and the fine-tuning of the applicable hyperparameters / hyperfunctions.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domain of the vehicle GEBR shall include the following figures: 1.395m/s² (no brake failures), 1.1625m/s² (single brake failure), 0.93m/s² (double brake failure), 0.78m/s² (no brake failures with low adherence), and 0.65m/s² (single brake failure with low adherence).</t>
  </si>
  <si>
    <t>If at least one SVM instance is used in the design of the supervised learning-based braking system, the regularization parameter shall be exercised on cross-validation in the following way: it shall not be low enough to accommodate excessive classification errors, nor high enough to avoid the fitting of an SVM.</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</si>
  <si>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SVM instance is used in the design of the supervised learning-based braking system, the regularization parameter shall be exercised on cross-validation in the following way: it shall not be low enough to accommodate excessive classification errors, nor high enough to avoid the fitting of an SVM.
5) The overall performance of the supervised learning-based braking shall be assessed with the primary goal of maximizing recall whilst not compromising precision, given the input domains of the input variables (distance, speed, GEBR).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SVM explainability shall allow assessing the hyperfunction that defines how the subspaces for 'braking' and 'not braking' have been generated, along with the underlying uncertainties of decisions.
9) If at least one SVM instance is used in the design of the supervised learning-based braking system, the training dataset shall be processed in such a way that braking and non-braking states are represented by '1' and '-1', respectively.</t>
  </si>
  <si>
    <t>All the RSRs applicable to the project shall be jointly satisfied with SIL4.</t>
  </si>
  <si>
    <t>Expected Outputs (Simulated)</t>
  </si>
  <si>
    <t>Observed Outputs (Physical Tests)</t>
  </si>
  <si>
    <t>PIN_W9</t>
  </si>
  <si>
    <t>KEY1</t>
  </si>
  <si>
    <t>Input</t>
  </si>
  <si>
    <t>tb_reset</t>
  </si>
  <si>
    <t>tb_iterate_and_run_test_case</t>
  </si>
  <si>
    <t>PIN_W2</t>
  </si>
  <si>
    <t>LEDR2</t>
  </si>
  <si>
    <t>Output</t>
  </si>
  <si>
    <t>prob_valid_mean</t>
  </si>
  <si>
    <t>PIN_V13</t>
  </si>
  <si>
    <t>SW1</t>
  </si>
  <si>
    <t>prob_sel[1]</t>
  </si>
  <si>
    <t>PIN_U13</t>
  </si>
  <si>
    <t>SW0</t>
  </si>
  <si>
    <t>prob_sel[0]</t>
  </si>
  <si>
    <t>PIN_N2</t>
  </si>
  <si>
    <t>LEDR4</t>
  </si>
  <si>
    <t>prob_int</t>
  </si>
  <si>
    <t>PIN_Y3</t>
  </si>
  <si>
    <t>LEDR3</t>
  </si>
  <si>
    <t>PIN_W19</t>
  </si>
  <si>
    <t>HEX56</t>
  </si>
  <si>
    <t>hexa_tc_5[6]</t>
  </si>
  <si>
    <t>PIN_C2</t>
  </si>
  <si>
    <t>HEX55</t>
  </si>
  <si>
    <t>hexa_tc_5[5]</t>
  </si>
  <si>
    <t>PIN_C1</t>
  </si>
  <si>
    <t>HEX54</t>
  </si>
  <si>
    <t>hexa_tc_5[4]</t>
  </si>
  <si>
    <t>PIN_P14</t>
  </si>
  <si>
    <t>HEX53</t>
  </si>
  <si>
    <t>hexa_tc_5[3]</t>
  </si>
  <si>
    <t>PIN_T14</t>
  </si>
  <si>
    <t>HEX52</t>
  </si>
  <si>
    <t>hexa_tc_5[2]</t>
  </si>
  <si>
    <t>PIN_M8</t>
  </si>
  <si>
    <t>HEX51</t>
  </si>
  <si>
    <t>hexa_tc_5[1]</t>
  </si>
  <si>
    <t>PIN_N9</t>
  </si>
  <si>
    <t>HEX50</t>
  </si>
  <si>
    <t>hexa_tc_5[0]</t>
  </si>
  <si>
    <t>PIN_P9</t>
  </si>
  <si>
    <t>HEX46</t>
  </si>
  <si>
    <t>hexa_tc_4[6]</t>
  </si>
  <si>
    <t>PIN_Y15</t>
  </si>
  <si>
    <t>HEX45</t>
  </si>
  <si>
    <t>hexa_tc_4[5]</t>
  </si>
  <si>
    <t>PIN_U15</t>
  </si>
  <si>
    <t>HEX44</t>
  </si>
  <si>
    <t>hexa_tc_4[4]</t>
  </si>
  <si>
    <t>PIN_U16</t>
  </si>
  <si>
    <t>HEX43</t>
  </si>
  <si>
    <t>hexa_tc_4[3]</t>
  </si>
  <si>
    <t>PIN_V20</t>
  </si>
  <si>
    <t>HEX42</t>
  </si>
  <si>
    <t>hexa_tc_4[2]</t>
  </si>
  <si>
    <t>PIN_Y20</t>
  </si>
  <si>
    <t>HEX41</t>
  </si>
  <si>
    <t>hexa_tc_4[1]</t>
  </si>
  <si>
    <t>PIN_U20</t>
  </si>
  <si>
    <t>HEX40</t>
  </si>
  <si>
    <t>hexa_tc_4[0]</t>
  </si>
  <si>
    <t>PIN_V19</t>
  </si>
  <si>
    <t>HEX36</t>
  </si>
  <si>
    <t>hexa_prob_3[6]</t>
  </si>
  <si>
    <t>PIN_V18</t>
  </si>
  <si>
    <t>HEX35</t>
  </si>
  <si>
    <t>hexa_prob_3[5]</t>
  </si>
  <si>
    <t>PIN_U17</t>
  </si>
  <si>
    <t>HEX34</t>
  </si>
  <si>
    <t>hexa_prob_3[4]</t>
  </si>
  <si>
    <t>PIN_V16</t>
  </si>
  <si>
    <t>HEX33</t>
  </si>
  <si>
    <t>hexa_prob_3[3]</t>
  </si>
  <si>
    <t>PIN_Y17</t>
  </si>
  <si>
    <t>HEX32</t>
  </si>
  <si>
    <t>hexa_prob_3[2]</t>
  </si>
  <si>
    <t>PIN_W16</t>
  </si>
  <si>
    <t>HEX31</t>
  </si>
  <si>
    <t>hexa_prob_3[1]</t>
  </si>
  <si>
    <t>PIN_Y16</t>
  </si>
  <si>
    <t>HEX30</t>
  </si>
  <si>
    <t>hexa_prob_3[0]</t>
  </si>
  <si>
    <t>PIN_AB21</t>
  </si>
  <si>
    <t>HEX26</t>
  </si>
  <si>
    <t>hexa_prob_2[6]</t>
  </si>
  <si>
    <t>PIN_AB22</t>
  </si>
  <si>
    <t>HEX25</t>
  </si>
  <si>
    <t>hexa_prob_2[5]</t>
  </si>
  <si>
    <t>PIN_V14</t>
  </si>
  <si>
    <t>HEX24</t>
  </si>
  <si>
    <t>hexa_prob_2[4]</t>
  </si>
  <si>
    <t>PIN_Y14</t>
  </si>
  <si>
    <t>HEX23</t>
  </si>
  <si>
    <t>hexa_prob_2[3]</t>
  </si>
  <si>
    <t>PIN_AA10</t>
  </si>
  <si>
    <t>HEX22</t>
  </si>
  <si>
    <t>hexa_prob_2[2]</t>
  </si>
  <si>
    <t>PIN_AB17</t>
  </si>
  <si>
    <t>HEX21</t>
  </si>
  <si>
    <t>hexa_prob_2[1]</t>
  </si>
  <si>
    <t>PIN_Y19</t>
  </si>
  <si>
    <t>HEX20</t>
  </si>
  <si>
    <t>hexa_prob_2[0]</t>
  </si>
  <si>
    <t>PIN_U22</t>
  </si>
  <si>
    <t>HEX16</t>
  </si>
  <si>
    <t>hexa_prob_1[6]</t>
  </si>
  <si>
    <t>PIN_AA17</t>
  </si>
  <si>
    <t>HEX15</t>
  </si>
  <si>
    <t>hexa_prob_1[5]</t>
  </si>
  <si>
    <t>PIN_AB18</t>
  </si>
  <si>
    <t>HEX14</t>
  </si>
  <si>
    <t>hexa_prob_1[4]</t>
  </si>
  <si>
    <t>PIN_AA18</t>
  </si>
  <si>
    <t>HEX13</t>
  </si>
  <si>
    <t>hexa_prob_1[3]</t>
  </si>
  <si>
    <t>PIN_AA19</t>
  </si>
  <si>
    <t>HEX12</t>
  </si>
  <si>
    <t>hexa_prob_1[2]</t>
  </si>
  <si>
    <t>PIN_AB20</t>
  </si>
  <si>
    <t>HEX11</t>
  </si>
  <si>
    <t>hexa_prob_1[1]</t>
  </si>
  <si>
    <t>PIN_AA20</t>
  </si>
  <si>
    <t>HEX10</t>
  </si>
  <si>
    <t>hexa_prob_1[0]</t>
  </si>
  <si>
    <t>PIN_AA22</t>
  </si>
  <si>
    <t>HEX06</t>
  </si>
  <si>
    <t>hexa_prob_0[6]</t>
  </si>
  <si>
    <t>PIN_Y21</t>
  </si>
  <si>
    <t>HEX05</t>
  </si>
  <si>
    <t>hexa_prob_0[5]</t>
  </si>
  <si>
    <t>PIN_Y22</t>
  </si>
  <si>
    <t>HEX04</t>
  </si>
  <si>
    <t>hexa_prob_0[4]</t>
  </si>
  <si>
    <t>PIN_W21</t>
  </si>
  <si>
    <t>HEX03</t>
  </si>
  <si>
    <t>hexa_prob_0[3]</t>
  </si>
  <si>
    <t>PIN_W22</t>
  </si>
  <si>
    <t>HEX02</t>
  </si>
  <si>
    <t>hexa_prob_0[2]</t>
  </si>
  <si>
    <t>PIN_V21</t>
  </si>
  <si>
    <t>HEX01</t>
  </si>
  <si>
    <t>hexa_prob_0[1]</t>
  </si>
  <si>
    <t>PIN_U21</t>
  </si>
  <si>
    <t>HEX00</t>
  </si>
  <si>
    <t>hexa_prob_0[0]</t>
  </si>
  <si>
    <t>PIN_L1</t>
  </si>
  <si>
    <t>LEDR9</t>
  </si>
  <si>
    <t>finished_tests</t>
  </si>
  <si>
    <t>PIN_L2</t>
  </si>
  <si>
    <t>LEDR8</t>
  </si>
  <si>
    <t>finished_test_case</t>
  </si>
  <si>
    <t>PIN_AA1</t>
  </si>
  <si>
    <t>LEDR1</t>
  </si>
  <si>
    <t>db_prob_valid_2</t>
  </si>
  <si>
    <t>PIN_AA2</t>
  </si>
  <si>
    <t>LEDR0</t>
  </si>
  <si>
    <t>db_prob_valid_1</t>
  </si>
  <si>
    <t>clk_voting</t>
  </si>
  <si>
    <t>clk_stimuli</t>
  </si>
  <si>
    <t>PIN_M16</t>
  </si>
  <si>
    <t>GPIO_0_D2</t>
  </si>
  <si>
    <t>clk_random_forest_2</t>
  </si>
  <si>
    <t>PIN_N16</t>
  </si>
  <si>
    <t>GPIO_0_D0</t>
  </si>
  <si>
    <t>clk_random_forest_1</t>
  </si>
  <si>
    <t>FPGA Pin</t>
  </si>
  <si>
    <t>DE0-CV Signal Name</t>
  </si>
  <si>
    <t>I/O?</t>
  </si>
  <si>
    <t>Interface</t>
  </si>
  <si>
    <t>Waveforms Settings</t>
  </si>
  <si>
    <t>KEY2</t>
  </si>
  <si>
    <t>PIN_M7</t>
  </si>
  <si>
    <t>GPIO_1_D0</t>
  </si>
  <si>
    <t>GPIO_1_D2</t>
  </si>
  <si>
    <t>PIN_H16</t>
  </si>
  <si>
    <t>PIN_H15</t>
  </si>
  <si>
    <t>Patterns &gt; DIO0 &gt; Clock 400Hz</t>
  </si>
  <si>
    <t>Patterns &gt; DIO1 &gt; Clock 400Hz</t>
  </si>
  <si>
    <t>Patterns &gt; DIO2 &gt; Clock 10kHz</t>
  </si>
  <si>
    <t>Patterns &gt; DIO3 &gt; Clock 400Hz</t>
  </si>
  <si>
    <t>prob_ valid_1 flashes at '1'?</t>
  </si>
  <si>
    <t>prob_ valid_2 flashes at '1'?</t>
  </si>
  <si>
    <t>Evidências da Etapa 2 do Método Safety ArtISt</t>
  </si>
  <si>
    <t>Favorável à Segurança?</t>
  </si>
  <si>
    <t>Detalhamento Técnico</t>
  </si>
  <si>
    <t>At e Sa (ID: At.Sa)</t>
  </si>
  <si>
    <t>Considerações Técnicas</t>
  </si>
  <si>
    <t>4.1</t>
  </si>
  <si>
    <t>Sim</t>
  </si>
  <si>
    <t>B</t>
  </si>
  <si>
    <t>Não foram detectados dados incompletos ou faltantes nas bases de dados produzidas por intermédio do gerador de base de dados.</t>
  </si>
  <si>
    <t>D.i</t>
  </si>
  <si>
    <t>H</t>
  </si>
  <si>
    <t>I</t>
  </si>
  <si>
    <t>4.2</t>
  </si>
  <si>
    <t>4.3</t>
  </si>
  <si>
    <t>4.4</t>
  </si>
  <si>
    <t>ID RSR</t>
  </si>
  <si>
    <t>A.ii
D.ii</t>
  </si>
  <si>
    <t>E
F
G</t>
  </si>
  <si>
    <t>4.5</t>
  </si>
  <si>
    <t>4.6</t>
  </si>
  <si>
    <t>4.7</t>
  </si>
  <si>
    <t>4.8</t>
  </si>
  <si>
    <t>4.9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</si>
  <si>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</si>
  <si>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</si>
  <si>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</si>
  <si>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</si>
  <si>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</si>
  <si>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</si>
  <si>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</si>
  <si>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</si>
  <si>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</si>
  <si>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</si>
  <si>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</si>
  <si>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</si>
  <si>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</si>
  <si>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</si>
  <si>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</si>
  <si>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</si>
  <si>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</si>
  <si>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</si>
  <si>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</si>
  <si>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</si>
  <si>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</si>
  <si>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</si>
  <si>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</si>
  <si>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</si>
  <si>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</si>
  <si>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</si>
  <si>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</si>
  <si>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</si>
  <si>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</si>
  <si>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</si>
  <si>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</si>
  <si>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</si>
  <si>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</si>
  <si>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</si>
  <si>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</si>
  <si>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</si>
  <si>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</si>
  <si>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</si>
  <si>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</si>
  <si>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</si>
  <si>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</si>
  <si>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</si>
  <si>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</si>
  <si>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</si>
  <si>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</si>
  <si>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</si>
  <si>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</si>
  <si>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</si>
  <si>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</si>
  <si>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</si>
  <si>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</si>
  <si>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</si>
  <si>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</si>
  <si>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Não há evidências produzidas na etapa 2 que integrem a argumentação de segurança do RSR.</t>
  </si>
  <si>
    <t>Há evidências favoráveis à segurança das ferramentas empregadas na análise do gerador de base de dados e de seus resultados.</t>
  </si>
  <si>
    <r>
      <t>Há evidência de quantidade restrita, mas estatisticamente relevante, sobre cenários de fronteira (</t>
    </r>
    <r>
      <rPr>
        <i/>
        <sz val="12"/>
        <color theme="1"/>
        <rFont val="Times New Roman"/>
        <family val="1"/>
      </rPr>
      <t>corner cases</t>
    </r>
    <r>
      <rPr>
        <sz val="12"/>
        <color theme="1"/>
        <rFont val="Times New Roman"/>
        <family val="1"/>
      </rPr>
      <t>) críticos em relação à segurança. A representatividade desses cenários pode ser aumentada mediante geração de outras bases de dados e filtrando-se, delas, apenas os registros de seus respectivos cenários de fronteira. Os casos de fronteira devem ser analisados detalhadamente na etapa 5 do método Safety ArtISt.</t>
    </r>
  </si>
  <si>
    <t xml:space="preserve">As incertezas de todas as variáveis envolvidas foram avaliadas e quantificadas:
a) Distâncias e velocidades com incertezas limitadas ao dobro das tolerâncias nominais definidas no Apêndice B;
b) Taxas de frenagem isentas de incertezas por serem consideradas valores de pior caso predefinidos pelos projetistas dos equipamentos considerados no Apêndice B;
c) Rótulos de indicação de frenagem com incertezas propagadas a partir das tolerâncias das distâncias e velocidades. Para os dados produzidos com auxílio do gerador de bases de dados, a incerteza é nula porque os cálculos são realizados partindo-se dos valores ideais (i.e., sem ruídos) de distância e velocidade. </t>
  </si>
  <si>
    <t>O gerador de base de dados foi verificado por meio de inspeção de código (estática e dinâmica) e de análise exaustiva de seus resultados por meio de ferramenta redundante (baseada em planilha do Microsoft Excel 2013). Em sua última versão (9), verifica-se que as informações de interesse (distância, velocidade, GEBR e indicação de frenagem) estão presentes, que os respectivos ruídos adicionados aos dados baseiam-se em sorteios aleatórios a partir das incertezas de equipamentos de hardware típicos (sensores de distância e velocidade) e que, por fim, não constam evidências de problemas que possam comprometer a segurança.</t>
  </si>
  <si>
    <t>A.i
A.ii</t>
  </si>
  <si>
    <t>Utilizando como referência os dados disponíveis no arquivo da verificação de segurança da última versão do gerador de base de dados, verificam-se as seguintes quantidades e proporções de registros com cada rótulo:
i. Arquivo “DatasetCheio - V&amp;V Rev. 9.xlsx” (trem com ocupação de 8 passageiros/m² e base de dados gerada sem sobreamostragem de saídas “1”):
•   51513 registros com rótulo 0 (89,924% dos 57285 registros);
•   5772 registros com rótulo 1 (10,076% dos 57285 registros).
ii. Arquivo “DatasetM1200 - V&amp;V Rev. 9.xlsx” (veículo com massa hipotética de apenas 1200kg e base de dados gerada sem sobreamostragem de saídas “1”):
•   51795 registros com rótulo 0 (90,416% dos 57285 registros);
•   5490 registros com rótulo 1 (9,584% dos 57285 registros).
iii. Arquivo “DatasetStratifiedEmpty - V&amp;V Rev. 9.xlsx” (trem sem passageiros e base de dados gerada com sobreamostragem de saídas “1” de tal forma que registros com saídas ‘0’ e ‘1’ representem 50% do total da base de dados):
•   28642 registros com rótulo 0 (49,999% dos 57285 registros);
•   28643 registros com rótulo 1 (50,001% dos 57285 registros).
Os resultados prévios indicam que, na ausência de uma proporção especificamente requisitada por meio da configuração do gerador da base de dados, há uma dominância de registros com rótulo 0 (sem aplicação de freio), visto que estes representam de oito a dez vezes o total de registros com rótulo 1 (com aplicação de freio) para configurações extremas de massa (trem com 8 passageiros/m² e veículo hipotético com 1200kg). Quando há uma proporção explícita para a estratificação da base de dados entre rótulos 0 e 1, tal relação é rigorosamente observada – considerando-se a ressalva de que, com bases de dados com quantidade ímpar de registros, há sempre um registro a mais de ‘1’ para que a proporção mínima de registros com esse rótulo seja atendida.
A representatividade dos cenários de rótulo 1 pode ser ajustada mediante geração de outras bases de dados e filtrando-se, delas, apenas os registros de interesse. Considera-se que tal pré-processamento adicional faz parte do processo de projeto detalhado e treinamento da IA e, portanto, deve ser inicialmente avaliado como parte das atividades de projeto (etapas 3 e 4 e atividade 5-B) e V&amp;V (etapas 5 e 6, exceto atividade 5-B) conforme conveniente. Nessa verificação, não se considera necessário avaliar a adequação dos dados, mas sim se o processo de junção de dados de bases de dados diferentes foi efetuado corretamente (i.e., sem perda de integridade dos dados).</t>
  </si>
  <si>
    <t>Conforme especificado no Apêndice B do relatório técnico do Estudo de Caso 4, as incertezas associadas às medidas de distância estão associadas aos módulos LDS30A e RF601 da Astech GmbH e contemplam até duas vezes o desvio típico das medidas geradas pelos dispositivos. Verificou-se que o gerador de bases de dados incorpora tais incertezas de forma adequada aos registros por ele produzidos.</t>
  </si>
  <si>
    <t>Verificou-se que as medidas de distância produzidas pelo gerador de bases de dados baseiam-se em valores situados no intervalo [0m; 2000m]. A única possibilidade de uma medida de distância situar-se fora desse intervalo ocorre quando um desvio positivo, decorrente das tolerâncias associadas ao sensor de distância simulado para as medidas, for sorteado e acrescido ao valor base (não ruidoso) de um registro.
Como o máximo desvio aleatoriamente sorteado é igual a 1,67m (ver considerações técnicas sobre o RSR 4.9), avalia-se que as distâncias das bases de dados produzidas pertencerão ao intervalo [0m; 2001,67m]. O alargamento do limite superior do intervalo de distâncias em 1,67m não é considerado crítico em relação à segurança exatamente por refletir apenas potenciais incertezas de um sensor de distância na aferição da medida verdadeiramente correta até dado obstáculo - esta última, por sua vez, confinada ao intervalo [0m; 2000m].</t>
  </si>
  <si>
    <t>Conforme especificado no Apêndice B do relatório técnico do Estudo de Caso 4, as incertezas associadas às medidas de velocidade estão associadas a equipamentos embarcados nos trens da Frota F - Alstom do Metrô-SP. Verificou-se que o gerador de bases de dados incorpora tais incertezas de forma adequada aos registros por ele produzidos.</t>
  </si>
  <si>
    <t>Verificou-se que as GEBRs consideradas pelo gerador de bases de dados baseiam-se nos cinco valores especificados no requisito: 1,395 m/s², 1,1625m/s², 0,93m/s², 0,78m/s² e 0,65m/s². Os cinco valores constam no Apêndice B do relatório técnico e associam-se às especificações  dos trens da Frota F-Alstom do Metrô-SP nas seguintes condições operacionais, respectivamente: funcionamento normal, presença de uma falha de freio, presença de duas falhas de freio, operação normal em baixa aderência e presença de uma falha de freio em baixa aderência.</t>
  </si>
  <si>
    <t>Verificou-se que as classificações acerca da aplicação de freios para cada registro (distância, velocidade, GEBR) contém rótulo '0' quando não há aplicação de freios e '1' caso contrário.</t>
  </si>
  <si>
    <t>Verificou-se que as bases de dados estão organizadas em registros com tuplas (distância, velocidade, GEBR, classificação para aplicação de freios).</t>
  </si>
  <si>
    <r>
      <t>Foi estabelecida uma estratégia de uso de bases de dados produzidas com auxílio do gerador de bases de dados detalhado na subatividade 2-A.ii (seção 4.2.1.2) com os seguintes passos:
a) Validação cruzada com bases de dados rearranjadas de forma pseudoaleatória e particionadas em 10 grupos (</t>
    </r>
    <r>
      <rPr>
        <i/>
        <sz val="12"/>
        <color theme="1"/>
        <rFont val="Times New Roman"/>
        <family val="1"/>
      </rPr>
      <t>10-fold cross-validation</t>
    </r>
    <r>
      <rPr>
        <sz val="12"/>
        <color theme="1"/>
        <rFont val="Times New Roman"/>
        <family val="1"/>
      </rPr>
      <t>), cada um dos quais gerados com estratificação proporcional à distribuição dos rótulos 0 e 1. Cada base de dados utilizada para fins de validação cruzada possui proporções de distribuição de rótulos 0 e 1 definida em função do objetivo principal do classificador a ser produzido;
b) Testes de partições unitárias (</t>
    </r>
    <r>
      <rPr>
        <i/>
        <sz val="12"/>
        <color theme="1"/>
        <rFont val="Times New Roman"/>
        <family val="1"/>
      </rPr>
      <t>holdout tests</t>
    </r>
    <r>
      <rPr>
        <sz val="12"/>
        <color theme="1"/>
        <rFont val="Times New Roman"/>
        <family val="1"/>
      </rPr>
      <t>) conduzidos utilizando bases de dados distintas das empregadas na validação cruzada: pelo menos três bases de dados ruidosas (i.e., com incertezas de distâncias e velocidades) distintas entre si, uma base de dados com distâncias e velocidades ideais (i.e., sem ruídos), extratos de todas as bases de dados ruidosas que contemplem os seus respectivos cenários de fronteira ;
c) Criação de 10 bases de dados distintas para as finalidades dos itens "a)" e "b)".
Por meio dessa abordagem, é prevista a criação de classificadores que permitam, de forma integrada, maximizar decisões corretas de aplicação de freios e, ao mesmo tempo, evitar aplicações excessivas de freio quando desnecessário.</t>
    </r>
  </si>
  <si>
    <t>A.i
A.ii
I</t>
  </si>
  <si>
    <t>Evidências da Etapa 3 do Método Safety ArtISt</t>
  </si>
  <si>
    <t>Ver comentários relacionados aos RSRs 4.1 a 4.61.</t>
  </si>
  <si>
    <t>Ver comentários relacionados aos RSRs 4.1 a 4.61 mantidos como aplicáveis para o estudo de caso.</t>
  </si>
  <si>
    <t>RSR não aplicável ao desenvolvimento detalhado do estudo de caso com base em decisões de viabilidade técnica dos modelos base de IA selecionados após projeto preliminar.</t>
  </si>
  <si>
    <t>A</t>
  </si>
  <si>
    <t xml:space="preserve">As especificações de instalação, uso e configuração das ferramentas selecionadas para a realização do projeto, em suas três fases, visam assegurar, entre outros aspectos, que a leitura da indicação de validade dos dados de entrada ocorrerá de forma aderente ao projeto detalhado na atividade 3-A. </t>
  </si>
  <si>
    <t>Na "fase 1" do projeto, é prevista a realização de validação cruzada para exercitar instâncias de IA candidatas à implementação do sistema de controle de frenagem. O conjunto de hiperparâmetros / hiperfunções exercitado é determinado de acordo com a categoria do modelo base de IA, conforme especificado nos respectivos RSRs correlatos ao tema.</t>
  </si>
  <si>
    <t xml:space="preserve">As especificações de instalação, uso e configuração das ferramentas selecionadas para a realização do projeto, em suas três fases, visam assegurar, entre outros aspectos, que a validação cruzada das potenciais instâncias de IA que compõem o sistema de controle de frenagem ocorrerá de forma aderente ao projeto detalhado na atividade 3-A. </t>
  </si>
  <si>
    <t>As especificações de instalação, uso e configuração das ferramentas selecionadas para a realização do projeto, em suas três fases, visam assegurar, entre outros aspectos, que eventuais mecanismos de tolerância a falhas incorporados ao sistema de controle de frenagem não sejam removidos do projeto devido ao uso de otimizações em quaisquer das três fases de projeto.</t>
  </si>
  <si>
    <r>
      <t xml:space="preserve">A depender das necessidades de projeto, incluindo eventuais ajustes para adequação do projeto a práticas de tolerância a falhas, os modelos base de IA e suas instâncias podem requerer, na versão destinada a PLDs, adaptações manuais de código para conferir maior robustez por meio da aderência às práticas identificadas na subatividade 3-D.i. Caso tais alterações sejam efetuadas, também se deve assegurar que os modelos base e as instâncias de IA afetadas por essas mudanças mantenham o mesmo comportamento de seus projetos iniciais, observados desde a versão de software criada com auxílio da biblioteca </t>
    </r>
    <r>
      <rPr>
        <i/>
        <sz val="12"/>
        <color theme="1"/>
        <rFont val="Times New Roman"/>
        <family val="1"/>
      </rPr>
      <t>scikit-learn</t>
    </r>
    <r>
      <rPr>
        <sz val="12"/>
        <color theme="1"/>
        <rFont val="Times New Roman"/>
        <family val="1"/>
      </rPr>
      <t>.</t>
    </r>
  </si>
  <si>
    <t>D-i</t>
  </si>
  <si>
    <t>Nos desenvolvimentos realizados para o presente estudo de caso em VHDL, adotou-se como referência o uso das técnicas de programação defensiva que constam na lista de verificação do Apêndice C. Essa lista de verificação foi construída a partir de técnicas apresentadas por uma equipe de usuários da norma RTCA DO-254:2000 liderada por Lange (2010) e aprimorada por Silva Neto et al. (2017).</t>
  </si>
  <si>
    <t>D-.ii</t>
  </si>
  <si>
    <t>Apesar da não necessidade de técnicas de programação defensiva no desenvolvimento de software devido ao fato de estes serem produtos intermediários do projeto e executados por períodos de tempo curto e em ambiente controlado, avalia-se que as seguintes ações são suficientes para se garantir a ausência de impacto de falhas aleatórias nos produtos decorrentes do projeto de software crítico em relação à segurança, contemplado nas fases 1 e 2 do projeto:
a) Durante as atividades exclusivamente relacionadas à validação cruzada e à otimização das instâncias de IA, os softwares podem ser executados de forma redundante em um ambiente de desenvolvimento alternativo e comparados. Se houver coincidência entre os resultados das múltiplas execuções (exceto para partes potencialmente envolvendo sorteios pseudoaleatórios com sementes distintas), avalia-se ser improvável que uma mesma falha aleatória de hardware tenha afetado da mesma maneira as múltiplas execuções realizadas, o que permitiria atestar a integridade das instâncias de IA geradas em software;
b) Durante as atividades de HLS, avalia-se se os resultados produzidos por ela são coincidentes com os obtidos, no item prévio, para as instâncias de IA geradas em software. Caso haja coincidência plena entre os resultados gerados, sobretudo se diferentes ferramentas de simulação de hardware forem utilizadas (por exemplo, Intel ModelSim e AMD / Xilinx Vivado) em ambientes de desenvolvimento distintos, avalia-se ser improvável que uma mesma falha aleatória de hardware tenha afetado da mesma maneira os dois fluxos distintos de processamento, o que permitiria atestar a integridade das instâncias de IA geradas pela HLS.</t>
  </si>
  <si>
    <t>Não há evidências produzidas na etapa 3 que integrem a argumentação de segurança do RSR.</t>
  </si>
  <si>
    <t>As arquiteturas correspondentes às três fases do projeto foram concebidas de tal forma a se considerar que a saída do sistema de controle de frenagem tenha como estado seguro o nível lógico '1', que indica aplicação de freios.</t>
  </si>
  <si>
    <t>As especificações de instalação, uso e configuração das ferramentas selecionadas para a realização do projeto, em suas três fases, visam assegurar, entre outros aspectos, a integridade do processamento do estado seguro da saída do sistema de controle de frenagem conforme especificado na atividade 3-A.</t>
  </si>
  <si>
    <t>Na "fase 1" do projeto (desenvolvimento de software), é previsto que as instâncias de IA incorporadas ao projeto do sistema de controle de frenagem sejam aquelas que maximizem as respectivas métricas de desempenho estabelecidas como relevantes para ela. Dessa forma, os hiperparâmetros selecionados para cada instância de IA correspondem aos valores potencialmente ótimos selecionados em função da finalidade atribuída à instância de IA dentro do contexto do sistema de controle de frenagem.</t>
  </si>
  <si>
    <t>Avalia-se ser necessário realizar ajustes manuais nos modelos base de IA (e em suas instâncias) em função das necessidades e restrições impostas pelo Conifer para a síntese de florestas aleatórias a partir de árvores de decisão geradas individualmente e que possuem profundidades diversas. Dessa forma, deve-se assegurar que as transcrições dos modelos base (árvores de decisão para florestas aleatórias) e das respectivas instâncias (atributos otimizados por validação cruzada) sejam apropriadamente realizadas.</t>
  </si>
  <si>
    <t xml:space="preserve">Na "fase 1" do projeto (desenvolvimento de software), é previsto que as instâncias de IA incorporadas ao projeto do sistema de controle de frenagem sejam aquelas que maximizem as respectivas métricas de desempenho estabelecidas como relevantes para ela. Dessa forma, os hiperparâmetros selecionados para cada instância de IA correspondem aos valores potencialmente ótimos selecionados em função da finalidade atribuída à instância de IA dentro do contexto do sistema de controle de frenagem - indicando, portanto, que cada árvore é exercitada individualmente.
Na "fase 2" do projeto (HLS), cada árvore é individualmente pré-processada e submetida ao processo de síntese de alto nível, de tal forma a gerar uma ou mais florestas aleatórias com um subconjunto convenientemente escolhido de árvores de decisão.
Por fim, na "fase 3" do projeto (desenvolvimento em hardware), a arquitetura prevista prevê ao menos duas florestas aleatórias independentes, alocadas, respectivamente, aos componentes "FPGA_1" e "FPGA_2". </t>
  </si>
  <si>
    <t>As especificações de instalação, uso e configuração das ferramentas selecionadas para a realização do projeto, em suas três fases, visam assegurar, entre outros aspectos, a integridade do processamento da saída do sistema de controle de frenagem conforme especificado na atividade 3-A.</t>
  </si>
  <si>
    <t xml:space="preserve">As especificações de instalação, uso e configuração das ferramentas selecionadas para a realização do projeto, em suas três fases, visam assegurar, entre outros aspectos, que a validação cruzada, a seleção de hiperparâmetros ótimos, a HLS e a alocação de árvores de decisão a florestas aleatórias distintas ocorrerão de forma aderente ao projeto detalhado na atividade 3-A. </t>
  </si>
  <si>
    <t xml:space="preserve">As especificações de instalação, uso e configuração das ferramentas selecionadas para a realização do projeto, em suas três fases, visam assegurar, entre outros aspectos, que a validação cruzada e a seleção de hiperparâmetros ótimos ocorrerão de forma aderente ao projeto detalhado na atividade 3-A. </t>
  </si>
  <si>
    <t xml:space="preserve">As especificações de instalação, uso e configuração das ferramentas selecionadas para a realização do projeto, em suas três fases, visam assegurar, entre outros aspectos, que a leitura e o pré-processamento dos dados de entrada ocorrerão de forma aderente ao projeto detalhado na atividade 3-A. </t>
  </si>
  <si>
    <t>Na "fase 1" do projeto (desenvolvimento de software), é previsto que as instâncias de IA incorporadas ao projeto do sistema de controle de frenagem sejam aquelas que maximizem as respectivas métricas de desempenho estabelecidas como relevantes para ela. Dessa forma, os hiperparâmetros selecionados para cada instância de IA correspondem aos valores potencialmente ótimos selecionados em função da finalidade atribuída à instância de IA dentro do contexto do sistema de controle de frenagem - indicando, portanto, que cada árvore é exercitada individualmente.
Na "fase 2" do projeto (HLS), cada árvore é individualmente pré-processada e submetida ao processo de síntese de alto nível, de tal forma a gerar uma ou mais florestas aleatórias com um subconjunto convenientemente escolhido de árvores de decisão.</t>
  </si>
  <si>
    <t>Na "fase 1" do projeto (desenvolvimento em software), é previsto um módulo de pré-processamento da base de dados de entrada (pre-processing) antes da validação cruzada e dos testes que visam selecionar instâncias de IA candidatas à implementação do sistema de controle de frenagem. Ademais, cada instância de IA recebe os dados de entrada previstos para o sistema de controle de frenagem, correspondentes à tupla (distância [m], velocidade [m/s], desaceleração [m/s²]).
Na "fase 2" do projeto (HLS), os produtos da "fase 1" são convertidos em descrições de hardware (em HDL) de tal forma que a leitura das entradas siga a mesma especificação do software que a origina: aquisição dos dados por meio de tuplas (distância [m], velocidade [m/s], desaceleração [m/s²]).
Na "fase 3" do projeto (desenvolvimento em hardware), reforça-se que cada instância de IA tem acesso aos dados de entrada por meio de tuplas (distância [m], velocidade [m/s], desaceleração [m/s²]).</t>
  </si>
  <si>
    <t>Na arquitetura de hardware, definida na "fase 3" do projeto, especifica-se que as entradas devem ser adquiridas apenas quando o sinal "input_valid" estiver ativo em nível lógico '1'. Nessas condições, considera-se que as tuplas (distância [m], velocidade [m/s], desaceleração [m/s²]) estão suficientemente estáveis para serem adquiridas e processadas pelos elementos que constituem o sistema projetado.
Analogamente, cada componente do sistema também produz sinalizações de validade de suas saídas imediatamente após o processamento das respectivas entradas a fim de comunicar a componentes posteriores do fluxo de processamento do sistema de controle de frenagem que prossigam com o tratamento das últimas entradas estáveis.</t>
  </si>
  <si>
    <t>Na arquitetura de hardware, definida na "fase 3" do projeto, especifica-se que as entradas do sistema de controle são baseadas em tuplas (distância [m], velocidade [m/s], desaceleração [m/s²]), cujos elementos são fornecidos por meio de entradas paralelas e condicionadas à indicação de estabilidade prevista pelo sinal "input_valid".
Para a validação cruzada, prevista na "fase 1" do projeto, as entradas incluem a tupla previamente mencionada e as classificações acerca da aplicação de freios nas condições correspondentes aos respectivos dados. Nessa situação, a categoria '0' indica a ausência de necessidade de aplicação de freios, e a categoria '1' sinaliza a necessidade de os freios serem acionados.</t>
  </si>
  <si>
    <t>Na "fase 1" do projeto (desenvolvimento de software), é previsto que cada árvore de decisão selecionada por meio de validação cruzada possa ter sua estrutura interna acessível por meio de diagramas e parametrizações numéricas que indiquem, para cada nó decisório, a ponderação das entradas e o valor correspondente à sua saída (i.e., indicação de frenagem). Dessa forma, é possível realizar uma análise formal de segurança que permita mapear, dentro dos domínios de cada elemento da tupla de entradas (distância, velocidade, desaceleração), como as saídas de indicação de frenagem são geradas para cada árvore de decisão.
Na "fase 2" (HLS) e na "fase 3" (desenvolvimento em hardware), é possível avaliar se os domínios analisados na fase 1 mantêm-se verdadeiros por meio da verificação de duas características: (i.) a consistência das ponderações das entradas de cada nó decisório entre as implementações de software (original) e hardware (gerado por HLS, com eventual processamento adicional para fins de segurança) e (ii.) o impacto da precisão de ponto fixo (inteira e decimal) utilizada, na implementação de hardware, para representar os respectivos valores em ponto flutuante empregados na implementação em software.
As análises prévias devem ser realizadas dentro do escopo das etapas 4 a 6 do método Safety ArtISt.</t>
  </si>
  <si>
    <t>Na "fase 1" do projeto (desenvolvimento de software), é previsto que cada árvore de decisão selecionada por meio de validação cruzada possa ter sua estrutura interna acessível por meio de diagramas e parametrizações numéricas que indiquem, para cada nó decisório, a ponderação das entradas e o valor correspondente à sua saída (i.e., indicação de frenagem). Dessa forma, é possível realizar uma análise formal de segurança que permita mapear, dentro dos domínios de cada elemento da tupla de entradas (distância, velocidade, desaceleração), como as saídas de indicação de frenagem são geradas para cada árvore de decisão. Consequentemente, o comportamento de cada floresta aleatória produzida pelo agrupamento de um subconjunto das árvores de decisão geradas também pode ser compreendido por meio da sobreposição das partições espaciais com cada indicação de frenagem e das respectivas probabilidades das classificações para dada tupla de entrada (distância, velocidade, desaceleração).
Na "fase 2" (HLS) e na "fase 3" (desenvolvimento em hardware), é possível avaliar se os domínios analisados na fase 1 mantêm-se verdadeiros por meio da verificação de duas características: (i.) a consistência das ponderações das entradas de cada nó decisório entre as implementações de software (original) e hardware (gerado por HLS, com eventual processamento adicional para fins de segurança) e (ii.) o impacto da precisão de ponto fixo (inteira e decimal) utilizada, na implementação de hardware, para representar os respectivos valores em ponto flutuante empregados na implementação em software.
As análises prévias devem ser realizadas dentro do escopo das etapas 4 a 6 do método Safety ArtISt.</t>
  </si>
  <si>
    <t xml:space="preserve">As especificações de instalação, uso e configuração das ferramentas selecionadas para a realização do projeto, em suas três fases, visam assegurar, entre outros aspectos, que a validação cruzada, a seleção de hiperparâmetros ótimos, a HLS, a alocação de árvores de decisão a florestas aleatórias distintas e o desenvolvimento das programações finais dos PLDs ocorrerão de forma aderente ao projeto detalhado na atividade 3-A. </t>
  </si>
  <si>
    <r>
      <t>As especificações de instalação, uso e configuração das ferramentas selecionadas para a realização do projeto, em suas três fases, visam assegurar, entre outros aspectos, que o projeto do componente "</t>
    </r>
    <r>
      <rPr>
        <i/>
        <sz val="12"/>
        <color theme="1"/>
        <rFont val="Times New Roman"/>
        <family val="1"/>
      </rPr>
      <t>voting</t>
    </r>
    <r>
      <rPr>
        <sz val="12"/>
        <color theme="1"/>
        <rFont val="Times New Roman"/>
        <family val="1"/>
      </rPr>
      <t>" e sua interligação aos demais componentes da arquitetura de hardware ocorrerá de forma aderente à especificação detalhada na atividade 3-A.</t>
    </r>
  </si>
  <si>
    <r>
      <t>A arquitetura de hardware do componente "</t>
    </r>
    <r>
      <rPr>
        <i/>
        <sz val="12"/>
        <color theme="1"/>
        <rFont val="Times New Roman"/>
        <family val="1"/>
      </rPr>
      <t>voting</t>
    </r>
    <r>
      <rPr>
        <sz val="12"/>
        <color theme="1"/>
        <rFont val="Times New Roman"/>
        <family val="1"/>
      </rPr>
      <t>" prevê que as saídas do sistema de controle de frenagem sejam conduzidas ao seu estado seguro ('1', com indicação de frenagem) caso haja de perda de comunicação com pelo menos um dos conjuntos de instâncias de IA críticas em relação à segurança por um período de tempo superior a uma quantidade '</t>
    </r>
    <r>
      <rPr>
        <i/>
        <sz val="12"/>
        <color theme="1"/>
        <rFont val="Times New Roman"/>
        <family val="1"/>
      </rPr>
      <t>loss_comm</t>
    </r>
    <r>
      <rPr>
        <sz val="12"/>
        <color theme="1"/>
        <rFont val="Times New Roman"/>
        <family val="1"/>
      </rPr>
      <t>' ciclos de seu sinal de relógio (</t>
    </r>
    <r>
      <rPr>
        <i/>
        <sz val="12"/>
        <color theme="1"/>
        <rFont val="Times New Roman"/>
        <family val="1"/>
      </rPr>
      <t>clk_voting</t>
    </r>
    <r>
      <rPr>
        <sz val="12"/>
        <color theme="1"/>
        <rFont val="Times New Roman"/>
        <family val="1"/>
      </rPr>
      <t>).</t>
    </r>
  </si>
  <si>
    <r>
      <t>Na "fase 3" do projeto (desenvolvimento em hardware), a arquitetura de hardware apresentada prevê que as florestas aleatórias sejam alocadas a PLDs diferentes, rotulados como "FPGA_1" e "FPGA_2", e que o componente "</t>
    </r>
    <r>
      <rPr>
        <i/>
        <sz val="12"/>
        <color theme="1"/>
        <rFont val="Times New Roman"/>
        <family val="1"/>
      </rPr>
      <t>voting</t>
    </r>
    <r>
      <rPr>
        <sz val="12"/>
        <color theme="1"/>
        <rFont val="Times New Roman"/>
        <family val="1"/>
      </rPr>
      <t>" seja externo a ambos (i.e., baseado em outro PLD ou, até mesmo, em uma outra categoria de dispositivo de hardware.</t>
    </r>
  </si>
  <si>
    <t>RSR não aplicável ao desenvolvimento detalhado do estudo de caso porque, com base na arquitetura de hardware apresentada na "fase 3" do projeto (desenvolvimento em hardware), mais de uma floresta aleatória é utilizada no projeto.</t>
  </si>
  <si>
    <t>If at least one random forest is used in the design of the supervised learning-based braking system, the final decision-making of each random forest shall stem from the weighting of its members' braking output probabilities.</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</si>
  <si>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random forest is used in the design of the supervised learning-based braking system, its design shall be conceived as follows: (i.) each of its decision trees shall be individually exercised (following their own safety requirements), and (ii.) the random forest shall join trees in such a way to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random forest explainability shall be based on the joint explainability of its decision trees.
9) It shall be ensured that, if at least one random forest is used in the design of the supervised learning-based braking system, all its decision trees, and only they, are properly set up (i.e., instantiated with the proper hyperparameters and trained with the adequate training datasets). More than one dataset, with different partitioning and/or braking classification stratification schemes, might be needed for proper balance between performance and safety.
10) If at least one random forest is used in the design of the supervised learning-based braking system, the final decision-making of each random forest shall stem from the weighting of its members' braking output probabilities.
11) The different members of the random forest, as well as the unweighted output voter, shall be allocated into different hardware elements (e.g., different PLDs) if a single random forest is used in the final design.
12) If more than a single random forest or ensemble is used in the design of the supervised learning-based braking system (e.g., ensemble of random forests, more than one ensemble of AI elements), the overall output shall stem from a majority voter of the members' outputs, in such a way that a tie shall favor braking.
13) If more than a single random forest or ensemble is used in the design of the supervised learning-based braking system (e.g., ensemble of random forests, more than one ensemble of AI elements) each ensemble and the majority voter shall be allocated into a different hardware element (e.g., each ensemble allocated to one PLD).
14) If more than a single PLD is utilized, each shall have its own independent input control signals (e.g., clock and reset) and share the same safe input tuples (distance, speed, GEBR) along with the input validity signal.</t>
  </si>
  <si>
    <t>If at least one ensemble is used in the design of the supervised learning-based braking system, the final decision-making of each ensemble shall stem from the weighting of its members' braking output probabilities.</t>
  </si>
  <si>
    <t>1) The design of the supervised learning-based braking system shall take into account cross-validation to assess different AI approaches and the fine-tuning of the applicable hyperparameters / hyperfunctions.
2) During the cross-validation of any AI instance, all the applicable hyperparamters / hyperfunctions shall be assessed as per their respective plausible domains.
3) Each trained AI instance shall be set to the optimum hyperparameters obtained in its cross-validation.
4) If at least one ensemble is used in the design of the supervised learning-based braking system, its design shall be conceived as follows: (i.) each of its members shall be individually exercised (following their own safety requirements), and (ii.) the ensemble shall join elements in such a way to provide sufficient performance and allow PLD synthesis and explainability.
5) The overall performance of the supervised learning-based braking shall be assessed with the primary goal of maximizing recall whilst not compromising precision, given the input domains of the input variables (distance, speed, GEBR).
6) The design of the supervised learning-based braking system shall take into account fault tolerance means to deal with improper inputs and random hardware faults.
7) Whenever a fault is detected, the braking system shall be designed in such a way that brakes are applied even when not necessary.
8) The ensemble explainability shall be based on the joint explainability of its members.
9) It shall be ensured that, if at least one ensemble is used in the design of the supervised learning-based braking system, all its members, and only they, are properly set up (i.e., instantiated with the proper hyperparameters and trained with the adequate training datasets). More than one dataset, with different partitioning and/or braking classification stratification schemes, might be needed for proper balance between performance and safety.
10) If at least one ensemble is used in the design of the supervised learning-based braking system, the final decision-making of each ensemble shall stem from the weighting of its members' braking output probabilities.
11) The different members of the ensemble, as well as the unweighted output voter, shall be allocated into different hardware elements (e.g., different PLDs) if a single random forest is used in the final design.
12) If more than a single random forest or ensemble is used in the design of the supervised learning-based braking system (e.g., ensemble of random forests, more than one ensemble of AI elements), the overall output shall stem from a majority voter of the members' outputs, in such a way that a tie shall favor braking.
13) If more than a single random forest or ensemble is used in the design of the supervised learning-based braking system (e.g., ensemble of random forests, more than one ensemble of AI elements) each ensemble and the majority voter shall be allocated into a different hardware element (e.g., each ensemble allocated to one PLD).
14) If more than a single PLD is utilized, each shall have its own independent input control signals (e.g., clock and reset) and share the same safe input tuples (distance, speed, GEBR) along with the input validity signal.</t>
  </si>
  <si>
    <t>Na "fase 2" do projeto (HLS), é previsto que a combinação de um conjunto de árvores de decisão em uma floresta aleatória seja realizado de tal forma que as probabilidades da saída de classificação de frenagem de cada árvore sejam ponderadas ao se calcular a probabilidade global da classificação de frenagem da floresta aleatória. A adequação desse processo pode ser verificado seguindo-se as diretrizes de explicabilidade das árvores de decisão, mapeadas no RSR4.43.</t>
  </si>
  <si>
    <r>
      <t>Na "fase 3" do projeto (desenvolvimento em hardware), é prevista a existência do componente "</t>
    </r>
    <r>
      <rPr>
        <i/>
        <sz val="12"/>
        <color theme="1"/>
        <rFont val="Times New Roman"/>
        <family val="1"/>
      </rPr>
      <t>voting</t>
    </r>
    <r>
      <rPr>
        <sz val="12"/>
        <color theme="1"/>
        <rFont val="Times New Roman"/>
        <family val="1"/>
      </rPr>
      <t>", que combina as probabilidades das saídas de cada floresta aleatória e produz, a partir dessa combinação, a decisão final acerca da frenagem do veículo. Na especificação do componente "</t>
    </r>
    <r>
      <rPr>
        <i/>
        <sz val="12"/>
        <color theme="1"/>
        <rFont val="Times New Roman"/>
        <family val="1"/>
      </rPr>
      <t>voting</t>
    </r>
    <r>
      <rPr>
        <sz val="12"/>
        <color theme="1"/>
        <rFont val="Times New Roman"/>
        <family val="1"/>
      </rPr>
      <t>", eventuais empates entre as florestas aleatórias devem levar a uma decisão que priorize a segurança (aplicação de freios).</t>
    </r>
  </si>
  <si>
    <r>
      <t xml:space="preserve">Assume-se a premissa de que haja um mecanismo de </t>
    </r>
    <r>
      <rPr>
        <i/>
        <sz val="12"/>
        <color theme="1"/>
        <rFont val="Times New Roman"/>
        <family val="1"/>
      </rPr>
      <t>watchdog</t>
    </r>
    <r>
      <rPr>
        <sz val="12"/>
        <color theme="1"/>
        <rFont val="Times New Roman"/>
        <family val="1"/>
      </rPr>
      <t xml:space="preserve"> intrinsecamente seguro que permita, de forma externa aos componentes FPGA_1, FPGA_2 e </t>
    </r>
    <r>
      <rPr>
        <i/>
        <sz val="12"/>
        <color theme="1"/>
        <rFont val="Times New Roman"/>
        <family val="1"/>
      </rPr>
      <t>voting</t>
    </r>
    <r>
      <rPr>
        <sz val="12"/>
        <color theme="1"/>
        <rFont val="Times New Roman"/>
        <family val="1"/>
      </rPr>
      <t xml:space="preserve">, monitorar a integridade do sinal de relógio </t>
    </r>
    <r>
      <rPr>
        <i/>
        <sz val="12"/>
        <color theme="1"/>
        <rFont val="Times New Roman"/>
        <family val="1"/>
      </rPr>
      <t>clk_voting</t>
    </r>
    <r>
      <rPr>
        <sz val="12"/>
        <color theme="1"/>
        <rFont val="Times New Roman"/>
        <family val="1"/>
      </rPr>
      <t xml:space="preserve"> e gerar saídas seguras. Apenas na presença do referido </t>
    </r>
    <r>
      <rPr>
        <i/>
        <sz val="12"/>
        <color theme="1"/>
        <rFont val="Times New Roman"/>
        <family val="1"/>
      </rPr>
      <t>watchdog</t>
    </r>
    <r>
      <rPr>
        <sz val="12"/>
        <color theme="1"/>
        <rFont val="Times New Roman"/>
        <family val="1"/>
      </rPr>
      <t xml:space="preserve"> externo é que uma falha decorrente da perda do sinal </t>
    </r>
    <r>
      <rPr>
        <i/>
        <sz val="12"/>
        <color theme="1"/>
        <rFont val="Times New Roman"/>
        <family val="1"/>
      </rPr>
      <t>clk_voting</t>
    </r>
    <r>
      <rPr>
        <sz val="12"/>
        <color theme="1"/>
        <rFont val="Times New Roman"/>
        <family val="1"/>
      </rPr>
      <t xml:space="preserve"> pode ser mitigada.</t>
    </r>
  </si>
  <si>
    <r>
      <t>Durante a validação cruzada prevista na "fase 1" do projeto (desenvolvimento de software), a interface "</t>
    </r>
    <r>
      <rPr>
        <i/>
        <sz val="12"/>
        <color theme="1"/>
        <rFont val="Times New Roman"/>
        <family val="1"/>
      </rPr>
      <t>optimization_performance_metrics</t>
    </r>
    <r>
      <rPr>
        <sz val="12"/>
        <color theme="1"/>
        <rFont val="Times New Roman"/>
        <family val="1"/>
      </rPr>
      <t>" define que as métricas a serem avaliadas contemplam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Entre elas, destaca-se que a revocação deve ser maximizada por dar ênfase aos falsos negativos  - ou seja, quando o veículo deveria acionar os freios, mas não os aciona - e que a precisão não deve ser sacrificada porque ela também é importante para evitar situações insegurar de múltiplas aplicações espúrias de freios.</t>
    </r>
  </si>
  <si>
    <r>
      <t>Durante a validação cruzada prevista na "fase 1" do projeto (desenvolvimento de software), a interface "</t>
    </r>
    <r>
      <rPr>
        <i/>
        <sz val="12"/>
        <color theme="1"/>
        <rFont val="Times New Roman"/>
        <family val="1"/>
      </rPr>
      <t>optimization_performance_metrics</t>
    </r>
    <r>
      <rPr>
        <sz val="12"/>
        <color theme="1"/>
        <rFont val="Times New Roman"/>
        <family val="1"/>
      </rPr>
      <t>" define que as métricas a serem avaliadas contemplam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xml:space="preserve">). Entre elas, destaca-se que a revocação deve ser maximizada por dar ênfase aos falsos negativos  - ou seja, quando o veículo deveria acionar os freios, mas não os aciona - e que a precisão não deve ser sacrificada porque ela também é importante para evitar situações insegurar de múltiplas aplicações espúrias de freios.
Na "fase 2" (HLS) e na "fase 3" (desenvolvimento em hardware), é possível avaliar se as métricas de desempenho mantêm-se inalteradas por meio da verificação de duas características em testes de </t>
    </r>
    <r>
      <rPr>
        <i/>
        <sz val="12"/>
        <color theme="1"/>
        <rFont val="Times New Roman"/>
        <family val="1"/>
      </rPr>
      <t>holdout</t>
    </r>
    <r>
      <rPr>
        <sz val="12"/>
        <color theme="1"/>
        <rFont val="Times New Roman"/>
        <family val="1"/>
      </rPr>
      <t xml:space="preserve"> análogos aos realizados na "fase 1" (desenvolvimento de software): (i.) a consistência das ponderações das entradas de cada nó decisório entre as implementações de software (original) e hardware (gerado por HLS, com eventual processamento adicional para fins de segurança) e (ii.) o impacto da precisão de ponto fixo (inteira e decimal) utilizada, na implementação de hardware, para representar os respectivos valores em ponto flutuante empregados na implementação em software.
As análises prévias devem ser realizadas dentro do escopo das etapas 4 a 6 do método Safety ArtISt.</t>
    </r>
  </si>
  <si>
    <r>
      <t xml:space="preserve">As especificações de instalação, uso e configuração das ferramentas selecionadas para a realização do projeto, em suas três fases, visam assegurar, entre outros aspectos, a integridade do processamento da validação cruzada, dos testes de </t>
    </r>
    <r>
      <rPr>
        <i/>
        <sz val="12"/>
        <color theme="1"/>
        <rFont val="Times New Roman"/>
        <family val="1"/>
      </rPr>
      <t xml:space="preserve">holdout </t>
    </r>
    <r>
      <rPr>
        <sz val="12"/>
        <color theme="1"/>
        <rFont val="Times New Roman"/>
        <family val="1"/>
      </rPr>
      <t>e das métricas de desempenho saída do sistema de controle de frenagem conforme especificado na atividade 3-A.</t>
    </r>
  </si>
  <si>
    <t>prob_ valid_mean</t>
  </si>
  <si>
    <t>Evidências da Etapa 4 do Método Safety ArtISt</t>
  </si>
  <si>
    <t>B
E</t>
  </si>
  <si>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exercitados para cada árvore de decisãoestão aderentes aos respectivos RSRs que os detalham e foram exercitados em todas as árvores de decisão avaliadas.</t>
    </r>
  </si>
  <si>
    <t>A
B</t>
  </si>
  <si>
    <r>
      <t>As árvores de decisão utilizadas no projeto foram projetadas seguindo-se a arquitetura definida na atividade 3-A.
O sinal de validade de entradas é automaticamente incorporado pelo Conifer ao código VHDL das árvores de decisão que compõem as florestas aleatórias produzidas.
Na entidade de votação ("</t>
    </r>
    <r>
      <rPr>
        <i/>
        <sz val="12"/>
        <color theme="1"/>
        <rFont val="Times New Roman"/>
        <family val="1"/>
      </rPr>
      <t>voting</t>
    </r>
    <r>
      <rPr>
        <sz val="12"/>
        <color theme="1"/>
        <rFont val="Times New Roman"/>
        <family val="1"/>
      </rPr>
      <t>"), concebida manualmente, também se incorporou um sinal de validade que leva à atualização das saídas do componente apenas quando pelo menos uma das florestas aleatórias a ele conectadas indicar, em resposta ao processamento de entradas válidas, que suas saídas também são válidas.</t>
    </r>
  </si>
  <si>
    <t>As árvores de decisão utilizadas no projeto foram projetadas seguindo-se a arquitetura definida na atividade 3-A.
No exemplo de árvore de decisão referenciado na atividade 4-E, evidencia-se que as entradas de interesse são representadas da seguinte forma no código VHDL de cada árvore de decisão que compõe as florestas aleatórias geradas por HLS:
X[0] representa a distância do veículo até o obstáculo à frente;
X[1] representa a velocidade do veículo;
X[2] representa a GEBR do veículo.</t>
  </si>
  <si>
    <r>
      <t>Tal qual especificado na arquitetura definida na atividade 3-A, o componente "</t>
    </r>
    <r>
      <rPr>
        <i/>
        <sz val="12"/>
        <color theme="1"/>
        <rFont val="Times New Roman"/>
        <family val="1"/>
      </rPr>
      <t>voting</t>
    </r>
    <r>
      <rPr>
        <sz val="12"/>
        <color theme="1"/>
        <rFont val="Times New Roman"/>
        <family val="1"/>
      </rPr>
      <t>" possui mecanismos que levam as saídas do sistema de controle de frenagem ao seu estado seguro ('1', com indicação de frenagem) caso haja de perda de comunicação com pelo menos um dos conjuntos de instâncias de IA críticas em relação à segurança por um período de tempo superior a uma quantidade '</t>
    </r>
    <r>
      <rPr>
        <i/>
        <sz val="12"/>
        <color theme="1"/>
        <rFont val="Times New Roman"/>
        <family val="1"/>
      </rPr>
      <t>loss_comm</t>
    </r>
    <r>
      <rPr>
        <sz val="12"/>
        <color theme="1"/>
        <rFont val="Times New Roman"/>
        <family val="1"/>
      </rPr>
      <t>' ciclos de seu sinal de relógio (</t>
    </r>
    <r>
      <rPr>
        <i/>
        <sz val="12"/>
        <color theme="1"/>
        <rFont val="Times New Roman"/>
        <family val="1"/>
      </rPr>
      <t>clk_voting</t>
    </r>
    <r>
      <rPr>
        <sz val="12"/>
        <color theme="1"/>
        <rFont val="Times New Roman"/>
        <family val="1"/>
      </rPr>
      <t>).</t>
    </r>
  </si>
  <si>
    <t>A
B
E</t>
  </si>
  <si>
    <r>
      <t>Tal qual estabelecido na subatividade 3-D.ii, o processo de desenvolvimento foi executado contemplando as seguintes ações:
a) Durante as atividades exclusivamente relacionadas à validação cruzada e à otimização das instâncias de IA, os softwares foram  executados de forma redundante em um ambiente de desenvolvimento alternativo ao definido na atividade 3-B, e os resultados obtidos foram comparados. Tal comparação atestou a coincidência de resultados para os elementos que não envolvem sorteios pseudoaleatórios (por exemplo, mecanismos de busca em grade (</t>
    </r>
    <r>
      <rPr>
        <i/>
        <sz val="12"/>
        <color theme="1"/>
        <rFont val="Times New Roman"/>
        <family val="1"/>
      </rPr>
      <t>grid search</t>
    </r>
    <r>
      <rPr>
        <sz val="12"/>
        <color theme="1"/>
        <rFont val="Times New Roman"/>
        <family val="1"/>
      </rPr>
      <t>) de hiperparâmetros ótimos), o que permite inferir que o risco de uma falha aleatória de hardware ter afetado ambas as execuções dos processos de validação cruzada e treinamento da IA é negligenciável. Consequentemente, avalia-se que as instâncias de IA geradas em software estão corretas e consistem em soluções potencialmente ótimas para o estudo de caso;
b) Durante as atividades de HLS, avaliou-se que os resultados produzidos por ela são coincidentes com os obtidos nas instâncias de IA geradas em software ao se utilizar representação de ponto fixo "ap_fixed&lt;24,12&gt;" (12 bits de parte inteira e 12 bits de parte decimal). Além disso, duas ferramentas diferentes para a simulação de hardware forem utilizadas (Intel ModelSim e AMD / Xilinx Vivado) e atestam o mesmo resultado. Dessa forma, avalia-se que o risco de uma falha aleatória de hardware ter afetado o processo de HLS e os testes de seus produtos é negligenciável, o que permite inferir que as instâncias de IA geradas pela HLS (código VHDL) são traduções fieis dos respectivos modelos de software gerados no item "a)".</t>
    </r>
  </si>
  <si>
    <r>
      <t>Nos desenvolvimentos realizados para a entidade "</t>
    </r>
    <r>
      <rPr>
        <i/>
        <sz val="12"/>
        <color theme="1"/>
        <rFont val="Times New Roman"/>
        <family val="1"/>
      </rPr>
      <t>voting</t>
    </r>
    <r>
      <rPr>
        <sz val="12"/>
        <color theme="1"/>
        <rFont val="Times New Roman"/>
        <family val="1"/>
      </rPr>
      <t>", adotou-se como referência o uso das técnicas de programação defensiva definidas na subatividade 3-D.i. Para os produtos gerados pela HLS, por sua vez, como não é possível garantir a aderência plena dos produtos da ferramenta Conifer às referidas técnicas de programação defensiva, a robustez do código-fonte será avaliado, posteriormente, na etapa 5 do método Safety ArtISt (atividade 5-A).</t>
    </r>
  </si>
  <si>
    <t>Como as árvores de decisão utilizadas no projeto foram projetadas seguindo-se as recomendações de bases de dados determinadas na atividade 2-H, e verificou-se que estas contêm distâncias situadas no intervalo [0m; 2000m], com possibilidade de eventuais dados ruidosos no intervalo [0m; 2001,67m] devido às incertezas do sensor de distância, avalia-se que o projeto foi realizado em conformidade com o requisito. Dessa forma, as árvores de decisão projetadas, e as florestas aleatórias construídas pela combinação apropriada de subconjuntos dessas árvores de decisão, permitem processar distâncias no intervalo [0m; 2000m], com eventuais leituras ruidosas abrangendo o intervalo [0m; 2001,67m].</t>
  </si>
  <si>
    <t>Verificou-se que as medidas de velocidade produzidas pelo gerador de bases de dados baseiam-se em valores situados no intervalo [0 km/h; 100,8 km/h (28m/s)]. A única possibilidade de uma medida de velocidade situar-se fora desse intervalo ocorre quando um desvio positivo, decorrente das tolerâncias associadas ao sensor de velocidade simulado para as medidas, for sorteado e acrescido ao valor base (não ruidoso) de um registro.
Como o máximo desvio aleatoriamente sorteado é igual a 3% da velocidade (ver considerações técnicas sobre o RSR 4.11), avalia-se que as velocidades das bases de dados produzidas pertencerão ao intervalo [0 km/h; 103,824 km/h]. O alargamento do limite superior do intervalo de distâncias em 3,824 km/h não é considerado crítico em relação à segurança exatamente por refletir apenas potenciais incertezas de um sensor de velocidade na aferição da medida verdadeiramente correta - esta última, por sua vez, confinada ao intervalo [0 km/h; 100,8 km/h].</t>
  </si>
  <si>
    <t>Como as árvores de decisão utilizadas no projeto foram projetadas seguindo-se as recomendações de bases de dados determinadas na atividade 2-H, e verificou-se que estas contêm velocidades situadas no intervalo [0 km/h; 100,8 km/h], com possibilidade de eventuais dados ruidosos no intervalo [0 km/h; 103,824 km/h] devido às incertezas do sensor de distância, avalia-se que o projeto foi realizado em conformidade com o requisito. Dessa forma, as árvores de decisão projetadas, e as florestas aleatórias construídas pela combinação apropriada de subconjuntos dessas árvores de decisão, permitem processar velocidades no intervalo [0 km/h; 100,8 km/h], com eventuais leituras ruidosas abrangendo o intervalo [0 km/h; 103,824 km/h].</t>
  </si>
  <si>
    <t>Como as árvores de decisão utilizadas no projeto foram projetadas seguindo-se as recomendações de bases de dados determinadas na atividade 2-H, e verificou-se que estas contêm GEBRs pertencentes ao conjunto {1,395 m/s², 1,1625 m/s², 0,93 m/s², 0,78 m/s², 0,65 m/s²}, avalia-se que o projeto foi realizado em conformidade com o requisito. Dessa forma, as árvores de decisão projetadas, e as florestas aleatórias construídas pela combinação apropriada de subconjuntos dessas árvores de decisão, permitem processar GEBRs pertencentes ao conjunto {1,395 m/s², 1,1625 m/s², 0,93 m/s², 0,78 m/s², 0,65 m/s²}.</t>
  </si>
  <si>
    <r>
      <t>Tal qual especificado na arquitetura definida na atividade 3-A, as árvores de decisão projetadas, bem como as florestas aleatórias construídas pela combinação apropriada de subconjunto dessas árvores de decisão e o componente de votação majoritária ("</t>
    </r>
    <r>
      <rPr>
        <i/>
        <sz val="12"/>
        <color theme="1"/>
        <rFont val="Times New Roman"/>
        <family val="1"/>
      </rPr>
      <t>voting</t>
    </r>
    <r>
      <rPr>
        <sz val="12"/>
        <color theme="1"/>
        <rFont val="Times New Roman"/>
        <family val="1"/>
      </rPr>
      <t>") preveem que a saída do sistema de controle de frenagem tenha como estado seguro o nível lógico '1', que indica aplicação de freios.</t>
    </r>
  </si>
  <si>
    <r>
      <t>As árvores de decisão utilizadas no projeto foram projetadas seguindo-se a arquitetura definida na atividade 3-A.
No exemplo de árvore de decisão referenciado na atividade 4-E, evidencia-se que as entradas de interesse são representadas da seguinte forma no código VHDL de cada árvore de decisão que compõe as florestas aleatórias geradas por HLS:
X[0] representa a distância do veículo até o obstáculo à frente;
X[1] representa a velocidade do veículo;
X[2] representa a GEBR do veículo.
Durante a validação cruzada, o treinamento e os testes de desempenho finais (</t>
    </r>
    <r>
      <rPr>
        <i/>
        <sz val="12"/>
        <color theme="1"/>
        <rFont val="Times New Roman"/>
        <family val="1"/>
      </rPr>
      <t>holdout tests</t>
    </r>
    <r>
      <rPr>
        <sz val="12"/>
        <color theme="1"/>
        <rFont val="Times New Roman"/>
        <family val="1"/>
      </rPr>
      <t>), a classificação de frenagem preexistente nas respectivas bases de dados utilizada no projeto de cada árvore de decisão também é uma das entradas consideradas.</t>
    </r>
    <r>
      <rPr>
        <i/>
        <sz val="12"/>
        <color theme="1"/>
        <rFont val="Times New Roman"/>
        <family val="1"/>
      </rPr>
      <t/>
    </r>
  </si>
  <si>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t>
    </r>
  </si>
  <si>
    <r>
      <t>Em conformidade com a arquitetura definida na atividade 3-A, a validação cruzada prevista no projeto baseia-se em quatro métricas de desempenho: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A revocação foi maximizada, para todas as árvores, por dar ênfase aos falsos negativos  - ou seja, quando o veículo deveria acionar os freios, mas não os aciona -; contudo, no agrupamento das árvores de decisão em florestas aleatórias, os elementos de cada floresta aleatória foram selecionados de tal forma que a precisão dos comitês também fosse maximizada, visto que ela também é importante para evitar situações insegurar de múltiplas aplicações espúrias de freios.</t>
    </r>
  </si>
  <si>
    <t>E</t>
  </si>
  <si>
    <r>
      <t>As árvores de decisão projetadas permitem quantificar a probabilidade de cada nó decisório frente às entradas fornecidas e, consequentemente, explicar apropriadamente a decisão tomada em função das entradas e de suas respectivas incertezas.
A explicabilidade conferida a cada uma das duas florestas aleatórias previstas na arquitetura da atividade 3-A possa ser atingida pela ponderação das probabilidades de classificação ‘0’ de cada uma das três árvores que constituem a floresta aleatória. Por fim, a média aritmética simples das probabilidades de classificação ‘0’ das duas florestas aleatórias, aliada à definição de ativação de freios sempre que tal probabilidade for maior ou igual a 0.5, descreve como o componente “</t>
    </r>
    <r>
      <rPr>
        <i/>
        <sz val="12"/>
        <color theme="1"/>
        <rFont val="Times New Roman"/>
        <family val="1"/>
      </rPr>
      <t>voting</t>
    </r>
    <r>
      <rPr>
        <sz val="12"/>
        <color theme="1"/>
        <rFont val="Times New Roman"/>
        <family val="1"/>
      </rPr>
      <t>” produz a saída final do sistema de controle de frenagem.</t>
    </r>
  </si>
  <si>
    <t>A profundidade é um dos hiperparâmetros exercitados na validação cruzada das árvores de decisão, com números inteiros em [1; 10] nas versões refinadas e números inteiros em [1; 20], com passo de 2 unidades, em buscas iniciais. Avalia-se que árvores de decisão com altura [1; 10] são passíveis de explicabilidade por meio da análise de até 2^n folhas e podem ser sintetizadas em PLDs de custo-benefício adequado para a aplicação.</t>
  </si>
  <si>
    <t>A quantidade de folhas é um dos hiperparâmetros exercitados na validação cruzada das árvores de decisão, com números inteiros em [200; 500] com passo de 10 unidades. Avalia-se que árvores de decisão com tal quantidade de folhas são passíveis de explicabilidade por meio da análise das folhas geradas e podem ser sintetizadas em PLDs de custo-benefício adequado para a aplicação.</t>
  </si>
  <si>
    <r>
      <t>A estratégia de particionamento para gerar um nó decisório (</t>
    </r>
    <r>
      <rPr>
        <i/>
        <sz val="12"/>
        <color theme="1"/>
        <rFont val="Times New Roman"/>
        <family val="1"/>
      </rPr>
      <t xml:space="preserve">best </t>
    </r>
    <r>
      <rPr>
        <sz val="12"/>
        <color theme="1"/>
        <rFont val="Times New Roman"/>
        <family val="1"/>
      </rPr>
      <t xml:space="preserve">ou </t>
    </r>
    <r>
      <rPr>
        <i/>
        <sz val="12"/>
        <color theme="1"/>
        <rFont val="Times New Roman"/>
        <family val="1"/>
      </rPr>
      <t>random</t>
    </r>
    <r>
      <rPr>
        <sz val="12"/>
        <color theme="1"/>
        <rFont val="Times New Roman"/>
        <family val="1"/>
      </rPr>
      <t>), o critério de organização dos dados (</t>
    </r>
    <r>
      <rPr>
        <i/>
        <sz val="12"/>
        <color theme="1"/>
        <rFont val="Times New Roman"/>
        <family val="1"/>
      </rPr>
      <t>entropy</t>
    </r>
    <r>
      <rPr>
        <sz val="12"/>
        <color theme="1"/>
        <rFont val="Times New Roman"/>
        <family val="1"/>
      </rPr>
      <t xml:space="preserve"> ou </t>
    </r>
    <r>
      <rPr>
        <i/>
        <sz val="12"/>
        <color theme="1"/>
        <rFont val="Times New Roman"/>
        <family val="1"/>
      </rPr>
      <t>gini</t>
    </r>
    <r>
      <rPr>
        <sz val="12"/>
        <color theme="1"/>
        <rFont val="Times New Roman"/>
        <family val="1"/>
      </rPr>
      <t>) e a quantidade de parâmetros necessários por nó decisório (1, 2, 3,  log2(total), sqrt(total), ilimitado) são três hiperparâmetros exercitados na validação cruzada das árvores de decisão. Avalia-se que árvores de decisão com tais hiperparâmetros confinados aos seus respectivos domínios, aliados aos demais hiperparâmetos exercitados (ver RSR 4.16), são passíveis de explicabilidade por meio da análise das folhas geradas e podem ser sintetizadas em PLDs de custo-benefício adequado para a aplicação.</t>
    </r>
  </si>
  <si>
    <r>
      <t xml:space="preserve">Os hiperparâmetros selecionados para variação no projeto baseiam-se nas determinações dos requisitos de segurança aplicáveis às árvores de decisão e estão integralmente contidos nos respectivos domínios da implementação existente na biblioteca </t>
    </r>
    <r>
      <rPr>
        <i/>
        <sz val="12"/>
        <color theme="1"/>
        <rFont val="Times New Roman"/>
        <family val="1"/>
      </rPr>
      <t>scikit-learn</t>
    </r>
    <r>
      <rPr>
        <sz val="12"/>
        <color theme="1"/>
        <rFont val="Times New Roman"/>
        <family val="1"/>
      </rPr>
      <t>, utilizada como referência para o desenvolvimento.
Os hiperparâmetros avaliados por meio de validação cruzada são os seguintes:
- Critério de organização e qualidade dos dados (</t>
    </r>
    <r>
      <rPr>
        <i/>
        <sz val="12"/>
        <color theme="1"/>
        <rFont val="Times New Roman"/>
        <family val="1"/>
      </rPr>
      <t>entropy</t>
    </r>
    <r>
      <rPr>
        <sz val="12"/>
        <color theme="1"/>
        <rFont val="Times New Roman"/>
        <family val="1"/>
      </rPr>
      <t xml:space="preserve"> ou </t>
    </r>
    <r>
      <rPr>
        <i/>
        <sz val="12"/>
        <color theme="1"/>
        <rFont val="Times New Roman"/>
        <family val="1"/>
      </rPr>
      <t>gini</t>
    </r>
    <r>
      <rPr>
        <sz val="12"/>
        <color theme="1"/>
        <rFont val="Times New Roman"/>
        <family val="1"/>
      </rPr>
      <t>);
- Estratégia de particionamento dos nós decisórios (</t>
    </r>
    <r>
      <rPr>
        <i/>
        <sz val="12"/>
        <color theme="1"/>
        <rFont val="Times New Roman"/>
        <family val="1"/>
      </rPr>
      <t>best</t>
    </r>
    <r>
      <rPr>
        <sz val="12"/>
        <color theme="1"/>
        <rFont val="Times New Roman"/>
        <family val="1"/>
      </rPr>
      <t xml:space="preserve"> ou </t>
    </r>
    <r>
      <rPr>
        <i/>
        <sz val="12"/>
        <color theme="1"/>
        <rFont val="Times New Roman"/>
        <family val="1"/>
      </rPr>
      <t>random</t>
    </r>
    <r>
      <rPr>
        <sz val="12"/>
        <color theme="1"/>
        <rFont val="Times New Roman"/>
        <family val="1"/>
      </rPr>
      <t>);
- Profundidade da árvore (números inteiros em [1; 10] nas versões refinadas; números inteiros em [1; 20], com passo de 2 unidades, em buscas iniciais);
- Quantidade mínima de amostras para gerar um nó decisório ([2; 15] com passo de 3 unidades);
- Quantidade mínima de amostras para gerar uma folha ([1; 15] com passo de 3 unidades);
- Fração ponderada mínima da soma dos pesos de um nó para ele ser uma folha ([0; 0,5] com passo de 0,1);
- Número máximo de folhas ([200; 500] com passo de 10 unidades);
- Número de entradas consideradas para avaliar a melhor divisão por nó decisório (1, 2, 3, log2(total), sqrt(total), ilimitado).</t>
    </r>
  </si>
  <si>
    <r>
      <t>Em conformidade com a arquitetura definida na atividade 3-A, cada árvore de decisão é projetada individualmente, e as florestas aleatórias são geradas com agrupamentos não repetidos de árvores de decisão, de tal forma que cada floresta aleatória tenha revocação (</t>
    </r>
    <r>
      <rPr>
        <i/>
        <sz val="12"/>
        <color theme="1"/>
        <rFont val="Times New Roman"/>
        <family val="1"/>
      </rPr>
      <t>recall</t>
    </r>
    <r>
      <rPr>
        <sz val="12"/>
        <color theme="1"/>
        <rFont val="Times New Roman"/>
        <family val="1"/>
      </rPr>
      <t>) maximizado e precisão (</t>
    </r>
    <r>
      <rPr>
        <i/>
        <sz val="12"/>
        <color theme="1"/>
        <rFont val="Times New Roman"/>
        <family val="1"/>
      </rPr>
      <t>precision</t>
    </r>
    <r>
      <rPr>
        <sz val="12"/>
        <color theme="1"/>
        <rFont val="Times New Roman"/>
        <family val="1"/>
      </rPr>
      <t>)  aceitável, visto que ela também é importante para evitar situações insegurar de múltiplas aplicações espúrias de freios. Com os hiperâmetros das árvores de decisão e a quantidade de árvores envolvidas (três em cada floresta aleatória), avalia-se que o modelo gerado é explicável e que cada floresta aleatória possa ser sintetizada em PLDs de custo-benefício adequado para a aplicação.</t>
    </r>
  </si>
  <si>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obtidos na validação cruzada representam versões otimizadas de cada árvore de decisão, e garante-se que, nas etapas de treinamento e HLS, esses hiperâmetros sejam configurados / transcritos com os valores ótimos gerados na validação cruzada de cada árvore de decisão.</t>
    </r>
  </si>
  <si>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obtidos na validação cruzada representam versões otimizadas de cada árvore de decisão, e garante-se que, nas etapas de treinamento e HLS, esses hiperâmetros sejam configurados / transcritos com os valores ótimos gerados na validação cruzada de cada árvore de decisão.
A inspeção dos mecanismos utilizados para ponderar as saídas de cada árvore de decisão que integram uma floresta aleatória, por sua vez, decorrem do processo de HLS e correspondem a uma média simples das probabilidades de rótulo '0' (freios aliviados) das árvores de decisão que compõem a floresta aleatória. Esses mecanismos serão avaliados com mais detalhes nas etapas 5 e 6 do método Safety ArtISt.</t>
    </r>
  </si>
  <si>
    <r>
      <t>O componente "</t>
    </r>
    <r>
      <rPr>
        <i/>
        <sz val="12"/>
        <color theme="1"/>
        <rFont val="Times New Roman"/>
        <family val="1"/>
      </rPr>
      <t>voting</t>
    </r>
    <r>
      <rPr>
        <sz val="12"/>
        <color theme="1"/>
        <rFont val="Times New Roman"/>
        <family val="1"/>
      </rPr>
      <t>" combina as probabilidades das saídas de cada floresta aleatória e produz, a partir dessa combinação, a decisão final acerca da frenagem do veículo. Na especificação do componente "</t>
    </r>
    <r>
      <rPr>
        <i/>
        <sz val="12"/>
        <color theme="1"/>
        <rFont val="Times New Roman"/>
        <family val="1"/>
      </rPr>
      <t>voting</t>
    </r>
    <r>
      <rPr>
        <sz val="12"/>
        <color theme="1"/>
        <rFont val="Times New Roman"/>
        <family val="1"/>
      </rPr>
      <t>", eventuais empates entre as florestas aleatórias levam a uma decisão que prioriza a aplicação de freios.</t>
    </r>
  </si>
  <si>
    <r>
      <t>Em conformidade com a arquitetura definida na atividade 3-A, é previsto que cada floresta aleatória seja alocada a um PLD distinto e que o componente "</t>
    </r>
    <r>
      <rPr>
        <i/>
        <sz val="12"/>
        <color theme="1"/>
        <rFont val="Times New Roman"/>
        <family val="1"/>
      </rPr>
      <t>voting</t>
    </r>
    <r>
      <rPr>
        <sz val="12"/>
        <color theme="1"/>
        <rFont val="Times New Roman"/>
        <family val="1"/>
      </rPr>
      <t>" seja externo a ambos (i.e., baseado em outro PLD ou, até mesmo, em uma outra categoria de dispositivo de hardware.</t>
    </r>
  </si>
  <si>
    <r>
      <t xml:space="preserve">Na "fase 3" do projeto (desenvolvimento em hardware), a arquitetura de hardware apresentada prevê que as florestas aleatórias possuam sinais de </t>
    </r>
    <r>
      <rPr>
        <i/>
        <sz val="12"/>
        <color theme="1"/>
        <rFont val="Times New Roman"/>
        <family val="1"/>
      </rPr>
      <t xml:space="preserve">clock </t>
    </r>
    <r>
      <rPr>
        <sz val="12"/>
        <color theme="1"/>
        <rFont val="Times New Roman"/>
        <family val="1"/>
      </rPr>
      <t>independentes e entradas da tupla (distância, velocidade, GEBR) compartilhadas entre si. Ademais, o componente "</t>
    </r>
    <r>
      <rPr>
        <i/>
        <sz val="12"/>
        <color theme="1"/>
        <rFont val="Times New Roman"/>
        <family val="1"/>
      </rPr>
      <t>voting</t>
    </r>
    <r>
      <rPr>
        <sz val="12"/>
        <color theme="1"/>
        <rFont val="Times New Roman"/>
        <family val="1"/>
      </rPr>
      <t xml:space="preserve">" também possui um sinal de </t>
    </r>
    <r>
      <rPr>
        <i/>
        <sz val="12"/>
        <color theme="1"/>
        <rFont val="Times New Roman"/>
        <family val="1"/>
      </rPr>
      <t xml:space="preserve">clock </t>
    </r>
    <r>
      <rPr>
        <sz val="12"/>
        <color theme="1"/>
        <rFont val="Times New Roman"/>
        <family val="1"/>
      </rPr>
      <t xml:space="preserve">independente.
Salienta-se que sinais de </t>
    </r>
    <r>
      <rPr>
        <i/>
        <sz val="12"/>
        <color theme="1"/>
        <rFont val="Times New Roman"/>
        <family val="1"/>
      </rPr>
      <t>reset</t>
    </r>
    <r>
      <rPr>
        <sz val="12"/>
        <color theme="1"/>
        <rFont val="Times New Roman"/>
        <family val="1"/>
      </rPr>
      <t xml:space="preserve"> não foram incluídos na arquitetura de hardware porque se assumiu que os três macrocomponentes (FPGA_1, FPGA_2 e "</t>
    </r>
    <r>
      <rPr>
        <i/>
        <sz val="12"/>
        <color theme="1"/>
        <rFont val="Times New Roman"/>
        <family val="1"/>
      </rPr>
      <t>voting</t>
    </r>
    <r>
      <rPr>
        <sz val="12"/>
        <color theme="1"/>
        <rFont val="Times New Roman"/>
        <family val="1"/>
      </rPr>
      <t xml:space="preserve">") possuem mecanismos de </t>
    </r>
    <r>
      <rPr>
        <i/>
        <sz val="12"/>
        <color theme="1"/>
        <rFont val="Times New Roman"/>
        <family val="1"/>
      </rPr>
      <t>Power-On Reset (POR)</t>
    </r>
    <r>
      <rPr>
        <sz val="12"/>
        <color theme="1"/>
        <rFont val="Times New Roman"/>
        <family val="1"/>
      </rPr>
      <t xml:space="preserve"> que os leve aos respectivos estados seguros nas suas condições iniciais de operação.</t>
    </r>
  </si>
  <si>
    <r>
      <t>Em conformidade com a arquitetura definida na atividade 3-A, as florestas aleatórias possuem sinais de clock independentes e entradas da tupla (distância, velocidade, GEBR) compartilhadas entre si. O componente "</t>
    </r>
    <r>
      <rPr>
        <i/>
        <sz val="12"/>
        <color theme="1"/>
        <rFont val="Times New Roman"/>
        <family val="1"/>
      </rPr>
      <t>voting</t>
    </r>
    <r>
      <rPr>
        <sz val="12"/>
        <color theme="1"/>
        <rFont val="Times New Roman"/>
        <family val="1"/>
      </rPr>
      <t xml:space="preserve">" também possui um sinal de </t>
    </r>
    <r>
      <rPr>
        <i/>
        <sz val="12"/>
        <color theme="1"/>
        <rFont val="Times New Roman"/>
        <family val="1"/>
      </rPr>
      <t>clock</t>
    </r>
    <r>
      <rPr>
        <sz val="12"/>
        <color theme="1"/>
        <rFont val="Times New Roman"/>
        <family val="1"/>
      </rPr>
      <t xml:space="preserve"> próprio, independente dos de ambas as florestas aleatórias, e sinais de </t>
    </r>
    <r>
      <rPr>
        <i/>
        <sz val="12"/>
        <color theme="1"/>
        <rFont val="Times New Roman"/>
        <family val="1"/>
      </rPr>
      <t>reset</t>
    </r>
    <r>
      <rPr>
        <sz val="12"/>
        <color theme="1"/>
        <rFont val="Times New Roman"/>
        <family val="1"/>
      </rPr>
      <t xml:space="preserve"> não foram incluídos na arquitetura de hardware porque há mecanismos de </t>
    </r>
    <r>
      <rPr>
        <i/>
        <sz val="12"/>
        <color theme="1"/>
        <rFont val="Times New Roman"/>
        <family val="1"/>
      </rPr>
      <t>Power-On Reset</t>
    </r>
    <r>
      <rPr>
        <sz val="12"/>
        <color theme="1"/>
        <rFont val="Times New Roman"/>
        <family val="1"/>
      </rPr>
      <t xml:space="preserve"> (POR) que levem cada árvore de decisão / floresta aleatória e o componente "</t>
    </r>
    <r>
      <rPr>
        <i/>
        <sz val="12"/>
        <color theme="1"/>
        <rFont val="Times New Roman"/>
        <family val="1"/>
      </rPr>
      <t>voting</t>
    </r>
    <r>
      <rPr>
        <sz val="12"/>
        <color theme="1"/>
        <rFont val="Times New Roman"/>
        <family val="1"/>
      </rPr>
      <t>" aos respectivos estados seguros iniciais.</t>
    </r>
  </si>
  <si>
    <r>
      <t>Em conformidade com a arquitetura definida na atividade 3-A, a validação cruzada prevista no projeto baseia-se em quatro métricas de desempenho: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A revocação foi maximizada, para todas as árvores, por dar ênfase aos falsos negativos  - ou seja, quando o veículo deveria acionar os freios, mas não os aciona -; contudo, no agrupamento das árvores de decisão em florestas aleatórias, os elementos de cada floresta aleatória foram selecionados de tal forma que a precisão dos comitês também fosse maximizada, visto que ela também é importante para evitar situações insegurar de múltiplas aplicações espúrias de freios.
A avaliação do mérito quantitativo das respectivas métricas de desempenho pertence ao escopo do modelo quantitativo de segurança do sistema, analisado na subatividade 6-A.vi do método Safety ArtISt.</t>
    </r>
  </si>
  <si>
    <t>Evidências da Etapa 5 do Método Safety ArtISt</t>
  </si>
  <si>
    <r>
      <t>As árvores de decisão utilizadas no projeto foram treinadas e verificadas seguindo-se as recomendações de bases de dados inicialmente determinadas na atividade 2-H para definir (i.) quais bases de dados deveriam ser utilizadas no treinamento pós-validação cruzada e (ii.) quais bases de dados deveriam ser utilizadas nos testes finais (</t>
    </r>
    <r>
      <rPr>
        <i/>
        <sz val="12"/>
        <color theme="1"/>
        <rFont val="Times New Roman"/>
        <family val="1"/>
      </rPr>
      <t>holdout</t>
    </r>
    <r>
      <rPr>
        <sz val="12"/>
        <color theme="1"/>
        <rFont val="Times New Roman"/>
        <family val="1"/>
      </rPr>
      <t>).</t>
    </r>
  </si>
  <si>
    <t>As árvores de decisão utilizadas no projeto foram projetadas seguindo-se a arquitetura definida na atividade 3-A.
Nos modelos base de árvores de decisão e florestas aleatórias, verificou-se que os dados de entrada, correspondentes à tupla (distância, velocidade, desaceleração), são representados por números em ponto fixo e, portanto, são adquiridos assumindo-se que estejam disponíveis com a precisão de ponto fixo definida para o projeto. Evidencia-se que as entradas de interesse são representadas da seguinte forma no código VHDL de cada árvore de decisão que compõe as florestas aleatórias geradas por HLS:
X[0] representa a distância do veículo até o obstáculo à frente;
X[1] representa a velocidade do veículo;
X[2] representa a GEBR do veículo.</t>
  </si>
  <si>
    <t>Durante o treinamento das árvores de decisão e o processo de HLS das florestas aleatórias criadas a partir das árvores recém-treinadas, o processamento das entradas foi conduzido em aderência à arquitetura definida na atividade 3-A: não houve pré-processamento dos dados durante a "fase 1" do projeto (desenvolvimento de software), e nas fases seguintes, os dados de interesse foram convertidos para representação de ponto fixo de 24 bits, com 12 bits para a parte inteira e 12 bits para a parte decimal.</t>
  </si>
  <si>
    <t>C.i</t>
  </si>
  <si>
    <t>C.ii</t>
  </si>
  <si>
    <t>Verificou-se que a representação dos dados de entrada, correspondentes à tupla (distância, velocidade, desaceleração), por meio de números com precisão de ponto fixo de 24 bits, com 12 bits para a parte inteira e 12 bits para a parte decimal, é suficiente para evitar, com a base de dados "DatasetT3", qualquer erro de classificação entre a implementação em software (fase 1 do projeto) e a implementação em hardware após a HLS. Dessa forma, avalia-se que o formato utilizado para representar as entradas é adequado.
Adicionalmente, em todas as tarefas executadas na subatividade 5-C.i, verificou-se que todas as conversões realizadas para gerar dados de entrada (distância, velocidade, desaceleração) em ponto fixo de 24 bits, com 12 bits para a parte inteira e 12 bits para a parte decimal, em testes e análises, foi realizada com sucesso.</t>
  </si>
  <si>
    <t>Verificou-se que todas as conversões realizadas para gerar dados de entrada (distância, velocidade, desaceleração) em ponto fixo de 24 bits, com 12 bits para a parte inteira e 12 bits para a parte decimal, foi realizada com sucesso para a análise de casos de fronteira.</t>
  </si>
  <si>
    <r>
      <t>As árvores de decisão utilizadas no projeto foram projetadas seguindo-se a arquitetura definida na atividade 3-A.
Nos modelos base de árvores de decisão e florestas aleatórias, verificou-se que o sinal de validade de entradas é automaticamente incorporado pelo Conifer ao código VHDL das árvores de decisão que compõem as florestas aleatórias produzidas.
Na entidade de votação ("</t>
    </r>
    <r>
      <rPr>
        <i/>
        <sz val="12"/>
        <color theme="1"/>
        <rFont val="Times New Roman"/>
        <family val="1"/>
      </rPr>
      <t>voting</t>
    </r>
    <r>
      <rPr>
        <sz val="12"/>
        <color theme="1"/>
        <rFont val="Times New Roman"/>
        <family val="1"/>
      </rPr>
      <t>"), concebida manualmente, também se incorporou um sinal de validade que leva à atualização das saídas do componente apenas quando pelo menos uma das florestas aleatórias a ele conectadas indicar, em resposta ao processamento de entradas válidas, que suas saídas também são válidas.</t>
    </r>
  </si>
  <si>
    <r>
      <t>Na entidade de votação ("</t>
    </r>
    <r>
      <rPr>
        <i/>
        <sz val="12"/>
        <color theme="1"/>
        <rFont val="Times New Roman"/>
        <family val="1"/>
      </rPr>
      <t>voting</t>
    </r>
    <r>
      <rPr>
        <sz val="12"/>
        <color theme="1"/>
        <rFont val="Times New Roman"/>
        <family val="1"/>
      </rPr>
      <t>"), concebida manualmente, também se incorporou um sinal de validade que leva à atualização das saídas do componente apenas quando pelo menos uma das florestas aleatórias a ele conectadas indicar, em resposta ao processamento de entradas válidas, que suas saídas também são válidas.
Em todas as tarefas de análise e teste executadas ao longo da subatividade 5-C.i, verificou-se que os sinais de validade foram gerados e processados corretamente pelos elementos do sistema de controle de frenagem. Os cenários exercitados incluem sinais de validade ativos para as duas florestas aleatórias, que levam à atualização das saídas das florestas aleatórias e do componente "</t>
    </r>
    <r>
      <rPr>
        <i/>
        <sz val="12"/>
        <color theme="1"/>
        <rFont val="Times New Roman"/>
        <family val="1"/>
      </rPr>
      <t>voting</t>
    </r>
    <r>
      <rPr>
        <sz val="12"/>
        <color theme="1"/>
        <rFont val="Times New Roman"/>
        <family val="1"/>
      </rPr>
      <t>", sinais de validade ativos para apenas uma floresta aleatória por período curto, que levam à atualização das saídas apenas da floresta aleatória habilitada e do componente "</t>
    </r>
    <r>
      <rPr>
        <i/>
        <sz val="12"/>
        <color theme="1"/>
        <rFont val="Times New Roman"/>
        <family val="1"/>
      </rPr>
      <t>voting</t>
    </r>
    <r>
      <rPr>
        <sz val="12"/>
        <color theme="1"/>
        <rFont val="Times New Roman"/>
        <family val="1"/>
      </rPr>
      <t>" (que mantém sua saída gerada com o último dado válido da floresta aleatória inativa), e sinais de validade inativos por período suficientemente longo, que levam o componente "</t>
    </r>
    <r>
      <rPr>
        <i/>
        <sz val="12"/>
        <color theme="1"/>
        <rFont val="Times New Roman"/>
        <family val="1"/>
      </rPr>
      <t>voting</t>
    </r>
    <r>
      <rPr>
        <sz val="12"/>
        <color theme="1"/>
        <rFont val="Times New Roman"/>
        <family val="1"/>
      </rPr>
      <t>" a adentrar um estado seguro e absorvente, no qual o veículo é mantido permanentemente freado independentemente de eventual retomada de atividade das florestas aleatórias.</t>
    </r>
  </si>
  <si>
    <t>B
C.i</t>
  </si>
  <si>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exercitados para cada árvore de decisão estão aderentes aos respectivos RSRs que os detalham e foram exercitados em todas as árvores de decisão avaliadas, tal como definido na atividade 4-B.
Ao final, as árvores de decisão obtidas por validação cruzada foram treinadas e alocadas a cada floresta aleatória conforme definido na subatividade 5-C.i. A estratégia para tal alocação baseou-se na maximização da revocação do sistema de controle de frenagem sem que a precisão fosse impactada de forma significativa.</t>
    </r>
  </si>
  <si>
    <t>Não</t>
  </si>
  <si>
    <r>
      <t>Por meio do uso da lista de verificação estabelecida na subatividade 3-D.ii, verificou-se que o código VHDL das entidades que implementam o núcleo dos modelos base de árvore de decisão (</t>
    </r>
    <r>
      <rPr>
        <i/>
        <sz val="12"/>
        <color theme="1"/>
        <rFont val="Times New Roman"/>
        <family val="1"/>
      </rPr>
      <t>Tree</t>
    </r>
    <r>
      <rPr>
        <sz val="12"/>
        <color theme="1"/>
        <rFont val="Times New Roman"/>
        <family val="1"/>
      </rPr>
      <t>) e floresta aleatória (</t>
    </r>
    <r>
      <rPr>
        <i/>
        <sz val="12"/>
        <color theme="1"/>
        <rFont val="Times New Roman"/>
        <family val="1"/>
      </rPr>
      <t>AddReduce</t>
    </r>
    <r>
      <rPr>
        <sz val="12"/>
        <color theme="1"/>
        <rFont val="Times New Roman"/>
        <family val="1"/>
      </rPr>
      <t>) não apresentam inadequações críticas em relação à segurança. Consequentemente, avalia-se que as entidades são suficientemente robustas em relação à tolerância a falhas aleatórias.</t>
    </r>
  </si>
  <si>
    <r>
      <t>Na análise dos casos de fronteira (</t>
    </r>
    <r>
      <rPr>
        <i/>
        <sz val="12"/>
        <color theme="1"/>
        <rFont val="Times New Roman"/>
        <family val="1"/>
      </rPr>
      <t>corner cases</t>
    </r>
    <r>
      <rPr>
        <sz val="12"/>
        <color theme="1"/>
        <rFont val="Times New Roman"/>
        <family val="1"/>
      </rPr>
      <t>) com as bases de dados "</t>
    </r>
    <r>
      <rPr>
        <i/>
        <sz val="12"/>
        <color theme="1"/>
        <rFont val="Times New Roman"/>
        <family val="1"/>
      </rPr>
      <t>DatasetT1</t>
    </r>
    <r>
      <rPr>
        <sz val="12"/>
        <color theme="1"/>
        <rFont val="Times New Roman"/>
        <family val="1"/>
      </rPr>
      <t>", "</t>
    </r>
    <r>
      <rPr>
        <i/>
        <sz val="12"/>
        <color theme="1"/>
        <rFont val="Times New Roman"/>
        <family val="1"/>
      </rPr>
      <t>DatasetT2</t>
    </r>
    <r>
      <rPr>
        <sz val="12"/>
        <color theme="1"/>
        <rFont val="Times New Roman"/>
        <family val="1"/>
      </rPr>
      <t>" e "</t>
    </r>
    <r>
      <rPr>
        <i/>
        <sz val="12"/>
        <color theme="1"/>
        <rFont val="Times New Roman"/>
        <family val="1"/>
      </rPr>
      <t>DatasetT3</t>
    </r>
    <r>
      <rPr>
        <sz val="12"/>
        <color theme="1"/>
        <rFont val="Times New Roman"/>
        <family val="1"/>
      </rPr>
      <t>", observou-se queda significativa do desempenho do sistema de controle de frenagem, com taxa de acerto variando de 72,57% até 77,34% para os casos de fronteira de potencial falta espúria de frenagem e de 8,06% a 11,24% para os casos de fronteira de potencial aplicação espúria de freios. Avalia-se que os índices podem prejudicar o atendimento dos requisitos quantitativos de segurança RS4.3 e RS4.4.</t>
    </r>
  </si>
  <si>
    <r>
      <t>Tal qual especificado na arquitetura definida na atividade 3-A e descrito na implementação do componente "</t>
    </r>
    <r>
      <rPr>
        <i/>
        <sz val="12"/>
        <color theme="1"/>
        <rFont val="Times New Roman"/>
        <family val="1"/>
      </rPr>
      <t>voting</t>
    </r>
    <r>
      <rPr>
        <sz val="12"/>
        <color theme="1"/>
        <rFont val="Times New Roman"/>
        <family val="1"/>
      </rPr>
      <t>" na atividade 4-B, este é dotado de mecanismos que levam as saídas do sistema de controle de frenagem ao seu estado seguro ('1', com indicação de frenagem) caso haja de perda de comunicação com pelo menos um dos conjuntos de instâncias de IA críticas em relação à segurança por um período de tempo superior a uma quantidade '</t>
    </r>
    <r>
      <rPr>
        <i/>
        <sz val="12"/>
        <color theme="1"/>
        <rFont val="Times New Roman"/>
        <family val="1"/>
      </rPr>
      <t>loss_comm</t>
    </r>
    <r>
      <rPr>
        <sz val="12"/>
        <color theme="1"/>
        <rFont val="Times New Roman"/>
        <family val="1"/>
      </rPr>
      <t>' ciclos de seu sinal de relógio (</t>
    </r>
    <r>
      <rPr>
        <i/>
        <sz val="12"/>
        <color theme="1"/>
        <rFont val="Times New Roman"/>
        <family val="1"/>
      </rPr>
      <t>clk_voting</t>
    </r>
    <r>
      <rPr>
        <sz val="12"/>
        <color theme="1"/>
        <rFont val="Times New Roman"/>
        <family val="1"/>
      </rPr>
      <t>). Esse comportamento foi verificado e comprovado em simulações e em um ensaio físico do sistema de controle de frenagem, cobertos ao longo da subatividade 5-C.i.</t>
    </r>
  </si>
  <si>
    <t>Como as árvores de decisão utilizadas no projeto foram projetadas e treinadas utilizando-se as bases de dados construídas conforme determinado na atividade 2-H, e verificou-se que estas contêm distâncias situadas no intervalo [0m; 2000m], com possibilidade de eventuais dados ruidosos no intervalo [0m; 2001,67m] devido às incertezas do sensor de distância, avalia-se que o projeto foi realizado em conformidade com o requisito. Dessa forma, as árvores de decisão projetadas, e as florestas aleatórias construídas pela combinação apropriada de subconjuntos dessas árvores de decisão, permitem processar distâncias no intervalo [0m; 2000m], com eventuais leituras ruidosas abrangendo o intervalo [0m; 2001,67m].</t>
  </si>
  <si>
    <t>Como as árvores de decisão utilizadas no projeto foram projetadas treinadas utilizando-se as bases de dados construídas conforme determinado na atividade 2-H, e verificou-se que estas contêm distâncias situadas no intervalo [0m; 2000m], com possibilidade de eventuais dados ruidosos no intervalo [0m; 2001,67m] devido às incertezas do sensor de distância, avalia-se que o projeto foi realizado em conformidade com o requisito. Dessa forma, as árvores de decisão projetadas, e as florestas aleatórias construídas pela combinação apropriada de subconjuntos dessas árvores de decisão, permitem processar distâncias no intervalo [0m; 2000m], com eventuais leituras ruidosas abrangendo o intervalo [0m; 2001,67m].</t>
  </si>
  <si>
    <t>Como as árvores de decisão utilizadas no projeto foram projetadas treinadas utilizando-se as bases de dados construídas conforme determinado na atividade 2-H, e verificou-se que estas contêm velocidades situadas no intervalo [0 km/h; 100,8 km/h], com possibilidade de eventuais dados ruidosos no intervalo [0 km/h; 103,824 km/h] devido às incertezas do sensor de distância, avalia-se que o projeto foi realizado em conformidade com o requisito. Dessa forma, as árvores de decisão projetadas, e as florestas aleatórias construídas pela combinação apropriada de subconjuntos dessas árvores de decisão, permitem processar velocidades no intervalo [0 km/h; 100,8 km/h], com eventuais leituras ruidosas abrangendo o intervalo [0 km/h; 103,824 km/h].</t>
  </si>
  <si>
    <t>Como as árvores de decisão utilizadas no projeto foram projetadas treinadas utilizando-se as bases de dados construídas conforme determinado na atividade 2-H, e verificou-se que estas contêm GEBRs pertencentes ao conjunto {1,395 m/s², 1,1625 m/s², 0,93 m/s², 0,78 m/s², 0,65 m/s²}, avalia-se que o projeto foi realizado em conformidade com o requisito. Dessa forma, as árvores de decisão projetadas, e as florestas aleatórias construídas pela combinação apropriada de subconjuntos dessas árvores de decisão, permitem processar GEBRs pertencentes ao conjunto {1,395 m/s², 1,1625 m/s², 0,93 m/s², 0,78 m/s², 0,65 m/s²}.</t>
  </si>
  <si>
    <r>
      <t>A saída do sistema de controle de frenagem é determinada pelo componente "</t>
    </r>
    <r>
      <rPr>
        <i/>
        <sz val="12"/>
        <color theme="1"/>
        <rFont val="Times New Roman"/>
        <family val="1"/>
      </rPr>
      <t>voting</t>
    </r>
    <r>
      <rPr>
        <sz val="12"/>
        <color theme="1"/>
        <rFont val="Times New Roman"/>
        <family val="1"/>
      </rPr>
      <t>", que calcula a média das probabilidades de alívio de freios (i.e., saída permissiva '0') das florestas aleatórias e determina que a saída de controle de freios ("</t>
    </r>
    <r>
      <rPr>
        <i/>
        <sz val="12"/>
        <color theme="1"/>
        <rFont val="Times New Roman"/>
        <family val="1"/>
      </rPr>
      <t>prediction</t>
    </r>
    <r>
      <rPr>
        <sz val="12"/>
        <color theme="1"/>
        <rFont val="Times New Roman"/>
        <family val="1"/>
      </rPr>
      <t>") seja gerada de acordo com a seguinte lógica:
a. Alívio de freios (“0”) se a média das probabilidades das florestas aleatórias for maior do que 0,5 (i.e., superior a '2048' em representação de ponto fixo de 24 bits, com 12 bits para a parte inteira e 12 bits para a parte decimal);
b. Aplicação de freios (“1”) se a média das probabilidades de saída das florestas aleatórias for menor ou igual a 0,5 (i.e., de '0' a '2048' em representação de ponto fixo de 24 bits, com 12 bits para a parte inteira e 12 bits para a parte decimal).
Esse comportamento foi verificado e comprovado em simulações e em um ensaio físico do sistema de controle de frenagem, cobertos ao longo da subatividade 5-C.i.</t>
    </r>
  </si>
  <si>
    <t>Durante o treinamento das árvores de decisão e o processo de HLS das florestas aleatórias criadas a partir das árvores recém-treinadas, o processamento das entradas foi conduzido em aderência à arquitetura definida na atividade 3-A: não houve pré-processamento dos dados durante a "fase 1" do projeto (desenvolvimento de software), e nas fases seguintes, os dados de interesse foram convertidos para representação de ponto fixo de 24 bits, com 12 bits para a parte inteira e 12 bits para a parte decimal. As classificações de frenagem foram fornecidas como entradas apenas durante as atribuições de validação cruzada e treinamento das árvores de decisão; já para o sistema de controle de frenagem treinado, apenas a tupla (distância, velocidade, desaceleração) é provida como entrada.</t>
  </si>
  <si>
    <t>Em todas as tarefas executadas nas subatividades 5-C.i e 5-C.ii, verificou-se que as tuplas de entrada (distância, velocidade, desaceleração) são processadas adequadamente em todas as fases do projeto: os três dados são fornecidos paralelamente ao sistema de controle de frenagem e têm seu processamento disparado por meio da ativação do sinal de indicação de validade das entradas. Tal comportamento foi verificado e comprovado em simulações e em um ensaio físico do sistema de controle de frenagem, cobertos ao longo da subatividade 5-C.i, e também nas análises de casos de fronteira, realizada na subatividade 5-C.ii.</t>
  </si>
  <si>
    <t>C.i
C.ii</t>
  </si>
  <si>
    <t>Os hiperparâmetros selecionados para variação no projeto foram determinados nas atividades 4-A e 4-B e, durante a validação cruzada das árvores de decisão, foram exercitados em conformidade com os respectivos domínios ora especificados. Os valores selecionados para treinamento situam-se dentro dos respectivos domínios exercitados.</t>
  </si>
  <si>
    <r>
      <t>As árvores de decisão utilizadas no projeto foram projetadas seguindo-se as recomendações de bases de dados inicialmente determinadas na atividade 2-H para definir (i.) quais bases de dados deveriam ser utilizadas nos procedimentos de validação cruzada e treinamento e (ii.) quais bases de dados deveriam ser utilizadas nos testes finais (</t>
    </r>
    <r>
      <rPr>
        <i/>
        <sz val="12"/>
        <color theme="1"/>
        <rFont val="Times New Roman"/>
        <family val="1"/>
      </rPr>
      <t>holdout</t>
    </r>
    <r>
      <rPr>
        <sz val="12"/>
        <color theme="1"/>
        <rFont val="Times New Roman"/>
        <family val="1"/>
      </rPr>
      <t>). Os hiperparâmetros exercitados para cada árvore de decisão estão aderentes aos respectivos RSRs que os detalham e foram exercitados em todas as árvores de decisão avaliadas, tal como definido na atividade 4-B.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r>
  </si>
  <si>
    <t>Tal como definido na atividade 4-B, a profundidade é um dos hiperparâmetros exercitados na validação cruzada das árvores de decisão, com números inteiros em [1; 10] nas versões refinadas e números inteiros em [1; 20], com passo de 2 unidades, em buscas iniciais. Avalia-se que árvores de decisão com altura [1; 10] são passíveis de explicabilidade por meio da análise de até 2^n folhas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</si>
  <si>
    <t>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t>
  </si>
  <si>
    <t>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
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t>
  </si>
  <si>
    <t>A estrutura das árvores de decisão, incluindo os valores das entradas em cada nó decisório e as respectivas probabilidades de alívio de freios (saída '0') de suas folhas estão codificadas no arquivo "Arrays0.vhd" de cada floresta aleatória. Dessa forma, avalia-se que as informações presentes nesse arquivo permitem caracterizar a explicabilidade das florestas aleatórias e, por conseguinte, o conjunto imagem  do sistema de controle de frenagem em função dos respectivos domínios e incertezas de suas entradas.
A análise da explicabilidade do sistema de controle de frenagem é objeto de aprofundamento na subatividade 6-A.v do método Safety ArtISt.</t>
  </si>
  <si>
    <t>A
B
C.i</t>
  </si>
  <si>
    <t>Tal como definido na atividade 4-B, a quantidade de folhas é um dos hiperparâmetros exercitados na validação cruzada das árvores de decisão, com números inteiros em [200; 500] com passo de 10 unidades. Avalia-se que árvores de decisão com tal quantidade de folhas são passíveis de explicabilidade por meio da análise das folhas geradas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</si>
  <si>
    <t>As quantidades de amostras para gerar um nó decisório ([2; 15] com passo de 3 unidades) e para gerar uma folha ([1; 15] com passo de 3 unidades) são dois hiperparâmetros exercitados na validação cruzada das árvores de decisão. Avalia-se que árvores de decisão com tais quantidades de amostras, aliadas aos demais hiperparâmetos exercitados (ver RSR 4.16) são passíveis de explicabilidade por meio da análise das folhas geradas e podem ser sintetizadas em PLDs de custo-benefício adequado para a aplicação.</t>
  </si>
  <si>
    <t>Tal como definido na atividade 4-B, as quantidades de amostras para gerar um nó decisório ([2; 15] com passo de 3 unidades) e para gerar uma folha ([1; 15] com passo de 3 unidades) são dois hiperparâmetros exercitados na validação cruzada das árvores de decisão. Avalia-se que árvores de decisão com tais quantidades de amostras, aliadas aos demais hiperparâmetos exercitados (ver RSR 4.16) são passíveis de explicabilidade por meio da análise das folhas geradas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</si>
  <si>
    <r>
      <t>Tal como definido na atividade 4-B, a estratégia de particionamento para gerar um nó decisório (</t>
    </r>
    <r>
      <rPr>
        <i/>
        <sz val="12"/>
        <color theme="1"/>
        <rFont val="Times New Roman"/>
        <family val="1"/>
      </rPr>
      <t xml:space="preserve">best </t>
    </r>
    <r>
      <rPr>
        <sz val="12"/>
        <color theme="1"/>
        <rFont val="Times New Roman"/>
        <family val="1"/>
      </rPr>
      <t xml:space="preserve">ou </t>
    </r>
    <r>
      <rPr>
        <i/>
        <sz val="12"/>
        <color theme="1"/>
        <rFont val="Times New Roman"/>
        <family val="1"/>
      </rPr>
      <t>random</t>
    </r>
    <r>
      <rPr>
        <sz val="12"/>
        <color theme="1"/>
        <rFont val="Times New Roman"/>
        <family val="1"/>
      </rPr>
      <t>), o critério de organização dos dados (</t>
    </r>
    <r>
      <rPr>
        <i/>
        <sz val="12"/>
        <color theme="1"/>
        <rFont val="Times New Roman"/>
        <family val="1"/>
      </rPr>
      <t>entropy</t>
    </r>
    <r>
      <rPr>
        <sz val="12"/>
        <color theme="1"/>
        <rFont val="Times New Roman"/>
        <family val="1"/>
      </rPr>
      <t xml:space="preserve"> ou </t>
    </r>
    <r>
      <rPr>
        <i/>
        <sz val="12"/>
        <color theme="1"/>
        <rFont val="Times New Roman"/>
        <family val="1"/>
      </rPr>
      <t>gini</t>
    </r>
    <r>
      <rPr>
        <sz val="12"/>
        <color theme="1"/>
        <rFont val="Times New Roman"/>
        <family val="1"/>
      </rPr>
      <t>) e a quantidade de parâmetros necessários por nó decisório (1, 2, 3,  log2(total), sqrt(total), ilimitado) são três hiperparâmetros exercitados na validação cruzada das árvores de decisão. Avalia-se que árvores de decisão com tais hiperparâmetros confinados aos seus respectivos domínios, aliados aos demais hiperparâmetos exercitados (ver RSR 4.16), são passíveis de explicabilidade por meio da análise das folhas geradas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r>
  </si>
  <si>
    <t>A fração ponderada mínima da soma dos pesos de um nó para ele ser uma folha ([0; 0,5] com passo de 0,1), combinada com as  quantidades de amostras para gerar um nó decisório ([2; 15] com passo de 3 unidades) e para gerar uma folha ([1; 15] com passo de 3 unidades) e com a quantidade de parâmetros necessários por nó decisório (1, 2, 3,  log2(total), sqrt(total), ilimitado), caracterizam o peso de cada atributo por nó decisório da árvore. Avalia-se que árvores de decisão com tais hiperparâmetros confinados aos seus respectivos domínios, aliados aos demais hiperparâmetos exercitados (ver RSR 4.16), são passíveis de explicabilidade por meio da análise das folhas geradas e podem ser sintetizadas em PLDs de custo-benefício adequado para a aplicação.</t>
  </si>
  <si>
    <t>Tal como definido na atividade 4-B, a fração ponderada mínima da soma dos pesos de um nó para ele ser uma folha ([0; 0,5] com passo de 0,1), combinada com as  quantidades de amostras para gerar um nó decisório ([2; 15] com passo de 3 unidades) e para gerar uma folha ([1; 15] com passo de 3 unidades) e com a quantidade de parâmetros necessários por nó decisório (1, 2, 3,  log2(total), sqrt(total), ilimitado), caracterizam o peso de cada atributo por nó decisório da árvore. Avalia-se que árvores de decisão com tais hiperparâmetros confinados aos seus respectivos domínios, aliados aos demais hiperparâmetos exercitados (ver RSR 4.16), são passíveis de explicabilidade por meio da análise das folhas geradas e podem ser sintetizadas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 A estratégia para tal alocação baseou-se na maximização da revocação do sistema de controle de frenagem sem que a precisão fosse impactada de forma significativa.</t>
  </si>
  <si>
    <r>
      <t>Em conformidade com a arquitetura definida na atividade 3-A e com as diretrizes de projeto estabelecidas na atividade 4-B, cada árvore de decisão é projetada individualmente, e as florestas aleatórias são geradas com agrupamentos não repetidos de árvores de decisão, de tal forma que cada floresta aleatória tenha revocação (</t>
    </r>
    <r>
      <rPr>
        <i/>
        <sz val="12"/>
        <color theme="1"/>
        <rFont val="Times New Roman"/>
        <family val="1"/>
      </rPr>
      <t>recall</t>
    </r>
    <r>
      <rPr>
        <sz val="12"/>
        <color theme="1"/>
        <rFont val="Times New Roman"/>
        <family val="1"/>
      </rPr>
      <t>) maximizado e precisão (</t>
    </r>
    <r>
      <rPr>
        <i/>
        <sz val="12"/>
        <color theme="1"/>
        <rFont val="Times New Roman"/>
        <family val="1"/>
      </rPr>
      <t>precision</t>
    </r>
    <r>
      <rPr>
        <sz val="12"/>
        <color theme="1"/>
        <rFont val="Times New Roman"/>
        <family val="1"/>
      </rPr>
      <t>)  aceitável. Com os hiperâmetros das árvores de decisão e a quantidade de árvores envolvidas (três em cada floresta aleatória), avalia-se que o modelo gerado é explicável e que cada floresta aleatória possa ser sintetizada em PLDs de custo-benefício adequado para a aplicação.
Ao final da validação cruzada, as árvores de decisão obtidas foram treinadas com os respectivos hiperparâmetros otimizados, resultantes da validação cruzada, e alocadas a cada floresta aleatória conforme definido na subatividade 5-C.i.</t>
    </r>
  </si>
  <si>
    <t>De acordo com a análise dos modelos base das florestas aleatórias, a probabilidade de alívio de freios (i.e., classificação '0') produzida por uma floresta aleatória decorre de uma média aritmética simples das probabilidades devolvidas pelas três árvores de decisão. Tal lógica é implementada nos arquivos "Arrays0.vhd", "Tree.vhd" e "AddReduce.vhd" da seguinte maneira:
1) O processo "GenScore" de "Tree" é responsável por produzir a saída de uma árvore de decisão, que corresponde à probabilidade de a classificação da árvore ser igual a ‘0’ dividida pela quantidade de árvores de decisão da floresta aleatória. Esse valor é definido por meio da posição do vetor “value” de “Arrays0” correspondente à folha da respectiva árvore de decisão.
2) A entidade "AddReduce" soma as "probabilidades ponderadas" de saída de cada árvore de decisão e, com isso, produz em sua saída a probabilidade de alívio de freios (i.e., classificação '0') da floresta aleatória como um todo.</t>
  </si>
  <si>
    <r>
      <t>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
Cabe salientar que, durante o ensaio físico, optou-se por alocar as florestas aleatórias e o componente "</t>
    </r>
    <r>
      <rPr>
        <i/>
        <sz val="12"/>
        <color theme="1"/>
        <rFont val="Times New Roman"/>
        <family val="1"/>
      </rPr>
      <t>voting</t>
    </r>
    <r>
      <rPr>
        <sz val="12"/>
        <color theme="1"/>
        <rFont val="Times New Roman"/>
        <family val="1"/>
      </rPr>
      <t>" em um único FPGA em função dos recursos disponíveis para a realização dos testes. Como tais testes têm como objetivo avaliar aspectos funcionais do projeto lógico - sobretudo se os componentes, quando sintetizados em um FPGA, mantêm-se funcionalmente fiéis ao comportamento verificado nos modelos de referência de software e de hardware programável simulado - e ocorrem em um período de operação não maior do que 10h de duração, contam com mecanismos de supervisão humana e têm finalidades estritamente funcionais, avalia-se que os riscos de seus resultados afetarem a extensão dos resultados para a arquitetura de hardware distribuída são negligenciáveis. Essa inferência decorre da baixa susceptibilidade à ocorrência de falhas não detectáveis durante os testes.</t>
    </r>
  </si>
  <si>
    <r>
      <t xml:space="preserve">Em conformidade com a arquitetura definida na atividade 3-A, as florestas aleatórias possuem sinais de </t>
    </r>
    <r>
      <rPr>
        <i/>
        <sz val="12"/>
        <color theme="1"/>
        <rFont val="Times New Roman"/>
        <family val="1"/>
      </rPr>
      <t>clock</t>
    </r>
    <r>
      <rPr>
        <sz val="12"/>
        <color theme="1"/>
        <rFont val="Times New Roman"/>
        <family val="1"/>
      </rPr>
      <t xml:space="preserve"> independentes e entradas da tupla (distância, velocidade, GEBR) compartilhadas entre si. O componente "</t>
    </r>
    <r>
      <rPr>
        <i/>
        <sz val="12"/>
        <color theme="1"/>
        <rFont val="Times New Roman"/>
        <family val="1"/>
      </rPr>
      <t>voting</t>
    </r>
    <r>
      <rPr>
        <sz val="12"/>
        <color theme="1"/>
        <rFont val="Times New Roman"/>
        <family val="1"/>
      </rPr>
      <t xml:space="preserve">" também possui um sinal de </t>
    </r>
    <r>
      <rPr>
        <i/>
        <sz val="12"/>
        <color theme="1"/>
        <rFont val="Times New Roman"/>
        <family val="1"/>
      </rPr>
      <t>clock</t>
    </r>
    <r>
      <rPr>
        <sz val="12"/>
        <color theme="1"/>
        <rFont val="Times New Roman"/>
        <family val="1"/>
      </rPr>
      <t xml:space="preserve"> próprio, independente dos de ambas as florestas aleatórias, e sinais de </t>
    </r>
    <r>
      <rPr>
        <i/>
        <sz val="12"/>
        <color theme="1"/>
        <rFont val="Times New Roman"/>
        <family val="1"/>
      </rPr>
      <t>reset</t>
    </r>
    <r>
      <rPr>
        <sz val="12"/>
        <color theme="1"/>
        <rFont val="Times New Roman"/>
        <family val="1"/>
      </rPr>
      <t xml:space="preserve"> não foram incluídos na arquitetura de hardware porque há mecanismos de </t>
    </r>
    <r>
      <rPr>
        <i/>
        <sz val="12"/>
        <color theme="1"/>
        <rFont val="Times New Roman"/>
        <family val="1"/>
      </rPr>
      <t>Power-On Reset</t>
    </r>
    <r>
      <rPr>
        <sz val="12"/>
        <color theme="1"/>
        <rFont val="Times New Roman"/>
        <family val="1"/>
      </rPr>
      <t xml:space="preserve"> (POR) que levem cada árvore de decisão / floresta aleatória e o componente "</t>
    </r>
    <r>
      <rPr>
        <i/>
        <sz val="12"/>
        <color theme="1"/>
        <rFont val="Times New Roman"/>
        <family val="1"/>
      </rPr>
      <t>voting</t>
    </r>
    <r>
      <rPr>
        <sz val="12"/>
        <color theme="1"/>
        <rFont val="Times New Roman"/>
        <family val="1"/>
      </rPr>
      <t>" aos respectivos estados seguros iniciais.
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
Cabe salientar que, durante o ensaio físico, optou-se por alocar as florestas aleatórias e o componente "voting" em um único FPGA em função dos recursos disponíveis para a realização dos testes. Como tais testes têm como objetivo avaliar aspectos funcionais do projeto lógico - sobretudo se os componentes, quando sintetizados em um FPGA, mantêm-se funcionalmente fiéis ao comportamento verificado nos modelos de referência de software e de hardware programável simulado - e ocorrem em um período de operação não maior do que 10h de duração, contam com mecanismos de supervisão humana e têm finalidades estritamente funcionais, avalia-se que os riscos de seus resultados afetarem a extensão dos resultados para a arquitetura de hardware distribuída são negligenciáveis. Essa inferência decorre da baixa susceptibilidade à ocorrência de falhas não detectáveis durante os testes.</t>
    </r>
  </si>
  <si>
    <r>
      <t>Em conformidade com a arquitetura definida na atividade 3-A, a validação cruzada realizada antes do treinamento das árvores de decisão e a alocação destas às florestas aleatórias baseou-se em quatro métricas de desempenho: exatidão (</t>
    </r>
    <r>
      <rPr>
        <i/>
        <sz val="12"/>
        <color theme="1"/>
        <rFont val="Times New Roman"/>
        <family val="1"/>
      </rPr>
      <t>accuracy</t>
    </r>
    <r>
      <rPr>
        <sz val="12"/>
        <color theme="1"/>
        <rFont val="Times New Roman"/>
        <family val="1"/>
      </rPr>
      <t>), precisão (</t>
    </r>
    <r>
      <rPr>
        <i/>
        <sz val="12"/>
        <color theme="1"/>
        <rFont val="Times New Roman"/>
        <family val="1"/>
      </rPr>
      <t>precision</t>
    </r>
    <r>
      <rPr>
        <sz val="12"/>
        <color theme="1"/>
        <rFont val="Times New Roman"/>
        <family val="1"/>
      </rPr>
      <t>), revocação (</t>
    </r>
    <r>
      <rPr>
        <i/>
        <sz val="12"/>
        <color theme="1"/>
        <rFont val="Times New Roman"/>
        <family val="1"/>
      </rPr>
      <t>recall</t>
    </r>
    <r>
      <rPr>
        <sz val="12"/>
        <color theme="1"/>
        <rFont val="Times New Roman"/>
        <family val="1"/>
      </rPr>
      <t>) e índice f1 (</t>
    </r>
    <r>
      <rPr>
        <i/>
        <sz val="12"/>
        <color theme="1"/>
        <rFont val="Times New Roman"/>
        <family val="1"/>
      </rPr>
      <t>f1-score</t>
    </r>
    <r>
      <rPr>
        <sz val="12"/>
        <color theme="1"/>
        <rFont val="Times New Roman"/>
        <family val="1"/>
      </rPr>
      <t>). A revocação foi maximizada, para todas as árvores, por dar ênfase aos falsos negativos  - ou seja, quando o veículo deveria acionar os freios, mas não os aciona -; contudo, no agrupamento das árvores de decisão em florestas aleatórias, os elementos de cada floresta aleatória foram selecionados de tal forma que a precisão dos comitês também fosse maximizada, visto que ela também é importante para evitar situações insegurar de múltiplas aplicações espúrias de freios.</t>
    </r>
  </si>
  <si>
    <r>
      <t xml:space="preserve">A implementação dos algoritmos responsáveis pelo cálculo das métricas de desempenho foi avaliado como correto com base em três argumentos: (i.) conhecimento prévio acerca da adequação dos cálculos implementados na biblioteca </t>
    </r>
    <r>
      <rPr>
        <i/>
        <sz val="12"/>
        <color theme="1"/>
        <rFont val="Times New Roman"/>
        <family val="1"/>
      </rPr>
      <t>scikit-learn</t>
    </r>
    <r>
      <rPr>
        <sz val="12"/>
        <color theme="1"/>
        <rFont val="Times New Roman"/>
        <family val="1"/>
      </rPr>
      <t>, empregada na "fase 1" do projeto (desenvolvimento em software) e (ii.) coincidência de resultados na comparação da base de dados "</t>
    </r>
    <r>
      <rPr>
        <i/>
        <sz val="12"/>
        <color theme="1"/>
        <rFont val="Times New Roman"/>
        <family val="1"/>
      </rPr>
      <t>DatasetT3</t>
    </r>
    <r>
      <rPr>
        <sz val="12"/>
        <color theme="1"/>
        <rFont val="Times New Roman"/>
        <family val="1"/>
      </rPr>
      <t xml:space="preserve">" entre essa implementação e os algoritmos manualmente codificados em </t>
    </r>
    <r>
      <rPr>
        <i/>
        <sz val="12"/>
        <color theme="1"/>
        <rFont val="Times New Roman"/>
        <family val="1"/>
      </rPr>
      <t>Microsoft Excel</t>
    </r>
    <r>
      <rPr>
        <sz val="12"/>
        <color theme="1"/>
        <rFont val="Times New Roman"/>
        <family val="1"/>
      </rPr>
      <t xml:space="preserve"> como parte da análise dos casos de fronteira.</t>
    </r>
  </si>
  <si>
    <t>B
C.i
C.ii</t>
  </si>
  <si>
    <t>Por intermédio de simulações e ensaios físicos, verificou-se que as árvores de decisão, as florestas aleatórias e o sistema de controle de frenagem integrado comportaram-se de forma adequada, aderente à hiperparametrização das instâncias de IA e às demais características funcionais alocadas aos seus componentes. Os resultados obtidos com as bases de dados "DatasetT1", "DatasetT2" e "DatasetT3" na implementação do sistema de controle de frenagem em hardware programável foram os seguintes:
DatasetT1
Exatidão (Accuracy) 99,1603%
Precisão (Precision) 92,8328%
Revocação (Recall) 99,3234%
Índice f1 (f1-score) 0,959685
DatasetT2
Exatidão (Accuracy) 99,1184%
Precisão (Precision) 92,4592%
Revocação (Recall) 99,3407%
Índice f1 (f1-score) 0,957765
DatasetT3
Exatidão (Accuracy) 99,1342%
Precisão (Precision) 92,5250%
Revocação (Recall) 99,4275%
Índice f1 (f1-score) 0,958521
Avalia-se que os índices de desempenho globais são favoráveis à satisfação dos requisitos de segurança do sistema de controle de frenagem e que, posteriormente, eles devem ser incorporados ao modelo quantitativo de segurança do sistema, a ser explorado na subatividade 6-A.vi do método Safety ArtISt.</t>
  </si>
  <si>
    <t>Intel / Altera 5M570ZT144</t>
  </si>
  <si>
    <t>https://cdrdv2-public.intel.com/654928/max5_handbook.pdf</t>
  </si>
  <si>
    <t>https://docs.rs-online.com/f644/0900766b8007c66f.pdf</t>
  </si>
  <si>
    <t>IQD IQXO-71I</t>
  </si>
  <si>
    <t>Vicor VI-J3Y-EW</t>
  </si>
  <si>
    <t>https://www.vicorpower.com/documents/datasheets/VTM48M_010_107AA1.pdf</t>
  </si>
  <si>
    <t>https://docs.rs-online.com/2179/0900766b815f303c.pdf</t>
  </si>
  <si>
    <t>https://www.intel.com/content/www/us/en/docs/programmable/683694/current/cyclone-v-device-overview.html</t>
  </si>
  <si>
    <t>Assumed 5°C as the non-operational temperature of FPGA_1.</t>
  </si>
  <si>
    <t>Assumed 71°C as the operational temperature of FPGA_1.</t>
  </si>
  <si>
    <t>Assumed that FPGA_1 is rebooted on once per day.</t>
  </si>
  <si>
    <t>Hypothesis that the braking system is used 20 hours per day.</t>
  </si>
  <si>
    <t>Assumed 71°C as the operational temperature of FPGA_2.</t>
  </si>
  <si>
    <t>Assumed 5°C as the non-operational temperature of FPGA_2.</t>
  </si>
  <si>
    <t>Assumed that FPGA_2 is rebooted on once per day.</t>
  </si>
  <si>
    <t>Assumed 71°C as the operational temperature of the voting CPLD.</t>
  </si>
  <si>
    <t>Assumed the hypothesis of a worst-case humidity of 100% during the operation.</t>
  </si>
  <si>
    <t>Assumed 5°C as the non-operational temperature of the voting CPLD.</t>
  </si>
  <si>
    <t>Assumed that the voting CPLD is rebooted on once per day.</t>
  </si>
  <si>
    <t>RIAC-HDBK-217Plus Table 2.2.5-1</t>
  </si>
  <si>
    <t>RIAC-HDBK-217Plus Section 2.2.5</t>
  </si>
  <si>
    <t>RIAC-HDBK-217Plus Table 2.2.5-1 (TR-Default)</t>
  </si>
  <si>
    <t>Pi-TE</t>
  </si>
  <si>
    <t>Assumed 71°C as the operational temperature of the braking system.</t>
  </si>
  <si>
    <t>Assumed 5°C as the non-operational temperature of the braking system.</t>
  </si>
  <si>
    <t>Assumed that brkaing system is rebooted once per day.</t>
  </si>
  <si>
    <t>Intel / Altera 5CEBA4F17C7N</t>
  </si>
  <si>
    <t>AMD / Xilinx XC7S15-FTGB196C</t>
  </si>
  <si>
    <t>Input 'input_valid' Open (1 bit)</t>
  </si>
  <si>
    <t>Output 'prob_valid_1' Open (1 bit)</t>
  </si>
  <si>
    <t>Input 'clock_1' Open (1 bit)</t>
  </si>
  <si>
    <t>Input 'distance' Open (any of the 24 bits)</t>
  </si>
  <si>
    <t>Input 'speed' Open (any of the 24 bits)</t>
  </si>
  <si>
    <t>Input 'deceleration' Open (any of the 24 bits)</t>
  </si>
  <si>
    <t>Entrada 'input_valid' em aberto (1 bit)</t>
  </si>
  <si>
    <t>Entrada 'clock_1' em aberto (1 bit)</t>
  </si>
  <si>
    <t>Hypotheses</t>
  </si>
  <si>
    <t>2) 'distance', 'input_valid', 'deceleration', 'prob_valid_1', and 'prob_1' are configured with internal pull-downs (leaning towards braking)</t>
  </si>
  <si>
    <t>3) 'speed' is configured with internal pull-ups (leaning towards braking)</t>
  </si>
  <si>
    <t>Perda de alimentação (qualquer dos 53 pinos VCC de núcleo ou entrada/saída)</t>
  </si>
  <si>
    <t>Supply open (any of the 53 VCC pins, either core or I/O)</t>
  </si>
  <si>
    <t>Supply open (any of the 43 GND pins)</t>
  </si>
  <si>
    <t>Perda de alimentação (qualquer dos 43 pinos GND)</t>
  </si>
  <si>
    <t>Saída 'prob_1' em aberto (qualquer dos 24 bits)</t>
  </si>
  <si>
    <t>Entrada 'speed' em aberto (qualquer dos 24 bits)</t>
  </si>
  <si>
    <t>Entrada 'distance' em aberto (qualquer dos 24 bits)</t>
  </si>
  <si>
    <t>Entrada 'deceleration' em aberto (qualquer dos 24 bits)</t>
  </si>
  <si>
    <t>Output 'prob_1' Open (any of the 24 bits)</t>
  </si>
  <si>
    <t>Saída 'prob_2' em aberto (1 bit)</t>
  </si>
  <si>
    <t>Output 'prob_1' stuck low (any of the 24 bits)</t>
  </si>
  <si>
    <t>Output 'prob_valid_1' stuck low (1 bit)</t>
  </si>
  <si>
    <t>Output 'prob_1' stuck high (any of the 24 bits)</t>
  </si>
  <si>
    <t>Output 'prob_valid_1' stuck high (1 bit)</t>
  </si>
  <si>
    <t>Saída 'prob_1' fixada em nível '0' (qualquer dos 24 bits)</t>
  </si>
  <si>
    <t>Saída 'prob_1' fixada em nível '1' (qualquer dos 24 bits)</t>
  </si>
  <si>
    <t>Supply open (any of the 25 VCC pins, either core or I/O)</t>
  </si>
  <si>
    <t>Perda de alimentação (qualquer dos 25 pinos VCC de núcleo ou entrada/saída)</t>
  </si>
  <si>
    <t>Supply open (any of the 50 GND pins)</t>
  </si>
  <si>
    <t>Perda de alimentação (qualquer dos 50 pinos GND)</t>
  </si>
  <si>
    <t>Saída 'prob_valid_1' fixada em nível '0' (1 bit)</t>
  </si>
  <si>
    <t>Saída 'prob_valid_1' fixada em nível '1' (1 bit)</t>
  </si>
  <si>
    <t>Output 'prob_2' Open (any of the 24 bits)</t>
  </si>
  <si>
    <t>Output 'prob_valid_2' Open (1 bit)</t>
  </si>
  <si>
    <t>Output 'prob_2' stuck low (any of the 24 bits)</t>
  </si>
  <si>
    <t>Output 'prob_valid_2' stuck low (1 bit)</t>
  </si>
  <si>
    <t>Output 'prob_2' stuck high (any of the 24 bits)</t>
  </si>
  <si>
    <t>Output 'prob_valid_2' stuck high (1 bit)</t>
  </si>
  <si>
    <t>Input 'clock_2' Open (1 bit)</t>
  </si>
  <si>
    <t>Saída 'prob_2' em aberto (qualquer dos 24 bits)</t>
  </si>
  <si>
    <t>Saída 'prob_valid_2' em aberto (1 bit)</t>
  </si>
  <si>
    <t>Saída 'prob_2' fixada em nível '0' (qualquer dos 24 bits)</t>
  </si>
  <si>
    <t>Saída 'prob_valid_2' fixada em nível '0' (1 bit)</t>
  </si>
  <si>
    <t>Saída 'prob_2' fixada em nível '1' (qualquer dos 24 bits)</t>
  </si>
  <si>
    <t>Saída 'prob_valid_2' fixada em nível '1' (1 bit)</t>
  </si>
  <si>
    <t>Supply open (any of the 12 VCC pins, either core or I/O)</t>
  </si>
  <si>
    <t>Perda de alimentação (qualquer dos 12 pinos VCC de núcleo ou entrada/saída)</t>
  </si>
  <si>
    <t>Supply open (any of the 14 GND pins)</t>
  </si>
  <si>
    <t>Perda de alimentação (qualquer dos 14 pinos GND)</t>
  </si>
  <si>
    <t>Output 'prob_mean' Open (any of the 24 bits)</t>
  </si>
  <si>
    <t>Output 'prob_valid_mean' Open (1 bit)</t>
  </si>
  <si>
    <t>Output 'prediction' Open (1 bit)</t>
  </si>
  <si>
    <t>Output 'prob_mean' stuck low (any of the 24 bits)</t>
  </si>
  <si>
    <t>Output 'prob_valid_mean' stuck low (1 bit)</t>
  </si>
  <si>
    <t>Output 'prediction' stuck low (1 bit)</t>
  </si>
  <si>
    <t>Output 'prob_mean' stuck high (any of the 24 bits)</t>
  </si>
  <si>
    <t>Output 'prob_valid_mean' stuck high (1 bit)</t>
  </si>
  <si>
    <t>Output 'prediction' stuck high (1 bit)</t>
  </si>
  <si>
    <t>Input 'prob_1' Open (any of the 24 bits)</t>
  </si>
  <si>
    <t>Input 'prob_2' Open (any of the 24 bits)</t>
  </si>
  <si>
    <t>Input 'prob_valid_1' Open (1 bit)</t>
  </si>
  <si>
    <t>Input 'prob_valid_2' Open (1 bit)</t>
  </si>
  <si>
    <t>Input 'clock_voting' Open (1 bit)</t>
  </si>
  <si>
    <t>Saída 'prob_mean' em aberto (qualquer dos 24 bits)</t>
  </si>
  <si>
    <t>Saída 'prob_mean' fixada em nível '0' (qualquer dos 24 bits)</t>
  </si>
  <si>
    <t>Saída 'prob_mean' fixada em nível '1' (qualquer dos 24 bits)</t>
  </si>
  <si>
    <t>Saída 'prob_valid_mean' em aberto (1 bit)</t>
  </si>
  <si>
    <t>Saída 'prob_valid_mean' fixada em nível '0' (1 bit)</t>
  </si>
  <si>
    <t>Saída 'prob_valid_mean' fixada em nível '1' (1 bit)</t>
  </si>
  <si>
    <t>Saída 'prediction' fixada em nível '0' (1 bit)</t>
  </si>
  <si>
    <t>Saída 'prediction' fixada em nível '1' (1 bit)</t>
  </si>
  <si>
    <t>Saída 'prediction' em aberto (1 bit)</t>
  </si>
  <si>
    <t>Entrada 'prob_1' em aberto (qualquer dos 24 bits)</t>
  </si>
  <si>
    <t>Entrada 'prob_2' em aberto (qualquer dos 24 bits)</t>
  </si>
  <si>
    <t>Entrada 'prob_valid_1' em aberto (1 bit)</t>
  </si>
  <si>
    <t>Entrada 'prob_valid_2' em aberto (1 bit)</t>
  </si>
  <si>
    <t>Entrada 'clock_voting' em aberto (1 bit)</t>
  </si>
  <si>
    <t>Open</t>
  </si>
  <si>
    <t>Change of Resonant Frequency</t>
  </si>
  <si>
    <t>Short-Circuit</t>
  </si>
  <si>
    <t>Decrease of Q-Factor</t>
  </si>
  <si>
    <t>Short-Circuit to Casing</t>
  </si>
  <si>
    <t>Abertura</t>
  </si>
  <si>
    <t>Alteração da Frequência Ressonante</t>
  </si>
  <si>
    <t>Curto-Circuito</t>
  </si>
  <si>
    <t>Diminuição do Fator Q</t>
  </si>
  <si>
    <t>Curto-Circuito com Carcaça</t>
  </si>
  <si>
    <t>MIL-HDBK-338B:1998; self knowledge ('untuned frequency').</t>
  </si>
  <si>
    <t>MIL-HDBK-338B:1998; self knowledge ('reduced power').</t>
  </si>
  <si>
    <t>DC_C_FPGA_1</t>
  </si>
  <si>
    <t>DC_O_FPGA_1</t>
  </si>
  <si>
    <t>OSC_FPGA_1</t>
  </si>
  <si>
    <t>FPGA_1</t>
  </si>
  <si>
    <t>DC_C_FPGA_2</t>
  </si>
  <si>
    <t>DC_O_FPGA_2</t>
  </si>
  <si>
    <t>OSC_FPGA_2</t>
  </si>
  <si>
    <t>FPGA_2</t>
  </si>
  <si>
    <t>The core of FPGA_1 is not powered.</t>
  </si>
  <si>
    <t>Not applicable, since the failure is unsafe and undetectable.</t>
  </si>
  <si>
    <t>The core of FPGA_1 is powered with a voltage that is higher than expected.</t>
  </si>
  <si>
    <t>The core of FPGA_1 is powered with a voltage that is lower than expected.</t>
  </si>
  <si>
    <t>The core of FPGA_1 is powered with a noisy voltage.</t>
  </si>
  <si>
    <t>The inputs and outputs of FPGA_1 are not powered.</t>
  </si>
  <si>
    <t>It is considered that the outputs of FPGA_1 are turned off. As a result of that, the majority voter detects a potential loss of communication with FPGA_1 and leads the braking system to a safe state.</t>
  </si>
  <si>
    <t>Not applicable, since the failure is safe and detectable.</t>
  </si>
  <si>
    <t>The inputs and outputs of FPGA_1 are powered with a voltage that is higher than expected.</t>
  </si>
  <si>
    <t>The semiconductive junctions of the inputs and outputs of FPGA_1 are subject to rupture, at which case they would behave similarly to a short-circuit. In this scenario, the outputs of FPGA_1 will be short-circuited to either '0' or '1' depending on their respective internal weak pull-ups and pull-downs.
Since these internal weak pull-ups and pull-downs have been selected in such a way to lead to a safe behavior, leaning towards the braking of the vehicle, a safe behavior would be  expected. However, in the worst-case scenario of exceedingly high voltages, even a pulled-down output could be either interpreted as '1' or exceed its proper electrical levels, cascading potential damage to the majority voter.
As a result, it is deemed that the braking system can behave unsafely in this worst case.</t>
  </si>
  <si>
    <t>The inputs and outputs of FPGA_1 are powered with a voltage that is lower than expected.</t>
  </si>
  <si>
    <t>In a worst-case scenario, it is deemed that a lowered speed is read by FPGA_1, thus leading it to a more permissive behavior in which braking is not requested. As a result, it is deemed that the braking system can behave unsafely.</t>
  </si>
  <si>
    <t>The inputs and outputs of FPGA_1 are powered with a noisy voltage.</t>
  </si>
  <si>
    <t>In a worst-case scenario, the operation of FPGA_1 becomes unstable. As a result of that,  it is considered that the outputs of FPGA_1 can temporarily be led to unsafe conditions as described in the scenarios of 'Increase of Output Voltage' and 'Decrease of Output Voltage'.</t>
  </si>
  <si>
    <t>FPGA_1 is not provided with a clock signal.</t>
  </si>
  <si>
    <t>The operation of FPGA_1 becomes faster or slower, depending on how the resonant frequency changes.</t>
  </si>
  <si>
    <t>This failure mode is not analyzed because its probability of occurrence is zero.</t>
  </si>
  <si>
    <t>Not Applicable</t>
  </si>
  <si>
    <t>A decrease of the Q-factor can have the same impact of a reduction of resonant frequency along with reduced amplitude. As a result, the operation of FPGA_1 can become slower or even be ceased at an extreme situation.</t>
  </si>
  <si>
    <t>There is no potentially negative effect if the resonant frequency increases because FPGA_1 would remain in regular operation.
If the resonant frequency decreases significantly, changes on the inputs may be lost, and the need for braking the vehicle might be masked.</t>
  </si>
  <si>
    <t>With a decrease on the resonant frequency, changes on the inputs may be lost, and the need for braking the vehicle might be masked.</t>
  </si>
  <si>
    <t>Parts of the FPGA_1 core and/or inputs/outputs might stop working properly.</t>
  </si>
  <si>
    <t>Assuming that all 'prob_1' pins of the majority voter are configured with a weak pull-down, the braking system leans towards a safe behavior, in which brakes will be applied.</t>
  </si>
  <si>
    <t>The affected bits of the 'prob_1' input of the majority voting component are not read from FPGA_1.</t>
  </si>
  <si>
    <t>Assuming that the majority voter pin related to 'prob_valid_1' is configured with a weak pull-down, the braking system leans towards a safe behavior, in which brakes will be applied.</t>
  </si>
  <si>
    <t>The braking system leans towards a safe behavior, in which brakes will be applied when not necessary.</t>
  </si>
  <si>
    <t>The 'prob_valid_1' input of the majority voting component will be stuck to '0',, indicating that no valid inputs are generated by FPGA_1.</t>
  </si>
  <si>
    <t>The majority voter will detect a loss of communication with FPGA_1, thus making the braking system lean towards a safe behavior, in which brakes will be applied when not necessary.</t>
  </si>
  <si>
    <t>The affected bits of the 'prob_1' input of the majority voting component will be stuck to '1', leading to a potentially higher probability of not applying brakes.</t>
  </si>
  <si>
    <t>The affected bits of the 'prob_1' input of the majority voting component will be stuck to '0', leading to a potentially lower probability of not applying brakes.</t>
  </si>
  <si>
    <t>The braking system leans towards a potentially unsafe behavior, in which the need for applying brakes will be masked.</t>
  </si>
  <si>
    <t>FPGA_1 might retrieve spurious, invalid outputs to the majority voter as it receives inputs from the input sensors. As a result of this, the braking system might improperly remove brake application, thus leading to a potentially unsafe scenario.</t>
  </si>
  <si>
    <t>The 'prob_valid_1' input of the majority voting component will be stuck to '1',, indicating that the outputs generated by FPGA_1 are always valid.</t>
  </si>
  <si>
    <t>Assuming that all 'distance' pins of FPGA_1 are configured with a weak pull-down, the braking system leans towards a safe behavior, in which brakes will be applied, due to a distance that is potentially lower than the actual one.</t>
  </si>
  <si>
    <t>Assuming that all 'speed' pins of FPGA_1 are configured with a weak pull-up, the braking system leans towards a safe behavior, in which brakes will be applied, due to a speed that is potentially higher than the actual one.</t>
  </si>
  <si>
    <t>Assuming that all 'deceleration' pins of FPGA_1 are configured with a weak pull-down, the braking system leans towards a safe behavior, in which brakes will be applied, due to a deceleration that is potentially lower than the actual one.</t>
  </si>
  <si>
    <t>Assuming that the 'input_valid' pin of FPGA_1 is configured with a weak pull-down, the braking system leans towards a safe behavior, in which brakes will be applied. This results from the fact that no inputs will be deemed valid, and the majority voter will apply brakes by assuming a loss of communication with FPGA_1.</t>
  </si>
  <si>
    <t>The core of FPGA_2 is not powered.</t>
  </si>
  <si>
    <t>The core of FPGA_2 is powered with a voltage that is higher than expected.</t>
  </si>
  <si>
    <t>The core of FPGA_2 is powered with a voltage that is lower than expected.</t>
  </si>
  <si>
    <t>The core of FPGA_2 is powered with a noisy voltage.</t>
  </si>
  <si>
    <t>The inputs and outputs of FPGA_2 are not powered.</t>
  </si>
  <si>
    <t>It is considered that the outputs of FPGA_2 are turned off. As a result of that, the majority voter detects a potential loss of communication with FPGA_2 and leads the braking system to a safe state.</t>
  </si>
  <si>
    <t>The inputs and outputs of FPGA_2 are powered with a voltage that is higher than expected.</t>
  </si>
  <si>
    <t>The semiconductive junctions of the inputs and outputs of FPGA_2 are subject to rupture, at which case they would behave similarly to a short-circuit. In this scenario, the outputs of FPGA_2 will be short-circuited to either '0' or '1' depending on their respective internal weak pull-ups and pull-downs.
Since these internal weak pull-ups and pull-downs have been selected in such a way to lead to a safe behavior, leaning towards the braking of the vehicle, a safe behavior would be  expected. However, in the worst-case scenario of exceedingly high voltages, even a pulled-down output could be either interpreted as '1' or exceed its proper electrical levels, cascading potential damage to the majority voter.
As a result, it is deemed that the braking system can behave unsafely in this worst case.</t>
  </si>
  <si>
    <t>The inputs and outputs of FPGA_2 are powered with a voltage that is lower than expected.</t>
  </si>
  <si>
    <t>In a worst-case scenario, it is deemed that a lowered speed is read by FPGA_2, thus leading it to a more permissive behavior in which braking is not requested. As a result, it is deemed that the braking system can behave unsafely.</t>
  </si>
  <si>
    <t>The inputs and outputs of FPGA_2 are powered with a noisy voltage.</t>
  </si>
  <si>
    <t>In a worst-case scenario, the operation of FPGA_2 becomes unstable. As a result of that,  it is considered that the outputs of FPGA_2 can temporarily be led to unsafe conditions as described in the scenarios of 'Increase of Output Voltage' and 'Decrease of Output Voltage'.</t>
  </si>
  <si>
    <t>FPGA_2 is not provided with a clock signal.</t>
  </si>
  <si>
    <t>The operation of FPGA_2 becomes faster or slower, depending on how the resonant frequency changes.</t>
  </si>
  <si>
    <t>There is no potentially negative effect if the resonant frequency increases because FPGA_2 would remain in regular operation.
If the resonant frequency decreases significantly, changes on the inputs may be lost, and the need for braking the vehicle might be masked.</t>
  </si>
  <si>
    <t>A decrease of the Q-factor can have the same impact of a reduction of resonant frequency along with reduced amplitude. As a result, the operation of FPGA_2 can become slower or even be ceased at an extreme situation.</t>
  </si>
  <si>
    <t>Parts of the FPGA_2 core and/or inputs/outputs might stop working properly.</t>
  </si>
  <si>
    <t>The affected bits of the 'prob_2' input of the majority voting component are not read from FPGA_2.</t>
  </si>
  <si>
    <t>Assuming that all 'prob_2' pins of the majority voter are configured with a weak pull-down, the braking system leans towards a safe behavior, in which brakes will be applied.</t>
  </si>
  <si>
    <t>Assuming that the majority voter pin related to 'prob_valid_2' is configured with a weak pull-down, the braking system leans towards a safe behavior, in which brakes will be applied.</t>
  </si>
  <si>
    <t>The affected bits of the 'prob_2' input of the majority voting component will be stuck to '0', leading to a potentially lower probability of not applying brakes.</t>
  </si>
  <si>
    <t>The 'prob_valid_2' input of the majority voting component will be stuck to '0',, indicating that no valid inputs are generated by FPGA_2.</t>
  </si>
  <si>
    <t>The majority voter will detect a loss of communication with FPGA_2, thus making the braking system lean towards a safe behavior, in which brakes will be applied when not necessary.</t>
  </si>
  <si>
    <t>The affected bits of the 'prob_2' input of the majority voting component will be stuck to '1', leading to a potentially higher probability of not applying brakes.</t>
  </si>
  <si>
    <t>The 'prob_valid_2' input of the majority voting component will be stuck to '1',, indicating that the outputs generated by FPGA_2 are always valid.</t>
  </si>
  <si>
    <t>FPGA_2 might retrieve spurious, invalid outputs to the majority voter as it receives inputs from the input sensors. As a result of this, the braking system might improperly remove brake application, thus leading to a potentially unsafe scenario.</t>
  </si>
  <si>
    <t>Assuming that all 'distance' pins of FPGA_2 are configured with a weak pull-down, the braking system leans towards a safe behavior, in which brakes will be applied, due to a distance that is potentially lower than the actual one.</t>
  </si>
  <si>
    <t>Assuming that all 'speed' pins of FPGA_2 are configured with a weak pull-up, the braking system leans towards a safe behavior, in which brakes will be applied, due to a speed that is potentially higher than the actual one.</t>
  </si>
  <si>
    <t>Assuming that all 'deceleration' pins of FPGA_2 are configured with a weak pull-down, the braking system leans towards a safe behavior, in which brakes will be applied, due to a deceleration that is potentially lower than the actual one.</t>
  </si>
  <si>
    <t>Assuming that the 'input_valid' pin of FPGA_2 is configured with a weak pull-down, the braking system leans towards a safe behavior, in which brakes will be applied. This results from the fact that no inputs will be deemed valid, and the majority voter will apply brakes by assuming a loss of communication with FPGA_2.</t>
  </si>
  <si>
    <t>DC_C_PLD_Vot</t>
  </si>
  <si>
    <t>DC_O_PLD_Vot</t>
  </si>
  <si>
    <t>OSC_PLD_Vot</t>
  </si>
  <si>
    <t>PLD_Vot</t>
  </si>
  <si>
    <t>The core of PLD_Vot is not powered.</t>
  </si>
  <si>
    <t>The core of PLD_Vot is powered with a voltage that is higher than expected.</t>
  </si>
  <si>
    <t>The core of PLD_Vot is powered with a voltage that is lower than expected.</t>
  </si>
  <si>
    <t>The core of PLD_Vot is powered with a noisy voltage.</t>
  </si>
  <si>
    <t>FPGA_1 stops working.  In a worst-case scenario, it is considered that the latest valid output processed by FPGA_1 can remain at this state, thus preventing the majority voter from detecting the loss of communication with FPGA_1 and, ultimately, preventing the vehicle from being braked.</t>
  </si>
  <si>
    <t>In a worst-case scenario, the operation of FPGA_1 becomes unstable. As a result of that,  it is considered that the latest valid output processed by FPGA_1 can remain at this state, thus preventing the majority voter from detecting the loss of communication with FPGA_1 and, ultimately, preventing the vehicle from being braked.</t>
  </si>
  <si>
    <t>FPGA_1 might behave unstably.  In a worst-case scenario, it is considered that the latest valid output processed by FPGA_1 can remain at this state, thus preventing the majority voter from detecting the loss of communication with FPGA_1 and, ultimately, preventing the vehicle from being braked.</t>
  </si>
  <si>
    <t>FPGA_2 stops working.  In a worst-case scenario, it is considered that the latest valid output processed by FPGA_2 can remain at this state, thus preventing the majority voter from detecting the loss of communication with FPGA_2 and, ultimately, preventing the vehicle from being braked.</t>
  </si>
  <si>
    <t>In a worst-case scenario, the operation of FPGA_2 becomes unstable. As a result of that,  it is considered that the latest valid output processed by FPGA_2 can remain at this state, thus preventing the majority voter from detecting the loss of communication with FPGA_2 and, ultimately, preventing the vehicle from being braked.</t>
  </si>
  <si>
    <t>FPGA_2 might behave unstably.  In a worst-case scenario, it is considered that the latest valid output processed by FPGA_2 can remain at this state, thus preventing the majority voter from detecting the loss of communication with FPGA_2 and, ultimately, preventing the vehicle from being braked.</t>
  </si>
  <si>
    <t>PLD_Vot stops working.  In a worst-case scenario, it is considered that the latest valid output processed by PLD_Vot can remain at this state, thus preventing the vehicle from being braked if the current decision is to not apply brakes.</t>
  </si>
  <si>
    <t>In a worst-case scenario, the operation of PLD_Vot becomes unstable. As a result of that,  it is considered that the latest valid output processed by PLD_Vot can remain at this state, thus preventing the vehicle from being braked if the current decision is to not apply brakes.</t>
  </si>
  <si>
    <t>Safe?</t>
  </si>
  <si>
    <t>λSD</t>
  </si>
  <si>
    <t>λSU</t>
  </si>
  <si>
    <t>λUD</t>
  </si>
  <si>
    <t>λUU</t>
  </si>
  <si>
    <t>The inputs and outputs of PLD_Vot are not powered.</t>
  </si>
  <si>
    <t>The inputs and outputs of PLD_Vot are powered with a voltage that is higher than expected.</t>
  </si>
  <si>
    <t>The inputs and outputs of PLD_Vot are powered with a voltage that is lower than expected.</t>
  </si>
  <si>
    <t>The inputs and outputs of PLD_Vot are powered with a noisy voltage.</t>
  </si>
  <si>
    <t>PLD_Vot is not provided with a clock signal.</t>
  </si>
  <si>
    <t>The operation of PLD_Vot becomes faster or slower, depending on how the resonant frequency changes.</t>
  </si>
  <si>
    <t>There is no potentially negative effect if the resonant frequency increases because PLD_Vot would remain in regular operation.
If the resonant frequency decreases significantly, changes on the inputs may be lost, and the need for braking the vehicle might be masked.</t>
  </si>
  <si>
    <t>A decrease of the Q-factor can have the same impact of a reduction of resonant frequency along with reduced amplitude. As a result, the operation of PLD_Vot can become slower or even be ceased at an extreme situation.</t>
  </si>
  <si>
    <t>It is considered that the outputs of PLD_Vot are turned off. As a result of that, the braking system triggers the brakes.</t>
  </si>
  <si>
    <t>The semiconductive junctions of the inputs and outputs of PLD_Vot are subject to rupture, at which case they would behave similarly to a short-circuit. In this scenario, the outputs of PLD_Vot will be short-circuited to either '0' or '1' depending on their respective internal weak pull-ups and pull-downs.
Since these internal weak pull-ups and pull-downs have been selected in such a way to lead to a safe behavior, leaning towards the braking of the vehicle, a safe behavior is expected.</t>
  </si>
  <si>
    <t>In a worst-case scenario, it is deemed that the braking system does not trigger brakes due to a low power on its outputs. As a result, it is deemed that the braking system can behave unsafely.</t>
  </si>
  <si>
    <t>In a worst-case scenario, the operation of PLD_Vot becomes unstable. As a result of that,  it is considered that the outputs of PLD_Vot can temporarily be led to unsafe conditions as described in the scenario of ''Decrease of Output Voltage'.</t>
  </si>
  <si>
    <t>PLD_Vot stops working.  In a worst-case scenario, it is considered that the latest valid output processed by PLD_Vot can remain at this state, thus preventing the vehicle from being braked.</t>
  </si>
  <si>
    <t>Parts of the PLD_Vot core and/or inputs/outputs might stop working properly.</t>
  </si>
  <si>
    <t>PLD_Vot might behave unstably.  In a worst-case scenario, it is considered that the latest valid output processed by PLD_Vot can remain at this state, thus preventing tthe vehicle from being braked.</t>
  </si>
  <si>
    <t>The affected bits of the 'prob_mean' output are not read by system components using it.</t>
  </si>
  <si>
    <t>Assuming that 'prob_mean' is used exclusively for debugging purposes, no safety-related issues are expected.</t>
  </si>
  <si>
    <t xml:space="preserve">Not applicable, because the failure mode does not have the potential of leading to an unsafe situation if combined with another failure mode that is not unsafe per se. </t>
  </si>
  <si>
    <t>The 'prob_valid_1' input of the majority voting component is not read from FPGA_1.</t>
  </si>
  <si>
    <t>The 'prob_valid_2' input of the majority voting component is not read from FPGA_2.</t>
  </si>
  <si>
    <t>It is considered that, with the absence of a 'prediction' indication, the brakes might be applied even when not necessary by the brakes actuators.</t>
  </si>
  <si>
    <t>The affected bits of the 'prob_mean' output will be stuck to '0', leading to a potentially lower probability of not applying brakes.</t>
  </si>
  <si>
    <t>The 'prob_valid_mean' output is not read by system components using it (e.g., brakes actuators).</t>
  </si>
  <si>
    <t>The 'prediction' output is not read by system components using it (e.g., brakes actuators).</t>
  </si>
  <si>
    <t>The 'prob_valid_mean' output will be stuck to '0', indicating that it is not valid to the system components using it (e.g., brakes actuators).</t>
  </si>
  <si>
    <t>It is considered that, with the absence of a 'valid' indication for a long time, the brakes might be applied by the brake actuators even when not necessary.</t>
  </si>
  <si>
    <t>The 'prediction' output will be stuck to '0', indicating that no brakes shall be applied.</t>
  </si>
  <si>
    <t>It is considered that, with a non-valid indication for a sufficiently long time, the brakes might be applied by the brake actuators even when not necessary.</t>
  </si>
  <si>
    <t>It is considered that the brakes will not be applied even when necessary.</t>
  </si>
  <si>
    <t>The affected bits of the 'prob_mean' output will be stuck to '1', leading to a potentially higher probability of not applying brakes.</t>
  </si>
  <si>
    <t>The 'prob_valid_mean' output will be stuck to '1', indicating that it is always valid to the system components using it (e.g., brakes actuators).</t>
  </si>
  <si>
    <t>It is considered that there is the potential for not applying brakes when needed.</t>
  </si>
  <si>
    <t>The 'prediction' output will be stuck to '1', indicating that the brakes shall be applied.</t>
  </si>
  <si>
    <t>It is considered that the brakes will be applied even when not necessary.</t>
  </si>
  <si>
    <t>The 'prob_valid_1' input of PLD_Vot is defined by the internal pull-downs and pull-ups of the corresponding PLD_Vot pin.</t>
  </si>
  <si>
    <t>The affected bits of the 'distance' input of FPGA_1 are defined by the internal pull-downs and pull-ups of the corresponding FPGA_1 pins.</t>
  </si>
  <si>
    <t>The affected bits of the 'speed' input of FPGA_1 are defined by the internal pull-downs and pull-ups of the corresponding FPGA_1 pins.</t>
  </si>
  <si>
    <t>The affected bits of the 'deceleration' input of FPGA_1 are defined by the internal pull-downs and pull-ups of the corresponding FPGA_1 pins.</t>
  </si>
  <si>
    <t>The affected bits of the 'distance' input of FPGA_2 are defined by the internal pull-downs and pull-ups of the corresponding FPGA_2 pins.</t>
  </si>
  <si>
    <t>The affected bits of the 'speed' input of FPGA_2 are defined by the internal pull-downs and pull-ups of the corresponding FPGA_2 pins.</t>
  </si>
  <si>
    <t>The affected bits of the 'deceleration' input of FPGA_2 are defined by the internal pull-downs and pull-ups of the corresponding FPGA_2 pins.</t>
  </si>
  <si>
    <t>The affected bits of the 'prob_1' input of PLD_Vot are defined by the internal pull-downs and pull-ups of the corresponding PLD_Vot pins.</t>
  </si>
  <si>
    <t>The affected bits of the 'prob_2' input of PLD_Vot are defined by the internal pull-downs and pull-ups of the corresponding PLD_Vot pins.</t>
  </si>
  <si>
    <t>The 'input_valid' input of FPGA_2 is defined by the internal pull-downs and pull-ups of the corresponding FPGA_2 pin.</t>
  </si>
  <si>
    <t>The 'input_valid' input of FPGA_1 is defined by the internal pull-downs and pull-ups of the corresponding FPGA_1 pin.</t>
  </si>
  <si>
    <t>Assuming that all 'prob_1' pins of PLD_Vot are configured with a weak pull-down, the braking system leans towards a safe behavior, in which brakes will be applied, due to a probability of not applying brakes that is potentially lower than the actual one.</t>
  </si>
  <si>
    <t>Assuming that all 'prob_2' pins of PLD_Vot are configured with a weak pull-down, the braking system leans towards a safe behavior, in which brakes will be applied, due to a probability of not applying brakes that is potentially lower than the actual one.</t>
  </si>
  <si>
    <t xml:space="preserve">Assuming that the 'prob_valid_1' pin of PLD_Vot is configured with a weak pull-down, the braking system leans towards a safe behavior, in which a potential loss of communication to FPGA_1 is detected and, as a result of that, the brakes will be applied. </t>
  </si>
  <si>
    <t>The 'prob_valid_2' input of PLD_Vot is defined by the internal pull-downs and pull-ups of the corresponding PLD_Vot pin.</t>
  </si>
  <si>
    <t xml:space="preserve">Assuming that the 'prob_valid_2' pin of PLD_Vot is configured with a weak pull-down, the braking system leans towards a safe behavior, in which a potential loss of communication to FPGA_2 is detected and, as a result of that, the brakes will be applied. </t>
  </si>
  <si>
    <t>1) All unused pins are configured with weak internal pull-ups or pull-downs, hence preventing negative impact if left open.</t>
  </si>
  <si>
    <t>2) 'prob_valid_1', 'prob_1', 'prob_valid_2', 'prob_2', 'prob_mean', and 'prob_valid_mean' are configured with internal pull-downs (leaning towards braking)</t>
  </si>
  <si>
    <t>3) 'prediction' is configured with internal pull-up (leaning towards braking)</t>
  </si>
  <si>
    <t>4) Pins related to device settings and JTAG programming are outside the scope of the analysis for simplification. It is assumed that they are properly setup and that their impact on unsafe failure is not meaningful. The failure rates associated to them have been evenly distributed across the analyzed pins for a reduced impact with this simplification.</t>
  </si>
  <si>
    <t>Vicor VTM 48MP010X107AA1
Note: Connected in Parallel to Out&amp;Osc</t>
  </si>
  <si>
    <t>Leaf</t>
  </si>
  <si>
    <t>Parameters</t>
  </si>
  <si>
    <t>Feature of Decision Node</t>
  </si>
  <si>
    <t>Decision Threshold (24,12)</t>
  </si>
  <si>
    <t>Decision Threshold (Int)</t>
  </si>
  <si>
    <t>Decision Threshold (Decimal)</t>
  </si>
  <si>
    <t>Decision Threshold (Numerical)</t>
  </si>
  <si>
    <t>Left Children (Decision = True)</t>
  </si>
  <si>
    <t>Right Children (Decision = False)</t>
  </si>
  <si>
    <t>Parent</t>
  </si>
  <si>
    <t>Node Depth</t>
  </si>
  <si>
    <t>Leaves</t>
  </si>
  <si>
    <t>Output Probability per Node (24,12)</t>
  </si>
  <si>
    <t>Output Probability per Node (Numerical)</t>
  </si>
  <si>
    <t>Node ID</t>
  </si>
  <si>
    <t>Decision True or False?</t>
  </si>
  <si>
    <t>Node</t>
  </si>
  <si>
    <t>Variable</t>
  </si>
  <si>
    <t>Comparator</t>
  </si>
  <si>
    <t>Threshold</t>
  </si>
  <si>
    <t>Decision Parent(8)</t>
  </si>
  <si>
    <t>Decision Parent(7)</t>
  </si>
  <si>
    <t>Decision Parent(6)</t>
  </si>
  <si>
    <t>Decision Parent(5)</t>
  </si>
  <si>
    <t>Decision Parent(4)</t>
  </si>
  <si>
    <t>Decision Parent(3)</t>
  </si>
  <si>
    <t>Decision Parent(2)</t>
  </si>
  <si>
    <t>Decision Parent(1)</t>
  </si>
  <si>
    <t>Decision Parent(0)</t>
  </si>
  <si>
    <t>Decision Parent(8) - All Dummy Nodes</t>
  </si>
  <si>
    <t>Decision Parent(7) - All Dummy Nodes</t>
  </si>
  <si>
    <t>Decision Parent(6) - All Dummy Nodes</t>
  </si>
  <si>
    <t>Decision Parent(5) - All Dummy Nodes</t>
  </si>
  <si>
    <t>Decision Parent(4) - All Dummy Nodes</t>
  </si>
  <si>
    <t>Decision Parent(3) - All Dummy Nodes</t>
  </si>
  <si>
    <t>Class of Equivalence</t>
  </si>
  <si>
    <t>CE8.1</t>
  </si>
  <si>
    <t>CE8.2</t>
  </si>
  <si>
    <t>CE8.3</t>
  </si>
  <si>
    <t>CE8.4</t>
  </si>
  <si>
    <t>CE8.5</t>
  </si>
  <si>
    <t>CE8.6</t>
  </si>
  <si>
    <t>CE8.7</t>
  </si>
  <si>
    <t>CE8.8</t>
  </si>
  <si>
    <t>Conditions</t>
  </si>
  <si>
    <t>Weighted Probability</t>
  </si>
  <si>
    <t>Leaf Cell Line</t>
  </si>
  <si>
    <t>Classification</t>
  </si>
  <si>
    <t>Overview</t>
  </si>
  <si>
    <t>GEBR</t>
  </si>
  <si>
    <t>&lt;=132,513671875</t>
  </si>
  <si>
    <t>&lt;=289,92919921875</t>
  </si>
  <si>
    <t>&lt;=24,38330078125</t>
  </si>
  <si>
    <t>&lt;=13,021484375</t>
  </si>
  <si>
    <t>All</t>
  </si>
  <si>
    <t>132,513671875 &lt; d &lt;= 508,4912109375</t>
  </si>
  <si>
    <t>&gt;13,021484375</t>
  </si>
  <si>
    <t>289,92919921875 &lt; d &lt;= 508,4912109375</t>
  </si>
  <si>
    <t>508,4912109375 &lt; d &lt;= 699,85498046875</t>
  </si>
  <si>
    <t>&gt;24,38330078125</t>
  </si>
  <si>
    <t>699,85498046875 &lt; d &lt;= 701,8369140625</t>
  </si>
  <si>
    <t>&gt;701,8369140625</t>
  </si>
  <si>
    <t>Results</t>
  </si>
  <si>
    <t>Full Conditions</t>
  </si>
  <si>
    <t>Distance&lt;=389,903564453125 AND Speed&gt;24,90966796875 AND Distance&gt;309 AND GEBR&gt;1,046142578125 AND Speed&gt;21,00927734375 AND Distance&gt;227,426025390625 AND Speed&gt;14,7705078125 AND Distance&lt;=450,385498046875</t>
  </si>
  <si>
    <t>Distance&gt;389,903564453125 AND Speed&gt;24,90966796875 AND Distance&gt;309 AND GEBR&gt;1,046142578125 AND Speed&gt;21,00927734375 AND Distance&gt;227,426025390625 AND Speed&gt;14,7705078125 AND Distance&lt;=450,385498046875</t>
  </si>
  <si>
    <t>GEBR&lt;=0,85498046875 AND Speed&lt;=24,185791015625 AND Distance&gt;369,037109375 AND GEBR&lt;=1,046142578125 AND Speed&gt;21,00927734375 AND Distance&gt;227,426025390625 AND Speed&gt;14,7705078125 AND Distance&lt;=450,385498046875</t>
  </si>
  <si>
    <t>GEBR&gt;0,85498046875 AND Speed&lt;=24,185791015625 AND Distance&gt;369,037109375 AND GEBR&lt;=1,046142578125 AND Speed&gt;21,00927734375 AND Distance&gt;227,426025390625 AND Speed&gt;14,7705078125 AND Distance&lt;=450,385498046875</t>
  </si>
  <si>
    <t>Distance&lt;=404,809814453125 AND Speed&gt;17,95166015625 AND GEBR&lt;=0,85498046875 AND Distance&gt;307,95703125 AND Speed&lt;=21,00927734375 AND Distance&gt;227,426025390625 AND Speed&gt;14,7705078125 AND Distance&lt;=450,385498046875</t>
  </si>
  <si>
    <t>Distance&gt;404,809814453125 AND Speed&gt;17,95166015625 AND GEBR&lt;=0,85498046875 AND Distance&gt;307,95703125 AND Speed&lt;=21,00927734375 AND Distance&gt;227,426025390625 AND Speed&gt;14,7705078125 AND Distance&lt;=450,385498046875</t>
  </si>
  <si>
    <t>GEBR&lt;=0,715087890625 AND Speed&lt;=17,62744140625 AND GEBR&lt;=1,046142578125 AND Distance&lt;=307,95703125 AND Speed&lt;=21,00927734375 AND Distance&gt;227,426025390625 AND Speed&gt;14,7705078125 AND Distance&lt;=450,385498046875</t>
  </si>
  <si>
    <t>GEBR&gt;0,715087890625 AND Speed&lt;=17,62744140625 AND GEBR&lt;=1,046142578125 AND Distance&lt;=307,95703125 AND Speed&lt;=21,00927734375 AND Distance&gt;227,426025390625 AND Speed&gt;14,7705078125 AND Distance&lt;=450,385498046875</t>
  </si>
  <si>
    <t>Distance&lt;=341,311767578125 AND Speed&lt;=24,90966796875 AND Distance&gt;309 AND GEBR&gt;1,046142578125 AND Speed&gt;21,00927734375 AND Distance&gt;227,426025390625 AND Speed&gt;14,7705078125 AND Distance&lt;=450,385498046875</t>
  </si>
  <si>
    <t>Distance&gt;341,311767578125 AND Speed&lt;=24,90966796875 AND Distance&gt;309 AND GEBR&gt;1,046142578125 AND Speed&gt;21,00927734375 AND Distance&gt;227,426025390625 AND Speed&gt;14,7705078125 AND Distance&lt;=450,385498046875</t>
  </si>
  <si>
    <t>Distance&lt;=260,4150390625 AND Speed&gt;19,4521484375 AND GEBR&gt;1,046142578125 AND Distance&lt;=307,95703125 AND Speed&lt;=21,00927734375 AND Distance&gt;227,426025390625 AND Speed&gt;14,7705078125 AND Distance&lt;=450,385498046875</t>
  </si>
  <si>
    <t>Distance&gt;260,4150390625 AND Speed&gt;19,4521484375 AND GEBR&gt;1,046142578125 AND Distance&lt;=307,95703125 AND Speed&lt;=21,00927734375 AND Distance&gt;227,426025390625 AND Speed&gt;14,7705078125 AND Distance&lt;=450,385498046875</t>
  </si>
  <si>
    <t>Distance&lt;=100,041748046875 AND GEBR&lt;=1,046142578125 AND Speed&lt;=11,0478515625 AND Distance&gt;81,25634765625 AND Speed&gt;8,182861328125 AND Distance&lt;=128,337158203125 AND Speed&lt;=14,7705078125 AND Distance&lt;=450,385498046875</t>
  </si>
  <si>
    <t>Distance&gt;100,041748046875 AND GEBR&lt;=1,046142578125 AND Speed&lt;=11,0478515625 AND Distance&gt;81,25634765625 AND Speed&gt;8,182861328125 AND Distance&lt;=128,337158203125 AND Speed&lt;=14,7705078125 AND Distance&lt;=450,385498046875</t>
  </si>
  <si>
    <t>GEBR&lt;=0,85498046875 AND Speed&gt;17,62744140625 AND GEBR&lt;=1,046142578125 AND Distance&lt;=307,95703125 AND Speed&lt;=21,00927734375 AND Distance&gt;227,426025390625 AND Speed&gt;14,7705078125 AND Distance&lt;=450,385498046875</t>
  </si>
  <si>
    <t>GEBR&gt;0,85498046875 AND Speed&gt;17,62744140625 AND GEBR&lt;=1,046142578125 AND Distance&lt;=307,95703125 AND Speed&lt;=21,00927734375 AND Distance&gt;227,426025390625 AND Speed&gt;14,7705078125 AND Distance&lt;=450,385498046875</t>
  </si>
  <si>
    <t>Speed&lt;=6,218505859375 AND Distance&gt;29,15087890625 AND Speed&gt;3,386962890625 AND Distance&lt;=41,406494140625 AND Speed&lt;=8,182861328125 AND Distance&lt;=128,337158203125 AND Speed&lt;=14,7705078125 AND Distance&lt;=450,385498046875</t>
  </si>
  <si>
    <t>Speed&gt;6,218505859375 AND Distance&gt;29,15087890625 AND Speed&gt;3,386962890625 AND Distance&lt;=41,406494140625 AND Speed&lt;=8,182861328125 AND Distance&lt;=128,337158203125 AND Speed&lt;=14,7705078125 AND Distance&lt;=450,385498046875</t>
  </si>
  <si>
    <t>Distance&lt;=491,054443359375 AND GEBR&gt;0,715087890625 AND Speed&lt;=25,051025390625 AND Distance&lt;=561,320556640625 AND GEBR&lt;=0,85498046875 AND Speed&gt;22,745849609375 AND Distance&lt;=680,591796875 AND Distance&gt;450,385498046875</t>
  </si>
  <si>
    <t>Distance&gt;491,054443359375 AND GEBR&gt;0,715087890625 AND Speed&lt;=25,051025390625 AND Distance&lt;=561,320556640625 AND GEBR&lt;=0,85498046875 AND Speed&gt;22,745849609375 AND Distance&lt;=680,591796875 AND Distance&gt;450,385498046875</t>
  </si>
  <si>
    <t>Distance&lt;=284,5283203125 AND Speed&lt;=22,2568359375 AND Distance&lt;=309 AND GEBR&gt;1,046142578125 AND Speed&gt;21,00927734375 AND Distance&gt;227,426025390625 AND Speed&gt;14,7705078125 AND Distance&lt;=450,385498046875</t>
  </si>
  <si>
    <t>Distance&gt;284,5283203125 AND Speed&lt;=22,2568359375 AND Distance&lt;=309 AND GEBR&gt;1,046142578125 AND Speed&gt;21,00927734375 AND Distance&gt;227,426025390625 AND Speed&gt;14,7705078125 AND Distance&lt;=450,385498046875</t>
  </si>
  <si>
    <t>Distance&lt;=4,977783203125 AND Distance&lt;=14,513916015625 AND Speed&lt;=3,386962890625 AND Distance&lt;=41,406494140625 AND Speed&lt;=8,182861328125 AND Distance&lt;=128,337158203125 AND Speed&lt;=14,7705078125 AND Distance&lt;=450,385498046875</t>
  </si>
  <si>
    <t>Distance&gt;4,977783203125 AND Distance&lt;=14,513916015625 AND Speed&lt;=3,386962890625 AND Distance&lt;=41,406494140625 AND Speed&lt;=8,182861328125 AND Distance&lt;=128,337158203125 AND Speed&lt;=14,7705078125 AND Distance&lt;=450,385498046875</t>
  </si>
  <si>
    <t>Distance&lt;=539,13037109375 AND GEBR&lt;=0,715087890625 AND Speed&lt;=25,051025390625 AND Distance&lt;=561,320556640625 AND GEBR&lt;=0,85498046875 AND Speed&gt;22,745849609375 AND Distance&lt;=680,591796875 AND Distance&gt;450,385498046875</t>
  </si>
  <si>
    <t>Distance&gt;539,13037109375 AND GEBR&lt;=0,715087890625 AND Speed&lt;=25,051025390625 AND Distance&lt;=561,320556640625 AND GEBR&lt;=0,85498046875 AND Speed&gt;22,745849609375 AND Distance&lt;=680,591796875 AND Distance&gt;450,385498046875</t>
  </si>
  <si>
    <t>Distance&lt;=201,514892578125 AND Speed&gt;17,55859375 AND GEBR&gt;1,046142578125 AND Speed&lt;=18,51416015625 AND Distance&gt;178,510009765625 AND Distance&lt;=227,426025390625 AND Speed&gt;14,7705078125 AND Distance&lt;=450,385498046875</t>
  </si>
  <si>
    <t>Distance&gt;201,514892578125 AND Speed&gt;17,55859375 AND GEBR&gt;1,046142578125 AND Speed&lt;=18,51416015625 AND Distance&gt;178,510009765625 AND Distance&lt;=227,426025390625 AND Speed&gt;14,7705078125 AND Distance&lt;=450,385498046875</t>
  </si>
  <si>
    <t>Distance&lt;=605,7236328125 AND GEBR&gt;0,715087890625 AND Speed&gt;25,634765625 AND Distance&gt;561,320556640625 AND GEBR&lt;=0,85498046875 AND Speed&gt;22,745849609375 AND Distance&lt;=680,591796875 AND Distance&gt;450,385498046875</t>
  </si>
  <si>
    <t>Distance&gt;605,7236328125 AND GEBR&gt;0,715087890625 AND Speed&gt;25,634765625 AND Distance&gt;561,320556640625 AND GEBR&lt;=0,85498046875 AND Speed&gt;22,745849609375 AND Distance&lt;=680,591796875 AND Distance&gt;450,385498046875</t>
  </si>
  <si>
    <t>GEBR&lt;=1,046142578125 AND Distance&lt;=75,111572265625 AND Speed&gt;6,731689453125 AND Distance&gt;41,406494140625 AND Speed&lt;=8,182861328125 AND Distance&lt;=128,337158203125 AND Speed&lt;=14,7705078125 AND Distance&lt;=450,385498046875</t>
  </si>
  <si>
    <t>GEBR&gt;1,046142578125 AND Distance&lt;=75,111572265625 AND Speed&gt;6,731689453125 AND Distance&gt;41,406494140625 AND Speed&lt;=8,182861328125 AND Distance&lt;=128,337158203125 AND Speed&lt;=14,7705078125 AND Distance&lt;=450,385498046875</t>
  </si>
  <si>
    <t>GEBR&lt;=1,046142578125 AND Distance&gt;57,923583984375 AND Speed&lt;=9,17919921875 AND Distance&lt;=81,25634765625 AND Speed&gt;8,182861328125 AND Distance&lt;=128,337158203125 AND Speed&lt;=14,7705078125 AND Distance&lt;=450,385498046875</t>
  </si>
  <si>
    <t>GEBR&gt;1,046142578125 AND Distance&gt;57,923583984375 AND Speed&lt;=9,17919921875 AND Distance&lt;=81,25634765625 AND Speed&gt;8,182861328125 AND Distance&lt;=128,337158203125 AND Speed&lt;=14,7705078125 AND Distance&lt;=450,385498046875</t>
  </si>
  <si>
    <t>Distance&lt;=109,683837890625 AND GEBR&gt;1,27880859375 AND Speed&gt;11,0478515625 AND Distance&gt;81,25634765625 AND Speed&gt;8,182861328125 AND Distance&lt;=128,337158203125 AND Speed&lt;=14,7705078125 AND Distance&lt;=450,385498046875</t>
  </si>
  <si>
    <t>Distance&gt;109,683837890625 AND GEBR&gt;1,27880859375 AND Speed&gt;11,0478515625 AND Distance&gt;81,25634765625 AND Speed&gt;8,182861328125 AND Distance&lt;=128,337158203125 AND Speed&lt;=14,7705078125 AND Distance&lt;=450,385498046875</t>
  </si>
  <si>
    <t>Speed&lt;=13,307861328125 AND Distance&lt;=172,3115234375 AND GEBR&lt;=1,046142578125 AND Distance&lt;=192,790283203125 AND Speed&gt;12,1396484375 AND Distance&gt;128,337158203125 AND Speed&lt;=14,7705078125 AND Distance&lt;=450,385498046875</t>
  </si>
  <si>
    <t>Speed&gt;13,307861328125 AND Distance&lt;=172,3115234375 AND GEBR&lt;=1,046142578125 AND Distance&lt;=192,790283203125 AND Speed&gt;12,1396484375 AND Distance&gt;128,337158203125 AND Speed&lt;=14,7705078125 AND Distance&lt;=450,385498046875</t>
  </si>
  <si>
    <t>GEBR&lt;=0,715087890625 AND Distance&lt;=609,07275390625 AND Speed&lt;=25,634765625 AND Distance&gt;561,320556640625 AND GEBR&lt;=0,85498046875 AND Speed&gt;22,745849609375 AND Distance&lt;=680,591796875 AND Distance&gt;450,385498046875</t>
  </si>
  <si>
    <t>GEBR&gt;0,715087890625 AND Distance&lt;=609,07275390625 AND Speed&lt;=25,634765625 AND Distance&gt;561,320556640625 AND GEBR&lt;=0,85498046875 AND Speed&gt;22,745849609375 AND Distance&lt;=680,591796875 AND Distance&gt;450,385498046875</t>
  </si>
  <si>
    <t>GEBR&lt;=0,715087890625 AND Distance&gt;172,3115234375 AND GEBR&lt;=1,046142578125 AND Distance&lt;=192,790283203125 AND Speed&gt;12,1396484375 AND Distance&gt;128,337158203125 AND Speed&lt;=14,7705078125 AND Distance&lt;=450,385498046875</t>
  </si>
  <si>
    <t>GEBR&gt;0,715087890625 AND Distance&gt;172,3115234375 AND GEBR&lt;=1,046142578125 AND Distance&lt;=192,790283203125 AND Speed&gt;12,1396484375 AND Distance&gt;128,337158203125 AND Speed&lt;=14,7705078125 AND Distance&lt;=450,385498046875</t>
  </si>
  <si>
    <t>Speed&lt;=5,667236328125 AND Distance&lt;=51,22509765625 AND Speed&lt;=6,731689453125 AND Distance&gt;41,406494140625 AND Speed&lt;=8,182861328125 AND Distance&lt;=128,337158203125 AND Speed&lt;=14,7705078125 AND Distance&lt;=450,385498046875</t>
  </si>
  <si>
    <t>Speed&gt;5,667236328125 AND Distance&lt;=51,22509765625 AND Speed&lt;=6,731689453125 AND Distance&gt;41,406494140625 AND Speed&lt;=8,182861328125 AND Distance&lt;=128,337158203125 AND Speed&lt;=14,7705078125 AND Distance&lt;=450,385498046875</t>
  </si>
  <si>
    <t>Speed&lt;=13,52685546875 AND Distance&lt;=142,29296875 AND GEBR&gt;1,046142578125 AND Distance&lt;=192,790283203125 AND Speed&gt;12,1396484375 AND Distance&gt;128,337158203125 AND Speed&lt;=14,7705078125 AND Distance&lt;=450,385498046875</t>
  </si>
  <si>
    <t>Speed&gt;13,52685546875 AND Distance&lt;=142,29296875 AND GEBR&gt;1,046142578125 AND Distance&lt;=192,790283203125 AND Speed&gt;12,1396484375 AND Distance&gt;128,337158203125 AND Speed&lt;=14,7705078125 AND Distance&lt;=450,385498046875</t>
  </si>
  <si>
    <t>GEBR&lt;=0,85498046875 AND Speed&lt;=16,43994140625 AND GEBR&lt;=1,046142578125 AND Speed&lt;=18,51416015625 AND Distance&gt;178,510009765625 AND Distance&lt;=227,426025390625 AND Speed&gt;14,7705078125 AND Distance&lt;=450,385498046875</t>
  </si>
  <si>
    <t>GEBR&gt;0,85498046875 AND Speed&lt;=16,43994140625 AND GEBR&lt;=1,046142578125 AND Speed&lt;=18,51416015625 AND Distance&gt;178,510009765625 AND Distance&lt;=227,426025390625 AND Speed&gt;14,7705078125 AND Distance&lt;=450,385498046875</t>
  </si>
  <si>
    <t>Speed&lt;=27,702880859375 AND GEBR&lt;=0,715087890625 AND Speed&gt;25,634765625 AND Distance&gt;561,320556640625 AND GEBR&lt;=0,85498046875 AND Speed&gt;22,745849609375 AND Distance&lt;=680,591796875 AND Distance&gt;450,385498046875</t>
  </si>
  <si>
    <t>Speed&gt;27,702880859375 AND GEBR&lt;=0,715087890625 AND Speed&gt;25,634765625 AND Distance&gt;561,320556640625 AND GEBR&lt;=0,85498046875 AND Speed&gt;22,745849609375 AND Distance&lt;=680,591796875 AND Distance&gt;450,385498046875</t>
  </si>
  <si>
    <t>GEBR&lt;=0,715087890625 AND Distance&gt;507,192138671875 AND Speed&gt;25,051025390625 AND Distance&lt;=561,320556640625 AND GEBR&lt;=0,85498046875 AND Speed&gt;22,745849609375 AND Distance&lt;=680,591796875 AND Distance&gt;450,385498046875</t>
  </si>
  <si>
    <t>GEBR&gt;0,715087890625 AND Distance&gt;507,192138671875 AND Speed&gt;25,051025390625 AND Distance&lt;=561,320556640625 AND GEBR&lt;=0,85498046875 AND Speed&gt;22,745849609375 AND Distance&lt;=680,591796875 AND Distance&gt;450,385498046875</t>
  </si>
  <si>
    <t>Speed&lt;=2,977783203125 AND Distance&gt;14,513916015625 AND Speed&lt;=3,386962890625 AND Distance&lt;=41,406494140625 AND Speed&lt;=8,182861328125 AND Distance&lt;=128,337158203125 AND Speed&lt;=14,7705078125 AND Distance&lt;=450,385498046875</t>
  </si>
  <si>
    <t>Speed&gt;2,977783203125 AND Distance&gt;14,513916015625 AND Speed&lt;=3,386962890625 AND Distance&lt;=41,406494140625 AND Speed&lt;=8,182861328125 AND Distance&lt;=128,337158203125 AND Speed&lt;=14,7705078125 AND Distance&lt;=450,385498046875</t>
  </si>
  <si>
    <t>GEBR&lt;=1,27880859375 AND Speed&gt;22,2568359375 AND Distance&lt;=309 AND GEBR&gt;1,046142578125 AND Speed&gt;21,00927734375 AND Distance&gt;227,426025390625 AND Speed&gt;14,7705078125 AND Distance&lt;=450,385498046875</t>
  </si>
  <si>
    <t>GEBR&gt;1,27880859375 AND Speed&gt;22,2568359375 AND Distance&lt;=309 AND GEBR&gt;1,046142578125 AND Speed&gt;21,00927734375 AND Distance&gt;227,426025390625 AND Speed&gt;14,7705078125 AND Distance&lt;=450,385498046875</t>
  </si>
  <si>
    <t>Distance&lt;=430,7626953125 AND Speed&gt;24,185791015625 AND Distance&gt;369,037109375 AND GEBR&lt;=1,046142578125 AND Speed&gt;21,00927734375 AND Distance&gt;227,426025390625 AND Speed&gt;14,7705078125 AND Distance&lt;=450,385498046875</t>
  </si>
  <si>
    <t>Distance&gt;430,7626953125 AND Speed&gt;24,185791015625 AND Distance&gt;369,037109375 AND GEBR&lt;=1,046142578125 AND Speed&gt;21,00927734375 AND Distance&gt;227,426025390625 AND Speed&gt;14,7705078125 AND Distance&lt;=450,385498046875</t>
  </si>
  <si>
    <t>Speed&lt;=15,300048828125 AND GEBR&gt;1,046142578125 AND Distance&gt;157,412353515625 AND Speed&lt;=16,9111328125 AND Distance&lt;=178,510009765625 AND Distance&lt;=227,426025390625 AND Speed&gt;14,7705078125 AND Distance&lt;=450,385498046875</t>
  </si>
  <si>
    <t>Speed&gt;15,300048828125 AND GEBR&gt;1,046142578125 AND Distance&gt;157,412353515625 AND Speed&lt;=16,9111328125 AND Distance&lt;=178,510009765625 AND Distance&lt;=227,426025390625 AND Speed&gt;14,7705078125 AND Distance&lt;=450,385498046875</t>
  </si>
  <si>
    <t>Speed&lt;=13,54833984375 AND GEBR&lt;=0,85498046875 AND Distance&lt;=209,751220703125 AND Distance&gt;192,790283203125 AND Speed&gt;12,1396484375 AND Distance&gt;128,337158203125 AND Speed&lt;=14,7705078125 AND Distance&lt;=450,385498046875</t>
  </si>
  <si>
    <t>Speed&gt;13,54833984375 AND GEBR&lt;=0,85498046875 AND Distance&lt;=209,751220703125 AND Distance&gt;192,790283203125 AND Speed&gt;12,1396484375 AND Distance&gt;128,337158203125 AND Speed&lt;=14,7705078125 AND Distance&lt;=450,385498046875</t>
  </si>
  <si>
    <t>Speed&lt;=21,319091796875 AND Speed&lt;=21,439453125 AND Distance&lt;=369,037109375 AND GEBR&lt;=1,046142578125 AND Speed&gt;21,00927734375 AND Distance&gt;227,426025390625 AND Speed&gt;14,7705078125 AND Distance&lt;=450,385498046875</t>
  </si>
  <si>
    <t>Speed&gt;21,319091796875 AND Speed&lt;=21,439453125 AND Distance&lt;=369,037109375 AND GEBR&lt;=1,046142578125 AND Speed&gt;21,00927734375 AND Distance&gt;227,426025390625 AND Speed&gt;14,7705078125 AND Distance&lt;=450,385498046875</t>
  </si>
  <si>
    <t>Speed&lt;=10,566162109375 AND GEBR&gt;1,046142578125 AND Speed&lt;=11,0478515625 AND Distance&gt;81,25634765625 AND Speed&gt;8,182861328125 AND Distance&lt;=128,337158203125 AND Speed&lt;=14,7705078125 AND Distance&lt;=450,385498046875</t>
  </si>
  <si>
    <t>Speed&gt;10,566162109375 AND GEBR&gt;1,046142578125 AND Speed&lt;=11,0478515625 AND Distance&gt;81,25634765625 AND Speed&gt;8,182861328125 AND Distance&lt;=128,337158203125 AND Speed&lt;=14,7705078125 AND Distance&lt;=450,385498046875</t>
  </si>
  <si>
    <t>Distance&lt;=198,4423828125 AND GEBR&gt;1,27880859375 AND Speed&lt;=20,336181640625 AND Speed&gt;18,51416015625 AND Distance&gt;178,510009765625 AND Distance&lt;=227,426025390625 AND Speed&gt;14,7705078125 AND Distance&lt;=450,385498046875</t>
  </si>
  <si>
    <t>Distance&gt;198,4423828125 AND GEBR&gt;1,27880859375 AND Speed&lt;=20,336181640625 AND Speed&gt;18,51416015625 AND Distance&gt;178,510009765625 AND Distance&lt;=227,426025390625 AND Speed&gt;14,7705078125 AND Distance&lt;=450,385498046875</t>
  </si>
  <si>
    <t>Speed&lt;=27,083251953125 AND Speed&gt;25,867431640625 AND GEBR&lt;=1,046142578125 AND Distance&lt;=521,034912109375 AND GEBR&gt;0,85498046875 AND Speed&gt;22,745849609375 AND Distance&lt;=680,591796875 AND Distance&gt;450,385498046875</t>
  </si>
  <si>
    <t>Speed&gt;27,083251953125 AND Speed&gt;25,867431640625 AND GEBR&lt;=1,046142578125 AND Distance&lt;=521,034912109375 AND GEBR&gt;0,85498046875 AND Speed&gt;22,745849609375 AND Distance&lt;=680,591796875 AND Distance&gt;450,385498046875</t>
  </si>
  <si>
    <t>Speed&lt;=25,19921875 AND Speed&lt;=25,867431640625 AND GEBR&lt;=1,046142578125 AND Distance&lt;=521,034912109375 AND GEBR&gt;0,85498046875 AND Speed&gt;22,745849609375 AND Distance&lt;=680,591796875 AND Distance&gt;450,385498046875</t>
  </si>
  <si>
    <t>Speed&gt;25,19921875 AND Speed&lt;=25,867431640625 AND GEBR&lt;=1,046142578125 AND Distance&lt;=521,034912109375 AND GEBR&gt;0,85498046875 AND Speed&gt;22,745849609375 AND Distance&lt;=680,591796875 AND Distance&gt;450,385498046875</t>
  </si>
  <si>
    <t>Distance&lt;=109,09619140625 AND GEBR&lt;=1,27880859375 AND Speed&gt;11,0478515625 AND Distance&gt;81,25634765625 AND Speed&gt;8,182861328125 AND Distance&lt;=128,337158203125 AND Speed&lt;=14,7705078125 AND Distance&lt;=450,385498046875</t>
  </si>
  <si>
    <t>Distance&gt;109,09619140625 AND GEBR&lt;=1,27880859375 AND Speed&gt;11,0478515625 AND Distance&gt;81,25634765625 AND Speed&gt;8,182861328125 AND Distance&lt;=128,337158203125 AND Speed&lt;=14,7705078125 AND Distance&lt;=450,385498046875</t>
  </si>
  <si>
    <t>Distance&lt;=80,2587890625 AND Distance&gt;75,111572265625 AND Speed&gt;6,731689453125 AND Distance&gt;41,406494140625 AND Speed&lt;=8,182861328125 AND Distance&lt;=128,337158203125 AND Speed&lt;=14,7705078125 AND Distance&lt;=450,385498046875</t>
  </si>
  <si>
    <t>Distance&gt;80,2587890625 AND Distance&gt;75,111572265625 AND Speed&gt;6,731689453125 AND Distance&gt;41,406494140625 AND Speed&lt;=8,182861328125 AND Distance&lt;=128,337158203125 AND Speed&lt;=14,7705078125 AND Distance&lt;=450,385498046875</t>
  </si>
  <si>
    <t>Distance&lt;=127,623779296875 AND GEBR&gt;1,27880859375 AND Distance&lt;=157,412353515625 AND Speed&lt;=16,9111328125 AND Distance&lt;=178,510009765625 AND Distance&lt;=227,426025390625 AND Speed&gt;14,7705078125 AND Distance&lt;=450,385498046875</t>
  </si>
  <si>
    <t>Distance&gt;127,623779296875 AND GEBR&gt;1,27880859375 AND Distance&lt;=157,412353515625 AND Speed&lt;=16,9111328125 AND Distance&lt;=178,510009765625 AND Distance&lt;=227,426025390625 AND Speed&gt;14,7705078125 AND Distance&lt;=450,385498046875</t>
  </si>
  <si>
    <t>Distance&lt;=179,63818359375 AND Speed&lt;=17,55859375 AND GEBR&gt;1,046142578125 AND Speed&lt;=18,51416015625 AND Distance&gt;178,510009765625 AND Distance&lt;=227,426025390625 AND Speed&gt;14,7705078125 AND Distance&lt;=450,385498046875</t>
  </si>
  <si>
    <t>Distance&gt;179,63818359375 AND Speed&lt;=17,55859375 AND GEBR&gt;1,046142578125 AND Speed&lt;=18,51416015625 AND Distance&gt;178,510009765625 AND Distance&lt;=227,426025390625 AND Speed&gt;14,7705078125 AND Distance&lt;=450,385498046875</t>
  </si>
  <si>
    <t>Speed&lt;=17,95166015625 AND GEBR&lt;=0,85498046875 AND Distance&gt;307,95703125 AND Speed&lt;=21,00927734375 AND Distance&gt;227,426025390625 AND Speed&gt;14,7705078125 AND Distance&lt;=450,385498046875</t>
  </si>
  <si>
    <t>Speed&lt;=19,4521484375 AND GEBR&gt;1,046142578125 AND Distance&lt;=307,95703125 AND Speed&lt;=21,00927734375 AND Distance&gt;227,426025390625 AND Speed&gt;14,7705078125 AND Distance&lt;=450,385498046875</t>
  </si>
  <si>
    <t>Distance&lt;=29,15087890625 AND Speed&gt;3,386962890625 AND Distance&lt;=41,406494140625 AND Speed&lt;=8,182861328125 AND Distance&lt;=128,337158203125 AND Speed&lt;=14,7705078125 AND Distance&lt;=450,385498046875</t>
  </si>
  <si>
    <t>GEBR&lt;=0,715087890625 AND Speed&gt;10,895751953125 AND Distance&lt;=142,631591796875 AND Speed&lt;=12,1396484375 AND Distance&gt;128,337158203125 AND Speed&lt;=14,7705078125 AND Distance&lt;=450,385498046875</t>
  </si>
  <si>
    <t>GEBR&gt;0,715087890625 AND Speed&gt;10,895751953125 AND Distance&lt;=142,631591796875 AND Speed&lt;=12,1396484375 AND Distance&gt;128,337158203125 AND Speed&lt;=14,7705078125 AND Distance&lt;=450,385498046875</t>
  </si>
  <si>
    <t>Distance&lt;=57,923583984375 AND Speed&lt;=9,17919921875 AND Distance&lt;=81,25634765625 AND Speed&gt;8,182861328125 AND Distance&lt;=128,337158203125 AND Speed&lt;=14,7705078125 AND Distance&lt;=450,385498046875</t>
  </si>
  <si>
    <t>Distance&gt;142,29296875 AND GEBR&gt;1,046142578125 AND Distance&lt;=192,790283203125 AND Speed&gt;12,1396484375 AND Distance&gt;128,337158203125 AND Speed&lt;=14,7705078125 AND Distance&lt;=450,385498046875</t>
  </si>
  <si>
    <t>Speed&gt;16,43994140625 AND GEBR&lt;=1,046142578125 AND Speed&lt;=18,51416015625 AND Distance&gt;178,510009765625 AND Distance&lt;=227,426025390625 AND Speed&gt;14,7705078125 AND Distance&lt;=450,385498046875</t>
  </si>
  <si>
    <t>GEBR&lt;=1,046142578125 AND Distance&gt;157,412353515625 AND Speed&lt;=16,9111328125 AND Distance&lt;=178,510009765625 AND Distance&lt;=227,426025390625 AND Speed&gt;14,7705078125 AND Distance&lt;=450,385498046875</t>
  </si>
  <si>
    <t>Distance&gt;51,22509765625 AND Speed&lt;=6,731689453125 AND Distance&gt;41,406494140625 AND Speed&lt;=8,182861328125 AND Distance&lt;=128,337158203125 AND Speed&lt;=14,7705078125 AND Distance&lt;=450,385498046875</t>
  </si>
  <si>
    <t>Distance&gt;609,07275390625 AND Speed&lt;=25,634765625 AND Distance&gt;561,320556640625 AND GEBR&lt;=0,85498046875 AND Speed&gt;22,745849609375 AND Distance&lt;=680,591796875 AND Distance&gt;450,385498046875</t>
  </si>
  <si>
    <t>Speed&gt;21,439453125 AND Distance&lt;=369,037109375 AND GEBR&lt;=1,046142578125 AND Speed&gt;21,00927734375 AND Distance&gt;227,426025390625 AND Speed&gt;14,7705078125 AND Distance&lt;=450,385498046875</t>
  </si>
  <si>
    <t>GEBR&gt;0,85498046875 AND Distance&lt;=209,751220703125 AND Distance&gt;192,790283203125 AND Speed&gt;12,1396484375 AND Distance&gt;128,337158203125 AND Speed&lt;=14,7705078125 AND Distance&lt;=450,385498046875</t>
  </si>
  <si>
    <t>GEBR&lt;=1,27880859375 AND Speed&lt;=20,336181640625 AND Speed&gt;18,51416015625 AND Distance&gt;178,510009765625 AND Distance&lt;=227,426025390625 AND Speed&gt;14,7705078125 AND Distance&lt;=450,385498046875</t>
  </si>
  <si>
    <t>Distance&lt;=507,192138671875 AND Speed&gt;25,051025390625 AND Distance&lt;=561,320556640625 AND GEBR&lt;=0,85498046875 AND Speed&gt;22,745849609375 AND Distance&lt;=680,591796875 AND Distance&gt;450,385498046875</t>
  </si>
  <si>
    <t>GEBR&lt;=1,27880859375 AND Distance&lt;=157,412353515625 AND Speed&lt;=16,9111328125 AND Distance&lt;=178,510009765625 AND Distance&lt;=227,426025390625 AND Speed&gt;14,7705078125 AND Distance&lt;=450,385498046875</t>
  </si>
  <si>
    <t>GEBR&gt;0,85498046875 AND Distance&gt;307,95703125 AND Speed&lt;=21,00927734375 AND Distance&gt;227,426025390625 AND Speed&gt;14,7705078125 AND Distance&lt;=450,385498046875</t>
  </si>
  <si>
    <t>GEBR&gt;1,046142578125 AND Distance&lt;=521,034912109375 AND GEBR&gt;0,85498046875 AND Speed&gt;22,745849609375 AND Distance&lt;=680,591796875 AND Distance&gt;450,385498046875</t>
  </si>
  <si>
    <t>Speed&lt;=10,895751953125 AND Distance&lt;=142,631591796875 AND Speed&lt;=12,1396484375 AND Distance&gt;128,337158203125 AND Speed&lt;=14,7705078125 AND Distance&lt;=450,385498046875</t>
  </si>
  <si>
    <t>Speed&gt;9,17919921875 AND Distance&lt;=81,25634765625 AND Speed&gt;8,182861328125 AND Distance&lt;=128,337158203125 AND Speed&lt;=14,7705078125 AND Distance&lt;=450,385498046875</t>
  </si>
  <si>
    <t>Distance&gt;209,751220703125 AND Distance&gt;192,790283203125 AND Speed&gt;12,1396484375 AND Distance&gt;128,337158203125 AND Speed&lt;=14,7705078125 AND Distance&lt;=450,385498046875</t>
  </si>
  <si>
    <t>GEBR&lt;=0,715087890625 AND Distance&lt;=500,56494140625 AND Speed&gt;22,00830078125 AND Speed&lt;=22,745849609375 AND Distance&lt;=680,591796875 AND Distance&gt;450,385498046875</t>
  </si>
  <si>
    <t>GEBR&gt;0,715087890625 AND Distance&lt;=500,56494140625 AND Speed&gt;22,00830078125 AND Speed&lt;=22,745849609375 AND Distance&lt;=680,591796875 AND Distance&gt;450,385498046875</t>
  </si>
  <si>
    <t>Speed&gt;20,336181640625 AND Speed&gt;18,51416015625 AND Distance&gt;178,510009765625 AND Distance&lt;=227,426025390625 AND Speed&gt;14,7705078125 AND Distance&lt;=450,385498046875</t>
  </si>
  <si>
    <t>Distance&gt;521,034912109375 AND GEBR&gt;0,85498046875 AND Speed&gt;22,745849609375 AND Distance&lt;=680,591796875 AND Distance&gt;450,385498046875</t>
  </si>
  <si>
    <t>Distance&gt;142,631591796875 AND Speed&lt;=12,1396484375 AND Distance&gt;128,337158203125 AND Speed&lt;=14,7705078125 AND Distance&lt;=450,385498046875</t>
  </si>
  <si>
    <t>Speed&gt;16,9111328125 AND Distance&lt;=178,510009765625 AND Distance&lt;=227,426025390625 AND Speed&gt;14,7705078125 AND Distance&lt;=450,385498046875</t>
  </si>
  <si>
    <t>Distance&gt;500,56494140625 AND Speed&gt;22,00830078125 AND Speed&lt;=22,745849609375 AND Distance&lt;=680,591796875 AND Distance&gt;450,385498046875</t>
  </si>
  <si>
    <t>Speed&lt;=22,00830078125 AND Speed&lt;=22,745849609375 AND Distance&lt;=680,591796875 AND Distance&gt;450,385498046875</t>
  </si>
  <si>
    <t>Distance&lt;=710,29248046875 AND Speed&gt;28,84228515625 AND Distance&gt;680,591796875 AND Distance&gt;450,385498046875</t>
  </si>
  <si>
    <t>Distance&gt;710,29248046875 AND Speed&gt;28,84228515625 AND Distance&gt;680,591796875 AND Distance&gt;450,385498046875</t>
  </si>
  <si>
    <t>Speed&lt;=28,84228515625 AND Distance&gt;680,591796875 AND Distance&gt;450,385498046875</t>
  </si>
  <si>
    <t>Speed&lt;=13,1513671875 AND GEBR&lt;=1,046142578125 AND Distance&lt;=188,468994140625 AND Distance&gt;150,328369140625 AND Speed&lt;=14,839599609375 AND Distance&lt;=266,76708984375 AND Speed&gt;10,322265625 AND Distance&lt;=390,67724609375</t>
  </si>
  <si>
    <t>Speed&gt;13,1513671875 AND GEBR&lt;=1,046142578125 AND Distance&lt;=188,468994140625 AND Distance&gt;150,328369140625 AND Speed&lt;=14,839599609375 AND Distance&lt;=266,76708984375 AND Speed&gt;10,322265625 AND Distance&lt;=390,67724609375</t>
  </si>
  <si>
    <t>Distance&lt;=289,785888671875 AND Speed&lt;=24,597900390625 AND GEBR&gt;1,27880859375 AND Speed&gt;21,57080078125 AND Speed&gt;18,69580078125 AND Distance&gt;266,76708984375 AND Speed&gt;10,322265625 AND Distance&lt;=390,67724609375</t>
  </si>
  <si>
    <t>Distance&gt;289,785888671875 AND Speed&lt;=24,597900390625 AND GEBR&gt;1,27880859375 AND Speed&gt;21,57080078125 AND Speed&gt;18,69580078125 AND Distance&gt;266,76708984375 AND Speed&gt;10,322265625 AND Distance&lt;=390,67724609375</t>
  </si>
  <si>
    <t>GEBR&lt;=0,85498046875 AND Distance&gt;317,2333984375 AND GEBR&lt;=1,046142578125 AND Speed&lt;=21,57080078125 AND Speed&gt;18,69580078125 AND Distance&gt;266,76708984375 AND Speed&gt;10,322265625 AND Distance&lt;=390,67724609375</t>
  </si>
  <si>
    <t>GEBR&gt;0,85498046875 AND Distance&gt;317,2333984375 AND GEBR&lt;=1,046142578125 AND Speed&lt;=21,57080078125 AND Speed&gt;18,69580078125 AND Distance&gt;266,76708984375 AND Speed&gt;10,322265625 AND Distance&lt;=390,67724609375</t>
  </si>
  <si>
    <t>GEBR&lt;=0,715087890625 AND Speed&lt;=24,39892578125 AND GEBR&lt;=0,85498046875 AND Distance&gt;511,002685546875 AND GEBR&lt;=1,046142578125 AND Speed&gt;23,09912109375 AND Distance&lt;=569,801025390625 AND Distance&gt;390,67724609375</t>
  </si>
  <si>
    <t>GEBR&gt;0,715087890625 AND Speed&lt;=24,39892578125 AND GEBR&lt;=0,85498046875 AND Distance&gt;511,002685546875 AND GEBR&lt;=1,046142578125 AND Speed&gt;23,09912109375 AND Distance&lt;=569,801025390625 AND Distance&gt;390,67724609375</t>
  </si>
  <si>
    <t>Speed&lt;=11,6845703125 AND GEBR&lt;=1,27880859375 AND Distance&gt;119,846435546875 AND Distance&lt;=150,328369140625 AND Speed&lt;=14,839599609375 AND Distance&lt;=266,76708984375 AND Speed&gt;10,322265625 AND Distance&lt;=390,67724609375</t>
  </si>
  <si>
    <t>Speed&gt;11,6845703125 AND GEBR&lt;=1,27880859375 AND Distance&gt;119,846435546875 AND Distance&lt;=150,328369140625 AND Speed&lt;=14,839599609375 AND Distance&lt;=266,76708984375 AND Speed&gt;10,322265625 AND Distance&lt;=390,67724609375</t>
  </si>
  <si>
    <t>Distance&lt;=360,8623046875 AND Speed&gt;24,597900390625 AND GEBR&gt;1,27880859375 AND Speed&gt;21,57080078125 AND Speed&gt;18,69580078125 AND Distance&gt;266,76708984375 AND Speed&gt;10,322265625 AND Distance&lt;=390,67724609375</t>
  </si>
  <si>
    <t>Distance&gt;360,8623046875 AND Speed&gt;24,597900390625 AND GEBR&gt;1,27880859375 AND Speed&gt;21,57080078125 AND Speed&gt;18,69580078125 AND Distance&gt;266,76708984375 AND Speed&gt;10,322265625 AND Distance&lt;=390,67724609375</t>
  </si>
  <si>
    <t>Speed&lt;=13,16552734375 AND GEBR&lt;=0,715087890625 AND Distance&gt;188,468994140625 AND Distance&gt;150,328369140625 AND Speed&lt;=14,839599609375 AND Distance&lt;=266,76708984375 AND Speed&gt;10,322265625 AND Distance&lt;=390,67724609375</t>
  </si>
  <si>
    <t>Speed&gt;13,16552734375 AND GEBR&lt;=0,715087890625 AND Distance&gt;188,468994140625 AND Distance&gt;150,328369140625 AND Speed&lt;=14,839599609375 AND Distance&lt;=266,76708984375 AND Speed&gt;10,322265625 AND Distance&lt;=390,67724609375</t>
  </si>
  <si>
    <t>Speed&lt;=8,53857421875 AND GEBR&gt;1,046142578125 AND Speed&gt;7,44775390625 AND Distance&gt;59,583740234375 AND Speed&gt;3,076416015625 AND Distance&lt;=80,353271484375 AND Speed&lt;=10,322265625 AND Distance&lt;=390,67724609375</t>
  </si>
  <si>
    <t>Speed&gt;8,53857421875 AND GEBR&gt;1,046142578125 AND Speed&gt;7,44775390625 AND Distance&gt;59,583740234375 AND Speed&gt;3,076416015625 AND Distance&lt;=80,353271484375 AND Speed&lt;=10,322265625 AND Distance&lt;=390,67724609375</t>
  </si>
  <si>
    <t>GEBR&lt;=0,85498046875 AND Distance&lt;=271,98388671875 AND GEBR&gt;0,715087890625 AND Speed&gt;17,1845703125 AND Speed&lt;=18,69580078125 AND Distance&gt;266,76708984375 AND Speed&gt;10,322265625 AND Distance&lt;=390,67724609375</t>
  </si>
  <si>
    <t>GEBR&gt;0,85498046875 AND Distance&lt;=271,98388671875 AND GEBR&gt;0,715087890625 AND Speed&gt;17,1845703125 AND Speed&lt;=18,69580078125 AND Distance&gt;266,76708984375 AND Speed&gt;10,322265625 AND Distance&lt;=390,67724609375</t>
  </si>
  <si>
    <t>GEBR&lt;=0,85498046875 AND GEBR&lt;=1,046142578125 AND Speed&lt;=17,86474609375 AND Distance&gt;202,603271484375 AND Speed&gt;14,839599609375 AND Distance&lt;=266,76708984375 AND Speed&gt;10,322265625 AND Distance&lt;=390,67724609375</t>
  </si>
  <si>
    <t>GEBR&gt;0,85498046875 AND GEBR&lt;=1,046142578125 AND Speed&lt;=17,86474609375 AND Distance&gt;202,603271484375 AND Speed&gt;14,839599609375 AND Distance&lt;=266,76708984375 AND Speed&gt;10,322265625 AND Distance&lt;=390,67724609375</t>
  </si>
  <si>
    <t>GEBR&lt;=1,27880859375 AND Speed&lt;=20,29931640625 AND Speed&gt;17,86474609375 AND Distance&gt;202,603271484375 AND Speed&gt;14,839599609375 AND Distance&lt;=266,76708984375 AND Speed&gt;10,322265625 AND Distance&lt;=390,67724609375</t>
  </si>
  <si>
    <t>GEBR&gt;1,27880859375 AND Speed&lt;=20,29931640625 AND Speed&gt;17,86474609375 AND Distance&gt;202,603271484375 AND Speed&gt;14,839599609375 AND Distance&lt;=266,76708984375 AND Speed&gt;10,322265625 AND Distance&lt;=390,67724609375</t>
  </si>
  <si>
    <t>Speed&lt;=27,55615234375 AND Distance&lt;=605,625732421875 AND GEBR&lt;=0,85498046875 AND GEBR&gt;0,715087890625 AND Speed&gt;25,539794921875 AND Distance&lt;=680,03369140625 AND Distance&gt;569,801025390625 AND Distance&gt;390,67724609375</t>
  </si>
  <si>
    <t>Speed&gt;27,55615234375 AND Distance&lt;=605,625732421875 AND GEBR&lt;=0,85498046875 AND GEBR&gt;0,715087890625 AND Speed&gt;25,539794921875 AND Distance&lt;=680,03369140625 AND Distance&gt;569,801025390625 AND Distance&gt;390,67724609375</t>
  </si>
  <si>
    <t>Speed&lt;=5,620849609375 AND Speed&lt;=6,721923828125 AND Distance&gt;47,509765625 AND Distance&lt;=59,583740234375 AND Speed&gt;3,076416015625 AND Distance&lt;=80,353271484375 AND Speed&lt;=10,322265625 AND Distance&lt;=390,67724609375</t>
  </si>
  <si>
    <t>Speed&gt;5,620849609375 AND Speed&lt;=6,721923828125 AND Distance&gt;47,509765625 AND Distance&lt;=59,583740234375 AND Speed&gt;3,076416015625 AND Distance&lt;=80,353271484375 AND Speed&lt;=10,322265625 AND Distance&lt;=390,67724609375</t>
  </si>
  <si>
    <t>GEBR&lt;=1,046142578125 AND Speed&lt;=22,943359375 AND GEBR&lt;=1,27880859375 AND Speed&gt;21,57080078125 AND Speed&gt;18,69580078125 AND Distance&gt;266,76708984375 AND Speed&gt;10,322265625 AND Distance&lt;=390,67724609375</t>
  </si>
  <si>
    <t>GEBR&gt;1,046142578125 AND Speed&lt;=22,943359375 AND GEBR&lt;=1,27880859375 AND Speed&gt;21,57080078125 AND Speed&gt;18,69580078125 AND Distance&gt;266,76708984375 AND Speed&gt;10,322265625 AND Distance&lt;=390,67724609375</t>
  </si>
  <si>
    <t>Distance&lt;=309,0146484375 AND Distance&lt;=370,17236328125 AND GEBR&lt;=0,715087890625 AND Speed&gt;17,1845703125 AND Speed&lt;=18,69580078125 AND Distance&gt;266,76708984375 AND Speed&gt;10,322265625 AND Distance&lt;=390,67724609375</t>
  </si>
  <si>
    <t>Distance&gt;309,0146484375 AND Distance&lt;=370,17236328125 AND GEBR&lt;=0,715087890625 AND Speed&gt;17,1845703125 AND Speed&lt;=18,69580078125 AND Distance&gt;266,76708984375 AND Speed&gt;10,322265625 AND Distance&lt;=390,67724609375</t>
  </si>
  <si>
    <t>Distance&lt;=47,526123046875 AND Speed&gt;6,721923828125 AND Distance&gt;47,509765625 AND Distance&lt;=59,583740234375 AND Speed&gt;3,076416015625 AND Distance&lt;=80,353271484375 AND Speed&lt;=10,322265625 AND Distance&lt;=390,67724609375</t>
  </si>
  <si>
    <t>Distance&gt;47,526123046875 AND Speed&gt;6,721923828125 AND Distance&gt;47,509765625 AND Distance&lt;=59,583740234375 AND Speed&gt;3,076416015625 AND Distance&lt;=80,353271484375 AND Speed&lt;=10,322265625 AND Distance&lt;=390,67724609375</t>
  </si>
  <si>
    <t>Speed&lt;=14,719970703125 AND GEBR&gt;1,27880859375 AND Distance&gt;119,846435546875 AND Distance&lt;=150,328369140625 AND Speed&lt;=14,839599609375 AND Distance&lt;=266,76708984375 AND Speed&gt;10,322265625 AND Distance&lt;=390,67724609375</t>
  </si>
  <si>
    <t>Speed&gt;14,719970703125 AND GEBR&gt;1,27880859375 AND Distance&gt;119,846435546875 AND Distance&lt;=150,328369140625 AND Speed&lt;=14,839599609375 AND Distance&lt;=266,76708984375 AND Speed&gt;10,322265625 AND Distance&lt;=390,67724609375</t>
  </si>
  <si>
    <t>Speed&lt;=23,985595703125 AND GEBR&lt;=0,85498046875 AND Speed&lt;=23,994140625 AND Distance&lt;=511,002685546875 AND GEBR&lt;=1,046142578125 AND Speed&gt;23,09912109375 AND Distance&lt;=569,801025390625 AND Distance&gt;390,67724609375</t>
  </si>
  <si>
    <t>Speed&gt;23,985595703125 AND GEBR&lt;=0,85498046875 AND Speed&lt;=23,994140625 AND Distance&lt;=511,002685546875 AND GEBR&lt;=1,046142578125 AND Speed&gt;23,09912109375 AND Distance&lt;=569,801025390625 AND Distance&gt;390,67724609375</t>
  </si>
  <si>
    <t>Distance&lt;=392,132568359375 AND GEBR&gt;0,85498046875 AND Distance&lt;=418,16162109375 AND GEBR&gt;0,715087890625 AND Speed&gt;20,98681640625 AND Speed&lt;=23,09912109375 AND Distance&lt;=569,801025390625 AND Distance&gt;390,67724609375</t>
  </si>
  <si>
    <t>Distance&gt;392,132568359375 AND GEBR&gt;0,85498046875 AND Distance&lt;=418,16162109375 AND GEBR&gt;0,715087890625 AND Speed&gt;20,98681640625 AND Speed&lt;=23,09912109375 AND Distance&lt;=569,801025390625 AND Distance&gt;390,67724609375</t>
  </si>
  <si>
    <t>Speed&lt;=26,132568359375 AND Speed&gt;24,39892578125 AND GEBR&lt;=0,85498046875 AND Distance&gt;511,002685546875 AND GEBR&lt;=1,046142578125 AND Speed&gt;23,09912109375 AND Distance&lt;=569,801025390625 AND Distance&gt;390,67724609375</t>
  </si>
  <si>
    <t>Speed&gt;26,132568359375 AND Speed&gt;24,39892578125 AND GEBR&lt;=0,85498046875 AND Distance&gt;511,002685546875 AND GEBR&lt;=1,046142578125 AND Speed&gt;23,09912109375 AND Distance&lt;=569,801025390625 AND Distance&gt;390,67724609375</t>
  </si>
  <si>
    <t>Distance&lt;=29,669921875 AND Speed&lt;=4,484375 AND Distance&lt;=47,509765625 AND Distance&lt;=59,583740234375 AND Speed&gt;3,076416015625 AND Distance&lt;=80,353271484375 AND Speed&lt;=10,322265625 AND Distance&lt;=390,67724609375</t>
  </si>
  <si>
    <t>Distance&gt;29,669921875 AND Speed&lt;=4,484375 AND Distance&lt;=47,509765625 AND Distance&lt;=59,583740234375 AND Speed&gt;3,076416015625 AND Distance&lt;=80,353271484375 AND Speed&lt;=10,322265625 AND Distance&lt;=390,67724609375</t>
  </si>
  <si>
    <t>Distance&lt;=470,260986328125 AND Distance&gt;468,345458984375 AND Distance&lt;=480,10498046875 AND GEBR&lt;=0,715087890625 AND Speed&gt;20,98681640625 AND Speed&lt;=23,09912109375 AND Distance&lt;=569,801025390625 AND Distance&gt;390,67724609375</t>
  </si>
  <si>
    <t>Distance&gt;470,260986328125 AND Distance&gt;468,345458984375 AND Distance&lt;=480,10498046875 AND GEBR&lt;=0,715087890625 AND Speed&gt;20,98681640625 AND Speed&lt;=23,09912109375 AND Distance&lt;=569,801025390625 AND Distance&gt;390,67724609375</t>
  </si>
  <si>
    <t>Speed&lt;=21,380615234375 AND GEBR&lt;=0,85498046875 AND Distance&lt;=418,16162109375 AND GEBR&gt;0,715087890625 AND Speed&gt;20,98681640625 AND Speed&lt;=23,09912109375 AND Distance&lt;=569,801025390625 AND Distance&gt;390,67724609375</t>
  </si>
  <si>
    <t>Speed&gt;21,380615234375 AND GEBR&lt;=0,85498046875 AND Distance&lt;=418,16162109375 AND GEBR&gt;0,715087890625 AND Speed&gt;20,98681640625 AND Speed&lt;=23,09912109375 AND Distance&lt;=569,801025390625 AND Distance&gt;390,67724609375</t>
  </si>
  <si>
    <t>GEBR&lt;=0,715087890625 AND Speed&gt;6,984619140625 AND Speed&lt;=7,44775390625 AND Distance&gt;59,583740234375 AND Speed&gt;3,076416015625 AND Distance&lt;=80,353271484375 AND Speed&lt;=10,322265625 AND Distance&lt;=390,67724609375</t>
  </si>
  <si>
    <t>GEBR&gt;0,715087890625 AND Speed&gt;6,984619140625 AND Speed&lt;=7,44775390625 AND Distance&gt;59,583740234375 AND Speed&gt;3,076416015625 AND Distance&lt;=80,353271484375 AND Speed&lt;=10,322265625 AND Distance&lt;=390,67724609375</t>
  </si>
  <si>
    <t>Distance&lt;=110,128173828125 AND Distance&gt;110,040771484375 AND Distance&lt;=119,846435546875 AND Distance&lt;=150,328369140625 AND Speed&lt;=14,839599609375 AND Distance&lt;=266,76708984375 AND Speed&gt;10,322265625 AND Distance&lt;=390,67724609375</t>
  </si>
  <si>
    <t>Distance&gt;110,128173828125 AND Distance&gt;110,040771484375 AND Distance&lt;=119,846435546875 AND Distance&lt;=150,328369140625 AND Speed&lt;=14,839599609375 AND Distance&lt;=266,76708984375 AND Speed&gt;10,322265625 AND Distance&lt;=390,67724609375</t>
  </si>
  <si>
    <t>Distance&lt;=522,993408203125 AND Speed&lt;=23,01611328125 AND Distance&gt;480,10498046875 AND GEBR&lt;=0,715087890625 AND Speed&gt;20,98681640625 AND Speed&lt;=23,09912109375 AND Distance&lt;=569,801025390625 AND Distance&gt;390,67724609375</t>
  </si>
  <si>
    <t>Distance&gt;522,993408203125 AND Speed&lt;=23,01611328125 AND Distance&gt;480,10498046875 AND GEBR&lt;=0,715087890625 AND Speed&gt;20,98681640625 AND Speed&lt;=23,09912109375 AND Distance&lt;=569,801025390625 AND Distance&gt;390,67724609375</t>
  </si>
  <si>
    <t>GEBR&lt;=0,715087890625 AND Distance&lt;=280,709716796875 AND Speed&gt;16,242919921875 AND Speed&lt;=17,1845703125 AND Speed&lt;=18,69580078125 AND Distance&gt;266,76708984375 AND Speed&gt;10,322265625 AND Distance&lt;=390,67724609375</t>
  </si>
  <si>
    <t>GEBR&gt;0,715087890625 AND Distance&lt;=280,709716796875 AND Speed&gt;16,242919921875 AND Speed&lt;=17,1845703125 AND Speed&lt;=18,69580078125 AND Distance&gt;266,76708984375 AND Speed&gt;10,322265625 AND Distance&lt;=390,67724609375</t>
  </si>
  <si>
    <t>Speed&lt;=26,089599609375 AND Distance&lt;=654,375244140625 AND Speed&lt;=26,107177734375 AND GEBR&lt;=0,715087890625 AND Speed&gt;25,539794921875 AND Distance&lt;=680,03369140625 AND Distance&gt;569,801025390625 AND Distance&gt;390,67724609375</t>
  </si>
  <si>
    <t>Speed&gt;26,089599609375 AND Distance&lt;=654,375244140625 AND Speed&lt;=26,107177734375 AND GEBR&lt;=0,715087890625 AND Speed&gt;25,539794921875 AND Distance&lt;=680,03369140625 AND Distance&gt;569,801025390625 AND Distance&gt;390,67724609375</t>
  </si>
  <si>
    <t>Speed&lt;=25,757080078125 AND Distance&lt;=392,4404296875 AND Speed&lt;=26,51025390625 AND Distance&lt;=427,476318359375 AND GEBR&gt;1,046142578125 AND Speed&gt;23,09912109375 AND Distance&lt;=569,801025390625 AND Distance&gt;390,67724609375</t>
  </si>
  <si>
    <t>Speed&gt;25,757080078125 AND Distance&lt;=392,4404296875 AND Speed&lt;=26,51025390625 AND Distance&lt;=427,476318359375 AND GEBR&gt;1,046142578125 AND Speed&gt;23,09912109375 AND Distance&lt;=569,801025390625 AND Distance&gt;390,67724609375</t>
  </si>
  <si>
    <t>Speed&lt;=14,710693359375 AND GEBR&gt;0,715087890625 AND Distance&gt;188,468994140625 AND Distance&gt;150,328369140625 AND Speed&lt;=14,839599609375 AND Distance&lt;=266,76708984375 AND Speed&gt;10,322265625 AND Distance&lt;=390,67724609375</t>
  </si>
  <si>
    <t>Speed&gt;14,710693359375 AND GEBR&gt;0,715087890625 AND Distance&gt;188,468994140625 AND Distance&gt;150,328369140625 AND Speed&lt;=14,839599609375 AND Distance&lt;=266,76708984375 AND Speed&gt;10,322265625 AND Distance&lt;=390,67724609375</t>
  </si>
  <si>
    <t>Speed&lt;=27,9140625 AND Speed&lt;=28,95458984375 AND GEBR&gt;0,85498046875 AND Distance&gt;511,002685546875 AND GEBR&lt;=1,046142578125 AND Speed&gt;23,09912109375 AND Distance&lt;=569,801025390625 AND Distance&gt;390,67724609375</t>
  </si>
  <si>
    <t>Speed&gt;27,9140625 AND Speed&lt;=28,95458984375 AND GEBR&gt;0,85498046875 AND Distance&gt;511,002685546875 AND GEBR&lt;=1,046142578125 AND Speed&gt;23,09912109375 AND Distance&lt;=569,801025390625 AND Distance&gt;390,67724609375</t>
  </si>
  <si>
    <t>GEBR&lt;=0,85498046875 AND Speed&lt;=25,12060546875 AND Speed&gt;23,994140625 AND Distance&lt;=511,002685546875 AND GEBR&lt;=1,046142578125 AND Speed&gt;23,09912109375 AND Distance&lt;=569,801025390625 AND Distance&gt;390,67724609375</t>
  </si>
  <si>
    <t>GEBR&gt;0,85498046875 AND Speed&lt;=25,12060546875 AND Speed&gt;23,994140625 AND Distance&lt;=511,002685546875 AND GEBR&lt;=1,046142578125 AND Speed&gt;23,09912109375 AND Distance&lt;=569,801025390625 AND Distance&gt;390,67724609375</t>
  </si>
  <si>
    <t>Distance&lt;=279,68701171875 AND Distance&gt;271,98388671875 AND GEBR&gt;0,715087890625 AND Speed&gt;17,1845703125 AND Speed&lt;=18,69580078125 AND Distance&gt;266,76708984375 AND Speed&gt;10,322265625 AND Distance&lt;=390,67724609375</t>
  </si>
  <si>
    <t>Distance&gt;279,68701171875 AND Distance&gt;271,98388671875 AND GEBR&gt;0,715087890625 AND Speed&gt;17,1845703125 AND Speed&lt;=18,69580078125 AND Distance&gt;266,76708984375 AND Speed&gt;10,322265625 AND Distance&lt;=390,67724609375</t>
  </si>
  <si>
    <t>Speed&lt;=9,555419921875 AND GEBR&gt;0,85498046875 AND GEBR&lt;=1,046142578125 AND Speed&gt;8,57421875 AND Distance&lt;=97,578369140625 AND Distance&gt;80,353271484375 AND Speed&lt;=10,322265625 AND Distance&lt;=390,67724609375</t>
  </si>
  <si>
    <t>Speed&gt;9,555419921875 AND GEBR&gt;0,85498046875 AND GEBR&lt;=1,046142578125 AND Speed&gt;8,57421875 AND Distance&lt;=97,578369140625 AND Distance&gt;80,353271484375 AND Speed&lt;=10,322265625 AND Distance&lt;=390,67724609375</t>
  </si>
  <si>
    <t>Speed&lt;=9,819580078125 AND GEBR&lt;=1,046142578125 AND Speed&gt;9,574951171875 AND Distance&lt;=105 AND Distance&gt;97,578369140625 AND Distance&gt;80,353271484375 AND Speed&lt;=10,322265625 AND Distance&lt;=390,67724609375</t>
  </si>
  <si>
    <t>Speed&gt;9,819580078125 AND GEBR&lt;=1,046142578125 AND Speed&gt;9,574951171875 AND Distance&lt;=105 AND Distance&gt;97,578369140625 AND Distance&gt;80,353271484375 AND Speed&lt;=10,322265625 AND Distance&lt;=390,67724609375</t>
  </si>
  <si>
    <t>Distance&lt;=401,192138671875 AND Distance&lt;=436,760009765625 AND GEBR&lt;=0,715087890625 AND Speed&gt;20,420166015625 AND Speed&lt;=20,98681640625 AND Speed&lt;=23,09912109375 AND Distance&lt;=569,801025390625 AND Distance&gt;390,67724609375</t>
  </si>
  <si>
    <t>Distance&gt;401,192138671875 AND Distance&lt;=436,760009765625 AND GEBR&lt;=0,715087890625 AND Speed&gt;20,420166015625 AND Speed&lt;=20,98681640625 AND Speed&lt;=23,09912109375 AND Distance&lt;=569,801025390625 AND Distance&gt;390,67724609375</t>
  </si>
  <si>
    <t>Speed&lt;=25,8505859375 AND Distance&gt;392,4404296875 AND Speed&lt;=26,51025390625 AND Distance&lt;=427,476318359375 AND GEBR&gt;1,046142578125 AND Speed&gt;23,09912109375 AND Distance&lt;=569,801025390625 AND Distance&gt;390,67724609375</t>
  </si>
  <si>
    <t>Speed&gt;25,8505859375 AND Distance&gt;392,4404296875 AND Speed&lt;=26,51025390625 AND Distance&lt;=427,476318359375 AND GEBR&gt;1,046142578125 AND Speed&gt;23,09912109375 AND Distance&lt;=569,801025390625 AND Distance&gt;390,67724609375</t>
  </si>
  <si>
    <t>Speed&lt;=23,61376953125 AND GEBR&gt;0,85498046875 AND Speed&lt;=23,994140625 AND Distance&lt;=511,002685546875 AND GEBR&lt;=1,046142578125 AND Speed&gt;23,09912109375 AND Distance&lt;=569,801025390625 AND Distance&gt;390,67724609375</t>
  </si>
  <si>
    <t>Speed&gt;23,61376953125 AND GEBR&gt;0,85498046875 AND Speed&lt;=23,994140625 AND Distance&lt;=511,002685546875 AND GEBR&lt;=1,046142578125 AND Speed&gt;23,09912109375 AND Distance&lt;=569,801025390625 AND Distance&gt;390,67724609375</t>
  </si>
  <si>
    <t>Distance&lt;=427,67724609375 AND Distance&lt;=428,849853515625 AND Distance&gt;418,16162109375 AND GEBR&gt;0,715087890625 AND Speed&gt;20,98681640625 AND Speed&lt;=23,09912109375 AND Distance&lt;=569,801025390625 AND Distance&gt;390,67724609375</t>
  </si>
  <si>
    <t>Distance&gt;427,67724609375 AND Distance&lt;=428,849853515625 AND Distance&gt;418,16162109375 AND GEBR&gt;0,715087890625 AND Speed&gt;20,98681640625 AND Speed&lt;=23,09912109375 AND Distance&lt;=569,801025390625 AND Distance&gt;390,67724609375</t>
  </si>
  <si>
    <t>GEBR&lt;=1,27880859375 AND Speed&lt;=18,147216796875 AND Distance&gt;179,773681640625 AND Distance&lt;=202,603271484375 AND Speed&gt;14,839599609375 AND Distance&lt;=266,76708984375 AND Speed&gt;10,322265625 AND Distance&lt;=390,67724609375</t>
  </si>
  <si>
    <t>GEBR&gt;1,27880859375 AND Speed&lt;=18,147216796875 AND Distance&gt;179,773681640625 AND Distance&lt;=202,603271484375 AND Speed&gt;14,839599609375 AND Distance&lt;=266,76708984375 AND Speed&gt;10,322265625 AND Distance&lt;=390,67724609375</t>
  </si>
  <si>
    <t>GEBR&lt;=1,046142578125 AND Speed&gt;22,943359375 AND GEBR&lt;=1,27880859375 AND Speed&gt;21,57080078125 AND Speed&gt;18,69580078125 AND Distance&gt;266,76708984375 AND Speed&gt;10,322265625 AND Distance&lt;=390,67724609375</t>
  </si>
  <si>
    <t>GEBR&gt;1,046142578125 AND Speed&gt;22,943359375 AND GEBR&lt;=1,27880859375 AND Speed&gt;21,57080078125 AND Speed&gt;18,69580078125 AND Distance&gt;266,76708984375 AND Speed&gt;10,322265625 AND Distance&lt;=390,67724609375</t>
  </si>
  <si>
    <t>GEBR&lt;=0,7900390625 AND Speed&gt;9,1318359375 AND Speed&lt;=9,574951171875 AND Distance&lt;=105 AND Distance&gt;97,578369140625 AND Distance&gt;80,353271484375 AND Speed&lt;=10,322265625 AND Distance&lt;=390,67724609375</t>
  </si>
  <si>
    <t>GEBR&gt;0,7900390625 AND Speed&gt;9,1318359375 AND Speed&lt;=9,574951171875 AND Distance&lt;=105 AND Distance&gt;97,578369140625 AND Distance&gt;80,353271484375 AND Speed&lt;=10,322265625 AND Distance&lt;=390,67724609375</t>
  </si>
  <si>
    <t>Speed&lt;=28,095703125 AND GEBR&lt;=1,27880859375 AND Speed&gt;26,51025390625 AND Distance&lt;=427,476318359375 AND GEBR&gt;1,046142578125 AND Speed&gt;23,09912109375 AND Distance&lt;=569,801025390625 AND Distance&gt;390,67724609375</t>
  </si>
  <si>
    <t>Speed&gt;28,095703125 AND GEBR&lt;=1,27880859375 AND Speed&gt;26,51025390625 AND Distance&lt;=427,476318359375 AND GEBR&gt;1,046142578125 AND Speed&gt;23,09912109375 AND Distance&lt;=569,801025390625 AND Distance&gt;390,67724609375</t>
  </si>
  <si>
    <t>Distance&lt;=438,6181640625 AND Distance&lt;=468,345458984375 AND Distance&lt;=480,10498046875 AND GEBR&lt;=0,715087890625 AND Speed&gt;20,98681640625 AND Speed&lt;=23,09912109375 AND Distance&lt;=569,801025390625 AND Distance&gt;390,67724609375</t>
  </si>
  <si>
    <t>Distance&gt;438,6181640625 AND Distance&lt;=468,345458984375 AND Distance&lt;=480,10498046875 AND GEBR&lt;=0,715087890625 AND Speed&gt;20,98681640625 AND Speed&lt;=23,09912109375 AND Distance&lt;=569,801025390625 AND Distance&gt;390,67724609375</t>
  </si>
  <si>
    <t>Speed&lt;=21,200927734375 AND Distance&gt;268,21435546875 AND GEBR&gt;1,046142578125 AND Speed&lt;=21,57080078125 AND Speed&gt;18,69580078125 AND Distance&gt;266,76708984375 AND Speed&gt;10,322265625 AND Distance&lt;=390,67724609375</t>
  </si>
  <si>
    <t>Speed&gt;21,200927734375 AND Distance&gt;268,21435546875 AND GEBR&gt;1,046142578125 AND Speed&lt;=21,57080078125 AND Speed&gt;18,69580078125 AND Distance&gt;266,76708984375 AND Speed&gt;10,322265625 AND Distance&lt;=390,67724609375</t>
  </si>
  <si>
    <t>Distance&lt;=491,3662109375 AND Speed&gt;25,12060546875 AND Speed&gt;23,994140625 AND Distance&lt;=511,002685546875 AND GEBR&lt;=1,046142578125 AND Speed&gt;23,09912109375 AND Distance&lt;=569,801025390625 AND Distance&gt;390,67724609375</t>
  </si>
  <si>
    <t>Distance&gt;491,3662109375 AND Speed&gt;25,12060546875 AND Speed&gt;23,994140625 AND Distance&lt;=511,002685546875 AND GEBR&lt;=1,046142578125 AND Speed&gt;23,09912109375 AND Distance&lt;=569,801025390625 AND Distance&gt;390,67724609375</t>
  </si>
  <si>
    <t>Distance&lt;=590,362060546875 AND Distance&lt;=591,693359375 AND Speed&gt;23,9521484375 AND Speed&lt;=24,992919921875 AND Speed&lt;=25,539794921875 AND Distance&lt;=680,03369140625 AND Distance&gt;569,801025390625 AND Distance&gt;390,67724609375</t>
  </si>
  <si>
    <t>Distance&gt;590,362060546875 AND Distance&lt;=591,693359375 AND Speed&gt;23,9521484375 AND Speed&lt;=24,992919921875 AND Speed&lt;=25,539794921875 AND Distance&lt;=680,03369140625 AND Distance&gt;569,801025390625 AND Distance&gt;390,67724609375</t>
  </si>
  <si>
    <t>Speed&lt;=26,9931640625 AND Speed&lt;=27,035400390625 AND Speed&gt;26,107177734375 AND GEBR&lt;=0,715087890625 AND Speed&gt;25,539794921875 AND Distance&lt;=680,03369140625 AND Distance&gt;569,801025390625 AND Distance&gt;390,67724609375</t>
  </si>
  <si>
    <t>Speed&gt;26,9931640625 AND Speed&lt;=27,035400390625 AND Speed&gt;26,107177734375 AND GEBR&lt;=0,715087890625 AND Speed&gt;25,539794921875 AND Distance&lt;=680,03369140625 AND Distance&gt;569,801025390625 AND Distance&gt;390,67724609375</t>
  </si>
  <si>
    <t>Distance&lt;=8,918212890625 AND Distance&gt;8,8173828125 AND Distance&lt;=9,56884765625 AND Distance&lt;=15 AND Speed&lt;=3,076416015625 AND Distance&lt;=80,353271484375 AND Speed&lt;=10,322265625 AND Distance&lt;=390,67724609375</t>
  </si>
  <si>
    <t>Distance&gt;8,918212890625 AND Distance&gt;8,8173828125 AND Distance&lt;=9,56884765625 AND Distance&lt;=15 AND Speed&lt;=3,076416015625 AND Distance&lt;=80,353271484375 AND Speed&lt;=10,322265625 AND Distance&lt;=390,67724609375</t>
  </si>
  <si>
    <t>Distance&lt;=98,52685546875 AND Distance&lt;=110,040771484375 AND Distance&lt;=119,846435546875 AND Distance&lt;=150,328369140625 AND Speed&lt;=14,839599609375 AND Distance&lt;=266,76708984375 AND Speed&gt;10,322265625 AND Distance&lt;=390,67724609375</t>
  </si>
  <si>
    <t>Distance&gt;98,52685546875 AND Distance&lt;=110,040771484375 AND Distance&lt;=119,846435546875 AND Distance&lt;=150,328369140625 AND Speed&lt;=14,839599609375 AND Distance&lt;=266,76708984375 AND Speed&gt;10,322265625 AND Distance&lt;=390,67724609375</t>
  </si>
  <si>
    <t>Speed&lt;=18,88720703125 AND Distance&lt;=317,2333984375 AND GEBR&lt;=1,046142578125 AND Speed&lt;=21,57080078125 AND Speed&gt;18,69580078125 AND Distance&gt;266,76708984375 AND Speed&gt;10,322265625 AND Distance&lt;=390,67724609375</t>
  </si>
  <si>
    <t>Speed&gt;18,88720703125 AND Distance&lt;=317,2333984375 AND GEBR&lt;=1,046142578125 AND Speed&lt;=21,57080078125 AND Speed&gt;18,69580078125 AND Distance&gt;266,76708984375 AND Speed&gt;10,322265625 AND Distance&lt;=390,67724609375</t>
  </si>
  <si>
    <t>Speed&lt;=14,963623046875 AND Speed&lt;=14,96533203125 AND Distance&lt;=179,773681640625 AND Distance&lt;=202,603271484375 AND Speed&gt;14,839599609375 AND Distance&lt;=266,76708984375 AND Speed&gt;10,322265625 AND Distance&lt;=390,67724609375</t>
  </si>
  <si>
    <t>Speed&gt;14,963623046875 AND Speed&lt;=14,96533203125 AND Distance&lt;=179,773681640625 AND Distance&lt;=202,603271484375 AND Speed&gt;14,839599609375 AND Distance&lt;=266,76708984375 AND Speed&gt;10,322265625 AND Distance&lt;=390,67724609375</t>
  </si>
  <si>
    <t>Distance&lt;=34,324951171875 AND Speed&gt;4,484375 AND Distance&lt;=47,509765625 AND Distance&lt;=59,583740234375 AND Speed&gt;3,076416015625 AND Distance&lt;=80,353271484375 AND Speed&lt;=10,322265625 AND Distance&lt;=390,67724609375</t>
  </si>
  <si>
    <t>Distance&gt;34,324951171875 AND Speed&gt;4,484375 AND Distance&lt;=47,509765625 AND Distance&lt;=59,583740234375 AND Speed&gt;3,076416015625 AND Distance&lt;=80,353271484375 AND Speed&lt;=10,322265625 AND Distance&lt;=390,67724609375</t>
  </si>
  <si>
    <t>Speed&lt;=20,720703125 AND Speed&gt;20,29931640625 AND Speed&gt;17,86474609375 AND Distance&gt;202,603271484375 AND Speed&gt;14,839599609375 AND Distance&lt;=266,76708984375 AND Speed&gt;10,322265625 AND Distance&lt;=390,67724609375</t>
  </si>
  <si>
    <t>Speed&gt;20,720703125 AND Speed&gt;20,29931640625 AND Speed&gt;17,86474609375 AND Distance&gt;202,603271484375 AND Speed&gt;14,839599609375 AND Distance&lt;=266,76708984375 AND Speed&gt;10,322265625 AND Distance&lt;=390,67724609375</t>
  </si>
  <si>
    <t>Distance&lt;=127,044677734375 AND Speed&gt;9,869384765625 AND Speed&lt;=10,303955078125 AND Distance&gt;105 AND Distance&gt;97,578369140625 AND Distance&gt;80,353271484375 AND Speed&lt;=10,322265625 AND Distance&lt;=390,67724609375</t>
  </si>
  <si>
    <t>Distance&gt;127,044677734375 AND Speed&gt;9,869384765625 AND Speed&lt;=10,303955078125 AND Distance&gt;105 AND Distance&gt;97,578369140625 AND Distance&gt;80,353271484375 AND Speed&lt;=10,322265625 AND Distance&lt;=390,67724609375</t>
  </si>
  <si>
    <t>Distance&lt;=161,01025390625 AND Speed&gt;14,96533203125 AND Distance&lt;=179,773681640625 AND Distance&lt;=202,603271484375 AND Speed&gt;14,839599609375 AND Distance&lt;=266,76708984375 AND Speed&gt;10,322265625 AND Distance&lt;=390,67724609375</t>
  </si>
  <si>
    <t>Distance&gt;161,01025390625 AND Speed&gt;14,96533203125 AND Distance&lt;=179,773681640625 AND Distance&lt;=202,603271484375 AND Speed&gt;14,839599609375 AND Distance&lt;=266,76708984375 AND Speed&gt;10,322265625 AND Distance&lt;=390,67724609375</t>
  </si>
  <si>
    <t>GEBR&gt;1,046142578125 AND Distance&lt;=188,468994140625 AND Distance&gt;150,328369140625 AND Speed&lt;=14,839599609375 AND Distance&lt;=266,76708984375 AND Speed&gt;10,322265625 AND Distance&lt;=390,67724609375</t>
  </si>
  <si>
    <t>GEBR&lt;=1,046142578125 AND Speed&gt;7,44775390625 AND Distance&gt;59,583740234375 AND Speed&gt;3,076416015625 AND Distance&lt;=80,353271484375 AND Speed&lt;=10,322265625 AND Distance&lt;=390,67724609375</t>
  </si>
  <si>
    <t>GEBR&gt;1,046142578125 AND Speed&lt;=17,86474609375 AND Distance&gt;202,603271484375 AND Speed&gt;14,839599609375 AND Distance&lt;=266,76708984375 AND Speed&gt;10,322265625 AND Distance&lt;=390,67724609375</t>
  </si>
  <si>
    <t>Distance&gt;370,17236328125 AND GEBR&lt;=0,715087890625 AND Speed&gt;17,1845703125 AND Speed&lt;=18,69580078125 AND Distance&gt;266,76708984375 AND Speed&gt;10,322265625 AND Distance&lt;=390,67724609375</t>
  </si>
  <si>
    <t>GEBR&gt;1,27880859375 AND Speed&gt;26,51025390625 AND Distance&lt;=427,476318359375 AND GEBR&gt;1,046142578125 AND Speed&gt;23,09912109375 AND Distance&lt;=569,801025390625 AND Distance&gt;390,67724609375</t>
  </si>
  <si>
    <t>Distance&gt;605,625732421875 AND GEBR&lt;=0,85498046875 AND GEBR&gt;0,715087890625 AND Speed&gt;25,539794921875 AND Distance&lt;=680,03369140625 AND Distance&gt;569,801025390625 AND Distance&gt;390,67724609375</t>
  </si>
  <si>
    <t>Speed&lt;=1,705810546875 AND Distance&gt;9,56884765625 AND Distance&lt;=15 AND Speed&lt;=3,076416015625 AND Distance&lt;=80,353271484375 AND Speed&lt;=10,322265625 AND Distance&lt;=390,67724609375</t>
  </si>
  <si>
    <t>Speed&gt;1,705810546875 AND Distance&gt;9,56884765625 AND Distance&lt;=15 AND Speed&lt;=3,076416015625 AND Distance&lt;=80,353271484375 AND Speed&lt;=10,322265625 AND Distance&lt;=390,67724609375</t>
  </si>
  <si>
    <t>Speed&gt;28,95458984375 AND GEBR&gt;0,85498046875 AND Distance&gt;511,002685546875 AND GEBR&lt;=1,046142578125 AND Speed&gt;23,09912109375 AND Distance&lt;=569,801025390625 AND Distance&gt;390,67724609375</t>
  </si>
  <si>
    <t>Speed&gt;23,01611328125 AND Distance&gt;480,10498046875 AND GEBR&lt;=0,715087890625 AND Speed&gt;20,98681640625 AND Speed&lt;=23,09912109375 AND Distance&lt;=569,801025390625 AND Distance&gt;390,67724609375</t>
  </si>
  <si>
    <t>GEBR&lt;=0,715087890625 AND Speed&gt;7,791748046875 AND Speed&lt;=8,57421875 AND Distance&lt;=97,578369140625 AND Distance&gt;80,353271484375 AND Speed&lt;=10,322265625 AND Distance&lt;=390,67724609375</t>
  </si>
  <si>
    <t>GEBR&gt;0,715087890625 AND Speed&gt;7,791748046875 AND Speed&lt;=8,57421875 AND Distance&lt;=97,578369140625 AND Distance&gt;80,353271484375 AND Speed&lt;=10,322265625 AND Distance&lt;=390,67724609375</t>
  </si>
  <si>
    <t>Speed&lt;=6,984619140625 AND Speed&lt;=7,44775390625 AND Distance&gt;59,583740234375 AND Speed&gt;3,076416015625 AND Distance&lt;=80,353271484375 AND Speed&lt;=10,322265625 AND Distance&lt;=390,67724609375</t>
  </si>
  <si>
    <t>GEBR&gt;1,046142578125 AND Speed&gt;9,574951171875 AND Distance&lt;=105 AND Distance&gt;97,578369140625 AND Distance&gt;80,353271484375 AND Speed&lt;=10,322265625 AND Distance&lt;=390,67724609375</t>
  </si>
  <si>
    <t>Distance&gt;436,760009765625 AND GEBR&lt;=0,715087890625 AND Speed&gt;20,420166015625 AND Speed&lt;=20,98681640625 AND Speed&lt;=23,09912109375 AND Distance&lt;=569,801025390625 AND Distance&gt;390,67724609375</t>
  </si>
  <si>
    <t>Distance&gt;280,709716796875 AND Speed&gt;16,242919921875 AND Speed&lt;=17,1845703125 AND Speed&lt;=18,69580078125 AND Distance&gt;266,76708984375 AND Speed&gt;10,322265625 AND Distance&lt;=390,67724609375</t>
  </si>
  <si>
    <t>Speed&lt;=2,50390625 AND Distance&lt;=19,46044921875 AND Distance&gt;15 AND Speed&lt;=3,076416015625 AND Distance&lt;=80,353271484375 AND Speed&lt;=10,322265625 AND Distance&lt;=390,67724609375</t>
  </si>
  <si>
    <t>Speed&gt;2,50390625 AND Distance&lt;=19,46044921875 AND Distance&gt;15 AND Speed&lt;=3,076416015625 AND Distance&lt;=80,353271484375 AND Speed&lt;=10,322265625 AND Distance&lt;=390,67724609375</t>
  </si>
  <si>
    <t>Distance&gt;654,375244140625 AND Speed&lt;=26,107177734375 AND GEBR&lt;=0,715087890625 AND Speed&gt;25,539794921875 AND Distance&lt;=680,03369140625 AND Distance&gt;569,801025390625 AND Distance&gt;390,67724609375</t>
  </si>
  <si>
    <t>Distance&lt;=268,21435546875 AND GEBR&gt;1,046142578125 AND Speed&lt;=21,57080078125 AND Speed&gt;18,69580078125 AND Distance&gt;266,76708984375 AND Speed&gt;10,322265625 AND Distance&lt;=390,67724609375</t>
  </si>
  <si>
    <t>GEBR&lt;=0,85498046875 AND GEBR&lt;=1,046142578125 AND Speed&gt;8,57421875 AND Distance&lt;=97,578369140625 AND Distance&gt;80,353271484375 AND Speed&lt;=10,322265625 AND Distance&lt;=390,67724609375</t>
  </si>
  <si>
    <t>Distance&lt;=604,088134765625 AND GEBR&lt;=0,715087890625 AND Speed&gt;24,992919921875 AND Speed&lt;=25,539794921875 AND Distance&lt;=680,03369140625 AND Distance&gt;569,801025390625 AND Distance&gt;390,67724609375</t>
  </si>
  <si>
    <t>Distance&gt;604,088134765625 AND GEBR&lt;=0,715087890625 AND Speed&gt;24,992919921875 AND Speed&lt;=25,539794921875 AND Distance&lt;=680,03369140625 AND Distance&gt;569,801025390625 AND Distance&gt;390,67724609375</t>
  </si>
  <si>
    <t>Distance&lt;=84,466064453125 AND GEBR&gt;1,046142578125 AND Speed&gt;8,57421875 AND Distance&lt;=97,578369140625 AND Distance&gt;80,353271484375 AND Speed&lt;=10,322265625 AND Distance&lt;=390,67724609375</t>
  </si>
  <si>
    <t>Distance&gt;84,466064453125 AND GEBR&gt;1,046142578125 AND Speed&gt;8,57421875 AND Distance&lt;=97,578369140625 AND Distance&gt;80,353271484375 AND Speed&lt;=10,322265625 AND Distance&lt;=390,67724609375</t>
  </si>
  <si>
    <t>Distance&gt;428,849853515625 AND Distance&gt;418,16162109375 AND GEBR&gt;0,715087890625 AND Speed&gt;20,98681640625 AND Speed&lt;=23,09912109375 AND Distance&lt;=569,801025390625 AND Distance&gt;390,67724609375</t>
  </si>
  <si>
    <t>Speed&gt;18,147216796875 AND Distance&gt;179,773681640625 AND Distance&lt;=202,603271484375 AND Speed&gt;14,839599609375 AND Distance&lt;=266,76708984375 AND Speed&gt;10,322265625 AND Distance&lt;=390,67724609375</t>
  </si>
  <si>
    <t>Speed&lt;=9,1318359375 AND Speed&lt;=9,574951171875 AND Distance&lt;=105 AND Distance&gt;97,578369140625 AND Distance&gt;80,353271484375 AND Speed&lt;=10,322265625 AND Distance&lt;=390,67724609375</t>
  </si>
  <si>
    <t>Speed&lt;=10,306396484375 AND Speed&gt;10,303955078125 AND Distance&gt;105 AND Distance&gt;97,578369140625 AND Distance&gt;80,353271484375 AND Speed&lt;=10,322265625 AND Distance&lt;=390,67724609375</t>
  </si>
  <si>
    <t>Speed&gt;10,306396484375 AND Speed&gt;10,303955078125 AND Distance&gt;105 AND Distance&gt;97,578369140625 AND Distance&gt;80,353271484375 AND Speed&lt;=10,322265625 AND Distance&lt;=390,67724609375</t>
  </si>
  <si>
    <t>Distance&gt;591,693359375 AND Speed&gt;23,9521484375 AND Speed&lt;=24,992919921875 AND Speed&lt;=25,539794921875 AND Distance&lt;=680,03369140625 AND Distance&gt;569,801025390625 AND Distance&gt;390,67724609375</t>
  </si>
  <si>
    <t>Speed&gt;27,035400390625 AND Speed&gt;26,107177734375 AND GEBR&lt;=0,715087890625 AND Speed&gt;25,539794921875 AND Distance&lt;=680,03369140625 AND Distance&gt;569,801025390625 AND Distance&gt;390,67724609375</t>
  </si>
  <si>
    <t>Distance&lt;=682,205078125 AND GEBR&lt;=0,715087890625 AND Speed&gt;26,96923828125 AND Distance&lt;=691,18310546875 AND Distance&gt;680,03369140625 AND Distance&gt;569,801025390625 AND Distance&gt;390,67724609375</t>
  </si>
  <si>
    <t>Distance&gt;682,205078125 AND GEBR&lt;=0,715087890625 AND Speed&gt;26,96923828125 AND Distance&lt;=691,18310546875 AND Distance&gt;680,03369140625 AND Distance&gt;569,801025390625 AND Distance&gt;390,67724609375</t>
  </si>
  <si>
    <t>Speed&lt;=28,059814453125 AND Distance&lt;=434,08447265625 AND Distance&gt;427,476318359375 AND GEBR&gt;1,046142578125 AND Speed&gt;23,09912109375 AND Distance&lt;=569,801025390625 AND Distance&gt;390,67724609375</t>
  </si>
  <si>
    <t>Speed&gt;28,059814453125 AND Distance&lt;=434,08447265625 AND Distance&gt;427,476318359375 AND GEBR&gt;1,046142578125 AND Speed&gt;23,09912109375 AND Distance&lt;=569,801025390625 AND Distance&gt;390,67724609375</t>
  </si>
  <si>
    <t>Distance&lt;=8,8173828125 AND Distance&lt;=9,56884765625 AND Distance&lt;=15 AND Speed&lt;=3,076416015625 AND Distance&lt;=80,353271484375 AND Speed&lt;=10,322265625 AND Distance&lt;=390,67724609375</t>
  </si>
  <si>
    <t>Speed&lt;=9,869384765625 AND Speed&lt;=10,303955078125 AND Distance&gt;105 AND Distance&gt;97,578369140625 AND Distance&gt;80,353271484375 AND Speed&lt;=10,322265625 AND Distance&lt;=390,67724609375</t>
  </si>
  <si>
    <t>GEBR&gt;0,85498046875 AND GEBR&gt;0,715087890625 AND Speed&gt;25,539794921875 AND Distance&lt;=680,03369140625 AND Distance&gt;569,801025390625 AND Distance&gt;390,67724609375</t>
  </si>
  <si>
    <t>Speed&lt;=7,791748046875 AND Speed&lt;=8,57421875 AND Distance&lt;=97,578369140625 AND Distance&gt;80,353271484375 AND Speed&lt;=10,322265625 AND Distance&lt;=390,67724609375</t>
  </si>
  <si>
    <t>GEBR&gt;0,715087890625 AND Speed&gt;24,992919921875 AND Speed&lt;=25,539794921875 AND Distance&lt;=680,03369140625 AND Distance&gt;569,801025390625 AND Distance&gt;390,67724609375</t>
  </si>
  <si>
    <t>GEBR&gt;0,715087890625 AND Speed&gt;20,420166015625 AND Speed&lt;=20,98681640625 AND Speed&lt;=23,09912109375 AND Distance&lt;=569,801025390625 AND Distance&gt;390,67724609375</t>
  </si>
  <si>
    <t>Speed&lt;=16,242919921875 AND Speed&lt;=17,1845703125 AND Speed&lt;=18,69580078125 AND Distance&gt;266,76708984375 AND Speed&gt;10,322265625 AND Distance&lt;=390,67724609375</t>
  </si>
  <si>
    <t>Distance&gt;19,46044921875 AND Distance&gt;15 AND Speed&lt;=3,076416015625 AND Distance&lt;=80,353271484375 AND Speed&lt;=10,322265625 AND Distance&lt;=390,67724609375</t>
  </si>
  <si>
    <t>Speed&lt;=23,9521484375 AND Speed&lt;=24,992919921875 AND Speed&lt;=25,539794921875 AND Distance&lt;=680,03369140625 AND Distance&gt;569,801025390625 AND Distance&gt;390,67724609375</t>
  </si>
  <si>
    <t>GEBR&gt;0,715087890625 AND Speed&gt;26,96923828125 AND Distance&lt;=691,18310546875 AND Distance&gt;680,03369140625 AND Distance&gt;569,801025390625 AND Distance&gt;390,67724609375</t>
  </si>
  <si>
    <t>Distance&gt;434,08447265625 AND Distance&gt;427,476318359375 AND GEBR&gt;1,046142578125 AND Speed&gt;23,09912109375 AND Distance&lt;=569,801025390625 AND Distance&gt;390,67724609375</t>
  </si>
  <si>
    <t>Speed&lt;=28,58447265625 AND Speed&gt;28,58056640625 AND Distance&gt;691,18310546875 AND Distance&gt;680,03369140625 AND Distance&gt;569,801025390625 AND Distance&gt;390,67724609375</t>
  </si>
  <si>
    <t>Speed&gt;28,58447265625 AND Speed&gt;28,58056640625 AND Distance&gt;691,18310546875 AND Distance&gt;680,03369140625 AND Distance&gt;569,801025390625 AND Distance&gt;390,67724609375</t>
  </si>
  <si>
    <t>Speed&lt;=20,420166015625 AND Speed&lt;=20,98681640625 AND Speed&lt;=23,09912109375 AND Distance&lt;=569,801025390625 AND Distance&gt;390,67724609375</t>
  </si>
  <si>
    <t>Speed&lt;=26,96923828125 AND Distance&lt;=691,18310546875 AND Distance&gt;680,03369140625 AND Distance&gt;569,801025390625 AND Distance&gt;390,67724609375</t>
  </si>
  <si>
    <t>Speed&lt;=28,58056640625 AND Distance&gt;691,18310546875 AND Distance&gt;680,03369140625 AND Distance&gt;569,801025390625 AND Distance&gt;390,67724609375</t>
  </si>
  <si>
    <t>Speed&lt;=23,228759765625 AND GEBR&gt;1,046142578125 AND Speed&gt;19,11279296875 AND Distance&gt;278,908935546875 AND Speed&gt;9,55078125 AND Distance&lt;=459,240966796875</t>
  </si>
  <si>
    <t>Speed&gt;23,228759765625 AND GEBR&gt;1,046142578125 AND Speed&gt;19,11279296875 AND Distance&gt;278,908935546875 AND Speed&gt;9,55078125 AND Distance&lt;=459,240966796875</t>
  </si>
  <si>
    <t>Speed&lt;=14,385986328125 AND Distance&gt;189,21826171875 AND Speed&lt;=16,47705078125 AND Distance&lt;=278,908935546875 AND Speed&gt;9,55078125 AND Distance&lt;=459,240966796875</t>
  </si>
  <si>
    <t>Speed&gt;14,385986328125 AND Distance&gt;189,21826171875 AND Speed&lt;=16,47705078125 AND Distance&lt;=278,908935546875 AND Speed&gt;9,55078125 AND Distance&lt;=459,240966796875</t>
  </si>
  <si>
    <t>Distance&lt;=132,787109375 AND Distance&lt;=189,21826171875 AND Speed&lt;=16,47705078125 AND Distance&lt;=278,908935546875 AND Speed&gt;9,55078125 AND Distance&lt;=459,240966796875</t>
  </si>
  <si>
    <t>Distance&gt;132,787109375 AND Distance&lt;=189,21826171875 AND Speed&lt;=16,47705078125 AND Distance&lt;=278,908935546875 AND Speed&gt;9,55078125 AND Distance&lt;=459,240966796875</t>
  </si>
  <si>
    <t>Distance&lt;=501,705322265625 AND GEBR&lt;=1,046142578125 AND GEBR&gt;0,85498046875 AND Speed&gt;23,35400390625 AND Distance&lt;=590,286865234375 AND Distance&gt;459,240966796875</t>
  </si>
  <si>
    <t>Distance&gt;501,705322265625 AND GEBR&lt;=1,046142578125 AND GEBR&gt;0,85498046875 AND Speed&gt;23,35400390625 AND Distance&lt;=590,286865234375 AND Distance&gt;459,240966796875</t>
  </si>
  <si>
    <t>Distance&lt;=318,559814453125 AND Speed&gt;16,974365234375 AND Speed&lt;=19,11279296875 AND Distance&gt;278,908935546875 AND Speed&gt;9,55078125 AND Distance&lt;=459,240966796875</t>
  </si>
  <si>
    <t>Distance&gt;318,559814453125 AND Speed&gt;16,974365234375 AND Speed&lt;=19,11279296875 AND Distance&gt;278,908935546875 AND Speed&gt;9,55078125 AND Distance&lt;=459,240966796875</t>
  </si>
  <si>
    <t>Speed&lt;=20,331787109375 AND GEBR&lt;=1,046142578125 AND Speed&gt;19,11279296875 AND Distance&gt;278,908935546875 AND Speed&gt;9,55078125 AND Distance&lt;=459,240966796875</t>
  </si>
  <si>
    <t>Speed&gt;20,331787109375 AND GEBR&lt;=1,046142578125 AND Speed&gt;19,11279296875 AND Distance&gt;278,908935546875 AND Speed&gt;9,55078125 AND Distance&lt;=459,240966796875</t>
  </si>
  <si>
    <t>Speed&lt;=6,896240234375 AND Distance&gt;58,005126953125 AND Speed&gt;3,8759765625 AND Distance&lt;=79,461181640625 AND Speed&lt;=9,55078125 AND Distance&lt;=459,240966796875</t>
  </si>
  <si>
    <t>Speed&gt;6,896240234375 AND Distance&gt;58,005126953125 AND Speed&gt;3,8759765625 AND Distance&lt;=79,461181640625 AND Speed&lt;=9,55078125 AND Distance&lt;=459,240966796875</t>
  </si>
  <si>
    <t>Distance&lt;=509,563232421875 AND GEBR&lt;=0,715087890625 AND Speed&gt;21,828857421875 AND Speed&lt;=23,35400390625 AND Distance&lt;=590,286865234375 AND Distance&gt;459,240966796875</t>
  </si>
  <si>
    <t>Distance&gt;509,563232421875 AND GEBR&lt;=0,715087890625 AND Speed&gt;21,828857421875 AND Speed&lt;=23,35400390625 AND Distance&lt;=590,286865234375 AND Distance&gt;459,240966796875</t>
  </si>
  <si>
    <t>Distance&lt;=11,45263671875 AND Distance&lt;=20,652099609375 AND Speed&lt;=3,8759765625 AND Distance&lt;=79,461181640625 AND Speed&lt;=9,55078125 AND Distance&lt;=459,240966796875</t>
  </si>
  <si>
    <t>Distance&gt;11,45263671875 AND Distance&lt;=20,652099609375 AND Speed&lt;=3,8759765625 AND Distance&lt;=79,461181640625 AND Speed&lt;=9,55078125 AND Distance&lt;=459,240966796875</t>
  </si>
  <si>
    <t>GEBR&lt;=1,046142578125 AND Speed&gt;7,822265625 AND Distance&lt;=96,9306640625 AND Distance&gt;79,461181640625 AND Speed&lt;=9,55078125 AND Distance&lt;=459,240966796875</t>
  </si>
  <si>
    <t>GEBR&gt;1,046142578125 AND Speed&gt;7,822265625 AND Distance&lt;=96,9306640625 AND Distance&gt;79,461181640625 AND Speed&lt;=9,55078125 AND Distance&lt;=459,240966796875</t>
  </si>
  <si>
    <t>GEBR&lt;=0,715087890625 AND Speed&lt;=25,294189453125 AND GEBR&lt;=0,85498046875 AND Speed&gt;23,35400390625 AND Distance&lt;=590,286865234375 AND Distance&gt;459,240966796875</t>
  </si>
  <si>
    <t>GEBR&gt;0,715087890625 AND Speed&lt;=25,294189453125 AND GEBR&lt;=0,85498046875 AND Speed&gt;23,35400390625 AND Distance&lt;=590,286865234375 AND Distance&gt;459,240966796875</t>
  </si>
  <si>
    <t>Speed&lt;=4,679443359375 AND Distance&lt;=58,005126953125 AND Speed&gt;3,8759765625 AND Distance&lt;=79,461181640625 AND Speed&lt;=9,55078125 AND Distance&lt;=459,240966796875</t>
  </si>
  <si>
    <t>Speed&gt;4,679443359375 AND Distance&lt;=58,005126953125 AND Speed&gt;3,8759765625 AND Distance&lt;=79,461181640625 AND Speed&lt;=9,55078125 AND Distance&lt;=459,240966796875</t>
  </si>
  <si>
    <t>Distance&lt;=598,35205078125 AND GEBR&gt;0,715087890625 AND Speed&gt;25,37109375 AND Distance&lt;=680,19677734375 AND Distance&gt;590,286865234375 AND Distance&gt;459,240966796875</t>
  </si>
  <si>
    <t>Distance&gt;598,35205078125 AND GEBR&gt;0,715087890625 AND Speed&gt;25,37109375 AND Distance&lt;=680,19677734375 AND Distance&gt;590,286865234375 AND Distance&gt;459,240966796875</t>
  </si>
  <si>
    <t>Speed&lt;=20,639892578125 AND Distance&gt;220,12890625 AND Speed&gt;16,47705078125 AND Distance&lt;=278,908935546875 AND Speed&gt;9,55078125 AND Distance&lt;=459,240966796875</t>
  </si>
  <si>
    <t>Speed&gt;20,639892578125 AND Distance&gt;220,12890625 AND Speed&gt;16,47705078125 AND Distance&lt;=278,908935546875 AND Speed&gt;9,55078125 AND Distance&lt;=459,240966796875</t>
  </si>
  <si>
    <t>Distance&lt;=24,9072265625 AND Distance&gt;20,652099609375 AND Speed&lt;=3,8759765625 AND Distance&lt;=79,461181640625 AND Speed&lt;=9,55078125 AND Distance&lt;=459,240966796875</t>
  </si>
  <si>
    <t>Distance&gt;24,9072265625 AND Distance&gt;20,652099609375 AND Speed&lt;=3,8759765625 AND Distance&lt;=79,461181640625 AND Speed&lt;=9,55078125 AND Distance&lt;=459,240966796875</t>
  </si>
  <si>
    <t>Distance&lt;=613,9384765625 AND Speed&gt;24,4296875 AND Speed&lt;=25,37109375 AND Distance&lt;=680,19677734375 AND Distance&gt;590,286865234375 AND Distance&gt;459,240966796875</t>
  </si>
  <si>
    <t>Distance&gt;613,9384765625 AND Speed&gt;24,4296875 AND Speed&lt;=25,37109375 AND Distance&lt;=680,19677734375 AND Distance&gt;590,286865234375 AND Distance&gt;459,240966796875</t>
  </si>
  <si>
    <t>Speed&lt;=16,65576171875 AND Speed&lt;=16,974365234375 AND Speed&lt;=19,11279296875 AND Distance&gt;278,908935546875 AND Speed&gt;9,55078125 AND Distance&lt;=459,240966796875</t>
  </si>
  <si>
    <t>Speed&gt;16,65576171875 AND Speed&lt;=16,974365234375 AND Speed&lt;=19,11279296875 AND Distance&gt;278,908935546875 AND Speed&gt;9,55078125 AND Distance&lt;=459,240966796875</t>
  </si>
  <si>
    <t>Speed&lt;=26,72705078125 AND GEBR&lt;=0,715087890625 AND Speed&gt;25,37109375 AND Distance&lt;=680,19677734375 AND Distance&gt;590,286865234375 AND Distance&gt;459,240966796875</t>
  </si>
  <si>
    <t>Speed&gt;26,72705078125 AND GEBR&lt;=0,715087890625 AND Speed&gt;25,37109375 AND Distance&lt;=680,19677734375 AND Distance&gt;590,286865234375 AND Distance&gt;459,240966796875</t>
  </si>
  <si>
    <t>Distance&lt;=550,493896484375 AND Speed&gt;25,294189453125 AND GEBR&lt;=0,85498046875 AND Speed&gt;23,35400390625 AND Distance&lt;=590,286865234375 AND Distance&gt;459,240966796875</t>
  </si>
  <si>
    <t>Distance&gt;550,493896484375 AND Speed&gt;25,294189453125 AND GEBR&lt;=0,85498046875 AND Speed&gt;23,35400390625 AND Distance&lt;=590,286865234375 AND Distance&gt;459,240966796875</t>
  </si>
  <si>
    <t>Distance&lt;=115,5537109375 AND Speed&gt;9,397705078125 AND Distance&gt;96,9306640625 AND Distance&gt;79,461181640625 AND Speed&lt;=9,55078125 AND Distance&lt;=459,240966796875</t>
  </si>
  <si>
    <t>Distance&gt;115,5537109375 AND Speed&gt;9,397705078125 AND Distance&gt;96,9306640625 AND Distance&gt;79,461181640625 AND Speed&lt;=9,55078125 AND Distance&lt;=459,240966796875</t>
  </si>
  <si>
    <t>Speed&lt;=17,769775390625 AND Distance&lt;=220,12890625 AND Speed&gt;16,47705078125 AND Distance&lt;=278,908935546875 AND Speed&gt;9,55078125 AND Distance&lt;=459,240966796875</t>
  </si>
  <si>
    <t>Speed&gt;17,769775390625 AND Distance&lt;=220,12890625 AND Speed&gt;16,47705078125 AND Distance&lt;=278,908935546875 AND Speed&gt;9,55078125 AND Distance&lt;=459,240966796875</t>
  </si>
  <si>
    <t>Speed&lt;=27,1015625 AND Distance&lt;=702,74365234375 AND Speed&lt;=29,397216796875 AND Distance&gt;680,19677734375 AND Distance&gt;590,286865234375 AND Distance&gt;459,240966796875</t>
  </si>
  <si>
    <t>Speed&gt;27,1015625 AND Distance&lt;=702,74365234375 AND Speed&lt;=29,397216796875 AND Distance&gt;680,19677734375 AND Distance&gt;590,286865234375 AND Distance&gt;459,240966796875</t>
  </si>
  <si>
    <t>GEBR&gt;1,046142578125 AND GEBR&gt;0,85498046875 AND Speed&gt;23,35400390625 AND Distance&lt;=590,286865234375 AND Distance&gt;459,240966796875</t>
  </si>
  <si>
    <t>Speed&lt;=7,822265625 AND Distance&lt;=96,9306640625 AND Distance&gt;79,461181640625 AND Speed&lt;=9,55078125 AND Distance&lt;=459,240966796875</t>
  </si>
  <si>
    <t>GEBR&gt;0,715087890625 AND Speed&gt;21,828857421875 AND Speed&lt;=23,35400390625 AND Distance&lt;=590,286865234375 AND Distance&gt;459,240966796875</t>
  </si>
  <si>
    <t>Speed&lt;=24,4296875 AND Speed&lt;=25,37109375 AND Distance&lt;=680,19677734375 AND Distance&gt;590,286865234375 AND Distance&gt;459,240966796875</t>
  </si>
  <si>
    <t>Speed&lt;=9,397705078125 AND Distance&gt;96,9306640625 AND Distance&gt;79,461181640625 AND Speed&lt;=9,55078125 AND Distance&lt;=459,240966796875</t>
  </si>
  <si>
    <t>Distance&lt;=840,728759765625 AND Speed&gt;29,397216796875 AND Distance&gt;680,19677734375 AND Distance&gt;590,286865234375 AND Distance&gt;459,240966796875</t>
  </si>
  <si>
    <t>Distance&gt;840,728759765625 AND Speed&gt;29,397216796875 AND Distance&gt;680,19677734375 AND Distance&gt;590,286865234375 AND Distance&gt;459,240966796875</t>
  </si>
  <si>
    <t>Distance&gt;702,74365234375 AND Speed&lt;=29,397216796875 AND Distance&gt;680,19677734375 AND Distance&gt;590,286865234375 AND Distance&gt;459,240966796875</t>
  </si>
  <si>
    <t>Speed&lt;=21,828857421875 AND Speed&lt;=23,35400390625 AND Distance&lt;=590,286865234375 AND Distance&gt;459,240966796875</t>
  </si>
  <si>
    <t>Speed&lt;=22,555419921875 AND Distance&gt;340,40185546875 AND GEBR&gt;0,85498046875 AND Distance&lt;=387,613525390625 AND Speed&lt;=23,60009765625 AND GEBR&lt;=1,046142578125 AND Speed&gt;20,9580078125 AND Distance&lt;=440,973388671875 AND Distance&gt;279,580810546875</t>
  </si>
  <si>
    <t>Speed&gt;22,555419921875 AND Distance&gt;340,40185546875 AND GEBR&gt;0,85498046875 AND Distance&lt;=387,613525390625 AND Speed&lt;=23,60009765625 AND GEBR&lt;=1,046142578125 AND Speed&gt;20,9580078125 AND Distance&lt;=440,973388671875 AND Distance&gt;279,580810546875</t>
  </si>
  <si>
    <t>Speed&lt;=28,0078125 AND GEBR&gt;1,27880859375 AND Distance&gt;332,1845703125 AND Distance&lt;=382,123046875 AND Speed&gt;24,756591796875 AND GEBR&gt;1,046142578125 AND Speed&gt;20,9580078125 AND Distance&lt;=440,973388671875 AND Distance&gt;279,580810546875</t>
  </si>
  <si>
    <t>Speed&gt;28,0078125 AND GEBR&gt;1,27880859375 AND Distance&gt;332,1845703125 AND Distance&lt;=382,123046875 AND Speed&gt;24,756591796875 AND GEBR&gt;1,046142578125 AND Speed&gt;20,9580078125 AND Distance&lt;=440,973388671875 AND Distance&gt;279,580810546875</t>
  </si>
  <si>
    <t>GEBR&lt;=1,27880859375 AND Speed&lt;=21,0546875 AND Distance&lt;=240,284912109375 AND GEBR&gt;1,046142578125 AND Speed&lt;=21,800048828125 AND Speed&gt;18,3662109375 AND Distance&gt;200,208251953125 AND Speed&gt;13,645751953125 AND Distance&lt;=279,580810546875</t>
  </si>
  <si>
    <t>GEBR&gt;1,27880859375 AND Speed&lt;=21,0546875 AND Distance&lt;=240,284912109375 AND GEBR&gt;1,046142578125 AND Speed&lt;=21,800048828125 AND Speed&gt;18,3662109375 AND Distance&gt;200,208251953125 AND Speed&gt;13,645751953125 AND Distance&lt;=279,580810546875</t>
  </si>
  <si>
    <t>GEBR&lt;=1,27880859375 AND Speed&gt;20,48486328125 AND Distance&gt;240,284912109375 AND GEBR&gt;1,046142578125 AND Speed&lt;=21,800048828125 AND Speed&gt;18,3662109375 AND Distance&gt;200,208251953125 AND Speed&gt;13,645751953125 AND Distance&lt;=279,580810546875</t>
  </si>
  <si>
    <t>GEBR&gt;1,27880859375 AND Speed&gt;20,48486328125 AND Distance&gt;240,284912109375 AND GEBR&gt;1,046142578125 AND Speed&lt;=21,800048828125 AND Speed&gt;18,3662109375 AND Distance&gt;200,208251953125 AND Speed&gt;13,645751953125 AND Distance&lt;=279,580810546875</t>
  </si>
  <si>
    <t>Speed&lt;=20,146240234375 AND GEBR&lt;=1,046142578125 AND GEBR&gt;0,85498046875 AND Distance&lt;=340,23876953125 AND GEBR&gt;0,715087890625 AND Speed&gt;18,583740234375 AND Speed&lt;=20,9580078125 AND Distance&lt;=440,973388671875 AND Distance&gt;279,580810546875</t>
  </si>
  <si>
    <t>Speed&gt;20,146240234375 AND GEBR&lt;=1,046142578125 AND GEBR&gt;0,85498046875 AND Distance&lt;=340,23876953125 AND GEBR&gt;0,715087890625 AND Speed&gt;18,583740234375 AND Speed&lt;=20,9580078125 AND Distance&lt;=440,973388671875 AND Distance&gt;279,580810546875</t>
  </si>
  <si>
    <t>Distance&lt;=80,28369140625 AND GEBR&gt;1,27880859375 AND Speed&lt;=11,148193359375 AND Distance&lt;=102,07861328125 AND Distance&lt;=118,665771484375 AND Speed&gt;9,998291015625 AND Distance&gt;67,628662109375 AND Speed&lt;=13,645751953125 AND Distance&lt;=279,580810546875</t>
  </si>
  <si>
    <t>Distance&gt;80,28369140625 AND GEBR&gt;1,27880859375 AND Speed&lt;=11,148193359375 AND Distance&lt;=102,07861328125 AND Distance&lt;=118,665771484375 AND Speed&gt;9,998291015625 AND Distance&gt;67,628662109375 AND Speed&lt;=13,645751953125 AND Distance&lt;=279,580810546875</t>
  </si>
  <si>
    <t>Speed&lt;=21,703857421875 AND GEBR&lt;=1,27880859375 AND Speed&lt;=23,895751953125 AND Distance&lt;=318,34033203125 AND Speed&lt;=24,756591796875 AND GEBR&gt;1,046142578125 AND Speed&gt;20,9580078125 AND Distance&lt;=440,973388671875 AND Distance&gt;279,580810546875</t>
  </si>
  <si>
    <t>Speed&gt;21,703857421875 AND GEBR&lt;=1,27880859375 AND Speed&lt;=23,895751953125 AND Distance&lt;=318,34033203125 AND Speed&lt;=24,756591796875 AND GEBR&gt;1,046142578125 AND Speed&gt;20,9580078125 AND Distance&lt;=440,973388671875 AND Distance&gt;279,580810546875</t>
  </si>
  <si>
    <t>Speed&lt;=25,677001953125 AND Speed&lt;=27,2578125 AND Distance&lt;=500,813232421875 AND GEBR&lt;=1,046142578125 AND GEBR&gt;0,85498046875 AND Speed&gt;23,851806640625 AND Distance&lt;=557,604736328125 AND Distance&gt;440,973388671875 AND Distance&gt;279,580810546875</t>
  </si>
  <si>
    <t>Speed&gt;25,677001953125 AND Speed&lt;=27,2578125 AND Distance&lt;=500,813232421875 AND GEBR&lt;=1,046142578125 AND GEBR&gt;0,85498046875 AND Speed&gt;23,851806640625 AND Distance&lt;=557,604736328125 AND Distance&gt;440,973388671875 AND Distance&gt;279,580810546875</t>
  </si>
  <si>
    <t>Speed&lt;=12,2509765625 AND GEBR&lt;=1,046142578125 AND GEBR&gt;0,85498046875 AND Distance&lt;=151,2685546875 AND Distance&gt;118,665771484375 AND Speed&gt;9,998291015625 AND Distance&gt;67,628662109375 AND Speed&lt;=13,645751953125 AND Distance&lt;=279,580810546875</t>
  </si>
  <si>
    <t>Speed&gt;12,2509765625 AND GEBR&lt;=1,046142578125 AND GEBR&gt;0,85498046875 AND Distance&lt;=151,2685546875 AND Distance&gt;118,665771484375 AND Speed&gt;9,998291015625 AND Distance&gt;67,628662109375 AND Speed&lt;=13,645751953125 AND Distance&lt;=279,580810546875</t>
  </si>
  <si>
    <t>Speed&lt;=6,795166015625 AND GEBR&lt;=1,046142578125 AND Distance&lt;=52,355224609375 AND Distance&gt;42,164306640625 AND Speed&lt;=7,25927734375 AND Speed&gt;5,388916015625 AND Distance&lt;=67,628662109375 AND Speed&lt;=13,645751953125 AND Distance&lt;=279,580810546875</t>
  </si>
  <si>
    <t>Speed&gt;6,795166015625 AND GEBR&lt;=1,046142578125 AND Distance&lt;=52,355224609375 AND Distance&gt;42,164306640625 AND Speed&lt;=7,25927734375 AND Speed&gt;5,388916015625 AND Distance&lt;=67,628662109375 AND Speed&lt;=13,645751953125 AND Distance&lt;=279,580810546875</t>
  </si>
  <si>
    <t>Distance&lt;=186,53076171875 AND Speed&gt;14,5341796875 AND GEBR&lt;=1,046142578125 AND GEBR&gt;0,85498046875 AND Distance&gt;160,174560546875 AND Speed&lt;=15,89208984375 AND Distance&lt;=200,208251953125 AND Speed&gt;13,645751953125 AND Distance&lt;=279,580810546875</t>
  </si>
  <si>
    <t>Distance&gt;186,53076171875 AND Speed&gt;14,5341796875 AND GEBR&lt;=1,046142578125 AND GEBR&gt;0,85498046875 AND Distance&gt;160,174560546875 AND Speed&lt;=15,89208984375 AND Distance&lt;=200,208251953125 AND Speed&gt;13,645751953125 AND Distance&lt;=279,580810546875</t>
  </si>
  <si>
    <t>GEBR&lt;=0,715087890625 AND Speed&lt;=8,534912109375 AND GEBR&lt;=1,046142578125 AND Speed&gt;7,66796875 AND Distance&lt;=80,3369140625 AND Speed&lt;=9,998291015625 AND Distance&gt;67,628662109375 AND Speed&lt;=13,645751953125 AND Distance&lt;=279,580810546875</t>
  </si>
  <si>
    <t>GEBR&gt;0,715087890625 AND Speed&lt;=8,534912109375 AND GEBR&lt;=1,046142578125 AND Speed&gt;7,66796875 AND Distance&lt;=80,3369140625 AND Speed&lt;=9,998291015625 AND Distance&gt;67,628662109375 AND Speed&lt;=13,645751953125 AND Distance&lt;=279,580810546875</t>
  </si>
  <si>
    <t>Speed&lt;=25,454345703125 AND Distance&gt;490,218017578125 AND GEBR&gt;0,715087890625 AND Speed&lt;=26,0556640625 AND GEBR&lt;=0,85498046875 AND Speed&gt;23,851806640625 AND Distance&lt;=557,604736328125 AND Distance&gt;440,973388671875 AND Distance&gt;279,580810546875</t>
  </si>
  <si>
    <t>Speed&gt;25,454345703125 AND Distance&gt;490,218017578125 AND GEBR&gt;0,715087890625 AND Speed&lt;=26,0556640625 AND GEBR&lt;=0,85498046875 AND Speed&gt;23,851806640625 AND Distance&lt;=557,604736328125 AND Distance&gt;440,973388671875 AND Distance&gt;279,580810546875</t>
  </si>
  <si>
    <t>Speed&lt;=22,9130859375 AND GEBR&lt;=0,85498046875 AND GEBR&gt;0,715087890625 AND Distance&gt;387,613525390625 AND Speed&lt;=23,60009765625 AND GEBR&lt;=1,046142578125 AND Speed&gt;20,9580078125 AND Distance&lt;=440,973388671875 AND Distance&gt;279,580810546875</t>
  </si>
  <si>
    <t>Speed&gt;22,9130859375 AND GEBR&lt;=0,85498046875 AND GEBR&gt;0,715087890625 AND Distance&gt;387,613525390625 AND Speed&lt;=23,60009765625 AND GEBR&lt;=1,046142578125 AND Speed&gt;20,9580078125 AND Distance&lt;=440,973388671875 AND Distance&gt;279,580810546875</t>
  </si>
  <si>
    <t>GEBR&lt;=1,046142578125 AND Distance&lt;=34,859130859375 AND Speed&gt;4,40771484375 AND Distance&gt;28,723876953125 AND Distance&gt;18,694580078125 AND Speed&lt;=5,388916015625 AND Distance&lt;=67,628662109375 AND Speed&lt;=13,645751953125 AND Distance&lt;=279,580810546875</t>
  </si>
  <si>
    <t>GEBR&gt;1,046142578125 AND Distance&lt;=34,859130859375 AND Speed&gt;4,40771484375 AND Distance&gt;28,723876953125 AND Distance&gt;18,694580078125 AND Speed&lt;=5,388916015625 AND Distance&lt;=67,628662109375 AND Speed&lt;=13,645751953125 AND Distance&lt;=279,580810546875</t>
  </si>
  <si>
    <t>Distance&lt;=252,669677734375 AND Speed&gt;17,654052734375 AND Distance&gt;220,613037109375 AND GEBR&lt;=1,046142578125 AND GEBR&gt;0,85498046875 AND Speed&lt;=18,3662109375 AND Distance&gt;200,208251953125 AND Speed&gt;13,645751953125 AND Distance&lt;=279,580810546875</t>
  </si>
  <si>
    <t>Distance&gt;252,669677734375 AND Speed&gt;17,654052734375 AND Distance&gt;220,613037109375 AND GEBR&lt;=1,046142578125 AND GEBR&gt;0,85498046875 AND Speed&lt;=18,3662109375 AND Distance&gt;200,208251953125 AND Speed&gt;13,645751953125 AND Distance&lt;=279,580810546875</t>
  </si>
  <si>
    <t>Distance&lt;=406,32958984375 AND Speed&gt;27,194091796875 AND GEBR&lt;=1,27880859375 AND Distance&gt;382,123046875 AND Speed&gt;24,756591796875 AND GEBR&gt;1,046142578125 AND Speed&gt;20,9580078125 AND Distance&lt;=440,973388671875 AND Distance&gt;279,580810546875</t>
  </si>
  <si>
    <t>Distance&gt;406,32958984375 AND Speed&gt;27,194091796875 AND GEBR&lt;=1,27880859375 AND Distance&gt;382,123046875 AND Speed&gt;24,756591796875 AND GEBR&gt;1,046142578125 AND Speed&gt;20,9580078125 AND Distance&lt;=440,973388671875 AND Distance&gt;279,580810546875</t>
  </si>
  <si>
    <t>GEBR&lt;=0,715087890625 AND Speed&gt;11,46533203125 AND GEBR&lt;=0,85498046875 AND Distance&lt;=151,2685546875 AND Distance&gt;118,665771484375 AND Speed&gt;9,998291015625 AND Distance&gt;67,628662109375 AND Speed&lt;=13,645751953125 AND Distance&lt;=279,580810546875</t>
  </si>
  <si>
    <t>GEBR&gt;0,715087890625 AND Speed&gt;11,46533203125 AND GEBR&lt;=0,85498046875 AND Distance&lt;=151,2685546875 AND Distance&gt;118,665771484375 AND Speed&gt;9,998291015625 AND Distance&gt;67,628662109375 AND Speed&lt;=13,645751953125 AND Distance&lt;=279,580810546875</t>
  </si>
  <si>
    <t>Speed&lt;=12,40771484375 AND Distance&lt;=180,896484375 AND GEBR&lt;=0,715087890625 AND Distance&gt;151,2685546875 AND Distance&gt;118,665771484375 AND Speed&gt;9,998291015625 AND Distance&gt;67,628662109375 AND Speed&lt;=13,645751953125 AND Distance&lt;=279,580810546875</t>
  </si>
  <si>
    <t>Speed&gt;12,40771484375 AND Distance&lt;=180,896484375 AND GEBR&lt;=0,715087890625 AND Distance&gt;151,2685546875 AND Distance&gt;118,665771484375 AND Speed&gt;9,998291015625 AND Distance&gt;67,628662109375 AND Speed&lt;=13,645751953125 AND Distance&lt;=279,580810546875</t>
  </si>
  <si>
    <t>Distance&lt;=384,2548828125 AND Speed&lt;=20,154052734375 AND Distance&lt;=418,363525390625 AND Distance&gt;368,68896484375 AND GEBR&lt;=0,715087890625 AND Speed&gt;18,583740234375 AND Speed&lt;=20,9580078125 AND Distance&lt;=440,973388671875 AND Distance&gt;279,580810546875</t>
  </si>
  <si>
    <t>Distance&gt;384,2548828125 AND Speed&lt;=20,154052734375 AND Distance&lt;=418,363525390625 AND Distance&gt;368,68896484375 AND GEBR&lt;=0,715087890625 AND Speed&gt;18,583740234375 AND Speed&lt;=20,9580078125 AND Distance&lt;=440,973388671875 AND Distance&gt;279,580810546875</t>
  </si>
  <si>
    <t>Distance&lt;=520,100830078125 AND Speed&gt;27,890380859375 AND Distance&gt;500,813232421875 AND GEBR&lt;=1,046142578125 AND GEBR&gt;0,85498046875 AND Speed&gt;23,851806640625 AND Distance&lt;=557,604736328125 AND Distance&gt;440,973388671875 AND Distance&gt;279,580810546875</t>
  </si>
  <si>
    <t>Distance&gt;520,100830078125 AND Speed&gt;27,890380859375 AND Distance&gt;500,813232421875 AND GEBR&lt;=1,046142578125 AND GEBR&gt;0,85498046875 AND Speed&gt;23,851806640625 AND Distance&lt;=557,604736328125 AND Distance&gt;440,973388671875 AND Distance&gt;279,580810546875</t>
  </si>
  <si>
    <t>Speed&lt;=24,8818359375 AND Distance&lt;=490,218017578125 AND GEBR&gt;0,715087890625 AND Speed&lt;=26,0556640625 AND GEBR&lt;=0,85498046875 AND Speed&gt;23,851806640625 AND Distance&lt;=557,604736328125 AND Distance&gt;440,973388671875 AND Distance&gt;279,580810546875</t>
  </si>
  <si>
    <t>Speed&gt;24,8818359375 AND Distance&lt;=490,218017578125 AND GEBR&gt;0,715087890625 AND Speed&lt;=26,0556640625 AND GEBR&lt;=0,85498046875 AND Speed&gt;23,851806640625 AND Distance&lt;=557,604736328125 AND Distance&gt;440,973388671875 AND Distance&gt;279,580810546875</t>
  </si>
  <si>
    <t>Speed&lt;=10,8876953125 AND GEBR&lt;=1,046142578125 AND GEBR&gt;0,85498046875 AND Distance&gt;102,07861328125 AND Distance&lt;=118,665771484375 AND Speed&gt;9,998291015625 AND Distance&gt;67,628662109375 AND Speed&lt;=13,645751953125 AND Distance&lt;=279,580810546875</t>
  </si>
  <si>
    <t>Speed&gt;10,8876953125 AND GEBR&lt;=1,046142578125 AND GEBR&gt;0,85498046875 AND Distance&gt;102,07861328125 AND Distance&lt;=118,665771484375 AND Speed&gt;9,998291015625 AND Distance&gt;67,628662109375 AND Speed&lt;=13,645751953125 AND Distance&lt;=279,580810546875</t>
  </si>
  <si>
    <t>GEBR&lt;=1,046142578125 AND GEBR&lt;=1,27880859375 AND Speed&lt;=11,148193359375 AND Distance&lt;=102,07861328125 AND Distance&lt;=118,665771484375 AND Speed&gt;9,998291015625 AND Distance&gt;67,628662109375 AND Speed&lt;=13,645751953125 AND Distance&lt;=279,580810546875</t>
  </si>
  <si>
    <t>GEBR&gt;1,046142578125 AND GEBR&lt;=1,27880859375 AND Speed&lt;=11,148193359375 AND Distance&lt;=102,07861328125 AND Distance&lt;=118,665771484375 AND Speed&gt;9,998291015625 AND Distance&gt;67,628662109375 AND Speed&lt;=13,645751953125 AND Distance&lt;=279,580810546875</t>
  </si>
  <si>
    <t>Distance&lt;=130,578857421875 AND Speed&lt;=11,46533203125 AND GEBR&lt;=0,85498046875 AND Distance&lt;=151,2685546875 AND Distance&gt;118,665771484375 AND Speed&gt;9,998291015625 AND Distance&gt;67,628662109375 AND Speed&lt;=13,645751953125 AND Distance&lt;=279,580810546875</t>
  </si>
  <si>
    <t>Distance&gt;130,578857421875 AND Speed&lt;=11,46533203125 AND GEBR&lt;=0,85498046875 AND Distance&lt;=151,2685546875 AND Distance&gt;118,665771484375 AND Speed&gt;9,998291015625 AND Distance&gt;67,628662109375 AND Speed&lt;=13,645751953125 AND Distance&lt;=279,580810546875</t>
  </si>
  <si>
    <t>GEBR&lt;=1,27880859375 AND Speed&gt;23,521240234375 AND Distance&lt;=329,841064453125 AND Distance&gt;318,34033203125 AND Speed&lt;=24,756591796875 AND GEBR&gt;1,046142578125 AND Speed&gt;20,9580078125 AND Distance&lt;=440,973388671875 AND Distance&gt;279,580810546875</t>
  </si>
  <si>
    <t>GEBR&gt;1,27880859375 AND Speed&gt;23,521240234375 AND Distance&lt;=329,841064453125 AND Distance&gt;318,34033203125 AND Speed&lt;=24,756591796875 AND GEBR&gt;1,046142578125 AND Speed&gt;20,9580078125 AND Distance&lt;=440,973388671875 AND Distance&gt;279,580810546875</t>
  </si>
  <si>
    <t>Speed&lt;=19,57666015625 AND Speed&gt;19,0771484375 AND GEBR&lt;=0,85498046875 AND Distance&lt;=340,23876953125 AND GEBR&gt;0,715087890625 AND Speed&gt;18,583740234375 AND Speed&lt;=20,9580078125 AND Distance&lt;=440,973388671875 AND Distance&gt;279,580810546875</t>
  </si>
  <si>
    <t>Speed&gt;19,57666015625 AND Speed&gt;19,0771484375 AND GEBR&lt;=0,85498046875 AND Distance&lt;=340,23876953125 AND GEBR&gt;0,715087890625 AND Speed&gt;18,583740234375 AND Speed&lt;=20,9580078125 AND Distance&lt;=440,973388671875 AND Distance&gt;279,580810546875</t>
  </si>
  <si>
    <t>Distance&lt;=410,059326171875 AND Speed&lt;=27,194091796875 AND GEBR&lt;=1,27880859375 AND Distance&gt;382,123046875 AND Speed&gt;24,756591796875 AND GEBR&gt;1,046142578125 AND Speed&gt;20,9580078125 AND Distance&lt;=440,973388671875 AND Distance&gt;279,580810546875</t>
  </si>
  <si>
    <t>Distance&gt;410,059326171875 AND Speed&lt;=27,194091796875 AND GEBR&lt;=1,27880859375 AND Distance&gt;382,123046875 AND Speed&gt;24,756591796875 AND GEBR&gt;1,046142578125 AND Speed&gt;20,9580078125 AND Distance&lt;=440,973388671875 AND Distance&gt;279,580810546875</t>
  </si>
  <si>
    <t>GEBR&lt;=0,715087890625 AND Distance&gt;238,5234375 AND Distance&lt;=250,794189453125 AND Speed&gt;15,478759765625 AND GEBR&lt;=0,85498046875 AND Speed&lt;=18,3662109375 AND Distance&gt;200,208251953125 AND Speed&gt;13,645751953125 AND Distance&lt;=279,580810546875</t>
  </si>
  <si>
    <t>GEBR&gt;0,715087890625 AND Distance&gt;238,5234375 AND Distance&lt;=250,794189453125 AND Speed&gt;15,478759765625 AND GEBR&lt;=0,85498046875 AND Speed&lt;=18,3662109375 AND Distance&gt;200,208251953125 AND Speed&gt;13,645751953125 AND Distance&lt;=279,580810546875</t>
  </si>
  <si>
    <t>Distance&lt;=587,08154296875 AND Distance&gt;570,150390625 AND GEBR&lt;=0,85498046875 AND GEBR&gt;0,715087890625 AND Distance&lt;=669,72998046875 AND Speed&gt;26,76708984375 AND Distance&gt;557,604736328125 AND Distance&gt;440,973388671875 AND Distance&gt;279,580810546875</t>
  </si>
  <si>
    <t>Distance&gt;587,08154296875 AND Distance&gt;570,150390625 AND GEBR&lt;=0,85498046875 AND GEBR&gt;0,715087890625 AND Distance&lt;=669,72998046875 AND Speed&gt;26,76708984375 AND Distance&gt;557,604736328125 AND Distance&gt;440,973388671875 AND Distance&gt;279,580810546875</t>
  </si>
  <si>
    <t>Distance&lt;=182,170654296875 AND GEBR&gt;1,27880859375 AND Speed&lt;=19,309326171875 AND Speed&gt;17,1318359375 AND Distance&gt;169,53466796875 AND Speed&gt;15,89208984375 AND Distance&lt;=200,208251953125 AND Speed&gt;13,645751953125 AND Distance&lt;=279,580810546875</t>
  </si>
  <si>
    <t>Distance&gt;182,170654296875 AND GEBR&gt;1,27880859375 AND Speed&lt;=19,309326171875 AND Speed&gt;17,1318359375 AND Distance&gt;169,53466796875 AND Speed&gt;15,89208984375 AND Distance&lt;=200,208251953125 AND Speed&gt;13,645751953125 AND Distance&lt;=279,580810546875</t>
  </si>
  <si>
    <t>Distance&lt;=258,41259765625 AND Speed&lt;=17,252197265625 AND Distance&gt;250,794189453125 AND Speed&gt;15,478759765625 AND GEBR&lt;=0,85498046875 AND Speed&lt;=18,3662109375 AND Distance&gt;200,208251953125 AND Speed&gt;13,645751953125 AND Distance&lt;=279,580810546875</t>
  </si>
  <si>
    <t>Distance&gt;258,41259765625 AND Speed&lt;=17,252197265625 AND Distance&gt;250,794189453125 AND Speed&gt;15,478759765625 AND GEBR&lt;=0,85498046875 AND Speed&lt;=18,3662109375 AND Distance&gt;200,208251953125 AND Speed&gt;13,645751953125 AND Distance&lt;=279,580810546875</t>
  </si>
  <si>
    <t>Speed&lt;=23,60546875 AND GEBR&gt;1,27880859375 AND Speed&lt;=23,895751953125 AND Distance&lt;=318,34033203125 AND Speed&lt;=24,756591796875 AND GEBR&gt;1,046142578125 AND Speed&gt;20,9580078125 AND Distance&lt;=440,973388671875 AND Distance&gt;279,580810546875</t>
  </si>
  <si>
    <t>Speed&gt;23,60546875 AND GEBR&gt;1,27880859375 AND Speed&lt;=23,895751953125 AND Distance&lt;=318,34033203125 AND Speed&lt;=24,756591796875 AND GEBR&gt;1,046142578125 AND Speed&gt;20,9580078125 AND Distance&lt;=440,973388671875 AND Distance&gt;279,580810546875</t>
  </si>
  <si>
    <t>Speed&lt;=16,474365234375 AND Speed&gt;15,8115234375 AND Distance&lt;=220,613037109375 AND GEBR&lt;=1,046142578125 AND GEBR&gt;0,85498046875 AND Speed&lt;=18,3662109375 AND Distance&gt;200,208251953125 AND Speed&gt;13,645751953125 AND Distance&lt;=279,580810546875</t>
  </si>
  <si>
    <t>Speed&gt;16,474365234375 AND Speed&gt;15,8115234375 AND Distance&lt;=220,613037109375 AND GEBR&lt;=1,046142578125 AND GEBR&gt;0,85498046875 AND Speed&lt;=18,3662109375 AND Distance&gt;200,208251953125 AND Speed&gt;13,645751953125 AND Distance&lt;=279,580810546875</t>
  </si>
  <si>
    <t>Distance&lt;=230,8154296875 AND Distance&lt;=245,626220703125 AND Distance&gt;215,839111328125 AND Speed&lt;=15,478759765625 AND GEBR&lt;=0,85498046875 AND Speed&lt;=18,3662109375 AND Distance&gt;200,208251953125 AND Speed&gt;13,645751953125 AND Distance&lt;=279,580810546875</t>
  </si>
  <si>
    <t>Distance&gt;230,8154296875 AND Distance&lt;=245,626220703125 AND Distance&gt;215,839111328125 AND Speed&lt;=15,478759765625 AND GEBR&lt;=0,85498046875 AND Speed&lt;=18,3662109375 AND Distance&gt;200,208251953125 AND Speed&gt;13,645751953125 AND Distance&lt;=279,580810546875</t>
  </si>
  <si>
    <t>Distance&lt;=188,82568359375 AND Distance&gt;180,896484375 AND GEBR&lt;=0,715087890625 AND Distance&gt;151,2685546875 AND Distance&gt;118,665771484375 AND Speed&gt;9,998291015625 AND Distance&gt;67,628662109375 AND Speed&lt;=13,645751953125 AND Distance&lt;=279,580810546875</t>
  </si>
  <si>
    <t>Distance&gt;188,82568359375 AND Distance&gt;180,896484375 AND GEBR&lt;=0,715087890625 AND Distance&gt;151,2685546875 AND Distance&gt;118,665771484375 AND Speed&gt;9,998291015625 AND Distance&gt;67,628662109375 AND Speed&lt;=13,645751953125 AND Distance&lt;=279,580810546875</t>
  </si>
  <si>
    <t>Distance&lt;=120,516845703125 AND GEBR&gt;1,046142578125 AND GEBR&gt;0,85498046875 AND Distance&lt;=151,2685546875 AND Distance&gt;118,665771484375 AND Speed&gt;9,998291015625 AND Distance&gt;67,628662109375 AND Speed&lt;=13,645751953125 AND Distance&lt;=279,580810546875</t>
  </si>
  <si>
    <t>Distance&gt;120,516845703125 AND GEBR&gt;1,046142578125 AND GEBR&gt;0,85498046875 AND Distance&lt;=151,2685546875 AND Distance&gt;118,665771484375 AND Speed&gt;9,998291015625 AND Distance&gt;67,628662109375 AND Speed&lt;=13,645751953125 AND Distance&lt;=279,580810546875</t>
  </si>
  <si>
    <t>Speed&lt;=24,367919921875 AND GEBR&gt;0,85498046875 AND Speed&lt;=24,96240234375 AND Distance&gt;409,1494140625 AND Speed&gt;23,60009765625 AND GEBR&lt;=1,046142578125 AND Speed&gt;20,9580078125 AND Distance&lt;=440,973388671875 AND Distance&gt;279,580810546875</t>
  </si>
  <si>
    <t>Speed&gt;24,367919921875 AND GEBR&gt;0,85498046875 AND Speed&lt;=24,96240234375 AND Distance&gt;409,1494140625 AND Speed&gt;23,60009765625 AND GEBR&lt;=1,046142578125 AND Speed&gt;20,9580078125 AND Distance&lt;=440,973388671875 AND Distance&gt;279,580810546875</t>
  </si>
  <si>
    <t>Distance&lt;=562,12890625 AND Distance&lt;=570,150390625 AND GEBR&lt;=0,85498046875 AND GEBR&gt;0,715087890625 AND Distance&lt;=669,72998046875 AND Speed&gt;26,76708984375 AND Distance&gt;557,604736328125 AND Distance&gt;440,973388671875 AND Distance&gt;279,580810546875</t>
  </si>
  <si>
    <t>Distance&gt;562,12890625 AND Distance&lt;=570,150390625 AND GEBR&lt;=0,85498046875 AND GEBR&gt;0,715087890625 AND Distance&lt;=669,72998046875 AND Speed&gt;26,76708984375 AND Distance&gt;557,604736328125 AND Distance&gt;440,973388671875 AND Distance&gt;279,580810546875</t>
  </si>
  <si>
    <t>Speed&lt;=14,4951171875 AND GEBR&gt;1,27880859375 AND Distance&gt;121,951171875 AND Distance&lt;=142,1259765625 AND Distance&lt;=160,174560546875 AND Speed&lt;=15,89208984375 AND Distance&lt;=200,208251953125 AND Speed&gt;13,645751953125 AND Distance&lt;=279,580810546875</t>
  </si>
  <si>
    <t>Speed&gt;14,4951171875 AND GEBR&gt;1,27880859375 AND Distance&gt;121,951171875 AND Distance&lt;=142,1259765625 AND Distance&lt;=160,174560546875 AND Speed&lt;=15,89208984375 AND Distance&lt;=200,208251953125 AND Speed&gt;13,645751953125 AND Distance&lt;=279,580810546875</t>
  </si>
  <si>
    <t>Distance&lt;=315,859130859375 AND Speed&lt;=19,0771484375 AND GEBR&lt;=0,85498046875 AND Distance&lt;=340,23876953125 AND GEBR&gt;0,715087890625 AND Speed&gt;18,583740234375 AND Speed&lt;=20,9580078125 AND Distance&lt;=440,973388671875 AND Distance&gt;279,580810546875</t>
  </si>
  <si>
    <t>Distance&gt;315,859130859375 AND Speed&lt;=19,0771484375 AND GEBR&lt;=0,85498046875 AND Distance&lt;=340,23876953125 AND GEBR&gt;0,715087890625 AND Speed&gt;18,583740234375 AND Speed&lt;=20,9580078125 AND Distance&lt;=440,973388671875 AND Distance&gt;279,580810546875</t>
  </si>
  <si>
    <t>GEBR&lt;=0,715087890625 AND Distance&lt;=311,902587890625 AND Distance&gt;289,283935546875 AND Speed&gt;16,983642578125 AND Speed&lt;=18,040771484375 AND Speed&lt;=18,583740234375 AND Speed&lt;=20,9580078125 AND Distance&lt;=440,973388671875 AND Distance&gt;279,580810546875</t>
  </si>
  <si>
    <t>GEBR&gt;0,715087890625 AND Distance&lt;=311,902587890625 AND Distance&gt;289,283935546875 AND Speed&gt;16,983642578125 AND Speed&lt;=18,040771484375 AND Speed&lt;=18,583740234375 AND Speed&lt;=20,9580078125 AND Distance&lt;=440,973388671875 AND Distance&gt;279,580810546875</t>
  </si>
  <si>
    <t>Speed&lt;=21,760986328125 AND Distance&lt;=469,559814453125 AND GEBR&lt;=0,715087890625 AND Speed&gt;21,189208984375 AND Speed&lt;=22,98486328125 AND Speed&lt;=23,851806640625 AND Distance&lt;=557,604736328125 AND Distance&gt;440,973388671875 AND Distance&gt;279,580810546875</t>
  </si>
  <si>
    <t>Speed&gt;21,760986328125 AND Distance&lt;=469,559814453125 AND GEBR&lt;=0,715087890625 AND Speed&gt;21,189208984375 AND Speed&lt;=22,98486328125 AND Speed&lt;=23,851806640625 AND Distance&lt;=557,604736328125 AND Distance&gt;440,973388671875 AND Distance&gt;279,580810546875</t>
  </si>
  <si>
    <t>Speed&lt;=24,489013671875 AND Speed&gt;24,4423828125 AND Distance&gt;329,841064453125 AND Distance&gt;318,34033203125 AND Speed&lt;=24,756591796875 AND GEBR&gt;1,046142578125 AND Speed&gt;20,9580078125 AND Distance&lt;=440,973388671875 AND Distance&gt;279,580810546875</t>
  </si>
  <si>
    <t>Speed&gt;24,489013671875 AND Speed&gt;24,4423828125 AND Distance&gt;329,841064453125 AND Distance&gt;318,34033203125 AND Speed&lt;=24,756591796875 AND GEBR&gt;1,046142578125 AND Speed&gt;20,9580078125 AND Distance&lt;=440,973388671875 AND Distance&gt;279,580810546875</t>
  </si>
  <si>
    <t>Speed&lt;=25,257080078125 AND Speed&lt;=25,40283203125 AND Speed&gt;24,96240234375 AND Distance&gt;409,1494140625 AND Speed&gt;23,60009765625 AND GEBR&lt;=1,046142578125 AND Speed&gt;20,9580078125 AND Distance&lt;=440,973388671875 AND Distance&gt;279,580810546875</t>
  </si>
  <si>
    <t>Speed&gt;25,257080078125 AND Speed&lt;=25,40283203125 AND Speed&gt;24,96240234375 AND Distance&gt;409,1494140625 AND Speed&gt;23,60009765625 AND GEBR&lt;=1,046142578125 AND Speed&gt;20,9580078125 AND Distance&lt;=440,973388671875 AND Distance&gt;279,580810546875</t>
  </si>
  <si>
    <t>Speed&lt;=24,38916015625 AND Distance&lt;=548,736083984375 AND GEBR&lt;=0,715087890625 AND Speed&lt;=26,0556640625 AND GEBR&lt;=0,85498046875 AND Speed&gt;23,851806640625 AND Distance&lt;=557,604736328125 AND Distance&gt;440,973388671875 AND Distance&gt;279,580810546875</t>
  </si>
  <si>
    <t>Speed&gt;24,38916015625 AND Distance&lt;=548,736083984375 AND GEBR&lt;=0,715087890625 AND Speed&lt;=26,0556640625 AND GEBR&lt;=0,85498046875 AND Speed&gt;23,851806640625 AND Distance&lt;=557,604736328125 AND Distance&gt;440,973388671875 AND Distance&gt;279,580810546875</t>
  </si>
  <si>
    <t>Speed&lt;=26,17529296875 AND GEBR&lt;=0,715087890625 AND Distance&lt;=640,552001953125 AND Speed&gt;25,875732421875 AND Distance&gt;572,44921875 AND Speed&lt;=26,76708984375 AND Distance&gt;557,604736328125 AND Distance&gt;440,973388671875 AND Distance&gt;279,580810546875</t>
  </si>
  <si>
    <t>Speed&gt;26,17529296875 AND GEBR&lt;=0,715087890625 AND Distance&lt;=640,552001953125 AND Speed&gt;25,875732421875 AND Distance&gt;572,44921875 AND Speed&lt;=26,76708984375 AND Distance&gt;557,604736328125 AND Distance&gt;440,973388671875 AND Distance&gt;279,580810546875</t>
  </si>
  <si>
    <t>GEBR&lt;=1,27880859375 AND Distance&gt;332,1845703125 AND Distance&lt;=382,123046875 AND Speed&gt;24,756591796875 AND GEBR&gt;1,046142578125 AND Speed&gt;20,9580078125 AND Distance&lt;=440,973388671875 AND Distance&gt;279,580810546875</t>
  </si>
  <si>
    <t>Speed&gt;17,252197265625 AND Distance&gt;250,794189453125 AND Speed&gt;15,478759765625 AND GEBR&lt;=0,85498046875 AND Speed&lt;=18,3662109375 AND Distance&gt;200,208251953125 AND Speed&gt;13,645751953125 AND Distance&lt;=279,580810546875</t>
  </si>
  <si>
    <t>Distance&lt;=340,40185546875 AND GEBR&gt;0,85498046875 AND Distance&lt;=387,613525390625 AND Speed&lt;=23,60009765625 AND GEBR&lt;=1,046142578125 AND Speed&gt;20,9580078125 AND Distance&lt;=440,973388671875 AND Distance&gt;279,580810546875</t>
  </si>
  <si>
    <t>Speed&gt;27,2578125 AND Distance&lt;=500,813232421875 AND GEBR&lt;=1,046142578125 AND GEBR&gt;0,85498046875 AND Speed&gt;23,851806640625 AND Distance&lt;=557,604736328125 AND Distance&gt;440,973388671875 AND Distance&gt;279,580810546875</t>
  </si>
  <si>
    <t>Distance&gt;548,736083984375 AND GEBR&lt;=0,715087890625 AND Speed&lt;=26,0556640625 AND GEBR&lt;=0,85498046875 AND Speed&gt;23,851806640625 AND Distance&lt;=557,604736328125 AND Distance&gt;440,973388671875 AND Distance&gt;279,580810546875</t>
  </si>
  <si>
    <t>Speed&gt;21,0546875 AND Distance&lt;=240,284912109375 AND GEBR&gt;1,046142578125 AND Speed&lt;=21,800048828125 AND Speed&gt;18,3662109375 AND Distance&gt;200,208251953125 AND Speed&gt;13,645751953125 AND Distance&lt;=279,580810546875</t>
  </si>
  <si>
    <t>Speed&lt;=15,8115234375 AND Distance&lt;=220,613037109375 AND GEBR&lt;=1,046142578125 AND GEBR&gt;0,85498046875 AND Speed&lt;=18,3662109375 AND Distance&gt;200,208251953125 AND Speed&gt;13,645751953125 AND Distance&lt;=279,580810546875</t>
  </si>
  <si>
    <t>Speed&lt;=14,5341796875 AND GEBR&lt;=1,046142578125 AND GEBR&gt;0,85498046875 AND Distance&gt;160,174560546875 AND Speed&lt;=15,89208984375 AND Distance&lt;=200,208251953125 AND Speed&gt;13,645751953125 AND Distance&lt;=279,580810546875</t>
  </si>
  <si>
    <t>Speed&lt;=20,48486328125 AND Distance&gt;240,284912109375 AND GEBR&gt;1,046142578125 AND Speed&lt;=21,800048828125 AND Speed&gt;18,3662109375 AND Distance&gt;200,208251953125 AND Speed&gt;13,645751953125 AND Distance&lt;=279,580810546875</t>
  </si>
  <si>
    <t>GEBR&gt;1,046142578125 AND GEBR&gt;0,85498046875 AND Distance&lt;=340,23876953125 AND GEBR&gt;0,715087890625 AND Speed&gt;18,583740234375 AND Speed&lt;=20,9580078125 AND Distance&lt;=440,973388671875 AND Distance&gt;279,580810546875</t>
  </si>
  <si>
    <t>Speed&lt;=15,017578125 AND GEBR&gt;1,046142578125 AND Distance&gt;142,1259765625 AND Distance&lt;=160,174560546875 AND Speed&lt;=15,89208984375 AND Distance&lt;=200,208251953125 AND Speed&gt;13,645751953125 AND Distance&lt;=279,580810546875</t>
  </si>
  <si>
    <t>Speed&gt;15,017578125 AND GEBR&gt;1,046142578125 AND Distance&gt;142,1259765625 AND Distance&lt;=160,174560546875 AND Speed&lt;=15,89208984375 AND Distance&lt;=200,208251953125 AND Speed&gt;13,645751953125 AND Distance&lt;=279,580810546875</t>
  </si>
  <si>
    <t>GEBR&gt;1,046142578125 AND Distance&lt;=52,355224609375 AND Distance&gt;42,164306640625 AND Speed&lt;=7,25927734375 AND Speed&gt;5,388916015625 AND Distance&lt;=67,628662109375 AND Speed&lt;=13,645751953125 AND Distance&lt;=279,580810546875</t>
  </si>
  <si>
    <t>Speed&lt;=14,476318359375 AND Distance&lt;=215,839111328125 AND Speed&lt;=15,478759765625 AND GEBR&lt;=0,85498046875 AND Speed&lt;=18,3662109375 AND Distance&gt;200,208251953125 AND Speed&gt;13,645751953125 AND Distance&lt;=279,580810546875</t>
  </si>
  <si>
    <t>Speed&gt;14,476318359375 AND Distance&lt;=215,839111328125 AND Speed&lt;=15,478759765625 AND GEBR&lt;=0,85498046875 AND Speed&lt;=18,3662109375 AND Distance&gt;200,208251953125 AND Speed&gt;13,645751953125 AND Distance&lt;=279,580810546875</t>
  </si>
  <si>
    <t>Speed&lt;=23,354248046875 AND Distance&gt;505,696533203125 AND GEBR&lt;=0,715087890625 AND Speed&gt;22,98486328125 AND Speed&lt;=23,851806640625 AND Distance&lt;=557,604736328125 AND Distance&gt;440,973388671875 AND Distance&gt;279,580810546875</t>
  </si>
  <si>
    <t>Speed&gt;23,354248046875 AND Distance&gt;505,696533203125 AND GEBR&lt;=0,715087890625 AND Speed&gt;22,98486328125 AND Speed&lt;=23,851806640625 AND Distance&lt;=557,604736328125 AND Distance&gt;440,973388671875 AND Distance&gt;279,580810546875</t>
  </si>
  <si>
    <t>Speed&gt;8,534912109375 AND GEBR&lt;=1,046142578125 AND Speed&gt;7,66796875 AND Distance&lt;=80,3369140625 AND Speed&lt;=9,998291015625 AND Distance&gt;67,628662109375 AND Speed&lt;=13,645751953125 AND Distance&lt;=279,580810546875</t>
  </si>
  <si>
    <t>GEBR&gt;0,85498046875 AND GEBR&gt;0,715087890625 AND Distance&gt;387,613525390625 AND Speed&lt;=23,60009765625 AND GEBR&lt;=1,046142578125 AND Speed&gt;20,9580078125 AND Distance&lt;=440,973388671875 AND Distance&gt;279,580810546875</t>
  </si>
  <si>
    <t>Distance&gt;34,859130859375 AND Speed&gt;4,40771484375 AND Distance&gt;28,723876953125 AND Distance&gt;18,694580078125 AND Speed&lt;=5,388916015625 AND Distance&lt;=67,628662109375 AND Speed&lt;=13,645751953125 AND Distance&lt;=279,580810546875</t>
  </si>
  <si>
    <t>Distance&lt;=430,915771484375 AND GEBR&lt;=0,715087890625 AND Distance&gt;387,613525390625 AND Speed&lt;=23,60009765625 AND GEBR&lt;=1,046142578125 AND Speed&gt;20,9580078125 AND Distance&lt;=440,973388671875 AND Distance&gt;279,580810546875</t>
  </si>
  <si>
    <t>Distance&gt;430,915771484375 AND GEBR&lt;=0,715087890625 AND Distance&gt;387,613525390625 AND Speed&lt;=23,60009765625 AND GEBR&lt;=1,046142578125 AND Speed&gt;20,9580078125 AND Distance&lt;=440,973388671875 AND Distance&gt;279,580810546875</t>
  </si>
  <si>
    <t>Speed&lt;=17,654052734375 AND Distance&gt;220,613037109375 AND GEBR&lt;=1,046142578125 AND GEBR&gt;0,85498046875 AND Speed&lt;=18,3662109375 AND Distance&gt;200,208251953125 AND Speed&gt;13,645751953125 AND Distance&lt;=279,580810546875</t>
  </si>
  <si>
    <t>Speed&gt;20,154052734375 AND Distance&lt;=418,363525390625 AND Distance&gt;368,68896484375 AND GEBR&lt;=0,715087890625 AND Speed&gt;18,583740234375 AND Speed&lt;=20,9580078125 AND Distance&lt;=440,973388671875 AND Distance&gt;279,580810546875</t>
  </si>
  <si>
    <t>Speed&lt;=27,890380859375 AND Distance&gt;500,813232421875 AND GEBR&lt;=1,046142578125 AND GEBR&gt;0,85498046875 AND Speed&gt;23,851806640625 AND Distance&lt;=557,604736328125 AND Distance&gt;440,973388671875 AND Distance&gt;279,580810546875</t>
  </si>
  <si>
    <t>GEBR&gt;1,046142578125 AND GEBR&gt;0,85498046875 AND Distance&gt;102,07861328125 AND Distance&lt;=118,665771484375 AND Speed&gt;9,998291015625 AND Distance&gt;67,628662109375 AND Speed&lt;=13,645751953125 AND Distance&lt;=279,580810546875</t>
  </si>
  <si>
    <t>GEBR&lt;=1,27880859375 AND GEBR&gt;1,046142578125 AND Speed&lt;=17,1318359375 AND Distance&gt;169,53466796875 AND Speed&gt;15,89208984375 AND Distance&lt;=200,208251953125 AND Speed&gt;13,645751953125 AND Distance&lt;=279,580810546875</t>
  </si>
  <si>
    <t>GEBR&gt;1,27880859375 AND GEBR&gt;1,046142578125 AND Speed&lt;=17,1318359375 AND Distance&gt;169,53466796875 AND Speed&gt;15,89208984375 AND Distance&lt;=200,208251953125 AND Speed&gt;13,645751953125 AND Distance&lt;=279,580810546875</t>
  </si>
  <si>
    <t>Speed&lt;=23,521240234375 AND Distance&lt;=329,841064453125 AND Distance&gt;318,34033203125 AND Speed&lt;=24,756591796875 AND GEBR&gt;1,046142578125 AND Speed&gt;20,9580078125 AND Distance&lt;=440,973388671875 AND Distance&gt;279,580810546875</t>
  </si>
  <si>
    <t>Distance&lt;=659,6591796875 AND Distance&gt;639,039794921875 AND GEBR&lt;=0,715087890625 AND Distance&lt;=669,72998046875 AND Speed&gt;26,76708984375 AND Distance&gt;557,604736328125 AND Distance&gt;440,973388671875 AND Distance&gt;279,580810546875</t>
  </si>
  <si>
    <t>Distance&gt;659,6591796875 AND Distance&gt;639,039794921875 AND GEBR&lt;=0,715087890625 AND Distance&lt;=669,72998046875 AND Speed&gt;26,76708984375 AND Distance&gt;557,604736328125 AND Distance&gt;440,973388671875 AND Distance&gt;279,580810546875</t>
  </si>
  <si>
    <t>GEBR&lt;=0,85498046875 AND Speed&lt;=24,96240234375 AND Distance&gt;409,1494140625 AND Speed&gt;23,60009765625 AND GEBR&lt;=1,046142578125 AND Speed&gt;20,9580078125 AND Distance&lt;=440,973388671875 AND Distance&gt;279,580810546875</t>
  </si>
  <si>
    <t>Distance&lt;=238,5234375 AND Distance&lt;=250,794189453125 AND Speed&gt;15,478759765625 AND GEBR&lt;=0,85498046875 AND Speed&lt;=18,3662109375 AND Distance&gt;200,208251953125 AND Speed&gt;13,645751953125 AND Distance&lt;=279,580810546875</t>
  </si>
  <si>
    <t>Speed&lt;=15,843994140625 AND GEBR&gt;1,046142578125 AND GEBR&gt;0,85498046875 AND Distance&gt;160,174560546875 AND Speed&lt;=15,89208984375 AND Distance&lt;=200,208251953125 AND Speed&gt;13,645751953125 AND Distance&lt;=279,580810546875</t>
  </si>
  <si>
    <t>Speed&gt;15,843994140625 AND GEBR&gt;1,046142578125 AND GEBR&gt;0,85498046875 AND Distance&gt;160,174560546875 AND Speed&lt;=15,89208984375 AND Distance&lt;=200,208251953125 AND Speed&gt;13,645751953125 AND Distance&lt;=279,580810546875</t>
  </si>
  <si>
    <t>Distance&lt;=198,098876953125 AND Speed&gt;14,025634765625 AND GEBR&lt;=0,85498046875 AND Distance&gt;160,174560546875 AND Speed&lt;=15,89208984375 AND Distance&lt;=200,208251953125 AND Speed&gt;13,645751953125 AND Distance&lt;=279,580810546875</t>
  </si>
  <si>
    <t>Distance&gt;198,098876953125 AND Speed&gt;14,025634765625 AND GEBR&lt;=0,85498046875 AND Distance&gt;160,174560546875 AND Speed&lt;=15,89208984375 AND Distance&lt;=200,208251953125 AND Speed&gt;13,645751953125 AND Distance&lt;=279,580810546875</t>
  </si>
  <si>
    <t>GEBR&lt;=1,27880859375 AND Speed&lt;=19,309326171875 AND Speed&gt;17,1318359375 AND Distance&gt;169,53466796875 AND Speed&gt;15,89208984375 AND Distance&lt;=200,208251953125 AND Speed&gt;13,645751953125 AND Distance&lt;=279,580810546875</t>
  </si>
  <si>
    <t>Speed&lt;=8,753662109375 AND Speed&lt;=9,172119140625 AND Distance&lt;=90,9599609375 AND Distance&gt;80,3369140625 AND Speed&lt;=9,998291015625 AND Distance&gt;67,628662109375 AND Speed&lt;=13,645751953125 AND Distance&lt;=279,580810546875</t>
  </si>
  <si>
    <t>Speed&gt;8,753662109375 AND Speed&lt;=9,172119140625 AND Distance&lt;=90,9599609375 AND Distance&gt;80,3369140625 AND Speed&lt;=9,998291015625 AND Distance&gt;67,628662109375 AND Speed&lt;=13,645751953125 AND Distance&lt;=279,580810546875</t>
  </si>
  <si>
    <t>Distance&lt;=21,214111328125 AND Speed&gt;3,235107421875 AND Distance&lt;=28,723876953125 AND Distance&gt;18,694580078125 AND Speed&lt;=5,388916015625 AND Distance&lt;=67,628662109375 AND Speed&lt;=13,645751953125 AND Distance&lt;=279,580810546875</t>
  </si>
  <si>
    <t>Distance&gt;21,214111328125 AND Speed&gt;3,235107421875 AND Distance&lt;=28,723876953125 AND Distance&gt;18,694580078125 AND Speed&lt;=5,388916015625 AND Distance&lt;=67,628662109375 AND Speed&lt;=13,645751953125 AND Distance&lt;=279,580810546875</t>
  </si>
  <si>
    <t>GEBR&lt;=1,046142578125 AND Speed&lt;=8,565185546875 AND Distance&gt;60,04248046875 AND Speed&gt;7,25927734375 AND Speed&gt;5,388916015625 AND Distance&lt;=67,628662109375 AND Speed&lt;=13,645751953125 AND Distance&lt;=279,580810546875</t>
  </si>
  <si>
    <t>GEBR&gt;1,046142578125 AND Speed&lt;=8,565185546875 AND Distance&gt;60,04248046875 AND Speed&gt;7,25927734375 AND Speed&gt;5,388916015625 AND Distance&lt;=67,628662109375 AND Speed&lt;=13,645751953125 AND Distance&lt;=279,580810546875</t>
  </si>
  <si>
    <t>Speed&lt;=13,62890625 AND GEBR&gt;0,715087890625 AND Distance&gt;151,2685546875 AND Distance&gt;118,665771484375 AND Speed&gt;9,998291015625 AND Distance&gt;67,628662109375 AND Speed&lt;=13,645751953125 AND Distance&lt;=279,580810546875</t>
  </si>
  <si>
    <t>Speed&gt;13,62890625 AND GEBR&gt;0,715087890625 AND Distance&gt;151,2685546875 AND Distance&gt;118,665771484375 AND Speed&gt;9,998291015625 AND Distance&gt;67,628662109375 AND Speed&lt;=13,645751953125 AND Distance&lt;=279,580810546875</t>
  </si>
  <si>
    <t>Speed&lt;=9,234375 AND GEBR&gt;1,046142578125 AND Speed&gt;7,66796875 AND Distance&lt;=80,3369140625 AND Speed&lt;=9,998291015625 AND Distance&gt;67,628662109375 AND Speed&lt;=13,645751953125 AND Distance&lt;=279,580810546875</t>
  </si>
  <si>
    <t>Speed&gt;9,234375 AND GEBR&gt;1,046142578125 AND Speed&gt;7,66796875 AND Distance&lt;=80,3369140625 AND Speed&lt;=9,998291015625 AND Distance&gt;67,628662109375 AND Speed&lt;=13,645751953125 AND Distance&lt;=279,580810546875</t>
  </si>
  <si>
    <t>Speed&lt;=18,3427734375 AND Distance&gt;334,176025390625 AND GEBR&lt;=0,715087890625 AND Speed&gt;18,040771484375 AND Speed&lt;=18,583740234375 AND Speed&lt;=20,9580078125 AND Distance&lt;=440,973388671875 AND Distance&gt;279,580810546875</t>
  </si>
  <si>
    <t>Speed&gt;18,3427734375 AND Distance&gt;334,176025390625 AND GEBR&lt;=0,715087890625 AND Speed&gt;18,040771484375 AND Speed&lt;=18,583740234375 AND Speed&lt;=20,9580078125 AND Distance&lt;=440,973388671875 AND Distance&gt;279,580810546875</t>
  </si>
  <si>
    <t>GEBR&lt;=1,27880859375 AND Distance&gt;121,951171875 AND Distance&lt;=142,1259765625 AND Distance&lt;=160,174560546875 AND Speed&lt;=15,89208984375 AND Distance&lt;=200,208251953125 AND Speed&gt;13,645751953125 AND Distance&lt;=279,580810546875</t>
  </si>
  <si>
    <t>Speed&lt;=24,24169921875 AND Speed&gt;23,895751953125 AND Distance&lt;=318,34033203125 AND Speed&lt;=24,756591796875 AND GEBR&gt;1,046142578125 AND Speed&gt;20,9580078125 AND Distance&lt;=440,973388671875 AND Distance&gt;279,580810546875</t>
  </si>
  <si>
    <t>Speed&gt;24,24169921875 AND Speed&gt;23,895751953125 AND Distance&lt;=318,34033203125 AND Speed&lt;=24,756591796875 AND GEBR&gt;1,046142578125 AND Speed&gt;20,9580078125 AND Distance&lt;=440,973388671875 AND Distance&gt;279,580810546875</t>
  </si>
  <si>
    <t>Distance&gt;245,626220703125 AND Distance&gt;215,839111328125 AND Speed&lt;=15,478759765625 AND GEBR&lt;=0,85498046875 AND Speed&lt;=18,3662109375 AND Distance&gt;200,208251953125 AND Speed&gt;13,645751953125 AND Distance&lt;=279,580810546875</t>
  </si>
  <si>
    <t>Speed&lt;=17,201416015625 AND Distance&lt;=289,283935546875 AND Speed&gt;16,983642578125 AND Speed&lt;=18,040771484375 AND Speed&lt;=18,583740234375 AND Speed&lt;=20,9580078125 AND Distance&lt;=440,973388671875 AND Distance&gt;279,580810546875</t>
  </si>
  <si>
    <t>Speed&gt;17,201416015625 AND Distance&lt;=289,283935546875 AND Speed&gt;16,983642578125 AND Speed&lt;=18,040771484375 AND Speed&lt;=18,583740234375 AND Speed&lt;=20,9580078125 AND Distance&lt;=440,973388671875 AND Distance&gt;279,580810546875</t>
  </si>
  <si>
    <t>Distance&gt;311,902587890625 AND Distance&gt;289,283935546875 AND Speed&gt;16,983642578125 AND Speed&lt;=18,040771484375 AND Speed&lt;=18,583740234375 AND Speed&lt;=20,9580078125 AND Distance&lt;=440,973388671875 AND Distance&gt;279,580810546875</t>
  </si>
  <si>
    <t>GEBR&lt;=0,715087890625 AND Speed&lt;=26,257080078125 AND Speed&gt;26,0556640625 AND GEBR&lt;=0,85498046875 AND Speed&gt;23,851806640625 AND Distance&lt;=557,604736328125 AND Distance&gt;440,973388671875 AND Distance&gt;279,580810546875</t>
  </si>
  <si>
    <t>GEBR&gt;0,715087890625 AND Speed&lt;=26,257080078125 AND Speed&gt;26,0556640625 AND GEBR&lt;=0,85498046875 AND Speed&gt;23,851806640625 AND Distance&lt;=557,604736328125 AND Distance&gt;440,973388671875 AND Distance&gt;279,580810546875</t>
  </si>
  <si>
    <t>Distance&lt;=278,1572265625 AND Distance&gt;274,583251953125 AND GEBR&lt;=1,046142578125 AND Speed&lt;=21,800048828125 AND Speed&gt;18,3662109375 AND Distance&gt;200,208251953125 AND Speed&gt;13,645751953125 AND Distance&lt;=279,580810546875</t>
  </si>
  <si>
    <t>Distance&gt;278,1572265625 AND Distance&gt;274,583251953125 AND GEBR&lt;=1,046142578125 AND Speed&lt;=21,800048828125 AND Speed&gt;18,3662109375 AND Distance&gt;200,208251953125 AND Speed&gt;13,645751953125 AND Distance&lt;=279,580810546875</t>
  </si>
  <si>
    <t>Distance&gt;469,559814453125 AND GEBR&lt;=0,715087890625 AND Speed&gt;21,189208984375 AND Speed&lt;=22,98486328125 AND Speed&lt;=23,851806640625 AND Distance&lt;=557,604736328125 AND Distance&gt;440,973388671875 AND Distance&gt;279,580810546875</t>
  </si>
  <si>
    <t>Speed&lt;=24,4423828125 AND Distance&gt;329,841064453125 AND Distance&gt;318,34033203125 AND Speed&lt;=24,756591796875 AND GEBR&gt;1,046142578125 AND Speed&gt;20,9580078125 AND Distance&lt;=440,973388671875 AND Distance&gt;279,580810546875</t>
  </si>
  <si>
    <t>Speed&gt;25,40283203125 AND Speed&gt;24,96240234375 AND Distance&gt;409,1494140625 AND Speed&gt;23,60009765625 AND GEBR&lt;=1,046142578125 AND Speed&gt;20,9580078125 AND Distance&lt;=440,973388671875 AND Distance&gt;279,580810546875</t>
  </si>
  <si>
    <t>GEBR&gt;0,715087890625 AND Distance&lt;=640,552001953125 AND Speed&gt;25,875732421875 AND Distance&gt;572,44921875 AND Speed&lt;=26,76708984375 AND Distance&gt;557,604736328125 AND Distance&gt;440,973388671875 AND Distance&gt;279,580810546875</t>
  </si>
  <si>
    <t>Distance&lt;=4,970947265625 AND Speed&lt;=1,471923828125 AND Distance&lt;=18,694580078125 AND Speed&lt;=5,388916015625 AND Distance&lt;=67,628662109375 AND Speed&lt;=13,645751953125 AND Distance&lt;=279,580810546875</t>
  </si>
  <si>
    <t>Distance&gt;4,970947265625 AND Speed&lt;=1,471923828125 AND Distance&lt;=18,694580078125 AND Speed&lt;=5,388916015625 AND Distance&lt;=67,628662109375 AND Speed&lt;=13,645751953125 AND Distance&lt;=279,580810546875</t>
  </si>
  <si>
    <t>Distance&lt;=332,1845703125 AND Distance&lt;=382,123046875 AND Speed&gt;24,756591796875 AND GEBR&gt;1,046142578125 AND Speed&gt;20,9580078125 AND Distance&lt;=440,973388671875 AND Distance&gt;279,580810546875</t>
  </si>
  <si>
    <t>GEBR&lt;=0,85498046875 AND Distance&gt;102,07861328125 AND Distance&lt;=118,665771484375 AND Speed&gt;9,998291015625 AND Distance&gt;67,628662109375 AND Speed&lt;=13,645751953125 AND Distance&lt;=279,580810546875</t>
  </si>
  <si>
    <t>GEBR&lt;=0,85498046875 AND Distance&lt;=387,613525390625 AND Speed&lt;=23,60009765625 AND GEBR&lt;=1,046142578125 AND Speed&gt;20,9580078125 AND Distance&lt;=440,973388671875 AND Distance&gt;279,580810546875</t>
  </si>
  <si>
    <t>Speed&lt;=3,235107421875 AND Distance&lt;=28,723876953125 AND Distance&gt;18,694580078125 AND Speed&lt;=5,388916015625 AND Distance&lt;=67,628662109375 AND Speed&lt;=13,645751953125 AND Distance&lt;=279,580810546875</t>
  </si>
  <si>
    <t>Distance&lt;=505,696533203125 AND GEBR&lt;=0,715087890625 AND Speed&gt;22,98486328125 AND Speed&lt;=23,851806640625 AND Distance&lt;=557,604736328125 AND Distance&gt;440,973388671875 AND Distance&gt;279,580810546875</t>
  </si>
  <si>
    <t>GEBR&lt;=1,046142578125 AND Distance&gt;142,1259765625 AND Distance&lt;=160,174560546875 AND Speed&lt;=15,89208984375 AND Distance&lt;=200,208251953125 AND Speed&gt;13,645751953125 AND Distance&lt;=279,580810546875</t>
  </si>
  <si>
    <t>GEBR&gt;1,27880859375 AND Distance&gt;382,123046875 AND Speed&gt;24,756591796875 AND GEBR&gt;1,046142578125 AND Speed&gt;20,9580078125 AND Distance&lt;=440,973388671875 AND Distance&gt;279,580810546875</t>
  </si>
  <si>
    <t>Speed&lt;=14,025634765625 AND GEBR&lt;=0,85498046875 AND Distance&gt;160,174560546875 AND Speed&lt;=15,89208984375 AND Distance&lt;=200,208251953125 AND Speed&gt;13,645751953125 AND Distance&lt;=279,580810546875</t>
  </si>
  <si>
    <t>Speed&gt;11,148193359375 AND Distance&lt;=102,07861328125 AND Distance&lt;=118,665771484375 AND Speed&gt;9,998291015625 AND Distance&gt;67,628662109375 AND Speed&lt;=13,645751953125 AND Distance&lt;=279,580810546875</t>
  </si>
  <si>
    <t>Distance&gt;52,355224609375 AND Distance&gt;42,164306640625 AND Speed&lt;=7,25927734375 AND Speed&gt;5,388916015625 AND Distance&lt;=67,628662109375 AND Speed&lt;=13,645751953125 AND Distance&lt;=279,580810546875</t>
  </si>
  <si>
    <t>Speed&lt;=4,40771484375 AND Distance&gt;28,723876953125 AND Distance&gt;18,694580078125 AND Speed&lt;=5,388916015625 AND Distance&lt;=67,628662109375 AND Speed&lt;=13,645751953125 AND Distance&lt;=279,580810546875</t>
  </si>
  <si>
    <t>GEBR&gt;0,85498046875 AND GEBR&gt;0,715087890625 AND Distance&lt;=669,72998046875 AND Speed&gt;26,76708984375 AND Distance&gt;557,604736328125 AND Distance&gt;440,973388671875 AND Distance&gt;279,580810546875</t>
  </si>
  <si>
    <t>Distance&lt;=334,176025390625 AND GEBR&lt;=0,715087890625 AND Speed&gt;18,040771484375 AND Speed&lt;=18,583740234375 AND Speed&lt;=20,9580078125 AND Distance&lt;=440,973388671875 AND Distance&gt;279,580810546875</t>
  </si>
  <si>
    <t>Distance&gt;418,363525390625 AND Distance&gt;368,68896484375 AND GEBR&lt;=0,715087890625 AND Speed&gt;18,583740234375 AND Speed&lt;=20,9580078125 AND Distance&lt;=440,973388671875 AND Distance&gt;279,580810546875</t>
  </si>
  <si>
    <t>GEBR&lt;=1,046142578125 AND Speed&lt;=17,1318359375 AND Distance&gt;169,53466796875 AND Speed&gt;15,89208984375 AND Distance&lt;=200,208251953125 AND Speed&gt;13,645751953125 AND Distance&lt;=279,580810546875</t>
  </si>
  <si>
    <t>Distance&lt;=639,039794921875 AND GEBR&lt;=0,715087890625 AND Distance&lt;=669,72998046875 AND Speed&gt;26,76708984375 AND Distance&gt;557,604736328125 AND Distance&gt;440,973388671875 AND Distance&gt;279,580810546875</t>
  </si>
  <si>
    <t>Distance&lt;=450,0732421875 AND GEBR&gt;0,715087890625 AND Speed&gt;22,98486328125 AND Speed&lt;=23,851806640625 AND Distance&lt;=557,604736328125 AND Distance&gt;440,973388671875 AND Distance&gt;279,580810546875</t>
  </si>
  <si>
    <t>Distance&gt;450,0732421875 AND GEBR&gt;0,715087890625 AND Speed&gt;22,98486328125 AND Speed&lt;=23,851806640625 AND Distance&lt;=557,604736328125 AND Distance&gt;440,973388671875 AND Distance&gt;279,580810546875</t>
  </si>
  <si>
    <t>Speed&gt;19,309326171875 AND Speed&gt;17,1318359375 AND Distance&gt;169,53466796875 AND Speed&gt;15,89208984375 AND Distance&lt;=200,208251953125 AND Speed&gt;13,645751953125 AND Distance&lt;=279,580810546875</t>
  </si>
  <si>
    <t>Speed&gt;9,172119140625 AND Distance&lt;=90,9599609375 AND Distance&gt;80,3369140625 AND Speed&lt;=9,998291015625 AND Distance&gt;67,628662109375 AND Speed&lt;=13,645751953125 AND Distance&lt;=279,580810546875</t>
  </si>
  <si>
    <t>Speed&gt;8,565185546875 AND Distance&gt;60,04248046875 AND Speed&gt;7,25927734375 AND Speed&gt;5,388916015625 AND Distance&lt;=67,628662109375 AND Speed&lt;=13,645751953125 AND Distance&lt;=279,580810546875</t>
  </si>
  <si>
    <t>GEBR&lt;=0,715087890625 AND Distance&lt;=700,255615234375 AND Distance&gt;669,72998046875 AND Speed&gt;26,76708984375 AND Distance&gt;557,604736328125 AND Distance&gt;440,973388671875 AND Distance&gt;279,580810546875</t>
  </si>
  <si>
    <t>GEBR&gt;0,715087890625 AND Distance&lt;=700,255615234375 AND Distance&gt;669,72998046875 AND Speed&gt;26,76708984375 AND Distance&gt;557,604736328125 AND Distance&gt;440,973388671875 AND Distance&gt;279,580810546875</t>
  </si>
  <si>
    <t>Distance&lt;=121,951171875 AND Distance&lt;=142,1259765625 AND Distance&lt;=160,174560546875 AND Speed&lt;=15,89208984375 AND Distance&lt;=200,208251953125 AND Speed&gt;13,645751953125 AND Distance&lt;=279,580810546875</t>
  </si>
  <si>
    <t>Speed&lt;=20,857421875 AND Distance&gt;340,23876953125 AND GEBR&gt;0,715087890625 AND Speed&gt;18,583740234375 AND Speed&lt;=20,9580078125 AND Distance&lt;=440,973388671875 AND Distance&gt;279,580810546875</t>
  </si>
  <si>
    <t>Speed&gt;20,857421875 AND Distance&gt;340,23876953125 AND GEBR&gt;0,715087890625 AND Speed&gt;18,583740234375 AND Speed&lt;=20,9580078125 AND Distance&lt;=440,973388671875 AND Distance&gt;279,580810546875</t>
  </si>
  <si>
    <t>Distance&lt;=40,18603515625 AND Distance&lt;=42,164306640625 AND Speed&lt;=7,25927734375 AND Speed&gt;5,388916015625 AND Distance&lt;=67,628662109375 AND Speed&lt;=13,645751953125 AND Distance&lt;=279,580810546875</t>
  </si>
  <si>
    <t>Distance&gt;40,18603515625 AND Distance&lt;=42,164306640625 AND Speed&lt;=7,25927734375 AND Speed&gt;5,388916015625 AND Distance&lt;=67,628662109375 AND Speed&lt;=13,645751953125 AND Distance&lt;=279,580810546875</t>
  </si>
  <si>
    <t>Speed&lt;=1,716796875 AND Speed&gt;1,471923828125 AND Distance&lt;=18,694580078125 AND Speed&lt;=5,388916015625 AND Distance&lt;=67,628662109375 AND Speed&lt;=13,645751953125 AND Distance&lt;=279,580810546875</t>
  </si>
  <si>
    <t>Speed&gt;1,716796875 AND Speed&gt;1,471923828125 AND Distance&lt;=18,694580078125 AND Speed&lt;=5,388916015625 AND Distance&lt;=67,628662109375 AND Speed&lt;=13,645751953125 AND Distance&lt;=279,580810546875</t>
  </si>
  <si>
    <t>Distance&lt;=299,281494140625 AND GEBR&gt;0,715087890625 AND Speed&gt;18,040771484375 AND Speed&lt;=18,583740234375 AND Speed&lt;=20,9580078125 AND Distance&lt;=440,973388671875 AND Distance&gt;279,580810546875</t>
  </si>
  <si>
    <t>Distance&gt;299,281494140625 AND GEBR&gt;0,715087890625 AND Speed&gt;18,040771484375 AND Speed&lt;=18,583740234375 AND Speed&lt;=20,9580078125 AND Distance&lt;=440,973388671875 AND Distance&gt;279,580810546875</t>
  </si>
  <si>
    <t>Speed&lt;=18,7861328125 AND Distance&lt;=368,68896484375 AND GEBR&lt;=0,715087890625 AND Speed&gt;18,583740234375 AND Speed&lt;=20,9580078125 AND Distance&lt;=440,973388671875 AND Distance&gt;279,580810546875</t>
  </si>
  <si>
    <t>Speed&gt;18,7861328125 AND Distance&lt;=368,68896484375 AND GEBR&lt;=0,715087890625 AND Speed&gt;18,583740234375 AND Speed&lt;=20,9580078125 AND Distance&lt;=440,973388671875 AND Distance&gt;279,580810546875</t>
  </si>
  <si>
    <t>Speed&gt;26,257080078125 AND Speed&gt;26,0556640625 AND GEBR&lt;=0,85498046875 AND Speed&gt;23,851806640625 AND Distance&lt;=557,604736328125 AND Distance&gt;440,973388671875 AND Distance&gt;279,580810546875</t>
  </si>
  <si>
    <t>Distance&lt;=274,583251953125 AND GEBR&lt;=1,046142578125 AND Speed&lt;=21,800048828125 AND Speed&gt;18,3662109375 AND Distance&gt;200,208251953125 AND Speed&gt;13,645751953125 AND Distance&lt;=279,580810546875</t>
  </si>
  <si>
    <t>GEBR&gt;0,715087890625 AND Speed&gt;21,189208984375 AND Speed&lt;=22,98486328125 AND Speed&lt;=23,851806640625 AND Distance&lt;=557,604736328125 AND Distance&gt;440,973388671875 AND Distance&gt;279,580810546875</t>
  </si>
  <si>
    <t>GEBR&lt;=0,715087890625 AND Speed&gt;24,647216796875 AND Distance&lt;=572,44921875 AND Speed&lt;=26,76708984375 AND Distance&gt;557,604736328125 AND Distance&gt;440,973388671875 AND Distance&gt;279,580810546875</t>
  </si>
  <si>
    <t>GEBR&gt;0,715087890625 AND Speed&gt;24,647216796875 AND Distance&lt;=572,44921875 AND Speed&lt;=26,76708984375 AND Distance&gt;557,604736328125 AND Distance&gt;440,973388671875 AND Distance&gt;279,580810546875</t>
  </si>
  <si>
    <t>Distance&gt;640,552001953125 AND Speed&gt;25,875732421875 AND Distance&gt;572,44921875 AND Speed&lt;=26,76708984375 AND Distance&gt;557,604736328125 AND Distance&gt;440,973388671875 AND Distance&gt;279,580810546875</t>
  </si>
  <si>
    <t>Speed&lt;=16,7236328125 AND Speed&lt;=16,737060546875 AND Distance&lt;=169,53466796875 AND Speed&gt;15,89208984375 AND Distance&lt;=200,208251953125 AND Speed&gt;13,645751953125 AND Distance&lt;=279,580810546875</t>
  </si>
  <si>
    <t>Speed&gt;16,7236328125 AND Speed&lt;=16,737060546875 AND Distance&lt;=169,53466796875 AND Speed&gt;15,89208984375 AND Distance&lt;=200,208251953125 AND Speed&gt;13,645751953125 AND Distance&lt;=279,580810546875</t>
  </si>
  <si>
    <t>GEBR&gt;1,046142578125 AND GEBR&gt;0,85498046875 AND Speed&gt;23,851806640625 AND Distance&lt;=557,604736328125 AND Distance&gt;440,973388671875 AND Distance&gt;279,580810546875</t>
  </si>
  <si>
    <t>Speed&lt;=7,66796875 AND Distance&lt;=80,3369140625 AND Speed&lt;=9,998291015625 AND Distance&gt;67,628662109375 AND Speed&lt;=13,645751953125 AND Distance&lt;=279,580810546875</t>
  </si>
  <si>
    <t>GEBR&gt;1,046142578125 AND GEBR&gt;0,85498046875 AND Speed&lt;=18,3662109375 AND Distance&gt;200,208251953125 AND Speed&gt;13,645751953125 AND Distance&lt;=279,580810546875</t>
  </si>
  <si>
    <t>Distance&lt;=409,1494140625 AND Speed&gt;23,60009765625 AND GEBR&lt;=1,046142578125 AND Speed&gt;20,9580078125 AND Distance&lt;=440,973388671875 AND Distance&gt;279,580810546875</t>
  </si>
  <si>
    <t>Distance&gt;90,9599609375 AND Distance&gt;80,3369140625 AND Speed&lt;=9,998291015625 AND Distance&gt;67,628662109375 AND Speed&lt;=13,645751953125 AND Distance&lt;=279,580810546875</t>
  </si>
  <si>
    <t>Distance&lt;=60,04248046875 AND Speed&gt;7,25927734375 AND Speed&gt;5,388916015625 AND Distance&lt;=67,628662109375 AND Speed&lt;=13,645751953125 AND Distance&lt;=279,580810546875</t>
  </si>
  <si>
    <t>Distance&gt;700,255615234375 AND Distance&gt;669,72998046875 AND Speed&gt;26,76708984375 AND Distance&gt;557,604736328125 AND Distance&gt;440,973388671875 AND Distance&gt;279,580810546875</t>
  </si>
  <si>
    <t>Speed&lt;=16,983642578125 AND Speed&lt;=18,040771484375 AND Speed&lt;=18,583740234375 AND Speed&lt;=20,9580078125 AND Distance&lt;=440,973388671875 AND Distance&gt;279,580810546875</t>
  </si>
  <si>
    <t>Speed&lt;=21,189208984375 AND Speed&lt;=22,98486328125 AND Speed&lt;=23,851806640625 AND Distance&lt;=557,604736328125 AND Distance&gt;440,973388671875 AND Distance&gt;279,580810546875</t>
  </si>
  <si>
    <t>Speed&lt;=24,647216796875 AND Distance&lt;=572,44921875 AND Speed&lt;=26,76708984375 AND Distance&gt;557,604736328125 AND Distance&gt;440,973388671875 AND Distance&gt;279,580810546875</t>
  </si>
  <si>
    <t>Speed&lt;=25,875732421875 AND Distance&gt;572,44921875 AND Speed&lt;=26,76708984375 AND Distance&gt;557,604736328125 AND Distance&gt;440,973388671875 AND Distance&gt;279,580810546875</t>
  </si>
  <si>
    <t>Speed&gt;16,737060546875 AND Distance&lt;=169,53466796875 AND Speed&gt;15,89208984375 AND Distance&lt;=200,208251953125 AND Speed&gt;13,645751953125 AND Distance&lt;=279,580810546875</t>
  </si>
  <si>
    <t>Speed&gt;21,800048828125 AND Speed&gt;18,3662109375 AND Distance&gt;200,208251953125 AND Speed&gt;13,645751953125 AND Distance&lt;=279,580810546875</t>
  </si>
  <si>
    <t>Speed&lt;=13,35546875 AND GEBR&lt;=0,85498046875 AND Distance&gt;178,633056640625 AND GEBR&lt;=1,046142578125 AND Distance&gt;150,097412109375 AND Speed&lt;=15,086181640625 AND Distance&lt;=211,703369140625 AND Speed&gt;12,778564453125 AND Distance&lt;=341,0556640625</t>
  </si>
  <si>
    <t>Speed&gt;13,35546875 AND GEBR&lt;=0,85498046875 AND Distance&gt;178,633056640625 AND GEBR&lt;=1,046142578125 AND Distance&gt;150,097412109375 AND Speed&lt;=15,086181640625 AND Distance&lt;=211,703369140625 AND Speed&gt;12,778564453125 AND Distance&lt;=341,0556640625</t>
  </si>
  <si>
    <t>Distance&lt;=15,0888671875 AND Speed&gt;1,72412109375 AND Distance&gt;5,211181640625 AND Speed&lt;=2,05126953125 AND Distance&lt;=29,61279296875 AND Speed&lt;=5,92333984375 AND Distance&lt;=87,981201171875 AND Speed&lt;=12,778564453125 AND Distance&lt;=341,0556640625</t>
  </si>
  <si>
    <t>Distance&gt;15,0888671875 AND Speed&gt;1,72412109375 AND Distance&gt;5,211181640625 AND Speed&lt;=2,05126953125 AND Distance&lt;=29,61279296875 AND Speed&lt;=5,92333984375 AND Distance&lt;=87,981201171875 AND Speed&lt;=12,778564453125 AND Distance&lt;=341,0556640625</t>
  </si>
  <si>
    <t>Speed&lt;=19,376220703125 AND GEBR&gt;0,715087890625 AND Distance&gt;319,557373046875 AND GEBR&lt;=1,046142578125 AND Speed&lt;=20,85498046875 AND Speed&gt;17,291015625 AND Distance&gt;211,703369140625 AND Speed&gt;12,778564453125 AND Distance&lt;=341,0556640625</t>
  </si>
  <si>
    <t>Speed&gt;19,376220703125 AND GEBR&gt;0,715087890625 AND Distance&gt;319,557373046875 AND GEBR&lt;=1,046142578125 AND Speed&lt;=20,85498046875 AND Speed&gt;17,291015625 AND Distance&gt;211,703369140625 AND Speed&gt;12,778564453125 AND Distance&lt;=341,0556640625</t>
  </si>
  <si>
    <t>Speed&lt;=23,857666015625 AND GEBR&gt;0,715087890625 AND Distance&gt;451,504638671875 AND GEBR&lt;=0,85498046875 AND Speed&lt;=24,289794921875 AND GEBR&lt;=1,046142578125 AND Speed&gt;21,949951171875 AND Distance&lt;=500,308837890625 AND Distance&gt;341,0556640625</t>
  </si>
  <si>
    <t>Speed&gt;23,857666015625 AND GEBR&gt;0,715087890625 AND Distance&gt;451,504638671875 AND GEBR&lt;=0,85498046875 AND Speed&lt;=24,289794921875 AND GEBR&lt;=1,046142578125 AND Speed&gt;21,949951171875 AND Distance&lt;=500,308837890625 AND Distance&gt;341,0556640625</t>
  </si>
  <si>
    <t>Speed&lt;=22,61279296875 AND GEBR&lt;=0,715087890625 AND Distance&gt;451,504638671875 AND GEBR&lt;=0,85498046875 AND Speed&lt;=24,289794921875 AND GEBR&lt;=1,046142578125 AND Speed&gt;21,949951171875 AND Distance&lt;=500,308837890625 AND Distance&gt;341,0556640625</t>
  </si>
  <si>
    <t>Speed&gt;22,61279296875 AND GEBR&lt;=0,715087890625 AND Distance&gt;451,504638671875 AND GEBR&lt;=0,85498046875 AND Speed&lt;=24,289794921875 AND GEBR&lt;=1,046142578125 AND Speed&gt;21,949951171875 AND Distance&lt;=500,308837890625 AND Distance&gt;341,0556640625</t>
  </si>
  <si>
    <t>GEBR&lt;=0,85498046875 AND Distance&gt;262,226318359375 AND Distance&lt;=319,557373046875 AND GEBR&lt;=1,046142578125 AND Speed&lt;=20,85498046875 AND Speed&gt;17,291015625 AND Distance&gt;211,703369140625 AND Speed&gt;12,778564453125 AND Distance&lt;=341,0556640625</t>
  </si>
  <si>
    <t>GEBR&gt;0,85498046875 AND Distance&gt;262,226318359375 AND Distance&lt;=319,557373046875 AND GEBR&lt;=1,046142578125 AND Speed&lt;=20,85498046875 AND Speed&gt;17,291015625 AND Distance&gt;211,703369140625 AND Speed&gt;12,778564453125 AND Distance&lt;=341,0556640625</t>
  </si>
  <si>
    <t>Speed&lt;=18,367919921875 AND GEBR&lt;=0,715087890625 AND Distance&gt;319,557373046875 AND GEBR&lt;=1,046142578125 AND Speed&lt;=20,85498046875 AND Speed&gt;17,291015625 AND Distance&gt;211,703369140625 AND Speed&gt;12,778564453125 AND Distance&lt;=341,0556640625</t>
  </si>
  <si>
    <t>Speed&gt;18,367919921875 AND GEBR&lt;=0,715087890625 AND Distance&gt;319,557373046875 AND GEBR&lt;=1,046142578125 AND Speed&lt;=20,85498046875 AND Speed&gt;17,291015625 AND Distance&gt;211,703369140625 AND Speed&gt;12,778564453125 AND Distance&lt;=341,0556640625</t>
  </si>
  <si>
    <t>Speed&lt;=25,15576171875 AND Distance&gt;330,34326171875 AND Speed&gt;23,4560546875 AND GEBR&gt;1,27880859375 AND Speed&gt;20,85498046875 AND Speed&gt;17,291015625 AND Distance&gt;211,703369140625 AND Speed&gt;12,778564453125 AND Distance&lt;=341,0556640625</t>
  </si>
  <si>
    <t>Speed&gt;25,15576171875 AND Distance&gt;330,34326171875 AND Speed&gt;23,4560546875 AND GEBR&gt;1,27880859375 AND Speed&gt;20,85498046875 AND Speed&gt;17,291015625 AND Distance&gt;211,703369140625 AND Speed&gt;12,778564453125 AND Distance&lt;=341,0556640625</t>
  </si>
  <si>
    <t>GEBR&lt;=1,27880859375 AND Speed&gt;13,63427734375 AND GEBR&gt;1,046142578125 AND Distance&gt;122,067626953125 AND Distance&lt;=150,097412109375 AND Speed&lt;=15,086181640625 AND Distance&lt;=211,703369140625 AND Speed&gt;12,778564453125 AND Distance&lt;=341,0556640625</t>
  </si>
  <si>
    <t>GEBR&gt;1,27880859375 AND Speed&gt;13,63427734375 AND GEBR&gt;1,046142578125 AND Distance&gt;122,067626953125 AND Distance&lt;=150,097412109375 AND Speed&lt;=15,086181640625 AND Distance&lt;=211,703369140625 AND Speed&gt;12,778564453125 AND Distance&lt;=341,0556640625</t>
  </si>
  <si>
    <t>GEBR&lt;=1,27880859375 AND Speed&gt;18,836181640625 AND Distance&lt;=242,153564453125 AND GEBR&gt;1,046142578125 AND Speed&lt;=20,85498046875 AND Speed&gt;17,291015625 AND Distance&gt;211,703369140625 AND Speed&gt;12,778564453125 AND Distance&lt;=341,0556640625</t>
  </si>
  <si>
    <t>GEBR&gt;1,27880859375 AND Speed&gt;18,836181640625 AND Distance&lt;=242,153564453125 AND GEBR&gt;1,046142578125 AND Speed&lt;=20,85498046875 AND Speed&gt;17,291015625 AND Distance&gt;211,703369140625 AND Speed&gt;12,778564453125 AND Distance&lt;=341,0556640625</t>
  </si>
  <si>
    <t>GEBR&lt;=0,715087890625 AND Distance&lt;=45,008056640625 AND Distance&gt;38,1865234375 AND Speed&gt;4,448974609375 AND Distance&gt;29,61279296875 AND Speed&lt;=5,92333984375 AND Distance&lt;=87,981201171875 AND Speed&lt;=12,778564453125 AND Distance&lt;=341,0556640625</t>
  </si>
  <si>
    <t>GEBR&gt;0,715087890625 AND Distance&lt;=45,008056640625 AND Distance&gt;38,1865234375 AND Speed&gt;4,448974609375 AND Distance&gt;29,61279296875 AND Speed&lt;=5,92333984375 AND Distance&lt;=87,981201171875 AND Speed&lt;=12,778564453125 AND Distance&lt;=341,0556640625</t>
  </si>
  <si>
    <t>Distance&lt;=288,46142578125 AND Speed&lt;=22,592529296875 AND GEBR&gt;1,046142578125 AND GEBR&lt;=1,27880859375 AND Speed&gt;20,85498046875 AND Speed&gt;17,291015625 AND Distance&gt;211,703369140625 AND Speed&gt;12,778564453125 AND Distance&lt;=341,0556640625</t>
  </si>
  <si>
    <t>Distance&gt;288,46142578125 AND Speed&lt;=22,592529296875 AND GEBR&gt;1,046142578125 AND GEBR&lt;=1,27880859375 AND Speed&gt;20,85498046875 AND Speed&gt;17,291015625 AND Distance&gt;211,703369140625 AND Speed&gt;12,778564453125 AND Distance&lt;=341,0556640625</t>
  </si>
  <si>
    <t>Distance&lt;=379,1669921875 AND Speed&lt;=22,916259765625 AND Distance&lt;=409,17431640625 AND GEBR&gt;0,85498046875 AND Speed&lt;=24,289794921875 AND GEBR&lt;=1,046142578125 AND Speed&gt;21,949951171875 AND Distance&lt;=500,308837890625 AND Distance&gt;341,0556640625</t>
  </si>
  <si>
    <t>Distance&gt;379,1669921875 AND Speed&lt;=22,916259765625 AND Distance&lt;=409,17431640625 AND GEBR&gt;0,85498046875 AND Speed&lt;=24,289794921875 AND GEBR&lt;=1,046142578125 AND Speed&gt;21,949951171875 AND Distance&lt;=500,308837890625 AND Distance&gt;341,0556640625</t>
  </si>
  <si>
    <t>Distance&lt;=277,8544921875 AND Distance&gt;252,526123046875 AND Speed&lt;=23,4560546875 AND GEBR&gt;1,27880859375 AND Speed&gt;20,85498046875 AND Speed&gt;17,291015625 AND Distance&gt;211,703369140625 AND Speed&gt;12,778564453125 AND Distance&lt;=341,0556640625</t>
  </si>
  <si>
    <t>Distance&gt;277,8544921875 AND Distance&gt;252,526123046875 AND Speed&lt;=23,4560546875 AND GEBR&gt;1,27880859375 AND Speed&gt;20,85498046875 AND Speed&gt;17,291015625 AND Distance&gt;211,703369140625 AND Speed&gt;12,778564453125 AND Distance&lt;=341,0556640625</t>
  </si>
  <si>
    <t>Distance&lt;=363,843994140625 AND Speed&lt;=28,109375 AND GEBR&gt;1,27880859375 AND Distance&lt;=427,474609375 AND Speed&gt;26,012939453125 AND GEBR&gt;1,046142578125 AND Speed&gt;21,949951171875 AND Distance&lt;=500,308837890625 AND Distance&gt;341,0556640625</t>
  </si>
  <si>
    <t>Distance&gt;363,843994140625 AND Speed&lt;=28,109375 AND GEBR&gt;1,27880859375 AND Distance&lt;=427,474609375 AND Speed&gt;26,012939453125 AND GEBR&gt;1,046142578125 AND Speed&gt;21,949951171875 AND Distance&lt;=500,308837890625 AND Distance&gt;341,0556640625</t>
  </si>
  <si>
    <t>Speed&lt;=21,204833984375 AND Distance&lt;=252,526123046875 AND Speed&lt;=23,4560546875 AND GEBR&gt;1,27880859375 AND Speed&gt;20,85498046875 AND Speed&gt;17,291015625 AND Distance&gt;211,703369140625 AND Speed&gt;12,778564453125 AND Distance&lt;=341,0556640625</t>
  </si>
  <si>
    <t>Speed&gt;21,204833984375 AND Distance&lt;=252,526123046875 AND Speed&lt;=23,4560546875 AND GEBR&gt;1,27880859375 AND Speed&gt;20,85498046875 AND Speed&gt;17,291015625 AND Distance&gt;211,703369140625 AND Speed&gt;12,778564453125 AND Distance&lt;=341,0556640625</t>
  </si>
  <si>
    <t>Distance&lt;=380,51318359375 AND Speed&gt;28,109375 AND GEBR&gt;1,27880859375 AND Distance&lt;=427,474609375 AND Speed&gt;26,012939453125 AND GEBR&gt;1,046142578125 AND Speed&gt;21,949951171875 AND Distance&lt;=500,308837890625 AND Distance&gt;341,0556640625</t>
  </si>
  <si>
    <t>Distance&gt;380,51318359375 AND Speed&gt;28,109375 AND GEBR&gt;1,27880859375 AND Distance&lt;=427,474609375 AND Speed&gt;26,012939453125 AND GEBR&gt;1,046142578125 AND Speed&gt;21,949951171875 AND Distance&lt;=500,308837890625 AND Distance&gt;341,0556640625</t>
  </si>
  <si>
    <t>GEBR&lt;=1,27880859375 AND Speed&gt;17,062744140625 AND GEBR&gt;1,046142578125 AND Speed&lt;=18,55517578125 AND Distance&gt;180,447265625 AND Speed&gt;15,086181640625 AND Distance&lt;=211,703369140625 AND Speed&gt;12,778564453125 AND Distance&lt;=341,0556640625</t>
  </si>
  <si>
    <t>GEBR&gt;1,27880859375 AND Speed&gt;17,062744140625 AND GEBR&gt;1,046142578125 AND Speed&lt;=18,55517578125 AND Distance&gt;180,447265625 AND Speed&gt;15,086181640625 AND Distance&lt;=211,703369140625 AND Speed&gt;12,778564453125 AND Distance&lt;=341,0556640625</t>
  </si>
  <si>
    <t>Distance&lt;=498,886474609375 AND Speed&gt;25,720703125 AND GEBR&gt;0,85498046875 AND Distance&gt;470,268798828125 AND Speed&gt;24,289794921875 AND GEBR&lt;=1,046142578125 AND Speed&gt;21,949951171875 AND Distance&lt;=500,308837890625 AND Distance&gt;341,0556640625</t>
  </si>
  <si>
    <t>Distance&gt;498,886474609375 AND Speed&gt;25,720703125 AND GEBR&gt;0,85498046875 AND Distance&gt;470,268798828125 AND Speed&gt;24,289794921875 AND GEBR&lt;=1,046142578125 AND Speed&gt;21,949951171875 AND Distance&lt;=500,308837890625 AND Distance&gt;341,0556640625</t>
  </si>
  <si>
    <t>Distance&lt;=225,959716796875 AND GEBR&lt;=1,046142578125 AND Speed&gt;15,9658203125 AND Distance&lt;=238,61767578125 AND GEBR&gt;0,715087890625 AND Speed&lt;=17,291015625 AND Distance&gt;211,703369140625 AND Speed&gt;12,778564453125 AND Distance&lt;=341,0556640625</t>
  </si>
  <si>
    <t>Distance&gt;225,959716796875 AND GEBR&lt;=1,046142578125 AND Speed&gt;15,9658203125 AND Distance&lt;=238,61767578125 AND GEBR&gt;0,715087890625 AND Speed&lt;=17,291015625 AND Distance&gt;211,703369140625 AND Speed&gt;12,778564453125 AND Distance&lt;=341,0556640625</t>
  </si>
  <si>
    <t>Distance&lt;=364,5771484375 AND Speed&lt;=21,218017578125 AND Distance&lt;=381,86962890625 AND GEBR&lt;=0,85498046875 AND GEBR&gt;0,715087890625 AND Speed&gt;19,8076171875 AND Speed&lt;=21,949951171875 AND Distance&lt;=500,308837890625 AND Distance&gt;341,0556640625</t>
  </si>
  <si>
    <t>Distance&gt;364,5771484375 AND Speed&lt;=21,218017578125 AND Distance&lt;=381,86962890625 AND GEBR&lt;=0,85498046875 AND GEBR&gt;0,715087890625 AND Speed&gt;19,8076171875 AND Speed&lt;=21,949951171875 AND Distance&lt;=500,308837890625 AND Distance&gt;341,0556640625</t>
  </si>
  <si>
    <t>GEBR&lt;=1,27880859375 AND Speed&gt;25,084716796875 AND Distance&lt;=381,99072265625 AND Distance&gt;349,830810546875 AND Speed&lt;=26,012939453125 AND GEBR&gt;1,046142578125 AND Speed&gt;21,949951171875 AND Distance&lt;=500,308837890625 AND Distance&gt;341,0556640625</t>
  </si>
  <si>
    <t>GEBR&gt;1,27880859375 AND Speed&gt;25,084716796875 AND Distance&lt;=381,99072265625 AND Distance&gt;349,830810546875 AND Speed&lt;=26,012939453125 AND GEBR&gt;1,046142578125 AND Speed&gt;21,949951171875 AND Distance&lt;=500,308837890625 AND Distance&gt;341,0556640625</t>
  </si>
  <si>
    <t>Speed&lt;=6,180908203125 AND Speed&lt;=6,4287109375 AND Distance&gt;45,30810546875 AND Speed&lt;=6,729736328125 AND Distance&lt;=62,364990234375 AND Speed&gt;5,92333984375 AND Distance&lt;=87,981201171875 AND Speed&lt;=12,778564453125 AND Distance&lt;=341,0556640625</t>
  </si>
  <si>
    <t>Speed&gt;6,180908203125 AND Speed&lt;=6,4287109375 AND Distance&gt;45,30810546875 AND Speed&lt;=6,729736328125 AND Distance&lt;=62,364990234375 AND Speed&gt;5,92333984375 AND Distance&lt;=87,981201171875 AND Speed&lt;=12,778564453125 AND Distance&lt;=341,0556640625</t>
  </si>
  <si>
    <t>Speed&lt;=21,055908203125 AND Distance&lt;=405,78271484375 AND Distance&gt;381,86962890625 AND GEBR&lt;=0,85498046875 AND GEBR&gt;0,715087890625 AND Speed&gt;19,8076171875 AND Speed&lt;=21,949951171875 AND Distance&lt;=500,308837890625 AND Distance&gt;341,0556640625</t>
  </si>
  <si>
    <t>Speed&gt;21,055908203125 AND Distance&lt;=405,78271484375 AND Distance&gt;381,86962890625 AND GEBR&lt;=0,85498046875 AND GEBR&gt;0,715087890625 AND Speed&gt;19,8076171875 AND Speed&lt;=21,949951171875 AND Distance&lt;=500,308837890625 AND Distance&gt;341,0556640625</t>
  </si>
  <si>
    <t>Speed&lt;=23,740478515625 AND Speed&gt;22,916259765625 AND Distance&lt;=409,17431640625 AND GEBR&gt;0,85498046875 AND Speed&lt;=24,289794921875 AND GEBR&lt;=1,046142578125 AND Speed&gt;21,949951171875 AND Distance&lt;=500,308837890625 AND Distance&gt;341,0556640625</t>
  </si>
  <si>
    <t>Speed&gt;23,740478515625 AND Speed&gt;22,916259765625 AND Distance&lt;=409,17431640625 AND GEBR&gt;0,85498046875 AND Speed&lt;=24,289794921875 AND GEBR&lt;=1,046142578125 AND Speed&gt;21,949951171875 AND Distance&lt;=500,308837890625 AND Distance&gt;341,0556640625</t>
  </si>
  <si>
    <t>Speed&lt;=19,669189453125 AND Distance&lt;=261,60888671875 AND Distance&gt;242,153564453125 AND GEBR&gt;1,046142578125 AND Speed&lt;=20,85498046875 AND Speed&gt;17,291015625 AND Distance&gt;211,703369140625 AND Speed&gt;12,778564453125 AND Distance&lt;=341,0556640625</t>
  </si>
  <si>
    <t>Speed&gt;19,669189453125 AND Distance&lt;=261,60888671875 AND Distance&gt;242,153564453125 AND GEBR&gt;1,046142578125 AND Speed&lt;=20,85498046875 AND Speed&gt;17,291015625 AND Distance&gt;211,703369140625 AND Speed&gt;12,778564453125 AND Distance&lt;=341,0556640625</t>
  </si>
  <si>
    <t>Speed&lt;=27,28173828125 AND Distance&lt;=605,270263671875 AND GEBR&lt;=0,85498046875 AND GEBR&gt;0,715087890625 AND Speed&gt;25,82080078125 AND Distance&lt;=660,4921875 AND Distance&gt;579,99755859375 AND Distance&gt;500,308837890625 AND Distance&gt;341,0556640625</t>
  </si>
  <si>
    <t>Speed&gt;27,28173828125 AND Distance&lt;=605,270263671875 AND GEBR&lt;=0,85498046875 AND GEBR&gt;0,715087890625 AND Speed&gt;25,82080078125 AND Distance&lt;=660,4921875 AND Distance&gt;579,99755859375 AND Distance&gt;500,308837890625 AND Distance&gt;341,0556640625</t>
  </si>
  <si>
    <t>GEBR&lt;=1,046142578125 AND Speed&lt;=9,058837890625 AND GEBR&lt;=1,27880859375 AND Speed&gt;8,373779296875 AND Distance&gt;62,364990234375 AND Speed&gt;5,92333984375 AND Distance&lt;=87,981201171875 AND Speed&lt;=12,778564453125 AND Distance&lt;=341,0556640625</t>
  </si>
  <si>
    <t>GEBR&gt;1,046142578125 AND Speed&lt;=9,058837890625 AND GEBR&lt;=1,27880859375 AND Speed&gt;8,373779296875 AND Distance&gt;62,364990234375 AND Speed&gt;5,92333984375 AND Distance&lt;=87,981201171875 AND Speed&lt;=12,778564453125 AND Distance&lt;=341,0556640625</t>
  </si>
  <si>
    <t>Speed&lt;=3,78076171875 AND Speed&gt;3,188232421875 AND Distance&gt;19,50341796875 AND Speed&gt;2,05126953125 AND Distance&lt;=29,61279296875 AND Speed&lt;=5,92333984375 AND Distance&lt;=87,981201171875 AND Speed&lt;=12,778564453125 AND Distance&lt;=341,0556640625</t>
  </si>
  <si>
    <t>Speed&gt;3,78076171875 AND Speed&gt;3,188232421875 AND Distance&gt;19,50341796875 AND Speed&gt;2,05126953125 AND Distance&lt;=29,61279296875 AND Speed&lt;=5,92333984375 AND Distance&lt;=87,981201171875 AND Speed&lt;=12,778564453125 AND Distance&lt;=341,0556640625</t>
  </si>
  <si>
    <t>Speed&lt;=14,650634765625 AND GEBR&gt;0,85498046875 AND Distance&gt;178,633056640625 AND GEBR&lt;=1,046142578125 AND Distance&gt;150,097412109375 AND Speed&lt;=15,086181640625 AND Distance&lt;=211,703369140625 AND Speed&gt;12,778564453125 AND Distance&lt;=341,0556640625</t>
  </si>
  <si>
    <t>Speed&gt;14,650634765625 AND GEBR&gt;0,85498046875 AND Distance&gt;178,633056640625 AND GEBR&lt;=1,046142578125 AND Distance&gt;150,097412109375 AND Speed&lt;=15,086181640625 AND Distance&lt;=211,703369140625 AND Speed&gt;12,778564453125 AND Distance&lt;=341,0556640625</t>
  </si>
  <si>
    <t>Speed&lt;=10,643310546875 AND Speed&gt;9,7939453125 AND GEBR&gt;1,27880859375 AND Speed&gt;8,373779296875 AND Distance&gt;62,364990234375 AND Speed&gt;5,92333984375 AND Distance&lt;=87,981201171875 AND Speed&lt;=12,778564453125 AND Distance&lt;=341,0556640625</t>
  </si>
  <si>
    <t>Speed&gt;10,643310546875 AND Speed&gt;9,7939453125 AND GEBR&gt;1,27880859375 AND Speed&gt;8,373779296875 AND Distance&gt;62,364990234375 AND Speed&gt;5,92333984375 AND Distance&lt;=87,981201171875 AND Speed&lt;=12,778564453125 AND Distance&lt;=341,0556640625</t>
  </si>
  <si>
    <t>Distance&lt;=431,37109375 AND Speed&lt;=23,01025390625 AND Distance&lt;=451,504638671875 AND GEBR&lt;=0,85498046875 AND Speed&lt;=24,289794921875 AND GEBR&lt;=1,046142578125 AND Speed&gt;21,949951171875 AND Distance&lt;=500,308837890625 AND Distance&gt;341,0556640625</t>
  </si>
  <si>
    <t>Distance&gt;431,37109375 AND Speed&lt;=23,01025390625 AND Distance&lt;=451,504638671875 AND GEBR&lt;=0,85498046875 AND Speed&lt;=24,289794921875 AND GEBR&lt;=1,046142578125 AND Speed&gt;21,949951171875 AND Distance&lt;=500,308837890625 AND Distance&gt;341,0556640625</t>
  </si>
  <si>
    <t>Distance&lt;=300,677734375 AND Distance&lt;=330,34326171875 AND Speed&gt;23,4560546875 AND GEBR&gt;1,27880859375 AND Speed&gt;20,85498046875 AND Speed&gt;17,291015625 AND Distance&gt;211,703369140625 AND Speed&gt;12,778564453125 AND Distance&lt;=341,0556640625</t>
  </si>
  <si>
    <t>Distance&gt;300,677734375 AND Distance&lt;=330,34326171875 AND Speed&gt;23,4560546875 AND GEBR&gt;1,27880859375 AND Speed&gt;20,85498046875 AND Speed&gt;17,291015625 AND Distance&gt;211,703369140625 AND Speed&gt;12,778564453125 AND Distance&lt;=341,0556640625</t>
  </si>
  <si>
    <t>Speed&lt;=15,247802734375 AND Speed&gt;14,06494140625 AND Distance&lt;=239,73828125 AND Speed&lt;=16,096435546875 AND GEBR&lt;=0,715087890625 AND Speed&lt;=17,291015625 AND Distance&gt;211,703369140625 AND Speed&gt;12,778564453125 AND Distance&lt;=341,0556640625</t>
  </si>
  <si>
    <t>Speed&gt;15,247802734375 AND Speed&gt;14,06494140625 AND Distance&lt;=239,73828125 AND Speed&lt;=16,096435546875 AND GEBR&lt;=0,715087890625 AND Speed&lt;=17,291015625 AND Distance&gt;211,703369140625 AND Speed&gt;12,778564453125 AND Distance&lt;=341,0556640625</t>
  </si>
  <si>
    <t>GEBR&lt;=1,046142578125 AND Speed&gt;10,6767578125 AND Speed&lt;=11,22900390625 AND Distance&lt;=139,6171875 AND Speed&lt;=12,110107421875 AND Distance&gt;121,75244140625 AND Distance&gt;87,981201171875 AND Speed&lt;=12,778564453125 AND Distance&lt;=341,0556640625</t>
  </si>
  <si>
    <t>GEBR&gt;1,046142578125 AND Speed&gt;10,6767578125 AND Speed&lt;=11,22900390625 AND Distance&lt;=139,6171875 AND Speed&lt;=12,110107421875 AND Distance&gt;121,75244140625 AND Distance&gt;87,981201171875 AND Speed&lt;=12,778564453125 AND Distance&lt;=341,0556640625</t>
  </si>
  <si>
    <t>Speed&lt;=27,1083984375 AND Speed&lt;=27,549560546875 AND Distance&gt;621,64013671875 AND GEBR&lt;=0,715087890625 AND Speed&gt;25,82080078125 AND Distance&lt;=660,4921875 AND Distance&gt;579,99755859375 AND Distance&gt;500,308837890625 AND Distance&gt;341,0556640625</t>
  </si>
  <si>
    <t>Speed&gt;27,1083984375 AND Speed&lt;=27,549560546875 AND Distance&gt;621,64013671875 AND GEBR&lt;=0,715087890625 AND Speed&gt;25,82080078125 AND Distance&lt;=660,4921875 AND Distance&gt;579,99755859375 AND Distance&gt;500,308837890625 AND Distance&gt;341,0556640625</t>
  </si>
  <si>
    <t>Distance&lt;=96,015625 AND GEBR&lt;=0,715087890625 AND Speed&gt;8,16943359375 AND Speed&lt;=9,30224609375 AND Speed&lt;=10,133544921875 AND Distance&lt;=121,75244140625 AND Distance&gt;87,981201171875 AND Speed&lt;=12,778564453125 AND Distance&lt;=341,0556640625</t>
  </si>
  <si>
    <t>Distance&gt;96,015625 AND GEBR&lt;=0,715087890625 AND Speed&gt;8,16943359375 AND Speed&lt;=9,30224609375 AND Speed&lt;=10,133544921875 AND Distance&lt;=121,75244140625 AND Distance&gt;87,981201171875 AND Speed&lt;=12,778564453125 AND Distance&lt;=341,0556640625</t>
  </si>
  <si>
    <t>Speed&lt;=7,162109375 AND Distance&lt;=69,38134765625 AND Speed&lt;=7,90380859375 AND Speed&lt;=8,373779296875 AND Distance&gt;62,364990234375 AND Speed&gt;5,92333984375 AND Distance&lt;=87,981201171875 AND Speed&lt;=12,778564453125 AND Distance&lt;=341,0556640625</t>
  </si>
  <si>
    <t>Speed&gt;7,162109375 AND Distance&lt;=69,38134765625 AND Speed&lt;=7,90380859375 AND Speed&lt;=8,373779296875 AND Distance&gt;62,364990234375 AND Speed&gt;5,92333984375 AND Distance&lt;=87,981201171875 AND Speed&lt;=12,778564453125 AND Distance&lt;=341,0556640625</t>
  </si>
  <si>
    <t>Speed&lt;=26,253173828125 AND Distance&lt;=419,074462890625 AND GEBR&lt;=1,27880859375 AND Distance&lt;=427,474609375 AND Speed&gt;26,012939453125 AND GEBR&gt;1,046142578125 AND Speed&gt;21,949951171875 AND Distance&lt;=500,308837890625 AND Distance&gt;341,0556640625</t>
  </si>
  <si>
    <t>Speed&gt;26,253173828125 AND Distance&lt;=419,074462890625 AND GEBR&lt;=1,27880859375 AND Distance&lt;=427,474609375 AND Speed&gt;26,012939453125 AND GEBR&gt;1,046142578125 AND Speed&gt;21,949951171875 AND Distance&lt;=500,308837890625 AND Distance&gt;341,0556640625</t>
  </si>
  <si>
    <t>Distance&lt;=131,35888671875 AND GEBR&gt;0,715087890625 AND Speed&gt;11,22900390625 AND Distance&lt;=139,6171875 AND Speed&lt;=12,110107421875 AND Distance&gt;121,75244140625 AND Distance&gt;87,981201171875 AND Speed&lt;=12,778564453125 AND Distance&lt;=341,0556640625</t>
  </si>
  <si>
    <t>Distance&gt;131,35888671875 AND GEBR&gt;0,715087890625 AND Speed&gt;11,22900390625 AND Distance&lt;=139,6171875 AND Speed&lt;=12,110107421875 AND Distance&gt;121,75244140625 AND Distance&gt;87,981201171875 AND Speed&lt;=12,778564453125 AND Distance&lt;=341,0556640625</t>
  </si>
  <si>
    <t>Speed&lt;=25,47607421875 AND Distance&lt;=632,602783203125 AND GEBR&lt;=0,715087890625 AND Speed&gt;24,964111328125 AND Speed&lt;=25,82080078125 AND Distance&lt;=660,4921875 AND Distance&gt;579,99755859375 AND Distance&gt;500,308837890625 AND Distance&gt;341,0556640625</t>
  </si>
  <si>
    <t>Speed&gt;25,47607421875 AND Distance&lt;=632,602783203125 AND GEBR&lt;=0,715087890625 AND Speed&gt;24,964111328125 AND Speed&lt;=25,82080078125 AND Distance&lt;=660,4921875 AND Distance&gt;579,99755859375 AND Distance&gt;500,308837890625 AND Distance&gt;341,0556640625</t>
  </si>
  <si>
    <t>Distance&lt;=335,669921875 AND Speed&gt;22,592529296875 AND GEBR&gt;1,046142578125 AND GEBR&lt;=1,27880859375 AND Speed&gt;20,85498046875 AND Speed&gt;17,291015625 AND Distance&gt;211,703369140625 AND Speed&gt;12,778564453125 AND Distance&lt;=341,0556640625</t>
  </si>
  <si>
    <t>Distance&gt;335,669921875 AND Speed&gt;22,592529296875 AND GEBR&gt;1,046142578125 AND GEBR&lt;=1,27880859375 AND Speed&gt;20,85498046875 AND Speed&gt;17,291015625 AND Distance&gt;211,703369140625 AND Speed&gt;12,778564453125 AND Distance&lt;=341,0556640625</t>
  </si>
  <si>
    <t>Distance&lt;=374,959716796875 AND Speed&lt;=20,181396484375 AND Distance&lt;=414,430419921875 AND Distance&lt;=450,198486328125 AND GEBR&lt;=0,715087890625 AND Speed&gt;19,8076171875 AND Speed&lt;=21,949951171875 AND Distance&lt;=500,308837890625 AND Distance&gt;341,0556640625</t>
  </si>
  <si>
    <t>Distance&gt;374,959716796875 AND Speed&lt;=20,181396484375 AND Distance&lt;=414,430419921875 AND Distance&lt;=450,198486328125 AND GEBR&lt;=0,715087890625 AND Speed&gt;19,8076171875 AND Speed&lt;=21,949951171875 AND Distance&lt;=500,308837890625 AND Distance&gt;341,0556640625</t>
  </si>
  <si>
    <t>Distance&lt;=130,286376953125 AND Speed&lt;=13,63427734375 AND GEBR&gt;1,046142578125 AND Distance&gt;122,067626953125 AND Distance&lt;=150,097412109375 AND Speed&lt;=15,086181640625 AND Distance&lt;=211,703369140625 AND Speed&gt;12,778564453125 AND Distance&lt;=341,0556640625</t>
  </si>
  <si>
    <t>Distance&gt;130,286376953125 AND Speed&lt;=13,63427734375 AND GEBR&gt;1,046142578125 AND Distance&gt;122,067626953125 AND Distance&lt;=150,097412109375 AND Speed&lt;=15,086181640625 AND Distance&lt;=211,703369140625 AND Speed&gt;12,778564453125 AND Distance&lt;=341,0556640625</t>
  </si>
  <si>
    <t>Speed&lt;=17,3759765625 AND Distance&lt;=262,226318359375 AND Distance&lt;=319,557373046875 AND GEBR&lt;=1,046142578125 AND Speed&lt;=20,85498046875 AND Speed&gt;17,291015625 AND Distance&gt;211,703369140625 AND Speed&gt;12,778564453125 AND Distance&lt;=341,0556640625</t>
  </si>
  <si>
    <t>Speed&gt;17,3759765625 AND Distance&lt;=262,226318359375 AND Distance&lt;=319,557373046875 AND GEBR&lt;=1,046142578125 AND Speed&lt;=20,85498046875 AND Speed&gt;17,291015625 AND Distance&gt;211,703369140625 AND Speed&gt;12,778564453125 AND Distance&lt;=341,0556640625</t>
  </si>
  <si>
    <t>GEBR&lt;=1,046142578125 AND Speed&lt;=3,188232421875 AND Distance&gt;19,50341796875 AND Speed&gt;2,05126953125 AND Distance&lt;=29,61279296875 AND Speed&lt;=5,92333984375 AND Distance&lt;=87,981201171875 AND Speed&lt;=12,778564453125 AND Distance&lt;=341,0556640625</t>
  </si>
  <si>
    <t>GEBR&gt;1,046142578125 AND Speed&lt;=3,188232421875 AND Distance&gt;19,50341796875 AND Speed&gt;2,05126953125 AND Distance&lt;=29,61279296875 AND Speed&lt;=5,92333984375 AND Distance&lt;=87,981201171875 AND Speed&lt;=12,778564453125 AND Distance&lt;=341,0556640625</t>
  </si>
  <si>
    <t>Speed&lt;=27,83251953125 AND Speed&gt;27,092041015625 AND GEBR&lt;=1,046142578125 AND Distance&lt;=512,269775390625 AND GEBR&gt;0,85498046875 AND Speed&gt;24,882080078125 AND Distance&lt;=579,99755859375 AND Distance&gt;500,308837890625 AND Distance&gt;341,0556640625</t>
  </si>
  <si>
    <t>Speed&gt;27,83251953125 AND Speed&gt;27,092041015625 AND GEBR&lt;=1,046142578125 AND Distance&lt;=512,269775390625 AND GEBR&gt;0,85498046875 AND Speed&gt;24,882080078125 AND Distance&lt;=579,99755859375 AND Distance&gt;500,308837890625 AND Distance&gt;341,0556640625</t>
  </si>
  <si>
    <t>Speed&lt;=12,40087890625 AND GEBR&lt;=0,715087890625 AND Distance&lt;=179,591064453125 AND Distance&gt;148,642578125 AND Speed&gt;12,110107421875 AND Distance&gt;121,75244140625 AND Distance&gt;87,981201171875 AND Speed&lt;=12,778564453125 AND Distance&lt;=341,0556640625</t>
  </si>
  <si>
    <t>Speed&gt;12,40087890625 AND GEBR&lt;=0,715087890625 AND Distance&lt;=179,591064453125 AND Distance&gt;148,642578125 AND Speed&gt;12,110107421875 AND Distance&gt;121,75244140625 AND Distance&gt;87,981201171875 AND Speed&lt;=12,778564453125 AND Distance&lt;=341,0556640625</t>
  </si>
  <si>
    <t>Speed&lt;=12,400634765625 AND Distance&gt;100,03564453125 AND Speed&gt;11,19091796875 AND GEBR&gt;1,046142578125 AND Speed&gt;10,133544921875 AND Distance&lt;=121,75244140625 AND Distance&gt;87,981201171875 AND Speed&lt;=12,778564453125 AND Distance&lt;=341,0556640625</t>
  </si>
  <si>
    <t>Speed&gt;12,400634765625 AND Distance&gt;100,03564453125 AND Speed&gt;11,19091796875 AND GEBR&gt;1,046142578125 AND Speed&gt;10,133544921875 AND Distance&lt;=121,75244140625 AND Distance&gt;87,981201171875 AND Speed&lt;=12,778564453125 AND Distance&lt;=341,0556640625</t>
  </si>
  <si>
    <t>Speed&lt;=24,577392578125 AND Speed&lt;=24,66015625 AND GEBR&lt;=0,85498046875 AND Distance&gt;470,268798828125 AND Speed&gt;24,289794921875 AND GEBR&lt;=1,046142578125 AND Speed&gt;21,949951171875 AND Distance&lt;=500,308837890625 AND Distance&gt;341,0556640625</t>
  </si>
  <si>
    <t>Speed&gt;24,577392578125 AND Speed&lt;=24,66015625 AND GEBR&lt;=0,85498046875 AND Distance&gt;470,268798828125 AND Speed&gt;24,289794921875 AND GEBR&lt;=1,046142578125 AND Speed&gt;21,949951171875 AND Distance&lt;=500,308837890625 AND Distance&gt;341,0556640625</t>
  </si>
  <si>
    <t>Speed&lt;=24,787353515625 AND Speed&lt;=25,084716796875 AND Distance&lt;=381,99072265625 AND Distance&gt;349,830810546875 AND Speed&lt;=26,012939453125 AND GEBR&gt;1,046142578125 AND Speed&gt;21,949951171875 AND Distance&lt;=500,308837890625 AND Distance&gt;341,0556640625</t>
  </si>
  <si>
    <t>Speed&gt;24,787353515625 AND Speed&lt;=25,084716796875 AND Distance&lt;=381,99072265625 AND Distance&gt;349,830810546875 AND Speed&lt;=26,012939453125 AND GEBR&gt;1,046142578125 AND Speed&gt;21,949951171875 AND Distance&lt;=500,308837890625 AND Distance&gt;341,0556640625</t>
  </si>
  <si>
    <t>Speed&lt;=27,288818359375 AND Distance&gt;680,70166015625 AND GEBR&lt;=0,715087890625 AND Speed&gt;26,726806640625 AND Distance&lt;=705 AND Distance&gt;660,4921875 AND Distance&gt;579,99755859375 AND Distance&gt;500,308837890625 AND Distance&gt;341,0556640625</t>
  </si>
  <si>
    <t>Speed&gt;27,288818359375 AND Distance&gt;680,70166015625 AND GEBR&lt;=0,715087890625 AND Speed&gt;26,726806640625 AND Distance&lt;=705 AND Distance&gt;660,4921875 AND Distance&gt;579,99755859375 AND Distance&gt;500,308837890625 AND Distance&gt;341,0556640625</t>
  </si>
  <si>
    <t>Distance&lt;=671,141845703125 AND Distance&lt;=680,70166015625 AND GEBR&lt;=0,715087890625 AND Speed&gt;26,726806640625 AND Distance&lt;=705 AND Distance&gt;660,4921875 AND Distance&gt;579,99755859375 AND Distance&gt;500,308837890625 AND Distance&gt;341,0556640625</t>
  </si>
  <si>
    <t>Distance&gt;671,141845703125 AND Distance&lt;=680,70166015625 AND GEBR&lt;=0,715087890625 AND Speed&gt;26,726806640625 AND Distance&lt;=705 AND Distance&gt;660,4921875 AND Distance&gt;579,99755859375 AND Distance&gt;500,308837890625 AND Distance&gt;341,0556640625</t>
  </si>
  <si>
    <t>Speed&lt;=27,56396484375 AND Distance&lt;=578,9970703125 AND Speed&gt;25,9140625 AND GEBR&gt;0,715087890625 AND GEBR&lt;=0,85498046875 AND Speed&gt;24,882080078125 AND Distance&lt;=579,99755859375 AND Distance&gt;500,308837890625 AND Distance&gt;341,0556640625</t>
  </si>
  <si>
    <t>Speed&gt;27,56396484375 AND Distance&lt;=578,9970703125 AND Speed&gt;25,9140625 AND GEBR&gt;0,715087890625 AND GEBR&lt;=0,85498046875 AND Speed&gt;24,882080078125 AND Distance&lt;=579,99755859375 AND Distance&gt;500,308837890625 AND Distance&gt;341,0556640625</t>
  </si>
  <si>
    <t>Speed&lt;=25,817626953125 AND Distance&gt;439,797607421875 AND GEBR&gt;0,85498046875 AND Distance&lt;=470,268798828125 AND Speed&gt;24,289794921875 AND GEBR&lt;=1,046142578125 AND Speed&gt;21,949951171875 AND Distance&lt;=500,308837890625 AND Distance&gt;341,0556640625</t>
  </si>
  <si>
    <t>Speed&gt;25,817626953125 AND Distance&gt;439,797607421875 AND GEBR&gt;0,85498046875 AND Distance&lt;=470,268798828125 AND Speed&gt;24,289794921875 AND GEBR&lt;=1,046142578125 AND Speed&gt;21,949951171875 AND Distance&lt;=500,308837890625 AND Distance&gt;341,0556640625</t>
  </si>
  <si>
    <t>GEBR&lt;=0,85498046875 AND Distance&gt;49,829345703125 AND Speed&lt;=7,7939453125 AND Speed&gt;6,729736328125 AND Distance&lt;=62,364990234375 AND Speed&gt;5,92333984375 AND Distance&lt;=87,981201171875 AND Speed&lt;=12,778564453125 AND Distance&lt;=341,0556640625</t>
  </si>
  <si>
    <t>GEBR&gt;0,85498046875 AND Distance&gt;49,829345703125 AND Speed&lt;=7,7939453125 AND Speed&gt;6,729736328125 AND Distance&lt;=62,364990234375 AND Speed&gt;5,92333984375 AND Distance&lt;=87,981201171875 AND Speed&lt;=12,778564453125 AND Distance&lt;=341,0556640625</t>
  </si>
  <si>
    <t>GEBR&lt;=0,715087890625 AND Distance&gt;45,008056640625 AND Distance&gt;38,1865234375 AND Speed&gt;4,448974609375 AND Distance&gt;29,61279296875 AND Speed&lt;=5,92333984375 AND Distance&lt;=87,981201171875 AND Speed&lt;=12,778564453125 AND Distance&lt;=341,0556640625</t>
  </si>
  <si>
    <t>GEBR&gt;0,715087890625 AND Distance&gt;45,008056640625 AND Distance&gt;38,1865234375 AND Speed&gt;4,448974609375 AND Distance&gt;29,61279296875 AND Speed&lt;=5,92333984375 AND Distance&lt;=87,981201171875 AND Speed&lt;=12,778564453125 AND Distance&lt;=341,0556640625</t>
  </si>
  <si>
    <t>Speed&lt;=24,802978515625 AND Distance&lt;=439,797607421875 AND GEBR&gt;0,85498046875 AND Distance&lt;=470,268798828125 AND Speed&gt;24,289794921875 AND GEBR&lt;=1,046142578125 AND Speed&gt;21,949951171875 AND Distance&lt;=500,308837890625 AND Distance&gt;341,0556640625</t>
  </si>
  <si>
    <t>Speed&gt;24,802978515625 AND Distance&lt;=439,797607421875 AND GEBR&gt;0,85498046875 AND Distance&lt;=470,268798828125 AND Speed&gt;24,289794921875 AND GEBR&lt;=1,046142578125 AND Speed&gt;21,949951171875 AND Distance&lt;=500,308837890625 AND Distance&gt;341,0556640625</t>
  </si>
  <si>
    <t>GEBR&lt;=1,046142578125 AND Speed&lt;=16,519775390625 AND Speed&gt;15,46533203125 AND Distance&gt;169,003662109375 AND Distance&lt;=180,447265625 AND Speed&gt;15,086181640625 AND Distance&lt;=211,703369140625 AND Speed&gt;12,778564453125 AND Distance&lt;=341,0556640625</t>
  </si>
  <si>
    <t>GEBR&gt;1,046142578125 AND Speed&lt;=16,519775390625 AND Speed&gt;15,46533203125 AND Distance&gt;169,003662109375 AND Distance&lt;=180,447265625 AND Speed&gt;15,086181640625 AND Distance&lt;=211,703369140625 AND Speed&gt;12,778564453125 AND Distance&lt;=341,0556640625</t>
  </si>
  <si>
    <t>Speed&lt;=11,315185546875 AND Distance&gt;117,87060546875 AND Speed&gt;10,48193359375 AND GEBR&lt;=1,046142578125 AND Speed&gt;10,133544921875 AND Distance&lt;=121,75244140625 AND Distance&gt;87,981201171875 AND Speed&lt;=12,778564453125 AND Distance&lt;=341,0556640625</t>
  </si>
  <si>
    <t>Speed&gt;11,315185546875 AND Distance&gt;117,87060546875 AND Speed&gt;10,48193359375 AND GEBR&lt;=1,046142578125 AND Speed&gt;10,133544921875 AND Distance&lt;=121,75244140625 AND Distance&gt;87,981201171875 AND Speed&lt;=12,778564453125 AND Distance&lt;=341,0556640625</t>
  </si>
  <si>
    <t>Distance&lt;=168,5498046875 AND Distance&lt;=177,44775390625 AND Distance&lt;=178,633056640625 AND GEBR&lt;=1,046142578125 AND Distance&gt;150,097412109375 AND Speed&lt;=15,086181640625 AND Distance&lt;=211,703369140625 AND Speed&gt;12,778564453125 AND Distance&lt;=341,0556640625</t>
  </si>
  <si>
    <t>Distance&gt;168,5498046875 AND Distance&lt;=177,44775390625 AND Distance&lt;=178,633056640625 AND GEBR&lt;=1,046142578125 AND Distance&gt;150,097412109375 AND Speed&lt;=15,086181640625 AND Distance&lt;=211,703369140625 AND Speed&gt;12,778564453125 AND Distance&lt;=341,0556640625</t>
  </si>
  <si>
    <t>Speed&lt;=16,184814453125 AND Speed&lt;=16,2412109375 AND GEBR&lt;=1,046142578125 AND Speed&lt;=18,55517578125 AND Distance&gt;180,447265625 AND Speed&gt;15,086181640625 AND Distance&lt;=211,703369140625 AND Speed&gt;12,778564453125 AND Distance&lt;=341,0556640625</t>
  </si>
  <si>
    <t>Speed&gt;16,184814453125 AND Speed&lt;=16,2412109375 AND GEBR&lt;=1,046142578125 AND Speed&lt;=18,55517578125 AND Distance&gt;180,447265625 AND Speed&gt;15,086181640625 AND Distance&lt;=211,703369140625 AND Speed&gt;12,778564453125 AND Distance&lt;=341,0556640625</t>
  </si>
  <si>
    <t>Speed&lt;=18,836181640625 AND Distance&lt;=242,153564453125 AND GEBR&gt;1,046142578125 AND Speed&lt;=20,85498046875 AND Speed&gt;17,291015625 AND Distance&gt;211,703369140625 AND Speed&gt;12,778564453125 AND Distance&lt;=341,0556640625</t>
  </si>
  <si>
    <t>Speed&lt;=1,72412109375 AND Distance&gt;5,211181640625 AND Speed&lt;=2,05126953125 AND Distance&lt;=29,61279296875 AND Speed&lt;=5,92333984375 AND Distance&lt;=87,981201171875 AND Speed&lt;=12,778564453125 AND Distance&lt;=341,0556640625</t>
  </si>
  <si>
    <t>Speed&lt;=14,06494140625 AND Distance&lt;=239,73828125 AND Speed&lt;=16,096435546875 AND GEBR&lt;=0,715087890625 AND Speed&lt;=17,291015625 AND Distance&gt;211,703369140625 AND Speed&gt;12,778564453125 AND Distance&lt;=341,0556640625</t>
  </si>
  <si>
    <t>GEBR&gt;1,046142578125 AND Speed&gt;15,9658203125 AND Distance&lt;=238,61767578125 AND GEBR&gt;0,715087890625 AND Speed&lt;=17,291015625 AND Distance&gt;211,703369140625 AND Speed&gt;12,778564453125 AND Distance&lt;=341,0556640625</t>
  </si>
  <si>
    <t>Speed&lt;=25,720703125 AND GEBR&gt;0,85498046875 AND Distance&gt;470,268798828125 AND Speed&gt;24,289794921875 AND GEBR&lt;=1,046142578125 AND Speed&gt;21,949951171875 AND Distance&lt;=500,308837890625 AND Distance&gt;341,0556640625</t>
  </si>
  <si>
    <t>Speed&gt;6,4287109375 AND Distance&gt;45,30810546875 AND Speed&lt;=6,729736328125 AND Distance&lt;=62,364990234375 AND Speed&gt;5,92333984375 AND Distance&lt;=87,981201171875 AND Speed&lt;=12,778564453125 AND Distance&lt;=341,0556640625</t>
  </si>
  <si>
    <t>Speed&lt;=9,7939453125 AND GEBR&gt;1,27880859375 AND Speed&gt;8,373779296875 AND Distance&gt;62,364990234375 AND Speed&gt;5,92333984375 AND Distance&lt;=87,981201171875 AND Speed&lt;=12,778564453125 AND Distance&lt;=341,0556640625</t>
  </si>
  <si>
    <t>GEBR&lt;=0,85498046875 AND Speed&gt;7,90380859375 AND Speed&lt;=8,373779296875 AND Distance&gt;62,364990234375 AND Speed&gt;5,92333984375 AND Distance&lt;=87,981201171875 AND Speed&lt;=12,778564453125 AND Distance&lt;=341,0556640625</t>
  </si>
  <si>
    <t>GEBR&gt;0,85498046875 AND Speed&gt;7,90380859375 AND Speed&lt;=8,373779296875 AND Distance&gt;62,364990234375 AND Speed&gt;5,92333984375 AND Distance&lt;=87,981201171875 AND Speed&lt;=12,778564453125 AND Distance&lt;=341,0556640625</t>
  </si>
  <si>
    <t>GEBR&gt;0,715087890625 AND Distance&lt;=179,591064453125 AND Distance&gt;148,642578125 AND Speed&gt;12,110107421875 AND Distance&gt;121,75244140625 AND Distance&gt;87,981201171875 AND Speed&lt;=12,778564453125 AND Distance&lt;=341,0556640625</t>
  </si>
  <si>
    <t>Distance&lt;=100,03564453125 AND Speed&gt;11,19091796875 AND GEBR&gt;1,046142578125 AND Speed&gt;10,133544921875 AND Distance&lt;=121,75244140625 AND Distance&gt;87,981201171875 AND Speed&lt;=12,778564453125 AND Distance&lt;=341,0556640625</t>
  </si>
  <si>
    <t>Distance&lt;=90,49169921875 AND GEBR&gt;0,715087890625 AND Speed&gt;9,30224609375 AND Speed&lt;=10,133544921875 AND Distance&lt;=121,75244140625 AND Distance&gt;87,981201171875 AND Speed&lt;=12,778564453125 AND Distance&lt;=341,0556640625</t>
  </si>
  <si>
    <t>Distance&gt;90,49169921875 AND GEBR&gt;0,715087890625 AND Speed&gt;9,30224609375 AND Speed&lt;=10,133544921875 AND Distance&lt;=121,75244140625 AND Distance&gt;87,981201171875 AND Speed&lt;=12,778564453125 AND Distance&lt;=341,0556640625</t>
  </si>
  <si>
    <t>Speed&lt;=20,815185546875 AND Distance&gt;414,430419921875 AND Distance&lt;=450,198486328125 AND GEBR&lt;=0,715087890625 AND Speed&gt;19,8076171875 AND Speed&lt;=21,949951171875 AND Distance&lt;=500,308837890625 AND Distance&gt;341,0556640625</t>
  </si>
  <si>
    <t>Speed&gt;20,815185546875 AND Distance&gt;414,430419921875 AND Distance&lt;=450,198486328125 AND GEBR&lt;=0,715087890625 AND Speed&gt;19,8076171875 AND Speed&lt;=21,949951171875 AND Distance&lt;=500,308837890625 AND Distance&gt;341,0556640625</t>
  </si>
  <si>
    <t>Distance&lt;=544,455322265625 AND Speed&lt;=25,9140625 AND GEBR&gt;0,715087890625 AND GEBR&lt;=0,85498046875 AND Speed&gt;24,882080078125 AND Distance&lt;=579,99755859375 AND Distance&gt;500,308837890625 AND Distance&gt;341,0556640625</t>
  </si>
  <si>
    <t>Distance&gt;544,455322265625 AND Speed&lt;=25,9140625 AND GEBR&gt;0,715087890625 AND GEBR&lt;=0,85498046875 AND Speed&gt;24,882080078125 AND Distance&lt;=579,99755859375 AND Distance&gt;500,308837890625 AND Distance&gt;341,0556640625</t>
  </si>
  <si>
    <t>Speed&lt;=17,062744140625 AND GEBR&gt;1,046142578125 AND Speed&lt;=18,55517578125 AND Distance&gt;180,447265625 AND Speed&gt;15,086181640625 AND Distance&lt;=211,703369140625 AND Speed&gt;12,778564453125 AND Distance&lt;=341,0556640625</t>
  </si>
  <si>
    <t>Speed&gt;21,218017578125 AND Distance&lt;=381,86962890625 AND GEBR&lt;=0,85498046875 AND GEBR&gt;0,715087890625 AND Speed&gt;19,8076171875 AND Speed&lt;=21,949951171875 AND Distance&lt;=500,308837890625 AND Distance&gt;341,0556640625</t>
  </si>
  <si>
    <t>Distance&lt;=110,898681640625 AND Speed&lt;=10,48193359375 AND GEBR&lt;=1,046142578125 AND Speed&gt;10,133544921875 AND Distance&lt;=121,75244140625 AND Distance&gt;87,981201171875 AND Speed&lt;=12,778564453125 AND Distance&lt;=341,0556640625</t>
  </si>
  <si>
    <t>Distance&gt;110,898681640625 AND Speed&lt;=10,48193359375 AND GEBR&lt;=1,046142578125 AND Speed&gt;10,133544921875 AND Distance&lt;=121,75244140625 AND Distance&gt;87,981201171875 AND Speed&lt;=12,778564453125 AND Distance&lt;=341,0556640625</t>
  </si>
  <si>
    <t>Distance&gt;419,074462890625 AND GEBR&lt;=1,27880859375 AND Distance&lt;=427,474609375 AND Speed&gt;26,012939453125 AND GEBR&gt;1,046142578125 AND Speed&gt;21,949951171875 AND Distance&lt;=500,308837890625 AND Distance&gt;341,0556640625</t>
  </si>
  <si>
    <t>Distance&gt;405,78271484375 AND Distance&gt;381,86962890625 AND GEBR&lt;=0,85498046875 AND GEBR&gt;0,715087890625 AND Speed&gt;19,8076171875 AND Speed&lt;=21,949951171875 AND Distance&lt;=500,308837890625 AND Distance&gt;341,0556640625</t>
  </si>
  <si>
    <t>Distance&gt;261,60888671875 AND Distance&gt;242,153564453125 AND GEBR&gt;1,046142578125 AND Speed&lt;=20,85498046875 AND Speed&gt;17,291015625 AND Distance&gt;211,703369140625 AND Speed&gt;12,778564453125 AND Distance&lt;=341,0556640625</t>
  </si>
  <si>
    <t>GEBR&lt;=1,046142578125 AND Distance&lt;=38,1865234375 AND Speed&gt;4,448974609375 AND Distance&gt;29,61279296875 AND Speed&lt;=5,92333984375 AND Distance&lt;=87,981201171875 AND Speed&lt;=12,778564453125 AND Distance&lt;=341,0556640625</t>
  </si>
  <si>
    <t>GEBR&gt;1,046142578125 AND Distance&lt;=38,1865234375 AND Speed&gt;4,448974609375 AND Distance&gt;29,61279296875 AND Speed&lt;=5,92333984375 AND Distance&lt;=87,981201171875 AND Speed&lt;=12,778564453125 AND Distance&lt;=341,0556640625</t>
  </si>
  <si>
    <t>Distance&gt;605,270263671875 AND GEBR&lt;=0,85498046875 AND GEBR&gt;0,715087890625 AND Speed&gt;25,82080078125 AND Distance&lt;=660,4921875 AND Distance&gt;579,99755859375 AND Distance&gt;500,308837890625 AND Distance&gt;341,0556640625</t>
  </si>
  <si>
    <t>GEBR&lt;=0,715087890625 AND Speed&gt;11,22900390625 AND Distance&lt;=139,6171875 AND Speed&lt;=12,110107421875 AND Distance&gt;121,75244140625 AND Distance&gt;87,981201171875 AND Speed&lt;=12,778564453125 AND Distance&lt;=341,0556640625</t>
  </si>
  <si>
    <t>Speed&gt;9,058837890625 AND GEBR&lt;=1,27880859375 AND Speed&gt;8,373779296875 AND Distance&gt;62,364990234375 AND Speed&gt;5,92333984375 AND Distance&lt;=87,981201171875 AND Speed&lt;=12,778564453125 AND Distance&lt;=341,0556640625</t>
  </si>
  <si>
    <t>GEBR&lt;=1,046142578125 AND GEBR&gt;0,85498046875 AND Distance&lt;=148,642578125 AND Speed&gt;12,110107421875 AND Distance&gt;121,75244140625 AND Distance&gt;87,981201171875 AND Speed&lt;=12,778564453125 AND Distance&lt;=341,0556640625</t>
  </si>
  <si>
    <t>GEBR&gt;1,046142578125 AND GEBR&gt;0,85498046875 AND Distance&lt;=148,642578125 AND Speed&gt;12,110107421875 AND Distance&gt;121,75244140625 AND Distance&gt;87,981201171875 AND Speed&lt;=12,778564453125 AND Distance&lt;=341,0556640625</t>
  </si>
  <si>
    <t>Speed&gt;23,01025390625 AND Distance&lt;=451,504638671875 AND GEBR&lt;=0,85498046875 AND Speed&lt;=24,289794921875 AND GEBR&lt;=1,046142578125 AND Speed&gt;21,949951171875 AND Distance&lt;=500,308837890625 AND Distance&gt;341,0556640625</t>
  </si>
  <si>
    <t>Speed&lt;=24,16845703125 AND Distance&gt;544,5888671875 AND GEBR&lt;=0,715087890625 AND Speed&gt;23,613037109375 AND Speed&lt;=24,882080078125 AND Distance&lt;=579,99755859375 AND Distance&gt;500,308837890625 AND Distance&gt;341,0556640625</t>
  </si>
  <si>
    <t>Speed&gt;24,16845703125 AND Distance&gt;544,5888671875 AND GEBR&lt;=0,715087890625 AND Speed&gt;23,613037109375 AND Speed&lt;=24,882080078125 AND Distance&lt;=579,99755859375 AND Distance&gt;500,308837890625 AND Distance&gt;341,0556640625</t>
  </si>
  <si>
    <t>Speed&lt;=10,6767578125 AND Speed&lt;=11,22900390625 AND Distance&lt;=139,6171875 AND Speed&lt;=12,110107421875 AND Distance&gt;121,75244140625 AND Distance&gt;87,981201171875 AND Speed&lt;=12,778564453125 AND Distance&lt;=341,0556640625</t>
  </si>
  <si>
    <t>Speed&lt;=27,092041015625 AND GEBR&lt;=1,046142578125 AND Distance&lt;=512,269775390625 AND GEBR&gt;0,85498046875 AND Speed&gt;24,882080078125 AND Distance&lt;=579,99755859375 AND Distance&gt;500,308837890625 AND Distance&gt;341,0556640625</t>
  </si>
  <si>
    <t>Speed&gt;27,549560546875 AND Distance&gt;621,64013671875 AND GEBR&lt;=0,715087890625 AND Speed&gt;25,82080078125 AND Distance&lt;=660,4921875 AND Distance&gt;579,99755859375 AND Distance&gt;500,308837890625 AND Distance&gt;341,0556640625</t>
  </si>
  <si>
    <t>GEBR&gt;0,715087890625 AND Speed&gt;8,16943359375 AND Speed&lt;=9,30224609375 AND Speed&lt;=10,133544921875 AND Distance&lt;=121,75244140625 AND Distance&gt;87,981201171875 AND Speed&lt;=12,778564453125 AND Distance&lt;=341,0556640625</t>
  </si>
  <si>
    <t>Distance&gt;632,602783203125 AND GEBR&lt;=0,715087890625 AND Speed&gt;24,964111328125 AND Speed&lt;=25,82080078125 AND Distance&lt;=660,4921875 AND Distance&gt;579,99755859375 AND Distance&gt;500,308837890625 AND Distance&gt;341,0556640625</t>
  </si>
  <si>
    <t>Distance&gt;69,38134765625 AND Speed&lt;=7,90380859375 AND Speed&lt;=8,373779296875 AND Distance&gt;62,364990234375 AND Speed&gt;5,92333984375 AND Distance&lt;=87,981201171875 AND Speed&lt;=12,778564453125 AND Distance&lt;=341,0556640625</t>
  </si>
  <si>
    <t>Speed&gt;20,181396484375 AND Distance&lt;=414,430419921875 AND Distance&lt;=450,198486328125 AND GEBR&lt;=0,715087890625 AND Speed&gt;19,8076171875 AND Speed&lt;=21,949951171875 AND Distance&lt;=500,308837890625 AND Distance&gt;341,0556640625</t>
  </si>
  <si>
    <t>Distance&lt;=340,924072265625 AND GEBR&lt;=1,046142578125 AND GEBR&lt;=1,27880859375 AND Speed&gt;20,85498046875 AND Speed&gt;17,291015625 AND Distance&gt;211,703369140625 AND Speed&gt;12,778564453125 AND Distance&lt;=341,0556640625</t>
  </si>
  <si>
    <t>Distance&gt;340,924072265625 AND GEBR&lt;=1,046142578125 AND GEBR&lt;=1,27880859375 AND Speed&gt;20,85498046875 AND Speed&gt;17,291015625 AND Distance&gt;211,703369140625 AND Speed&gt;12,778564453125 AND Distance&lt;=341,0556640625</t>
  </si>
  <si>
    <t>Distance&gt;578,9970703125 AND Speed&gt;25,9140625 AND GEBR&gt;0,715087890625 AND GEBR&lt;=0,85498046875 AND Speed&gt;24,882080078125 AND Distance&lt;=579,99755859375 AND Distance&gt;500,308837890625 AND Distance&gt;341,0556640625</t>
  </si>
  <si>
    <t>Distance&lt;=39,70166015625 AND Distance&lt;=45,30810546875 AND Speed&lt;=6,729736328125 AND Distance&lt;=62,364990234375 AND Speed&gt;5,92333984375 AND Distance&lt;=87,981201171875 AND Speed&lt;=12,778564453125 AND Distance&lt;=341,0556640625</t>
  </si>
  <si>
    <t>Distance&gt;39,70166015625 AND Distance&lt;=45,30810546875 AND Speed&lt;=6,729736328125 AND Distance&lt;=62,364990234375 AND Speed&gt;5,92333984375 AND Distance&lt;=87,981201171875 AND Speed&lt;=12,778564453125 AND Distance&lt;=341,0556640625</t>
  </si>
  <si>
    <t>Speed&lt;=16,85400390625 AND Distance&gt;284,78076171875 AND Speed&gt;16,096435546875 AND GEBR&lt;=0,715087890625 AND Speed&lt;=17,291015625 AND Distance&gt;211,703369140625 AND Speed&gt;12,778564453125 AND Distance&lt;=341,0556640625</t>
  </si>
  <si>
    <t>Speed&gt;16,85400390625 AND Distance&gt;284,78076171875 AND Speed&gt;16,096435546875 AND GEBR&lt;=0,715087890625 AND Speed&lt;=17,291015625 AND Distance&gt;211,703369140625 AND Speed&gt;12,778564453125 AND Distance&lt;=341,0556640625</t>
  </si>
  <si>
    <t>Distance&gt;177,44775390625 AND Distance&lt;=178,633056640625 AND GEBR&lt;=1,046142578125 AND Distance&gt;150,097412109375 AND Speed&lt;=15,086181640625 AND Distance&lt;=211,703369140625 AND Speed&gt;12,778564453125 AND Distance&lt;=341,0556640625</t>
  </si>
  <si>
    <t>Speed&lt;=10,952880859375 AND Speed&lt;=11,19091796875 AND GEBR&gt;1,046142578125 AND Speed&gt;10,133544921875 AND Distance&lt;=121,75244140625 AND Distance&gt;87,981201171875 AND Speed&lt;=12,778564453125 AND Distance&lt;=341,0556640625</t>
  </si>
  <si>
    <t>Speed&gt;10,952880859375 AND Speed&lt;=11,19091796875 AND GEBR&gt;1,046142578125 AND Speed&gt;10,133544921875 AND Distance&lt;=121,75244140625 AND Distance&gt;87,981201171875 AND Speed&lt;=12,778564453125 AND Distance&lt;=341,0556640625</t>
  </si>
  <si>
    <t>Speed&lt;=15,950439453125 AND Distance&gt;239,73828125 AND Speed&lt;=16,096435546875 AND GEBR&lt;=0,715087890625 AND Speed&lt;=17,291015625 AND Distance&gt;211,703369140625 AND Speed&gt;12,778564453125 AND Distance&lt;=341,0556640625</t>
  </si>
  <si>
    <t>Speed&gt;15,950439453125 AND Distance&gt;239,73828125 AND Speed&lt;=16,096435546875 AND GEBR&lt;=0,715087890625 AND Speed&lt;=17,291015625 AND Distance&gt;211,703369140625 AND Speed&gt;12,778564453125 AND Distance&lt;=341,0556640625</t>
  </si>
  <si>
    <t>Speed&gt;24,66015625 AND GEBR&lt;=0,85498046875 AND Distance&gt;470,268798828125 AND Speed&gt;24,289794921875 AND GEBR&lt;=1,046142578125 AND Speed&gt;21,949951171875 AND Distance&lt;=500,308837890625 AND Distance&gt;341,0556640625</t>
  </si>
  <si>
    <t>Speed&lt;=16,333740234375 AND Distance&lt;=250,168701171875 AND Distance&gt;238,61767578125 AND GEBR&gt;0,715087890625 AND Speed&lt;=17,291015625 AND Distance&gt;211,703369140625 AND Speed&gt;12,778564453125 AND Distance&lt;=341,0556640625</t>
  </si>
  <si>
    <t>Speed&gt;16,333740234375 AND Distance&lt;=250,168701171875 AND Distance&gt;238,61767578125 AND GEBR&gt;0,715087890625 AND Speed&lt;=17,291015625 AND Distance&gt;211,703369140625 AND Speed&gt;12,778564453125 AND Distance&lt;=341,0556640625</t>
  </si>
  <si>
    <t>Distance&lt;=120,72216796875 AND Distance&gt;120,16064453125 AND Distance&lt;=122,067626953125 AND Distance&lt;=150,097412109375 AND Speed&lt;=15,086181640625 AND Distance&lt;=211,703369140625 AND Speed&gt;12,778564453125 AND Distance&lt;=341,0556640625</t>
  </si>
  <si>
    <t>Distance&gt;120,72216796875 AND Distance&gt;120,16064453125 AND Distance&lt;=122,067626953125 AND Distance&lt;=150,097412109375 AND Speed&lt;=15,086181640625 AND Distance&lt;=211,703369140625 AND Speed&gt;12,778564453125 AND Distance&lt;=341,0556640625</t>
  </si>
  <si>
    <t>Distance&lt;=49,829345703125 AND Speed&lt;=7,7939453125 AND Speed&gt;6,729736328125 AND Distance&lt;=62,364990234375 AND Speed&gt;5,92333984375 AND Distance&lt;=87,981201171875 AND Speed&lt;=12,778564453125 AND Distance&lt;=341,0556640625</t>
  </si>
  <si>
    <t>Speed&gt;16,519775390625 AND Speed&gt;15,46533203125 AND Distance&gt;169,003662109375 AND Distance&lt;=180,447265625 AND Speed&gt;15,086181640625 AND Distance&lt;=211,703369140625 AND Speed&gt;12,778564453125 AND Distance&lt;=341,0556640625</t>
  </si>
  <si>
    <t>Distance&lt;=117,87060546875 AND Speed&gt;10,48193359375 AND GEBR&lt;=1,046142578125 AND Speed&gt;10,133544921875 AND Distance&lt;=121,75244140625 AND Distance&gt;87,981201171875 AND Speed&lt;=12,778564453125 AND Distance&lt;=341,0556640625</t>
  </si>
  <si>
    <t>Speed&gt;16,2412109375 AND GEBR&lt;=1,046142578125 AND Speed&lt;=18,55517578125 AND Distance&gt;180,447265625 AND Speed&gt;15,086181640625 AND Distance&lt;=211,703369140625 AND Speed&gt;12,778564453125 AND Distance&lt;=341,0556640625</t>
  </si>
  <si>
    <t>Speed&lt;=11,68896484375 AND Speed&gt;11,665283203125 AND Distance&gt;139,6171875 AND Speed&lt;=12,110107421875 AND Distance&gt;121,75244140625 AND Distance&gt;87,981201171875 AND Speed&lt;=12,778564453125 AND Distance&lt;=341,0556640625</t>
  </si>
  <si>
    <t>Speed&gt;11,68896484375 AND Speed&gt;11,665283203125 AND Distance&gt;139,6171875 AND Speed&lt;=12,110107421875 AND Distance&gt;121,75244140625 AND Distance&gt;87,981201171875 AND Speed&lt;=12,778564453125 AND Distance&lt;=341,0556640625</t>
  </si>
  <si>
    <t>Distance&lt;=158,784912109375 AND Distance&gt;158,74169921875 AND Distance&lt;=169,003662109375 AND Distance&lt;=180,447265625 AND Speed&gt;15,086181640625 AND Distance&lt;=211,703369140625 AND Speed&gt;12,778564453125 AND Distance&lt;=341,0556640625</t>
  </si>
  <si>
    <t>Distance&gt;158,784912109375 AND Distance&gt;158,74169921875 AND Distance&lt;=169,003662109375 AND Distance&lt;=180,447265625 AND Speed&gt;15,086181640625 AND Distance&lt;=211,703369140625 AND Speed&gt;12,778564453125 AND Distance&lt;=341,0556640625</t>
  </si>
  <si>
    <t>Distance&gt;409,17431640625 AND GEBR&gt;0,85498046875 AND Speed&lt;=24,289794921875 AND GEBR&lt;=1,046142578125 AND Speed&gt;21,949951171875 AND Distance&lt;=500,308837890625 AND Distance&gt;341,0556640625</t>
  </si>
  <si>
    <t>Distance&lt;=5,211181640625 AND Speed&lt;=2,05126953125 AND Distance&lt;=29,61279296875 AND Speed&lt;=5,92333984375 AND Distance&lt;=87,981201171875 AND Speed&lt;=12,778564453125 AND Distance&lt;=341,0556640625</t>
  </si>
  <si>
    <t>Distance&lt;=284,78076171875 AND Speed&gt;16,096435546875 AND GEBR&lt;=0,715087890625 AND Speed&lt;=17,291015625 AND Distance&gt;211,703369140625 AND Speed&gt;12,778564453125 AND Distance&lt;=341,0556640625</t>
  </si>
  <si>
    <t>GEBR&lt;=0,85498046875 AND Distance&lt;=148,642578125 AND Speed&gt;12,110107421875 AND Distance&gt;121,75244140625 AND Distance&gt;87,981201171875 AND Speed&lt;=12,778564453125 AND Distance&lt;=341,0556640625</t>
  </si>
  <si>
    <t>GEBR&lt;=0,715087890625 AND Speed&gt;9,30224609375 AND Speed&lt;=10,133544921875 AND Distance&lt;=121,75244140625 AND Distance&gt;87,981201171875 AND Speed&lt;=12,778564453125 AND Distance&lt;=341,0556640625</t>
  </si>
  <si>
    <t>Speed&lt;=15,9658203125 AND Distance&lt;=238,61767578125 AND GEBR&gt;0,715087890625 AND Speed&lt;=17,291015625 AND Distance&gt;211,703369140625 AND Speed&gt;12,778564453125 AND Distance&lt;=341,0556640625</t>
  </si>
  <si>
    <t>GEBR&lt;=1,046142578125 AND Distance&gt;122,067626953125 AND Distance&lt;=150,097412109375 AND Speed&lt;=15,086181640625 AND Distance&lt;=211,703369140625 AND Speed&gt;12,778564453125 AND Distance&lt;=341,0556640625</t>
  </si>
  <si>
    <t>Distance&lt;=19,50341796875 AND Speed&gt;2,05126953125 AND Distance&lt;=29,61279296875 AND Speed&lt;=5,92333984375 AND Distance&lt;=87,981201171875 AND Speed&lt;=12,778564453125 AND Distance&lt;=341,0556640625</t>
  </si>
  <si>
    <t>Distance&gt;179,591064453125 AND Distance&gt;148,642578125 AND Speed&gt;12,110107421875 AND Distance&gt;121,75244140625 AND Distance&gt;87,981201171875 AND Speed&lt;=12,778564453125 AND Distance&lt;=341,0556640625</t>
  </si>
  <si>
    <t>Distance&gt;381,99072265625 AND Distance&gt;349,830810546875 AND Speed&lt;=26,012939453125 AND GEBR&gt;1,046142578125 AND Speed&gt;21,949951171875 AND Distance&lt;=500,308837890625 AND Distance&gt;341,0556640625</t>
  </si>
  <si>
    <t>Distance&lt;=544,5888671875 AND GEBR&lt;=0,715087890625 AND Speed&gt;23,613037109375 AND Speed&lt;=24,882080078125 AND Distance&lt;=579,99755859375 AND Distance&gt;500,308837890625 AND Distance&gt;341,0556640625</t>
  </si>
  <si>
    <t>GEBR&gt;0,85498046875 AND GEBR&gt;0,715087890625 AND Speed&gt;25,82080078125 AND Distance&lt;=660,4921875 AND Distance&gt;579,99755859375 AND Distance&gt;500,308837890625 AND Distance&gt;341,0556640625</t>
  </si>
  <si>
    <t>GEBR&gt;1,046142578125 AND Distance&lt;=512,269775390625 AND GEBR&gt;0,85498046875 AND Speed&gt;24,882080078125 AND Distance&lt;=579,99755859375 AND Distance&gt;500,308837890625 AND Distance&gt;341,0556640625</t>
  </si>
  <si>
    <t>Distance&lt;=621,64013671875 AND GEBR&lt;=0,715087890625 AND Speed&gt;25,82080078125 AND Distance&lt;=660,4921875 AND Distance&gt;579,99755859375 AND Distance&gt;500,308837890625 AND Distance&gt;341,0556640625</t>
  </si>
  <si>
    <t>Speed&lt;=8,16943359375 AND Speed&lt;=9,30224609375 AND Speed&lt;=10,133544921875 AND Distance&lt;=121,75244140625 AND Distance&gt;87,981201171875 AND Speed&lt;=12,778564453125 AND Distance&lt;=341,0556640625</t>
  </si>
  <si>
    <t>GEBR&gt;0,715087890625 AND Speed&gt;24,964111328125 AND Speed&lt;=25,82080078125 AND Distance&lt;=660,4921875 AND Distance&gt;579,99755859375 AND Distance&gt;500,308837890625 AND Distance&gt;341,0556640625</t>
  </si>
  <si>
    <t>Distance&lt;=431,7109375 AND Distance&gt;427,474609375 AND Speed&gt;26,012939453125 AND GEBR&gt;1,046142578125 AND Speed&gt;21,949951171875 AND Distance&lt;=500,308837890625 AND Distance&gt;341,0556640625</t>
  </si>
  <si>
    <t>Distance&gt;431,7109375 AND Distance&gt;427,474609375 AND Speed&gt;26,012939453125 AND GEBR&gt;1,046142578125 AND Speed&gt;21,949951171875 AND Distance&lt;=500,308837890625 AND Distance&gt;341,0556640625</t>
  </si>
  <si>
    <t>Distance&lt;=460,32470703125 AND Distance&gt;450,198486328125 AND GEBR&lt;=0,715087890625 AND Speed&gt;19,8076171875 AND Speed&lt;=21,949951171875 AND Distance&lt;=500,308837890625 AND Distance&gt;341,0556640625</t>
  </si>
  <si>
    <t>Distance&gt;460,32470703125 AND Distance&gt;450,198486328125 AND GEBR&lt;=0,715087890625 AND Speed&gt;19,8076171875 AND Speed&lt;=21,949951171875 AND Distance&lt;=500,308837890625 AND Distance&gt;341,0556640625</t>
  </si>
  <si>
    <t>Distance&lt;=154,729736328125 AND GEBR&gt;1,046142578125 AND Distance&gt;150,097412109375 AND Speed&lt;=15,086181640625 AND Distance&lt;=211,703369140625 AND Speed&gt;12,778564453125 AND Distance&lt;=341,0556640625</t>
  </si>
  <si>
    <t>Distance&gt;154,729736328125 AND GEBR&gt;1,046142578125 AND Distance&gt;150,097412109375 AND Speed&lt;=15,086181640625 AND Distance&lt;=211,703369140625 AND Speed&gt;12,778564453125 AND Distance&lt;=341,0556640625</t>
  </si>
  <si>
    <t>Distance&gt;250,168701171875 AND Distance&gt;238,61767578125 AND GEBR&gt;0,715087890625 AND Speed&lt;=17,291015625 AND Distance&gt;211,703369140625 AND Speed&gt;12,778564453125 AND Distance&lt;=341,0556640625</t>
  </si>
  <si>
    <t>GEBR&gt;0,715087890625 AND Speed&gt;26,726806640625 AND Distance&lt;=705 AND Distance&gt;660,4921875 AND Distance&gt;579,99755859375 AND Distance&gt;500,308837890625 AND Distance&gt;341,0556640625</t>
  </si>
  <si>
    <t>Distance&lt;=379,83935546875 AND GEBR&lt;=0,715087890625 AND Speed&gt;18,9267578125 AND Speed&lt;=19,8076171875 AND Speed&lt;=21,949951171875 AND Distance&lt;=500,308837890625 AND Distance&gt;341,0556640625</t>
  </si>
  <si>
    <t>Distance&gt;379,83935546875 AND GEBR&lt;=0,715087890625 AND Speed&gt;18,9267578125 AND Speed&lt;=19,8076171875 AND Speed&lt;=21,949951171875 AND Distance&lt;=500,308837890625 AND Distance&gt;341,0556640625</t>
  </si>
  <si>
    <t>Distance&lt;=120,16064453125 AND Distance&lt;=122,067626953125 AND Distance&lt;=150,097412109375 AND Speed&lt;=15,086181640625 AND Distance&lt;=211,703369140625 AND Speed&gt;12,778564453125 AND Distance&lt;=341,0556640625</t>
  </si>
  <si>
    <t>GEBR&lt;=0,85498046875 AND Distance&lt;=470,268798828125 AND Speed&gt;24,289794921875 AND GEBR&lt;=1,046142578125 AND Speed&gt;21,949951171875 AND Distance&lt;=500,308837890625 AND Distance&gt;341,0556640625</t>
  </si>
  <si>
    <t>Speed&gt;7,7939453125 AND Speed&gt;6,729736328125 AND Distance&lt;=62,364990234375 AND Speed&gt;5,92333984375 AND Distance&lt;=87,981201171875 AND Speed&lt;=12,778564453125 AND Distance&lt;=341,0556640625</t>
  </si>
  <si>
    <t>Speed&lt;=15,46533203125 AND Distance&gt;169,003662109375 AND Distance&lt;=180,447265625 AND Speed&gt;15,086181640625 AND Distance&lt;=211,703369140625 AND Speed&gt;12,778564453125 AND Distance&lt;=341,0556640625</t>
  </si>
  <si>
    <t>Speed&lt;=22,78857421875 AND Speed&gt;22,68212890625 AND Speed&lt;=23,613037109375 AND Speed&lt;=24,882080078125 AND Distance&lt;=579,99755859375 AND Distance&gt;500,308837890625 AND Distance&gt;341,0556640625</t>
  </si>
  <si>
    <t>Speed&gt;22,78857421875 AND Speed&gt;22,68212890625 AND Speed&lt;=23,613037109375 AND Speed&lt;=24,882080078125 AND Distance&lt;=579,99755859375 AND Distance&gt;500,308837890625 AND Distance&gt;341,0556640625</t>
  </si>
  <si>
    <t>Speed&lt;=11,665283203125 AND Distance&gt;139,6171875 AND Speed&lt;=12,110107421875 AND Distance&gt;121,75244140625 AND Distance&gt;87,981201171875 AND Speed&lt;=12,778564453125 AND Distance&lt;=341,0556640625</t>
  </si>
  <si>
    <t>Distance&lt;=158,74169921875 AND Distance&lt;=169,003662109375 AND Distance&lt;=180,447265625 AND Speed&gt;15,086181640625 AND Distance&lt;=211,703369140625 AND Speed&gt;12,778564453125 AND Distance&lt;=341,0556640625</t>
  </si>
  <si>
    <t>Speed&lt;=4,448974609375 AND Distance&gt;29,61279296875 AND Speed&lt;=5,92333984375 AND Distance&lt;=87,981201171875 AND Speed&lt;=12,778564453125 AND Distance&lt;=341,0556640625</t>
  </si>
  <si>
    <t>GEBR&gt;0,715087890625 AND Speed&gt;23,613037109375 AND Speed&lt;=24,882080078125 AND Distance&lt;=579,99755859375 AND Distance&gt;500,308837890625 AND Distance&gt;341,0556640625</t>
  </si>
  <si>
    <t>GEBR&gt;0,85498046875 AND GEBR&gt;0,715087890625 AND Speed&gt;19,8076171875 AND Speed&lt;=21,949951171875 AND Distance&lt;=500,308837890625 AND Distance&gt;341,0556640625</t>
  </si>
  <si>
    <t>Distance&lt;=349,830810546875 AND Speed&lt;=26,012939453125 AND GEBR&gt;1,046142578125 AND Speed&gt;21,949951171875 AND Distance&lt;=500,308837890625 AND Distance&gt;341,0556640625</t>
  </si>
  <si>
    <t>GEBR&lt;=0,715087890625 AND GEBR&lt;=0,85498046875 AND Speed&gt;24,882080078125 AND Distance&lt;=579,99755859375 AND Distance&gt;500,308837890625 AND Distance&gt;341,0556640625</t>
  </si>
  <si>
    <t>Speed&gt;18,55517578125 AND Distance&gt;180,447265625 AND Speed&gt;15,086181640625 AND Distance&lt;=211,703369140625 AND Speed&gt;12,778564453125 AND Distance&lt;=341,0556640625</t>
  </si>
  <si>
    <t>Distance&gt;512,269775390625 AND GEBR&gt;0,85498046875 AND Speed&gt;24,882080078125 AND Distance&lt;=579,99755859375 AND Distance&gt;500,308837890625 AND Distance&gt;341,0556640625</t>
  </si>
  <si>
    <t>Speed&lt;=24,964111328125 AND Speed&lt;=25,82080078125 AND Distance&lt;=660,4921875 AND Distance&gt;579,99755859375 AND Distance&gt;500,308837890625 AND Distance&gt;341,0556640625</t>
  </si>
  <si>
    <t>Speed&lt;=26,726806640625 AND Distance&lt;=705 AND Distance&gt;660,4921875 AND Distance&gt;579,99755859375 AND Distance&gt;500,308837890625 AND Distance&gt;341,0556640625</t>
  </si>
  <si>
    <t>GEBR&gt;0,715087890625 AND Speed&gt;18,9267578125 AND Speed&lt;=19,8076171875 AND Speed&lt;=21,949951171875 AND Distance&lt;=500,308837890625 AND Distance&gt;341,0556640625</t>
  </si>
  <si>
    <t>Speed&lt;=22,68212890625 AND Speed&lt;=23,613037109375 AND Speed&lt;=24,882080078125 AND Distance&lt;=579,99755859375 AND Distance&gt;500,308837890625 AND Distance&gt;341,0556640625</t>
  </si>
  <si>
    <t>Distance&gt;705 AND Distance&gt;660,4921875 AND Distance&gt;579,99755859375 AND Distance&gt;500,308837890625 AND Distance&gt;341,0556640625</t>
  </si>
  <si>
    <t>Speed&lt;=18,9267578125 AND Speed&lt;=19,8076171875 AND Speed&lt;=21,949951171875 AND Distance&lt;=500,308837890625 AND Distance&gt;341,0556640625</t>
  </si>
  <si>
    <t>Power Supply FPGA 1 with Clock Watchdog and Monitors</t>
  </si>
  <si>
    <t>Power Supply FPGA 2 with Clock Watchdog and Monitors</t>
  </si>
  <si>
    <t>Power Supply CPLD with Clock Watchdog and Monitors</t>
  </si>
  <si>
    <t>λSD,single</t>
  </si>
  <si>
    <t>Safe for Single Channel?</t>
  </si>
  <si>
    <t>Hypotheses:
1) Power supply with voltage and current monitors;
2) Watchdogs to monitor PLD clocks and dynamic signals generated by themselves;
3) Dual architecture with two redundant channels --&gt; all FPGA/CPLD unsafe undetectable failures of functional pins become safe and detectable for a single channel, but undetectable if both channels are affected.
4) Failure modes related to power supply pins are detectable by the power supply and watchdog mechanisms; hence, three-order failures are deemed implausible.</t>
  </si>
  <si>
    <t>Z01</t>
  </si>
  <si>
    <t>Z10</t>
  </si>
  <si>
    <t>Z20</t>
  </si>
  <si>
    <t>Z30</t>
  </si>
  <si>
    <t>Z40</t>
  </si>
  <si>
    <t>Z50</t>
  </si>
  <si>
    <t>Z60</t>
  </si>
  <si>
    <t>Z70</t>
  </si>
  <si>
    <t>Z80</t>
  </si>
  <si>
    <t>Z90 Full</t>
  </si>
  <si>
    <t>Z90 CC</t>
  </si>
  <si>
    <t>Overall Safety - Accuracy</t>
  </si>
  <si>
    <t>Unsafe - Prob(T1|E0)</t>
  </si>
  <si>
    <t>Safe - Prob(T0|E0)</t>
  </si>
  <si>
    <t>RS4.2</t>
  </si>
  <si>
    <t>Unsafe - Prob(T0|E1)</t>
  </si>
  <si>
    <t>Safe - Prob(T1|E1)</t>
  </si>
  <si>
    <t>RS4.1</t>
  </si>
  <si>
    <t>Failure Rate (failures/h)</t>
  </si>
  <si>
    <t>Number of Wrong Braking Commands</t>
  </si>
  <si>
    <t>Number of Unnecessary Braking Commands</t>
  </si>
  <si>
    <t>Number of Missing Braking Commands</t>
  </si>
  <si>
    <t>Acceptance of Corner Cases - RS4.3</t>
  </si>
  <si>
    <t>Acceptance of Corner Cases - RS4.2</t>
  </si>
  <si>
    <t>Acceptance of Corner Cases - RS4.1</t>
  </si>
  <si>
    <t>Syst. Failure Rates (failures per hour) - 6 Wrong Braking Commands (Overall)</t>
  </si>
  <si>
    <t>Syst. Failure Rates (failures/h) - 6 Unnecessary Braking Commands (RS4.2)</t>
  </si>
  <si>
    <t>Syst. Failure Rates (failures/h) - 6 Missing Braking Commands (RS4.1)</t>
  </si>
  <si>
    <t>Syst. Failure Rates (failures per hour) - 5 Wrong Braking Commands (Overall)</t>
  </si>
  <si>
    <t>Syst. Failure Rates (failures/h) - 5 Unnecessary Braking Commands (RS4.2)</t>
  </si>
  <si>
    <t>Syst. Failure Rates (failures/h) - 5 Missing Braking Commands (RS4.1)</t>
  </si>
  <si>
    <t>Syst. Failure Rates (failures per hour) - 4 Wrong Braking Commands (Overall)</t>
  </si>
  <si>
    <t>Syst. Failure Rates (failures/h) - 4 Unnecessary Braking Commands (RS4.2)</t>
  </si>
  <si>
    <t>Syst. Failure Rates (failures/h) - 4 Missing Braking Commands (RS4.1)</t>
  </si>
  <si>
    <t>Syst. Failure Rates (failures per hour) - 3 Wrong Braking Commands (Overall)</t>
  </si>
  <si>
    <t>Syst. Failure Rates (failures/h) - 3 Unnecessary Braking Commands (RS4.2)</t>
  </si>
  <si>
    <t>Syst. Failure Rates (failures/h) - 3 Missing Braking Commands (RS4.1)</t>
  </si>
  <si>
    <t>Syst. Failure Rates (failures per hour) - 2 Wrong Braking Commands (Overall)</t>
  </si>
  <si>
    <t>Syst. Failure Rates (failures/h) - 2 Unnecessary Braking Commands (RS4.2)</t>
  </si>
  <si>
    <t>Syst. Failure Rates (failures/h) - 2 Missing Braking Commands (RS4.1)</t>
  </si>
  <si>
    <t>Syst. Failure Rates (failures per hour) - 1 Wrong Braking Command (Overall)</t>
  </si>
  <si>
    <t>Syst. Failure Rates (failures/h) - 1 Unnecessary Braking Command (RS4.2)</t>
  </si>
  <si>
    <t>Syst. Failure Rates (failures/h) - 1 Missing Braking Command (RS4.1)</t>
  </si>
  <si>
    <t>Braking Control System Cycle (ms)</t>
  </si>
  <si>
    <t>Total Outputs Generated per Hour</t>
  </si>
  <si>
    <t>Number of Wrong Braking Commands for Unsafe Diagnose</t>
  </si>
  <si>
    <t>Specification</t>
  </si>
  <si>
    <t>Operational Context</t>
  </si>
  <si>
    <t>HW Unsafe Failure Rate</t>
  </si>
  <si>
    <t>HW Failure Rate - Power Supply + Watchdog</t>
  </si>
  <si>
    <t>HW Failure Rate - PLD Functional Pins</t>
  </si>
  <si>
    <t>HW Unsafe Failure Rate - Improved HW + Dual Architecture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</si>
</sst>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 #,##0.00_-;_-* &quot;-&quot;??_-;_-@_-"/>
    <numFmt numFmtId="164" formatCode="0.00000E+00"/>
    <numFmt numFmtId="165" formatCode="0.0000E+00"/>
    <numFmt numFmtId="166" formatCode="0.00000"/>
    <numFmt numFmtId="167" formatCode="_-* #,##0.00\ [$€-1]_-;\-* #,##0.00\ [$€-1]_-;_-* &quot;-&quot;??\ [$€-1]_-"/>
    <numFmt numFmtId="168" formatCode="_([$€-2]* #,##0.00_);_([$€-2]* \(#,##0.00\);_([$€-2]* &quot;-&quot;??_)"/>
    <numFmt numFmtId="169" formatCode="0.00000000"/>
    <numFmt numFmtId="170" formatCode="0.0000000E+00"/>
  </numFmts>
  <fonts count="48">
    <font>
      <sz val="11"/>
      <color theme="1"/>
      <name val="Calibri"/>
      <family val="2"/>
      <scheme val="minor"/>
    </font>
    <font>
      <u/>
      <sz val="11"/>
      <color theme="1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name val="Arial"/>
      <family val="2"/>
    </font>
    <font>
      <b/>
      <sz val="10"/>
      <name val="MS Sans"/>
    </font>
    <font>
      <u/>
      <sz val="10"/>
      <color indexed="12"/>
      <name val="Arial"/>
      <family val="2"/>
    </font>
    <font>
      <sz val="11"/>
      <color theme="1"/>
      <name val="Arial"/>
      <family val="2"/>
    </font>
    <font>
      <sz val="11"/>
      <color indexed="8"/>
      <name val="Arial"/>
      <family val="2"/>
    </font>
    <font>
      <sz val="10"/>
      <color rgb="FF000000"/>
      <name val="Times New Roman"/>
      <family val="1"/>
    </font>
    <font>
      <sz val="8"/>
      <name val="Arial"/>
      <family val="2"/>
    </font>
    <font>
      <sz val="11"/>
      <color indexed="8"/>
      <name val="Calibri"/>
      <family val="2"/>
    </font>
    <font>
      <b/>
      <sz val="12"/>
      <name val="Arial"/>
      <family val="2"/>
    </font>
    <font>
      <b/>
      <sz val="10"/>
      <name val="Arial"/>
      <family val="2"/>
    </font>
    <font>
      <u/>
      <sz val="10"/>
      <name val="Arial"/>
      <family val="2"/>
    </font>
    <font>
      <b/>
      <i/>
      <sz val="14"/>
      <name val="Arial"/>
      <family val="2"/>
    </font>
    <font>
      <b/>
      <sz val="18"/>
      <color indexed="56"/>
      <name val="Cambria"/>
      <family val="2"/>
    </font>
    <font>
      <b/>
      <sz val="11"/>
      <color indexed="8"/>
      <name val="Calibri"/>
      <family val="2"/>
    </font>
    <font>
      <b/>
      <sz val="10"/>
      <color theme="1"/>
      <name val="Cambria"/>
      <family val="1"/>
      <scheme val="major"/>
    </font>
    <font>
      <sz val="10"/>
      <color theme="1"/>
      <name val="Cambria"/>
      <family val="1"/>
      <scheme val="major"/>
    </font>
    <font>
      <sz val="11"/>
      <color theme="1"/>
      <name val="Cambria"/>
      <family val="1"/>
      <scheme val="major"/>
    </font>
    <font>
      <b/>
      <sz val="11"/>
      <color theme="1"/>
      <name val="Cambria"/>
      <family val="1"/>
      <scheme val="major"/>
    </font>
    <font>
      <sz val="12"/>
      <color theme="1"/>
      <name val="Times New Roman"/>
      <family val="1"/>
    </font>
    <font>
      <b/>
      <sz val="12"/>
      <color theme="1"/>
      <name val="Times New Roman"/>
      <family val="1"/>
    </font>
    <font>
      <b/>
      <sz val="9"/>
      <color theme="1"/>
      <name val="Cambria"/>
      <family val="1"/>
      <scheme val="major"/>
    </font>
    <font>
      <sz val="9"/>
      <color theme="1"/>
      <name val="Cambria"/>
      <family val="1"/>
      <scheme val="major"/>
    </font>
    <font>
      <sz val="9"/>
      <color theme="1"/>
      <name val="Times New Roman"/>
      <family val="1"/>
    </font>
    <font>
      <b/>
      <sz val="9"/>
      <color theme="0"/>
      <name val="Times New Roman"/>
      <family val="1"/>
    </font>
    <font>
      <b/>
      <sz val="9"/>
      <color theme="1"/>
      <name val="Times New Roman"/>
      <family val="1"/>
    </font>
    <font>
      <b/>
      <sz val="11"/>
      <color theme="1"/>
      <name val="Calibri"/>
      <family val="2"/>
      <scheme val="minor"/>
    </font>
    <font>
      <b/>
      <sz val="14"/>
      <color theme="1"/>
      <name val="Calibri"/>
      <family val="2"/>
      <scheme val="minor"/>
    </font>
    <font>
      <i/>
      <sz val="12"/>
      <color theme="1"/>
      <name val="Times New Roman"/>
      <family val="1"/>
    </font>
    <font>
      <b/>
      <sz val="14"/>
      <color theme="0"/>
      <name val="Calibri"/>
      <family val="2"/>
      <scheme val="minor"/>
    </font>
    <font>
      <b/>
      <sz val="16"/>
      <color theme="0"/>
      <name val="Calibri"/>
      <family val="2"/>
      <scheme val="minor"/>
    </font>
  </fonts>
  <fills count="46">
    <fill>
      <patternFill patternType="none"/>
    </fill>
    <fill>
      <patternFill patternType="gray125"/>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1"/>
        <bgColor indexed="64"/>
      </patternFill>
    </fill>
    <fill>
      <patternFill patternType="solid">
        <fgColor theme="0" tint="-4.9989318521683403E-2"/>
        <bgColor indexed="64"/>
      </patternFill>
    </fill>
    <fill>
      <patternFill patternType="solid">
        <fgColor rgb="FFD9D9D9"/>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2" tint="-0.249977111117893"/>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bottom style="thick">
        <color indexed="10"/>
      </bottom>
      <diagonal/>
    </border>
    <border>
      <left/>
      <right/>
      <top style="thin">
        <color indexed="62"/>
      </top>
      <bottom style="double">
        <color indexed="62"/>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s>
  <cellStyleXfs count="1435">
    <xf numFmtId="0" fontId="0" fillId="0" borderId="0"/>
    <xf numFmtId="0" fontId="1" fillId="0" borderId="0" applyNumberFormat="0" applyFill="0" applyBorder="0" applyAlignment="0" applyProtection="0"/>
    <xf numFmtId="0" fontId="18" fillId="0" borderId="0"/>
    <xf numFmtId="0" fontId="18" fillId="0" borderId="0"/>
    <xf numFmtId="0" fontId="2" fillId="11"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17" fillId="33" borderId="0" applyNumberFormat="0" applyBorder="0" applyAlignment="0" applyProtection="0"/>
    <xf numFmtId="0" fontId="17" fillId="10" borderId="0" applyNumberFormat="0" applyBorder="0" applyAlignment="0" applyProtection="0"/>
    <xf numFmtId="0" fontId="17" fillId="14" borderId="0" applyNumberFormat="0" applyBorder="0" applyAlignment="0" applyProtection="0"/>
    <xf numFmtId="0" fontId="17" fillId="18" borderId="0" applyNumberFormat="0" applyBorder="0" applyAlignment="0" applyProtection="0"/>
    <xf numFmtId="0" fontId="17" fillId="22" borderId="0" applyNumberFormat="0" applyBorder="0" applyAlignment="0" applyProtection="0"/>
    <xf numFmtId="0" fontId="17" fillId="26" borderId="0" applyNumberFormat="0" applyBorder="0" applyAlignment="0" applyProtection="0"/>
    <xf numFmtId="0" fontId="17" fillId="30" borderId="0" applyNumberFormat="0" applyBorder="0" applyAlignment="0" applyProtection="0"/>
    <xf numFmtId="0" fontId="8" fillId="4" borderId="0" applyNumberFormat="0" applyBorder="0" applyAlignment="0" applyProtection="0"/>
    <xf numFmtId="0" fontId="12" fillId="7" borderId="5" applyNumberFormat="0" applyAlignment="0" applyProtection="0"/>
    <xf numFmtId="0" fontId="14" fillId="8" borderId="8" applyNumberFormat="0" applyAlignment="0" applyProtection="0"/>
    <xf numFmtId="167" fontId="18" fillId="0" borderId="11"/>
    <xf numFmtId="0" fontId="18" fillId="0" borderId="1"/>
    <xf numFmtId="0" fontId="18" fillId="0" borderId="1"/>
    <xf numFmtId="0" fontId="18" fillId="0" borderId="1"/>
    <xf numFmtId="0" fontId="18" fillId="0" borderId="1"/>
    <xf numFmtId="0" fontId="18" fillId="0" borderId="1"/>
    <xf numFmtId="167" fontId="18" fillId="0" borderId="1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1"/>
    <xf numFmtId="0" fontId="18" fillId="0" borderId="11"/>
    <xf numFmtId="0" fontId="18" fillId="0" borderId="11"/>
    <xf numFmtId="0" fontId="18" fillId="0" borderId="1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8" fillId="0" borderId="1"/>
    <xf numFmtId="0" fontId="19" fillId="0" borderId="0" applyNumberFormat="0" applyFill="0" applyBorder="0" applyAlignment="0" applyProtection="0"/>
    <xf numFmtId="168" fontId="18" fillId="0" borderId="0" applyFont="0" applyFill="0" applyBorder="0" applyAlignment="0" applyProtection="0"/>
    <xf numFmtId="168" fontId="18" fillId="0" borderId="0" applyFont="0" applyFill="0" applyBorder="0" applyAlignment="0" applyProtection="0"/>
    <xf numFmtId="0" fontId="18" fillId="0" borderId="0"/>
    <xf numFmtId="0" fontId="18" fillId="0" borderId="0"/>
    <xf numFmtId="0" fontId="16" fillId="0" borderId="0" applyNumberFormat="0" applyFill="0" applyBorder="0" applyAlignment="0" applyProtection="0"/>
    <xf numFmtId="0" fontId="7" fillId="3" borderId="0" applyNumberFormat="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6" borderId="5" applyNumberFormat="0" applyAlignment="0" applyProtection="0"/>
    <xf numFmtId="0" fontId="13" fillId="0" borderId="7" applyNumberFormat="0" applyFill="0" applyAlignment="0" applyProtection="0"/>
    <xf numFmtId="43" fontId="21" fillId="0" borderId="0" applyFont="0" applyFill="0" applyBorder="0" applyAlignment="0" applyProtection="0"/>
    <xf numFmtId="43" fontId="22" fillId="0" borderId="0" applyFont="0" applyFill="0" applyBorder="0" applyAlignment="0" applyProtection="0"/>
    <xf numFmtId="0" fontId="9" fillId="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18" fillId="0" borderId="0"/>
    <xf numFmtId="0" fontId="18" fillId="0" borderId="0"/>
    <xf numFmtId="167" fontId="18" fillId="0" borderId="0"/>
    <xf numFmtId="0" fontId="18" fillId="0" borderId="0"/>
    <xf numFmtId="0" fontId="18" fillId="0" borderId="0"/>
    <xf numFmtId="0" fontId="23" fillId="0" borderId="0"/>
    <xf numFmtId="0" fontId="18" fillId="0" borderId="0"/>
    <xf numFmtId="0" fontId="18" fillId="0" borderId="0"/>
    <xf numFmtId="0" fontId="23" fillId="0" borderId="0"/>
    <xf numFmtId="167" fontId="18" fillId="0" borderId="0"/>
    <xf numFmtId="0" fontId="2" fillId="0" borderId="0"/>
    <xf numFmtId="0" fontId="2" fillId="0" borderId="0"/>
    <xf numFmtId="0" fontId="2" fillId="0" borderId="0"/>
    <xf numFmtId="0" fontId="2" fillId="0" borderId="0"/>
    <xf numFmtId="0" fontId="18" fillId="0" borderId="0"/>
    <xf numFmtId="0" fontId="18" fillId="0" borderId="0"/>
    <xf numFmtId="0" fontId="18" fillId="0" borderId="0"/>
    <xf numFmtId="0" fontId="2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2" fillId="0" borderId="0"/>
    <xf numFmtId="0" fontId="2" fillId="0" borderId="0"/>
    <xf numFmtId="0" fontId="2" fillId="0" borderId="0"/>
    <xf numFmtId="167" fontId="2" fillId="0" borderId="0"/>
    <xf numFmtId="167" fontId="2" fillId="0" borderId="0"/>
    <xf numFmtId="167"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8" fillId="0" borderId="0"/>
    <xf numFmtId="0" fontId="2" fillId="0" borderId="0"/>
    <xf numFmtId="0" fontId="2" fillId="0" borderId="0"/>
    <xf numFmtId="0" fontId="2" fillId="0" borderId="0"/>
    <xf numFmtId="0" fontId="2" fillId="0" borderId="0"/>
    <xf numFmtId="167"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4" fillId="0" borderId="0"/>
    <xf numFmtId="0" fontId="2" fillId="9" borderId="9" applyNumberFormat="0" applyFont="0" applyAlignment="0" applyProtection="0"/>
    <xf numFmtId="0" fontId="25" fillId="9" borderId="9" applyNumberFormat="0" applyFont="0" applyAlignment="0" applyProtection="0"/>
    <xf numFmtId="0" fontId="11" fillId="7" borderId="6" applyNumberFormat="0" applyAlignment="0" applyProtection="0"/>
    <xf numFmtId="0" fontId="18" fillId="0" borderId="0"/>
    <xf numFmtId="0" fontId="18" fillId="0" borderId="0"/>
    <xf numFmtId="0" fontId="24" fillId="0" borderId="0">
      <alignment horizontal="center"/>
    </xf>
    <xf numFmtId="0" fontId="26" fillId="0" borderId="0">
      <alignment horizontal="center"/>
    </xf>
    <xf numFmtId="0" fontId="26" fillId="0" borderId="0"/>
    <xf numFmtId="0" fontId="27" fillId="0" borderId="0"/>
    <xf numFmtId="0" fontId="2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7" fillId="0" borderId="1"/>
    <xf numFmtId="0" fontId="27" fillId="0" borderId="1"/>
    <xf numFmtId="0" fontId="29" fillId="0" borderId="12"/>
    <xf numFmtId="0" fontId="3" fillId="0" borderId="0" applyNumberFormat="0" applyFill="0" applyBorder="0" applyAlignment="0" applyProtection="0"/>
    <xf numFmtId="0" fontId="30" fillId="0" borderId="0" applyNumberFormat="0" applyFill="0" applyBorder="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31" fillId="0" borderId="13" applyNumberFormat="0" applyFill="0" applyAlignment="0" applyProtection="0"/>
    <xf numFmtId="0" fontId="15" fillId="0" borderId="0" applyNumberFormat="0" applyFill="0" applyBorder="0" applyAlignment="0" applyProtection="0"/>
  </cellStyleXfs>
  <cellXfs count="157">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center" vertical="center" wrapText="1"/>
    </xf>
    <xf numFmtId="0" fontId="0" fillId="0" borderId="0" xfId="0" applyAlignment="1">
      <alignment horizontal="center" vertical="center"/>
    </xf>
    <xf numFmtId="166" fontId="0" fillId="0" borderId="1" xfId="0" applyNumberFormat="1" applyBorder="1" applyAlignment="1">
      <alignment horizontal="center" vertical="center"/>
    </xf>
    <xf numFmtId="0" fontId="33" fillId="0" borderId="0" xfId="0" applyFont="1" applyAlignment="1">
      <alignment vertical="center" wrapText="1"/>
    </xf>
    <xf numFmtId="0" fontId="33" fillId="0" borderId="1" xfId="0" applyFont="1" applyBorder="1" applyAlignment="1">
      <alignment horizontal="center" vertical="center" wrapText="1"/>
    </xf>
    <xf numFmtId="0" fontId="33" fillId="0" borderId="1" xfId="0" applyFont="1" applyBorder="1" applyAlignment="1">
      <alignment vertical="center" wrapText="1"/>
    </xf>
    <xf numFmtId="164" fontId="33" fillId="0" borderId="1" xfId="0" applyNumberFormat="1" applyFont="1" applyBorder="1" applyAlignment="1">
      <alignment horizontal="center" vertical="center" wrapText="1"/>
    </xf>
    <xf numFmtId="166" fontId="33" fillId="0" borderId="1" xfId="0" applyNumberFormat="1" applyFont="1" applyBorder="1" applyAlignment="1">
      <alignment horizontal="center" vertical="center" wrapText="1"/>
    </xf>
    <xf numFmtId="0" fontId="33" fillId="0" borderId="1" xfId="0" applyFont="1" applyFill="1" applyBorder="1" applyAlignment="1">
      <alignment vertical="center" wrapText="1"/>
    </xf>
    <xf numFmtId="0" fontId="34" fillId="0" borderId="0" xfId="0" applyFont="1"/>
    <xf numFmtId="0" fontId="34" fillId="0" borderId="1" xfId="0" applyFont="1" applyBorder="1" applyAlignment="1">
      <alignment horizontal="left" vertical="center" wrapText="1"/>
    </xf>
    <xf numFmtId="0" fontId="0" fillId="0" borderId="1" xfId="0" applyBorder="1" applyAlignment="1">
      <alignment horizontal="center" vertical="center"/>
    </xf>
    <xf numFmtId="0" fontId="35" fillId="36" borderId="1" xfId="0" applyFont="1" applyFill="1" applyBorder="1" applyAlignment="1">
      <alignment horizontal="center" vertical="center"/>
    </xf>
    <xf numFmtId="0" fontId="35" fillId="36" borderId="1" xfId="0" applyFont="1" applyFill="1" applyBorder="1" applyAlignment="1">
      <alignment horizontal="left" vertical="center" wrapText="1"/>
    </xf>
    <xf numFmtId="0" fontId="34" fillId="0" borderId="1" xfId="0" applyFont="1" applyBorder="1" applyAlignment="1">
      <alignment horizontal="center" vertical="center"/>
    </xf>
    <xf numFmtId="0" fontId="34" fillId="0" borderId="0" xfId="0" applyFont="1" applyAlignment="1">
      <alignment horizontal="center" vertical="center"/>
    </xf>
    <xf numFmtId="0" fontId="34" fillId="0" borderId="0" xfId="0" applyFont="1" applyAlignment="1">
      <alignment horizontal="left" vertical="center"/>
    </xf>
    <xf numFmtId="0" fontId="34" fillId="0" borderId="0" xfId="0" applyFont="1" applyAlignment="1">
      <alignment horizontal="left" vertical="center" wrapText="1"/>
    </xf>
    <xf numFmtId="0" fontId="34" fillId="0" borderId="1" xfId="0" applyFont="1" applyFill="1" applyBorder="1" applyAlignment="1">
      <alignment horizontal="center" vertical="center"/>
    </xf>
    <xf numFmtId="0" fontId="34" fillId="0" borderId="1" xfId="0" applyFont="1" applyFill="1" applyBorder="1" applyAlignment="1">
      <alignment horizontal="left" vertical="center" wrapText="1"/>
    </xf>
    <xf numFmtId="0" fontId="34" fillId="0" borderId="1" xfId="0" quotePrefix="1" applyFont="1" applyFill="1" applyBorder="1" applyAlignment="1">
      <alignment horizontal="center" vertical="center" wrapText="1"/>
    </xf>
    <xf numFmtId="0" fontId="36" fillId="0" borderId="1" xfId="0" applyFont="1" applyBorder="1" applyAlignment="1">
      <alignment horizontal="left" vertical="center" wrapText="1"/>
    </xf>
    <xf numFmtId="0" fontId="37" fillId="2" borderId="1" xfId="0" applyFont="1" applyFill="1" applyBorder="1" applyAlignment="1">
      <alignment horizontal="left" vertical="center" wrapText="1"/>
    </xf>
    <xf numFmtId="0" fontId="38" fillId="34" borderId="1" xfId="0" applyFont="1" applyFill="1" applyBorder="1" applyAlignment="1">
      <alignment horizontal="center" vertical="center" wrapText="1"/>
    </xf>
    <xf numFmtId="0" fontId="39" fillId="0" borderId="0" xfId="0" applyFont="1"/>
    <xf numFmtId="0" fontId="39" fillId="0" borderId="1" xfId="0" applyFont="1" applyBorder="1" applyAlignment="1">
      <alignment horizontal="center" vertical="center" wrapText="1"/>
    </xf>
    <xf numFmtId="0" fontId="39" fillId="0" borderId="1" xfId="0" applyFont="1" applyBorder="1" applyAlignment="1">
      <alignment horizontal="center" vertical="center"/>
    </xf>
    <xf numFmtId="165" fontId="39" fillId="0" borderId="1" xfId="0" applyNumberFormat="1" applyFont="1" applyBorder="1" applyAlignment="1">
      <alignment horizontal="center" vertical="center" wrapText="1"/>
    </xf>
    <xf numFmtId="0" fontId="40" fillId="0" borderId="0" xfId="0" applyFont="1"/>
    <xf numFmtId="0" fontId="40" fillId="0" borderId="1" xfId="0" applyFont="1" applyBorder="1" applyAlignment="1">
      <alignment horizontal="center" vertical="center"/>
    </xf>
    <xf numFmtId="0" fontId="42" fillId="2" borderId="1" xfId="0" applyFont="1" applyFill="1" applyBorder="1" applyAlignment="1">
      <alignment horizontal="center" vertical="center"/>
    </xf>
    <xf numFmtId="0" fontId="42" fillId="36" borderId="1" xfId="0" applyFont="1" applyFill="1" applyBorder="1" applyAlignment="1">
      <alignment horizontal="center" vertical="center"/>
    </xf>
    <xf numFmtId="0" fontId="34" fillId="0" borderId="10" xfId="0" applyFont="1" applyFill="1" applyBorder="1" applyAlignment="1">
      <alignment horizontal="center" vertical="center"/>
    </xf>
    <xf numFmtId="0" fontId="34" fillId="0" borderId="10" xfId="0" applyFont="1" applyFill="1" applyBorder="1" applyAlignment="1">
      <alignment horizontal="center" vertical="center"/>
    </xf>
    <xf numFmtId="0" fontId="34" fillId="0" borderId="10" xfId="0"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0" xfId="0" quotePrefix="1" applyFont="1" applyFill="1" applyBorder="1" applyAlignment="1">
      <alignment horizontal="center" vertical="center" wrapText="1"/>
    </xf>
    <xf numFmtId="0" fontId="34" fillId="0" borderId="10" xfId="0" applyFont="1" applyFill="1" applyBorder="1" applyAlignment="1">
      <alignment horizontal="center" vertical="center" wrapText="1"/>
    </xf>
    <xf numFmtId="0" fontId="34" fillId="0" borderId="10" xfId="0" applyFont="1" applyFill="1" applyBorder="1" applyAlignment="1">
      <alignment horizontal="center" vertical="center"/>
    </xf>
    <xf numFmtId="0" fontId="35" fillId="36" borderId="1" xfId="0" applyFont="1" applyFill="1" applyBorder="1" applyAlignment="1">
      <alignment horizontal="center" vertical="center" wrapText="1"/>
    </xf>
    <xf numFmtId="0" fontId="34" fillId="0" borderId="0" xfId="0" applyFont="1" applyAlignment="1">
      <alignment horizontal="center" vertical="center" wrapText="1"/>
    </xf>
    <xf numFmtId="0" fontId="34" fillId="0" borderId="1" xfId="0" applyFont="1" applyFill="1" applyBorder="1" applyAlignment="1">
      <alignment horizontal="center" vertical="center" wrapText="1"/>
    </xf>
    <xf numFmtId="0" fontId="34" fillId="0" borderId="10" xfId="0" applyFont="1" applyFill="1" applyBorder="1" applyAlignment="1">
      <alignment horizontal="center" vertical="center"/>
    </xf>
    <xf numFmtId="0" fontId="34" fillId="0" borderId="0" xfId="0" applyFont="1" applyFill="1"/>
    <xf numFmtId="0" fontId="0" fillId="0" borderId="0" xfId="0" applyAlignment="1">
      <alignment wrapText="1"/>
    </xf>
    <xf numFmtId="0" fontId="37" fillId="2" borderId="1" xfId="0" applyFont="1" applyFill="1" applyBorder="1" applyAlignment="1">
      <alignment horizontal="center" vertical="center" wrapText="1"/>
    </xf>
    <xf numFmtId="0" fontId="36" fillId="0" borderId="1" xfId="0" applyFont="1" applyBorder="1" applyAlignment="1">
      <alignment horizontal="center" vertical="center" wrapText="1"/>
    </xf>
    <xf numFmtId="0" fontId="42" fillId="2" borderId="1" xfId="0" applyFont="1" applyFill="1" applyBorder="1" applyAlignment="1">
      <alignment horizontal="center" vertical="center"/>
    </xf>
    <xf numFmtId="0" fontId="42" fillId="36" borderId="1" xfId="0" applyFont="1" applyFill="1" applyBorder="1" applyAlignment="1">
      <alignment horizontal="center" vertical="center"/>
    </xf>
    <xf numFmtId="0" fontId="43" fillId="2" borderId="1" xfId="0" applyFont="1" applyFill="1" applyBorder="1" applyAlignment="1">
      <alignment horizontal="center" vertical="center"/>
    </xf>
    <xf numFmtId="0" fontId="44" fillId="0" borderId="0" xfId="0" applyFont="1" applyFill="1" applyAlignment="1">
      <alignment vertical="center"/>
    </xf>
    <xf numFmtId="0" fontId="0" fillId="0" borderId="0" xfId="0" applyFill="1" applyAlignment="1"/>
    <xf numFmtId="0" fontId="0" fillId="0" borderId="0" xfId="0" applyFill="1"/>
    <xf numFmtId="0" fontId="40" fillId="0" borderId="0" xfId="0" applyFont="1" applyAlignment="1">
      <alignment horizontal="center"/>
    </xf>
    <xf numFmtId="0" fontId="40" fillId="0" borderId="1" xfId="0" applyFont="1" applyFill="1" applyBorder="1" applyAlignment="1">
      <alignment horizontal="center" vertical="center"/>
    </xf>
    <xf numFmtId="0" fontId="37" fillId="37" borderId="1" xfId="0" applyFont="1" applyFill="1" applyBorder="1" applyAlignment="1">
      <alignment horizontal="center" vertical="center" wrapText="1"/>
    </xf>
    <xf numFmtId="0" fontId="37" fillId="37" borderId="1" xfId="0" applyFont="1" applyFill="1" applyBorder="1" applyAlignment="1">
      <alignment horizontal="left" vertical="center" wrapText="1"/>
    </xf>
    <xf numFmtId="0" fontId="36" fillId="0" borderId="1" xfId="0" applyFont="1" applyBorder="1" applyAlignment="1">
      <alignment horizontal="center" vertical="center" wrapText="1"/>
    </xf>
    <xf numFmtId="0" fontId="36" fillId="0" borderId="1" xfId="0" applyFont="1" applyBorder="1" applyAlignment="1">
      <alignment horizontal="justify" vertical="center" wrapText="1"/>
    </xf>
    <xf numFmtId="0" fontId="36" fillId="0" borderId="1" xfId="0" applyFont="1" applyBorder="1" applyAlignment="1">
      <alignment horizontal="center" vertical="center" wrapText="1"/>
    </xf>
    <xf numFmtId="0" fontId="37" fillId="37" borderId="1" xfId="0" applyFont="1" applyFill="1" applyBorder="1" applyAlignment="1">
      <alignment horizontal="center" vertical="center" wrapText="1"/>
    </xf>
    <xf numFmtId="0" fontId="36" fillId="0" borderId="10" xfId="0" applyFont="1" applyBorder="1" applyAlignment="1">
      <alignment horizontal="center" vertical="center" wrapText="1"/>
    </xf>
    <xf numFmtId="0" fontId="36" fillId="0" borderId="1" xfId="0" applyFont="1" applyBorder="1" applyAlignment="1">
      <alignment horizontal="center" vertical="center" wrapText="1"/>
    </xf>
    <xf numFmtId="0" fontId="37" fillId="37" borderId="1" xfId="0" applyFont="1" applyFill="1" applyBorder="1" applyAlignment="1">
      <alignment horizontal="center" vertical="center" wrapText="1"/>
    </xf>
    <xf numFmtId="0" fontId="36" fillId="0" borderId="10" xfId="0" applyFont="1" applyBorder="1" applyAlignment="1">
      <alignment horizontal="center" vertical="center" wrapText="1"/>
    </xf>
    <xf numFmtId="0" fontId="36" fillId="0" borderId="1" xfId="0" applyFont="1" applyFill="1" applyBorder="1" applyAlignment="1">
      <alignment horizontal="center" vertical="center" wrapText="1"/>
    </xf>
    <xf numFmtId="0" fontId="36" fillId="0" borderId="1" xfId="0" applyFont="1" applyFill="1" applyBorder="1" applyAlignment="1">
      <alignment horizontal="justify" vertical="center" wrapText="1"/>
    </xf>
    <xf numFmtId="0" fontId="36" fillId="0" borderId="10" xfId="0" applyFont="1" applyFill="1" applyBorder="1" applyAlignment="1">
      <alignment horizontal="center" vertical="center" wrapText="1"/>
    </xf>
    <xf numFmtId="0" fontId="32" fillId="2" borderId="10" xfId="0" applyFont="1" applyFill="1" applyBorder="1" applyAlignment="1">
      <alignment horizontal="center" vertical="center" wrapText="1"/>
    </xf>
    <xf numFmtId="0" fontId="0" fillId="0" borderId="1" xfId="0" quotePrefix="1" applyBorder="1" applyAlignment="1">
      <alignment horizontal="center" vertical="center" wrapText="1"/>
    </xf>
    <xf numFmtId="0" fontId="0" fillId="0" borderId="17" xfId="0" applyFill="1" applyBorder="1" applyAlignment="1">
      <alignment horizontal="center" vertical="center" wrapText="1"/>
    </xf>
    <xf numFmtId="0" fontId="0" fillId="0" borderId="1" xfId="0" applyBorder="1" applyAlignment="1">
      <alignment wrapText="1"/>
    </xf>
    <xf numFmtId="0" fontId="43" fillId="2" borderId="14" xfId="0" applyFont="1" applyFill="1" applyBorder="1" applyAlignment="1">
      <alignment horizontal="center" vertical="center"/>
    </xf>
    <xf numFmtId="0" fontId="43" fillId="2" borderId="1" xfId="0" applyFont="1" applyFill="1" applyBorder="1" applyAlignment="1">
      <alignment horizontal="center" vertical="center"/>
    </xf>
    <xf numFmtId="0" fontId="0" fillId="38" borderId="1" xfId="0" applyFill="1" applyBorder="1" applyAlignment="1">
      <alignment horizontal="center" vertical="center"/>
    </xf>
    <xf numFmtId="0" fontId="0" fillId="39" borderId="1" xfId="0" applyFill="1" applyBorder="1" applyAlignment="1">
      <alignment horizontal="center" vertical="center"/>
    </xf>
    <xf numFmtId="0" fontId="0" fillId="40" borderId="1" xfId="0" applyFill="1" applyBorder="1" applyAlignment="1">
      <alignment horizontal="center" vertical="center"/>
    </xf>
    <xf numFmtId="0" fontId="0" fillId="41" borderId="1" xfId="0" applyFill="1" applyBorder="1" applyAlignment="1">
      <alignment horizontal="center" vertical="center"/>
    </xf>
    <xf numFmtId="0" fontId="0" fillId="42" borderId="1" xfId="0" applyFill="1" applyBorder="1" applyAlignment="1">
      <alignment horizontal="center" vertical="center"/>
    </xf>
    <xf numFmtId="0" fontId="0" fillId="43" borderId="1" xfId="0" applyFill="1" applyBorder="1" applyAlignment="1">
      <alignment horizontal="center" vertical="center"/>
    </xf>
    <xf numFmtId="0" fontId="0" fillId="44" borderId="1" xfId="0" applyFill="1" applyBorder="1" applyAlignment="1">
      <alignment horizontal="center" vertical="center"/>
    </xf>
    <xf numFmtId="0" fontId="0" fillId="45" borderId="1" xfId="0" applyFill="1" applyBorder="1" applyAlignment="1">
      <alignment horizontal="center" vertical="center"/>
    </xf>
    <xf numFmtId="0" fontId="0" fillId="0" borderId="1" xfId="0" applyFill="1" applyBorder="1" applyAlignment="1">
      <alignment horizontal="center" vertical="center"/>
    </xf>
    <xf numFmtId="0" fontId="0" fillId="0" borderId="0" xfId="0" applyFill="1" applyAlignment="1">
      <alignment horizontal="center" vertical="center"/>
    </xf>
    <xf numFmtId="0" fontId="0" fillId="0" borderId="10" xfId="0" applyFill="1" applyBorder="1" applyAlignment="1">
      <alignment horizontal="center" vertical="center"/>
    </xf>
    <xf numFmtId="0" fontId="43" fillId="2" borderId="1" xfId="0" applyFont="1" applyFill="1" applyBorder="1" applyAlignment="1">
      <alignment horizontal="center" vertical="center"/>
    </xf>
    <xf numFmtId="0" fontId="43" fillId="2" borderId="1" xfId="0" applyFont="1" applyFill="1" applyBorder="1" applyAlignment="1">
      <alignment horizontal="center" vertical="center" wrapText="1"/>
    </xf>
    <xf numFmtId="164" fontId="39" fillId="0" borderId="1" xfId="0" applyNumberFormat="1" applyFont="1" applyBorder="1" applyAlignment="1">
      <alignment horizontal="center" vertical="center"/>
    </xf>
    <xf numFmtId="0" fontId="34" fillId="0" borderId="10" xfId="0" applyFont="1" applyFill="1" applyBorder="1" applyAlignment="1">
      <alignment horizontal="center" vertical="center"/>
    </xf>
    <xf numFmtId="0" fontId="34" fillId="0" borderId="17" xfId="0" applyFont="1" applyFill="1" applyBorder="1" applyAlignment="1">
      <alignment horizontal="center" vertical="center"/>
    </xf>
    <xf numFmtId="0" fontId="34" fillId="0" borderId="14" xfId="0" applyFont="1" applyFill="1" applyBorder="1" applyAlignment="1">
      <alignment horizontal="center" vertical="center"/>
    </xf>
    <xf numFmtId="0" fontId="34" fillId="0" borderId="1" xfId="0" applyFont="1" applyFill="1" applyBorder="1" applyAlignment="1">
      <alignment horizontal="center" vertical="center" wrapText="1"/>
    </xf>
    <xf numFmtId="0" fontId="34" fillId="0" borderId="10" xfId="0" quotePrefix="1" applyFont="1" applyFill="1" applyBorder="1" applyAlignment="1">
      <alignment horizontal="center" vertical="center" wrapText="1"/>
    </xf>
    <xf numFmtId="0" fontId="34" fillId="0" borderId="14" xfId="0" quotePrefix="1" applyFont="1" applyFill="1" applyBorder="1" applyAlignment="1">
      <alignment horizontal="center" vertical="center" wrapText="1"/>
    </xf>
    <xf numFmtId="0" fontId="35" fillId="34" borderId="1" xfId="0" applyFont="1" applyFill="1" applyBorder="1" applyAlignment="1">
      <alignment horizontal="center" vertical="center"/>
    </xf>
    <xf numFmtId="0" fontId="35" fillId="36" borderId="15" xfId="0" applyFont="1" applyFill="1" applyBorder="1" applyAlignment="1">
      <alignment horizontal="center" vertical="center"/>
    </xf>
    <xf numFmtId="0" fontId="35" fillId="36" borderId="16" xfId="0" applyFont="1" applyFill="1" applyBorder="1" applyAlignment="1">
      <alignment horizontal="center" vertical="center"/>
    </xf>
    <xf numFmtId="0" fontId="34" fillId="0" borderId="1" xfId="0" applyFont="1" applyFill="1" applyBorder="1" applyAlignment="1">
      <alignment horizontal="center" vertical="center" textRotation="255"/>
    </xf>
    <xf numFmtId="0" fontId="34" fillId="0" borderId="1" xfId="0" applyFont="1" applyFill="1" applyBorder="1" applyAlignment="1">
      <alignment horizontal="center" vertical="center" textRotation="255" wrapText="1"/>
    </xf>
    <xf numFmtId="0" fontId="34" fillId="0" borderId="10" xfId="0" applyFont="1" applyFill="1" applyBorder="1" applyAlignment="1">
      <alignment horizontal="center" vertical="center" textRotation="255" wrapText="1"/>
    </xf>
    <xf numFmtId="0" fontId="34" fillId="0" borderId="17" xfId="0" applyFont="1" applyFill="1" applyBorder="1" applyAlignment="1">
      <alignment horizontal="center" vertical="center" textRotation="255" wrapText="1"/>
    </xf>
    <xf numFmtId="0" fontId="34" fillId="0" borderId="14" xfId="0" applyFont="1" applyFill="1" applyBorder="1" applyAlignment="1">
      <alignment horizontal="center" vertical="center" textRotation="255" wrapText="1"/>
    </xf>
    <xf numFmtId="0" fontId="34" fillId="0" borderId="10" xfId="0" applyFont="1" applyFill="1" applyBorder="1" applyAlignment="1">
      <alignment horizontal="center" vertical="center" wrapText="1"/>
    </xf>
    <xf numFmtId="0" fontId="34" fillId="0" borderId="17" xfId="0" applyFont="1" applyFill="1" applyBorder="1" applyAlignment="1">
      <alignment horizontal="center" vertical="center" wrapText="1"/>
    </xf>
    <xf numFmtId="0" fontId="34" fillId="0" borderId="14" xfId="0" applyFont="1" applyFill="1" applyBorder="1" applyAlignment="1">
      <alignment horizontal="center" vertical="center" wrapText="1"/>
    </xf>
    <xf numFmtId="0" fontId="36" fillId="0" borderId="1" xfId="0" applyFont="1" applyBorder="1" applyAlignment="1">
      <alignment horizontal="center" vertical="center" wrapText="1"/>
    </xf>
    <xf numFmtId="0" fontId="37" fillId="37" borderId="1" xfId="0" applyFont="1" applyFill="1" applyBorder="1" applyAlignment="1">
      <alignment horizontal="center" vertical="center" wrapText="1"/>
    </xf>
    <xf numFmtId="0" fontId="36" fillId="0" borderId="10" xfId="0" applyFont="1" applyBorder="1" applyAlignment="1">
      <alignment horizontal="center" vertical="center" wrapText="1"/>
    </xf>
    <xf numFmtId="0" fontId="36" fillId="0" borderId="14" xfId="0" applyFont="1" applyBorder="1" applyAlignment="1">
      <alignment horizontal="center" vertical="center" wrapText="1"/>
    </xf>
    <xf numFmtId="0" fontId="36" fillId="0" borderId="17" xfId="0" applyFont="1" applyBorder="1" applyAlignment="1">
      <alignment horizontal="center" vertical="center" wrapText="1"/>
    </xf>
    <xf numFmtId="0" fontId="44" fillId="0" borderId="1" xfId="0" applyFont="1" applyFill="1" applyBorder="1" applyAlignment="1">
      <alignment horizontal="center" vertical="center"/>
    </xf>
    <xf numFmtId="0" fontId="44" fillId="35" borderId="1" xfId="0" applyFont="1" applyFill="1" applyBorder="1" applyAlignment="1">
      <alignment horizontal="center" vertical="center"/>
    </xf>
    <xf numFmtId="0" fontId="41" fillId="35" borderId="1" xfId="0" applyFont="1" applyFill="1" applyBorder="1" applyAlignment="1">
      <alignment horizontal="center" vertical="center"/>
    </xf>
    <xf numFmtId="0" fontId="42" fillId="2" borderId="1" xfId="0" applyFont="1" applyFill="1" applyBorder="1" applyAlignment="1">
      <alignment horizontal="center" vertical="center"/>
    </xf>
    <xf numFmtId="0" fontId="42" fillId="36" borderId="1" xfId="0" applyFont="1" applyFill="1" applyBorder="1" applyAlignment="1">
      <alignment horizontal="center" vertical="center"/>
    </xf>
    <xf numFmtId="0" fontId="41" fillId="35" borderId="1" xfId="0" applyFont="1" applyFill="1" applyBorder="1" applyAlignment="1">
      <alignment horizontal="center" vertical="center" wrapText="1"/>
    </xf>
    <xf numFmtId="0" fontId="42" fillId="36" borderId="1" xfId="0" applyFont="1" applyFill="1" applyBorder="1" applyAlignment="1">
      <alignment horizontal="center" vertical="center" wrapText="1"/>
    </xf>
    <xf numFmtId="0" fontId="42" fillId="2" borderId="1" xfId="0" applyFont="1" applyFill="1" applyBorder="1" applyAlignment="1">
      <alignment horizontal="center" vertical="center" wrapText="1"/>
    </xf>
    <xf numFmtId="0" fontId="36" fillId="0" borderId="10" xfId="0" applyFont="1" applyFill="1" applyBorder="1" applyAlignment="1">
      <alignment horizontal="center" vertical="center" wrapText="1"/>
    </xf>
    <xf numFmtId="0" fontId="36" fillId="0" borderId="17" xfId="0" applyFont="1" applyFill="1" applyBorder="1" applyAlignment="1">
      <alignment horizontal="center" vertical="center" wrapText="1"/>
    </xf>
    <xf numFmtId="0" fontId="36" fillId="0" borderId="14" xfId="0" applyFont="1" applyFill="1" applyBorder="1" applyAlignment="1">
      <alignment horizontal="center" vertical="center" wrapText="1"/>
    </xf>
    <xf numFmtId="0" fontId="1" fillId="0" borderId="1" xfId="1" applyBorder="1" applyAlignment="1">
      <alignment horizontal="left" vertical="center" wrapText="1"/>
    </xf>
    <xf numFmtId="0" fontId="0" fillId="0" borderId="1" xfId="0" applyFill="1" applyBorder="1" applyAlignment="1">
      <alignment horizontal="center" vertical="center" wrapText="1"/>
    </xf>
    <xf numFmtId="0" fontId="43" fillId="2" borderId="1" xfId="0" applyFont="1" applyFill="1" applyBorder="1" applyAlignment="1">
      <alignment horizontal="center" vertical="center"/>
    </xf>
    <xf numFmtId="0" fontId="43" fillId="34" borderId="1" xfId="0" applyFont="1" applyFill="1" applyBorder="1" applyAlignment="1">
      <alignment horizontal="center" vertical="center"/>
    </xf>
    <xf numFmtId="0" fontId="43" fillId="2" borderId="1" xfId="0" applyFont="1" applyFill="1" applyBorder="1" applyAlignment="1">
      <alignment horizontal="center" vertical="center" wrapText="1"/>
    </xf>
    <xf numFmtId="0" fontId="43" fillId="2" borderId="10" xfId="0" applyFont="1" applyFill="1" applyBorder="1" applyAlignment="1">
      <alignment horizontal="center" vertical="center" wrapText="1"/>
    </xf>
    <xf numFmtId="0" fontId="43" fillId="2" borderId="14" xfId="0" applyFont="1" applyFill="1" applyBorder="1" applyAlignment="1">
      <alignment horizontal="center" vertical="center" wrapText="1"/>
    </xf>
    <xf numFmtId="0" fontId="38" fillId="34" borderId="1" xfId="0" applyFont="1" applyFill="1" applyBorder="1" applyAlignment="1">
      <alignment horizontal="right"/>
    </xf>
    <xf numFmtId="0" fontId="39" fillId="0" borderId="0" xfId="0" applyFont="1" applyAlignment="1">
      <alignment horizontal="left" vertical="center" wrapText="1"/>
    </xf>
    <xf numFmtId="169" fontId="0" fillId="0" borderId="18" xfId="0" applyNumberFormat="1" applyBorder="1" applyAlignment="1">
      <alignment horizontal="center" vertical="center"/>
    </xf>
    <xf numFmtId="0" fontId="43" fillId="2" borderId="19" xfId="0" applyFont="1" applyFill="1" applyBorder="1" applyAlignment="1">
      <alignment horizontal="center" vertical="center"/>
    </xf>
    <xf numFmtId="169" fontId="0" fillId="0" borderId="20" xfId="0" applyNumberFormat="1" applyBorder="1" applyAlignment="1">
      <alignment horizontal="center" vertical="center"/>
    </xf>
    <xf numFmtId="0" fontId="43" fillId="2" borderId="21" xfId="0" applyFont="1" applyFill="1" applyBorder="1" applyAlignment="1">
      <alignment horizontal="center" vertical="center"/>
    </xf>
    <xf numFmtId="169" fontId="0" fillId="0" borderId="22" xfId="0" applyNumberFormat="1" applyBorder="1" applyAlignment="1">
      <alignment horizontal="center" vertical="center"/>
    </xf>
    <xf numFmtId="0" fontId="43" fillId="2" borderId="23" xfId="0" applyFont="1" applyFill="1" applyBorder="1" applyAlignment="1">
      <alignment horizontal="center" vertical="center"/>
    </xf>
    <xf numFmtId="0" fontId="46" fillId="35" borderId="24" xfId="0" applyFont="1" applyFill="1" applyBorder="1" applyAlignment="1">
      <alignment horizontal="center"/>
    </xf>
    <xf numFmtId="0" fontId="46" fillId="35" borderId="25" xfId="0" applyFont="1" applyFill="1" applyBorder="1" applyAlignment="1">
      <alignment horizontal="center"/>
    </xf>
    <xf numFmtId="169" fontId="0" fillId="0" borderId="26" xfId="0" applyNumberFormat="1" applyBorder="1" applyAlignment="1">
      <alignment horizontal="center" vertical="center"/>
    </xf>
    <xf numFmtId="169" fontId="0" fillId="0" borderId="27" xfId="0" applyNumberFormat="1" applyBorder="1" applyAlignment="1">
      <alignment horizontal="center" vertical="center"/>
    </xf>
    <xf numFmtId="169" fontId="0" fillId="0" borderId="28" xfId="0" applyNumberFormat="1" applyBorder="1" applyAlignment="1">
      <alignment horizontal="center" vertical="center"/>
    </xf>
    <xf numFmtId="0" fontId="43" fillId="36" borderId="29" xfId="0" applyFont="1" applyFill="1" applyBorder="1" applyAlignment="1">
      <alignment horizontal="center" vertical="center"/>
    </xf>
    <xf numFmtId="0" fontId="43" fillId="36" borderId="30" xfId="0" applyFont="1" applyFill="1" applyBorder="1" applyAlignment="1">
      <alignment horizontal="center" vertical="center"/>
    </xf>
    <xf numFmtId="0" fontId="47" fillId="35" borderId="23" xfId="0" applyFont="1" applyFill="1" applyBorder="1" applyAlignment="1">
      <alignment horizontal="center" vertical="center"/>
    </xf>
    <xf numFmtId="0" fontId="46" fillId="35" borderId="1" xfId="0" applyFont="1" applyFill="1" applyBorder="1" applyAlignment="1">
      <alignment horizontal="center" vertical="center"/>
    </xf>
    <xf numFmtId="0" fontId="0" fillId="0" borderId="0" xfId="0" applyFill="1" applyBorder="1" applyAlignment="1">
      <alignment horizontal="center"/>
    </xf>
    <xf numFmtId="0" fontId="43" fillId="0" borderId="0" xfId="0" applyFont="1" applyFill="1" applyBorder="1" applyAlignment="1">
      <alignment horizontal="center" vertical="center"/>
    </xf>
    <xf numFmtId="0" fontId="0" fillId="0" borderId="0" xfId="0" applyFill="1" applyBorder="1" applyAlignment="1">
      <alignment horizontal="center" vertical="center"/>
    </xf>
    <xf numFmtId="0" fontId="43" fillId="34" borderId="1" xfId="0" applyFont="1" applyFill="1" applyBorder="1" applyAlignment="1">
      <alignment horizontal="center" vertical="center" wrapText="1"/>
    </xf>
    <xf numFmtId="0" fontId="43" fillId="0" borderId="0" xfId="0" applyFont="1" applyFill="1" applyBorder="1" applyAlignment="1">
      <alignment vertical="center"/>
    </xf>
    <xf numFmtId="0" fontId="0" fillId="2" borderId="1" xfId="0" applyFill="1" applyBorder="1" applyAlignment="1">
      <alignment horizontal="center" vertical="center"/>
    </xf>
    <xf numFmtId="0" fontId="14" fillId="35" borderId="1" xfId="0" applyFont="1" applyFill="1" applyBorder="1" applyAlignment="1">
      <alignment horizontal="center" vertical="center"/>
    </xf>
    <xf numFmtId="170" fontId="0" fillId="0" borderId="1" xfId="0" applyNumberFormat="1" applyBorder="1" applyAlignment="1">
      <alignment horizontal="center" vertical="center"/>
    </xf>
  </cellXfs>
  <cellStyles count="1435">
    <cellStyle name="_Relatórios" xfId="2"/>
    <cellStyle name="_Relatórios 2" xfId="3"/>
    <cellStyle name="20% - Accent1" xfId="4"/>
    <cellStyle name="20% - Accent1 2" xfId="5"/>
    <cellStyle name="20% - Accent2" xfId="6"/>
    <cellStyle name="20% - Accent2 2" xfId="7"/>
    <cellStyle name="20% - Accent3" xfId="8"/>
    <cellStyle name="20% - Accent3 2" xfId="9"/>
    <cellStyle name="20% - Accent4" xfId="10"/>
    <cellStyle name="20% - Accent4 2" xfId="11"/>
    <cellStyle name="20% - Accent5" xfId="12"/>
    <cellStyle name="20% - Accent5 2" xfId="13"/>
    <cellStyle name="20% - Accent6" xfId="14"/>
    <cellStyle name="20% - Accent6 2" xfId="15"/>
    <cellStyle name="40% - Accent1" xfId="16"/>
    <cellStyle name="40% - Accent1 2" xfId="17"/>
    <cellStyle name="40% - Accent2" xfId="18"/>
    <cellStyle name="40% - Accent2 2" xfId="19"/>
    <cellStyle name="40% - Accent3" xfId="20"/>
    <cellStyle name="40% - Accent3 2" xfId="21"/>
    <cellStyle name="40% - Accent4" xfId="22"/>
    <cellStyle name="40% - Accent4 2" xfId="23"/>
    <cellStyle name="40% - Accent5" xfId="24"/>
    <cellStyle name="40% - Accent5 2" xfId="25"/>
    <cellStyle name="40% - Accent6" xfId="26"/>
    <cellStyle name="40% - Accent6 2" xfId="27"/>
    <cellStyle name="60% - Accent1" xfId="28"/>
    <cellStyle name="60% - Accent2" xfId="29"/>
    <cellStyle name="60% - Accent3" xfId="30"/>
    <cellStyle name="60% - Accent4" xfId="31"/>
    <cellStyle name="60% - Accent5" xfId="32"/>
    <cellStyle name="60% - Accent6" xfId="33"/>
    <cellStyle name="Accent1" xfId="34"/>
    <cellStyle name="Accent2" xfId="35"/>
    <cellStyle name="Accent3" xfId="36"/>
    <cellStyle name="Accent4" xfId="37"/>
    <cellStyle name="Accent5" xfId="38"/>
    <cellStyle name="Accent6" xfId="39"/>
    <cellStyle name="Bad" xfId="40"/>
    <cellStyle name="Calculation" xfId="41"/>
    <cellStyle name="Check Cell" xfId="42"/>
    <cellStyle name="entry" xfId="43"/>
    <cellStyle name="entry 10" xfId="44"/>
    <cellStyle name="entry 10 2" xfId="45"/>
    <cellStyle name="entry 11" xfId="46"/>
    <cellStyle name="entry 11 2" xfId="47"/>
    <cellStyle name="entry 12" xfId="48"/>
    <cellStyle name="entry 13" xfId="49"/>
    <cellStyle name="entry 2" xfId="50"/>
    <cellStyle name="entry 2 2" xfId="51"/>
    <cellStyle name="entry 2 2 2" xfId="52"/>
    <cellStyle name="entry 2 2 2 2" xfId="53"/>
    <cellStyle name="entry 2 2 3" xfId="54"/>
    <cellStyle name="entry 2 2 3 2" xfId="55"/>
    <cellStyle name="entry 2 2 4" xfId="56"/>
    <cellStyle name="entry 2 2 4 2" xfId="57"/>
    <cellStyle name="entry 2 3" xfId="58"/>
    <cellStyle name="entry 2 3 2" xfId="59"/>
    <cellStyle name="entry 2 3 2 2" xfId="60"/>
    <cellStyle name="entry 2 3 3" xfId="61"/>
    <cellStyle name="entry 2 3 3 2" xfId="62"/>
    <cellStyle name="entry 2 4" xfId="63"/>
    <cellStyle name="entry 2 4 2" xfId="64"/>
    <cellStyle name="entry 2 4 2 2" xfId="65"/>
    <cellStyle name="entry 2 4 3" xfId="66"/>
    <cellStyle name="entry 2 4 3 2" xfId="67"/>
    <cellStyle name="entry 2 5" xfId="68"/>
    <cellStyle name="entry 2 5 2" xfId="69"/>
    <cellStyle name="entry 2 6" xfId="70"/>
    <cellStyle name="entry 2 6 2" xfId="71"/>
    <cellStyle name="entry 2 7" xfId="72"/>
    <cellStyle name="entry 2 7 2" xfId="73"/>
    <cellStyle name="entry 3" xfId="74"/>
    <cellStyle name="entry 3 2" xfId="75"/>
    <cellStyle name="entry 3 2 2" xfId="76"/>
    <cellStyle name="entry 3 3" xfId="77"/>
    <cellStyle name="entry 4" xfId="78"/>
    <cellStyle name="entry 4 2" xfId="79"/>
    <cellStyle name="entry 4 2 2" xfId="80"/>
    <cellStyle name="entry 4 3" xfId="81"/>
    <cellStyle name="entry 4 3 2" xfId="82"/>
    <cellStyle name="entry 4 4" xfId="83"/>
    <cellStyle name="entry 5" xfId="84"/>
    <cellStyle name="entry 5 2" xfId="85"/>
    <cellStyle name="entry 6" xfId="86"/>
    <cellStyle name="entry 6 2" xfId="87"/>
    <cellStyle name="entry 7" xfId="88"/>
    <cellStyle name="entry 7 2" xfId="89"/>
    <cellStyle name="entry 8" xfId="90"/>
    <cellStyle name="entry 8 2" xfId="91"/>
    <cellStyle name="entry 9" xfId="92"/>
    <cellStyle name="entry 9 2" xfId="93"/>
    <cellStyle name="Estilo 1" xfId="94"/>
    <cellStyle name="Euro" xfId="95"/>
    <cellStyle name="Euro 2" xfId="96"/>
    <cellStyle name="Excel Built-in Normal" xfId="97"/>
    <cellStyle name="Excel Built-in Normal 2" xfId="98"/>
    <cellStyle name="Explanatory Text" xfId="99"/>
    <cellStyle name="Good" xfId="100"/>
    <cellStyle name="Heading 1" xfId="101"/>
    <cellStyle name="Heading 2" xfId="102"/>
    <cellStyle name="Heading 3" xfId="103"/>
    <cellStyle name="Heading 4" xfId="104"/>
    <cellStyle name="Hiperlink" xfId="1" builtinId="8"/>
    <cellStyle name="Hipervínculo_SL10_ALS_RAMS_0014_A_AppendixA" xfId="105"/>
    <cellStyle name="Input" xfId="106"/>
    <cellStyle name="Linked Cell" xfId="107"/>
    <cellStyle name="Milliers 2" xfId="108"/>
    <cellStyle name="Milliers 2 2" xfId="109"/>
    <cellStyle name="Neutral" xfId="110"/>
    <cellStyle name="Normal" xfId="0" builtinId="0"/>
    <cellStyle name="Normal 10" xfId="111"/>
    <cellStyle name="Normal 10 2" xfId="112"/>
    <cellStyle name="Normal 10 2 2" xfId="113"/>
    <cellStyle name="Normal 10 3" xfId="114"/>
    <cellStyle name="Normal 10 4" xfId="115"/>
    <cellStyle name="Normal 11" xfId="116"/>
    <cellStyle name="Normal 11 2" xfId="117"/>
    <cellStyle name="Normal 11 2 2" xfId="118"/>
    <cellStyle name="Normal 11 2 2 2" xfId="119"/>
    <cellStyle name="Normal 11 2 3" xfId="120"/>
    <cellStyle name="Normal 11 2 3 2" xfId="121"/>
    <cellStyle name="Normal 11 2 4" xfId="122"/>
    <cellStyle name="Normal 11 2 4 2" xfId="123"/>
    <cellStyle name="Normal 11 2 5" xfId="124"/>
    <cellStyle name="Normal 11 2 5 2" xfId="125"/>
    <cellStyle name="Normal 11 2 6" xfId="126"/>
    <cellStyle name="Normal 11 3" xfId="127"/>
    <cellStyle name="Normal 11 3 2" xfId="128"/>
    <cellStyle name="Normal 11 3 2 2" xfId="129"/>
    <cellStyle name="Normal 11 3 3" xfId="130"/>
    <cellStyle name="Normal 11 3 3 2" xfId="131"/>
    <cellStyle name="Normal 11 3 4" xfId="132"/>
    <cellStyle name="Normal 11 3 4 2" xfId="133"/>
    <cellStyle name="Normal 11 3 5" xfId="134"/>
    <cellStyle name="Normal 11 3 5 2" xfId="135"/>
    <cellStyle name="Normal 11 3 6" xfId="136"/>
    <cellStyle name="Normal 11 4" xfId="137"/>
    <cellStyle name="Normal 11 4 2" xfId="138"/>
    <cellStyle name="Normal 11 5" xfId="139"/>
    <cellStyle name="Normal 11 5 2" xfId="140"/>
    <cellStyle name="Normal 11 6" xfId="141"/>
    <cellStyle name="Normal 11 6 2" xfId="142"/>
    <cellStyle name="Normal 11 7" xfId="143"/>
    <cellStyle name="Normal 11 7 2" xfId="144"/>
    <cellStyle name="Normal 11 8" xfId="145"/>
    <cellStyle name="Normal 11 9" xfId="146"/>
    <cellStyle name="Normal 12" xfId="147"/>
    <cellStyle name="Normal 12 2" xfId="148"/>
    <cellStyle name="Normal 12 2 2" xfId="149"/>
    <cellStyle name="Normal 12 3" xfId="150"/>
    <cellStyle name="Normal 12 3 2" xfId="151"/>
    <cellStyle name="Normal 12 4" xfId="152"/>
    <cellStyle name="Normal 12 4 2" xfId="153"/>
    <cellStyle name="Normal 12 5" xfId="154"/>
    <cellStyle name="Normal 12 5 2" xfId="155"/>
    <cellStyle name="Normal 12 6" xfId="156"/>
    <cellStyle name="Normal 13" xfId="157"/>
    <cellStyle name="Normal 13 2" xfId="158"/>
    <cellStyle name="Normal 13 2 2" xfId="159"/>
    <cellStyle name="Normal 13 3" xfId="160"/>
    <cellStyle name="Normal 13 3 2" xfId="161"/>
    <cellStyle name="Normal 13 4" xfId="162"/>
    <cellStyle name="Normal 13 4 2" xfId="163"/>
    <cellStyle name="Normal 13 5" xfId="164"/>
    <cellStyle name="Normal 13 5 2" xfId="165"/>
    <cellStyle name="Normal 13 6" xfId="166"/>
    <cellStyle name="Normal 14" xfId="167"/>
    <cellStyle name="Normal 14 2" xfId="168"/>
    <cellStyle name="Normal 15" xfId="169"/>
    <cellStyle name="Normal 15 2" xfId="170"/>
    <cellStyle name="Normal 16" xfId="171"/>
    <cellStyle name="Normal 16 2" xfId="172"/>
    <cellStyle name="Normal 17" xfId="173"/>
    <cellStyle name="Normal 17 2" xfId="174"/>
    <cellStyle name="Normal 18" xfId="175"/>
    <cellStyle name="Normal 2" xfId="176"/>
    <cellStyle name="Normal 2 12 2" xfId="177"/>
    <cellStyle name="Normal 2 12 2 2" xfId="178"/>
    <cellStyle name="Normal 2 2" xfId="179"/>
    <cellStyle name="Normal 2 2 2" xfId="180"/>
    <cellStyle name="Normal 2 2 2 2" xfId="181"/>
    <cellStyle name="Normal 2 2 3" xfId="182"/>
    <cellStyle name="Normal 2 2 4" xfId="183"/>
    <cellStyle name="Normal 2 2 4 2" xfId="184"/>
    <cellStyle name="Normal 2 2 5" xfId="185"/>
    <cellStyle name="Normal 2 2 6" xfId="186"/>
    <cellStyle name="Normal 2 3" xfId="187"/>
    <cellStyle name="Normal 2 3 2" xfId="188"/>
    <cellStyle name="Normal 2 3 2 2" xfId="189"/>
    <cellStyle name="Normal 2 3 3" xfId="190"/>
    <cellStyle name="Normal 2 4" xfId="191"/>
    <cellStyle name="Normal 2 5" xfId="192"/>
    <cellStyle name="Normal 2_Plan1" xfId="193"/>
    <cellStyle name="Normal 3" xfId="194"/>
    <cellStyle name="Normal 3 10" xfId="195"/>
    <cellStyle name="Normal 3 10 2" xfId="196"/>
    <cellStyle name="Normal 3 10 2 2" xfId="197"/>
    <cellStyle name="Normal 3 10 3" xfId="198"/>
    <cellStyle name="Normal 3 10 3 2" xfId="199"/>
    <cellStyle name="Normal 3 10 4" xfId="200"/>
    <cellStyle name="Normal 3 10 4 2" xfId="201"/>
    <cellStyle name="Normal 3 10 5" xfId="202"/>
    <cellStyle name="Normal 3 10 5 2" xfId="203"/>
    <cellStyle name="Normal 3 10 6" xfId="204"/>
    <cellStyle name="Normal 3 11" xfId="205"/>
    <cellStyle name="Normal 3 11 2" xfId="206"/>
    <cellStyle name="Normal 3 11 2 2" xfId="207"/>
    <cellStyle name="Normal 3 11 3" xfId="208"/>
    <cellStyle name="Normal 3 11 3 2" xfId="209"/>
    <cellStyle name="Normal 3 11 4" xfId="210"/>
    <cellStyle name="Normal 3 11 4 2" xfId="211"/>
    <cellStyle name="Normal 3 11 5" xfId="212"/>
    <cellStyle name="Normal 3 11 5 2" xfId="213"/>
    <cellStyle name="Normal 3 11 6" xfId="214"/>
    <cellStyle name="Normal 3 12" xfId="215"/>
    <cellStyle name="Normal 3 12 2" xfId="216"/>
    <cellStyle name="Normal 3 13" xfId="217"/>
    <cellStyle name="Normal 3 13 2" xfId="218"/>
    <cellStyle name="Normal 3 14" xfId="219"/>
    <cellStyle name="Normal 3 14 2" xfId="220"/>
    <cellStyle name="Normal 3 14 2 2" xfId="221"/>
    <cellStyle name="Normal 3 14 3" xfId="222"/>
    <cellStyle name="Normal 3 14 3 2" xfId="223"/>
    <cellStyle name="Normal 3 14 4" xfId="224"/>
    <cellStyle name="Normal 3 15" xfId="225"/>
    <cellStyle name="Normal 3 15 2" xfId="226"/>
    <cellStyle name="Normal 3 16" xfId="227"/>
    <cellStyle name="Normal 3 16 2" xfId="228"/>
    <cellStyle name="Normal 3 2" xfId="229"/>
    <cellStyle name="Normal 3 2 10" xfId="230"/>
    <cellStyle name="Normal 3 2 10 2" xfId="231"/>
    <cellStyle name="Normal 3 2 10 2 2" xfId="232"/>
    <cellStyle name="Normal 3 2 10 3" xfId="233"/>
    <cellStyle name="Normal 3 2 10 3 2" xfId="234"/>
    <cellStyle name="Normal 3 2 10 4" xfId="235"/>
    <cellStyle name="Normal 3 2 10 4 2" xfId="236"/>
    <cellStyle name="Normal 3 2 10 5" xfId="237"/>
    <cellStyle name="Normal 3 2 10 5 2" xfId="238"/>
    <cellStyle name="Normal 3 2 10 6" xfId="239"/>
    <cellStyle name="Normal 3 2 11" xfId="240"/>
    <cellStyle name="Normal 3 2 11 2" xfId="241"/>
    <cellStyle name="Normal 3 2 12" xfId="242"/>
    <cellStyle name="Normal 3 2 12 2" xfId="243"/>
    <cellStyle name="Normal 3 2 13" xfId="244"/>
    <cellStyle name="Normal 3 2 13 2" xfId="245"/>
    <cellStyle name="Normal 3 2 14" xfId="246"/>
    <cellStyle name="Normal 3 2 14 2" xfId="247"/>
    <cellStyle name="Normal 3 2 15" xfId="248"/>
    <cellStyle name="Normal 3 2 2" xfId="249"/>
    <cellStyle name="Normal 3 2 2 10" xfId="250"/>
    <cellStyle name="Normal 3 2 2 2" xfId="251"/>
    <cellStyle name="Normal 3 2 2 2 2" xfId="252"/>
    <cellStyle name="Normal 3 2 2 2 2 2" xfId="253"/>
    <cellStyle name="Normal 3 2 2 2 2 2 2" xfId="254"/>
    <cellStyle name="Normal 3 2 2 2 2 3" xfId="255"/>
    <cellStyle name="Normal 3 2 2 2 2 3 2" xfId="256"/>
    <cellStyle name="Normal 3 2 2 2 2 4" xfId="257"/>
    <cellStyle name="Normal 3 2 2 2 2 4 2" xfId="258"/>
    <cellStyle name="Normal 3 2 2 2 2 5" xfId="259"/>
    <cellStyle name="Normal 3 2 2 2 2 5 2" xfId="260"/>
    <cellStyle name="Normal 3 2 2 2 2 6" xfId="261"/>
    <cellStyle name="Normal 3 2 2 2 3" xfId="262"/>
    <cellStyle name="Normal 3 2 2 2 3 2" xfId="263"/>
    <cellStyle name="Normal 3 2 2 2 3 2 2" xfId="264"/>
    <cellStyle name="Normal 3 2 2 2 3 3" xfId="265"/>
    <cellStyle name="Normal 3 2 2 2 3 3 2" xfId="266"/>
    <cellStyle name="Normal 3 2 2 2 3 4" xfId="267"/>
    <cellStyle name="Normal 3 2 2 2 3 4 2" xfId="268"/>
    <cellStyle name="Normal 3 2 2 2 3 5" xfId="269"/>
    <cellStyle name="Normal 3 2 2 2 3 5 2" xfId="270"/>
    <cellStyle name="Normal 3 2 2 2 3 6" xfId="271"/>
    <cellStyle name="Normal 3 2 2 2 4" xfId="272"/>
    <cellStyle name="Normal 3 2 2 2 4 2" xfId="273"/>
    <cellStyle name="Normal 3 2 2 2 5" xfId="274"/>
    <cellStyle name="Normal 3 2 2 2 5 2" xfId="275"/>
    <cellStyle name="Normal 3 2 2 2 6" xfId="276"/>
    <cellStyle name="Normal 3 2 2 2 6 2" xfId="277"/>
    <cellStyle name="Normal 3 2 2 2 7" xfId="278"/>
    <cellStyle name="Normal 3 2 2 2 7 2" xfId="279"/>
    <cellStyle name="Normal 3 2 2 2 8" xfId="280"/>
    <cellStyle name="Normal 3 2 2 3" xfId="281"/>
    <cellStyle name="Normal 3 2 2 3 2" xfId="282"/>
    <cellStyle name="Normal 3 2 2 3 2 2" xfId="283"/>
    <cellStyle name="Normal 3 2 2 3 2 2 2" xfId="284"/>
    <cellStyle name="Normal 3 2 2 3 2 3" xfId="285"/>
    <cellStyle name="Normal 3 2 2 3 2 3 2" xfId="286"/>
    <cellStyle name="Normal 3 2 2 3 2 4" xfId="287"/>
    <cellStyle name="Normal 3 2 2 3 2 4 2" xfId="288"/>
    <cellStyle name="Normal 3 2 2 3 2 5" xfId="289"/>
    <cellStyle name="Normal 3 2 2 3 2 5 2" xfId="290"/>
    <cellStyle name="Normal 3 2 2 3 2 6" xfId="291"/>
    <cellStyle name="Normal 3 2 2 3 3" xfId="292"/>
    <cellStyle name="Normal 3 2 2 3 3 2" xfId="293"/>
    <cellStyle name="Normal 3 2 2 3 3 2 2" xfId="294"/>
    <cellStyle name="Normal 3 2 2 3 3 3" xfId="295"/>
    <cellStyle name="Normal 3 2 2 3 3 3 2" xfId="296"/>
    <cellStyle name="Normal 3 2 2 3 3 4" xfId="297"/>
    <cellStyle name="Normal 3 2 2 3 3 4 2" xfId="298"/>
    <cellStyle name="Normal 3 2 2 3 3 5" xfId="299"/>
    <cellStyle name="Normal 3 2 2 3 3 5 2" xfId="300"/>
    <cellStyle name="Normal 3 2 2 3 3 6" xfId="301"/>
    <cellStyle name="Normal 3 2 2 3 4" xfId="302"/>
    <cellStyle name="Normal 3 2 2 3 4 2" xfId="303"/>
    <cellStyle name="Normal 3 2 2 3 5" xfId="304"/>
    <cellStyle name="Normal 3 2 2 3 5 2" xfId="305"/>
    <cellStyle name="Normal 3 2 2 3 6" xfId="306"/>
    <cellStyle name="Normal 3 2 2 3 6 2" xfId="307"/>
    <cellStyle name="Normal 3 2 2 3 7" xfId="308"/>
    <cellStyle name="Normal 3 2 2 3 7 2" xfId="309"/>
    <cellStyle name="Normal 3 2 2 3 8" xfId="310"/>
    <cellStyle name="Normal 3 2 2 4" xfId="311"/>
    <cellStyle name="Normal 3 2 2 4 2" xfId="312"/>
    <cellStyle name="Normal 3 2 2 4 2 2" xfId="313"/>
    <cellStyle name="Normal 3 2 2 4 3" xfId="314"/>
    <cellStyle name="Normal 3 2 2 4 3 2" xfId="315"/>
    <cellStyle name="Normal 3 2 2 4 4" xfId="316"/>
    <cellStyle name="Normal 3 2 2 4 4 2" xfId="317"/>
    <cellStyle name="Normal 3 2 2 4 5" xfId="318"/>
    <cellStyle name="Normal 3 2 2 4 5 2" xfId="319"/>
    <cellStyle name="Normal 3 2 2 4 6" xfId="320"/>
    <cellStyle name="Normal 3 2 2 5" xfId="321"/>
    <cellStyle name="Normal 3 2 2 5 2" xfId="322"/>
    <cellStyle name="Normal 3 2 2 5 2 2" xfId="323"/>
    <cellStyle name="Normal 3 2 2 5 3" xfId="324"/>
    <cellStyle name="Normal 3 2 2 5 3 2" xfId="325"/>
    <cellStyle name="Normal 3 2 2 5 4" xfId="326"/>
    <cellStyle name="Normal 3 2 2 5 4 2" xfId="327"/>
    <cellStyle name="Normal 3 2 2 5 5" xfId="328"/>
    <cellStyle name="Normal 3 2 2 5 5 2" xfId="329"/>
    <cellStyle name="Normal 3 2 2 5 6" xfId="330"/>
    <cellStyle name="Normal 3 2 2 6" xfId="331"/>
    <cellStyle name="Normal 3 2 2 6 2" xfId="332"/>
    <cellStyle name="Normal 3 2 2 7" xfId="333"/>
    <cellStyle name="Normal 3 2 2 7 2" xfId="334"/>
    <cellStyle name="Normal 3 2 2 8" xfId="335"/>
    <cellStyle name="Normal 3 2 2 8 2" xfId="336"/>
    <cellStyle name="Normal 3 2 2 9" xfId="337"/>
    <cellStyle name="Normal 3 2 2 9 2" xfId="338"/>
    <cellStyle name="Normal 3 2 3" xfId="339"/>
    <cellStyle name="Normal 3 2 3 2" xfId="340"/>
    <cellStyle name="Normal 3 2 3 2 2" xfId="341"/>
    <cellStyle name="Normal 3 2 3 2 2 2" xfId="342"/>
    <cellStyle name="Normal 3 2 3 2 3" xfId="343"/>
    <cellStyle name="Normal 3 2 3 2 3 2" xfId="344"/>
    <cellStyle name="Normal 3 2 3 2 4" xfId="345"/>
    <cellStyle name="Normal 3 2 3 2 4 2" xfId="346"/>
    <cellStyle name="Normal 3 2 3 2 5" xfId="347"/>
    <cellStyle name="Normal 3 2 3 2 5 2" xfId="348"/>
    <cellStyle name="Normal 3 2 3 2 6" xfId="349"/>
    <cellStyle name="Normal 3 2 3 3" xfId="350"/>
    <cellStyle name="Normal 3 2 3 3 2" xfId="351"/>
    <cellStyle name="Normal 3 2 3 3 2 2" xfId="352"/>
    <cellStyle name="Normal 3 2 3 3 3" xfId="353"/>
    <cellStyle name="Normal 3 2 3 3 3 2" xfId="354"/>
    <cellStyle name="Normal 3 2 3 3 4" xfId="355"/>
    <cellStyle name="Normal 3 2 3 3 4 2" xfId="356"/>
    <cellStyle name="Normal 3 2 3 3 5" xfId="357"/>
    <cellStyle name="Normal 3 2 3 3 5 2" xfId="358"/>
    <cellStyle name="Normal 3 2 3 3 6" xfId="359"/>
    <cellStyle name="Normal 3 2 3 4" xfId="360"/>
    <cellStyle name="Normal 3 2 3 4 2" xfId="361"/>
    <cellStyle name="Normal 3 2 3 5" xfId="362"/>
    <cellStyle name="Normal 3 2 3 5 2" xfId="363"/>
    <cellStyle name="Normal 3 2 3 6" xfId="364"/>
    <cellStyle name="Normal 3 2 3 6 2" xfId="365"/>
    <cellStyle name="Normal 3 2 3 7" xfId="366"/>
    <cellStyle name="Normal 3 2 3 7 2" xfId="367"/>
    <cellStyle name="Normal 3 2 3 8" xfId="368"/>
    <cellStyle name="Normal 3 2 4" xfId="369"/>
    <cellStyle name="Normal 3 2 4 2" xfId="370"/>
    <cellStyle name="Normal 3 2 4 2 2" xfId="371"/>
    <cellStyle name="Normal 3 2 4 2 2 2" xfId="372"/>
    <cellStyle name="Normal 3 2 4 2 3" xfId="373"/>
    <cellStyle name="Normal 3 2 4 2 3 2" xfId="374"/>
    <cellStyle name="Normal 3 2 4 2 4" xfId="375"/>
    <cellStyle name="Normal 3 2 4 2 4 2" xfId="376"/>
    <cellStyle name="Normal 3 2 4 2 5" xfId="377"/>
    <cellStyle name="Normal 3 2 4 2 5 2" xfId="378"/>
    <cellStyle name="Normal 3 2 4 2 6" xfId="379"/>
    <cellStyle name="Normal 3 2 4 3" xfId="380"/>
    <cellStyle name="Normal 3 2 4 3 2" xfId="381"/>
    <cellStyle name="Normal 3 2 4 3 2 2" xfId="382"/>
    <cellStyle name="Normal 3 2 4 3 3" xfId="383"/>
    <cellStyle name="Normal 3 2 4 3 3 2" xfId="384"/>
    <cellStyle name="Normal 3 2 4 3 4" xfId="385"/>
    <cellStyle name="Normal 3 2 4 3 4 2" xfId="386"/>
    <cellStyle name="Normal 3 2 4 3 5" xfId="387"/>
    <cellStyle name="Normal 3 2 4 3 5 2" xfId="388"/>
    <cellStyle name="Normal 3 2 4 3 6" xfId="389"/>
    <cellStyle name="Normal 3 2 4 4" xfId="390"/>
    <cellStyle name="Normal 3 2 4 4 2" xfId="391"/>
    <cellStyle name="Normal 3 2 4 5" xfId="392"/>
    <cellStyle name="Normal 3 2 4 5 2" xfId="393"/>
    <cellStyle name="Normal 3 2 4 6" xfId="394"/>
    <cellStyle name="Normal 3 2 4 6 2" xfId="395"/>
    <cellStyle name="Normal 3 2 4 7" xfId="396"/>
    <cellStyle name="Normal 3 2 4 7 2" xfId="397"/>
    <cellStyle name="Normal 3 2 4 8" xfId="398"/>
    <cellStyle name="Normal 3 2 5" xfId="399"/>
    <cellStyle name="Normal 3 2 5 2" xfId="400"/>
    <cellStyle name="Normal 3 2 5 2 2" xfId="401"/>
    <cellStyle name="Normal 3 2 5 2 2 2" xfId="402"/>
    <cellStyle name="Normal 3 2 5 2 3" xfId="403"/>
    <cellStyle name="Normal 3 2 5 2 3 2" xfId="404"/>
    <cellStyle name="Normal 3 2 5 2 4" xfId="405"/>
    <cellStyle name="Normal 3 2 5 2 4 2" xfId="406"/>
    <cellStyle name="Normal 3 2 5 2 5" xfId="407"/>
    <cellStyle name="Normal 3 2 5 2 5 2" xfId="408"/>
    <cellStyle name="Normal 3 2 5 2 6" xfId="409"/>
    <cellStyle name="Normal 3 2 5 3" xfId="410"/>
    <cellStyle name="Normal 3 2 5 3 2" xfId="411"/>
    <cellStyle name="Normal 3 2 5 3 2 2" xfId="412"/>
    <cellStyle name="Normal 3 2 5 3 3" xfId="413"/>
    <cellStyle name="Normal 3 2 5 3 3 2" xfId="414"/>
    <cellStyle name="Normal 3 2 5 3 4" xfId="415"/>
    <cellStyle name="Normal 3 2 5 3 4 2" xfId="416"/>
    <cellStyle name="Normal 3 2 5 3 5" xfId="417"/>
    <cellStyle name="Normal 3 2 5 3 5 2" xfId="418"/>
    <cellStyle name="Normal 3 2 5 3 6" xfId="419"/>
    <cellStyle name="Normal 3 2 5 4" xfId="420"/>
    <cellStyle name="Normal 3 2 5 4 2" xfId="421"/>
    <cellStyle name="Normal 3 2 5 5" xfId="422"/>
    <cellStyle name="Normal 3 2 5 5 2" xfId="423"/>
    <cellStyle name="Normal 3 2 5 6" xfId="424"/>
    <cellStyle name="Normal 3 2 5 6 2" xfId="425"/>
    <cellStyle name="Normal 3 2 5 7" xfId="426"/>
    <cellStyle name="Normal 3 2 5 7 2" xfId="427"/>
    <cellStyle name="Normal 3 2 5 8" xfId="428"/>
    <cellStyle name="Normal 3 2 6" xfId="429"/>
    <cellStyle name="Normal 3 2 6 2" xfId="430"/>
    <cellStyle name="Normal 3 2 6 2 2" xfId="431"/>
    <cellStyle name="Normal 3 2 6 2 2 2" xfId="432"/>
    <cellStyle name="Normal 3 2 6 2 3" xfId="433"/>
    <cellStyle name="Normal 3 2 6 2 3 2" xfId="434"/>
    <cellStyle name="Normal 3 2 6 2 4" xfId="435"/>
    <cellStyle name="Normal 3 2 6 2 4 2" xfId="436"/>
    <cellStyle name="Normal 3 2 6 2 5" xfId="437"/>
    <cellStyle name="Normal 3 2 6 2 5 2" xfId="438"/>
    <cellStyle name="Normal 3 2 6 2 6" xfId="439"/>
    <cellStyle name="Normal 3 2 6 3" xfId="440"/>
    <cellStyle name="Normal 3 2 6 3 2" xfId="441"/>
    <cellStyle name="Normal 3 2 6 3 2 2" xfId="442"/>
    <cellStyle name="Normal 3 2 6 3 3" xfId="443"/>
    <cellStyle name="Normal 3 2 6 3 3 2" xfId="444"/>
    <cellStyle name="Normal 3 2 6 3 4" xfId="445"/>
    <cellStyle name="Normal 3 2 6 3 4 2" xfId="446"/>
    <cellStyle name="Normal 3 2 6 3 5" xfId="447"/>
    <cellStyle name="Normal 3 2 6 3 5 2" xfId="448"/>
    <cellStyle name="Normal 3 2 6 3 6" xfId="449"/>
    <cellStyle name="Normal 3 2 6 4" xfId="450"/>
    <cellStyle name="Normal 3 2 6 4 2" xfId="451"/>
    <cellStyle name="Normal 3 2 6 5" xfId="452"/>
    <cellStyle name="Normal 3 2 6 5 2" xfId="453"/>
    <cellStyle name="Normal 3 2 6 6" xfId="454"/>
    <cellStyle name="Normal 3 2 6 6 2" xfId="455"/>
    <cellStyle name="Normal 3 2 6 7" xfId="456"/>
    <cellStyle name="Normal 3 2 6 7 2" xfId="457"/>
    <cellStyle name="Normal 3 2 6 8" xfId="458"/>
    <cellStyle name="Normal 3 2 7" xfId="459"/>
    <cellStyle name="Normal 3 2 7 2" xfId="460"/>
    <cellStyle name="Normal 3 2 7 2 2" xfId="461"/>
    <cellStyle name="Normal 3 2 7 2 2 2" xfId="462"/>
    <cellStyle name="Normal 3 2 7 2 3" xfId="463"/>
    <cellStyle name="Normal 3 2 7 2 3 2" xfId="464"/>
    <cellStyle name="Normal 3 2 7 2 4" xfId="465"/>
    <cellStyle name="Normal 3 2 7 2 4 2" xfId="466"/>
    <cellStyle name="Normal 3 2 7 2 5" xfId="467"/>
    <cellStyle name="Normal 3 2 7 2 5 2" xfId="468"/>
    <cellStyle name="Normal 3 2 7 2 6" xfId="469"/>
    <cellStyle name="Normal 3 2 7 3" xfId="470"/>
    <cellStyle name="Normal 3 2 7 3 2" xfId="471"/>
    <cellStyle name="Normal 3 2 7 3 2 2" xfId="472"/>
    <cellStyle name="Normal 3 2 7 3 3" xfId="473"/>
    <cellStyle name="Normal 3 2 7 3 3 2" xfId="474"/>
    <cellStyle name="Normal 3 2 7 3 4" xfId="475"/>
    <cellStyle name="Normal 3 2 7 3 4 2" xfId="476"/>
    <cellStyle name="Normal 3 2 7 3 5" xfId="477"/>
    <cellStyle name="Normal 3 2 7 3 5 2" xfId="478"/>
    <cellStyle name="Normal 3 2 7 3 6" xfId="479"/>
    <cellStyle name="Normal 3 2 7 4" xfId="480"/>
    <cellStyle name="Normal 3 2 7 4 2" xfId="481"/>
    <cellStyle name="Normal 3 2 7 5" xfId="482"/>
    <cellStyle name="Normal 3 2 7 5 2" xfId="483"/>
    <cellStyle name="Normal 3 2 7 6" xfId="484"/>
    <cellStyle name="Normal 3 2 7 6 2" xfId="485"/>
    <cellStyle name="Normal 3 2 7 7" xfId="486"/>
    <cellStyle name="Normal 3 2 7 7 2" xfId="487"/>
    <cellStyle name="Normal 3 2 7 8" xfId="488"/>
    <cellStyle name="Normal 3 2 8" xfId="489"/>
    <cellStyle name="Normal 3 2 8 2" xfId="490"/>
    <cellStyle name="Normal 3 2 8 2 2" xfId="491"/>
    <cellStyle name="Normal 3 2 8 2 2 2" xfId="492"/>
    <cellStyle name="Normal 3 2 8 2 3" xfId="493"/>
    <cellStyle name="Normal 3 2 8 2 3 2" xfId="494"/>
    <cellStyle name="Normal 3 2 8 2 4" xfId="495"/>
    <cellStyle name="Normal 3 2 8 2 4 2" xfId="496"/>
    <cellStyle name="Normal 3 2 8 2 5" xfId="497"/>
    <cellStyle name="Normal 3 2 8 2 5 2" xfId="498"/>
    <cellStyle name="Normal 3 2 8 2 6" xfId="499"/>
    <cellStyle name="Normal 3 2 8 3" xfId="500"/>
    <cellStyle name="Normal 3 2 8 3 2" xfId="501"/>
    <cellStyle name="Normal 3 2 8 3 2 2" xfId="502"/>
    <cellStyle name="Normal 3 2 8 3 3" xfId="503"/>
    <cellStyle name="Normal 3 2 8 3 3 2" xfId="504"/>
    <cellStyle name="Normal 3 2 8 3 4" xfId="505"/>
    <cellStyle name="Normal 3 2 8 3 4 2" xfId="506"/>
    <cellStyle name="Normal 3 2 8 3 5" xfId="507"/>
    <cellStyle name="Normal 3 2 8 3 5 2" xfId="508"/>
    <cellStyle name="Normal 3 2 8 3 6" xfId="509"/>
    <cellStyle name="Normal 3 2 8 4" xfId="510"/>
    <cellStyle name="Normal 3 2 8 4 2" xfId="511"/>
    <cellStyle name="Normal 3 2 8 5" xfId="512"/>
    <cellStyle name="Normal 3 2 8 5 2" xfId="513"/>
    <cellStyle name="Normal 3 2 8 6" xfId="514"/>
    <cellStyle name="Normal 3 2 8 6 2" xfId="515"/>
    <cellStyle name="Normal 3 2 8 7" xfId="516"/>
    <cellStyle name="Normal 3 2 8 7 2" xfId="517"/>
    <cellStyle name="Normal 3 2 8 8" xfId="518"/>
    <cellStyle name="Normal 3 2 9" xfId="519"/>
    <cellStyle name="Normal 3 2 9 2" xfId="520"/>
    <cellStyle name="Normal 3 2 9 2 2" xfId="521"/>
    <cellStyle name="Normal 3 2 9 3" xfId="522"/>
    <cellStyle name="Normal 3 2 9 3 2" xfId="523"/>
    <cellStyle name="Normal 3 2 9 4" xfId="524"/>
    <cellStyle name="Normal 3 2 9 4 2" xfId="525"/>
    <cellStyle name="Normal 3 2 9 5" xfId="526"/>
    <cellStyle name="Normal 3 2 9 5 2" xfId="527"/>
    <cellStyle name="Normal 3 2 9 6" xfId="528"/>
    <cellStyle name="Normal 3 3" xfId="529"/>
    <cellStyle name="Normal 3 3 10" xfId="530"/>
    <cellStyle name="Normal 3 3 2" xfId="531"/>
    <cellStyle name="Normal 3 3 2 2" xfId="532"/>
    <cellStyle name="Normal 3 3 2 2 2" xfId="533"/>
    <cellStyle name="Normal 3 3 2 2 2 2" xfId="534"/>
    <cellStyle name="Normal 3 3 2 2 3" xfId="535"/>
    <cellStyle name="Normal 3 3 2 2 3 2" xfId="536"/>
    <cellStyle name="Normal 3 3 2 2 4" xfId="537"/>
    <cellStyle name="Normal 3 3 2 2 4 2" xfId="538"/>
    <cellStyle name="Normal 3 3 2 2 5" xfId="539"/>
    <cellStyle name="Normal 3 3 2 2 5 2" xfId="540"/>
    <cellStyle name="Normal 3 3 2 2 6" xfId="541"/>
    <cellStyle name="Normal 3 3 2 2 7" xfId="542"/>
    <cellStyle name="Normal 3 3 2 3" xfId="543"/>
    <cellStyle name="Normal 3 3 2 3 2" xfId="544"/>
    <cellStyle name="Normal 3 3 2 3 2 2" xfId="545"/>
    <cellStyle name="Normal 3 3 2 3 3" xfId="546"/>
    <cellStyle name="Normal 3 3 2 3 3 2" xfId="547"/>
    <cellStyle name="Normal 3 3 2 3 4" xfId="548"/>
    <cellStyle name="Normal 3 3 2 3 4 2" xfId="549"/>
    <cellStyle name="Normal 3 3 2 3 5" xfId="550"/>
    <cellStyle name="Normal 3 3 2 3 5 2" xfId="551"/>
    <cellStyle name="Normal 3 3 2 3 6" xfId="552"/>
    <cellStyle name="Normal 3 3 2 4" xfId="553"/>
    <cellStyle name="Normal 3 3 2 4 2" xfId="554"/>
    <cellStyle name="Normal 3 3 2 5" xfId="555"/>
    <cellStyle name="Normal 3 3 2 5 2" xfId="556"/>
    <cellStyle name="Normal 3 3 2 6" xfId="557"/>
    <cellStyle name="Normal 3 3 2 6 2" xfId="558"/>
    <cellStyle name="Normal 3 3 2 7" xfId="559"/>
    <cellStyle name="Normal 3 3 2 7 2" xfId="560"/>
    <cellStyle name="Normal 3 3 2 8" xfId="561"/>
    <cellStyle name="Normal 3 3 2 9" xfId="562"/>
    <cellStyle name="Normal 3 3 3" xfId="563"/>
    <cellStyle name="Normal 3 3 3 2" xfId="564"/>
    <cellStyle name="Normal 3 3 3 2 2" xfId="565"/>
    <cellStyle name="Normal 3 3 3 2 2 2" xfId="566"/>
    <cellStyle name="Normal 3 3 3 2 3" xfId="567"/>
    <cellStyle name="Normal 3 3 3 2 3 2" xfId="568"/>
    <cellStyle name="Normal 3 3 3 2 4" xfId="569"/>
    <cellStyle name="Normal 3 3 3 2 4 2" xfId="570"/>
    <cellStyle name="Normal 3 3 3 2 5" xfId="571"/>
    <cellStyle name="Normal 3 3 3 2 5 2" xfId="572"/>
    <cellStyle name="Normal 3 3 3 2 6" xfId="573"/>
    <cellStyle name="Normal 3 3 3 3" xfId="574"/>
    <cellStyle name="Normal 3 3 3 3 2" xfId="575"/>
    <cellStyle name="Normal 3 3 3 3 2 2" xfId="576"/>
    <cellStyle name="Normal 3 3 3 3 3" xfId="577"/>
    <cellStyle name="Normal 3 3 3 3 3 2" xfId="578"/>
    <cellStyle name="Normal 3 3 3 3 4" xfId="579"/>
    <cellStyle name="Normal 3 3 3 3 4 2" xfId="580"/>
    <cellStyle name="Normal 3 3 3 3 5" xfId="581"/>
    <cellStyle name="Normal 3 3 3 3 5 2" xfId="582"/>
    <cellStyle name="Normal 3 3 3 3 6" xfId="583"/>
    <cellStyle name="Normal 3 3 3 4" xfId="584"/>
    <cellStyle name="Normal 3 3 3 4 2" xfId="585"/>
    <cellStyle name="Normal 3 3 3 5" xfId="586"/>
    <cellStyle name="Normal 3 3 3 5 2" xfId="587"/>
    <cellStyle name="Normal 3 3 3 6" xfId="588"/>
    <cellStyle name="Normal 3 3 3 6 2" xfId="589"/>
    <cellStyle name="Normal 3 3 3 7" xfId="590"/>
    <cellStyle name="Normal 3 3 3 7 2" xfId="591"/>
    <cellStyle name="Normal 3 3 3 8" xfId="592"/>
    <cellStyle name="Normal 3 3 4" xfId="593"/>
    <cellStyle name="Normal 3 3 4 2" xfId="594"/>
    <cellStyle name="Normal 3 3 4 2 2" xfId="595"/>
    <cellStyle name="Normal 3 3 4 3" xfId="596"/>
    <cellStyle name="Normal 3 3 4 3 2" xfId="597"/>
    <cellStyle name="Normal 3 3 4 4" xfId="598"/>
    <cellStyle name="Normal 3 3 4 4 2" xfId="599"/>
    <cellStyle name="Normal 3 3 4 5" xfId="600"/>
    <cellStyle name="Normal 3 3 4 5 2" xfId="601"/>
    <cellStyle name="Normal 3 3 4 6" xfId="602"/>
    <cellStyle name="Normal 3 3 5" xfId="603"/>
    <cellStyle name="Normal 3 3 5 2" xfId="604"/>
    <cellStyle name="Normal 3 3 5 2 2" xfId="605"/>
    <cellStyle name="Normal 3 3 5 3" xfId="606"/>
    <cellStyle name="Normal 3 3 5 3 2" xfId="607"/>
    <cellStyle name="Normal 3 3 5 4" xfId="608"/>
    <cellStyle name="Normal 3 3 5 4 2" xfId="609"/>
    <cellStyle name="Normal 3 3 5 5" xfId="610"/>
    <cellStyle name="Normal 3 3 5 5 2" xfId="611"/>
    <cellStyle name="Normal 3 3 5 6" xfId="612"/>
    <cellStyle name="Normal 3 3 6" xfId="613"/>
    <cellStyle name="Normal 3 3 6 2" xfId="614"/>
    <cellStyle name="Normal 3 3 7" xfId="615"/>
    <cellStyle name="Normal 3 3 7 2" xfId="616"/>
    <cellStyle name="Normal 3 3 8" xfId="617"/>
    <cellStyle name="Normal 3 3 8 2" xfId="618"/>
    <cellStyle name="Normal 3 3 9" xfId="619"/>
    <cellStyle name="Normal 3 3 9 2" xfId="620"/>
    <cellStyle name="Normal 3 4" xfId="621"/>
    <cellStyle name="Normal 3 4 2" xfId="622"/>
    <cellStyle name="Normal 3 4 2 2" xfId="623"/>
    <cellStyle name="Normal 3 4 2 2 2" xfId="624"/>
    <cellStyle name="Normal 3 4 2 3" xfId="625"/>
    <cellStyle name="Normal 3 4 2 3 2" xfId="626"/>
    <cellStyle name="Normal 3 4 2 4" xfId="627"/>
    <cellStyle name="Normal 3 4 2 4 2" xfId="628"/>
    <cellStyle name="Normal 3 4 2 5" xfId="629"/>
    <cellStyle name="Normal 3 4 2 5 2" xfId="630"/>
    <cellStyle name="Normal 3 4 2 6" xfId="631"/>
    <cellStyle name="Normal 3 4 3" xfId="632"/>
    <cellStyle name="Normal 3 4 3 2" xfId="633"/>
    <cellStyle name="Normal 3 4 3 2 2" xfId="634"/>
    <cellStyle name="Normal 3 4 3 3" xfId="635"/>
    <cellStyle name="Normal 3 4 3 3 2" xfId="636"/>
    <cellStyle name="Normal 3 4 3 4" xfId="637"/>
    <cellStyle name="Normal 3 4 3 4 2" xfId="638"/>
    <cellStyle name="Normal 3 4 3 5" xfId="639"/>
    <cellStyle name="Normal 3 4 3 5 2" xfId="640"/>
    <cellStyle name="Normal 3 4 3 6" xfId="641"/>
    <cellStyle name="Normal 3 4 4" xfId="642"/>
    <cellStyle name="Normal 3 4 4 2" xfId="643"/>
    <cellStyle name="Normal 3 4 5" xfId="644"/>
    <cellStyle name="Normal 3 4 5 2" xfId="645"/>
    <cellStyle name="Normal 3 4 6" xfId="646"/>
    <cellStyle name="Normal 3 4 6 2" xfId="647"/>
    <cellStyle name="Normal 3 4 7" xfId="648"/>
    <cellStyle name="Normal 3 4 7 2" xfId="649"/>
    <cellStyle name="Normal 3 4 8" xfId="650"/>
    <cellStyle name="Normal 3 5" xfId="651"/>
    <cellStyle name="Normal 3 5 2" xfId="652"/>
    <cellStyle name="Normal 3 5 2 2" xfId="653"/>
    <cellStyle name="Normal 3 5 2 2 2" xfId="654"/>
    <cellStyle name="Normal 3 5 2 3" xfId="655"/>
    <cellStyle name="Normal 3 5 2 3 2" xfId="656"/>
    <cellStyle name="Normal 3 5 2 4" xfId="657"/>
    <cellStyle name="Normal 3 5 2 4 2" xfId="658"/>
    <cellStyle name="Normal 3 5 2 5" xfId="659"/>
    <cellStyle name="Normal 3 5 2 5 2" xfId="660"/>
    <cellStyle name="Normal 3 5 2 6" xfId="661"/>
    <cellStyle name="Normal 3 5 3" xfId="662"/>
    <cellStyle name="Normal 3 5 3 2" xfId="663"/>
    <cellStyle name="Normal 3 5 3 2 2" xfId="664"/>
    <cellStyle name="Normal 3 5 3 3" xfId="665"/>
    <cellStyle name="Normal 3 5 3 3 2" xfId="666"/>
    <cellStyle name="Normal 3 5 3 4" xfId="667"/>
    <cellStyle name="Normal 3 5 3 4 2" xfId="668"/>
    <cellStyle name="Normal 3 5 3 5" xfId="669"/>
    <cellStyle name="Normal 3 5 3 5 2" xfId="670"/>
    <cellStyle name="Normal 3 5 3 6" xfId="671"/>
    <cellStyle name="Normal 3 5 4" xfId="672"/>
    <cellStyle name="Normal 3 5 4 2" xfId="673"/>
    <cellStyle name="Normal 3 5 5" xfId="674"/>
    <cellStyle name="Normal 3 5 5 2" xfId="675"/>
    <cellStyle name="Normal 3 5 6" xfId="676"/>
    <cellStyle name="Normal 3 5 6 2" xfId="677"/>
    <cellStyle name="Normal 3 5 7" xfId="678"/>
    <cellStyle name="Normal 3 5 7 2" xfId="679"/>
    <cellStyle name="Normal 3 5 8" xfId="680"/>
    <cellStyle name="Normal 3 6" xfId="681"/>
    <cellStyle name="Normal 3 6 2" xfId="682"/>
    <cellStyle name="Normal 3 6 2 2" xfId="683"/>
    <cellStyle name="Normal 3 6 2 2 2" xfId="684"/>
    <cellStyle name="Normal 3 6 2 3" xfId="685"/>
    <cellStyle name="Normal 3 6 2 3 2" xfId="686"/>
    <cellStyle name="Normal 3 6 2 4" xfId="687"/>
    <cellStyle name="Normal 3 6 2 4 2" xfId="688"/>
    <cellStyle name="Normal 3 6 2 5" xfId="689"/>
    <cellStyle name="Normal 3 6 2 5 2" xfId="690"/>
    <cellStyle name="Normal 3 6 2 6" xfId="691"/>
    <cellStyle name="Normal 3 6 3" xfId="692"/>
    <cellStyle name="Normal 3 6 3 2" xfId="693"/>
    <cellStyle name="Normal 3 6 3 2 2" xfId="694"/>
    <cellStyle name="Normal 3 6 3 3" xfId="695"/>
    <cellStyle name="Normal 3 6 3 3 2" xfId="696"/>
    <cellStyle name="Normal 3 6 3 4" xfId="697"/>
    <cellStyle name="Normal 3 6 3 4 2" xfId="698"/>
    <cellStyle name="Normal 3 6 3 5" xfId="699"/>
    <cellStyle name="Normal 3 6 3 5 2" xfId="700"/>
    <cellStyle name="Normal 3 6 3 6" xfId="701"/>
    <cellStyle name="Normal 3 6 4" xfId="702"/>
    <cellStyle name="Normal 3 6 4 2" xfId="703"/>
    <cellStyle name="Normal 3 6 5" xfId="704"/>
    <cellStyle name="Normal 3 6 5 2" xfId="705"/>
    <cellStyle name="Normal 3 6 6" xfId="706"/>
    <cellStyle name="Normal 3 6 6 2" xfId="707"/>
    <cellStyle name="Normal 3 6 7" xfId="708"/>
    <cellStyle name="Normal 3 6 7 2" xfId="709"/>
    <cellStyle name="Normal 3 6 8" xfId="710"/>
    <cellStyle name="Normal 3 7" xfId="711"/>
    <cellStyle name="Normal 3 7 2" xfId="712"/>
    <cellStyle name="Normal 3 7 2 2" xfId="713"/>
    <cellStyle name="Normal 3 7 2 2 2" xfId="714"/>
    <cellStyle name="Normal 3 7 2 3" xfId="715"/>
    <cellStyle name="Normal 3 7 2 3 2" xfId="716"/>
    <cellStyle name="Normal 3 7 2 4" xfId="717"/>
    <cellStyle name="Normal 3 7 2 4 2" xfId="718"/>
    <cellStyle name="Normal 3 7 2 5" xfId="719"/>
    <cellStyle name="Normal 3 7 2 5 2" xfId="720"/>
    <cellStyle name="Normal 3 7 2 6" xfId="721"/>
    <cellStyle name="Normal 3 7 3" xfId="722"/>
    <cellStyle name="Normal 3 7 3 2" xfId="723"/>
    <cellStyle name="Normal 3 7 3 2 2" xfId="724"/>
    <cellStyle name="Normal 3 7 3 3" xfId="725"/>
    <cellStyle name="Normal 3 7 3 3 2" xfId="726"/>
    <cellStyle name="Normal 3 7 3 4" xfId="727"/>
    <cellStyle name="Normal 3 7 3 4 2" xfId="728"/>
    <cellStyle name="Normal 3 7 3 5" xfId="729"/>
    <cellStyle name="Normal 3 7 3 5 2" xfId="730"/>
    <cellStyle name="Normal 3 7 3 6" xfId="731"/>
    <cellStyle name="Normal 3 7 4" xfId="732"/>
    <cellStyle name="Normal 3 7 4 2" xfId="733"/>
    <cellStyle name="Normal 3 7 5" xfId="734"/>
    <cellStyle name="Normal 3 7 5 2" xfId="735"/>
    <cellStyle name="Normal 3 7 6" xfId="736"/>
    <cellStyle name="Normal 3 7 6 2" xfId="737"/>
    <cellStyle name="Normal 3 7 7" xfId="738"/>
    <cellStyle name="Normal 3 7 7 2" xfId="739"/>
    <cellStyle name="Normal 3 7 8" xfId="740"/>
    <cellStyle name="Normal 3 8" xfId="741"/>
    <cellStyle name="Normal 3 8 2" xfId="742"/>
    <cellStyle name="Normal 3 8 2 2" xfId="743"/>
    <cellStyle name="Normal 3 8 2 2 2" xfId="744"/>
    <cellStyle name="Normal 3 8 2 3" xfId="745"/>
    <cellStyle name="Normal 3 8 2 3 2" xfId="746"/>
    <cellStyle name="Normal 3 8 2 4" xfId="747"/>
    <cellStyle name="Normal 3 8 2 4 2" xfId="748"/>
    <cellStyle name="Normal 3 8 2 5" xfId="749"/>
    <cellStyle name="Normal 3 8 2 5 2" xfId="750"/>
    <cellStyle name="Normal 3 8 2 6" xfId="751"/>
    <cellStyle name="Normal 3 8 3" xfId="752"/>
    <cellStyle name="Normal 3 8 3 2" xfId="753"/>
    <cellStyle name="Normal 3 8 3 2 2" xfId="754"/>
    <cellStyle name="Normal 3 8 3 3" xfId="755"/>
    <cellStyle name="Normal 3 8 3 3 2" xfId="756"/>
    <cellStyle name="Normal 3 8 3 4" xfId="757"/>
    <cellStyle name="Normal 3 8 3 4 2" xfId="758"/>
    <cellStyle name="Normal 3 8 3 5" xfId="759"/>
    <cellStyle name="Normal 3 8 3 5 2" xfId="760"/>
    <cellStyle name="Normal 3 8 3 6" xfId="761"/>
    <cellStyle name="Normal 3 8 4" xfId="762"/>
    <cellStyle name="Normal 3 8 4 2" xfId="763"/>
    <cellStyle name="Normal 3 8 5" xfId="764"/>
    <cellStyle name="Normal 3 8 5 2" xfId="765"/>
    <cellStyle name="Normal 3 8 6" xfId="766"/>
    <cellStyle name="Normal 3 8 6 2" xfId="767"/>
    <cellStyle name="Normal 3 8 7" xfId="768"/>
    <cellStyle name="Normal 3 8 7 2" xfId="769"/>
    <cellStyle name="Normal 3 8 8" xfId="770"/>
    <cellStyle name="Normal 3 9" xfId="771"/>
    <cellStyle name="Normal 3 9 2" xfId="772"/>
    <cellStyle name="Normal 3 9 2 2" xfId="773"/>
    <cellStyle name="Normal 3 9 2 2 2" xfId="774"/>
    <cellStyle name="Normal 3 9 2 3" xfId="775"/>
    <cellStyle name="Normal 3 9 2 3 2" xfId="776"/>
    <cellStyle name="Normal 3 9 2 4" xfId="777"/>
    <cellStyle name="Normal 3 9 2 4 2" xfId="778"/>
    <cellStyle name="Normal 3 9 2 5" xfId="779"/>
    <cellStyle name="Normal 3 9 2 5 2" xfId="780"/>
    <cellStyle name="Normal 3 9 2 6" xfId="781"/>
    <cellStyle name="Normal 3 9 3" xfId="782"/>
    <cellStyle name="Normal 3 9 3 2" xfId="783"/>
    <cellStyle name="Normal 3 9 3 2 2" xfId="784"/>
    <cellStyle name="Normal 3 9 3 3" xfId="785"/>
    <cellStyle name="Normal 3 9 3 3 2" xfId="786"/>
    <cellStyle name="Normal 3 9 3 4" xfId="787"/>
    <cellStyle name="Normal 3 9 3 4 2" xfId="788"/>
    <cellStyle name="Normal 3 9 3 5" xfId="789"/>
    <cellStyle name="Normal 3 9 3 5 2" xfId="790"/>
    <cellStyle name="Normal 3 9 3 6" xfId="791"/>
    <cellStyle name="Normal 3 9 4" xfId="792"/>
    <cellStyle name="Normal 3 9 4 2" xfId="793"/>
    <cellStyle name="Normal 3 9 5" xfId="794"/>
    <cellStyle name="Normal 3 9 5 2" xfId="795"/>
    <cellStyle name="Normal 3 9 6" xfId="796"/>
    <cellStyle name="Normal 3 9 6 2" xfId="797"/>
    <cellStyle name="Normal 3 9 7" xfId="798"/>
    <cellStyle name="Normal 3 9 7 2" xfId="799"/>
    <cellStyle name="Normal 3 9 8" xfId="800"/>
    <cellStyle name="Normal 4" xfId="801"/>
    <cellStyle name="Normal 4 10" xfId="802"/>
    <cellStyle name="Normal 4 10 2" xfId="803"/>
    <cellStyle name="Normal 4 11" xfId="804"/>
    <cellStyle name="Normal 4 11 2" xfId="805"/>
    <cellStyle name="Normal 4 12" xfId="806"/>
    <cellStyle name="Normal 4 2" xfId="807"/>
    <cellStyle name="Normal 4 2 2" xfId="808"/>
    <cellStyle name="Normal 4 2 2 2" xfId="809"/>
    <cellStyle name="Normal 4 2 2 2 2" xfId="810"/>
    <cellStyle name="Normal 4 2 2 3" xfId="811"/>
    <cellStyle name="Normal 4 2 2 3 2" xfId="812"/>
    <cellStyle name="Normal 4 2 2 4" xfId="813"/>
    <cellStyle name="Normal 4 2 2 4 2" xfId="814"/>
    <cellStyle name="Normal 4 2 2 5" xfId="815"/>
    <cellStyle name="Normal 4 2 2 5 2" xfId="816"/>
    <cellStyle name="Normal 4 2 2 6" xfId="817"/>
    <cellStyle name="Normal 4 2 3" xfId="818"/>
    <cellStyle name="Normal 4 2 3 2" xfId="819"/>
    <cellStyle name="Normal 4 2 3 2 2" xfId="820"/>
    <cellStyle name="Normal 4 2 3 3" xfId="821"/>
    <cellStyle name="Normal 4 2 3 3 2" xfId="822"/>
    <cellStyle name="Normal 4 2 3 4" xfId="823"/>
    <cellStyle name="Normal 4 2 3 4 2" xfId="824"/>
    <cellStyle name="Normal 4 2 3 5" xfId="825"/>
    <cellStyle name="Normal 4 2 3 5 2" xfId="826"/>
    <cellStyle name="Normal 4 2 3 6" xfId="827"/>
    <cellStyle name="Normal 4 2 4" xfId="828"/>
    <cellStyle name="Normal 4 2 4 2" xfId="829"/>
    <cellStyle name="Normal 4 2 5" xfId="830"/>
    <cellStyle name="Normal 4 2 5 2" xfId="831"/>
    <cellStyle name="Normal 4 2 6" xfId="832"/>
    <cellStyle name="Normal 4 2 6 2" xfId="833"/>
    <cellStyle name="Normal 4 2 7" xfId="834"/>
    <cellStyle name="Normal 4 2 7 2" xfId="835"/>
    <cellStyle name="Normal 4 2 8" xfId="836"/>
    <cellStyle name="Normal 4 3" xfId="837"/>
    <cellStyle name="Normal 4 3 2" xfId="838"/>
    <cellStyle name="Normal 4 3 2 2" xfId="839"/>
    <cellStyle name="Normal 4 3 2 2 2" xfId="840"/>
    <cellStyle name="Normal 4 3 2 3" xfId="841"/>
    <cellStyle name="Normal 4 3 2 3 2" xfId="842"/>
    <cellStyle name="Normal 4 3 2 4" xfId="843"/>
    <cellStyle name="Normal 4 3 2 4 2" xfId="844"/>
    <cellStyle name="Normal 4 3 2 5" xfId="845"/>
    <cellStyle name="Normal 4 3 2 5 2" xfId="846"/>
    <cellStyle name="Normal 4 3 2 6" xfId="847"/>
    <cellStyle name="Normal 4 3 3" xfId="848"/>
    <cellStyle name="Normal 4 3 3 2" xfId="849"/>
    <cellStyle name="Normal 4 3 3 2 2" xfId="850"/>
    <cellStyle name="Normal 4 3 3 3" xfId="851"/>
    <cellStyle name="Normal 4 3 3 3 2" xfId="852"/>
    <cellStyle name="Normal 4 3 3 4" xfId="853"/>
    <cellStyle name="Normal 4 3 3 4 2" xfId="854"/>
    <cellStyle name="Normal 4 3 3 5" xfId="855"/>
    <cellStyle name="Normal 4 3 3 5 2" xfId="856"/>
    <cellStyle name="Normal 4 3 3 6" xfId="857"/>
    <cellStyle name="Normal 4 3 4" xfId="858"/>
    <cellStyle name="Normal 4 3 4 2" xfId="859"/>
    <cellStyle name="Normal 4 3 5" xfId="860"/>
    <cellStyle name="Normal 4 3 5 2" xfId="861"/>
    <cellStyle name="Normal 4 3 6" xfId="862"/>
    <cellStyle name="Normal 4 3 6 2" xfId="863"/>
    <cellStyle name="Normal 4 3 7" xfId="864"/>
    <cellStyle name="Normal 4 3 7 2" xfId="865"/>
    <cellStyle name="Normal 4 3 8" xfId="866"/>
    <cellStyle name="Normal 4 4" xfId="867"/>
    <cellStyle name="Normal 4 4 2" xfId="868"/>
    <cellStyle name="Normal 4 5" xfId="869"/>
    <cellStyle name="Normal 4 5 2" xfId="870"/>
    <cellStyle name="Normal 4 5 2 2" xfId="871"/>
    <cellStyle name="Normal 4 5 3" xfId="872"/>
    <cellStyle name="Normal 4 5 3 2" xfId="873"/>
    <cellStyle name="Normal 4 5 4" xfId="874"/>
    <cellStyle name="Normal 4 5 4 2" xfId="875"/>
    <cellStyle name="Normal 4 5 5" xfId="876"/>
    <cellStyle name="Normal 4 5 5 2" xfId="877"/>
    <cellStyle name="Normal 4 5 6" xfId="878"/>
    <cellStyle name="Normal 4 6" xfId="879"/>
    <cellStyle name="Normal 4 6 2" xfId="880"/>
    <cellStyle name="Normal 4 6 2 2" xfId="881"/>
    <cellStyle name="Normal 4 6 3" xfId="882"/>
    <cellStyle name="Normal 4 6 3 2" xfId="883"/>
    <cellStyle name="Normal 4 6 4" xfId="884"/>
    <cellStyle name="Normal 4 6 4 2" xfId="885"/>
    <cellStyle name="Normal 4 6 5" xfId="886"/>
    <cellStyle name="Normal 4 6 5 2" xfId="887"/>
    <cellStyle name="Normal 4 6 6" xfId="888"/>
    <cellStyle name="Normal 4 7" xfId="889"/>
    <cellStyle name="Normal 4 7 2" xfId="890"/>
    <cellStyle name="Normal 4 8" xfId="891"/>
    <cellStyle name="Normal 4 8 2" xfId="892"/>
    <cellStyle name="Normal 4 9" xfId="893"/>
    <cellStyle name="Normal 4 9 2" xfId="894"/>
    <cellStyle name="Normal 5" xfId="895"/>
    <cellStyle name="Normal 5 10" xfId="896"/>
    <cellStyle name="Normal 5 2" xfId="897"/>
    <cellStyle name="Normal 5 2 2" xfId="898"/>
    <cellStyle name="Normal 5 2 2 2" xfId="899"/>
    <cellStyle name="Normal 5 2 2 2 2" xfId="900"/>
    <cellStyle name="Normal 5 2 2 2 2 2" xfId="901"/>
    <cellStyle name="Normal 5 2 2 2 3" xfId="902"/>
    <cellStyle name="Normal 5 2 2 2 3 2" xfId="903"/>
    <cellStyle name="Normal 5 2 2 2 4" xfId="904"/>
    <cellStyle name="Normal 5 2 2 2 4 2" xfId="905"/>
    <cellStyle name="Normal 5 2 2 2 5" xfId="906"/>
    <cellStyle name="Normal 5 2 2 2 5 2" xfId="907"/>
    <cellStyle name="Normal 5 2 2 2 6" xfId="908"/>
    <cellStyle name="Normal 5 2 2 3" xfId="909"/>
    <cellStyle name="Normal 5 2 2 3 2" xfId="910"/>
    <cellStyle name="Normal 5 2 2 3 2 2" xfId="911"/>
    <cellStyle name="Normal 5 2 2 3 3" xfId="912"/>
    <cellStyle name="Normal 5 2 2 3 3 2" xfId="913"/>
    <cellStyle name="Normal 5 2 2 3 4" xfId="914"/>
    <cellStyle name="Normal 5 2 2 3 4 2" xfId="915"/>
    <cellStyle name="Normal 5 2 2 3 5" xfId="916"/>
    <cellStyle name="Normal 5 2 2 3 5 2" xfId="917"/>
    <cellStyle name="Normal 5 2 2 3 6" xfId="918"/>
    <cellStyle name="Normal 5 2 2 4" xfId="919"/>
    <cellStyle name="Normal 5 2 2 4 2" xfId="920"/>
    <cellStyle name="Normal 5 2 2 5" xfId="921"/>
    <cellStyle name="Normal 5 2 2 5 2" xfId="922"/>
    <cellStyle name="Normal 5 2 2 6" xfId="923"/>
    <cellStyle name="Normal 5 2 2 6 2" xfId="924"/>
    <cellStyle name="Normal 5 2 2 7" xfId="925"/>
    <cellStyle name="Normal 5 2 2 7 2" xfId="926"/>
    <cellStyle name="Normal 5 2 2 8" xfId="927"/>
    <cellStyle name="Normal 5 2 3" xfId="928"/>
    <cellStyle name="Normal 5 2 3 2" xfId="929"/>
    <cellStyle name="Normal 5 2 3 2 2" xfId="930"/>
    <cellStyle name="Normal 5 2 3 3" xfId="931"/>
    <cellStyle name="Normal 5 2 3 3 2" xfId="932"/>
    <cellStyle name="Normal 5 2 3 4" xfId="933"/>
    <cellStyle name="Normal 5 2 3 4 2" xfId="934"/>
    <cellStyle name="Normal 5 2 3 5" xfId="935"/>
    <cellStyle name="Normal 5 2 3 5 2" xfId="936"/>
    <cellStyle name="Normal 5 2 3 6" xfId="937"/>
    <cellStyle name="Normal 5 2 4" xfId="938"/>
    <cellStyle name="Normal 5 2 4 2" xfId="939"/>
    <cellStyle name="Normal 5 2 4 2 2" xfId="940"/>
    <cellStyle name="Normal 5 2 4 3" xfId="941"/>
    <cellStyle name="Normal 5 2 4 3 2" xfId="942"/>
    <cellStyle name="Normal 5 2 4 4" xfId="943"/>
    <cellStyle name="Normal 5 2 4 4 2" xfId="944"/>
    <cellStyle name="Normal 5 2 4 5" xfId="945"/>
    <cellStyle name="Normal 5 2 4 5 2" xfId="946"/>
    <cellStyle name="Normal 5 2 4 6" xfId="947"/>
    <cellStyle name="Normal 5 2 5" xfId="948"/>
    <cellStyle name="Normal 5 2 5 2" xfId="949"/>
    <cellStyle name="Normal 5 2 6" xfId="950"/>
    <cellStyle name="Normal 5 2 6 2" xfId="951"/>
    <cellStyle name="Normal 5 2 7" xfId="952"/>
    <cellStyle name="Normal 5 2 7 2" xfId="953"/>
    <cellStyle name="Normal 5 2 8" xfId="954"/>
    <cellStyle name="Normal 5 2 8 2" xfId="955"/>
    <cellStyle name="Normal 5 2 9" xfId="956"/>
    <cellStyle name="Normal 5 3" xfId="957"/>
    <cellStyle name="Normal 5 3 2" xfId="958"/>
    <cellStyle name="Normal 5 3 2 2" xfId="959"/>
    <cellStyle name="Normal 5 3 2 2 2" xfId="960"/>
    <cellStyle name="Normal 5 3 2 3" xfId="961"/>
    <cellStyle name="Normal 5 3 2 3 2" xfId="962"/>
    <cellStyle name="Normal 5 3 2 4" xfId="963"/>
    <cellStyle name="Normal 5 3 2 4 2" xfId="964"/>
    <cellStyle name="Normal 5 3 2 5" xfId="965"/>
    <cellStyle name="Normal 5 3 2 5 2" xfId="966"/>
    <cellStyle name="Normal 5 3 2 6" xfId="967"/>
    <cellStyle name="Normal 5 3 3" xfId="968"/>
    <cellStyle name="Normal 5 3 3 2" xfId="969"/>
    <cellStyle name="Normal 5 3 3 2 2" xfId="970"/>
    <cellStyle name="Normal 5 3 3 3" xfId="971"/>
    <cellStyle name="Normal 5 3 3 3 2" xfId="972"/>
    <cellStyle name="Normal 5 3 3 4" xfId="973"/>
    <cellStyle name="Normal 5 3 3 4 2" xfId="974"/>
    <cellStyle name="Normal 5 3 3 5" xfId="975"/>
    <cellStyle name="Normal 5 3 3 5 2" xfId="976"/>
    <cellStyle name="Normal 5 3 3 6" xfId="977"/>
    <cellStyle name="Normal 5 3 4" xfId="978"/>
    <cellStyle name="Normal 5 3 4 2" xfId="979"/>
    <cellStyle name="Normal 5 3 5" xfId="980"/>
    <cellStyle name="Normal 5 3 5 2" xfId="981"/>
    <cellStyle name="Normal 5 3 6" xfId="982"/>
    <cellStyle name="Normal 5 3 6 2" xfId="983"/>
    <cellStyle name="Normal 5 3 7" xfId="984"/>
    <cellStyle name="Normal 5 3 7 2" xfId="985"/>
    <cellStyle name="Normal 5 3 8" xfId="986"/>
    <cellStyle name="Normal 5 4" xfId="987"/>
    <cellStyle name="Normal 5 4 2" xfId="988"/>
    <cellStyle name="Normal 5 4 2 2" xfId="989"/>
    <cellStyle name="Normal 5 4 3" xfId="990"/>
    <cellStyle name="Normal 5 4 3 2" xfId="991"/>
    <cellStyle name="Normal 5 4 4" xfId="992"/>
    <cellStyle name="Normal 5 4 4 2" xfId="993"/>
    <cellStyle name="Normal 5 4 5" xfId="994"/>
    <cellStyle name="Normal 5 4 5 2" xfId="995"/>
    <cellStyle name="Normal 5 4 6" xfId="996"/>
    <cellStyle name="Normal 5 5" xfId="997"/>
    <cellStyle name="Normal 5 5 2" xfId="998"/>
    <cellStyle name="Normal 5 5 2 2" xfId="999"/>
    <cellStyle name="Normal 5 5 3" xfId="1000"/>
    <cellStyle name="Normal 5 5 3 2" xfId="1001"/>
    <cellStyle name="Normal 5 5 4" xfId="1002"/>
    <cellStyle name="Normal 5 5 4 2" xfId="1003"/>
    <cellStyle name="Normal 5 5 5" xfId="1004"/>
    <cellStyle name="Normal 5 5 5 2" xfId="1005"/>
    <cellStyle name="Normal 5 5 6" xfId="1006"/>
    <cellStyle name="Normal 5 6" xfId="1007"/>
    <cellStyle name="Normal 5 6 2" xfId="1008"/>
    <cellStyle name="Normal 5 7" xfId="1009"/>
    <cellStyle name="Normal 5 7 2" xfId="1010"/>
    <cellStyle name="Normal 5 8" xfId="1011"/>
    <cellStyle name="Normal 5 8 2" xfId="1012"/>
    <cellStyle name="Normal 5 9" xfId="1013"/>
    <cellStyle name="Normal 5 9 2" xfId="1014"/>
    <cellStyle name="Normal 6" xfId="1015"/>
    <cellStyle name="Normal 6 2" xfId="1016"/>
    <cellStyle name="Normal 7" xfId="1017"/>
    <cellStyle name="Normal 7 2" xfId="1018"/>
    <cellStyle name="Normal 7 2 2" xfId="1019"/>
    <cellStyle name="Normal 7 2 2 2" xfId="1020"/>
    <cellStyle name="Normal 7 2 2 2 2" xfId="1021"/>
    <cellStyle name="Normal 7 2 2 3" xfId="1022"/>
    <cellStyle name="Normal 7 2 2 3 2" xfId="1023"/>
    <cellStyle name="Normal 7 2 2 4" xfId="1024"/>
    <cellStyle name="Normal 7 2 2 4 2" xfId="1025"/>
    <cellStyle name="Normal 7 2 2 5" xfId="1026"/>
    <cellStyle name="Normal 7 2 2 5 2" xfId="1027"/>
    <cellStyle name="Normal 7 2 2 6" xfId="1028"/>
    <cellStyle name="Normal 7 2 3" xfId="1029"/>
    <cellStyle name="Normal 7 2 3 2" xfId="1030"/>
    <cellStyle name="Normal 7 2 3 2 2" xfId="1031"/>
    <cellStyle name="Normal 7 2 3 3" xfId="1032"/>
    <cellStyle name="Normal 7 2 3 3 2" xfId="1033"/>
    <cellStyle name="Normal 7 2 3 4" xfId="1034"/>
    <cellStyle name="Normal 7 2 3 4 2" xfId="1035"/>
    <cellStyle name="Normal 7 2 3 5" xfId="1036"/>
    <cellStyle name="Normal 7 2 3 5 2" xfId="1037"/>
    <cellStyle name="Normal 7 2 3 6" xfId="1038"/>
    <cellStyle name="Normal 7 2 4" xfId="1039"/>
    <cellStyle name="Normal 7 2 4 2" xfId="1040"/>
    <cellStyle name="Normal 7 2 5" xfId="1041"/>
    <cellStyle name="Normal 7 2 5 2" xfId="1042"/>
    <cellStyle name="Normal 7 2 6" xfId="1043"/>
    <cellStyle name="Normal 7 2 6 2" xfId="1044"/>
    <cellStyle name="Normal 7 2 7" xfId="1045"/>
    <cellStyle name="Normal 7 2 7 2" xfId="1046"/>
    <cellStyle name="Normal 7 2 8" xfId="1047"/>
    <cellStyle name="Normal 7 3" xfId="1048"/>
    <cellStyle name="Normal 7 3 2" xfId="1049"/>
    <cellStyle name="Normal 7 3 2 2" xfId="1050"/>
    <cellStyle name="Normal 7 3 3" xfId="1051"/>
    <cellStyle name="Normal 7 3 3 2" xfId="1052"/>
    <cellStyle name="Normal 7 3 4" xfId="1053"/>
    <cellStyle name="Normal 7 3 4 2" xfId="1054"/>
    <cellStyle name="Normal 7 3 5" xfId="1055"/>
    <cellStyle name="Normal 7 3 5 2" xfId="1056"/>
    <cellStyle name="Normal 7 3 6" xfId="1057"/>
    <cellStyle name="Normal 7 4" xfId="1058"/>
    <cellStyle name="Normal 7 4 2" xfId="1059"/>
    <cellStyle name="Normal 7 4 2 2" xfId="1060"/>
    <cellStyle name="Normal 7 4 3" xfId="1061"/>
    <cellStyle name="Normal 7 4 3 2" xfId="1062"/>
    <cellStyle name="Normal 7 4 4" xfId="1063"/>
    <cellStyle name="Normal 7 4 4 2" xfId="1064"/>
    <cellStyle name="Normal 7 4 5" xfId="1065"/>
    <cellStyle name="Normal 7 4 5 2" xfId="1066"/>
    <cellStyle name="Normal 7 4 6" xfId="1067"/>
    <cellStyle name="Normal 7 5" xfId="1068"/>
    <cellStyle name="Normal 7 5 2" xfId="1069"/>
    <cellStyle name="Normal 7 6" xfId="1070"/>
    <cellStyle name="Normal 7 6 2" xfId="1071"/>
    <cellStyle name="Normal 7 7" xfId="1072"/>
    <cellStyle name="Normal 7 7 2" xfId="1073"/>
    <cellStyle name="Normal 7 8" xfId="1074"/>
    <cellStyle name="Normal 7 8 2" xfId="1075"/>
    <cellStyle name="Normal 7 9" xfId="1076"/>
    <cellStyle name="Normal 8" xfId="1077"/>
    <cellStyle name="Normal 8 2" xfId="1078"/>
    <cellStyle name="Normal 8 2 2" xfId="1079"/>
    <cellStyle name="Normal 8 3" xfId="1080"/>
    <cellStyle name="Normal 9" xfId="1081"/>
    <cellStyle name="Normal 9 2" xfId="1082"/>
    <cellStyle name="Normal 9 2 2" xfId="1083"/>
    <cellStyle name="Normal 9 3" xfId="1084"/>
    <cellStyle name="Normale_PAQ-A426441-22-090707" xfId="1085"/>
    <cellStyle name="Nota 2" xfId="1086"/>
    <cellStyle name="Note" xfId="1087"/>
    <cellStyle name="Output" xfId="1088"/>
    <cellStyle name="para" xfId="1089"/>
    <cellStyle name="para 2" xfId="1090"/>
    <cellStyle name="pec." xfId="1091"/>
    <cellStyle name="sect" xfId="1092"/>
    <cellStyle name="sect1" xfId="1093"/>
    <cellStyle name="sect2" xfId="1094"/>
    <cellStyle name="sect3" xfId="1095"/>
    <cellStyle name="sect4" xfId="1096"/>
    <cellStyle name="sect4 2" xfId="1097"/>
    <cellStyle name="sect5" xfId="1098"/>
    <cellStyle name="sect5 2" xfId="1099"/>
    <cellStyle name="sect6" xfId="1100"/>
    <cellStyle name="sect6 2" xfId="1101"/>
    <cellStyle name="sect7" xfId="1102"/>
    <cellStyle name="sect7 2" xfId="1103"/>
    <cellStyle name="sect8" xfId="1104"/>
    <cellStyle name="sect8 2" xfId="1105"/>
    <cellStyle name="sect9" xfId="1106"/>
    <cellStyle name="sect9 2" xfId="1107"/>
    <cellStyle name="tableTitle" xfId="1108"/>
    <cellStyle name="tableTitle 2" xfId="1109"/>
    <cellStyle name="title" xfId="1110"/>
    <cellStyle name="Title 2" xfId="1111"/>
    <cellStyle name="Titre" xfId="1112"/>
    <cellStyle name="Total 2" xfId="1113"/>
    <cellStyle name="Total 2 2" xfId="1114"/>
    <cellStyle name="Total 2 2 2" xfId="1115"/>
    <cellStyle name="Total 2 2 2 2" xfId="1116"/>
    <cellStyle name="Total 2 2 2 2 2" xfId="1117"/>
    <cellStyle name="Total 2 2 2 3" xfId="1118"/>
    <cellStyle name="Total 2 2 2 3 2" xfId="1119"/>
    <cellStyle name="Total 2 2 2 4" xfId="1120"/>
    <cellStyle name="Total 2 2 2 4 2" xfId="1121"/>
    <cellStyle name="Total 2 2 2 5" xfId="1122"/>
    <cellStyle name="Total 2 2 3" xfId="1123"/>
    <cellStyle name="Total 2 2 3 2" xfId="1124"/>
    <cellStyle name="Total 2 2 3 2 2" xfId="1125"/>
    <cellStyle name="Total 2 2 3 3" xfId="1126"/>
    <cellStyle name="Total 2 2 3 3 2" xfId="1127"/>
    <cellStyle name="Total 2 2 3 4" xfId="1128"/>
    <cellStyle name="Total 2 2 3 4 2" xfId="1129"/>
    <cellStyle name="Total 2 2 3 5" xfId="1130"/>
    <cellStyle name="Total 2 2 4" xfId="1131"/>
    <cellStyle name="Total 2 2 4 2" xfId="1132"/>
    <cellStyle name="Total 2 2 4 2 2" xfId="1133"/>
    <cellStyle name="Total 2 2 4 3" xfId="1134"/>
    <cellStyle name="Total 2 2 4 3 2" xfId="1135"/>
    <cellStyle name="Total 2 2 4 4" xfId="1136"/>
    <cellStyle name="Total 2 2 4 4 2" xfId="1137"/>
    <cellStyle name="Total 2 2 4 5" xfId="1138"/>
    <cellStyle name="Total 2 2 5" xfId="1139"/>
    <cellStyle name="Total 2 2 5 2" xfId="1140"/>
    <cellStyle name="Total 2 2 6" xfId="1141"/>
    <cellStyle name="Total 2 2 6 2" xfId="1142"/>
    <cellStyle name="Total 2 2 7" xfId="1143"/>
    <cellStyle name="Total 2 2 7 2" xfId="1144"/>
    <cellStyle name="Total 2 2 8" xfId="1145"/>
    <cellStyle name="Total 2 3" xfId="1146"/>
    <cellStyle name="Total 2 3 2" xfId="1147"/>
    <cellStyle name="Total 2 3 2 2" xfId="1148"/>
    <cellStyle name="Total 2 3 3" xfId="1149"/>
    <cellStyle name="Total 2 3 3 2" xfId="1150"/>
    <cellStyle name="Total 2 3 4" xfId="1151"/>
    <cellStyle name="Total 2 3 4 2" xfId="1152"/>
    <cellStyle name="Total 2 3 5" xfId="1153"/>
    <cellStyle name="Total 2 4" xfId="1154"/>
    <cellStyle name="Total 2 4 2" xfId="1155"/>
    <cellStyle name="Total 2 4 2 2" xfId="1156"/>
    <cellStyle name="Total 2 4 3" xfId="1157"/>
    <cellStyle name="Total 2 4 3 2" xfId="1158"/>
    <cellStyle name="Total 2 4 4" xfId="1159"/>
    <cellStyle name="Total 2 4 4 2" xfId="1160"/>
    <cellStyle name="Total 2 4 5" xfId="1161"/>
    <cellStyle name="Total 2 5" xfId="1162"/>
    <cellStyle name="Total 2 5 2" xfId="1163"/>
    <cellStyle name="Total 2 5 2 2" xfId="1164"/>
    <cellStyle name="Total 2 5 3" xfId="1165"/>
    <cellStyle name="Total 2 5 3 2" xfId="1166"/>
    <cellStyle name="Total 2 5 4" xfId="1167"/>
    <cellStyle name="Total 2 5 4 2" xfId="1168"/>
    <cellStyle name="Total 2 5 5" xfId="1169"/>
    <cellStyle name="Total 2 6" xfId="1170"/>
    <cellStyle name="Total 2 6 2" xfId="1171"/>
    <cellStyle name="Total 2 7" xfId="1172"/>
    <cellStyle name="Total 2 7 2" xfId="1173"/>
    <cellStyle name="Total 2 8" xfId="1174"/>
    <cellStyle name="Total 2 8 2" xfId="1175"/>
    <cellStyle name="Total 2 9" xfId="1176"/>
    <cellStyle name="Total 3" xfId="1177"/>
    <cellStyle name="Total 3 2" xfId="1178"/>
    <cellStyle name="Total 3 2 2" xfId="1179"/>
    <cellStyle name="Total 3 2 2 2" xfId="1180"/>
    <cellStyle name="Total 3 2 2 2 2" xfId="1181"/>
    <cellStyle name="Total 3 2 2 3" xfId="1182"/>
    <cellStyle name="Total 3 2 2 3 2" xfId="1183"/>
    <cellStyle name="Total 3 2 2 4" xfId="1184"/>
    <cellStyle name="Total 3 2 2 4 2" xfId="1185"/>
    <cellStyle name="Total 3 2 2 5" xfId="1186"/>
    <cellStyle name="Total 3 2 3" xfId="1187"/>
    <cellStyle name="Total 3 2 3 2" xfId="1188"/>
    <cellStyle name="Total 3 2 3 2 2" xfId="1189"/>
    <cellStyle name="Total 3 2 3 3" xfId="1190"/>
    <cellStyle name="Total 3 2 3 3 2" xfId="1191"/>
    <cellStyle name="Total 3 2 3 4" xfId="1192"/>
    <cellStyle name="Total 3 2 3 4 2" xfId="1193"/>
    <cellStyle name="Total 3 2 3 5" xfId="1194"/>
    <cellStyle name="Total 3 2 4" xfId="1195"/>
    <cellStyle name="Total 3 2 4 2" xfId="1196"/>
    <cellStyle name="Total 3 2 4 2 2" xfId="1197"/>
    <cellStyle name="Total 3 2 4 3" xfId="1198"/>
    <cellStyle name="Total 3 2 4 3 2" xfId="1199"/>
    <cellStyle name="Total 3 2 4 4" xfId="1200"/>
    <cellStyle name="Total 3 2 4 4 2" xfId="1201"/>
    <cellStyle name="Total 3 2 4 5" xfId="1202"/>
    <cellStyle name="Total 3 2 5" xfId="1203"/>
    <cellStyle name="Total 3 2 5 2" xfId="1204"/>
    <cellStyle name="Total 3 2 6" xfId="1205"/>
    <cellStyle name="Total 3 2 6 2" xfId="1206"/>
    <cellStyle name="Total 3 2 7" xfId="1207"/>
    <cellStyle name="Total 3 2 7 2" xfId="1208"/>
    <cellStyle name="Total 3 2 8" xfId="1209"/>
    <cellStyle name="Total 3 3" xfId="1210"/>
    <cellStyle name="Total 3 3 2" xfId="1211"/>
    <cellStyle name="Total 3 3 2 2" xfId="1212"/>
    <cellStyle name="Total 3 3 3" xfId="1213"/>
    <cellStyle name="Total 3 3 3 2" xfId="1214"/>
    <cellStyle name="Total 3 3 4" xfId="1215"/>
    <cellStyle name="Total 3 3 4 2" xfId="1216"/>
    <cellStyle name="Total 3 3 5" xfId="1217"/>
    <cellStyle name="Total 3 4" xfId="1218"/>
    <cellStyle name="Total 3 4 2" xfId="1219"/>
    <cellStyle name="Total 3 4 2 2" xfId="1220"/>
    <cellStyle name="Total 3 4 3" xfId="1221"/>
    <cellStyle name="Total 3 4 3 2" xfId="1222"/>
    <cellStyle name="Total 3 4 4" xfId="1223"/>
    <cellStyle name="Total 3 4 4 2" xfId="1224"/>
    <cellStyle name="Total 3 4 5" xfId="1225"/>
    <cellStyle name="Total 3 5" xfId="1226"/>
    <cellStyle name="Total 3 5 2" xfId="1227"/>
    <cellStyle name="Total 3 5 2 2" xfId="1228"/>
    <cellStyle name="Total 3 5 3" xfId="1229"/>
    <cellStyle name="Total 3 5 3 2" xfId="1230"/>
    <cellStyle name="Total 3 5 4" xfId="1231"/>
    <cellStyle name="Total 3 5 4 2" xfId="1232"/>
    <cellStyle name="Total 3 5 5" xfId="1233"/>
    <cellStyle name="Total 3 6" xfId="1234"/>
    <cellStyle name="Total 3 6 2" xfId="1235"/>
    <cellStyle name="Total 3 7" xfId="1236"/>
    <cellStyle name="Total 3 7 2" xfId="1237"/>
    <cellStyle name="Total 3 8" xfId="1238"/>
    <cellStyle name="Total 3 8 2" xfId="1239"/>
    <cellStyle name="Total 3 9" xfId="1240"/>
    <cellStyle name="Total 4" xfId="1241"/>
    <cellStyle name="Total 4 2" xfId="1242"/>
    <cellStyle name="Total 4 2 2" xfId="1243"/>
    <cellStyle name="Total 4 2 2 2" xfId="1244"/>
    <cellStyle name="Total 4 2 2 2 2" xfId="1245"/>
    <cellStyle name="Total 4 2 2 3" xfId="1246"/>
    <cellStyle name="Total 4 2 2 3 2" xfId="1247"/>
    <cellStyle name="Total 4 2 2 4" xfId="1248"/>
    <cellStyle name="Total 4 2 2 4 2" xfId="1249"/>
    <cellStyle name="Total 4 2 2 5" xfId="1250"/>
    <cellStyle name="Total 4 2 3" xfId="1251"/>
    <cellStyle name="Total 4 2 3 2" xfId="1252"/>
    <cellStyle name="Total 4 2 3 2 2" xfId="1253"/>
    <cellStyle name="Total 4 2 3 3" xfId="1254"/>
    <cellStyle name="Total 4 2 3 3 2" xfId="1255"/>
    <cellStyle name="Total 4 2 3 4" xfId="1256"/>
    <cellStyle name="Total 4 2 3 4 2" xfId="1257"/>
    <cellStyle name="Total 4 2 3 5" xfId="1258"/>
    <cellStyle name="Total 4 2 4" xfId="1259"/>
    <cellStyle name="Total 4 2 4 2" xfId="1260"/>
    <cellStyle name="Total 4 2 4 2 2" xfId="1261"/>
    <cellStyle name="Total 4 2 4 3" xfId="1262"/>
    <cellStyle name="Total 4 2 4 3 2" xfId="1263"/>
    <cellStyle name="Total 4 2 4 4" xfId="1264"/>
    <cellStyle name="Total 4 2 4 4 2" xfId="1265"/>
    <cellStyle name="Total 4 2 4 5" xfId="1266"/>
    <cellStyle name="Total 4 2 5" xfId="1267"/>
    <cellStyle name="Total 4 2 5 2" xfId="1268"/>
    <cellStyle name="Total 4 2 6" xfId="1269"/>
    <cellStyle name="Total 4 2 6 2" xfId="1270"/>
    <cellStyle name="Total 4 2 7" xfId="1271"/>
    <cellStyle name="Total 4 2 7 2" xfId="1272"/>
    <cellStyle name="Total 4 2 8" xfId="1273"/>
    <cellStyle name="Total 4 3" xfId="1274"/>
    <cellStyle name="Total 4 3 2" xfId="1275"/>
    <cellStyle name="Total 4 3 2 2" xfId="1276"/>
    <cellStyle name="Total 4 3 3" xfId="1277"/>
    <cellStyle name="Total 4 3 3 2" xfId="1278"/>
    <cellStyle name="Total 4 3 4" xfId="1279"/>
    <cellStyle name="Total 4 3 4 2" xfId="1280"/>
    <cellStyle name="Total 4 3 5" xfId="1281"/>
    <cellStyle name="Total 4 4" xfId="1282"/>
    <cellStyle name="Total 4 4 2" xfId="1283"/>
    <cellStyle name="Total 4 4 2 2" xfId="1284"/>
    <cellStyle name="Total 4 4 3" xfId="1285"/>
    <cellStyle name="Total 4 4 3 2" xfId="1286"/>
    <cellStyle name="Total 4 4 4" xfId="1287"/>
    <cellStyle name="Total 4 4 4 2" xfId="1288"/>
    <cellStyle name="Total 4 4 5" xfId="1289"/>
    <cellStyle name="Total 4 5" xfId="1290"/>
    <cellStyle name="Total 4 5 2" xfId="1291"/>
    <cellStyle name="Total 4 5 2 2" xfId="1292"/>
    <cellStyle name="Total 4 5 3" xfId="1293"/>
    <cellStyle name="Total 4 5 3 2" xfId="1294"/>
    <cellStyle name="Total 4 5 4" xfId="1295"/>
    <cellStyle name="Total 4 5 4 2" xfId="1296"/>
    <cellStyle name="Total 4 5 5" xfId="1297"/>
    <cellStyle name="Total 4 6" xfId="1298"/>
    <cellStyle name="Total 4 6 2" xfId="1299"/>
    <cellStyle name="Total 4 7" xfId="1300"/>
    <cellStyle name="Total 4 7 2" xfId="1301"/>
    <cellStyle name="Total 4 8" xfId="1302"/>
    <cellStyle name="Total 4 8 2" xfId="1303"/>
    <cellStyle name="Total 4 9" xfId="1304"/>
    <cellStyle name="Total 5" xfId="1305"/>
    <cellStyle name="Total 5 2" xfId="1306"/>
    <cellStyle name="Total 5 2 2" xfId="1307"/>
    <cellStyle name="Total 5 2 2 2" xfId="1308"/>
    <cellStyle name="Total 5 2 2 2 2" xfId="1309"/>
    <cellStyle name="Total 5 2 2 3" xfId="1310"/>
    <cellStyle name="Total 5 2 2 3 2" xfId="1311"/>
    <cellStyle name="Total 5 2 2 4" xfId="1312"/>
    <cellStyle name="Total 5 2 2 4 2" xfId="1313"/>
    <cellStyle name="Total 5 2 2 5" xfId="1314"/>
    <cellStyle name="Total 5 2 3" xfId="1315"/>
    <cellStyle name="Total 5 2 3 2" xfId="1316"/>
    <cellStyle name="Total 5 2 3 2 2" xfId="1317"/>
    <cellStyle name="Total 5 2 3 3" xfId="1318"/>
    <cellStyle name="Total 5 2 3 3 2" xfId="1319"/>
    <cellStyle name="Total 5 2 3 4" xfId="1320"/>
    <cellStyle name="Total 5 2 3 4 2" xfId="1321"/>
    <cellStyle name="Total 5 2 3 5" xfId="1322"/>
    <cellStyle name="Total 5 2 4" xfId="1323"/>
    <cellStyle name="Total 5 2 4 2" xfId="1324"/>
    <cellStyle name="Total 5 2 4 2 2" xfId="1325"/>
    <cellStyle name="Total 5 2 4 3" xfId="1326"/>
    <cellStyle name="Total 5 2 4 3 2" xfId="1327"/>
    <cellStyle name="Total 5 2 4 4" xfId="1328"/>
    <cellStyle name="Total 5 2 4 4 2" xfId="1329"/>
    <cellStyle name="Total 5 2 4 5" xfId="1330"/>
    <cellStyle name="Total 5 2 5" xfId="1331"/>
    <cellStyle name="Total 5 2 5 2" xfId="1332"/>
    <cellStyle name="Total 5 2 6" xfId="1333"/>
    <cellStyle name="Total 5 2 6 2" xfId="1334"/>
    <cellStyle name="Total 5 2 7" xfId="1335"/>
    <cellStyle name="Total 5 2 7 2" xfId="1336"/>
    <cellStyle name="Total 5 2 8" xfId="1337"/>
    <cellStyle name="Total 5 3" xfId="1338"/>
    <cellStyle name="Total 5 3 2" xfId="1339"/>
    <cellStyle name="Total 5 3 2 2" xfId="1340"/>
    <cellStyle name="Total 5 3 3" xfId="1341"/>
    <cellStyle name="Total 5 3 3 2" xfId="1342"/>
    <cellStyle name="Total 5 3 4" xfId="1343"/>
    <cellStyle name="Total 5 3 4 2" xfId="1344"/>
    <cellStyle name="Total 5 3 5" xfId="1345"/>
    <cellStyle name="Total 5 4" xfId="1346"/>
    <cellStyle name="Total 5 4 2" xfId="1347"/>
    <cellStyle name="Total 5 4 2 2" xfId="1348"/>
    <cellStyle name="Total 5 4 3" xfId="1349"/>
    <cellStyle name="Total 5 4 3 2" xfId="1350"/>
    <cellStyle name="Total 5 4 4" xfId="1351"/>
    <cellStyle name="Total 5 4 4 2" xfId="1352"/>
    <cellStyle name="Total 5 4 5" xfId="1353"/>
    <cellStyle name="Total 5 5" xfId="1354"/>
    <cellStyle name="Total 5 5 2" xfId="1355"/>
    <cellStyle name="Total 5 5 2 2" xfId="1356"/>
    <cellStyle name="Total 5 5 3" xfId="1357"/>
    <cellStyle name="Total 5 5 3 2" xfId="1358"/>
    <cellStyle name="Total 5 5 4" xfId="1359"/>
    <cellStyle name="Total 5 5 4 2" xfId="1360"/>
    <cellStyle name="Total 5 5 5" xfId="1361"/>
    <cellStyle name="Total 5 6" xfId="1362"/>
    <cellStyle name="Total 5 6 2" xfId="1363"/>
    <cellStyle name="Total 5 7" xfId="1364"/>
    <cellStyle name="Total 5 7 2" xfId="1365"/>
    <cellStyle name="Total 5 8" xfId="1366"/>
    <cellStyle name="Total 5 8 2" xfId="1367"/>
    <cellStyle name="Total 5 9" xfId="1368"/>
    <cellStyle name="Total 6" xfId="1369"/>
    <cellStyle name="Total 6 2" xfId="1370"/>
    <cellStyle name="Total 6 2 2" xfId="1371"/>
    <cellStyle name="Total 6 2 2 2" xfId="1372"/>
    <cellStyle name="Total 6 2 3" xfId="1373"/>
    <cellStyle name="Total 6 2 3 2" xfId="1374"/>
    <cellStyle name="Total 6 2 4" xfId="1375"/>
    <cellStyle name="Total 6 2 4 2" xfId="1376"/>
    <cellStyle name="Total 6 2 5" xfId="1377"/>
    <cellStyle name="Total 6 3" xfId="1378"/>
    <cellStyle name="Total 6 3 2" xfId="1379"/>
    <cellStyle name="Total 6 3 2 2" xfId="1380"/>
    <cellStyle name="Total 6 3 3" xfId="1381"/>
    <cellStyle name="Total 6 3 3 2" xfId="1382"/>
    <cellStyle name="Total 6 3 4" xfId="1383"/>
    <cellStyle name="Total 6 3 4 2" xfId="1384"/>
    <cellStyle name="Total 6 3 5" xfId="1385"/>
    <cellStyle name="Total 6 4" xfId="1386"/>
    <cellStyle name="Total 6 4 2" xfId="1387"/>
    <cellStyle name="Total 6 4 2 2" xfId="1388"/>
    <cellStyle name="Total 6 4 3" xfId="1389"/>
    <cellStyle name="Total 6 4 3 2" xfId="1390"/>
    <cellStyle name="Total 6 4 4" xfId="1391"/>
    <cellStyle name="Total 6 4 4 2" xfId="1392"/>
    <cellStyle name="Total 6 4 5" xfId="1393"/>
    <cellStyle name="Total 6 5" xfId="1394"/>
    <cellStyle name="Total 6 5 2" xfId="1395"/>
    <cellStyle name="Total 6 6" xfId="1396"/>
    <cellStyle name="Total 6 6 2" xfId="1397"/>
    <cellStyle name="Total 6 7" xfId="1398"/>
    <cellStyle name="Total 6 7 2" xfId="1399"/>
    <cellStyle name="Total 6 8" xfId="1400"/>
    <cellStyle name="Total 7" xfId="1401"/>
    <cellStyle name="Total 7 2" xfId="1402"/>
    <cellStyle name="Total 7 2 2" xfId="1403"/>
    <cellStyle name="Total 7 2 2 2" xfId="1404"/>
    <cellStyle name="Total 7 2 3" xfId="1405"/>
    <cellStyle name="Total 7 2 3 2" xfId="1406"/>
    <cellStyle name="Total 7 2 4" xfId="1407"/>
    <cellStyle name="Total 7 2 4 2" xfId="1408"/>
    <cellStyle name="Total 7 2 5" xfId="1409"/>
    <cellStyle name="Total 7 3" xfId="1410"/>
    <cellStyle name="Total 7 3 2" xfId="1411"/>
    <cellStyle name="Total 7 3 2 2" xfId="1412"/>
    <cellStyle name="Total 7 3 3" xfId="1413"/>
    <cellStyle name="Total 7 3 3 2" xfId="1414"/>
    <cellStyle name="Total 7 3 4" xfId="1415"/>
    <cellStyle name="Total 7 3 4 2" xfId="1416"/>
    <cellStyle name="Total 7 3 5" xfId="1417"/>
    <cellStyle name="Total 7 4" xfId="1418"/>
    <cellStyle name="Total 7 4 2" xfId="1419"/>
    <cellStyle name="Total 7 4 2 2" xfId="1420"/>
    <cellStyle name="Total 7 4 3" xfId="1421"/>
    <cellStyle name="Total 7 4 3 2" xfId="1422"/>
    <cellStyle name="Total 7 4 4" xfId="1423"/>
    <cellStyle name="Total 7 4 4 2" xfId="1424"/>
    <cellStyle name="Total 7 4 5" xfId="1425"/>
    <cellStyle name="Total 7 5" xfId="1426"/>
    <cellStyle name="Total 7 5 2" xfId="1427"/>
    <cellStyle name="Total 7 6" xfId="1428"/>
    <cellStyle name="Total 7 6 2" xfId="1429"/>
    <cellStyle name="Total 7 7" xfId="1430"/>
    <cellStyle name="Total 7 7 2" xfId="1431"/>
    <cellStyle name="Total 7 8" xfId="1432"/>
    <cellStyle name="Total 8" xfId="1433"/>
    <cellStyle name="Warning Text" xfId="1434"/>
  </cellStyles>
  <dxfs count="152">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
      <font>
        <b/>
        <i val="0"/>
        <color rgb="FF00B050"/>
      </font>
      <fill>
        <patternFill>
          <bgColor theme="6" tint="0.79998168889431442"/>
        </patternFill>
      </fill>
    </dxf>
    <dxf>
      <font>
        <b/>
        <i val="0"/>
        <color rgb="FFFF0000"/>
      </font>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titus\SYSKRSH\ALSTOM\Data%20population\One%20Page%20Reports\Delivery%2009-09-02\MET\LCC%201PR%20BCN%20L5%20100%25%20Alstom%20(std%20pro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Form"/>
      <sheetName val="OnePageReport"/>
      <sheetName val="Feuil2"/>
      <sheetName val="Feuil3"/>
      <sheetName val="WP H110001 RS project"/>
      <sheetName val="Introduction"/>
      <sheetName val="Presentation"/>
      <sheetName val="Table of contents"/>
      <sheetName val="Profit Center Hierarchy"/>
      <sheetName val="Cost Center Hierarchy"/>
      <sheetName val="CC Hierarchy by function"/>
      <sheetName val="Internal Order"/>
      <sheetName val="Project profile Customizing"/>
      <sheetName val="Costing sheets Customizing"/>
      <sheetName val="Costing Sheet screens"/>
      <sheetName val="Result Analysis Customizing"/>
      <sheetName val="Product Cost controlling"/>
      <sheetName val="Maintenance and Service Process"/>
      <sheetName val="OKTZ"/>
      <sheetName val="Work Centers"/>
      <sheetName val="Activity Types"/>
      <sheetName val="Matrix Act-Work centre-WBS"/>
      <sheetName val="Default Account Assignment"/>
      <sheetName val="Project Cash Management"/>
      <sheetName val="Complementary"/>
      <sheetName val="Transport"/>
      <sheetName val="Material Costing"/>
      <sheetName val="OKKN"/>
      <sheetName val="OKK4"/>
      <sheetName val="OKK6"/>
      <sheetName val="OKK5"/>
      <sheetName val="OKKM"/>
      <sheetName val="OKYC"/>
      <sheetName val="Front page 01"/>
      <sheetName val="Ref + Control"/>
      <sheetName val="Registratieformulier"/>
      <sheetName val="Voorbeeld registratieformulier"/>
      <sheetName val="Data Info"/>
    </sheetNames>
    <sheetDataSet>
      <sheetData sheetId="0">
        <row r="2">
          <cell r="C2" t="str">
            <v>Barcelona Mº L5 100% Alstom Standard profile</v>
          </cell>
        </row>
        <row r="6">
          <cell r="J6" t="b">
            <v>0</v>
          </cell>
        </row>
        <row r="7">
          <cell r="C7" t="str">
            <v>Ferrocarril Metropolita de Barcelona</v>
          </cell>
          <cell r="H7" t="str">
            <v>AfterMarket</v>
          </cell>
        </row>
        <row r="8">
          <cell r="C8" t="str">
            <v>Metropolis Std B</v>
          </cell>
          <cell r="H8" t="str">
            <v>Without Margin</v>
          </cell>
        </row>
        <row r="9">
          <cell r="C9" t="str">
            <v>D : Urban rolling stock Metro</v>
          </cell>
          <cell r="E9" t="str">
            <v>100 000</v>
          </cell>
          <cell r="H9" t="str">
            <v>Fleet = 33 trains</v>
          </cell>
        </row>
        <row r="10">
          <cell r="C10">
            <v>5</v>
          </cell>
        </row>
        <row r="11">
          <cell r="C11" t="str">
            <v>Mc-M-T-M-Mc</v>
          </cell>
        </row>
        <row r="12">
          <cell r="C12" t="str">
            <v>1 500 V</v>
          </cell>
        </row>
        <row r="13">
          <cell r="C13" t="str">
            <v>H. Reynaud - Barcelona</v>
          </cell>
          <cell r="H13" t="str">
            <v>Suppliers</v>
          </cell>
        </row>
        <row r="14">
          <cell r="C14">
            <v>37498</v>
          </cell>
        </row>
        <row r="15">
          <cell r="C15" t="str">
            <v>Mº BCN (100% Alstom) 18 std profil</v>
          </cell>
        </row>
        <row r="16">
          <cell r="C16" t="str">
            <v>June 2002</v>
          </cell>
          <cell r="H16" t="str">
            <v>Suppliers</v>
          </cell>
        </row>
        <row r="17">
          <cell r="C17" t="str">
            <v>Technical LCC</v>
          </cell>
        </row>
        <row r="19">
          <cell r="D19" t="b">
            <v>1</v>
          </cell>
        </row>
        <row r="20">
          <cell r="D20" t="str">
            <v>20 years</v>
          </cell>
          <cell r="H20" t="str">
            <v>Compressor</v>
          </cell>
        </row>
        <row r="21">
          <cell r="D21" t="str">
            <v>at 10 years, first overhaul</v>
          </cell>
        </row>
        <row r="25">
          <cell r="B25" t="str">
            <v>Energy consumption: 5,58 kWh/km/train</v>
          </cell>
        </row>
        <row r="26">
          <cell r="B26" t="str">
            <v>Disposal: 342 000 Euro for 33 trains</v>
          </cell>
        </row>
        <row r="39">
          <cell r="A39">
            <v>10</v>
          </cell>
          <cell r="D39">
            <v>8.8179999999999994E-2</v>
          </cell>
          <cell r="E39">
            <v>0.36654999999999999</v>
          </cell>
          <cell r="F39">
            <v>6.2E-4</v>
          </cell>
          <cell r="G39">
            <v>6.6899999999999998E-3</v>
          </cell>
          <cell r="I39">
            <v>6.78</v>
          </cell>
          <cell r="J39" t="str">
            <v>.10-6 KM</v>
          </cell>
        </row>
        <row r="42">
          <cell r="A42">
            <v>4</v>
          </cell>
          <cell r="D42">
            <v>3.44E-2</v>
          </cell>
          <cell r="E42">
            <v>3.5209999999999998E-2</v>
          </cell>
          <cell r="F42">
            <v>5.5000000000000003E-4</v>
          </cell>
          <cell r="G42">
            <v>0.1123</v>
          </cell>
          <cell r="I42">
            <v>13.04</v>
          </cell>
          <cell r="J42" t="str">
            <v>.10-6 KM</v>
          </cell>
        </row>
        <row r="45">
          <cell r="A45">
            <v>40</v>
          </cell>
          <cell r="D45">
            <v>1.7919999999999998E-2</v>
          </cell>
          <cell r="E45">
            <v>1.0460000000000001E-2</v>
          </cell>
          <cell r="F45">
            <v>5.1999999999999995E-4</v>
          </cell>
          <cell r="G45">
            <v>3.0699999999999998E-3</v>
          </cell>
          <cell r="I45">
            <v>14.4</v>
          </cell>
          <cell r="J45" t="str">
            <v>.10-6 KM</v>
          </cell>
        </row>
        <row r="48">
          <cell r="A48">
            <v>5</v>
          </cell>
          <cell r="D48">
            <v>6.3710000000000003E-2</v>
          </cell>
          <cell r="E48">
            <v>8.9499999999999996E-3</v>
          </cell>
          <cell r="F48">
            <v>3.47E-3</v>
          </cell>
          <cell r="G48">
            <v>2.0100000000000001E-3</v>
          </cell>
          <cell r="H48" t="str">
            <v>Saloon + cabin</v>
          </cell>
          <cell r="I48">
            <v>27.849999999999998</v>
          </cell>
          <cell r="J48" t="str">
            <v>.10-6 KM</v>
          </cell>
        </row>
        <row r="51">
          <cell r="A51">
            <v>2</v>
          </cell>
          <cell r="D51">
            <v>1.4E-3</v>
          </cell>
          <cell r="E51">
            <v>1.73E-3</v>
          </cell>
          <cell r="F51">
            <v>7.2000000000000005E-4</v>
          </cell>
          <cell r="G51">
            <v>3.7100000000000002E-3</v>
          </cell>
          <cell r="I51">
            <v>6.95</v>
          </cell>
          <cell r="J51" t="str">
            <v>.10-6 KM</v>
          </cell>
        </row>
        <row r="54">
          <cell r="A54">
            <v>1</v>
          </cell>
          <cell r="B54" t="str">
            <v>Air (produc+distirb)</v>
          </cell>
          <cell r="D54">
            <v>1.941E-2</v>
          </cell>
          <cell r="E54">
            <v>4.0960000000000003E-2</v>
          </cell>
          <cell r="F54">
            <v>2.9E-4</v>
          </cell>
          <cell r="G54">
            <v>4.4000000000000002E-4</v>
          </cell>
          <cell r="H54" t="str">
            <v>Without compressor</v>
          </cell>
          <cell r="I54">
            <v>4.08</v>
          </cell>
          <cell r="J54" t="str">
            <v>.10-6 KM</v>
          </cell>
        </row>
        <row r="57">
          <cell r="D57">
            <v>2.0300000000000012E-2</v>
          </cell>
          <cell r="E57">
            <v>3.5209999999999964E-2</v>
          </cell>
          <cell r="F57">
            <v>1.6299999999999991E-3</v>
          </cell>
          <cell r="G57">
            <v>6.7540000000000003E-2</v>
          </cell>
          <cell r="I57">
            <v>77.900000000000006</v>
          </cell>
          <cell r="J57" t="str">
            <v>.10-6 KM</v>
          </cell>
        </row>
        <row r="60">
          <cell r="I60">
            <v>151</v>
          </cell>
          <cell r="J60" t="str">
            <v>.10-6 KM</v>
          </cell>
        </row>
        <row r="63">
          <cell r="I63">
            <v>0.84</v>
          </cell>
        </row>
        <row r="64">
          <cell r="I64">
            <v>0.62</v>
          </cell>
        </row>
        <row r="91">
          <cell r="E91" t="str">
            <v>3 M; 6 M</v>
          </cell>
          <cell r="G91">
            <v>1.0659999999999999E-2</v>
          </cell>
        </row>
        <row r="92">
          <cell r="E92" t="str">
            <v>1 000 000 km</v>
          </cell>
          <cell r="F92" t="str">
            <v>1 200 Euro</v>
          </cell>
          <cell r="G92">
            <v>2.5919999999999999E-2</v>
          </cell>
        </row>
        <row r="93">
          <cell r="E93" t="str">
            <v>1 Y</v>
          </cell>
          <cell r="F93" t="str">
            <v>52 Euro</v>
          </cell>
          <cell r="G93">
            <v>1.2789999999999999E-2</v>
          </cell>
        </row>
        <row r="94">
          <cell r="E94" t="str">
            <v>1 000 000 km</v>
          </cell>
          <cell r="F94" t="str">
            <v>1 300 Euro</v>
          </cell>
          <cell r="G94">
            <v>1.41E-2</v>
          </cell>
        </row>
        <row r="95">
          <cell r="C95" t="str">
            <v>Gearbox</v>
          </cell>
          <cell r="D95" t="str">
            <v>Overhaul</v>
          </cell>
          <cell r="E95" t="str">
            <v>1 000 000 km</v>
          </cell>
          <cell r="F95" t="str">
            <v>7 500 Euro</v>
          </cell>
          <cell r="G95">
            <v>8.5120000000000001E-2</v>
          </cell>
        </row>
        <row r="96">
          <cell r="C96" t="str">
            <v>Wheel flange</v>
          </cell>
          <cell r="D96" t="str">
            <v>Replacement</v>
          </cell>
          <cell r="E96" t="str">
            <v>1 M</v>
          </cell>
          <cell r="F96" t="str">
            <v>72,2 Eur/bogie</v>
          </cell>
          <cell r="G96">
            <v>0.12803999999999999</v>
          </cell>
        </row>
        <row r="97">
          <cell r="C97" t="str">
            <v>Secondary suspension</v>
          </cell>
          <cell r="D97" t="str">
            <v>Air bag replacement</v>
          </cell>
          <cell r="E97" t="str">
            <v>10 Y</v>
          </cell>
          <cell r="G97">
            <v>2.7150000000000001E-2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intel.com/content/www/us/en/docs/programmable/683694/current/cyclone-v-device-overview.html"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docs.rs-online.com/2179/0900766b815f303c.pdf"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cdrdv2-public.intel.com/654928/max5_handbook.pdf"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docs.rs-online.com/f644/0900766b8007c66f.pdf"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vicorpower.com/documents/datasheets/VTM48M_010_107AA1.pdf"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vicorpower.com/documents/datasheets/ds_vi-j00.pdf"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zoomScale="90" zoomScaleNormal="90" workbookViewId="0">
      <pane ySplit="2" topLeftCell="A299" activePane="bottomLeft" state="frozen"/>
      <selection pane="bottomLeft" activeCell="A2" sqref="A2:XFD2"/>
    </sheetView>
  </sheetViews>
  <sheetFormatPr defaultRowHeight="14.25"/>
  <cols>
    <col min="1" max="1" width="9.140625" style="19"/>
    <col min="2" max="2" width="9.28515625" style="19" customWidth="1"/>
    <col min="3" max="3" width="25.7109375" style="20" customWidth="1"/>
    <col min="4" max="4" width="20.7109375" style="19" customWidth="1"/>
    <col min="5" max="5" width="24.140625" style="44" customWidth="1"/>
    <col min="6" max="10" width="30.7109375" style="21" customWidth="1"/>
    <col min="11" max="11" width="45.85546875" style="21" customWidth="1"/>
    <col min="12" max="12" width="30.7109375" style="21" customWidth="1"/>
    <col min="13" max="16384" width="9.140625" style="13"/>
  </cols>
  <sheetData>
    <row r="1" spans="1:12">
      <c r="A1" s="98" t="s">
        <v>78</v>
      </c>
      <c r="B1" s="98"/>
      <c r="C1" s="98"/>
      <c r="D1" s="98"/>
      <c r="E1" s="98"/>
      <c r="F1" s="98"/>
      <c r="G1" s="98"/>
      <c r="H1" s="98"/>
      <c r="I1" s="98"/>
      <c r="J1" s="98"/>
      <c r="K1" s="98"/>
      <c r="L1" s="98"/>
    </row>
    <row r="2" spans="1:12" ht="15" customHeight="1">
      <c r="A2" s="16" t="s">
        <v>79</v>
      </c>
      <c r="B2" s="99" t="s">
        <v>80</v>
      </c>
      <c r="C2" s="100"/>
      <c r="D2" s="16" t="s">
        <v>81</v>
      </c>
      <c r="E2" s="43" t="s">
        <v>82</v>
      </c>
      <c r="F2" s="17" t="s">
        <v>83</v>
      </c>
      <c r="G2" s="17" t="s">
        <v>84</v>
      </c>
      <c r="H2" s="17" t="s">
        <v>85</v>
      </c>
      <c r="I2" s="17" t="s">
        <v>86</v>
      </c>
      <c r="J2" s="17" t="s">
        <v>87</v>
      </c>
      <c r="K2" s="17" t="s">
        <v>103</v>
      </c>
      <c r="L2" s="17" t="s">
        <v>88</v>
      </c>
    </row>
    <row r="3" spans="1:12" ht="409.5">
      <c r="A3" s="18">
        <v>1</v>
      </c>
      <c r="B3" s="101" t="s">
        <v>100</v>
      </c>
      <c r="C3" s="95" t="s">
        <v>121</v>
      </c>
      <c r="D3" s="22" t="s">
        <v>89</v>
      </c>
      <c r="E3" s="24" t="s">
        <v>41</v>
      </c>
      <c r="F3" s="23" t="s">
        <v>149</v>
      </c>
      <c r="G3" s="14" t="s">
        <v>175</v>
      </c>
      <c r="H3" s="14" t="s">
        <v>181</v>
      </c>
      <c r="I3" s="14" t="s">
        <v>155</v>
      </c>
      <c r="J3" s="14" t="s">
        <v>150</v>
      </c>
      <c r="K3" s="14" t="s">
        <v>788</v>
      </c>
      <c r="L3" s="14" t="s">
        <v>183</v>
      </c>
    </row>
    <row r="4" spans="1:12" ht="409.5">
      <c r="A4" s="22">
        <v>2</v>
      </c>
      <c r="B4" s="101"/>
      <c r="C4" s="95"/>
      <c r="D4" s="92" t="s">
        <v>90</v>
      </c>
      <c r="E4" s="96" t="s">
        <v>41</v>
      </c>
      <c r="F4" s="23" t="s">
        <v>153</v>
      </c>
      <c r="G4" s="14" t="s">
        <v>175</v>
      </c>
      <c r="H4" s="14" t="s">
        <v>181</v>
      </c>
      <c r="I4" s="14" t="s">
        <v>155</v>
      </c>
      <c r="J4" s="14" t="s">
        <v>150</v>
      </c>
      <c r="K4" s="14" t="s">
        <v>788</v>
      </c>
      <c r="L4" s="14" t="s">
        <v>183</v>
      </c>
    </row>
    <row r="5" spans="1:12" ht="409.5">
      <c r="A5" s="18">
        <v>3</v>
      </c>
      <c r="B5" s="101"/>
      <c r="C5" s="95"/>
      <c r="D5" s="94"/>
      <c r="E5" s="97"/>
      <c r="F5" s="23" t="s">
        <v>154</v>
      </c>
      <c r="G5" s="14" t="s">
        <v>176</v>
      </c>
      <c r="H5" s="14" t="s">
        <v>181</v>
      </c>
      <c r="I5" s="14" t="s">
        <v>156</v>
      </c>
      <c r="J5" s="23" t="s">
        <v>157</v>
      </c>
      <c r="K5" s="14" t="s">
        <v>788</v>
      </c>
      <c r="L5" s="23" t="s">
        <v>101</v>
      </c>
    </row>
    <row r="6" spans="1:12" ht="57">
      <c r="A6" s="22">
        <v>4</v>
      </c>
      <c r="B6" s="101"/>
      <c r="C6" s="95"/>
      <c r="D6" s="92" t="s">
        <v>91</v>
      </c>
      <c r="E6" s="96" t="s">
        <v>41</v>
      </c>
      <c r="F6" s="23" t="s">
        <v>158</v>
      </c>
      <c r="G6" s="23" t="s">
        <v>160</v>
      </c>
      <c r="H6" s="23" t="s">
        <v>160</v>
      </c>
      <c r="I6" s="23" t="s">
        <v>160</v>
      </c>
      <c r="J6" s="23" t="s">
        <v>160</v>
      </c>
      <c r="K6" s="23" t="s">
        <v>160</v>
      </c>
      <c r="L6" s="23" t="s">
        <v>101</v>
      </c>
    </row>
    <row r="7" spans="1:12" ht="409.5">
      <c r="A7" s="18">
        <v>5</v>
      </c>
      <c r="B7" s="101"/>
      <c r="C7" s="95"/>
      <c r="D7" s="94"/>
      <c r="E7" s="97"/>
      <c r="F7" s="23" t="s">
        <v>159</v>
      </c>
      <c r="G7" s="14" t="s">
        <v>177</v>
      </c>
      <c r="H7" s="14" t="s">
        <v>181</v>
      </c>
      <c r="I7" s="14" t="s">
        <v>161</v>
      </c>
      <c r="J7" s="23" t="s">
        <v>162</v>
      </c>
      <c r="K7" s="23" t="s">
        <v>788</v>
      </c>
      <c r="L7" s="14" t="s">
        <v>183</v>
      </c>
    </row>
    <row r="8" spans="1:12" ht="409.5">
      <c r="A8" s="22">
        <v>6</v>
      </c>
      <c r="B8" s="101"/>
      <c r="C8" s="95"/>
      <c r="D8" s="22" t="s">
        <v>92</v>
      </c>
      <c r="E8" s="39" t="s">
        <v>163</v>
      </c>
      <c r="F8" s="23" t="s">
        <v>188</v>
      </c>
      <c r="G8" s="14" t="s">
        <v>175</v>
      </c>
      <c r="H8" s="14" t="s">
        <v>181</v>
      </c>
      <c r="I8" s="14" t="s">
        <v>155</v>
      </c>
      <c r="J8" s="14" t="s">
        <v>150</v>
      </c>
      <c r="K8" s="14" t="s">
        <v>788</v>
      </c>
      <c r="L8" s="14" t="s">
        <v>183</v>
      </c>
    </row>
    <row r="9" spans="1:12" ht="409.5">
      <c r="A9" s="18">
        <v>7</v>
      </c>
      <c r="B9" s="101"/>
      <c r="C9" s="95"/>
      <c r="D9" s="22" t="s">
        <v>93</v>
      </c>
      <c r="E9" s="24" t="s">
        <v>41</v>
      </c>
      <c r="F9" s="23" t="s">
        <v>164</v>
      </c>
      <c r="G9" s="23" t="s">
        <v>178</v>
      </c>
      <c r="H9" s="14" t="s">
        <v>181</v>
      </c>
      <c r="I9" s="14" t="s">
        <v>155</v>
      </c>
      <c r="J9" s="14" t="s">
        <v>150</v>
      </c>
      <c r="K9" s="14" t="s">
        <v>788</v>
      </c>
      <c r="L9" s="14" t="s">
        <v>183</v>
      </c>
    </row>
    <row r="10" spans="1:12" ht="409.5">
      <c r="A10" s="22">
        <v>8</v>
      </c>
      <c r="B10" s="101"/>
      <c r="C10" s="95"/>
      <c r="D10" s="22" t="s">
        <v>94</v>
      </c>
      <c r="E10" s="24" t="s">
        <v>41</v>
      </c>
      <c r="F10" s="23" t="s">
        <v>168</v>
      </c>
      <c r="G10" s="23" t="s">
        <v>178</v>
      </c>
      <c r="H10" s="14" t="s">
        <v>181</v>
      </c>
      <c r="I10" s="14" t="s">
        <v>155</v>
      </c>
      <c r="J10" s="14" t="s">
        <v>150</v>
      </c>
      <c r="K10" s="14" t="s">
        <v>788</v>
      </c>
      <c r="L10" s="14" t="s">
        <v>183</v>
      </c>
    </row>
    <row r="11" spans="1:12" ht="409.5">
      <c r="A11" s="18">
        <v>9</v>
      </c>
      <c r="B11" s="101"/>
      <c r="C11" s="95"/>
      <c r="D11" s="22" t="s">
        <v>95</v>
      </c>
      <c r="E11" s="24" t="s">
        <v>41</v>
      </c>
      <c r="F11" s="23" t="s">
        <v>165</v>
      </c>
      <c r="G11" s="23" t="s">
        <v>178</v>
      </c>
      <c r="H11" s="14" t="s">
        <v>181</v>
      </c>
      <c r="I11" s="14" t="s">
        <v>155</v>
      </c>
      <c r="J11" s="14" t="s">
        <v>150</v>
      </c>
      <c r="K11" s="14" t="s">
        <v>788</v>
      </c>
      <c r="L11" s="14" t="s">
        <v>183</v>
      </c>
    </row>
    <row r="12" spans="1:12" ht="213.75">
      <c r="A12" s="22">
        <v>10</v>
      </c>
      <c r="B12" s="101"/>
      <c r="C12" s="95"/>
      <c r="D12" s="22" t="s">
        <v>96</v>
      </c>
      <c r="E12" s="24" t="s">
        <v>41</v>
      </c>
      <c r="F12" s="23" t="s">
        <v>169</v>
      </c>
      <c r="G12" s="23" t="s">
        <v>179</v>
      </c>
      <c r="H12" s="14" t="s">
        <v>182</v>
      </c>
      <c r="I12" s="14" t="s">
        <v>155</v>
      </c>
      <c r="J12" s="14" t="s">
        <v>150</v>
      </c>
      <c r="K12" s="14" t="s">
        <v>791</v>
      </c>
      <c r="L12" s="14" t="s">
        <v>173</v>
      </c>
    </row>
    <row r="13" spans="1:12" ht="99.75">
      <c r="A13" s="18">
        <v>11</v>
      </c>
      <c r="B13" s="101"/>
      <c r="C13" s="95"/>
      <c r="D13" s="22" t="s">
        <v>97</v>
      </c>
      <c r="E13" s="24" t="s">
        <v>41</v>
      </c>
      <c r="F13" s="23" t="s">
        <v>170</v>
      </c>
      <c r="G13" s="23" t="s">
        <v>166</v>
      </c>
      <c r="H13" s="14" t="s">
        <v>182</v>
      </c>
      <c r="I13" s="14" t="s">
        <v>167</v>
      </c>
      <c r="J13" s="14" t="s">
        <v>102</v>
      </c>
      <c r="K13" s="14" t="s">
        <v>104</v>
      </c>
      <c r="L13" s="14" t="s">
        <v>101</v>
      </c>
    </row>
    <row r="14" spans="1:12" ht="213.75">
      <c r="A14" s="22">
        <v>12</v>
      </c>
      <c r="B14" s="101"/>
      <c r="C14" s="95"/>
      <c r="D14" s="22" t="s">
        <v>98</v>
      </c>
      <c r="E14" s="24" t="s">
        <v>41</v>
      </c>
      <c r="F14" s="23" t="s">
        <v>171</v>
      </c>
      <c r="G14" s="23" t="s">
        <v>179</v>
      </c>
      <c r="H14" s="14" t="s">
        <v>182</v>
      </c>
      <c r="I14" s="14" t="s">
        <v>155</v>
      </c>
      <c r="J14" s="14" t="s">
        <v>150</v>
      </c>
      <c r="K14" s="14" t="s">
        <v>791</v>
      </c>
      <c r="L14" s="14" t="s">
        <v>173</v>
      </c>
    </row>
    <row r="15" spans="1:12" ht="213.75">
      <c r="A15" s="18">
        <v>13</v>
      </c>
      <c r="B15" s="101"/>
      <c r="C15" s="95"/>
      <c r="D15" s="22" t="s">
        <v>99</v>
      </c>
      <c r="E15" s="24" t="s">
        <v>41</v>
      </c>
      <c r="F15" s="23" t="s">
        <v>172</v>
      </c>
      <c r="G15" s="23" t="s">
        <v>180</v>
      </c>
      <c r="H15" s="14" t="s">
        <v>182</v>
      </c>
      <c r="I15" s="14" t="s">
        <v>155</v>
      </c>
      <c r="J15" s="14" t="s">
        <v>150</v>
      </c>
      <c r="K15" s="14" t="s">
        <v>791</v>
      </c>
      <c r="L15" s="14" t="s">
        <v>173</v>
      </c>
    </row>
    <row r="16" spans="1:12" ht="409.5">
      <c r="A16" s="22">
        <v>14</v>
      </c>
      <c r="B16" s="101"/>
      <c r="C16" s="95" t="s">
        <v>122</v>
      </c>
      <c r="D16" s="22" t="s">
        <v>89</v>
      </c>
      <c r="E16" s="24" t="s">
        <v>41</v>
      </c>
      <c r="F16" s="23" t="s">
        <v>174</v>
      </c>
      <c r="G16" s="14" t="s">
        <v>175</v>
      </c>
      <c r="H16" s="14" t="s">
        <v>218</v>
      </c>
      <c r="I16" s="14" t="s">
        <v>155</v>
      </c>
      <c r="J16" s="14" t="s">
        <v>150</v>
      </c>
      <c r="K16" s="14" t="s">
        <v>789</v>
      </c>
      <c r="L16" s="14" t="s">
        <v>183</v>
      </c>
    </row>
    <row r="17" spans="1:12" ht="409.5">
      <c r="A17" s="18">
        <v>15</v>
      </c>
      <c r="B17" s="101"/>
      <c r="C17" s="95"/>
      <c r="D17" s="92" t="s">
        <v>90</v>
      </c>
      <c r="E17" s="96" t="s">
        <v>41</v>
      </c>
      <c r="F17" s="23" t="s">
        <v>184</v>
      </c>
      <c r="G17" s="14" t="s">
        <v>175</v>
      </c>
      <c r="H17" s="14" t="s">
        <v>219</v>
      </c>
      <c r="I17" s="14" t="s">
        <v>155</v>
      </c>
      <c r="J17" s="14" t="s">
        <v>150</v>
      </c>
      <c r="K17" s="14" t="s">
        <v>789</v>
      </c>
      <c r="L17" s="14" t="s">
        <v>183</v>
      </c>
    </row>
    <row r="18" spans="1:12" ht="409.5">
      <c r="A18" s="22">
        <v>16</v>
      </c>
      <c r="B18" s="101"/>
      <c r="C18" s="95"/>
      <c r="D18" s="94"/>
      <c r="E18" s="97"/>
      <c r="F18" s="23" t="s">
        <v>185</v>
      </c>
      <c r="G18" s="14" t="s">
        <v>177</v>
      </c>
      <c r="H18" s="14" t="s">
        <v>219</v>
      </c>
      <c r="I18" s="14" t="s">
        <v>161</v>
      </c>
      <c r="J18" s="23" t="s">
        <v>162</v>
      </c>
      <c r="K18" s="23" t="s">
        <v>789</v>
      </c>
      <c r="L18" s="14" t="s">
        <v>183</v>
      </c>
    </row>
    <row r="19" spans="1:12" ht="409.5">
      <c r="A19" s="18">
        <v>17</v>
      </c>
      <c r="B19" s="101"/>
      <c r="C19" s="95"/>
      <c r="D19" s="92" t="s">
        <v>91</v>
      </c>
      <c r="E19" s="96" t="s">
        <v>41</v>
      </c>
      <c r="F19" s="23" t="s">
        <v>186</v>
      </c>
      <c r="G19" s="14" t="s">
        <v>175</v>
      </c>
      <c r="H19" s="14" t="s">
        <v>219</v>
      </c>
      <c r="I19" s="14" t="s">
        <v>155</v>
      </c>
      <c r="J19" s="14" t="s">
        <v>150</v>
      </c>
      <c r="K19" s="14" t="s">
        <v>789</v>
      </c>
      <c r="L19" s="14" t="s">
        <v>183</v>
      </c>
    </row>
    <row r="20" spans="1:12" ht="409.5">
      <c r="A20" s="22">
        <v>18</v>
      </c>
      <c r="B20" s="101"/>
      <c r="C20" s="95"/>
      <c r="D20" s="94"/>
      <c r="E20" s="97"/>
      <c r="F20" s="23" t="s">
        <v>187</v>
      </c>
      <c r="G20" s="14" t="s">
        <v>176</v>
      </c>
      <c r="H20" s="14" t="s">
        <v>219</v>
      </c>
      <c r="I20" s="14" t="s">
        <v>156</v>
      </c>
      <c r="J20" s="23" t="s">
        <v>157</v>
      </c>
      <c r="K20" s="14" t="s">
        <v>789</v>
      </c>
      <c r="L20" s="23" t="s">
        <v>101</v>
      </c>
    </row>
    <row r="21" spans="1:12" ht="409.5">
      <c r="A21" s="18">
        <v>19</v>
      </c>
      <c r="B21" s="101"/>
      <c r="C21" s="95"/>
      <c r="D21" s="22" t="s">
        <v>92</v>
      </c>
      <c r="E21" s="39" t="s">
        <v>163</v>
      </c>
      <c r="F21" s="23" t="s">
        <v>189</v>
      </c>
      <c r="G21" s="14" t="s">
        <v>175</v>
      </c>
      <c r="H21" s="14" t="s">
        <v>219</v>
      </c>
      <c r="I21" s="14" t="s">
        <v>155</v>
      </c>
      <c r="J21" s="14" t="s">
        <v>150</v>
      </c>
      <c r="K21" s="14" t="s">
        <v>789</v>
      </c>
      <c r="L21" s="14" t="s">
        <v>183</v>
      </c>
    </row>
    <row r="22" spans="1:12" ht="409.5">
      <c r="A22" s="22">
        <v>20</v>
      </c>
      <c r="B22" s="101"/>
      <c r="C22" s="95"/>
      <c r="D22" s="22" t="s">
        <v>93</v>
      </c>
      <c r="E22" s="24" t="s">
        <v>41</v>
      </c>
      <c r="F22" s="23" t="s">
        <v>190</v>
      </c>
      <c r="G22" s="23" t="s">
        <v>191</v>
      </c>
      <c r="H22" s="14" t="s">
        <v>219</v>
      </c>
      <c r="I22" s="14" t="s">
        <v>155</v>
      </c>
      <c r="J22" s="14" t="s">
        <v>150</v>
      </c>
      <c r="K22" s="14" t="s">
        <v>789</v>
      </c>
      <c r="L22" s="14" t="s">
        <v>183</v>
      </c>
    </row>
    <row r="23" spans="1:12" ht="409.5">
      <c r="A23" s="18">
        <v>21</v>
      </c>
      <c r="B23" s="101"/>
      <c r="C23" s="95"/>
      <c r="D23" s="22" t="s">
        <v>94</v>
      </c>
      <c r="E23" s="24" t="s">
        <v>41</v>
      </c>
      <c r="F23" s="23" t="s">
        <v>192</v>
      </c>
      <c r="G23" s="23" t="s">
        <v>191</v>
      </c>
      <c r="H23" s="14" t="s">
        <v>219</v>
      </c>
      <c r="I23" s="14" t="s">
        <v>155</v>
      </c>
      <c r="J23" s="14" t="s">
        <v>150</v>
      </c>
      <c r="K23" s="14" t="s">
        <v>789</v>
      </c>
      <c r="L23" s="14" t="s">
        <v>183</v>
      </c>
    </row>
    <row r="24" spans="1:12" ht="409.5">
      <c r="A24" s="22">
        <v>22</v>
      </c>
      <c r="B24" s="101"/>
      <c r="C24" s="95"/>
      <c r="D24" s="22" t="s">
        <v>95</v>
      </c>
      <c r="E24" s="24" t="s">
        <v>41</v>
      </c>
      <c r="F24" s="23" t="s">
        <v>193</v>
      </c>
      <c r="G24" s="23" t="s">
        <v>191</v>
      </c>
      <c r="H24" s="14" t="s">
        <v>219</v>
      </c>
      <c r="I24" s="14" t="s">
        <v>155</v>
      </c>
      <c r="J24" s="14" t="s">
        <v>150</v>
      </c>
      <c r="K24" s="14" t="s">
        <v>789</v>
      </c>
      <c r="L24" s="14" t="s">
        <v>183</v>
      </c>
    </row>
    <row r="25" spans="1:12" ht="213.75">
      <c r="A25" s="18">
        <v>23</v>
      </c>
      <c r="B25" s="101"/>
      <c r="C25" s="95"/>
      <c r="D25" s="22" t="s">
        <v>96</v>
      </c>
      <c r="E25" s="24" t="s">
        <v>41</v>
      </c>
      <c r="F25" s="23" t="s">
        <v>194</v>
      </c>
      <c r="G25" s="23" t="s">
        <v>195</v>
      </c>
      <c r="H25" s="14" t="s">
        <v>220</v>
      </c>
      <c r="I25" s="14" t="s">
        <v>155</v>
      </c>
      <c r="J25" s="14" t="s">
        <v>150</v>
      </c>
      <c r="K25" s="14" t="s">
        <v>791</v>
      </c>
      <c r="L25" s="14" t="s">
        <v>173</v>
      </c>
    </row>
    <row r="26" spans="1:12" ht="99.75">
      <c r="A26" s="22">
        <v>24</v>
      </c>
      <c r="B26" s="101"/>
      <c r="C26" s="95"/>
      <c r="D26" s="22" t="s">
        <v>97</v>
      </c>
      <c r="E26" s="24" t="s">
        <v>41</v>
      </c>
      <c r="F26" s="23" t="s">
        <v>196</v>
      </c>
      <c r="G26" s="23" t="s">
        <v>197</v>
      </c>
      <c r="H26" s="14" t="s">
        <v>220</v>
      </c>
      <c r="I26" s="14" t="s">
        <v>167</v>
      </c>
      <c r="J26" s="14" t="s">
        <v>102</v>
      </c>
      <c r="K26" s="14" t="s">
        <v>104</v>
      </c>
      <c r="L26" s="14" t="s">
        <v>101</v>
      </c>
    </row>
    <row r="27" spans="1:12" ht="213.75">
      <c r="A27" s="18">
        <v>25</v>
      </c>
      <c r="B27" s="101"/>
      <c r="C27" s="95"/>
      <c r="D27" s="22" t="s">
        <v>98</v>
      </c>
      <c r="E27" s="24" t="s">
        <v>41</v>
      </c>
      <c r="F27" s="23" t="s">
        <v>198</v>
      </c>
      <c r="G27" s="23" t="s">
        <v>200</v>
      </c>
      <c r="H27" s="14" t="s">
        <v>220</v>
      </c>
      <c r="I27" s="14" t="s">
        <v>155</v>
      </c>
      <c r="J27" s="14" t="s">
        <v>150</v>
      </c>
      <c r="K27" s="14" t="s">
        <v>791</v>
      </c>
      <c r="L27" s="14" t="s">
        <v>173</v>
      </c>
    </row>
    <row r="28" spans="1:12" ht="213.75">
      <c r="A28" s="22">
        <v>26</v>
      </c>
      <c r="B28" s="101"/>
      <c r="C28" s="95"/>
      <c r="D28" s="22" t="s">
        <v>99</v>
      </c>
      <c r="E28" s="24" t="s">
        <v>41</v>
      </c>
      <c r="F28" s="23" t="s">
        <v>199</v>
      </c>
      <c r="G28" s="23" t="s">
        <v>200</v>
      </c>
      <c r="H28" s="14" t="s">
        <v>220</v>
      </c>
      <c r="I28" s="14" t="s">
        <v>155</v>
      </c>
      <c r="J28" s="14" t="s">
        <v>150</v>
      </c>
      <c r="K28" s="14" t="s">
        <v>791</v>
      </c>
      <c r="L28" s="14" t="s">
        <v>173</v>
      </c>
    </row>
    <row r="29" spans="1:12" ht="409.5">
      <c r="A29" s="18">
        <v>27</v>
      </c>
      <c r="B29" s="101"/>
      <c r="C29" s="95" t="s">
        <v>202</v>
      </c>
      <c r="D29" s="22" t="s">
        <v>89</v>
      </c>
      <c r="E29" s="24" t="s">
        <v>41</v>
      </c>
      <c r="F29" s="23" t="s">
        <v>201</v>
      </c>
      <c r="G29" s="14" t="s">
        <v>175</v>
      </c>
      <c r="H29" s="14" t="s">
        <v>221</v>
      </c>
      <c r="I29" s="14" t="s">
        <v>155</v>
      </c>
      <c r="J29" s="14" t="s">
        <v>150</v>
      </c>
      <c r="K29" s="14" t="s">
        <v>840</v>
      </c>
      <c r="L29" s="14" t="s">
        <v>183</v>
      </c>
    </row>
    <row r="30" spans="1:12" ht="409.5">
      <c r="A30" s="22">
        <v>28</v>
      </c>
      <c r="B30" s="101"/>
      <c r="C30" s="95"/>
      <c r="D30" s="92" t="s">
        <v>90</v>
      </c>
      <c r="E30" s="96" t="s">
        <v>41</v>
      </c>
      <c r="F30" s="23" t="s">
        <v>203</v>
      </c>
      <c r="G30" s="14" t="s">
        <v>175</v>
      </c>
      <c r="H30" s="14" t="s">
        <v>221</v>
      </c>
      <c r="I30" s="14" t="s">
        <v>155</v>
      </c>
      <c r="J30" s="14" t="s">
        <v>150</v>
      </c>
      <c r="K30" s="14" t="s">
        <v>840</v>
      </c>
      <c r="L30" s="14" t="s">
        <v>183</v>
      </c>
    </row>
    <row r="31" spans="1:12" ht="409.5">
      <c r="A31" s="18">
        <v>29</v>
      </c>
      <c r="B31" s="101"/>
      <c r="C31" s="95"/>
      <c r="D31" s="94"/>
      <c r="E31" s="97"/>
      <c r="F31" s="23" t="s">
        <v>204</v>
      </c>
      <c r="G31" s="14" t="s">
        <v>176</v>
      </c>
      <c r="H31" s="14" t="s">
        <v>221</v>
      </c>
      <c r="I31" s="14" t="s">
        <v>156</v>
      </c>
      <c r="J31" s="23" t="s">
        <v>157</v>
      </c>
      <c r="K31" s="14" t="s">
        <v>840</v>
      </c>
      <c r="L31" s="23" t="s">
        <v>101</v>
      </c>
    </row>
    <row r="32" spans="1:12" ht="42.75">
      <c r="A32" s="22">
        <v>30</v>
      </c>
      <c r="B32" s="101"/>
      <c r="C32" s="95"/>
      <c r="D32" s="92" t="s">
        <v>91</v>
      </c>
      <c r="E32" s="96" t="s">
        <v>41</v>
      </c>
      <c r="F32" s="23" t="s">
        <v>205</v>
      </c>
      <c r="G32" s="23" t="s">
        <v>160</v>
      </c>
      <c r="H32" s="23" t="s">
        <v>160</v>
      </c>
      <c r="I32" s="23" t="s">
        <v>160</v>
      </c>
      <c r="J32" s="23" t="s">
        <v>160</v>
      </c>
      <c r="K32" s="23" t="s">
        <v>160</v>
      </c>
      <c r="L32" s="23" t="s">
        <v>101</v>
      </c>
    </row>
    <row r="33" spans="1:12" ht="409.5">
      <c r="A33" s="18">
        <v>31</v>
      </c>
      <c r="B33" s="101"/>
      <c r="C33" s="95"/>
      <c r="D33" s="94"/>
      <c r="E33" s="97"/>
      <c r="F33" s="23" t="s">
        <v>206</v>
      </c>
      <c r="G33" s="14" t="s">
        <v>177</v>
      </c>
      <c r="H33" s="14" t="s">
        <v>221</v>
      </c>
      <c r="I33" s="14" t="s">
        <v>161</v>
      </c>
      <c r="J33" s="23" t="s">
        <v>162</v>
      </c>
      <c r="K33" s="14" t="s">
        <v>840</v>
      </c>
      <c r="L33" s="14" t="s">
        <v>183</v>
      </c>
    </row>
    <row r="34" spans="1:12" ht="409.5">
      <c r="A34" s="22">
        <v>32</v>
      </c>
      <c r="B34" s="101"/>
      <c r="C34" s="95"/>
      <c r="D34" s="22" t="s">
        <v>92</v>
      </c>
      <c r="E34" s="39" t="s">
        <v>163</v>
      </c>
      <c r="F34" s="23" t="s">
        <v>207</v>
      </c>
      <c r="G34" s="14" t="s">
        <v>175</v>
      </c>
      <c r="H34" s="14" t="s">
        <v>221</v>
      </c>
      <c r="I34" s="14" t="s">
        <v>155</v>
      </c>
      <c r="J34" s="14" t="s">
        <v>150</v>
      </c>
      <c r="K34" s="14" t="s">
        <v>840</v>
      </c>
      <c r="L34" s="14" t="s">
        <v>183</v>
      </c>
    </row>
    <row r="35" spans="1:12" ht="409.5">
      <c r="A35" s="18">
        <v>33</v>
      </c>
      <c r="B35" s="101"/>
      <c r="C35" s="95"/>
      <c r="D35" s="22" t="s">
        <v>93</v>
      </c>
      <c r="E35" s="24" t="s">
        <v>41</v>
      </c>
      <c r="F35" s="23" t="s">
        <v>208</v>
      </c>
      <c r="G35" s="23" t="s">
        <v>209</v>
      </c>
      <c r="H35" s="14" t="s">
        <v>221</v>
      </c>
      <c r="I35" s="14" t="s">
        <v>155</v>
      </c>
      <c r="J35" s="14" t="s">
        <v>150</v>
      </c>
      <c r="K35" s="14" t="s">
        <v>840</v>
      </c>
      <c r="L35" s="14" t="s">
        <v>183</v>
      </c>
    </row>
    <row r="36" spans="1:12" ht="409.5">
      <c r="A36" s="22">
        <v>34</v>
      </c>
      <c r="B36" s="101"/>
      <c r="C36" s="95"/>
      <c r="D36" s="22" t="s">
        <v>94</v>
      </c>
      <c r="E36" s="24" t="s">
        <v>41</v>
      </c>
      <c r="F36" s="23" t="s">
        <v>210</v>
      </c>
      <c r="G36" s="23" t="s">
        <v>209</v>
      </c>
      <c r="H36" s="14" t="s">
        <v>221</v>
      </c>
      <c r="I36" s="14" t="s">
        <v>155</v>
      </c>
      <c r="J36" s="14" t="s">
        <v>150</v>
      </c>
      <c r="K36" s="14" t="s">
        <v>840</v>
      </c>
      <c r="L36" s="14" t="s">
        <v>183</v>
      </c>
    </row>
    <row r="37" spans="1:12" ht="409.5">
      <c r="A37" s="18">
        <v>35</v>
      </c>
      <c r="B37" s="101"/>
      <c r="C37" s="95"/>
      <c r="D37" s="22" t="s">
        <v>95</v>
      </c>
      <c r="E37" s="24" t="s">
        <v>41</v>
      </c>
      <c r="F37" s="23" t="s">
        <v>211</v>
      </c>
      <c r="G37" s="23" t="s">
        <v>209</v>
      </c>
      <c r="H37" s="14" t="s">
        <v>221</v>
      </c>
      <c r="I37" s="14" t="s">
        <v>155</v>
      </c>
      <c r="J37" s="14" t="s">
        <v>150</v>
      </c>
      <c r="K37" s="14" t="s">
        <v>840</v>
      </c>
      <c r="L37" s="14" t="s">
        <v>183</v>
      </c>
    </row>
    <row r="38" spans="1:12" ht="213.75">
      <c r="A38" s="22">
        <v>36</v>
      </c>
      <c r="B38" s="101"/>
      <c r="C38" s="95"/>
      <c r="D38" s="22" t="s">
        <v>96</v>
      </c>
      <c r="E38" s="24" t="s">
        <v>41</v>
      </c>
      <c r="F38" s="23" t="s">
        <v>212</v>
      </c>
      <c r="G38" s="23" t="s">
        <v>217</v>
      </c>
      <c r="H38" s="14" t="s">
        <v>222</v>
      </c>
      <c r="I38" s="14" t="s">
        <v>155</v>
      </c>
      <c r="J38" s="14" t="s">
        <v>150</v>
      </c>
      <c r="K38" s="14" t="s">
        <v>791</v>
      </c>
      <c r="L38" s="14" t="s">
        <v>173</v>
      </c>
    </row>
    <row r="39" spans="1:12" ht="99.75">
      <c r="A39" s="18">
        <v>37</v>
      </c>
      <c r="B39" s="101"/>
      <c r="C39" s="95"/>
      <c r="D39" s="22" t="s">
        <v>97</v>
      </c>
      <c r="E39" s="24" t="s">
        <v>41</v>
      </c>
      <c r="F39" s="23" t="s">
        <v>213</v>
      </c>
      <c r="G39" s="23" t="s">
        <v>216</v>
      </c>
      <c r="H39" s="14" t="s">
        <v>223</v>
      </c>
      <c r="I39" s="14" t="s">
        <v>167</v>
      </c>
      <c r="J39" s="14" t="s">
        <v>102</v>
      </c>
      <c r="K39" s="14" t="s">
        <v>104</v>
      </c>
      <c r="L39" s="14" t="s">
        <v>101</v>
      </c>
    </row>
    <row r="40" spans="1:12" ht="213.75">
      <c r="A40" s="22">
        <v>38</v>
      </c>
      <c r="B40" s="101"/>
      <c r="C40" s="95"/>
      <c r="D40" s="22" t="s">
        <v>98</v>
      </c>
      <c r="E40" s="24" t="s">
        <v>41</v>
      </c>
      <c r="F40" s="23" t="s">
        <v>214</v>
      </c>
      <c r="G40" s="23" t="s">
        <v>217</v>
      </c>
      <c r="H40" s="14" t="s">
        <v>222</v>
      </c>
      <c r="I40" s="14" t="s">
        <v>155</v>
      </c>
      <c r="J40" s="14" t="s">
        <v>150</v>
      </c>
      <c r="K40" s="14" t="s">
        <v>791</v>
      </c>
      <c r="L40" s="14" t="s">
        <v>173</v>
      </c>
    </row>
    <row r="41" spans="1:12" ht="213.75">
      <c r="A41" s="18">
        <v>39</v>
      </c>
      <c r="B41" s="101"/>
      <c r="C41" s="95"/>
      <c r="D41" s="22" t="s">
        <v>99</v>
      </c>
      <c r="E41" s="24" t="s">
        <v>41</v>
      </c>
      <c r="F41" s="23" t="s">
        <v>215</v>
      </c>
      <c r="G41" s="23" t="s">
        <v>217</v>
      </c>
      <c r="H41" s="14" t="s">
        <v>222</v>
      </c>
      <c r="I41" s="14" t="s">
        <v>155</v>
      </c>
      <c r="J41" s="14" t="s">
        <v>150</v>
      </c>
      <c r="K41" s="14" t="s">
        <v>791</v>
      </c>
      <c r="L41" s="14" t="s">
        <v>173</v>
      </c>
    </row>
    <row r="42" spans="1:12" ht="409.5">
      <c r="A42" s="22">
        <v>40</v>
      </c>
      <c r="B42" s="101"/>
      <c r="C42" s="95" t="s">
        <v>231</v>
      </c>
      <c r="D42" s="22" t="s">
        <v>89</v>
      </c>
      <c r="E42" s="24" t="s">
        <v>41</v>
      </c>
      <c r="F42" s="23" t="s">
        <v>224</v>
      </c>
      <c r="G42" s="14" t="s">
        <v>175</v>
      </c>
      <c r="H42" s="14" t="s">
        <v>225</v>
      </c>
      <c r="I42" s="14" t="s">
        <v>155</v>
      </c>
      <c r="J42" s="14" t="s">
        <v>150</v>
      </c>
      <c r="K42" s="14" t="s">
        <v>687</v>
      </c>
      <c r="L42" s="14" t="s">
        <v>101</v>
      </c>
    </row>
    <row r="43" spans="1:12" ht="409.5">
      <c r="A43" s="18">
        <v>41</v>
      </c>
      <c r="B43" s="101"/>
      <c r="C43" s="95"/>
      <c r="D43" s="36" t="s">
        <v>90</v>
      </c>
      <c r="E43" s="40" t="s">
        <v>41</v>
      </c>
      <c r="F43" s="23" t="s">
        <v>226</v>
      </c>
      <c r="G43" s="14" t="s">
        <v>177</v>
      </c>
      <c r="H43" s="14" t="s">
        <v>225</v>
      </c>
      <c r="I43" s="14" t="s">
        <v>161</v>
      </c>
      <c r="J43" s="23" t="s">
        <v>162</v>
      </c>
      <c r="K43" s="23" t="s">
        <v>687</v>
      </c>
      <c r="L43" s="14" t="s">
        <v>101</v>
      </c>
    </row>
    <row r="44" spans="1:12" ht="409.5">
      <c r="A44" s="22">
        <v>42</v>
      </c>
      <c r="B44" s="101"/>
      <c r="C44" s="95"/>
      <c r="D44" s="36" t="s">
        <v>91</v>
      </c>
      <c r="E44" s="40" t="s">
        <v>41</v>
      </c>
      <c r="F44" s="23" t="s">
        <v>227</v>
      </c>
      <c r="G44" s="14" t="s">
        <v>176</v>
      </c>
      <c r="H44" s="14" t="s">
        <v>225</v>
      </c>
      <c r="I44" s="14" t="s">
        <v>161</v>
      </c>
      <c r="J44" s="23" t="s">
        <v>157</v>
      </c>
      <c r="K44" s="14" t="s">
        <v>687</v>
      </c>
      <c r="L44" s="14" t="s">
        <v>101</v>
      </c>
    </row>
    <row r="45" spans="1:12" ht="409.5">
      <c r="A45" s="18">
        <v>43</v>
      </c>
      <c r="B45" s="101"/>
      <c r="C45" s="95"/>
      <c r="D45" s="22" t="s">
        <v>92</v>
      </c>
      <c r="E45" s="39" t="s">
        <v>163</v>
      </c>
      <c r="F45" s="23" t="s">
        <v>228</v>
      </c>
      <c r="G45" s="14" t="s">
        <v>175</v>
      </c>
      <c r="H45" s="14" t="s">
        <v>225</v>
      </c>
      <c r="I45" s="14" t="s">
        <v>155</v>
      </c>
      <c r="J45" s="14" t="s">
        <v>150</v>
      </c>
      <c r="K45" s="14" t="s">
        <v>687</v>
      </c>
      <c r="L45" s="14" t="s">
        <v>101</v>
      </c>
    </row>
    <row r="46" spans="1:12" ht="409.5">
      <c r="A46" s="22">
        <v>44</v>
      </c>
      <c r="B46" s="101"/>
      <c r="C46" s="95"/>
      <c r="D46" s="22" t="s">
        <v>93</v>
      </c>
      <c r="E46" s="40" t="s">
        <v>41</v>
      </c>
      <c r="F46" s="23" t="s">
        <v>229</v>
      </c>
      <c r="G46" s="23" t="s">
        <v>230</v>
      </c>
      <c r="H46" s="14" t="s">
        <v>225</v>
      </c>
      <c r="I46" s="14" t="s">
        <v>155</v>
      </c>
      <c r="J46" s="14" t="s">
        <v>150</v>
      </c>
      <c r="K46" s="14" t="s">
        <v>687</v>
      </c>
      <c r="L46" s="14" t="s">
        <v>101</v>
      </c>
    </row>
    <row r="47" spans="1:12" ht="409.5">
      <c r="A47" s="18">
        <v>45</v>
      </c>
      <c r="B47" s="101"/>
      <c r="C47" s="95"/>
      <c r="D47" s="22" t="s">
        <v>94</v>
      </c>
      <c r="E47" s="40" t="s">
        <v>41</v>
      </c>
      <c r="F47" s="23" t="s">
        <v>232</v>
      </c>
      <c r="G47" s="14" t="s">
        <v>175</v>
      </c>
      <c r="H47" s="14" t="s">
        <v>225</v>
      </c>
      <c r="I47" s="14" t="s">
        <v>155</v>
      </c>
      <c r="J47" s="14" t="s">
        <v>150</v>
      </c>
      <c r="K47" s="14" t="s">
        <v>687</v>
      </c>
      <c r="L47" s="14" t="s">
        <v>101</v>
      </c>
    </row>
    <row r="48" spans="1:12" ht="409.5">
      <c r="A48" s="22">
        <v>46</v>
      </c>
      <c r="B48" s="101"/>
      <c r="C48" s="95"/>
      <c r="D48" s="22" t="s">
        <v>95</v>
      </c>
      <c r="E48" s="40" t="s">
        <v>41</v>
      </c>
      <c r="F48" s="23" t="s">
        <v>233</v>
      </c>
      <c r="G48" s="23" t="s">
        <v>230</v>
      </c>
      <c r="H48" s="14" t="s">
        <v>225</v>
      </c>
      <c r="I48" s="14" t="s">
        <v>155</v>
      </c>
      <c r="J48" s="14" t="s">
        <v>150</v>
      </c>
      <c r="K48" s="14" t="s">
        <v>687</v>
      </c>
      <c r="L48" s="14" t="s">
        <v>101</v>
      </c>
    </row>
    <row r="49" spans="1:12" ht="228">
      <c r="A49" s="18">
        <v>47</v>
      </c>
      <c r="B49" s="101"/>
      <c r="C49" s="95"/>
      <c r="D49" s="22" t="s">
        <v>96</v>
      </c>
      <c r="E49" s="40" t="s">
        <v>41</v>
      </c>
      <c r="F49" s="23" t="s">
        <v>234</v>
      </c>
      <c r="G49" s="23" t="s">
        <v>235</v>
      </c>
      <c r="H49" s="14" t="s">
        <v>377</v>
      </c>
      <c r="I49" s="14" t="s">
        <v>155</v>
      </c>
      <c r="J49" s="14" t="s">
        <v>150</v>
      </c>
      <c r="K49" s="14" t="s">
        <v>790</v>
      </c>
      <c r="L49" s="14" t="s">
        <v>101</v>
      </c>
    </row>
    <row r="50" spans="1:12" ht="228">
      <c r="A50" s="22">
        <v>48</v>
      </c>
      <c r="B50" s="101"/>
      <c r="C50" s="95"/>
      <c r="D50" s="22" t="s">
        <v>97</v>
      </c>
      <c r="E50" s="40" t="s">
        <v>41</v>
      </c>
      <c r="F50" s="23" t="s">
        <v>236</v>
      </c>
      <c r="G50" s="23" t="s">
        <v>235</v>
      </c>
      <c r="H50" s="14" t="s">
        <v>377</v>
      </c>
      <c r="I50" s="14" t="s">
        <v>155</v>
      </c>
      <c r="J50" s="14" t="s">
        <v>150</v>
      </c>
      <c r="K50" s="14" t="s">
        <v>790</v>
      </c>
      <c r="L50" s="14" t="s">
        <v>101</v>
      </c>
    </row>
    <row r="51" spans="1:12" ht="228">
      <c r="A51" s="18">
        <v>49</v>
      </c>
      <c r="B51" s="101"/>
      <c r="C51" s="95"/>
      <c r="D51" s="22" t="s">
        <v>98</v>
      </c>
      <c r="E51" s="40" t="s">
        <v>41</v>
      </c>
      <c r="F51" s="23" t="s">
        <v>237</v>
      </c>
      <c r="G51" s="23" t="s">
        <v>235</v>
      </c>
      <c r="H51" s="14" t="s">
        <v>377</v>
      </c>
      <c r="I51" s="14" t="s">
        <v>155</v>
      </c>
      <c r="J51" s="14" t="s">
        <v>150</v>
      </c>
      <c r="K51" s="14" t="s">
        <v>790</v>
      </c>
      <c r="L51" s="14" t="s">
        <v>101</v>
      </c>
    </row>
    <row r="52" spans="1:12" ht="228">
      <c r="A52" s="22">
        <v>50</v>
      </c>
      <c r="B52" s="101"/>
      <c r="C52" s="95"/>
      <c r="D52" s="22" t="s">
        <v>99</v>
      </c>
      <c r="E52" s="40" t="s">
        <v>41</v>
      </c>
      <c r="F52" s="23" t="s">
        <v>238</v>
      </c>
      <c r="G52" s="23" t="s">
        <v>235</v>
      </c>
      <c r="H52" s="14" t="s">
        <v>377</v>
      </c>
      <c r="I52" s="14" t="s">
        <v>155</v>
      </c>
      <c r="J52" s="14" t="s">
        <v>150</v>
      </c>
      <c r="K52" s="14" t="s">
        <v>790</v>
      </c>
      <c r="L52" s="14" t="s">
        <v>101</v>
      </c>
    </row>
    <row r="53" spans="1:12" ht="409.5">
      <c r="A53" s="18">
        <v>51</v>
      </c>
      <c r="B53" s="101"/>
      <c r="C53" s="95" t="s">
        <v>124</v>
      </c>
      <c r="D53" s="22" t="s">
        <v>89</v>
      </c>
      <c r="E53" s="24" t="s">
        <v>41</v>
      </c>
      <c r="F53" s="23" t="s">
        <v>239</v>
      </c>
      <c r="G53" s="14" t="s">
        <v>175</v>
      </c>
      <c r="H53" s="14" t="s">
        <v>181</v>
      </c>
      <c r="I53" s="14" t="s">
        <v>155</v>
      </c>
      <c r="J53" s="14" t="s">
        <v>150</v>
      </c>
      <c r="K53" s="14" t="s">
        <v>787</v>
      </c>
      <c r="L53" s="14" t="s">
        <v>183</v>
      </c>
    </row>
    <row r="54" spans="1:12" ht="409.5">
      <c r="A54" s="22">
        <v>52</v>
      </c>
      <c r="B54" s="101"/>
      <c r="C54" s="95"/>
      <c r="D54" s="92" t="s">
        <v>90</v>
      </c>
      <c r="E54" s="92" t="s">
        <v>41</v>
      </c>
      <c r="F54" s="23" t="s">
        <v>240</v>
      </c>
      <c r="G54" s="14" t="s">
        <v>175</v>
      </c>
      <c r="H54" s="14" t="s">
        <v>181</v>
      </c>
      <c r="I54" s="14" t="s">
        <v>155</v>
      </c>
      <c r="J54" s="14" t="s">
        <v>150</v>
      </c>
      <c r="K54" s="14" t="s">
        <v>787</v>
      </c>
      <c r="L54" s="14" t="s">
        <v>183</v>
      </c>
    </row>
    <row r="55" spans="1:12" ht="409.5">
      <c r="A55" s="18">
        <v>53</v>
      </c>
      <c r="B55" s="101"/>
      <c r="C55" s="95"/>
      <c r="D55" s="94"/>
      <c r="E55" s="94"/>
      <c r="F55" s="23" t="s">
        <v>241</v>
      </c>
      <c r="G55" s="14" t="s">
        <v>175</v>
      </c>
      <c r="H55" s="14" t="s">
        <v>181</v>
      </c>
      <c r="I55" s="14" t="s">
        <v>155</v>
      </c>
      <c r="J55" s="14" t="s">
        <v>150</v>
      </c>
      <c r="K55" s="14" t="s">
        <v>787</v>
      </c>
      <c r="L55" s="14" t="s">
        <v>183</v>
      </c>
    </row>
    <row r="56" spans="1:12" ht="409.5">
      <c r="A56" s="22">
        <v>54</v>
      </c>
      <c r="B56" s="101"/>
      <c r="C56" s="95"/>
      <c r="D56" s="36" t="s">
        <v>91</v>
      </c>
      <c r="E56" s="38" t="s">
        <v>41</v>
      </c>
      <c r="F56" s="23" t="s">
        <v>242</v>
      </c>
      <c r="G56" s="14" t="s">
        <v>175</v>
      </c>
      <c r="H56" s="14" t="s">
        <v>181</v>
      </c>
      <c r="I56" s="14" t="s">
        <v>155</v>
      </c>
      <c r="J56" s="14" t="s">
        <v>150</v>
      </c>
      <c r="K56" s="14" t="s">
        <v>787</v>
      </c>
      <c r="L56" s="14" t="s">
        <v>183</v>
      </c>
    </row>
    <row r="57" spans="1:12" ht="409.5">
      <c r="A57" s="18">
        <v>55</v>
      </c>
      <c r="B57" s="101"/>
      <c r="C57" s="95"/>
      <c r="D57" s="22" t="s">
        <v>92</v>
      </c>
      <c r="E57" s="38" t="s">
        <v>41</v>
      </c>
      <c r="F57" s="23" t="s">
        <v>241</v>
      </c>
      <c r="G57" s="14" t="s">
        <v>175</v>
      </c>
      <c r="H57" s="14" t="s">
        <v>181</v>
      </c>
      <c r="I57" s="14" t="s">
        <v>155</v>
      </c>
      <c r="J57" s="14" t="s">
        <v>150</v>
      </c>
      <c r="K57" s="14" t="s">
        <v>787</v>
      </c>
      <c r="L57" s="14" t="s">
        <v>183</v>
      </c>
    </row>
    <row r="58" spans="1:12" ht="409.5">
      <c r="A58" s="22">
        <v>56</v>
      </c>
      <c r="B58" s="101"/>
      <c r="C58" s="95"/>
      <c r="D58" s="22" t="s">
        <v>93</v>
      </c>
      <c r="E58" s="38" t="s">
        <v>41</v>
      </c>
      <c r="F58" s="23" t="s">
        <v>242</v>
      </c>
      <c r="G58" s="14" t="s">
        <v>175</v>
      </c>
      <c r="H58" s="14" t="s">
        <v>181</v>
      </c>
      <c r="I58" s="14" t="s">
        <v>155</v>
      </c>
      <c r="J58" s="14" t="s">
        <v>150</v>
      </c>
      <c r="K58" s="14" t="s">
        <v>787</v>
      </c>
      <c r="L58" s="14" t="s">
        <v>183</v>
      </c>
    </row>
    <row r="59" spans="1:12" ht="409.5">
      <c r="A59" s="18">
        <v>57</v>
      </c>
      <c r="B59" s="101"/>
      <c r="C59" s="95"/>
      <c r="D59" s="22" t="s">
        <v>94</v>
      </c>
      <c r="E59" s="38" t="s">
        <v>41</v>
      </c>
      <c r="F59" s="23" t="s">
        <v>243</v>
      </c>
      <c r="G59" s="14" t="s">
        <v>175</v>
      </c>
      <c r="H59" s="14" t="s">
        <v>181</v>
      </c>
      <c r="I59" s="14" t="s">
        <v>155</v>
      </c>
      <c r="J59" s="14" t="s">
        <v>150</v>
      </c>
      <c r="K59" s="14" t="s">
        <v>787</v>
      </c>
      <c r="L59" s="14" t="s">
        <v>183</v>
      </c>
    </row>
    <row r="60" spans="1:12" ht="409.5">
      <c r="A60" s="22">
        <v>58</v>
      </c>
      <c r="B60" s="101"/>
      <c r="C60" s="95"/>
      <c r="D60" s="22" t="s">
        <v>95</v>
      </c>
      <c r="E60" s="38" t="s">
        <v>41</v>
      </c>
      <c r="F60" s="23" t="s">
        <v>244</v>
      </c>
      <c r="G60" s="14" t="s">
        <v>175</v>
      </c>
      <c r="H60" s="14" t="s">
        <v>181</v>
      </c>
      <c r="I60" s="14" t="s">
        <v>155</v>
      </c>
      <c r="J60" s="14" t="s">
        <v>150</v>
      </c>
      <c r="K60" s="14" t="s">
        <v>787</v>
      </c>
      <c r="L60" s="14" t="s">
        <v>183</v>
      </c>
    </row>
    <row r="61" spans="1:12" ht="409.5">
      <c r="A61" s="18">
        <v>59</v>
      </c>
      <c r="B61" s="101"/>
      <c r="C61" s="95"/>
      <c r="D61" s="22" t="s">
        <v>96</v>
      </c>
      <c r="E61" s="38" t="s">
        <v>41</v>
      </c>
      <c r="F61" s="23" t="s">
        <v>245</v>
      </c>
      <c r="G61" s="14" t="s">
        <v>175</v>
      </c>
      <c r="H61" s="14" t="s">
        <v>181</v>
      </c>
      <c r="I61" s="14" t="s">
        <v>155</v>
      </c>
      <c r="J61" s="14" t="s">
        <v>150</v>
      </c>
      <c r="K61" s="14" t="s">
        <v>787</v>
      </c>
      <c r="L61" s="14" t="s">
        <v>183</v>
      </c>
    </row>
    <row r="62" spans="1:12" ht="409.5">
      <c r="A62" s="22">
        <v>60</v>
      </c>
      <c r="B62" s="101"/>
      <c r="C62" s="95"/>
      <c r="D62" s="22" t="s">
        <v>97</v>
      </c>
      <c r="E62" s="38" t="s">
        <v>41</v>
      </c>
      <c r="F62" s="23" t="s">
        <v>246</v>
      </c>
      <c r="G62" s="14" t="s">
        <v>175</v>
      </c>
      <c r="H62" s="14" t="s">
        <v>181</v>
      </c>
      <c r="I62" s="14" t="s">
        <v>155</v>
      </c>
      <c r="J62" s="14" t="s">
        <v>150</v>
      </c>
      <c r="K62" s="14" t="s">
        <v>787</v>
      </c>
      <c r="L62" s="14" t="s">
        <v>183</v>
      </c>
    </row>
    <row r="63" spans="1:12" ht="409.5">
      <c r="A63" s="18">
        <v>61</v>
      </c>
      <c r="B63" s="101"/>
      <c r="C63" s="95"/>
      <c r="D63" s="22" t="s">
        <v>98</v>
      </c>
      <c r="E63" s="38" t="s">
        <v>41</v>
      </c>
      <c r="F63" s="23" t="s">
        <v>247</v>
      </c>
      <c r="G63" s="14" t="s">
        <v>175</v>
      </c>
      <c r="H63" s="14" t="s">
        <v>181</v>
      </c>
      <c r="I63" s="14" t="s">
        <v>155</v>
      </c>
      <c r="J63" s="14" t="s">
        <v>150</v>
      </c>
      <c r="K63" s="14" t="s">
        <v>787</v>
      </c>
      <c r="L63" s="14" t="s">
        <v>183</v>
      </c>
    </row>
    <row r="64" spans="1:12" ht="409.5">
      <c r="A64" s="22">
        <v>62</v>
      </c>
      <c r="B64" s="101"/>
      <c r="C64" s="95"/>
      <c r="D64" s="22" t="s">
        <v>99</v>
      </c>
      <c r="E64" s="38" t="s">
        <v>41</v>
      </c>
      <c r="F64" s="23" t="s">
        <v>248</v>
      </c>
      <c r="G64" s="14" t="s">
        <v>175</v>
      </c>
      <c r="H64" s="14" t="s">
        <v>181</v>
      </c>
      <c r="I64" s="14" t="s">
        <v>155</v>
      </c>
      <c r="J64" s="14" t="s">
        <v>150</v>
      </c>
      <c r="K64" s="14" t="s">
        <v>787</v>
      </c>
      <c r="L64" s="14" t="s">
        <v>183</v>
      </c>
    </row>
    <row r="65" spans="1:12" ht="409.5">
      <c r="A65" s="18">
        <v>63</v>
      </c>
      <c r="B65" s="101" t="s">
        <v>125</v>
      </c>
      <c r="C65" s="95" t="s">
        <v>126</v>
      </c>
      <c r="D65" s="22" t="s">
        <v>89</v>
      </c>
      <c r="E65" s="38" t="s">
        <v>41</v>
      </c>
      <c r="F65" s="23" t="s">
        <v>249</v>
      </c>
      <c r="G65" s="23" t="s">
        <v>250</v>
      </c>
      <c r="H65" s="14" t="s">
        <v>377</v>
      </c>
      <c r="I65" s="14" t="s">
        <v>155</v>
      </c>
      <c r="J65" s="14" t="s">
        <v>150</v>
      </c>
      <c r="K65" s="23" t="s">
        <v>389</v>
      </c>
      <c r="L65" s="23" t="s">
        <v>266</v>
      </c>
    </row>
    <row r="66" spans="1:12" ht="409.5">
      <c r="A66" s="22">
        <v>64</v>
      </c>
      <c r="B66" s="101"/>
      <c r="C66" s="95"/>
      <c r="D66" s="22" t="s">
        <v>90</v>
      </c>
      <c r="E66" s="38" t="s">
        <v>41</v>
      </c>
      <c r="F66" s="23" t="s">
        <v>251</v>
      </c>
      <c r="G66" s="23" t="s">
        <v>252</v>
      </c>
      <c r="H66" s="14" t="s">
        <v>377</v>
      </c>
      <c r="I66" s="14" t="s">
        <v>155</v>
      </c>
      <c r="J66" s="14" t="s">
        <v>150</v>
      </c>
      <c r="K66" s="23" t="s">
        <v>389</v>
      </c>
      <c r="L66" s="23" t="s">
        <v>266</v>
      </c>
    </row>
    <row r="67" spans="1:12" ht="409.5">
      <c r="A67" s="18">
        <v>65</v>
      </c>
      <c r="B67" s="101"/>
      <c r="C67" s="95"/>
      <c r="D67" s="22" t="s">
        <v>91</v>
      </c>
      <c r="E67" s="38" t="s">
        <v>41</v>
      </c>
      <c r="F67" s="23" t="s">
        <v>253</v>
      </c>
      <c r="G67" s="23" t="s">
        <v>252</v>
      </c>
      <c r="H67" s="14" t="s">
        <v>377</v>
      </c>
      <c r="I67" s="14" t="s">
        <v>155</v>
      </c>
      <c r="J67" s="14" t="s">
        <v>150</v>
      </c>
      <c r="K67" s="23" t="s">
        <v>389</v>
      </c>
      <c r="L67" s="23" t="s">
        <v>266</v>
      </c>
    </row>
    <row r="68" spans="1:12" ht="409.5">
      <c r="A68" s="22">
        <v>66</v>
      </c>
      <c r="B68" s="101"/>
      <c r="C68" s="95"/>
      <c r="D68" s="92" t="s">
        <v>92</v>
      </c>
      <c r="E68" s="41" t="s">
        <v>127</v>
      </c>
      <c r="F68" s="23" t="s">
        <v>254</v>
      </c>
      <c r="G68" s="23" t="s">
        <v>258</v>
      </c>
      <c r="H68" s="14" t="s">
        <v>377</v>
      </c>
      <c r="I68" s="14" t="s">
        <v>155</v>
      </c>
      <c r="J68" s="14" t="s">
        <v>150</v>
      </c>
      <c r="K68" s="23" t="s">
        <v>389</v>
      </c>
      <c r="L68" s="23" t="s">
        <v>266</v>
      </c>
    </row>
    <row r="69" spans="1:12" ht="409.5">
      <c r="A69" s="18">
        <v>67</v>
      </c>
      <c r="B69" s="101"/>
      <c r="C69" s="95"/>
      <c r="D69" s="93"/>
      <c r="E69" s="41" t="s">
        <v>128</v>
      </c>
      <c r="F69" s="23" t="s">
        <v>256</v>
      </c>
      <c r="G69" s="23" t="s">
        <v>258</v>
      </c>
      <c r="H69" s="14" t="s">
        <v>377</v>
      </c>
      <c r="I69" s="14" t="s">
        <v>155</v>
      </c>
      <c r="J69" s="14" t="s">
        <v>150</v>
      </c>
      <c r="K69" s="23" t="s">
        <v>389</v>
      </c>
      <c r="L69" s="23" t="s">
        <v>266</v>
      </c>
    </row>
    <row r="70" spans="1:12" ht="409.5">
      <c r="A70" s="22">
        <v>68</v>
      </c>
      <c r="B70" s="101"/>
      <c r="C70" s="95"/>
      <c r="D70" s="94"/>
      <c r="E70" s="41" t="s">
        <v>255</v>
      </c>
      <c r="F70" s="23" t="s">
        <v>257</v>
      </c>
      <c r="G70" s="23" t="s">
        <v>258</v>
      </c>
      <c r="H70" s="14" t="s">
        <v>377</v>
      </c>
      <c r="I70" s="14" t="s">
        <v>155</v>
      </c>
      <c r="J70" s="14" t="s">
        <v>150</v>
      </c>
      <c r="K70" s="23" t="s">
        <v>389</v>
      </c>
      <c r="L70" s="23" t="s">
        <v>266</v>
      </c>
    </row>
    <row r="71" spans="1:12" ht="409.5">
      <c r="A71" s="18">
        <v>69</v>
      </c>
      <c r="B71" s="101"/>
      <c r="C71" s="95"/>
      <c r="D71" s="92" t="s">
        <v>93</v>
      </c>
      <c r="E71" s="38" t="s">
        <v>41</v>
      </c>
      <c r="F71" s="23" t="s">
        <v>260</v>
      </c>
      <c r="G71" s="23" t="s">
        <v>261</v>
      </c>
      <c r="H71" s="14" t="s">
        <v>377</v>
      </c>
      <c r="I71" s="14" t="s">
        <v>155</v>
      </c>
      <c r="J71" s="14" t="s">
        <v>150</v>
      </c>
      <c r="K71" s="23" t="s">
        <v>389</v>
      </c>
      <c r="L71" s="23" t="s">
        <v>266</v>
      </c>
    </row>
    <row r="72" spans="1:12" ht="409.5">
      <c r="A72" s="22">
        <v>70</v>
      </c>
      <c r="B72" s="101"/>
      <c r="C72" s="95"/>
      <c r="D72" s="94"/>
      <c r="E72" s="38" t="s">
        <v>41</v>
      </c>
      <c r="F72" s="23" t="s">
        <v>259</v>
      </c>
      <c r="G72" s="23" t="s">
        <v>262</v>
      </c>
      <c r="H72" s="14" t="s">
        <v>377</v>
      </c>
      <c r="I72" s="14" t="s">
        <v>155</v>
      </c>
      <c r="J72" s="14" t="s">
        <v>150</v>
      </c>
      <c r="K72" s="23" t="s">
        <v>389</v>
      </c>
      <c r="L72" s="23" t="s">
        <v>266</v>
      </c>
    </row>
    <row r="73" spans="1:12" ht="409.5">
      <c r="A73" s="18">
        <v>71</v>
      </c>
      <c r="B73" s="101"/>
      <c r="C73" s="95"/>
      <c r="D73" s="92" t="s">
        <v>94</v>
      </c>
      <c r="E73" s="38" t="s">
        <v>41</v>
      </c>
      <c r="F73" s="23" t="s">
        <v>263</v>
      </c>
      <c r="G73" s="23" t="s">
        <v>261</v>
      </c>
      <c r="H73" s="14" t="s">
        <v>377</v>
      </c>
      <c r="I73" s="14" t="s">
        <v>155</v>
      </c>
      <c r="J73" s="14" t="s">
        <v>150</v>
      </c>
      <c r="K73" s="23" t="s">
        <v>389</v>
      </c>
      <c r="L73" s="23" t="s">
        <v>266</v>
      </c>
    </row>
    <row r="74" spans="1:12" ht="128.25">
      <c r="A74" s="22">
        <v>72</v>
      </c>
      <c r="B74" s="101"/>
      <c r="C74" s="95"/>
      <c r="D74" s="94"/>
      <c r="E74" s="38" t="s">
        <v>41</v>
      </c>
      <c r="F74" s="23" t="s">
        <v>264</v>
      </c>
      <c r="G74" s="23" t="s">
        <v>265</v>
      </c>
      <c r="H74" s="14" t="s">
        <v>377</v>
      </c>
      <c r="I74" s="23" t="s">
        <v>274</v>
      </c>
      <c r="J74" s="23" t="s">
        <v>102</v>
      </c>
      <c r="K74" s="23" t="s">
        <v>104</v>
      </c>
      <c r="L74" s="23" t="s">
        <v>101</v>
      </c>
    </row>
    <row r="75" spans="1:12" ht="409.5">
      <c r="A75" s="18">
        <v>73</v>
      </c>
      <c r="B75" s="101"/>
      <c r="C75" s="95"/>
      <c r="D75" s="22" t="s">
        <v>95</v>
      </c>
      <c r="E75" s="38" t="s">
        <v>41</v>
      </c>
      <c r="F75" s="23" t="s">
        <v>267</v>
      </c>
      <c r="G75" s="23" t="s">
        <v>261</v>
      </c>
      <c r="H75" s="14" t="s">
        <v>377</v>
      </c>
      <c r="I75" s="14" t="s">
        <v>155</v>
      </c>
      <c r="J75" s="14" t="s">
        <v>150</v>
      </c>
      <c r="K75" s="23" t="s">
        <v>389</v>
      </c>
      <c r="L75" s="23" t="s">
        <v>266</v>
      </c>
    </row>
    <row r="76" spans="1:12" ht="71.25">
      <c r="A76" s="22">
        <v>74</v>
      </c>
      <c r="B76" s="101"/>
      <c r="C76" s="95"/>
      <c r="D76" s="22" t="s">
        <v>96</v>
      </c>
      <c r="E76" s="38" t="s">
        <v>41</v>
      </c>
      <c r="F76" s="23" t="s">
        <v>268</v>
      </c>
      <c r="G76" s="23" t="s">
        <v>272</v>
      </c>
      <c r="H76" s="14" t="s">
        <v>273</v>
      </c>
      <c r="I76" s="23" t="s">
        <v>274</v>
      </c>
      <c r="J76" s="23" t="s">
        <v>102</v>
      </c>
      <c r="K76" s="23" t="s">
        <v>104</v>
      </c>
      <c r="L76" s="23" t="s">
        <v>101</v>
      </c>
    </row>
    <row r="77" spans="1:12" ht="142.5">
      <c r="A77" s="18">
        <v>75</v>
      </c>
      <c r="B77" s="101"/>
      <c r="C77" s="95"/>
      <c r="D77" s="22" t="s">
        <v>97</v>
      </c>
      <c r="E77" s="38" t="s">
        <v>41</v>
      </c>
      <c r="F77" s="23" t="s">
        <v>269</v>
      </c>
      <c r="G77" s="14" t="s">
        <v>347</v>
      </c>
      <c r="H77" s="14" t="s">
        <v>312</v>
      </c>
      <c r="I77" s="14" t="s">
        <v>312</v>
      </c>
      <c r="J77" s="14" t="s">
        <v>312</v>
      </c>
      <c r="K77" s="14" t="s">
        <v>312</v>
      </c>
      <c r="L77" s="23" t="s">
        <v>101</v>
      </c>
    </row>
    <row r="78" spans="1:12" ht="142.5">
      <c r="A78" s="22">
        <v>76</v>
      </c>
      <c r="B78" s="101"/>
      <c r="C78" s="95"/>
      <c r="D78" s="22" t="s">
        <v>98</v>
      </c>
      <c r="E78" s="38" t="s">
        <v>41</v>
      </c>
      <c r="F78" s="23" t="s">
        <v>270</v>
      </c>
      <c r="G78" s="14" t="s">
        <v>347</v>
      </c>
      <c r="H78" s="14" t="s">
        <v>312</v>
      </c>
      <c r="I78" s="14" t="s">
        <v>312</v>
      </c>
      <c r="J78" s="14" t="s">
        <v>312</v>
      </c>
      <c r="K78" s="14" t="s">
        <v>312</v>
      </c>
      <c r="L78" s="23" t="s">
        <v>101</v>
      </c>
    </row>
    <row r="79" spans="1:12" ht="142.5">
      <c r="A79" s="18">
        <v>77</v>
      </c>
      <c r="B79" s="101"/>
      <c r="C79" s="95"/>
      <c r="D79" s="22" t="s">
        <v>99</v>
      </c>
      <c r="E79" s="38" t="s">
        <v>41</v>
      </c>
      <c r="F79" s="23" t="s">
        <v>271</v>
      </c>
      <c r="G79" s="14" t="s">
        <v>347</v>
      </c>
      <c r="H79" s="14" t="s">
        <v>312</v>
      </c>
      <c r="I79" s="14" t="s">
        <v>312</v>
      </c>
      <c r="J79" s="14" t="s">
        <v>312</v>
      </c>
      <c r="K79" s="14" t="s">
        <v>312</v>
      </c>
      <c r="L79" s="23" t="s">
        <v>101</v>
      </c>
    </row>
    <row r="80" spans="1:12" ht="409.5">
      <c r="A80" s="22">
        <v>78</v>
      </c>
      <c r="B80" s="101"/>
      <c r="C80" s="95" t="s">
        <v>127</v>
      </c>
      <c r="D80" s="22" t="s">
        <v>89</v>
      </c>
      <c r="E80" s="38" t="s">
        <v>41</v>
      </c>
      <c r="F80" s="23" t="s">
        <v>249</v>
      </c>
      <c r="G80" s="23" t="s">
        <v>250</v>
      </c>
      <c r="H80" s="14" t="s">
        <v>377</v>
      </c>
      <c r="I80" s="14" t="s">
        <v>155</v>
      </c>
      <c r="J80" s="14" t="s">
        <v>150</v>
      </c>
      <c r="K80" s="23" t="s">
        <v>390</v>
      </c>
      <c r="L80" s="23" t="s">
        <v>266</v>
      </c>
    </row>
    <row r="81" spans="1:12" ht="409.5">
      <c r="A81" s="18">
        <v>79</v>
      </c>
      <c r="B81" s="101"/>
      <c r="C81" s="95"/>
      <c r="D81" s="22" t="s">
        <v>90</v>
      </c>
      <c r="E81" s="38" t="s">
        <v>41</v>
      </c>
      <c r="F81" s="23" t="s">
        <v>275</v>
      </c>
      <c r="G81" s="23" t="s">
        <v>252</v>
      </c>
      <c r="H81" s="14" t="s">
        <v>377</v>
      </c>
      <c r="I81" s="14" t="s">
        <v>155</v>
      </c>
      <c r="J81" s="14" t="s">
        <v>150</v>
      </c>
      <c r="K81" s="23" t="s">
        <v>390</v>
      </c>
      <c r="L81" s="23" t="s">
        <v>266</v>
      </c>
    </row>
    <row r="82" spans="1:12" ht="409.5">
      <c r="A82" s="22">
        <v>80</v>
      </c>
      <c r="B82" s="101"/>
      <c r="C82" s="95"/>
      <c r="D82" s="22" t="s">
        <v>91</v>
      </c>
      <c r="E82" s="38" t="s">
        <v>41</v>
      </c>
      <c r="F82" s="23" t="s">
        <v>276</v>
      </c>
      <c r="G82" s="23" t="s">
        <v>252</v>
      </c>
      <c r="H82" s="14" t="s">
        <v>377</v>
      </c>
      <c r="I82" s="14" t="s">
        <v>155</v>
      </c>
      <c r="J82" s="14" t="s">
        <v>150</v>
      </c>
      <c r="K82" s="23" t="s">
        <v>390</v>
      </c>
      <c r="L82" s="23" t="s">
        <v>266</v>
      </c>
    </row>
    <row r="83" spans="1:12" ht="409.5">
      <c r="A83" s="18">
        <v>81</v>
      </c>
      <c r="B83" s="101"/>
      <c r="C83" s="95"/>
      <c r="D83" s="92" t="s">
        <v>92</v>
      </c>
      <c r="E83" s="41" t="s">
        <v>278</v>
      </c>
      <c r="F83" s="23" t="s">
        <v>277</v>
      </c>
      <c r="G83" s="23" t="s">
        <v>258</v>
      </c>
      <c r="H83" s="14" t="s">
        <v>377</v>
      </c>
      <c r="I83" s="14" t="s">
        <v>155</v>
      </c>
      <c r="J83" s="14" t="s">
        <v>150</v>
      </c>
      <c r="K83" s="23" t="s">
        <v>390</v>
      </c>
      <c r="L83" s="23" t="s">
        <v>266</v>
      </c>
    </row>
    <row r="84" spans="1:12" ht="409.5">
      <c r="A84" s="22">
        <v>82</v>
      </c>
      <c r="B84" s="101"/>
      <c r="C84" s="95"/>
      <c r="D84" s="93"/>
      <c r="E84" s="41" t="s">
        <v>128</v>
      </c>
      <c r="F84" s="23" t="s">
        <v>279</v>
      </c>
      <c r="G84" s="23" t="s">
        <v>258</v>
      </c>
      <c r="H84" s="14" t="s">
        <v>377</v>
      </c>
      <c r="I84" s="14" t="s">
        <v>155</v>
      </c>
      <c r="J84" s="14" t="s">
        <v>150</v>
      </c>
      <c r="K84" s="23" t="s">
        <v>390</v>
      </c>
      <c r="L84" s="23" t="s">
        <v>266</v>
      </c>
    </row>
    <row r="85" spans="1:12" ht="409.5">
      <c r="A85" s="18">
        <v>83</v>
      </c>
      <c r="B85" s="101"/>
      <c r="C85" s="95"/>
      <c r="D85" s="94"/>
      <c r="E85" s="41" t="s">
        <v>255</v>
      </c>
      <c r="F85" s="23" t="s">
        <v>280</v>
      </c>
      <c r="G85" s="23" t="s">
        <v>258</v>
      </c>
      <c r="H85" s="14" t="s">
        <v>377</v>
      </c>
      <c r="I85" s="14" t="s">
        <v>155</v>
      </c>
      <c r="J85" s="14" t="s">
        <v>150</v>
      </c>
      <c r="K85" s="23" t="s">
        <v>390</v>
      </c>
      <c r="L85" s="23" t="s">
        <v>266</v>
      </c>
    </row>
    <row r="86" spans="1:12" ht="409.5">
      <c r="A86" s="22">
        <v>84</v>
      </c>
      <c r="B86" s="101"/>
      <c r="C86" s="95"/>
      <c r="D86" s="92" t="s">
        <v>93</v>
      </c>
      <c r="E86" s="38" t="s">
        <v>41</v>
      </c>
      <c r="F86" s="23" t="s">
        <v>281</v>
      </c>
      <c r="G86" s="23" t="s">
        <v>304</v>
      </c>
      <c r="H86" s="14" t="s">
        <v>377</v>
      </c>
      <c r="I86" s="14" t="s">
        <v>155</v>
      </c>
      <c r="J86" s="14" t="s">
        <v>150</v>
      </c>
      <c r="K86" s="23" t="s">
        <v>390</v>
      </c>
      <c r="L86" s="23" t="s">
        <v>266</v>
      </c>
    </row>
    <row r="87" spans="1:12" ht="409.5">
      <c r="A87" s="18">
        <v>85</v>
      </c>
      <c r="B87" s="101"/>
      <c r="C87" s="95"/>
      <c r="D87" s="94"/>
      <c r="E87" s="38" t="s">
        <v>41</v>
      </c>
      <c r="F87" s="23" t="s">
        <v>282</v>
      </c>
      <c r="G87" s="23" t="s">
        <v>306</v>
      </c>
      <c r="H87" s="14" t="s">
        <v>377</v>
      </c>
      <c r="I87" s="14" t="s">
        <v>155</v>
      </c>
      <c r="J87" s="14" t="s">
        <v>150</v>
      </c>
      <c r="K87" s="23" t="s">
        <v>390</v>
      </c>
      <c r="L87" s="23" t="s">
        <v>266</v>
      </c>
    </row>
    <row r="88" spans="1:12" ht="409.5">
      <c r="A88" s="22">
        <v>86</v>
      </c>
      <c r="B88" s="101"/>
      <c r="C88" s="95"/>
      <c r="D88" s="92" t="s">
        <v>94</v>
      </c>
      <c r="E88" s="38" t="s">
        <v>41</v>
      </c>
      <c r="F88" s="23" t="s">
        <v>283</v>
      </c>
      <c r="G88" s="23" t="s">
        <v>304</v>
      </c>
      <c r="H88" s="14" t="s">
        <v>377</v>
      </c>
      <c r="I88" s="14" t="s">
        <v>155</v>
      </c>
      <c r="J88" s="14" t="s">
        <v>150</v>
      </c>
      <c r="K88" s="23" t="s">
        <v>390</v>
      </c>
      <c r="L88" s="23" t="s">
        <v>266</v>
      </c>
    </row>
    <row r="89" spans="1:12" ht="128.25">
      <c r="A89" s="18">
        <v>87</v>
      </c>
      <c r="B89" s="101"/>
      <c r="C89" s="95"/>
      <c r="D89" s="94"/>
      <c r="E89" s="38" t="s">
        <v>41</v>
      </c>
      <c r="F89" s="23" t="s">
        <v>284</v>
      </c>
      <c r="G89" s="23" t="s">
        <v>305</v>
      </c>
      <c r="H89" s="14" t="s">
        <v>377</v>
      </c>
      <c r="I89" s="23" t="s">
        <v>274</v>
      </c>
      <c r="J89" s="23" t="s">
        <v>102</v>
      </c>
      <c r="K89" s="23" t="s">
        <v>104</v>
      </c>
      <c r="L89" s="23" t="s">
        <v>101</v>
      </c>
    </row>
    <row r="90" spans="1:12" ht="409.5">
      <c r="A90" s="22">
        <v>88</v>
      </c>
      <c r="B90" s="101"/>
      <c r="C90" s="95"/>
      <c r="D90" s="37" t="s">
        <v>95</v>
      </c>
      <c r="E90" s="38" t="s">
        <v>41</v>
      </c>
      <c r="F90" s="23" t="s">
        <v>285</v>
      </c>
      <c r="G90" s="23" t="s">
        <v>304</v>
      </c>
      <c r="H90" s="14" t="s">
        <v>377</v>
      </c>
      <c r="I90" s="14" t="s">
        <v>155</v>
      </c>
      <c r="J90" s="14" t="s">
        <v>150</v>
      </c>
      <c r="K90" s="23" t="s">
        <v>390</v>
      </c>
      <c r="L90" s="23" t="s">
        <v>266</v>
      </c>
    </row>
    <row r="91" spans="1:12" ht="71.25">
      <c r="A91" s="18">
        <v>89</v>
      </c>
      <c r="B91" s="101"/>
      <c r="C91" s="95"/>
      <c r="D91" s="22" t="s">
        <v>96</v>
      </c>
      <c r="E91" s="38" t="s">
        <v>41</v>
      </c>
      <c r="F91" s="23" t="s">
        <v>286</v>
      </c>
      <c r="G91" s="23" t="s">
        <v>272</v>
      </c>
      <c r="H91" s="14" t="s">
        <v>273</v>
      </c>
      <c r="I91" s="23" t="s">
        <v>274</v>
      </c>
      <c r="J91" s="23" t="s">
        <v>102</v>
      </c>
      <c r="K91" s="23" t="s">
        <v>104</v>
      </c>
      <c r="L91" s="23" t="s">
        <v>101</v>
      </c>
    </row>
    <row r="92" spans="1:12" ht="142.5">
      <c r="A92" s="22">
        <v>90</v>
      </c>
      <c r="B92" s="101"/>
      <c r="C92" s="95"/>
      <c r="D92" s="22" t="s">
        <v>97</v>
      </c>
      <c r="E92" s="38" t="s">
        <v>41</v>
      </c>
      <c r="F92" s="23" t="s">
        <v>287</v>
      </c>
      <c r="G92" s="14" t="s">
        <v>347</v>
      </c>
      <c r="H92" s="14" t="s">
        <v>312</v>
      </c>
      <c r="I92" s="14" t="s">
        <v>312</v>
      </c>
      <c r="J92" s="14" t="s">
        <v>312</v>
      </c>
      <c r="K92" s="14" t="s">
        <v>312</v>
      </c>
      <c r="L92" s="23" t="s">
        <v>101</v>
      </c>
    </row>
    <row r="93" spans="1:12" ht="142.5">
      <c r="A93" s="18">
        <v>91</v>
      </c>
      <c r="B93" s="101"/>
      <c r="C93" s="95"/>
      <c r="D93" s="22" t="s">
        <v>98</v>
      </c>
      <c r="E93" s="38" t="s">
        <v>41</v>
      </c>
      <c r="F93" s="23" t="s">
        <v>288</v>
      </c>
      <c r="G93" s="14" t="s">
        <v>347</v>
      </c>
      <c r="H93" s="14" t="s">
        <v>312</v>
      </c>
      <c r="I93" s="14" t="s">
        <v>312</v>
      </c>
      <c r="J93" s="14" t="s">
        <v>312</v>
      </c>
      <c r="K93" s="14" t="s">
        <v>312</v>
      </c>
      <c r="L93" s="23" t="s">
        <v>101</v>
      </c>
    </row>
    <row r="94" spans="1:12" ht="142.5">
      <c r="A94" s="22">
        <v>92</v>
      </c>
      <c r="B94" s="101"/>
      <c r="C94" s="95"/>
      <c r="D94" s="22" t="s">
        <v>99</v>
      </c>
      <c r="E94" s="38" t="s">
        <v>41</v>
      </c>
      <c r="F94" s="23" t="s">
        <v>289</v>
      </c>
      <c r="G94" s="14" t="s">
        <v>347</v>
      </c>
      <c r="H94" s="14" t="s">
        <v>312</v>
      </c>
      <c r="I94" s="14" t="s">
        <v>312</v>
      </c>
      <c r="J94" s="14" t="s">
        <v>312</v>
      </c>
      <c r="K94" s="14" t="s">
        <v>312</v>
      </c>
      <c r="L94" s="23" t="s">
        <v>101</v>
      </c>
    </row>
    <row r="95" spans="1:12" ht="409.5">
      <c r="A95" s="18">
        <v>93</v>
      </c>
      <c r="B95" s="101"/>
      <c r="C95" s="95" t="s">
        <v>128</v>
      </c>
      <c r="D95" s="22" t="s">
        <v>89</v>
      </c>
      <c r="E95" s="38" t="s">
        <v>41</v>
      </c>
      <c r="F95" s="23" t="s">
        <v>249</v>
      </c>
      <c r="G95" s="23" t="s">
        <v>250</v>
      </c>
      <c r="H95" s="14" t="s">
        <v>377</v>
      </c>
      <c r="I95" s="14" t="s">
        <v>155</v>
      </c>
      <c r="J95" s="14" t="s">
        <v>150</v>
      </c>
      <c r="K95" s="23" t="s">
        <v>391</v>
      </c>
      <c r="L95" s="23" t="s">
        <v>266</v>
      </c>
    </row>
    <row r="96" spans="1:12" ht="409.5">
      <c r="A96" s="22">
        <v>94</v>
      </c>
      <c r="B96" s="101"/>
      <c r="C96" s="95"/>
      <c r="D96" s="22" t="s">
        <v>90</v>
      </c>
      <c r="E96" s="38" t="s">
        <v>41</v>
      </c>
      <c r="F96" s="23" t="s">
        <v>290</v>
      </c>
      <c r="G96" s="23" t="s">
        <v>252</v>
      </c>
      <c r="H96" s="14" t="s">
        <v>377</v>
      </c>
      <c r="I96" s="14" t="s">
        <v>155</v>
      </c>
      <c r="J96" s="14" t="s">
        <v>150</v>
      </c>
      <c r="K96" s="23" t="s">
        <v>391</v>
      </c>
      <c r="L96" s="23" t="s">
        <v>266</v>
      </c>
    </row>
    <row r="97" spans="1:12" ht="409.5">
      <c r="A97" s="18">
        <v>95</v>
      </c>
      <c r="B97" s="101"/>
      <c r="C97" s="95"/>
      <c r="D97" s="22" t="s">
        <v>91</v>
      </c>
      <c r="E97" s="38" t="s">
        <v>41</v>
      </c>
      <c r="F97" s="23" t="s">
        <v>291</v>
      </c>
      <c r="G97" s="23" t="s">
        <v>252</v>
      </c>
      <c r="H97" s="14" t="s">
        <v>377</v>
      </c>
      <c r="I97" s="14" t="s">
        <v>155</v>
      </c>
      <c r="J97" s="14" t="s">
        <v>150</v>
      </c>
      <c r="K97" s="23" t="s">
        <v>391</v>
      </c>
      <c r="L97" s="23" t="s">
        <v>266</v>
      </c>
    </row>
    <row r="98" spans="1:12" ht="409.5">
      <c r="A98" s="22">
        <v>96</v>
      </c>
      <c r="B98" s="101"/>
      <c r="C98" s="95"/>
      <c r="D98" s="92" t="s">
        <v>92</v>
      </c>
      <c r="E98" s="41" t="s">
        <v>127</v>
      </c>
      <c r="F98" s="23" t="s">
        <v>292</v>
      </c>
      <c r="G98" s="23" t="s">
        <v>258</v>
      </c>
      <c r="H98" s="14" t="s">
        <v>377</v>
      </c>
      <c r="I98" s="14" t="s">
        <v>155</v>
      </c>
      <c r="J98" s="14" t="s">
        <v>150</v>
      </c>
      <c r="K98" s="23" t="s">
        <v>391</v>
      </c>
      <c r="L98" s="23" t="s">
        <v>266</v>
      </c>
    </row>
    <row r="99" spans="1:12" ht="409.5">
      <c r="A99" s="18">
        <v>97</v>
      </c>
      <c r="B99" s="101"/>
      <c r="C99" s="95"/>
      <c r="D99" s="93"/>
      <c r="E99" s="41" t="s">
        <v>278</v>
      </c>
      <c r="F99" s="23" t="s">
        <v>293</v>
      </c>
      <c r="G99" s="23" t="s">
        <v>258</v>
      </c>
      <c r="H99" s="14" t="s">
        <v>377</v>
      </c>
      <c r="I99" s="14" t="s">
        <v>155</v>
      </c>
      <c r="J99" s="14" t="s">
        <v>150</v>
      </c>
      <c r="K99" s="23" t="s">
        <v>391</v>
      </c>
      <c r="L99" s="23" t="s">
        <v>266</v>
      </c>
    </row>
    <row r="100" spans="1:12" ht="409.5">
      <c r="A100" s="22">
        <v>98</v>
      </c>
      <c r="B100" s="101"/>
      <c r="C100" s="95"/>
      <c r="D100" s="94"/>
      <c r="E100" s="41" t="s">
        <v>255</v>
      </c>
      <c r="F100" s="23" t="s">
        <v>294</v>
      </c>
      <c r="G100" s="23" t="s">
        <v>258</v>
      </c>
      <c r="H100" s="14" t="s">
        <v>377</v>
      </c>
      <c r="I100" s="14" t="s">
        <v>155</v>
      </c>
      <c r="J100" s="14" t="s">
        <v>150</v>
      </c>
      <c r="K100" s="23" t="s">
        <v>391</v>
      </c>
      <c r="L100" s="23" t="s">
        <v>266</v>
      </c>
    </row>
    <row r="101" spans="1:12" ht="409.5">
      <c r="A101" s="18">
        <v>99</v>
      </c>
      <c r="B101" s="101"/>
      <c r="C101" s="95"/>
      <c r="D101" s="92" t="s">
        <v>93</v>
      </c>
      <c r="E101" s="38" t="s">
        <v>41</v>
      </c>
      <c r="F101" s="23" t="s">
        <v>295</v>
      </c>
      <c r="G101" s="23" t="s">
        <v>307</v>
      </c>
      <c r="H101" s="14" t="s">
        <v>377</v>
      </c>
      <c r="I101" s="14" t="s">
        <v>155</v>
      </c>
      <c r="J101" s="14" t="s">
        <v>150</v>
      </c>
      <c r="K101" s="23" t="s">
        <v>391</v>
      </c>
      <c r="L101" s="23" t="s">
        <v>266</v>
      </c>
    </row>
    <row r="102" spans="1:12" ht="409.5">
      <c r="A102" s="22">
        <v>100</v>
      </c>
      <c r="B102" s="101"/>
      <c r="C102" s="95"/>
      <c r="D102" s="94"/>
      <c r="E102" s="38" t="s">
        <v>41</v>
      </c>
      <c r="F102" s="23" t="s">
        <v>296</v>
      </c>
      <c r="G102" s="23" t="s">
        <v>308</v>
      </c>
      <c r="H102" s="14" t="s">
        <v>377</v>
      </c>
      <c r="I102" s="14" t="s">
        <v>155</v>
      </c>
      <c r="J102" s="14" t="s">
        <v>150</v>
      </c>
      <c r="K102" s="23" t="s">
        <v>391</v>
      </c>
      <c r="L102" s="23" t="s">
        <v>266</v>
      </c>
    </row>
    <row r="103" spans="1:12" ht="409.5">
      <c r="A103" s="18">
        <v>101</v>
      </c>
      <c r="B103" s="101"/>
      <c r="C103" s="95"/>
      <c r="D103" s="92" t="s">
        <v>94</v>
      </c>
      <c r="E103" s="38" t="s">
        <v>41</v>
      </c>
      <c r="F103" s="23" t="s">
        <v>297</v>
      </c>
      <c r="G103" s="23" t="s">
        <v>307</v>
      </c>
      <c r="H103" s="14" t="s">
        <v>377</v>
      </c>
      <c r="I103" s="14" t="s">
        <v>155</v>
      </c>
      <c r="J103" s="14" t="s">
        <v>150</v>
      </c>
      <c r="K103" s="23" t="s">
        <v>391</v>
      </c>
      <c r="L103" s="23" t="s">
        <v>266</v>
      </c>
    </row>
    <row r="104" spans="1:12" ht="128.25">
      <c r="A104" s="22">
        <v>102</v>
      </c>
      <c r="B104" s="101"/>
      <c r="C104" s="95"/>
      <c r="D104" s="94"/>
      <c r="E104" s="38" t="s">
        <v>41</v>
      </c>
      <c r="F104" s="23" t="s">
        <v>298</v>
      </c>
      <c r="G104" s="23" t="s">
        <v>309</v>
      </c>
      <c r="H104" s="14" t="s">
        <v>377</v>
      </c>
      <c r="I104" s="23" t="s">
        <v>274</v>
      </c>
      <c r="J104" s="23" t="s">
        <v>102</v>
      </c>
      <c r="K104" s="23" t="s">
        <v>104</v>
      </c>
      <c r="L104" s="23" t="s">
        <v>101</v>
      </c>
    </row>
    <row r="105" spans="1:12" ht="409.5">
      <c r="A105" s="18">
        <v>103</v>
      </c>
      <c r="B105" s="101"/>
      <c r="C105" s="95"/>
      <c r="D105" s="22" t="s">
        <v>95</v>
      </c>
      <c r="E105" s="38" t="s">
        <v>41</v>
      </c>
      <c r="F105" s="23" t="s">
        <v>299</v>
      </c>
      <c r="G105" s="23" t="s">
        <v>307</v>
      </c>
      <c r="H105" s="14" t="s">
        <v>377</v>
      </c>
      <c r="I105" s="14" t="s">
        <v>155</v>
      </c>
      <c r="J105" s="14" t="s">
        <v>150</v>
      </c>
      <c r="K105" s="23" t="s">
        <v>391</v>
      </c>
      <c r="L105" s="23" t="s">
        <v>266</v>
      </c>
    </row>
    <row r="106" spans="1:12" ht="85.5">
      <c r="A106" s="22">
        <v>104</v>
      </c>
      <c r="B106" s="101"/>
      <c r="C106" s="95"/>
      <c r="D106" s="22" t="s">
        <v>96</v>
      </c>
      <c r="E106" s="38" t="s">
        <v>41</v>
      </c>
      <c r="F106" s="23" t="s">
        <v>300</v>
      </c>
      <c r="G106" s="23" t="s">
        <v>272</v>
      </c>
      <c r="H106" s="14" t="s">
        <v>273</v>
      </c>
      <c r="I106" s="23" t="s">
        <v>274</v>
      </c>
      <c r="J106" s="23" t="s">
        <v>102</v>
      </c>
      <c r="K106" s="23" t="s">
        <v>104</v>
      </c>
      <c r="L106" s="23" t="s">
        <v>101</v>
      </c>
    </row>
    <row r="107" spans="1:12" ht="142.5">
      <c r="A107" s="18">
        <v>105</v>
      </c>
      <c r="B107" s="101"/>
      <c r="C107" s="95"/>
      <c r="D107" s="22" t="s">
        <v>97</v>
      </c>
      <c r="E107" s="38" t="s">
        <v>41</v>
      </c>
      <c r="F107" s="23" t="s">
        <v>301</v>
      </c>
      <c r="G107" s="14" t="s">
        <v>347</v>
      </c>
      <c r="H107" s="14" t="s">
        <v>312</v>
      </c>
      <c r="I107" s="14" t="s">
        <v>312</v>
      </c>
      <c r="J107" s="14" t="s">
        <v>312</v>
      </c>
      <c r="K107" s="14" t="s">
        <v>312</v>
      </c>
      <c r="L107" s="23" t="s">
        <v>101</v>
      </c>
    </row>
    <row r="108" spans="1:12" ht="142.5">
      <c r="A108" s="22">
        <v>106</v>
      </c>
      <c r="B108" s="101"/>
      <c r="C108" s="95"/>
      <c r="D108" s="22" t="s">
        <v>98</v>
      </c>
      <c r="E108" s="38" t="s">
        <v>41</v>
      </c>
      <c r="F108" s="23" t="s">
        <v>302</v>
      </c>
      <c r="G108" s="14" t="s">
        <v>347</v>
      </c>
      <c r="H108" s="14" t="s">
        <v>312</v>
      </c>
      <c r="I108" s="14" t="s">
        <v>312</v>
      </c>
      <c r="J108" s="14" t="s">
        <v>312</v>
      </c>
      <c r="K108" s="14" t="s">
        <v>312</v>
      </c>
      <c r="L108" s="23" t="s">
        <v>101</v>
      </c>
    </row>
    <row r="109" spans="1:12" ht="142.5">
      <c r="A109" s="18">
        <v>107</v>
      </c>
      <c r="B109" s="101"/>
      <c r="C109" s="95"/>
      <c r="D109" s="22" t="s">
        <v>99</v>
      </c>
      <c r="E109" s="38" t="s">
        <v>41</v>
      </c>
      <c r="F109" s="23" t="s">
        <v>303</v>
      </c>
      <c r="G109" s="14" t="s">
        <v>347</v>
      </c>
      <c r="H109" s="14" t="s">
        <v>312</v>
      </c>
      <c r="I109" s="14" t="s">
        <v>312</v>
      </c>
      <c r="J109" s="14" t="s">
        <v>312</v>
      </c>
      <c r="K109" s="14" t="s">
        <v>312</v>
      </c>
      <c r="L109" s="23" t="s">
        <v>101</v>
      </c>
    </row>
    <row r="110" spans="1:12" ht="409.5">
      <c r="A110" s="22">
        <v>108</v>
      </c>
      <c r="B110" s="101"/>
      <c r="C110" s="95" t="s">
        <v>129</v>
      </c>
      <c r="D110" s="22" t="s">
        <v>89</v>
      </c>
      <c r="E110" s="38" t="s">
        <v>41</v>
      </c>
      <c r="F110" s="23" t="s">
        <v>249</v>
      </c>
      <c r="G110" s="23" t="s">
        <v>250</v>
      </c>
      <c r="H110" s="14" t="s">
        <v>377</v>
      </c>
      <c r="I110" s="14" t="s">
        <v>155</v>
      </c>
      <c r="J110" s="14" t="s">
        <v>150</v>
      </c>
      <c r="K110" s="23" t="s">
        <v>619</v>
      </c>
      <c r="L110" s="23" t="s">
        <v>266</v>
      </c>
    </row>
    <row r="111" spans="1:12" ht="409.5">
      <c r="A111" s="18">
        <v>109</v>
      </c>
      <c r="B111" s="101"/>
      <c r="C111" s="95"/>
      <c r="D111" s="22" t="s">
        <v>90</v>
      </c>
      <c r="E111" s="38" t="s">
        <v>41</v>
      </c>
      <c r="F111" s="23" t="s">
        <v>311</v>
      </c>
      <c r="G111" s="23" t="s">
        <v>252</v>
      </c>
      <c r="H111" s="14" t="s">
        <v>377</v>
      </c>
      <c r="I111" s="14" t="s">
        <v>155</v>
      </c>
      <c r="J111" s="14" t="s">
        <v>150</v>
      </c>
      <c r="K111" s="23" t="s">
        <v>619</v>
      </c>
      <c r="L111" s="23" t="s">
        <v>266</v>
      </c>
    </row>
    <row r="112" spans="1:12" ht="71.25">
      <c r="A112" s="22">
        <v>110</v>
      </c>
      <c r="B112" s="101"/>
      <c r="C112" s="95"/>
      <c r="D112" s="22" t="s">
        <v>91</v>
      </c>
      <c r="E112" s="38" t="s">
        <v>41</v>
      </c>
      <c r="F112" s="14" t="s">
        <v>313</v>
      </c>
      <c r="G112" s="14" t="s">
        <v>313</v>
      </c>
      <c r="H112" s="14" t="s">
        <v>313</v>
      </c>
      <c r="I112" s="14" t="s">
        <v>313</v>
      </c>
      <c r="J112" s="14" t="s">
        <v>313</v>
      </c>
      <c r="K112" s="14" t="s">
        <v>313</v>
      </c>
      <c r="L112" s="23" t="s">
        <v>101</v>
      </c>
    </row>
    <row r="113" spans="1:12" ht="71.25">
      <c r="A113" s="18">
        <v>111</v>
      </c>
      <c r="B113" s="101"/>
      <c r="C113" s="95"/>
      <c r="D113" s="92" t="s">
        <v>92</v>
      </c>
      <c r="E113" s="41" t="s">
        <v>310</v>
      </c>
      <c r="F113" s="23" t="s">
        <v>314</v>
      </c>
      <c r="G113" s="23" t="s">
        <v>316</v>
      </c>
      <c r="H113" s="14" t="s">
        <v>313</v>
      </c>
      <c r="I113" s="14" t="s">
        <v>313</v>
      </c>
      <c r="J113" s="14" t="s">
        <v>313</v>
      </c>
      <c r="K113" s="14" t="s">
        <v>313</v>
      </c>
      <c r="L113" s="23" t="s">
        <v>101</v>
      </c>
    </row>
    <row r="114" spans="1:12" ht="99.75">
      <c r="A114" s="22">
        <v>112</v>
      </c>
      <c r="B114" s="101"/>
      <c r="C114" s="95"/>
      <c r="D114" s="94"/>
      <c r="E114" s="41" t="s">
        <v>255</v>
      </c>
      <c r="F114" s="23" t="s">
        <v>315</v>
      </c>
      <c r="G114" s="23" t="s">
        <v>317</v>
      </c>
      <c r="H114" s="14" t="s">
        <v>313</v>
      </c>
      <c r="I114" s="14" t="s">
        <v>313</v>
      </c>
      <c r="J114" s="14" t="s">
        <v>313</v>
      </c>
      <c r="K114" s="14" t="s">
        <v>313</v>
      </c>
      <c r="L114" s="23" t="s">
        <v>101</v>
      </c>
    </row>
    <row r="115" spans="1:12" ht="71.25">
      <c r="A115" s="18">
        <v>113</v>
      </c>
      <c r="B115" s="101"/>
      <c r="C115" s="95"/>
      <c r="D115" s="92" t="s">
        <v>93</v>
      </c>
      <c r="E115" s="38" t="s">
        <v>41</v>
      </c>
      <c r="F115" s="23" t="s">
        <v>318</v>
      </c>
      <c r="G115" s="23" t="s">
        <v>319</v>
      </c>
      <c r="H115" s="14" t="s">
        <v>313</v>
      </c>
      <c r="I115" s="14" t="s">
        <v>313</v>
      </c>
      <c r="J115" s="14" t="s">
        <v>313</v>
      </c>
      <c r="K115" s="14" t="s">
        <v>313</v>
      </c>
      <c r="L115" s="23" t="s">
        <v>101</v>
      </c>
    </row>
    <row r="116" spans="1:12" ht="409.5">
      <c r="A116" s="22">
        <v>114</v>
      </c>
      <c r="B116" s="101"/>
      <c r="C116" s="95"/>
      <c r="D116" s="94"/>
      <c r="E116" s="38" t="s">
        <v>41</v>
      </c>
      <c r="F116" s="23" t="s">
        <v>320</v>
      </c>
      <c r="G116" s="23" t="s">
        <v>262</v>
      </c>
      <c r="H116" s="14" t="s">
        <v>377</v>
      </c>
      <c r="I116" s="14" t="s">
        <v>155</v>
      </c>
      <c r="J116" s="14" t="s">
        <v>150</v>
      </c>
      <c r="K116" s="23" t="s">
        <v>389</v>
      </c>
      <c r="L116" s="23" t="s">
        <v>266</v>
      </c>
    </row>
    <row r="117" spans="1:12" ht="71.25">
      <c r="A117" s="18">
        <v>115</v>
      </c>
      <c r="B117" s="101"/>
      <c r="C117" s="95"/>
      <c r="D117" s="92" t="s">
        <v>94</v>
      </c>
      <c r="E117" s="38" t="s">
        <v>41</v>
      </c>
      <c r="F117" s="23" t="s">
        <v>321</v>
      </c>
      <c r="G117" s="23" t="s">
        <v>319</v>
      </c>
      <c r="H117" s="14" t="s">
        <v>313</v>
      </c>
      <c r="I117" s="14" t="s">
        <v>313</v>
      </c>
      <c r="J117" s="14" t="s">
        <v>313</v>
      </c>
      <c r="K117" s="14" t="s">
        <v>313</v>
      </c>
      <c r="L117" s="23" t="s">
        <v>101</v>
      </c>
    </row>
    <row r="118" spans="1:12" ht="128.25">
      <c r="A118" s="22">
        <v>116</v>
      </c>
      <c r="B118" s="101"/>
      <c r="C118" s="95"/>
      <c r="D118" s="94"/>
      <c r="E118" s="38" t="s">
        <v>41</v>
      </c>
      <c r="F118" s="23" t="s">
        <v>322</v>
      </c>
      <c r="G118" s="23" t="s">
        <v>323</v>
      </c>
      <c r="H118" s="14" t="s">
        <v>377</v>
      </c>
      <c r="I118" s="23" t="s">
        <v>274</v>
      </c>
      <c r="J118" s="23" t="s">
        <v>102</v>
      </c>
      <c r="K118" s="23" t="s">
        <v>104</v>
      </c>
      <c r="L118" s="23" t="s">
        <v>101</v>
      </c>
    </row>
    <row r="119" spans="1:12" ht="71.25">
      <c r="A119" s="18">
        <v>117</v>
      </c>
      <c r="B119" s="101"/>
      <c r="C119" s="95"/>
      <c r="D119" s="22" t="s">
        <v>95</v>
      </c>
      <c r="E119" s="38" t="s">
        <v>41</v>
      </c>
      <c r="F119" s="23" t="s">
        <v>325</v>
      </c>
      <c r="G119" s="23" t="s">
        <v>319</v>
      </c>
      <c r="H119" s="14" t="s">
        <v>313</v>
      </c>
      <c r="I119" s="14" t="s">
        <v>313</v>
      </c>
      <c r="J119" s="14" t="s">
        <v>313</v>
      </c>
      <c r="K119" s="14" t="s">
        <v>313</v>
      </c>
      <c r="L119" s="23" t="s">
        <v>101</v>
      </c>
    </row>
    <row r="120" spans="1:12" ht="71.25">
      <c r="A120" s="22">
        <v>118</v>
      </c>
      <c r="B120" s="101"/>
      <c r="C120" s="95"/>
      <c r="D120" s="22" t="s">
        <v>96</v>
      </c>
      <c r="E120" s="38" t="s">
        <v>41</v>
      </c>
      <c r="F120" s="23" t="s">
        <v>324</v>
      </c>
      <c r="G120" s="23" t="s">
        <v>272</v>
      </c>
      <c r="H120" s="14" t="s">
        <v>273</v>
      </c>
      <c r="I120" s="23" t="s">
        <v>274</v>
      </c>
      <c r="J120" s="23" t="s">
        <v>102</v>
      </c>
      <c r="K120" s="23" t="s">
        <v>104</v>
      </c>
      <c r="L120" s="23" t="s">
        <v>101</v>
      </c>
    </row>
    <row r="121" spans="1:12" ht="156.75">
      <c r="A121" s="18">
        <v>119</v>
      </c>
      <c r="B121" s="101"/>
      <c r="C121" s="95"/>
      <c r="D121" s="22" t="s">
        <v>97</v>
      </c>
      <c r="E121" s="38" t="s">
        <v>41</v>
      </c>
      <c r="F121" s="23" t="s">
        <v>326</v>
      </c>
      <c r="G121" s="14" t="s">
        <v>348</v>
      </c>
      <c r="H121" s="14" t="s">
        <v>329</v>
      </c>
      <c r="I121" s="14" t="s">
        <v>329</v>
      </c>
      <c r="J121" s="14" t="s">
        <v>329</v>
      </c>
      <c r="K121" s="14" t="s">
        <v>329</v>
      </c>
      <c r="L121" s="23" t="s">
        <v>101</v>
      </c>
    </row>
    <row r="122" spans="1:12" ht="156.75">
      <c r="A122" s="22">
        <v>120</v>
      </c>
      <c r="B122" s="101"/>
      <c r="C122" s="95"/>
      <c r="D122" s="22" t="s">
        <v>98</v>
      </c>
      <c r="E122" s="38" t="s">
        <v>41</v>
      </c>
      <c r="F122" s="23" t="s">
        <v>327</v>
      </c>
      <c r="G122" s="14" t="s">
        <v>348</v>
      </c>
      <c r="H122" s="14" t="s">
        <v>329</v>
      </c>
      <c r="I122" s="14" t="s">
        <v>329</v>
      </c>
      <c r="J122" s="14" t="s">
        <v>329</v>
      </c>
      <c r="K122" s="14" t="s">
        <v>329</v>
      </c>
      <c r="L122" s="23" t="s">
        <v>101</v>
      </c>
    </row>
    <row r="123" spans="1:12" ht="156.75">
      <c r="A123" s="18">
        <v>121</v>
      </c>
      <c r="B123" s="101"/>
      <c r="C123" s="95"/>
      <c r="D123" s="22" t="s">
        <v>99</v>
      </c>
      <c r="E123" s="38" t="s">
        <v>41</v>
      </c>
      <c r="F123" s="23" t="s">
        <v>328</v>
      </c>
      <c r="G123" s="14" t="s">
        <v>348</v>
      </c>
      <c r="H123" s="14" t="s">
        <v>329</v>
      </c>
      <c r="I123" s="14" t="s">
        <v>329</v>
      </c>
      <c r="J123" s="14" t="s">
        <v>329</v>
      </c>
      <c r="K123" s="14" t="s">
        <v>329</v>
      </c>
      <c r="L123" s="23" t="s">
        <v>101</v>
      </c>
    </row>
    <row r="124" spans="1:12" ht="409.5">
      <c r="A124" s="22">
        <v>122</v>
      </c>
      <c r="B124" s="101"/>
      <c r="C124" s="95" t="s">
        <v>130</v>
      </c>
      <c r="D124" s="22" t="s">
        <v>89</v>
      </c>
      <c r="E124" s="38" t="s">
        <v>41</v>
      </c>
      <c r="F124" s="23" t="s">
        <v>330</v>
      </c>
      <c r="G124" s="23" t="s">
        <v>252</v>
      </c>
      <c r="H124" s="14" t="s">
        <v>377</v>
      </c>
      <c r="I124" s="14" t="s">
        <v>155</v>
      </c>
      <c r="J124" s="14" t="s">
        <v>150</v>
      </c>
      <c r="K124" s="23" t="s">
        <v>620</v>
      </c>
      <c r="L124" s="23" t="s">
        <v>266</v>
      </c>
    </row>
    <row r="125" spans="1:12" ht="409.5">
      <c r="A125" s="18">
        <v>123</v>
      </c>
      <c r="B125" s="101"/>
      <c r="C125" s="95"/>
      <c r="D125" s="22" t="s">
        <v>90</v>
      </c>
      <c r="E125" s="38" t="s">
        <v>41</v>
      </c>
      <c r="F125" s="23" t="s">
        <v>331</v>
      </c>
      <c r="G125" s="23" t="s">
        <v>252</v>
      </c>
      <c r="H125" s="14" t="s">
        <v>377</v>
      </c>
      <c r="I125" s="14" t="s">
        <v>155</v>
      </c>
      <c r="J125" s="14" t="s">
        <v>150</v>
      </c>
      <c r="K125" s="23" t="s">
        <v>620</v>
      </c>
      <c r="L125" s="23" t="s">
        <v>266</v>
      </c>
    </row>
    <row r="126" spans="1:12" ht="409.5">
      <c r="A126" s="22">
        <v>124</v>
      </c>
      <c r="B126" s="101"/>
      <c r="C126" s="95"/>
      <c r="D126" s="22" t="s">
        <v>91</v>
      </c>
      <c r="E126" s="38" t="s">
        <v>41</v>
      </c>
      <c r="F126" s="23" t="s">
        <v>332</v>
      </c>
      <c r="G126" s="23" t="s">
        <v>252</v>
      </c>
      <c r="H126" s="14" t="s">
        <v>377</v>
      </c>
      <c r="I126" s="14" t="s">
        <v>155</v>
      </c>
      <c r="J126" s="14" t="s">
        <v>150</v>
      </c>
      <c r="K126" s="23" t="s">
        <v>620</v>
      </c>
      <c r="L126" s="23" t="s">
        <v>266</v>
      </c>
    </row>
    <row r="127" spans="1:12" ht="409.5">
      <c r="A127" s="18">
        <v>125</v>
      </c>
      <c r="B127" s="101"/>
      <c r="C127" s="95"/>
      <c r="D127" s="92" t="s">
        <v>92</v>
      </c>
      <c r="E127" s="41" t="s">
        <v>333</v>
      </c>
      <c r="F127" s="23" t="s">
        <v>335</v>
      </c>
      <c r="G127" s="23" t="s">
        <v>258</v>
      </c>
      <c r="H127" s="14" t="s">
        <v>377</v>
      </c>
      <c r="I127" s="14" t="s">
        <v>155</v>
      </c>
      <c r="J127" s="14" t="s">
        <v>150</v>
      </c>
      <c r="K127" s="23" t="s">
        <v>620</v>
      </c>
      <c r="L127" s="23" t="s">
        <v>266</v>
      </c>
    </row>
    <row r="128" spans="1:12" ht="409.5">
      <c r="A128" s="22">
        <v>126</v>
      </c>
      <c r="B128" s="101"/>
      <c r="C128" s="95"/>
      <c r="D128" s="93"/>
      <c r="E128" s="41" t="s">
        <v>334</v>
      </c>
      <c r="F128" s="23" t="s">
        <v>336</v>
      </c>
      <c r="G128" s="23" t="s">
        <v>258</v>
      </c>
      <c r="H128" s="14" t="s">
        <v>377</v>
      </c>
      <c r="I128" s="14" t="s">
        <v>155</v>
      </c>
      <c r="J128" s="14" t="s">
        <v>150</v>
      </c>
      <c r="K128" s="23" t="s">
        <v>620</v>
      </c>
      <c r="L128" s="23" t="s">
        <v>266</v>
      </c>
    </row>
    <row r="129" spans="1:12" ht="409.5">
      <c r="A129" s="18">
        <v>127</v>
      </c>
      <c r="B129" s="101"/>
      <c r="C129" s="95"/>
      <c r="D129" s="94"/>
      <c r="E129" s="41" t="s">
        <v>255</v>
      </c>
      <c r="F129" s="23" t="s">
        <v>337</v>
      </c>
      <c r="G129" s="23" t="s">
        <v>258</v>
      </c>
      <c r="H129" s="14" t="s">
        <v>377</v>
      </c>
      <c r="I129" s="14" t="s">
        <v>155</v>
      </c>
      <c r="J129" s="14" t="s">
        <v>150</v>
      </c>
      <c r="K129" s="23" t="s">
        <v>620</v>
      </c>
      <c r="L129" s="23" t="s">
        <v>266</v>
      </c>
    </row>
    <row r="130" spans="1:12" ht="409.5">
      <c r="A130" s="22">
        <v>128</v>
      </c>
      <c r="B130" s="101"/>
      <c r="C130" s="95"/>
      <c r="D130" s="92" t="s">
        <v>93</v>
      </c>
      <c r="E130" s="38" t="s">
        <v>41</v>
      </c>
      <c r="F130" s="23" t="s">
        <v>338</v>
      </c>
      <c r="G130" s="23" t="s">
        <v>339</v>
      </c>
      <c r="H130" s="14" t="s">
        <v>377</v>
      </c>
      <c r="I130" s="14" t="s">
        <v>155</v>
      </c>
      <c r="J130" s="14" t="s">
        <v>150</v>
      </c>
      <c r="K130" s="23" t="s">
        <v>620</v>
      </c>
      <c r="L130" s="23" t="s">
        <v>266</v>
      </c>
    </row>
    <row r="131" spans="1:12" ht="409.5">
      <c r="A131" s="18">
        <v>129</v>
      </c>
      <c r="B131" s="101"/>
      <c r="C131" s="95"/>
      <c r="D131" s="94"/>
      <c r="E131" s="38" t="s">
        <v>41</v>
      </c>
      <c r="F131" s="23" t="s">
        <v>621</v>
      </c>
      <c r="G131" s="23" t="s">
        <v>340</v>
      </c>
      <c r="H131" s="14" t="s">
        <v>377</v>
      </c>
      <c r="I131" s="14" t="s">
        <v>155</v>
      </c>
      <c r="J131" s="14" t="s">
        <v>150</v>
      </c>
      <c r="K131" s="23" t="s">
        <v>620</v>
      </c>
      <c r="L131" s="23" t="s">
        <v>266</v>
      </c>
    </row>
    <row r="132" spans="1:12" ht="409.5">
      <c r="A132" s="22">
        <v>130</v>
      </c>
      <c r="B132" s="101"/>
      <c r="C132" s="95"/>
      <c r="D132" s="92" t="s">
        <v>94</v>
      </c>
      <c r="E132" s="38" t="s">
        <v>41</v>
      </c>
      <c r="F132" s="23" t="s">
        <v>341</v>
      </c>
      <c r="G132" s="23" t="s">
        <v>349</v>
      </c>
      <c r="H132" s="14" t="s">
        <v>377</v>
      </c>
      <c r="I132" s="14" t="s">
        <v>155</v>
      </c>
      <c r="J132" s="14" t="s">
        <v>150</v>
      </c>
      <c r="K132" s="23" t="s">
        <v>620</v>
      </c>
      <c r="L132" s="23" t="s">
        <v>266</v>
      </c>
    </row>
    <row r="133" spans="1:12" ht="409.5">
      <c r="A133" s="18">
        <v>131</v>
      </c>
      <c r="B133" s="101"/>
      <c r="C133" s="95"/>
      <c r="D133" s="93"/>
      <c r="E133" s="38" t="s">
        <v>41</v>
      </c>
      <c r="F133" s="23" t="s">
        <v>622</v>
      </c>
      <c r="G133" s="23" t="s">
        <v>349</v>
      </c>
      <c r="H133" s="14" t="s">
        <v>377</v>
      </c>
      <c r="I133" s="14" t="s">
        <v>155</v>
      </c>
      <c r="J133" s="14" t="s">
        <v>150</v>
      </c>
      <c r="K133" s="23" t="s">
        <v>620</v>
      </c>
      <c r="L133" s="23" t="s">
        <v>266</v>
      </c>
    </row>
    <row r="134" spans="1:12" ht="128.25">
      <c r="A134" s="22">
        <v>132</v>
      </c>
      <c r="B134" s="101"/>
      <c r="C134" s="95"/>
      <c r="D134" s="94"/>
      <c r="E134" s="38" t="s">
        <v>41</v>
      </c>
      <c r="F134" s="23" t="s">
        <v>623</v>
      </c>
      <c r="G134" s="23" t="s">
        <v>265</v>
      </c>
      <c r="H134" s="14" t="s">
        <v>377</v>
      </c>
      <c r="I134" s="23" t="s">
        <v>274</v>
      </c>
      <c r="J134" s="23" t="s">
        <v>102</v>
      </c>
      <c r="K134" s="23" t="s">
        <v>104</v>
      </c>
      <c r="L134" s="23" t="s">
        <v>101</v>
      </c>
    </row>
    <row r="135" spans="1:12" ht="409.5">
      <c r="A135" s="18">
        <v>133</v>
      </c>
      <c r="B135" s="101"/>
      <c r="C135" s="95"/>
      <c r="D135" s="22" t="s">
        <v>95</v>
      </c>
      <c r="E135" s="38" t="s">
        <v>41</v>
      </c>
      <c r="F135" s="23" t="s">
        <v>342</v>
      </c>
      <c r="G135" s="23" t="s">
        <v>349</v>
      </c>
      <c r="H135" s="14" t="s">
        <v>377</v>
      </c>
      <c r="I135" s="14" t="s">
        <v>155</v>
      </c>
      <c r="J135" s="14" t="s">
        <v>150</v>
      </c>
      <c r="K135" s="23" t="s">
        <v>620</v>
      </c>
      <c r="L135" s="23" t="s">
        <v>266</v>
      </c>
    </row>
    <row r="136" spans="1:12" ht="85.5">
      <c r="A136" s="22">
        <v>134</v>
      </c>
      <c r="B136" s="101"/>
      <c r="C136" s="95"/>
      <c r="D136" s="22" t="s">
        <v>96</v>
      </c>
      <c r="E136" s="38" t="s">
        <v>41</v>
      </c>
      <c r="F136" s="23" t="s">
        <v>343</v>
      </c>
      <c r="G136" s="23" t="s">
        <v>272</v>
      </c>
      <c r="H136" s="14" t="s">
        <v>273</v>
      </c>
      <c r="I136" s="23" t="s">
        <v>274</v>
      </c>
      <c r="J136" s="23" t="s">
        <v>102</v>
      </c>
      <c r="K136" s="23" t="s">
        <v>104</v>
      </c>
      <c r="L136" s="23" t="s">
        <v>101</v>
      </c>
    </row>
    <row r="137" spans="1:12" ht="142.5">
      <c r="A137" s="18">
        <v>135</v>
      </c>
      <c r="B137" s="101"/>
      <c r="C137" s="95"/>
      <c r="D137" s="22" t="s">
        <v>97</v>
      </c>
      <c r="E137" s="38" t="s">
        <v>41</v>
      </c>
      <c r="F137" s="23" t="s">
        <v>344</v>
      </c>
      <c r="G137" s="14" t="s">
        <v>347</v>
      </c>
      <c r="H137" s="14" t="s">
        <v>312</v>
      </c>
      <c r="I137" s="14" t="s">
        <v>312</v>
      </c>
      <c r="J137" s="14" t="s">
        <v>312</v>
      </c>
      <c r="K137" s="14" t="s">
        <v>312</v>
      </c>
      <c r="L137" s="23" t="s">
        <v>101</v>
      </c>
    </row>
    <row r="138" spans="1:12" ht="142.5">
      <c r="A138" s="22">
        <v>136</v>
      </c>
      <c r="B138" s="101"/>
      <c r="C138" s="95"/>
      <c r="D138" s="22" t="s">
        <v>98</v>
      </c>
      <c r="E138" s="38" t="s">
        <v>41</v>
      </c>
      <c r="F138" s="23" t="s">
        <v>345</v>
      </c>
      <c r="G138" s="14" t="s">
        <v>347</v>
      </c>
      <c r="H138" s="14" t="s">
        <v>312</v>
      </c>
      <c r="I138" s="14" t="s">
        <v>312</v>
      </c>
      <c r="J138" s="14" t="s">
        <v>312</v>
      </c>
      <c r="K138" s="14" t="s">
        <v>312</v>
      </c>
      <c r="L138" s="23" t="s">
        <v>101</v>
      </c>
    </row>
    <row r="139" spans="1:12" ht="142.5">
      <c r="A139" s="18">
        <v>137</v>
      </c>
      <c r="B139" s="101"/>
      <c r="C139" s="95"/>
      <c r="D139" s="22" t="s">
        <v>99</v>
      </c>
      <c r="E139" s="38" t="s">
        <v>41</v>
      </c>
      <c r="F139" s="23" t="s">
        <v>346</v>
      </c>
      <c r="G139" s="14" t="s">
        <v>347</v>
      </c>
      <c r="H139" s="14" t="s">
        <v>312</v>
      </c>
      <c r="I139" s="14" t="s">
        <v>312</v>
      </c>
      <c r="J139" s="14" t="s">
        <v>312</v>
      </c>
      <c r="K139" s="14" t="s">
        <v>312</v>
      </c>
      <c r="L139" s="23" t="s">
        <v>101</v>
      </c>
    </row>
    <row r="140" spans="1:12" ht="409.5">
      <c r="A140" s="22">
        <v>138</v>
      </c>
      <c r="B140" s="103" t="s">
        <v>131</v>
      </c>
      <c r="C140" s="95" t="s">
        <v>132</v>
      </c>
      <c r="D140" s="22" t="s">
        <v>89</v>
      </c>
      <c r="E140" s="38" t="s">
        <v>41</v>
      </c>
      <c r="F140" s="23" t="s">
        <v>351</v>
      </c>
      <c r="G140" s="23" t="s">
        <v>352</v>
      </c>
      <c r="H140" s="14" t="s">
        <v>377</v>
      </c>
      <c r="I140" s="14" t="s">
        <v>155</v>
      </c>
      <c r="J140" s="14" t="s">
        <v>150</v>
      </c>
      <c r="K140" s="23" t="s">
        <v>624</v>
      </c>
      <c r="L140" s="23" t="s">
        <v>266</v>
      </c>
    </row>
    <row r="141" spans="1:12" ht="409.5">
      <c r="A141" s="18">
        <v>139</v>
      </c>
      <c r="B141" s="104"/>
      <c r="C141" s="95"/>
      <c r="D141" s="22" t="s">
        <v>90</v>
      </c>
      <c r="E141" s="39" t="s">
        <v>41</v>
      </c>
      <c r="F141" s="23" t="s">
        <v>353</v>
      </c>
      <c r="G141" s="23" t="s">
        <v>355</v>
      </c>
      <c r="H141" s="14" t="s">
        <v>377</v>
      </c>
      <c r="I141" s="14" t="s">
        <v>155</v>
      </c>
      <c r="J141" s="14" t="s">
        <v>150</v>
      </c>
      <c r="K141" s="23" t="s">
        <v>624</v>
      </c>
      <c r="L141" s="23" t="s">
        <v>266</v>
      </c>
    </row>
    <row r="142" spans="1:12" ht="409.5">
      <c r="A142" s="22">
        <v>140</v>
      </c>
      <c r="B142" s="104"/>
      <c r="C142" s="95"/>
      <c r="D142" s="22" t="s">
        <v>91</v>
      </c>
      <c r="E142" s="39" t="s">
        <v>41</v>
      </c>
      <c r="F142" s="23" t="s">
        <v>354</v>
      </c>
      <c r="G142" s="23" t="s">
        <v>355</v>
      </c>
      <c r="H142" s="14" t="s">
        <v>377</v>
      </c>
      <c r="I142" s="14" t="s">
        <v>155</v>
      </c>
      <c r="J142" s="14" t="s">
        <v>150</v>
      </c>
      <c r="K142" s="23" t="s">
        <v>624</v>
      </c>
      <c r="L142" s="23" t="s">
        <v>266</v>
      </c>
    </row>
    <row r="143" spans="1:12" ht="409.5">
      <c r="A143" s="18">
        <v>141</v>
      </c>
      <c r="B143" s="104"/>
      <c r="C143" s="95"/>
      <c r="D143" s="22" t="s">
        <v>92</v>
      </c>
      <c r="E143" s="39" t="s">
        <v>255</v>
      </c>
      <c r="F143" s="23" t="s">
        <v>356</v>
      </c>
      <c r="G143" s="23" t="s">
        <v>357</v>
      </c>
      <c r="H143" s="14" t="s">
        <v>377</v>
      </c>
      <c r="I143" s="14" t="s">
        <v>155</v>
      </c>
      <c r="J143" s="14" t="s">
        <v>150</v>
      </c>
      <c r="K143" s="23" t="s">
        <v>624</v>
      </c>
      <c r="L143" s="23" t="s">
        <v>266</v>
      </c>
    </row>
    <row r="144" spans="1:12" ht="409.5">
      <c r="A144" s="22">
        <v>142</v>
      </c>
      <c r="B144" s="104"/>
      <c r="C144" s="95"/>
      <c r="D144" s="92" t="s">
        <v>93</v>
      </c>
      <c r="E144" s="39" t="s">
        <v>41</v>
      </c>
      <c r="F144" s="23" t="s">
        <v>358</v>
      </c>
      <c r="G144" s="23" t="s">
        <v>360</v>
      </c>
      <c r="H144" s="14" t="s">
        <v>377</v>
      </c>
      <c r="I144" s="14" t="s">
        <v>155</v>
      </c>
      <c r="J144" s="14" t="s">
        <v>150</v>
      </c>
      <c r="K144" s="23" t="s">
        <v>624</v>
      </c>
      <c r="L144" s="23" t="s">
        <v>266</v>
      </c>
    </row>
    <row r="145" spans="1:12" ht="409.5">
      <c r="A145" s="18">
        <v>143</v>
      </c>
      <c r="B145" s="104"/>
      <c r="C145" s="95"/>
      <c r="D145" s="94"/>
      <c r="E145" s="39" t="s">
        <v>41</v>
      </c>
      <c r="F145" s="23" t="s">
        <v>359</v>
      </c>
      <c r="G145" s="23" t="s">
        <v>361</v>
      </c>
      <c r="H145" s="14" t="s">
        <v>377</v>
      </c>
      <c r="I145" s="14" t="s">
        <v>155</v>
      </c>
      <c r="J145" s="14" t="s">
        <v>150</v>
      </c>
      <c r="K145" s="23" t="s">
        <v>624</v>
      </c>
      <c r="L145" s="23" t="s">
        <v>266</v>
      </c>
    </row>
    <row r="146" spans="1:12" ht="409.5">
      <c r="A146" s="22">
        <v>144</v>
      </c>
      <c r="B146" s="104"/>
      <c r="C146" s="95"/>
      <c r="D146" s="92" t="s">
        <v>94</v>
      </c>
      <c r="E146" s="38" t="s">
        <v>41</v>
      </c>
      <c r="F146" s="23" t="s">
        <v>362</v>
      </c>
      <c r="G146" s="23" t="s">
        <v>360</v>
      </c>
      <c r="H146" s="14" t="s">
        <v>377</v>
      </c>
      <c r="I146" s="14" t="s">
        <v>155</v>
      </c>
      <c r="J146" s="14" t="s">
        <v>150</v>
      </c>
      <c r="K146" s="23" t="s">
        <v>624</v>
      </c>
      <c r="L146" s="23" t="s">
        <v>266</v>
      </c>
    </row>
    <row r="147" spans="1:12" ht="128.25">
      <c r="A147" s="18">
        <v>145</v>
      </c>
      <c r="B147" s="104"/>
      <c r="C147" s="95"/>
      <c r="D147" s="94"/>
      <c r="E147" s="38" t="s">
        <v>41</v>
      </c>
      <c r="F147" s="23" t="s">
        <v>363</v>
      </c>
      <c r="G147" s="23" t="s">
        <v>364</v>
      </c>
      <c r="H147" s="14" t="s">
        <v>377</v>
      </c>
      <c r="I147" s="23" t="s">
        <v>274</v>
      </c>
      <c r="J147" s="23" t="s">
        <v>102</v>
      </c>
      <c r="K147" s="23" t="s">
        <v>104</v>
      </c>
      <c r="L147" s="23" t="s">
        <v>101</v>
      </c>
    </row>
    <row r="148" spans="1:12" ht="409.5">
      <c r="A148" s="22">
        <v>146</v>
      </c>
      <c r="B148" s="104"/>
      <c r="C148" s="95"/>
      <c r="D148" s="22" t="s">
        <v>95</v>
      </c>
      <c r="E148" s="38" t="s">
        <v>41</v>
      </c>
      <c r="F148" s="23" t="s">
        <v>365</v>
      </c>
      <c r="G148" s="23" t="s">
        <v>360</v>
      </c>
      <c r="H148" s="14" t="s">
        <v>377</v>
      </c>
      <c r="I148" s="14" t="s">
        <v>155</v>
      </c>
      <c r="J148" s="14" t="s">
        <v>150</v>
      </c>
      <c r="K148" s="23" t="s">
        <v>624</v>
      </c>
      <c r="L148" s="23" t="s">
        <v>266</v>
      </c>
    </row>
    <row r="149" spans="1:12" ht="71.25">
      <c r="A149" s="18">
        <v>147</v>
      </c>
      <c r="B149" s="104"/>
      <c r="C149" s="95"/>
      <c r="D149" s="22" t="s">
        <v>96</v>
      </c>
      <c r="E149" s="38" t="s">
        <v>41</v>
      </c>
      <c r="F149" s="23" t="s">
        <v>385</v>
      </c>
      <c r="G149" s="23" t="s">
        <v>272</v>
      </c>
      <c r="H149" s="14" t="s">
        <v>273</v>
      </c>
      <c r="I149" s="23" t="s">
        <v>274</v>
      </c>
      <c r="J149" s="23" t="s">
        <v>102</v>
      </c>
      <c r="K149" s="23" t="s">
        <v>104</v>
      </c>
      <c r="L149" s="23" t="s">
        <v>101</v>
      </c>
    </row>
    <row r="150" spans="1:12" ht="142.5">
      <c r="A150" s="22">
        <v>148</v>
      </c>
      <c r="B150" s="104"/>
      <c r="C150" s="95"/>
      <c r="D150" s="22" t="s">
        <v>97</v>
      </c>
      <c r="E150" s="38" t="s">
        <v>41</v>
      </c>
      <c r="F150" s="23" t="s">
        <v>386</v>
      </c>
      <c r="G150" s="14" t="s">
        <v>384</v>
      </c>
      <c r="H150" s="14" t="s">
        <v>312</v>
      </c>
      <c r="I150" s="14" t="s">
        <v>312</v>
      </c>
      <c r="J150" s="14" t="s">
        <v>312</v>
      </c>
      <c r="K150" s="14" t="s">
        <v>312</v>
      </c>
      <c r="L150" s="23" t="s">
        <v>101</v>
      </c>
    </row>
    <row r="151" spans="1:12" ht="142.5">
      <c r="A151" s="18">
        <v>149</v>
      </c>
      <c r="B151" s="104"/>
      <c r="C151" s="95"/>
      <c r="D151" s="22" t="s">
        <v>98</v>
      </c>
      <c r="E151" s="38" t="s">
        <v>41</v>
      </c>
      <c r="F151" s="23" t="s">
        <v>366</v>
      </c>
      <c r="G151" s="14" t="s">
        <v>384</v>
      </c>
      <c r="H151" s="14" t="s">
        <v>312</v>
      </c>
      <c r="I151" s="14" t="s">
        <v>312</v>
      </c>
      <c r="J151" s="14" t="s">
        <v>312</v>
      </c>
      <c r="K151" s="14" t="s">
        <v>312</v>
      </c>
      <c r="L151" s="23" t="s">
        <v>101</v>
      </c>
    </row>
    <row r="152" spans="1:12" ht="142.5">
      <c r="A152" s="22">
        <v>150</v>
      </c>
      <c r="B152" s="104"/>
      <c r="C152" s="95"/>
      <c r="D152" s="22" t="s">
        <v>99</v>
      </c>
      <c r="E152" s="38" t="s">
        <v>41</v>
      </c>
      <c r="F152" s="23" t="s">
        <v>367</v>
      </c>
      <c r="G152" s="14" t="s">
        <v>384</v>
      </c>
      <c r="H152" s="14" t="s">
        <v>312</v>
      </c>
      <c r="I152" s="14" t="s">
        <v>312</v>
      </c>
      <c r="J152" s="14" t="s">
        <v>312</v>
      </c>
      <c r="K152" s="14" t="s">
        <v>312</v>
      </c>
      <c r="L152" s="23" t="s">
        <v>101</v>
      </c>
    </row>
    <row r="153" spans="1:12" ht="409.5">
      <c r="A153" s="18">
        <v>151</v>
      </c>
      <c r="B153" s="104"/>
      <c r="C153" s="106" t="s">
        <v>350</v>
      </c>
      <c r="D153" s="22" t="s">
        <v>89</v>
      </c>
      <c r="E153" s="38" t="s">
        <v>41</v>
      </c>
      <c r="F153" s="23" t="s">
        <v>351</v>
      </c>
      <c r="G153" s="23" t="s">
        <v>352</v>
      </c>
      <c r="H153" s="14" t="s">
        <v>377</v>
      </c>
      <c r="I153" s="14" t="s">
        <v>155</v>
      </c>
      <c r="J153" s="14" t="s">
        <v>150</v>
      </c>
      <c r="K153" s="23" t="s">
        <v>625</v>
      </c>
      <c r="L153" s="23" t="s">
        <v>266</v>
      </c>
    </row>
    <row r="154" spans="1:12" ht="409.5">
      <c r="A154" s="22">
        <v>152</v>
      </c>
      <c r="B154" s="104"/>
      <c r="C154" s="107"/>
      <c r="D154" s="22" t="s">
        <v>90</v>
      </c>
      <c r="E154" s="38" t="s">
        <v>41</v>
      </c>
      <c r="F154" s="23" t="s">
        <v>369</v>
      </c>
      <c r="G154" s="23" t="s">
        <v>368</v>
      </c>
      <c r="H154" s="14" t="s">
        <v>377</v>
      </c>
      <c r="I154" s="14" t="s">
        <v>155</v>
      </c>
      <c r="J154" s="14" t="s">
        <v>150</v>
      </c>
      <c r="K154" s="23" t="s">
        <v>625</v>
      </c>
      <c r="L154" s="23" t="s">
        <v>266</v>
      </c>
    </row>
    <row r="155" spans="1:12" ht="409.5">
      <c r="A155" s="18">
        <v>153</v>
      </c>
      <c r="B155" s="104"/>
      <c r="C155" s="107"/>
      <c r="D155" s="22" t="s">
        <v>91</v>
      </c>
      <c r="E155" s="38" t="s">
        <v>41</v>
      </c>
      <c r="F155" s="23" t="s">
        <v>370</v>
      </c>
      <c r="G155" s="23" t="s">
        <v>368</v>
      </c>
      <c r="H155" s="14" t="s">
        <v>377</v>
      </c>
      <c r="I155" s="14" t="s">
        <v>155</v>
      </c>
      <c r="J155" s="14" t="s">
        <v>150</v>
      </c>
      <c r="K155" s="23" t="s">
        <v>625</v>
      </c>
      <c r="L155" s="23" t="s">
        <v>266</v>
      </c>
    </row>
    <row r="156" spans="1:12" ht="409.5">
      <c r="A156" s="22">
        <v>154</v>
      </c>
      <c r="B156" s="104"/>
      <c r="C156" s="107"/>
      <c r="D156" s="22" t="s">
        <v>92</v>
      </c>
      <c r="E156" s="39" t="s">
        <v>371</v>
      </c>
      <c r="F156" s="23" t="s">
        <v>372</v>
      </c>
      <c r="G156" s="23" t="s">
        <v>368</v>
      </c>
      <c r="H156" s="14" t="s">
        <v>377</v>
      </c>
      <c r="I156" s="14" t="s">
        <v>155</v>
      </c>
      <c r="J156" s="14" t="s">
        <v>150</v>
      </c>
      <c r="K156" s="23" t="s">
        <v>625</v>
      </c>
      <c r="L156" s="23" t="s">
        <v>266</v>
      </c>
    </row>
    <row r="157" spans="1:12" ht="409.5">
      <c r="A157" s="18">
        <v>155</v>
      </c>
      <c r="B157" s="104"/>
      <c r="C157" s="107"/>
      <c r="D157" s="92" t="s">
        <v>93</v>
      </c>
      <c r="E157" s="39" t="s">
        <v>41</v>
      </c>
      <c r="F157" s="23" t="s">
        <v>373</v>
      </c>
      <c r="G157" s="23" t="s">
        <v>414</v>
      </c>
      <c r="H157" s="14" t="s">
        <v>377</v>
      </c>
      <c r="I157" s="14" t="s">
        <v>155</v>
      </c>
      <c r="J157" s="14" t="s">
        <v>150</v>
      </c>
      <c r="K157" s="23" t="s">
        <v>625</v>
      </c>
      <c r="L157" s="23" t="s">
        <v>266</v>
      </c>
    </row>
    <row r="158" spans="1:12" ht="409.5">
      <c r="A158" s="22">
        <v>156</v>
      </c>
      <c r="B158" s="104"/>
      <c r="C158" s="107"/>
      <c r="D158" s="94"/>
      <c r="E158" s="39" t="s">
        <v>41</v>
      </c>
      <c r="F158" s="23" t="s">
        <v>374</v>
      </c>
      <c r="G158" s="23" t="s">
        <v>375</v>
      </c>
      <c r="H158" s="14" t="s">
        <v>377</v>
      </c>
      <c r="I158" s="14" t="s">
        <v>155</v>
      </c>
      <c r="J158" s="14" t="s">
        <v>150</v>
      </c>
      <c r="K158" s="23" t="s">
        <v>625</v>
      </c>
      <c r="L158" s="23" t="s">
        <v>266</v>
      </c>
    </row>
    <row r="159" spans="1:12" ht="409.5">
      <c r="A159" s="18">
        <v>157</v>
      </c>
      <c r="B159" s="104"/>
      <c r="C159" s="107"/>
      <c r="D159" s="92" t="s">
        <v>94</v>
      </c>
      <c r="E159" s="38" t="s">
        <v>41</v>
      </c>
      <c r="F159" s="23" t="s">
        <v>376</v>
      </c>
      <c r="G159" s="23" t="s">
        <v>414</v>
      </c>
      <c r="H159" s="14" t="s">
        <v>377</v>
      </c>
      <c r="I159" s="14" t="s">
        <v>155</v>
      </c>
      <c r="J159" s="14" t="s">
        <v>150</v>
      </c>
      <c r="K159" s="23" t="s">
        <v>625</v>
      </c>
      <c r="L159" s="23" t="s">
        <v>266</v>
      </c>
    </row>
    <row r="160" spans="1:12" ht="128.25">
      <c r="A160" s="22">
        <v>158</v>
      </c>
      <c r="B160" s="104"/>
      <c r="C160" s="107"/>
      <c r="D160" s="94"/>
      <c r="E160" s="38" t="s">
        <v>41</v>
      </c>
      <c r="F160" s="23" t="s">
        <v>378</v>
      </c>
      <c r="G160" s="23" t="s">
        <v>420</v>
      </c>
      <c r="H160" s="14" t="s">
        <v>377</v>
      </c>
      <c r="I160" s="23" t="s">
        <v>274</v>
      </c>
      <c r="J160" s="23" t="s">
        <v>102</v>
      </c>
      <c r="K160" s="23" t="s">
        <v>104</v>
      </c>
      <c r="L160" s="23" t="s">
        <v>101</v>
      </c>
    </row>
    <row r="161" spans="1:12" ht="409.5">
      <c r="A161" s="18">
        <v>159</v>
      </c>
      <c r="B161" s="104"/>
      <c r="C161" s="107"/>
      <c r="D161" s="22" t="s">
        <v>95</v>
      </c>
      <c r="E161" s="38" t="s">
        <v>41</v>
      </c>
      <c r="F161" s="23" t="s">
        <v>379</v>
      </c>
      <c r="G161" s="23" t="s">
        <v>414</v>
      </c>
      <c r="H161" s="14" t="s">
        <v>377</v>
      </c>
      <c r="I161" s="14" t="s">
        <v>155</v>
      </c>
      <c r="J161" s="14" t="s">
        <v>150</v>
      </c>
      <c r="K161" s="23" t="s">
        <v>625</v>
      </c>
      <c r="L161" s="23" t="s">
        <v>266</v>
      </c>
    </row>
    <row r="162" spans="1:12" ht="71.25">
      <c r="A162" s="22">
        <v>160</v>
      </c>
      <c r="B162" s="104"/>
      <c r="C162" s="107"/>
      <c r="D162" s="22" t="s">
        <v>96</v>
      </c>
      <c r="E162" s="38" t="s">
        <v>41</v>
      </c>
      <c r="F162" s="23" t="s">
        <v>380</v>
      </c>
      <c r="G162" s="23" t="s">
        <v>272</v>
      </c>
      <c r="H162" s="14" t="s">
        <v>273</v>
      </c>
      <c r="I162" s="23" t="s">
        <v>274</v>
      </c>
      <c r="J162" s="23" t="s">
        <v>102</v>
      </c>
      <c r="K162" s="23" t="s">
        <v>104</v>
      </c>
      <c r="L162" s="23" t="s">
        <v>101</v>
      </c>
    </row>
    <row r="163" spans="1:12" ht="142.5">
      <c r="A163" s="18">
        <v>161</v>
      </c>
      <c r="B163" s="104"/>
      <c r="C163" s="107"/>
      <c r="D163" s="22" t="s">
        <v>97</v>
      </c>
      <c r="E163" s="38" t="s">
        <v>41</v>
      </c>
      <c r="F163" s="23" t="s">
        <v>381</v>
      </c>
      <c r="G163" s="14" t="s">
        <v>384</v>
      </c>
      <c r="H163" s="14" t="s">
        <v>312</v>
      </c>
      <c r="I163" s="14" t="s">
        <v>312</v>
      </c>
      <c r="J163" s="14" t="s">
        <v>312</v>
      </c>
      <c r="K163" s="14" t="s">
        <v>312</v>
      </c>
      <c r="L163" s="23" t="s">
        <v>101</v>
      </c>
    </row>
    <row r="164" spans="1:12" ht="142.5">
      <c r="A164" s="22">
        <v>162</v>
      </c>
      <c r="B164" s="104"/>
      <c r="C164" s="107"/>
      <c r="D164" s="22" t="s">
        <v>98</v>
      </c>
      <c r="E164" s="38" t="s">
        <v>41</v>
      </c>
      <c r="F164" s="23" t="s">
        <v>382</v>
      </c>
      <c r="G164" s="14" t="s">
        <v>384</v>
      </c>
      <c r="H164" s="14" t="s">
        <v>312</v>
      </c>
      <c r="I164" s="14" t="s">
        <v>312</v>
      </c>
      <c r="J164" s="14" t="s">
        <v>312</v>
      </c>
      <c r="K164" s="14" t="s">
        <v>312</v>
      </c>
      <c r="L164" s="23" t="s">
        <v>101</v>
      </c>
    </row>
    <row r="165" spans="1:12" ht="142.5">
      <c r="A165" s="18">
        <v>163</v>
      </c>
      <c r="B165" s="105"/>
      <c r="C165" s="108"/>
      <c r="D165" s="22" t="s">
        <v>99</v>
      </c>
      <c r="E165" s="38" t="s">
        <v>41</v>
      </c>
      <c r="F165" s="23" t="s">
        <v>383</v>
      </c>
      <c r="G165" s="14" t="s">
        <v>384</v>
      </c>
      <c r="H165" s="14" t="s">
        <v>312</v>
      </c>
      <c r="I165" s="14" t="s">
        <v>312</v>
      </c>
      <c r="J165" s="14" t="s">
        <v>312</v>
      </c>
      <c r="K165" s="14" t="s">
        <v>312</v>
      </c>
      <c r="L165" s="23" t="s">
        <v>101</v>
      </c>
    </row>
    <row r="166" spans="1:12" ht="409.5">
      <c r="A166" s="22">
        <v>164</v>
      </c>
      <c r="B166" s="102" t="s">
        <v>133</v>
      </c>
      <c r="C166" s="95" t="s">
        <v>134</v>
      </c>
      <c r="D166" s="22" t="s">
        <v>89</v>
      </c>
      <c r="E166" s="38" t="s">
        <v>41</v>
      </c>
      <c r="F166" s="23" t="s">
        <v>387</v>
      </c>
      <c r="G166" s="23" t="s">
        <v>388</v>
      </c>
      <c r="H166" s="14" t="s">
        <v>377</v>
      </c>
      <c r="I166" s="14" t="s">
        <v>155</v>
      </c>
      <c r="J166" s="14" t="s">
        <v>150</v>
      </c>
      <c r="K166" s="23" t="s">
        <v>842</v>
      </c>
      <c r="L166" s="23" t="s">
        <v>266</v>
      </c>
    </row>
    <row r="167" spans="1:12" ht="409.5">
      <c r="A167" s="18">
        <v>165</v>
      </c>
      <c r="B167" s="102"/>
      <c r="C167" s="95"/>
      <c r="D167" s="22" t="s">
        <v>90</v>
      </c>
      <c r="E167" s="38" t="s">
        <v>41</v>
      </c>
      <c r="F167" s="23" t="s">
        <v>394</v>
      </c>
      <c r="G167" s="23" t="s">
        <v>393</v>
      </c>
      <c r="H167" s="14" t="s">
        <v>377</v>
      </c>
      <c r="I167" s="14" t="s">
        <v>155</v>
      </c>
      <c r="J167" s="14" t="s">
        <v>150</v>
      </c>
      <c r="K167" s="23" t="s">
        <v>842</v>
      </c>
      <c r="L167" s="23" t="s">
        <v>266</v>
      </c>
    </row>
    <row r="168" spans="1:12" ht="409.5">
      <c r="A168" s="22">
        <v>166</v>
      </c>
      <c r="B168" s="102"/>
      <c r="C168" s="95"/>
      <c r="D168" s="22" t="s">
        <v>91</v>
      </c>
      <c r="E168" s="38" t="s">
        <v>41</v>
      </c>
      <c r="F168" s="23" t="s">
        <v>392</v>
      </c>
      <c r="G168" s="23" t="s">
        <v>393</v>
      </c>
      <c r="H168" s="14" t="s">
        <v>377</v>
      </c>
      <c r="I168" s="14" t="s">
        <v>155</v>
      </c>
      <c r="J168" s="14" t="s">
        <v>150</v>
      </c>
      <c r="K168" s="23" t="s">
        <v>842</v>
      </c>
      <c r="L168" s="23" t="s">
        <v>266</v>
      </c>
    </row>
    <row r="169" spans="1:12" ht="409.5">
      <c r="A169" s="18">
        <v>167</v>
      </c>
      <c r="B169" s="102"/>
      <c r="C169" s="95"/>
      <c r="D169" s="22" t="s">
        <v>92</v>
      </c>
      <c r="E169" s="39" t="s">
        <v>255</v>
      </c>
      <c r="F169" s="23" t="s">
        <v>395</v>
      </c>
      <c r="G169" s="23" t="s">
        <v>396</v>
      </c>
      <c r="H169" s="14" t="s">
        <v>377</v>
      </c>
      <c r="I169" s="14" t="s">
        <v>155</v>
      </c>
      <c r="J169" s="14" t="s">
        <v>150</v>
      </c>
      <c r="K169" s="23" t="s">
        <v>842</v>
      </c>
      <c r="L169" s="23" t="s">
        <v>266</v>
      </c>
    </row>
    <row r="170" spans="1:12" ht="409.5">
      <c r="A170" s="22">
        <v>168</v>
      </c>
      <c r="B170" s="102"/>
      <c r="C170" s="95"/>
      <c r="D170" s="92" t="s">
        <v>93</v>
      </c>
      <c r="E170" s="39" t="s">
        <v>41</v>
      </c>
      <c r="F170" s="23" t="s">
        <v>397</v>
      </c>
      <c r="G170" s="23" t="s">
        <v>398</v>
      </c>
      <c r="H170" s="14" t="s">
        <v>377</v>
      </c>
      <c r="I170" s="14" t="s">
        <v>155</v>
      </c>
      <c r="J170" s="14" t="s">
        <v>150</v>
      </c>
      <c r="K170" s="23" t="s">
        <v>842</v>
      </c>
      <c r="L170" s="23" t="s">
        <v>266</v>
      </c>
    </row>
    <row r="171" spans="1:12" ht="409.5">
      <c r="A171" s="18">
        <v>169</v>
      </c>
      <c r="B171" s="102"/>
      <c r="C171" s="95"/>
      <c r="D171" s="94"/>
      <c r="E171" s="39" t="s">
        <v>41</v>
      </c>
      <c r="F171" s="23" t="s">
        <v>399</v>
      </c>
      <c r="G171" s="23" t="s">
        <v>400</v>
      </c>
      <c r="H171" s="14" t="s">
        <v>377</v>
      </c>
      <c r="I171" s="14" t="s">
        <v>155</v>
      </c>
      <c r="J171" s="14" t="s">
        <v>150</v>
      </c>
      <c r="K171" s="23" t="s">
        <v>842</v>
      </c>
      <c r="L171" s="23" t="s">
        <v>266</v>
      </c>
    </row>
    <row r="172" spans="1:12" ht="409.5">
      <c r="A172" s="22">
        <v>170</v>
      </c>
      <c r="B172" s="102"/>
      <c r="C172" s="95"/>
      <c r="D172" s="92" t="s">
        <v>94</v>
      </c>
      <c r="E172" s="38" t="s">
        <v>41</v>
      </c>
      <c r="F172" s="23" t="s">
        <v>401</v>
      </c>
      <c r="G172" s="23" t="s">
        <v>398</v>
      </c>
      <c r="H172" s="14" t="s">
        <v>377</v>
      </c>
      <c r="I172" s="14" t="s">
        <v>155</v>
      </c>
      <c r="J172" s="14" t="s">
        <v>150</v>
      </c>
      <c r="K172" s="23" t="s">
        <v>842</v>
      </c>
      <c r="L172" s="23" t="s">
        <v>266</v>
      </c>
    </row>
    <row r="173" spans="1:12" ht="128.25">
      <c r="A173" s="18">
        <v>171</v>
      </c>
      <c r="B173" s="102"/>
      <c r="C173" s="95"/>
      <c r="D173" s="94"/>
      <c r="E173" s="38" t="s">
        <v>41</v>
      </c>
      <c r="F173" s="23" t="s">
        <v>402</v>
      </c>
      <c r="G173" s="23" t="s">
        <v>364</v>
      </c>
      <c r="H173" s="14" t="s">
        <v>377</v>
      </c>
      <c r="I173" s="23" t="s">
        <v>274</v>
      </c>
      <c r="J173" s="23" t="s">
        <v>102</v>
      </c>
      <c r="K173" s="23" t="s">
        <v>104</v>
      </c>
      <c r="L173" s="23" t="s">
        <v>101</v>
      </c>
    </row>
    <row r="174" spans="1:12" ht="409.5">
      <c r="A174" s="22">
        <v>172</v>
      </c>
      <c r="B174" s="102"/>
      <c r="C174" s="95"/>
      <c r="D174" s="22" t="s">
        <v>95</v>
      </c>
      <c r="E174" s="38" t="s">
        <v>41</v>
      </c>
      <c r="F174" s="23" t="s">
        <v>403</v>
      </c>
      <c r="G174" s="23" t="s">
        <v>398</v>
      </c>
      <c r="H174" s="14" t="s">
        <v>377</v>
      </c>
      <c r="I174" s="14" t="s">
        <v>155</v>
      </c>
      <c r="J174" s="14" t="s">
        <v>150</v>
      </c>
      <c r="K174" s="23" t="s">
        <v>842</v>
      </c>
      <c r="L174" s="23" t="s">
        <v>266</v>
      </c>
    </row>
    <row r="175" spans="1:12" ht="71.25">
      <c r="A175" s="18">
        <v>173</v>
      </c>
      <c r="B175" s="102"/>
      <c r="C175" s="95"/>
      <c r="D175" s="22" t="s">
        <v>96</v>
      </c>
      <c r="E175" s="38" t="s">
        <v>41</v>
      </c>
      <c r="F175" s="23" t="s">
        <v>404</v>
      </c>
      <c r="G175" s="23" t="s">
        <v>272</v>
      </c>
      <c r="H175" s="14" t="s">
        <v>273</v>
      </c>
      <c r="I175" s="23" t="s">
        <v>274</v>
      </c>
      <c r="J175" s="23" t="s">
        <v>102</v>
      </c>
      <c r="K175" s="23" t="s">
        <v>104</v>
      </c>
      <c r="L175" s="23" t="s">
        <v>101</v>
      </c>
    </row>
    <row r="176" spans="1:12" ht="142.5">
      <c r="A176" s="22">
        <v>174</v>
      </c>
      <c r="B176" s="102"/>
      <c r="C176" s="95"/>
      <c r="D176" s="22" t="s">
        <v>97</v>
      </c>
      <c r="E176" s="38" t="s">
        <v>41</v>
      </c>
      <c r="F176" s="23" t="s">
        <v>405</v>
      </c>
      <c r="G176" s="14" t="s">
        <v>408</v>
      </c>
      <c r="H176" s="14" t="s">
        <v>312</v>
      </c>
      <c r="I176" s="14" t="s">
        <v>312</v>
      </c>
      <c r="J176" s="14" t="s">
        <v>312</v>
      </c>
      <c r="K176" s="14" t="s">
        <v>312</v>
      </c>
      <c r="L176" s="23" t="s">
        <v>101</v>
      </c>
    </row>
    <row r="177" spans="1:12" ht="142.5">
      <c r="A177" s="18">
        <v>175</v>
      </c>
      <c r="B177" s="102"/>
      <c r="C177" s="95"/>
      <c r="D177" s="22" t="s">
        <v>98</v>
      </c>
      <c r="E177" s="38" t="s">
        <v>41</v>
      </c>
      <c r="F177" s="23" t="s">
        <v>406</v>
      </c>
      <c r="G177" s="14" t="s">
        <v>408</v>
      </c>
      <c r="H177" s="14" t="s">
        <v>312</v>
      </c>
      <c r="I177" s="14" t="s">
        <v>312</v>
      </c>
      <c r="J177" s="14" t="s">
        <v>312</v>
      </c>
      <c r="K177" s="14" t="s">
        <v>312</v>
      </c>
      <c r="L177" s="23" t="s">
        <v>101</v>
      </c>
    </row>
    <row r="178" spans="1:12" ht="142.5">
      <c r="A178" s="22">
        <v>176</v>
      </c>
      <c r="B178" s="102"/>
      <c r="C178" s="95"/>
      <c r="D178" s="22" t="s">
        <v>99</v>
      </c>
      <c r="E178" s="38" t="s">
        <v>41</v>
      </c>
      <c r="F178" s="23" t="s">
        <v>407</v>
      </c>
      <c r="G178" s="14" t="s">
        <v>408</v>
      </c>
      <c r="H178" s="14" t="s">
        <v>312</v>
      </c>
      <c r="I178" s="14" t="s">
        <v>312</v>
      </c>
      <c r="J178" s="14" t="s">
        <v>312</v>
      </c>
      <c r="K178" s="14" t="s">
        <v>312</v>
      </c>
      <c r="L178" s="23" t="s">
        <v>101</v>
      </c>
    </row>
    <row r="179" spans="1:12" ht="409.5">
      <c r="A179" s="18">
        <v>177</v>
      </c>
      <c r="B179" s="102"/>
      <c r="C179" s="95" t="s">
        <v>135</v>
      </c>
      <c r="D179" s="22" t="s">
        <v>89</v>
      </c>
      <c r="E179" s="38" t="s">
        <v>41</v>
      </c>
      <c r="F179" s="23" t="s">
        <v>387</v>
      </c>
      <c r="G179" s="23" t="s">
        <v>388</v>
      </c>
      <c r="H179" s="14" t="s">
        <v>377</v>
      </c>
      <c r="I179" s="14" t="s">
        <v>155</v>
      </c>
      <c r="J179" s="14" t="s">
        <v>150</v>
      </c>
      <c r="K179" s="23" t="s">
        <v>626</v>
      </c>
      <c r="L179" s="23" t="s">
        <v>266</v>
      </c>
    </row>
    <row r="180" spans="1:12" ht="409.5">
      <c r="A180" s="22">
        <v>178</v>
      </c>
      <c r="B180" s="102"/>
      <c r="C180" s="95"/>
      <c r="D180" s="22" t="s">
        <v>90</v>
      </c>
      <c r="E180" s="38" t="s">
        <v>41</v>
      </c>
      <c r="F180" s="23" t="s">
        <v>409</v>
      </c>
      <c r="G180" s="23" t="s">
        <v>393</v>
      </c>
      <c r="H180" s="14" t="s">
        <v>377</v>
      </c>
      <c r="I180" s="14" t="s">
        <v>155</v>
      </c>
      <c r="J180" s="14" t="s">
        <v>150</v>
      </c>
      <c r="K180" s="23" t="s">
        <v>626</v>
      </c>
      <c r="L180" s="23" t="s">
        <v>266</v>
      </c>
    </row>
    <row r="181" spans="1:12" ht="409.5">
      <c r="A181" s="18">
        <v>179</v>
      </c>
      <c r="B181" s="102"/>
      <c r="C181" s="95"/>
      <c r="D181" s="22" t="s">
        <v>91</v>
      </c>
      <c r="E181" s="38" t="s">
        <v>41</v>
      </c>
      <c r="F181" s="23" t="s">
        <v>410</v>
      </c>
      <c r="G181" s="23" t="s">
        <v>393</v>
      </c>
      <c r="H181" s="14" t="s">
        <v>377</v>
      </c>
      <c r="I181" s="14" t="s">
        <v>155</v>
      </c>
      <c r="J181" s="14" t="s">
        <v>150</v>
      </c>
      <c r="K181" s="23" t="s">
        <v>626</v>
      </c>
      <c r="L181" s="23" t="s">
        <v>266</v>
      </c>
    </row>
    <row r="182" spans="1:12" ht="409.5">
      <c r="A182" s="22">
        <v>180</v>
      </c>
      <c r="B182" s="102"/>
      <c r="C182" s="95"/>
      <c r="D182" s="22" t="s">
        <v>92</v>
      </c>
      <c r="E182" s="39" t="s">
        <v>411</v>
      </c>
      <c r="F182" s="23" t="s">
        <v>412</v>
      </c>
      <c r="G182" s="23" t="s">
        <v>393</v>
      </c>
      <c r="H182" s="14" t="s">
        <v>377</v>
      </c>
      <c r="I182" s="14" t="s">
        <v>155</v>
      </c>
      <c r="J182" s="14" t="s">
        <v>150</v>
      </c>
      <c r="K182" s="23" t="s">
        <v>626</v>
      </c>
      <c r="L182" s="23" t="s">
        <v>266</v>
      </c>
    </row>
    <row r="183" spans="1:12" ht="409.5">
      <c r="A183" s="18">
        <v>181</v>
      </c>
      <c r="B183" s="102"/>
      <c r="C183" s="95"/>
      <c r="D183" s="92" t="s">
        <v>93</v>
      </c>
      <c r="E183" s="39" t="s">
        <v>41</v>
      </c>
      <c r="F183" s="23" t="s">
        <v>413</v>
      </c>
      <c r="G183" s="23" t="s">
        <v>393</v>
      </c>
      <c r="H183" s="14" t="s">
        <v>377</v>
      </c>
      <c r="I183" s="14" t="s">
        <v>155</v>
      </c>
      <c r="J183" s="14" t="s">
        <v>150</v>
      </c>
      <c r="K183" s="23" t="s">
        <v>626</v>
      </c>
      <c r="L183" s="23" t="s">
        <v>266</v>
      </c>
    </row>
    <row r="184" spans="1:12" ht="409.5">
      <c r="A184" s="22">
        <v>182</v>
      </c>
      <c r="B184" s="102"/>
      <c r="C184" s="95"/>
      <c r="D184" s="94"/>
      <c r="E184" s="39" t="s">
        <v>41</v>
      </c>
      <c r="F184" s="23" t="s">
        <v>415</v>
      </c>
      <c r="G184" s="23" t="s">
        <v>416</v>
      </c>
      <c r="H184" s="14" t="s">
        <v>377</v>
      </c>
      <c r="I184" s="14" t="s">
        <v>155</v>
      </c>
      <c r="J184" s="14" t="s">
        <v>150</v>
      </c>
      <c r="K184" s="23" t="s">
        <v>626</v>
      </c>
      <c r="L184" s="23" t="s">
        <v>266</v>
      </c>
    </row>
    <row r="185" spans="1:12" ht="409.5">
      <c r="A185" s="18">
        <v>183</v>
      </c>
      <c r="B185" s="102"/>
      <c r="C185" s="95"/>
      <c r="D185" s="92" t="s">
        <v>94</v>
      </c>
      <c r="E185" s="38" t="s">
        <v>41</v>
      </c>
      <c r="F185" s="23" t="s">
        <v>417</v>
      </c>
      <c r="G185" s="23" t="s">
        <v>393</v>
      </c>
      <c r="H185" s="14" t="s">
        <v>377</v>
      </c>
      <c r="I185" s="14" t="s">
        <v>155</v>
      </c>
      <c r="J185" s="14" t="s">
        <v>150</v>
      </c>
      <c r="K185" s="23" t="s">
        <v>626</v>
      </c>
      <c r="L185" s="23" t="s">
        <v>266</v>
      </c>
    </row>
    <row r="186" spans="1:12" ht="128.25">
      <c r="A186" s="22">
        <v>184</v>
      </c>
      <c r="B186" s="102"/>
      <c r="C186" s="95"/>
      <c r="D186" s="94"/>
      <c r="E186" s="38" t="s">
        <v>41</v>
      </c>
      <c r="F186" s="23" t="s">
        <v>418</v>
      </c>
      <c r="G186" s="23" t="s">
        <v>419</v>
      </c>
      <c r="H186" s="14" t="s">
        <v>377</v>
      </c>
      <c r="I186" s="23" t="s">
        <v>274</v>
      </c>
      <c r="J186" s="23" t="s">
        <v>102</v>
      </c>
      <c r="K186" s="23" t="s">
        <v>104</v>
      </c>
      <c r="L186" s="23" t="s">
        <v>101</v>
      </c>
    </row>
    <row r="187" spans="1:12" ht="409.5">
      <c r="A187" s="18">
        <v>185</v>
      </c>
      <c r="B187" s="102"/>
      <c r="C187" s="95"/>
      <c r="D187" s="22" t="s">
        <v>95</v>
      </c>
      <c r="E187" s="38" t="s">
        <v>41</v>
      </c>
      <c r="F187" s="23" t="s">
        <v>421</v>
      </c>
      <c r="G187" s="23" t="s">
        <v>422</v>
      </c>
      <c r="H187" s="14" t="s">
        <v>377</v>
      </c>
      <c r="I187" s="14" t="s">
        <v>155</v>
      </c>
      <c r="J187" s="14" t="s">
        <v>150</v>
      </c>
      <c r="K187" s="23" t="s">
        <v>626</v>
      </c>
      <c r="L187" s="23" t="s">
        <v>266</v>
      </c>
    </row>
    <row r="188" spans="1:12" ht="71.25">
      <c r="A188" s="22">
        <v>186</v>
      </c>
      <c r="B188" s="102"/>
      <c r="C188" s="95"/>
      <c r="D188" s="22" t="s">
        <v>96</v>
      </c>
      <c r="E188" s="38" t="s">
        <v>41</v>
      </c>
      <c r="F188" s="23" t="s">
        <v>423</v>
      </c>
      <c r="G188" s="23" t="s">
        <v>272</v>
      </c>
      <c r="H188" s="14" t="s">
        <v>273</v>
      </c>
      <c r="I188" s="23" t="s">
        <v>274</v>
      </c>
      <c r="J188" s="23" t="s">
        <v>102</v>
      </c>
      <c r="K188" s="23" t="s">
        <v>104</v>
      </c>
      <c r="L188" s="23" t="s">
        <v>101</v>
      </c>
    </row>
    <row r="189" spans="1:12" ht="142.5">
      <c r="A189" s="18">
        <v>187</v>
      </c>
      <c r="B189" s="102"/>
      <c r="C189" s="95"/>
      <c r="D189" s="22" t="s">
        <v>97</v>
      </c>
      <c r="E189" s="38" t="s">
        <v>41</v>
      </c>
      <c r="F189" s="23" t="s">
        <v>424</v>
      </c>
      <c r="G189" s="14" t="s">
        <v>425</v>
      </c>
      <c r="H189" s="14" t="s">
        <v>428</v>
      </c>
      <c r="I189" s="14" t="s">
        <v>428</v>
      </c>
      <c r="J189" s="14" t="s">
        <v>428</v>
      </c>
      <c r="K189" s="14" t="s">
        <v>428</v>
      </c>
      <c r="L189" s="23" t="s">
        <v>101</v>
      </c>
    </row>
    <row r="190" spans="1:12" ht="142.5">
      <c r="A190" s="22">
        <v>188</v>
      </c>
      <c r="B190" s="102"/>
      <c r="C190" s="95"/>
      <c r="D190" s="22" t="s">
        <v>98</v>
      </c>
      <c r="E190" s="38" t="s">
        <v>41</v>
      </c>
      <c r="F190" s="23" t="s">
        <v>426</v>
      </c>
      <c r="G190" s="14" t="s">
        <v>384</v>
      </c>
      <c r="H190" s="14" t="s">
        <v>428</v>
      </c>
      <c r="I190" s="14" t="s">
        <v>428</v>
      </c>
      <c r="J190" s="14" t="s">
        <v>428</v>
      </c>
      <c r="K190" s="14" t="s">
        <v>428</v>
      </c>
      <c r="L190" s="23" t="s">
        <v>101</v>
      </c>
    </row>
    <row r="191" spans="1:12" ht="142.5">
      <c r="A191" s="18">
        <v>189</v>
      </c>
      <c r="B191" s="102"/>
      <c r="C191" s="95"/>
      <c r="D191" s="22" t="s">
        <v>99</v>
      </c>
      <c r="E191" s="38" t="s">
        <v>41</v>
      </c>
      <c r="F191" s="23" t="s">
        <v>427</v>
      </c>
      <c r="G191" s="14" t="s">
        <v>384</v>
      </c>
      <c r="H191" s="14" t="s">
        <v>428</v>
      </c>
      <c r="I191" s="14" t="s">
        <v>428</v>
      </c>
      <c r="J191" s="14" t="s">
        <v>428</v>
      </c>
      <c r="K191" s="14" t="s">
        <v>428</v>
      </c>
      <c r="L191" s="23" t="s">
        <v>101</v>
      </c>
    </row>
    <row r="192" spans="1:12" ht="409.5">
      <c r="A192" s="22">
        <v>190</v>
      </c>
      <c r="B192" s="101" t="s">
        <v>136</v>
      </c>
      <c r="C192" s="95" t="s">
        <v>137</v>
      </c>
      <c r="D192" s="22" t="s">
        <v>89</v>
      </c>
      <c r="E192" s="42" t="s">
        <v>41</v>
      </c>
      <c r="F192" s="23" t="s">
        <v>432</v>
      </c>
      <c r="G192" s="23" t="s">
        <v>433</v>
      </c>
      <c r="H192" s="14" t="s">
        <v>377</v>
      </c>
      <c r="I192" s="14" t="s">
        <v>155</v>
      </c>
      <c r="J192" s="14" t="s">
        <v>150</v>
      </c>
      <c r="K192" s="23" t="s">
        <v>434</v>
      </c>
      <c r="L192" s="23" t="s">
        <v>266</v>
      </c>
    </row>
    <row r="193" spans="1:12" ht="409.5">
      <c r="A193" s="18">
        <v>191</v>
      </c>
      <c r="B193" s="101"/>
      <c r="C193" s="95"/>
      <c r="D193" s="22" t="s">
        <v>90</v>
      </c>
      <c r="E193" s="42" t="s">
        <v>41</v>
      </c>
      <c r="F193" s="23" t="s">
        <v>435</v>
      </c>
      <c r="G193" s="23" t="s">
        <v>433</v>
      </c>
      <c r="H193" s="14" t="s">
        <v>377</v>
      </c>
      <c r="I193" s="14" t="s">
        <v>155</v>
      </c>
      <c r="J193" s="14" t="s">
        <v>150</v>
      </c>
      <c r="K193" s="23" t="s">
        <v>434</v>
      </c>
      <c r="L193" s="23" t="s">
        <v>266</v>
      </c>
    </row>
    <row r="194" spans="1:12" ht="409.5">
      <c r="A194" s="22">
        <v>192</v>
      </c>
      <c r="B194" s="101"/>
      <c r="C194" s="95"/>
      <c r="D194" s="22" t="s">
        <v>91</v>
      </c>
      <c r="E194" s="42" t="s">
        <v>41</v>
      </c>
      <c r="F194" s="23" t="s">
        <v>436</v>
      </c>
      <c r="G194" s="23" t="s">
        <v>433</v>
      </c>
      <c r="H194" s="14" t="s">
        <v>377</v>
      </c>
      <c r="I194" s="14" t="s">
        <v>155</v>
      </c>
      <c r="J194" s="14" t="s">
        <v>150</v>
      </c>
      <c r="K194" s="23" t="s">
        <v>434</v>
      </c>
      <c r="L194" s="23" t="s">
        <v>266</v>
      </c>
    </row>
    <row r="195" spans="1:12" ht="409.5">
      <c r="A195" s="18">
        <v>193</v>
      </c>
      <c r="B195" s="101"/>
      <c r="C195" s="95"/>
      <c r="D195" s="92" t="s">
        <v>92</v>
      </c>
      <c r="E195" s="39" t="s">
        <v>429</v>
      </c>
      <c r="F195" s="23" t="s">
        <v>437</v>
      </c>
      <c r="G195" s="23" t="s">
        <v>258</v>
      </c>
      <c r="H195" s="14" t="s">
        <v>377</v>
      </c>
      <c r="I195" s="14" t="s">
        <v>155</v>
      </c>
      <c r="J195" s="14" t="s">
        <v>150</v>
      </c>
      <c r="K195" s="23" t="s">
        <v>434</v>
      </c>
      <c r="L195" s="23" t="s">
        <v>266</v>
      </c>
    </row>
    <row r="196" spans="1:12" ht="409.5">
      <c r="A196" s="22">
        <v>194</v>
      </c>
      <c r="B196" s="101"/>
      <c r="C196" s="95"/>
      <c r="D196" s="93"/>
      <c r="E196" s="39" t="s">
        <v>142</v>
      </c>
      <c r="F196" s="23" t="s">
        <v>438</v>
      </c>
      <c r="G196" s="23" t="s">
        <v>258</v>
      </c>
      <c r="H196" s="14" t="s">
        <v>377</v>
      </c>
      <c r="I196" s="14" t="s">
        <v>155</v>
      </c>
      <c r="J196" s="14" t="s">
        <v>150</v>
      </c>
      <c r="K196" s="23" t="s">
        <v>434</v>
      </c>
      <c r="L196" s="23" t="s">
        <v>266</v>
      </c>
    </row>
    <row r="197" spans="1:12" ht="409.5">
      <c r="A197" s="18">
        <v>195</v>
      </c>
      <c r="B197" s="101"/>
      <c r="C197" s="95"/>
      <c r="D197" s="94"/>
      <c r="E197" s="39" t="s">
        <v>255</v>
      </c>
      <c r="F197" s="23" t="s">
        <v>439</v>
      </c>
      <c r="G197" s="23" t="s">
        <v>258</v>
      </c>
      <c r="H197" s="14" t="s">
        <v>377</v>
      </c>
      <c r="I197" s="14" t="s">
        <v>155</v>
      </c>
      <c r="J197" s="14" t="s">
        <v>150</v>
      </c>
      <c r="K197" s="23" t="s">
        <v>434</v>
      </c>
      <c r="L197" s="23" t="s">
        <v>266</v>
      </c>
    </row>
    <row r="198" spans="1:12" ht="409.5">
      <c r="A198" s="22">
        <v>196</v>
      </c>
      <c r="B198" s="101"/>
      <c r="C198" s="95"/>
      <c r="D198" s="92" t="s">
        <v>93</v>
      </c>
      <c r="E198" s="42" t="s">
        <v>41</v>
      </c>
      <c r="F198" s="23" t="s">
        <v>440</v>
      </c>
      <c r="G198" s="23" t="s">
        <v>441</v>
      </c>
      <c r="H198" s="14" t="s">
        <v>377</v>
      </c>
      <c r="I198" s="14" t="s">
        <v>155</v>
      </c>
      <c r="J198" s="14" t="s">
        <v>150</v>
      </c>
      <c r="K198" s="23" t="s">
        <v>434</v>
      </c>
      <c r="L198" s="23" t="s">
        <v>266</v>
      </c>
    </row>
    <row r="199" spans="1:12" ht="409.5">
      <c r="A199" s="18">
        <v>197</v>
      </c>
      <c r="B199" s="101"/>
      <c r="C199" s="95"/>
      <c r="D199" s="94"/>
      <c r="E199" s="42" t="s">
        <v>41</v>
      </c>
      <c r="F199" s="23" t="s">
        <v>442</v>
      </c>
      <c r="G199" s="23" t="s">
        <v>537</v>
      </c>
      <c r="H199" s="14" t="s">
        <v>377</v>
      </c>
      <c r="I199" s="14" t="s">
        <v>155</v>
      </c>
      <c r="J199" s="14" t="s">
        <v>150</v>
      </c>
      <c r="K199" s="23" t="s">
        <v>434</v>
      </c>
      <c r="L199" s="23" t="s">
        <v>266</v>
      </c>
    </row>
    <row r="200" spans="1:12" ht="409.5">
      <c r="A200" s="22">
        <v>198</v>
      </c>
      <c r="B200" s="101"/>
      <c r="C200" s="95"/>
      <c r="D200" s="92" t="s">
        <v>94</v>
      </c>
      <c r="E200" s="42" t="s">
        <v>41</v>
      </c>
      <c r="F200" s="23" t="s">
        <v>443</v>
      </c>
      <c r="G200" s="23" t="s">
        <v>441</v>
      </c>
      <c r="H200" s="14" t="s">
        <v>377</v>
      </c>
      <c r="I200" s="14" t="s">
        <v>155</v>
      </c>
      <c r="J200" s="14" t="s">
        <v>150</v>
      </c>
      <c r="K200" s="23" t="s">
        <v>434</v>
      </c>
      <c r="L200" s="23" t="s">
        <v>266</v>
      </c>
    </row>
    <row r="201" spans="1:12" ht="128.25">
      <c r="A201" s="18">
        <v>199</v>
      </c>
      <c r="B201" s="101"/>
      <c r="C201" s="95"/>
      <c r="D201" s="94"/>
      <c r="E201" s="42" t="s">
        <v>41</v>
      </c>
      <c r="F201" s="23" t="s">
        <v>444</v>
      </c>
      <c r="G201" s="23" t="s">
        <v>445</v>
      </c>
      <c r="H201" s="14" t="s">
        <v>377</v>
      </c>
      <c r="I201" s="23" t="s">
        <v>274</v>
      </c>
      <c r="J201" s="23" t="s">
        <v>102</v>
      </c>
      <c r="K201" s="23" t="s">
        <v>104</v>
      </c>
      <c r="L201" s="23" t="s">
        <v>101</v>
      </c>
    </row>
    <row r="202" spans="1:12" ht="409.5">
      <c r="A202" s="22">
        <v>200</v>
      </c>
      <c r="B202" s="101"/>
      <c r="C202" s="95"/>
      <c r="D202" s="22" t="s">
        <v>95</v>
      </c>
      <c r="E202" s="42" t="s">
        <v>41</v>
      </c>
      <c r="F202" s="23" t="s">
        <v>446</v>
      </c>
      <c r="G202" s="23" t="s">
        <v>441</v>
      </c>
      <c r="H202" s="14" t="s">
        <v>377</v>
      </c>
      <c r="I202" s="14" t="s">
        <v>155</v>
      </c>
      <c r="J202" s="14" t="s">
        <v>150</v>
      </c>
      <c r="K202" s="23" t="s">
        <v>434</v>
      </c>
      <c r="L202" s="23" t="s">
        <v>266</v>
      </c>
    </row>
    <row r="203" spans="1:12" ht="71.25">
      <c r="A203" s="18">
        <v>201</v>
      </c>
      <c r="B203" s="101"/>
      <c r="C203" s="95"/>
      <c r="D203" s="22" t="s">
        <v>96</v>
      </c>
      <c r="E203" s="42" t="s">
        <v>41</v>
      </c>
      <c r="F203" s="23" t="s">
        <v>465</v>
      </c>
      <c r="G203" s="23" t="s">
        <v>272</v>
      </c>
      <c r="H203" s="14" t="s">
        <v>273</v>
      </c>
      <c r="I203" s="23" t="s">
        <v>274</v>
      </c>
      <c r="J203" s="23" t="s">
        <v>102</v>
      </c>
      <c r="K203" s="23" t="s">
        <v>104</v>
      </c>
      <c r="L203" s="23" t="s">
        <v>101</v>
      </c>
    </row>
    <row r="204" spans="1:12" ht="142.5">
      <c r="A204" s="22">
        <v>202</v>
      </c>
      <c r="B204" s="101"/>
      <c r="C204" s="95"/>
      <c r="D204" s="22" t="s">
        <v>97</v>
      </c>
      <c r="E204" s="42" t="s">
        <v>41</v>
      </c>
      <c r="F204" s="23" t="s">
        <v>466</v>
      </c>
      <c r="G204" s="14" t="s">
        <v>449</v>
      </c>
      <c r="H204" s="14" t="s">
        <v>312</v>
      </c>
      <c r="I204" s="14" t="s">
        <v>312</v>
      </c>
      <c r="J204" s="14" t="s">
        <v>312</v>
      </c>
      <c r="K204" s="14" t="s">
        <v>312</v>
      </c>
      <c r="L204" s="23" t="s">
        <v>101</v>
      </c>
    </row>
    <row r="205" spans="1:12" ht="142.5">
      <c r="A205" s="18">
        <v>203</v>
      </c>
      <c r="B205" s="101"/>
      <c r="C205" s="95"/>
      <c r="D205" s="22" t="s">
        <v>98</v>
      </c>
      <c r="E205" s="42" t="s">
        <v>41</v>
      </c>
      <c r="F205" s="23" t="s">
        <v>447</v>
      </c>
      <c r="G205" s="14" t="s">
        <v>449</v>
      </c>
      <c r="H205" s="14" t="s">
        <v>312</v>
      </c>
      <c r="I205" s="14" t="s">
        <v>312</v>
      </c>
      <c r="J205" s="14" t="s">
        <v>312</v>
      </c>
      <c r="K205" s="14" t="s">
        <v>312</v>
      </c>
      <c r="L205" s="23" t="s">
        <v>101</v>
      </c>
    </row>
    <row r="206" spans="1:12" ht="142.5">
      <c r="A206" s="22">
        <v>204</v>
      </c>
      <c r="B206" s="101"/>
      <c r="C206" s="95"/>
      <c r="D206" s="22" t="s">
        <v>99</v>
      </c>
      <c r="E206" s="42" t="s">
        <v>41</v>
      </c>
      <c r="F206" s="23" t="s">
        <v>448</v>
      </c>
      <c r="G206" s="14" t="s">
        <v>449</v>
      </c>
      <c r="H206" s="14" t="s">
        <v>312</v>
      </c>
      <c r="I206" s="14" t="s">
        <v>312</v>
      </c>
      <c r="J206" s="14" t="s">
        <v>312</v>
      </c>
      <c r="K206" s="14" t="s">
        <v>312</v>
      </c>
      <c r="L206" s="23" t="s">
        <v>101</v>
      </c>
    </row>
    <row r="207" spans="1:12" ht="409.5">
      <c r="A207" s="18">
        <v>205</v>
      </c>
      <c r="B207" s="101"/>
      <c r="C207" s="95" t="s">
        <v>138</v>
      </c>
      <c r="D207" s="22" t="s">
        <v>89</v>
      </c>
      <c r="E207" s="42" t="s">
        <v>41</v>
      </c>
      <c r="F207" s="23" t="s">
        <v>450</v>
      </c>
      <c r="G207" s="23" t="s">
        <v>433</v>
      </c>
      <c r="H207" s="14" t="s">
        <v>377</v>
      </c>
      <c r="I207" s="14" t="s">
        <v>155</v>
      </c>
      <c r="J207" s="14" t="s">
        <v>150</v>
      </c>
      <c r="K207" s="23" t="s">
        <v>471</v>
      </c>
      <c r="L207" s="23" t="s">
        <v>266</v>
      </c>
    </row>
    <row r="208" spans="1:12" ht="409.5">
      <c r="A208" s="22">
        <v>206</v>
      </c>
      <c r="B208" s="101"/>
      <c r="C208" s="95"/>
      <c r="D208" s="22" t="s">
        <v>90</v>
      </c>
      <c r="E208" s="42" t="s">
        <v>41</v>
      </c>
      <c r="F208" s="23" t="s">
        <v>451</v>
      </c>
      <c r="G208" s="23" t="s">
        <v>433</v>
      </c>
      <c r="H208" s="14" t="s">
        <v>377</v>
      </c>
      <c r="I208" s="14" t="s">
        <v>155</v>
      </c>
      <c r="J208" s="14" t="s">
        <v>150</v>
      </c>
      <c r="K208" s="23" t="s">
        <v>471</v>
      </c>
      <c r="L208" s="23" t="s">
        <v>266</v>
      </c>
    </row>
    <row r="209" spans="1:12" ht="409.5">
      <c r="A209" s="18">
        <v>207</v>
      </c>
      <c r="B209" s="101"/>
      <c r="C209" s="95"/>
      <c r="D209" s="22" t="s">
        <v>91</v>
      </c>
      <c r="E209" s="42" t="s">
        <v>41</v>
      </c>
      <c r="F209" s="23" t="s">
        <v>452</v>
      </c>
      <c r="G209" s="23" t="s">
        <v>433</v>
      </c>
      <c r="H209" s="14" t="s">
        <v>377</v>
      </c>
      <c r="I209" s="14" t="s">
        <v>155</v>
      </c>
      <c r="J209" s="14" t="s">
        <v>150</v>
      </c>
      <c r="K209" s="23" t="s">
        <v>471</v>
      </c>
      <c r="L209" s="23" t="s">
        <v>266</v>
      </c>
    </row>
    <row r="210" spans="1:12" ht="409.5">
      <c r="A210" s="22">
        <v>208</v>
      </c>
      <c r="B210" s="101"/>
      <c r="C210" s="95"/>
      <c r="D210" s="92" t="s">
        <v>92</v>
      </c>
      <c r="E210" s="39" t="s">
        <v>137</v>
      </c>
      <c r="F210" s="23" t="s">
        <v>454</v>
      </c>
      <c r="G210" s="23" t="s">
        <v>258</v>
      </c>
      <c r="H210" s="14" t="s">
        <v>377</v>
      </c>
      <c r="I210" s="14" t="s">
        <v>155</v>
      </c>
      <c r="J210" s="14" t="s">
        <v>150</v>
      </c>
      <c r="K210" s="23" t="s">
        <v>471</v>
      </c>
      <c r="L210" s="23" t="s">
        <v>266</v>
      </c>
    </row>
    <row r="211" spans="1:12" ht="409.5">
      <c r="A211" s="18">
        <v>209</v>
      </c>
      <c r="B211" s="101"/>
      <c r="C211" s="95"/>
      <c r="D211" s="93"/>
      <c r="E211" s="39" t="s">
        <v>142</v>
      </c>
      <c r="F211" s="23" t="s">
        <v>453</v>
      </c>
      <c r="G211" s="23" t="s">
        <v>258</v>
      </c>
      <c r="H211" s="14" t="s">
        <v>377</v>
      </c>
      <c r="I211" s="14" t="s">
        <v>155</v>
      </c>
      <c r="J211" s="14" t="s">
        <v>150</v>
      </c>
      <c r="K211" s="23" t="s">
        <v>471</v>
      </c>
      <c r="L211" s="23" t="s">
        <v>266</v>
      </c>
    </row>
    <row r="212" spans="1:12" ht="409.5">
      <c r="A212" s="22">
        <v>210</v>
      </c>
      <c r="B212" s="101"/>
      <c r="C212" s="95"/>
      <c r="D212" s="94"/>
      <c r="E212" s="39" t="s">
        <v>255</v>
      </c>
      <c r="F212" s="23" t="s">
        <v>455</v>
      </c>
      <c r="G212" s="23" t="s">
        <v>258</v>
      </c>
      <c r="H212" s="14" t="s">
        <v>377</v>
      </c>
      <c r="I212" s="14" t="s">
        <v>155</v>
      </c>
      <c r="J212" s="14" t="s">
        <v>150</v>
      </c>
      <c r="K212" s="23" t="s">
        <v>471</v>
      </c>
      <c r="L212" s="23" t="s">
        <v>266</v>
      </c>
    </row>
    <row r="213" spans="1:12" ht="409.5">
      <c r="A213" s="18">
        <v>211</v>
      </c>
      <c r="B213" s="101"/>
      <c r="C213" s="95"/>
      <c r="D213" s="92" t="s">
        <v>93</v>
      </c>
      <c r="E213" s="42" t="s">
        <v>41</v>
      </c>
      <c r="F213" s="23" t="s">
        <v>456</v>
      </c>
      <c r="G213" s="23" t="s">
        <v>457</v>
      </c>
      <c r="H213" s="14" t="s">
        <v>377</v>
      </c>
      <c r="I213" s="14" t="s">
        <v>155</v>
      </c>
      <c r="J213" s="14" t="s">
        <v>150</v>
      </c>
      <c r="K213" s="23" t="s">
        <v>471</v>
      </c>
      <c r="L213" s="23" t="s">
        <v>266</v>
      </c>
    </row>
    <row r="214" spans="1:12" ht="409.5">
      <c r="A214" s="22">
        <v>212</v>
      </c>
      <c r="B214" s="101"/>
      <c r="C214" s="95"/>
      <c r="D214" s="94"/>
      <c r="E214" s="42" t="s">
        <v>41</v>
      </c>
      <c r="F214" s="23" t="s">
        <v>461</v>
      </c>
      <c r="G214" s="23" t="s">
        <v>536</v>
      </c>
      <c r="H214" s="14" t="s">
        <v>377</v>
      </c>
      <c r="I214" s="14" t="s">
        <v>155</v>
      </c>
      <c r="J214" s="14" t="s">
        <v>150</v>
      </c>
      <c r="K214" s="23" t="s">
        <v>471</v>
      </c>
      <c r="L214" s="23" t="s">
        <v>266</v>
      </c>
    </row>
    <row r="215" spans="1:12" ht="409.5">
      <c r="A215" s="18">
        <v>213</v>
      </c>
      <c r="B215" s="101"/>
      <c r="C215" s="95"/>
      <c r="D215" s="92" t="s">
        <v>94</v>
      </c>
      <c r="E215" s="42" t="s">
        <v>41</v>
      </c>
      <c r="F215" s="23" t="s">
        <v>459</v>
      </c>
      <c r="G215" s="23" t="s">
        <v>460</v>
      </c>
      <c r="H215" s="14" t="s">
        <v>377</v>
      </c>
      <c r="I215" s="14" t="s">
        <v>155</v>
      </c>
      <c r="J215" s="14" t="s">
        <v>150</v>
      </c>
      <c r="K215" s="23" t="s">
        <v>471</v>
      </c>
      <c r="L215" s="23" t="s">
        <v>266</v>
      </c>
    </row>
    <row r="216" spans="1:12" ht="128.25">
      <c r="A216" s="22">
        <v>214</v>
      </c>
      <c r="B216" s="101"/>
      <c r="C216" s="95"/>
      <c r="D216" s="94"/>
      <c r="E216" s="42" t="s">
        <v>41</v>
      </c>
      <c r="F216" s="23" t="s">
        <v>458</v>
      </c>
      <c r="G216" s="23" t="s">
        <v>462</v>
      </c>
      <c r="H216" s="14" t="s">
        <v>377</v>
      </c>
      <c r="I216" s="23" t="s">
        <v>274</v>
      </c>
      <c r="J216" s="23" t="s">
        <v>102</v>
      </c>
      <c r="K216" s="23" t="s">
        <v>104</v>
      </c>
      <c r="L216" s="23" t="s">
        <v>101</v>
      </c>
    </row>
    <row r="217" spans="1:12" ht="409.5">
      <c r="A217" s="18">
        <v>215</v>
      </c>
      <c r="B217" s="101"/>
      <c r="C217" s="95"/>
      <c r="D217" s="22" t="s">
        <v>95</v>
      </c>
      <c r="E217" s="42" t="s">
        <v>41</v>
      </c>
      <c r="F217" s="23" t="s">
        <v>463</v>
      </c>
      <c r="G217" s="23" t="s">
        <v>460</v>
      </c>
      <c r="H217" s="14" t="s">
        <v>377</v>
      </c>
      <c r="I217" s="14" t="s">
        <v>155</v>
      </c>
      <c r="J217" s="14" t="s">
        <v>150</v>
      </c>
      <c r="K217" s="23" t="s">
        <v>471</v>
      </c>
      <c r="L217" s="23" t="s">
        <v>266</v>
      </c>
    </row>
    <row r="218" spans="1:12" ht="85.5">
      <c r="A218" s="22">
        <v>216</v>
      </c>
      <c r="B218" s="101"/>
      <c r="C218" s="95"/>
      <c r="D218" s="22" t="s">
        <v>96</v>
      </c>
      <c r="E218" s="42" t="s">
        <v>41</v>
      </c>
      <c r="F218" s="23" t="s">
        <v>464</v>
      </c>
      <c r="G218" s="23" t="s">
        <v>272</v>
      </c>
      <c r="H218" s="14" t="s">
        <v>273</v>
      </c>
      <c r="I218" s="23" t="s">
        <v>274</v>
      </c>
      <c r="J218" s="23" t="s">
        <v>102</v>
      </c>
      <c r="K218" s="23" t="s">
        <v>104</v>
      </c>
      <c r="L218" s="23" t="s">
        <v>101</v>
      </c>
    </row>
    <row r="219" spans="1:12" ht="142.5">
      <c r="A219" s="18">
        <v>217</v>
      </c>
      <c r="B219" s="101"/>
      <c r="C219" s="95"/>
      <c r="D219" s="22" t="s">
        <v>97</v>
      </c>
      <c r="E219" s="42" t="s">
        <v>41</v>
      </c>
      <c r="F219" s="23" t="s">
        <v>467</v>
      </c>
      <c r="G219" s="14" t="s">
        <v>449</v>
      </c>
      <c r="H219" s="14" t="s">
        <v>312</v>
      </c>
      <c r="I219" s="14" t="s">
        <v>312</v>
      </c>
      <c r="J219" s="14" t="s">
        <v>312</v>
      </c>
      <c r="K219" s="14" t="s">
        <v>312</v>
      </c>
      <c r="L219" s="23" t="s">
        <v>101</v>
      </c>
    </row>
    <row r="220" spans="1:12" ht="142.5">
      <c r="A220" s="22">
        <v>218</v>
      </c>
      <c r="B220" s="101"/>
      <c r="C220" s="95"/>
      <c r="D220" s="22" t="s">
        <v>98</v>
      </c>
      <c r="E220" s="42" t="s">
        <v>41</v>
      </c>
      <c r="F220" s="23" t="s">
        <v>468</v>
      </c>
      <c r="G220" s="14" t="s">
        <v>449</v>
      </c>
      <c r="H220" s="14" t="s">
        <v>312</v>
      </c>
      <c r="I220" s="14" t="s">
        <v>312</v>
      </c>
      <c r="J220" s="14" t="s">
        <v>312</v>
      </c>
      <c r="K220" s="14" t="s">
        <v>312</v>
      </c>
      <c r="L220" s="23" t="s">
        <v>101</v>
      </c>
    </row>
    <row r="221" spans="1:12" ht="142.5">
      <c r="A221" s="18">
        <v>219</v>
      </c>
      <c r="B221" s="101"/>
      <c r="C221" s="95"/>
      <c r="D221" s="22" t="s">
        <v>99</v>
      </c>
      <c r="E221" s="42" t="s">
        <v>41</v>
      </c>
      <c r="F221" s="23" t="s">
        <v>469</v>
      </c>
      <c r="G221" s="14" t="s">
        <v>449</v>
      </c>
      <c r="H221" s="14" t="s">
        <v>312</v>
      </c>
      <c r="I221" s="14" t="s">
        <v>312</v>
      </c>
      <c r="J221" s="14" t="s">
        <v>312</v>
      </c>
      <c r="K221" s="14" t="s">
        <v>312</v>
      </c>
      <c r="L221" s="23" t="s">
        <v>101</v>
      </c>
    </row>
    <row r="222" spans="1:12" ht="409.5">
      <c r="A222" s="22">
        <v>220</v>
      </c>
      <c r="B222" s="101"/>
      <c r="C222" s="95" t="s">
        <v>139</v>
      </c>
      <c r="D222" s="22" t="s">
        <v>89</v>
      </c>
      <c r="E222" s="42" t="s">
        <v>41</v>
      </c>
      <c r="F222" s="23" t="s">
        <v>470</v>
      </c>
      <c r="G222" s="23" t="s">
        <v>433</v>
      </c>
      <c r="H222" s="14" t="s">
        <v>377</v>
      </c>
      <c r="I222" s="14" t="s">
        <v>155</v>
      </c>
      <c r="J222" s="14" t="s">
        <v>150</v>
      </c>
      <c r="K222" s="23" t="s">
        <v>475</v>
      </c>
      <c r="L222" s="23" t="s">
        <v>266</v>
      </c>
    </row>
    <row r="223" spans="1:12" ht="409.5">
      <c r="A223" s="18">
        <v>221</v>
      </c>
      <c r="B223" s="101"/>
      <c r="C223" s="95"/>
      <c r="D223" s="22" t="s">
        <v>90</v>
      </c>
      <c r="E223" s="42" t="s">
        <v>41</v>
      </c>
      <c r="F223" s="23" t="s">
        <v>472</v>
      </c>
      <c r="G223" s="23" t="s">
        <v>433</v>
      </c>
      <c r="H223" s="14" t="s">
        <v>377</v>
      </c>
      <c r="I223" s="14" t="s">
        <v>155</v>
      </c>
      <c r="J223" s="14" t="s">
        <v>150</v>
      </c>
      <c r="K223" s="23" t="s">
        <v>475</v>
      </c>
      <c r="L223" s="23" t="s">
        <v>266</v>
      </c>
    </row>
    <row r="224" spans="1:12" ht="409.5">
      <c r="A224" s="22">
        <v>222</v>
      </c>
      <c r="B224" s="101"/>
      <c r="C224" s="95"/>
      <c r="D224" s="22" t="s">
        <v>91</v>
      </c>
      <c r="E224" s="42" t="s">
        <v>41</v>
      </c>
      <c r="F224" s="23" t="s">
        <v>473</v>
      </c>
      <c r="G224" s="23" t="s">
        <v>433</v>
      </c>
      <c r="H224" s="14" t="s">
        <v>377</v>
      </c>
      <c r="I224" s="14" t="s">
        <v>155</v>
      </c>
      <c r="J224" s="14" t="s">
        <v>150</v>
      </c>
      <c r="K224" s="23" t="s">
        <v>475</v>
      </c>
      <c r="L224" s="23" t="s">
        <v>266</v>
      </c>
    </row>
    <row r="225" spans="1:12" ht="409.5">
      <c r="A225" s="18">
        <v>223</v>
      </c>
      <c r="B225" s="101"/>
      <c r="C225" s="95"/>
      <c r="D225" s="22" t="s">
        <v>92</v>
      </c>
      <c r="E225" s="39" t="s">
        <v>430</v>
      </c>
      <c r="F225" s="23" t="s">
        <v>474</v>
      </c>
      <c r="G225" s="23" t="s">
        <v>433</v>
      </c>
      <c r="H225" s="14" t="s">
        <v>377</v>
      </c>
      <c r="I225" s="14" t="s">
        <v>155</v>
      </c>
      <c r="J225" s="14" t="s">
        <v>150</v>
      </c>
      <c r="K225" s="23" t="s">
        <v>475</v>
      </c>
      <c r="L225" s="23" t="s">
        <v>266</v>
      </c>
    </row>
    <row r="226" spans="1:12" ht="409.5">
      <c r="A226" s="22">
        <v>224</v>
      </c>
      <c r="B226" s="101"/>
      <c r="C226" s="95"/>
      <c r="D226" s="92" t="s">
        <v>93</v>
      </c>
      <c r="E226" s="42" t="s">
        <v>41</v>
      </c>
      <c r="F226" s="23" t="s">
        <v>476</v>
      </c>
      <c r="G226" s="23" t="s">
        <v>477</v>
      </c>
      <c r="H226" s="14" t="s">
        <v>377</v>
      </c>
      <c r="I226" s="14" t="s">
        <v>155</v>
      </c>
      <c r="J226" s="14" t="s">
        <v>150</v>
      </c>
      <c r="K226" s="23" t="s">
        <v>475</v>
      </c>
      <c r="L226" s="23" t="s">
        <v>266</v>
      </c>
    </row>
    <row r="227" spans="1:12" ht="409.5">
      <c r="A227" s="18">
        <v>225</v>
      </c>
      <c r="B227" s="101"/>
      <c r="C227" s="95"/>
      <c r="D227" s="94"/>
      <c r="E227" s="42" t="s">
        <v>41</v>
      </c>
      <c r="F227" s="23" t="s">
        <v>478</v>
      </c>
      <c r="G227" s="23" t="s">
        <v>479</v>
      </c>
      <c r="H227" s="14" t="s">
        <v>377</v>
      </c>
      <c r="I227" s="14" t="s">
        <v>155</v>
      </c>
      <c r="J227" s="14" t="s">
        <v>150</v>
      </c>
      <c r="K227" s="23" t="s">
        <v>475</v>
      </c>
      <c r="L227" s="23" t="s">
        <v>266</v>
      </c>
    </row>
    <row r="228" spans="1:12" ht="409.5">
      <c r="A228" s="22">
        <v>226</v>
      </c>
      <c r="B228" s="101"/>
      <c r="C228" s="95"/>
      <c r="D228" s="92" t="s">
        <v>94</v>
      </c>
      <c r="E228" s="42" t="s">
        <v>41</v>
      </c>
      <c r="F228" s="23" t="s">
        <v>480</v>
      </c>
      <c r="G228" s="23" t="s">
        <v>477</v>
      </c>
      <c r="H228" s="14" t="s">
        <v>377</v>
      </c>
      <c r="I228" s="14" t="s">
        <v>155</v>
      </c>
      <c r="J228" s="14" t="s">
        <v>150</v>
      </c>
      <c r="K228" s="23" t="s">
        <v>475</v>
      </c>
      <c r="L228" s="23" t="s">
        <v>266</v>
      </c>
    </row>
    <row r="229" spans="1:12" ht="128.25">
      <c r="A229" s="18">
        <v>227</v>
      </c>
      <c r="B229" s="101"/>
      <c r="C229" s="95"/>
      <c r="D229" s="94"/>
      <c r="E229" s="42" t="s">
        <v>41</v>
      </c>
      <c r="F229" s="23" t="s">
        <v>481</v>
      </c>
      <c r="G229" s="23" t="s">
        <v>502</v>
      </c>
      <c r="H229" s="14" t="s">
        <v>377</v>
      </c>
      <c r="I229" s="23" t="s">
        <v>274</v>
      </c>
      <c r="J229" s="23" t="s">
        <v>102</v>
      </c>
      <c r="K229" s="23" t="s">
        <v>104</v>
      </c>
      <c r="L229" s="23" t="s">
        <v>101</v>
      </c>
    </row>
    <row r="230" spans="1:12" ht="409.5">
      <c r="A230" s="22">
        <v>228</v>
      </c>
      <c r="B230" s="101"/>
      <c r="C230" s="95"/>
      <c r="D230" s="22" t="s">
        <v>95</v>
      </c>
      <c r="E230" s="42" t="s">
        <v>41</v>
      </c>
      <c r="F230" s="23" t="s">
        <v>482</v>
      </c>
      <c r="G230" s="23" t="s">
        <v>477</v>
      </c>
      <c r="H230" s="14" t="s">
        <v>377</v>
      </c>
      <c r="I230" s="14" t="s">
        <v>155</v>
      </c>
      <c r="J230" s="14" t="s">
        <v>150</v>
      </c>
      <c r="K230" s="23" t="s">
        <v>475</v>
      </c>
      <c r="L230" s="23" t="s">
        <v>266</v>
      </c>
    </row>
    <row r="231" spans="1:12" ht="71.25">
      <c r="A231" s="18">
        <v>229</v>
      </c>
      <c r="B231" s="101"/>
      <c r="C231" s="95"/>
      <c r="D231" s="22" t="s">
        <v>96</v>
      </c>
      <c r="E231" s="42" t="s">
        <v>41</v>
      </c>
      <c r="F231" s="23" t="s">
        <v>483</v>
      </c>
      <c r="G231" s="23" t="s">
        <v>272</v>
      </c>
      <c r="H231" s="14" t="s">
        <v>273</v>
      </c>
      <c r="I231" s="23" t="s">
        <v>274</v>
      </c>
      <c r="J231" s="23" t="s">
        <v>102</v>
      </c>
      <c r="K231" s="23" t="s">
        <v>104</v>
      </c>
      <c r="L231" s="23" t="s">
        <v>101</v>
      </c>
    </row>
    <row r="232" spans="1:12" ht="142.5">
      <c r="A232" s="22">
        <v>230</v>
      </c>
      <c r="B232" s="101"/>
      <c r="C232" s="95"/>
      <c r="D232" s="22" t="s">
        <v>97</v>
      </c>
      <c r="E232" s="42" t="s">
        <v>41</v>
      </c>
      <c r="F232" s="23" t="s">
        <v>484</v>
      </c>
      <c r="G232" s="14" t="s">
        <v>449</v>
      </c>
      <c r="H232" s="14" t="s">
        <v>312</v>
      </c>
      <c r="I232" s="14" t="s">
        <v>312</v>
      </c>
      <c r="J232" s="14" t="s">
        <v>312</v>
      </c>
      <c r="K232" s="14" t="s">
        <v>312</v>
      </c>
      <c r="L232" s="23" t="s">
        <v>101</v>
      </c>
    </row>
    <row r="233" spans="1:12" ht="142.5">
      <c r="A233" s="18">
        <v>231</v>
      </c>
      <c r="B233" s="101"/>
      <c r="C233" s="95"/>
      <c r="D233" s="22" t="s">
        <v>98</v>
      </c>
      <c r="E233" s="42" t="s">
        <v>41</v>
      </c>
      <c r="F233" s="23" t="s">
        <v>485</v>
      </c>
      <c r="G233" s="14" t="s">
        <v>449</v>
      </c>
      <c r="H233" s="14" t="s">
        <v>312</v>
      </c>
      <c r="I233" s="14" t="s">
        <v>312</v>
      </c>
      <c r="J233" s="14" t="s">
        <v>312</v>
      </c>
      <c r="K233" s="14" t="s">
        <v>312</v>
      </c>
      <c r="L233" s="23" t="s">
        <v>101</v>
      </c>
    </row>
    <row r="234" spans="1:12" ht="142.5">
      <c r="A234" s="22">
        <v>232</v>
      </c>
      <c r="B234" s="101"/>
      <c r="C234" s="95"/>
      <c r="D234" s="22" t="s">
        <v>99</v>
      </c>
      <c r="E234" s="42" t="s">
        <v>41</v>
      </c>
      <c r="F234" s="23" t="s">
        <v>486</v>
      </c>
      <c r="G234" s="14" t="s">
        <v>449</v>
      </c>
      <c r="H234" s="14" t="s">
        <v>312</v>
      </c>
      <c r="I234" s="14" t="s">
        <v>312</v>
      </c>
      <c r="J234" s="14" t="s">
        <v>312</v>
      </c>
      <c r="K234" s="14" t="s">
        <v>312</v>
      </c>
      <c r="L234" s="23" t="s">
        <v>101</v>
      </c>
    </row>
    <row r="235" spans="1:12" ht="409.5">
      <c r="A235" s="18">
        <v>233</v>
      </c>
      <c r="B235" s="101"/>
      <c r="C235" s="95" t="s">
        <v>140</v>
      </c>
      <c r="D235" s="22" t="s">
        <v>89</v>
      </c>
      <c r="E235" s="42" t="s">
        <v>41</v>
      </c>
      <c r="F235" s="23" t="s">
        <v>488</v>
      </c>
      <c r="G235" s="23" t="s">
        <v>487</v>
      </c>
      <c r="H235" s="14" t="s">
        <v>377</v>
      </c>
      <c r="I235" s="14" t="s">
        <v>155</v>
      </c>
      <c r="J235" s="14" t="s">
        <v>150</v>
      </c>
      <c r="K235" s="23" t="s">
        <v>489</v>
      </c>
      <c r="L235" s="23" t="s">
        <v>266</v>
      </c>
    </row>
    <row r="236" spans="1:12" ht="409.5">
      <c r="A236" s="22">
        <v>234</v>
      </c>
      <c r="B236" s="101"/>
      <c r="C236" s="95"/>
      <c r="D236" s="22" t="s">
        <v>90</v>
      </c>
      <c r="E236" s="42" t="s">
        <v>41</v>
      </c>
      <c r="F236" s="23" t="s">
        <v>490</v>
      </c>
      <c r="G236" s="23" t="s">
        <v>433</v>
      </c>
      <c r="H236" s="14" t="s">
        <v>377</v>
      </c>
      <c r="I236" s="14" t="s">
        <v>155</v>
      </c>
      <c r="J236" s="14" t="s">
        <v>150</v>
      </c>
      <c r="K236" s="23" t="s">
        <v>489</v>
      </c>
      <c r="L236" s="23" t="s">
        <v>266</v>
      </c>
    </row>
    <row r="237" spans="1:12" ht="409.5">
      <c r="A237" s="18">
        <v>235</v>
      </c>
      <c r="B237" s="101"/>
      <c r="C237" s="95"/>
      <c r="D237" s="22" t="s">
        <v>91</v>
      </c>
      <c r="E237" s="42" t="s">
        <v>41</v>
      </c>
      <c r="F237" s="23" t="s">
        <v>488</v>
      </c>
      <c r="G237" s="23" t="s">
        <v>487</v>
      </c>
      <c r="H237" s="14" t="s">
        <v>377</v>
      </c>
      <c r="I237" s="14" t="s">
        <v>155</v>
      </c>
      <c r="J237" s="14" t="s">
        <v>150</v>
      </c>
      <c r="K237" s="23" t="s">
        <v>489</v>
      </c>
      <c r="L237" s="23" t="s">
        <v>266</v>
      </c>
    </row>
    <row r="238" spans="1:12" ht="409.5">
      <c r="A238" s="22">
        <v>236</v>
      </c>
      <c r="B238" s="101"/>
      <c r="C238" s="95"/>
      <c r="D238" s="22" t="s">
        <v>92</v>
      </c>
      <c r="E238" s="39" t="s">
        <v>431</v>
      </c>
      <c r="F238" s="23" t="s">
        <v>491</v>
      </c>
      <c r="G238" s="23" t="s">
        <v>433</v>
      </c>
      <c r="H238" s="14" t="s">
        <v>377</v>
      </c>
      <c r="I238" s="14" t="s">
        <v>155</v>
      </c>
      <c r="J238" s="14" t="s">
        <v>150</v>
      </c>
      <c r="K238" s="23" t="s">
        <v>489</v>
      </c>
      <c r="L238" s="23" t="s">
        <v>266</v>
      </c>
    </row>
    <row r="239" spans="1:12" ht="409.5">
      <c r="A239" s="18">
        <v>237</v>
      </c>
      <c r="B239" s="101"/>
      <c r="C239" s="95"/>
      <c r="D239" s="92" t="s">
        <v>93</v>
      </c>
      <c r="E239" s="42" t="s">
        <v>41</v>
      </c>
      <c r="F239" s="23" t="s">
        <v>492</v>
      </c>
      <c r="G239" s="23" t="s">
        <v>493</v>
      </c>
      <c r="H239" s="14" t="s">
        <v>377</v>
      </c>
      <c r="I239" s="14" t="s">
        <v>155</v>
      </c>
      <c r="J239" s="14" t="s">
        <v>150</v>
      </c>
      <c r="K239" s="23" t="s">
        <v>489</v>
      </c>
      <c r="L239" s="23" t="s">
        <v>266</v>
      </c>
    </row>
    <row r="240" spans="1:12" ht="409.5">
      <c r="A240" s="22">
        <v>238</v>
      </c>
      <c r="B240" s="101"/>
      <c r="C240" s="95"/>
      <c r="D240" s="94"/>
      <c r="E240" s="42" t="s">
        <v>41</v>
      </c>
      <c r="F240" s="23" t="s">
        <v>494</v>
      </c>
      <c r="G240" s="23" t="s">
        <v>495</v>
      </c>
      <c r="H240" s="14" t="s">
        <v>377</v>
      </c>
      <c r="I240" s="14" t="s">
        <v>155</v>
      </c>
      <c r="J240" s="14" t="s">
        <v>150</v>
      </c>
      <c r="K240" s="23" t="s">
        <v>489</v>
      </c>
      <c r="L240" s="23" t="s">
        <v>266</v>
      </c>
    </row>
    <row r="241" spans="1:12" ht="409.5">
      <c r="A241" s="18">
        <v>239</v>
      </c>
      <c r="B241" s="101"/>
      <c r="C241" s="95"/>
      <c r="D241" s="92" t="s">
        <v>94</v>
      </c>
      <c r="E241" s="42" t="s">
        <v>41</v>
      </c>
      <c r="F241" s="23" t="s">
        <v>496</v>
      </c>
      <c r="G241" s="23" t="s">
        <v>493</v>
      </c>
      <c r="H241" s="14" t="s">
        <v>377</v>
      </c>
      <c r="I241" s="14" t="s">
        <v>155</v>
      </c>
      <c r="J241" s="14" t="s">
        <v>150</v>
      </c>
      <c r="K241" s="23" t="s">
        <v>489</v>
      </c>
      <c r="L241" s="23" t="s">
        <v>266</v>
      </c>
    </row>
    <row r="242" spans="1:12" ht="128.25">
      <c r="A242" s="22">
        <v>240</v>
      </c>
      <c r="B242" s="101"/>
      <c r="C242" s="95"/>
      <c r="D242" s="94"/>
      <c r="E242" s="42" t="s">
        <v>41</v>
      </c>
      <c r="F242" s="23" t="s">
        <v>497</v>
      </c>
      <c r="G242" s="23" t="s">
        <v>498</v>
      </c>
      <c r="H242" s="14" t="s">
        <v>377</v>
      </c>
      <c r="I242" s="23" t="s">
        <v>274</v>
      </c>
      <c r="J242" s="23" t="s">
        <v>102</v>
      </c>
      <c r="K242" s="23" t="s">
        <v>104</v>
      </c>
      <c r="L242" s="23" t="s">
        <v>101</v>
      </c>
    </row>
    <row r="243" spans="1:12" ht="409.5">
      <c r="A243" s="18">
        <v>241</v>
      </c>
      <c r="B243" s="101"/>
      <c r="C243" s="95"/>
      <c r="D243" s="22" t="s">
        <v>95</v>
      </c>
      <c r="E243" s="42" t="s">
        <v>41</v>
      </c>
      <c r="F243" s="23" t="s">
        <v>499</v>
      </c>
      <c r="G243" s="23" t="s">
        <v>500</v>
      </c>
      <c r="H243" s="14" t="s">
        <v>377</v>
      </c>
      <c r="I243" s="14" t="s">
        <v>155</v>
      </c>
      <c r="J243" s="14" t="s">
        <v>150</v>
      </c>
      <c r="K243" s="23" t="s">
        <v>489</v>
      </c>
      <c r="L243" s="23" t="s">
        <v>266</v>
      </c>
    </row>
    <row r="244" spans="1:12" ht="71.25">
      <c r="A244" s="22">
        <v>242</v>
      </c>
      <c r="B244" s="101"/>
      <c r="C244" s="95"/>
      <c r="D244" s="22" t="s">
        <v>96</v>
      </c>
      <c r="E244" s="42" t="s">
        <v>41</v>
      </c>
      <c r="F244" s="23" t="s">
        <v>501</v>
      </c>
      <c r="G244" s="23" t="s">
        <v>272</v>
      </c>
      <c r="H244" s="14" t="s">
        <v>273</v>
      </c>
      <c r="I244" s="23" t="s">
        <v>274</v>
      </c>
      <c r="J244" s="23" t="s">
        <v>102</v>
      </c>
      <c r="K244" s="23" t="s">
        <v>104</v>
      </c>
      <c r="L244" s="23" t="s">
        <v>101</v>
      </c>
    </row>
    <row r="245" spans="1:12" ht="142.5">
      <c r="A245" s="18">
        <v>243</v>
      </c>
      <c r="B245" s="101"/>
      <c r="C245" s="95"/>
      <c r="D245" s="22" t="s">
        <v>97</v>
      </c>
      <c r="E245" s="42" t="s">
        <v>41</v>
      </c>
      <c r="F245" s="23" t="s">
        <v>616</v>
      </c>
      <c r="G245" s="14" t="s">
        <v>449</v>
      </c>
      <c r="H245" s="14" t="s">
        <v>312</v>
      </c>
      <c r="I245" s="14" t="s">
        <v>312</v>
      </c>
      <c r="J245" s="14" t="s">
        <v>312</v>
      </c>
      <c r="K245" s="14" t="s">
        <v>312</v>
      </c>
      <c r="L245" s="23" t="s">
        <v>101</v>
      </c>
    </row>
    <row r="246" spans="1:12" ht="142.5">
      <c r="A246" s="22">
        <v>244</v>
      </c>
      <c r="B246" s="101"/>
      <c r="C246" s="95"/>
      <c r="D246" s="22" t="s">
        <v>98</v>
      </c>
      <c r="E246" s="42" t="s">
        <v>41</v>
      </c>
      <c r="F246" s="23" t="s">
        <v>617</v>
      </c>
      <c r="G246" s="14" t="s">
        <v>449</v>
      </c>
      <c r="H246" s="14" t="s">
        <v>312</v>
      </c>
      <c r="I246" s="14" t="s">
        <v>312</v>
      </c>
      <c r="J246" s="14" t="s">
        <v>312</v>
      </c>
      <c r="K246" s="14" t="s">
        <v>312</v>
      </c>
      <c r="L246" s="23" t="s">
        <v>101</v>
      </c>
    </row>
    <row r="247" spans="1:12" ht="142.5">
      <c r="A247" s="18">
        <v>245</v>
      </c>
      <c r="B247" s="101"/>
      <c r="C247" s="95"/>
      <c r="D247" s="22" t="s">
        <v>99</v>
      </c>
      <c r="E247" s="42" t="s">
        <v>41</v>
      </c>
      <c r="F247" s="23" t="s">
        <v>618</v>
      </c>
      <c r="G247" s="14" t="s">
        <v>449</v>
      </c>
      <c r="H247" s="14" t="s">
        <v>312</v>
      </c>
      <c r="I247" s="14" t="s">
        <v>312</v>
      </c>
      <c r="J247" s="14" t="s">
        <v>312</v>
      </c>
      <c r="K247" s="14" t="s">
        <v>312</v>
      </c>
      <c r="L247" s="23" t="s">
        <v>101</v>
      </c>
    </row>
    <row r="248" spans="1:12" ht="409.5">
      <c r="A248" s="22">
        <v>246</v>
      </c>
      <c r="B248" s="101"/>
      <c r="C248" s="95" t="s">
        <v>141</v>
      </c>
      <c r="D248" s="22" t="s">
        <v>89</v>
      </c>
      <c r="E248" s="42" t="s">
        <v>41</v>
      </c>
      <c r="F248" s="23" t="s">
        <v>488</v>
      </c>
      <c r="G248" s="23" t="s">
        <v>487</v>
      </c>
      <c r="H248" s="14" t="s">
        <v>377</v>
      </c>
      <c r="I248" s="14" t="s">
        <v>155</v>
      </c>
      <c r="J248" s="14" t="s">
        <v>150</v>
      </c>
      <c r="K248" s="23" t="s">
        <v>503</v>
      </c>
      <c r="L248" s="23" t="s">
        <v>266</v>
      </c>
    </row>
    <row r="249" spans="1:12" ht="409.5">
      <c r="A249" s="18">
        <v>247</v>
      </c>
      <c r="B249" s="101"/>
      <c r="C249" s="95"/>
      <c r="D249" s="22" t="s">
        <v>90</v>
      </c>
      <c r="E249" s="42" t="s">
        <v>41</v>
      </c>
      <c r="F249" s="23" t="s">
        <v>505</v>
      </c>
      <c r="G249" s="23" t="s">
        <v>433</v>
      </c>
      <c r="H249" s="14" t="s">
        <v>377</v>
      </c>
      <c r="I249" s="14" t="s">
        <v>155</v>
      </c>
      <c r="J249" s="14" t="s">
        <v>150</v>
      </c>
      <c r="K249" s="23" t="s">
        <v>503</v>
      </c>
      <c r="L249" s="23" t="s">
        <v>266</v>
      </c>
    </row>
    <row r="250" spans="1:12" ht="409.5">
      <c r="A250" s="22">
        <v>248</v>
      </c>
      <c r="B250" s="101"/>
      <c r="C250" s="95"/>
      <c r="D250" s="22" t="s">
        <v>91</v>
      </c>
      <c r="E250" s="42" t="s">
        <v>41</v>
      </c>
      <c r="F250" s="23" t="s">
        <v>504</v>
      </c>
      <c r="G250" s="23" t="s">
        <v>487</v>
      </c>
      <c r="H250" s="14" t="s">
        <v>377</v>
      </c>
      <c r="I250" s="14" t="s">
        <v>155</v>
      </c>
      <c r="J250" s="14" t="s">
        <v>150</v>
      </c>
      <c r="K250" s="23" t="s">
        <v>503</v>
      </c>
      <c r="L250" s="23" t="s">
        <v>266</v>
      </c>
    </row>
    <row r="251" spans="1:12" ht="409.5">
      <c r="A251" s="18">
        <v>249</v>
      </c>
      <c r="B251" s="101"/>
      <c r="C251" s="95"/>
      <c r="D251" s="22" t="s">
        <v>92</v>
      </c>
      <c r="E251" s="39" t="s">
        <v>255</v>
      </c>
      <c r="F251" s="23" t="s">
        <v>506</v>
      </c>
      <c r="G251" s="23" t="s">
        <v>433</v>
      </c>
      <c r="H251" s="14" t="s">
        <v>377</v>
      </c>
      <c r="I251" s="14" t="s">
        <v>155</v>
      </c>
      <c r="J251" s="14" t="s">
        <v>150</v>
      </c>
      <c r="K251" s="23" t="s">
        <v>503</v>
      </c>
      <c r="L251" s="23" t="s">
        <v>266</v>
      </c>
    </row>
    <row r="252" spans="1:12" ht="409.5">
      <c r="A252" s="22">
        <v>250</v>
      </c>
      <c r="B252" s="101"/>
      <c r="C252" s="95"/>
      <c r="D252" s="92" t="s">
        <v>93</v>
      </c>
      <c r="E252" s="42" t="s">
        <v>41</v>
      </c>
      <c r="F252" s="23" t="s">
        <v>507</v>
      </c>
      <c r="G252" s="23" t="s">
        <v>493</v>
      </c>
      <c r="H252" s="14" t="s">
        <v>377</v>
      </c>
      <c r="I252" s="14" t="s">
        <v>155</v>
      </c>
      <c r="J252" s="14" t="s">
        <v>150</v>
      </c>
      <c r="K252" s="23" t="s">
        <v>503</v>
      </c>
      <c r="L252" s="23" t="s">
        <v>266</v>
      </c>
    </row>
    <row r="253" spans="1:12" ht="409.5">
      <c r="A253" s="18">
        <v>251</v>
      </c>
      <c r="B253" s="101"/>
      <c r="C253" s="95"/>
      <c r="D253" s="94"/>
      <c r="E253" s="42" t="s">
        <v>41</v>
      </c>
      <c r="F253" s="23" t="s">
        <v>508</v>
      </c>
      <c r="G253" s="23" t="s">
        <v>509</v>
      </c>
      <c r="H253" s="14" t="s">
        <v>377</v>
      </c>
      <c r="I253" s="14" t="s">
        <v>155</v>
      </c>
      <c r="J253" s="14" t="s">
        <v>150</v>
      </c>
      <c r="K253" s="23" t="s">
        <v>503</v>
      </c>
      <c r="L253" s="23" t="s">
        <v>266</v>
      </c>
    </row>
    <row r="254" spans="1:12" ht="409.5">
      <c r="A254" s="22">
        <v>252</v>
      </c>
      <c r="B254" s="101"/>
      <c r="C254" s="95"/>
      <c r="D254" s="92" t="s">
        <v>94</v>
      </c>
      <c r="E254" s="42" t="s">
        <v>41</v>
      </c>
      <c r="F254" s="23" t="s">
        <v>510</v>
      </c>
      <c r="G254" s="23" t="s">
        <v>493</v>
      </c>
      <c r="H254" s="14" t="s">
        <v>377</v>
      </c>
      <c r="I254" s="14" t="s">
        <v>155</v>
      </c>
      <c r="J254" s="14" t="s">
        <v>150</v>
      </c>
      <c r="K254" s="23" t="s">
        <v>503</v>
      </c>
      <c r="L254" s="23" t="s">
        <v>266</v>
      </c>
    </row>
    <row r="255" spans="1:12" ht="128.25">
      <c r="A255" s="18">
        <v>253</v>
      </c>
      <c r="B255" s="101"/>
      <c r="C255" s="95"/>
      <c r="D255" s="94"/>
      <c r="E255" s="42" t="s">
        <v>41</v>
      </c>
      <c r="F255" s="23" t="s">
        <v>511</v>
      </c>
      <c r="G255" s="23" t="s">
        <v>512</v>
      </c>
      <c r="H255" s="14" t="s">
        <v>377</v>
      </c>
      <c r="I255" s="23" t="s">
        <v>274</v>
      </c>
      <c r="J255" s="23" t="s">
        <v>102</v>
      </c>
      <c r="K255" s="23" t="s">
        <v>104</v>
      </c>
      <c r="L255" s="23" t="s">
        <v>101</v>
      </c>
    </row>
    <row r="256" spans="1:12" ht="409.5">
      <c r="A256" s="22">
        <v>254</v>
      </c>
      <c r="B256" s="101"/>
      <c r="C256" s="95"/>
      <c r="D256" s="22" t="s">
        <v>95</v>
      </c>
      <c r="E256" s="42" t="s">
        <v>41</v>
      </c>
      <c r="F256" s="23" t="s">
        <v>513</v>
      </c>
      <c r="G256" s="23" t="s">
        <v>514</v>
      </c>
      <c r="H256" s="14" t="s">
        <v>377</v>
      </c>
      <c r="I256" s="14" t="s">
        <v>155</v>
      </c>
      <c r="J256" s="14" t="s">
        <v>150</v>
      </c>
      <c r="K256" s="23" t="s">
        <v>503</v>
      </c>
      <c r="L256" s="23" t="s">
        <v>266</v>
      </c>
    </row>
    <row r="257" spans="1:12" ht="71.25">
      <c r="A257" s="18">
        <v>255</v>
      </c>
      <c r="B257" s="101"/>
      <c r="C257" s="95"/>
      <c r="D257" s="22" t="s">
        <v>96</v>
      </c>
      <c r="E257" s="42" t="s">
        <v>41</v>
      </c>
      <c r="F257" s="23" t="s">
        <v>515</v>
      </c>
      <c r="G257" s="23" t="s">
        <v>272</v>
      </c>
      <c r="H257" s="14" t="s">
        <v>273</v>
      </c>
      <c r="I257" s="23" t="s">
        <v>274</v>
      </c>
      <c r="J257" s="23" t="s">
        <v>102</v>
      </c>
      <c r="K257" s="23" t="s">
        <v>104</v>
      </c>
      <c r="L257" s="23" t="s">
        <v>101</v>
      </c>
    </row>
    <row r="258" spans="1:12" ht="142.5">
      <c r="A258" s="22">
        <v>256</v>
      </c>
      <c r="B258" s="101"/>
      <c r="C258" s="95"/>
      <c r="D258" s="22" t="s">
        <v>97</v>
      </c>
      <c r="E258" s="42" t="s">
        <v>41</v>
      </c>
      <c r="F258" s="23" t="s">
        <v>627</v>
      </c>
      <c r="G258" s="14" t="s">
        <v>449</v>
      </c>
      <c r="H258" s="14" t="s">
        <v>312</v>
      </c>
      <c r="I258" s="14" t="s">
        <v>312</v>
      </c>
      <c r="J258" s="14" t="s">
        <v>312</v>
      </c>
      <c r="K258" s="14" t="s">
        <v>312</v>
      </c>
      <c r="L258" s="23" t="s">
        <v>101</v>
      </c>
    </row>
    <row r="259" spans="1:12" ht="142.5">
      <c r="A259" s="18">
        <v>257</v>
      </c>
      <c r="B259" s="101"/>
      <c r="C259" s="95"/>
      <c r="D259" s="22" t="s">
        <v>98</v>
      </c>
      <c r="E259" s="42" t="s">
        <v>41</v>
      </c>
      <c r="F259" s="23" t="s">
        <v>516</v>
      </c>
      <c r="G259" s="14" t="s">
        <v>449</v>
      </c>
      <c r="H259" s="14" t="s">
        <v>312</v>
      </c>
      <c r="I259" s="14" t="s">
        <v>312</v>
      </c>
      <c r="J259" s="14" t="s">
        <v>312</v>
      </c>
      <c r="K259" s="14" t="s">
        <v>312</v>
      </c>
      <c r="L259" s="23" t="s">
        <v>101</v>
      </c>
    </row>
    <row r="260" spans="1:12" ht="142.5">
      <c r="A260" s="22">
        <v>258</v>
      </c>
      <c r="B260" s="101"/>
      <c r="C260" s="95"/>
      <c r="D260" s="22" t="s">
        <v>99</v>
      </c>
      <c r="E260" s="42" t="s">
        <v>41</v>
      </c>
      <c r="F260" s="23" t="s">
        <v>517</v>
      </c>
      <c r="G260" s="14" t="s">
        <v>449</v>
      </c>
      <c r="H260" s="14" t="s">
        <v>312</v>
      </c>
      <c r="I260" s="14" t="s">
        <v>312</v>
      </c>
      <c r="J260" s="14" t="s">
        <v>312</v>
      </c>
      <c r="K260" s="14" t="s">
        <v>312</v>
      </c>
      <c r="L260" s="23" t="s">
        <v>101</v>
      </c>
    </row>
    <row r="261" spans="1:12" ht="409.5">
      <c r="A261" s="18">
        <v>259</v>
      </c>
      <c r="B261" s="101"/>
      <c r="C261" s="95" t="s">
        <v>142</v>
      </c>
      <c r="D261" s="22" t="s">
        <v>89</v>
      </c>
      <c r="E261" s="42" t="s">
        <v>41</v>
      </c>
      <c r="F261" s="23" t="s">
        <v>488</v>
      </c>
      <c r="G261" s="23" t="s">
        <v>487</v>
      </c>
      <c r="H261" s="14" t="s">
        <v>377</v>
      </c>
      <c r="I261" s="14" t="s">
        <v>155</v>
      </c>
      <c r="J261" s="14" t="s">
        <v>150</v>
      </c>
      <c r="K261" s="23" t="s">
        <v>518</v>
      </c>
      <c r="L261" s="23" t="s">
        <v>266</v>
      </c>
    </row>
    <row r="262" spans="1:12" ht="409.5">
      <c r="A262" s="22">
        <v>260</v>
      </c>
      <c r="B262" s="101"/>
      <c r="C262" s="95"/>
      <c r="D262" s="22" t="s">
        <v>90</v>
      </c>
      <c r="E262" s="42" t="s">
        <v>41</v>
      </c>
      <c r="F262" s="23" t="s">
        <v>519</v>
      </c>
      <c r="G262" s="23" t="s">
        <v>433</v>
      </c>
      <c r="H262" s="14" t="s">
        <v>377</v>
      </c>
      <c r="I262" s="14" t="s">
        <v>155</v>
      </c>
      <c r="J262" s="14" t="s">
        <v>150</v>
      </c>
      <c r="K262" s="23" t="s">
        <v>518</v>
      </c>
      <c r="L262" s="23" t="s">
        <v>266</v>
      </c>
    </row>
    <row r="263" spans="1:12" ht="409.5">
      <c r="A263" s="18">
        <v>261</v>
      </c>
      <c r="B263" s="101"/>
      <c r="C263" s="95"/>
      <c r="D263" s="22" t="s">
        <v>91</v>
      </c>
      <c r="E263" s="42" t="s">
        <v>41</v>
      </c>
      <c r="F263" s="23" t="s">
        <v>520</v>
      </c>
      <c r="G263" s="23" t="s">
        <v>433</v>
      </c>
      <c r="H263" s="14" t="s">
        <v>377</v>
      </c>
      <c r="I263" s="14" t="s">
        <v>155</v>
      </c>
      <c r="J263" s="14" t="s">
        <v>150</v>
      </c>
      <c r="K263" s="23" t="s">
        <v>518</v>
      </c>
      <c r="L263" s="23" t="s">
        <v>266</v>
      </c>
    </row>
    <row r="264" spans="1:12" ht="409.5">
      <c r="A264" s="22">
        <v>262</v>
      </c>
      <c r="B264" s="101"/>
      <c r="C264" s="95"/>
      <c r="D264" s="92" t="s">
        <v>92</v>
      </c>
      <c r="E264" s="39" t="s">
        <v>137</v>
      </c>
      <c r="F264" s="23" t="s">
        <v>521</v>
      </c>
      <c r="G264" s="23" t="s">
        <v>258</v>
      </c>
      <c r="H264" s="14" t="s">
        <v>377</v>
      </c>
      <c r="I264" s="14" t="s">
        <v>155</v>
      </c>
      <c r="J264" s="14" t="s">
        <v>150</v>
      </c>
      <c r="K264" s="23" t="s">
        <v>518</v>
      </c>
      <c r="L264" s="23" t="s">
        <v>266</v>
      </c>
    </row>
    <row r="265" spans="1:12" ht="409.5">
      <c r="A265" s="18">
        <v>263</v>
      </c>
      <c r="B265" s="101"/>
      <c r="C265" s="95"/>
      <c r="D265" s="93"/>
      <c r="E265" s="39" t="s">
        <v>138</v>
      </c>
      <c r="F265" s="23" t="s">
        <v>522</v>
      </c>
      <c r="G265" s="23" t="s">
        <v>258</v>
      </c>
      <c r="H265" s="14" t="s">
        <v>377</v>
      </c>
      <c r="I265" s="14" t="s">
        <v>155</v>
      </c>
      <c r="J265" s="14" t="s">
        <v>150</v>
      </c>
      <c r="K265" s="23" t="s">
        <v>518</v>
      </c>
      <c r="L265" s="23" t="s">
        <v>266</v>
      </c>
    </row>
    <row r="266" spans="1:12" ht="409.5">
      <c r="A266" s="22">
        <v>264</v>
      </c>
      <c r="B266" s="101"/>
      <c r="C266" s="95"/>
      <c r="D266" s="94"/>
      <c r="E266" s="39" t="s">
        <v>255</v>
      </c>
      <c r="F266" s="23" t="s">
        <v>523</v>
      </c>
      <c r="G266" s="23" t="s">
        <v>258</v>
      </c>
      <c r="H266" s="14" t="s">
        <v>377</v>
      </c>
      <c r="I266" s="14" t="s">
        <v>155</v>
      </c>
      <c r="J266" s="14" t="s">
        <v>150</v>
      </c>
      <c r="K266" s="23" t="s">
        <v>518</v>
      </c>
      <c r="L266" s="23" t="s">
        <v>266</v>
      </c>
    </row>
    <row r="267" spans="1:12" ht="409.5">
      <c r="A267" s="18">
        <v>265</v>
      </c>
      <c r="B267" s="101"/>
      <c r="C267" s="95"/>
      <c r="D267" s="92" t="s">
        <v>93</v>
      </c>
      <c r="E267" s="42" t="s">
        <v>41</v>
      </c>
      <c r="F267" s="23" t="s">
        <v>524</v>
      </c>
      <c r="G267" s="23" t="s">
        <v>525</v>
      </c>
      <c r="H267" s="14" t="s">
        <v>377</v>
      </c>
      <c r="I267" s="14" t="s">
        <v>155</v>
      </c>
      <c r="J267" s="14" t="s">
        <v>150</v>
      </c>
      <c r="K267" s="23" t="s">
        <v>518</v>
      </c>
      <c r="L267" s="23" t="s">
        <v>266</v>
      </c>
    </row>
    <row r="268" spans="1:12" ht="409.5">
      <c r="A268" s="22">
        <v>266</v>
      </c>
      <c r="B268" s="101"/>
      <c r="C268" s="95"/>
      <c r="D268" s="94"/>
      <c r="E268" s="42" t="s">
        <v>41</v>
      </c>
      <c r="F268" s="23" t="s">
        <v>526</v>
      </c>
      <c r="G268" s="23" t="s">
        <v>527</v>
      </c>
      <c r="H268" s="14" t="s">
        <v>377</v>
      </c>
      <c r="I268" s="14" t="s">
        <v>155</v>
      </c>
      <c r="J268" s="14" t="s">
        <v>150</v>
      </c>
      <c r="K268" s="23" t="s">
        <v>518</v>
      </c>
      <c r="L268" s="23" t="s">
        <v>266</v>
      </c>
    </row>
    <row r="269" spans="1:12" ht="409.5">
      <c r="A269" s="18">
        <v>267</v>
      </c>
      <c r="B269" s="101"/>
      <c r="C269" s="95"/>
      <c r="D269" s="92" t="s">
        <v>94</v>
      </c>
      <c r="E269" s="42" t="s">
        <v>41</v>
      </c>
      <c r="F269" s="23" t="s">
        <v>528</v>
      </c>
      <c r="G269" s="23" t="s">
        <v>525</v>
      </c>
      <c r="H269" s="14" t="s">
        <v>377</v>
      </c>
      <c r="I269" s="14" t="s">
        <v>155</v>
      </c>
      <c r="J269" s="14" t="s">
        <v>150</v>
      </c>
      <c r="K269" s="23" t="s">
        <v>518</v>
      </c>
      <c r="L269" s="23" t="s">
        <v>266</v>
      </c>
    </row>
    <row r="270" spans="1:12" ht="128.25">
      <c r="A270" s="22">
        <v>268</v>
      </c>
      <c r="B270" s="101"/>
      <c r="C270" s="95"/>
      <c r="D270" s="94"/>
      <c r="E270" s="42" t="s">
        <v>41</v>
      </c>
      <c r="F270" s="23" t="s">
        <v>529</v>
      </c>
      <c r="G270" s="23" t="s">
        <v>530</v>
      </c>
      <c r="H270" s="14" t="s">
        <v>377</v>
      </c>
      <c r="I270" s="23" t="s">
        <v>274</v>
      </c>
      <c r="J270" s="23" t="s">
        <v>102</v>
      </c>
      <c r="K270" s="23" t="s">
        <v>104</v>
      </c>
      <c r="L270" s="23" t="s">
        <v>101</v>
      </c>
    </row>
    <row r="271" spans="1:12" ht="409.5">
      <c r="A271" s="18">
        <v>269</v>
      </c>
      <c r="B271" s="101"/>
      <c r="C271" s="95"/>
      <c r="D271" s="22" t="s">
        <v>95</v>
      </c>
      <c r="E271" s="42" t="s">
        <v>41</v>
      </c>
      <c r="F271" s="23" t="s">
        <v>531</v>
      </c>
      <c r="G271" s="23" t="s">
        <v>525</v>
      </c>
      <c r="H271" s="14" t="s">
        <v>377</v>
      </c>
      <c r="I271" s="14" t="s">
        <v>155</v>
      </c>
      <c r="J271" s="14" t="s">
        <v>150</v>
      </c>
      <c r="K271" s="23" t="s">
        <v>518</v>
      </c>
      <c r="L271" s="23" t="s">
        <v>266</v>
      </c>
    </row>
    <row r="272" spans="1:12" ht="71.25">
      <c r="A272" s="22">
        <v>270</v>
      </c>
      <c r="B272" s="101"/>
      <c r="C272" s="95"/>
      <c r="D272" s="22" t="s">
        <v>96</v>
      </c>
      <c r="E272" s="42" t="s">
        <v>41</v>
      </c>
      <c r="F272" s="23" t="s">
        <v>532</v>
      </c>
      <c r="G272" s="23" t="s">
        <v>272</v>
      </c>
      <c r="H272" s="14" t="s">
        <v>273</v>
      </c>
      <c r="I272" s="23" t="s">
        <v>274</v>
      </c>
      <c r="J272" s="23" t="s">
        <v>102</v>
      </c>
      <c r="K272" s="23" t="s">
        <v>104</v>
      </c>
      <c r="L272" s="23" t="s">
        <v>101</v>
      </c>
    </row>
    <row r="273" spans="1:12" ht="142.5">
      <c r="A273" s="18">
        <v>271</v>
      </c>
      <c r="B273" s="101"/>
      <c r="C273" s="95"/>
      <c r="D273" s="22" t="s">
        <v>97</v>
      </c>
      <c r="E273" s="42" t="s">
        <v>41</v>
      </c>
      <c r="F273" s="23" t="s">
        <v>533</v>
      </c>
      <c r="G273" s="14" t="s">
        <v>449</v>
      </c>
      <c r="H273" s="14" t="s">
        <v>312</v>
      </c>
      <c r="I273" s="14" t="s">
        <v>312</v>
      </c>
      <c r="J273" s="14" t="s">
        <v>312</v>
      </c>
      <c r="K273" s="14" t="s">
        <v>312</v>
      </c>
      <c r="L273" s="23" t="s">
        <v>101</v>
      </c>
    </row>
    <row r="274" spans="1:12" ht="142.5">
      <c r="A274" s="22">
        <v>272</v>
      </c>
      <c r="B274" s="101"/>
      <c r="C274" s="95"/>
      <c r="D274" s="22" t="s">
        <v>98</v>
      </c>
      <c r="E274" s="42" t="s">
        <v>41</v>
      </c>
      <c r="F274" s="23" t="s">
        <v>534</v>
      </c>
      <c r="G274" s="14" t="s">
        <v>449</v>
      </c>
      <c r="H274" s="14" t="s">
        <v>312</v>
      </c>
      <c r="I274" s="14" t="s">
        <v>312</v>
      </c>
      <c r="J274" s="14" t="s">
        <v>312</v>
      </c>
      <c r="K274" s="14" t="s">
        <v>312</v>
      </c>
      <c r="L274" s="23" t="s">
        <v>101</v>
      </c>
    </row>
    <row r="275" spans="1:12" ht="142.5">
      <c r="A275" s="18">
        <v>273</v>
      </c>
      <c r="B275" s="101"/>
      <c r="C275" s="95"/>
      <c r="D275" s="22" t="s">
        <v>99</v>
      </c>
      <c r="E275" s="42" t="s">
        <v>41</v>
      </c>
      <c r="F275" s="23" t="s">
        <v>535</v>
      </c>
      <c r="G275" s="14" t="s">
        <v>449</v>
      </c>
      <c r="H275" s="14" t="s">
        <v>312</v>
      </c>
      <c r="I275" s="14" t="s">
        <v>312</v>
      </c>
      <c r="J275" s="14" t="s">
        <v>312</v>
      </c>
      <c r="K275" s="14" t="s">
        <v>312</v>
      </c>
      <c r="L275" s="23" t="s">
        <v>101</v>
      </c>
    </row>
    <row r="276" spans="1:12" ht="409.5">
      <c r="A276" s="22">
        <v>274</v>
      </c>
      <c r="B276" s="102" t="s">
        <v>143</v>
      </c>
      <c r="C276" s="95" t="s">
        <v>144</v>
      </c>
      <c r="D276" s="22" t="s">
        <v>89</v>
      </c>
      <c r="E276" s="46" t="s">
        <v>41</v>
      </c>
      <c r="F276" s="23" t="s">
        <v>541</v>
      </c>
      <c r="G276" s="23" t="s">
        <v>540</v>
      </c>
      <c r="H276" s="14" t="s">
        <v>377</v>
      </c>
      <c r="I276" s="14" t="s">
        <v>155</v>
      </c>
      <c r="J276" s="14" t="s">
        <v>150</v>
      </c>
      <c r="K276" s="23" t="s">
        <v>1156</v>
      </c>
      <c r="L276" s="23" t="s">
        <v>266</v>
      </c>
    </row>
    <row r="277" spans="1:12" ht="409.5">
      <c r="A277" s="18">
        <v>275</v>
      </c>
      <c r="B277" s="102"/>
      <c r="C277" s="95"/>
      <c r="D277" s="22" t="s">
        <v>90</v>
      </c>
      <c r="E277" s="46" t="s">
        <v>41</v>
      </c>
      <c r="F277" s="23" t="s">
        <v>542</v>
      </c>
      <c r="G277" s="23" t="s">
        <v>544</v>
      </c>
      <c r="H277" s="14" t="s">
        <v>377</v>
      </c>
      <c r="I277" s="14" t="s">
        <v>155</v>
      </c>
      <c r="J277" s="14" t="s">
        <v>150</v>
      </c>
      <c r="K277" s="23" t="s">
        <v>1156</v>
      </c>
      <c r="L277" s="23" t="s">
        <v>266</v>
      </c>
    </row>
    <row r="278" spans="1:12" ht="409.5">
      <c r="A278" s="22">
        <v>276</v>
      </c>
      <c r="B278" s="102"/>
      <c r="C278" s="95"/>
      <c r="D278" s="22" t="s">
        <v>91</v>
      </c>
      <c r="E278" s="46" t="s">
        <v>41</v>
      </c>
      <c r="F278" s="23" t="s">
        <v>543</v>
      </c>
      <c r="G278" s="23" t="s">
        <v>544</v>
      </c>
      <c r="H278" s="14" t="s">
        <v>377</v>
      </c>
      <c r="I278" s="14" t="s">
        <v>155</v>
      </c>
      <c r="J278" s="14" t="s">
        <v>150</v>
      </c>
      <c r="K278" s="23" t="s">
        <v>1156</v>
      </c>
      <c r="L278" s="23" t="s">
        <v>266</v>
      </c>
    </row>
    <row r="279" spans="1:12" ht="409.5">
      <c r="A279" s="18">
        <v>277</v>
      </c>
      <c r="B279" s="102"/>
      <c r="C279" s="95"/>
      <c r="D279" s="22" t="s">
        <v>92</v>
      </c>
      <c r="E279" s="39" t="s">
        <v>545</v>
      </c>
      <c r="F279" s="23" t="s">
        <v>546</v>
      </c>
      <c r="G279" s="23" t="s">
        <v>547</v>
      </c>
      <c r="H279" s="14" t="s">
        <v>377</v>
      </c>
      <c r="I279" s="14" t="s">
        <v>155</v>
      </c>
      <c r="J279" s="14" t="s">
        <v>150</v>
      </c>
      <c r="K279" s="23" t="s">
        <v>1156</v>
      </c>
      <c r="L279" s="23" t="s">
        <v>266</v>
      </c>
    </row>
    <row r="280" spans="1:12" ht="409.5">
      <c r="A280" s="22">
        <v>278</v>
      </c>
      <c r="B280" s="102"/>
      <c r="C280" s="95"/>
      <c r="D280" s="92" t="s">
        <v>93</v>
      </c>
      <c r="E280" s="39" t="s">
        <v>41</v>
      </c>
      <c r="F280" s="23" t="s">
        <v>548</v>
      </c>
      <c r="G280" s="23" t="s">
        <v>558</v>
      </c>
      <c r="H280" s="14" t="s">
        <v>377</v>
      </c>
      <c r="I280" s="14" t="s">
        <v>155</v>
      </c>
      <c r="J280" s="14" t="s">
        <v>150</v>
      </c>
      <c r="K280" s="23" t="s">
        <v>1156</v>
      </c>
      <c r="L280" s="23" t="s">
        <v>266</v>
      </c>
    </row>
    <row r="281" spans="1:12" ht="409.5">
      <c r="A281" s="18">
        <v>279</v>
      </c>
      <c r="B281" s="102"/>
      <c r="C281" s="95"/>
      <c r="D281" s="94"/>
      <c r="E281" s="45" t="s">
        <v>41</v>
      </c>
      <c r="F281" s="23" t="s">
        <v>549</v>
      </c>
      <c r="G281" s="23" t="s">
        <v>559</v>
      </c>
      <c r="H281" s="14" t="s">
        <v>377</v>
      </c>
      <c r="I281" s="14" t="s">
        <v>155</v>
      </c>
      <c r="J281" s="14" t="s">
        <v>150</v>
      </c>
      <c r="K281" s="23" t="s">
        <v>1156</v>
      </c>
      <c r="L281" s="23" t="s">
        <v>266</v>
      </c>
    </row>
    <row r="282" spans="1:12" ht="409.5">
      <c r="A282" s="22">
        <v>280</v>
      </c>
      <c r="B282" s="102"/>
      <c r="C282" s="95"/>
      <c r="D282" s="92" t="s">
        <v>94</v>
      </c>
      <c r="E282" s="45" t="s">
        <v>41</v>
      </c>
      <c r="F282" s="23" t="s">
        <v>550</v>
      </c>
      <c r="G282" s="23" t="s">
        <v>560</v>
      </c>
      <c r="H282" s="14" t="s">
        <v>377</v>
      </c>
      <c r="I282" s="14" t="s">
        <v>155</v>
      </c>
      <c r="J282" s="14" t="s">
        <v>150</v>
      </c>
      <c r="K282" s="23" t="s">
        <v>1156</v>
      </c>
      <c r="L282" s="23" t="s">
        <v>266</v>
      </c>
    </row>
    <row r="283" spans="1:12" ht="128.25">
      <c r="A283" s="18">
        <v>281</v>
      </c>
      <c r="B283" s="102"/>
      <c r="C283" s="95"/>
      <c r="D283" s="94"/>
      <c r="E283" s="45" t="s">
        <v>41</v>
      </c>
      <c r="F283" s="23" t="s">
        <v>551</v>
      </c>
      <c r="G283" s="23" t="s">
        <v>561</v>
      </c>
      <c r="H283" s="14" t="s">
        <v>377</v>
      </c>
      <c r="I283" s="23" t="s">
        <v>274</v>
      </c>
      <c r="J283" s="23" t="s">
        <v>102</v>
      </c>
      <c r="K283" s="23" t="s">
        <v>104</v>
      </c>
      <c r="L283" s="23" t="s">
        <v>101</v>
      </c>
    </row>
    <row r="284" spans="1:12" ht="409.5">
      <c r="A284" s="22">
        <v>282</v>
      </c>
      <c r="B284" s="102"/>
      <c r="C284" s="95"/>
      <c r="D284" s="92" t="s">
        <v>95</v>
      </c>
      <c r="E284" s="45" t="s">
        <v>41</v>
      </c>
      <c r="F284" s="23" t="s">
        <v>552</v>
      </c>
      <c r="G284" s="23" t="s">
        <v>562</v>
      </c>
      <c r="H284" s="14" t="s">
        <v>377</v>
      </c>
      <c r="I284" s="14" t="s">
        <v>155</v>
      </c>
      <c r="J284" s="14" t="s">
        <v>150</v>
      </c>
      <c r="K284" s="23" t="s">
        <v>1156</v>
      </c>
      <c r="L284" s="23" t="s">
        <v>266</v>
      </c>
    </row>
    <row r="285" spans="1:12" ht="409.5">
      <c r="A285" s="18">
        <v>283</v>
      </c>
      <c r="B285" s="102"/>
      <c r="C285" s="95"/>
      <c r="D285" s="94"/>
      <c r="E285" s="45" t="s">
        <v>41</v>
      </c>
      <c r="F285" s="23" t="s">
        <v>553</v>
      </c>
      <c r="G285" s="23" t="s">
        <v>560</v>
      </c>
      <c r="H285" s="14" t="s">
        <v>377</v>
      </c>
      <c r="I285" s="14" t="s">
        <v>155</v>
      </c>
      <c r="J285" s="14" t="s">
        <v>150</v>
      </c>
      <c r="K285" s="23" t="s">
        <v>1156</v>
      </c>
      <c r="L285" s="23" t="s">
        <v>266</v>
      </c>
    </row>
    <row r="286" spans="1:12" ht="71.25">
      <c r="A286" s="22">
        <v>284</v>
      </c>
      <c r="B286" s="102"/>
      <c r="C286" s="95"/>
      <c r="D286" s="22" t="s">
        <v>96</v>
      </c>
      <c r="E286" s="45" t="s">
        <v>41</v>
      </c>
      <c r="F286" s="23" t="s">
        <v>554</v>
      </c>
      <c r="G286" s="23" t="s">
        <v>272</v>
      </c>
      <c r="H286" s="14" t="s">
        <v>273</v>
      </c>
      <c r="I286" s="23" t="s">
        <v>274</v>
      </c>
      <c r="J286" s="23" t="s">
        <v>102</v>
      </c>
      <c r="K286" s="23" t="s">
        <v>104</v>
      </c>
      <c r="L286" s="23" t="s">
        <v>101</v>
      </c>
    </row>
    <row r="287" spans="1:12" ht="128.25">
      <c r="A287" s="18">
        <v>285</v>
      </c>
      <c r="B287" s="102"/>
      <c r="C287" s="95"/>
      <c r="D287" s="22" t="s">
        <v>97</v>
      </c>
      <c r="E287" s="45" t="s">
        <v>41</v>
      </c>
      <c r="F287" s="23" t="s">
        <v>555</v>
      </c>
      <c r="G287" s="14" t="s">
        <v>700</v>
      </c>
      <c r="H287" s="14" t="s">
        <v>701</v>
      </c>
      <c r="I287" s="14" t="s">
        <v>701</v>
      </c>
      <c r="J287" s="14" t="s">
        <v>701</v>
      </c>
      <c r="K287" s="14" t="s">
        <v>701</v>
      </c>
      <c r="L287" s="23" t="s">
        <v>101</v>
      </c>
    </row>
    <row r="288" spans="1:12" ht="128.25">
      <c r="A288" s="22">
        <v>286</v>
      </c>
      <c r="B288" s="102"/>
      <c r="C288" s="95"/>
      <c r="D288" s="22" t="s">
        <v>98</v>
      </c>
      <c r="E288" s="45" t="s">
        <v>41</v>
      </c>
      <c r="F288" s="23" t="s">
        <v>556</v>
      </c>
      <c r="G288" s="14" t="s">
        <v>700</v>
      </c>
      <c r="H288" s="14" t="s">
        <v>701</v>
      </c>
      <c r="I288" s="14" t="s">
        <v>701</v>
      </c>
      <c r="J288" s="14" t="s">
        <v>701</v>
      </c>
      <c r="K288" s="14" t="s">
        <v>701</v>
      </c>
      <c r="L288" s="23" t="s">
        <v>101</v>
      </c>
    </row>
    <row r="289" spans="1:12" ht="128.25">
      <c r="A289" s="18">
        <v>287</v>
      </c>
      <c r="B289" s="102"/>
      <c r="C289" s="95"/>
      <c r="D289" s="22" t="s">
        <v>99</v>
      </c>
      <c r="E289" s="45" t="s">
        <v>41</v>
      </c>
      <c r="F289" s="23" t="s">
        <v>557</v>
      </c>
      <c r="G289" s="14" t="s">
        <v>700</v>
      </c>
      <c r="H289" s="14" t="s">
        <v>701</v>
      </c>
      <c r="I289" s="14" t="s">
        <v>701</v>
      </c>
      <c r="J289" s="14" t="s">
        <v>701</v>
      </c>
      <c r="K289" s="14" t="s">
        <v>701</v>
      </c>
      <c r="L289" s="23" t="s">
        <v>101</v>
      </c>
    </row>
    <row r="290" spans="1:12" ht="409.5">
      <c r="A290" s="22">
        <v>288</v>
      </c>
      <c r="B290" s="102"/>
      <c r="C290" s="95" t="s">
        <v>563</v>
      </c>
      <c r="D290" s="22" t="s">
        <v>89</v>
      </c>
      <c r="E290" s="46" t="s">
        <v>41</v>
      </c>
      <c r="F290" s="23" t="s">
        <v>564</v>
      </c>
      <c r="G290" s="23" t="s">
        <v>565</v>
      </c>
      <c r="H290" s="14" t="s">
        <v>377</v>
      </c>
      <c r="I290" s="14" t="s">
        <v>155</v>
      </c>
      <c r="J290" s="14" t="s">
        <v>150</v>
      </c>
      <c r="K290" s="23" t="s">
        <v>1158</v>
      </c>
      <c r="L290" s="23" t="s">
        <v>266</v>
      </c>
    </row>
    <row r="291" spans="1:12" ht="409.5">
      <c r="A291" s="18">
        <v>289</v>
      </c>
      <c r="B291" s="102"/>
      <c r="C291" s="95"/>
      <c r="D291" s="22" t="s">
        <v>90</v>
      </c>
      <c r="E291" s="46" t="s">
        <v>41</v>
      </c>
      <c r="F291" s="23" t="s">
        <v>566</v>
      </c>
      <c r="G291" s="23" t="s">
        <v>567</v>
      </c>
      <c r="H291" s="14" t="s">
        <v>377</v>
      </c>
      <c r="I291" s="14" t="s">
        <v>155</v>
      </c>
      <c r="J291" s="14" t="s">
        <v>150</v>
      </c>
      <c r="K291" s="23" t="s">
        <v>1158</v>
      </c>
      <c r="L291" s="23" t="s">
        <v>266</v>
      </c>
    </row>
    <row r="292" spans="1:12" ht="409.5">
      <c r="A292" s="22">
        <v>290</v>
      </c>
      <c r="B292" s="102"/>
      <c r="C292" s="95"/>
      <c r="D292" s="22" t="s">
        <v>91</v>
      </c>
      <c r="E292" s="46" t="s">
        <v>41</v>
      </c>
      <c r="F292" s="23" t="s">
        <v>568</v>
      </c>
      <c r="G292" s="23" t="s">
        <v>567</v>
      </c>
      <c r="H292" s="14" t="s">
        <v>377</v>
      </c>
      <c r="I292" s="14" t="s">
        <v>155</v>
      </c>
      <c r="J292" s="14" t="s">
        <v>150</v>
      </c>
      <c r="K292" s="23" t="s">
        <v>1158</v>
      </c>
      <c r="L292" s="23" t="s">
        <v>266</v>
      </c>
    </row>
    <row r="293" spans="1:12" ht="409.5">
      <c r="A293" s="18">
        <v>291</v>
      </c>
      <c r="B293" s="102"/>
      <c r="C293" s="95"/>
      <c r="D293" s="22" t="s">
        <v>92</v>
      </c>
      <c r="E293" s="45" t="s">
        <v>545</v>
      </c>
      <c r="F293" s="23" t="s">
        <v>569</v>
      </c>
      <c r="G293" s="23" t="s">
        <v>570</v>
      </c>
      <c r="H293" s="14" t="s">
        <v>377</v>
      </c>
      <c r="I293" s="14" t="s">
        <v>155</v>
      </c>
      <c r="J293" s="14" t="s">
        <v>150</v>
      </c>
      <c r="K293" s="23" t="s">
        <v>1158</v>
      </c>
      <c r="L293" s="23" t="s">
        <v>266</v>
      </c>
    </row>
    <row r="294" spans="1:12" ht="409.5">
      <c r="A294" s="22">
        <v>292</v>
      </c>
      <c r="B294" s="102"/>
      <c r="C294" s="95"/>
      <c r="D294" s="92" t="s">
        <v>93</v>
      </c>
      <c r="E294" s="45" t="s">
        <v>41</v>
      </c>
      <c r="F294" s="23" t="s">
        <v>571</v>
      </c>
      <c r="G294" s="23" t="s">
        <v>572</v>
      </c>
      <c r="H294" s="14" t="s">
        <v>377</v>
      </c>
      <c r="I294" s="14" t="s">
        <v>155</v>
      </c>
      <c r="J294" s="14" t="s">
        <v>150</v>
      </c>
      <c r="K294" s="23" t="s">
        <v>1158</v>
      </c>
      <c r="L294" s="23" t="s">
        <v>266</v>
      </c>
    </row>
    <row r="295" spans="1:12" ht="409.5">
      <c r="A295" s="18">
        <v>293</v>
      </c>
      <c r="B295" s="102"/>
      <c r="C295" s="95"/>
      <c r="D295" s="94"/>
      <c r="E295" s="45" t="s">
        <v>41</v>
      </c>
      <c r="F295" s="23" t="s">
        <v>573</v>
      </c>
      <c r="G295" s="23" t="s">
        <v>574</v>
      </c>
      <c r="H295" s="14" t="s">
        <v>377</v>
      </c>
      <c r="I295" s="14" t="s">
        <v>155</v>
      </c>
      <c r="J295" s="14" t="s">
        <v>150</v>
      </c>
      <c r="K295" s="23" t="s">
        <v>1158</v>
      </c>
      <c r="L295" s="23" t="s">
        <v>266</v>
      </c>
    </row>
    <row r="296" spans="1:12" ht="409.5">
      <c r="A296" s="22">
        <v>294</v>
      </c>
      <c r="B296" s="102"/>
      <c r="C296" s="95"/>
      <c r="D296" s="92" t="s">
        <v>94</v>
      </c>
      <c r="E296" s="45" t="s">
        <v>41</v>
      </c>
      <c r="F296" s="23" t="s">
        <v>575</v>
      </c>
      <c r="G296" s="23" t="s">
        <v>576</v>
      </c>
      <c r="H296" s="14" t="s">
        <v>377</v>
      </c>
      <c r="I296" s="14" t="s">
        <v>155</v>
      </c>
      <c r="J296" s="14" t="s">
        <v>150</v>
      </c>
      <c r="K296" s="23" t="s">
        <v>1158</v>
      </c>
      <c r="L296" s="23" t="s">
        <v>266</v>
      </c>
    </row>
    <row r="297" spans="1:12" ht="128.25">
      <c r="A297" s="18">
        <v>295</v>
      </c>
      <c r="B297" s="102"/>
      <c r="C297" s="95"/>
      <c r="D297" s="94"/>
      <c r="E297" s="45" t="s">
        <v>41</v>
      </c>
      <c r="F297" s="23" t="s">
        <v>577</v>
      </c>
      <c r="G297" s="23" t="s">
        <v>578</v>
      </c>
      <c r="H297" s="14" t="s">
        <v>377</v>
      </c>
      <c r="I297" s="23" t="s">
        <v>274</v>
      </c>
      <c r="J297" s="23" t="s">
        <v>102</v>
      </c>
      <c r="K297" s="23" t="s">
        <v>104</v>
      </c>
      <c r="L297" s="23" t="s">
        <v>101</v>
      </c>
    </row>
    <row r="298" spans="1:12" ht="409.5">
      <c r="A298" s="22">
        <v>296</v>
      </c>
      <c r="B298" s="102"/>
      <c r="C298" s="95"/>
      <c r="D298" s="92" t="s">
        <v>95</v>
      </c>
      <c r="E298" s="45" t="s">
        <v>41</v>
      </c>
      <c r="F298" s="23" t="s">
        <v>579</v>
      </c>
      <c r="G298" s="23" t="s">
        <v>562</v>
      </c>
      <c r="H298" s="14" t="s">
        <v>377</v>
      </c>
      <c r="I298" s="14" t="s">
        <v>155</v>
      </c>
      <c r="J298" s="14" t="s">
        <v>150</v>
      </c>
      <c r="K298" s="23" t="s">
        <v>1158</v>
      </c>
      <c r="L298" s="23" t="s">
        <v>266</v>
      </c>
    </row>
    <row r="299" spans="1:12" ht="409.5">
      <c r="A299" s="18">
        <v>297</v>
      </c>
      <c r="B299" s="102"/>
      <c r="C299" s="95"/>
      <c r="D299" s="94"/>
      <c r="E299" s="45" t="s">
        <v>41</v>
      </c>
      <c r="F299" s="23" t="s">
        <v>580</v>
      </c>
      <c r="G299" s="23" t="s">
        <v>576</v>
      </c>
      <c r="H299" s="14" t="s">
        <v>377</v>
      </c>
      <c r="I299" s="14" t="s">
        <v>155</v>
      </c>
      <c r="J299" s="14" t="s">
        <v>150</v>
      </c>
      <c r="K299" s="23" t="s">
        <v>1158</v>
      </c>
      <c r="L299" s="23" t="s">
        <v>266</v>
      </c>
    </row>
    <row r="300" spans="1:12" ht="71.25">
      <c r="A300" s="22">
        <v>298</v>
      </c>
      <c r="B300" s="102"/>
      <c r="C300" s="95"/>
      <c r="D300" s="22" t="s">
        <v>96</v>
      </c>
      <c r="E300" s="45" t="s">
        <v>41</v>
      </c>
      <c r="F300" s="23" t="s">
        <v>581</v>
      </c>
      <c r="G300" s="23" t="s">
        <v>272</v>
      </c>
      <c r="H300" s="14" t="s">
        <v>273</v>
      </c>
      <c r="I300" s="23" t="s">
        <v>274</v>
      </c>
      <c r="J300" s="23" t="s">
        <v>102</v>
      </c>
      <c r="K300" s="23" t="s">
        <v>104</v>
      </c>
      <c r="L300" s="23" t="s">
        <v>101</v>
      </c>
    </row>
    <row r="301" spans="1:12" ht="128.25">
      <c r="A301" s="18">
        <v>299</v>
      </c>
      <c r="B301" s="102"/>
      <c r="C301" s="95"/>
      <c r="D301" s="22" t="s">
        <v>97</v>
      </c>
      <c r="E301" s="45" t="s">
        <v>41</v>
      </c>
      <c r="F301" s="23" t="s">
        <v>582</v>
      </c>
      <c r="G301" s="14" t="s">
        <v>702</v>
      </c>
      <c r="H301" s="14" t="s">
        <v>701</v>
      </c>
      <c r="I301" s="14" t="s">
        <v>701</v>
      </c>
      <c r="J301" s="14" t="s">
        <v>701</v>
      </c>
      <c r="K301" s="14" t="s">
        <v>701</v>
      </c>
      <c r="L301" s="23" t="s">
        <v>101</v>
      </c>
    </row>
    <row r="302" spans="1:12" ht="128.25">
      <c r="A302" s="22">
        <v>300</v>
      </c>
      <c r="B302" s="102"/>
      <c r="C302" s="95"/>
      <c r="D302" s="22" t="s">
        <v>98</v>
      </c>
      <c r="E302" s="45" t="s">
        <v>41</v>
      </c>
      <c r="F302" s="23" t="s">
        <v>583</v>
      </c>
      <c r="G302" s="14" t="s">
        <v>702</v>
      </c>
      <c r="H302" s="14" t="s">
        <v>701</v>
      </c>
      <c r="I302" s="14" t="s">
        <v>701</v>
      </c>
      <c r="J302" s="14" t="s">
        <v>701</v>
      </c>
      <c r="K302" s="14" t="s">
        <v>701</v>
      </c>
      <c r="L302" s="23" t="s">
        <v>101</v>
      </c>
    </row>
    <row r="303" spans="1:12" ht="128.25">
      <c r="A303" s="18">
        <v>301</v>
      </c>
      <c r="B303" s="102"/>
      <c r="C303" s="95"/>
      <c r="D303" s="22" t="s">
        <v>99</v>
      </c>
      <c r="E303" s="45" t="s">
        <v>41</v>
      </c>
      <c r="F303" s="23" t="s">
        <v>584</v>
      </c>
      <c r="G303" s="14" t="s">
        <v>702</v>
      </c>
      <c r="H303" s="14" t="s">
        <v>701</v>
      </c>
      <c r="I303" s="14" t="s">
        <v>701</v>
      </c>
      <c r="J303" s="14" t="s">
        <v>701</v>
      </c>
      <c r="K303" s="14" t="s">
        <v>701</v>
      </c>
      <c r="L303" s="23" t="s">
        <v>101</v>
      </c>
    </row>
    <row r="304" spans="1:12" s="47" customFormat="1" ht="313.5">
      <c r="A304" s="22">
        <v>302</v>
      </c>
      <c r="B304" s="101" t="s">
        <v>151</v>
      </c>
      <c r="C304" s="95" t="s">
        <v>145</v>
      </c>
      <c r="D304" s="22" t="s">
        <v>89</v>
      </c>
      <c r="E304" s="45" t="s">
        <v>41</v>
      </c>
      <c r="F304" s="23" t="s">
        <v>585</v>
      </c>
      <c r="G304" s="23" t="s">
        <v>661</v>
      </c>
      <c r="H304" s="14" t="s">
        <v>377</v>
      </c>
      <c r="I304" s="14" t="s">
        <v>155</v>
      </c>
      <c r="J304" s="14" t="s">
        <v>150</v>
      </c>
      <c r="K304" s="23" t="s">
        <v>664</v>
      </c>
      <c r="L304" s="23" t="s">
        <v>101</v>
      </c>
    </row>
    <row r="305" spans="1:12" s="47" customFormat="1" ht="313.5">
      <c r="A305" s="22">
        <v>303</v>
      </c>
      <c r="B305" s="101"/>
      <c r="C305" s="95"/>
      <c r="D305" s="92" t="s">
        <v>90</v>
      </c>
      <c r="E305" s="45" t="s">
        <v>41</v>
      </c>
      <c r="F305" s="23" t="s">
        <v>586</v>
      </c>
      <c r="G305" s="23" t="s">
        <v>661</v>
      </c>
      <c r="H305" s="14" t="s">
        <v>377</v>
      </c>
      <c r="I305" s="14" t="s">
        <v>155</v>
      </c>
      <c r="J305" s="14" t="s">
        <v>150</v>
      </c>
      <c r="K305" s="23" t="s">
        <v>664</v>
      </c>
      <c r="L305" s="23" t="s">
        <v>101</v>
      </c>
    </row>
    <row r="306" spans="1:12" s="47" customFormat="1" ht="313.5">
      <c r="A306" s="22">
        <v>304</v>
      </c>
      <c r="B306" s="101"/>
      <c r="C306" s="95"/>
      <c r="D306" s="94"/>
      <c r="E306" s="45" t="s">
        <v>41</v>
      </c>
      <c r="F306" s="23" t="s">
        <v>587</v>
      </c>
      <c r="G306" s="23" t="s">
        <v>661</v>
      </c>
      <c r="H306" s="14" t="s">
        <v>377</v>
      </c>
      <c r="I306" s="14" t="s">
        <v>155</v>
      </c>
      <c r="J306" s="14" t="s">
        <v>150</v>
      </c>
      <c r="K306" s="23" t="s">
        <v>664</v>
      </c>
      <c r="L306" s="23" t="s">
        <v>101</v>
      </c>
    </row>
    <row r="307" spans="1:12" s="47" customFormat="1" ht="128.25">
      <c r="A307" s="22">
        <v>305</v>
      </c>
      <c r="B307" s="101"/>
      <c r="C307" s="95"/>
      <c r="D307" s="92" t="s">
        <v>91</v>
      </c>
      <c r="E307" s="45" t="s">
        <v>41</v>
      </c>
      <c r="F307" s="23" t="s">
        <v>588</v>
      </c>
      <c r="G307" s="23" t="s">
        <v>662</v>
      </c>
      <c r="H307" s="14" t="s">
        <v>377</v>
      </c>
      <c r="I307" s="23" t="s">
        <v>663</v>
      </c>
      <c r="J307" s="23" t="s">
        <v>102</v>
      </c>
      <c r="K307" s="23" t="s">
        <v>104</v>
      </c>
      <c r="L307" s="23" t="s">
        <v>101</v>
      </c>
    </row>
    <row r="308" spans="1:12" s="47" customFormat="1" ht="128.25">
      <c r="A308" s="22">
        <v>306</v>
      </c>
      <c r="B308" s="101"/>
      <c r="C308" s="95"/>
      <c r="D308" s="94"/>
      <c r="E308" s="45" t="s">
        <v>41</v>
      </c>
      <c r="F308" s="23" t="s">
        <v>589</v>
      </c>
      <c r="G308" s="23" t="s">
        <v>662</v>
      </c>
      <c r="H308" s="14" t="s">
        <v>377</v>
      </c>
      <c r="I308" s="23" t="s">
        <v>663</v>
      </c>
      <c r="J308" s="23" t="s">
        <v>102</v>
      </c>
      <c r="K308" s="23" t="s">
        <v>104</v>
      </c>
      <c r="L308" s="23" t="s">
        <v>101</v>
      </c>
    </row>
    <row r="309" spans="1:12" s="47" customFormat="1" ht="313.5">
      <c r="A309" s="22">
        <v>307</v>
      </c>
      <c r="B309" s="101"/>
      <c r="C309" s="95"/>
      <c r="D309" s="92" t="s">
        <v>92</v>
      </c>
      <c r="E309" s="45" t="s">
        <v>538</v>
      </c>
      <c r="F309" s="23" t="s">
        <v>590</v>
      </c>
      <c r="G309" s="23" t="s">
        <v>661</v>
      </c>
      <c r="H309" s="14" t="s">
        <v>377</v>
      </c>
      <c r="I309" s="14" t="s">
        <v>155</v>
      </c>
      <c r="J309" s="14" t="s">
        <v>150</v>
      </c>
      <c r="K309" s="23" t="s">
        <v>664</v>
      </c>
      <c r="L309" s="23" t="s">
        <v>101</v>
      </c>
    </row>
    <row r="310" spans="1:12" s="47" customFormat="1" ht="313.5">
      <c r="A310" s="22">
        <v>308</v>
      </c>
      <c r="B310" s="101"/>
      <c r="C310" s="95"/>
      <c r="D310" s="94"/>
      <c r="E310" s="45" t="s">
        <v>539</v>
      </c>
      <c r="F310" s="23" t="s">
        <v>591</v>
      </c>
      <c r="G310" s="23" t="s">
        <v>661</v>
      </c>
      <c r="H310" s="14" t="s">
        <v>377</v>
      </c>
      <c r="I310" s="14" t="s">
        <v>155</v>
      </c>
      <c r="J310" s="14" t="s">
        <v>150</v>
      </c>
      <c r="K310" s="23" t="s">
        <v>664</v>
      </c>
      <c r="L310" s="23" t="s">
        <v>101</v>
      </c>
    </row>
    <row r="311" spans="1:12" s="47" customFormat="1" ht="313.5">
      <c r="A311" s="22">
        <v>309</v>
      </c>
      <c r="B311" s="101"/>
      <c r="C311" s="95"/>
      <c r="D311" s="92" t="s">
        <v>93</v>
      </c>
      <c r="E311" s="45" t="s">
        <v>41</v>
      </c>
      <c r="F311" s="23" t="s">
        <v>592</v>
      </c>
      <c r="G311" s="23" t="s">
        <v>661</v>
      </c>
      <c r="H311" s="14" t="s">
        <v>377</v>
      </c>
      <c r="I311" s="14" t="s">
        <v>155</v>
      </c>
      <c r="J311" s="14" t="s">
        <v>150</v>
      </c>
      <c r="K311" s="23" t="s">
        <v>664</v>
      </c>
      <c r="L311" s="23" t="s">
        <v>101</v>
      </c>
    </row>
    <row r="312" spans="1:12" s="47" customFormat="1" ht="313.5">
      <c r="A312" s="22">
        <v>310</v>
      </c>
      <c r="B312" s="101"/>
      <c r="C312" s="95"/>
      <c r="D312" s="94"/>
      <c r="E312" s="45" t="s">
        <v>41</v>
      </c>
      <c r="F312" s="23" t="s">
        <v>593</v>
      </c>
      <c r="G312" s="23" t="s">
        <v>661</v>
      </c>
      <c r="H312" s="14" t="s">
        <v>377</v>
      </c>
      <c r="I312" s="14" t="s">
        <v>155</v>
      </c>
      <c r="J312" s="14" t="s">
        <v>150</v>
      </c>
      <c r="K312" s="23" t="s">
        <v>664</v>
      </c>
      <c r="L312" s="23" t="s">
        <v>101</v>
      </c>
    </row>
    <row r="313" spans="1:12" s="47" customFormat="1" ht="313.5">
      <c r="A313" s="22">
        <v>311</v>
      </c>
      <c r="B313" s="101"/>
      <c r="C313" s="95"/>
      <c r="D313" s="92" t="s">
        <v>94</v>
      </c>
      <c r="E313" s="45" t="s">
        <v>41</v>
      </c>
      <c r="F313" s="23" t="s">
        <v>594</v>
      </c>
      <c r="G313" s="23" t="s">
        <v>661</v>
      </c>
      <c r="H313" s="14" t="s">
        <v>377</v>
      </c>
      <c r="I313" s="14" t="s">
        <v>155</v>
      </c>
      <c r="J313" s="14" t="s">
        <v>150</v>
      </c>
      <c r="K313" s="23" t="s">
        <v>664</v>
      </c>
      <c r="L313" s="23" t="s">
        <v>101</v>
      </c>
    </row>
    <row r="314" spans="1:12" s="47" customFormat="1" ht="313.5">
      <c r="A314" s="22">
        <v>312</v>
      </c>
      <c r="B314" s="101"/>
      <c r="C314" s="95"/>
      <c r="D314" s="94"/>
      <c r="E314" s="45" t="s">
        <v>41</v>
      </c>
      <c r="F314" s="23" t="s">
        <v>628</v>
      </c>
      <c r="G314" s="23" t="s">
        <v>661</v>
      </c>
      <c r="H314" s="14" t="s">
        <v>377</v>
      </c>
      <c r="I314" s="14" t="s">
        <v>155</v>
      </c>
      <c r="J314" s="14" t="s">
        <v>150</v>
      </c>
      <c r="K314" s="23" t="s">
        <v>664</v>
      </c>
      <c r="L314" s="23" t="s">
        <v>101</v>
      </c>
    </row>
    <row r="315" spans="1:12" s="47" customFormat="1" ht="313.5">
      <c r="A315" s="22">
        <v>313</v>
      </c>
      <c r="B315" s="101"/>
      <c r="C315" s="95"/>
      <c r="D315" s="22" t="s">
        <v>95</v>
      </c>
      <c r="E315" s="45" t="s">
        <v>41</v>
      </c>
      <c r="F315" s="23" t="s">
        <v>595</v>
      </c>
      <c r="G315" s="23" t="s">
        <v>661</v>
      </c>
      <c r="H315" s="14" t="s">
        <v>377</v>
      </c>
      <c r="I315" s="14" t="s">
        <v>155</v>
      </c>
      <c r="J315" s="14" t="s">
        <v>150</v>
      </c>
      <c r="K315" s="23" t="s">
        <v>664</v>
      </c>
      <c r="L315" s="23" t="s">
        <v>101</v>
      </c>
    </row>
    <row r="316" spans="1:12" s="47" customFormat="1" ht="313.5">
      <c r="A316" s="22">
        <v>314</v>
      </c>
      <c r="B316" s="101"/>
      <c r="C316" s="95"/>
      <c r="D316" s="22" t="s">
        <v>96</v>
      </c>
      <c r="E316" s="45" t="s">
        <v>41</v>
      </c>
      <c r="F316" s="23" t="s">
        <v>596</v>
      </c>
      <c r="G316" s="23" t="s">
        <v>668</v>
      </c>
      <c r="H316" s="14" t="s">
        <v>377</v>
      </c>
      <c r="I316" s="14" t="s">
        <v>155</v>
      </c>
      <c r="J316" s="14" t="s">
        <v>150</v>
      </c>
      <c r="K316" s="23" t="s">
        <v>664</v>
      </c>
      <c r="L316" s="23" t="s">
        <v>101</v>
      </c>
    </row>
    <row r="317" spans="1:12" s="47" customFormat="1" ht="71.25">
      <c r="A317" s="22">
        <v>315</v>
      </c>
      <c r="B317" s="101"/>
      <c r="C317" s="95"/>
      <c r="D317" s="22" t="s">
        <v>97</v>
      </c>
      <c r="E317" s="45" t="s">
        <v>41</v>
      </c>
      <c r="F317" s="23" t="s">
        <v>597</v>
      </c>
      <c r="G317" s="23" t="s">
        <v>272</v>
      </c>
      <c r="H317" s="14" t="s">
        <v>273</v>
      </c>
      <c r="I317" s="23" t="s">
        <v>274</v>
      </c>
      <c r="J317" s="23" t="s">
        <v>102</v>
      </c>
      <c r="K317" s="23" t="s">
        <v>104</v>
      </c>
      <c r="L317" s="23" t="s">
        <v>101</v>
      </c>
    </row>
    <row r="318" spans="1:12" s="47" customFormat="1" ht="313.5">
      <c r="A318" s="22">
        <v>316</v>
      </c>
      <c r="B318" s="101"/>
      <c r="C318" s="95"/>
      <c r="D318" s="22" t="s">
        <v>98</v>
      </c>
      <c r="E318" s="45" t="s">
        <v>41</v>
      </c>
      <c r="F318" s="23" t="s">
        <v>598</v>
      </c>
      <c r="G318" s="23" t="s">
        <v>668</v>
      </c>
      <c r="H318" s="14" t="s">
        <v>377</v>
      </c>
      <c r="I318" s="14" t="s">
        <v>155</v>
      </c>
      <c r="J318" s="14" t="s">
        <v>150</v>
      </c>
      <c r="K318" s="23" t="s">
        <v>664</v>
      </c>
      <c r="L318" s="23" t="s">
        <v>101</v>
      </c>
    </row>
    <row r="319" spans="1:12" s="47" customFormat="1" ht="313.5">
      <c r="A319" s="22">
        <v>317</v>
      </c>
      <c r="B319" s="101"/>
      <c r="C319" s="95"/>
      <c r="D319" s="22" t="s">
        <v>99</v>
      </c>
      <c r="E319" s="45" t="s">
        <v>41</v>
      </c>
      <c r="F319" s="23" t="s">
        <v>599</v>
      </c>
      <c r="G319" s="23" t="s">
        <v>661</v>
      </c>
      <c r="H319" s="14" t="s">
        <v>377</v>
      </c>
      <c r="I319" s="14" t="s">
        <v>155</v>
      </c>
      <c r="J319" s="14" t="s">
        <v>150</v>
      </c>
      <c r="K319" s="23" t="s">
        <v>664</v>
      </c>
      <c r="L319" s="23" t="s">
        <v>101</v>
      </c>
    </row>
    <row r="320" spans="1:12" s="47" customFormat="1" ht="285">
      <c r="A320" s="22">
        <v>318</v>
      </c>
      <c r="B320" s="101"/>
      <c r="C320" s="95" t="s">
        <v>146</v>
      </c>
      <c r="D320" s="22" t="s">
        <v>89</v>
      </c>
      <c r="E320" s="45" t="s">
        <v>41</v>
      </c>
      <c r="F320" s="23" t="s">
        <v>600</v>
      </c>
      <c r="G320" s="23" t="s">
        <v>661</v>
      </c>
      <c r="H320" s="14" t="s">
        <v>377</v>
      </c>
      <c r="I320" s="14" t="s">
        <v>155</v>
      </c>
      <c r="J320" s="14" t="s">
        <v>150</v>
      </c>
      <c r="K320" s="23" t="s">
        <v>665</v>
      </c>
      <c r="L320" s="23" t="s">
        <v>101</v>
      </c>
    </row>
    <row r="321" spans="1:12" s="47" customFormat="1" ht="285">
      <c r="A321" s="22">
        <v>319</v>
      </c>
      <c r="B321" s="101"/>
      <c r="C321" s="95"/>
      <c r="D321" s="92" t="s">
        <v>90</v>
      </c>
      <c r="E321" s="45" t="s">
        <v>41</v>
      </c>
      <c r="F321" s="23" t="s">
        <v>601</v>
      </c>
      <c r="G321" s="23" t="s">
        <v>661</v>
      </c>
      <c r="H321" s="14" t="s">
        <v>377</v>
      </c>
      <c r="I321" s="14" t="s">
        <v>155</v>
      </c>
      <c r="J321" s="14" t="s">
        <v>150</v>
      </c>
      <c r="K321" s="23" t="s">
        <v>665</v>
      </c>
      <c r="L321" s="23" t="s">
        <v>101</v>
      </c>
    </row>
    <row r="322" spans="1:12" s="47" customFormat="1" ht="285">
      <c r="A322" s="22">
        <v>320</v>
      </c>
      <c r="B322" s="101"/>
      <c r="C322" s="95"/>
      <c r="D322" s="94"/>
      <c r="E322" s="45" t="s">
        <v>41</v>
      </c>
      <c r="F322" s="23" t="s">
        <v>602</v>
      </c>
      <c r="G322" s="23" t="s">
        <v>661</v>
      </c>
      <c r="H322" s="14" t="s">
        <v>377</v>
      </c>
      <c r="I322" s="14" t="s">
        <v>155</v>
      </c>
      <c r="J322" s="14" t="s">
        <v>150</v>
      </c>
      <c r="K322" s="23" t="s">
        <v>665</v>
      </c>
      <c r="L322" s="23" t="s">
        <v>101</v>
      </c>
    </row>
    <row r="323" spans="1:12" s="47" customFormat="1" ht="128.25">
      <c r="A323" s="22">
        <v>321</v>
      </c>
      <c r="B323" s="101"/>
      <c r="C323" s="95"/>
      <c r="D323" s="92" t="s">
        <v>91</v>
      </c>
      <c r="E323" s="45" t="s">
        <v>41</v>
      </c>
      <c r="F323" s="23" t="s">
        <v>603</v>
      </c>
      <c r="G323" s="23" t="s">
        <v>666</v>
      </c>
      <c r="H323" s="14" t="s">
        <v>377</v>
      </c>
      <c r="I323" s="23" t="s">
        <v>663</v>
      </c>
      <c r="J323" s="23" t="s">
        <v>102</v>
      </c>
      <c r="K323" s="23" t="s">
        <v>104</v>
      </c>
      <c r="L323" s="23" t="s">
        <v>101</v>
      </c>
    </row>
    <row r="324" spans="1:12" s="47" customFormat="1" ht="128.25">
      <c r="A324" s="22">
        <v>322</v>
      </c>
      <c r="B324" s="101"/>
      <c r="C324" s="95"/>
      <c r="D324" s="94"/>
      <c r="E324" s="45" t="s">
        <v>41</v>
      </c>
      <c r="F324" s="23" t="s">
        <v>604</v>
      </c>
      <c r="G324" s="23" t="s">
        <v>666</v>
      </c>
      <c r="H324" s="14" t="s">
        <v>377</v>
      </c>
      <c r="I324" s="23" t="s">
        <v>663</v>
      </c>
      <c r="J324" s="23" t="s">
        <v>102</v>
      </c>
      <c r="K324" s="23" t="s">
        <v>104</v>
      </c>
      <c r="L324" s="23" t="s">
        <v>101</v>
      </c>
    </row>
    <row r="325" spans="1:12" s="47" customFormat="1" ht="285">
      <c r="A325" s="22">
        <v>323</v>
      </c>
      <c r="B325" s="101"/>
      <c r="C325" s="95"/>
      <c r="D325" s="92" t="s">
        <v>92</v>
      </c>
      <c r="E325" s="45" t="s">
        <v>538</v>
      </c>
      <c r="F325" s="23" t="s">
        <v>605</v>
      </c>
      <c r="G325" s="23" t="s">
        <v>661</v>
      </c>
      <c r="H325" s="14" t="s">
        <v>377</v>
      </c>
      <c r="I325" s="14" t="s">
        <v>155</v>
      </c>
      <c r="J325" s="14" t="s">
        <v>150</v>
      </c>
      <c r="K325" s="23" t="s">
        <v>665</v>
      </c>
      <c r="L325" s="23" t="s">
        <v>101</v>
      </c>
    </row>
    <row r="326" spans="1:12" s="47" customFormat="1" ht="285">
      <c r="A326" s="22">
        <v>324</v>
      </c>
      <c r="B326" s="101"/>
      <c r="C326" s="95"/>
      <c r="D326" s="94"/>
      <c r="E326" s="45" t="s">
        <v>539</v>
      </c>
      <c r="F326" s="23" t="s">
        <v>606</v>
      </c>
      <c r="G326" s="23" t="s">
        <v>661</v>
      </c>
      <c r="H326" s="14" t="s">
        <v>377</v>
      </c>
      <c r="I326" s="14" t="s">
        <v>155</v>
      </c>
      <c r="J326" s="14" t="s">
        <v>150</v>
      </c>
      <c r="K326" s="23" t="s">
        <v>665</v>
      </c>
      <c r="L326" s="23" t="s">
        <v>101</v>
      </c>
    </row>
    <row r="327" spans="1:12" s="47" customFormat="1" ht="285">
      <c r="A327" s="22">
        <v>325</v>
      </c>
      <c r="B327" s="101"/>
      <c r="C327" s="95"/>
      <c r="D327" s="92" t="s">
        <v>93</v>
      </c>
      <c r="E327" s="45" t="s">
        <v>41</v>
      </c>
      <c r="F327" s="23" t="s">
        <v>607</v>
      </c>
      <c r="G327" s="23" t="s">
        <v>661</v>
      </c>
      <c r="H327" s="14" t="s">
        <v>377</v>
      </c>
      <c r="I327" s="14" t="s">
        <v>155</v>
      </c>
      <c r="J327" s="14" t="s">
        <v>150</v>
      </c>
      <c r="K327" s="23" t="s">
        <v>665</v>
      </c>
      <c r="L327" s="23" t="s">
        <v>101</v>
      </c>
    </row>
    <row r="328" spans="1:12" s="47" customFormat="1" ht="285">
      <c r="A328" s="22">
        <v>326</v>
      </c>
      <c r="B328" s="101"/>
      <c r="C328" s="95"/>
      <c r="D328" s="94"/>
      <c r="E328" s="45" t="s">
        <v>41</v>
      </c>
      <c r="F328" s="23" t="s">
        <v>608</v>
      </c>
      <c r="G328" s="23" t="s">
        <v>661</v>
      </c>
      <c r="H328" s="14" t="s">
        <v>377</v>
      </c>
      <c r="I328" s="14" t="s">
        <v>155</v>
      </c>
      <c r="J328" s="14" t="s">
        <v>150</v>
      </c>
      <c r="K328" s="23" t="s">
        <v>665</v>
      </c>
      <c r="L328" s="23" t="s">
        <v>101</v>
      </c>
    </row>
    <row r="329" spans="1:12" s="47" customFormat="1" ht="285">
      <c r="A329" s="22">
        <v>327</v>
      </c>
      <c r="B329" s="101"/>
      <c r="C329" s="95"/>
      <c r="D329" s="92" t="s">
        <v>94</v>
      </c>
      <c r="E329" s="45" t="s">
        <v>41</v>
      </c>
      <c r="F329" s="23" t="s">
        <v>609</v>
      </c>
      <c r="G329" s="23" t="s">
        <v>661</v>
      </c>
      <c r="H329" s="14" t="s">
        <v>377</v>
      </c>
      <c r="I329" s="14" t="s">
        <v>155</v>
      </c>
      <c r="J329" s="14" t="s">
        <v>150</v>
      </c>
      <c r="K329" s="23" t="s">
        <v>665</v>
      </c>
      <c r="L329" s="23" t="s">
        <v>101</v>
      </c>
    </row>
    <row r="330" spans="1:12" s="47" customFormat="1" ht="285">
      <c r="A330" s="22">
        <v>328</v>
      </c>
      <c r="B330" s="101"/>
      <c r="C330" s="95"/>
      <c r="D330" s="94"/>
      <c r="E330" s="45" t="s">
        <v>41</v>
      </c>
      <c r="F330" s="23" t="s">
        <v>615</v>
      </c>
      <c r="G330" s="23" t="s">
        <v>661</v>
      </c>
      <c r="H330" s="14" t="s">
        <v>377</v>
      </c>
      <c r="I330" s="14" t="s">
        <v>155</v>
      </c>
      <c r="J330" s="14" t="s">
        <v>150</v>
      </c>
      <c r="K330" s="23" t="s">
        <v>665</v>
      </c>
      <c r="L330" s="23" t="s">
        <v>101</v>
      </c>
    </row>
    <row r="331" spans="1:12" s="47" customFormat="1" ht="285">
      <c r="A331" s="22">
        <v>329</v>
      </c>
      <c r="B331" s="101"/>
      <c r="C331" s="95"/>
      <c r="D331" s="22" t="s">
        <v>95</v>
      </c>
      <c r="E331" s="45" t="s">
        <v>41</v>
      </c>
      <c r="F331" s="23" t="s">
        <v>610</v>
      </c>
      <c r="G331" s="23" t="s">
        <v>661</v>
      </c>
      <c r="H331" s="14" t="s">
        <v>377</v>
      </c>
      <c r="I331" s="14" t="s">
        <v>155</v>
      </c>
      <c r="J331" s="14" t="s">
        <v>150</v>
      </c>
      <c r="K331" s="23" t="s">
        <v>665</v>
      </c>
      <c r="L331" s="23" t="s">
        <v>101</v>
      </c>
    </row>
    <row r="332" spans="1:12" s="47" customFormat="1" ht="285">
      <c r="A332" s="22">
        <v>330</v>
      </c>
      <c r="B332" s="101"/>
      <c r="C332" s="95"/>
      <c r="D332" s="22" t="s">
        <v>96</v>
      </c>
      <c r="E332" s="45" t="s">
        <v>41</v>
      </c>
      <c r="F332" s="23" t="s">
        <v>611</v>
      </c>
      <c r="G332" s="23" t="s">
        <v>667</v>
      </c>
      <c r="H332" s="14" t="s">
        <v>377</v>
      </c>
      <c r="I332" s="14" t="s">
        <v>155</v>
      </c>
      <c r="J332" s="14" t="s">
        <v>150</v>
      </c>
      <c r="K332" s="23" t="s">
        <v>665</v>
      </c>
      <c r="L332" s="23" t="s">
        <v>101</v>
      </c>
    </row>
    <row r="333" spans="1:12" s="47" customFormat="1" ht="71.25">
      <c r="A333" s="22">
        <v>331</v>
      </c>
      <c r="B333" s="101"/>
      <c r="C333" s="95"/>
      <c r="D333" s="22" t="s">
        <v>97</v>
      </c>
      <c r="E333" s="45" t="s">
        <v>41</v>
      </c>
      <c r="F333" s="23" t="s">
        <v>612</v>
      </c>
      <c r="G333" s="23" t="s">
        <v>272</v>
      </c>
      <c r="H333" s="14" t="s">
        <v>273</v>
      </c>
      <c r="I333" s="23" t="s">
        <v>274</v>
      </c>
      <c r="J333" s="23" t="s">
        <v>102</v>
      </c>
      <c r="K333" s="23" t="s">
        <v>104</v>
      </c>
      <c r="L333" s="23" t="s">
        <v>101</v>
      </c>
    </row>
    <row r="334" spans="1:12" s="47" customFormat="1" ht="285">
      <c r="A334" s="22">
        <v>332</v>
      </c>
      <c r="B334" s="101"/>
      <c r="C334" s="95"/>
      <c r="D334" s="22" t="s">
        <v>98</v>
      </c>
      <c r="E334" s="45" t="s">
        <v>41</v>
      </c>
      <c r="F334" s="23" t="s">
        <v>613</v>
      </c>
      <c r="G334" s="23" t="s">
        <v>667</v>
      </c>
      <c r="H334" s="14" t="s">
        <v>377</v>
      </c>
      <c r="I334" s="14" t="s">
        <v>155</v>
      </c>
      <c r="J334" s="14" t="s">
        <v>150</v>
      </c>
      <c r="K334" s="23" t="s">
        <v>665</v>
      </c>
      <c r="L334" s="23" t="s">
        <v>101</v>
      </c>
    </row>
    <row r="335" spans="1:12" s="47" customFormat="1" ht="285">
      <c r="A335" s="22">
        <v>333</v>
      </c>
      <c r="B335" s="101"/>
      <c r="C335" s="95"/>
      <c r="D335" s="22" t="s">
        <v>99</v>
      </c>
      <c r="E335" s="45" t="s">
        <v>41</v>
      </c>
      <c r="F335" s="23" t="s">
        <v>614</v>
      </c>
      <c r="G335" s="23" t="s">
        <v>661</v>
      </c>
      <c r="H335" s="14" t="s">
        <v>377</v>
      </c>
      <c r="I335" s="14" t="s">
        <v>155</v>
      </c>
      <c r="J335" s="14" t="s">
        <v>150</v>
      </c>
      <c r="K335" s="23" t="s">
        <v>665</v>
      </c>
      <c r="L335" s="23" t="s">
        <v>101</v>
      </c>
    </row>
    <row r="336" spans="1:12" s="47" customFormat="1" ht="285">
      <c r="A336" s="22">
        <v>334</v>
      </c>
      <c r="B336" s="101"/>
      <c r="C336" s="95" t="s">
        <v>147</v>
      </c>
      <c r="D336" s="22" t="s">
        <v>89</v>
      </c>
      <c r="E336" s="45" t="s">
        <v>41</v>
      </c>
      <c r="F336" s="23" t="s">
        <v>629</v>
      </c>
      <c r="G336" s="23" t="s">
        <v>661</v>
      </c>
      <c r="H336" s="14" t="s">
        <v>377</v>
      </c>
      <c r="I336" s="14" t="s">
        <v>155</v>
      </c>
      <c r="J336" s="14" t="s">
        <v>150</v>
      </c>
      <c r="K336" s="23" t="s">
        <v>669</v>
      </c>
      <c r="L336" s="23" t="s">
        <v>101</v>
      </c>
    </row>
    <row r="337" spans="1:12" s="47" customFormat="1" ht="285">
      <c r="A337" s="22">
        <v>335</v>
      </c>
      <c r="B337" s="101"/>
      <c r="C337" s="95"/>
      <c r="D337" s="92" t="s">
        <v>90</v>
      </c>
      <c r="E337" s="45" t="s">
        <v>41</v>
      </c>
      <c r="F337" s="23" t="s">
        <v>630</v>
      </c>
      <c r="G337" s="23" t="s">
        <v>661</v>
      </c>
      <c r="H337" s="14" t="s">
        <v>377</v>
      </c>
      <c r="I337" s="14" t="s">
        <v>155</v>
      </c>
      <c r="J337" s="14" t="s">
        <v>150</v>
      </c>
      <c r="K337" s="23" t="s">
        <v>669</v>
      </c>
      <c r="L337" s="23" t="s">
        <v>101</v>
      </c>
    </row>
    <row r="338" spans="1:12" s="47" customFormat="1" ht="285">
      <c r="A338" s="22">
        <v>336</v>
      </c>
      <c r="B338" s="101"/>
      <c r="C338" s="95"/>
      <c r="D338" s="94"/>
      <c r="E338" s="45" t="s">
        <v>41</v>
      </c>
      <c r="F338" s="23" t="s">
        <v>631</v>
      </c>
      <c r="G338" s="23" t="s">
        <v>661</v>
      </c>
      <c r="H338" s="14" t="s">
        <v>377</v>
      </c>
      <c r="I338" s="14" t="s">
        <v>155</v>
      </c>
      <c r="J338" s="14" t="s">
        <v>150</v>
      </c>
      <c r="K338" s="23" t="s">
        <v>669</v>
      </c>
      <c r="L338" s="23" t="s">
        <v>101</v>
      </c>
    </row>
    <row r="339" spans="1:12" s="47" customFormat="1" ht="128.25">
      <c r="A339" s="22">
        <v>337</v>
      </c>
      <c r="B339" s="101"/>
      <c r="C339" s="95"/>
      <c r="D339" s="92" t="s">
        <v>91</v>
      </c>
      <c r="E339" s="45" t="s">
        <v>41</v>
      </c>
      <c r="F339" s="23" t="s">
        <v>632</v>
      </c>
      <c r="G339" s="23" t="s">
        <v>670</v>
      </c>
      <c r="H339" s="14" t="s">
        <v>377</v>
      </c>
      <c r="I339" s="23" t="s">
        <v>663</v>
      </c>
      <c r="J339" s="23" t="s">
        <v>102</v>
      </c>
      <c r="K339" s="23" t="s">
        <v>104</v>
      </c>
      <c r="L339" s="23" t="s">
        <v>101</v>
      </c>
    </row>
    <row r="340" spans="1:12" s="47" customFormat="1" ht="128.25">
      <c r="A340" s="22">
        <v>338</v>
      </c>
      <c r="B340" s="101"/>
      <c r="C340" s="95"/>
      <c r="D340" s="94"/>
      <c r="E340" s="45" t="s">
        <v>41</v>
      </c>
      <c r="F340" s="23" t="s">
        <v>633</v>
      </c>
      <c r="G340" s="23" t="s">
        <v>670</v>
      </c>
      <c r="H340" s="14" t="s">
        <v>377</v>
      </c>
      <c r="I340" s="23" t="s">
        <v>663</v>
      </c>
      <c r="J340" s="23" t="s">
        <v>102</v>
      </c>
      <c r="K340" s="23" t="s">
        <v>104</v>
      </c>
      <c r="L340" s="23" t="s">
        <v>101</v>
      </c>
    </row>
    <row r="341" spans="1:12" s="47" customFormat="1" ht="285">
      <c r="A341" s="22">
        <v>339</v>
      </c>
      <c r="B341" s="101"/>
      <c r="C341" s="95"/>
      <c r="D341" s="92" t="s">
        <v>92</v>
      </c>
      <c r="E341" s="45" t="s">
        <v>538</v>
      </c>
      <c r="F341" s="23" t="s">
        <v>634</v>
      </c>
      <c r="G341" s="23" t="s">
        <v>661</v>
      </c>
      <c r="H341" s="14" t="s">
        <v>377</v>
      </c>
      <c r="I341" s="14" t="s">
        <v>155</v>
      </c>
      <c r="J341" s="14" t="s">
        <v>150</v>
      </c>
      <c r="K341" s="23" t="s">
        <v>669</v>
      </c>
      <c r="L341" s="23" t="s">
        <v>101</v>
      </c>
    </row>
    <row r="342" spans="1:12" s="47" customFormat="1" ht="285">
      <c r="A342" s="22">
        <v>340</v>
      </c>
      <c r="B342" s="101"/>
      <c r="C342" s="95"/>
      <c r="D342" s="94"/>
      <c r="E342" s="45" t="s">
        <v>539</v>
      </c>
      <c r="F342" s="23" t="s">
        <v>635</v>
      </c>
      <c r="G342" s="23" t="s">
        <v>661</v>
      </c>
      <c r="H342" s="14" t="s">
        <v>377</v>
      </c>
      <c r="I342" s="14" t="s">
        <v>155</v>
      </c>
      <c r="J342" s="14" t="s">
        <v>150</v>
      </c>
      <c r="K342" s="23" t="s">
        <v>669</v>
      </c>
      <c r="L342" s="23" t="s">
        <v>101</v>
      </c>
    </row>
    <row r="343" spans="1:12" s="47" customFormat="1" ht="285">
      <c r="A343" s="22">
        <v>341</v>
      </c>
      <c r="B343" s="101"/>
      <c r="C343" s="95"/>
      <c r="D343" s="92" t="s">
        <v>93</v>
      </c>
      <c r="E343" s="45" t="s">
        <v>41</v>
      </c>
      <c r="F343" s="23" t="s">
        <v>636</v>
      </c>
      <c r="G343" s="23" t="s">
        <v>661</v>
      </c>
      <c r="H343" s="14" t="s">
        <v>377</v>
      </c>
      <c r="I343" s="14" t="s">
        <v>155</v>
      </c>
      <c r="J343" s="14" t="s">
        <v>150</v>
      </c>
      <c r="K343" s="23" t="s">
        <v>669</v>
      </c>
      <c r="L343" s="23" t="s">
        <v>101</v>
      </c>
    </row>
    <row r="344" spans="1:12" s="47" customFormat="1" ht="285">
      <c r="A344" s="22">
        <v>342</v>
      </c>
      <c r="B344" s="101"/>
      <c r="C344" s="95"/>
      <c r="D344" s="94"/>
      <c r="E344" s="45" t="s">
        <v>41</v>
      </c>
      <c r="F344" s="23" t="s">
        <v>637</v>
      </c>
      <c r="G344" s="23" t="s">
        <v>661</v>
      </c>
      <c r="H344" s="14" t="s">
        <v>377</v>
      </c>
      <c r="I344" s="14" t="s">
        <v>155</v>
      </c>
      <c r="J344" s="14" t="s">
        <v>150</v>
      </c>
      <c r="K344" s="23" t="s">
        <v>669</v>
      </c>
      <c r="L344" s="23" t="s">
        <v>101</v>
      </c>
    </row>
    <row r="345" spans="1:12" s="47" customFormat="1" ht="285">
      <c r="A345" s="22">
        <v>343</v>
      </c>
      <c r="B345" s="101"/>
      <c r="C345" s="95"/>
      <c r="D345" s="92" t="s">
        <v>94</v>
      </c>
      <c r="E345" s="45" t="s">
        <v>41</v>
      </c>
      <c r="F345" s="23" t="s">
        <v>638</v>
      </c>
      <c r="G345" s="23" t="s">
        <v>661</v>
      </c>
      <c r="H345" s="14" t="s">
        <v>377</v>
      </c>
      <c r="I345" s="14" t="s">
        <v>155</v>
      </c>
      <c r="J345" s="14" t="s">
        <v>150</v>
      </c>
      <c r="K345" s="23" t="s">
        <v>669</v>
      </c>
      <c r="L345" s="23" t="s">
        <v>101</v>
      </c>
    </row>
    <row r="346" spans="1:12" s="47" customFormat="1" ht="285">
      <c r="A346" s="22">
        <v>344</v>
      </c>
      <c r="B346" s="101"/>
      <c r="C346" s="95"/>
      <c r="D346" s="94"/>
      <c r="E346" s="45" t="s">
        <v>41</v>
      </c>
      <c r="F346" s="23" t="s">
        <v>639</v>
      </c>
      <c r="G346" s="23" t="s">
        <v>661</v>
      </c>
      <c r="H346" s="14" t="s">
        <v>377</v>
      </c>
      <c r="I346" s="14" t="s">
        <v>155</v>
      </c>
      <c r="J346" s="14" t="s">
        <v>150</v>
      </c>
      <c r="K346" s="23" t="s">
        <v>669</v>
      </c>
      <c r="L346" s="23" t="s">
        <v>101</v>
      </c>
    </row>
    <row r="347" spans="1:12" s="47" customFormat="1" ht="285">
      <c r="A347" s="22">
        <v>345</v>
      </c>
      <c r="B347" s="101"/>
      <c r="C347" s="95"/>
      <c r="D347" s="22" t="s">
        <v>95</v>
      </c>
      <c r="E347" s="45" t="s">
        <v>41</v>
      </c>
      <c r="F347" s="23" t="s">
        <v>640</v>
      </c>
      <c r="G347" s="23" t="s">
        <v>661</v>
      </c>
      <c r="H347" s="14" t="s">
        <v>377</v>
      </c>
      <c r="I347" s="14" t="s">
        <v>155</v>
      </c>
      <c r="J347" s="14" t="s">
        <v>150</v>
      </c>
      <c r="K347" s="23" t="s">
        <v>669</v>
      </c>
      <c r="L347" s="23" t="s">
        <v>101</v>
      </c>
    </row>
    <row r="348" spans="1:12" s="47" customFormat="1" ht="285">
      <c r="A348" s="22">
        <v>346</v>
      </c>
      <c r="B348" s="101"/>
      <c r="C348" s="95"/>
      <c r="D348" s="22" t="s">
        <v>96</v>
      </c>
      <c r="E348" s="45" t="s">
        <v>41</v>
      </c>
      <c r="F348" s="23" t="s">
        <v>641</v>
      </c>
      <c r="G348" s="23" t="s">
        <v>671</v>
      </c>
      <c r="H348" s="14" t="s">
        <v>377</v>
      </c>
      <c r="I348" s="14" t="s">
        <v>155</v>
      </c>
      <c r="J348" s="14" t="s">
        <v>150</v>
      </c>
      <c r="K348" s="23" t="s">
        <v>669</v>
      </c>
      <c r="L348" s="23" t="s">
        <v>101</v>
      </c>
    </row>
    <row r="349" spans="1:12" s="47" customFormat="1" ht="71.25">
      <c r="A349" s="22">
        <v>347</v>
      </c>
      <c r="B349" s="101"/>
      <c r="C349" s="95"/>
      <c r="D349" s="22" t="s">
        <v>97</v>
      </c>
      <c r="E349" s="45" t="s">
        <v>41</v>
      </c>
      <c r="F349" s="23" t="s">
        <v>642</v>
      </c>
      <c r="G349" s="23" t="s">
        <v>272</v>
      </c>
      <c r="H349" s="14" t="s">
        <v>273</v>
      </c>
      <c r="I349" s="23" t="s">
        <v>274</v>
      </c>
      <c r="J349" s="23" t="s">
        <v>102</v>
      </c>
      <c r="K349" s="23" t="s">
        <v>104</v>
      </c>
      <c r="L349" s="23" t="s">
        <v>101</v>
      </c>
    </row>
    <row r="350" spans="1:12" s="47" customFormat="1" ht="285">
      <c r="A350" s="22">
        <v>348</v>
      </c>
      <c r="B350" s="101"/>
      <c r="C350" s="95"/>
      <c r="D350" s="22" t="s">
        <v>98</v>
      </c>
      <c r="E350" s="45" t="s">
        <v>41</v>
      </c>
      <c r="F350" s="23" t="s">
        <v>643</v>
      </c>
      <c r="G350" s="23" t="s">
        <v>671</v>
      </c>
      <c r="H350" s="14" t="s">
        <v>377</v>
      </c>
      <c r="I350" s="14" t="s">
        <v>155</v>
      </c>
      <c r="J350" s="14" t="s">
        <v>150</v>
      </c>
      <c r="K350" s="23" t="s">
        <v>669</v>
      </c>
      <c r="L350" s="23" t="s">
        <v>101</v>
      </c>
    </row>
    <row r="351" spans="1:12" s="47" customFormat="1" ht="285">
      <c r="A351" s="22">
        <v>349</v>
      </c>
      <c r="B351" s="101"/>
      <c r="C351" s="95"/>
      <c r="D351" s="22" t="s">
        <v>99</v>
      </c>
      <c r="E351" s="45" t="s">
        <v>41</v>
      </c>
      <c r="F351" s="23" t="s">
        <v>644</v>
      </c>
      <c r="G351" s="23" t="s">
        <v>661</v>
      </c>
      <c r="H351" s="14" t="s">
        <v>377</v>
      </c>
      <c r="I351" s="14" t="s">
        <v>155</v>
      </c>
      <c r="J351" s="14" t="s">
        <v>150</v>
      </c>
      <c r="K351" s="23" t="s">
        <v>669</v>
      </c>
      <c r="L351" s="23" t="s">
        <v>101</v>
      </c>
    </row>
    <row r="352" spans="1:12" s="47" customFormat="1" ht="313.5">
      <c r="A352" s="22">
        <v>350</v>
      </c>
      <c r="B352" s="101"/>
      <c r="C352" s="95" t="s">
        <v>148</v>
      </c>
      <c r="D352" s="22" t="s">
        <v>89</v>
      </c>
      <c r="E352" s="45" t="s">
        <v>41</v>
      </c>
      <c r="F352" s="23" t="s">
        <v>645</v>
      </c>
      <c r="G352" s="23" t="s">
        <v>661</v>
      </c>
      <c r="H352" s="14" t="s">
        <v>377</v>
      </c>
      <c r="I352" s="14" t="s">
        <v>155</v>
      </c>
      <c r="J352" s="14" t="s">
        <v>150</v>
      </c>
      <c r="K352" s="23" t="s">
        <v>672</v>
      </c>
      <c r="L352" s="23" t="s">
        <v>101</v>
      </c>
    </row>
    <row r="353" spans="1:12" s="47" customFormat="1" ht="313.5">
      <c r="A353" s="22">
        <v>351</v>
      </c>
      <c r="B353" s="101"/>
      <c r="C353" s="95"/>
      <c r="D353" s="92" t="s">
        <v>90</v>
      </c>
      <c r="E353" s="45" t="s">
        <v>41</v>
      </c>
      <c r="F353" s="23" t="s">
        <v>646</v>
      </c>
      <c r="G353" s="23" t="s">
        <v>661</v>
      </c>
      <c r="H353" s="14" t="s">
        <v>377</v>
      </c>
      <c r="I353" s="14" t="s">
        <v>155</v>
      </c>
      <c r="J353" s="14" t="s">
        <v>150</v>
      </c>
      <c r="K353" s="23" t="s">
        <v>672</v>
      </c>
      <c r="L353" s="23" t="s">
        <v>101</v>
      </c>
    </row>
    <row r="354" spans="1:12" s="47" customFormat="1" ht="313.5">
      <c r="A354" s="22">
        <v>352</v>
      </c>
      <c r="B354" s="101"/>
      <c r="C354" s="95"/>
      <c r="D354" s="94"/>
      <c r="E354" s="45" t="s">
        <v>41</v>
      </c>
      <c r="F354" s="23" t="s">
        <v>647</v>
      </c>
      <c r="G354" s="23" t="s">
        <v>661</v>
      </c>
      <c r="H354" s="14" t="s">
        <v>377</v>
      </c>
      <c r="I354" s="14" t="s">
        <v>155</v>
      </c>
      <c r="J354" s="14" t="s">
        <v>150</v>
      </c>
      <c r="K354" s="23" t="s">
        <v>672</v>
      </c>
      <c r="L354" s="23" t="s">
        <v>101</v>
      </c>
    </row>
    <row r="355" spans="1:12" s="47" customFormat="1" ht="128.25">
      <c r="A355" s="22">
        <v>353</v>
      </c>
      <c r="B355" s="101"/>
      <c r="C355" s="95"/>
      <c r="D355" s="92" t="s">
        <v>91</v>
      </c>
      <c r="E355" s="45" t="s">
        <v>41</v>
      </c>
      <c r="F355" s="23" t="s">
        <v>648</v>
      </c>
      <c r="G355" s="23" t="s">
        <v>673</v>
      </c>
      <c r="H355" s="14" t="s">
        <v>377</v>
      </c>
      <c r="I355" s="23" t="s">
        <v>663</v>
      </c>
      <c r="J355" s="23" t="s">
        <v>102</v>
      </c>
      <c r="K355" s="23" t="s">
        <v>104</v>
      </c>
      <c r="L355" s="23" t="s">
        <v>101</v>
      </c>
    </row>
    <row r="356" spans="1:12" s="47" customFormat="1" ht="128.25">
      <c r="A356" s="22">
        <v>354</v>
      </c>
      <c r="B356" s="101"/>
      <c r="C356" s="95"/>
      <c r="D356" s="94"/>
      <c r="E356" s="45" t="s">
        <v>41</v>
      </c>
      <c r="F356" s="23" t="s">
        <v>649</v>
      </c>
      <c r="G356" s="23" t="s">
        <v>673</v>
      </c>
      <c r="H356" s="14" t="s">
        <v>377</v>
      </c>
      <c r="I356" s="23" t="s">
        <v>663</v>
      </c>
      <c r="J356" s="23" t="s">
        <v>102</v>
      </c>
      <c r="K356" s="23" t="s">
        <v>104</v>
      </c>
      <c r="L356" s="23" t="s">
        <v>101</v>
      </c>
    </row>
    <row r="357" spans="1:12" s="47" customFormat="1" ht="313.5">
      <c r="A357" s="22">
        <v>355</v>
      </c>
      <c r="B357" s="101"/>
      <c r="C357" s="95"/>
      <c r="D357" s="92" t="s">
        <v>92</v>
      </c>
      <c r="E357" s="45" t="s">
        <v>538</v>
      </c>
      <c r="F357" s="23" t="s">
        <v>650</v>
      </c>
      <c r="G357" s="23" t="s">
        <v>661</v>
      </c>
      <c r="H357" s="14" t="s">
        <v>377</v>
      </c>
      <c r="I357" s="14" t="s">
        <v>155</v>
      </c>
      <c r="J357" s="14" t="s">
        <v>150</v>
      </c>
      <c r="K357" s="23" t="s">
        <v>672</v>
      </c>
      <c r="L357" s="23" t="s">
        <v>101</v>
      </c>
    </row>
    <row r="358" spans="1:12" s="47" customFormat="1" ht="313.5">
      <c r="A358" s="22">
        <v>356</v>
      </c>
      <c r="B358" s="101"/>
      <c r="C358" s="95"/>
      <c r="D358" s="94"/>
      <c r="E358" s="45" t="s">
        <v>539</v>
      </c>
      <c r="F358" s="23" t="s">
        <v>651</v>
      </c>
      <c r="G358" s="23" t="s">
        <v>661</v>
      </c>
      <c r="H358" s="14" t="s">
        <v>377</v>
      </c>
      <c r="I358" s="14" t="s">
        <v>155</v>
      </c>
      <c r="J358" s="14" t="s">
        <v>150</v>
      </c>
      <c r="K358" s="23" t="s">
        <v>672</v>
      </c>
      <c r="L358" s="23" t="s">
        <v>101</v>
      </c>
    </row>
    <row r="359" spans="1:12" s="47" customFormat="1" ht="313.5">
      <c r="A359" s="22">
        <v>357</v>
      </c>
      <c r="B359" s="101"/>
      <c r="C359" s="95"/>
      <c r="D359" s="92" t="s">
        <v>93</v>
      </c>
      <c r="E359" s="45" t="s">
        <v>41</v>
      </c>
      <c r="F359" s="23" t="s">
        <v>652</v>
      </c>
      <c r="G359" s="23" t="s">
        <v>661</v>
      </c>
      <c r="H359" s="14" t="s">
        <v>377</v>
      </c>
      <c r="I359" s="14" t="s">
        <v>155</v>
      </c>
      <c r="J359" s="14" t="s">
        <v>150</v>
      </c>
      <c r="K359" s="23" t="s">
        <v>672</v>
      </c>
      <c r="L359" s="23" t="s">
        <v>101</v>
      </c>
    </row>
    <row r="360" spans="1:12" s="47" customFormat="1" ht="313.5">
      <c r="A360" s="22">
        <v>358</v>
      </c>
      <c r="B360" s="101"/>
      <c r="C360" s="95"/>
      <c r="D360" s="94"/>
      <c r="E360" s="45" t="s">
        <v>41</v>
      </c>
      <c r="F360" s="23" t="s">
        <v>653</v>
      </c>
      <c r="G360" s="23" t="s">
        <v>661</v>
      </c>
      <c r="H360" s="14" t="s">
        <v>377</v>
      </c>
      <c r="I360" s="14" t="s">
        <v>155</v>
      </c>
      <c r="J360" s="14" t="s">
        <v>150</v>
      </c>
      <c r="K360" s="23" t="s">
        <v>672</v>
      </c>
      <c r="L360" s="23" t="s">
        <v>101</v>
      </c>
    </row>
    <row r="361" spans="1:12" s="47" customFormat="1" ht="313.5">
      <c r="A361" s="22">
        <v>359</v>
      </c>
      <c r="B361" s="101"/>
      <c r="C361" s="95"/>
      <c r="D361" s="92" t="s">
        <v>94</v>
      </c>
      <c r="E361" s="45" t="s">
        <v>41</v>
      </c>
      <c r="F361" s="23" t="s">
        <v>654</v>
      </c>
      <c r="G361" s="23" t="s">
        <v>661</v>
      </c>
      <c r="H361" s="14" t="s">
        <v>377</v>
      </c>
      <c r="I361" s="14" t="s">
        <v>155</v>
      </c>
      <c r="J361" s="14" t="s">
        <v>150</v>
      </c>
      <c r="K361" s="23" t="s">
        <v>672</v>
      </c>
      <c r="L361" s="23" t="s">
        <v>101</v>
      </c>
    </row>
    <row r="362" spans="1:12" s="47" customFormat="1" ht="313.5">
      <c r="A362" s="22">
        <v>360</v>
      </c>
      <c r="B362" s="101"/>
      <c r="C362" s="95"/>
      <c r="D362" s="94"/>
      <c r="E362" s="45" t="s">
        <v>41</v>
      </c>
      <c r="F362" s="23" t="s">
        <v>655</v>
      </c>
      <c r="G362" s="23" t="s">
        <v>661</v>
      </c>
      <c r="H362" s="14" t="s">
        <v>377</v>
      </c>
      <c r="I362" s="14" t="s">
        <v>155</v>
      </c>
      <c r="J362" s="14" t="s">
        <v>150</v>
      </c>
      <c r="K362" s="23" t="s">
        <v>672</v>
      </c>
      <c r="L362" s="23" t="s">
        <v>101</v>
      </c>
    </row>
    <row r="363" spans="1:12" s="47" customFormat="1" ht="313.5">
      <c r="A363" s="22">
        <v>361</v>
      </c>
      <c r="B363" s="101"/>
      <c r="C363" s="95"/>
      <c r="D363" s="22" t="s">
        <v>95</v>
      </c>
      <c r="E363" s="45" t="s">
        <v>41</v>
      </c>
      <c r="F363" s="23" t="s">
        <v>656</v>
      </c>
      <c r="G363" s="23" t="s">
        <v>661</v>
      </c>
      <c r="H363" s="14" t="s">
        <v>377</v>
      </c>
      <c r="I363" s="14" t="s">
        <v>155</v>
      </c>
      <c r="J363" s="14" t="s">
        <v>150</v>
      </c>
      <c r="K363" s="23" t="s">
        <v>672</v>
      </c>
      <c r="L363" s="23" t="s">
        <v>101</v>
      </c>
    </row>
    <row r="364" spans="1:12" s="47" customFormat="1" ht="313.5">
      <c r="A364" s="22">
        <v>362</v>
      </c>
      <c r="B364" s="101"/>
      <c r="C364" s="95"/>
      <c r="D364" s="22" t="s">
        <v>96</v>
      </c>
      <c r="E364" s="45" t="s">
        <v>41</v>
      </c>
      <c r="F364" s="23" t="s">
        <v>657</v>
      </c>
      <c r="G364" s="23" t="s">
        <v>674</v>
      </c>
      <c r="H364" s="14" t="s">
        <v>377</v>
      </c>
      <c r="I364" s="14" t="s">
        <v>155</v>
      </c>
      <c r="J364" s="14" t="s">
        <v>150</v>
      </c>
      <c r="K364" s="23" t="s">
        <v>672</v>
      </c>
      <c r="L364" s="23" t="s">
        <v>101</v>
      </c>
    </row>
    <row r="365" spans="1:12" s="47" customFormat="1" ht="71.25">
      <c r="A365" s="22">
        <v>363</v>
      </c>
      <c r="B365" s="101"/>
      <c r="C365" s="95"/>
      <c r="D365" s="22" t="s">
        <v>97</v>
      </c>
      <c r="E365" s="45" t="s">
        <v>41</v>
      </c>
      <c r="F365" s="23" t="s">
        <v>658</v>
      </c>
      <c r="G365" s="23" t="s">
        <v>272</v>
      </c>
      <c r="H365" s="14" t="s">
        <v>273</v>
      </c>
      <c r="I365" s="23" t="s">
        <v>274</v>
      </c>
      <c r="J365" s="23" t="s">
        <v>102</v>
      </c>
      <c r="K365" s="23" t="s">
        <v>104</v>
      </c>
      <c r="L365" s="23" t="s">
        <v>101</v>
      </c>
    </row>
    <row r="366" spans="1:12" s="47" customFormat="1" ht="313.5">
      <c r="A366" s="22">
        <v>364</v>
      </c>
      <c r="B366" s="101"/>
      <c r="C366" s="95"/>
      <c r="D366" s="22" t="s">
        <v>98</v>
      </c>
      <c r="E366" s="45" t="s">
        <v>41</v>
      </c>
      <c r="F366" s="23" t="s">
        <v>659</v>
      </c>
      <c r="G366" s="23" t="s">
        <v>674</v>
      </c>
      <c r="H366" s="14" t="s">
        <v>377</v>
      </c>
      <c r="I366" s="14" t="s">
        <v>155</v>
      </c>
      <c r="J366" s="14" t="s">
        <v>150</v>
      </c>
      <c r="K366" s="23" t="s">
        <v>672</v>
      </c>
      <c r="L366" s="23" t="s">
        <v>101</v>
      </c>
    </row>
    <row r="367" spans="1:12" s="47" customFormat="1" ht="313.5">
      <c r="A367" s="22">
        <v>365</v>
      </c>
      <c r="B367" s="101"/>
      <c r="C367" s="95"/>
      <c r="D367" s="22" t="s">
        <v>99</v>
      </c>
      <c r="E367" s="45" t="s">
        <v>41</v>
      </c>
      <c r="F367" s="23" t="s">
        <v>660</v>
      </c>
      <c r="G367" s="23" t="s">
        <v>661</v>
      </c>
      <c r="H367" s="14" t="s">
        <v>377</v>
      </c>
      <c r="I367" s="14" t="s">
        <v>155</v>
      </c>
      <c r="J367" s="14" t="s">
        <v>150</v>
      </c>
      <c r="K367" s="23" t="s">
        <v>672</v>
      </c>
      <c r="L367" s="23" t="s">
        <v>101</v>
      </c>
    </row>
    <row r="368" spans="1:12" ht="185.25">
      <c r="A368" s="22">
        <v>366</v>
      </c>
      <c r="B368" s="101"/>
      <c r="C368" s="95" t="s">
        <v>152</v>
      </c>
      <c r="D368" s="22" t="s">
        <v>89</v>
      </c>
      <c r="E368" s="45" t="s">
        <v>41</v>
      </c>
      <c r="F368" s="23" t="s">
        <v>675</v>
      </c>
      <c r="G368" s="23" t="s">
        <v>688</v>
      </c>
      <c r="H368" s="14" t="s">
        <v>694</v>
      </c>
      <c r="I368" s="23" t="s">
        <v>156</v>
      </c>
      <c r="J368" s="14" t="s">
        <v>157</v>
      </c>
      <c r="K368" s="23" t="s">
        <v>689</v>
      </c>
      <c r="L368" s="23" t="s">
        <v>691</v>
      </c>
    </row>
    <row r="369" spans="1:12" ht="242.25">
      <c r="A369" s="22">
        <v>367</v>
      </c>
      <c r="B369" s="101"/>
      <c r="C369" s="95"/>
      <c r="D369" s="22" t="s">
        <v>90</v>
      </c>
      <c r="E369" s="45" t="s">
        <v>41</v>
      </c>
      <c r="F369" s="23" t="s">
        <v>677</v>
      </c>
      <c r="G369" s="23" t="s">
        <v>692</v>
      </c>
      <c r="H369" s="14" t="s">
        <v>694</v>
      </c>
      <c r="I369" s="14" t="s">
        <v>155</v>
      </c>
      <c r="J369" s="14" t="s">
        <v>150</v>
      </c>
      <c r="K369" s="23" t="s">
        <v>690</v>
      </c>
      <c r="L369" s="23" t="s">
        <v>691</v>
      </c>
    </row>
    <row r="370" spans="1:12" ht="185.25">
      <c r="A370" s="22">
        <v>368</v>
      </c>
      <c r="B370" s="101"/>
      <c r="C370" s="95"/>
      <c r="D370" s="22" t="s">
        <v>91</v>
      </c>
      <c r="E370" s="45" t="s">
        <v>41</v>
      </c>
      <c r="F370" s="23" t="s">
        <v>678</v>
      </c>
      <c r="G370" s="23" t="s">
        <v>693</v>
      </c>
      <c r="H370" s="14" t="s">
        <v>694</v>
      </c>
      <c r="I370" s="23" t="s">
        <v>156</v>
      </c>
      <c r="J370" s="14" t="s">
        <v>157</v>
      </c>
      <c r="K370" s="23" t="s">
        <v>689</v>
      </c>
      <c r="L370" s="23" t="s">
        <v>691</v>
      </c>
    </row>
    <row r="371" spans="1:12" ht="242.25">
      <c r="A371" s="22">
        <v>369</v>
      </c>
      <c r="B371" s="101"/>
      <c r="C371" s="95"/>
      <c r="D371" s="22" t="s">
        <v>92</v>
      </c>
      <c r="E371" s="45" t="s">
        <v>676</v>
      </c>
      <c r="F371" s="23" t="s">
        <v>679</v>
      </c>
      <c r="G371" s="23" t="s">
        <v>695</v>
      </c>
      <c r="H371" s="14" t="s">
        <v>694</v>
      </c>
      <c r="I371" s="14" t="s">
        <v>155</v>
      </c>
      <c r="J371" s="14" t="s">
        <v>150</v>
      </c>
      <c r="K371" s="23" t="s">
        <v>690</v>
      </c>
      <c r="L371" s="23" t="s">
        <v>691</v>
      </c>
    </row>
    <row r="372" spans="1:12" ht="242.25">
      <c r="A372" s="22">
        <v>370</v>
      </c>
      <c r="B372" s="101"/>
      <c r="C372" s="95"/>
      <c r="D372" s="22" t="s">
        <v>93</v>
      </c>
      <c r="E372" s="45" t="s">
        <v>41</v>
      </c>
      <c r="F372" s="23" t="s">
        <v>680</v>
      </c>
      <c r="G372" s="23" t="s">
        <v>696</v>
      </c>
      <c r="H372" s="14" t="s">
        <v>694</v>
      </c>
      <c r="I372" s="14" t="s">
        <v>155</v>
      </c>
      <c r="J372" s="14" t="s">
        <v>150</v>
      </c>
      <c r="K372" s="23" t="s">
        <v>690</v>
      </c>
      <c r="L372" s="23" t="s">
        <v>691</v>
      </c>
    </row>
    <row r="373" spans="1:12" ht="85.5">
      <c r="A373" s="22">
        <v>371</v>
      </c>
      <c r="B373" s="101"/>
      <c r="C373" s="95"/>
      <c r="D373" s="22" t="s">
        <v>94</v>
      </c>
      <c r="E373" s="45" t="s">
        <v>41</v>
      </c>
      <c r="F373" s="23" t="s">
        <v>681</v>
      </c>
      <c r="G373" s="23" t="s">
        <v>697</v>
      </c>
      <c r="H373" s="14" t="s">
        <v>694</v>
      </c>
      <c r="I373" s="23" t="s">
        <v>698</v>
      </c>
      <c r="J373" s="23" t="s">
        <v>102</v>
      </c>
      <c r="K373" s="23" t="s">
        <v>104</v>
      </c>
      <c r="L373" s="23" t="s">
        <v>101</v>
      </c>
    </row>
    <row r="374" spans="1:12" ht="57">
      <c r="A374" s="22">
        <v>372</v>
      </c>
      <c r="B374" s="101"/>
      <c r="C374" s="95"/>
      <c r="D374" s="22" t="s">
        <v>95</v>
      </c>
      <c r="E374" s="45" t="s">
        <v>41</v>
      </c>
      <c r="F374" s="23" t="s">
        <v>682</v>
      </c>
      <c r="G374" s="23" t="s">
        <v>699</v>
      </c>
      <c r="H374" s="23" t="s">
        <v>699</v>
      </c>
      <c r="I374" s="23" t="s">
        <v>699</v>
      </c>
      <c r="J374" s="23" t="s">
        <v>699</v>
      </c>
      <c r="K374" s="23" t="s">
        <v>699</v>
      </c>
      <c r="L374" s="23" t="s">
        <v>101</v>
      </c>
    </row>
    <row r="375" spans="1:12" ht="85.5">
      <c r="A375" s="22">
        <v>373</v>
      </c>
      <c r="B375" s="101"/>
      <c r="C375" s="95"/>
      <c r="D375" s="22" t="s">
        <v>96</v>
      </c>
      <c r="E375" s="45" t="s">
        <v>41</v>
      </c>
      <c r="F375" s="23" t="s">
        <v>683</v>
      </c>
      <c r="G375" s="23" t="s">
        <v>703</v>
      </c>
      <c r="H375" s="14" t="s">
        <v>694</v>
      </c>
      <c r="I375" s="23" t="s">
        <v>698</v>
      </c>
      <c r="J375" s="23" t="s">
        <v>102</v>
      </c>
      <c r="K375" s="23" t="s">
        <v>104</v>
      </c>
      <c r="L375" s="23" t="s">
        <v>101</v>
      </c>
    </row>
    <row r="376" spans="1:12" ht="242.25">
      <c r="A376" s="22">
        <v>374</v>
      </c>
      <c r="B376" s="101"/>
      <c r="C376" s="95"/>
      <c r="D376" s="22" t="s">
        <v>97</v>
      </c>
      <c r="E376" s="45" t="s">
        <v>41</v>
      </c>
      <c r="F376" s="23" t="s">
        <v>684</v>
      </c>
      <c r="G376" s="23" t="s">
        <v>704</v>
      </c>
      <c r="H376" s="14" t="s">
        <v>694</v>
      </c>
      <c r="I376" s="14" t="s">
        <v>155</v>
      </c>
      <c r="J376" s="14" t="s">
        <v>150</v>
      </c>
      <c r="K376" s="23" t="s">
        <v>690</v>
      </c>
      <c r="L376" s="23" t="s">
        <v>691</v>
      </c>
    </row>
    <row r="377" spans="1:12" ht="85.5">
      <c r="A377" s="22">
        <v>375</v>
      </c>
      <c r="B377" s="101"/>
      <c r="C377" s="95"/>
      <c r="D377" s="22" t="s">
        <v>98</v>
      </c>
      <c r="E377" s="45" t="s">
        <v>41</v>
      </c>
      <c r="F377" s="23" t="s">
        <v>685</v>
      </c>
      <c r="G377" s="23" t="s">
        <v>705</v>
      </c>
      <c r="H377" s="14" t="s">
        <v>694</v>
      </c>
      <c r="I377" s="23" t="s">
        <v>698</v>
      </c>
      <c r="J377" s="23" t="s">
        <v>102</v>
      </c>
      <c r="K377" s="23" t="s">
        <v>104</v>
      </c>
      <c r="L377" s="23" t="s">
        <v>101</v>
      </c>
    </row>
    <row r="378" spans="1:12" ht="242.25">
      <c r="A378" s="22">
        <v>376</v>
      </c>
      <c r="B378" s="101"/>
      <c r="C378" s="95"/>
      <c r="D378" s="22" t="s">
        <v>99</v>
      </c>
      <c r="E378" s="45" t="s">
        <v>41</v>
      </c>
      <c r="F378" s="23" t="s">
        <v>686</v>
      </c>
      <c r="G378" s="23" t="s">
        <v>704</v>
      </c>
      <c r="H378" s="14" t="s">
        <v>694</v>
      </c>
      <c r="I378" s="14" t="s">
        <v>155</v>
      </c>
      <c r="J378" s="14" t="s">
        <v>150</v>
      </c>
      <c r="K378" s="23" t="s">
        <v>690</v>
      </c>
      <c r="L378" s="23" t="s">
        <v>691</v>
      </c>
    </row>
  </sheetData>
  <autoFilter ref="A2:L378"/>
  <mergeCells count="114">
    <mergeCell ref="D337:D338"/>
    <mergeCell ref="D339:D340"/>
    <mergeCell ref="D341:D342"/>
    <mergeCell ref="D343:D344"/>
    <mergeCell ref="D345:D346"/>
    <mergeCell ref="C352:C367"/>
    <mergeCell ref="D353:D354"/>
    <mergeCell ref="D355:D356"/>
    <mergeCell ref="D357:D358"/>
    <mergeCell ref="D359:D360"/>
    <mergeCell ref="D361:D362"/>
    <mergeCell ref="D294:D295"/>
    <mergeCell ref="D296:D297"/>
    <mergeCell ref="D298:D299"/>
    <mergeCell ref="D305:D306"/>
    <mergeCell ref="D307:D308"/>
    <mergeCell ref="C320:C335"/>
    <mergeCell ref="D321:D322"/>
    <mergeCell ref="D323:D324"/>
    <mergeCell ref="D325:D326"/>
    <mergeCell ref="D327:D328"/>
    <mergeCell ref="D329:D330"/>
    <mergeCell ref="D311:D312"/>
    <mergeCell ref="D309:D310"/>
    <mergeCell ref="D313:D314"/>
    <mergeCell ref="C368:C378"/>
    <mergeCell ref="B304:B378"/>
    <mergeCell ref="B276:B303"/>
    <mergeCell ref="B192:B275"/>
    <mergeCell ref="B166:B191"/>
    <mergeCell ref="C304:C319"/>
    <mergeCell ref="C53:C64"/>
    <mergeCell ref="C65:C79"/>
    <mergeCell ref="C80:C94"/>
    <mergeCell ref="C95:C109"/>
    <mergeCell ref="B140:B165"/>
    <mergeCell ref="C153:C165"/>
    <mergeCell ref="C207:C221"/>
    <mergeCell ref="C261:C275"/>
    <mergeCell ref="C336:C351"/>
    <mergeCell ref="C166:C178"/>
    <mergeCell ref="C179:C191"/>
    <mergeCell ref="E17:E18"/>
    <mergeCell ref="E19:E20"/>
    <mergeCell ref="A1:L1"/>
    <mergeCell ref="B2:C2"/>
    <mergeCell ref="C276:C289"/>
    <mergeCell ref="C290:C303"/>
    <mergeCell ref="B65:B139"/>
    <mergeCell ref="D30:D31"/>
    <mergeCell ref="D32:D33"/>
    <mergeCell ref="E30:E31"/>
    <mergeCell ref="E32:E33"/>
    <mergeCell ref="B3:B64"/>
    <mergeCell ref="C3:C15"/>
    <mergeCell ref="C16:C28"/>
    <mergeCell ref="C29:C41"/>
    <mergeCell ref="C42:C52"/>
    <mergeCell ref="E4:E5"/>
    <mergeCell ref="E6:E7"/>
    <mergeCell ref="E54:E55"/>
    <mergeCell ref="D210:D212"/>
    <mergeCell ref="D213:D214"/>
    <mergeCell ref="D215:D216"/>
    <mergeCell ref="D170:D171"/>
    <mergeCell ref="D172:D173"/>
    <mergeCell ref="D113:D114"/>
    <mergeCell ref="D115:D116"/>
    <mergeCell ref="D117:D118"/>
    <mergeCell ref="D127:D129"/>
    <mergeCell ref="D4:D5"/>
    <mergeCell ref="C248:C260"/>
    <mergeCell ref="C192:C206"/>
    <mergeCell ref="C110:C123"/>
    <mergeCell ref="C124:C139"/>
    <mergeCell ref="C140:C152"/>
    <mergeCell ref="D54:D55"/>
    <mergeCell ref="D144:D145"/>
    <mergeCell ref="D146:D147"/>
    <mergeCell ref="D157:D158"/>
    <mergeCell ref="D159:D160"/>
    <mergeCell ref="D130:D131"/>
    <mergeCell ref="D6:D7"/>
    <mergeCell ref="D17:D18"/>
    <mergeCell ref="D19:D20"/>
    <mergeCell ref="D185:D186"/>
    <mergeCell ref="D183:D184"/>
    <mergeCell ref="D195:D197"/>
    <mergeCell ref="C222:C234"/>
    <mergeCell ref="C235:C247"/>
    <mergeCell ref="D68:D70"/>
    <mergeCell ref="D71:D72"/>
    <mergeCell ref="D73:D74"/>
    <mergeCell ref="D83:D85"/>
    <mergeCell ref="D86:D87"/>
    <mergeCell ref="D88:D89"/>
    <mergeCell ref="D103:D104"/>
    <mergeCell ref="D101:D102"/>
    <mergeCell ref="D98:D100"/>
    <mergeCell ref="D264:D266"/>
    <mergeCell ref="D267:D268"/>
    <mergeCell ref="D269:D270"/>
    <mergeCell ref="D252:D253"/>
    <mergeCell ref="D254:D255"/>
    <mergeCell ref="D280:D281"/>
    <mergeCell ref="D282:D283"/>
    <mergeCell ref="D284:D285"/>
    <mergeCell ref="D132:D134"/>
    <mergeCell ref="D198:D199"/>
    <mergeCell ref="D200:D201"/>
    <mergeCell ref="D226:D227"/>
    <mergeCell ref="D228:D229"/>
    <mergeCell ref="D239:D240"/>
    <mergeCell ref="D241:D242"/>
  </mergeCells>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
  <sheetViews>
    <sheetView workbookViewId="0">
      <pane ySplit="1" topLeftCell="A46" activePane="bottomLeft" state="frozen"/>
      <selection pane="bottomLeft" activeCell="B46" sqref="B46"/>
    </sheetView>
  </sheetViews>
  <sheetFormatPr defaultRowHeight="15"/>
  <cols>
    <col min="1" max="1" width="23.7109375" style="48" bestFit="1" customWidth="1"/>
    <col min="2" max="2" width="186.28515625" style="48" customWidth="1"/>
    <col min="3" max="3" width="23.7109375" style="48" bestFit="1" customWidth="1"/>
    <col min="4" max="16384" width="9.140625" style="48"/>
  </cols>
  <sheetData>
    <row r="1" spans="1:5" ht="15.75">
      <c r="A1" s="49" t="s">
        <v>105</v>
      </c>
      <c r="B1" s="26" t="s">
        <v>106</v>
      </c>
      <c r="C1" s="49" t="s">
        <v>827</v>
      </c>
    </row>
    <row r="2" spans="1:5" ht="15.75" customHeight="1">
      <c r="A2" s="50" t="s">
        <v>706</v>
      </c>
      <c r="B2" s="25" t="s">
        <v>733</v>
      </c>
      <c r="C2" s="50" t="s">
        <v>828</v>
      </c>
    </row>
    <row r="3" spans="1:5" ht="15.75" customHeight="1">
      <c r="A3" s="50" t="s">
        <v>707</v>
      </c>
      <c r="B3" s="25" t="s">
        <v>734</v>
      </c>
      <c r="C3" s="50" t="s">
        <v>828</v>
      </c>
    </row>
    <row r="4" spans="1:5" ht="15.75" customHeight="1">
      <c r="A4" s="50" t="s">
        <v>708</v>
      </c>
      <c r="B4" s="25" t="s">
        <v>735</v>
      </c>
      <c r="C4" s="50" t="s">
        <v>828</v>
      </c>
    </row>
    <row r="5" spans="1:5" ht="15.75" customHeight="1">
      <c r="A5" s="50" t="s">
        <v>709</v>
      </c>
      <c r="B5" s="25" t="s">
        <v>785</v>
      </c>
      <c r="C5" s="50" t="s">
        <v>828</v>
      </c>
    </row>
    <row r="6" spans="1:5" ht="15.75" customHeight="1">
      <c r="A6" s="50" t="s">
        <v>710</v>
      </c>
      <c r="B6" s="25" t="s">
        <v>736</v>
      </c>
      <c r="C6" s="50" t="s">
        <v>828</v>
      </c>
    </row>
    <row r="7" spans="1:5" ht="15.75" customHeight="1">
      <c r="A7" s="50" t="s">
        <v>711</v>
      </c>
      <c r="B7" s="25" t="s">
        <v>737</v>
      </c>
      <c r="C7" s="50" t="s">
        <v>828</v>
      </c>
    </row>
    <row r="8" spans="1:5" ht="15.75" customHeight="1">
      <c r="A8" s="50" t="s">
        <v>712</v>
      </c>
      <c r="B8" s="25" t="s">
        <v>738</v>
      </c>
      <c r="C8" s="50" t="s">
        <v>828</v>
      </c>
    </row>
    <row r="9" spans="1:5" ht="15.75" customHeight="1">
      <c r="A9" s="50" t="s">
        <v>713</v>
      </c>
      <c r="B9" s="25" t="s">
        <v>739</v>
      </c>
      <c r="C9" s="50" t="s">
        <v>828</v>
      </c>
    </row>
    <row r="10" spans="1:5" ht="15.75" customHeight="1">
      <c r="A10" s="50" t="s">
        <v>714</v>
      </c>
      <c r="B10" s="25" t="s">
        <v>740</v>
      </c>
      <c r="C10" s="50" t="s">
        <v>828</v>
      </c>
    </row>
    <row r="11" spans="1:5" ht="15.75" customHeight="1">
      <c r="A11" s="50" t="s">
        <v>715</v>
      </c>
      <c r="B11" s="25" t="s">
        <v>741</v>
      </c>
      <c r="C11" s="50" t="s">
        <v>828</v>
      </c>
    </row>
    <row r="12" spans="1:5" ht="15.75" customHeight="1">
      <c r="A12" s="50" t="s">
        <v>716</v>
      </c>
      <c r="B12" s="25" t="s">
        <v>786</v>
      </c>
      <c r="C12" s="50" t="s">
        <v>828</v>
      </c>
    </row>
    <row r="13" spans="1:5" ht="31.5" customHeight="1">
      <c r="A13" s="50" t="s">
        <v>717</v>
      </c>
      <c r="B13" s="25" t="s">
        <v>839</v>
      </c>
      <c r="C13" s="50" t="s">
        <v>828</v>
      </c>
    </row>
    <row r="14" spans="1:5" ht="31.5" customHeight="1">
      <c r="A14" s="50" t="s">
        <v>718</v>
      </c>
      <c r="B14" s="25" t="s">
        <v>742</v>
      </c>
      <c r="C14" s="50" t="s">
        <v>828</v>
      </c>
    </row>
    <row r="15" spans="1:5" ht="15.75" customHeight="1">
      <c r="A15" s="50" t="s">
        <v>719</v>
      </c>
      <c r="B15" s="25" t="s">
        <v>743</v>
      </c>
      <c r="C15" s="50" t="s">
        <v>828</v>
      </c>
    </row>
    <row r="16" spans="1:5" ht="31.5" customHeight="1">
      <c r="A16" s="50" t="s">
        <v>720</v>
      </c>
      <c r="B16" s="25" t="s">
        <v>744</v>
      </c>
      <c r="C16" s="50" t="s">
        <v>828</v>
      </c>
      <c r="E16"/>
    </row>
    <row r="17" spans="1:5" ht="15.75" customHeight="1">
      <c r="A17" s="50" t="s">
        <v>721</v>
      </c>
      <c r="B17" s="25" t="s">
        <v>745</v>
      </c>
      <c r="C17" s="50" t="s">
        <v>828</v>
      </c>
      <c r="E17"/>
    </row>
    <row r="18" spans="1:5" ht="15.75" customHeight="1">
      <c r="A18" s="50" t="s">
        <v>722</v>
      </c>
      <c r="B18" s="25" t="s">
        <v>746</v>
      </c>
      <c r="C18" s="50" t="s">
        <v>828</v>
      </c>
      <c r="E18"/>
    </row>
    <row r="19" spans="1:5" ht="31.5">
      <c r="A19" s="50" t="s">
        <v>723</v>
      </c>
      <c r="B19" s="25" t="s">
        <v>747</v>
      </c>
      <c r="C19" s="50" t="s">
        <v>829</v>
      </c>
      <c r="E19"/>
    </row>
    <row r="20" spans="1:5" ht="31.5" customHeight="1">
      <c r="A20" s="50" t="s">
        <v>724</v>
      </c>
      <c r="B20" s="25" t="s">
        <v>748</v>
      </c>
      <c r="C20" s="50" t="s">
        <v>828</v>
      </c>
      <c r="E20"/>
    </row>
    <row r="21" spans="1:5" ht="15.75">
      <c r="A21" s="50" t="s">
        <v>725</v>
      </c>
      <c r="B21" s="25" t="s">
        <v>749</v>
      </c>
      <c r="C21" s="50" t="s">
        <v>829</v>
      </c>
      <c r="E21"/>
    </row>
    <row r="22" spans="1:5" ht="31.5">
      <c r="A22" s="50" t="s">
        <v>726</v>
      </c>
      <c r="B22" s="25" t="s">
        <v>750</v>
      </c>
      <c r="C22" s="50" t="s">
        <v>829</v>
      </c>
      <c r="E22"/>
    </row>
    <row r="23" spans="1:5" ht="47.25">
      <c r="A23" s="50" t="s">
        <v>727</v>
      </c>
      <c r="B23" s="25" t="s">
        <v>751</v>
      </c>
      <c r="C23" s="50" t="s">
        <v>829</v>
      </c>
      <c r="E23"/>
    </row>
    <row r="24" spans="1:5" ht="31.5">
      <c r="A24" s="50" t="s">
        <v>728</v>
      </c>
      <c r="B24" s="25" t="s">
        <v>752</v>
      </c>
      <c r="C24" s="50" t="s">
        <v>829</v>
      </c>
      <c r="E24"/>
    </row>
    <row r="25" spans="1:5" ht="31.5">
      <c r="A25" s="50" t="s">
        <v>729</v>
      </c>
      <c r="B25" s="25" t="s">
        <v>753</v>
      </c>
      <c r="C25" s="50" t="s">
        <v>829</v>
      </c>
      <c r="E25"/>
    </row>
    <row r="26" spans="1:5" ht="31.5">
      <c r="A26" s="50" t="s">
        <v>730</v>
      </c>
      <c r="B26" s="25" t="s">
        <v>754</v>
      </c>
      <c r="C26" s="50" t="s">
        <v>830</v>
      </c>
      <c r="E26"/>
    </row>
    <row r="27" spans="1:5" ht="15.75">
      <c r="A27" s="50" t="s">
        <v>731</v>
      </c>
      <c r="B27" s="25" t="s">
        <v>755</v>
      </c>
      <c r="C27" s="50" t="s">
        <v>830</v>
      </c>
      <c r="E27"/>
    </row>
    <row r="28" spans="1:5" ht="63">
      <c r="A28" s="50" t="s">
        <v>732</v>
      </c>
      <c r="B28" s="25" t="s">
        <v>756</v>
      </c>
      <c r="C28" s="50" t="s">
        <v>830</v>
      </c>
      <c r="E28"/>
    </row>
    <row r="29" spans="1:5" ht="15.75" customHeight="1">
      <c r="A29" s="50" t="s">
        <v>792</v>
      </c>
      <c r="B29" s="25" t="s">
        <v>757</v>
      </c>
      <c r="C29" s="50" t="s">
        <v>830</v>
      </c>
      <c r="E29"/>
    </row>
    <row r="30" spans="1:5" ht="31.5" customHeight="1">
      <c r="A30" s="50" t="s">
        <v>793</v>
      </c>
      <c r="B30" s="25" t="s">
        <v>841</v>
      </c>
      <c r="C30" s="50" t="s">
        <v>831</v>
      </c>
      <c r="E30"/>
    </row>
    <row r="31" spans="1:5" ht="15.75">
      <c r="A31" s="50" t="s">
        <v>794</v>
      </c>
      <c r="B31" s="25" t="s">
        <v>758</v>
      </c>
      <c r="C31" s="50" t="s">
        <v>831</v>
      </c>
      <c r="E31"/>
    </row>
    <row r="32" spans="1:5" ht="31.5" customHeight="1">
      <c r="A32" s="50" t="s">
        <v>795</v>
      </c>
      <c r="B32" s="25" t="s">
        <v>759</v>
      </c>
      <c r="C32" s="50" t="s">
        <v>831</v>
      </c>
      <c r="E32"/>
    </row>
    <row r="33" spans="1:5" ht="47.25">
      <c r="A33" s="50" t="s">
        <v>796</v>
      </c>
      <c r="B33" s="25" t="s">
        <v>760</v>
      </c>
      <c r="C33" s="50" t="s">
        <v>831</v>
      </c>
      <c r="E33"/>
    </row>
    <row r="34" spans="1:5" ht="15.75" customHeight="1">
      <c r="A34" s="50" t="s">
        <v>797</v>
      </c>
      <c r="B34" s="25" t="s">
        <v>761</v>
      </c>
      <c r="C34" s="50" t="s">
        <v>831</v>
      </c>
      <c r="E34"/>
    </row>
    <row r="35" spans="1:5" ht="31.5">
      <c r="A35" s="50" t="s">
        <v>798</v>
      </c>
      <c r="B35" s="25" t="s">
        <v>762</v>
      </c>
      <c r="C35" s="50" t="s">
        <v>832</v>
      </c>
    </row>
    <row r="36" spans="1:5" ht="15.75">
      <c r="A36" s="50" t="s">
        <v>799</v>
      </c>
      <c r="B36" s="25" t="s">
        <v>763</v>
      </c>
      <c r="C36" s="50" t="s">
        <v>832</v>
      </c>
    </row>
    <row r="37" spans="1:5" ht="31.5">
      <c r="A37" s="50" t="s">
        <v>800</v>
      </c>
      <c r="B37" s="25" t="s">
        <v>764</v>
      </c>
      <c r="C37" s="50" t="s">
        <v>832</v>
      </c>
    </row>
    <row r="38" spans="1:5" ht="31.5">
      <c r="A38" s="50" t="s">
        <v>801</v>
      </c>
      <c r="B38" s="25" t="s">
        <v>765</v>
      </c>
      <c r="C38" s="50" t="s">
        <v>832</v>
      </c>
    </row>
    <row r="39" spans="1:5" ht="47.25">
      <c r="A39" s="50" t="s">
        <v>802</v>
      </c>
      <c r="B39" s="25" t="s">
        <v>766</v>
      </c>
      <c r="C39" s="50" t="s">
        <v>832</v>
      </c>
    </row>
    <row r="40" spans="1:5" ht="15.75" customHeight="1">
      <c r="A40" s="50" t="s">
        <v>803</v>
      </c>
      <c r="B40" s="25" t="s">
        <v>767</v>
      </c>
      <c r="C40" s="50" t="s">
        <v>832</v>
      </c>
    </row>
    <row r="41" spans="1:5" ht="31.5">
      <c r="A41" s="50" t="s">
        <v>804</v>
      </c>
      <c r="B41" s="25" t="s">
        <v>768</v>
      </c>
      <c r="C41" s="50" t="s">
        <v>832</v>
      </c>
    </row>
    <row r="42" spans="1:5" ht="31.5">
      <c r="A42" s="50" t="s">
        <v>805</v>
      </c>
      <c r="B42" s="25" t="s">
        <v>769</v>
      </c>
      <c r="C42" s="50" t="s">
        <v>832</v>
      </c>
    </row>
    <row r="43" spans="1:5" ht="31.5">
      <c r="A43" s="50" t="s">
        <v>806</v>
      </c>
      <c r="B43" s="25" t="s">
        <v>770</v>
      </c>
      <c r="C43" s="50" t="s">
        <v>833</v>
      </c>
    </row>
    <row r="44" spans="1:5" ht="15.75">
      <c r="A44" s="50" t="s">
        <v>807</v>
      </c>
      <c r="B44" s="25" t="s">
        <v>771</v>
      </c>
      <c r="C44" s="50" t="s">
        <v>833</v>
      </c>
    </row>
    <row r="45" spans="1:5" ht="31.5" customHeight="1">
      <c r="A45" s="50" t="s">
        <v>808</v>
      </c>
      <c r="B45" s="25" t="s">
        <v>836</v>
      </c>
      <c r="C45" s="50" t="s">
        <v>833</v>
      </c>
    </row>
    <row r="46" spans="1:5" ht="15.75" customHeight="1">
      <c r="A46" s="50" t="s">
        <v>809</v>
      </c>
      <c r="B46" s="25" t="s">
        <v>1155</v>
      </c>
      <c r="C46" s="50" t="s">
        <v>833</v>
      </c>
    </row>
    <row r="47" spans="1:5" ht="15.75" customHeight="1">
      <c r="A47" s="50" t="s">
        <v>810</v>
      </c>
      <c r="B47" s="25" t="s">
        <v>772</v>
      </c>
      <c r="C47" s="50" t="s">
        <v>833</v>
      </c>
    </row>
    <row r="48" spans="1:5" ht="47.25" customHeight="1">
      <c r="A48" s="50" t="s">
        <v>811</v>
      </c>
      <c r="B48" s="25" t="s">
        <v>837</v>
      </c>
      <c r="C48" s="50" t="s">
        <v>834</v>
      </c>
    </row>
    <row r="49" spans="1:3" ht="31.5" customHeight="1">
      <c r="A49" s="50" t="s">
        <v>812</v>
      </c>
      <c r="B49" s="25" t="s">
        <v>773</v>
      </c>
      <c r="C49" s="50" t="s">
        <v>834</v>
      </c>
    </row>
    <row r="50" spans="1:3" ht="31.5" customHeight="1">
      <c r="A50" s="50" t="s">
        <v>813</v>
      </c>
      <c r="B50" s="25" t="s">
        <v>774</v>
      </c>
      <c r="C50" s="50" t="s">
        <v>828</v>
      </c>
    </row>
    <row r="51" spans="1:3" ht="31.5">
      <c r="A51" s="50" t="s">
        <v>814</v>
      </c>
      <c r="B51" s="25" t="s">
        <v>775</v>
      </c>
      <c r="C51" s="50" t="s">
        <v>835</v>
      </c>
    </row>
    <row r="52" spans="1:3" ht="15.75">
      <c r="A52" s="50" t="s">
        <v>815</v>
      </c>
      <c r="B52" s="25" t="s">
        <v>776</v>
      </c>
      <c r="C52" s="50" t="s">
        <v>835</v>
      </c>
    </row>
    <row r="53" spans="1:3" ht="47.25" customHeight="1">
      <c r="A53" s="50" t="s">
        <v>816</v>
      </c>
      <c r="B53" s="25" t="s">
        <v>838</v>
      </c>
      <c r="C53" s="50" t="s">
        <v>835</v>
      </c>
    </row>
    <row r="54" spans="1:3" ht="15.75" customHeight="1">
      <c r="A54" s="50" t="s">
        <v>817</v>
      </c>
      <c r="B54" s="25" t="s">
        <v>1157</v>
      </c>
      <c r="C54" s="50" t="s">
        <v>835</v>
      </c>
    </row>
    <row r="55" spans="1:3" ht="15.75" customHeight="1">
      <c r="A55" s="50" t="s">
        <v>818</v>
      </c>
      <c r="B55" s="25" t="s">
        <v>777</v>
      </c>
      <c r="C55" s="50" t="s">
        <v>835</v>
      </c>
    </row>
    <row r="56" spans="1:3" ht="31.5" customHeight="1">
      <c r="A56" s="50" t="s">
        <v>819</v>
      </c>
      <c r="B56" s="25" t="s">
        <v>778</v>
      </c>
      <c r="C56" s="50" t="s">
        <v>828</v>
      </c>
    </row>
    <row r="57" spans="1:3" ht="15.75" customHeight="1">
      <c r="A57" s="50" t="s">
        <v>820</v>
      </c>
      <c r="B57" s="25" t="s">
        <v>779</v>
      </c>
      <c r="C57" s="50" t="s">
        <v>828</v>
      </c>
    </row>
    <row r="58" spans="1:3" ht="31.5" customHeight="1">
      <c r="A58" s="50" t="s">
        <v>821</v>
      </c>
      <c r="B58" s="25" t="s">
        <v>780</v>
      </c>
      <c r="C58" s="50" t="s">
        <v>828</v>
      </c>
    </row>
    <row r="59" spans="1:3" ht="31.5" customHeight="1">
      <c r="A59" s="50" t="s">
        <v>822</v>
      </c>
      <c r="B59" s="25" t="s">
        <v>781</v>
      </c>
      <c r="C59" s="50" t="s">
        <v>828</v>
      </c>
    </row>
    <row r="60" spans="1:3" ht="31.5" customHeight="1">
      <c r="A60" s="50" t="s">
        <v>823</v>
      </c>
      <c r="B60" s="25" t="s">
        <v>782</v>
      </c>
      <c r="C60" s="50" t="s">
        <v>828</v>
      </c>
    </row>
    <row r="61" spans="1:3" ht="31.5" customHeight="1">
      <c r="A61" s="50" t="s">
        <v>824</v>
      </c>
      <c r="B61" s="25" t="s">
        <v>783</v>
      </c>
      <c r="C61" s="50" t="s">
        <v>828</v>
      </c>
    </row>
    <row r="62" spans="1:3" ht="31.5" customHeight="1">
      <c r="A62" s="50" t="s">
        <v>825</v>
      </c>
      <c r="B62" s="25" t="s">
        <v>784</v>
      </c>
      <c r="C62" s="50" t="s">
        <v>828</v>
      </c>
    </row>
    <row r="63" spans="1:3" ht="15.75" customHeight="1">
      <c r="A63" s="50" t="s">
        <v>826</v>
      </c>
      <c r="B63" s="25" t="s">
        <v>843</v>
      </c>
      <c r="C63" s="50" t="s">
        <v>828</v>
      </c>
    </row>
  </sheetData>
  <autoFilter ref="A1:C63"/>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opLeftCell="A19" zoomScale="110" zoomScaleNormal="110" workbookViewId="0">
      <pane xSplit="1" topLeftCell="D1" activePane="topRight" state="frozen"/>
      <selection pane="topRight" activeCell="D23" sqref="D23"/>
    </sheetView>
  </sheetViews>
  <sheetFormatPr defaultRowHeight="15"/>
  <cols>
    <col min="1" max="1" width="14.5703125" style="48" customWidth="1"/>
    <col min="2" max="2" width="17.85546875" style="48" customWidth="1"/>
    <col min="3" max="3" width="12.140625" style="48" customWidth="1"/>
    <col min="4" max="4" width="124.85546875" style="48" customWidth="1"/>
    <col min="5" max="16384" width="9.140625" style="48"/>
  </cols>
  <sheetData>
    <row r="1" spans="1:4" ht="16.5" customHeight="1">
      <c r="A1" s="110" t="s">
        <v>1044</v>
      </c>
      <c r="B1" s="110" t="s">
        <v>1029</v>
      </c>
      <c r="C1" s="110"/>
      <c r="D1" s="110"/>
    </row>
    <row r="2" spans="1:4" ht="16.5" customHeight="1">
      <c r="A2" s="110"/>
      <c r="B2" s="110" t="s">
        <v>1030</v>
      </c>
      <c r="C2" s="110" t="s">
        <v>1031</v>
      </c>
      <c r="D2" s="110"/>
    </row>
    <row r="3" spans="1:4" ht="31.5">
      <c r="A3" s="110"/>
      <c r="B3" s="110"/>
      <c r="C3" s="59" t="s">
        <v>1032</v>
      </c>
      <c r="D3" s="60" t="s">
        <v>1033</v>
      </c>
    </row>
    <row r="4" spans="1:4" ht="78.75">
      <c r="A4" s="109" t="s">
        <v>1034</v>
      </c>
      <c r="B4" s="50" t="s">
        <v>1035</v>
      </c>
      <c r="C4" s="50" t="s">
        <v>1045</v>
      </c>
      <c r="D4" s="62" t="s">
        <v>1109</v>
      </c>
    </row>
    <row r="5" spans="1:4" ht="15.75">
      <c r="A5" s="109"/>
      <c r="B5" s="50" t="s">
        <v>1035</v>
      </c>
      <c r="C5" s="50" t="s">
        <v>1036</v>
      </c>
      <c r="D5" s="62" t="s">
        <v>1106</v>
      </c>
    </row>
    <row r="6" spans="1:4" ht="15.75">
      <c r="A6" s="109"/>
      <c r="B6" s="50" t="s">
        <v>1035</v>
      </c>
      <c r="C6" s="50" t="s">
        <v>72</v>
      </c>
      <c r="D6" s="62" t="s">
        <v>1037</v>
      </c>
    </row>
    <row r="7" spans="1:4" ht="63">
      <c r="A7" s="109"/>
      <c r="B7" s="50" t="s">
        <v>1035</v>
      </c>
      <c r="C7" s="50" t="s">
        <v>1038</v>
      </c>
      <c r="D7" s="62" t="s">
        <v>1107</v>
      </c>
    </row>
    <row r="8" spans="1:4" ht="408.75" customHeight="1">
      <c r="A8" s="109"/>
      <c r="B8" s="50" t="s">
        <v>1035</v>
      </c>
      <c r="C8" s="50" t="s">
        <v>1046</v>
      </c>
      <c r="D8" s="62" t="s">
        <v>1111</v>
      </c>
    </row>
    <row r="9" spans="1:4" ht="204.75">
      <c r="A9" s="109"/>
      <c r="B9" s="50" t="s">
        <v>1035</v>
      </c>
      <c r="C9" s="50" t="s">
        <v>1039</v>
      </c>
      <c r="D9" s="62" t="s">
        <v>1118</v>
      </c>
    </row>
    <row r="10" spans="1:4" ht="110.25">
      <c r="A10" s="109"/>
      <c r="B10" s="50" t="s">
        <v>1035</v>
      </c>
      <c r="C10" s="50" t="s">
        <v>1040</v>
      </c>
      <c r="D10" s="62" t="s">
        <v>1108</v>
      </c>
    </row>
    <row r="11" spans="1:4" ht="78.75">
      <c r="A11" s="109" t="s">
        <v>1041</v>
      </c>
      <c r="B11" s="50" t="s">
        <v>1035</v>
      </c>
      <c r="C11" s="50" t="s">
        <v>1045</v>
      </c>
      <c r="D11" s="62" t="s">
        <v>1109</v>
      </c>
    </row>
    <row r="12" spans="1:4" ht="15.75">
      <c r="A12" s="109"/>
      <c r="B12" s="50" t="s">
        <v>1035</v>
      </c>
      <c r="C12" s="50" t="s">
        <v>1036</v>
      </c>
      <c r="D12" s="62" t="s">
        <v>1106</v>
      </c>
    </row>
    <row r="13" spans="1:4" ht="15.75">
      <c r="A13" s="109"/>
      <c r="B13" s="50" t="s">
        <v>1035</v>
      </c>
      <c r="C13" s="50" t="s">
        <v>72</v>
      </c>
      <c r="D13" s="62" t="s">
        <v>1037</v>
      </c>
    </row>
    <row r="14" spans="1:4" ht="78.75">
      <c r="A14" s="109" t="s">
        <v>1042</v>
      </c>
      <c r="B14" s="50" t="s">
        <v>1035</v>
      </c>
      <c r="C14" s="50" t="s">
        <v>1045</v>
      </c>
      <c r="D14" s="62" t="s">
        <v>1109</v>
      </c>
    </row>
    <row r="15" spans="1:4" ht="15.75">
      <c r="A15" s="109"/>
      <c r="B15" s="50" t="s">
        <v>1035</v>
      </c>
      <c r="C15" s="50" t="s">
        <v>1036</v>
      </c>
      <c r="D15" s="62" t="s">
        <v>1106</v>
      </c>
    </row>
    <row r="16" spans="1:4" ht="15.75">
      <c r="A16" s="109"/>
      <c r="B16" s="50" t="s">
        <v>1035</v>
      </c>
      <c r="C16" s="50" t="s">
        <v>72</v>
      </c>
      <c r="D16" s="62" t="s">
        <v>1037</v>
      </c>
    </row>
    <row r="17" spans="1:4" ht="15.75">
      <c r="A17" s="50" t="s">
        <v>1043</v>
      </c>
      <c r="B17" s="50" t="s">
        <v>41</v>
      </c>
      <c r="C17" s="50" t="s">
        <v>41</v>
      </c>
      <c r="D17" s="62" t="s">
        <v>1105</v>
      </c>
    </row>
    <row r="18" spans="1:4" ht="204.75">
      <c r="A18" s="50" t="s">
        <v>1047</v>
      </c>
      <c r="B18" s="50" t="s">
        <v>1035</v>
      </c>
      <c r="C18" s="50" t="s">
        <v>1039</v>
      </c>
      <c r="D18" s="62" t="s">
        <v>1118</v>
      </c>
    </row>
    <row r="19" spans="1:4" ht="15.75">
      <c r="A19" s="50" t="s">
        <v>1048</v>
      </c>
      <c r="B19" s="50" t="s">
        <v>41</v>
      </c>
      <c r="C19" s="50" t="s">
        <v>41</v>
      </c>
      <c r="D19" s="62" t="s">
        <v>1105</v>
      </c>
    </row>
    <row r="20" spans="1:4" ht="15.75">
      <c r="A20" s="50" t="s">
        <v>1049</v>
      </c>
      <c r="B20" s="50" t="s">
        <v>41</v>
      </c>
      <c r="C20" s="50" t="s">
        <v>41</v>
      </c>
      <c r="D20" s="62" t="s">
        <v>1105</v>
      </c>
    </row>
    <row r="21" spans="1:4" ht="126">
      <c r="A21" s="50" t="s">
        <v>1050</v>
      </c>
      <c r="B21" s="50" t="s">
        <v>1035</v>
      </c>
      <c r="C21" s="50" t="s">
        <v>1119</v>
      </c>
      <c r="D21" s="62" t="s">
        <v>1113</v>
      </c>
    </row>
    <row r="22" spans="1:4" ht="47.25">
      <c r="A22" s="50" t="s">
        <v>1051</v>
      </c>
      <c r="B22" s="50" t="s">
        <v>1035</v>
      </c>
      <c r="C22" s="50" t="s">
        <v>1119</v>
      </c>
      <c r="D22" s="62" t="s">
        <v>1112</v>
      </c>
    </row>
    <row r="23" spans="1:4" ht="141.75">
      <c r="A23" s="50" t="s">
        <v>1052</v>
      </c>
      <c r="B23" s="50" t="s">
        <v>1035</v>
      </c>
      <c r="C23" s="50" t="s">
        <v>1119</v>
      </c>
      <c r="D23" s="62" t="s">
        <v>1177</v>
      </c>
    </row>
    <row r="24" spans="1:4" ht="47.25">
      <c r="A24" s="50" t="s">
        <v>1053</v>
      </c>
      <c r="B24" s="50" t="s">
        <v>1035</v>
      </c>
      <c r="C24" s="50" t="s">
        <v>1119</v>
      </c>
      <c r="D24" s="62" t="s">
        <v>1114</v>
      </c>
    </row>
    <row r="25" spans="1:4" ht="78.75">
      <c r="A25" s="50" t="s">
        <v>1054</v>
      </c>
      <c r="B25" s="50" t="s">
        <v>1035</v>
      </c>
      <c r="C25" s="50" t="s">
        <v>1119</v>
      </c>
      <c r="D25" s="62" t="s">
        <v>1115</v>
      </c>
    </row>
    <row r="26" spans="1:4" ht="63">
      <c r="A26" s="50" t="s">
        <v>1055</v>
      </c>
      <c r="B26" s="50" t="s">
        <v>1035</v>
      </c>
      <c r="C26" s="50" t="s">
        <v>1038</v>
      </c>
      <c r="D26" s="62" t="s">
        <v>1107</v>
      </c>
    </row>
    <row r="27" spans="1:4" ht="31.5">
      <c r="A27" s="50" t="s">
        <v>1056</v>
      </c>
      <c r="B27" s="50" t="s">
        <v>1035</v>
      </c>
      <c r="C27" s="50" t="s">
        <v>1110</v>
      </c>
      <c r="D27" s="62" t="s">
        <v>1116</v>
      </c>
    </row>
    <row r="28" spans="1:4" ht="31.5">
      <c r="A28" s="50" t="s">
        <v>1057</v>
      </c>
      <c r="B28" s="50" t="s">
        <v>1035</v>
      </c>
      <c r="C28" s="50" t="s">
        <v>1110</v>
      </c>
      <c r="D28" s="62" t="s">
        <v>1117</v>
      </c>
    </row>
    <row r="29" spans="1:4" ht="15.75">
      <c r="A29" s="50" t="s">
        <v>1058</v>
      </c>
      <c r="B29" s="50" t="s">
        <v>41</v>
      </c>
      <c r="C29" s="50" t="s">
        <v>41</v>
      </c>
      <c r="D29" s="62" t="s">
        <v>1105</v>
      </c>
    </row>
    <row r="30" spans="1:4" ht="15.75">
      <c r="A30" s="50" t="s">
        <v>1059</v>
      </c>
      <c r="B30" s="50" t="s">
        <v>41</v>
      </c>
      <c r="C30" s="50" t="s">
        <v>41</v>
      </c>
      <c r="D30" s="62" t="s">
        <v>1105</v>
      </c>
    </row>
    <row r="31" spans="1:4" ht="15.75">
      <c r="A31" s="50" t="s">
        <v>1060</v>
      </c>
      <c r="B31" s="50" t="s">
        <v>41</v>
      </c>
      <c r="C31" s="50" t="s">
        <v>41</v>
      </c>
      <c r="D31" s="62" t="s">
        <v>1105</v>
      </c>
    </row>
    <row r="32" spans="1:4" ht="393.75">
      <c r="A32" s="109" t="s">
        <v>1061</v>
      </c>
      <c r="B32" s="50" t="s">
        <v>1035</v>
      </c>
      <c r="C32" s="50" t="s">
        <v>1046</v>
      </c>
      <c r="D32" s="62" t="s">
        <v>1111</v>
      </c>
    </row>
    <row r="33" spans="1:4" ht="204.75">
      <c r="A33" s="109"/>
      <c r="B33" s="50" t="s">
        <v>1035</v>
      </c>
      <c r="C33" s="50" t="s">
        <v>1039</v>
      </c>
      <c r="D33" s="62" t="s">
        <v>1118</v>
      </c>
    </row>
    <row r="34" spans="1:4" ht="15.75">
      <c r="A34" s="50" t="s">
        <v>1062</v>
      </c>
      <c r="B34" s="50" t="s">
        <v>41</v>
      </c>
      <c r="C34" s="50" t="s">
        <v>41</v>
      </c>
      <c r="D34" s="62" t="s">
        <v>1105</v>
      </c>
    </row>
    <row r="35" spans="1:4" ht="15.75">
      <c r="A35" s="50" t="s">
        <v>1063</v>
      </c>
      <c r="B35" s="50" t="s">
        <v>41</v>
      </c>
      <c r="C35" s="50" t="s">
        <v>41</v>
      </c>
      <c r="D35" s="62" t="s">
        <v>1105</v>
      </c>
    </row>
    <row r="36" spans="1:4" ht="15.75">
      <c r="A36" s="50" t="s">
        <v>1064</v>
      </c>
      <c r="B36" s="50" t="s">
        <v>41</v>
      </c>
      <c r="C36" s="50" t="s">
        <v>41</v>
      </c>
      <c r="D36" s="62" t="s">
        <v>1105</v>
      </c>
    </row>
    <row r="37" spans="1:4" ht="15.75">
      <c r="A37" s="50" t="s">
        <v>1065</v>
      </c>
      <c r="B37" s="50" t="s">
        <v>41</v>
      </c>
      <c r="C37" s="50" t="s">
        <v>41</v>
      </c>
      <c r="D37" s="62" t="s">
        <v>1105</v>
      </c>
    </row>
    <row r="38" spans="1:4" ht="15.75">
      <c r="A38" s="50" t="s">
        <v>1066</v>
      </c>
      <c r="B38" s="50" t="s">
        <v>41</v>
      </c>
      <c r="C38" s="50" t="s">
        <v>41</v>
      </c>
      <c r="D38" s="62" t="s">
        <v>1105</v>
      </c>
    </row>
    <row r="39" spans="1:4" ht="15.75">
      <c r="A39" s="50" t="s">
        <v>1067</v>
      </c>
      <c r="B39" s="50" t="s">
        <v>41</v>
      </c>
      <c r="C39" s="50" t="s">
        <v>41</v>
      </c>
      <c r="D39" s="62" t="s">
        <v>1105</v>
      </c>
    </row>
    <row r="40" spans="1:4" ht="15.75">
      <c r="A40" s="50" t="s">
        <v>1068</v>
      </c>
      <c r="B40" s="50" t="s">
        <v>41</v>
      </c>
      <c r="C40" s="50" t="s">
        <v>41</v>
      </c>
      <c r="D40" s="62" t="s">
        <v>1105</v>
      </c>
    </row>
    <row r="41" spans="1:4" ht="15.75">
      <c r="A41" s="50" t="s">
        <v>1069</v>
      </c>
      <c r="B41" s="50" t="s">
        <v>41</v>
      </c>
      <c r="C41" s="50" t="s">
        <v>41</v>
      </c>
      <c r="D41" s="62" t="s">
        <v>1105</v>
      </c>
    </row>
    <row r="42" spans="1:4" ht="15.75">
      <c r="A42" s="50" t="s">
        <v>1070</v>
      </c>
      <c r="B42" s="50" t="s">
        <v>41</v>
      </c>
      <c r="C42" s="50" t="s">
        <v>41</v>
      </c>
      <c r="D42" s="62" t="s">
        <v>1105</v>
      </c>
    </row>
    <row r="43" spans="1:4" ht="15.75">
      <c r="A43" s="50" t="s">
        <v>1071</v>
      </c>
      <c r="B43" s="50" t="s">
        <v>41</v>
      </c>
      <c r="C43" s="50" t="s">
        <v>41</v>
      </c>
      <c r="D43" s="62" t="s">
        <v>1105</v>
      </c>
    </row>
    <row r="44" spans="1:4" ht="15.75">
      <c r="A44" s="50" t="s">
        <v>1072</v>
      </c>
      <c r="B44" s="50" t="s">
        <v>41</v>
      </c>
      <c r="C44" s="50" t="s">
        <v>41</v>
      </c>
      <c r="D44" s="62" t="s">
        <v>1105</v>
      </c>
    </row>
    <row r="45" spans="1:4" ht="15.75">
      <c r="A45" s="50" t="s">
        <v>1073</v>
      </c>
      <c r="B45" s="50" t="s">
        <v>41</v>
      </c>
      <c r="C45" s="50" t="s">
        <v>41</v>
      </c>
      <c r="D45" s="62" t="s">
        <v>1105</v>
      </c>
    </row>
    <row r="46" spans="1:4" ht="15.75">
      <c r="A46" s="50" t="s">
        <v>1074</v>
      </c>
      <c r="B46" s="50" t="s">
        <v>41</v>
      </c>
      <c r="C46" s="50" t="s">
        <v>41</v>
      </c>
      <c r="D46" s="62" t="s">
        <v>1105</v>
      </c>
    </row>
    <row r="47" spans="1:4" ht="15.75">
      <c r="A47" s="50" t="s">
        <v>1075</v>
      </c>
      <c r="B47" s="50" t="s">
        <v>41</v>
      </c>
      <c r="C47" s="50" t="s">
        <v>41</v>
      </c>
      <c r="D47" s="62" t="s">
        <v>1105</v>
      </c>
    </row>
    <row r="48" spans="1:4" ht="15.75">
      <c r="A48" s="50" t="s">
        <v>1076</v>
      </c>
      <c r="B48" s="50" t="s">
        <v>41</v>
      </c>
      <c r="C48" s="50" t="s">
        <v>41</v>
      </c>
      <c r="D48" s="62" t="s">
        <v>1105</v>
      </c>
    </row>
    <row r="49" spans="1:4" ht="15.75">
      <c r="A49" s="50" t="s">
        <v>1077</v>
      </c>
      <c r="B49" s="50" t="s">
        <v>41</v>
      </c>
      <c r="C49" s="50" t="s">
        <v>41</v>
      </c>
      <c r="D49" s="62" t="s">
        <v>1105</v>
      </c>
    </row>
    <row r="50" spans="1:4" ht="15.75">
      <c r="A50" s="50" t="s">
        <v>1078</v>
      </c>
      <c r="B50" s="50" t="s">
        <v>41</v>
      </c>
      <c r="C50" s="50" t="s">
        <v>41</v>
      </c>
      <c r="D50" s="62" t="s">
        <v>1105</v>
      </c>
    </row>
    <row r="51" spans="1:4" ht="15.75">
      <c r="A51" s="50" t="s">
        <v>1079</v>
      </c>
      <c r="B51" s="50" t="s">
        <v>41</v>
      </c>
      <c r="C51" s="50" t="s">
        <v>41</v>
      </c>
      <c r="D51" s="62" t="s">
        <v>1105</v>
      </c>
    </row>
    <row r="52" spans="1:4" ht="15.75">
      <c r="A52" s="50" t="s">
        <v>1080</v>
      </c>
      <c r="B52" s="50" t="s">
        <v>41</v>
      </c>
      <c r="C52" s="50" t="s">
        <v>41</v>
      </c>
      <c r="D52" s="62" t="s">
        <v>1105</v>
      </c>
    </row>
    <row r="53" spans="1:4" ht="15.75">
      <c r="A53" s="50" t="s">
        <v>1081</v>
      </c>
      <c r="B53" s="50" t="s">
        <v>41</v>
      </c>
      <c r="C53" s="50" t="s">
        <v>41</v>
      </c>
      <c r="D53" s="62" t="s">
        <v>1105</v>
      </c>
    </row>
    <row r="54" spans="1:4" ht="15.75">
      <c r="A54" s="50" t="s">
        <v>1082</v>
      </c>
      <c r="B54" s="50" t="s">
        <v>41</v>
      </c>
      <c r="C54" s="50" t="s">
        <v>41</v>
      </c>
      <c r="D54" s="62" t="s">
        <v>1105</v>
      </c>
    </row>
    <row r="55" spans="1:4" ht="15.75">
      <c r="A55" s="50" t="s">
        <v>1083</v>
      </c>
      <c r="B55" s="50" t="s">
        <v>41</v>
      </c>
      <c r="C55" s="50" t="s">
        <v>41</v>
      </c>
      <c r="D55" s="62" t="s">
        <v>1105</v>
      </c>
    </row>
    <row r="56" spans="1:4" ht="15.75">
      <c r="A56" s="50" t="s">
        <v>1084</v>
      </c>
      <c r="B56" s="50" t="s">
        <v>41</v>
      </c>
      <c r="C56" s="50" t="s">
        <v>41</v>
      </c>
      <c r="D56" s="62" t="s">
        <v>1105</v>
      </c>
    </row>
    <row r="57" spans="1:4" ht="15.75">
      <c r="A57" s="50" t="s">
        <v>1085</v>
      </c>
      <c r="B57" s="50" t="s">
        <v>41</v>
      </c>
      <c r="C57" s="50" t="s">
        <v>41</v>
      </c>
      <c r="D57" s="62" t="s">
        <v>1105</v>
      </c>
    </row>
    <row r="58" spans="1:4" ht="15.75">
      <c r="A58" s="50" t="s">
        <v>1086</v>
      </c>
      <c r="B58" s="50" t="s">
        <v>41</v>
      </c>
      <c r="C58" s="50" t="s">
        <v>41</v>
      </c>
      <c r="D58" s="62" t="s">
        <v>1105</v>
      </c>
    </row>
    <row r="59" spans="1:4" ht="15.75">
      <c r="A59" s="50" t="s">
        <v>1087</v>
      </c>
      <c r="B59" s="50" t="s">
        <v>41</v>
      </c>
      <c r="C59" s="50" t="s">
        <v>41</v>
      </c>
      <c r="D59" s="62" t="s">
        <v>1105</v>
      </c>
    </row>
    <row r="60" spans="1:4" ht="15.75">
      <c r="A60" s="50" t="s">
        <v>1088</v>
      </c>
      <c r="B60" s="50" t="s">
        <v>41</v>
      </c>
      <c r="C60" s="50" t="s">
        <v>41</v>
      </c>
      <c r="D60" s="62" t="s">
        <v>1105</v>
      </c>
    </row>
    <row r="61" spans="1:4" ht="204.75">
      <c r="A61" s="50" t="s">
        <v>1089</v>
      </c>
      <c r="B61" s="50" t="s">
        <v>1035</v>
      </c>
      <c r="C61" s="50" t="s">
        <v>1039</v>
      </c>
      <c r="D61" s="62" t="s">
        <v>1118</v>
      </c>
    </row>
    <row r="62" spans="1:4" ht="15.75">
      <c r="A62" s="50" t="s">
        <v>1090</v>
      </c>
      <c r="B62" s="50" t="s">
        <v>41</v>
      </c>
      <c r="C62" s="50" t="s">
        <v>41</v>
      </c>
      <c r="D62" s="62" t="s">
        <v>1105</v>
      </c>
    </row>
    <row r="63" spans="1:4" ht="15.75">
      <c r="A63" s="50" t="s">
        <v>1091</v>
      </c>
      <c r="B63" s="50" t="s">
        <v>41</v>
      </c>
      <c r="C63" s="50" t="s">
        <v>41</v>
      </c>
      <c r="D63" s="62" t="s">
        <v>1105</v>
      </c>
    </row>
    <row r="64" spans="1:4" ht="15.75">
      <c r="A64" s="50" t="s">
        <v>1092</v>
      </c>
      <c r="B64" s="50" t="s">
        <v>41</v>
      </c>
      <c r="C64" s="50" t="s">
        <v>41</v>
      </c>
      <c r="D64" s="62" t="s">
        <v>1105</v>
      </c>
    </row>
    <row r="65" spans="1:4" ht="15.75">
      <c r="A65" s="50" t="s">
        <v>1093</v>
      </c>
      <c r="B65" s="50" t="s">
        <v>41</v>
      </c>
      <c r="C65" s="50" t="s">
        <v>41</v>
      </c>
      <c r="D65" s="62" t="s">
        <v>1105</v>
      </c>
    </row>
    <row r="66" spans="1:4" ht="204.75">
      <c r="A66" s="50" t="s">
        <v>1094</v>
      </c>
      <c r="B66" s="50" t="s">
        <v>1035</v>
      </c>
      <c r="C66" s="50" t="s">
        <v>1039</v>
      </c>
      <c r="D66" s="62" t="s">
        <v>1118</v>
      </c>
    </row>
    <row r="67" spans="1:4" ht="15.75">
      <c r="A67" s="50" t="s">
        <v>1095</v>
      </c>
      <c r="B67" s="50" t="s">
        <v>41</v>
      </c>
      <c r="C67" s="50" t="s">
        <v>41</v>
      </c>
      <c r="D67" s="62" t="s">
        <v>1105</v>
      </c>
    </row>
    <row r="68" spans="1:4" ht="15.75">
      <c r="A68" s="50" t="s">
        <v>1096</v>
      </c>
      <c r="B68" s="50" t="s">
        <v>41</v>
      </c>
      <c r="C68" s="50" t="s">
        <v>41</v>
      </c>
      <c r="D68" s="62" t="s">
        <v>1105</v>
      </c>
    </row>
    <row r="69" spans="1:4" ht="15.75">
      <c r="A69" s="50" t="s">
        <v>1097</v>
      </c>
      <c r="B69" s="50" t="s">
        <v>41</v>
      </c>
      <c r="C69" s="50" t="s">
        <v>41</v>
      </c>
      <c r="D69" s="62" t="s">
        <v>1105</v>
      </c>
    </row>
    <row r="70" spans="1:4" ht="15.75">
      <c r="A70" s="50" t="s">
        <v>1098</v>
      </c>
      <c r="B70" s="50" t="s">
        <v>41</v>
      </c>
      <c r="C70" s="50" t="s">
        <v>41</v>
      </c>
      <c r="D70" s="62" t="s">
        <v>1105</v>
      </c>
    </row>
    <row r="71" spans="1:4" ht="15.75">
      <c r="A71" s="50" t="s">
        <v>1099</v>
      </c>
      <c r="B71" s="50" t="s">
        <v>41</v>
      </c>
      <c r="C71" s="50" t="s">
        <v>41</v>
      </c>
      <c r="D71" s="62" t="s">
        <v>1105</v>
      </c>
    </row>
    <row r="72" spans="1:4" ht="15.75">
      <c r="A72" s="50" t="s">
        <v>1100</v>
      </c>
      <c r="B72" s="50" t="s">
        <v>41</v>
      </c>
      <c r="C72" s="50" t="s">
        <v>41</v>
      </c>
      <c r="D72" s="62" t="s">
        <v>1105</v>
      </c>
    </row>
    <row r="73" spans="1:4" ht="15.75">
      <c r="A73" s="50" t="s">
        <v>1101</v>
      </c>
      <c r="B73" s="50" t="s">
        <v>41</v>
      </c>
      <c r="C73" s="50" t="s">
        <v>41</v>
      </c>
      <c r="D73" s="62" t="s">
        <v>1105</v>
      </c>
    </row>
    <row r="74" spans="1:4" ht="15.75">
      <c r="A74" s="50" t="s">
        <v>1102</v>
      </c>
      <c r="B74" s="50" t="s">
        <v>41</v>
      </c>
      <c r="C74" s="50" t="s">
        <v>41</v>
      </c>
      <c r="D74" s="62" t="s">
        <v>1105</v>
      </c>
    </row>
    <row r="75" spans="1:4" ht="15.75">
      <c r="A75" s="50" t="s">
        <v>1103</v>
      </c>
      <c r="B75" s="50" t="s">
        <v>41</v>
      </c>
      <c r="C75" s="50" t="s">
        <v>41</v>
      </c>
      <c r="D75" s="62" t="s">
        <v>1105</v>
      </c>
    </row>
    <row r="76" spans="1:4" ht="15.75">
      <c r="A76" s="50" t="s">
        <v>1104</v>
      </c>
      <c r="B76" s="50" t="s">
        <v>1035</v>
      </c>
      <c r="C76" s="50" t="s">
        <v>41</v>
      </c>
      <c r="D76" s="62" t="s">
        <v>1121</v>
      </c>
    </row>
  </sheetData>
  <autoFilter ref="A3:D76"/>
  <mergeCells count="8">
    <mergeCell ref="A32:A33"/>
    <mergeCell ref="A1:A3"/>
    <mergeCell ref="B1:D1"/>
    <mergeCell ref="B2:B3"/>
    <mergeCell ref="C2:D2"/>
    <mergeCell ref="A4:A10"/>
    <mergeCell ref="A11:A13"/>
    <mergeCell ref="A14:A16"/>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topLeftCell="A67" zoomScale="115" zoomScaleNormal="115" workbookViewId="0">
      <pane xSplit="1" topLeftCell="D1" activePane="topRight" state="frozen"/>
      <selection pane="topRight" activeCell="D73" sqref="D73"/>
    </sheetView>
  </sheetViews>
  <sheetFormatPr defaultRowHeight="15"/>
  <cols>
    <col min="1" max="1" width="14.5703125" style="48" customWidth="1"/>
    <col min="2" max="2" width="17.85546875" style="48" customWidth="1"/>
    <col min="3" max="3" width="11.7109375" style="48" customWidth="1"/>
    <col min="4" max="4" width="124.85546875" style="48" customWidth="1"/>
    <col min="5" max="16384" width="9.140625" style="48"/>
  </cols>
  <sheetData>
    <row r="1" spans="1:4" ht="16.5" customHeight="1">
      <c r="A1" s="110" t="s">
        <v>1044</v>
      </c>
      <c r="B1" s="110" t="s">
        <v>1120</v>
      </c>
      <c r="C1" s="110"/>
      <c r="D1" s="110"/>
    </row>
    <row r="2" spans="1:4" ht="16.5" customHeight="1">
      <c r="A2" s="110"/>
      <c r="B2" s="110" t="s">
        <v>1030</v>
      </c>
      <c r="C2" s="110" t="s">
        <v>1031</v>
      </c>
      <c r="D2" s="110"/>
    </row>
    <row r="3" spans="1:4" ht="31.5">
      <c r="A3" s="110"/>
      <c r="B3" s="110"/>
      <c r="C3" s="59" t="s">
        <v>1032</v>
      </c>
      <c r="D3" s="60" t="s">
        <v>1033</v>
      </c>
    </row>
    <row r="4" spans="1:4" ht="15" customHeight="1">
      <c r="A4" s="50" t="s">
        <v>1034</v>
      </c>
      <c r="B4" s="50" t="s">
        <v>41</v>
      </c>
      <c r="C4" s="50" t="s">
        <v>41</v>
      </c>
      <c r="D4" s="62" t="s">
        <v>1134</v>
      </c>
    </row>
    <row r="5" spans="1:4" ht="15" customHeight="1">
      <c r="A5" s="50" t="s">
        <v>1041</v>
      </c>
      <c r="B5" s="50" t="s">
        <v>41</v>
      </c>
      <c r="C5" s="50" t="s">
        <v>41</v>
      </c>
      <c r="D5" s="62" t="s">
        <v>1134</v>
      </c>
    </row>
    <row r="6" spans="1:4" ht="141.75">
      <c r="A6" s="109" t="s">
        <v>1042</v>
      </c>
      <c r="B6" s="50" t="s">
        <v>1035</v>
      </c>
      <c r="C6" s="50" t="s">
        <v>1124</v>
      </c>
      <c r="D6" s="62" t="s">
        <v>1145</v>
      </c>
    </row>
    <row r="7" spans="1:4" ht="47.25">
      <c r="A7" s="109"/>
      <c r="B7" s="50" t="s">
        <v>1035</v>
      </c>
      <c r="C7" s="50" t="s">
        <v>1036</v>
      </c>
      <c r="D7" s="62" t="s">
        <v>1143</v>
      </c>
    </row>
    <row r="8" spans="1:4" ht="94.5">
      <c r="A8" s="111" t="s">
        <v>1043</v>
      </c>
      <c r="B8" s="50" t="s">
        <v>1035</v>
      </c>
      <c r="C8" s="50" t="s">
        <v>1124</v>
      </c>
      <c r="D8" s="62" t="s">
        <v>1146</v>
      </c>
    </row>
    <row r="9" spans="1:4" ht="47.25">
      <c r="A9" s="112"/>
      <c r="B9" s="50" t="s">
        <v>1035</v>
      </c>
      <c r="C9" s="50" t="s">
        <v>1036</v>
      </c>
      <c r="D9" s="62" t="s">
        <v>1125</v>
      </c>
    </row>
    <row r="10" spans="1:4" ht="47.25">
      <c r="A10" s="111" t="s">
        <v>1047</v>
      </c>
      <c r="B10" s="50" t="s">
        <v>1035</v>
      </c>
      <c r="C10" s="50" t="s">
        <v>1124</v>
      </c>
      <c r="D10" s="62" t="s">
        <v>1126</v>
      </c>
    </row>
    <row r="11" spans="1:4" ht="47.25">
      <c r="A11" s="112"/>
      <c r="B11" s="50" t="s">
        <v>1035</v>
      </c>
      <c r="C11" s="50" t="s">
        <v>1036</v>
      </c>
      <c r="D11" s="62" t="s">
        <v>1127</v>
      </c>
    </row>
    <row r="12" spans="1:4" ht="63" customHeight="1">
      <c r="A12" s="111" t="s">
        <v>1048</v>
      </c>
      <c r="B12" s="50" t="s">
        <v>1035</v>
      </c>
      <c r="C12" s="50" t="s">
        <v>1124</v>
      </c>
      <c r="D12" s="62" t="s">
        <v>1152</v>
      </c>
    </row>
    <row r="13" spans="1:4" ht="47.25">
      <c r="A13" s="113"/>
      <c r="B13" s="50" t="s">
        <v>1035</v>
      </c>
      <c r="C13" s="50" t="s">
        <v>1036</v>
      </c>
      <c r="D13" s="62" t="s">
        <v>1128</v>
      </c>
    </row>
    <row r="14" spans="1:4" ht="78.75">
      <c r="A14" s="113"/>
      <c r="B14" s="50" t="s">
        <v>1035</v>
      </c>
      <c r="C14" s="50" t="s">
        <v>72</v>
      </c>
      <c r="D14" s="62" t="s">
        <v>1129</v>
      </c>
    </row>
    <row r="15" spans="1:4" ht="63">
      <c r="A15" s="113"/>
      <c r="B15" s="50" t="s">
        <v>1035</v>
      </c>
      <c r="C15" s="50" t="s">
        <v>1130</v>
      </c>
      <c r="D15" s="62" t="s">
        <v>1131</v>
      </c>
    </row>
    <row r="16" spans="1:4" ht="220.5">
      <c r="A16" s="112"/>
      <c r="B16" s="50" t="s">
        <v>1035</v>
      </c>
      <c r="C16" s="50" t="s">
        <v>1132</v>
      </c>
      <c r="D16" s="62" t="s">
        <v>1133</v>
      </c>
    </row>
    <row r="17" spans="1:4" ht="63">
      <c r="A17" s="111" t="s">
        <v>1049</v>
      </c>
      <c r="B17" s="50" t="s">
        <v>1035</v>
      </c>
      <c r="C17" s="50" t="s">
        <v>1124</v>
      </c>
      <c r="D17" s="62" t="s">
        <v>1152</v>
      </c>
    </row>
    <row r="18" spans="1:4" ht="47.25">
      <c r="A18" s="112"/>
      <c r="B18" s="61" t="s">
        <v>1035</v>
      </c>
      <c r="C18" s="61" t="s">
        <v>1036</v>
      </c>
      <c r="D18" s="62" t="s">
        <v>1140</v>
      </c>
    </row>
    <row r="19" spans="1:4" ht="15.75">
      <c r="A19" s="50" t="s">
        <v>1050</v>
      </c>
      <c r="B19" s="50" t="s">
        <v>41</v>
      </c>
      <c r="C19" s="50" t="s">
        <v>41</v>
      </c>
      <c r="D19" s="62" t="s">
        <v>1134</v>
      </c>
    </row>
    <row r="20" spans="1:4" ht="15.75">
      <c r="A20" s="50" t="s">
        <v>1051</v>
      </c>
      <c r="B20" s="50" t="s">
        <v>41</v>
      </c>
      <c r="C20" s="50" t="s">
        <v>41</v>
      </c>
      <c r="D20" s="62" t="s">
        <v>1134</v>
      </c>
    </row>
    <row r="21" spans="1:4" ht="15.75">
      <c r="A21" s="50" t="s">
        <v>1052</v>
      </c>
      <c r="B21" s="50" t="s">
        <v>41</v>
      </c>
      <c r="C21" s="50" t="s">
        <v>41</v>
      </c>
      <c r="D21" s="62" t="s">
        <v>1134</v>
      </c>
    </row>
    <row r="22" spans="1:4" ht="15.75">
      <c r="A22" s="50" t="s">
        <v>1053</v>
      </c>
      <c r="B22" s="50" t="s">
        <v>41</v>
      </c>
      <c r="C22" s="50" t="s">
        <v>41</v>
      </c>
      <c r="D22" s="62" t="s">
        <v>1134</v>
      </c>
    </row>
    <row r="23" spans="1:4" ht="15.75">
      <c r="A23" s="50" t="s">
        <v>1054</v>
      </c>
      <c r="B23" s="50" t="s">
        <v>41</v>
      </c>
      <c r="C23" s="50" t="s">
        <v>41</v>
      </c>
      <c r="D23" s="62" t="s">
        <v>1134</v>
      </c>
    </row>
    <row r="24" spans="1:4" ht="15.75">
      <c r="A24" s="50" t="s">
        <v>1055</v>
      </c>
      <c r="B24" s="50" t="s">
        <v>41</v>
      </c>
      <c r="C24" s="50" t="s">
        <v>41</v>
      </c>
      <c r="D24" s="62" t="s">
        <v>1134</v>
      </c>
    </row>
    <row r="25" spans="1:4" ht="63" customHeight="1">
      <c r="A25" s="111" t="s">
        <v>1056</v>
      </c>
      <c r="B25" s="50" t="s">
        <v>1035</v>
      </c>
      <c r="C25" s="50" t="s">
        <v>1124</v>
      </c>
      <c r="D25" s="62" t="s">
        <v>1135</v>
      </c>
    </row>
    <row r="26" spans="1:4" ht="47.25">
      <c r="A26" s="112"/>
      <c r="B26" s="50" t="s">
        <v>1035</v>
      </c>
      <c r="C26" s="50" t="s">
        <v>1036</v>
      </c>
      <c r="D26" s="62" t="s">
        <v>1136</v>
      </c>
    </row>
    <row r="27" spans="1:4" ht="94.5">
      <c r="A27" s="111" t="s">
        <v>1057</v>
      </c>
      <c r="B27" s="50" t="s">
        <v>1035</v>
      </c>
      <c r="C27" s="50" t="s">
        <v>1124</v>
      </c>
      <c r="D27" s="62" t="s">
        <v>1147</v>
      </c>
    </row>
    <row r="28" spans="1:4" ht="47.25">
      <c r="A28" s="112"/>
      <c r="B28" s="50" t="s">
        <v>1035</v>
      </c>
      <c r="C28" s="50" t="s">
        <v>1036</v>
      </c>
      <c r="D28" s="62" t="s">
        <v>1143</v>
      </c>
    </row>
    <row r="29" spans="1:4" ht="15.75">
      <c r="A29" s="50" t="s">
        <v>1058</v>
      </c>
      <c r="B29" s="50" t="s">
        <v>41</v>
      </c>
      <c r="C29" s="50" t="s">
        <v>41</v>
      </c>
      <c r="D29" s="62" t="s">
        <v>1134</v>
      </c>
    </row>
    <row r="30" spans="1:4" ht="63">
      <c r="A30" s="111" t="s">
        <v>1059</v>
      </c>
      <c r="B30" s="50" t="s">
        <v>1035</v>
      </c>
      <c r="C30" s="50" t="s">
        <v>1124</v>
      </c>
      <c r="D30" s="62" t="s">
        <v>1137</v>
      </c>
    </row>
    <row r="31" spans="1:4" ht="47.25">
      <c r="A31" s="113"/>
      <c r="B31" s="50" t="s">
        <v>1035</v>
      </c>
      <c r="C31" s="50" t="s">
        <v>1036</v>
      </c>
      <c r="D31" s="62" t="s">
        <v>1142</v>
      </c>
    </row>
    <row r="32" spans="1:4" ht="63">
      <c r="A32" s="112"/>
      <c r="B32" s="50" t="s">
        <v>1035</v>
      </c>
      <c r="C32" s="50" t="s">
        <v>72</v>
      </c>
      <c r="D32" s="62" t="s">
        <v>1138</v>
      </c>
    </row>
    <row r="33" spans="1:4" ht="15.75">
      <c r="A33" s="50" t="s">
        <v>1060</v>
      </c>
      <c r="B33" s="50" t="s">
        <v>41</v>
      </c>
      <c r="C33" s="50" t="s">
        <v>41</v>
      </c>
      <c r="D33" s="62" t="s">
        <v>1134</v>
      </c>
    </row>
    <row r="34" spans="1:4" ht="78.75">
      <c r="A34" s="50" t="s">
        <v>1061</v>
      </c>
      <c r="B34" s="50" t="s">
        <v>1035</v>
      </c>
      <c r="C34" s="50" t="s">
        <v>1124</v>
      </c>
      <c r="D34" s="62" t="s">
        <v>1162</v>
      </c>
    </row>
    <row r="35" spans="1:4" ht="173.25">
      <c r="A35" s="111" t="s">
        <v>1062</v>
      </c>
      <c r="B35" s="50" t="s">
        <v>1035</v>
      </c>
      <c r="C35" s="50" t="s">
        <v>1124</v>
      </c>
      <c r="D35" s="62" t="s">
        <v>1148</v>
      </c>
    </row>
    <row r="36" spans="1:4" ht="63">
      <c r="A36" s="112"/>
      <c r="B36" s="61" t="s">
        <v>1035</v>
      </c>
      <c r="C36" s="61" t="s">
        <v>72</v>
      </c>
      <c r="D36" s="62" t="s">
        <v>1138</v>
      </c>
    </row>
    <row r="37" spans="1:4" ht="15.75">
      <c r="A37" s="50" t="s">
        <v>1063</v>
      </c>
      <c r="B37" s="50" t="s">
        <v>41</v>
      </c>
      <c r="C37" s="50" t="s">
        <v>41</v>
      </c>
      <c r="D37" s="62" t="s">
        <v>1134</v>
      </c>
    </row>
    <row r="38" spans="1:4" ht="15.75">
      <c r="A38" s="50" t="s">
        <v>1064</v>
      </c>
      <c r="B38" s="50" t="s">
        <v>41</v>
      </c>
      <c r="C38" s="50" t="s">
        <v>41</v>
      </c>
      <c r="D38" s="62" t="s">
        <v>1134</v>
      </c>
    </row>
    <row r="39" spans="1:4" ht="15.75">
      <c r="A39" s="50" t="s">
        <v>1065</v>
      </c>
      <c r="B39" s="50" t="s">
        <v>41</v>
      </c>
      <c r="C39" s="50" t="s">
        <v>41</v>
      </c>
      <c r="D39" s="62" t="s">
        <v>1134</v>
      </c>
    </row>
    <row r="40" spans="1:4" ht="15.75">
      <c r="A40" s="50" t="s">
        <v>1066</v>
      </c>
      <c r="B40" s="50" t="s">
        <v>41</v>
      </c>
      <c r="C40" s="50" t="s">
        <v>41</v>
      </c>
      <c r="D40" s="62" t="s">
        <v>1134</v>
      </c>
    </row>
    <row r="41" spans="1:4" ht="31.5">
      <c r="A41" s="50" t="s">
        <v>1067</v>
      </c>
      <c r="B41" s="50" t="s">
        <v>41</v>
      </c>
      <c r="C41" s="50" t="s">
        <v>41</v>
      </c>
      <c r="D41" s="62" t="s">
        <v>1123</v>
      </c>
    </row>
    <row r="42" spans="1:4" ht="31.5">
      <c r="A42" s="50" t="s">
        <v>1068</v>
      </c>
      <c r="B42" s="50" t="s">
        <v>41</v>
      </c>
      <c r="C42" s="50" t="s">
        <v>41</v>
      </c>
      <c r="D42" s="62" t="s">
        <v>1123</v>
      </c>
    </row>
    <row r="43" spans="1:4" ht="31.5">
      <c r="A43" s="50" t="s">
        <v>1069</v>
      </c>
      <c r="B43" s="50" t="s">
        <v>41</v>
      </c>
      <c r="C43" s="50" t="s">
        <v>41</v>
      </c>
      <c r="D43" s="62" t="s">
        <v>1123</v>
      </c>
    </row>
    <row r="44" spans="1:4" ht="31.5">
      <c r="A44" s="50" t="s">
        <v>1070</v>
      </c>
      <c r="B44" s="50" t="s">
        <v>41</v>
      </c>
      <c r="C44" s="50" t="s">
        <v>41</v>
      </c>
      <c r="D44" s="62" t="s">
        <v>1123</v>
      </c>
    </row>
    <row r="45" spans="1:4" ht="31.5">
      <c r="A45" s="50" t="s">
        <v>1071</v>
      </c>
      <c r="B45" s="50" t="s">
        <v>41</v>
      </c>
      <c r="C45" s="50" t="s">
        <v>41</v>
      </c>
      <c r="D45" s="62" t="s">
        <v>1123</v>
      </c>
    </row>
    <row r="46" spans="1:4" ht="31.5">
      <c r="A46" s="50" t="s">
        <v>1072</v>
      </c>
      <c r="B46" s="50" t="s">
        <v>41</v>
      </c>
      <c r="C46" s="50" t="s">
        <v>41</v>
      </c>
      <c r="D46" s="62" t="s">
        <v>1123</v>
      </c>
    </row>
    <row r="47" spans="1:4" ht="31.5">
      <c r="A47" s="50" t="s">
        <v>1073</v>
      </c>
      <c r="B47" s="50" t="s">
        <v>41</v>
      </c>
      <c r="C47" s="50" t="s">
        <v>41</v>
      </c>
      <c r="D47" s="62" t="s">
        <v>1123</v>
      </c>
    </row>
    <row r="48" spans="1:4" ht="31.5">
      <c r="A48" s="50" t="s">
        <v>1074</v>
      </c>
      <c r="B48" s="50" t="s">
        <v>41</v>
      </c>
      <c r="C48" s="50" t="s">
        <v>41</v>
      </c>
      <c r="D48" s="62" t="s">
        <v>1123</v>
      </c>
    </row>
    <row r="49" spans="1:4" ht="31.5">
      <c r="A49" s="50" t="s">
        <v>1075</v>
      </c>
      <c r="B49" s="50" t="s">
        <v>41</v>
      </c>
      <c r="C49" s="50" t="s">
        <v>41</v>
      </c>
      <c r="D49" s="62" t="s">
        <v>1123</v>
      </c>
    </row>
    <row r="50" spans="1:4" ht="31.5">
      <c r="A50" s="50" t="s">
        <v>1076</v>
      </c>
      <c r="B50" s="50" t="s">
        <v>41</v>
      </c>
      <c r="C50" s="50" t="s">
        <v>41</v>
      </c>
      <c r="D50" s="62" t="s">
        <v>1123</v>
      </c>
    </row>
    <row r="51" spans="1:4" ht="31.5">
      <c r="A51" s="50" t="s">
        <v>1077</v>
      </c>
      <c r="B51" s="50" t="s">
        <v>41</v>
      </c>
      <c r="C51" s="50" t="s">
        <v>41</v>
      </c>
      <c r="D51" s="62" t="s">
        <v>1123</v>
      </c>
    </row>
    <row r="52" spans="1:4" ht="31.5">
      <c r="A52" s="50" t="s">
        <v>1078</v>
      </c>
      <c r="B52" s="50" t="s">
        <v>41</v>
      </c>
      <c r="C52" s="50" t="s">
        <v>41</v>
      </c>
      <c r="D52" s="62" t="s">
        <v>1123</v>
      </c>
    </row>
    <row r="53" spans="1:4" ht="31.5">
      <c r="A53" s="50" t="s">
        <v>1079</v>
      </c>
      <c r="B53" s="50" t="s">
        <v>41</v>
      </c>
      <c r="C53" s="50" t="s">
        <v>41</v>
      </c>
      <c r="D53" s="62" t="s">
        <v>1123</v>
      </c>
    </row>
    <row r="54" spans="1:4" ht="31.5">
      <c r="A54" s="50" t="s">
        <v>1080</v>
      </c>
      <c r="B54" s="50" t="s">
        <v>41</v>
      </c>
      <c r="C54" s="50" t="s">
        <v>41</v>
      </c>
      <c r="D54" s="62" t="s">
        <v>1123</v>
      </c>
    </row>
    <row r="55" spans="1:4" ht="31.5">
      <c r="A55" s="50" t="s">
        <v>1081</v>
      </c>
      <c r="B55" s="50" t="s">
        <v>41</v>
      </c>
      <c r="C55" s="50" t="s">
        <v>41</v>
      </c>
      <c r="D55" s="62" t="s">
        <v>1123</v>
      </c>
    </row>
    <row r="56" spans="1:4" ht="31.5">
      <c r="A56" s="50" t="s">
        <v>1082</v>
      </c>
      <c r="B56" s="50" t="s">
        <v>41</v>
      </c>
      <c r="C56" s="50" t="s">
        <v>41</v>
      </c>
      <c r="D56" s="62" t="s">
        <v>1123</v>
      </c>
    </row>
    <row r="57" spans="1:4" ht="31.5">
      <c r="A57" s="50" t="s">
        <v>1083</v>
      </c>
      <c r="B57" s="50" t="s">
        <v>41</v>
      </c>
      <c r="C57" s="50" t="s">
        <v>41</v>
      </c>
      <c r="D57" s="62" t="s">
        <v>1123</v>
      </c>
    </row>
    <row r="58" spans="1:4" ht="141.75">
      <c r="A58" s="111" t="s">
        <v>1084</v>
      </c>
      <c r="B58" s="50" t="s">
        <v>1035</v>
      </c>
      <c r="C58" s="50" t="s">
        <v>1124</v>
      </c>
      <c r="D58" s="62" t="s">
        <v>1139</v>
      </c>
    </row>
    <row r="59" spans="1:4" ht="47.25">
      <c r="A59" s="113"/>
      <c r="B59" s="61" t="s">
        <v>1035</v>
      </c>
      <c r="C59" s="61" t="s">
        <v>1036</v>
      </c>
      <c r="D59" s="62" t="s">
        <v>1141</v>
      </c>
    </row>
    <row r="60" spans="1:4" ht="63">
      <c r="A60" s="112"/>
      <c r="B60" s="61" t="s">
        <v>1035</v>
      </c>
      <c r="C60" s="61" t="s">
        <v>72</v>
      </c>
      <c r="D60" s="62" t="s">
        <v>1138</v>
      </c>
    </row>
    <row r="61" spans="1:4" ht="220.5">
      <c r="A61" s="111" t="s">
        <v>1085</v>
      </c>
      <c r="B61" s="61" t="s">
        <v>1035</v>
      </c>
      <c r="C61" s="61" t="s">
        <v>1124</v>
      </c>
      <c r="D61" s="62" t="s">
        <v>1149</v>
      </c>
    </row>
    <row r="62" spans="1:4" ht="63">
      <c r="A62" s="113"/>
      <c r="B62" s="61" t="s">
        <v>1035</v>
      </c>
      <c r="C62" s="61" t="s">
        <v>1036</v>
      </c>
      <c r="D62" s="62" t="s">
        <v>1150</v>
      </c>
    </row>
    <row r="63" spans="1:4" ht="63">
      <c r="A63" s="112"/>
      <c r="B63" s="61" t="s">
        <v>1035</v>
      </c>
      <c r="C63" s="61" t="s">
        <v>72</v>
      </c>
      <c r="D63" s="62" t="s">
        <v>1138</v>
      </c>
    </row>
    <row r="64" spans="1:4" ht="110.25">
      <c r="A64" s="111" t="s">
        <v>1086</v>
      </c>
      <c r="B64" s="61" t="s">
        <v>1035</v>
      </c>
      <c r="C64" s="61" t="s">
        <v>1124</v>
      </c>
      <c r="D64" s="62" t="s">
        <v>1144</v>
      </c>
    </row>
    <row r="65" spans="1:4" ht="47.25">
      <c r="A65" s="113"/>
      <c r="B65" s="61" t="s">
        <v>1035</v>
      </c>
      <c r="C65" s="61" t="s">
        <v>1036</v>
      </c>
      <c r="D65" s="62" t="s">
        <v>1141</v>
      </c>
    </row>
    <row r="66" spans="1:4" ht="63">
      <c r="A66" s="112"/>
      <c r="B66" s="61" t="s">
        <v>1035</v>
      </c>
      <c r="C66" s="61" t="s">
        <v>72</v>
      </c>
      <c r="D66" s="62" t="s">
        <v>1138</v>
      </c>
    </row>
    <row r="67" spans="1:4" ht="63">
      <c r="A67" s="111" t="s">
        <v>1087</v>
      </c>
      <c r="B67" s="61" t="s">
        <v>1035</v>
      </c>
      <c r="C67" s="61" t="s">
        <v>1124</v>
      </c>
      <c r="D67" s="62" t="s">
        <v>1159</v>
      </c>
    </row>
    <row r="68" spans="1:4" ht="63">
      <c r="A68" s="112"/>
      <c r="B68" s="61" t="s">
        <v>1035</v>
      </c>
      <c r="C68" s="61" t="s">
        <v>72</v>
      </c>
      <c r="D68" s="62" t="s">
        <v>1138</v>
      </c>
    </row>
    <row r="69" spans="1:4" ht="31.5">
      <c r="A69" s="50" t="s">
        <v>1088</v>
      </c>
      <c r="B69" s="50" t="s">
        <v>41</v>
      </c>
      <c r="C69" s="50" t="s">
        <v>41</v>
      </c>
      <c r="D69" s="62" t="s">
        <v>1154</v>
      </c>
    </row>
    <row r="70" spans="1:4" ht="63">
      <c r="A70" s="111" t="s">
        <v>1089</v>
      </c>
      <c r="B70" s="61" t="s">
        <v>1035</v>
      </c>
      <c r="C70" s="61" t="s">
        <v>1124</v>
      </c>
      <c r="D70" s="62" t="s">
        <v>1160</v>
      </c>
    </row>
    <row r="71" spans="1:4" ht="47.25">
      <c r="A71" s="112"/>
      <c r="B71" s="61" t="s">
        <v>1035</v>
      </c>
      <c r="C71" s="61" t="s">
        <v>1036</v>
      </c>
      <c r="D71" s="62" t="s">
        <v>1151</v>
      </c>
    </row>
    <row r="72" spans="1:4" ht="47.25">
      <c r="A72" s="50" t="s">
        <v>1090</v>
      </c>
      <c r="B72" s="61" t="s">
        <v>1035</v>
      </c>
      <c r="C72" s="61" t="s">
        <v>1124</v>
      </c>
      <c r="D72" s="62" t="s">
        <v>1153</v>
      </c>
    </row>
    <row r="73" spans="1:4" ht="94.5">
      <c r="A73" s="50" t="s">
        <v>1091</v>
      </c>
      <c r="B73" s="61" t="s">
        <v>1035</v>
      </c>
      <c r="C73" s="61" t="s">
        <v>1124</v>
      </c>
      <c r="D73" s="62" t="s">
        <v>1195</v>
      </c>
    </row>
    <row r="74" spans="1:4" ht="31.5">
      <c r="A74" s="50" t="s">
        <v>1092</v>
      </c>
      <c r="B74" s="50" t="s">
        <v>41</v>
      </c>
      <c r="C74" s="50" t="s">
        <v>41</v>
      </c>
      <c r="D74" s="62" t="s">
        <v>1123</v>
      </c>
    </row>
    <row r="75" spans="1:4" ht="31.5">
      <c r="A75" s="50" t="s">
        <v>1093</v>
      </c>
      <c r="B75" s="50" t="s">
        <v>41</v>
      </c>
      <c r="C75" s="50" t="s">
        <v>41</v>
      </c>
      <c r="D75" s="62" t="s">
        <v>1123</v>
      </c>
    </row>
    <row r="76" spans="1:4" ht="31.5">
      <c r="A76" s="50" t="s">
        <v>1094</v>
      </c>
      <c r="B76" s="50" t="s">
        <v>41</v>
      </c>
      <c r="C76" s="50" t="s">
        <v>41</v>
      </c>
      <c r="D76" s="62" t="s">
        <v>1123</v>
      </c>
    </row>
    <row r="77" spans="1:4" ht="31.5">
      <c r="A77" s="50" t="s">
        <v>1095</v>
      </c>
      <c r="B77" s="50" t="s">
        <v>41</v>
      </c>
      <c r="C77" s="50" t="s">
        <v>41</v>
      </c>
      <c r="D77" s="62" t="s">
        <v>1123</v>
      </c>
    </row>
    <row r="78" spans="1:4" ht="31.5">
      <c r="A78" s="50" t="s">
        <v>1096</v>
      </c>
      <c r="B78" s="50" t="s">
        <v>41</v>
      </c>
      <c r="C78" s="50" t="s">
        <v>41</v>
      </c>
      <c r="D78" s="62" t="s">
        <v>1123</v>
      </c>
    </row>
    <row r="79" spans="1:4" ht="189">
      <c r="A79" s="111" t="s">
        <v>1097</v>
      </c>
      <c r="B79" s="61" t="s">
        <v>1035</v>
      </c>
      <c r="C79" s="61" t="s">
        <v>1124</v>
      </c>
      <c r="D79" s="62" t="s">
        <v>1163</v>
      </c>
    </row>
    <row r="80" spans="1:4" ht="47.25">
      <c r="A80" s="112"/>
      <c r="B80" s="61" t="s">
        <v>1035</v>
      </c>
      <c r="C80" s="61" t="s">
        <v>1036</v>
      </c>
      <c r="D80" s="62" t="s">
        <v>1164</v>
      </c>
    </row>
    <row r="81" spans="1:4" ht="189">
      <c r="A81" s="111" t="s">
        <v>1098</v>
      </c>
      <c r="B81" s="61" t="s">
        <v>1035</v>
      </c>
      <c r="C81" s="61" t="s">
        <v>1124</v>
      </c>
      <c r="D81" s="62" t="s">
        <v>1163</v>
      </c>
    </row>
    <row r="82" spans="1:4" ht="47.25">
      <c r="A82" s="112"/>
      <c r="B82" s="61" t="s">
        <v>1035</v>
      </c>
      <c r="C82" s="61" t="s">
        <v>1036</v>
      </c>
      <c r="D82" s="62" t="s">
        <v>1164</v>
      </c>
    </row>
    <row r="83" spans="1:4" ht="189">
      <c r="A83" s="111" t="s">
        <v>1099</v>
      </c>
      <c r="B83" s="61" t="s">
        <v>1035</v>
      </c>
      <c r="C83" s="61" t="s">
        <v>1124</v>
      </c>
      <c r="D83" s="62" t="s">
        <v>1163</v>
      </c>
    </row>
    <row r="84" spans="1:4" ht="47.25">
      <c r="A84" s="112"/>
      <c r="B84" s="61" t="s">
        <v>1035</v>
      </c>
      <c r="C84" s="61" t="s">
        <v>1036</v>
      </c>
      <c r="D84" s="62" t="s">
        <v>1164</v>
      </c>
    </row>
    <row r="85" spans="1:4" ht="189">
      <c r="A85" s="111" t="s">
        <v>1100</v>
      </c>
      <c r="B85" s="61" t="s">
        <v>1035</v>
      </c>
      <c r="C85" s="61" t="s">
        <v>1124</v>
      </c>
      <c r="D85" s="62" t="s">
        <v>1163</v>
      </c>
    </row>
    <row r="86" spans="1:4" ht="47.25">
      <c r="A86" s="112"/>
      <c r="B86" s="61" t="s">
        <v>1035</v>
      </c>
      <c r="C86" s="61" t="s">
        <v>1036</v>
      </c>
      <c r="D86" s="62" t="s">
        <v>1164</v>
      </c>
    </row>
    <row r="87" spans="1:4" ht="189">
      <c r="A87" s="111" t="s">
        <v>1101</v>
      </c>
      <c r="B87" s="61" t="s">
        <v>1035</v>
      </c>
      <c r="C87" s="61" t="s">
        <v>1124</v>
      </c>
      <c r="D87" s="62" t="s">
        <v>1163</v>
      </c>
    </row>
    <row r="88" spans="1:4" ht="47.25">
      <c r="A88" s="112"/>
      <c r="B88" s="61" t="s">
        <v>1035</v>
      </c>
      <c r="C88" s="61" t="s">
        <v>1036</v>
      </c>
      <c r="D88" s="62" t="s">
        <v>1164</v>
      </c>
    </row>
    <row r="89" spans="1:4" ht="189">
      <c r="A89" s="111" t="s">
        <v>1102</v>
      </c>
      <c r="B89" s="61" t="s">
        <v>1035</v>
      </c>
      <c r="C89" s="61" t="s">
        <v>1124</v>
      </c>
      <c r="D89" s="62" t="s">
        <v>1163</v>
      </c>
    </row>
    <row r="90" spans="1:4" ht="47.25">
      <c r="A90" s="112"/>
      <c r="B90" s="61" t="s">
        <v>1035</v>
      </c>
      <c r="C90" s="61" t="s">
        <v>1036</v>
      </c>
      <c r="D90" s="62" t="s">
        <v>1164</v>
      </c>
    </row>
    <row r="91" spans="1:4" ht="63">
      <c r="A91" s="111" t="s">
        <v>1103</v>
      </c>
      <c r="B91" s="61" t="s">
        <v>1035</v>
      </c>
      <c r="C91" s="61" t="s">
        <v>1124</v>
      </c>
      <c r="D91" s="62" t="s">
        <v>1152</v>
      </c>
    </row>
    <row r="92" spans="1:4" ht="47.25">
      <c r="A92" s="113"/>
      <c r="B92" s="61" t="s">
        <v>1035</v>
      </c>
      <c r="C92" s="61" t="s">
        <v>1124</v>
      </c>
      <c r="D92" s="62" t="s">
        <v>1161</v>
      </c>
    </row>
    <row r="93" spans="1:4" ht="47.25">
      <c r="A93" s="113"/>
      <c r="B93" s="61" t="s">
        <v>1035</v>
      </c>
      <c r="C93" s="61" t="s">
        <v>1036</v>
      </c>
      <c r="D93" s="62" t="s">
        <v>1140</v>
      </c>
    </row>
    <row r="94" spans="1:4" ht="15.75">
      <c r="A94" s="50" t="s">
        <v>1104</v>
      </c>
      <c r="B94" s="50" t="s">
        <v>1035</v>
      </c>
      <c r="C94" s="50" t="s">
        <v>41</v>
      </c>
      <c r="D94" s="62" t="s">
        <v>1122</v>
      </c>
    </row>
  </sheetData>
  <autoFilter ref="A3:D94"/>
  <mergeCells count="25">
    <mergeCell ref="A85:A86"/>
    <mergeCell ref="A91:A93"/>
    <mergeCell ref="A79:A80"/>
    <mergeCell ref="A81:A82"/>
    <mergeCell ref="A83:A84"/>
    <mergeCell ref="A87:A88"/>
    <mergeCell ref="A89:A90"/>
    <mergeCell ref="A70:A71"/>
    <mergeCell ref="A35:A36"/>
    <mergeCell ref="A58:A60"/>
    <mergeCell ref="A61:A63"/>
    <mergeCell ref="A64:A66"/>
    <mergeCell ref="A67:A68"/>
    <mergeCell ref="A1:A3"/>
    <mergeCell ref="B1:D1"/>
    <mergeCell ref="B2:B3"/>
    <mergeCell ref="C2:D2"/>
    <mergeCell ref="A17:A18"/>
    <mergeCell ref="A27:A28"/>
    <mergeCell ref="A30:A32"/>
    <mergeCell ref="A6:A7"/>
    <mergeCell ref="A8:A9"/>
    <mergeCell ref="A10:A11"/>
    <mergeCell ref="A12:A16"/>
    <mergeCell ref="A25:A26"/>
  </mergeCells>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zoomScale="90" zoomScaleNormal="90" workbookViewId="0">
      <pane xSplit="1" topLeftCell="B1" activePane="topRight" state="frozen"/>
      <selection pane="topRight" activeCell="D29" sqref="D29"/>
    </sheetView>
  </sheetViews>
  <sheetFormatPr defaultRowHeight="15"/>
  <cols>
    <col min="1" max="1" width="14.5703125" style="48" customWidth="1"/>
    <col min="2" max="2" width="17.85546875" style="48" customWidth="1"/>
    <col min="3" max="3" width="11.7109375" style="48" customWidth="1"/>
    <col min="4" max="4" width="124.85546875" style="48" customWidth="1"/>
    <col min="5" max="16384" width="9.140625" style="48"/>
  </cols>
  <sheetData>
    <row r="1" spans="1:4" ht="16.5" customHeight="1">
      <c r="A1" s="110" t="s">
        <v>1044</v>
      </c>
      <c r="B1" s="110" t="s">
        <v>1166</v>
      </c>
      <c r="C1" s="110"/>
      <c r="D1" s="110"/>
    </row>
    <row r="2" spans="1:4" ht="16.5" customHeight="1">
      <c r="A2" s="110"/>
      <c r="B2" s="110" t="s">
        <v>1030</v>
      </c>
      <c r="C2" s="110" t="s">
        <v>1031</v>
      </c>
      <c r="D2" s="110"/>
    </row>
    <row r="3" spans="1:4" ht="31.5">
      <c r="A3" s="110"/>
      <c r="B3" s="110"/>
      <c r="C3" s="64" t="s">
        <v>1032</v>
      </c>
      <c r="D3" s="60" t="s">
        <v>1033</v>
      </c>
    </row>
    <row r="4" spans="1:4" ht="47.25">
      <c r="A4" s="63" t="s">
        <v>1034</v>
      </c>
      <c r="B4" s="63" t="s">
        <v>1035</v>
      </c>
      <c r="C4" s="63" t="s">
        <v>1036</v>
      </c>
      <c r="D4" s="62" t="s">
        <v>1182</v>
      </c>
    </row>
    <row r="5" spans="1:4" ht="15" customHeight="1">
      <c r="A5" s="63" t="s">
        <v>1041</v>
      </c>
      <c r="B5" s="63" t="s">
        <v>41</v>
      </c>
      <c r="C5" s="63" t="s">
        <v>41</v>
      </c>
      <c r="D5" s="62" t="s">
        <v>1134</v>
      </c>
    </row>
    <row r="6" spans="1:4" ht="94.5">
      <c r="A6" s="63" t="s">
        <v>1042</v>
      </c>
      <c r="B6" s="63" t="s">
        <v>1035</v>
      </c>
      <c r="C6" s="63" t="s">
        <v>1167</v>
      </c>
      <c r="D6" s="62" t="s">
        <v>1171</v>
      </c>
    </row>
    <row r="7" spans="1:4" ht="94.5">
      <c r="A7" s="65" t="s">
        <v>1043</v>
      </c>
      <c r="B7" s="63" t="s">
        <v>1035</v>
      </c>
      <c r="C7" s="63" t="s">
        <v>1036</v>
      </c>
      <c r="D7" s="62" t="s">
        <v>1170</v>
      </c>
    </row>
    <row r="8" spans="1:4" ht="63">
      <c r="A8" s="65" t="s">
        <v>1047</v>
      </c>
      <c r="B8" s="63" t="s">
        <v>1035</v>
      </c>
      <c r="C8" s="63" t="s">
        <v>1169</v>
      </c>
      <c r="D8" s="62" t="s">
        <v>1168</v>
      </c>
    </row>
    <row r="9" spans="1:4" ht="63" customHeight="1">
      <c r="A9" s="111" t="s">
        <v>1048</v>
      </c>
      <c r="B9" s="63" t="s">
        <v>1035</v>
      </c>
      <c r="C9" s="63" t="s">
        <v>1036</v>
      </c>
      <c r="D9" s="62" t="s">
        <v>1172</v>
      </c>
    </row>
    <row r="10" spans="1:4" ht="220.5">
      <c r="A10" s="113"/>
      <c r="B10" s="63" t="s">
        <v>1035</v>
      </c>
      <c r="C10" s="63" t="s">
        <v>1173</v>
      </c>
      <c r="D10" s="62" t="s">
        <v>1174</v>
      </c>
    </row>
    <row r="11" spans="1:4" ht="63">
      <c r="A11" s="112"/>
      <c r="B11" s="63" t="s">
        <v>1035</v>
      </c>
      <c r="C11" s="63" t="s">
        <v>1130</v>
      </c>
      <c r="D11" s="62" t="s">
        <v>1175</v>
      </c>
    </row>
    <row r="12" spans="1:4" ht="63">
      <c r="A12" s="65" t="s">
        <v>1049</v>
      </c>
      <c r="B12" s="63" t="s">
        <v>1035</v>
      </c>
      <c r="C12" s="63" t="s">
        <v>1036</v>
      </c>
      <c r="D12" s="62" t="s">
        <v>1172</v>
      </c>
    </row>
    <row r="13" spans="1:4" ht="94.5">
      <c r="A13" s="63" t="s">
        <v>1050</v>
      </c>
      <c r="B13" s="63" t="s">
        <v>1035</v>
      </c>
      <c r="C13" s="63" t="s">
        <v>1036</v>
      </c>
      <c r="D13" s="62" t="s">
        <v>1176</v>
      </c>
    </row>
    <row r="14" spans="1:4" ht="94.5">
      <c r="A14" s="63" t="s">
        <v>1051</v>
      </c>
      <c r="B14" s="63" t="s">
        <v>1035</v>
      </c>
      <c r="C14" s="63" t="s">
        <v>1036</v>
      </c>
      <c r="D14" s="62" t="s">
        <v>1176</v>
      </c>
    </row>
    <row r="15" spans="1:4" ht="94.5">
      <c r="A15" s="63" t="s">
        <v>1052</v>
      </c>
      <c r="B15" s="63" t="s">
        <v>1035</v>
      </c>
      <c r="C15" s="63" t="s">
        <v>1036</v>
      </c>
      <c r="D15" s="62" t="s">
        <v>1178</v>
      </c>
    </row>
    <row r="16" spans="1:4" ht="94.5">
      <c r="A16" s="63" t="s">
        <v>1053</v>
      </c>
      <c r="B16" s="63" t="s">
        <v>1035</v>
      </c>
      <c r="C16" s="63" t="s">
        <v>1036</v>
      </c>
      <c r="D16" s="62" t="s">
        <v>1178</v>
      </c>
    </row>
    <row r="17" spans="1:4" ht="78.75">
      <c r="A17" s="63" t="s">
        <v>1054</v>
      </c>
      <c r="B17" s="63" t="s">
        <v>1035</v>
      </c>
      <c r="C17" s="63" t="s">
        <v>1036</v>
      </c>
      <c r="D17" s="62" t="s">
        <v>1179</v>
      </c>
    </row>
    <row r="18" spans="1:4" ht="78.75">
      <c r="A18" s="63" t="s">
        <v>1055</v>
      </c>
      <c r="B18" s="63" t="s">
        <v>1035</v>
      </c>
      <c r="C18" s="63" t="s">
        <v>1036</v>
      </c>
      <c r="D18" s="62" t="s">
        <v>1179</v>
      </c>
    </row>
    <row r="19" spans="1:4" ht="63" customHeight="1">
      <c r="A19" s="65" t="s">
        <v>1056</v>
      </c>
      <c r="B19" s="63" t="s">
        <v>1035</v>
      </c>
      <c r="C19" s="63" t="s">
        <v>1167</v>
      </c>
      <c r="D19" s="62" t="s">
        <v>1180</v>
      </c>
    </row>
    <row r="20" spans="1:4" ht="126">
      <c r="A20" s="65" t="s">
        <v>1057</v>
      </c>
      <c r="B20" s="63" t="s">
        <v>1035</v>
      </c>
      <c r="C20" s="63" t="s">
        <v>1173</v>
      </c>
      <c r="D20" s="62" t="s">
        <v>1181</v>
      </c>
    </row>
    <row r="21" spans="1:4" ht="204.75">
      <c r="A21" s="63" t="s">
        <v>1058</v>
      </c>
      <c r="B21" s="63" t="s">
        <v>1035</v>
      </c>
      <c r="C21" s="63" t="s">
        <v>1169</v>
      </c>
      <c r="D21" s="62" t="s">
        <v>1189</v>
      </c>
    </row>
    <row r="22" spans="1:4" ht="78.75">
      <c r="A22" s="65" t="s">
        <v>1059</v>
      </c>
      <c r="B22" s="63" t="s">
        <v>1035</v>
      </c>
      <c r="C22" s="63" t="s">
        <v>1036</v>
      </c>
      <c r="D22" s="62" t="s">
        <v>1191</v>
      </c>
    </row>
    <row r="23" spans="1:4" ht="63">
      <c r="A23" s="63" t="s">
        <v>1060</v>
      </c>
      <c r="B23" s="63" t="s">
        <v>1035</v>
      </c>
      <c r="C23" s="63" t="s">
        <v>1036</v>
      </c>
      <c r="D23" s="62" t="s">
        <v>1186</v>
      </c>
    </row>
    <row r="24" spans="1:4" ht="94.5">
      <c r="A24" s="63" t="s">
        <v>1061</v>
      </c>
      <c r="B24" s="63" t="s">
        <v>1035</v>
      </c>
      <c r="C24" s="63" t="s">
        <v>1173</v>
      </c>
      <c r="D24" s="62" t="s">
        <v>1183</v>
      </c>
    </row>
    <row r="25" spans="1:4" ht="94.5">
      <c r="A25" s="65" t="s">
        <v>1062</v>
      </c>
      <c r="B25" s="63" t="s">
        <v>1035</v>
      </c>
      <c r="C25" s="63" t="s">
        <v>1184</v>
      </c>
      <c r="D25" s="62" t="s">
        <v>1185</v>
      </c>
    </row>
    <row r="26" spans="1:4" ht="47.25">
      <c r="A26" s="63" t="s">
        <v>1063</v>
      </c>
      <c r="B26" s="63" t="s">
        <v>1035</v>
      </c>
      <c r="C26" s="63" t="s">
        <v>1036</v>
      </c>
      <c r="D26" s="62" t="s">
        <v>1187</v>
      </c>
    </row>
    <row r="27" spans="1:4" ht="63">
      <c r="A27" s="63" t="s">
        <v>1064</v>
      </c>
      <c r="B27" s="63" t="s">
        <v>1035</v>
      </c>
      <c r="C27" s="63" t="s">
        <v>1036</v>
      </c>
      <c r="D27" s="62" t="s">
        <v>1230</v>
      </c>
    </row>
    <row r="28" spans="1:4" ht="78.75">
      <c r="A28" s="63" t="s">
        <v>1065</v>
      </c>
      <c r="B28" s="63" t="s">
        <v>1035</v>
      </c>
      <c r="C28" s="63" t="s">
        <v>1036</v>
      </c>
      <c r="D28" s="62" t="s">
        <v>1188</v>
      </c>
    </row>
    <row r="29" spans="1:4" ht="94.5">
      <c r="A29" s="63" t="s">
        <v>1066</v>
      </c>
      <c r="B29" s="63" t="s">
        <v>1035</v>
      </c>
      <c r="C29" s="63" t="s">
        <v>1036</v>
      </c>
      <c r="D29" s="62" t="s">
        <v>1233</v>
      </c>
    </row>
    <row r="30" spans="1:4" ht="31.5">
      <c r="A30" s="63" t="s">
        <v>1067</v>
      </c>
      <c r="B30" s="63" t="s">
        <v>41</v>
      </c>
      <c r="C30" s="63" t="s">
        <v>41</v>
      </c>
      <c r="D30" s="62" t="s">
        <v>1123</v>
      </c>
    </row>
    <row r="31" spans="1:4" ht="31.5">
      <c r="A31" s="63" t="s">
        <v>1068</v>
      </c>
      <c r="B31" s="63" t="s">
        <v>41</v>
      </c>
      <c r="C31" s="63" t="s">
        <v>41</v>
      </c>
      <c r="D31" s="62" t="s">
        <v>1123</v>
      </c>
    </row>
    <row r="32" spans="1:4" ht="31.5">
      <c r="A32" s="63" t="s">
        <v>1069</v>
      </c>
      <c r="B32" s="63" t="s">
        <v>41</v>
      </c>
      <c r="C32" s="63" t="s">
        <v>41</v>
      </c>
      <c r="D32" s="62" t="s">
        <v>1123</v>
      </c>
    </row>
    <row r="33" spans="1:4" ht="31.5">
      <c r="A33" s="63" t="s">
        <v>1070</v>
      </c>
      <c r="B33" s="63" t="s">
        <v>41</v>
      </c>
      <c r="C33" s="63" t="s">
        <v>41</v>
      </c>
      <c r="D33" s="62" t="s">
        <v>1123</v>
      </c>
    </row>
    <row r="34" spans="1:4" ht="31.5">
      <c r="A34" s="63" t="s">
        <v>1071</v>
      </c>
      <c r="B34" s="63" t="s">
        <v>41</v>
      </c>
      <c r="C34" s="63" t="s">
        <v>41</v>
      </c>
      <c r="D34" s="62" t="s">
        <v>1123</v>
      </c>
    </row>
    <row r="35" spans="1:4" ht="31.5">
      <c r="A35" s="63" t="s">
        <v>1072</v>
      </c>
      <c r="B35" s="63" t="s">
        <v>41</v>
      </c>
      <c r="C35" s="63" t="s">
        <v>41</v>
      </c>
      <c r="D35" s="62" t="s">
        <v>1123</v>
      </c>
    </row>
    <row r="36" spans="1:4" ht="31.5">
      <c r="A36" s="63" t="s">
        <v>1073</v>
      </c>
      <c r="B36" s="63" t="s">
        <v>41</v>
      </c>
      <c r="C36" s="63" t="s">
        <v>41</v>
      </c>
      <c r="D36" s="62" t="s">
        <v>1123</v>
      </c>
    </row>
    <row r="37" spans="1:4" ht="31.5">
      <c r="A37" s="63" t="s">
        <v>1074</v>
      </c>
      <c r="B37" s="63" t="s">
        <v>41</v>
      </c>
      <c r="C37" s="63" t="s">
        <v>41</v>
      </c>
      <c r="D37" s="62" t="s">
        <v>1123</v>
      </c>
    </row>
    <row r="38" spans="1:4" ht="31.5">
      <c r="A38" s="63" t="s">
        <v>1075</v>
      </c>
      <c r="B38" s="63" t="s">
        <v>41</v>
      </c>
      <c r="C38" s="63" t="s">
        <v>41</v>
      </c>
      <c r="D38" s="62" t="s">
        <v>1123</v>
      </c>
    </row>
    <row r="39" spans="1:4" ht="31.5">
      <c r="A39" s="63" t="s">
        <v>1076</v>
      </c>
      <c r="B39" s="63" t="s">
        <v>41</v>
      </c>
      <c r="C39" s="63" t="s">
        <v>41</v>
      </c>
      <c r="D39" s="62" t="s">
        <v>1123</v>
      </c>
    </row>
    <row r="40" spans="1:4" ht="31.5">
      <c r="A40" s="63" t="s">
        <v>1077</v>
      </c>
      <c r="B40" s="63" t="s">
        <v>41</v>
      </c>
      <c r="C40" s="63" t="s">
        <v>41</v>
      </c>
      <c r="D40" s="62" t="s">
        <v>1123</v>
      </c>
    </row>
    <row r="41" spans="1:4" ht="31.5">
      <c r="A41" s="63" t="s">
        <v>1078</v>
      </c>
      <c r="B41" s="63" t="s">
        <v>41</v>
      </c>
      <c r="C41" s="63" t="s">
        <v>41</v>
      </c>
      <c r="D41" s="62" t="s">
        <v>1123</v>
      </c>
    </row>
    <row r="42" spans="1:4" ht="31.5">
      <c r="A42" s="63" t="s">
        <v>1079</v>
      </c>
      <c r="B42" s="63" t="s">
        <v>41</v>
      </c>
      <c r="C42" s="63" t="s">
        <v>41</v>
      </c>
      <c r="D42" s="62" t="s">
        <v>1123</v>
      </c>
    </row>
    <row r="43" spans="1:4" ht="31.5">
      <c r="A43" s="63" t="s">
        <v>1080</v>
      </c>
      <c r="B43" s="63" t="s">
        <v>41</v>
      </c>
      <c r="C43" s="63" t="s">
        <v>41</v>
      </c>
      <c r="D43" s="62" t="s">
        <v>1123</v>
      </c>
    </row>
    <row r="44" spans="1:4" ht="31.5">
      <c r="A44" s="63" t="s">
        <v>1081</v>
      </c>
      <c r="B44" s="63" t="s">
        <v>41</v>
      </c>
      <c r="C44" s="63" t="s">
        <v>41</v>
      </c>
      <c r="D44" s="62" t="s">
        <v>1123</v>
      </c>
    </row>
    <row r="45" spans="1:4" ht="31.5">
      <c r="A45" s="63" t="s">
        <v>1082</v>
      </c>
      <c r="B45" s="63" t="s">
        <v>41</v>
      </c>
      <c r="C45" s="63" t="s">
        <v>41</v>
      </c>
      <c r="D45" s="62" t="s">
        <v>1123</v>
      </c>
    </row>
    <row r="46" spans="1:4" ht="31.5">
      <c r="A46" s="63" t="s">
        <v>1083</v>
      </c>
      <c r="B46" s="63" t="s">
        <v>41</v>
      </c>
      <c r="C46" s="63" t="s">
        <v>41</v>
      </c>
      <c r="D46" s="62" t="s">
        <v>1123</v>
      </c>
    </row>
    <row r="47" spans="1:4" ht="94.5">
      <c r="A47" s="65" t="s">
        <v>1084</v>
      </c>
      <c r="B47" s="63" t="s">
        <v>1035</v>
      </c>
      <c r="C47" s="63" t="s">
        <v>1173</v>
      </c>
      <c r="D47" s="62" t="s">
        <v>1190</v>
      </c>
    </row>
    <row r="48" spans="1:4" ht="94.5">
      <c r="A48" s="65" t="s">
        <v>1085</v>
      </c>
      <c r="B48" s="63" t="s">
        <v>1035</v>
      </c>
      <c r="C48" s="63" t="s">
        <v>1173</v>
      </c>
      <c r="D48" s="62" t="s">
        <v>1190</v>
      </c>
    </row>
    <row r="49" spans="1:4" ht="78.75">
      <c r="A49" s="65" t="s">
        <v>1086</v>
      </c>
      <c r="B49" s="63" t="s">
        <v>1035</v>
      </c>
      <c r="C49" s="63" t="s">
        <v>1036</v>
      </c>
      <c r="D49" s="62" t="s">
        <v>1191</v>
      </c>
    </row>
    <row r="50" spans="1:4" ht="126">
      <c r="A50" s="65" t="s">
        <v>1087</v>
      </c>
      <c r="B50" s="63" t="s">
        <v>1035</v>
      </c>
      <c r="C50" s="63" t="s">
        <v>1167</v>
      </c>
      <c r="D50" s="62" t="s">
        <v>1192</v>
      </c>
    </row>
    <row r="51" spans="1:4" ht="31.5">
      <c r="A51" s="63" t="s">
        <v>1088</v>
      </c>
      <c r="B51" s="63" t="s">
        <v>41</v>
      </c>
      <c r="C51" s="63" t="s">
        <v>41</v>
      </c>
      <c r="D51" s="62" t="s">
        <v>1154</v>
      </c>
    </row>
    <row r="52" spans="1:4" ht="47.25">
      <c r="A52" s="65" t="s">
        <v>1089</v>
      </c>
      <c r="B52" s="63" t="s">
        <v>1035</v>
      </c>
      <c r="C52" s="63" t="s">
        <v>1036</v>
      </c>
      <c r="D52" s="62" t="s">
        <v>1193</v>
      </c>
    </row>
    <row r="53" spans="1:4" ht="47.25">
      <c r="A53" s="63" t="s">
        <v>1090</v>
      </c>
      <c r="B53" s="63" t="s">
        <v>1035</v>
      </c>
      <c r="C53" s="63" t="s">
        <v>1036</v>
      </c>
      <c r="D53" s="62" t="s">
        <v>1194</v>
      </c>
    </row>
    <row r="54" spans="1:4" ht="78.75">
      <c r="A54" s="63" t="s">
        <v>1091</v>
      </c>
      <c r="B54" s="63" t="s">
        <v>1035</v>
      </c>
      <c r="C54" s="63" t="s">
        <v>1036</v>
      </c>
      <c r="D54" s="62" t="s">
        <v>1196</v>
      </c>
    </row>
    <row r="55" spans="1:4" ht="31.5">
      <c r="A55" s="63" t="s">
        <v>1092</v>
      </c>
      <c r="B55" s="63" t="s">
        <v>41</v>
      </c>
      <c r="C55" s="63" t="s">
        <v>41</v>
      </c>
      <c r="D55" s="62" t="s">
        <v>1123</v>
      </c>
    </row>
    <row r="56" spans="1:4" ht="31.5">
      <c r="A56" s="63" t="s">
        <v>1093</v>
      </c>
      <c r="B56" s="63" t="s">
        <v>41</v>
      </c>
      <c r="C56" s="63" t="s">
        <v>41</v>
      </c>
      <c r="D56" s="62" t="s">
        <v>1123</v>
      </c>
    </row>
    <row r="57" spans="1:4" ht="31.5">
      <c r="A57" s="63" t="s">
        <v>1094</v>
      </c>
      <c r="B57" s="63" t="s">
        <v>41</v>
      </c>
      <c r="C57" s="63" t="s">
        <v>41</v>
      </c>
      <c r="D57" s="62" t="s">
        <v>1123</v>
      </c>
    </row>
    <row r="58" spans="1:4" ht="31.5">
      <c r="A58" s="63" t="s">
        <v>1095</v>
      </c>
      <c r="B58" s="63" t="s">
        <v>41</v>
      </c>
      <c r="C58" s="63" t="s">
        <v>41</v>
      </c>
      <c r="D58" s="62" t="s">
        <v>1123</v>
      </c>
    </row>
    <row r="59" spans="1:4" ht="31.5">
      <c r="A59" s="63" t="s">
        <v>1096</v>
      </c>
      <c r="B59" s="63" t="s">
        <v>41</v>
      </c>
      <c r="C59" s="63" t="s">
        <v>41</v>
      </c>
      <c r="D59" s="62" t="s">
        <v>1123</v>
      </c>
    </row>
    <row r="60" spans="1:4" ht="94.5">
      <c r="A60" s="65" t="s">
        <v>1097</v>
      </c>
      <c r="B60" s="63" t="s">
        <v>1035</v>
      </c>
      <c r="C60" s="63" t="s">
        <v>1173</v>
      </c>
      <c r="D60" s="62" t="s">
        <v>1183</v>
      </c>
    </row>
    <row r="61" spans="1:4" ht="126">
      <c r="A61" s="65" t="s">
        <v>1098</v>
      </c>
      <c r="B61" s="63" t="s">
        <v>1035</v>
      </c>
      <c r="C61" s="63" t="s">
        <v>1173</v>
      </c>
      <c r="D61" s="62" t="s">
        <v>1197</v>
      </c>
    </row>
    <row r="62" spans="1:4" ht="126">
      <c r="A62" s="65" t="s">
        <v>1099</v>
      </c>
      <c r="B62" s="63" t="s">
        <v>1035</v>
      </c>
      <c r="C62" s="63" t="s">
        <v>1173</v>
      </c>
      <c r="D62" s="62" t="s">
        <v>1197</v>
      </c>
    </row>
    <row r="63" spans="1:4" ht="126">
      <c r="A63" s="65" t="s">
        <v>1100</v>
      </c>
      <c r="B63" s="63" t="s">
        <v>1035</v>
      </c>
      <c r="C63" s="63" t="s">
        <v>1173</v>
      </c>
      <c r="D63" s="62" t="s">
        <v>1197</v>
      </c>
    </row>
    <row r="64" spans="1:4" ht="126">
      <c r="A64" s="65" t="s">
        <v>1101</v>
      </c>
      <c r="B64" s="63" t="s">
        <v>1035</v>
      </c>
      <c r="C64" s="63" t="s">
        <v>1173</v>
      </c>
      <c r="D64" s="62" t="s">
        <v>1197</v>
      </c>
    </row>
    <row r="65" spans="1:4" ht="126">
      <c r="A65" s="65" t="s">
        <v>1102</v>
      </c>
      <c r="B65" s="63" t="s">
        <v>1035</v>
      </c>
      <c r="C65" s="63" t="s">
        <v>1173</v>
      </c>
      <c r="D65" s="62" t="s">
        <v>1197</v>
      </c>
    </row>
    <row r="66" spans="1:4" ht="63">
      <c r="A66" s="65" t="s">
        <v>1103</v>
      </c>
      <c r="B66" s="63" t="s">
        <v>1035</v>
      </c>
      <c r="C66" s="63" t="s">
        <v>1036</v>
      </c>
      <c r="D66" s="62" t="s">
        <v>1172</v>
      </c>
    </row>
    <row r="67" spans="1:4" ht="15.75">
      <c r="A67" s="63" t="s">
        <v>1104</v>
      </c>
      <c r="B67" s="63" t="s">
        <v>1035</v>
      </c>
      <c r="C67" s="63" t="s">
        <v>41</v>
      </c>
      <c r="D67" s="62" t="s">
        <v>1122</v>
      </c>
    </row>
  </sheetData>
  <autoFilter ref="A3:D67"/>
  <mergeCells count="5">
    <mergeCell ref="A9:A11"/>
    <mergeCell ref="A1:A3"/>
    <mergeCell ref="B1:D1"/>
    <mergeCell ref="B2:B3"/>
    <mergeCell ref="C2:D2"/>
  </mergeCells>
  <pageMargins left="0.511811024" right="0.511811024" top="0.78740157499999996" bottom="0.78740157499999996" header="0.31496062000000002" footer="0.31496062000000002"/>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RowHeight="15"/>
  <cols>
    <col min="1" max="1" width="28" bestFit="1" customWidth="1"/>
    <col min="2" max="2" width="9.42578125" bestFit="1" customWidth="1"/>
    <col min="3" max="3" width="23.7109375" bestFit="1" customWidth="1"/>
    <col min="4" max="4" width="13.7109375" bestFit="1" customWidth="1"/>
    <col min="5" max="5" width="27.28515625" bestFit="1" customWidth="1"/>
  </cols>
  <sheetData>
    <row r="1" spans="1:5">
      <c r="A1" s="53" t="s">
        <v>1015</v>
      </c>
      <c r="B1" s="53" t="s">
        <v>1014</v>
      </c>
      <c r="C1" s="53" t="s">
        <v>1013</v>
      </c>
      <c r="D1" s="53" t="s">
        <v>1012</v>
      </c>
      <c r="E1" s="53" t="s">
        <v>1016</v>
      </c>
    </row>
    <row r="2" spans="1:5">
      <c r="A2" s="15" t="s">
        <v>1011</v>
      </c>
      <c r="B2" s="15" t="s">
        <v>848</v>
      </c>
      <c r="C2" s="15" t="s">
        <v>1010</v>
      </c>
      <c r="D2" s="15" t="s">
        <v>1009</v>
      </c>
      <c r="E2" s="15" t="s">
        <v>1023</v>
      </c>
    </row>
    <row r="3" spans="1:5">
      <c r="A3" s="15" t="s">
        <v>1008</v>
      </c>
      <c r="B3" s="15" t="s">
        <v>848</v>
      </c>
      <c r="C3" s="15" t="s">
        <v>1007</v>
      </c>
      <c r="D3" s="15" t="s">
        <v>1006</v>
      </c>
      <c r="E3" s="15" t="s">
        <v>1024</v>
      </c>
    </row>
    <row r="4" spans="1:5">
      <c r="A4" s="15" t="s">
        <v>1005</v>
      </c>
      <c r="B4" s="15" t="s">
        <v>848</v>
      </c>
      <c r="C4" s="15" t="s">
        <v>1019</v>
      </c>
      <c r="D4" s="15" t="s">
        <v>1021</v>
      </c>
      <c r="E4" s="15" t="s">
        <v>1025</v>
      </c>
    </row>
    <row r="5" spans="1:5">
      <c r="A5" s="15" t="s">
        <v>1004</v>
      </c>
      <c r="B5" s="15" t="s">
        <v>848</v>
      </c>
      <c r="C5" s="15" t="s">
        <v>1020</v>
      </c>
      <c r="D5" s="15" t="s">
        <v>1022</v>
      </c>
      <c r="E5" s="15" t="s">
        <v>1026</v>
      </c>
    </row>
    <row r="6" spans="1:5">
      <c r="A6" s="15" t="s">
        <v>1003</v>
      </c>
      <c r="B6" s="15" t="s">
        <v>853</v>
      </c>
      <c r="C6" s="15" t="s">
        <v>1002</v>
      </c>
      <c r="D6" s="15" t="s">
        <v>1001</v>
      </c>
      <c r="E6" s="15"/>
    </row>
    <row r="7" spans="1:5">
      <c r="A7" s="15" t="s">
        <v>1000</v>
      </c>
      <c r="B7" s="15" t="s">
        <v>853</v>
      </c>
      <c r="C7" s="15" t="s">
        <v>999</v>
      </c>
      <c r="D7" s="15" t="s">
        <v>998</v>
      </c>
      <c r="E7" s="15"/>
    </row>
    <row r="8" spans="1:5">
      <c r="A8" s="15" t="s">
        <v>997</v>
      </c>
      <c r="B8" s="15" t="s">
        <v>853</v>
      </c>
      <c r="C8" s="15" t="s">
        <v>996</v>
      </c>
      <c r="D8" s="15" t="s">
        <v>995</v>
      </c>
      <c r="E8" s="15"/>
    </row>
    <row r="9" spans="1:5">
      <c r="A9" s="15" t="s">
        <v>994</v>
      </c>
      <c r="B9" s="15" t="s">
        <v>853</v>
      </c>
      <c r="C9" s="15" t="s">
        <v>993</v>
      </c>
      <c r="D9" s="15" t="s">
        <v>992</v>
      </c>
      <c r="E9" s="15"/>
    </row>
    <row r="10" spans="1:5">
      <c r="A10" s="15" t="s">
        <v>991</v>
      </c>
      <c r="B10" s="15" t="s">
        <v>853</v>
      </c>
      <c r="C10" s="15" t="s">
        <v>990</v>
      </c>
      <c r="D10" s="15" t="s">
        <v>989</v>
      </c>
      <c r="E10" s="15"/>
    </row>
    <row r="11" spans="1:5">
      <c r="A11" s="15" t="s">
        <v>988</v>
      </c>
      <c r="B11" s="15" t="s">
        <v>853</v>
      </c>
      <c r="C11" s="15" t="s">
        <v>987</v>
      </c>
      <c r="D11" s="15" t="s">
        <v>986</v>
      </c>
      <c r="E11" s="15"/>
    </row>
    <row r="12" spans="1:5">
      <c r="A12" s="15" t="s">
        <v>985</v>
      </c>
      <c r="B12" s="15" t="s">
        <v>853</v>
      </c>
      <c r="C12" s="15" t="s">
        <v>984</v>
      </c>
      <c r="D12" s="15" t="s">
        <v>983</v>
      </c>
      <c r="E12" s="15"/>
    </row>
    <row r="13" spans="1:5">
      <c r="A13" s="15" t="s">
        <v>982</v>
      </c>
      <c r="B13" s="15" t="s">
        <v>853</v>
      </c>
      <c r="C13" s="15" t="s">
        <v>981</v>
      </c>
      <c r="D13" s="15" t="s">
        <v>980</v>
      </c>
      <c r="E13" s="15"/>
    </row>
    <row r="14" spans="1:5">
      <c r="A14" s="15" t="s">
        <v>979</v>
      </c>
      <c r="B14" s="15" t="s">
        <v>853</v>
      </c>
      <c r="C14" s="15" t="s">
        <v>978</v>
      </c>
      <c r="D14" s="15" t="s">
        <v>977</v>
      </c>
      <c r="E14" s="15"/>
    </row>
    <row r="15" spans="1:5">
      <c r="A15" s="15" t="s">
        <v>976</v>
      </c>
      <c r="B15" s="15" t="s">
        <v>853</v>
      </c>
      <c r="C15" s="15" t="s">
        <v>975</v>
      </c>
      <c r="D15" s="15" t="s">
        <v>974</v>
      </c>
      <c r="E15" s="15"/>
    </row>
    <row r="16" spans="1:5">
      <c r="A16" s="15" t="s">
        <v>973</v>
      </c>
      <c r="B16" s="15" t="s">
        <v>853</v>
      </c>
      <c r="C16" s="15" t="s">
        <v>972</v>
      </c>
      <c r="D16" s="15" t="s">
        <v>971</v>
      </c>
      <c r="E16" s="15"/>
    </row>
    <row r="17" spans="1:5">
      <c r="A17" s="15" t="s">
        <v>970</v>
      </c>
      <c r="B17" s="15" t="s">
        <v>853</v>
      </c>
      <c r="C17" s="15" t="s">
        <v>969</v>
      </c>
      <c r="D17" s="15" t="s">
        <v>968</v>
      </c>
      <c r="E17" s="15"/>
    </row>
    <row r="18" spans="1:5">
      <c r="A18" s="15" t="s">
        <v>967</v>
      </c>
      <c r="B18" s="15" t="s">
        <v>853</v>
      </c>
      <c r="C18" s="15" t="s">
        <v>966</v>
      </c>
      <c r="D18" s="15" t="s">
        <v>965</v>
      </c>
      <c r="E18" s="15"/>
    </row>
    <row r="19" spans="1:5">
      <c r="A19" s="15" t="s">
        <v>964</v>
      </c>
      <c r="B19" s="15" t="s">
        <v>853</v>
      </c>
      <c r="C19" s="15" t="s">
        <v>963</v>
      </c>
      <c r="D19" s="15" t="s">
        <v>962</v>
      </c>
      <c r="E19" s="15"/>
    </row>
    <row r="20" spans="1:5">
      <c r="A20" s="15" t="s">
        <v>961</v>
      </c>
      <c r="B20" s="15" t="s">
        <v>853</v>
      </c>
      <c r="C20" s="15" t="s">
        <v>960</v>
      </c>
      <c r="D20" s="15" t="s">
        <v>959</v>
      </c>
      <c r="E20" s="15"/>
    </row>
    <row r="21" spans="1:5">
      <c r="A21" s="15" t="s">
        <v>958</v>
      </c>
      <c r="B21" s="15" t="s">
        <v>853</v>
      </c>
      <c r="C21" s="15" t="s">
        <v>957</v>
      </c>
      <c r="D21" s="15" t="s">
        <v>956</v>
      </c>
      <c r="E21" s="15"/>
    </row>
    <row r="22" spans="1:5">
      <c r="A22" s="15" t="s">
        <v>955</v>
      </c>
      <c r="B22" s="15" t="s">
        <v>853</v>
      </c>
      <c r="C22" s="15" t="s">
        <v>954</v>
      </c>
      <c r="D22" s="15" t="s">
        <v>953</v>
      </c>
      <c r="E22" s="15"/>
    </row>
    <row r="23" spans="1:5">
      <c r="A23" s="15" t="s">
        <v>952</v>
      </c>
      <c r="B23" s="15" t="s">
        <v>853</v>
      </c>
      <c r="C23" s="15" t="s">
        <v>951</v>
      </c>
      <c r="D23" s="15" t="s">
        <v>950</v>
      </c>
      <c r="E23" s="15"/>
    </row>
    <row r="24" spans="1:5">
      <c r="A24" s="15" t="s">
        <v>949</v>
      </c>
      <c r="B24" s="15" t="s">
        <v>853</v>
      </c>
      <c r="C24" s="15" t="s">
        <v>948</v>
      </c>
      <c r="D24" s="15" t="s">
        <v>947</v>
      </c>
      <c r="E24" s="15"/>
    </row>
    <row r="25" spans="1:5">
      <c r="A25" s="15" t="s">
        <v>946</v>
      </c>
      <c r="B25" s="15" t="s">
        <v>853</v>
      </c>
      <c r="C25" s="15" t="s">
        <v>945</v>
      </c>
      <c r="D25" s="15" t="s">
        <v>944</v>
      </c>
      <c r="E25" s="15"/>
    </row>
    <row r="26" spans="1:5">
      <c r="A26" s="15" t="s">
        <v>943</v>
      </c>
      <c r="B26" s="15" t="s">
        <v>853</v>
      </c>
      <c r="C26" s="15" t="s">
        <v>942</v>
      </c>
      <c r="D26" s="15" t="s">
        <v>941</v>
      </c>
      <c r="E26" s="15"/>
    </row>
    <row r="27" spans="1:5">
      <c r="A27" s="15" t="s">
        <v>940</v>
      </c>
      <c r="B27" s="15" t="s">
        <v>853</v>
      </c>
      <c r="C27" s="15" t="s">
        <v>939</v>
      </c>
      <c r="D27" s="15" t="s">
        <v>938</v>
      </c>
      <c r="E27" s="15"/>
    </row>
    <row r="28" spans="1:5">
      <c r="A28" s="15" t="s">
        <v>937</v>
      </c>
      <c r="B28" s="15" t="s">
        <v>853</v>
      </c>
      <c r="C28" s="15" t="s">
        <v>936</v>
      </c>
      <c r="D28" s="15" t="s">
        <v>935</v>
      </c>
      <c r="E28" s="15"/>
    </row>
    <row r="29" spans="1:5">
      <c r="A29" s="15" t="s">
        <v>934</v>
      </c>
      <c r="B29" s="15" t="s">
        <v>853</v>
      </c>
      <c r="C29" s="15" t="s">
        <v>933</v>
      </c>
      <c r="D29" s="15" t="s">
        <v>932</v>
      </c>
      <c r="E29" s="15"/>
    </row>
    <row r="30" spans="1:5">
      <c r="A30" s="15" t="s">
        <v>931</v>
      </c>
      <c r="B30" s="15" t="s">
        <v>853</v>
      </c>
      <c r="C30" s="15" t="s">
        <v>930</v>
      </c>
      <c r="D30" s="15" t="s">
        <v>929</v>
      </c>
      <c r="E30" s="15"/>
    </row>
    <row r="31" spans="1:5">
      <c r="A31" s="15" t="s">
        <v>928</v>
      </c>
      <c r="B31" s="15" t="s">
        <v>853</v>
      </c>
      <c r="C31" s="15" t="s">
        <v>927</v>
      </c>
      <c r="D31" s="15" t="s">
        <v>926</v>
      </c>
      <c r="E31" s="15"/>
    </row>
    <row r="32" spans="1:5">
      <c r="A32" s="15" t="s">
        <v>925</v>
      </c>
      <c r="B32" s="15" t="s">
        <v>853</v>
      </c>
      <c r="C32" s="15" t="s">
        <v>924</v>
      </c>
      <c r="D32" s="15" t="s">
        <v>923</v>
      </c>
      <c r="E32" s="15"/>
    </row>
    <row r="33" spans="1:5">
      <c r="A33" s="15" t="s">
        <v>922</v>
      </c>
      <c r="B33" s="15" t="s">
        <v>853</v>
      </c>
      <c r="C33" s="15" t="s">
        <v>921</v>
      </c>
      <c r="D33" s="15" t="s">
        <v>920</v>
      </c>
      <c r="E33" s="15"/>
    </row>
    <row r="34" spans="1:5">
      <c r="A34" s="15" t="s">
        <v>919</v>
      </c>
      <c r="B34" s="15" t="s">
        <v>853</v>
      </c>
      <c r="C34" s="15" t="s">
        <v>918</v>
      </c>
      <c r="D34" s="15" t="s">
        <v>917</v>
      </c>
      <c r="E34" s="15"/>
    </row>
    <row r="35" spans="1:5">
      <c r="A35" s="15" t="s">
        <v>916</v>
      </c>
      <c r="B35" s="15" t="s">
        <v>853</v>
      </c>
      <c r="C35" s="15" t="s">
        <v>915</v>
      </c>
      <c r="D35" s="15" t="s">
        <v>914</v>
      </c>
      <c r="E35" s="15"/>
    </row>
    <row r="36" spans="1:5">
      <c r="A36" s="15" t="s">
        <v>913</v>
      </c>
      <c r="B36" s="15" t="s">
        <v>853</v>
      </c>
      <c r="C36" s="15" t="s">
        <v>912</v>
      </c>
      <c r="D36" s="15" t="s">
        <v>911</v>
      </c>
      <c r="E36" s="15"/>
    </row>
    <row r="37" spans="1:5">
      <c r="A37" s="15" t="s">
        <v>910</v>
      </c>
      <c r="B37" s="15" t="s">
        <v>853</v>
      </c>
      <c r="C37" s="15" t="s">
        <v>909</v>
      </c>
      <c r="D37" s="15" t="s">
        <v>908</v>
      </c>
      <c r="E37" s="15"/>
    </row>
    <row r="38" spans="1:5">
      <c r="A38" s="15" t="s">
        <v>907</v>
      </c>
      <c r="B38" s="15" t="s">
        <v>853</v>
      </c>
      <c r="C38" s="15" t="s">
        <v>906</v>
      </c>
      <c r="D38" s="15" t="s">
        <v>905</v>
      </c>
      <c r="E38" s="15"/>
    </row>
    <row r="39" spans="1:5">
      <c r="A39" s="15" t="s">
        <v>904</v>
      </c>
      <c r="B39" s="15" t="s">
        <v>853</v>
      </c>
      <c r="C39" s="15" t="s">
        <v>903</v>
      </c>
      <c r="D39" s="15" t="s">
        <v>902</v>
      </c>
      <c r="E39" s="15"/>
    </row>
    <row r="40" spans="1:5">
      <c r="A40" s="15" t="s">
        <v>901</v>
      </c>
      <c r="B40" s="15" t="s">
        <v>853</v>
      </c>
      <c r="C40" s="15" t="s">
        <v>900</v>
      </c>
      <c r="D40" s="15" t="s">
        <v>899</v>
      </c>
      <c r="E40" s="15"/>
    </row>
    <row r="41" spans="1:5">
      <c r="A41" s="15" t="s">
        <v>898</v>
      </c>
      <c r="B41" s="15" t="s">
        <v>853</v>
      </c>
      <c r="C41" s="15" t="s">
        <v>897</v>
      </c>
      <c r="D41" s="15" t="s">
        <v>896</v>
      </c>
      <c r="E41" s="15"/>
    </row>
    <row r="42" spans="1:5">
      <c r="A42" s="15" t="s">
        <v>895</v>
      </c>
      <c r="B42" s="15" t="s">
        <v>853</v>
      </c>
      <c r="C42" s="15" t="s">
        <v>894</v>
      </c>
      <c r="D42" s="15" t="s">
        <v>893</v>
      </c>
      <c r="E42" s="15"/>
    </row>
    <row r="43" spans="1:5">
      <c r="A43" s="15" t="s">
        <v>892</v>
      </c>
      <c r="B43" s="15" t="s">
        <v>853</v>
      </c>
      <c r="C43" s="15" t="s">
        <v>891</v>
      </c>
      <c r="D43" s="15" t="s">
        <v>890</v>
      </c>
      <c r="E43" s="15"/>
    </row>
    <row r="44" spans="1:5">
      <c r="A44" s="15" t="s">
        <v>889</v>
      </c>
      <c r="B44" s="15" t="s">
        <v>853</v>
      </c>
      <c r="C44" s="15" t="s">
        <v>888</v>
      </c>
      <c r="D44" s="15" t="s">
        <v>887</v>
      </c>
      <c r="E44" s="15"/>
    </row>
    <row r="45" spans="1:5">
      <c r="A45" s="15" t="s">
        <v>886</v>
      </c>
      <c r="B45" s="15" t="s">
        <v>853</v>
      </c>
      <c r="C45" s="15" t="s">
        <v>885</v>
      </c>
      <c r="D45" s="15" t="s">
        <v>884</v>
      </c>
      <c r="E45" s="15"/>
    </row>
    <row r="46" spans="1:5">
      <c r="A46" s="15" t="s">
        <v>883</v>
      </c>
      <c r="B46" s="15" t="s">
        <v>853</v>
      </c>
      <c r="C46" s="15" t="s">
        <v>882</v>
      </c>
      <c r="D46" s="15" t="s">
        <v>881</v>
      </c>
      <c r="E46" s="15"/>
    </row>
    <row r="47" spans="1:5">
      <c r="A47" s="15" t="s">
        <v>880</v>
      </c>
      <c r="B47" s="15" t="s">
        <v>853</v>
      </c>
      <c r="C47" s="15" t="s">
        <v>879</v>
      </c>
      <c r="D47" s="15" t="s">
        <v>878</v>
      </c>
      <c r="E47" s="15"/>
    </row>
    <row r="48" spans="1:5">
      <c r="A48" s="15" t="s">
        <v>877</v>
      </c>
      <c r="B48" s="15" t="s">
        <v>853</v>
      </c>
      <c r="C48" s="15" t="s">
        <v>876</v>
      </c>
      <c r="D48" s="15" t="s">
        <v>875</v>
      </c>
      <c r="E48" s="15"/>
    </row>
    <row r="49" spans="1:5">
      <c r="A49" s="15" t="s">
        <v>874</v>
      </c>
      <c r="B49" s="15" t="s">
        <v>853</v>
      </c>
      <c r="C49" s="15" t="s">
        <v>873</v>
      </c>
      <c r="D49" s="15" t="s">
        <v>872</v>
      </c>
      <c r="E49" s="15"/>
    </row>
    <row r="50" spans="1:5">
      <c r="A50" s="15" t="s">
        <v>871</v>
      </c>
      <c r="B50" s="15" t="s">
        <v>853</v>
      </c>
      <c r="C50" s="15" t="s">
        <v>870</v>
      </c>
      <c r="D50" s="15" t="s">
        <v>869</v>
      </c>
      <c r="E50" s="15"/>
    </row>
    <row r="51" spans="1:5">
      <c r="A51" s="15" t="s">
        <v>868</v>
      </c>
      <c r="B51" s="15" t="s">
        <v>853</v>
      </c>
      <c r="C51" s="15" t="s">
        <v>867</v>
      </c>
      <c r="D51" s="15" t="s">
        <v>866</v>
      </c>
      <c r="E51" s="15"/>
    </row>
    <row r="52" spans="1:5">
      <c r="A52" s="15" t="s">
        <v>111</v>
      </c>
      <c r="B52" s="15" t="s">
        <v>853</v>
      </c>
      <c r="C52" s="15" t="s">
        <v>865</v>
      </c>
      <c r="D52" s="15" t="s">
        <v>864</v>
      </c>
      <c r="E52" s="15"/>
    </row>
    <row r="53" spans="1:5">
      <c r="A53" s="15" t="s">
        <v>863</v>
      </c>
      <c r="B53" s="15" t="s">
        <v>853</v>
      </c>
      <c r="C53" s="15" t="s">
        <v>862</v>
      </c>
      <c r="D53" s="15" t="s">
        <v>861</v>
      </c>
      <c r="E53" s="15"/>
    </row>
    <row r="54" spans="1:5">
      <c r="A54" s="15" t="s">
        <v>860</v>
      </c>
      <c r="B54" s="15" t="s">
        <v>848</v>
      </c>
      <c r="C54" s="15" t="s">
        <v>859</v>
      </c>
      <c r="D54" s="15" t="s">
        <v>858</v>
      </c>
      <c r="E54" s="15"/>
    </row>
    <row r="55" spans="1:5">
      <c r="A55" s="15" t="s">
        <v>857</v>
      </c>
      <c r="B55" s="15" t="s">
        <v>848</v>
      </c>
      <c r="C55" s="15" t="s">
        <v>856</v>
      </c>
      <c r="D55" s="15" t="s">
        <v>855</v>
      </c>
      <c r="E55" s="15"/>
    </row>
    <row r="56" spans="1:5">
      <c r="A56" s="15" t="s">
        <v>854</v>
      </c>
      <c r="B56" s="15" t="s">
        <v>853</v>
      </c>
      <c r="C56" s="15" t="s">
        <v>852</v>
      </c>
      <c r="D56" s="15" t="s">
        <v>851</v>
      </c>
      <c r="E56" s="15"/>
    </row>
    <row r="57" spans="1:5">
      <c r="A57" s="15" t="s">
        <v>850</v>
      </c>
      <c r="B57" s="15" t="s">
        <v>848</v>
      </c>
      <c r="C57" s="15" t="s">
        <v>1017</v>
      </c>
      <c r="D57" s="15" t="s">
        <v>1018</v>
      </c>
      <c r="E57" s="15"/>
    </row>
    <row r="58" spans="1:5">
      <c r="A58" s="15" t="s">
        <v>849</v>
      </c>
      <c r="B58" s="15" t="s">
        <v>848</v>
      </c>
      <c r="C58" s="15" t="s">
        <v>847</v>
      </c>
      <c r="D58" s="15" t="s">
        <v>846</v>
      </c>
      <c r="E58" s="15"/>
    </row>
  </sheetData>
  <autoFilter ref="A1:E58"/>
  <pageMargins left="0.511811024" right="0.511811024" top="0.78740157499999996" bottom="0.78740157499999996" header="0.31496062000000002" footer="0.31496062000000002"/>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4"/>
  <sheetViews>
    <sheetView workbookViewId="0">
      <selection activeCell="B24" sqref="B24:D24"/>
    </sheetView>
  </sheetViews>
  <sheetFormatPr defaultRowHeight="15"/>
  <cols>
    <col min="1" max="1" width="2.5703125" customWidth="1"/>
    <col min="2" max="4" width="4.7109375" customWidth="1"/>
    <col min="6" max="8" width="4.7109375" customWidth="1"/>
  </cols>
  <sheetData>
    <row r="2" spans="2:8" ht="18.75">
      <c r="B2" s="114">
        <v>0</v>
      </c>
      <c r="C2" s="114"/>
      <c r="D2" s="114"/>
      <c r="F2" s="55"/>
      <c r="G2" s="55"/>
      <c r="H2" s="55"/>
    </row>
    <row r="3" spans="2:8" ht="18.75">
      <c r="B3" s="114">
        <v>5</v>
      </c>
      <c r="C3" s="54"/>
      <c r="D3" s="114">
        <v>1</v>
      </c>
      <c r="F3" s="56"/>
      <c r="G3" s="56"/>
      <c r="H3" s="56"/>
    </row>
    <row r="4" spans="2:8" ht="18.75">
      <c r="B4" s="114"/>
      <c r="C4" s="54"/>
      <c r="D4" s="114"/>
      <c r="F4" s="56"/>
      <c r="G4" s="56"/>
      <c r="H4" s="56"/>
    </row>
    <row r="5" spans="2:8" ht="18.75">
      <c r="B5" s="114">
        <v>6</v>
      </c>
      <c r="C5" s="114"/>
      <c r="D5" s="114"/>
      <c r="F5" s="55"/>
      <c r="G5" s="55"/>
      <c r="H5" s="55"/>
    </row>
    <row r="6" spans="2:8" ht="18.75">
      <c r="B6" s="114">
        <v>4</v>
      </c>
      <c r="C6" s="54"/>
      <c r="D6" s="114">
        <v>2</v>
      </c>
      <c r="F6" s="56"/>
      <c r="G6" s="56"/>
      <c r="H6" s="56"/>
    </row>
    <row r="7" spans="2:8" ht="18.75">
      <c r="B7" s="114"/>
      <c r="C7" s="54"/>
      <c r="D7" s="114"/>
      <c r="F7" s="56"/>
      <c r="G7" s="56"/>
      <c r="H7" s="56"/>
    </row>
    <row r="8" spans="2:8" ht="18.75">
      <c r="B8" s="114">
        <v>3</v>
      </c>
      <c r="C8" s="114"/>
      <c r="D8" s="114"/>
      <c r="F8" s="55"/>
      <c r="G8" s="55"/>
      <c r="H8" s="55"/>
    </row>
    <row r="10" spans="2:8" ht="18.75">
      <c r="B10" s="115">
        <v>0</v>
      </c>
      <c r="C10" s="115"/>
      <c r="D10" s="115"/>
      <c r="F10" s="115">
        <v>0</v>
      </c>
      <c r="G10" s="115"/>
      <c r="H10" s="115"/>
    </row>
    <row r="11" spans="2:8" ht="18.75">
      <c r="B11" s="115">
        <v>5</v>
      </c>
      <c r="C11" s="54"/>
      <c r="D11" s="114"/>
      <c r="F11" s="115">
        <v>5</v>
      </c>
      <c r="G11" s="54"/>
      <c r="H11" s="114"/>
    </row>
    <row r="12" spans="2:8" ht="18.75">
      <c r="B12" s="115"/>
      <c r="C12" s="54"/>
      <c r="D12" s="114"/>
      <c r="F12" s="115"/>
      <c r="G12" s="54"/>
      <c r="H12" s="114"/>
    </row>
    <row r="13" spans="2:8" ht="18.75">
      <c r="B13" s="115">
        <v>6</v>
      </c>
      <c r="C13" s="115"/>
      <c r="D13" s="115"/>
      <c r="F13" s="115">
        <v>6</v>
      </c>
      <c r="G13" s="115"/>
      <c r="H13" s="115"/>
    </row>
    <row r="14" spans="2:8" ht="18.75">
      <c r="B14" s="115">
        <v>4</v>
      </c>
      <c r="C14" s="54"/>
      <c r="D14" s="115">
        <v>2</v>
      </c>
      <c r="F14" s="114"/>
      <c r="G14" s="54"/>
      <c r="H14" s="115">
        <v>2</v>
      </c>
    </row>
    <row r="15" spans="2:8" ht="18.75">
      <c r="B15" s="115"/>
      <c r="C15" s="54"/>
      <c r="D15" s="115"/>
      <c r="F15" s="114"/>
      <c r="G15" s="54"/>
      <c r="H15" s="115"/>
    </row>
    <row r="16" spans="2:8" ht="18.75">
      <c r="B16" s="115">
        <v>3</v>
      </c>
      <c r="C16" s="115"/>
      <c r="D16" s="115"/>
      <c r="F16" s="114"/>
      <c r="G16" s="114"/>
      <c r="H16" s="114"/>
    </row>
    <row r="18" spans="2:8" ht="18.75">
      <c r="B18" s="115">
        <v>0</v>
      </c>
      <c r="C18" s="115"/>
      <c r="D18" s="115"/>
      <c r="F18" s="115">
        <v>0</v>
      </c>
      <c r="G18" s="115"/>
      <c r="H18" s="115"/>
    </row>
    <row r="19" spans="2:8" ht="18.75">
      <c r="B19" s="115">
        <v>5</v>
      </c>
      <c r="C19" s="54"/>
      <c r="D19" s="115">
        <v>1</v>
      </c>
      <c r="F19" s="115">
        <v>5</v>
      </c>
      <c r="G19" s="54"/>
      <c r="H19" s="115">
        <v>1</v>
      </c>
    </row>
    <row r="20" spans="2:8" ht="18.75">
      <c r="B20" s="115"/>
      <c r="C20" s="54"/>
      <c r="D20" s="115"/>
      <c r="F20" s="115"/>
      <c r="G20" s="54"/>
      <c r="H20" s="115"/>
    </row>
    <row r="21" spans="2:8" ht="18.75">
      <c r="B21" s="115">
        <v>6</v>
      </c>
      <c r="C21" s="115"/>
      <c r="D21" s="115"/>
      <c r="F21" s="114"/>
      <c r="G21" s="114"/>
      <c r="H21" s="114"/>
    </row>
    <row r="22" spans="2:8" ht="18.75">
      <c r="B22" s="115">
        <v>4</v>
      </c>
      <c r="C22" s="54"/>
      <c r="D22" s="115">
        <v>2</v>
      </c>
      <c r="F22" s="114"/>
      <c r="G22" s="54"/>
      <c r="H22" s="114"/>
    </row>
    <row r="23" spans="2:8" ht="18.75">
      <c r="B23" s="115"/>
      <c r="C23" s="54"/>
      <c r="D23" s="115"/>
      <c r="F23" s="114"/>
      <c r="G23" s="54"/>
      <c r="H23" s="114"/>
    </row>
    <row r="24" spans="2:8" ht="18.75">
      <c r="B24" s="114"/>
      <c r="C24" s="114"/>
      <c r="D24" s="114"/>
      <c r="F24" s="114"/>
      <c r="G24" s="114"/>
      <c r="H24" s="114"/>
    </row>
  </sheetData>
  <mergeCells count="35">
    <mergeCell ref="B10:D10"/>
    <mergeCell ref="B13:D13"/>
    <mergeCell ref="B16:D16"/>
    <mergeCell ref="B11:B12"/>
    <mergeCell ref="D11:D12"/>
    <mergeCell ref="B14:B15"/>
    <mergeCell ref="D14:D15"/>
    <mergeCell ref="B2:D2"/>
    <mergeCell ref="B5:D5"/>
    <mergeCell ref="B8:D8"/>
    <mergeCell ref="D3:D4"/>
    <mergeCell ref="D6:D7"/>
    <mergeCell ref="B6:B7"/>
    <mergeCell ref="B3:B4"/>
    <mergeCell ref="B18:D18"/>
    <mergeCell ref="B21:D21"/>
    <mergeCell ref="B24:D24"/>
    <mergeCell ref="B19:B20"/>
    <mergeCell ref="D19:D20"/>
    <mergeCell ref="B22:B23"/>
    <mergeCell ref="D22:D23"/>
    <mergeCell ref="F10:H10"/>
    <mergeCell ref="F11:F12"/>
    <mergeCell ref="H11:H12"/>
    <mergeCell ref="F13:H13"/>
    <mergeCell ref="F14:F15"/>
    <mergeCell ref="H14:H15"/>
    <mergeCell ref="F24:H24"/>
    <mergeCell ref="F16:H16"/>
    <mergeCell ref="F18:H18"/>
    <mergeCell ref="F19:F20"/>
    <mergeCell ref="H19:H20"/>
    <mergeCell ref="F21:H21"/>
    <mergeCell ref="F22:F23"/>
    <mergeCell ref="H22:H23"/>
  </mergeCells>
  <pageMargins left="0.511811024" right="0.511811024" top="0.78740157499999996" bottom="0.78740157499999996" header="0.31496062000000002" footer="0.31496062000000002"/>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
  <sheetViews>
    <sheetView topLeftCell="D1" zoomScale="90" zoomScaleNormal="90" workbookViewId="0">
      <pane ySplit="4" topLeftCell="A5" activePane="bottomLeft" state="frozen"/>
      <selection sqref="A1:Y4"/>
      <selection pane="bottomLeft" activeCell="M25" sqref="M25"/>
    </sheetView>
  </sheetViews>
  <sheetFormatPr defaultRowHeight="12"/>
  <cols>
    <col min="1" max="1" width="3.42578125" style="32" bestFit="1" customWidth="1"/>
    <col min="2" max="2" width="8.28515625" style="32" bestFit="1" customWidth="1"/>
    <col min="3" max="3" width="6" style="32" bestFit="1" customWidth="1"/>
    <col min="4" max="4" width="11.7109375" style="32" bestFit="1" customWidth="1"/>
    <col min="5" max="5" width="12.5703125" style="32" customWidth="1"/>
    <col min="6" max="6" width="14.85546875" style="32" bestFit="1" customWidth="1"/>
    <col min="7" max="7" width="10.85546875" style="32" bestFit="1" customWidth="1"/>
    <col min="8" max="8" width="12.5703125" style="32" customWidth="1"/>
    <col min="9" max="9" width="14.85546875" style="32" bestFit="1" customWidth="1"/>
    <col min="10" max="10" width="10.85546875" style="32" bestFit="1" customWidth="1"/>
    <col min="11" max="11" width="12.140625" style="32" bestFit="1" customWidth="1"/>
    <col min="12" max="12" width="14.85546875" style="32" bestFit="1" customWidth="1"/>
    <col min="13" max="13" width="14.7109375" style="32" bestFit="1" customWidth="1"/>
    <col min="14" max="14" width="8.5703125" style="32" bestFit="1" customWidth="1"/>
    <col min="15" max="15" width="12.140625" style="32" customWidth="1"/>
    <col min="16" max="16" width="14.85546875" style="32" bestFit="1" customWidth="1"/>
    <col min="17" max="17" width="10.85546875" style="32" bestFit="1" customWidth="1"/>
    <col min="18" max="18" width="12.42578125" style="32" customWidth="1"/>
    <col min="19" max="19" width="14.85546875" style="32" bestFit="1" customWidth="1"/>
    <col min="20" max="20" width="10.85546875" style="32" bestFit="1" customWidth="1"/>
    <col min="21" max="21" width="12.140625" style="32" bestFit="1" customWidth="1"/>
    <col min="22" max="22" width="14.85546875" style="32" bestFit="1" customWidth="1"/>
    <col min="23" max="23" width="14.7109375" style="32" bestFit="1" customWidth="1"/>
    <col min="24" max="24" width="8.5703125" style="32" bestFit="1" customWidth="1"/>
    <col min="25" max="25" width="13.5703125" style="32" customWidth="1"/>
    <col min="26" max="16384" width="9.140625" style="32"/>
  </cols>
  <sheetData>
    <row r="1" spans="1:25">
      <c r="A1" s="116" t="s">
        <v>120</v>
      </c>
      <c r="B1" s="117" t="s">
        <v>119</v>
      </c>
      <c r="C1" s="117"/>
      <c r="D1" s="117"/>
      <c r="E1" s="118" t="s">
        <v>844</v>
      </c>
      <c r="F1" s="118"/>
      <c r="G1" s="118"/>
      <c r="H1" s="118"/>
      <c r="I1" s="118"/>
      <c r="J1" s="118"/>
      <c r="K1" s="118"/>
      <c r="L1" s="118"/>
      <c r="M1" s="118"/>
      <c r="N1" s="118"/>
      <c r="O1" s="117" t="s">
        <v>845</v>
      </c>
      <c r="P1" s="117"/>
      <c r="Q1" s="117"/>
      <c r="R1" s="117"/>
      <c r="S1" s="117"/>
      <c r="T1" s="117"/>
      <c r="U1" s="117"/>
      <c r="V1" s="117"/>
      <c r="W1" s="117"/>
      <c r="X1" s="117"/>
      <c r="Y1" s="119" t="s">
        <v>118</v>
      </c>
    </row>
    <row r="2" spans="1:25">
      <c r="A2" s="116"/>
      <c r="B2" s="117"/>
      <c r="C2" s="117"/>
      <c r="D2" s="117"/>
      <c r="E2" s="118" t="s">
        <v>117</v>
      </c>
      <c r="F2" s="118"/>
      <c r="G2" s="118"/>
      <c r="H2" s="118" t="s">
        <v>116</v>
      </c>
      <c r="I2" s="118"/>
      <c r="J2" s="118"/>
      <c r="K2" s="118" t="s">
        <v>115</v>
      </c>
      <c r="L2" s="118"/>
      <c r="M2" s="118"/>
      <c r="N2" s="118"/>
      <c r="O2" s="117" t="s">
        <v>117</v>
      </c>
      <c r="P2" s="117"/>
      <c r="Q2" s="117"/>
      <c r="R2" s="117" t="s">
        <v>116</v>
      </c>
      <c r="S2" s="117"/>
      <c r="T2" s="117"/>
      <c r="U2" s="117" t="s">
        <v>115</v>
      </c>
      <c r="V2" s="117"/>
      <c r="W2" s="117"/>
      <c r="X2" s="117"/>
      <c r="Y2" s="116"/>
    </row>
    <row r="3" spans="1:25">
      <c r="A3" s="116"/>
      <c r="B3" s="117"/>
      <c r="C3" s="117"/>
      <c r="D3" s="117"/>
      <c r="E3" s="118" t="s">
        <v>114</v>
      </c>
      <c r="F3" s="118"/>
      <c r="G3" s="120" t="s">
        <v>1027</v>
      </c>
      <c r="H3" s="118" t="s">
        <v>113</v>
      </c>
      <c r="I3" s="118"/>
      <c r="J3" s="120" t="s">
        <v>1028</v>
      </c>
      <c r="K3" s="118" t="s">
        <v>112</v>
      </c>
      <c r="L3" s="118"/>
      <c r="M3" s="118" t="s">
        <v>1165</v>
      </c>
      <c r="N3" s="118" t="s">
        <v>111</v>
      </c>
      <c r="O3" s="117" t="s">
        <v>114</v>
      </c>
      <c r="P3" s="117"/>
      <c r="Q3" s="121" t="s">
        <v>1027</v>
      </c>
      <c r="R3" s="117" t="s">
        <v>113</v>
      </c>
      <c r="S3" s="117"/>
      <c r="T3" s="121" t="s">
        <v>1028</v>
      </c>
      <c r="U3" s="117" t="s">
        <v>112</v>
      </c>
      <c r="V3" s="117"/>
      <c r="W3" s="117" t="s">
        <v>1165</v>
      </c>
      <c r="X3" s="117" t="s">
        <v>111</v>
      </c>
      <c r="Y3" s="116"/>
    </row>
    <row r="4" spans="1:25">
      <c r="A4" s="116"/>
      <c r="B4" s="34" t="s">
        <v>121</v>
      </c>
      <c r="C4" s="34" t="s">
        <v>122</v>
      </c>
      <c r="D4" s="34" t="s">
        <v>123</v>
      </c>
      <c r="E4" s="52" t="s">
        <v>110</v>
      </c>
      <c r="F4" s="52" t="s">
        <v>109</v>
      </c>
      <c r="G4" s="120"/>
      <c r="H4" s="52" t="s">
        <v>110</v>
      </c>
      <c r="I4" s="52" t="s">
        <v>109</v>
      </c>
      <c r="J4" s="120"/>
      <c r="K4" s="35" t="s">
        <v>110</v>
      </c>
      <c r="L4" s="35" t="s">
        <v>109</v>
      </c>
      <c r="M4" s="118"/>
      <c r="N4" s="118"/>
      <c r="O4" s="51" t="s">
        <v>110</v>
      </c>
      <c r="P4" s="51" t="s">
        <v>109</v>
      </c>
      <c r="Q4" s="121"/>
      <c r="R4" s="51" t="s">
        <v>110</v>
      </c>
      <c r="S4" s="51" t="s">
        <v>109</v>
      </c>
      <c r="T4" s="121"/>
      <c r="U4" s="34" t="s">
        <v>110</v>
      </c>
      <c r="V4" s="34" t="s">
        <v>109</v>
      </c>
      <c r="W4" s="117"/>
      <c r="X4" s="117"/>
      <c r="Y4" s="116"/>
    </row>
    <row r="5" spans="1:25">
      <c r="A5" s="33">
        <v>0</v>
      </c>
      <c r="B5" s="33" t="s">
        <v>108</v>
      </c>
      <c r="C5" s="33" t="s">
        <v>108</v>
      </c>
      <c r="D5" s="33" t="s">
        <v>108</v>
      </c>
      <c r="E5" s="33" t="b">
        <v>1</v>
      </c>
      <c r="F5" s="33">
        <v>0</v>
      </c>
      <c r="G5" s="33" t="b">
        <v>0</v>
      </c>
      <c r="H5" s="33" t="b">
        <v>1</v>
      </c>
      <c r="I5" s="33">
        <v>0</v>
      </c>
      <c r="J5" s="33" t="b">
        <v>0</v>
      </c>
      <c r="K5" s="33" t="b">
        <v>1</v>
      </c>
      <c r="L5" s="33">
        <v>0</v>
      </c>
      <c r="M5" s="33">
        <v>1</v>
      </c>
      <c r="N5" s="33">
        <v>1</v>
      </c>
      <c r="O5" s="33" t="b">
        <v>1</v>
      </c>
      <c r="P5" s="33">
        <v>0</v>
      </c>
      <c r="Q5" s="33" t="b">
        <v>0</v>
      </c>
      <c r="R5" s="33" t="b">
        <v>1</v>
      </c>
      <c r="S5" s="33">
        <v>0</v>
      </c>
      <c r="T5" s="33" t="b">
        <v>0</v>
      </c>
      <c r="U5" s="33" t="b">
        <v>1</v>
      </c>
      <c r="V5" s="33">
        <v>0</v>
      </c>
      <c r="W5" s="33">
        <v>1</v>
      </c>
      <c r="X5" s="33">
        <v>1</v>
      </c>
      <c r="Y5" s="33" t="b">
        <f>AND(E5=O5,F5=P5,G5=Q5,H5=R5,I5=S5,J5=T5,K5=U5,L5=V5,M5=W5,N5=X5)</f>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64"/>
  <sheetViews>
    <sheetView zoomScale="90" zoomScaleNormal="90" workbookViewId="0">
      <pane ySplit="4" topLeftCell="A29" activePane="bottomLeft" state="frozen"/>
      <selection sqref="A1:Y4"/>
      <selection pane="bottomLeft" activeCell="W3" sqref="W3:W4"/>
    </sheetView>
  </sheetViews>
  <sheetFormatPr defaultRowHeight="12"/>
  <cols>
    <col min="1" max="1" width="3.42578125" style="32" bestFit="1" customWidth="1"/>
    <col min="2" max="2" width="7.5703125" style="32" customWidth="1"/>
    <col min="3" max="3" width="5.5703125" style="32" customWidth="1"/>
    <col min="4" max="4" width="10.7109375" style="32" customWidth="1"/>
    <col min="5" max="5" width="12.140625" style="32" bestFit="1" customWidth="1"/>
    <col min="6" max="6" width="14.42578125" style="32" bestFit="1" customWidth="1"/>
    <col min="7" max="7" width="12.85546875" style="32" customWidth="1"/>
    <col min="8" max="8" width="12.140625" style="32" bestFit="1" customWidth="1"/>
    <col min="9" max="9" width="14.42578125" style="32" bestFit="1" customWidth="1"/>
    <col min="10" max="10" width="13.42578125" style="32" customWidth="1"/>
    <col min="11" max="11" width="12.140625" style="32" bestFit="1" customWidth="1"/>
    <col min="12" max="12" width="14.42578125" style="32" bestFit="1" customWidth="1"/>
    <col min="13" max="13" width="14.7109375" style="32" bestFit="1" customWidth="1"/>
    <col min="14" max="14" width="8.5703125" style="32" bestFit="1" customWidth="1"/>
    <col min="15" max="15" width="12.140625" style="32" bestFit="1" customWidth="1"/>
    <col min="16" max="16" width="14.42578125" style="32" bestFit="1" customWidth="1"/>
    <col min="17" max="17" width="13.5703125" style="32" customWidth="1"/>
    <col min="18" max="18" width="12.140625" style="32" bestFit="1" customWidth="1"/>
    <col min="19" max="19" width="14.42578125" style="32" bestFit="1" customWidth="1"/>
    <col min="20" max="20" width="13.7109375" style="32" customWidth="1"/>
    <col min="21" max="21" width="12.140625" style="32" bestFit="1" customWidth="1"/>
    <col min="22" max="22" width="14.42578125" style="32" bestFit="1" customWidth="1"/>
    <col min="23" max="23" width="14.7109375" style="32" bestFit="1" customWidth="1"/>
    <col min="24" max="24" width="8.5703125" style="32" bestFit="1" customWidth="1"/>
    <col min="25" max="25" width="12.28515625" style="32" customWidth="1"/>
    <col min="26" max="16384" width="9.140625" style="32"/>
  </cols>
  <sheetData>
    <row r="1" spans="1:25" ht="12" customHeight="1">
      <c r="A1" s="116" t="s">
        <v>120</v>
      </c>
      <c r="B1" s="117" t="s">
        <v>119</v>
      </c>
      <c r="C1" s="117"/>
      <c r="D1" s="117"/>
      <c r="E1" s="118" t="s">
        <v>844</v>
      </c>
      <c r="F1" s="118"/>
      <c r="G1" s="118"/>
      <c r="H1" s="118"/>
      <c r="I1" s="118"/>
      <c r="J1" s="118"/>
      <c r="K1" s="118"/>
      <c r="L1" s="118"/>
      <c r="M1" s="118"/>
      <c r="N1" s="118"/>
      <c r="O1" s="117" t="s">
        <v>845</v>
      </c>
      <c r="P1" s="117"/>
      <c r="Q1" s="117"/>
      <c r="R1" s="117"/>
      <c r="S1" s="117"/>
      <c r="T1" s="117"/>
      <c r="U1" s="117"/>
      <c r="V1" s="117"/>
      <c r="W1" s="117"/>
      <c r="X1" s="117"/>
      <c r="Y1" s="119" t="s">
        <v>118</v>
      </c>
    </row>
    <row r="2" spans="1:25">
      <c r="A2" s="116"/>
      <c r="B2" s="117"/>
      <c r="C2" s="117"/>
      <c r="D2" s="117"/>
      <c r="E2" s="118" t="s">
        <v>117</v>
      </c>
      <c r="F2" s="118"/>
      <c r="G2" s="118"/>
      <c r="H2" s="118" t="s">
        <v>116</v>
      </c>
      <c r="I2" s="118"/>
      <c r="J2" s="118"/>
      <c r="K2" s="118" t="s">
        <v>115</v>
      </c>
      <c r="L2" s="118"/>
      <c r="M2" s="118"/>
      <c r="N2" s="118"/>
      <c r="O2" s="117" t="s">
        <v>117</v>
      </c>
      <c r="P2" s="117"/>
      <c r="Q2" s="117"/>
      <c r="R2" s="117" t="s">
        <v>116</v>
      </c>
      <c r="S2" s="117"/>
      <c r="T2" s="117"/>
      <c r="U2" s="117" t="s">
        <v>115</v>
      </c>
      <c r="V2" s="117"/>
      <c r="W2" s="117"/>
      <c r="X2" s="117"/>
      <c r="Y2" s="116"/>
    </row>
    <row r="3" spans="1:25">
      <c r="A3" s="116"/>
      <c r="B3" s="117"/>
      <c r="C3" s="117"/>
      <c r="D3" s="117"/>
      <c r="E3" s="118" t="s">
        <v>114</v>
      </c>
      <c r="F3" s="118"/>
      <c r="G3" s="120" t="s">
        <v>1027</v>
      </c>
      <c r="H3" s="118" t="s">
        <v>113</v>
      </c>
      <c r="I3" s="118"/>
      <c r="J3" s="120" t="s">
        <v>1028</v>
      </c>
      <c r="K3" s="118" t="s">
        <v>112</v>
      </c>
      <c r="L3" s="118"/>
      <c r="M3" s="118" t="s">
        <v>1165</v>
      </c>
      <c r="N3" s="118" t="s">
        <v>111</v>
      </c>
      <c r="O3" s="117" t="s">
        <v>114</v>
      </c>
      <c r="P3" s="117"/>
      <c r="Q3" s="121" t="s">
        <v>1027</v>
      </c>
      <c r="R3" s="117" t="s">
        <v>113</v>
      </c>
      <c r="S3" s="117"/>
      <c r="T3" s="121" t="s">
        <v>1028</v>
      </c>
      <c r="U3" s="117" t="s">
        <v>112</v>
      </c>
      <c r="V3" s="117"/>
      <c r="W3" s="117" t="s">
        <v>1165</v>
      </c>
      <c r="X3" s="117" t="s">
        <v>111</v>
      </c>
      <c r="Y3" s="116"/>
    </row>
    <row r="4" spans="1:25">
      <c r="A4" s="116"/>
      <c r="B4" s="34" t="s">
        <v>121</v>
      </c>
      <c r="C4" s="34" t="s">
        <v>122</v>
      </c>
      <c r="D4" s="34" t="s">
        <v>123</v>
      </c>
      <c r="E4" s="35" t="s">
        <v>110</v>
      </c>
      <c r="F4" s="35" t="s">
        <v>109</v>
      </c>
      <c r="G4" s="120"/>
      <c r="H4" s="35" t="s">
        <v>110</v>
      </c>
      <c r="I4" s="35" t="s">
        <v>109</v>
      </c>
      <c r="J4" s="120"/>
      <c r="K4" s="35" t="s">
        <v>110</v>
      </c>
      <c r="L4" s="35" t="s">
        <v>109</v>
      </c>
      <c r="M4" s="118"/>
      <c r="N4" s="118"/>
      <c r="O4" s="34" t="s">
        <v>110</v>
      </c>
      <c r="P4" s="34" t="s">
        <v>109</v>
      </c>
      <c r="Q4" s="121"/>
      <c r="R4" s="34" t="s">
        <v>110</v>
      </c>
      <c r="S4" s="34" t="s">
        <v>109</v>
      </c>
      <c r="T4" s="121"/>
      <c r="U4" s="34" t="s">
        <v>110</v>
      </c>
      <c r="V4" s="34" t="s">
        <v>109</v>
      </c>
      <c r="W4" s="117"/>
      <c r="X4" s="117"/>
      <c r="Y4" s="116"/>
    </row>
    <row r="5" spans="1:25">
      <c r="A5" s="33">
        <v>1</v>
      </c>
      <c r="B5" s="33">
        <v>166321</v>
      </c>
      <c r="C5" s="33">
        <v>28630</v>
      </c>
      <c r="D5" s="33">
        <v>4761</v>
      </c>
      <c r="E5" s="33" t="b">
        <f>AND(F5/4096 &lt; 1)</f>
        <v>1</v>
      </c>
      <c r="F5" s="33">
        <v>41</v>
      </c>
      <c r="G5" s="33" t="b">
        <f>AND(H5/4096 &lt; 1)</f>
        <v>1</v>
      </c>
      <c r="H5" s="33" t="b">
        <f>AND(I5/4096 &lt; 1)</f>
        <v>1</v>
      </c>
      <c r="I5" s="33">
        <v>449</v>
      </c>
      <c r="J5" s="33" t="b">
        <f>AND(K5/4096 &lt; 1)</f>
        <v>1</v>
      </c>
      <c r="K5" s="33" t="b">
        <f>AND(L5/4096 &lt; 1)</f>
        <v>1</v>
      </c>
      <c r="L5" s="33">
        <v>245</v>
      </c>
      <c r="M5" s="33">
        <v>1</v>
      </c>
      <c r="N5" s="33">
        <v>1</v>
      </c>
      <c r="O5" s="33" t="b">
        <v>1</v>
      </c>
      <c r="P5" s="33">
        <v>41</v>
      </c>
      <c r="Q5" s="33" t="b">
        <v>1</v>
      </c>
      <c r="R5" s="33" t="b">
        <v>1</v>
      </c>
      <c r="S5" s="33">
        <v>449</v>
      </c>
      <c r="T5" s="33" t="b">
        <v>1</v>
      </c>
      <c r="U5" s="33" t="b">
        <v>1</v>
      </c>
      <c r="V5" s="33">
        <v>245</v>
      </c>
      <c r="W5" s="33">
        <v>1</v>
      </c>
      <c r="X5" s="33">
        <v>1</v>
      </c>
      <c r="Y5" s="33" t="b">
        <f>AND(E5=O5,F5=P5,G5=Q5,H5=R5,I5=S5,J5=T5,K5=U5,L5=V5,M5=W5,N5=X5)</f>
        <v>1</v>
      </c>
    </row>
    <row r="6" spans="1:25">
      <c r="A6" s="33">
        <v>2</v>
      </c>
      <c r="B6" s="33">
        <v>165033</v>
      </c>
      <c r="C6" s="33">
        <v>22035</v>
      </c>
      <c r="D6" s="33">
        <v>3809</v>
      </c>
      <c r="E6" s="33" t="b">
        <f>AND(F6/4096 &lt; 1)</f>
        <v>1</v>
      </c>
      <c r="F6" s="33">
        <v>474</v>
      </c>
      <c r="G6" s="33" t="b">
        <f>AND(H6/4096 &lt; 1)</f>
        <v>1</v>
      </c>
      <c r="H6" s="33" t="b">
        <f t="shared" ref="H6:H64" si="0">AND(I6/4096 &lt; 1)</f>
        <v>1</v>
      </c>
      <c r="I6" s="33">
        <v>2696</v>
      </c>
      <c r="J6" s="33" t="b">
        <f>AND(K6/4096 &lt; 1)</f>
        <v>1</v>
      </c>
      <c r="K6" s="33" t="b">
        <f t="shared" ref="K6:K64" si="1">AND(L6/4096 &lt; 1)</f>
        <v>1</v>
      </c>
      <c r="L6" s="33">
        <v>1585</v>
      </c>
      <c r="M6" s="33">
        <v>1</v>
      </c>
      <c r="N6" s="33">
        <v>1</v>
      </c>
      <c r="O6" s="33" t="b">
        <v>1</v>
      </c>
      <c r="P6" s="33">
        <v>474</v>
      </c>
      <c r="Q6" s="33" t="b">
        <v>1</v>
      </c>
      <c r="R6" s="33" t="b">
        <v>1</v>
      </c>
      <c r="S6" s="33">
        <v>2696</v>
      </c>
      <c r="T6" s="33" t="b">
        <v>1</v>
      </c>
      <c r="U6" s="33" t="b">
        <v>1</v>
      </c>
      <c r="V6" s="33">
        <v>1585</v>
      </c>
      <c r="W6" s="33">
        <v>1</v>
      </c>
      <c r="X6" s="33">
        <v>1</v>
      </c>
      <c r="Y6" s="33" t="b">
        <f t="shared" ref="Y6:Y64" si="2">AND(E6=O6,F6=P6,G6=Q6,H6=R6,I6=S6,J6=T6,K6=U6,L6=V6,M6=W6,N6=X6)</f>
        <v>1</v>
      </c>
    </row>
    <row r="7" spans="1:25">
      <c r="A7" s="33">
        <v>3</v>
      </c>
      <c r="B7" s="33">
        <v>174037</v>
      </c>
      <c r="C7" s="33">
        <v>26549</v>
      </c>
      <c r="D7" s="33">
        <v>4761</v>
      </c>
      <c r="E7" s="33" t="b">
        <f t="shared" ref="E7:G64" si="3">AND(F7/4096 &lt; 1)</f>
        <v>1</v>
      </c>
      <c r="F7" s="33">
        <v>894</v>
      </c>
      <c r="G7" s="33" t="b">
        <f t="shared" si="3"/>
        <v>1</v>
      </c>
      <c r="H7" s="33" t="b">
        <f t="shared" si="0"/>
        <v>1</v>
      </c>
      <c r="I7" s="33">
        <v>1882</v>
      </c>
      <c r="J7" s="33" t="b">
        <f t="shared" ref="J7:J64" si="4">AND(K7/4096 &lt; 1)</f>
        <v>1</v>
      </c>
      <c r="K7" s="33" t="b">
        <f t="shared" si="1"/>
        <v>1</v>
      </c>
      <c r="L7" s="33">
        <v>1388</v>
      </c>
      <c r="M7" s="33">
        <v>1</v>
      </c>
      <c r="N7" s="33">
        <v>1</v>
      </c>
      <c r="O7" s="33" t="b">
        <v>1</v>
      </c>
      <c r="P7" s="33">
        <v>894</v>
      </c>
      <c r="Q7" s="33" t="b">
        <v>1</v>
      </c>
      <c r="R7" s="33" t="b">
        <v>1</v>
      </c>
      <c r="S7" s="33">
        <v>1882</v>
      </c>
      <c r="T7" s="33" t="b">
        <v>1</v>
      </c>
      <c r="U7" s="33" t="b">
        <v>1</v>
      </c>
      <c r="V7" s="33">
        <v>1388</v>
      </c>
      <c r="W7" s="33">
        <v>1</v>
      </c>
      <c r="X7" s="33">
        <v>1</v>
      </c>
      <c r="Y7" s="33" t="b">
        <f t="shared" si="2"/>
        <v>1</v>
      </c>
    </row>
    <row r="8" spans="1:25">
      <c r="A8" s="33">
        <v>4</v>
      </c>
      <c r="B8" s="33">
        <v>169952</v>
      </c>
      <c r="C8" s="33">
        <v>4161</v>
      </c>
      <c r="D8" s="33">
        <v>5713</v>
      </c>
      <c r="E8" s="33" t="b">
        <f t="shared" si="3"/>
        <v>1</v>
      </c>
      <c r="F8" s="33">
        <v>4095</v>
      </c>
      <c r="G8" s="33" t="b">
        <f t="shared" si="3"/>
        <v>1</v>
      </c>
      <c r="H8" s="33" t="b">
        <f t="shared" si="0"/>
        <v>1</v>
      </c>
      <c r="I8" s="33">
        <v>2906</v>
      </c>
      <c r="J8" s="33" t="b">
        <f t="shared" si="4"/>
        <v>1</v>
      </c>
      <c r="K8" s="33" t="b">
        <f t="shared" si="1"/>
        <v>1</v>
      </c>
      <c r="L8" s="33">
        <v>3500</v>
      </c>
      <c r="M8" s="33">
        <v>1</v>
      </c>
      <c r="N8" s="33">
        <v>0</v>
      </c>
      <c r="O8" s="33" t="b">
        <v>1</v>
      </c>
      <c r="P8" s="33">
        <v>4095</v>
      </c>
      <c r="Q8" s="33" t="b">
        <v>1</v>
      </c>
      <c r="R8" s="33" t="b">
        <v>1</v>
      </c>
      <c r="S8" s="33">
        <v>2906</v>
      </c>
      <c r="T8" s="33" t="b">
        <v>1</v>
      </c>
      <c r="U8" s="33" t="b">
        <v>1</v>
      </c>
      <c r="V8" s="33">
        <v>3500</v>
      </c>
      <c r="W8" s="33">
        <v>1</v>
      </c>
      <c r="X8" s="33">
        <v>0</v>
      </c>
      <c r="Y8" s="33" t="b">
        <f t="shared" si="2"/>
        <v>1</v>
      </c>
    </row>
    <row r="9" spans="1:25">
      <c r="A9" s="33">
        <v>5</v>
      </c>
      <c r="B9" s="33">
        <v>164528</v>
      </c>
      <c r="C9" s="33">
        <v>28294</v>
      </c>
      <c r="D9" s="33">
        <v>2662</v>
      </c>
      <c r="E9" s="33" t="b">
        <f t="shared" si="3"/>
        <v>1</v>
      </c>
      <c r="F9" s="33">
        <v>41</v>
      </c>
      <c r="G9" s="33" t="b">
        <f t="shared" si="3"/>
        <v>1</v>
      </c>
      <c r="H9" s="33" t="b">
        <f t="shared" si="0"/>
        <v>1</v>
      </c>
      <c r="I9" s="33">
        <v>176</v>
      </c>
      <c r="J9" s="33" t="b">
        <f t="shared" si="4"/>
        <v>1</v>
      </c>
      <c r="K9" s="33" t="b">
        <f t="shared" si="1"/>
        <v>1</v>
      </c>
      <c r="L9" s="33">
        <v>108</v>
      </c>
      <c r="M9" s="33">
        <v>1</v>
      </c>
      <c r="N9" s="33">
        <v>1</v>
      </c>
      <c r="O9" s="33" t="b">
        <v>1</v>
      </c>
      <c r="P9" s="33">
        <v>41</v>
      </c>
      <c r="Q9" s="33" t="b">
        <v>1</v>
      </c>
      <c r="R9" s="33" t="b">
        <v>1</v>
      </c>
      <c r="S9" s="33">
        <v>176</v>
      </c>
      <c r="T9" s="33" t="b">
        <v>1</v>
      </c>
      <c r="U9" s="33" t="b">
        <v>1</v>
      </c>
      <c r="V9" s="33">
        <v>108</v>
      </c>
      <c r="W9" s="33">
        <v>1</v>
      </c>
      <c r="X9" s="33">
        <v>1</v>
      </c>
      <c r="Y9" s="33" t="b">
        <f t="shared" si="2"/>
        <v>1</v>
      </c>
    </row>
    <row r="10" spans="1:25">
      <c r="A10" s="33">
        <v>6</v>
      </c>
      <c r="B10" s="33">
        <v>150568</v>
      </c>
      <c r="C10" s="33">
        <v>4104</v>
      </c>
      <c r="D10" s="33">
        <v>3809</v>
      </c>
      <c r="E10" s="33" t="b">
        <f t="shared" si="3"/>
        <v>1</v>
      </c>
      <c r="F10" s="33">
        <v>4095</v>
      </c>
      <c r="G10" s="33" t="b">
        <f t="shared" si="3"/>
        <v>1</v>
      </c>
      <c r="H10" s="33" t="b">
        <f t="shared" si="0"/>
        <v>1</v>
      </c>
      <c r="I10" s="33">
        <v>2906</v>
      </c>
      <c r="J10" s="33" t="b">
        <f t="shared" si="4"/>
        <v>1</v>
      </c>
      <c r="K10" s="33" t="b">
        <f t="shared" si="1"/>
        <v>1</v>
      </c>
      <c r="L10" s="33">
        <v>3500</v>
      </c>
      <c r="M10" s="33">
        <v>1</v>
      </c>
      <c r="N10" s="33">
        <v>0</v>
      </c>
      <c r="O10" s="33" t="b">
        <v>1</v>
      </c>
      <c r="P10" s="33">
        <v>4095</v>
      </c>
      <c r="Q10" s="33" t="b">
        <v>1</v>
      </c>
      <c r="R10" s="33" t="b">
        <v>1</v>
      </c>
      <c r="S10" s="33">
        <v>2906</v>
      </c>
      <c r="T10" s="33" t="b">
        <v>1</v>
      </c>
      <c r="U10" s="33" t="b">
        <v>1</v>
      </c>
      <c r="V10" s="33">
        <v>3500</v>
      </c>
      <c r="W10" s="33">
        <v>1</v>
      </c>
      <c r="X10" s="33">
        <v>0</v>
      </c>
      <c r="Y10" s="33" t="b">
        <f t="shared" si="2"/>
        <v>1</v>
      </c>
    </row>
    <row r="11" spans="1:25">
      <c r="A11" s="33">
        <v>7</v>
      </c>
      <c r="B11" s="33">
        <v>176955</v>
      </c>
      <c r="C11" s="33">
        <v>19235</v>
      </c>
      <c r="D11" s="33">
        <v>4761</v>
      </c>
      <c r="E11" s="33" t="b">
        <f t="shared" si="3"/>
        <v>1</v>
      </c>
      <c r="F11" s="33">
        <v>1406</v>
      </c>
      <c r="G11" s="33" t="b">
        <f t="shared" si="3"/>
        <v>1</v>
      </c>
      <c r="H11" s="33" t="b">
        <f t="shared" si="0"/>
        <v>1</v>
      </c>
      <c r="I11" s="33">
        <v>2696</v>
      </c>
      <c r="J11" s="33" t="b">
        <f t="shared" si="4"/>
        <v>1</v>
      </c>
      <c r="K11" s="33" t="b">
        <f t="shared" si="1"/>
        <v>1</v>
      </c>
      <c r="L11" s="33">
        <v>2051</v>
      </c>
      <c r="M11" s="33">
        <v>1</v>
      </c>
      <c r="N11" s="33">
        <v>0</v>
      </c>
      <c r="O11" s="33" t="b">
        <v>1</v>
      </c>
      <c r="P11" s="33">
        <v>1406</v>
      </c>
      <c r="Q11" s="33" t="b">
        <v>1</v>
      </c>
      <c r="R11" s="33" t="b">
        <v>1</v>
      </c>
      <c r="S11" s="33">
        <v>2696</v>
      </c>
      <c r="T11" s="33" t="b">
        <v>1</v>
      </c>
      <c r="U11" s="33" t="b">
        <v>1</v>
      </c>
      <c r="V11" s="33">
        <v>2051</v>
      </c>
      <c r="W11" s="33">
        <v>1</v>
      </c>
      <c r="X11" s="33">
        <v>0</v>
      </c>
      <c r="Y11" s="33" t="b">
        <f t="shared" si="2"/>
        <v>1</v>
      </c>
    </row>
    <row r="12" spans="1:25">
      <c r="A12" s="33">
        <v>8</v>
      </c>
      <c r="B12" s="33">
        <v>166321</v>
      </c>
      <c r="C12" s="33">
        <v>28630</v>
      </c>
      <c r="D12" s="33">
        <v>4791</v>
      </c>
      <c r="E12" s="33" t="b">
        <f t="shared" si="3"/>
        <v>1</v>
      </c>
      <c r="F12" s="33">
        <v>41</v>
      </c>
      <c r="G12" s="33" t="b">
        <f t="shared" si="3"/>
        <v>1</v>
      </c>
      <c r="H12" s="33" t="b">
        <f t="shared" si="0"/>
        <v>1</v>
      </c>
      <c r="I12" s="33">
        <v>449</v>
      </c>
      <c r="J12" s="33" t="b">
        <f t="shared" si="4"/>
        <v>1</v>
      </c>
      <c r="K12" s="33" t="b">
        <f t="shared" si="1"/>
        <v>1</v>
      </c>
      <c r="L12" s="33">
        <v>245</v>
      </c>
      <c r="M12" s="33">
        <v>1</v>
      </c>
      <c r="N12" s="33">
        <v>1</v>
      </c>
      <c r="O12" s="33" t="b">
        <v>1</v>
      </c>
      <c r="P12" s="33">
        <v>41</v>
      </c>
      <c r="Q12" s="33" t="b">
        <v>1</v>
      </c>
      <c r="R12" s="33" t="b">
        <v>1</v>
      </c>
      <c r="S12" s="33">
        <v>449</v>
      </c>
      <c r="T12" s="33" t="b">
        <v>1</v>
      </c>
      <c r="U12" s="33" t="b">
        <v>1</v>
      </c>
      <c r="V12" s="33">
        <v>245</v>
      </c>
      <c r="W12" s="33">
        <v>1</v>
      </c>
      <c r="X12" s="33">
        <v>1</v>
      </c>
      <c r="Y12" s="33" t="b">
        <f t="shared" si="2"/>
        <v>1</v>
      </c>
    </row>
    <row r="13" spans="1:25">
      <c r="A13" s="33">
        <v>9</v>
      </c>
      <c r="B13" s="33">
        <v>164528</v>
      </c>
      <c r="C13" s="33">
        <v>28294</v>
      </c>
      <c r="D13" s="33">
        <v>2662</v>
      </c>
      <c r="E13" s="33" t="b">
        <f t="shared" si="3"/>
        <v>1</v>
      </c>
      <c r="F13" s="33">
        <v>41</v>
      </c>
      <c r="G13" s="33" t="b">
        <f t="shared" si="3"/>
        <v>1</v>
      </c>
      <c r="H13" s="33" t="b">
        <f t="shared" si="0"/>
        <v>1</v>
      </c>
      <c r="I13" s="33">
        <v>176</v>
      </c>
      <c r="J13" s="33" t="b">
        <f t="shared" si="4"/>
        <v>1</v>
      </c>
      <c r="K13" s="33" t="b">
        <f t="shared" si="1"/>
        <v>1</v>
      </c>
      <c r="L13" s="33">
        <v>108</v>
      </c>
      <c r="M13" s="33">
        <v>1</v>
      </c>
      <c r="N13" s="33">
        <v>1</v>
      </c>
      <c r="O13" s="33" t="b">
        <v>1</v>
      </c>
      <c r="P13" s="33">
        <v>41</v>
      </c>
      <c r="Q13" s="33" t="b">
        <v>1</v>
      </c>
      <c r="R13" s="33" t="b">
        <v>1</v>
      </c>
      <c r="S13" s="33">
        <v>176</v>
      </c>
      <c r="T13" s="33" t="b">
        <v>1</v>
      </c>
      <c r="U13" s="33" t="b">
        <v>1</v>
      </c>
      <c r="V13" s="33">
        <v>108</v>
      </c>
      <c r="W13" s="33">
        <v>1</v>
      </c>
      <c r="X13" s="33">
        <v>1</v>
      </c>
      <c r="Y13" s="33" t="b">
        <f t="shared" si="2"/>
        <v>1</v>
      </c>
    </row>
    <row r="14" spans="1:25">
      <c r="A14" s="33">
        <v>10</v>
      </c>
      <c r="B14" s="33">
        <v>162984</v>
      </c>
      <c r="C14" s="33">
        <v>9840</v>
      </c>
      <c r="D14" s="33">
        <v>4761</v>
      </c>
      <c r="E14" s="33" t="b">
        <f t="shared" si="3"/>
        <v>1</v>
      </c>
      <c r="F14" s="33">
        <v>4095</v>
      </c>
      <c r="G14" s="33" t="b">
        <f t="shared" si="3"/>
        <v>1</v>
      </c>
      <c r="H14" s="33" t="b">
        <f t="shared" si="0"/>
        <v>1</v>
      </c>
      <c r="I14" s="33">
        <v>2906</v>
      </c>
      <c r="J14" s="33" t="b">
        <f t="shared" si="4"/>
        <v>1</v>
      </c>
      <c r="K14" s="33" t="b">
        <f t="shared" si="1"/>
        <v>1</v>
      </c>
      <c r="L14" s="33">
        <v>3500</v>
      </c>
      <c r="M14" s="33">
        <v>1</v>
      </c>
      <c r="N14" s="33">
        <v>0</v>
      </c>
      <c r="O14" s="33" t="b">
        <v>1</v>
      </c>
      <c r="P14" s="33">
        <v>4095</v>
      </c>
      <c r="Q14" s="33" t="b">
        <v>1</v>
      </c>
      <c r="R14" s="33" t="b">
        <v>1</v>
      </c>
      <c r="S14" s="33">
        <v>2906</v>
      </c>
      <c r="T14" s="33" t="b">
        <v>1</v>
      </c>
      <c r="U14" s="33" t="b">
        <v>1</v>
      </c>
      <c r="V14" s="33">
        <v>3500</v>
      </c>
      <c r="W14" s="33">
        <v>1</v>
      </c>
      <c r="X14" s="33">
        <v>0</v>
      </c>
      <c r="Y14" s="33" t="b">
        <f t="shared" si="2"/>
        <v>1</v>
      </c>
    </row>
    <row r="15" spans="1:25">
      <c r="A15" s="33">
        <v>11</v>
      </c>
      <c r="B15" s="33">
        <v>169705</v>
      </c>
      <c r="C15" s="33">
        <v>17186</v>
      </c>
      <c r="D15" s="33">
        <v>3194</v>
      </c>
      <c r="E15" s="33" t="b">
        <f t="shared" si="3"/>
        <v>1</v>
      </c>
      <c r="F15" s="33">
        <v>2781</v>
      </c>
      <c r="G15" s="33" t="b">
        <f t="shared" si="3"/>
        <v>1</v>
      </c>
      <c r="H15" s="33" t="b">
        <f t="shared" si="0"/>
        <v>1</v>
      </c>
      <c r="I15" s="33">
        <v>2906</v>
      </c>
      <c r="J15" s="33" t="b">
        <f t="shared" si="4"/>
        <v>1</v>
      </c>
      <c r="K15" s="33" t="b">
        <f t="shared" si="1"/>
        <v>1</v>
      </c>
      <c r="L15" s="33">
        <v>2843</v>
      </c>
      <c r="M15" s="33">
        <v>1</v>
      </c>
      <c r="N15" s="33">
        <v>0</v>
      </c>
      <c r="O15" s="33" t="b">
        <v>1</v>
      </c>
      <c r="P15" s="33">
        <v>2781</v>
      </c>
      <c r="Q15" s="33" t="b">
        <v>1</v>
      </c>
      <c r="R15" s="33" t="b">
        <v>1</v>
      </c>
      <c r="S15" s="33">
        <v>2906</v>
      </c>
      <c r="T15" s="33" t="b">
        <v>1</v>
      </c>
      <c r="U15" s="33" t="b">
        <v>1</v>
      </c>
      <c r="V15" s="33">
        <v>2843</v>
      </c>
      <c r="W15" s="33">
        <v>1</v>
      </c>
      <c r="X15" s="33">
        <v>0</v>
      </c>
      <c r="Y15" s="33" t="b">
        <f t="shared" si="2"/>
        <v>1</v>
      </c>
    </row>
    <row r="16" spans="1:25">
      <c r="A16" s="33">
        <v>12</v>
      </c>
      <c r="B16" s="33">
        <v>162870</v>
      </c>
      <c r="C16" s="33">
        <v>32282</v>
      </c>
      <c r="D16" s="33">
        <v>3809</v>
      </c>
      <c r="E16" s="33" t="b">
        <f t="shared" si="3"/>
        <v>1</v>
      </c>
      <c r="F16" s="33">
        <v>41</v>
      </c>
      <c r="G16" s="33" t="b">
        <f t="shared" si="3"/>
        <v>1</v>
      </c>
      <c r="H16" s="33" t="b">
        <f t="shared" si="0"/>
        <v>1</v>
      </c>
      <c r="I16" s="33">
        <v>176</v>
      </c>
      <c r="J16" s="33" t="b">
        <f t="shared" si="4"/>
        <v>1</v>
      </c>
      <c r="K16" s="33" t="b">
        <f t="shared" si="1"/>
        <v>1</v>
      </c>
      <c r="L16" s="33">
        <v>108</v>
      </c>
      <c r="M16" s="33">
        <v>1</v>
      </c>
      <c r="N16" s="33">
        <v>1</v>
      </c>
      <c r="O16" s="33" t="b">
        <v>1</v>
      </c>
      <c r="P16" s="33">
        <v>41</v>
      </c>
      <c r="Q16" s="33" t="b">
        <v>1</v>
      </c>
      <c r="R16" s="33" t="b">
        <v>1</v>
      </c>
      <c r="S16" s="33">
        <v>176</v>
      </c>
      <c r="T16" s="33" t="b">
        <v>1</v>
      </c>
      <c r="U16" s="33" t="b">
        <v>1</v>
      </c>
      <c r="V16" s="33">
        <v>108</v>
      </c>
      <c r="W16" s="33">
        <v>1</v>
      </c>
      <c r="X16" s="33">
        <v>1</v>
      </c>
      <c r="Y16" s="33" t="b">
        <f t="shared" si="2"/>
        <v>1</v>
      </c>
    </row>
    <row r="17" spans="1:25">
      <c r="A17" s="33">
        <v>13</v>
      </c>
      <c r="B17" s="33">
        <v>164665</v>
      </c>
      <c r="C17" s="33">
        <v>10368</v>
      </c>
      <c r="D17" s="33">
        <v>3194</v>
      </c>
      <c r="E17" s="33" t="b">
        <f t="shared" si="3"/>
        <v>1</v>
      </c>
      <c r="F17" s="33">
        <v>4095</v>
      </c>
      <c r="G17" s="33" t="b">
        <f t="shared" si="3"/>
        <v>1</v>
      </c>
      <c r="H17" s="33" t="b">
        <f t="shared" si="0"/>
        <v>1</v>
      </c>
      <c r="I17" s="33">
        <v>2906</v>
      </c>
      <c r="J17" s="33" t="b">
        <f t="shared" si="4"/>
        <v>1</v>
      </c>
      <c r="K17" s="33" t="b">
        <f t="shared" si="1"/>
        <v>1</v>
      </c>
      <c r="L17" s="33">
        <v>3500</v>
      </c>
      <c r="M17" s="33">
        <v>1</v>
      </c>
      <c r="N17" s="33">
        <v>0</v>
      </c>
      <c r="O17" s="33" t="b">
        <v>1</v>
      </c>
      <c r="P17" s="33">
        <v>4095</v>
      </c>
      <c r="Q17" s="33" t="b">
        <v>1</v>
      </c>
      <c r="R17" s="33" t="b">
        <v>1</v>
      </c>
      <c r="S17" s="33">
        <v>2906</v>
      </c>
      <c r="T17" s="33" t="b">
        <v>1</v>
      </c>
      <c r="U17" s="33" t="b">
        <v>1</v>
      </c>
      <c r="V17" s="33">
        <v>3500</v>
      </c>
      <c r="W17" s="33">
        <v>1</v>
      </c>
      <c r="X17" s="33">
        <v>0</v>
      </c>
      <c r="Y17" s="33" t="b">
        <f t="shared" si="2"/>
        <v>1</v>
      </c>
    </row>
    <row r="18" spans="1:25">
      <c r="A18" s="33">
        <v>14</v>
      </c>
      <c r="B18" s="33">
        <v>165172</v>
      </c>
      <c r="C18" s="33">
        <v>20146</v>
      </c>
      <c r="D18" s="33">
        <v>3194</v>
      </c>
      <c r="E18" s="33" t="b">
        <f t="shared" si="3"/>
        <v>1</v>
      </c>
      <c r="F18" s="33">
        <v>474</v>
      </c>
      <c r="G18" s="33" t="b">
        <f t="shared" si="3"/>
        <v>1</v>
      </c>
      <c r="H18" s="33" t="b">
        <f t="shared" si="0"/>
        <v>1</v>
      </c>
      <c r="I18" s="33">
        <v>2696</v>
      </c>
      <c r="J18" s="33" t="b">
        <f t="shared" si="4"/>
        <v>1</v>
      </c>
      <c r="K18" s="33" t="b">
        <f t="shared" si="1"/>
        <v>1</v>
      </c>
      <c r="L18" s="33">
        <v>1585</v>
      </c>
      <c r="M18" s="33">
        <v>1</v>
      </c>
      <c r="N18" s="33">
        <v>1</v>
      </c>
      <c r="O18" s="33" t="b">
        <v>1</v>
      </c>
      <c r="P18" s="33">
        <v>474</v>
      </c>
      <c r="Q18" s="33" t="b">
        <v>1</v>
      </c>
      <c r="R18" s="33" t="b">
        <v>1</v>
      </c>
      <c r="S18" s="33">
        <v>2696</v>
      </c>
      <c r="T18" s="33" t="b">
        <v>1</v>
      </c>
      <c r="U18" s="33" t="b">
        <v>1</v>
      </c>
      <c r="V18" s="33">
        <v>1585</v>
      </c>
      <c r="W18" s="33">
        <v>1</v>
      </c>
      <c r="X18" s="33">
        <v>1</v>
      </c>
      <c r="Y18" s="33" t="b">
        <f t="shared" si="2"/>
        <v>1</v>
      </c>
    </row>
    <row r="19" spans="1:25">
      <c r="A19" s="33">
        <v>15</v>
      </c>
      <c r="B19" s="33">
        <v>163705</v>
      </c>
      <c r="C19" s="33">
        <v>14045</v>
      </c>
      <c r="D19" s="33">
        <v>4761</v>
      </c>
      <c r="E19" s="33" t="b">
        <f t="shared" si="3"/>
        <v>1</v>
      </c>
      <c r="F19" s="33">
        <v>3039</v>
      </c>
      <c r="G19" s="33" t="b">
        <f t="shared" si="3"/>
        <v>1</v>
      </c>
      <c r="H19" s="33" t="b">
        <f t="shared" si="0"/>
        <v>1</v>
      </c>
      <c r="I19" s="33">
        <v>2906</v>
      </c>
      <c r="J19" s="33" t="b">
        <f t="shared" si="4"/>
        <v>1</v>
      </c>
      <c r="K19" s="33" t="b">
        <f t="shared" si="1"/>
        <v>1</v>
      </c>
      <c r="L19" s="33">
        <v>2972</v>
      </c>
      <c r="M19" s="33">
        <v>1</v>
      </c>
      <c r="N19" s="33">
        <v>0</v>
      </c>
      <c r="O19" s="33" t="b">
        <v>1</v>
      </c>
      <c r="P19" s="33">
        <v>3039</v>
      </c>
      <c r="Q19" s="33" t="b">
        <v>1</v>
      </c>
      <c r="R19" s="33" t="b">
        <v>1</v>
      </c>
      <c r="S19" s="33">
        <v>2906</v>
      </c>
      <c r="T19" s="33" t="b">
        <v>1</v>
      </c>
      <c r="U19" s="33" t="b">
        <v>1</v>
      </c>
      <c r="V19" s="33">
        <v>2972</v>
      </c>
      <c r="W19" s="33">
        <v>1</v>
      </c>
      <c r="X19" s="33">
        <v>0</v>
      </c>
      <c r="Y19" s="33" t="b">
        <f t="shared" si="2"/>
        <v>1</v>
      </c>
    </row>
    <row r="20" spans="1:25">
      <c r="A20" s="33">
        <v>16</v>
      </c>
      <c r="B20" s="33">
        <v>154178</v>
      </c>
      <c r="C20" s="33">
        <v>11834</v>
      </c>
      <c r="D20" s="33">
        <v>5713</v>
      </c>
      <c r="E20" s="33" t="b">
        <f t="shared" si="3"/>
        <v>1</v>
      </c>
      <c r="F20" s="33">
        <v>4095</v>
      </c>
      <c r="G20" s="33" t="b">
        <f t="shared" si="3"/>
        <v>1</v>
      </c>
      <c r="H20" s="33" t="b">
        <f t="shared" si="0"/>
        <v>1</v>
      </c>
      <c r="I20" s="33">
        <v>2906</v>
      </c>
      <c r="J20" s="33" t="b">
        <f t="shared" si="4"/>
        <v>1</v>
      </c>
      <c r="K20" s="33" t="b">
        <f t="shared" si="1"/>
        <v>1</v>
      </c>
      <c r="L20" s="33">
        <v>3500</v>
      </c>
      <c r="M20" s="33">
        <v>1</v>
      </c>
      <c r="N20" s="33">
        <v>0</v>
      </c>
      <c r="O20" s="33" t="b">
        <v>1</v>
      </c>
      <c r="P20" s="33">
        <v>4095</v>
      </c>
      <c r="Q20" s="33" t="b">
        <v>1</v>
      </c>
      <c r="R20" s="33" t="b">
        <v>1</v>
      </c>
      <c r="S20" s="33">
        <v>2906</v>
      </c>
      <c r="T20" s="33" t="b">
        <v>1</v>
      </c>
      <c r="U20" s="33" t="b">
        <v>1</v>
      </c>
      <c r="V20" s="33">
        <v>3500</v>
      </c>
      <c r="W20" s="33">
        <v>1</v>
      </c>
      <c r="X20" s="33">
        <v>0</v>
      </c>
      <c r="Y20" s="33" t="b">
        <f t="shared" si="2"/>
        <v>1</v>
      </c>
    </row>
    <row r="21" spans="1:25">
      <c r="A21" s="33">
        <v>17</v>
      </c>
      <c r="B21" s="33">
        <v>163970</v>
      </c>
      <c r="C21" s="33">
        <v>3985</v>
      </c>
      <c r="D21" s="33">
        <v>4761</v>
      </c>
      <c r="E21" s="33" t="b">
        <f t="shared" si="3"/>
        <v>1</v>
      </c>
      <c r="F21" s="33">
        <v>4095</v>
      </c>
      <c r="G21" s="33" t="b">
        <f t="shared" si="3"/>
        <v>1</v>
      </c>
      <c r="H21" s="33" t="b">
        <f t="shared" si="0"/>
        <v>1</v>
      </c>
      <c r="I21" s="33">
        <v>2906</v>
      </c>
      <c r="J21" s="33" t="b">
        <f t="shared" si="4"/>
        <v>1</v>
      </c>
      <c r="K21" s="33" t="b">
        <f t="shared" si="1"/>
        <v>1</v>
      </c>
      <c r="L21" s="33">
        <v>3500</v>
      </c>
      <c r="M21" s="33">
        <v>1</v>
      </c>
      <c r="N21" s="33">
        <v>0</v>
      </c>
      <c r="O21" s="33" t="b">
        <v>1</v>
      </c>
      <c r="P21" s="33">
        <v>4095</v>
      </c>
      <c r="Q21" s="33" t="b">
        <v>1</v>
      </c>
      <c r="R21" s="33" t="b">
        <v>1</v>
      </c>
      <c r="S21" s="33">
        <v>2906</v>
      </c>
      <c r="T21" s="33" t="b">
        <v>1</v>
      </c>
      <c r="U21" s="33" t="b">
        <v>1</v>
      </c>
      <c r="V21" s="33">
        <v>3500</v>
      </c>
      <c r="W21" s="33">
        <v>1</v>
      </c>
      <c r="X21" s="33">
        <v>0</v>
      </c>
      <c r="Y21" s="33" t="b">
        <f t="shared" si="2"/>
        <v>1</v>
      </c>
    </row>
    <row r="22" spans="1:25">
      <c r="A22" s="33">
        <v>18</v>
      </c>
      <c r="B22" s="33">
        <v>162376</v>
      </c>
      <c r="C22" s="33">
        <v>6045</v>
      </c>
      <c r="D22" s="33">
        <v>3809</v>
      </c>
      <c r="E22" s="33" t="b">
        <f t="shared" si="3"/>
        <v>1</v>
      </c>
      <c r="F22" s="33">
        <v>4095</v>
      </c>
      <c r="G22" s="33" t="b">
        <f t="shared" si="3"/>
        <v>1</v>
      </c>
      <c r="H22" s="33" t="b">
        <f t="shared" si="0"/>
        <v>1</v>
      </c>
      <c r="I22" s="33">
        <v>2906</v>
      </c>
      <c r="J22" s="33" t="b">
        <f t="shared" si="4"/>
        <v>1</v>
      </c>
      <c r="K22" s="33" t="b">
        <f t="shared" si="1"/>
        <v>1</v>
      </c>
      <c r="L22" s="33">
        <v>3500</v>
      </c>
      <c r="M22" s="33">
        <v>1</v>
      </c>
      <c r="N22" s="33">
        <v>0</v>
      </c>
      <c r="O22" s="33" t="b">
        <v>1</v>
      </c>
      <c r="P22" s="33">
        <v>4095</v>
      </c>
      <c r="Q22" s="33" t="b">
        <v>1</v>
      </c>
      <c r="R22" s="33" t="b">
        <v>1</v>
      </c>
      <c r="S22" s="33">
        <v>2906</v>
      </c>
      <c r="T22" s="33" t="b">
        <v>1</v>
      </c>
      <c r="U22" s="33" t="b">
        <v>1</v>
      </c>
      <c r="V22" s="33">
        <v>3500</v>
      </c>
      <c r="W22" s="33">
        <v>1</v>
      </c>
      <c r="X22" s="33">
        <v>0</v>
      </c>
      <c r="Y22" s="33" t="b">
        <f t="shared" si="2"/>
        <v>1</v>
      </c>
    </row>
    <row r="23" spans="1:25">
      <c r="A23" s="33">
        <v>19</v>
      </c>
      <c r="B23" s="33">
        <v>174003</v>
      </c>
      <c r="C23" s="33">
        <v>13930</v>
      </c>
      <c r="D23" s="33">
        <v>3809</v>
      </c>
      <c r="E23" s="33" t="b">
        <f t="shared" si="3"/>
        <v>1</v>
      </c>
      <c r="F23" s="33">
        <v>3971</v>
      </c>
      <c r="G23" s="33" t="b">
        <f t="shared" si="3"/>
        <v>1</v>
      </c>
      <c r="H23" s="33" t="b">
        <f t="shared" si="0"/>
        <v>1</v>
      </c>
      <c r="I23" s="33">
        <v>2906</v>
      </c>
      <c r="J23" s="33" t="b">
        <f t="shared" si="4"/>
        <v>1</v>
      </c>
      <c r="K23" s="33" t="b">
        <f t="shared" si="1"/>
        <v>1</v>
      </c>
      <c r="L23" s="33">
        <v>3438</v>
      </c>
      <c r="M23" s="33">
        <v>1</v>
      </c>
      <c r="N23" s="33">
        <v>0</v>
      </c>
      <c r="O23" s="33" t="b">
        <v>1</v>
      </c>
      <c r="P23" s="33">
        <v>3971</v>
      </c>
      <c r="Q23" s="33" t="b">
        <v>1</v>
      </c>
      <c r="R23" s="33" t="b">
        <v>1</v>
      </c>
      <c r="S23" s="33">
        <v>2906</v>
      </c>
      <c r="T23" s="33" t="b">
        <v>1</v>
      </c>
      <c r="U23" s="33" t="b">
        <v>1</v>
      </c>
      <c r="V23" s="33">
        <v>3438</v>
      </c>
      <c r="W23" s="33">
        <v>1</v>
      </c>
      <c r="X23" s="33">
        <v>0</v>
      </c>
      <c r="Y23" s="33" t="b">
        <f t="shared" si="2"/>
        <v>1</v>
      </c>
    </row>
    <row r="24" spans="1:25">
      <c r="A24" s="33">
        <v>20</v>
      </c>
      <c r="B24" s="33">
        <v>157223</v>
      </c>
      <c r="C24" s="33">
        <v>8262</v>
      </c>
      <c r="D24" s="33">
        <v>5713</v>
      </c>
      <c r="E24" s="33" t="b">
        <f t="shared" si="3"/>
        <v>1</v>
      </c>
      <c r="F24" s="33">
        <v>4095</v>
      </c>
      <c r="G24" s="33" t="b">
        <f t="shared" si="3"/>
        <v>1</v>
      </c>
      <c r="H24" s="33" t="b">
        <f t="shared" si="0"/>
        <v>1</v>
      </c>
      <c r="I24" s="33">
        <v>2906</v>
      </c>
      <c r="J24" s="33" t="b">
        <f t="shared" si="4"/>
        <v>1</v>
      </c>
      <c r="K24" s="33" t="b">
        <f t="shared" si="1"/>
        <v>1</v>
      </c>
      <c r="L24" s="33">
        <v>3500</v>
      </c>
      <c r="M24" s="33">
        <v>1</v>
      </c>
      <c r="N24" s="33">
        <v>0</v>
      </c>
      <c r="O24" s="33" t="b">
        <v>1</v>
      </c>
      <c r="P24" s="33">
        <v>4095</v>
      </c>
      <c r="Q24" s="33" t="b">
        <v>1</v>
      </c>
      <c r="R24" s="33" t="b">
        <v>1</v>
      </c>
      <c r="S24" s="33">
        <v>2906</v>
      </c>
      <c r="T24" s="33" t="b">
        <v>1</v>
      </c>
      <c r="U24" s="33" t="b">
        <v>1</v>
      </c>
      <c r="V24" s="33">
        <v>3500</v>
      </c>
      <c r="W24" s="33">
        <v>1</v>
      </c>
      <c r="X24" s="33">
        <v>0</v>
      </c>
      <c r="Y24" s="33" t="b">
        <f t="shared" si="2"/>
        <v>1</v>
      </c>
    </row>
    <row r="25" spans="1:25">
      <c r="A25" s="33">
        <v>21</v>
      </c>
      <c r="B25" s="33">
        <v>169257</v>
      </c>
      <c r="C25" s="33">
        <v>20107</v>
      </c>
      <c r="D25" s="33">
        <v>2662</v>
      </c>
      <c r="E25" s="33" t="b">
        <f t="shared" si="3"/>
        <v>1</v>
      </c>
      <c r="F25" s="33">
        <v>474</v>
      </c>
      <c r="G25" s="33" t="b">
        <f t="shared" si="3"/>
        <v>1</v>
      </c>
      <c r="H25" s="33" t="b">
        <f t="shared" si="0"/>
        <v>1</v>
      </c>
      <c r="I25" s="33">
        <v>1541</v>
      </c>
      <c r="J25" s="33" t="b">
        <f t="shared" si="4"/>
        <v>1</v>
      </c>
      <c r="K25" s="33" t="b">
        <f t="shared" si="1"/>
        <v>1</v>
      </c>
      <c r="L25" s="33">
        <v>1007</v>
      </c>
      <c r="M25" s="33">
        <v>1</v>
      </c>
      <c r="N25" s="33">
        <v>1</v>
      </c>
      <c r="O25" s="33" t="b">
        <v>1</v>
      </c>
      <c r="P25" s="33">
        <v>474</v>
      </c>
      <c r="Q25" s="33" t="b">
        <v>1</v>
      </c>
      <c r="R25" s="33" t="b">
        <v>1</v>
      </c>
      <c r="S25" s="33">
        <v>1541</v>
      </c>
      <c r="T25" s="33" t="b">
        <v>1</v>
      </c>
      <c r="U25" s="33" t="b">
        <v>1</v>
      </c>
      <c r="V25" s="33">
        <v>1007</v>
      </c>
      <c r="W25" s="33">
        <v>1</v>
      </c>
      <c r="X25" s="33">
        <v>1</v>
      </c>
      <c r="Y25" s="33" t="b">
        <f t="shared" si="2"/>
        <v>1</v>
      </c>
    </row>
    <row r="26" spans="1:25">
      <c r="A26" s="33">
        <v>22</v>
      </c>
      <c r="B26" s="33">
        <v>159854</v>
      </c>
      <c r="C26" s="33">
        <v>11756</v>
      </c>
      <c r="D26" s="33">
        <v>4761</v>
      </c>
      <c r="E26" s="33" t="b">
        <f t="shared" si="3"/>
        <v>1</v>
      </c>
      <c r="F26" s="33">
        <v>4095</v>
      </c>
      <c r="G26" s="33" t="b">
        <f t="shared" si="3"/>
        <v>1</v>
      </c>
      <c r="H26" s="33" t="b">
        <f t="shared" si="0"/>
        <v>1</v>
      </c>
      <c r="I26" s="33">
        <v>2906</v>
      </c>
      <c r="J26" s="33" t="b">
        <f t="shared" si="4"/>
        <v>1</v>
      </c>
      <c r="K26" s="33" t="b">
        <f t="shared" si="1"/>
        <v>1</v>
      </c>
      <c r="L26" s="33">
        <v>3500</v>
      </c>
      <c r="M26" s="33">
        <v>1</v>
      </c>
      <c r="N26" s="33">
        <v>0</v>
      </c>
      <c r="O26" s="33" t="b">
        <v>1</v>
      </c>
      <c r="P26" s="33">
        <v>4095</v>
      </c>
      <c r="Q26" s="33" t="b">
        <v>1</v>
      </c>
      <c r="R26" s="33" t="b">
        <v>1</v>
      </c>
      <c r="S26" s="33">
        <v>2906</v>
      </c>
      <c r="T26" s="33" t="b">
        <v>1</v>
      </c>
      <c r="U26" s="33" t="b">
        <v>1</v>
      </c>
      <c r="V26" s="33">
        <v>3500</v>
      </c>
      <c r="W26" s="33">
        <v>1</v>
      </c>
      <c r="X26" s="33">
        <v>0</v>
      </c>
      <c r="Y26" s="33" t="b">
        <f t="shared" si="2"/>
        <v>1</v>
      </c>
    </row>
    <row r="27" spans="1:25">
      <c r="A27" s="33">
        <v>23</v>
      </c>
      <c r="B27" s="33">
        <v>164528</v>
      </c>
      <c r="C27" s="33">
        <v>28294</v>
      </c>
      <c r="D27" s="33">
        <v>2662</v>
      </c>
      <c r="E27" s="33" t="b">
        <f t="shared" si="3"/>
        <v>1</v>
      </c>
      <c r="F27" s="33">
        <v>41</v>
      </c>
      <c r="G27" s="33" t="b">
        <f t="shared" si="3"/>
        <v>1</v>
      </c>
      <c r="H27" s="33" t="b">
        <f t="shared" si="0"/>
        <v>1</v>
      </c>
      <c r="I27" s="33">
        <v>176</v>
      </c>
      <c r="J27" s="33" t="b">
        <f t="shared" si="4"/>
        <v>1</v>
      </c>
      <c r="K27" s="33" t="b">
        <f t="shared" si="1"/>
        <v>1</v>
      </c>
      <c r="L27" s="33">
        <v>108</v>
      </c>
      <c r="M27" s="33">
        <v>1</v>
      </c>
      <c r="N27" s="33">
        <v>1</v>
      </c>
      <c r="O27" s="33" t="b">
        <v>1</v>
      </c>
      <c r="P27" s="33">
        <v>41</v>
      </c>
      <c r="Q27" s="33" t="b">
        <v>1</v>
      </c>
      <c r="R27" s="33" t="b">
        <v>1</v>
      </c>
      <c r="S27" s="33">
        <v>176</v>
      </c>
      <c r="T27" s="33" t="b">
        <v>1</v>
      </c>
      <c r="U27" s="33" t="b">
        <v>1</v>
      </c>
      <c r="V27" s="33">
        <v>108</v>
      </c>
      <c r="W27" s="33">
        <v>1</v>
      </c>
      <c r="X27" s="33">
        <v>1</v>
      </c>
      <c r="Y27" s="33" t="b">
        <f t="shared" si="2"/>
        <v>1</v>
      </c>
    </row>
    <row r="28" spans="1:25">
      <c r="A28" s="33">
        <v>24</v>
      </c>
      <c r="B28" s="33">
        <v>167057</v>
      </c>
      <c r="C28" s="33">
        <v>3969</v>
      </c>
      <c r="D28" s="33">
        <v>2662</v>
      </c>
      <c r="E28" s="33" t="b">
        <f t="shared" si="3"/>
        <v>1</v>
      </c>
      <c r="F28" s="33">
        <v>4095</v>
      </c>
      <c r="G28" s="33" t="b">
        <f t="shared" si="3"/>
        <v>1</v>
      </c>
      <c r="H28" s="33" t="b">
        <f t="shared" si="0"/>
        <v>1</v>
      </c>
      <c r="I28" s="33">
        <v>2906</v>
      </c>
      <c r="J28" s="33" t="b">
        <f t="shared" si="4"/>
        <v>1</v>
      </c>
      <c r="K28" s="33" t="b">
        <f t="shared" si="1"/>
        <v>1</v>
      </c>
      <c r="L28" s="33">
        <v>3500</v>
      </c>
      <c r="M28" s="33">
        <v>1</v>
      </c>
      <c r="N28" s="33">
        <v>0</v>
      </c>
      <c r="O28" s="33" t="b">
        <v>1</v>
      </c>
      <c r="P28" s="33">
        <v>4095</v>
      </c>
      <c r="Q28" s="33" t="b">
        <v>1</v>
      </c>
      <c r="R28" s="33" t="b">
        <v>1</v>
      </c>
      <c r="S28" s="33">
        <v>2906</v>
      </c>
      <c r="T28" s="33" t="b">
        <v>1</v>
      </c>
      <c r="U28" s="33" t="b">
        <v>1</v>
      </c>
      <c r="V28" s="33">
        <v>3500</v>
      </c>
      <c r="W28" s="33">
        <v>1</v>
      </c>
      <c r="X28" s="33">
        <v>0</v>
      </c>
      <c r="Y28" s="33" t="b">
        <f t="shared" si="2"/>
        <v>1</v>
      </c>
    </row>
    <row r="29" spans="1:25">
      <c r="A29" s="33">
        <v>25</v>
      </c>
      <c r="B29" s="33">
        <v>176955</v>
      </c>
      <c r="C29" s="33">
        <v>19235</v>
      </c>
      <c r="D29" s="33">
        <v>4761</v>
      </c>
      <c r="E29" s="33" t="b">
        <f t="shared" si="3"/>
        <v>1</v>
      </c>
      <c r="F29" s="33">
        <v>1406</v>
      </c>
      <c r="G29" s="33" t="b">
        <f t="shared" si="3"/>
        <v>1</v>
      </c>
      <c r="H29" s="33" t="b">
        <f t="shared" si="0"/>
        <v>1</v>
      </c>
      <c r="I29" s="33">
        <v>2696</v>
      </c>
      <c r="J29" s="33" t="b">
        <f t="shared" si="4"/>
        <v>1</v>
      </c>
      <c r="K29" s="33" t="b">
        <f t="shared" si="1"/>
        <v>1</v>
      </c>
      <c r="L29" s="33">
        <v>2051</v>
      </c>
      <c r="M29" s="33">
        <v>1</v>
      </c>
      <c r="N29" s="33">
        <v>0</v>
      </c>
      <c r="O29" s="33" t="b">
        <v>1</v>
      </c>
      <c r="P29" s="33">
        <v>1406</v>
      </c>
      <c r="Q29" s="33" t="b">
        <v>1</v>
      </c>
      <c r="R29" s="33" t="b">
        <v>1</v>
      </c>
      <c r="S29" s="33">
        <v>2696</v>
      </c>
      <c r="T29" s="33" t="b">
        <v>1</v>
      </c>
      <c r="U29" s="33" t="b">
        <v>1</v>
      </c>
      <c r="V29" s="33">
        <v>2051</v>
      </c>
      <c r="W29" s="33">
        <v>1</v>
      </c>
      <c r="X29" s="33">
        <v>0</v>
      </c>
      <c r="Y29" s="33" t="b">
        <f t="shared" si="2"/>
        <v>1</v>
      </c>
    </row>
    <row r="30" spans="1:25">
      <c r="A30" s="33">
        <v>26</v>
      </c>
      <c r="B30" s="33">
        <v>176214</v>
      </c>
      <c r="C30" s="33">
        <v>12217</v>
      </c>
      <c r="D30" s="33">
        <v>2662</v>
      </c>
      <c r="E30" s="33" t="b">
        <f t="shared" si="3"/>
        <v>1</v>
      </c>
      <c r="F30" s="33">
        <v>4095</v>
      </c>
      <c r="G30" s="33" t="b">
        <f t="shared" si="3"/>
        <v>1</v>
      </c>
      <c r="H30" s="33" t="b">
        <f t="shared" si="0"/>
        <v>1</v>
      </c>
      <c r="I30" s="33">
        <v>2906</v>
      </c>
      <c r="J30" s="33" t="b">
        <f t="shared" si="4"/>
        <v>1</v>
      </c>
      <c r="K30" s="33" t="b">
        <f t="shared" si="1"/>
        <v>1</v>
      </c>
      <c r="L30" s="33">
        <v>3500</v>
      </c>
      <c r="M30" s="33">
        <v>1</v>
      </c>
      <c r="N30" s="33">
        <v>0</v>
      </c>
      <c r="O30" s="33" t="b">
        <v>1</v>
      </c>
      <c r="P30" s="33">
        <v>4095</v>
      </c>
      <c r="Q30" s="33" t="b">
        <v>1</v>
      </c>
      <c r="R30" s="33" t="b">
        <v>1</v>
      </c>
      <c r="S30" s="33">
        <v>2906</v>
      </c>
      <c r="T30" s="33" t="b">
        <v>1</v>
      </c>
      <c r="U30" s="33" t="b">
        <v>1</v>
      </c>
      <c r="V30" s="33">
        <v>3500</v>
      </c>
      <c r="W30" s="33">
        <v>1</v>
      </c>
      <c r="X30" s="33">
        <v>0</v>
      </c>
      <c r="Y30" s="33" t="b">
        <f t="shared" ref="Y30" si="5">AND(E30=O30,F30=P30,G30=Q30,H30=R30,I30=S30,J30=T30,K30=U30,L30=V30,M30=W30,N30=X30)</f>
        <v>1</v>
      </c>
    </row>
    <row r="31" spans="1:25">
      <c r="A31" s="33">
        <v>27</v>
      </c>
      <c r="B31" s="33">
        <v>169952</v>
      </c>
      <c r="C31" s="33">
        <v>4161</v>
      </c>
      <c r="D31" s="33">
        <v>5713</v>
      </c>
      <c r="E31" s="33" t="b">
        <f t="shared" si="3"/>
        <v>1</v>
      </c>
      <c r="F31" s="33">
        <v>4095</v>
      </c>
      <c r="G31" s="33" t="b">
        <f t="shared" si="3"/>
        <v>1</v>
      </c>
      <c r="H31" s="33" t="b">
        <f t="shared" si="0"/>
        <v>1</v>
      </c>
      <c r="I31" s="33">
        <v>2906</v>
      </c>
      <c r="J31" s="33" t="b">
        <f t="shared" si="4"/>
        <v>1</v>
      </c>
      <c r="K31" s="33" t="b">
        <f t="shared" si="1"/>
        <v>1</v>
      </c>
      <c r="L31" s="33">
        <v>3500</v>
      </c>
      <c r="M31" s="33">
        <v>1</v>
      </c>
      <c r="N31" s="33">
        <v>0</v>
      </c>
      <c r="O31" s="33" t="b">
        <v>1</v>
      </c>
      <c r="P31" s="33">
        <v>4095</v>
      </c>
      <c r="Q31" s="33" t="b">
        <v>1</v>
      </c>
      <c r="R31" s="33" t="b">
        <v>1</v>
      </c>
      <c r="S31" s="33">
        <v>2906</v>
      </c>
      <c r="T31" s="33" t="b">
        <v>1</v>
      </c>
      <c r="U31" s="33" t="b">
        <v>1</v>
      </c>
      <c r="V31" s="33">
        <v>3500</v>
      </c>
      <c r="W31" s="33">
        <v>1</v>
      </c>
      <c r="X31" s="33">
        <v>0</v>
      </c>
      <c r="Y31" s="33" t="b">
        <f t="shared" si="2"/>
        <v>1</v>
      </c>
    </row>
    <row r="32" spans="1:25">
      <c r="A32" s="33">
        <v>28</v>
      </c>
      <c r="B32" s="33">
        <v>176955</v>
      </c>
      <c r="C32" s="33">
        <v>19235</v>
      </c>
      <c r="D32" s="33">
        <v>4761</v>
      </c>
      <c r="E32" s="33" t="b">
        <f t="shared" si="3"/>
        <v>1</v>
      </c>
      <c r="F32" s="33">
        <v>1406</v>
      </c>
      <c r="G32" s="33" t="b">
        <f t="shared" si="3"/>
        <v>1</v>
      </c>
      <c r="H32" s="33" t="b">
        <f t="shared" si="0"/>
        <v>1</v>
      </c>
      <c r="I32" s="33">
        <v>2696</v>
      </c>
      <c r="J32" s="33" t="b">
        <f t="shared" si="4"/>
        <v>1</v>
      </c>
      <c r="K32" s="33" t="b">
        <f t="shared" si="1"/>
        <v>1</v>
      </c>
      <c r="L32" s="33">
        <v>2051</v>
      </c>
      <c r="M32" s="33">
        <v>1</v>
      </c>
      <c r="N32" s="33">
        <v>0</v>
      </c>
      <c r="O32" s="33" t="b">
        <v>1</v>
      </c>
      <c r="P32" s="33">
        <v>1406</v>
      </c>
      <c r="Q32" s="33" t="b">
        <v>1</v>
      </c>
      <c r="R32" s="33" t="b">
        <v>1</v>
      </c>
      <c r="S32" s="33">
        <v>2696</v>
      </c>
      <c r="T32" s="33" t="b">
        <v>1</v>
      </c>
      <c r="U32" s="33" t="b">
        <v>1</v>
      </c>
      <c r="V32" s="33">
        <v>2051</v>
      </c>
      <c r="W32" s="33">
        <v>1</v>
      </c>
      <c r="X32" s="33">
        <v>0</v>
      </c>
      <c r="Y32" s="33" t="b">
        <f t="shared" si="2"/>
        <v>1</v>
      </c>
    </row>
    <row r="33" spans="1:25">
      <c r="A33" s="33">
        <v>29</v>
      </c>
      <c r="B33" s="33">
        <v>150568</v>
      </c>
      <c r="C33" s="33">
        <v>8683</v>
      </c>
      <c r="D33" s="33">
        <v>4761</v>
      </c>
      <c r="E33" s="33" t="b">
        <f t="shared" si="3"/>
        <v>1</v>
      </c>
      <c r="F33" s="33">
        <v>4095</v>
      </c>
      <c r="G33" s="33" t="b">
        <f t="shared" si="3"/>
        <v>1</v>
      </c>
      <c r="H33" s="33" t="b">
        <f t="shared" si="0"/>
        <v>1</v>
      </c>
      <c r="I33" s="33">
        <v>2906</v>
      </c>
      <c r="J33" s="33" t="b">
        <f t="shared" si="4"/>
        <v>1</v>
      </c>
      <c r="K33" s="33" t="b">
        <f t="shared" si="1"/>
        <v>1</v>
      </c>
      <c r="L33" s="33">
        <v>3500</v>
      </c>
      <c r="M33" s="33">
        <v>1</v>
      </c>
      <c r="N33" s="33">
        <v>0</v>
      </c>
      <c r="O33" s="33" t="b">
        <v>1</v>
      </c>
      <c r="P33" s="33">
        <v>4095</v>
      </c>
      <c r="Q33" s="33" t="b">
        <v>1</v>
      </c>
      <c r="R33" s="33" t="b">
        <v>1</v>
      </c>
      <c r="S33" s="33">
        <v>2906</v>
      </c>
      <c r="T33" s="33" t="b">
        <v>1</v>
      </c>
      <c r="U33" s="33" t="b">
        <v>1</v>
      </c>
      <c r="V33" s="33">
        <v>3500</v>
      </c>
      <c r="W33" s="33">
        <v>1</v>
      </c>
      <c r="X33" s="33">
        <v>0</v>
      </c>
      <c r="Y33" s="33" t="b">
        <f t="shared" si="2"/>
        <v>1</v>
      </c>
    </row>
    <row r="34" spans="1:25">
      <c r="A34" s="33">
        <v>30</v>
      </c>
      <c r="B34" s="33">
        <v>169952</v>
      </c>
      <c r="C34" s="33">
        <v>4161</v>
      </c>
      <c r="D34" s="33">
        <v>5713</v>
      </c>
      <c r="E34" s="33" t="b">
        <f t="shared" si="3"/>
        <v>1</v>
      </c>
      <c r="F34" s="33">
        <v>4095</v>
      </c>
      <c r="G34" s="33" t="b">
        <f t="shared" si="3"/>
        <v>1</v>
      </c>
      <c r="H34" s="33" t="b">
        <f t="shared" si="0"/>
        <v>1</v>
      </c>
      <c r="I34" s="33">
        <v>2906</v>
      </c>
      <c r="J34" s="33" t="b">
        <f t="shared" si="4"/>
        <v>1</v>
      </c>
      <c r="K34" s="33" t="b">
        <f t="shared" si="1"/>
        <v>1</v>
      </c>
      <c r="L34" s="33">
        <v>3500</v>
      </c>
      <c r="M34" s="33">
        <v>1</v>
      </c>
      <c r="N34" s="33">
        <v>0</v>
      </c>
      <c r="O34" s="33" t="b">
        <v>1</v>
      </c>
      <c r="P34" s="33">
        <v>4095</v>
      </c>
      <c r="Q34" s="33" t="b">
        <v>1</v>
      </c>
      <c r="R34" s="33" t="b">
        <v>1</v>
      </c>
      <c r="S34" s="33">
        <v>2906</v>
      </c>
      <c r="T34" s="33" t="b">
        <v>1</v>
      </c>
      <c r="U34" s="33" t="b">
        <v>1</v>
      </c>
      <c r="V34" s="33">
        <v>3500</v>
      </c>
      <c r="W34" s="33">
        <v>1</v>
      </c>
      <c r="X34" s="33">
        <v>0</v>
      </c>
      <c r="Y34" s="33" t="b">
        <f t="shared" si="2"/>
        <v>1</v>
      </c>
    </row>
    <row r="35" spans="1:25">
      <c r="A35" s="33">
        <v>31</v>
      </c>
      <c r="B35" s="33">
        <v>165821</v>
      </c>
      <c r="C35" s="33">
        <v>19251</v>
      </c>
      <c r="D35" s="33">
        <v>5713</v>
      </c>
      <c r="E35" s="33" t="b">
        <f t="shared" si="3"/>
        <v>1</v>
      </c>
      <c r="F35" s="33">
        <v>474</v>
      </c>
      <c r="G35" s="33" t="b">
        <f t="shared" si="3"/>
        <v>1</v>
      </c>
      <c r="H35" s="33" t="b">
        <f t="shared" si="0"/>
        <v>1</v>
      </c>
      <c r="I35" s="33">
        <v>2696</v>
      </c>
      <c r="J35" s="33" t="b">
        <f t="shared" si="4"/>
        <v>1</v>
      </c>
      <c r="K35" s="33" t="b">
        <f t="shared" si="1"/>
        <v>1</v>
      </c>
      <c r="L35" s="33">
        <v>1585</v>
      </c>
      <c r="M35" s="33">
        <v>1</v>
      </c>
      <c r="N35" s="33">
        <v>1</v>
      </c>
      <c r="O35" s="33" t="b">
        <v>1</v>
      </c>
      <c r="P35" s="33">
        <v>474</v>
      </c>
      <c r="Q35" s="33" t="b">
        <v>1</v>
      </c>
      <c r="R35" s="33" t="b">
        <v>1</v>
      </c>
      <c r="S35" s="33">
        <v>2696</v>
      </c>
      <c r="T35" s="33" t="b">
        <v>1</v>
      </c>
      <c r="U35" s="33" t="b">
        <v>1</v>
      </c>
      <c r="V35" s="33">
        <v>1585</v>
      </c>
      <c r="W35" s="33">
        <v>1</v>
      </c>
      <c r="X35" s="33">
        <v>1</v>
      </c>
      <c r="Y35" s="33" t="b">
        <f t="shared" si="2"/>
        <v>1</v>
      </c>
    </row>
    <row r="36" spans="1:25">
      <c r="A36" s="33">
        <v>32</v>
      </c>
      <c r="B36" s="33">
        <v>165162</v>
      </c>
      <c r="C36" s="33">
        <v>31303</v>
      </c>
      <c r="D36" s="33">
        <v>3194</v>
      </c>
      <c r="E36" s="33" t="b">
        <f t="shared" si="3"/>
        <v>1</v>
      </c>
      <c r="F36" s="33">
        <v>41</v>
      </c>
      <c r="G36" s="33" t="b">
        <f t="shared" si="3"/>
        <v>1</v>
      </c>
      <c r="H36" s="33" t="b">
        <f t="shared" si="0"/>
        <v>1</v>
      </c>
      <c r="I36" s="33">
        <v>176</v>
      </c>
      <c r="J36" s="33" t="b">
        <f t="shared" si="4"/>
        <v>1</v>
      </c>
      <c r="K36" s="33" t="b">
        <f t="shared" si="1"/>
        <v>1</v>
      </c>
      <c r="L36" s="33">
        <v>108</v>
      </c>
      <c r="M36" s="33">
        <v>1</v>
      </c>
      <c r="N36" s="33">
        <v>1</v>
      </c>
      <c r="O36" s="33" t="b">
        <v>1</v>
      </c>
      <c r="P36" s="33">
        <v>41</v>
      </c>
      <c r="Q36" s="33" t="b">
        <v>1</v>
      </c>
      <c r="R36" s="33" t="b">
        <v>1</v>
      </c>
      <c r="S36" s="33">
        <v>176</v>
      </c>
      <c r="T36" s="33" t="b">
        <v>1</v>
      </c>
      <c r="U36" s="33" t="b">
        <v>1</v>
      </c>
      <c r="V36" s="33">
        <v>108</v>
      </c>
      <c r="W36" s="33">
        <v>1</v>
      </c>
      <c r="X36" s="33">
        <v>1</v>
      </c>
      <c r="Y36" s="33" t="b">
        <f t="shared" si="2"/>
        <v>1</v>
      </c>
    </row>
    <row r="37" spans="1:25">
      <c r="A37" s="33">
        <v>33</v>
      </c>
      <c r="B37" s="33">
        <v>176214</v>
      </c>
      <c r="C37" s="33">
        <v>12217</v>
      </c>
      <c r="D37" s="33">
        <v>2662</v>
      </c>
      <c r="E37" s="33" t="b">
        <f t="shared" si="3"/>
        <v>1</v>
      </c>
      <c r="F37" s="33">
        <v>4095</v>
      </c>
      <c r="G37" s="33" t="b">
        <f t="shared" si="3"/>
        <v>1</v>
      </c>
      <c r="H37" s="33" t="b">
        <f t="shared" si="0"/>
        <v>1</v>
      </c>
      <c r="I37" s="33">
        <v>2906</v>
      </c>
      <c r="J37" s="33" t="b">
        <f t="shared" si="4"/>
        <v>1</v>
      </c>
      <c r="K37" s="33" t="b">
        <f t="shared" si="1"/>
        <v>1</v>
      </c>
      <c r="L37" s="33">
        <v>3500</v>
      </c>
      <c r="M37" s="33">
        <v>1</v>
      </c>
      <c r="N37" s="33">
        <v>0</v>
      </c>
      <c r="O37" s="33" t="b">
        <v>1</v>
      </c>
      <c r="P37" s="33">
        <v>4095</v>
      </c>
      <c r="Q37" s="33" t="b">
        <v>1</v>
      </c>
      <c r="R37" s="33" t="b">
        <v>1</v>
      </c>
      <c r="S37" s="33">
        <v>2906</v>
      </c>
      <c r="T37" s="33" t="b">
        <v>1</v>
      </c>
      <c r="U37" s="33" t="b">
        <v>1</v>
      </c>
      <c r="V37" s="33">
        <v>3500</v>
      </c>
      <c r="W37" s="33">
        <v>1</v>
      </c>
      <c r="X37" s="33">
        <v>0</v>
      </c>
      <c r="Y37" s="33" t="b">
        <f t="shared" si="2"/>
        <v>1</v>
      </c>
    </row>
    <row r="38" spans="1:25">
      <c r="A38" s="33">
        <v>34</v>
      </c>
      <c r="B38" s="33">
        <v>168847</v>
      </c>
      <c r="C38" s="33">
        <v>30676</v>
      </c>
      <c r="D38" s="33">
        <v>5713</v>
      </c>
      <c r="E38" s="33" t="b">
        <f t="shared" si="3"/>
        <v>1</v>
      </c>
      <c r="F38" s="33">
        <v>41</v>
      </c>
      <c r="G38" s="33" t="b">
        <f t="shared" si="3"/>
        <v>1</v>
      </c>
      <c r="H38" s="33" t="b">
        <f t="shared" si="0"/>
        <v>1</v>
      </c>
      <c r="I38" s="33">
        <v>176</v>
      </c>
      <c r="J38" s="33" t="b">
        <f t="shared" si="4"/>
        <v>1</v>
      </c>
      <c r="K38" s="33" t="b">
        <f t="shared" si="1"/>
        <v>1</v>
      </c>
      <c r="L38" s="33">
        <v>108</v>
      </c>
      <c r="M38" s="33">
        <v>1</v>
      </c>
      <c r="N38" s="33">
        <v>1</v>
      </c>
      <c r="O38" s="33" t="b">
        <v>1</v>
      </c>
      <c r="P38" s="33">
        <v>41</v>
      </c>
      <c r="Q38" s="33" t="b">
        <v>1</v>
      </c>
      <c r="R38" s="33" t="b">
        <v>1</v>
      </c>
      <c r="S38" s="33">
        <v>176</v>
      </c>
      <c r="T38" s="33" t="b">
        <v>1</v>
      </c>
      <c r="U38" s="33" t="b">
        <v>1</v>
      </c>
      <c r="V38" s="33">
        <v>108</v>
      </c>
      <c r="W38" s="33">
        <v>1</v>
      </c>
      <c r="X38" s="33">
        <v>1</v>
      </c>
      <c r="Y38" s="33" t="b">
        <f t="shared" si="2"/>
        <v>1</v>
      </c>
    </row>
    <row r="39" spans="1:25">
      <c r="A39" s="33">
        <v>35</v>
      </c>
      <c r="B39" s="33">
        <v>170253</v>
      </c>
      <c r="C39" s="33">
        <v>14485</v>
      </c>
      <c r="D39" s="33">
        <v>2662</v>
      </c>
      <c r="E39" s="33" t="b">
        <f t="shared" si="3"/>
        <v>1</v>
      </c>
      <c r="F39" s="33">
        <v>3971</v>
      </c>
      <c r="G39" s="33" t="b">
        <f t="shared" si="3"/>
        <v>1</v>
      </c>
      <c r="H39" s="33" t="b">
        <f t="shared" si="0"/>
        <v>1</v>
      </c>
      <c r="I39" s="33">
        <v>2906</v>
      </c>
      <c r="J39" s="33" t="b">
        <f t="shared" si="4"/>
        <v>1</v>
      </c>
      <c r="K39" s="33" t="b">
        <f t="shared" si="1"/>
        <v>1</v>
      </c>
      <c r="L39" s="33">
        <v>3438</v>
      </c>
      <c r="M39" s="33">
        <v>1</v>
      </c>
      <c r="N39" s="33">
        <v>0</v>
      </c>
      <c r="O39" s="33" t="b">
        <v>1</v>
      </c>
      <c r="P39" s="33">
        <v>3971</v>
      </c>
      <c r="Q39" s="33" t="b">
        <v>1</v>
      </c>
      <c r="R39" s="33" t="b">
        <v>1</v>
      </c>
      <c r="S39" s="33">
        <v>2906</v>
      </c>
      <c r="T39" s="33" t="b">
        <v>1</v>
      </c>
      <c r="U39" s="33" t="b">
        <v>1</v>
      </c>
      <c r="V39" s="33">
        <v>3438</v>
      </c>
      <c r="W39" s="33">
        <v>1</v>
      </c>
      <c r="X39" s="33">
        <v>0</v>
      </c>
      <c r="Y39" s="33" t="b">
        <f t="shared" si="2"/>
        <v>1</v>
      </c>
    </row>
    <row r="40" spans="1:25">
      <c r="A40" s="33">
        <v>36</v>
      </c>
      <c r="B40" s="33">
        <v>161411</v>
      </c>
      <c r="C40" s="33">
        <v>10450</v>
      </c>
      <c r="D40" s="33">
        <v>2662</v>
      </c>
      <c r="E40" s="33" t="b">
        <f t="shared" si="3"/>
        <v>1</v>
      </c>
      <c r="F40" s="33">
        <v>4095</v>
      </c>
      <c r="G40" s="33" t="b">
        <f t="shared" si="3"/>
        <v>1</v>
      </c>
      <c r="H40" s="33" t="b">
        <f t="shared" si="0"/>
        <v>1</v>
      </c>
      <c r="I40" s="33">
        <v>2906</v>
      </c>
      <c r="J40" s="33" t="b">
        <f t="shared" si="4"/>
        <v>1</v>
      </c>
      <c r="K40" s="33" t="b">
        <f t="shared" si="1"/>
        <v>1</v>
      </c>
      <c r="L40" s="33">
        <v>3500</v>
      </c>
      <c r="M40" s="33">
        <v>1</v>
      </c>
      <c r="N40" s="33">
        <v>0</v>
      </c>
      <c r="O40" s="33" t="b">
        <v>1</v>
      </c>
      <c r="P40" s="33">
        <v>4095</v>
      </c>
      <c r="Q40" s="33" t="b">
        <v>1</v>
      </c>
      <c r="R40" s="33" t="b">
        <v>1</v>
      </c>
      <c r="S40" s="33">
        <v>2906</v>
      </c>
      <c r="T40" s="33" t="b">
        <v>1</v>
      </c>
      <c r="U40" s="33" t="b">
        <v>1</v>
      </c>
      <c r="V40" s="33">
        <v>3500</v>
      </c>
      <c r="W40" s="33">
        <v>1</v>
      </c>
      <c r="X40" s="33">
        <v>0</v>
      </c>
      <c r="Y40" s="33" t="b">
        <f t="shared" si="2"/>
        <v>1</v>
      </c>
    </row>
    <row r="41" spans="1:25">
      <c r="A41" s="33">
        <v>37</v>
      </c>
      <c r="B41" s="33">
        <v>163315</v>
      </c>
      <c r="C41" s="33">
        <v>15928</v>
      </c>
      <c r="D41" s="33">
        <v>3809</v>
      </c>
      <c r="E41" s="33" t="b">
        <f t="shared" si="3"/>
        <v>1</v>
      </c>
      <c r="F41" s="33">
        <v>1849</v>
      </c>
      <c r="G41" s="33" t="b">
        <f t="shared" si="3"/>
        <v>1</v>
      </c>
      <c r="H41" s="33" t="b">
        <f t="shared" si="0"/>
        <v>1</v>
      </c>
      <c r="I41" s="33">
        <v>2906</v>
      </c>
      <c r="J41" s="33" t="b">
        <f t="shared" si="4"/>
        <v>1</v>
      </c>
      <c r="K41" s="33" t="b">
        <f t="shared" si="1"/>
        <v>1</v>
      </c>
      <c r="L41" s="33">
        <v>2377</v>
      </c>
      <c r="M41" s="33">
        <v>1</v>
      </c>
      <c r="N41" s="33">
        <v>0</v>
      </c>
      <c r="O41" s="33" t="b">
        <v>1</v>
      </c>
      <c r="P41" s="33">
        <v>1849</v>
      </c>
      <c r="Q41" s="33" t="b">
        <v>1</v>
      </c>
      <c r="R41" s="33" t="b">
        <v>1</v>
      </c>
      <c r="S41" s="33">
        <v>2906</v>
      </c>
      <c r="T41" s="33" t="b">
        <v>1</v>
      </c>
      <c r="U41" s="33" t="b">
        <v>1</v>
      </c>
      <c r="V41" s="33">
        <v>2377</v>
      </c>
      <c r="W41" s="33">
        <v>1</v>
      </c>
      <c r="X41" s="33">
        <v>0</v>
      </c>
      <c r="Y41" s="33" t="b">
        <f t="shared" si="2"/>
        <v>1</v>
      </c>
    </row>
    <row r="42" spans="1:25">
      <c r="A42" s="33">
        <v>38</v>
      </c>
      <c r="B42" s="33">
        <v>177111</v>
      </c>
      <c r="C42" s="33">
        <v>25575</v>
      </c>
      <c r="D42" s="33">
        <v>3809</v>
      </c>
      <c r="E42" s="33" t="b">
        <f t="shared" si="3"/>
        <v>1</v>
      </c>
      <c r="F42" s="33">
        <v>894</v>
      </c>
      <c r="G42" s="33" t="b">
        <f t="shared" si="3"/>
        <v>1</v>
      </c>
      <c r="H42" s="33" t="b">
        <f t="shared" si="0"/>
        <v>1</v>
      </c>
      <c r="I42" s="33">
        <v>1427</v>
      </c>
      <c r="J42" s="33" t="b">
        <f t="shared" si="4"/>
        <v>1</v>
      </c>
      <c r="K42" s="33" t="b">
        <f t="shared" si="1"/>
        <v>1</v>
      </c>
      <c r="L42" s="33">
        <v>1160</v>
      </c>
      <c r="M42" s="33">
        <v>1</v>
      </c>
      <c r="N42" s="33">
        <v>1</v>
      </c>
      <c r="O42" s="33" t="b">
        <v>1</v>
      </c>
      <c r="P42" s="33">
        <v>894</v>
      </c>
      <c r="Q42" s="33" t="b">
        <v>1</v>
      </c>
      <c r="R42" s="33" t="b">
        <v>1</v>
      </c>
      <c r="S42" s="33">
        <v>1427</v>
      </c>
      <c r="T42" s="33" t="b">
        <v>1</v>
      </c>
      <c r="U42" s="33" t="b">
        <v>1</v>
      </c>
      <c r="V42" s="33">
        <v>1160</v>
      </c>
      <c r="W42" s="33">
        <v>1</v>
      </c>
      <c r="X42" s="33">
        <v>1</v>
      </c>
      <c r="Y42" s="33" t="b">
        <f t="shared" si="2"/>
        <v>1</v>
      </c>
    </row>
    <row r="43" spans="1:25">
      <c r="A43" s="33">
        <v>39</v>
      </c>
      <c r="B43" s="33">
        <v>166052</v>
      </c>
      <c r="C43" s="33">
        <v>27841</v>
      </c>
      <c r="D43" s="33">
        <v>3809</v>
      </c>
      <c r="E43" s="33" t="b">
        <f t="shared" si="3"/>
        <v>1</v>
      </c>
      <c r="F43" s="33">
        <v>41</v>
      </c>
      <c r="G43" s="33" t="b">
        <f t="shared" si="3"/>
        <v>1</v>
      </c>
      <c r="H43" s="33" t="b">
        <f t="shared" si="0"/>
        <v>1</v>
      </c>
      <c r="I43" s="33">
        <v>449</v>
      </c>
      <c r="J43" s="33" t="b">
        <f t="shared" si="4"/>
        <v>1</v>
      </c>
      <c r="K43" s="33" t="b">
        <f t="shared" si="1"/>
        <v>1</v>
      </c>
      <c r="L43" s="33">
        <v>245</v>
      </c>
      <c r="M43" s="33">
        <v>1</v>
      </c>
      <c r="N43" s="33">
        <v>1</v>
      </c>
      <c r="O43" s="33" t="b">
        <v>1</v>
      </c>
      <c r="P43" s="33">
        <v>41</v>
      </c>
      <c r="Q43" s="33" t="b">
        <v>1</v>
      </c>
      <c r="R43" s="33" t="b">
        <v>1</v>
      </c>
      <c r="S43" s="33">
        <v>449</v>
      </c>
      <c r="T43" s="33" t="b">
        <v>1</v>
      </c>
      <c r="U43" s="33" t="b">
        <v>1</v>
      </c>
      <c r="V43" s="33">
        <v>245</v>
      </c>
      <c r="W43" s="33">
        <v>1</v>
      </c>
      <c r="X43" s="33">
        <v>1</v>
      </c>
      <c r="Y43" s="33" t="b">
        <f t="shared" si="2"/>
        <v>1</v>
      </c>
    </row>
    <row r="44" spans="1:25">
      <c r="A44" s="33">
        <v>40</v>
      </c>
      <c r="B44" s="33">
        <v>164528</v>
      </c>
      <c r="C44" s="33">
        <v>28294</v>
      </c>
      <c r="D44" s="33">
        <v>2662</v>
      </c>
      <c r="E44" s="33" t="b">
        <f t="shared" si="3"/>
        <v>1</v>
      </c>
      <c r="F44" s="33">
        <v>41</v>
      </c>
      <c r="G44" s="33" t="b">
        <f t="shared" si="3"/>
        <v>1</v>
      </c>
      <c r="H44" s="33" t="b">
        <f t="shared" si="0"/>
        <v>1</v>
      </c>
      <c r="I44" s="33">
        <v>176</v>
      </c>
      <c r="J44" s="33" t="b">
        <f t="shared" si="4"/>
        <v>1</v>
      </c>
      <c r="K44" s="33" t="b">
        <f t="shared" si="1"/>
        <v>1</v>
      </c>
      <c r="L44" s="33">
        <v>108</v>
      </c>
      <c r="M44" s="33">
        <v>1</v>
      </c>
      <c r="N44" s="33">
        <v>1</v>
      </c>
      <c r="O44" s="33" t="b">
        <v>1</v>
      </c>
      <c r="P44" s="33">
        <v>41</v>
      </c>
      <c r="Q44" s="33" t="b">
        <v>1</v>
      </c>
      <c r="R44" s="33" t="b">
        <v>1</v>
      </c>
      <c r="S44" s="33">
        <v>176</v>
      </c>
      <c r="T44" s="33" t="b">
        <v>1</v>
      </c>
      <c r="U44" s="33" t="b">
        <v>1</v>
      </c>
      <c r="V44" s="33">
        <v>108</v>
      </c>
      <c r="W44" s="33">
        <v>1</v>
      </c>
      <c r="X44" s="33">
        <v>1</v>
      </c>
      <c r="Y44" s="33" t="b">
        <f t="shared" si="2"/>
        <v>1</v>
      </c>
    </row>
    <row r="45" spans="1:25">
      <c r="A45" s="33">
        <v>41</v>
      </c>
      <c r="B45" s="33">
        <v>163970</v>
      </c>
      <c r="C45" s="33">
        <v>3985</v>
      </c>
      <c r="D45" s="33">
        <v>4761</v>
      </c>
      <c r="E45" s="33" t="b">
        <f t="shared" si="3"/>
        <v>1</v>
      </c>
      <c r="F45" s="33">
        <v>4095</v>
      </c>
      <c r="G45" s="33" t="b">
        <f t="shared" si="3"/>
        <v>1</v>
      </c>
      <c r="H45" s="33" t="b">
        <f t="shared" si="0"/>
        <v>1</v>
      </c>
      <c r="I45" s="33">
        <v>2906</v>
      </c>
      <c r="J45" s="33" t="b">
        <f t="shared" si="4"/>
        <v>1</v>
      </c>
      <c r="K45" s="33" t="b">
        <f t="shared" si="1"/>
        <v>1</v>
      </c>
      <c r="L45" s="33">
        <v>3500</v>
      </c>
      <c r="M45" s="33">
        <v>1</v>
      </c>
      <c r="N45" s="33">
        <v>0</v>
      </c>
      <c r="O45" s="33" t="b">
        <v>1</v>
      </c>
      <c r="P45" s="33">
        <v>4095</v>
      </c>
      <c r="Q45" s="33" t="b">
        <v>1</v>
      </c>
      <c r="R45" s="33" t="b">
        <v>1</v>
      </c>
      <c r="S45" s="33">
        <v>2906</v>
      </c>
      <c r="T45" s="33" t="b">
        <v>1</v>
      </c>
      <c r="U45" s="33" t="b">
        <v>1</v>
      </c>
      <c r="V45" s="33">
        <v>3500</v>
      </c>
      <c r="W45" s="33">
        <v>1</v>
      </c>
      <c r="X45" s="33">
        <v>0</v>
      </c>
      <c r="Y45" s="33" t="b">
        <f t="shared" si="2"/>
        <v>1</v>
      </c>
    </row>
    <row r="46" spans="1:25">
      <c r="A46" s="33">
        <v>42</v>
      </c>
      <c r="B46" s="33">
        <v>160380</v>
      </c>
      <c r="C46" s="33">
        <v>6211</v>
      </c>
      <c r="D46" s="33">
        <v>3194</v>
      </c>
      <c r="E46" s="33" t="b">
        <f t="shared" si="3"/>
        <v>1</v>
      </c>
      <c r="F46" s="33">
        <v>4095</v>
      </c>
      <c r="G46" s="33" t="b">
        <f t="shared" si="3"/>
        <v>1</v>
      </c>
      <c r="H46" s="33" t="b">
        <f t="shared" si="0"/>
        <v>1</v>
      </c>
      <c r="I46" s="33">
        <v>2906</v>
      </c>
      <c r="J46" s="33" t="b">
        <f t="shared" si="4"/>
        <v>1</v>
      </c>
      <c r="K46" s="33" t="b">
        <f t="shared" si="1"/>
        <v>1</v>
      </c>
      <c r="L46" s="33">
        <v>3500</v>
      </c>
      <c r="M46" s="33">
        <v>1</v>
      </c>
      <c r="N46" s="33">
        <v>0</v>
      </c>
      <c r="O46" s="33" t="b">
        <v>1</v>
      </c>
      <c r="P46" s="33">
        <v>4095</v>
      </c>
      <c r="Q46" s="33" t="b">
        <v>1</v>
      </c>
      <c r="R46" s="33" t="b">
        <v>1</v>
      </c>
      <c r="S46" s="33">
        <v>2906</v>
      </c>
      <c r="T46" s="33" t="b">
        <v>1</v>
      </c>
      <c r="U46" s="33" t="b">
        <v>1</v>
      </c>
      <c r="V46" s="33">
        <v>3500</v>
      </c>
      <c r="W46" s="33">
        <v>1</v>
      </c>
      <c r="X46" s="33">
        <v>0</v>
      </c>
      <c r="Y46" s="33" t="b">
        <f t="shared" si="2"/>
        <v>1</v>
      </c>
    </row>
    <row r="47" spans="1:25">
      <c r="A47" s="33">
        <v>43</v>
      </c>
      <c r="B47" s="33">
        <v>161694</v>
      </c>
      <c r="C47" s="33">
        <v>10123</v>
      </c>
      <c r="D47" s="33">
        <v>3809</v>
      </c>
      <c r="E47" s="33" t="b">
        <f t="shared" si="3"/>
        <v>1</v>
      </c>
      <c r="F47" s="33">
        <v>4095</v>
      </c>
      <c r="G47" s="33" t="b">
        <f t="shared" si="3"/>
        <v>1</v>
      </c>
      <c r="H47" s="33" t="b">
        <f t="shared" si="0"/>
        <v>1</v>
      </c>
      <c r="I47" s="33">
        <v>2906</v>
      </c>
      <c r="J47" s="33" t="b">
        <f t="shared" si="4"/>
        <v>1</v>
      </c>
      <c r="K47" s="33" t="b">
        <f t="shared" si="1"/>
        <v>1</v>
      </c>
      <c r="L47" s="33">
        <v>3500</v>
      </c>
      <c r="M47" s="33">
        <v>1</v>
      </c>
      <c r="N47" s="33">
        <v>0</v>
      </c>
      <c r="O47" s="33" t="b">
        <v>1</v>
      </c>
      <c r="P47" s="33">
        <v>4095</v>
      </c>
      <c r="Q47" s="33" t="b">
        <v>1</v>
      </c>
      <c r="R47" s="33" t="b">
        <v>1</v>
      </c>
      <c r="S47" s="33">
        <v>2906</v>
      </c>
      <c r="T47" s="33" t="b">
        <v>1</v>
      </c>
      <c r="U47" s="33" t="b">
        <v>1</v>
      </c>
      <c r="V47" s="33">
        <v>3500</v>
      </c>
      <c r="W47" s="33">
        <v>1</v>
      </c>
      <c r="X47" s="33">
        <v>0</v>
      </c>
      <c r="Y47" s="33" t="b">
        <f t="shared" si="2"/>
        <v>1</v>
      </c>
    </row>
    <row r="48" spans="1:25">
      <c r="A48" s="33">
        <v>44</v>
      </c>
      <c r="B48" s="33">
        <v>162984</v>
      </c>
      <c r="C48" s="33">
        <v>9840</v>
      </c>
      <c r="D48" s="33">
        <v>4761</v>
      </c>
      <c r="E48" s="33" t="b">
        <f t="shared" si="3"/>
        <v>1</v>
      </c>
      <c r="F48" s="33">
        <v>4095</v>
      </c>
      <c r="G48" s="33" t="b">
        <f t="shared" si="3"/>
        <v>1</v>
      </c>
      <c r="H48" s="33" t="b">
        <f t="shared" si="0"/>
        <v>1</v>
      </c>
      <c r="I48" s="33">
        <v>2906</v>
      </c>
      <c r="J48" s="33" t="b">
        <f t="shared" si="4"/>
        <v>1</v>
      </c>
      <c r="K48" s="33" t="b">
        <f t="shared" si="1"/>
        <v>1</v>
      </c>
      <c r="L48" s="33">
        <v>3500</v>
      </c>
      <c r="M48" s="33">
        <v>1</v>
      </c>
      <c r="N48" s="33">
        <v>0</v>
      </c>
      <c r="O48" s="33" t="b">
        <v>1</v>
      </c>
      <c r="P48" s="33">
        <v>4095</v>
      </c>
      <c r="Q48" s="33" t="b">
        <v>1</v>
      </c>
      <c r="R48" s="33" t="b">
        <v>1</v>
      </c>
      <c r="S48" s="33">
        <v>2906</v>
      </c>
      <c r="T48" s="33" t="b">
        <v>1</v>
      </c>
      <c r="U48" s="33" t="b">
        <v>1</v>
      </c>
      <c r="V48" s="33">
        <v>3500</v>
      </c>
      <c r="W48" s="33">
        <v>1</v>
      </c>
      <c r="X48" s="33">
        <v>0</v>
      </c>
      <c r="Y48" s="33" t="b">
        <f t="shared" si="2"/>
        <v>1</v>
      </c>
    </row>
    <row r="49" spans="1:25">
      <c r="A49" s="33">
        <v>45</v>
      </c>
      <c r="B49" s="33">
        <v>160308</v>
      </c>
      <c r="C49" s="33">
        <v>18152</v>
      </c>
      <c r="D49" s="33">
        <v>3194</v>
      </c>
      <c r="E49" s="33" t="b">
        <f t="shared" si="3"/>
        <v>1</v>
      </c>
      <c r="F49" s="33">
        <v>1849</v>
      </c>
      <c r="G49" s="33" t="b">
        <f t="shared" si="3"/>
        <v>1</v>
      </c>
      <c r="H49" s="33" t="b">
        <f t="shared" si="0"/>
        <v>1</v>
      </c>
      <c r="I49" s="33">
        <v>2906</v>
      </c>
      <c r="J49" s="33" t="b">
        <f t="shared" si="4"/>
        <v>1</v>
      </c>
      <c r="K49" s="33" t="b">
        <f t="shared" si="1"/>
        <v>1</v>
      </c>
      <c r="L49" s="33">
        <v>2377</v>
      </c>
      <c r="M49" s="33">
        <v>1</v>
      </c>
      <c r="N49" s="33">
        <v>0</v>
      </c>
      <c r="O49" s="33" t="b">
        <v>1</v>
      </c>
      <c r="P49" s="33">
        <v>1849</v>
      </c>
      <c r="Q49" s="33" t="b">
        <v>1</v>
      </c>
      <c r="R49" s="33" t="b">
        <v>1</v>
      </c>
      <c r="S49" s="33">
        <v>2906</v>
      </c>
      <c r="T49" s="33" t="b">
        <v>1</v>
      </c>
      <c r="U49" s="33" t="b">
        <v>1</v>
      </c>
      <c r="V49" s="33">
        <v>2377</v>
      </c>
      <c r="W49" s="33">
        <v>1</v>
      </c>
      <c r="X49" s="58">
        <v>0</v>
      </c>
      <c r="Y49" s="33" t="b">
        <f t="shared" si="2"/>
        <v>1</v>
      </c>
    </row>
    <row r="50" spans="1:25">
      <c r="A50" s="33">
        <v>46</v>
      </c>
      <c r="B50" s="33">
        <v>169349</v>
      </c>
      <c r="C50" s="33">
        <v>22218</v>
      </c>
      <c r="D50" s="33">
        <v>3194</v>
      </c>
      <c r="E50" s="33" t="b">
        <f t="shared" si="3"/>
        <v>1</v>
      </c>
      <c r="F50" s="33">
        <v>474</v>
      </c>
      <c r="G50" s="33" t="b">
        <f t="shared" si="3"/>
        <v>1</v>
      </c>
      <c r="H50" s="33" t="b">
        <f t="shared" si="0"/>
        <v>1</v>
      </c>
      <c r="I50" s="33">
        <v>1604</v>
      </c>
      <c r="J50" s="33" t="b">
        <f t="shared" si="4"/>
        <v>1</v>
      </c>
      <c r="K50" s="33" t="b">
        <f t="shared" si="1"/>
        <v>1</v>
      </c>
      <c r="L50" s="33">
        <v>1039</v>
      </c>
      <c r="M50" s="33">
        <v>1</v>
      </c>
      <c r="N50" s="33">
        <v>1</v>
      </c>
      <c r="O50" s="33" t="b">
        <v>1</v>
      </c>
      <c r="P50" s="33">
        <v>474</v>
      </c>
      <c r="Q50" s="33" t="b">
        <v>1</v>
      </c>
      <c r="R50" s="33" t="b">
        <v>1</v>
      </c>
      <c r="S50" s="33">
        <v>1604</v>
      </c>
      <c r="T50" s="33" t="b">
        <v>1</v>
      </c>
      <c r="U50" s="33" t="b">
        <v>1</v>
      </c>
      <c r="V50" s="33">
        <v>1039</v>
      </c>
      <c r="W50" s="33">
        <v>1</v>
      </c>
      <c r="X50" s="58">
        <v>1</v>
      </c>
      <c r="Y50" s="33" t="b">
        <f t="shared" si="2"/>
        <v>1</v>
      </c>
    </row>
    <row r="51" spans="1:25">
      <c r="A51" s="33">
        <v>47</v>
      </c>
      <c r="B51" s="33">
        <v>166519</v>
      </c>
      <c r="C51" s="33">
        <v>22780</v>
      </c>
      <c r="D51" s="33">
        <v>5713</v>
      </c>
      <c r="E51" s="33" t="b">
        <f t="shared" si="3"/>
        <v>1</v>
      </c>
      <c r="F51" s="33">
        <v>474</v>
      </c>
      <c r="G51" s="33" t="b">
        <f t="shared" si="3"/>
        <v>1</v>
      </c>
      <c r="H51" s="33" t="b">
        <f t="shared" si="0"/>
        <v>1</v>
      </c>
      <c r="I51" s="33">
        <v>1604</v>
      </c>
      <c r="J51" s="33" t="b">
        <f t="shared" si="4"/>
        <v>1</v>
      </c>
      <c r="K51" s="33" t="b">
        <f t="shared" si="1"/>
        <v>1</v>
      </c>
      <c r="L51" s="33">
        <v>1039</v>
      </c>
      <c r="M51" s="33">
        <v>1</v>
      </c>
      <c r="N51" s="33">
        <v>1</v>
      </c>
      <c r="O51" s="33" t="b">
        <v>1</v>
      </c>
      <c r="P51" s="33">
        <v>474</v>
      </c>
      <c r="Q51" s="33" t="b">
        <v>1</v>
      </c>
      <c r="R51" s="33" t="b">
        <v>1</v>
      </c>
      <c r="S51" s="33">
        <v>1604</v>
      </c>
      <c r="T51" s="33" t="b">
        <v>1</v>
      </c>
      <c r="U51" s="33" t="b">
        <v>1</v>
      </c>
      <c r="V51" s="33">
        <v>1039</v>
      </c>
      <c r="W51" s="33">
        <v>1</v>
      </c>
      <c r="X51" s="58">
        <v>1</v>
      </c>
      <c r="Y51" s="33" t="b">
        <f t="shared" si="2"/>
        <v>1</v>
      </c>
    </row>
    <row r="52" spans="1:25">
      <c r="A52" s="33">
        <v>48</v>
      </c>
      <c r="B52" s="33">
        <v>152850</v>
      </c>
      <c r="C52" s="33">
        <v>24614</v>
      </c>
      <c r="D52" s="33">
        <v>3194</v>
      </c>
      <c r="E52" s="33" t="b">
        <f t="shared" si="3"/>
        <v>1</v>
      </c>
      <c r="F52" s="33">
        <v>474</v>
      </c>
      <c r="G52" s="33" t="b">
        <f t="shared" si="3"/>
        <v>1</v>
      </c>
      <c r="H52" s="33" t="b">
        <f t="shared" si="0"/>
        <v>1</v>
      </c>
      <c r="I52" s="33">
        <v>176</v>
      </c>
      <c r="J52" s="33" t="b">
        <f t="shared" si="4"/>
        <v>1</v>
      </c>
      <c r="K52" s="33" t="b">
        <f t="shared" si="1"/>
        <v>1</v>
      </c>
      <c r="L52" s="33">
        <v>325</v>
      </c>
      <c r="M52" s="33">
        <v>1</v>
      </c>
      <c r="N52" s="33">
        <v>1</v>
      </c>
      <c r="O52" s="33" t="b">
        <v>1</v>
      </c>
      <c r="P52" s="33">
        <v>474</v>
      </c>
      <c r="Q52" s="33" t="b">
        <v>1</v>
      </c>
      <c r="R52" s="33" t="b">
        <v>1</v>
      </c>
      <c r="S52" s="33">
        <v>176</v>
      </c>
      <c r="T52" s="33" t="b">
        <v>1</v>
      </c>
      <c r="U52" s="33" t="b">
        <v>1</v>
      </c>
      <c r="V52" s="33">
        <v>325</v>
      </c>
      <c r="W52" s="33">
        <v>1</v>
      </c>
      <c r="X52" s="58">
        <v>1</v>
      </c>
      <c r="Y52" s="33" t="b">
        <f t="shared" si="2"/>
        <v>1</v>
      </c>
    </row>
    <row r="53" spans="1:25">
      <c r="A53" s="33">
        <v>49</v>
      </c>
      <c r="B53" s="33">
        <v>177111</v>
      </c>
      <c r="C53" s="33">
        <v>25575</v>
      </c>
      <c r="D53" s="33">
        <v>3809</v>
      </c>
      <c r="E53" s="33" t="b">
        <f t="shared" si="3"/>
        <v>1</v>
      </c>
      <c r="F53" s="33">
        <v>894</v>
      </c>
      <c r="G53" s="33" t="b">
        <f t="shared" si="3"/>
        <v>1</v>
      </c>
      <c r="H53" s="33" t="b">
        <f t="shared" si="0"/>
        <v>1</v>
      </c>
      <c r="I53" s="33">
        <v>1427</v>
      </c>
      <c r="J53" s="33" t="b">
        <f t="shared" si="4"/>
        <v>1</v>
      </c>
      <c r="K53" s="33" t="b">
        <f t="shared" si="1"/>
        <v>1</v>
      </c>
      <c r="L53" s="33">
        <v>1160</v>
      </c>
      <c r="M53" s="33">
        <v>1</v>
      </c>
      <c r="N53" s="33">
        <v>1</v>
      </c>
      <c r="O53" s="33" t="b">
        <v>1</v>
      </c>
      <c r="P53" s="33">
        <v>894</v>
      </c>
      <c r="Q53" s="33" t="b">
        <v>1</v>
      </c>
      <c r="R53" s="33" t="b">
        <v>1</v>
      </c>
      <c r="S53" s="33">
        <v>1427</v>
      </c>
      <c r="T53" s="33" t="b">
        <v>1</v>
      </c>
      <c r="U53" s="33" t="b">
        <v>1</v>
      </c>
      <c r="V53" s="33">
        <v>1160</v>
      </c>
      <c r="W53" s="33">
        <v>1</v>
      </c>
      <c r="X53" s="58">
        <v>1</v>
      </c>
      <c r="Y53" s="33" t="b">
        <f t="shared" si="2"/>
        <v>1</v>
      </c>
    </row>
    <row r="54" spans="1:25">
      <c r="A54" s="33">
        <v>50</v>
      </c>
      <c r="B54" s="33">
        <v>167057</v>
      </c>
      <c r="C54" s="33">
        <v>3969</v>
      </c>
      <c r="D54" s="33">
        <v>2662</v>
      </c>
      <c r="E54" s="33" t="b">
        <f t="shared" si="3"/>
        <v>1</v>
      </c>
      <c r="F54" s="33">
        <v>4095</v>
      </c>
      <c r="G54" s="33" t="b">
        <f t="shared" si="3"/>
        <v>1</v>
      </c>
      <c r="H54" s="33" t="b">
        <f t="shared" si="0"/>
        <v>1</v>
      </c>
      <c r="I54" s="33">
        <v>2906</v>
      </c>
      <c r="J54" s="33" t="b">
        <f t="shared" si="4"/>
        <v>1</v>
      </c>
      <c r="K54" s="33" t="b">
        <f t="shared" si="1"/>
        <v>1</v>
      </c>
      <c r="L54" s="33">
        <v>3500</v>
      </c>
      <c r="M54" s="33">
        <v>1</v>
      </c>
      <c r="N54" s="33">
        <v>0</v>
      </c>
      <c r="O54" s="33" t="b">
        <v>1</v>
      </c>
      <c r="P54" s="33">
        <v>4095</v>
      </c>
      <c r="Q54" s="33" t="b">
        <v>1</v>
      </c>
      <c r="R54" s="33" t="b">
        <v>1</v>
      </c>
      <c r="S54" s="33">
        <v>2906</v>
      </c>
      <c r="T54" s="33" t="b">
        <v>1</v>
      </c>
      <c r="U54" s="33" t="b">
        <v>1</v>
      </c>
      <c r="V54" s="33">
        <v>3500</v>
      </c>
      <c r="W54" s="33">
        <v>1</v>
      </c>
      <c r="X54" s="33">
        <v>0</v>
      </c>
      <c r="Y54" s="33" t="b">
        <f t="shared" ref="Y54" si="6">AND(E54=O54,F54=P54,G54=Q54,H54=R54,I54=S54,J54=T54,K54=U54,L54=V54,M54=W54,N54=X54)</f>
        <v>1</v>
      </c>
    </row>
    <row r="55" spans="1:25">
      <c r="A55" s="33">
        <v>51</v>
      </c>
      <c r="B55" s="33">
        <v>170312</v>
      </c>
      <c r="C55" s="33">
        <v>16828</v>
      </c>
      <c r="D55" s="33">
        <v>4761</v>
      </c>
      <c r="E55" s="33" t="b">
        <f t="shared" si="3"/>
        <v>1</v>
      </c>
      <c r="F55" s="33">
        <v>2781</v>
      </c>
      <c r="G55" s="33" t="b">
        <f t="shared" si="3"/>
        <v>1</v>
      </c>
      <c r="H55" s="33" t="b">
        <f t="shared" si="0"/>
        <v>1</v>
      </c>
      <c r="I55" s="33">
        <v>2906</v>
      </c>
      <c r="J55" s="33" t="b">
        <f t="shared" si="4"/>
        <v>1</v>
      </c>
      <c r="K55" s="33" t="b">
        <f t="shared" si="1"/>
        <v>1</v>
      </c>
      <c r="L55" s="33">
        <v>2843</v>
      </c>
      <c r="M55" s="33">
        <v>1</v>
      </c>
      <c r="N55" s="33">
        <v>0</v>
      </c>
      <c r="O55" s="33" t="b">
        <v>1</v>
      </c>
      <c r="P55" s="33">
        <v>2781</v>
      </c>
      <c r="Q55" s="33" t="b">
        <v>1</v>
      </c>
      <c r="R55" s="33" t="b">
        <v>1</v>
      </c>
      <c r="S55" s="33">
        <v>2906</v>
      </c>
      <c r="T55" s="33" t="b">
        <v>1</v>
      </c>
      <c r="U55" s="33" t="b">
        <v>1</v>
      </c>
      <c r="V55" s="33">
        <v>2843</v>
      </c>
      <c r="W55" s="33">
        <v>1</v>
      </c>
      <c r="X55" s="33">
        <v>0</v>
      </c>
      <c r="Y55" s="33" t="b">
        <f t="shared" si="2"/>
        <v>1</v>
      </c>
    </row>
    <row r="56" spans="1:25">
      <c r="A56" s="33">
        <v>52</v>
      </c>
      <c r="B56" s="33">
        <v>174039</v>
      </c>
      <c r="C56" s="33">
        <v>30207</v>
      </c>
      <c r="D56" s="33">
        <v>2662</v>
      </c>
      <c r="E56" s="33" t="b">
        <f t="shared" si="3"/>
        <v>1</v>
      </c>
      <c r="F56" s="33">
        <v>351</v>
      </c>
      <c r="G56" s="33" t="b">
        <f t="shared" si="3"/>
        <v>1</v>
      </c>
      <c r="H56" s="33" t="b">
        <f t="shared" si="0"/>
        <v>1</v>
      </c>
      <c r="I56" s="33">
        <v>176</v>
      </c>
      <c r="J56" s="33" t="b">
        <f t="shared" si="4"/>
        <v>1</v>
      </c>
      <c r="K56" s="33" t="b">
        <f t="shared" si="1"/>
        <v>1</v>
      </c>
      <c r="L56" s="33">
        <v>263</v>
      </c>
      <c r="M56" s="33">
        <v>1</v>
      </c>
      <c r="N56" s="33">
        <v>1</v>
      </c>
      <c r="O56" s="33" t="b">
        <v>1</v>
      </c>
      <c r="P56" s="33">
        <v>351</v>
      </c>
      <c r="Q56" s="33" t="b">
        <v>1</v>
      </c>
      <c r="R56" s="33" t="b">
        <v>1</v>
      </c>
      <c r="S56" s="33">
        <v>176</v>
      </c>
      <c r="T56" s="33" t="b">
        <v>1</v>
      </c>
      <c r="U56" s="33" t="b">
        <v>1</v>
      </c>
      <c r="V56" s="33">
        <v>263</v>
      </c>
      <c r="W56" s="33">
        <v>1</v>
      </c>
      <c r="X56" s="33">
        <v>1</v>
      </c>
      <c r="Y56" s="33" t="b">
        <f t="shared" si="2"/>
        <v>1</v>
      </c>
    </row>
    <row r="57" spans="1:25">
      <c r="A57" s="33">
        <v>53</v>
      </c>
      <c r="B57" s="33">
        <v>161702</v>
      </c>
      <c r="C57" s="33">
        <v>31494</v>
      </c>
      <c r="D57" s="33">
        <v>4761</v>
      </c>
      <c r="E57" s="33" t="b">
        <f t="shared" si="3"/>
        <v>1</v>
      </c>
      <c r="F57" s="33">
        <v>41</v>
      </c>
      <c r="G57" s="33" t="b">
        <f t="shared" si="3"/>
        <v>1</v>
      </c>
      <c r="H57" s="33" t="b">
        <f t="shared" si="0"/>
        <v>1</v>
      </c>
      <c r="I57" s="33">
        <v>176</v>
      </c>
      <c r="J57" s="33" t="b">
        <f t="shared" si="4"/>
        <v>1</v>
      </c>
      <c r="K57" s="33" t="b">
        <f t="shared" si="1"/>
        <v>1</v>
      </c>
      <c r="L57" s="33">
        <v>108</v>
      </c>
      <c r="M57" s="33">
        <v>1</v>
      </c>
      <c r="N57" s="33">
        <v>1</v>
      </c>
      <c r="O57" s="33" t="b">
        <v>1</v>
      </c>
      <c r="P57" s="33">
        <v>41</v>
      </c>
      <c r="Q57" s="33" t="b">
        <v>1</v>
      </c>
      <c r="R57" s="33" t="b">
        <v>1</v>
      </c>
      <c r="S57" s="33">
        <v>176</v>
      </c>
      <c r="T57" s="33" t="b">
        <v>1</v>
      </c>
      <c r="U57" s="33" t="b">
        <v>1</v>
      </c>
      <c r="V57" s="33">
        <v>108</v>
      </c>
      <c r="W57" s="33">
        <v>1</v>
      </c>
      <c r="X57" s="33">
        <v>1</v>
      </c>
      <c r="Y57" s="33" t="b">
        <f t="shared" si="2"/>
        <v>1</v>
      </c>
    </row>
    <row r="58" spans="1:25">
      <c r="A58" s="33">
        <v>54</v>
      </c>
      <c r="B58" s="57">
        <v>161702</v>
      </c>
      <c r="C58" s="33">
        <v>31494</v>
      </c>
      <c r="D58" s="33">
        <v>4761</v>
      </c>
      <c r="E58" s="33" t="b">
        <f t="shared" si="3"/>
        <v>1</v>
      </c>
      <c r="F58" s="33">
        <v>41</v>
      </c>
      <c r="G58" s="33" t="b">
        <f t="shared" si="3"/>
        <v>1</v>
      </c>
      <c r="H58" s="33" t="b">
        <f t="shared" si="0"/>
        <v>1</v>
      </c>
      <c r="I58" s="33">
        <v>176</v>
      </c>
      <c r="J58" s="33" t="b">
        <f t="shared" si="4"/>
        <v>1</v>
      </c>
      <c r="K58" s="33" t="b">
        <f t="shared" si="1"/>
        <v>1</v>
      </c>
      <c r="L58" s="33">
        <v>108</v>
      </c>
      <c r="M58" s="33">
        <v>1</v>
      </c>
      <c r="N58" s="33">
        <v>1</v>
      </c>
      <c r="O58" s="33" t="b">
        <v>1</v>
      </c>
      <c r="P58" s="33">
        <v>41</v>
      </c>
      <c r="Q58" s="33" t="b">
        <v>1</v>
      </c>
      <c r="R58" s="33" t="b">
        <v>1</v>
      </c>
      <c r="S58" s="33">
        <v>176</v>
      </c>
      <c r="T58" s="33" t="b">
        <v>1</v>
      </c>
      <c r="U58" s="33" t="b">
        <v>1</v>
      </c>
      <c r="V58" s="33">
        <v>108</v>
      </c>
      <c r="W58" s="33">
        <v>1</v>
      </c>
      <c r="X58" s="33">
        <v>1</v>
      </c>
      <c r="Y58" s="33" t="b">
        <f t="shared" si="2"/>
        <v>1</v>
      </c>
    </row>
    <row r="59" spans="1:25">
      <c r="A59" s="33">
        <v>55</v>
      </c>
      <c r="B59" s="33">
        <v>169257</v>
      </c>
      <c r="C59" s="33">
        <v>20107</v>
      </c>
      <c r="D59" s="33">
        <v>2662</v>
      </c>
      <c r="E59" s="33" t="b">
        <f t="shared" si="3"/>
        <v>1</v>
      </c>
      <c r="F59" s="33">
        <v>474</v>
      </c>
      <c r="G59" s="33" t="b">
        <f t="shared" si="3"/>
        <v>1</v>
      </c>
      <c r="H59" s="33" t="b">
        <f t="shared" si="0"/>
        <v>1</v>
      </c>
      <c r="I59" s="33">
        <v>1541</v>
      </c>
      <c r="J59" s="33" t="b">
        <f t="shared" si="4"/>
        <v>1</v>
      </c>
      <c r="K59" s="33" t="b">
        <f t="shared" si="1"/>
        <v>1</v>
      </c>
      <c r="L59" s="33">
        <v>1007</v>
      </c>
      <c r="M59" s="33">
        <v>1</v>
      </c>
      <c r="N59" s="33">
        <v>1</v>
      </c>
      <c r="O59" s="33" t="b">
        <v>1</v>
      </c>
      <c r="P59" s="33">
        <v>474</v>
      </c>
      <c r="Q59" s="33" t="b">
        <v>1</v>
      </c>
      <c r="R59" s="33" t="b">
        <v>1</v>
      </c>
      <c r="S59" s="33">
        <v>1541</v>
      </c>
      <c r="T59" s="33" t="b">
        <v>1</v>
      </c>
      <c r="U59" s="33" t="b">
        <v>1</v>
      </c>
      <c r="V59" s="33">
        <v>1007</v>
      </c>
      <c r="W59" s="33">
        <v>1</v>
      </c>
      <c r="X59" s="33">
        <v>1</v>
      </c>
      <c r="Y59" s="33" t="b">
        <f t="shared" si="2"/>
        <v>1</v>
      </c>
    </row>
    <row r="60" spans="1:25">
      <c r="A60" s="33">
        <v>56</v>
      </c>
      <c r="B60" s="33">
        <v>170312</v>
      </c>
      <c r="C60" s="33">
        <v>16828</v>
      </c>
      <c r="D60" s="33">
        <v>4761</v>
      </c>
      <c r="E60" s="33" t="b">
        <f t="shared" si="3"/>
        <v>1</v>
      </c>
      <c r="F60" s="33">
        <v>2781</v>
      </c>
      <c r="G60" s="33" t="b">
        <f t="shared" si="3"/>
        <v>1</v>
      </c>
      <c r="H60" s="33" t="b">
        <f t="shared" si="0"/>
        <v>1</v>
      </c>
      <c r="I60" s="33">
        <v>2906</v>
      </c>
      <c r="J60" s="33" t="b">
        <f t="shared" si="4"/>
        <v>1</v>
      </c>
      <c r="K60" s="33" t="b">
        <f t="shared" si="1"/>
        <v>1</v>
      </c>
      <c r="L60" s="33">
        <v>2843</v>
      </c>
      <c r="M60" s="33">
        <v>1</v>
      </c>
      <c r="N60" s="33">
        <v>0</v>
      </c>
      <c r="O60" s="33" t="b">
        <v>1</v>
      </c>
      <c r="P60" s="33">
        <v>2781</v>
      </c>
      <c r="Q60" s="33" t="b">
        <v>1</v>
      </c>
      <c r="R60" s="33" t="b">
        <v>1</v>
      </c>
      <c r="S60" s="33">
        <v>2906</v>
      </c>
      <c r="T60" s="33" t="b">
        <v>1</v>
      </c>
      <c r="U60" s="33" t="b">
        <v>1</v>
      </c>
      <c r="V60" s="33">
        <v>2843</v>
      </c>
      <c r="W60" s="33">
        <v>1</v>
      </c>
      <c r="X60" s="33">
        <v>0</v>
      </c>
      <c r="Y60" s="33" t="b">
        <f t="shared" si="2"/>
        <v>1</v>
      </c>
    </row>
    <row r="61" spans="1:25">
      <c r="A61" s="33">
        <v>57</v>
      </c>
      <c r="B61" s="33">
        <v>166052</v>
      </c>
      <c r="C61" s="33">
        <v>27841</v>
      </c>
      <c r="D61" s="33">
        <v>3809</v>
      </c>
      <c r="E61" s="33" t="b">
        <f t="shared" si="3"/>
        <v>1</v>
      </c>
      <c r="F61" s="33">
        <v>41</v>
      </c>
      <c r="G61" s="33" t="b">
        <f t="shared" si="3"/>
        <v>1</v>
      </c>
      <c r="H61" s="33" t="b">
        <f t="shared" si="0"/>
        <v>1</v>
      </c>
      <c r="I61" s="33">
        <v>449</v>
      </c>
      <c r="J61" s="33" t="b">
        <f t="shared" si="4"/>
        <v>1</v>
      </c>
      <c r="K61" s="33" t="b">
        <f t="shared" si="1"/>
        <v>1</v>
      </c>
      <c r="L61" s="33">
        <v>245</v>
      </c>
      <c r="M61" s="33">
        <v>1</v>
      </c>
      <c r="N61" s="33">
        <v>1</v>
      </c>
      <c r="O61" s="33" t="b">
        <v>1</v>
      </c>
      <c r="P61" s="33">
        <v>41</v>
      </c>
      <c r="Q61" s="33" t="b">
        <v>1</v>
      </c>
      <c r="R61" s="33" t="b">
        <v>1</v>
      </c>
      <c r="S61" s="33">
        <v>449</v>
      </c>
      <c r="T61" s="33" t="b">
        <v>1</v>
      </c>
      <c r="U61" s="33" t="b">
        <v>1</v>
      </c>
      <c r="V61" s="33">
        <v>245</v>
      </c>
      <c r="W61" s="33">
        <v>1</v>
      </c>
      <c r="X61" s="33">
        <v>1</v>
      </c>
      <c r="Y61" s="33" t="b">
        <f t="shared" si="2"/>
        <v>1</v>
      </c>
    </row>
    <row r="62" spans="1:25">
      <c r="A62" s="33">
        <v>58</v>
      </c>
      <c r="B62" s="33">
        <v>158496</v>
      </c>
      <c r="C62" s="33">
        <v>14702</v>
      </c>
      <c r="D62" s="33">
        <v>5713</v>
      </c>
      <c r="E62" s="33" t="b">
        <f t="shared" si="3"/>
        <v>1</v>
      </c>
      <c r="F62" s="33">
        <v>3039</v>
      </c>
      <c r="G62" s="33" t="b">
        <f t="shared" si="3"/>
        <v>1</v>
      </c>
      <c r="H62" s="33" t="b">
        <f t="shared" si="0"/>
        <v>1</v>
      </c>
      <c r="I62" s="33">
        <v>2906</v>
      </c>
      <c r="J62" s="33" t="b">
        <f t="shared" si="4"/>
        <v>1</v>
      </c>
      <c r="K62" s="33" t="b">
        <f t="shared" si="1"/>
        <v>1</v>
      </c>
      <c r="L62" s="33">
        <v>2972</v>
      </c>
      <c r="M62" s="33">
        <v>1</v>
      </c>
      <c r="N62" s="33">
        <v>0</v>
      </c>
      <c r="O62" s="33" t="b">
        <v>1</v>
      </c>
      <c r="P62" s="33">
        <v>3039</v>
      </c>
      <c r="Q62" s="33" t="b">
        <v>1</v>
      </c>
      <c r="R62" s="33" t="b">
        <v>1</v>
      </c>
      <c r="S62" s="33">
        <v>2906</v>
      </c>
      <c r="T62" s="33" t="b">
        <v>1</v>
      </c>
      <c r="U62" s="33" t="b">
        <v>1</v>
      </c>
      <c r="V62" s="33">
        <v>2972</v>
      </c>
      <c r="W62" s="33">
        <v>1</v>
      </c>
      <c r="X62" s="33">
        <v>0</v>
      </c>
      <c r="Y62" s="33" t="b">
        <f t="shared" si="2"/>
        <v>1</v>
      </c>
    </row>
    <row r="63" spans="1:25">
      <c r="A63" s="33">
        <v>59</v>
      </c>
      <c r="B63" s="33">
        <v>165033</v>
      </c>
      <c r="C63" s="33">
        <v>22035</v>
      </c>
      <c r="D63" s="33">
        <v>3809</v>
      </c>
      <c r="E63" s="33" t="b">
        <f t="shared" si="3"/>
        <v>1</v>
      </c>
      <c r="F63" s="33">
        <v>474</v>
      </c>
      <c r="G63" s="33" t="b">
        <f t="shared" si="3"/>
        <v>1</v>
      </c>
      <c r="H63" s="33" t="b">
        <f t="shared" si="0"/>
        <v>1</v>
      </c>
      <c r="I63" s="33">
        <v>2696</v>
      </c>
      <c r="J63" s="33" t="b">
        <f t="shared" si="4"/>
        <v>1</v>
      </c>
      <c r="K63" s="33" t="b">
        <f t="shared" si="1"/>
        <v>1</v>
      </c>
      <c r="L63" s="33">
        <v>1585</v>
      </c>
      <c r="M63" s="33">
        <v>1</v>
      </c>
      <c r="N63" s="33">
        <v>1</v>
      </c>
      <c r="O63" s="33" t="b">
        <v>1</v>
      </c>
      <c r="P63" s="33">
        <v>474</v>
      </c>
      <c r="Q63" s="33" t="b">
        <v>1</v>
      </c>
      <c r="R63" s="33" t="b">
        <v>1</v>
      </c>
      <c r="S63" s="33">
        <v>2696</v>
      </c>
      <c r="T63" s="33" t="b">
        <v>1</v>
      </c>
      <c r="U63" s="33" t="b">
        <v>1</v>
      </c>
      <c r="V63" s="33">
        <v>1585</v>
      </c>
      <c r="W63" s="33">
        <v>1</v>
      </c>
      <c r="X63" s="33">
        <v>1</v>
      </c>
      <c r="Y63" s="33" t="b">
        <f t="shared" si="2"/>
        <v>1</v>
      </c>
    </row>
    <row r="64" spans="1:25">
      <c r="A64" s="33">
        <v>60</v>
      </c>
      <c r="B64" s="33">
        <v>163315</v>
      </c>
      <c r="C64" s="33">
        <v>15928</v>
      </c>
      <c r="D64" s="33">
        <v>3809</v>
      </c>
      <c r="E64" s="33" t="b">
        <f t="shared" si="3"/>
        <v>1</v>
      </c>
      <c r="F64" s="33">
        <v>1849</v>
      </c>
      <c r="G64" s="33" t="b">
        <f t="shared" si="3"/>
        <v>1</v>
      </c>
      <c r="H64" s="33" t="b">
        <f t="shared" si="0"/>
        <v>1</v>
      </c>
      <c r="I64" s="33">
        <v>2906</v>
      </c>
      <c r="J64" s="33" t="b">
        <f t="shared" si="4"/>
        <v>1</v>
      </c>
      <c r="K64" s="33" t="b">
        <f t="shared" si="1"/>
        <v>1</v>
      </c>
      <c r="L64" s="33">
        <v>2377</v>
      </c>
      <c r="M64" s="33">
        <v>1</v>
      </c>
      <c r="N64" s="33">
        <v>0</v>
      </c>
      <c r="O64" s="33" t="b">
        <v>1</v>
      </c>
      <c r="P64" s="33">
        <v>1849</v>
      </c>
      <c r="Q64" s="33" t="b">
        <v>1</v>
      </c>
      <c r="R64" s="33" t="b">
        <v>1</v>
      </c>
      <c r="S64" s="33">
        <v>2906</v>
      </c>
      <c r="T64" s="33" t="b">
        <v>1</v>
      </c>
      <c r="U64" s="33" t="b">
        <v>1</v>
      </c>
      <c r="V64" s="33">
        <v>2377</v>
      </c>
      <c r="W64" s="33">
        <v>1</v>
      </c>
      <c r="X64" s="33">
        <v>0</v>
      </c>
      <c r="Y64" s="33" t="b">
        <f t="shared" si="2"/>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0"/>
  <sheetViews>
    <sheetView zoomScale="90" zoomScaleNormal="90" workbookViewId="0">
      <pane ySplit="4" topLeftCell="A5" activePane="bottomLeft" state="frozen"/>
      <selection sqref="A1:Y4"/>
      <selection pane="bottomLeft" activeCell="W3" sqref="W3:W4"/>
    </sheetView>
  </sheetViews>
  <sheetFormatPr defaultRowHeight="12"/>
  <cols>
    <col min="1" max="1" width="3.42578125" style="32" bestFit="1" customWidth="1"/>
    <col min="2" max="2" width="7.5703125" style="32" bestFit="1" customWidth="1"/>
    <col min="3" max="3" width="5.5703125" style="32" bestFit="1" customWidth="1"/>
    <col min="4" max="4" width="10.7109375" style="32" bestFit="1" customWidth="1"/>
    <col min="5" max="5" width="12.140625" style="32" bestFit="1" customWidth="1"/>
    <col min="6" max="6" width="14.42578125" style="32" bestFit="1" customWidth="1"/>
    <col min="7" max="8" width="12.140625" style="32" bestFit="1" customWidth="1"/>
    <col min="9" max="9" width="14.42578125" style="32" bestFit="1" customWidth="1"/>
    <col min="10" max="11" width="12.140625" style="32" bestFit="1" customWidth="1"/>
    <col min="12" max="12" width="14.42578125" style="32" bestFit="1" customWidth="1"/>
    <col min="13" max="13" width="14.7109375" style="32" bestFit="1" customWidth="1"/>
    <col min="14" max="14" width="8.5703125" style="32" bestFit="1" customWidth="1"/>
    <col min="15" max="15" width="12.42578125" style="32" bestFit="1" customWidth="1"/>
    <col min="16" max="16" width="14.42578125" style="32" bestFit="1" customWidth="1"/>
    <col min="17" max="17" width="12.7109375" style="32" customWidth="1"/>
    <col min="18" max="18" width="12.42578125" style="32" bestFit="1" customWidth="1"/>
    <col min="19" max="19" width="14.42578125" style="32" bestFit="1" customWidth="1"/>
    <col min="20" max="20" width="12.85546875" style="32" customWidth="1"/>
    <col min="21" max="21" width="12.42578125" style="32" bestFit="1" customWidth="1"/>
    <col min="22" max="22" width="14.42578125" style="32" bestFit="1" customWidth="1"/>
    <col min="23" max="23" width="14.7109375" style="32" bestFit="1" customWidth="1"/>
    <col min="24" max="24" width="8.5703125" style="32" bestFit="1" customWidth="1"/>
    <col min="25" max="25" width="12.42578125" style="32" bestFit="1" customWidth="1"/>
    <col min="26" max="16384" width="9.140625" style="32"/>
  </cols>
  <sheetData>
    <row r="1" spans="1:25" ht="12" customHeight="1">
      <c r="A1" s="116" t="s">
        <v>120</v>
      </c>
      <c r="B1" s="117" t="s">
        <v>119</v>
      </c>
      <c r="C1" s="117"/>
      <c r="D1" s="117"/>
      <c r="E1" s="118" t="s">
        <v>844</v>
      </c>
      <c r="F1" s="118"/>
      <c r="G1" s="118"/>
      <c r="H1" s="118"/>
      <c r="I1" s="118"/>
      <c r="J1" s="118"/>
      <c r="K1" s="118"/>
      <c r="L1" s="118"/>
      <c r="M1" s="118"/>
      <c r="N1" s="118"/>
      <c r="O1" s="117" t="s">
        <v>845</v>
      </c>
      <c r="P1" s="117"/>
      <c r="Q1" s="117"/>
      <c r="R1" s="117"/>
      <c r="S1" s="117"/>
      <c r="T1" s="117"/>
      <c r="U1" s="117"/>
      <c r="V1" s="117"/>
      <c r="W1" s="117"/>
      <c r="X1" s="117"/>
      <c r="Y1" s="119" t="s">
        <v>118</v>
      </c>
    </row>
    <row r="2" spans="1:25">
      <c r="A2" s="116"/>
      <c r="B2" s="117"/>
      <c r="C2" s="117"/>
      <c r="D2" s="117"/>
      <c r="E2" s="118" t="s">
        <v>117</v>
      </c>
      <c r="F2" s="118"/>
      <c r="G2" s="118"/>
      <c r="H2" s="118" t="s">
        <v>116</v>
      </c>
      <c r="I2" s="118"/>
      <c r="J2" s="118"/>
      <c r="K2" s="118" t="s">
        <v>115</v>
      </c>
      <c r="L2" s="118"/>
      <c r="M2" s="118"/>
      <c r="N2" s="118"/>
      <c r="O2" s="117" t="s">
        <v>117</v>
      </c>
      <c r="P2" s="117"/>
      <c r="Q2" s="117"/>
      <c r="R2" s="117" t="s">
        <v>116</v>
      </c>
      <c r="S2" s="117"/>
      <c r="T2" s="117"/>
      <c r="U2" s="117" t="s">
        <v>115</v>
      </c>
      <c r="V2" s="117"/>
      <c r="W2" s="117"/>
      <c r="X2" s="117"/>
      <c r="Y2" s="116"/>
    </row>
    <row r="3" spans="1:25" ht="12" customHeight="1">
      <c r="A3" s="116"/>
      <c r="B3" s="117"/>
      <c r="C3" s="117"/>
      <c r="D3" s="117"/>
      <c r="E3" s="118" t="s">
        <v>114</v>
      </c>
      <c r="F3" s="118"/>
      <c r="G3" s="120" t="s">
        <v>1027</v>
      </c>
      <c r="H3" s="118" t="s">
        <v>113</v>
      </c>
      <c r="I3" s="118"/>
      <c r="J3" s="120" t="s">
        <v>1028</v>
      </c>
      <c r="K3" s="118" t="s">
        <v>112</v>
      </c>
      <c r="L3" s="118"/>
      <c r="M3" s="118" t="s">
        <v>1165</v>
      </c>
      <c r="N3" s="118" t="s">
        <v>111</v>
      </c>
      <c r="O3" s="117" t="s">
        <v>114</v>
      </c>
      <c r="P3" s="117"/>
      <c r="Q3" s="121" t="s">
        <v>1027</v>
      </c>
      <c r="R3" s="117" t="s">
        <v>113</v>
      </c>
      <c r="S3" s="117"/>
      <c r="T3" s="121" t="s">
        <v>1028</v>
      </c>
      <c r="U3" s="117" t="s">
        <v>112</v>
      </c>
      <c r="V3" s="117"/>
      <c r="W3" s="117" t="s">
        <v>1165</v>
      </c>
      <c r="X3" s="117" t="s">
        <v>111</v>
      </c>
      <c r="Y3" s="116"/>
    </row>
    <row r="4" spans="1:25">
      <c r="A4" s="116"/>
      <c r="B4" s="34" t="s">
        <v>121</v>
      </c>
      <c r="C4" s="34" t="s">
        <v>122</v>
      </c>
      <c r="D4" s="34" t="s">
        <v>123</v>
      </c>
      <c r="E4" s="35" t="s">
        <v>110</v>
      </c>
      <c r="F4" s="35" t="s">
        <v>109</v>
      </c>
      <c r="G4" s="120"/>
      <c r="H4" s="52" t="s">
        <v>110</v>
      </c>
      <c r="I4" s="52" t="s">
        <v>109</v>
      </c>
      <c r="J4" s="120"/>
      <c r="K4" s="52" t="s">
        <v>110</v>
      </c>
      <c r="L4" s="52" t="s">
        <v>109</v>
      </c>
      <c r="M4" s="118"/>
      <c r="N4" s="118"/>
      <c r="O4" s="51" t="s">
        <v>110</v>
      </c>
      <c r="P4" s="51" t="s">
        <v>109</v>
      </c>
      <c r="Q4" s="121"/>
      <c r="R4" s="51" t="s">
        <v>110</v>
      </c>
      <c r="S4" s="51" t="s">
        <v>109</v>
      </c>
      <c r="T4" s="121"/>
      <c r="U4" s="34" t="s">
        <v>110</v>
      </c>
      <c r="V4" s="34" t="s">
        <v>109</v>
      </c>
      <c r="W4" s="117"/>
      <c r="X4" s="117"/>
      <c r="Y4" s="116"/>
    </row>
    <row r="5" spans="1:25">
      <c r="A5" s="33">
        <v>61</v>
      </c>
      <c r="B5" s="33">
        <v>162376</v>
      </c>
      <c r="C5" s="33">
        <v>6045</v>
      </c>
      <c r="D5" s="33">
        <v>3809</v>
      </c>
      <c r="E5" s="33" t="b">
        <f>AND(F5/4096 &lt; 1)</f>
        <v>1</v>
      </c>
      <c r="F5" s="33">
        <v>1849</v>
      </c>
      <c r="G5" s="33" t="b">
        <v>0</v>
      </c>
      <c r="H5" s="33" t="b">
        <f>AND(I5/4096 &lt; 1)</f>
        <v>1</v>
      </c>
      <c r="I5" s="33">
        <v>2906</v>
      </c>
      <c r="J5" s="33" t="b">
        <v>1</v>
      </c>
      <c r="K5" s="33" t="b">
        <f>AND(L5/4096 &lt; 1)</f>
        <v>1</v>
      </c>
      <c r="L5" s="33">
        <v>2377</v>
      </c>
      <c r="M5" s="33">
        <v>1</v>
      </c>
      <c r="N5" s="33">
        <v>0</v>
      </c>
      <c r="O5" s="33" t="b">
        <v>1</v>
      </c>
      <c r="P5" s="33">
        <v>1849</v>
      </c>
      <c r="Q5" s="33" t="b">
        <v>0</v>
      </c>
      <c r="R5" s="33" t="b">
        <v>1</v>
      </c>
      <c r="S5" s="33">
        <v>2906</v>
      </c>
      <c r="T5" s="33" t="b">
        <v>1</v>
      </c>
      <c r="U5" s="33" t="b">
        <v>1</v>
      </c>
      <c r="V5" s="33">
        <v>2377</v>
      </c>
      <c r="W5" s="33">
        <v>1</v>
      </c>
      <c r="X5" s="33">
        <v>0</v>
      </c>
      <c r="Y5" s="33" t="b">
        <f t="shared" ref="Y5:Y20" si="0">AND(E5=O5,F5=P5,G5=Q5,H5=R5,I5=S5,J5=T5,K5=U5,L5=V5,M5=W5,N5=X5)</f>
        <v>1</v>
      </c>
    </row>
    <row r="6" spans="1:25">
      <c r="A6" s="33">
        <v>62</v>
      </c>
      <c r="B6" s="33">
        <v>160380</v>
      </c>
      <c r="C6" s="33">
        <v>6211</v>
      </c>
      <c r="D6" s="33">
        <v>3194</v>
      </c>
      <c r="E6" s="33" t="b">
        <f t="shared" ref="E6:E20" si="1">AND(F6/4096 &lt; 1)</f>
        <v>1</v>
      </c>
      <c r="F6" s="33">
        <v>1849</v>
      </c>
      <c r="G6" s="33" t="b">
        <v>0</v>
      </c>
      <c r="H6" s="33" t="b">
        <f t="shared" ref="H6:H20" si="2">AND(I6/4096 &lt; 1)</f>
        <v>1</v>
      </c>
      <c r="I6" s="33">
        <v>2906</v>
      </c>
      <c r="J6" s="33" t="b">
        <v>1</v>
      </c>
      <c r="K6" s="33" t="b">
        <f t="shared" ref="K6:K20" si="3">AND(L6/4096 &lt; 1)</f>
        <v>1</v>
      </c>
      <c r="L6" s="33">
        <v>2377</v>
      </c>
      <c r="M6" s="33">
        <v>1</v>
      </c>
      <c r="N6" s="33">
        <v>0</v>
      </c>
      <c r="O6" s="33" t="b">
        <v>1</v>
      </c>
      <c r="P6" s="33">
        <v>1849</v>
      </c>
      <c r="Q6" s="33" t="b">
        <v>0</v>
      </c>
      <c r="R6" s="33" t="b">
        <v>1</v>
      </c>
      <c r="S6" s="33">
        <v>2906</v>
      </c>
      <c r="T6" s="33" t="b">
        <v>1</v>
      </c>
      <c r="U6" s="33" t="b">
        <v>1</v>
      </c>
      <c r="V6" s="33">
        <v>2377</v>
      </c>
      <c r="W6" s="33">
        <v>1</v>
      </c>
      <c r="X6" s="33">
        <v>0</v>
      </c>
      <c r="Y6" s="33" t="b">
        <f t="shared" si="0"/>
        <v>1</v>
      </c>
    </row>
    <row r="7" spans="1:25">
      <c r="A7" s="33">
        <v>63</v>
      </c>
      <c r="B7" s="33">
        <v>177111</v>
      </c>
      <c r="C7" s="33">
        <v>25575</v>
      </c>
      <c r="D7" s="33">
        <v>3809</v>
      </c>
      <c r="E7" s="33" t="b">
        <f t="shared" si="1"/>
        <v>1</v>
      </c>
      <c r="F7" s="33">
        <v>1849</v>
      </c>
      <c r="G7" s="33" t="b">
        <v>0</v>
      </c>
      <c r="H7" s="33" t="b">
        <f t="shared" si="2"/>
        <v>1</v>
      </c>
      <c r="I7" s="33">
        <v>1427</v>
      </c>
      <c r="J7" s="33" t="b">
        <v>1</v>
      </c>
      <c r="K7" s="33" t="b">
        <f t="shared" si="3"/>
        <v>1</v>
      </c>
      <c r="L7" s="33">
        <v>1638</v>
      </c>
      <c r="M7" s="33">
        <v>1</v>
      </c>
      <c r="N7" s="33">
        <v>1</v>
      </c>
      <c r="O7" s="33" t="b">
        <v>1</v>
      </c>
      <c r="P7" s="33">
        <v>1849</v>
      </c>
      <c r="Q7" s="33" t="b">
        <v>0</v>
      </c>
      <c r="R7" s="33" t="b">
        <v>1</v>
      </c>
      <c r="S7" s="33">
        <v>1427</v>
      </c>
      <c r="T7" s="33" t="b">
        <v>1</v>
      </c>
      <c r="U7" s="33" t="b">
        <v>1</v>
      </c>
      <c r="V7" s="33">
        <v>1638</v>
      </c>
      <c r="W7" s="33">
        <v>1</v>
      </c>
      <c r="X7" s="33">
        <v>1</v>
      </c>
      <c r="Y7" s="33" t="b">
        <f t="shared" si="0"/>
        <v>1</v>
      </c>
    </row>
    <row r="8" spans="1:25">
      <c r="A8" s="33">
        <v>64</v>
      </c>
      <c r="B8" s="33">
        <v>163079</v>
      </c>
      <c r="C8" s="33">
        <v>20593</v>
      </c>
      <c r="D8" s="33">
        <v>3809</v>
      </c>
      <c r="E8" s="33" t="b">
        <f t="shared" si="1"/>
        <v>1</v>
      </c>
      <c r="F8" s="33">
        <v>474</v>
      </c>
      <c r="G8" s="33" t="b">
        <v>1</v>
      </c>
      <c r="H8" s="33" t="b">
        <f t="shared" si="2"/>
        <v>1</v>
      </c>
      <c r="I8" s="33">
        <v>2696</v>
      </c>
      <c r="J8" s="33" t="b">
        <v>1</v>
      </c>
      <c r="K8" s="33" t="b">
        <f t="shared" si="3"/>
        <v>1</v>
      </c>
      <c r="L8" s="33">
        <v>1585</v>
      </c>
      <c r="M8" s="33">
        <v>1</v>
      </c>
      <c r="N8" s="33">
        <v>1</v>
      </c>
      <c r="O8" s="33" t="b">
        <v>1</v>
      </c>
      <c r="P8" s="33">
        <v>474</v>
      </c>
      <c r="Q8" s="33" t="b">
        <v>1</v>
      </c>
      <c r="R8" s="33" t="b">
        <v>1</v>
      </c>
      <c r="S8" s="33">
        <v>2696</v>
      </c>
      <c r="T8" s="33" t="b">
        <v>1</v>
      </c>
      <c r="U8" s="33" t="b">
        <v>1</v>
      </c>
      <c r="V8" s="33">
        <v>1585</v>
      </c>
      <c r="W8" s="33">
        <v>1</v>
      </c>
      <c r="X8" s="33">
        <v>1</v>
      </c>
      <c r="Y8" s="33" t="b">
        <f t="shared" si="0"/>
        <v>1</v>
      </c>
    </row>
    <row r="9" spans="1:25">
      <c r="A9" s="33">
        <v>65</v>
      </c>
      <c r="B9" s="33">
        <v>159321</v>
      </c>
      <c r="C9" s="33">
        <v>5941</v>
      </c>
      <c r="D9" s="33">
        <v>4761</v>
      </c>
      <c r="E9" s="33" t="b">
        <f t="shared" si="1"/>
        <v>1</v>
      </c>
      <c r="F9" s="33">
        <v>474</v>
      </c>
      <c r="G9" s="33" t="b">
        <v>0</v>
      </c>
      <c r="H9" s="33" t="b">
        <f t="shared" si="2"/>
        <v>1</v>
      </c>
      <c r="I9" s="33">
        <v>2906</v>
      </c>
      <c r="J9" s="33" t="b">
        <v>1</v>
      </c>
      <c r="K9" s="33" t="b">
        <f t="shared" si="3"/>
        <v>1</v>
      </c>
      <c r="L9" s="33">
        <v>1690</v>
      </c>
      <c r="M9" s="33">
        <v>1</v>
      </c>
      <c r="N9" s="33">
        <v>1</v>
      </c>
      <c r="O9" s="33" t="b">
        <v>1</v>
      </c>
      <c r="P9" s="33">
        <v>474</v>
      </c>
      <c r="Q9" s="33" t="b">
        <v>0</v>
      </c>
      <c r="R9" s="33" t="b">
        <v>1</v>
      </c>
      <c r="S9" s="33">
        <v>2906</v>
      </c>
      <c r="T9" s="33" t="b">
        <v>1</v>
      </c>
      <c r="U9" s="33" t="b">
        <v>1</v>
      </c>
      <c r="V9" s="33">
        <v>1690</v>
      </c>
      <c r="W9" s="33">
        <v>1</v>
      </c>
      <c r="X9" s="33">
        <v>1</v>
      </c>
      <c r="Y9" s="33" t="b">
        <f t="shared" si="0"/>
        <v>1</v>
      </c>
    </row>
    <row r="10" spans="1:25">
      <c r="A10" s="33">
        <v>66</v>
      </c>
      <c r="B10" s="33">
        <v>174039</v>
      </c>
      <c r="C10" s="33">
        <v>30207</v>
      </c>
      <c r="D10" s="33">
        <v>2662</v>
      </c>
      <c r="E10" s="33" t="b">
        <f t="shared" si="1"/>
        <v>1</v>
      </c>
      <c r="F10" s="33">
        <v>474</v>
      </c>
      <c r="G10" s="33" t="b">
        <v>0</v>
      </c>
      <c r="H10" s="33" t="b">
        <f t="shared" si="2"/>
        <v>1</v>
      </c>
      <c r="I10" s="33">
        <v>176</v>
      </c>
      <c r="J10" s="33" t="b">
        <v>1</v>
      </c>
      <c r="K10" s="33" t="b">
        <f t="shared" si="3"/>
        <v>1</v>
      </c>
      <c r="L10" s="33">
        <v>325</v>
      </c>
      <c r="M10" s="33">
        <v>1</v>
      </c>
      <c r="N10" s="33">
        <v>1</v>
      </c>
      <c r="O10" s="33" t="b">
        <v>1</v>
      </c>
      <c r="P10" s="33">
        <v>474</v>
      </c>
      <c r="Q10" s="33" t="b">
        <v>0</v>
      </c>
      <c r="R10" s="33" t="b">
        <v>1</v>
      </c>
      <c r="S10" s="33">
        <v>176</v>
      </c>
      <c r="T10" s="33" t="b">
        <v>1</v>
      </c>
      <c r="U10" s="33" t="b">
        <v>1</v>
      </c>
      <c r="V10" s="33">
        <v>325</v>
      </c>
      <c r="W10" s="33">
        <v>1</v>
      </c>
      <c r="X10" s="33">
        <v>1</v>
      </c>
      <c r="Y10" s="33" t="b">
        <f t="shared" si="0"/>
        <v>1</v>
      </c>
    </row>
    <row r="11" spans="1:25">
      <c r="A11" s="33">
        <v>67</v>
      </c>
      <c r="B11" s="33">
        <v>167758</v>
      </c>
      <c r="C11" s="33">
        <v>18266</v>
      </c>
      <c r="D11" s="33">
        <v>2662</v>
      </c>
      <c r="E11" s="33" t="b">
        <f t="shared" si="1"/>
        <v>1</v>
      </c>
      <c r="F11" s="33">
        <v>474</v>
      </c>
      <c r="G11" s="33" t="b">
        <v>0</v>
      </c>
      <c r="H11" s="33" t="b">
        <f t="shared" si="2"/>
        <v>1</v>
      </c>
      <c r="I11" s="33">
        <v>1541</v>
      </c>
      <c r="J11" s="33" t="b">
        <v>1</v>
      </c>
      <c r="K11" s="33" t="b">
        <f t="shared" si="3"/>
        <v>1</v>
      </c>
      <c r="L11" s="33">
        <v>1007</v>
      </c>
      <c r="M11" s="33">
        <v>1</v>
      </c>
      <c r="N11" s="33">
        <v>1</v>
      </c>
      <c r="O11" s="33" t="b">
        <v>1</v>
      </c>
      <c r="P11" s="33">
        <v>474</v>
      </c>
      <c r="Q11" s="33" t="b">
        <v>0</v>
      </c>
      <c r="R11" s="33" t="b">
        <v>1</v>
      </c>
      <c r="S11" s="33">
        <v>1541</v>
      </c>
      <c r="T11" s="33" t="b">
        <v>1</v>
      </c>
      <c r="U11" s="33" t="b">
        <v>1</v>
      </c>
      <c r="V11" s="33">
        <v>1007</v>
      </c>
      <c r="W11" s="33">
        <v>1</v>
      </c>
      <c r="X11" s="33">
        <v>1</v>
      </c>
      <c r="Y11" s="33" t="b">
        <f t="shared" si="0"/>
        <v>1</v>
      </c>
    </row>
    <row r="12" spans="1:25">
      <c r="A12" s="33">
        <v>68</v>
      </c>
      <c r="B12" s="33">
        <v>170874</v>
      </c>
      <c r="C12" s="33">
        <v>16280</v>
      </c>
      <c r="D12" s="33">
        <v>5713</v>
      </c>
      <c r="E12" s="33" t="b">
        <f t="shared" si="1"/>
        <v>1</v>
      </c>
      <c r="F12" s="33">
        <v>2781</v>
      </c>
      <c r="G12" s="33" t="b">
        <v>1</v>
      </c>
      <c r="H12" s="33" t="b">
        <f t="shared" si="2"/>
        <v>1</v>
      </c>
      <c r="I12" s="33">
        <v>2906</v>
      </c>
      <c r="J12" s="33" t="b">
        <v>1</v>
      </c>
      <c r="K12" s="33" t="b">
        <f t="shared" si="3"/>
        <v>1</v>
      </c>
      <c r="L12" s="33">
        <v>2843</v>
      </c>
      <c r="M12" s="33">
        <v>1</v>
      </c>
      <c r="N12" s="33">
        <v>0</v>
      </c>
      <c r="O12" s="33" t="b">
        <v>1</v>
      </c>
      <c r="P12" s="33">
        <v>2781</v>
      </c>
      <c r="Q12" s="33" t="b">
        <v>1</v>
      </c>
      <c r="R12" s="33" t="b">
        <v>1</v>
      </c>
      <c r="S12" s="33">
        <v>2906</v>
      </c>
      <c r="T12" s="33" t="b">
        <v>1</v>
      </c>
      <c r="U12" s="33" t="b">
        <v>1</v>
      </c>
      <c r="V12" s="33">
        <v>2843</v>
      </c>
      <c r="W12" s="33">
        <v>1</v>
      </c>
      <c r="X12" s="33">
        <v>0</v>
      </c>
      <c r="Y12" s="33" t="b">
        <f t="shared" si="0"/>
        <v>1</v>
      </c>
    </row>
    <row r="13" spans="1:25">
      <c r="A13" s="33">
        <v>69</v>
      </c>
      <c r="B13" s="33">
        <v>165033</v>
      </c>
      <c r="C13" s="33">
        <v>22035</v>
      </c>
      <c r="D13" s="33">
        <v>3809</v>
      </c>
      <c r="E13" s="33" t="b">
        <f t="shared" si="1"/>
        <v>1</v>
      </c>
      <c r="F13" s="33">
        <v>2781</v>
      </c>
      <c r="G13" s="33" t="b">
        <v>0</v>
      </c>
      <c r="H13" s="33" t="b">
        <f t="shared" si="2"/>
        <v>1</v>
      </c>
      <c r="I13" s="33">
        <v>2696</v>
      </c>
      <c r="J13" s="33" t="b">
        <v>1</v>
      </c>
      <c r="K13" s="33" t="b">
        <f t="shared" si="3"/>
        <v>1</v>
      </c>
      <c r="L13" s="33">
        <v>2738</v>
      </c>
      <c r="M13" s="33">
        <v>1</v>
      </c>
      <c r="N13" s="33">
        <v>0</v>
      </c>
      <c r="O13" s="33" t="b">
        <v>1</v>
      </c>
      <c r="P13" s="33">
        <v>2781</v>
      </c>
      <c r="Q13" s="33" t="b">
        <v>0</v>
      </c>
      <c r="R13" s="33" t="b">
        <v>1</v>
      </c>
      <c r="S13" s="33">
        <v>2696</v>
      </c>
      <c r="T13" s="33" t="b">
        <v>1</v>
      </c>
      <c r="U13" s="33" t="b">
        <v>1</v>
      </c>
      <c r="V13" s="33">
        <v>2738</v>
      </c>
      <c r="W13" s="33">
        <v>1</v>
      </c>
      <c r="X13" s="33">
        <v>0</v>
      </c>
      <c r="Y13" s="33" t="b">
        <f t="shared" si="0"/>
        <v>1</v>
      </c>
    </row>
    <row r="14" spans="1:25">
      <c r="A14" s="33">
        <v>70</v>
      </c>
      <c r="B14" s="33">
        <v>164903</v>
      </c>
      <c r="C14" s="33">
        <v>8391</v>
      </c>
      <c r="D14" s="33">
        <v>3194</v>
      </c>
      <c r="E14" s="33" t="b">
        <f t="shared" si="1"/>
        <v>1</v>
      </c>
      <c r="F14" s="33">
        <v>2781</v>
      </c>
      <c r="G14" s="33" t="b">
        <v>0</v>
      </c>
      <c r="H14" s="33" t="b">
        <f t="shared" si="2"/>
        <v>1</v>
      </c>
      <c r="I14" s="33">
        <v>2906</v>
      </c>
      <c r="J14" s="33" t="b">
        <v>1</v>
      </c>
      <c r="K14" s="33" t="b">
        <f t="shared" si="3"/>
        <v>1</v>
      </c>
      <c r="L14" s="33">
        <v>2843</v>
      </c>
      <c r="M14" s="33">
        <v>1</v>
      </c>
      <c r="N14" s="33">
        <v>0</v>
      </c>
      <c r="O14" s="33" t="b">
        <v>1</v>
      </c>
      <c r="P14" s="33">
        <v>2781</v>
      </c>
      <c r="Q14" s="33" t="b">
        <v>0</v>
      </c>
      <c r="R14" s="33" t="b">
        <v>1</v>
      </c>
      <c r="S14" s="33">
        <v>2906</v>
      </c>
      <c r="T14" s="33" t="b">
        <v>1</v>
      </c>
      <c r="U14" s="33" t="b">
        <v>1</v>
      </c>
      <c r="V14" s="33">
        <v>2843</v>
      </c>
      <c r="W14" s="33">
        <v>1</v>
      </c>
      <c r="X14" s="33">
        <v>0</v>
      </c>
      <c r="Y14" s="33" t="b">
        <f t="shared" si="0"/>
        <v>1</v>
      </c>
    </row>
    <row r="15" spans="1:25">
      <c r="A15" s="33">
        <v>71</v>
      </c>
      <c r="B15" s="33">
        <v>162851</v>
      </c>
      <c r="C15" s="33">
        <v>27436</v>
      </c>
      <c r="D15" s="33">
        <v>3194</v>
      </c>
      <c r="E15" s="33" t="b">
        <f t="shared" si="1"/>
        <v>1</v>
      </c>
      <c r="F15" s="33">
        <v>2781</v>
      </c>
      <c r="G15" s="33" t="b">
        <v>0</v>
      </c>
      <c r="H15" s="33" t="b">
        <f t="shared" si="2"/>
        <v>1</v>
      </c>
      <c r="I15" s="33">
        <v>517</v>
      </c>
      <c r="J15" s="33" t="b">
        <v>1</v>
      </c>
      <c r="K15" s="33" t="b">
        <f t="shared" si="3"/>
        <v>1</v>
      </c>
      <c r="L15" s="33">
        <v>1649</v>
      </c>
      <c r="M15" s="33">
        <v>1</v>
      </c>
      <c r="N15" s="33">
        <v>1</v>
      </c>
      <c r="O15" s="33" t="b">
        <v>1</v>
      </c>
      <c r="P15" s="33">
        <v>2781</v>
      </c>
      <c r="Q15" s="33" t="b">
        <v>0</v>
      </c>
      <c r="R15" s="33" t="b">
        <v>1</v>
      </c>
      <c r="S15" s="33">
        <v>517</v>
      </c>
      <c r="T15" s="33" t="b">
        <v>1</v>
      </c>
      <c r="U15" s="33" t="b">
        <v>1</v>
      </c>
      <c r="V15" s="33">
        <v>1649</v>
      </c>
      <c r="W15" s="33">
        <v>1</v>
      </c>
      <c r="X15" s="33">
        <v>1</v>
      </c>
      <c r="Y15" s="33" t="b">
        <f t="shared" si="0"/>
        <v>1</v>
      </c>
    </row>
    <row r="16" spans="1:25">
      <c r="A16" s="33">
        <v>72</v>
      </c>
      <c r="B16" s="33">
        <v>163315</v>
      </c>
      <c r="C16" s="33">
        <v>15928</v>
      </c>
      <c r="D16" s="33">
        <v>3809</v>
      </c>
      <c r="E16" s="33" t="b">
        <f t="shared" si="1"/>
        <v>1</v>
      </c>
      <c r="F16" s="33">
        <v>1849</v>
      </c>
      <c r="G16" s="33" t="b">
        <v>1</v>
      </c>
      <c r="H16" s="33" t="b">
        <f t="shared" si="2"/>
        <v>1</v>
      </c>
      <c r="I16" s="33">
        <v>2906</v>
      </c>
      <c r="J16" s="33" t="b">
        <v>1</v>
      </c>
      <c r="K16" s="33" t="b">
        <f t="shared" si="3"/>
        <v>1</v>
      </c>
      <c r="L16" s="33">
        <v>2377</v>
      </c>
      <c r="M16" s="33">
        <v>1</v>
      </c>
      <c r="N16" s="33">
        <v>0</v>
      </c>
      <c r="O16" s="33" t="b">
        <v>1</v>
      </c>
      <c r="P16" s="33">
        <v>1849</v>
      </c>
      <c r="Q16" s="33" t="b">
        <v>1</v>
      </c>
      <c r="R16" s="33" t="b">
        <v>1</v>
      </c>
      <c r="S16" s="33">
        <v>2906</v>
      </c>
      <c r="T16" s="33" t="b">
        <v>1</v>
      </c>
      <c r="U16" s="33" t="b">
        <v>1</v>
      </c>
      <c r="V16" s="33">
        <v>2377</v>
      </c>
      <c r="W16" s="33">
        <v>1</v>
      </c>
      <c r="X16" s="33">
        <v>0</v>
      </c>
      <c r="Y16" s="33" t="b">
        <f t="shared" si="0"/>
        <v>1</v>
      </c>
    </row>
    <row r="17" spans="1:25">
      <c r="A17" s="33">
        <v>73</v>
      </c>
      <c r="B17" s="33">
        <v>169349</v>
      </c>
      <c r="C17" s="33">
        <v>22218</v>
      </c>
      <c r="D17" s="33">
        <v>3194</v>
      </c>
      <c r="E17" s="33" t="b">
        <f t="shared" si="1"/>
        <v>1</v>
      </c>
      <c r="F17" s="33">
        <v>1849</v>
      </c>
      <c r="G17" s="33" t="b">
        <v>0</v>
      </c>
      <c r="H17" s="33" t="b">
        <f t="shared" si="2"/>
        <v>1</v>
      </c>
      <c r="I17" s="33">
        <v>1604</v>
      </c>
      <c r="J17" s="33" t="b">
        <v>1</v>
      </c>
      <c r="K17" s="33" t="b">
        <f t="shared" si="3"/>
        <v>1</v>
      </c>
      <c r="L17" s="33">
        <v>1726</v>
      </c>
      <c r="M17" s="33">
        <v>1</v>
      </c>
      <c r="N17" s="33">
        <v>1</v>
      </c>
      <c r="O17" s="33" t="b">
        <v>1</v>
      </c>
      <c r="P17" s="33">
        <v>1849</v>
      </c>
      <c r="Q17" s="33" t="b">
        <v>0</v>
      </c>
      <c r="R17" s="33" t="b">
        <v>1</v>
      </c>
      <c r="S17" s="33">
        <v>1604</v>
      </c>
      <c r="T17" s="33" t="b">
        <v>1</v>
      </c>
      <c r="U17" s="33" t="b">
        <v>1</v>
      </c>
      <c r="V17" s="33">
        <v>1726</v>
      </c>
      <c r="W17" s="33">
        <v>1</v>
      </c>
      <c r="X17" s="33">
        <v>1</v>
      </c>
      <c r="Y17" s="33" t="b">
        <f t="shared" si="0"/>
        <v>1</v>
      </c>
    </row>
    <row r="18" spans="1:25">
      <c r="A18" s="33">
        <v>74</v>
      </c>
      <c r="B18" s="33">
        <v>169616</v>
      </c>
      <c r="C18" s="33">
        <v>25365</v>
      </c>
      <c r="D18" s="33">
        <v>4761</v>
      </c>
      <c r="E18" s="33" t="b">
        <f t="shared" si="1"/>
        <v>1</v>
      </c>
      <c r="F18" s="33">
        <v>1849</v>
      </c>
      <c r="G18" s="33" t="b">
        <v>0</v>
      </c>
      <c r="H18" s="33" t="b">
        <f t="shared" si="2"/>
        <v>1</v>
      </c>
      <c r="I18" s="33">
        <v>790</v>
      </c>
      <c r="J18" s="33" t="b">
        <v>1</v>
      </c>
      <c r="K18" s="33" t="b">
        <f t="shared" si="3"/>
        <v>1</v>
      </c>
      <c r="L18" s="33">
        <v>1319</v>
      </c>
      <c r="M18" s="33">
        <v>1</v>
      </c>
      <c r="N18" s="33">
        <v>1</v>
      </c>
      <c r="O18" s="33" t="b">
        <v>1</v>
      </c>
      <c r="P18" s="33">
        <v>1849</v>
      </c>
      <c r="Q18" s="33" t="b">
        <v>0</v>
      </c>
      <c r="R18" s="33" t="b">
        <v>1</v>
      </c>
      <c r="S18" s="33">
        <v>790</v>
      </c>
      <c r="T18" s="33" t="b">
        <v>1</v>
      </c>
      <c r="U18" s="33" t="b">
        <v>1</v>
      </c>
      <c r="V18" s="33">
        <v>1319</v>
      </c>
      <c r="W18" s="33">
        <v>1</v>
      </c>
      <c r="X18" s="33">
        <v>1</v>
      </c>
      <c r="Y18" s="33" t="b">
        <f t="shared" si="0"/>
        <v>1</v>
      </c>
    </row>
    <row r="19" spans="1:25">
      <c r="A19" s="33">
        <v>75</v>
      </c>
      <c r="B19" s="33">
        <v>153988</v>
      </c>
      <c r="C19" s="33">
        <v>15400</v>
      </c>
      <c r="D19" s="33">
        <v>2662</v>
      </c>
      <c r="E19" s="33" t="b">
        <f t="shared" si="1"/>
        <v>1</v>
      </c>
      <c r="F19" s="33">
        <v>1849</v>
      </c>
      <c r="G19" s="33" t="b">
        <v>0</v>
      </c>
      <c r="H19" s="33" t="b">
        <f t="shared" si="2"/>
        <v>1</v>
      </c>
      <c r="I19" s="33">
        <v>2906</v>
      </c>
      <c r="J19" s="33" t="b">
        <v>1</v>
      </c>
      <c r="K19" s="33" t="b">
        <f t="shared" si="3"/>
        <v>1</v>
      </c>
      <c r="L19" s="33">
        <v>2377</v>
      </c>
      <c r="M19" s="33">
        <v>1</v>
      </c>
      <c r="N19" s="33">
        <v>0</v>
      </c>
      <c r="O19" s="33" t="b">
        <v>1</v>
      </c>
      <c r="P19" s="33">
        <v>1849</v>
      </c>
      <c r="Q19" s="33" t="b">
        <v>0</v>
      </c>
      <c r="R19" s="33" t="b">
        <v>1</v>
      </c>
      <c r="S19" s="33">
        <v>2906</v>
      </c>
      <c r="T19" s="33" t="b">
        <v>1</v>
      </c>
      <c r="U19" s="33" t="b">
        <v>1</v>
      </c>
      <c r="V19" s="33">
        <v>2377</v>
      </c>
      <c r="W19" s="33">
        <v>1</v>
      </c>
      <c r="X19" s="33">
        <v>0</v>
      </c>
      <c r="Y19" s="33" t="b">
        <f t="shared" si="0"/>
        <v>1</v>
      </c>
    </row>
    <row r="20" spans="1:25">
      <c r="A20" s="33">
        <v>76</v>
      </c>
      <c r="B20" s="33">
        <v>1426280</v>
      </c>
      <c r="C20" s="33">
        <v>83351</v>
      </c>
      <c r="D20" s="33">
        <v>3184</v>
      </c>
      <c r="E20" s="33" t="b">
        <f t="shared" si="1"/>
        <v>1</v>
      </c>
      <c r="F20" s="33">
        <v>738</v>
      </c>
      <c r="G20" s="33" t="b">
        <v>1</v>
      </c>
      <c r="H20" s="33" t="b">
        <f t="shared" si="2"/>
        <v>1</v>
      </c>
      <c r="I20" s="33">
        <v>1897</v>
      </c>
      <c r="J20" s="33" t="b">
        <v>1</v>
      </c>
      <c r="K20" s="33" t="b">
        <f t="shared" si="3"/>
        <v>1</v>
      </c>
      <c r="L20" s="33">
        <v>1317</v>
      </c>
      <c r="M20" s="33">
        <v>1</v>
      </c>
      <c r="N20" s="33">
        <v>1</v>
      </c>
      <c r="O20" s="33" t="b">
        <v>1</v>
      </c>
      <c r="P20" s="33">
        <v>738</v>
      </c>
      <c r="Q20" s="33" t="b">
        <v>1</v>
      </c>
      <c r="R20" s="33" t="b">
        <v>1</v>
      </c>
      <c r="S20" s="33">
        <v>1897</v>
      </c>
      <c r="T20" s="33" t="b">
        <v>1</v>
      </c>
      <c r="U20" s="33" t="b">
        <v>1</v>
      </c>
      <c r="V20" s="33">
        <v>1317</v>
      </c>
      <c r="W20" s="33">
        <v>1</v>
      </c>
      <c r="X20" s="33">
        <v>1</v>
      </c>
      <c r="Y20" s="33" t="b">
        <f t="shared" si="0"/>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0"/>
  <sheetViews>
    <sheetView zoomScale="90" zoomScaleNormal="90" workbookViewId="0">
      <pane ySplit="4" topLeftCell="A5" activePane="bottomLeft" state="frozen"/>
      <selection sqref="A1:Y4"/>
      <selection pane="bottomLeft" activeCell="W3" sqref="W3:W4"/>
    </sheetView>
  </sheetViews>
  <sheetFormatPr defaultRowHeight="12"/>
  <cols>
    <col min="1" max="1" width="3.42578125" style="32" bestFit="1" customWidth="1"/>
    <col min="2" max="2" width="7.5703125" style="32" bestFit="1" customWidth="1"/>
    <col min="3" max="3" width="6.140625" style="32" bestFit="1" customWidth="1"/>
    <col min="4" max="4" width="10.7109375" style="32" bestFit="1" customWidth="1"/>
    <col min="5" max="5" width="12.140625" style="32" bestFit="1" customWidth="1"/>
    <col min="6" max="6" width="14.42578125" style="32" bestFit="1" customWidth="1"/>
    <col min="7" max="7" width="12.140625" style="32" customWidth="1"/>
    <col min="8" max="8" width="12.140625" style="32" bestFit="1" customWidth="1"/>
    <col min="9" max="9" width="14.42578125" style="32" bestFit="1" customWidth="1"/>
    <col min="10" max="10" width="12.140625" style="32" customWidth="1"/>
    <col min="11" max="11" width="12.140625" style="32" bestFit="1" customWidth="1"/>
    <col min="12" max="12" width="14.42578125" style="32" bestFit="1" customWidth="1"/>
    <col min="13" max="13" width="14.7109375" style="32" bestFit="1" customWidth="1"/>
    <col min="14" max="14" width="8.5703125" style="32" bestFit="1" customWidth="1"/>
    <col min="15" max="15" width="12.42578125" style="32" bestFit="1" customWidth="1"/>
    <col min="16" max="16" width="14.42578125" style="32" bestFit="1" customWidth="1"/>
    <col min="17" max="17" width="13.5703125" style="32" customWidth="1"/>
    <col min="18" max="18" width="12.42578125" style="32" bestFit="1" customWidth="1"/>
    <col min="19" max="19" width="14.42578125" style="32" bestFit="1" customWidth="1"/>
    <col min="20" max="20" width="12.85546875" style="32" customWidth="1"/>
    <col min="21" max="21" width="12.42578125" style="32" bestFit="1" customWidth="1"/>
    <col min="22" max="22" width="14.42578125" style="32" bestFit="1" customWidth="1"/>
    <col min="23" max="23" width="14.7109375" style="32" bestFit="1" customWidth="1"/>
    <col min="24" max="24" width="8.5703125" style="32" bestFit="1" customWidth="1"/>
    <col min="25" max="25" width="12.28515625" style="32" customWidth="1"/>
    <col min="26" max="16384" width="9.140625" style="32"/>
  </cols>
  <sheetData>
    <row r="1" spans="1:25" ht="12" customHeight="1">
      <c r="A1" s="116" t="s">
        <v>120</v>
      </c>
      <c r="B1" s="117" t="s">
        <v>119</v>
      </c>
      <c r="C1" s="117"/>
      <c r="D1" s="117"/>
      <c r="E1" s="118" t="s">
        <v>844</v>
      </c>
      <c r="F1" s="118"/>
      <c r="G1" s="118"/>
      <c r="H1" s="118"/>
      <c r="I1" s="118"/>
      <c r="J1" s="118"/>
      <c r="K1" s="118"/>
      <c r="L1" s="118"/>
      <c r="M1" s="118"/>
      <c r="N1" s="118"/>
      <c r="O1" s="117" t="s">
        <v>845</v>
      </c>
      <c r="P1" s="117"/>
      <c r="Q1" s="117"/>
      <c r="R1" s="117"/>
      <c r="S1" s="117"/>
      <c r="T1" s="117"/>
      <c r="U1" s="117"/>
      <c r="V1" s="117"/>
      <c r="W1" s="117"/>
      <c r="X1" s="117"/>
      <c r="Y1" s="119" t="s">
        <v>118</v>
      </c>
    </row>
    <row r="2" spans="1:25">
      <c r="A2" s="116"/>
      <c r="B2" s="117"/>
      <c r="C2" s="117"/>
      <c r="D2" s="117"/>
      <c r="E2" s="118" t="s">
        <v>117</v>
      </c>
      <c r="F2" s="118"/>
      <c r="G2" s="118"/>
      <c r="H2" s="118" t="s">
        <v>116</v>
      </c>
      <c r="I2" s="118"/>
      <c r="J2" s="118"/>
      <c r="K2" s="118" t="s">
        <v>115</v>
      </c>
      <c r="L2" s="118"/>
      <c r="M2" s="118"/>
      <c r="N2" s="118"/>
      <c r="O2" s="117" t="s">
        <v>117</v>
      </c>
      <c r="P2" s="117"/>
      <c r="Q2" s="117"/>
      <c r="R2" s="117" t="s">
        <v>116</v>
      </c>
      <c r="S2" s="117"/>
      <c r="T2" s="117"/>
      <c r="U2" s="117" t="s">
        <v>115</v>
      </c>
      <c r="V2" s="117"/>
      <c r="W2" s="117"/>
      <c r="X2" s="117"/>
      <c r="Y2" s="116"/>
    </row>
    <row r="3" spans="1:25">
      <c r="A3" s="116"/>
      <c r="B3" s="117"/>
      <c r="C3" s="117"/>
      <c r="D3" s="117"/>
      <c r="E3" s="118" t="s">
        <v>114</v>
      </c>
      <c r="F3" s="118"/>
      <c r="G3" s="120" t="s">
        <v>1027</v>
      </c>
      <c r="H3" s="118" t="s">
        <v>113</v>
      </c>
      <c r="I3" s="118"/>
      <c r="J3" s="120" t="s">
        <v>1028</v>
      </c>
      <c r="K3" s="118" t="s">
        <v>112</v>
      </c>
      <c r="L3" s="118"/>
      <c r="M3" s="118" t="s">
        <v>1165</v>
      </c>
      <c r="N3" s="118" t="s">
        <v>111</v>
      </c>
      <c r="O3" s="117" t="s">
        <v>114</v>
      </c>
      <c r="P3" s="117"/>
      <c r="Q3" s="121" t="s">
        <v>1027</v>
      </c>
      <c r="R3" s="117" t="s">
        <v>113</v>
      </c>
      <c r="S3" s="117"/>
      <c r="T3" s="121" t="s">
        <v>1028</v>
      </c>
      <c r="U3" s="117" t="s">
        <v>112</v>
      </c>
      <c r="V3" s="117"/>
      <c r="W3" s="117" t="s">
        <v>1165</v>
      </c>
      <c r="X3" s="117" t="s">
        <v>111</v>
      </c>
      <c r="Y3" s="116"/>
    </row>
    <row r="4" spans="1:25">
      <c r="A4" s="116"/>
      <c r="B4" s="34" t="s">
        <v>121</v>
      </c>
      <c r="C4" s="34" t="s">
        <v>122</v>
      </c>
      <c r="D4" s="34" t="s">
        <v>123</v>
      </c>
      <c r="E4" s="35" t="s">
        <v>110</v>
      </c>
      <c r="F4" s="35" t="s">
        <v>109</v>
      </c>
      <c r="G4" s="120"/>
      <c r="H4" s="52" t="s">
        <v>110</v>
      </c>
      <c r="I4" s="52" t="s">
        <v>109</v>
      </c>
      <c r="J4" s="120"/>
      <c r="K4" s="52" t="s">
        <v>110</v>
      </c>
      <c r="L4" s="52" t="s">
        <v>109</v>
      </c>
      <c r="M4" s="118"/>
      <c r="N4" s="118"/>
      <c r="O4" s="51" t="s">
        <v>110</v>
      </c>
      <c r="P4" s="51" t="s">
        <v>109</v>
      </c>
      <c r="Q4" s="121"/>
      <c r="R4" s="51" t="s">
        <v>110</v>
      </c>
      <c r="S4" s="51" t="s">
        <v>109</v>
      </c>
      <c r="T4" s="121"/>
      <c r="U4" s="34" t="s">
        <v>110</v>
      </c>
      <c r="V4" s="34" t="s">
        <v>109</v>
      </c>
      <c r="W4" s="117"/>
      <c r="X4" s="117"/>
      <c r="Y4" s="116"/>
    </row>
    <row r="5" spans="1:25">
      <c r="A5" s="33">
        <v>77</v>
      </c>
      <c r="B5" s="33">
        <v>1482827</v>
      </c>
      <c r="C5" s="33">
        <v>101485</v>
      </c>
      <c r="D5" s="33">
        <v>4761</v>
      </c>
      <c r="E5" s="33" t="b">
        <f>AND(F5/4096 &lt; 1)</f>
        <v>1</v>
      </c>
      <c r="F5" s="33">
        <v>1600</v>
      </c>
      <c r="G5" s="33" t="b">
        <v>1</v>
      </c>
      <c r="H5" s="33" t="b">
        <f>AND(I5/4096 &lt; 1)</f>
        <v>1</v>
      </c>
      <c r="I5" s="33">
        <v>1897</v>
      </c>
      <c r="J5" s="33" t="b">
        <v>0</v>
      </c>
      <c r="K5" s="33" t="b">
        <f>AND(L5/4096 &lt; 1)</f>
        <v>1</v>
      </c>
      <c r="L5" s="33">
        <v>1748</v>
      </c>
      <c r="M5" s="33">
        <v>1</v>
      </c>
      <c r="N5" s="33">
        <v>1</v>
      </c>
      <c r="O5" s="33" t="b">
        <v>1</v>
      </c>
      <c r="P5" s="33">
        <v>1600</v>
      </c>
      <c r="Q5" s="33" t="b">
        <v>1</v>
      </c>
      <c r="R5" s="33" t="b">
        <v>1</v>
      </c>
      <c r="S5" s="33">
        <v>1897</v>
      </c>
      <c r="T5" s="33" t="b">
        <v>0</v>
      </c>
      <c r="U5" s="33" t="b">
        <v>1</v>
      </c>
      <c r="V5" s="33">
        <v>1748</v>
      </c>
      <c r="W5" s="33">
        <v>1</v>
      </c>
      <c r="X5" s="33">
        <v>1</v>
      </c>
      <c r="Y5" s="33" t="b">
        <f t="shared" ref="Y5:Y20" si="0">AND(E5=O5,F5=P5,G5=Q5,H5=R5,I5=S5,J5=T5,K5=U5,L5=V5,M5=W5,N5=X5)</f>
        <v>1</v>
      </c>
    </row>
    <row r="6" spans="1:25">
      <c r="A6" s="33">
        <v>78</v>
      </c>
      <c r="B6" s="33">
        <v>1760060</v>
      </c>
      <c r="C6" s="33">
        <v>103260</v>
      </c>
      <c r="D6" s="33">
        <v>3809</v>
      </c>
      <c r="E6" s="33" t="b">
        <f t="shared" ref="E6:E20" si="1">AND(F6/4096 &lt; 1)</f>
        <v>1</v>
      </c>
      <c r="F6" s="33">
        <v>33</v>
      </c>
      <c r="G6" s="33" t="b">
        <v>1</v>
      </c>
      <c r="H6" s="33" t="b">
        <f t="shared" ref="H6:H20" si="2">AND(I6/4096 &lt; 1)</f>
        <v>1</v>
      </c>
      <c r="I6" s="33">
        <v>1897</v>
      </c>
      <c r="J6" s="33" t="b">
        <v>0</v>
      </c>
      <c r="K6" s="33" t="b">
        <f t="shared" ref="K6:K20" si="3">AND(L6/4096 &lt; 1)</f>
        <v>1</v>
      </c>
      <c r="L6" s="33">
        <v>965</v>
      </c>
      <c r="M6" s="33">
        <v>1</v>
      </c>
      <c r="N6" s="33">
        <v>1</v>
      </c>
      <c r="O6" s="33" t="b">
        <v>1</v>
      </c>
      <c r="P6" s="33">
        <v>33</v>
      </c>
      <c r="Q6" s="33" t="b">
        <v>1</v>
      </c>
      <c r="R6" s="33" t="b">
        <v>1</v>
      </c>
      <c r="S6" s="33">
        <v>1897</v>
      </c>
      <c r="T6" s="33" t="b">
        <v>0</v>
      </c>
      <c r="U6" s="33" t="b">
        <v>1</v>
      </c>
      <c r="V6" s="33">
        <v>965</v>
      </c>
      <c r="W6" s="33">
        <v>1</v>
      </c>
      <c r="X6" s="33">
        <v>1</v>
      </c>
      <c r="Y6" s="33" t="b">
        <f t="shared" si="0"/>
        <v>1</v>
      </c>
    </row>
    <row r="7" spans="1:25">
      <c r="A7" s="33">
        <v>79</v>
      </c>
      <c r="B7" s="33">
        <v>1815511</v>
      </c>
      <c r="C7" s="33">
        <v>89006</v>
      </c>
      <c r="D7" s="33">
        <v>2662</v>
      </c>
      <c r="E7" s="33" t="b">
        <f t="shared" si="1"/>
        <v>1</v>
      </c>
      <c r="F7" s="33">
        <v>348</v>
      </c>
      <c r="G7" s="33" t="b">
        <v>1</v>
      </c>
      <c r="H7" s="33" t="b">
        <f t="shared" si="2"/>
        <v>1</v>
      </c>
      <c r="I7" s="33">
        <v>1897</v>
      </c>
      <c r="J7" s="33" t="b">
        <v>0</v>
      </c>
      <c r="K7" s="33" t="b">
        <f t="shared" si="3"/>
        <v>1</v>
      </c>
      <c r="L7" s="33">
        <v>1122</v>
      </c>
      <c r="M7" s="33">
        <v>1</v>
      </c>
      <c r="N7" s="33">
        <v>1</v>
      </c>
      <c r="O7" s="33" t="b">
        <v>1</v>
      </c>
      <c r="P7" s="33">
        <v>348</v>
      </c>
      <c r="Q7" s="33" t="b">
        <v>1</v>
      </c>
      <c r="R7" s="33" t="b">
        <v>1</v>
      </c>
      <c r="S7" s="33">
        <v>1897</v>
      </c>
      <c r="T7" s="33" t="b">
        <v>0</v>
      </c>
      <c r="U7" s="33" t="b">
        <v>1</v>
      </c>
      <c r="V7" s="33">
        <v>1122</v>
      </c>
      <c r="W7" s="33">
        <v>1</v>
      </c>
      <c r="X7" s="33">
        <v>1</v>
      </c>
      <c r="Y7" s="33" t="b">
        <f t="shared" si="0"/>
        <v>1</v>
      </c>
    </row>
    <row r="8" spans="1:25">
      <c r="A8" s="33">
        <v>80</v>
      </c>
      <c r="B8" s="33">
        <v>2003176</v>
      </c>
      <c r="C8" s="33">
        <v>102651</v>
      </c>
      <c r="D8" s="33">
        <v>3194</v>
      </c>
      <c r="E8" s="33" t="b">
        <f t="shared" si="1"/>
        <v>1</v>
      </c>
      <c r="F8" s="33">
        <v>662</v>
      </c>
      <c r="G8" s="33" t="b">
        <v>1</v>
      </c>
      <c r="H8" s="33" t="b">
        <f t="shared" si="2"/>
        <v>1</v>
      </c>
      <c r="I8" s="33">
        <v>304</v>
      </c>
      <c r="J8" s="33" t="b">
        <v>1</v>
      </c>
      <c r="K8" s="33" t="b">
        <f t="shared" si="3"/>
        <v>1</v>
      </c>
      <c r="L8" s="33">
        <v>483</v>
      </c>
      <c r="M8" s="33">
        <v>1</v>
      </c>
      <c r="N8" s="33">
        <v>1</v>
      </c>
      <c r="O8" s="33" t="b">
        <v>1</v>
      </c>
      <c r="P8" s="33">
        <v>662</v>
      </c>
      <c r="Q8" s="33" t="b">
        <v>1</v>
      </c>
      <c r="R8" s="33" t="b">
        <v>1</v>
      </c>
      <c r="S8" s="33">
        <v>304</v>
      </c>
      <c r="T8" s="33" t="b">
        <v>1</v>
      </c>
      <c r="U8" s="33" t="b">
        <v>1</v>
      </c>
      <c r="V8" s="33">
        <v>483</v>
      </c>
      <c r="W8" s="33">
        <v>1</v>
      </c>
      <c r="X8" s="33">
        <v>1</v>
      </c>
      <c r="Y8" s="33" t="b">
        <f t="shared" si="0"/>
        <v>1</v>
      </c>
    </row>
    <row r="9" spans="1:25">
      <c r="A9" s="33">
        <v>81</v>
      </c>
      <c r="B9" s="33">
        <v>1887895</v>
      </c>
      <c r="C9" s="33">
        <v>99701</v>
      </c>
      <c r="D9" s="33">
        <v>3194</v>
      </c>
      <c r="E9" s="33" t="b">
        <f t="shared" si="1"/>
        <v>1</v>
      </c>
      <c r="F9" s="33">
        <v>1276</v>
      </c>
      <c r="G9" s="33" t="b">
        <v>1</v>
      </c>
      <c r="H9" s="33" t="b">
        <f t="shared" si="2"/>
        <v>1</v>
      </c>
      <c r="I9" s="33">
        <v>304</v>
      </c>
      <c r="J9" s="33" t="b">
        <v>0</v>
      </c>
      <c r="K9" s="33" t="b">
        <f t="shared" si="3"/>
        <v>1</v>
      </c>
      <c r="L9" s="33">
        <v>790</v>
      </c>
      <c r="M9" s="33">
        <v>1</v>
      </c>
      <c r="N9" s="33">
        <v>1</v>
      </c>
      <c r="O9" s="33" t="b">
        <v>1</v>
      </c>
      <c r="P9" s="33">
        <v>1276</v>
      </c>
      <c r="Q9" s="33" t="b">
        <v>1</v>
      </c>
      <c r="R9" s="33" t="b">
        <v>1</v>
      </c>
      <c r="S9" s="33">
        <v>304</v>
      </c>
      <c r="T9" s="33" t="b">
        <v>0</v>
      </c>
      <c r="U9" s="33" t="b">
        <v>1</v>
      </c>
      <c r="V9" s="33">
        <v>790</v>
      </c>
      <c r="W9" s="33">
        <v>1</v>
      </c>
      <c r="X9" s="33">
        <v>1</v>
      </c>
      <c r="Y9" s="33" t="b">
        <f t="shared" si="0"/>
        <v>1</v>
      </c>
    </row>
    <row r="10" spans="1:25">
      <c r="A10" s="33">
        <v>82</v>
      </c>
      <c r="B10" s="33">
        <v>1710129</v>
      </c>
      <c r="C10" s="33">
        <v>114337</v>
      </c>
      <c r="D10" s="33">
        <v>4761</v>
      </c>
      <c r="E10" s="33" t="b">
        <f t="shared" si="1"/>
        <v>1</v>
      </c>
      <c r="F10" s="33">
        <v>1534</v>
      </c>
      <c r="G10" s="33" t="b">
        <v>1</v>
      </c>
      <c r="H10" s="33" t="b">
        <f t="shared" si="2"/>
        <v>1</v>
      </c>
      <c r="I10" s="33">
        <v>304</v>
      </c>
      <c r="J10" s="33" t="b">
        <v>0</v>
      </c>
      <c r="K10" s="33" t="b">
        <f t="shared" si="3"/>
        <v>1</v>
      </c>
      <c r="L10" s="33">
        <v>919</v>
      </c>
      <c r="M10" s="33">
        <v>1</v>
      </c>
      <c r="N10" s="33">
        <v>1</v>
      </c>
      <c r="O10" s="33" t="b">
        <v>1</v>
      </c>
      <c r="P10" s="33">
        <v>1534</v>
      </c>
      <c r="Q10" s="33" t="b">
        <v>1</v>
      </c>
      <c r="R10" s="33" t="b">
        <v>1</v>
      </c>
      <c r="S10" s="33">
        <v>304</v>
      </c>
      <c r="T10" s="33" t="b">
        <v>0</v>
      </c>
      <c r="U10" s="33" t="b">
        <v>1</v>
      </c>
      <c r="V10" s="33">
        <v>919</v>
      </c>
      <c r="W10" s="33">
        <v>1</v>
      </c>
      <c r="X10" s="33">
        <v>1</v>
      </c>
      <c r="Y10" s="33" t="b">
        <f t="shared" si="0"/>
        <v>1</v>
      </c>
    </row>
    <row r="11" spans="1:25">
      <c r="A11" s="33">
        <v>83</v>
      </c>
      <c r="B11" s="33">
        <v>1469751</v>
      </c>
      <c r="C11" s="33">
        <v>81965</v>
      </c>
      <c r="D11" s="33">
        <v>3194</v>
      </c>
      <c r="E11" s="33" t="b">
        <f t="shared" si="1"/>
        <v>1</v>
      </c>
      <c r="F11" s="33">
        <v>1093</v>
      </c>
      <c r="G11" s="33" t="b">
        <v>1</v>
      </c>
      <c r="H11" s="33" t="b">
        <f t="shared" si="2"/>
        <v>1</v>
      </c>
      <c r="I11" s="33">
        <v>304</v>
      </c>
      <c r="J11" s="33" t="b">
        <v>0</v>
      </c>
      <c r="K11" s="33" t="b">
        <f t="shared" si="3"/>
        <v>1</v>
      </c>
      <c r="L11" s="33">
        <v>698</v>
      </c>
      <c r="M11" s="33">
        <v>1</v>
      </c>
      <c r="N11" s="33">
        <v>1</v>
      </c>
      <c r="O11" s="33" t="b">
        <v>1</v>
      </c>
      <c r="P11" s="33">
        <v>1093</v>
      </c>
      <c r="Q11" s="33" t="b">
        <v>1</v>
      </c>
      <c r="R11" s="33" t="b">
        <v>1</v>
      </c>
      <c r="S11" s="33">
        <v>304</v>
      </c>
      <c r="T11" s="33" t="b">
        <v>0</v>
      </c>
      <c r="U11" s="33" t="b">
        <v>1</v>
      </c>
      <c r="V11" s="33">
        <v>698</v>
      </c>
      <c r="W11" s="33">
        <v>1</v>
      </c>
      <c r="X11" s="33">
        <v>1</v>
      </c>
      <c r="Y11" s="33" t="b">
        <f t="shared" si="0"/>
        <v>1</v>
      </c>
    </row>
    <row r="12" spans="1:25">
      <c r="A12" s="33">
        <v>84</v>
      </c>
      <c r="B12" s="33">
        <v>1142451</v>
      </c>
      <c r="C12" s="33">
        <v>75179</v>
      </c>
      <c r="D12" s="33">
        <v>3194</v>
      </c>
      <c r="E12" s="33" t="b">
        <f t="shared" si="1"/>
        <v>1</v>
      </c>
      <c r="F12" s="33">
        <v>1526</v>
      </c>
      <c r="G12" s="33" t="b">
        <v>1</v>
      </c>
      <c r="H12" s="33" t="b">
        <f t="shared" si="2"/>
        <v>1</v>
      </c>
      <c r="I12" s="33">
        <v>122</v>
      </c>
      <c r="J12" s="33" t="b">
        <v>1</v>
      </c>
      <c r="K12" s="33" t="b">
        <f t="shared" si="3"/>
        <v>1</v>
      </c>
      <c r="L12" s="33">
        <v>824</v>
      </c>
      <c r="M12" s="33">
        <v>1</v>
      </c>
      <c r="N12" s="33">
        <v>1</v>
      </c>
      <c r="O12" s="33" t="b">
        <v>1</v>
      </c>
      <c r="P12" s="33">
        <v>1526</v>
      </c>
      <c r="Q12" s="33" t="b">
        <v>1</v>
      </c>
      <c r="R12" s="33" t="b">
        <v>1</v>
      </c>
      <c r="S12" s="33">
        <v>122</v>
      </c>
      <c r="T12" s="33" t="b">
        <v>1</v>
      </c>
      <c r="U12" s="33" t="b">
        <v>1</v>
      </c>
      <c r="V12" s="33">
        <v>824</v>
      </c>
      <c r="W12" s="33">
        <v>1</v>
      </c>
      <c r="X12" s="33">
        <v>1</v>
      </c>
      <c r="Y12" s="33" t="b">
        <f t="shared" si="0"/>
        <v>1</v>
      </c>
    </row>
    <row r="13" spans="1:25">
      <c r="A13" s="33">
        <v>85</v>
      </c>
      <c r="B13" s="33">
        <v>561222</v>
      </c>
      <c r="C13" s="33">
        <v>59053</v>
      </c>
      <c r="D13" s="33">
        <v>4761</v>
      </c>
      <c r="E13" s="33" t="b">
        <f t="shared" si="1"/>
        <v>1</v>
      </c>
      <c r="F13" s="33">
        <v>687</v>
      </c>
      <c r="G13" s="33" t="b">
        <v>1</v>
      </c>
      <c r="H13" s="33" t="b">
        <f t="shared" si="2"/>
        <v>1</v>
      </c>
      <c r="I13" s="33">
        <v>122</v>
      </c>
      <c r="J13" s="33" t="b">
        <v>0</v>
      </c>
      <c r="K13" s="33" t="b">
        <f t="shared" si="3"/>
        <v>1</v>
      </c>
      <c r="L13" s="33">
        <v>404</v>
      </c>
      <c r="M13" s="33">
        <v>1</v>
      </c>
      <c r="N13" s="33">
        <v>1</v>
      </c>
      <c r="O13" s="33" t="b">
        <v>1</v>
      </c>
      <c r="P13" s="33">
        <v>687</v>
      </c>
      <c r="Q13" s="33" t="b">
        <v>1</v>
      </c>
      <c r="R13" s="33" t="b">
        <v>1</v>
      </c>
      <c r="S13" s="33">
        <v>122</v>
      </c>
      <c r="T13" s="33" t="b">
        <v>0</v>
      </c>
      <c r="U13" s="33" t="b">
        <v>1</v>
      </c>
      <c r="V13" s="33">
        <v>404</v>
      </c>
      <c r="W13" s="33">
        <v>1</v>
      </c>
      <c r="X13" s="33">
        <v>1</v>
      </c>
      <c r="Y13" s="33" t="b">
        <f t="shared" si="0"/>
        <v>1</v>
      </c>
    </row>
    <row r="14" spans="1:25">
      <c r="A14" s="33">
        <v>86</v>
      </c>
      <c r="B14" s="33">
        <v>519208</v>
      </c>
      <c r="C14" s="33">
        <v>43825</v>
      </c>
      <c r="D14" s="33">
        <v>2662</v>
      </c>
      <c r="E14" s="33" t="b">
        <f t="shared" si="1"/>
        <v>1</v>
      </c>
      <c r="F14" s="33">
        <v>1670</v>
      </c>
      <c r="G14" s="33" t="b">
        <v>1</v>
      </c>
      <c r="H14" s="33" t="b">
        <f t="shared" si="2"/>
        <v>1</v>
      </c>
      <c r="I14" s="33">
        <v>122</v>
      </c>
      <c r="J14" s="33" t="b">
        <v>0</v>
      </c>
      <c r="K14" s="33" t="b">
        <f t="shared" si="3"/>
        <v>1</v>
      </c>
      <c r="L14" s="33">
        <v>896</v>
      </c>
      <c r="M14" s="33">
        <v>1</v>
      </c>
      <c r="N14" s="33">
        <v>1</v>
      </c>
      <c r="O14" s="33" t="b">
        <v>1</v>
      </c>
      <c r="P14" s="33">
        <v>1670</v>
      </c>
      <c r="Q14" s="33" t="b">
        <v>1</v>
      </c>
      <c r="R14" s="33" t="b">
        <v>1</v>
      </c>
      <c r="S14" s="33">
        <v>122</v>
      </c>
      <c r="T14" s="33" t="b">
        <v>0</v>
      </c>
      <c r="U14" s="33" t="b">
        <v>1</v>
      </c>
      <c r="V14" s="33">
        <v>896</v>
      </c>
      <c r="W14" s="33">
        <v>1</v>
      </c>
      <c r="X14" s="33">
        <v>1</v>
      </c>
      <c r="Y14" s="33" t="b">
        <f t="shared" si="0"/>
        <v>1</v>
      </c>
    </row>
    <row r="15" spans="1:25">
      <c r="A15" s="33">
        <v>87</v>
      </c>
      <c r="B15" s="33">
        <v>1364706</v>
      </c>
      <c r="C15" s="33">
        <v>87616</v>
      </c>
      <c r="D15" s="33">
        <v>3809</v>
      </c>
      <c r="E15" s="33" t="b">
        <f t="shared" si="1"/>
        <v>1</v>
      </c>
      <c r="F15" s="33">
        <v>1433</v>
      </c>
      <c r="G15" s="33" t="b">
        <v>1</v>
      </c>
      <c r="H15" s="33" t="b">
        <f t="shared" si="2"/>
        <v>1</v>
      </c>
      <c r="I15" s="33">
        <v>122</v>
      </c>
      <c r="J15" s="33" t="b">
        <v>0</v>
      </c>
      <c r="K15" s="33" t="b">
        <f t="shared" si="3"/>
        <v>1</v>
      </c>
      <c r="L15" s="33">
        <v>777</v>
      </c>
      <c r="M15" s="33">
        <v>1</v>
      </c>
      <c r="N15" s="33">
        <v>1</v>
      </c>
      <c r="O15" s="33" t="b">
        <v>1</v>
      </c>
      <c r="P15" s="33">
        <v>1433</v>
      </c>
      <c r="Q15" s="33" t="b">
        <v>1</v>
      </c>
      <c r="R15" s="33" t="b">
        <v>1</v>
      </c>
      <c r="S15" s="33">
        <v>122</v>
      </c>
      <c r="T15" s="33" t="b">
        <v>0</v>
      </c>
      <c r="U15" s="33" t="b">
        <v>1</v>
      </c>
      <c r="V15" s="33">
        <v>777</v>
      </c>
      <c r="W15" s="33">
        <v>1</v>
      </c>
      <c r="X15" s="33">
        <v>1</v>
      </c>
      <c r="Y15" s="33" t="b">
        <f t="shared" si="0"/>
        <v>1</v>
      </c>
    </row>
    <row r="16" spans="1:25">
      <c r="A16" s="33">
        <v>88</v>
      </c>
      <c r="B16" s="33">
        <v>1511216</v>
      </c>
      <c r="C16" s="33">
        <v>97689</v>
      </c>
      <c r="D16" s="33">
        <v>3809</v>
      </c>
      <c r="E16" s="33" t="b">
        <f t="shared" si="1"/>
        <v>1</v>
      </c>
      <c r="F16" s="33">
        <v>33</v>
      </c>
      <c r="G16" s="33" t="b">
        <v>1</v>
      </c>
      <c r="H16" s="33" t="b">
        <f t="shared" si="2"/>
        <v>1</v>
      </c>
      <c r="I16" s="33">
        <v>304</v>
      </c>
      <c r="J16" s="33" t="b">
        <v>1</v>
      </c>
      <c r="K16" s="33" t="b">
        <f t="shared" si="3"/>
        <v>1</v>
      </c>
      <c r="L16" s="33">
        <v>168</v>
      </c>
      <c r="M16" s="33">
        <v>1</v>
      </c>
      <c r="N16" s="33">
        <v>1</v>
      </c>
      <c r="O16" s="33" t="b">
        <v>1</v>
      </c>
      <c r="P16" s="33">
        <v>33</v>
      </c>
      <c r="Q16" s="33" t="b">
        <v>1</v>
      </c>
      <c r="R16" s="33" t="b">
        <v>1</v>
      </c>
      <c r="S16" s="33">
        <v>304</v>
      </c>
      <c r="T16" s="33" t="b">
        <v>1</v>
      </c>
      <c r="U16" s="33" t="b">
        <v>1</v>
      </c>
      <c r="V16" s="33">
        <v>168</v>
      </c>
      <c r="W16" s="33">
        <v>1</v>
      </c>
      <c r="X16" s="33">
        <v>1</v>
      </c>
      <c r="Y16" s="33" t="b">
        <f t="shared" si="0"/>
        <v>1</v>
      </c>
    </row>
    <row r="17" spans="1:25">
      <c r="A17" s="33">
        <v>89</v>
      </c>
      <c r="B17" s="33">
        <v>2215883</v>
      </c>
      <c r="C17" s="33">
        <v>119018</v>
      </c>
      <c r="D17" s="33">
        <v>3809</v>
      </c>
      <c r="E17" s="33" t="b">
        <f t="shared" si="1"/>
        <v>1</v>
      </c>
      <c r="F17" s="33">
        <v>2579</v>
      </c>
      <c r="G17" s="33" t="b">
        <v>1</v>
      </c>
      <c r="H17" s="33" t="b">
        <f t="shared" si="2"/>
        <v>1</v>
      </c>
      <c r="I17" s="33">
        <v>304</v>
      </c>
      <c r="J17" s="33" t="b">
        <v>0</v>
      </c>
      <c r="K17" s="33" t="b">
        <f t="shared" si="3"/>
        <v>1</v>
      </c>
      <c r="L17" s="33">
        <v>1441</v>
      </c>
      <c r="M17" s="33">
        <v>1</v>
      </c>
      <c r="N17" s="33">
        <v>1</v>
      </c>
      <c r="O17" s="33" t="b">
        <v>1</v>
      </c>
      <c r="P17" s="33">
        <v>2579</v>
      </c>
      <c r="Q17" s="33" t="b">
        <v>1</v>
      </c>
      <c r="R17" s="33" t="b">
        <v>1</v>
      </c>
      <c r="S17" s="33">
        <v>304</v>
      </c>
      <c r="T17" s="33" t="b">
        <v>0</v>
      </c>
      <c r="U17" s="33" t="b">
        <v>1</v>
      </c>
      <c r="V17" s="33">
        <v>1441</v>
      </c>
      <c r="W17" s="33">
        <v>1</v>
      </c>
      <c r="X17" s="33">
        <v>1</v>
      </c>
      <c r="Y17" s="33" t="b">
        <f t="shared" si="0"/>
        <v>1</v>
      </c>
    </row>
    <row r="18" spans="1:25">
      <c r="A18" s="33">
        <v>90</v>
      </c>
      <c r="B18" s="33">
        <v>1236724</v>
      </c>
      <c r="C18" s="33">
        <v>71639</v>
      </c>
      <c r="D18" s="33">
        <v>2662</v>
      </c>
      <c r="E18" s="33" t="b">
        <f t="shared" si="1"/>
        <v>1</v>
      </c>
      <c r="F18" s="33">
        <v>897</v>
      </c>
      <c r="G18" s="33" t="b">
        <v>1</v>
      </c>
      <c r="H18" s="33" t="b">
        <f t="shared" si="2"/>
        <v>1</v>
      </c>
      <c r="I18" s="33">
        <v>304</v>
      </c>
      <c r="J18" s="33" t="b">
        <v>0</v>
      </c>
      <c r="K18" s="33" t="b">
        <f t="shared" si="3"/>
        <v>1</v>
      </c>
      <c r="L18" s="33">
        <v>600</v>
      </c>
      <c r="M18" s="33">
        <v>1</v>
      </c>
      <c r="N18" s="33">
        <v>1</v>
      </c>
      <c r="O18" s="33" t="b">
        <v>1</v>
      </c>
      <c r="P18" s="33">
        <v>897</v>
      </c>
      <c r="Q18" s="33" t="b">
        <v>1</v>
      </c>
      <c r="R18" s="33" t="b">
        <v>1</v>
      </c>
      <c r="S18" s="33">
        <v>304</v>
      </c>
      <c r="T18" s="33" t="b">
        <v>0</v>
      </c>
      <c r="U18" s="33" t="b">
        <v>1</v>
      </c>
      <c r="V18" s="33">
        <v>600</v>
      </c>
      <c r="W18" s="33">
        <v>1</v>
      </c>
      <c r="X18" s="33">
        <v>1</v>
      </c>
      <c r="Y18" s="33" t="b">
        <f t="shared" si="0"/>
        <v>1</v>
      </c>
    </row>
    <row r="19" spans="1:25">
      <c r="A19" s="33">
        <v>91</v>
      </c>
      <c r="B19" s="33">
        <v>1236724</v>
      </c>
      <c r="C19" s="33">
        <v>71639</v>
      </c>
      <c r="D19" s="33">
        <v>2662</v>
      </c>
      <c r="E19" s="33" t="b">
        <f t="shared" si="1"/>
        <v>1</v>
      </c>
      <c r="F19" s="33">
        <v>897</v>
      </c>
      <c r="G19" s="33" t="b">
        <v>1</v>
      </c>
      <c r="H19" s="33" t="b">
        <f t="shared" si="2"/>
        <v>1</v>
      </c>
      <c r="I19" s="33">
        <v>304</v>
      </c>
      <c r="J19" s="33" t="b">
        <v>0</v>
      </c>
      <c r="K19" s="33" t="b">
        <f t="shared" si="3"/>
        <v>1</v>
      </c>
      <c r="L19" s="33">
        <v>600</v>
      </c>
      <c r="M19" s="33">
        <v>1</v>
      </c>
      <c r="N19" s="33">
        <v>1</v>
      </c>
      <c r="O19" s="33" t="b">
        <v>1</v>
      </c>
      <c r="P19" s="33">
        <v>897</v>
      </c>
      <c r="Q19" s="33" t="b">
        <v>1</v>
      </c>
      <c r="R19" s="33" t="b">
        <v>1</v>
      </c>
      <c r="S19" s="33">
        <v>304</v>
      </c>
      <c r="T19" s="33" t="b">
        <v>0</v>
      </c>
      <c r="U19" s="33" t="b">
        <v>1</v>
      </c>
      <c r="V19" s="33">
        <v>600</v>
      </c>
      <c r="W19" s="33">
        <v>1</v>
      </c>
      <c r="X19" s="33">
        <v>1</v>
      </c>
      <c r="Y19" s="33" t="b">
        <f t="shared" si="0"/>
        <v>1</v>
      </c>
    </row>
    <row r="20" spans="1:25">
      <c r="A20" s="33">
        <v>92</v>
      </c>
      <c r="B20" s="33">
        <v>1236724</v>
      </c>
      <c r="C20" s="33">
        <v>71639</v>
      </c>
      <c r="D20" s="33">
        <v>2662</v>
      </c>
      <c r="E20" s="33" t="b">
        <f t="shared" si="1"/>
        <v>1</v>
      </c>
      <c r="F20" s="33">
        <v>897</v>
      </c>
      <c r="G20" s="33" t="b">
        <v>1</v>
      </c>
      <c r="H20" s="33" t="b">
        <f t="shared" si="2"/>
        <v>1</v>
      </c>
      <c r="I20" s="33">
        <v>1224</v>
      </c>
      <c r="J20" s="33" t="b">
        <v>1</v>
      </c>
      <c r="K20" s="33" t="b">
        <f t="shared" si="3"/>
        <v>1</v>
      </c>
      <c r="L20" s="33">
        <v>1060</v>
      </c>
      <c r="M20" s="33">
        <v>1</v>
      </c>
      <c r="N20" s="33">
        <v>1</v>
      </c>
      <c r="O20" s="33" t="b">
        <v>1</v>
      </c>
      <c r="P20" s="33">
        <v>897</v>
      </c>
      <c r="Q20" s="33" t="b">
        <v>1</v>
      </c>
      <c r="R20" s="33" t="b">
        <v>1</v>
      </c>
      <c r="S20" s="33">
        <v>1224</v>
      </c>
      <c r="T20" s="33" t="b">
        <v>1</v>
      </c>
      <c r="U20" s="33" t="b">
        <v>1</v>
      </c>
      <c r="V20" s="33">
        <v>1060</v>
      </c>
      <c r="W20" s="33">
        <v>1</v>
      </c>
      <c r="X20" s="33">
        <v>1</v>
      </c>
      <c r="Y20" s="33" t="b">
        <f t="shared" si="0"/>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
  <sheetViews>
    <sheetView zoomScale="90" zoomScaleNormal="90" workbookViewId="0">
      <pane ySplit="4" topLeftCell="A5" activePane="bottomLeft" state="frozen"/>
      <selection sqref="A1:Y4"/>
      <selection pane="bottomLeft" activeCell="W3" sqref="W3:W4"/>
    </sheetView>
  </sheetViews>
  <sheetFormatPr defaultRowHeight="12"/>
  <cols>
    <col min="1" max="1" width="3.42578125" style="32" bestFit="1" customWidth="1"/>
    <col min="2" max="2" width="8.140625" style="32" bestFit="1" customWidth="1"/>
    <col min="3" max="3" width="9.140625" style="32" bestFit="1" customWidth="1"/>
    <col min="4" max="4" width="12.7109375" style="32" bestFit="1" customWidth="1"/>
    <col min="5" max="5" width="12.140625" style="32" bestFit="1" customWidth="1"/>
    <col min="6" max="6" width="14.85546875" style="32" bestFit="1" customWidth="1"/>
    <col min="7" max="7" width="13.5703125" style="32" customWidth="1"/>
    <col min="8" max="8" width="12.140625" style="32" bestFit="1" customWidth="1"/>
    <col min="9" max="9" width="14.85546875" style="32" bestFit="1" customWidth="1"/>
    <col min="10" max="10" width="13.140625" style="32" customWidth="1"/>
    <col min="11" max="11" width="12.140625" style="32" bestFit="1" customWidth="1"/>
    <col min="12" max="12" width="14.85546875" style="32" bestFit="1" customWidth="1"/>
    <col min="13" max="13" width="14.7109375" style="32" bestFit="1" customWidth="1"/>
    <col min="14" max="14" width="8.5703125" style="32" bestFit="1" customWidth="1"/>
    <col min="15" max="15" width="12.42578125" style="32" bestFit="1" customWidth="1"/>
    <col min="16" max="16" width="14.85546875" style="32" bestFit="1" customWidth="1"/>
    <col min="17" max="17" width="13.5703125" style="32" customWidth="1"/>
    <col min="18" max="18" width="13.42578125" style="32" customWidth="1"/>
    <col min="19" max="19" width="14.85546875" style="32" bestFit="1" customWidth="1"/>
    <col min="20" max="20" width="13.28515625" style="32" customWidth="1"/>
    <col min="21" max="21" width="6.140625" style="32" bestFit="1" customWidth="1"/>
    <col min="22" max="22" width="14.85546875" style="32" bestFit="1" customWidth="1"/>
    <col min="23" max="23" width="14.7109375" style="32" bestFit="1" customWidth="1"/>
    <col min="24" max="24" width="8.5703125" style="32" bestFit="1" customWidth="1"/>
    <col min="25" max="25" width="15.140625" style="32" customWidth="1"/>
    <col min="26" max="16384" width="9.140625" style="32"/>
  </cols>
  <sheetData>
    <row r="1" spans="1:25" ht="12" customHeight="1">
      <c r="A1" s="116" t="s">
        <v>120</v>
      </c>
      <c r="B1" s="117" t="s">
        <v>119</v>
      </c>
      <c r="C1" s="117"/>
      <c r="D1" s="117"/>
      <c r="E1" s="118" t="s">
        <v>844</v>
      </c>
      <c r="F1" s="118"/>
      <c r="G1" s="118"/>
      <c r="H1" s="118"/>
      <c r="I1" s="118"/>
      <c r="J1" s="118"/>
      <c r="K1" s="118"/>
      <c r="L1" s="118"/>
      <c r="M1" s="118"/>
      <c r="N1" s="118"/>
      <c r="O1" s="117" t="s">
        <v>845</v>
      </c>
      <c r="P1" s="117"/>
      <c r="Q1" s="117"/>
      <c r="R1" s="117"/>
      <c r="S1" s="117"/>
      <c r="T1" s="117"/>
      <c r="U1" s="117"/>
      <c r="V1" s="117"/>
      <c r="W1" s="117"/>
      <c r="X1" s="117"/>
      <c r="Y1" s="119" t="s">
        <v>118</v>
      </c>
    </row>
    <row r="2" spans="1:25">
      <c r="A2" s="116"/>
      <c r="B2" s="117"/>
      <c r="C2" s="117"/>
      <c r="D2" s="117"/>
      <c r="E2" s="118" t="s">
        <v>117</v>
      </c>
      <c r="F2" s="118"/>
      <c r="G2" s="118"/>
      <c r="H2" s="118" t="s">
        <v>116</v>
      </c>
      <c r="I2" s="118"/>
      <c r="J2" s="118"/>
      <c r="K2" s="118" t="s">
        <v>115</v>
      </c>
      <c r="L2" s="118"/>
      <c r="M2" s="118"/>
      <c r="N2" s="118"/>
      <c r="O2" s="117" t="s">
        <v>117</v>
      </c>
      <c r="P2" s="117"/>
      <c r="Q2" s="117"/>
      <c r="R2" s="117" t="s">
        <v>116</v>
      </c>
      <c r="S2" s="117"/>
      <c r="T2" s="117"/>
      <c r="U2" s="117" t="s">
        <v>115</v>
      </c>
      <c r="V2" s="117"/>
      <c r="W2" s="117"/>
      <c r="X2" s="117"/>
      <c r="Y2" s="116"/>
    </row>
    <row r="3" spans="1:25">
      <c r="A3" s="116"/>
      <c r="B3" s="117"/>
      <c r="C3" s="117"/>
      <c r="D3" s="117"/>
      <c r="E3" s="118" t="s">
        <v>114</v>
      </c>
      <c r="F3" s="118"/>
      <c r="G3" s="120" t="s">
        <v>1027</v>
      </c>
      <c r="H3" s="118" t="s">
        <v>113</v>
      </c>
      <c r="I3" s="118"/>
      <c r="J3" s="120" t="s">
        <v>1028</v>
      </c>
      <c r="K3" s="118" t="s">
        <v>112</v>
      </c>
      <c r="L3" s="118"/>
      <c r="M3" s="118" t="s">
        <v>1165</v>
      </c>
      <c r="N3" s="118" t="s">
        <v>111</v>
      </c>
      <c r="O3" s="117" t="s">
        <v>114</v>
      </c>
      <c r="P3" s="117"/>
      <c r="Q3" s="121" t="s">
        <v>1027</v>
      </c>
      <c r="R3" s="117" t="s">
        <v>113</v>
      </c>
      <c r="S3" s="117"/>
      <c r="T3" s="121" t="s">
        <v>1028</v>
      </c>
      <c r="U3" s="117" t="s">
        <v>112</v>
      </c>
      <c r="V3" s="117"/>
      <c r="W3" s="117" t="s">
        <v>1165</v>
      </c>
      <c r="X3" s="117" t="s">
        <v>111</v>
      </c>
      <c r="Y3" s="116"/>
    </row>
    <row r="4" spans="1:25">
      <c r="A4" s="116"/>
      <c r="B4" s="34" t="s">
        <v>121</v>
      </c>
      <c r="C4" s="34" t="s">
        <v>122</v>
      </c>
      <c r="D4" s="34" t="s">
        <v>123</v>
      </c>
      <c r="E4" s="35" t="s">
        <v>110</v>
      </c>
      <c r="F4" s="35" t="s">
        <v>109</v>
      </c>
      <c r="G4" s="120"/>
      <c r="H4" s="52" t="s">
        <v>110</v>
      </c>
      <c r="I4" s="52" t="s">
        <v>109</v>
      </c>
      <c r="J4" s="120"/>
      <c r="K4" s="52" t="s">
        <v>110</v>
      </c>
      <c r="L4" s="52" t="s">
        <v>109</v>
      </c>
      <c r="M4" s="118"/>
      <c r="N4" s="118"/>
      <c r="O4" s="51" t="s">
        <v>110</v>
      </c>
      <c r="P4" s="51" t="s">
        <v>109</v>
      </c>
      <c r="Q4" s="121"/>
      <c r="R4" s="51" t="s">
        <v>110</v>
      </c>
      <c r="S4" s="51" t="s">
        <v>109</v>
      </c>
      <c r="T4" s="121"/>
      <c r="U4" s="34" t="s">
        <v>110</v>
      </c>
      <c r="V4" s="34" t="s">
        <v>109</v>
      </c>
      <c r="W4" s="117"/>
      <c r="X4" s="117"/>
      <c r="Y4" s="116"/>
    </row>
    <row r="5" spans="1:25">
      <c r="A5" s="33">
        <v>93</v>
      </c>
      <c r="B5" s="33" t="s">
        <v>108</v>
      </c>
      <c r="C5" s="33" t="s">
        <v>108</v>
      </c>
      <c r="D5" s="33" t="s">
        <v>108</v>
      </c>
      <c r="E5" s="33" t="b">
        <f t="shared" ref="E5" si="0">AND(F5/4096 &lt; 1)</f>
        <v>1</v>
      </c>
      <c r="F5" s="33">
        <v>897</v>
      </c>
      <c r="G5" s="33" t="b">
        <v>0</v>
      </c>
      <c r="H5" s="33" t="b">
        <f t="shared" ref="H5" si="1">AND(I5/4096 &lt; 1)</f>
        <v>1</v>
      </c>
      <c r="I5" s="33">
        <v>1224</v>
      </c>
      <c r="J5" s="33" t="b">
        <v>0</v>
      </c>
      <c r="K5" s="33" t="b">
        <v>1</v>
      </c>
      <c r="L5" s="33">
        <v>0</v>
      </c>
      <c r="M5" s="33">
        <v>0</v>
      </c>
      <c r="N5" s="33">
        <v>1</v>
      </c>
      <c r="O5" s="33" t="b">
        <v>1</v>
      </c>
      <c r="P5" s="33">
        <v>897</v>
      </c>
      <c r="Q5" s="33" t="b">
        <v>0</v>
      </c>
      <c r="R5" s="33" t="b">
        <v>1</v>
      </c>
      <c r="S5" s="33">
        <v>1224</v>
      </c>
      <c r="T5" s="33" t="b">
        <v>0</v>
      </c>
      <c r="U5" s="33" t="b">
        <v>1</v>
      </c>
      <c r="V5" s="33">
        <v>0</v>
      </c>
      <c r="W5" s="33">
        <v>0</v>
      </c>
      <c r="X5" s="33">
        <v>1</v>
      </c>
      <c r="Y5" s="33" t="b">
        <f>AND(E5=O5,F5=P5,G5=Q5,H5=R5,I5=S5,J5=T5,K5=U5,L5=V5,M5=W5,N5=X5)</f>
        <v>1</v>
      </c>
    </row>
  </sheetData>
  <mergeCells count="25">
    <mergeCell ref="T3:T4"/>
    <mergeCell ref="U3:V3"/>
    <mergeCell ref="W3:W4"/>
    <mergeCell ref="X3:X4"/>
    <mergeCell ref="M3:M4"/>
    <mergeCell ref="N3:N4"/>
    <mergeCell ref="O3:P3"/>
    <mergeCell ref="Q3:Q4"/>
    <mergeCell ref="R3:S3"/>
    <mergeCell ref="A1:A4"/>
    <mergeCell ref="B1:D3"/>
    <mergeCell ref="E1:N1"/>
    <mergeCell ref="O1:X1"/>
    <mergeCell ref="Y1:Y4"/>
    <mergeCell ref="E2:G2"/>
    <mergeCell ref="H2:J2"/>
    <mergeCell ref="K2:N2"/>
    <mergeCell ref="O2:Q2"/>
    <mergeCell ref="R2:T2"/>
    <mergeCell ref="U2:X2"/>
    <mergeCell ref="E3:F3"/>
    <mergeCell ref="G3:G4"/>
    <mergeCell ref="H3:I3"/>
    <mergeCell ref="J3:J4"/>
    <mergeCell ref="K3:L3"/>
  </mergeCells>
  <pageMargins left="0.511811024" right="0.511811024" top="0.78740157499999996" bottom="0.78740157499999996" header="0.31496062000000002" footer="0.31496062000000002"/>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8"/>
  <sheetViews>
    <sheetView zoomScale="90" zoomScaleNormal="90" workbookViewId="0">
      <pane xSplit="1" topLeftCell="B1" activePane="topRight" state="frozen"/>
      <selection pane="topRight" sqref="A1:A3"/>
    </sheetView>
  </sheetViews>
  <sheetFormatPr defaultRowHeight="15"/>
  <cols>
    <col min="1" max="1" width="14.5703125" style="48" customWidth="1"/>
    <col min="2" max="2" width="17.85546875" style="48" customWidth="1"/>
    <col min="3" max="3" width="11.7109375" style="48" customWidth="1"/>
    <col min="4" max="4" width="124.85546875" style="48" customWidth="1"/>
    <col min="5" max="16384" width="9.140625" style="48"/>
  </cols>
  <sheetData>
    <row r="1" spans="1:4" ht="16.5" customHeight="1">
      <c r="A1" s="110" t="s">
        <v>1044</v>
      </c>
      <c r="B1" s="110" t="s">
        <v>1198</v>
      </c>
      <c r="C1" s="110"/>
      <c r="D1" s="110"/>
    </row>
    <row r="2" spans="1:4" ht="16.5" customHeight="1">
      <c r="A2" s="110"/>
      <c r="B2" s="110" t="s">
        <v>1030</v>
      </c>
      <c r="C2" s="110" t="s">
        <v>1031</v>
      </c>
      <c r="D2" s="110"/>
    </row>
    <row r="3" spans="1:4" ht="31.5">
      <c r="A3" s="110"/>
      <c r="B3" s="110"/>
      <c r="C3" s="67" t="s">
        <v>1032</v>
      </c>
      <c r="D3" s="60" t="s">
        <v>1033</v>
      </c>
    </row>
    <row r="4" spans="1:4" ht="47.25">
      <c r="A4" s="66" t="s">
        <v>1034</v>
      </c>
      <c r="B4" s="66" t="s">
        <v>1035</v>
      </c>
      <c r="C4" s="66" t="s">
        <v>1036</v>
      </c>
      <c r="D4" s="62" t="s">
        <v>1199</v>
      </c>
    </row>
    <row r="5" spans="1:4" ht="15" customHeight="1">
      <c r="A5" s="66" t="s">
        <v>1041</v>
      </c>
      <c r="B5" s="66" t="s">
        <v>41</v>
      </c>
      <c r="C5" s="66" t="s">
        <v>41</v>
      </c>
      <c r="D5" s="62" t="s">
        <v>1134</v>
      </c>
    </row>
    <row r="6" spans="1:4" ht="126">
      <c r="A6" s="111" t="s">
        <v>1042</v>
      </c>
      <c r="B6" s="66" t="s">
        <v>1035</v>
      </c>
      <c r="C6" s="66" t="s">
        <v>1124</v>
      </c>
      <c r="D6" s="62" t="s">
        <v>1200</v>
      </c>
    </row>
    <row r="7" spans="1:4" ht="63">
      <c r="A7" s="113"/>
      <c r="B7" s="66" t="s">
        <v>1035</v>
      </c>
      <c r="C7" s="66" t="s">
        <v>1036</v>
      </c>
      <c r="D7" s="62" t="s">
        <v>1201</v>
      </c>
    </row>
    <row r="8" spans="1:4" ht="110.25">
      <c r="A8" s="113"/>
      <c r="B8" s="66" t="s">
        <v>1035</v>
      </c>
      <c r="C8" s="66" t="s">
        <v>1202</v>
      </c>
      <c r="D8" s="62" t="s">
        <v>1204</v>
      </c>
    </row>
    <row r="9" spans="1:4" ht="31.5">
      <c r="A9" s="112"/>
      <c r="B9" s="66" t="s">
        <v>1035</v>
      </c>
      <c r="C9" s="66" t="s">
        <v>1203</v>
      </c>
      <c r="D9" s="62" t="s">
        <v>1205</v>
      </c>
    </row>
    <row r="10" spans="1:4" ht="94.5">
      <c r="A10" s="111" t="s">
        <v>1043</v>
      </c>
      <c r="B10" s="66" t="s">
        <v>1035</v>
      </c>
      <c r="C10" s="66" t="s">
        <v>1124</v>
      </c>
      <c r="D10" s="62" t="s">
        <v>1206</v>
      </c>
    </row>
    <row r="11" spans="1:4" ht="157.5">
      <c r="A11" s="112"/>
      <c r="B11" s="66" t="s">
        <v>1035</v>
      </c>
      <c r="C11" s="66" t="s">
        <v>1202</v>
      </c>
      <c r="D11" s="62" t="s">
        <v>1207</v>
      </c>
    </row>
    <row r="12" spans="1:4" ht="126">
      <c r="A12" s="68" t="s">
        <v>1047</v>
      </c>
      <c r="B12" s="66" t="s">
        <v>1035</v>
      </c>
      <c r="C12" s="66" t="s">
        <v>1208</v>
      </c>
      <c r="D12" s="62" t="s">
        <v>1209</v>
      </c>
    </row>
    <row r="13" spans="1:4" ht="63" customHeight="1">
      <c r="A13" s="111" t="s">
        <v>1048</v>
      </c>
      <c r="B13" s="66" t="s">
        <v>1035</v>
      </c>
      <c r="C13" s="66" t="s">
        <v>1124</v>
      </c>
      <c r="D13" s="62" t="s">
        <v>1211</v>
      </c>
    </row>
    <row r="14" spans="1:4" ht="63">
      <c r="A14" s="113"/>
      <c r="B14" s="66" t="s">
        <v>1210</v>
      </c>
      <c r="C14" s="66" t="s">
        <v>1203</v>
      </c>
      <c r="D14" s="62" t="s">
        <v>1212</v>
      </c>
    </row>
    <row r="15" spans="1:4" ht="78.75">
      <c r="A15" s="68" t="s">
        <v>1049</v>
      </c>
      <c r="B15" s="66" t="s">
        <v>1035</v>
      </c>
      <c r="C15" s="66" t="s">
        <v>1202</v>
      </c>
      <c r="D15" s="62" t="s">
        <v>1213</v>
      </c>
    </row>
    <row r="16" spans="1:4" ht="94.5">
      <c r="A16" s="69" t="s">
        <v>1050</v>
      </c>
      <c r="B16" s="69" t="s">
        <v>1035</v>
      </c>
      <c r="C16" s="69" t="s">
        <v>1036</v>
      </c>
      <c r="D16" s="70" t="s">
        <v>1214</v>
      </c>
    </row>
    <row r="17" spans="1:4" ht="94.5">
      <c r="A17" s="66" t="s">
        <v>1051</v>
      </c>
      <c r="B17" s="66" t="s">
        <v>1035</v>
      </c>
      <c r="C17" s="66" t="s">
        <v>1036</v>
      </c>
      <c r="D17" s="62" t="s">
        <v>1215</v>
      </c>
    </row>
    <row r="18" spans="1:4" ht="94.5">
      <c r="A18" s="66" t="s">
        <v>1052</v>
      </c>
      <c r="B18" s="66" t="s">
        <v>1035</v>
      </c>
      <c r="C18" s="66" t="s">
        <v>1036</v>
      </c>
      <c r="D18" s="62" t="s">
        <v>1216</v>
      </c>
    </row>
    <row r="19" spans="1:4" ht="94.5">
      <c r="A19" s="66" t="s">
        <v>1053</v>
      </c>
      <c r="B19" s="66" t="s">
        <v>1035</v>
      </c>
      <c r="C19" s="66" t="s">
        <v>1036</v>
      </c>
      <c r="D19" s="62" t="s">
        <v>1216</v>
      </c>
    </row>
    <row r="20" spans="1:4" ht="78.75">
      <c r="A20" s="66" t="s">
        <v>1054</v>
      </c>
      <c r="B20" s="66" t="s">
        <v>1035</v>
      </c>
      <c r="C20" s="66" t="s">
        <v>1036</v>
      </c>
      <c r="D20" s="62" t="s">
        <v>1217</v>
      </c>
    </row>
    <row r="21" spans="1:4" ht="78.75">
      <c r="A21" s="66" t="s">
        <v>1055</v>
      </c>
      <c r="B21" s="66" t="s">
        <v>1035</v>
      </c>
      <c r="C21" s="66" t="s">
        <v>1036</v>
      </c>
      <c r="D21" s="62" t="s">
        <v>1217</v>
      </c>
    </row>
    <row r="22" spans="1:4" ht="141.75">
      <c r="A22" s="68" t="s">
        <v>1056</v>
      </c>
      <c r="B22" s="66" t="s">
        <v>1035</v>
      </c>
      <c r="C22" s="66" t="s">
        <v>1202</v>
      </c>
      <c r="D22" s="62" t="s">
        <v>1218</v>
      </c>
    </row>
    <row r="23" spans="1:4" ht="126">
      <c r="A23" s="111" t="s">
        <v>1057</v>
      </c>
      <c r="B23" s="66" t="s">
        <v>1035</v>
      </c>
      <c r="C23" s="66" t="s">
        <v>1124</v>
      </c>
      <c r="D23" s="62" t="s">
        <v>1200</v>
      </c>
    </row>
    <row r="24" spans="1:4" ht="94.5">
      <c r="A24" s="113"/>
      <c r="B24" s="66" t="s">
        <v>1035</v>
      </c>
      <c r="C24" s="66" t="s">
        <v>1036</v>
      </c>
      <c r="D24" s="62" t="s">
        <v>1219</v>
      </c>
    </row>
    <row r="25" spans="1:4" ht="78.75">
      <c r="A25" s="113"/>
      <c r="B25" s="66" t="s">
        <v>1035</v>
      </c>
      <c r="C25" s="66" t="s">
        <v>1221</v>
      </c>
      <c r="D25" s="62" t="s">
        <v>1220</v>
      </c>
    </row>
    <row r="26" spans="1:4" ht="47.25">
      <c r="A26" s="111" t="s">
        <v>1058</v>
      </c>
      <c r="B26" s="66" t="s">
        <v>1035</v>
      </c>
      <c r="C26" s="66" t="s">
        <v>1036</v>
      </c>
      <c r="D26" s="62" t="s">
        <v>1222</v>
      </c>
    </row>
    <row r="27" spans="1:4" ht="47.25">
      <c r="A27" s="112"/>
      <c r="B27" s="66" t="s">
        <v>1035</v>
      </c>
      <c r="C27" s="66" t="s">
        <v>1202</v>
      </c>
      <c r="D27" s="62" t="s">
        <v>1225</v>
      </c>
    </row>
    <row r="28" spans="1:4" ht="126">
      <c r="A28" s="111" t="s">
        <v>1059</v>
      </c>
      <c r="B28" s="66" t="s">
        <v>1035</v>
      </c>
      <c r="C28" s="66" t="s">
        <v>1036</v>
      </c>
      <c r="D28" s="62" t="s">
        <v>1223</v>
      </c>
    </row>
    <row r="29" spans="1:4" ht="47.25">
      <c r="A29" s="112"/>
      <c r="B29" s="66" t="s">
        <v>1035</v>
      </c>
      <c r="C29" s="66" t="s">
        <v>1202</v>
      </c>
      <c r="D29" s="62" t="s">
        <v>1225</v>
      </c>
    </row>
    <row r="30" spans="1:4" ht="110.25">
      <c r="A30" s="111" t="s">
        <v>1060</v>
      </c>
      <c r="B30" s="66" t="s">
        <v>1035</v>
      </c>
      <c r="C30" s="66" t="s">
        <v>1036</v>
      </c>
      <c r="D30" s="62" t="s">
        <v>1224</v>
      </c>
    </row>
    <row r="31" spans="1:4" ht="47.25">
      <c r="A31" s="113"/>
      <c r="B31" s="66" t="s">
        <v>1035</v>
      </c>
      <c r="C31" s="66" t="s">
        <v>1202</v>
      </c>
      <c r="D31" s="62" t="s">
        <v>1225</v>
      </c>
    </row>
    <row r="32" spans="1:4" ht="63">
      <c r="A32" s="112"/>
      <c r="B32" s="66" t="s">
        <v>1210</v>
      </c>
      <c r="C32" s="66" t="s">
        <v>1203</v>
      </c>
      <c r="D32" s="62" t="s">
        <v>1212</v>
      </c>
    </row>
    <row r="33" spans="1:4" ht="94.5">
      <c r="A33" s="111" t="s">
        <v>1061</v>
      </c>
      <c r="B33" s="66" t="s">
        <v>1035</v>
      </c>
      <c r="C33" s="66" t="s">
        <v>1208</v>
      </c>
      <c r="D33" s="62" t="s">
        <v>1226</v>
      </c>
    </row>
    <row r="34" spans="1:4" ht="63">
      <c r="A34" s="112"/>
      <c r="B34" s="66" t="s">
        <v>1210</v>
      </c>
      <c r="C34" s="66" t="s">
        <v>1203</v>
      </c>
      <c r="D34" s="62" t="s">
        <v>1212</v>
      </c>
    </row>
    <row r="35" spans="1:4" ht="94.5">
      <c r="A35" s="71" t="s">
        <v>1062</v>
      </c>
      <c r="B35" s="69" t="s">
        <v>1035</v>
      </c>
      <c r="C35" s="69" t="s">
        <v>1228</v>
      </c>
      <c r="D35" s="70" t="s">
        <v>1227</v>
      </c>
    </row>
    <row r="36" spans="1:4" ht="110.25">
      <c r="A36" s="111" t="s">
        <v>1063</v>
      </c>
      <c r="B36" s="66" t="s">
        <v>1035</v>
      </c>
      <c r="C36" s="66" t="s">
        <v>1036</v>
      </c>
      <c r="D36" s="62" t="s">
        <v>1229</v>
      </c>
    </row>
    <row r="37" spans="1:4" ht="47.25">
      <c r="A37" s="113"/>
      <c r="B37" s="66" t="s">
        <v>1035</v>
      </c>
      <c r="C37" s="66" t="s">
        <v>1202</v>
      </c>
      <c r="D37" s="62" t="s">
        <v>1225</v>
      </c>
    </row>
    <row r="38" spans="1:4" ht="63">
      <c r="A38" s="112"/>
      <c r="B38" s="66" t="s">
        <v>1210</v>
      </c>
      <c r="C38" s="66" t="s">
        <v>1203</v>
      </c>
      <c r="D38" s="62" t="s">
        <v>1212</v>
      </c>
    </row>
    <row r="39" spans="1:4" ht="126">
      <c r="A39" s="111" t="s">
        <v>1064</v>
      </c>
      <c r="B39" s="66" t="s">
        <v>1035</v>
      </c>
      <c r="C39" s="66" t="s">
        <v>1036</v>
      </c>
      <c r="D39" s="62" t="s">
        <v>1231</v>
      </c>
    </row>
    <row r="40" spans="1:4" ht="47.25">
      <c r="A40" s="113"/>
      <c r="B40" s="66" t="s">
        <v>1035</v>
      </c>
      <c r="C40" s="66" t="s">
        <v>1202</v>
      </c>
      <c r="D40" s="62" t="s">
        <v>1225</v>
      </c>
    </row>
    <row r="41" spans="1:4" ht="63">
      <c r="A41" s="112"/>
      <c r="B41" s="66" t="s">
        <v>1210</v>
      </c>
      <c r="C41" s="66" t="s">
        <v>1203</v>
      </c>
      <c r="D41" s="62" t="s">
        <v>1212</v>
      </c>
    </row>
    <row r="42" spans="1:4" ht="141.75">
      <c r="A42" s="111" t="s">
        <v>1065</v>
      </c>
      <c r="B42" s="66" t="s">
        <v>1035</v>
      </c>
      <c r="C42" s="66" t="s">
        <v>1036</v>
      </c>
      <c r="D42" s="62" t="s">
        <v>1232</v>
      </c>
    </row>
    <row r="43" spans="1:4" ht="47.25">
      <c r="A43" s="113"/>
      <c r="B43" s="66" t="s">
        <v>1035</v>
      </c>
      <c r="C43" s="66" t="s">
        <v>1202</v>
      </c>
      <c r="D43" s="62" t="s">
        <v>1225</v>
      </c>
    </row>
    <row r="44" spans="1:4" ht="63">
      <c r="A44" s="112"/>
      <c r="B44" s="66" t="s">
        <v>1210</v>
      </c>
      <c r="C44" s="66" t="s">
        <v>1203</v>
      </c>
      <c r="D44" s="62" t="s">
        <v>1212</v>
      </c>
    </row>
    <row r="45" spans="1:4" ht="141.75">
      <c r="A45" s="111" t="s">
        <v>1066</v>
      </c>
      <c r="B45" s="66" t="s">
        <v>1035</v>
      </c>
      <c r="C45" s="66" t="s">
        <v>1036</v>
      </c>
      <c r="D45" s="62" t="s">
        <v>1234</v>
      </c>
    </row>
    <row r="46" spans="1:4" ht="47.25">
      <c r="A46" s="113"/>
      <c r="B46" s="66" t="s">
        <v>1035</v>
      </c>
      <c r="C46" s="66" t="s">
        <v>1202</v>
      </c>
      <c r="D46" s="62" t="s">
        <v>1225</v>
      </c>
    </row>
    <row r="47" spans="1:4" ht="63">
      <c r="A47" s="112"/>
      <c r="B47" s="66" t="s">
        <v>1210</v>
      </c>
      <c r="C47" s="66" t="s">
        <v>1203</v>
      </c>
      <c r="D47" s="62" t="s">
        <v>1212</v>
      </c>
    </row>
    <row r="48" spans="1:4" ht="31.5">
      <c r="A48" s="66" t="s">
        <v>1067</v>
      </c>
      <c r="B48" s="66" t="s">
        <v>41</v>
      </c>
      <c r="C48" s="66" t="s">
        <v>41</v>
      </c>
      <c r="D48" s="62" t="s">
        <v>1123</v>
      </c>
    </row>
    <row r="49" spans="1:4" ht="31.5">
      <c r="A49" s="66" t="s">
        <v>1068</v>
      </c>
      <c r="B49" s="66" t="s">
        <v>41</v>
      </c>
      <c r="C49" s="66" t="s">
        <v>41</v>
      </c>
      <c r="D49" s="62" t="s">
        <v>1123</v>
      </c>
    </row>
    <row r="50" spans="1:4" ht="31.5">
      <c r="A50" s="66" t="s">
        <v>1069</v>
      </c>
      <c r="B50" s="66" t="s">
        <v>41</v>
      </c>
      <c r="C50" s="66" t="s">
        <v>41</v>
      </c>
      <c r="D50" s="62" t="s">
        <v>1123</v>
      </c>
    </row>
    <row r="51" spans="1:4" ht="31.5">
      <c r="A51" s="66" t="s">
        <v>1070</v>
      </c>
      <c r="B51" s="66" t="s">
        <v>41</v>
      </c>
      <c r="C51" s="66" t="s">
        <v>41</v>
      </c>
      <c r="D51" s="62" t="s">
        <v>1123</v>
      </c>
    </row>
    <row r="52" spans="1:4" ht="31.5">
      <c r="A52" s="66" t="s">
        <v>1071</v>
      </c>
      <c r="B52" s="66" t="s">
        <v>41</v>
      </c>
      <c r="C52" s="66" t="s">
        <v>41</v>
      </c>
      <c r="D52" s="62" t="s">
        <v>1123</v>
      </c>
    </row>
    <row r="53" spans="1:4" ht="31.5">
      <c r="A53" s="66" t="s">
        <v>1072</v>
      </c>
      <c r="B53" s="66" t="s">
        <v>41</v>
      </c>
      <c r="C53" s="66" t="s">
        <v>41</v>
      </c>
      <c r="D53" s="62" t="s">
        <v>1123</v>
      </c>
    </row>
    <row r="54" spans="1:4" ht="31.5">
      <c r="A54" s="66" t="s">
        <v>1073</v>
      </c>
      <c r="B54" s="66" t="s">
        <v>41</v>
      </c>
      <c r="C54" s="66" t="s">
        <v>41</v>
      </c>
      <c r="D54" s="62" t="s">
        <v>1123</v>
      </c>
    </row>
    <row r="55" spans="1:4" ht="31.5">
      <c r="A55" s="66" t="s">
        <v>1074</v>
      </c>
      <c r="B55" s="66" t="s">
        <v>41</v>
      </c>
      <c r="C55" s="66" t="s">
        <v>41</v>
      </c>
      <c r="D55" s="62" t="s">
        <v>1123</v>
      </c>
    </row>
    <row r="56" spans="1:4" ht="31.5">
      <c r="A56" s="66" t="s">
        <v>1075</v>
      </c>
      <c r="B56" s="66" t="s">
        <v>41</v>
      </c>
      <c r="C56" s="66" t="s">
        <v>41</v>
      </c>
      <c r="D56" s="62" t="s">
        <v>1123</v>
      </c>
    </row>
    <row r="57" spans="1:4" ht="31.5">
      <c r="A57" s="66" t="s">
        <v>1076</v>
      </c>
      <c r="B57" s="66" t="s">
        <v>41</v>
      </c>
      <c r="C57" s="66" t="s">
        <v>41</v>
      </c>
      <c r="D57" s="62" t="s">
        <v>1123</v>
      </c>
    </row>
    <row r="58" spans="1:4" ht="31.5">
      <c r="A58" s="66" t="s">
        <v>1077</v>
      </c>
      <c r="B58" s="66" t="s">
        <v>41</v>
      </c>
      <c r="C58" s="66" t="s">
        <v>41</v>
      </c>
      <c r="D58" s="62" t="s">
        <v>1123</v>
      </c>
    </row>
    <row r="59" spans="1:4" ht="31.5">
      <c r="A59" s="66" t="s">
        <v>1078</v>
      </c>
      <c r="B59" s="66" t="s">
        <v>41</v>
      </c>
      <c r="C59" s="66" t="s">
        <v>41</v>
      </c>
      <c r="D59" s="62" t="s">
        <v>1123</v>
      </c>
    </row>
    <row r="60" spans="1:4" ht="31.5">
      <c r="A60" s="66" t="s">
        <v>1079</v>
      </c>
      <c r="B60" s="66" t="s">
        <v>41</v>
      </c>
      <c r="C60" s="66" t="s">
        <v>41</v>
      </c>
      <c r="D60" s="62" t="s">
        <v>1123</v>
      </c>
    </row>
    <row r="61" spans="1:4" ht="31.5">
      <c r="A61" s="66" t="s">
        <v>1080</v>
      </c>
      <c r="B61" s="66" t="s">
        <v>41</v>
      </c>
      <c r="C61" s="66" t="s">
        <v>41</v>
      </c>
      <c r="D61" s="62" t="s">
        <v>1123</v>
      </c>
    </row>
    <row r="62" spans="1:4" ht="31.5">
      <c r="A62" s="66" t="s">
        <v>1081</v>
      </c>
      <c r="B62" s="66" t="s">
        <v>41</v>
      </c>
      <c r="C62" s="66" t="s">
        <v>41</v>
      </c>
      <c r="D62" s="62" t="s">
        <v>1123</v>
      </c>
    </row>
    <row r="63" spans="1:4" ht="31.5">
      <c r="A63" s="66" t="s">
        <v>1082</v>
      </c>
      <c r="B63" s="66" t="s">
        <v>41</v>
      </c>
      <c r="C63" s="66" t="s">
        <v>41</v>
      </c>
      <c r="D63" s="62" t="s">
        <v>1123</v>
      </c>
    </row>
    <row r="64" spans="1:4" ht="31.5">
      <c r="A64" s="66" t="s">
        <v>1083</v>
      </c>
      <c r="B64" s="66" t="s">
        <v>41</v>
      </c>
      <c r="C64" s="66" t="s">
        <v>41</v>
      </c>
      <c r="D64" s="62" t="s">
        <v>1123</v>
      </c>
    </row>
    <row r="65" spans="1:4" ht="110.25">
      <c r="A65" s="111" t="s">
        <v>1084</v>
      </c>
      <c r="B65" s="66" t="s">
        <v>1035</v>
      </c>
      <c r="C65" s="66" t="s">
        <v>1036</v>
      </c>
      <c r="D65" s="62" t="s">
        <v>1235</v>
      </c>
    </row>
    <row r="66" spans="1:4" ht="47.25">
      <c r="A66" s="113"/>
      <c r="B66" s="66" t="s">
        <v>1035</v>
      </c>
      <c r="C66" s="66" t="s">
        <v>1202</v>
      </c>
      <c r="D66" s="62" t="s">
        <v>1225</v>
      </c>
    </row>
    <row r="67" spans="1:4" ht="63">
      <c r="A67" s="112"/>
      <c r="B67" s="66" t="s">
        <v>1210</v>
      </c>
      <c r="C67" s="66" t="s">
        <v>1203</v>
      </c>
      <c r="D67" s="62" t="s">
        <v>1212</v>
      </c>
    </row>
    <row r="68" spans="1:4" ht="110.25">
      <c r="A68" s="111" t="s">
        <v>1085</v>
      </c>
      <c r="B68" s="66" t="s">
        <v>1035</v>
      </c>
      <c r="C68" s="66" t="s">
        <v>1036</v>
      </c>
      <c r="D68" s="62" t="s">
        <v>1235</v>
      </c>
    </row>
    <row r="69" spans="1:4" ht="47.25">
      <c r="A69" s="113"/>
      <c r="B69" s="66" t="s">
        <v>1035</v>
      </c>
      <c r="C69" s="66" t="s">
        <v>1202</v>
      </c>
      <c r="D69" s="62" t="s">
        <v>1225</v>
      </c>
    </row>
    <row r="70" spans="1:4" ht="63">
      <c r="A70" s="112"/>
      <c r="B70" s="66" t="s">
        <v>1210</v>
      </c>
      <c r="C70" s="66" t="s">
        <v>1203</v>
      </c>
      <c r="D70" s="62" t="s">
        <v>1212</v>
      </c>
    </row>
    <row r="71" spans="1:4" ht="126">
      <c r="A71" s="111" t="s">
        <v>1086</v>
      </c>
      <c r="B71" s="66" t="s">
        <v>1035</v>
      </c>
      <c r="C71" s="66" t="s">
        <v>1036</v>
      </c>
      <c r="D71" s="62" t="s">
        <v>1223</v>
      </c>
    </row>
    <row r="72" spans="1:4" ht="47.25">
      <c r="A72" s="112"/>
      <c r="B72" s="66" t="s">
        <v>1035</v>
      </c>
      <c r="C72" s="66" t="s">
        <v>1202</v>
      </c>
      <c r="D72" s="62" t="s">
        <v>1225</v>
      </c>
    </row>
    <row r="73" spans="1:4" ht="126">
      <c r="A73" s="111" t="s">
        <v>1087</v>
      </c>
      <c r="B73" s="66" t="s">
        <v>1035</v>
      </c>
      <c r="C73" s="66" t="s">
        <v>1124</v>
      </c>
      <c r="D73" s="62" t="s">
        <v>1236</v>
      </c>
    </row>
    <row r="74" spans="1:4" ht="47.25">
      <c r="A74" s="112"/>
      <c r="B74" s="66" t="s">
        <v>1035</v>
      </c>
      <c r="C74" s="66" t="s">
        <v>1202</v>
      </c>
      <c r="D74" s="62" t="s">
        <v>1225</v>
      </c>
    </row>
    <row r="75" spans="1:4" ht="31.5">
      <c r="A75" s="66" t="s">
        <v>1088</v>
      </c>
      <c r="B75" s="66" t="s">
        <v>41</v>
      </c>
      <c r="C75" s="66" t="s">
        <v>41</v>
      </c>
      <c r="D75" s="62" t="s">
        <v>1154</v>
      </c>
    </row>
    <row r="76" spans="1:4" ht="141.75">
      <c r="A76" s="68" t="s">
        <v>1089</v>
      </c>
      <c r="B76" s="66" t="s">
        <v>1035</v>
      </c>
      <c r="C76" s="66" t="s">
        <v>1202</v>
      </c>
      <c r="D76" s="62" t="s">
        <v>1218</v>
      </c>
    </row>
    <row r="77" spans="1:4" ht="157.5">
      <c r="A77" s="66" t="s">
        <v>1090</v>
      </c>
      <c r="B77" s="66" t="s">
        <v>1035</v>
      </c>
      <c r="C77" s="66" t="s">
        <v>1202</v>
      </c>
      <c r="D77" s="62" t="s">
        <v>1237</v>
      </c>
    </row>
    <row r="78" spans="1:4" ht="236.25">
      <c r="A78" s="66" t="s">
        <v>1091</v>
      </c>
      <c r="B78" s="66" t="s">
        <v>1035</v>
      </c>
      <c r="C78" s="66" t="s">
        <v>1202</v>
      </c>
      <c r="D78" s="62" t="s">
        <v>1238</v>
      </c>
    </row>
    <row r="79" spans="1:4" ht="31.5">
      <c r="A79" s="66" t="s">
        <v>1092</v>
      </c>
      <c r="B79" s="66" t="s">
        <v>41</v>
      </c>
      <c r="C79" s="66" t="s">
        <v>41</v>
      </c>
      <c r="D79" s="62" t="s">
        <v>1123</v>
      </c>
    </row>
    <row r="80" spans="1:4" ht="31.5">
      <c r="A80" s="66" t="s">
        <v>1093</v>
      </c>
      <c r="B80" s="66" t="s">
        <v>41</v>
      </c>
      <c r="C80" s="66" t="s">
        <v>41</v>
      </c>
      <c r="D80" s="62" t="s">
        <v>1123</v>
      </c>
    </row>
    <row r="81" spans="1:4" ht="31.5">
      <c r="A81" s="66" t="s">
        <v>1094</v>
      </c>
      <c r="B81" s="66" t="s">
        <v>41</v>
      </c>
      <c r="C81" s="66" t="s">
        <v>41</v>
      </c>
      <c r="D81" s="62" t="s">
        <v>1123</v>
      </c>
    </row>
    <row r="82" spans="1:4" ht="31.5">
      <c r="A82" s="66" t="s">
        <v>1095</v>
      </c>
      <c r="B82" s="66" t="s">
        <v>41</v>
      </c>
      <c r="C82" s="66" t="s">
        <v>41</v>
      </c>
      <c r="D82" s="62" t="s">
        <v>1123</v>
      </c>
    </row>
    <row r="83" spans="1:4" ht="31.5">
      <c r="A83" s="66" t="s">
        <v>1096</v>
      </c>
      <c r="B83" s="66" t="s">
        <v>41</v>
      </c>
      <c r="C83" s="66" t="s">
        <v>41</v>
      </c>
      <c r="D83" s="62" t="s">
        <v>1123</v>
      </c>
    </row>
    <row r="84" spans="1:4" ht="94.5">
      <c r="A84" s="122" t="s">
        <v>1097</v>
      </c>
      <c r="B84" s="69" t="s">
        <v>1035</v>
      </c>
      <c r="C84" s="69" t="s">
        <v>1036</v>
      </c>
      <c r="D84" s="70" t="s">
        <v>1239</v>
      </c>
    </row>
    <row r="85" spans="1:4" ht="47.25">
      <c r="A85" s="123"/>
      <c r="B85" s="69" t="s">
        <v>1035</v>
      </c>
      <c r="C85" s="69" t="s">
        <v>1202</v>
      </c>
      <c r="D85" s="70" t="s">
        <v>1225</v>
      </c>
    </row>
    <row r="86" spans="1:4" ht="63">
      <c r="A86" s="124"/>
      <c r="B86" s="69" t="s">
        <v>1210</v>
      </c>
      <c r="C86" s="69" t="s">
        <v>1203</v>
      </c>
      <c r="D86" s="70" t="s">
        <v>1212</v>
      </c>
    </row>
    <row r="87" spans="1:4" ht="63">
      <c r="A87" s="68" t="s">
        <v>1098</v>
      </c>
      <c r="B87" s="66" t="s">
        <v>1035</v>
      </c>
      <c r="C87" s="69" t="s">
        <v>1241</v>
      </c>
      <c r="D87" s="70" t="s">
        <v>1240</v>
      </c>
    </row>
    <row r="88" spans="1:4" ht="393.75">
      <c r="A88" s="111" t="s">
        <v>1099</v>
      </c>
      <c r="B88" s="66" t="s">
        <v>1035</v>
      </c>
      <c r="C88" s="66" t="s">
        <v>1221</v>
      </c>
      <c r="D88" s="70" t="s">
        <v>1242</v>
      </c>
    </row>
    <row r="89" spans="1:4" ht="63">
      <c r="A89" s="112"/>
      <c r="B89" s="69" t="s">
        <v>1210</v>
      </c>
      <c r="C89" s="69" t="s">
        <v>1203</v>
      </c>
      <c r="D89" s="70" t="s">
        <v>1212</v>
      </c>
    </row>
    <row r="90" spans="1:4" ht="393.75">
      <c r="A90" s="111" t="s">
        <v>1100</v>
      </c>
      <c r="B90" s="66" t="s">
        <v>1035</v>
      </c>
      <c r="C90" s="66" t="s">
        <v>1221</v>
      </c>
      <c r="D90" s="70" t="s">
        <v>1242</v>
      </c>
    </row>
    <row r="91" spans="1:4" ht="63">
      <c r="A91" s="112"/>
      <c r="B91" s="69" t="s">
        <v>1210</v>
      </c>
      <c r="C91" s="69" t="s">
        <v>1203</v>
      </c>
      <c r="D91" s="70" t="s">
        <v>1212</v>
      </c>
    </row>
    <row r="92" spans="1:4" ht="393.75">
      <c r="A92" s="111" t="s">
        <v>1101</v>
      </c>
      <c r="B92" s="66" t="s">
        <v>1035</v>
      </c>
      <c r="C92" s="66" t="s">
        <v>1221</v>
      </c>
      <c r="D92" s="70" t="s">
        <v>1242</v>
      </c>
    </row>
    <row r="93" spans="1:4" ht="63">
      <c r="A93" s="112"/>
      <c r="B93" s="69" t="s">
        <v>1210</v>
      </c>
      <c r="C93" s="69" t="s">
        <v>1203</v>
      </c>
      <c r="D93" s="70" t="s">
        <v>1212</v>
      </c>
    </row>
    <row r="94" spans="1:4" ht="393.75">
      <c r="A94" s="111" t="s">
        <v>1102</v>
      </c>
      <c r="B94" s="66" t="s">
        <v>1035</v>
      </c>
      <c r="C94" s="66" t="s">
        <v>1221</v>
      </c>
      <c r="D94" s="70" t="s">
        <v>1242</v>
      </c>
    </row>
    <row r="95" spans="1:4" ht="63">
      <c r="A95" s="112"/>
      <c r="B95" s="69" t="s">
        <v>1210</v>
      </c>
      <c r="C95" s="69" t="s">
        <v>1203</v>
      </c>
      <c r="D95" s="70" t="s">
        <v>1212</v>
      </c>
    </row>
    <row r="96" spans="1:4" ht="393.75">
      <c r="A96" s="111" t="s">
        <v>1103</v>
      </c>
      <c r="B96" s="66" t="s">
        <v>1035</v>
      </c>
      <c r="C96" s="66" t="s">
        <v>1221</v>
      </c>
      <c r="D96" s="70" t="s">
        <v>1242</v>
      </c>
    </row>
    <row r="97" spans="1:4" ht="63">
      <c r="A97" s="112"/>
      <c r="B97" s="69" t="s">
        <v>1210</v>
      </c>
      <c r="C97" s="69" t="s">
        <v>1203</v>
      </c>
      <c r="D97" s="70" t="s">
        <v>1212</v>
      </c>
    </row>
    <row r="98" spans="1:4" ht="15.75">
      <c r="A98" s="66" t="s">
        <v>1104</v>
      </c>
      <c r="B98" s="66" t="s">
        <v>1035</v>
      </c>
      <c r="C98" s="66" t="s">
        <v>41</v>
      </c>
      <c r="D98" s="62" t="s">
        <v>1122</v>
      </c>
    </row>
  </sheetData>
  <autoFilter ref="A3:D98"/>
  <mergeCells count="26">
    <mergeCell ref="A1:A3"/>
    <mergeCell ref="B1:D1"/>
    <mergeCell ref="B2:B3"/>
    <mergeCell ref="C2:D2"/>
    <mergeCell ref="A13:A14"/>
    <mergeCell ref="A6:A9"/>
    <mergeCell ref="A10:A11"/>
    <mergeCell ref="A65:A67"/>
    <mergeCell ref="A23:A25"/>
    <mergeCell ref="A26:A27"/>
    <mergeCell ref="A28:A29"/>
    <mergeCell ref="A30:A32"/>
    <mergeCell ref="A33:A34"/>
    <mergeCell ref="A36:A38"/>
    <mergeCell ref="A39:A41"/>
    <mergeCell ref="A42:A44"/>
    <mergeCell ref="A45:A47"/>
    <mergeCell ref="A90:A91"/>
    <mergeCell ref="A92:A93"/>
    <mergeCell ref="A94:A95"/>
    <mergeCell ref="A96:A97"/>
    <mergeCell ref="A68:A70"/>
    <mergeCell ref="A71:A72"/>
    <mergeCell ref="A73:A74"/>
    <mergeCell ref="A84:A86"/>
    <mergeCell ref="A88:A89"/>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workbookViewId="0">
      <selection activeCell="B2" sqref="B2"/>
    </sheetView>
  </sheetViews>
  <sheetFormatPr defaultRowHeight="15"/>
  <cols>
    <col min="1" max="1" width="29.42578125" bestFit="1" customWidth="1"/>
    <col min="2" max="2" width="37.140625" bestFit="1" customWidth="1"/>
    <col min="3" max="3" width="104.140625" customWidth="1"/>
    <col min="4" max="4" width="34.42578125" customWidth="1"/>
    <col min="5" max="5" width="72.42578125" customWidth="1"/>
  </cols>
  <sheetData>
    <row r="1" spans="1:3">
      <c r="A1" s="1" t="s">
        <v>9</v>
      </c>
      <c r="B1" s="1" t="s">
        <v>0</v>
      </c>
      <c r="C1" s="3" t="s">
        <v>7</v>
      </c>
    </row>
    <row r="2" spans="1:3">
      <c r="A2" s="1" t="s">
        <v>8</v>
      </c>
      <c r="B2" s="1" t="s">
        <v>1269</v>
      </c>
      <c r="C2" s="125" t="s">
        <v>1250</v>
      </c>
    </row>
    <row r="3" spans="1:3">
      <c r="A3" s="1" t="s">
        <v>2</v>
      </c>
      <c r="B3" s="1">
        <v>2023</v>
      </c>
      <c r="C3" s="125"/>
    </row>
    <row r="4" spans="1:3">
      <c r="A4" s="1" t="s">
        <v>3</v>
      </c>
      <c r="B4" s="1">
        <v>0.47299999999999998</v>
      </c>
      <c r="C4" s="3" t="s">
        <v>10</v>
      </c>
    </row>
    <row r="5" spans="1:3">
      <c r="A5" s="1" t="s">
        <v>1</v>
      </c>
      <c r="B5" s="1">
        <f>EXP(-B4*(B3-1993))</f>
        <v>6.8764026939892028E-7</v>
      </c>
      <c r="C5" s="3" t="s">
        <v>11</v>
      </c>
    </row>
    <row r="6" spans="1:3">
      <c r="A6" s="1" t="s">
        <v>4</v>
      </c>
      <c r="B6" s="1">
        <v>6.9999999999999999E-6</v>
      </c>
      <c r="C6" s="3" t="s">
        <v>10</v>
      </c>
    </row>
    <row r="7" spans="1:3">
      <c r="A7" s="1" t="s">
        <v>6</v>
      </c>
      <c r="B7" s="1">
        <f>20/24</f>
        <v>0.83333333333333337</v>
      </c>
      <c r="C7" s="3" t="s">
        <v>1254</v>
      </c>
    </row>
    <row r="8" spans="1:3">
      <c r="A8" s="1" t="s">
        <v>13</v>
      </c>
      <c r="B8" s="1">
        <v>0.28000000000000003</v>
      </c>
      <c r="C8" s="3" t="s">
        <v>10</v>
      </c>
    </row>
    <row r="9" spans="1:3">
      <c r="A9" s="1" t="s">
        <v>5</v>
      </c>
      <c r="B9" s="1">
        <f>B7/B8</f>
        <v>2.9761904761904758</v>
      </c>
      <c r="C9" s="3" t="s">
        <v>11</v>
      </c>
    </row>
    <row r="10" spans="1:3">
      <c r="A10" s="1" t="s">
        <v>12</v>
      </c>
      <c r="B10" s="1">
        <v>0.8</v>
      </c>
      <c r="C10" s="3" t="s">
        <v>10</v>
      </c>
    </row>
    <row r="11" spans="1:3">
      <c r="A11" s="1" t="s">
        <v>14</v>
      </c>
      <c r="B11" s="1">
        <v>71</v>
      </c>
      <c r="C11" s="3" t="s">
        <v>1252</v>
      </c>
    </row>
    <row r="12" spans="1:3">
      <c r="A12" s="1" t="s">
        <v>15</v>
      </c>
      <c r="B12" s="1">
        <v>13</v>
      </c>
      <c r="C12" s="3" t="s">
        <v>16</v>
      </c>
    </row>
    <row r="13" spans="1:3">
      <c r="A13" s="1" t="s">
        <v>17</v>
      </c>
      <c r="B13" s="1">
        <f>EXP((-B10/0.00008617)*((1/(B11+B12+273))-(1/298)))</f>
        <v>172.21531086083422</v>
      </c>
      <c r="C13" s="3" t="s">
        <v>11</v>
      </c>
    </row>
    <row r="14" spans="1:3">
      <c r="A14" s="1" t="s">
        <v>18</v>
      </c>
      <c r="B14" s="1">
        <v>3.8499999999999998E-4</v>
      </c>
      <c r="C14" s="3" t="s">
        <v>10</v>
      </c>
    </row>
    <row r="15" spans="1:3">
      <c r="A15" s="1" t="s">
        <v>19</v>
      </c>
      <c r="B15" s="1">
        <v>0.72</v>
      </c>
      <c r="C15" s="3" t="s">
        <v>10</v>
      </c>
    </row>
    <row r="16" spans="1:3">
      <c r="A16" s="1" t="s">
        <v>20</v>
      </c>
      <c r="B16" s="1">
        <f>(1-B7)/B15</f>
        <v>0.23148148148148143</v>
      </c>
      <c r="C16" s="3" t="s">
        <v>11</v>
      </c>
    </row>
    <row r="17" spans="1:3">
      <c r="A17" s="1" t="s">
        <v>21</v>
      </c>
      <c r="B17" s="1">
        <v>1</v>
      </c>
      <c r="C17" s="3" t="s">
        <v>1259</v>
      </c>
    </row>
    <row r="18" spans="1:3">
      <c r="A18" s="1" t="s">
        <v>23</v>
      </c>
      <c r="B18" s="1">
        <v>0.3</v>
      </c>
      <c r="C18" s="3" t="s">
        <v>10</v>
      </c>
    </row>
    <row r="19" spans="1:3">
      <c r="A19" s="1" t="s">
        <v>24</v>
      </c>
      <c r="B19" s="1">
        <v>5</v>
      </c>
      <c r="C19" s="3" t="s">
        <v>1251</v>
      </c>
    </row>
    <row r="20" spans="1:3">
      <c r="A20" s="1" t="s">
        <v>22</v>
      </c>
      <c r="B20" s="2">
        <f>EXP((-B18/0.00008617)*((1/(B19+273))-(1/298)))*POWER((B17/0.5), 3)</f>
        <v>3.4519819631397417</v>
      </c>
      <c r="C20" s="3" t="s">
        <v>11</v>
      </c>
    </row>
    <row r="21" spans="1:3">
      <c r="A21" s="1" t="s">
        <v>25</v>
      </c>
      <c r="B21" s="1">
        <v>2.4899999999999998E-4</v>
      </c>
      <c r="C21" s="3" t="s">
        <v>10</v>
      </c>
    </row>
    <row r="22" spans="1:3">
      <c r="A22" s="1" t="s">
        <v>26</v>
      </c>
      <c r="B22" s="1">
        <v>365</v>
      </c>
      <c r="C22" s="3" t="s">
        <v>1253</v>
      </c>
    </row>
    <row r="23" spans="1:3">
      <c r="A23" s="1" t="s">
        <v>28</v>
      </c>
      <c r="B23" s="2">
        <v>482.46</v>
      </c>
      <c r="C23" s="3" t="s">
        <v>10</v>
      </c>
    </row>
    <row r="24" spans="1:3">
      <c r="A24" s="1" t="s">
        <v>27</v>
      </c>
      <c r="B24" s="2">
        <f>B22/B23</f>
        <v>0.75653940223023675</v>
      </c>
      <c r="C24" s="3" t="s">
        <v>11</v>
      </c>
    </row>
    <row r="25" spans="1:3">
      <c r="A25" s="1" t="s">
        <v>30</v>
      </c>
      <c r="B25" s="2">
        <v>26.5</v>
      </c>
      <c r="C25" s="3" t="s">
        <v>10</v>
      </c>
    </row>
    <row r="26" spans="1:3">
      <c r="A26" s="1" t="s">
        <v>29</v>
      </c>
      <c r="B26" s="2">
        <f>POWER((B11+B12-B19)/B25,4)</f>
        <v>78.981407597331483</v>
      </c>
      <c r="C26" s="3" t="s">
        <v>11</v>
      </c>
    </row>
    <row r="27" spans="1:3">
      <c r="A27" s="1" t="s">
        <v>31</v>
      </c>
      <c r="B27" s="2">
        <v>4.8500000000000001E-3</v>
      </c>
      <c r="C27" s="3" t="s">
        <v>10</v>
      </c>
    </row>
    <row r="28" spans="1:3">
      <c r="A28" s="1" t="s">
        <v>32</v>
      </c>
      <c r="B28" s="2">
        <f>POWER((B11+B12-B19)/44,2.26)</f>
        <v>3.7534806165604544</v>
      </c>
      <c r="C28" s="3" t="s">
        <v>11</v>
      </c>
    </row>
    <row r="29" spans="1:3">
      <c r="A29" s="1" t="s">
        <v>33</v>
      </c>
      <c r="B29" s="2">
        <v>2.63E-4</v>
      </c>
      <c r="C29" s="3" t="s">
        <v>10</v>
      </c>
    </row>
    <row r="30" spans="1:3">
      <c r="A30" s="1" t="s">
        <v>34</v>
      </c>
      <c r="B30" s="2">
        <f>(B5*((B6*B9*B13)+(B14*B16*B20)+(B21*B24*B26)))+B27*B28+B29</f>
        <v>1.846739389997008E-2</v>
      </c>
      <c r="C30" s="3" t="s">
        <v>11</v>
      </c>
    </row>
    <row r="31" spans="1:3">
      <c r="A31" s="1" t="s">
        <v>35</v>
      </c>
      <c r="B31" s="2">
        <f>B30/1000000</f>
        <v>1.846739389997008E-8</v>
      </c>
      <c r="C31" s="3" t="s">
        <v>36</v>
      </c>
    </row>
    <row r="33" spans="1:5" s="5" customFormat="1">
      <c r="A33" s="1" t="s">
        <v>44</v>
      </c>
      <c r="B33" s="1" t="s">
        <v>42</v>
      </c>
      <c r="C33" s="1" t="s">
        <v>37</v>
      </c>
      <c r="D33" s="4" t="s">
        <v>43</v>
      </c>
      <c r="E33" s="4" t="s">
        <v>45</v>
      </c>
    </row>
    <row r="34" spans="1:5" s="5" customFormat="1" ht="30">
      <c r="A34" s="4" t="s">
        <v>1283</v>
      </c>
      <c r="B34" s="4" t="s">
        <v>1282</v>
      </c>
      <c r="C34" s="6">
        <f>0.12*53/(53+43)</f>
        <v>6.6249999999999989E-2</v>
      </c>
      <c r="D34" s="4">
        <f t="shared" ref="D34:D42" si="0">C34*$B$31</f>
        <v>1.2234648458730176E-9</v>
      </c>
      <c r="E34" s="3" t="s">
        <v>46</v>
      </c>
    </row>
    <row r="35" spans="1:5" s="5" customFormat="1" ht="30">
      <c r="A35" s="4" t="s">
        <v>1284</v>
      </c>
      <c r="B35" s="4" t="s">
        <v>1285</v>
      </c>
      <c r="C35" s="6">
        <f>0.12*43/(53+43)</f>
        <v>5.3749999999999999E-2</v>
      </c>
      <c r="D35" s="4">
        <f t="shared" ref="D35" si="1">C35*$B$31</f>
        <v>9.9262242212339172E-10</v>
      </c>
      <c r="E35" s="3" t="s">
        <v>46</v>
      </c>
    </row>
    <row r="36" spans="1:5" s="5" customFormat="1" ht="30">
      <c r="A36" s="73" t="s">
        <v>1290</v>
      </c>
      <c r="B36" s="4" t="s">
        <v>1286</v>
      </c>
      <c r="C36" s="6">
        <f>0.36*24/(24+1)</f>
        <v>0.34560000000000002</v>
      </c>
      <c r="D36" s="4">
        <f t="shared" si="0"/>
        <v>6.3823313318296596E-9</v>
      </c>
      <c r="E36" s="3" t="s">
        <v>47</v>
      </c>
    </row>
    <row r="37" spans="1:5" s="5" customFormat="1" ht="30">
      <c r="A37" s="73" t="s">
        <v>1272</v>
      </c>
      <c r="B37" s="1" t="s">
        <v>1291</v>
      </c>
      <c r="C37" s="6">
        <f>0.36*1/(24+1)</f>
        <v>1.44E-2</v>
      </c>
      <c r="D37" s="4">
        <f t="shared" si="0"/>
        <v>2.6593047215956913E-10</v>
      </c>
      <c r="E37" s="3" t="s">
        <v>47</v>
      </c>
    </row>
    <row r="38" spans="1:5" s="5" customFormat="1" ht="30">
      <c r="A38" s="4" t="s">
        <v>1292</v>
      </c>
      <c r="B38" s="4" t="s">
        <v>1296</v>
      </c>
      <c r="C38" s="6">
        <f>0.09*24/(24+1)</f>
        <v>8.6400000000000005E-2</v>
      </c>
      <c r="D38" s="4">
        <f t="shared" si="0"/>
        <v>1.5955828329574149E-9</v>
      </c>
      <c r="E38" s="3" t="s">
        <v>48</v>
      </c>
    </row>
    <row r="39" spans="1:5" s="5" customFormat="1" ht="30">
      <c r="A39" s="73" t="s">
        <v>1293</v>
      </c>
      <c r="B39" s="4" t="s">
        <v>1302</v>
      </c>
      <c r="C39" s="6">
        <f>0.09*1/(24+1)</f>
        <v>3.5999999999999999E-3</v>
      </c>
      <c r="D39" s="4">
        <f t="shared" si="0"/>
        <v>6.6482618039892283E-11</v>
      </c>
      <c r="E39" s="3" t="s">
        <v>48</v>
      </c>
    </row>
    <row r="40" spans="1:5" s="5" customFormat="1" ht="30">
      <c r="A40" s="4" t="s">
        <v>1294</v>
      </c>
      <c r="B40" s="4" t="s">
        <v>1297</v>
      </c>
      <c r="C40" s="6">
        <f>0.08*24/(24+1)</f>
        <v>7.6799999999999993E-2</v>
      </c>
      <c r="D40" s="4">
        <f t="shared" si="0"/>
        <v>1.418295851517702E-9</v>
      </c>
      <c r="E40" s="3" t="s">
        <v>49</v>
      </c>
    </row>
    <row r="41" spans="1:5" ht="30">
      <c r="A41" s="73" t="s">
        <v>1295</v>
      </c>
      <c r="B41" s="4" t="s">
        <v>1303</v>
      </c>
      <c r="C41" s="6">
        <f>0.08*1/(24+1)</f>
        <v>3.2000000000000002E-3</v>
      </c>
      <c r="D41" s="4">
        <f t="shared" si="0"/>
        <v>5.9095660479904261E-11</v>
      </c>
      <c r="E41" s="3" t="s">
        <v>49</v>
      </c>
    </row>
    <row r="42" spans="1:5" ht="30">
      <c r="A42" s="4" t="s">
        <v>1274</v>
      </c>
      <c r="B42" s="4" t="s">
        <v>1288</v>
      </c>
      <c r="C42" s="6">
        <f>0.36*24/(24+24+24+1+1)</f>
        <v>0.11675675675675676</v>
      </c>
      <c r="D42" s="4">
        <f t="shared" si="0"/>
        <v>2.1561930175100201E-9</v>
      </c>
      <c r="E42" s="3" t="s">
        <v>50</v>
      </c>
    </row>
    <row r="43" spans="1:5" ht="30">
      <c r="A43" s="4" t="s">
        <v>1275</v>
      </c>
      <c r="B43" s="4" t="s">
        <v>1287</v>
      </c>
      <c r="C43" s="6">
        <f>0.36*24/(24+24+24+1+1)</f>
        <v>0.11675675675675676</v>
      </c>
      <c r="D43" s="4">
        <f t="shared" ref="D43:D46" si="2">C43*$B$31</f>
        <v>2.1561930175100201E-9</v>
      </c>
      <c r="E43" s="3" t="s">
        <v>50</v>
      </c>
    </row>
    <row r="44" spans="1:5" ht="30">
      <c r="A44" s="4" t="s">
        <v>1276</v>
      </c>
      <c r="B44" s="4" t="s">
        <v>1289</v>
      </c>
      <c r="C44" s="6">
        <f>0.36*24/(24+24+24+1+1)</f>
        <v>0.11675675675675676</v>
      </c>
      <c r="D44" s="4">
        <f t="shared" si="2"/>
        <v>2.1561930175100201E-9</v>
      </c>
      <c r="E44" s="3" t="s">
        <v>50</v>
      </c>
    </row>
    <row r="45" spans="1:5">
      <c r="A45" s="4" t="s">
        <v>1271</v>
      </c>
      <c r="B45" s="4" t="s">
        <v>1277</v>
      </c>
      <c r="C45" s="6">
        <f>0.36*1/(24+24+24+1+1)</f>
        <v>4.8648648648648646E-3</v>
      </c>
      <c r="D45" s="4">
        <f t="shared" si="2"/>
        <v>8.9841375729584166E-11</v>
      </c>
      <c r="E45" s="3" t="s">
        <v>50</v>
      </c>
    </row>
    <row r="46" spans="1:5">
      <c r="A46" s="4" t="s">
        <v>1273</v>
      </c>
      <c r="B46" s="4" t="s">
        <v>1278</v>
      </c>
      <c r="C46" s="6">
        <f>0.36*1/(24+24+24+1+1)</f>
        <v>4.8648648648648646E-3</v>
      </c>
      <c r="D46" s="4">
        <f t="shared" si="2"/>
        <v>8.9841375729584166E-11</v>
      </c>
      <c r="E46" s="3" t="s">
        <v>50</v>
      </c>
    </row>
    <row r="47" spans="1:5">
      <c r="A47" s="74"/>
    </row>
    <row r="48" spans="1:5" ht="30">
      <c r="A48" s="126" t="s">
        <v>1279</v>
      </c>
      <c r="B48" s="126"/>
      <c r="C48" s="75" t="s">
        <v>1507</v>
      </c>
    </row>
    <row r="49" spans="1:3" ht="30">
      <c r="A49" s="126"/>
      <c r="B49" s="126"/>
      <c r="C49" s="75" t="s">
        <v>1280</v>
      </c>
    </row>
    <row r="50" spans="1:3">
      <c r="A50" s="126"/>
      <c r="B50" s="126"/>
      <c r="C50" s="75" t="s">
        <v>1281</v>
      </c>
    </row>
    <row r="51" spans="1:3" ht="60">
      <c r="A51" s="126"/>
      <c r="B51" s="126"/>
      <c r="C51" s="75" t="s">
        <v>1510</v>
      </c>
    </row>
  </sheetData>
  <mergeCells count="2">
    <mergeCell ref="C2:C3"/>
    <mergeCell ref="A48:B51"/>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workbookViewId="0">
      <selection activeCell="B2" sqref="B2"/>
    </sheetView>
  </sheetViews>
  <sheetFormatPr defaultRowHeight="15"/>
  <cols>
    <col min="1" max="1" width="29.42578125" bestFit="1" customWidth="1"/>
    <col min="2" max="2" width="37.140625" bestFit="1" customWidth="1"/>
    <col min="3" max="3" width="104.140625" customWidth="1"/>
    <col min="4" max="4" width="34.42578125" customWidth="1"/>
    <col min="5" max="5" width="72.42578125" customWidth="1"/>
  </cols>
  <sheetData>
    <row r="1" spans="1:3">
      <c r="A1" s="15" t="s">
        <v>9</v>
      </c>
      <c r="B1" s="15" t="s">
        <v>0</v>
      </c>
      <c r="C1" s="3" t="s">
        <v>7</v>
      </c>
    </row>
    <row r="2" spans="1:3">
      <c r="A2" s="15" t="s">
        <v>8</v>
      </c>
      <c r="B2" s="15" t="s">
        <v>1270</v>
      </c>
      <c r="C2" s="125" t="s">
        <v>1249</v>
      </c>
    </row>
    <row r="3" spans="1:3">
      <c r="A3" s="15" t="s">
        <v>2</v>
      </c>
      <c r="B3" s="15">
        <v>2023</v>
      </c>
      <c r="C3" s="125"/>
    </row>
    <row r="4" spans="1:3">
      <c r="A4" s="15" t="s">
        <v>3</v>
      </c>
      <c r="B4" s="15">
        <v>0.47299999999999998</v>
      </c>
      <c r="C4" s="3" t="s">
        <v>10</v>
      </c>
    </row>
    <row r="5" spans="1:3">
      <c r="A5" s="15" t="s">
        <v>1</v>
      </c>
      <c r="B5" s="15">
        <f>EXP(-B4*(B3-1993))</f>
        <v>6.8764026939892028E-7</v>
      </c>
      <c r="C5" s="3" t="s">
        <v>11</v>
      </c>
    </row>
    <row r="6" spans="1:3">
      <c r="A6" s="15" t="s">
        <v>4</v>
      </c>
      <c r="B6" s="15">
        <v>6.9999999999999999E-6</v>
      </c>
      <c r="C6" s="3" t="s">
        <v>10</v>
      </c>
    </row>
    <row r="7" spans="1:3">
      <c r="A7" s="15" t="s">
        <v>6</v>
      </c>
      <c r="B7" s="15">
        <f>20/24</f>
        <v>0.83333333333333337</v>
      </c>
      <c r="C7" s="3" t="s">
        <v>1254</v>
      </c>
    </row>
    <row r="8" spans="1:3">
      <c r="A8" s="15" t="s">
        <v>13</v>
      </c>
      <c r="B8" s="15">
        <v>0.28000000000000003</v>
      </c>
      <c r="C8" s="3" t="s">
        <v>10</v>
      </c>
    </row>
    <row r="9" spans="1:3">
      <c r="A9" s="15" t="s">
        <v>5</v>
      </c>
      <c r="B9" s="15">
        <f>B7/B8</f>
        <v>2.9761904761904758</v>
      </c>
      <c r="C9" s="3" t="s">
        <v>11</v>
      </c>
    </row>
    <row r="10" spans="1:3">
      <c r="A10" s="15" t="s">
        <v>12</v>
      </c>
      <c r="B10" s="15">
        <v>0.8</v>
      </c>
      <c r="C10" s="3" t="s">
        <v>10</v>
      </c>
    </row>
    <row r="11" spans="1:3">
      <c r="A11" s="15" t="s">
        <v>14</v>
      </c>
      <c r="B11" s="15">
        <v>71</v>
      </c>
      <c r="C11" s="3" t="s">
        <v>1255</v>
      </c>
    </row>
    <row r="12" spans="1:3">
      <c r="A12" s="15" t="s">
        <v>15</v>
      </c>
      <c r="B12" s="15">
        <v>13</v>
      </c>
      <c r="C12" s="3" t="s">
        <v>16</v>
      </c>
    </row>
    <row r="13" spans="1:3">
      <c r="A13" s="15" t="s">
        <v>17</v>
      </c>
      <c r="B13" s="15">
        <f>EXP((-B10/0.00008617)*((1/(B11+B12+273))-(1/298)))</f>
        <v>172.21531086083422</v>
      </c>
      <c r="C13" s="3" t="s">
        <v>11</v>
      </c>
    </row>
    <row r="14" spans="1:3">
      <c r="A14" s="15" t="s">
        <v>18</v>
      </c>
      <c r="B14" s="15">
        <v>3.8499999999999998E-4</v>
      </c>
      <c r="C14" s="3" t="s">
        <v>10</v>
      </c>
    </row>
    <row r="15" spans="1:3">
      <c r="A15" s="15" t="s">
        <v>19</v>
      </c>
      <c r="B15" s="15">
        <v>0.72</v>
      </c>
      <c r="C15" s="3" t="s">
        <v>10</v>
      </c>
    </row>
    <row r="16" spans="1:3">
      <c r="A16" s="15" t="s">
        <v>20</v>
      </c>
      <c r="B16" s="15">
        <f>(1-B7)/B15</f>
        <v>0.23148148148148143</v>
      </c>
      <c r="C16" s="3" t="s">
        <v>11</v>
      </c>
    </row>
    <row r="17" spans="1:3">
      <c r="A17" s="15" t="s">
        <v>21</v>
      </c>
      <c r="B17" s="15">
        <v>1</v>
      </c>
      <c r="C17" s="3" t="s">
        <v>1259</v>
      </c>
    </row>
    <row r="18" spans="1:3">
      <c r="A18" s="15" t="s">
        <v>23</v>
      </c>
      <c r="B18" s="15">
        <v>0.3</v>
      </c>
      <c r="C18" s="3" t="s">
        <v>10</v>
      </c>
    </row>
    <row r="19" spans="1:3">
      <c r="A19" s="15" t="s">
        <v>24</v>
      </c>
      <c r="B19" s="15">
        <v>5</v>
      </c>
      <c r="C19" s="3" t="s">
        <v>1256</v>
      </c>
    </row>
    <row r="20" spans="1:3">
      <c r="A20" s="15" t="s">
        <v>22</v>
      </c>
      <c r="B20" s="2">
        <f>EXP((-B18/0.00008617)*((1/(B19+273))-(1/298)))*POWER((B17/0.5), 3)</f>
        <v>3.4519819631397417</v>
      </c>
      <c r="C20" s="3" t="s">
        <v>11</v>
      </c>
    </row>
    <row r="21" spans="1:3">
      <c r="A21" s="15" t="s">
        <v>25</v>
      </c>
      <c r="B21" s="15">
        <v>2.4899999999999998E-4</v>
      </c>
      <c r="C21" s="3" t="s">
        <v>10</v>
      </c>
    </row>
    <row r="22" spans="1:3">
      <c r="A22" s="15" t="s">
        <v>26</v>
      </c>
      <c r="B22" s="15">
        <v>365</v>
      </c>
      <c r="C22" s="3" t="s">
        <v>1257</v>
      </c>
    </row>
    <row r="23" spans="1:3">
      <c r="A23" s="15" t="s">
        <v>28</v>
      </c>
      <c r="B23" s="2">
        <v>482.46</v>
      </c>
      <c r="C23" s="3" t="s">
        <v>10</v>
      </c>
    </row>
    <row r="24" spans="1:3">
      <c r="A24" s="15" t="s">
        <v>27</v>
      </c>
      <c r="B24" s="2">
        <f>B22/B23</f>
        <v>0.75653940223023675</v>
      </c>
      <c r="C24" s="3" t="s">
        <v>11</v>
      </c>
    </row>
    <row r="25" spans="1:3">
      <c r="A25" s="15" t="s">
        <v>30</v>
      </c>
      <c r="B25" s="2">
        <v>26.5</v>
      </c>
      <c r="C25" s="3" t="s">
        <v>10</v>
      </c>
    </row>
    <row r="26" spans="1:3">
      <c r="A26" s="15" t="s">
        <v>29</v>
      </c>
      <c r="B26" s="2">
        <f>POWER((B11+B12-B19)/B25,4)</f>
        <v>78.981407597331483</v>
      </c>
      <c r="C26" s="3" t="s">
        <v>11</v>
      </c>
    </row>
    <row r="27" spans="1:3">
      <c r="A27" s="15" t="s">
        <v>31</v>
      </c>
      <c r="B27" s="2">
        <v>4.8500000000000001E-3</v>
      </c>
      <c r="C27" s="3" t="s">
        <v>10</v>
      </c>
    </row>
    <row r="28" spans="1:3">
      <c r="A28" s="15" t="s">
        <v>32</v>
      </c>
      <c r="B28" s="2">
        <f>POWER((B11+B12-B19)/44,2.26)</f>
        <v>3.7534806165604544</v>
      </c>
      <c r="C28" s="3" t="s">
        <v>11</v>
      </c>
    </row>
    <row r="29" spans="1:3">
      <c r="A29" s="15" t="s">
        <v>33</v>
      </c>
      <c r="B29" s="2">
        <v>2.63E-4</v>
      </c>
      <c r="C29" s="3" t="s">
        <v>10</v>
      </c>
    </row>
    <row r="30" spans="1:3">
      <c r="A30" s="15" t="s">
        <v>34</v>
      </c>
      <c r="B30" s="2">
        <f>(B5*((B6*B9*B13)+(B14*B16*B20)+(B21*B24*B26)))+B27*B28+B29</f>
        <v>1.846739389997008E-2</v>
      </c>
      <c r="C30" s="3" t="s">
        <v>11</v>
      </c>
    </row>
    <row r="31" spans="1:3">
      <c r="A31" s="15" t="s">
        <v>35</v>
      </c>
      <c r="B31" s="2">
        <f>B30/1000000</f>
        <v>1.846739389997008E-8</v>
      </c>
      <c r="C31" s="3" t="s">
        <v>36</v>
      </c>
    </row>
    <row r="33" spans="1:5" s="5" customFormat="1">
      <c r="A33" s="15" t="s">
        <v>44</v>
      </c>
      <c r="B33" s="15" t="s">
        <v>42</v>
      </c>
      <c r="C33" s="15" t="s">
        <v>37</v>
      </c>
      <c r="D33" s="4" t="s">
        <v>43</v>
      </c>
      <c r="E33" s="4" t="s">
        <v>45</v>
      </c>
    </row>
    <row r="34" spans="1:5" s="5" customFormat="1" ht="30">
      <c r="A34" s="4" t="s">
        <v>1298</v>
      </c>
      <c r="B34" s="4" t="s">
        <v>1299</v>
      </c>
      <c r="C34" s="6">
        <f>0.12*25/(25+50)</f>
        <v>0.04</v>
      </c>
      <c r="D34" s="4">
        <f t="shared" ref="D34:D46" si="0">C34*$B$31</f>
        <v>7.3869575599880317E-10</v>
      </c>
      <c r="E34" s="3" t="s">
        <v>46</v>
      </c>
    </row>
    <row r="35" spans="1:5" s="5" customFormat="1" ht="30">
      <c r="A35" s="4" t="s">
        <v>1300</v>
      </c>
      <c r="B35" s="4" t="s">
        <v>1301</v>
      </c>
      <c r="C35" s="6">
        <f>0.12*50/(25+50)</f>
        <v>0.08</v>
      </c>
      <c r="D35" s="4">
        <f t="shared" si="0"/>
        <v>1.4773915119976063E-9</v>
      </c>
      <c r="E35" s="3" t="s">
        <v>46</v>
      </c>
    </row>
    <row r="36" spans="1:5" s="5" customFormat="1" ht="30">
      <c r="A36" s="73" t="s">
        <v>1304</v>
      </c>
      <c r="B36" s="4" t="s">
        <v>1311</v>
      </c>
      <c r="C36" s="6">
        <f>0.36*24/(24+1)</f>
        <v>0.34560000000000002</v>
      </c>
      <c r="D36" s="4">
        <f t="shared" si="0"/>
        <v>6.3823313318296596E-9</v>
      </c>
      <c r="E36" s="3" t="s">
        <v>47</v>
      </c>
    </row>
    <row r="37" spans="1:5" s="5" customFormat="1" ht="30">
      <c r="A37" s="73" t="s">
        <v>1305</v>
      </c>
      <c r="B37" s="15" t="s">
        <v>1312</v>
      </c>
      <c r="C37" s="6">
        <f>0.36*1/(24+1)</f>
        <v>1.44E-2</v>
      </c>
      <c r="D37" s="4">
        <f t="shared" si="0"/>
        <v>2.6593047215956913E-10</v>
      </c>
      <c r="E37" s="3" t="s">
        <v>47</v>
      </c>
    </row>
    <row r="38" spans="1:5" s="5" customFormat="1" ht="30">
      <c r="A38" s="4" t="s">
        <v>1306</v>
      </c>
      <c r="B38" s="4" t="s">
        <v>1313</v>
      </c>
      <c r="C38" s="6">
        <f>0.09*24/(24+1)</f>
        <v>8.6400000000000005E-2</v>
      </c>
      <c r="D38" s="4">
        <f t="shared" si="0"/>
        <v>1.5955828329574149E-9</v>
      </c>
      <c r="E38" s="3" t="s">
        <v>48</v>
      </c>
    </row>
    <row r="39" spans="1:5" s="5" customFormat="1" ht="30">
      <c r="A39" s="73" t="s">
        <v>1307</v>
      </c>
      <c r="B39" s="4" t="s">
        <v>1314</v>
      </c>
      <c r="C39" s="6">
        <f>0.09*1/(24+1)</f>
        <v>3.5999999999999999E-3</v>
      </c>
      <c r="D39" s="4">
        <f t="shared" si="0"/>
        <v>6.6482618039892283E-11</v>
      </c>
      <c r="E39" s="3" t="s">
        <v>48</v>
      </c>
    </row>
    <row r="40" spans="1:5" s="5" customFormat="1" ht="30">
      <c r="A40" s="4" t="s">
        <v>1308</v>
      </c>
      <c r="B40" s="4" t="s">
        <v>1315</v>
      </c>
      <c r="C40" s="6">
        <f>0.08*24/(24+1)</f>
        <v>7.6799999999999993E-2</v>
      </c>
      <c r="D40" s="4">
        <f t="shared" si="0"/>
        <v>1.418295851517702E-9</v>
      </c>
      <c r="E40" s="3" t="s">
        <v>49</v>
      </c>
    </row>
    <row r="41" spans="1:5" s="5" customFormat="1" ht="30">
      <c r="A41" s="73" t="s">
        <v>1309</v>
      </c>
      <c r="B41" s="4" t="s">
        <v>1316</v>
      </c>
      <c r="C41" s="6">
        <f>0.08*1/(24+1)</f>
        <v>3.2000000000000002E-3</v>
      </c>
      <c r="D41" s="4">
        <f t="shared" si="0"/>
        <v>5.9095660479904261E-11</v>
      </c>
      <c r="E41" s="3" t="s">
        <v>49</v>
      </c>
    </row>
    <row r="42" spans="1:5" ht="30">
      <c r="A42" s="4" t="s">
        <v>1274</v>
      </c>
      <c r="B42" s="4" t="s">
        <v>1288</v>
      </c>
      <c r="C42" s="6">
        <f>0.36*24/(24+24+24+1+1)</f>
        <v>0.11675675675675676</v>
      </c>
      <c r="D42" s="4">
        <f t="shared" si="0"/>
        <v>2.1561930175100201E-9</v>
      </c>
      <c r="E42" s="3" t="s">
        <v>50</v>
      </c>
    </row>
    <row r="43" spans="1:5" ht="30">
      <c r="A43" s="4" t="s">
        <v>1275</v>
      </c>
      <c r="B43" s="4" t="s">
        <v>1287</v>
      </c>
      <c r="C43" s="6">
        <f>0.36*24/(24+24+24+1+1)</f>
        <v>0.11675675675675676</v>
      </c>
      <c r="D43" s="4">
        <f t="shared" si="0"/>
        <v>2.1561930175100201E-9</v>
      </c>
      <c r="E43" s="3" t="s">
        <v>50</v>
      </c>
    </row>
    <row r="44" spans="1:5" ht="30">
      <c r="A44" s="4" t="s">
        <v>1276</v>
      </c>
      <c r="B44" s="4" t="s">
        <v>1289</v>
      </c>
      <c r="C44" s="6">
        <f>0.36*24/(24+24+24+1+1)</f>
        <v>0.11675675675675676</v>
      </c>
      <c r="D44" s="4">
        <f t="shared" si="0"/>
        <v>2.1561930175100201E-9</v>
      </c>
      <c r="E44" s="3" t="s">
        <v>50</v>
      </c>
    </row>
    <row r="45" spans="1:5">
      <c r="A45" s="4" t="s">
        <v>1271</v>
      </c>
      <c r="B45" s="4" t="s">
        <v>1277</v>
      </c>
      <c r="C45" s="6">
        <f>0.36*1/(24+24+24+1+1)</f>
        <v>4.8648648648648646E-3</v>
      </c>
      <c r="D45" s="4">
        <f t="shared" si="0"/>
        <v>8.9841375729584166E-11</v>
      </c>
      <c r="E45" s="3" t="s">
        <v>50</v>
      </c>
    </row>
    <row r="46" spans="1:5">
      <c r="A46" s="4" t="s">
        <v>1310</v>
      </c>
      <c r="B46" s="4" t="s">
        <v>1278</v>
      </c>
      <c r="C46" s="6">
        <f>0.36*1/(24+24+24+1+1)</f>
        <v>4.8648648648648646E-3</v>
      </c>
      <c r="D46" s="4">
        <f t="shared" si="0"/>
        <v>8.9841375729584166E-11</v>
      </c>
      <c r="E46" s="3" t="s">
        <v>50</v>
      </c>
    </row>
    <row r="47" spans="1:5">
      <c r="A47" s="74"/>
    </row>
    <row r="48" spans="1:5" ht="30">
      <c r="A48" s="126" t="s">
        <v>1279</v>
      </c>
      <c r="B48" s="126"/>
      <c r="C48" s="75" t="s">
        <v>1507</v>
      </c>
    </row>
    <row r="49" spans="1:3" ht="30">
      <c r="A49" s="126"/>
      <c r="B49" s="126"/>
      <c r="C49" s="75" t="s">
        <v>1280</v>
      </c>
    </row>
    <row r="50" spans="1:3">
      <c r="A50" s="126"/>
      <c r="B50" s="126"/>
      <c r="C50" s="75" t="s">
        <v>1281</v>
      </c>
    </row>
    <row r="51" spans="1:3" ht="60">
      <c r="A51" s="126"/>
      <c r="B51" s="126"/>
      <c r="C51" s="75" t="s">
        <v>1510</v>
      </c>
    </row>
  </sheetData>
  <mergeCells count="2">
    <mergeCell ref="C2:C3"/>
    <mergeCell ref="A48:B51"/>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workbookViewId="0">
      <selection activeCell="B2" sqref="B2"/>
    </sheetView>
  </sheetViews>
  <sheetFormatPr defaultRowHeight="15"/>
  <cols>
    <col min="1" max="1" width="29.42578125" bestFit="1" customWidth="1"/>
    <col min="2" max="2" width="37.140625" bestFit="1" customWidth="1"/>
    <col min="3" max="3" width="104.140625" customWidth="1"/>
    <col min="4" max="4" width="34.42578125" customWidth="1"/>
    <col min="5" max="5" width="72.42578125" customWidth="1"/>
  </cols>
  <sheetData>
    <row r="1" spans="1:3">
      <c r="A1" s="15" t="s">
        <v>9</v>
      </c>
      <c r="B1" s="15" t="s">
        <v>0</v>
      </c>
      <c r="C1" s="3" t="s">
        <v>7</v>
      </c>
    </row>
    <row r="2" spans="1:3">
      <c r="A2" s="15" t="s">
        <v>8</v>
      </c>
      <c r="B2" s="15" t="s">
        <v>1243</v>
      </c>
      <c r="C2" s="125" t="s">
        <v>1244</v>
      </c>
    </row>
    <row r="3" spans="1:3">
      <c r="A3" s="15" t="s">
        <v>2</v>
      </c>
      <c r="B3" s="15">
        <v>2023</v>
      </c>
      <c r="C3" s="125"/>
    </row>
    <row r="4" spans="1:3">
      <c r="A4" s="15" t="s">
        <v>3</v>
      </c>
      <c r="B4" s="15">
        <v>0.47299999999999998</v>
      </c>
      <c r="C4" s="3" t="s">
        <v>10</v>
      </c>
    </row>
    <row r="5" spans="1:3">
      <c r="A5" s="15" t="s">
        <v>1</v>
      </c>
      <c r="B5" s="15">
        <f>EXP(-B4*(B3-1993))</f>
        <v>6.8764026939892028E-7</v>
      </c>
      <c r="C5" s="3" t="s">
        <v>11</v>
      </c>
    </row>
    <row r="6" spans="1:3">
      <c r="A6" s="15" t="s">
        <v>4</v>
      </c>
      <c r="B6" s="15">
        <v>6.9999999999999999E-6</v>
      </c>
      <c r="C6" s="3" t="s">
        <v>10</v>
      </c>
    </row>
    <row r="7" spans="1:3">
      <c r="A7" s="15" t="s">
        <v>6</v>
      </c>
      <c r="B7" s="15">
        <f>20/24</f>
        <v>0.83333333333333337</v>
      </c>
      <c r="C7" s="3" t="s">
        <v>1254</v>
      </c>
    </row>
    <row r="8" spans="1:3">
      <c r="A8" s="15" t="s">
        <v>13</v>
      </c>
      <c r="B8" s="15">
        <v>0.28000000000000003</v>
      </c>
      <c r="C8" s="3" t="s">
        <v>10</v>
      </c>
    </row>
    <row r="9" spans="1:3">
      <c r="A9" s="15" t="s">
        <v>5</v>
      </c>
      <c r="B9" s="15">
        <f>B7/B8</f>
        <v>2.9761904761904758</v>
      </c>
      <c r="C9" s="3" t="s">
        <v>11</v>
      </c>
    </row>
    <row r="10" spans="1:3">
      <c r="A10" s="15" t="s">
        <v>12</v>
      </c>
      <c r="B10" s="15">
        <v>0.8</v>
      </c>
      <c r="C10" s="3" t="s">
        <v>10</v>
      </c>
    </row>
    <row r="11" spans="1:3">
      <c r="A11" s="15" t="s">
        <v>14</v>
      </c>
      <c r="B11" s="15">
        <v>71</v>
      </c>
      <c r="C11" s="3" t="s">
        <v>1258</v>
      </c>
    </row>
    <row r="12" spans="1:3">
      <c r="A12" s="15" t="s">
        <v>15</v>
      </c>
      <c r="B12" s="15">
        <v>13</v>
      </c>
      <c r="C12" s="3" t="s">
        <v>16</v>
      </c>
    </row>
    <row r="13" spans="1:3">
      <c r="A13" s="15" t="s">
        <v>17</v>
      </c>
      <c r="B13" s="15">
        <f>EXP((-B10/0.00008617)*((1/(B11+B12+273))-(1/298)))</f>
        <v>172.21531086083422</v>
      </c>
      <c r="C13" s="3" t="s">
        <v>11</v>
      </c>
    </row>
    <row r="14" spans="1:3">
      <c r="A14" s="15" t="s">
        <v>18</v>
      </c>
      <c r="B14" s="15">
        <v>3.8499999999999998E-4</v>
      </c>
      <c r="C14" s="3" t="s">
        <v>10</v>
      </c>
    </row>
    <row r="15" spans="1:3">
      <c r="A15" s="15" t="s">
        <v>19</v>
      </c>
      <c r="B15" s="15">
        <v>0.72</v>
      </c>
      <c r="C15" s="3" t="s">
        <v>10</v>
      </c>
    </row>
    <row r="16" spans="1:3">
      <c r="A16" s="15" t="s">
        <v>20</v>
      </c>
      <c r="B16" s="15">
        <f>(1-B7)/B15</f>
        <v>0.23148148148148143</v>
      </c>
      <c r="C16" s="3" t="s">
        <v>11</v>
      </c>
    </row>
    <row r="17" spans="1:3">
      <c r="A17" s="15" t="s">
        <v>21</v>
      </c>
      <c r="B17" s="15">
        <v>1</v>
      </c>
      <c r="C17" s="3" t="s">
        <v>1259</v>
      </c>
    </row>
    <row r="18" spans="1:3">
      <c r="A18" s="15" t="s">
        <v>23</v>
      </c>
      <c r="B18" s="15">
        <v>0.3</v>
      </c>
      <c r="C18" s="3" t="s">
        <v>10</v>
      </c>
    </row>
    <row r="19" spans="1:3">
      <c r="A19" s="15" t="s">
        <v>24</v>
      </c>
      <c r="B19" s="15">
        <v>5</v>
      </c>
      <c r="C19" s="3" t="s">
        <v>1260</v>
      </c>
    </row>
    <row r="20" spans="1:3">
      <c r="A20" s="15" t="s">
        <v>22</v>
      </c>
      <c r="B20" s="2">
        <f>EXP((-B18/0.00008617)*((1/(B19+273))-(1/298)))*POWER((B17/0.5), 3)</f>
        <v>3.4519819631397417</v>
      </c>
      <c r="C20" s="3" t="s">
        <v>11</v>
      </c>
    </row>
    <row r="21" spans="1:3">
      <c r="A21" s="15" t="s">
        <v>25</v>
      </c>
      <c r="B21" s="15">
        <v>2.4899999999999998E-4</v>
      </c>
      <c r="C21" s="3" t="s">
        <v>10</v>
      </c>
    </row>
    <row r="22" spans="1:3">
      <c r="A22" s="15" t="s">
        <v>26</v>
      </c>
      <c r="B22" s="15">
        <v>365</v>
      </c>
      <c r="C22" s="3" t="s">
        <v>1261</v>
      </c>
    </row>
    <row r="23" spans="1:3">
      <c r="A23" s="15" t="s">
        <v>28</v>
      </c>
      <c r="B23" s="2">
        <v>482.46</v>
      </c>
      <c r="C23" s="3" t="s">
        <v>10</v>
      </c>
    </row>
    <row r="24" spans="1:3">
      <c r="A24" s="15" t="s">
        <v>27</v>
      </c>
      <c r="B24" s="2">
        <f>B22/B23</f>
        <v>0.75653940223023675</v>
      </c>
      <c r="C24" s="3" t="s">
        <v>11</v>
      </c>
    </row>
    <row r="25" spans="1:3">
      <c r="A25" s="15" t="s">
        <v>30</v>
      </c>
      <c r="B25" s="2">
        <v>26.5</v>
      </c>
      <c r="C25" s="3" t="s">
        <v>10</v>
      </c>
    </row>
    <row r="26" spans="1:3">
      <c r="A26" s="15" t="s">
        <v>29</v>
      </c>
      <c r="B26" s="2">
        <f>POWER((B11+B12-B19)/B25,4)</f>
        <v>78.981407597331483</v>
      </c>
      <c r="C26" s="3" t="s">
        <v>11</v>
      </c>
    </row>
    <row r="27" spans="1:3">
      <c r="A27" s="15" t="s">
        <v>31</v>
      </c>
      <c r="B27" s="2">
        <v>4.8500000000000001E-3</v>
      </c>
      <c r="C27" s="3" t="s">
        <v>10</v>
      </c>
    </row>
    <row r="28" spans="1:3">
      <c r="A28" s="15" t="s">
        <v>32</v>
      </c>
      <c r="B28" s="2">
        <f>POWER((B11+B12-B19)/44,2.26)</f>
        <v>3.7534806165604544</v>
      </c>
      <c r="C28" s="3" t="s">
        <v>11</v>
      </c>
    </row>
    <row r="29" spans="1:3">
      <c r="A29" s="15" t="s">
        <v>33</v>
      </c>
      <c r="B29" s="2">
        <v>2.63E-4</v>
      </c>
      <c r="C29" s="3" t="s">
        <v>10</v>
      </c>
    </row>
    <row r="30" spans="1:3">
      <c r="A30" s="15" t="s">
        <v>34</v>
      </c>
      <c r="B30" s="2">
        <f>(B5*((B6*B9*B13)+(B14*B16*B20)+(B21*B24*B26)))+B27*B28+B29</f>
        <v>1.846739389997008E-2</v>
      </c>
      <c r="C30" s="3" t="s">
        <v>11</v>
      </c>
    </row>
    <row r="31" spans="1:3">
      <c r="A31" s="15" t="s">
        <v>35</v>
      </c>
      <c r="B31" s="2">
        <f>B30/1000000</f>
        <v>1.846739389997008E-8</v>
      </c>
      <c r="C31" s="3" t="s">
        <v>36</v>
      </c>
    </row>
    <row r="33" spans="1:5" s="5" customFormat="1">
      <c r="A33" s="15" t="s">
        <v>44</v>
      </c>
      <c r="B33" s="15" t="s">
        <v>42</v>
      </c>
      <c r="C33" s="15" t="s">
        <v>37</v>
      </c>
      <c r="D33" s="4" t="s">
        <v>43</v>
      </c>
      <c r="E33" s="4" t="s">
        <v>45</v>
      </c>
    </row>
    <row r="34" spans="1:5" s="5" customFormat="1" ht="30">
      <c r="A34" s="4" t="s">
        <v>1317</v>
      </c>
      <c r="B34" s="4" t="s">
        <v>1318</v>
      </c>
      <c r="C34" s="6">
        <f>0.12*12/(12+14)</f>
        <v>5.5384615384615379E-2</v>
      </c>
      <c r="D34" s="4">
        <f t="shared" ref="D34:D49" si="0">C34*$B$31</f>
        <v>1.022809508306035E-9</v>
      </c>
      <c r="E34" s="3" t="s">
        <v>46</v>
      </c>
    </row>
    <row r="35" spans="1:5" s="5" customFormat="1" ht="30">
      <c r="A35" s="4" t="s">
        <v>1319</v>
      </c>
      <c r="B35" s="4" t="s">
        <v>1320</v>
      </c>
      <c r="C35" s="6">
        <f>0.12*14/(12+14)</f>
        <v>6.4615384615384616E-2</v>
      </c>
      <c r="D35" s="4">
        <f t="shared" si="0"/>
        <v>1.1932777596903745E-9</v>
      </c>
      <c r="E35" s="3" t="s">
        <v>46</v>
      </c>
    </row>
    <row r="36" spans="1:5" s="5" customFormat="1" ht="30">
      <c r="A36" s="73" t="s">
        <v>1321</v>
      </c>
      <c r="B36" s="4" t="s">
        <v>1335</v>
      </c>
      <c r="C36" s="6">
        <f>0.36*24/(24+1+1)</f>
        <v>0.3323076923076923</v>
      </c>
      <c r="D36" s="4">
        <f t="shared" si="0"/>
        <v>6.1368570498362113E-9</v>
      </c>
      <c r="E36" s="3" t="s">
        <v>47</v>
      </c>
    </row>
    <row r="37" spans="1:5" s="5" customFormat="1" ht="30">
      <c r="A37" s="73" t="s">
        <v>1322</v>
      </c>
      <c r="B37" s="15" t="s">
        <v>1338</v>
      </c>
      <c r="C37" s="6">
        <f>0.36*1/(24+1+1)</f>
        <v>1.3846153846153845E-2</v>
      </c>
      <c r="D37" s="4">
        <f t="shared" si="0"/>
        <v>2.5570237707650875E-10</v>
      </c>
      <c r="E37" s="3" t="s">
        <v>47</v>
      </c>
    </row>
    <row r="38" spans="1:5" s="5" customFormat="1">
      <c r="A38" s="73" t="s">
        <v>1323</v>
      </c>
      <c r="B38" s="15" t="s">
        <v>1343</v>
      </c>
      <c r="C38" s="6">
        <f>0.36*1/(24+1+1)</f>
        <v>1.3846153846153845E-2</v>
      </c>
      <c r="D38" s="4">
        <f t="shared" ref="D38" si="1">C38*$B$31</f>
        <v>2.5570237707650875E-10</v>
      </c>
      <c r="E38" s="3" t="s">
        <v>47</v>
      </c>
    </row>
    <row r="39" spans="1:5" s="5" customFormat="1" ht="30">
      <c r="A39" s="4" t="s">
        <v>1324</v>
      </c>
      <c r="B39" s="4" t="s">
        <v>1336</v>
      </c>
      <c r="C39" s="6">
        <f>0.09*24/(24+1+1)</f>
        <v>8.3076923076923076E-2</v>
      </c>
      <c r="D39" s="4">
        <f t="shared" si="0"/>
        <v>1.5342142624590528E-9</v>
      </c>
      <c r="E39" s="3" t="s">
        <v>48</v>
      </c>
    </row>
    <row r="40" spans="1:5" s="5" customFormat="1" ht="30">
      <c r="A40" s="73" t="s">
        <v>1325</v>
      </c>
      <c r="B40" s="4" t="s">
        <v>1339</v>
      </c>
      <c r="C40" s="6">
        <f>0.09*1/(24+1+1)</f>
        <v>3.4615384615384612E-3</v>
      </c>
      <c r="D40" s="4">
        <f t="shared" si="0"/>
        <v>6.3925594269127189E-11</v>
      </c>
      <c r="E40" s="3" t="s">
        <v>48</v>
      </c>
    </row>
    <row r="41" spans="1:5" s="5" customFormat="1" ht="30">
      <c r="A41" s="73" t="s">
        <v>1326</v>
      </c>
      <c r="B41" s="4" t="s">
        <v>1341</v>
      </c>
      <c r="C41" s="6">
        <f>0.09*1/(24+1+1)</f>
        <v>3.4615384615384612E-3</v>
      </c>
      <c r="D41" s="4">
        <f t="shared" ref="D41" si="2">C41*$B$31</f>
        <v>6.3925594269127189E-11</v>
      </c>
      <c r="E41" s="3" t="s">
        <v>48</v>
      </c>
    </row>
    <row r="42" spans="1:5" s="5" customFormat="1" ht="30">
      <c r="A42" s="4" t="s">
        <v>1327</v>
      </c>
      <c r="B42" s="4" t="s">
        <v>1337</v>
      </c>
      <c r="C42" s="6">
        <f>0.08*24/(24+1+1)</f>
        <v>7.3846153846153839E-2</v>
      </c>
      <c r="D42" s="4">
        <f t="shared" si="0"/>
        <v>1.3637460110747136E-9</v>
      </c>
      <c r="E42" s="3" t="s">
        <v>49</v>
      </c>
    </row>
    <row r="43" spans="1:5" s="5" customFormat="1" ht="30">
      <c r="A43" s="73" t="s">
        <v>1328</v>
      </c>
      <c r="B43" s="4" t="s">
        <v>1340</v>
      </c>
      <c r="C43" s="6">
        <f>0.08*1/(24+1+1)</f>
        <v>3.0769230769230769E-3</v>
      </c>
      <c r="D43" s="4">
        <f t="shared" si="0"/>
        <v>5.6822750461446403E-11</v>
      </c>
      <c r="E43" s="3" t="s">
        <v>49</v>
      </c>
    </row>
    <row r="44" spans="1:5" s="5" customFormat="1" ht="30">
      <c r="A44" s="73" t="s">
        <v>1329</v>
      </c>
      <c r="B44" s="4" t="s">
        <v>1342</v>
      </c>
      <c r="C44" s="6">
        <f>0.08*1/(24+1+1)</f>
        <v>3.0769230769230769E-3</v>
      </c>
      <c r="D44" s="4">
        <f t="shared" ref="D44" si="3">C44*$B$31</f>
        <v>5.6822750461446403E-11</v>
      </c>
      <c r="E44" s="3" t="s">
        <v>49</v>
      </c>
    </row>
    <row r="45" spans="1:5" ht="30">
      <c r="A45" s="4" t="s">
        <v>1330</v>
      </c>
      <c r="B45" s="4" t="s">
        <v>1344</v>
      </c>
      <c r="C45" s="6">
        <f>0.36*24/(24+24+1+1+1)</f>
        <v>0.16941176470588237</v>
      </c>
      <c r="D45" s="4">
        <f t="shared" si="0"/>
        <v>3.1285937901125784E-9</v>
      </c>
      <c r="E45" s="3" t="s">
        <v>50</v>
      </c>
    </row>
    <row r="46" spans="1:5" ht="30">
      <c r="A46" s="4" t="s">
        <v>1331</v>
      </c>
      <c r="B46" s="4" t="s">
        <v>1345</v>
      </c>
      <c r="C46" s="6">
        <f>0.36*24/(24+24+1+1+1)</f>
        <v>0.16941176470588237</v>
      </c>
      <c r="D46" s="4">
        <f t="shared" si="0"/>
        <v>3.1285937901125784E-9</v>
      </c>
      <c r="E46" s="3" t="s">
        <v>50</v>
      </c>
    </row>
    <row r="47" spans="1:5" ht="30">
      <c r="A47" s="4" t="s">
        <v>1332</v>
      </c>
      <c r="B47" s="4" t="s">
        <v>1346</v>
      </c>
      <c r="C47" s="6">
        <f>0.36*1/(24+24+1+1+1)</f>
        <v>7.0588235294117641E-3</v>
      </c>
      <c r="D47" s="4">
        <f t="shared" si="0"/>
        <v>1.3035807458802408E-10</v>
      </c>
      <c r="E47" s="3" t="s">
        <v>50</v>
      </c>
    </row>
    <row r="48" spans="1:5" ht="30">
      <c r="A48" s="4" t="s">
        <v>1333</v>
      </c>
      <c r="B48" s="4" t="s">
        <v>1347</v>
      </c>
      <c r="C48" s="6">
        <f>0.36*1/(24+24+1+1+1)</f>
        <v>7.0588235294117641E-3</v>
      </c>
      <c r="D48" s="4">
        <f t="shared" si="0"/>
        <v>1.3035807458802408E-10</v>
      </c>
      <c r="E48" s="3" t="s">
        <v>50</v>
      </c>
    </row>
    <row r="49" spans="1:5" ht="30">
      <c r="A49" s="4" t="s">
        <v>1334</v>
      </c>
      <c r="B49" s="4" t="s">
        <v>1348</v>
      </c>
      <c r="C49" s="6">
        <f>0.36*1/(24+24+1+1+1)</f>
        <v>7.0588235294117641E-3</v>
      </c>
      <c r="D49" s="4">
        <f t="shared" si="0"/>
        <v>1.3035807458802408E-10</v>
      </c>
      <c r="E49" s="3" t="s">
        <v>50</v>
      </c>
    </row>
    <row r="51" spans="1:5" ht="30">
      <c r="A51" s="126" t="s">
        <v>1279</v>
      </c>
      <c r="B51" s="126"/>
      <c r="C51" s="75" t="s">
        <v>1507</v>
      </c>
    </row>
    <row r="52" spans="1:5" ht="30">
      <c r="A52" s="126"/>
      <c r="B52" s="126"/>
      <c r="C52" s="75" t="s">
        <v>1508</v>
      </c>
    </row>
    <row r="53" spans="1:5">
      <c r="A53" s="126"/>
      <c r="B53" s="126"/>
      <c r="C53" s="75" t="s">
        <v>1509</v>
      </c>
    </row>
    <row r="54" spans="1:5" ht="60">
      <c r="A54" s="126"/>
      <c r="B54" s="126"/>
      <c r="C54" s="75" t="s">
        <v>1510</v>
      </c>
    </row>
  </sheetData>
  <mergeCells count="2">
    <mergeCell ref="C2:C3"/>
    <mergeCell ref="A51:B54"/>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B2" sqref="B2"/>
    </sheetView>
  </sheetViews>
  <sheetFormatPr defaultRowHeight="15"/>
  <cols>
    <col min="1" max="1" width="28.28515625" customWidth="1"/>
    <col min="2" max="2" width="32.85546875" customWidth="1"/>
    <col min="3" max="3" width="105.5703125" bestFit="1" customWidth="1"/>
    <col min="4" max="4" width="36.42578125" customWidth="1"/>
    <col min="5" max="5" width="72.7109375" customWidth="1"/>
  </cols>
  <sheetData>
    <row r="1" spans="1:3">
      <c r="A1" s="15" t="s">
        <v>9</v>
      </c>
      <c r="B1" s="15" t="s">
        <v>0</v>
      </c>
      <c r="C1" s="3" t="s">
        <v>7</v>
      </c>
    </row>
    <row r="2" spans="1:3">
      <c r="A2" s="15" t="s">
        <v>8</v>
      </c>
      <c r="B2" s="15" t="s">
        <v>1246</v>
      </c>
      <c r="C2" s="125" t="s">
        <v>1245</v>
      </c>
    </row>
    <row r="3" spans="1:3">
      <c r="A3" s="15" t="s">
        <v>2</v>
      </c>
      <c r="B3" s="15">
        <v>2023</v>
      </c>
      <c r="C3" s="125"/>
    </row>
    <row r="4" spans="1:3">
      <c r="A4" s="15" t="s">
        <v>3</v>
      </c>
      <c r="B4" s="15">
        <v>0.33</v>
      </c>
      <c r="C4" s="3" t="s">
        <v>1262</v>
      </c>
    </row>
    <row r="5" spans="1:3">
      <c r="A5" s="15" t="s">
        <v>1</v>
      </c>
      <c r="B5" s="15">
        <f>EXP(-B4*(B3-1993))</f>
        <v>5.0174682056175283E-5</v>
      </c>
      <c r="C5" s="3" t="s">
        <v>1263</v>
      </c>
    </row>
    <row r="6" spans="1:3">
      <c r="A6" s="15" t="s">
        <v>4</v>
      </c>
      <c r="B6" s="15">
        <v>8.3999999999999995E-5</v>
      </c>
      <c r="C6" s="3" t="s">
        <v>1262</v>
      </c>
    </row>
    <row r="7" spans="1:3">
      <c r="A7" s="15" t="s">
        <v>6</v>
      </c>
      <c r="B7" s="15">
        <f>20/24</f>
        <v>0.83333333333333337</v>
      </c>
      <c r="C7" s="3" t="s">
        <v>1254</v>
      </c>
    </row>
    <row r="8" spans="1:3">
      <c r="A8" s="15" t="s">
        <v>13</v>
      </c>
      <c r="B8" s="15">
        <v>0.33</v>
      </c>
      <c r="C8" s="3" t="s">
        <v>1262</v>
      </c>
    </row>
    <row r="9" spans="1:3">
      <c r="A9" s="15" t="s">
        <v>5</v>
      </c>
      <c r="B9" s="15">
        <f>B7/B8</f>
        <v>2.5252525252525251</v>
      </c>
      <c r="C9" s="3" t="s">
        <v>1263</v>
      </c>
    </row>
    <row r="10" spans="1:3">
      <c r="A10" s="15" t="s">
        <v>12</v>
      </c>
      <c r="B10" s="15">
        <v>0.8</v>
      </c>
      <c r="C10" s="3" t="s">
        <v>1262</v>
      </c>
    </row>
    <row r="11" spans="1:3">
      <c r="A11" s="15" t="s">
        <v>14</v>
      </c>
      <c r="B11" s="15">
        <v>71</v>
      </c>
      <c r="C11" s="3" t="s">
        <v>1266</v>
      </c>
    </row>
    <row r="12" spans="1:3">
      <c r="A12" s="15" t="s">
        <v>15</v>
      </c>
      <c r="B12" s="15">
        <v>25</v>
      </c>
      <c r="C12" s="3" t="s">
        <v>1264</v>
      </c>
    </row>
    <row r="13" spans="1:3">
      <c r="A13" s="15" t="s">
        <v>17</v>
      </c>
      <c r="B13" s="15">
        <f>EXP((-B10/0.00008617)*((1/(B11+B12+273))-(1/298)))</f>
        <v>401.19746318450228</v>
      </c>
      <c r="C13" s="3" t="s">
        <v>1263</v>
      </c>
    </row>
    <row r="14" spans="1:3">
      <c r="A14" s="15" t="s">
        <v>18</v>
      </c>
      <c r="B14" s="15">
        <v>5.2999999999999998E-4</v>
      </c>
      <c r="C14" s="3" t="s">
        <v>1262</v>
      </c>
    </row>
    <row r="15" spans="1:3">
      <c r="A15" s="15" t="s">
        <v>19</v>
      </c>
      <c r="B15" s="15">
        <v>0.27</v>
      </c>
      <c r="C15" s="3" t="s">
        <v>1262</v>
      </c>
    </row>
    <row r="16" spans="1:3">
      <c r="A16" s="15" t="s">
        <v>20</v>
      </c>
      <c r="B16" s="15">
        <f>(1-B7)/B15</f>
        <v>0.61728395061728381</v>
      </c>
      <c r="C16" s="3" t="s">
        <v>1263</v>
      </c>
    </row>
    <row r="17" spans="1:5">
      <c r="A17" s="15" t="s">
        <v>23</v>
      </c>
      <c r="B17" s="15">
        <v>0.3</v>
      </c>
      <c r="C17" s="3" t="s">
        <v>1262</v>
      </c>
    </row>
    <row r="18" spans="1:5">
      <c r="A18" s="15" t="s">
        <v>24</v>
      </c>
      <c r="B18" s="15">
        <v>5</v>
      </c>
      <c r="C18" s="3" t="s">
        <v>1267</v>
      </c>
    </row>
    <row r="19" spans="1:5">
      <c r="A19" s="15" t="s">
        <v>1265</v>
      </c>
      <c r="B19" s="2">
        <f>EXP((-B17/0.00008617)*((1/(B18+273))-(1/298)))</f>
        <v>0.43149774539246771</v>
      </c>
      <c r="C19" s="3" t="s">
        <v>1263</v>
      </c>
    </row>
    <row r="20" spans="1:5">
      <c r="A20" s="15" t="s">
        <v>25</v>
      </c>
      <c r="B20" s="15">
        <v>4.8000000000000001E-5</v>
      </c>
      <c r="C20" s="3" t="s">
        <v>1262</v>
      </c>
    </row>
    <row r="21" spans="1:5">
      <c r="A21" s="15" t="s">
        <v>26</v>
      </c>
      <c r="B21" s="15">
        <v>365</v>
      </c>
      <c r="C21" s="3" t="s">
        <v>1268</v>
      </c>
    </row>
    <row r="22" spans="1:5">
      <c r="A22" s="15" t="s">
        <v>28</v>
      </c>
      <c r="B22" s="2">
        <v>349.12</v>
      </c>
      <c r="C22" s="3" t="s">
        <v>1262</v>
      </c>
    </row>
    <row r="23" spans="1:5">
      <c r="A23" s="15" t="s">
        <v>27</v>
      </c>
      <c r="B23" s="2">
        <f>B21/B22</f>
        <v>1.0454857928505958</v>
      </c>
      <c r="C23" s="3" t="s">
        <v>1263</v>
      </c>
    </row>
    <row r="24" spans="1:5">
      <c r="A24" s="15" t="s">
        <v>30</v>
      </c>
      <c r="B24" s="2">
        <v>30</v>
      </c>
      <c r="C24" s="3" t="s">
        <v>1262</v>
      </c>
    </row>
    <row r="25" spans="1:5">
      <c r="A25" s="15" t="s">
        <v>29</v>
      </c>
      <c r="B25" s="2">
        <f>POWER((B11+B12-B18)/B24,4.8)</f>
        <v>205.6916492933027</v>
      </c>
      <c r="C25" s="3" t="s">
        <v>1263</v>
      </c>
    </row>
    <row r="26" spans="1:5">
      <c r="A26" s="15" t="s">
        <v>31</v>
      </c>
      <c r="B26" s="2">
        <v>4.8500000000000001E-3</v>
      </c>
      <c r="C26" s="3" t="s">
        <v>1262</v>
      </c>
    </row>
    <row r="27" spans="1:5">
      <c r="A27" s="15" t="s">
        <v>32</v>
      </c>
      <c r="B27" s="2">
        <f>POWER((B11+B12-B18)/44,2.26)</f>
        <v>5.1669052523897401</v>
      </c>
      <c r="C27" s="3" t="s">
        <v>1263</v>
      </c>
    </row>
    <row r="28" spans="1:5">
      <c r="A28" s="15" t="s">
        <v>33</v>
      </c>
      <c r="B28" s="2">
        <v>4.4999999999999999E-4</v>
      </c>
      <c r="C28" s="3" t="s">
        <v>1262</v>
      </c>
    </row>
    <row r="29" spans="1:5">
      <c r="A29" s="15" t="s">
        <v>34</v>
      </c>
      <c r="B29" s="2">
        <f>(B5*((B6*B9*B13)+(B14*B16*B19)+(B20*B23*B25)))+B26*B27+B28</f>
        <v>2.5514285465280211E-2</v>
      </c>
      <c r="C29" s="3" t="s">
        <v>1263</v>
      </c>
    </row>
    <row r="30" spans="1:5">
      <c r="A30" s="15" t="s">
        <v>35</v>
      </c>
      <c r="B30" s="2">
        <f>B29/1000000</f>
        <v>2.5514285465280212E-8</v>
      </c>
      <c r="C30" s="3" t="s">
        <v>36</v>
      </c>
    </row>
    <row r="32" spans="1:5">
      <c r="A32" s="15" t="s">
        <v>44</v>
      </c>
      <c r="B32" s="15" t="s">
        <v>42</v>
      </c>
      <c r="C32" s="15" t="s">
        <v>37</v>
      </c>
      <c r="D32" s="4" t="s">
        <v>43</v>
      </c>
      <c r="E32" s="4" t="s">
        <v>45</v>
      </c>
    </row>
    <row r="33" spans="1:5">
      <c r="A33" s="15" t="s">
        <v>1349</v>
      </c>
      <c r="B33" s="15" t="s">
        <v>1354</v>
      </c>
      <c r="C33" s="15">
        <v>0.8</v>
      </c>
      <c r="D33" s="4">
        <f>C33*$B$30</f>
        <v>2.0411428372224169E-8</v>
      </c>
      <c r="E33" s="3" t="s">
        <v>60</v>
      </c>
    </row>
    <row r="34" spans="1:5">
      <c r="A34" s="15" t="s">
        <v>1350</v>
      </c>
      <c r="B34" s="15" t="s">
        <v>1355</v>
      </c>
      <c r="C34" s="15">
        <v>0.1</v>
      </c>
      <c r="D34" s="4">
        <f>C34*$B$30</f>
        <v>2.5514285465280212E-9</v>
      </c>
      <c r="E34" s="3" t="s">
        <v>1359</v>
      </c>
    </row>
    <row r="35" spans="1:5">
      <c r="A35" s="15" t="s">
        <v>1351</v>
      </c>
      <c r="B35" s="15" t="s">
        <v>1356</v>
      </c>
      <c r="C35" s="15">
        <v>0</v>
      </c>
      <c r="D35" s="4">
        <f>C35*$B$30</f>
        <v>0</v>
      </c>
      <c r="E35" s="3" t="s">
        <v>60</v>
      </c>
    </row>
    <row r="36" spans="1:5">
      <c r="A36" s="15" t="s">
        <v>1352</v>
      </c>
      <c r="B36" s="15" t="s">
        <v>1357</v>
      </c>
      <c r="C36" s="15">
        <v>0.1</v>
      </c>
      <c r="D36" s="4">
        <f>C36*$B$30</f>
        <v>2.5514285465280212E-9</v>
      </c>
      <c r="E36" s="3" t="s">
        <v>1360</v>
      </c>
    </row>
    <row r="37" spans="1:5">
      <c r="A37" s="15" t="s">
        <v>1353</v>
      </c>
      <c r="B37" s="15" t="s">
        <v>1358</v>
      </c>
      <c r="C37" s="15">
        <v>0</v>
      </c>
      <c r="D37" s="4">
        <f>C37*$B$30</f>
        <v>0</v>
      </c>
      <c r="E37" s="3" t="s">
        <v>60</v>
      </c>
    </row>
  </sheetData>
  <mergeCells count="1">
    <mergeCell ref="C2:C3"/>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B5" sqref="B5"/>
    </sheetView>
  </sheetViews>
  <sheetFormatPr defaultRowHeight="15"/>
  <cols>
    <col min="1" max="1" width="26.5703125" bestFit="1" customWidth="1"/>
    <col min="2" max="2" width="36.140625" customWidth="1"/>
    <col min="3" max="3" width="105.5703125" bestFit="1" customWidth="1"/>
    <col min="4" max="4" width="36.42578125" customWidth="1"/>
    <col min="5" max="5" width="72.7109375" customWidth="1"/>
  </cols>
  <sheetData>
    <row r="1" spans="1:3">
      <c r="A1" s="15" t="s">
        <v>9</v>
      </c>
      <c r="B1" s="15" t="s">
        <v>0</v>
      </c>
      <c r="C1" s="3" t="s">
        <v>7</v>
      </c>
    </row>
    <row r="2" spans="1:3" ht="45">
      <c r="A2" s="15" t="s">
        <v>8</v>
      </c>
      <c r="B2" s="4" t="s">
        <v>1511</v>
      </c>
      <c r="C2" s="125" t="s">
        <v>1248</v>
      </c>
    </row>
    <row r="3" spans="1:3">
      <c r="A3" s="15" t="s">
        <v>2</v>
      </c>
      <c r="B3" s="15">
        <v>2023</v>
      </c>
      <c r="C3" s="125"/>
    </row>
    <row r="4" spans="1:3">
      <c r="A4" s="15" t="s">
        <v>3</v>
      </c>
      <c r="B4" s="15">
        <v>0.29299999999999998</v>
      </c>
      <c r="C4" s="3" t="s">
        <v>10</v>
      </c>
    </row>
    <row r="5" spans="1:3">
      <c r="A5" s="15" t="s">
        <v>1</v>
      </c>
      <c r="B5" s="15">
        <f>EXP(-B4*(B3-1993))</f>
        <v>1.5224796768529672E-4</v>
      </c>
      <c r="C5" s="3" t="s">
        <v>11</v>
      </c>
    </row>
    <row r="6" spans="1:3">
      <c r="A6" s="15" t="s">
        <v>4</v>
      </c>
      <c r="B6" s="15">
        <v>1.2999999999999999E-5</v>
      </c>
      <c r="C6" s="3" t="s">
        <v>10</v>
      </c>
    </row>
    <row r="7" spans="1:3">
      <c r="A7" s="15" t="s">
        <v>6</v>
      </c>
      <c r="B7" s="15">
        <f>20/24</f>
        <v>0.83333333333333337</v>
      </c>
      <c r="C7" s="3" t="s">
        <v>1254</v>
      </c>
    </row>
    <row r="8" spans="1:3">
      <c r="A8" s="15" t="s">
        <v>13</v>
      </c>
      <c r="B8" s="15">
        <v>0.28000000000000003</v>
      </c>
      <c r="C8" s="3" t="s">
        <v>10</v>
      </c>
    </row>
    <row r="9" spans="1:3">
      <c r="A9" s="15" t="s">
        <v>5</v>
      </c>
      <c r="B9" s="15">
        <f>B7/B8</f>
        <v>2.9761904761904758</v>
      </c>
      <c r="C9" s="3" t="s">
        <v>11</v>
      </c>
    </row>
    <row r="10" spans="1:3">
      <c r="A10" s="15" t="s">
        <v>12</v>
      </c>
      <c r="B10" s="15">
        <v>0.8</v>
      </c>
      <c r="C10" s="3" t="s">
        <v>10</v>
      </c>
    </row>
    <row r="11" spans="1:3">
      <c r="A11" s="15" t="s">
        <v>14</v>
      </c>
      <c r="B11" s="15">
        <v>71</v>
      </c>
      <c r="C11" s="3" t="s">
        <v>1266</v>
      </c>
    </row>
    <row r="12" spans="1:3">
      <c r="A12" s="15" t="s">
        <v>15</v>
      </c>
      <c r="B12" s="15">
        <v>25</v>
      </c>
      <c r="C12" s="3" t="s">
        <v>16</v>
      </c>
    </row>
    <row r="13" spans="1:3">
      <c r="A13" s="15" t="s">
        <v>17</v>
      </c>
      <c r="B13" s="15">
        <f>EXP((-B10/0.00008617)*((1/(B11+B12+273))-(1/298)))</f>
        <v>401.19746318450228</v>
      </c>
      <c r="C13" s="3" t="s">
        <v>11</v>
      </c>
    </row>
    <row r="14" spans="1:3">
      <c r="A14" s="15" t="s">
        <v>18</v>
      </c>
      <c r="B14" s="15">
        <v>1.9970000000000001E-3</v>
      </c>
      <c r="C14" s="3" t="s">
        <v>10</v>
      </c>
    </row>
    <row r="15" spans="1:3">
      <c r="A15" s="15" t="s">
        <v>19</v>
      </c>
      <c r="B15" s="15">
        <v>0.72</v>
      </c>
      <c r="C15" s="3" t="s">
        <v>10</v>
      </c>
    </row>
    <row r="16" spans="1:3">
      <c r="A16" s="15" t="s">
        <v>20</v>
      </c>
      <c r="B16" s="15">
        <f>(1-B7)/B15</f>
        <v>0.23148148148148143</v>
      </c>
      <c r="C16" s="3" t="s">
        <v>11</v>
      </c>
    </row>
    <row r="17" spans="1:3">
      <c r="A17" s="15" t="s">
        <v>21</v>
      </c>
      <c r="B17" s="15">
        <v>1</v>
      </c>
      <c r="C17" s="3" t="s">
        <v>1259</v>
      </c>
    </row>
    <row r="18" spans="1:3">
      <c r="A18" s="15" t="s">
        <v>23</v>
      </c>
      <c r="B18" s="15">
        <v>0.3</v>
      </c>
      <c r="C18" s="3" t="s">
        <v>10</v>
      </c>
    </row>
    <row r="19" spans="1:3">
      <c r="A19" s="15" t="s">
        <v>24</v>
      </c>
      <c r="B19" s="15">
        <v>5</v>
      </c>
      <c r="C19" s="3" t="s">
        <v>1267</v>
      </c>
    </row>
    <row r="20" spans="1:3">
      <c r="A20" s="15" t="s">
        <v>22</v>
      </c>
      <c r="B20" s="2">
        <f>EXP((-B18/0.00008617)*((1/(B19+273))-(1/298)))*POWER((B17/0.5), 3)</f>
        <v>3.4519819631397417</v>
      </c>
      <c r="C20" s="3" t="s">
        <v>11</v>
      </c>
    </row>
    <row r="21" spans="1:3">
      <c r="A21" s="15" t="s">
        <v>25</v>
      </c>
      <c r="B21" s="15">
        <v>8.8999999999999995E-5</v>
      </c>
      <c r="C21" s="3" t="s">
        <v>10</v>
      </c>
    </row>
    <row r="22" spans="1:3">
      <c r="A22" s="15" t="s">
        <v>26</v>
      </c>
      <c r="B22" s="15">
        <v>365</v>
      </c>
      <c r="C22" s="3" t="s">
        <v>1268</v>
      </c>
    </row>
    <row r="23" spans="1:3">
      <c r="A23" s="15" t="s">
        <v>28</v>
      </c>
      <c r="B23" s="2">
        <v>482.46</v>
      </c>
      <c r="C23" s="3" t="s">
        <v>10</v>
      </c>
    </row>
    <row r="24" spans="1:3">
      <c r="A24" s="15" t="s">
        <v>27</v>
      </c>
      <c r="B24" s="2">
        <f>B22/B23</f>
        <v>0.75653940223023675</v>
      </c>
      <c r="C24" s="3" t="s">
        <v>11</v>
      </c>
    </row>
    <row r="25" spans="1:3">
      <c r="A25" s="15" t="s">
        <v>30</v>
      </c>
      <c r="B25" s="2">
        <v>26.5</v>
      </c>
      <c r="C25" s="3" t="s">
        <v>10</v>
      </c>
    </row>
    <row r="26" spans="1:3">
      <c r="A26" s="15" t="s">
        <v>29</v>
      </c>
      <c r="B26" s="2">
        <f>POWER((B11+B12-B19)/B25,4)</f>
        <v>139.05354768612969</v>
      </c>
      <c r="C26" s="3" t="s">
        <v>11</v>
      </c>
    </row>
    <row r="27" spans="1:3">
      <c r="A27" s="15" t="s">
        <v>31</v>
      </c>
      <c r="B27" s="2">
        <v>4.8500000000000001E-3</v>
      </c>
      <c r="C27" s="3" t="s">
        <v>10</v>
      </c>
    </row>
    <row r="28" spans="1:3">
      <c r="A28" s="15" t="s">
        <v>32</v>
      </c>
      <c r="B28" s="2">
        <f>POWER((B11+B12-B19)/44,2.26)</f>
        <v>5.1669052523897401</v>
      </c>
      <c r="C28" s="3" t="s">
        <v>11</v>
      </c>
    </row>
    <row r="29" spans="1:3">
      <c r="A29" s="15" t="s">
        <v>33</v>
      </c>
      <c r="B29" s="2">
        <v>1.562E-3</v>
      </c>
      <c r="C29" s="3" t="s">
        <v>10</v>
      </c>
    </row>
    <row r="30" spans="1:3">
      <c r="A30" s="15" t="s">
        <v>34</v>
      </c>
      <c r="B30" s="2">
        <f>(B5*((B6*B9*B13)+(B14*B16*B20)+(B21*B24*B26)))+B27*B28+B29</f>
        <v>2.6625522155248244E-2</v>
      </c>
      <c r="C30" s="3" t="s">
        <v>11</v>
      </c>
    </row>
    <row r="31" spans="1:3">
      <c r="A31" s="15" t="s">
        <v>35</v>
      </c>
      <c r="B31" s="2">
        <f>B30/1000000</f>
        <v>2.6625522155248245E-8</v>
      </c>
      <c r="C31" s="3" t="s">
        <v>36</v>
      </c>
    </row>
    <row r="33" spans="1:5">
      <c r="A33" s="15" t="s">
        <v>44</v>
      </c>
      <c r="B33" s="15" t="s">
        <v>42</v>
      </c>
      <c r="C33" s="15" t="s">
        <v>37</v>
      </c>
      <c r="D33" s="4" t="s">
        <v>43</v>
      </c>
      <c r="E33" s="4" t="s">
        <v>45</v>
      </c>
    </row>
    <row r="34" spans="1:5">
      <c r="A34" s="15" t="s">
        <v>55</v>
      </c>
      <c r="B34" s="15" t="s">
        <v>52</v>
      </c>
      <c r="C34" s="6">
        <v>0.23</v>
      </c>
      <c r="D34" s="4">
        <f>C34*$B$31</f>
        <v>6.1238700957070963E-9</v>
      </c>
      <c r="E34" s="3" t="s">
        <v>60</v>
      </c>
    </row>
    <row r="35" spans="1:5">
      <c r="A35" s="15" t="s">
        <v>56</v>
      </c>
      <c r="B35" s="15" t="s">
        <v>53</v>
      </c>
      <c r="C35" s="6">
        <f>0.77/3</f>
        <v>0.25666666666666665</v>
      </c>
      <c r="D35" s="4">
        <f>C35*$B$31</f>
        <v>6.8338840198470494E-9</v>
      </c>
      <c r="E35" s="3" t="s">
        <v>61</v>
      </c>
    </row>
    <row r="36" spans="1:5">
      <c r="A36" s="15" t="s">
        <v>57</v>
      </c>
      <c r="B36" s="15" t="s">
        <v>54</v>
      </c>
      <c r="C36" s="6">
        <f>0.77/3</f>
        <v>0.25666666666666665</v>
      </c>
      <c r="D36" s="4">
        <f>C36*$B$31</f>
        <v>6.8338840198470494E-9</v>
      </c>
      <c r="E36" s="3" t="s">
        <v>61</v>
      </c>
    </row>
    <row r="37" spans="1:5">
      <c r="A37" s="15" t="s">
        <v>59</v>
      </c>
      <c r="B37" s="15" t="s">
        <v>58</v>
      </c>
      <c r="C37" s="6">
        <f>0.77/3</f>
        <v>0.25666666666666665</v>
      </c>
      <c r="D37" s="4">
        <f>C37*$B$31</f>
        <v>6.8338840198470494E-9</v>
      </c>
      <c r="E37" s="3" t="s">
        <v>61</v>
      </c>
    </row>
  </sheetData>
  <mergeCells count="1">
    <mergeCell ref="C2:C3"/>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activeCell="B2" sqref="B2"/>
    </sheetView>
  </sheetViews>
  <sheetFormatPr defaultRowHeight="15"/>
  <cols>
    <col min="1" max="1" width="26.5703125" bestFit="1" customWidth="1"/>
    <col min="2" max="2" width="32.140625" bestFit="1" customWidth="1"/>
    <col min="3" max="3" width="105.5703125" bestFit="1" customWidth="1"/>
    <col min="4" max="4" width="36.42578125" customWidth="1"/>
    <col min="5" max="5" width="72.7109375" customWidth="1"/>
  </cols>
  <sheetData>
    <row r="1" spans="1:3">
      <c r="A1" s="1" t="s">
        <v>9</v>
      </c>
      <c r="B1" s="1" t="s">
        <v>0</v>
      </c>
      <c r="C1" s="3" t="s">
        <v>7</v>
      </c>
    </row>
    <row r="2" spans="1:3">
      <c r="A2" s="1" t="s">
        <v>8</v>
      </c>
      <c r="B2" s="1" t="s">
        <v>1247</v>
      </c>
      <c r="C2" s="125" t="s">
        <v>51</v>
      </c>
    </row>
    <row r="3" spans="1:3">
      <c r="A3" s="1" t="s">
        <v>2</v>
      </c>
      <c r="B3" s="15">
        <v>2023</v>
      </c>
      <c r="C3" s="125"/>
    </row>
    <row r="4" spans="1:3">
      <c r="A4" s="1" t="s">
        <v>3</v>
      </c>
      <c r="B4" s="1">
        <v>0.29299999999999998</v>
      </c>
      <c r="C4" s="3" t="s">
        <v>10</v>
      </c>
    </row>
    <row r="5" spans="1:3">
      <c r="A5" s="1" t="s">
        <v>1</v>
      </c>
      <c r="B5" s="1">
        <f>EXP(-B4*(B3-1993))</f>
        <v>1.5224796768529672E-4</v>
      </c>
      <c r="C5" s="3" t="s">
        <v>11</v>
      </c>
    </row>
    <row r="6" spans="1:3">
      <c r="A6" s="1" t="s">
        <v>4</v>
      </c>
      <c r="B6" s="1">
        <v>1.2999999999999999E-5</v>
      </c>
      <c r="C6" s="3" t="s">
        <v>10</v>
      </c>
    </row>
    <row r="7" spans="1:3">
      <c r="A7" s="1" t="s">
        <v>6</v>
      </c>
      <c r="B7" s="15">
        <f>20/24</f>
        <v>0.83333333333333337</v>
      </c>
      <c r="C7" s="3" t="s">
        <v>1254</v>
      </c>
    </row>
    <row r="8" spans="1:3">
      <c r="A8" s="1" t="s">
        <v>13</v>
      </c>
      <c r="B8" s="1">
        <v>0.28000000000000003</v>
      </c>
      <c r="C8" s="3" t="s">
        <v>10</v>
      </c>
    </row>
    <row r="9" spans="1:3">
      <c r="A9" s="1" t="s">
        <v>5</v>
      </c>
      <c r="B9" s="1">
        <f>B7/B8</f>
        <v>2.9761904761904758</v>
      </c>
      <c r="C9" s="3" t="s">
        <v>11</v>
      </c>
    </row>
    <row r="10" spans="1:3">
      <c r="A10" s="1" t="s">
        <v>12</v>
      </c>
      <c r="B10" s="1">
        <v>0.8</v>
      </c>
      <c r="C10" s="3" t="s">
        <v>10</v>
      </c>
    </row>
    <row r="11" spans="1:3">
      <c r="A11" s="1" t="s">
        <v>14</v>
      </c>
      <c r="B11" s="1">
        <v>71</v>
      </c>
      <c r="C11" s="3" t="s">
        <v>1266</v>
      </c>
    </row>
    <row r="12" spans="1:3">
      <c r="A12" s="1" t="s">
        <v>15</v>
      </c>
      <c r="B12" s="1">
        <v>25</v>
      </c>
      <c r="C12" s="3" t="s">
        <v>16</v>
      </c>
    </row>
    <row r="13" spans="1:3">
      <c r="A13" s="1" t="s">
        <v>17</v>
      </c>
      <c r="B13" s="1">
        <f>EXP((-B10/0.00008617)*((1/(B11+B12+273))-(1/298)))</f>
        <v>401.19746318450228</v>
      </c>
      <c r="C13" s="3" t="s">
        <v>11</v>
      </c>
    </row>
    <row r="14" spans="1:3">
      <c r="A14" s="1" t="s">
        <v>18</v>
      </c>
      <c r="B14" s="1">
        <v>1.9970000000000001E-3</v>
      </c>
      <c r="C14" s="3" t="s">
        <v>10</v>
      </c>
    </row>
    <row r="15" spans="1:3">
      <c r="A15" s="1" t="s">
        <v>19</v>
      </c>
      <c r="B15" s="1">
        <v>0.72</v>
      </c>
      <c r="C15" s="3" t="s">
        <v>10</v>
      </c>
    </row>
    <row r="16" spans="1:3">
      <c r="A16" s="1" t="s">
        <v>20</v>
      </c>
      <c r="B16" s="1">
        <f>(1-B7)/B15</f>
        <v>0.23148148148148143</v>
      </c>
      <c r="C16" s="3" t="s">
        <v>11</v>
      </c>
    </row>
    <row r="17" spans="1:3">
      <c r="A17" s="1" t="s">
        <v>21</v>
      </c>
      <c r="B17" s="1">
        <v>0.9</v>
      </c>
      <c r="C17" s="3" t="s">
        <v>1259</v>
      </c>
    </row>
    <row r="18" spans="1:3">
      <c r="A18" s="1" t="s">
        <v>23</v>
      </c>
      <c r="B18" s="1">
        <v>0.3</v>
      </c>
      <c r="C18" s="3" t="s">
        <v>10</v>
      </c>
    </row>
    <row r="19" spans="1:3">
      <c r="A19" s="1" t="s">
        <v>24</v>
      </c>
      <c r="B19" s="1">
        <v>14</v>
      </c>
      <c r="C19" s="3" t="s">
        <v>1267</v>
      </c>
    </row>
    <row r="20" spans="1:3">
      <c r="A20" s="1" t="s">
        <v>22</v>
      </c>
      <c r="B20" s="2">
        <f>EXP((-B18/0.00008617)*((1/(B19+273))-(1/298)))*POWER((B17/0.5), 3)</f>
        <v>3.7269311834508061</v>
      </c>
      <c r="C20" s="3" t="s">
        <v>11</v>
      </c>
    </row>
    <row r="21" spans="1:3">
      <c r="A21" s="1" t="s">
        <v>25</v>
      </c>
      <c r="B21" s="1">
        <v>8.8999999999999995E-5</v>
      </c>
      <c r="C21" s="3" t="s">
        <v>10</v>
      </c>
    </row>
    <row r="22" spans="1:3">
      <c r="A22" s="1" t="s">
        <v>26</v>
      </c>
      <c r="B22" s="1">
        <v>365</v>
      </c>
      <c r="C22" s="3" t="s">
        <v>1268</v>
      </c>
    </row>
    <row r="23" spans="1:3">
      <c r="A23" s="1" t="s">
        <v>28</v>
      </c>
      <c r="B23" s="2">
        <v>482.46</v>
      </c>
      <c r="C23" s="3" t="s">
        <v>10</v>
      </c>
    </row>
    <row r="24" spans="1:3">
      <c r="A24" s="1" t="s">
        <v>27</v>
      </c>
      <c r="B24" s="2">
        <f>B22/B23</f>
        <v>0.75653940223023675</v>
      </c>
      <c r="C24" s="3" t="s">
        <v>11</v>
      </c>
    </row>
    <row r="25" spans="1:3">
      <c r="A25" s="1" t="s">
        <v>30</v>
      </c>
      <c r="B25" s="2">
        <v>26.5</v>
      </c>
      <c r="C25" s="3" t="s">
        <v>10</v>
      </c>
    </row>
    <row r="26" spans="1:3">
      <c r="A26" s="1" t="s">
        <v>29</v>
      </c>
      <c r="B26" s="2">
        <f>POWER((B11+B12-B19)/B25,4)</f>
        <v>91.679431963653457</v>
      </c>
      <c r="C26" s="3" t="s">
        <v>11</v>
      </c>
    </row>
    <row r="27" spans="1:3">
      <c r="A27" s="1" t="s">
        <v>31</v>
      </c>
      <c r="B27" s="2">
        <v>4.8500000000000001E-3</v>
      </c>
      <c r="C27" s="3" t="s">
        <v>10</v>
      </c>
    </row>
    <row r="28" spans="1:3">
      <c r="A28" s="1" t="s">
        <v>32</v>
      </c>
      <c r="B28" s="2">
        <f>POWER((B11+B12-B19)/44,2.26)</f>
        <v>4.0833467178658065</v>
      </c>
      <c r="C28" s="3" t="s">
        <v>11</v>
      </c>
    </row>
    <row r="29" spans="1:3">
      <c r="A29" s="1" t="s">
        <v>33</v>
      </c>
      <c r="B29" s="2">
        <v>1.562E-3</v>
      </c>
      <c r="C29" s="3" t="s">
        <v>10</v>
      </c>
    </row>
    <row r="30" spans="1:3">
      <c r="A30" s="1" t="s">
        <v>34</v>
      </c>
      <c r="B30" s="2">
        <f>(B5*((B6*B9*B13)+(B14*B16*B20)+(B21*B24*B26)))+B27*B28+B29</f>
        <v>2.1369796973883248E-2</v>
      </c>
      <c r="C30" s="3" t="s">
        <v>11</v>
      </c>
    </row>
    <row r="31" spans="1:3">
      <c r="A31" s="1" t="s">
        <v>35</v>
      </c>
      <c r="B31" s="2">
        <f>B30/1000000</f>
        <v>2.1369796973883248E-8</v>
      </c>
      <c r="C31" s="3" t="s">
        <v>36</v>
      </c>
    </row>
    <row r="33" spans="1:5">
      <c r="A33" s="1" t="s">
        <v>44</v>
      </c>
      <c r="B33" s="1" t="s">
        <v>42</v>
      </c>
      <c r="C33" s="1" t="s">
        <v>37</v>
      </c>
      <c r="D33" s="4" t="s">
        <v>43</v>
      </c>
      <c r="E33" s="4" t="s">
        <v>45</v>
      </c>
    </row>
    <row r="34" spans="1:5">
      <c r="A34" s="1" t="s">
        <v>55</v>
      </c>
      <c r="B34" s="1" t="s">
        <v>52</v>
      </c>
      <c r="C34" s="6">
        <v>0.23</v>
      </c>
      <c r="D34" s="4">
        <f>C34*$B$31</f>
        <v>4.9150533039931475E-9</v>
      </c>
      <c r="E34" s="3" t="s">
        <v>60</v>
      </c>
    </row>
    <row r="35" spans="1:5">
      <c r="A35" s="1" t="s">
        <v>56</v>
      </c>
      <c r="B35" s="1" t="s">
        <v>53</v>
      </c>
      <c r="C35" s="6">
        <f>0.77/3</f>
        <v>0.25666666666666665</v>
      </c>
      <c r="D35" s="4">
        <f>C35*$B$31</f>
        <v>5.4849145566300338E-9</v>
      </c>
      <c r="E35" s="3" t="s">
        <v>61</v>
      </c>
    </row>
    <row r="36" spans="1:5">
      <c r="A36" s="1" t="s">
        <v>57</v>
      </c>
      <c r="B36" s="1" t="s">
        <v>54</v>
      </c>
      <c r="C36" s="6">
        <f>0.77/3</f>
        <v>0.25666666666666665</v>
      </c>
      <c r="D36" s="4">
        <f>C36*$B$31</f>
        <v>5.4849145566300338E-9</v>
      </c>
      <c r="E36" s="3" t="s">
        <v>61</v>
      </c>
    </row>
    <row r="37" spans="1:5">
      <c r="A37" s="1" t="s">
        <v>59</v>
      </c>
      <c r="B37" s="1" t="s">
        <v>58</v>
      </c>
      <c r="C37" s="6">
        <f>0.77/3</f>
        <v>0.25666666666666665</v>
      </c>
      <c r="D37" s="4">
        <f>C37*$B$31</f>
        <v>5.4849145566300338E-9</v>
      </c>
      <c r="E37" s="3" t="s">
        <v>61</v>
      </c>
    </row>
  </sheetData>
  <mergeCells count="1">
    <mergeCell ref="C2:C3"/>
  </mergeCells>
  <hyperlinks>
    <hyperlink ref="C2" r:id="rId1"/>
  </hyperlinks>
  <pageMargins left="0.511811024" right="0.511811024" top="0.78740157499999996" bottom="0.78740157499999996" header="0.31496062000000002" footer="0.31496062000000002"/>
  <pageSetup paperSize="9" orientation="portrait" horizontalDpi="0" verticalDpi="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K85"/>
  <sheetViews>
    <sheetView zoomScale="80" zoomScaleNormal="80" workbookViewId="0">
      <pane ySplit="1" topLeftCell="A2" activePane="bottomLeft" state="frozen"/>
      <selection pane="bottomLeft" activeCell="E85" sqref="E85"/>
    </sheetView>
  </sheetViews>
  <sheetFormatPr defaultColWidth="9.140625" defaultRowHeight="12.75"/>
  <cols>
    <col min="1" max="1" width="14.85546875" style="9" bestFit="1" customWidth="1"/>
    <col min="2" max="2" width="41.140625" style="9" customWidth="1"/>
    <col min="3" max="4" width="31" style="9" customWidth="1"/>
    <col min="5" max="5" width="24.85546875" style="9" customWidth="1"/>
    <col min="6" max="6" width="48.7109375" style="9" customWidth="1"/>
    <col min="7" max="7" width="52.28515625" style="9" customWidth="1"/>
    <col min="8" max="8" width="19.5703125" style="8" bestFit="1" customWidth="1"/>
    <col min="9" max="9" width="20" style="8" bestFit="1" customWidth="1"/>
    <col min="10" max="10" width="26.5703125" style="8" customWidth="1"/>
    <col min="11" max="11" width="41.28515625" style="8" customWidth="1"/>
    <col min="12" max="16384" width="9.140625" style="7"/>
  </cols>
  <sheetData>
    <row r="1" spans="1:11" ht="12.75" customHeight="1">
      <c r="A1" s="72" t="s">
        <v>66</v>
      </c>
      <c r="B1" s="72" t="s">
        <v>62</v>
      </c>
      <c r="C1" s="72" t="s">
        <v>67</v>
      </c>
      <c r="D1" s="72" t="s">
        <v>70</v>
      </c>
      <c r="E1" s="72" t="s">
        <v>68</v>
      </c>
      <c r="F1" s="72" t="s">
        <v>63</v>
      </c>
      <c r="G1" s="72" t="s">
        <v>64</v>
      </c>
      <c r="H1" s="72" t="s">
        <v>69</v>
      </c>
      <c r="I1" s="72" t="s">
        <v>65</v>
      </c>
      <c r="J1" s="72" t="s">
        <v>73</v>
      </c>
      <c r="K1" s="72" t="s">
        <v>77</v>
      </c>
    </row>
    <row r="2" spans="1:11" ht="63.75" hidden="1">
      <c r="A2" s="8" t="s">
        <v>1361</v>
      </c>
      <c r="B2" s="9" t="str">
        <f>'Lambda-DC DC Converter Core'!A34</f>
        <v>No Output</v>
      </c>
      <c r="C2" s="10">
        <f>'Lambda-DC DC Converter Core'!$B$31</f>
        <v>2.6625522155248245E-8</v>
      </c>
      <c r="D2" s="11">
        <f>'Lambda-DC DC Converter Core'!C34</f>
        <v>0.23</v>
      </c>
      <c r="E2" s="8">
        <f>'Lambda-DC DC Converter Core'!D34</f>
        <v>6.1238700957070963E-9</v>
      </c>
      <c r="F2" s="12" t="s">
        <v>1369</v>
      </c>
      <c r="G2" s="9" t="s">
        <v>1444</v>
      </c>
      <c r="H2" s="8" t="s">
        <v>39</v>
      </c>
      <c r="I2" s="8" t="s">
        <v>40</v>
      </c>
      <c r="J2" s="8" t="s">
        <v>74</v>
      </c>
      <c r="K2" s="8" t="s">
        <v>1370</v>
      </c>
    </row>
    <row r="3" spans="1:11" ht="76.5" hidden="1">
      <c r="A3" s="8" t="s">
        <v>1361</v>
      </c>
      <c r="B3" s="9" t="str">
        <f>'Lambda-DC DC Converter Core'!A35</f>
        <v>Increase in Output Voltage</v>
      </c>
      <c r="C3" s="10">
        <f>'Lambda-DC DC Converter Core'!$B$31</f>
        <v>2.6625522155248245E-8</v>
      </c>
      <c r="D3" s="11">
        <f>'Lambda-DC DC Converter Core'!C35</f>
        <v>0.25666666666666665</v>
      </c>
      <c r="E3" s="8">
        <f>'Lambda-DC DC Converter Core'!D35</f>
        <v>6.8338840198470494E-9</v>
      </c>
      <c r="F3" s="9" t="s">
        <v>1371</v>
      </c>
      <c r="G3" s="9" t="s">
        <v>1445</v>
      </c>
      <c r="H3" s="8" t="s">
        <v>39</v>
      </c>
      <c r="I3" s="8" t="s">
        <v>40</v>
      </c>
      <c r="J3" s="8" t="s">
        <v>74</v>
      </c>
      <c r="K3" s="8" t="s">
        <v>1370</v>
      </c>
    </row>
    <row r="4" spans="1:11" ht="76.5" hidden="1">
      <c r="A4" s="8" t="s">
        <v>1361</v>
      </c>
      <c r="B4" s="9" t="str">
        <f>'Lambda-DC DC Converter Core'!A36</f>
        <v>Decrease in Output Voltage</v>
      </c>
      <c r="C4" s="10">
        <f>'Lambda-DC DC Converter Core'!$B$31</f>
        <v>2.6625522155248245E-8</v>
      </c>
      <c r="D4" s="11">
        <f>'Lambda-DC DC Converter Core'!C36</f>
        <v>0.25666666666666665</v>
      </c>
      <c r="E4" s="8">
        <f>'Lambda-DC DC Converter Core'!D36</f>
        <v>6.8338840198470494E-9</v>
      </c>
      <c r="F4" s="9" t="s">
        <v>1372</v>
      </c>
      <c r="G4" s="9" t="s">
        <v>1445</v>
      </c>
      <c r="H4" s="8" t="s">
        <v>39</v>
      </c>
      <c r="I4" s="8" t="s">
        <v>40</v>
      </c>
      <c r="J4" s="8" t="s">
        <v>74</v>
      </c>
      <c r="K4" s="8" t="s">
        <v>1370</v>
      </c>
    </row>
    <row r="5" spans="1:11" ht="76.5" hidden="1">
      <c r="A5" s="8" t="s">
        <v>1361</v>
      </c>
      <c r="B5" s="9" t="str">
        <f>'Lambda-DC DC Converter Core'!A37</f>
        <v>Noisy Output</v>
      </c>
      <c r="C5" s="10">
        <f>'Lambda-DC DC Converter Core'!$B$31</f>
        <v>2.6625522155248245E-8</v>
      </c>
      <c r="D5" s="11">
        <f>'Lambda-DC DC Converter Core'!C37</f>
        <v>0.25666666666666665</v>
      </c>
      <c r="E5" s="8">
        <f>'Lambda-DC DC Converter Core'!D37</f>
        <v>6.8338840198470494E-9</v>
      </c>
      <c r="F5" s="9" t="s">
        <v>1373</v>
      </c>
      <c r="G5" s="9" t="s">
        <v>1445</v>
      </c>
      <c r="H5" s="8" t="s">
        <v>39</v>
      </c>
      <c r="I5" s="8" t="s">
        <v>40</v>
      </c>
      <c r="J5" s="8" t="s">
        <v>74</v>
      </c>
      <c r="K5" s="8" t="s">
        <v>1370</v>
      </c>
    </row>
    <row r="6" spans="1:11" ht="51" hidden="1">
      <c r="A6" s="8" t="s">
        <v>1362</v>
      </c>
      <c r="B6" s="9" t="str">
        <f>'Lambda-DC DC Converter Out&amp;Osc'!A34</f>
        <v>No Output</v>
      </c>
      <c r="C6" s="10">
        <f>'Lambda-DC DC Converter Out&amp;Osc'!$B$31</f>
        <v>2.1369796973883248E-8</v>
      </c>
      <c r="D6" s="11">
        <f>'Lambda-DC DC Converter Out&amp;Osc'!C34</f>
        <v>0.23</v>
      </c>
      <c r="E6" s="8">
        <f>'Lambda-DC DC Converter Out&amp;Osc'!D34</f>
        <v>4.9150533039931475E-9</v>
      </c>
      <c r="F6" s="12" t="s">
        <v>1374</v>
      </c>
      <c r="G6" s="9" t="s">
        <v>1375</v>
      </c>
      <c r="H6" s="8" t="s">
        <v>38</v>
      </c>
      <c r="I6" s="8" t="s">
        <v>71</v>
      </c>
      <c r="J6" s="8" t="s">
        <v>75</v>
      </c>
      <c r="K6" s="8" t="s">
        <v>1376</v>
      </c>
    </row>
    <row r="7" spans="1:11" ht="208.5" hidden="1" customHeight="1">
      <c r="A7" s="8" t="s">
        <v>1362</v>
      </c>
      <c r="B7" s="9" t="str">
        <f>'Lambda-DC DC Converter Out&amp;Osc'!A35</f>
        <v>Increase in Output Voltage</v>
      </c>
      <c r="C7" s="10">
        <f>'Lambda-DC DC Converter Out&amp;Osc'!$B$31</f>
        <v>2.1369796973883248E-8</v>
      </c>
      <c r="D7" s="11">
        <f>'Lambda-DC DC Converter Out&amp;Osc'!C35</f>
        <v>0.25666666666666665</v>
      </c>
      <c r="E7" s="8">
        <f>'Lambda-DC DC Converter Out&amp;Osc'!D35</f>
        <v>5.4849145566300338E-9</v>
      </c>
      <c r="F7" s="12" t="s">
        <v>1377</v>
      </c>
      <c r="G7" s="9" t="s">
        <v>1378</v>
      </c>
      <c r="H7" s="8" t="s">
        <v>39</v>
      </c>
      <c r="I7" s="8" t="s">
        <v>40</v>
      </c>
      <c r="J7" s="8" t="s">
        <v>74</v>
      </c>
      <c r="K7" s="8" t="s">
        <v>1370</v>
      </c>
    </row>
    <row r="8" spans="1:11" ht="51" hidden="1">
      <c r="A8" s="8" t="s">
        <v>1362</v>
      </c>
      <c r="B8" s="9" t="str">
        <f>'Lambda-DC DC Converter Out&amp;Osc'!A36</f>
        <v>Decrease in Output Voltage</v>
      </c>
      <c r="C8" s="10">
        <f>'Lambda-DC DC Converter Out&amp;Osc'!$B$31</f>
        <v>2.1369796973883248E-8</v>
      </c>
      <c r="D8" s="11">
        <f>'Lambda-DC DC Converter Out&amp;Osc'!C36</f>
        <v>0.25666666666666665</v>
      </c>
      <c r="E8" s="8">
        <f>'Lambda-DC DC Converter Out&amp;Osc'!D36</f>
        <v>5.4849145566300338E-9</v>
      </c>
      <c r="F8" s="12" t="s">
        <v>1379</v>
      </c>
      <c r="G8" s="9" t="s">
        <v>1380</v>
      </c>
      <c r="H8" s="8" t="s">
        <v>39</v>
      </c>
      <c r="I8" s="8" t="s">
        <v>40</v>
      </c>
      <c r="J8" s="8" t="s">
        <v>74</v>
      </c>
      <c r="K8" s="8" t="s">
        <v>1370</v>
      </c>
    </row>
    <row r="9" spans="1:11" ht="63.75" hidden="1">
      <c r="A9" s="8" t="s">
        <v>1362</v>
      </c>
      <c r="B9" s="9" t="str">
        <f>'Lambda-DC DC Converter Out&amp;Osc'!A37</f>
        <v>Noisy Output</v>
      </c>
      <c r="C9" s="10">
        <f>'Lambda-DC DC Converter Out&amp;Osc'!$B$31</f>
        <v>2.1369796973883248E-8</v>
      </c>
      <c r="D9" s="11">
        <f>'Lambda-DC DC Converter Out&amp;Osc'!C37</f>
        <v>0.25666666666666665</v>
      </c>
      <c r="E9" s="8">
        <f>'Lambda-DC DC Converter Out&amp;Osc'!D37</f>
        <v>5.4849145566300338E-9</v>
      </c>
      <c r="F9" s="9" t="s">
        <v>1381</v>
      </c>
      <c r="G9" s="9" t="s">
        <v>1382</v>
      </c>
      <c r="H9" s="8" t="s">
        <v>39</v>
      </c>
      <c r="I9" s="8" t="s">
        <v>40</v>
      </c>
      <c r="J9" s="8" t="s">
        <v>74</v>
      </c>
      <c r="K9" s="8" t="s">
        <v>1370</v>
      </c>
    </row>
    <row r="10" spans="1:11" ht="63.75" hidden="1">
      <c r="A10" s="8" t="s">
        <v>1363</v>
      </c>
      <c r="B10" s="9" t="str">
        <f>'Lambda-Oscillator'!A33</f>
        <v>Open</v>
      </c>
      <c r="C10" s="10">
        <f>'Lambda-Oscillator'!$B$30</f>
        <v>2.5514285465280212E-8</v>
      </c>
      <c r="D10" s="11">
        <f>'Lambda-Oscillator'!C33</f>
        <v>0.8</v>
      </c>
      <c r="E10" s="8">
        <f>'Lambda-Oscillator'!D33</f>
        <v>2.0411428372224169E-8</v>
      </c>
      <c r="F10" s="12" t="s">
        <v>1383</v>
      </c>
      <c r="G10" s="9" t="s">
        <v>1444</v>
      </c>
      <c r="H10" s="8" t="s">
        <v>39</v>
      </c>
      <c r="I10" s="8" t="s">
        <v>40</v>
      </c>
      <c r="J10" s="8" t="s">
        <v>74</v>
      </c>
      <c r="K10" s="8" t="s">
        <v>1370</v>
      </c>
    </row>
    <row r="11" spans="1:11" ht="63.75" hidden="1">
      <c r="A11" s="8" t="s">
        <v>1363</v>
      </c>
      <c r="B11" s="9" t="str">
        <f>'Lambda-Oscillator'!A34</f>
        <v>Change of Resonant Frequency</v>
      </c>
      <c r="C11" s="10">
        <f>'Lambda-Oscillator'!$B$30</f>
        <v>2.5514285465280212E-8</v>
      </c>
      <c r="D11" s="11">
        <f>'Lambda-Oscillator'!C34</f>
        <v>0.1</v>
      </c>
      <c r="E11" s="8">
        <f>'Lambda-Oscillator'!D34</f>
        <v>2.5514285465280212E-9</v>
      </c>
      <c r="F11" s="9" t="s">
        <v>1384</v>
      </c>
      <c r="G11" s="9" t="s">
        <v>1388</v>
      </c>
      <c r="H11" s="8" t="s">
        <v>39</v>
      </c>
      <c r="I11" s="8" t="s">
        <v>40</v>
      </c>
      <c r="J11" s="8" t="s">
        <v>74</v>
      </c>
      <c r="K11" s="8" t="s">
        <v>1370</v>
      </c>
    </row>
    <row r="12" spans="1:11" ht="25.5" hidden="1">
      <c r="A12" s="8" t="s">
        <v>1363</v>
      </c>
      <c r="B12" s="9" t="str">
        <f>'Lambda-Oscillator'!A35</f>
        <v>Short-Circuit</v>
      </c>
      <c r="C12" s="10">
        <f>'Lambda-Oscillator'!$B$30</f>
        <v>2.5514285465280212E-8</v>
      </c>
      <c r="D12" s="11">
        <f>'Lambda-Oscillator'!C35</f>
        <v>0</v>
      </c>
      <c r="E12" s="8">
        <f>'Lambda-Oscillator'!D35</f>
        <v>0</v>
      </c>
      <c r="F12" s="9" t="s">
        <v>1385</v>
      </c>
      <c r="G12" s="9" t="s">
        <v>1385</v>
      </c>
      <c r="H12" s="8" t="s">
        <v>1386</v>
      </c>
      <c r="I12" s="8" t="s">
        <v>1386</v>
      </c>
      <c r="J12" s="8" t="s">
        <v>1386</v>
      </c>
      <c r="K12" s="8" t="s">
        <v>1386</v>
      </c>
    </row>
    <row r="13" spans="1:11" ht="51" hidden="1">
      <c r="A13" s="8" t="s">
        <v>1363</v>
      </c>
      <c r="B13" s="9" t="str">
        <f>'Lambda-Oscillator'!A36</f>
        <v>Decrease of Q-Factor</v>
      </c>
      <c r="C13" s="10">
        <f>'Lambda-Oscillator'!$B$30</f>
        <v>2.5514285465280212E-8</v>
      </c>
      <c r="D13" s="11">
        <f>'Lambda-Oscillator'!C36</f>
        <v>0.1</v>
      </c>
      <c r="E13" s="8">
        <f>'Lambda-Oscillator'!D36</f>
        <v>2.5514285465280212E-9</v>
      </c>
      <c r="F13" s="9" t="s">
        <v>1387</v>
      </c>
      <c r="G13" s="9" t="s">
        <v>1389</v>
      </c>
      <c r="H13" s="8" t="s">
        <v>39</v>
      </c>
      <c r="I13" s="8" t="s">
        <v>40</v>
      </c>
      <c r="J13" s="8" t="s">
        <v>74</v>
      </c>
      <c r="K13" s="8" t="s">
        <v>1370</v>
      </c>
    </row>
    <row r="14" spans="1:11" ht="25.5" hidden="1">
      <c r="A14" s="8" t="s">
        <v>1363</v>
      </c>
      <c r="B14" s="9" t="str">
        <f>'Lambda-Oscillator'!A37</f>
        <v>Short-Circuit to Casing</v>
      </c>
      <c r="C14" s="10">
        <f>'Lambda-Oscillator'!$B$30</f>
        <v>2.5514285465280212E-8</v>
      </c>
      <c r="D14" s="11">
        <f>'Lambda-Oscillator'!C37</f>
        <v>0</v>
      </c>
      <c r="E14" s="8">
        <f>'Lambda-Oscillator'!D37</f>
        <v>0</v>
      </c>
      <c r="F14" s="9" t="s">
        <v>1385</v>
      </c>
      <c r="G14" s="9" t="s">
        <v>1385</v>
      </c>
      <c r="H14" s="8" t="s">
        <v>1386</v>
      </c>
      <c r="I14" s="8" t="s">
        <v>1386</v>
      </c>
      <c r="J14" s="8" t="s">
        <v>1386</v>
      </c>
      <c r="K14" s="8" t="s">
        <v>1386</v>
      </c>
    </row>
    <row r="15" spans="1:11" ht="63.75" hidden="1">
      <c r="A15" s="8" t="s">
        <v>1364</v>
      </c>
      <c r="B15" s="9" t="str">
        <f>'Lambda-FPGA_1'!A34</f>
        <v>Supply open (any of the 53 VCC pins, either core or I/O)</v>
      </c>
      <c r="C15" s="10">
        <f>'Lambda-FPGA_1'!$B$31</f>
        <v>1.846739389997008E-8</v>
      </c>
      <c r="D15" s="11">
        <f>'Lambda-FPGA_1'!C34</f>
        <v>6.6249999999999989E-2</v>
      </c>
      <c r="E15" s="8">
        <f>'Lambda-FPGA_1'!D34</f>
        <v>1.2234648458730176E-9</v>
      </c>
      <c r="F15" s="9" t="s">
        <v>1390</v>
      </c>
      <c r="G15" s="9" t="s">
        <v>1446</v>
      </c>
      <c r="H15" s="8" t="s">
        <v>39</v>
      </c>
      <c r="I15" s="8" t="s">
        <v>40</v>
      </c>
      <c r="J15" s="8" t="s">
        <v>74</v>
      </c>
      <c r="K15" s="8" t="s">
        <v>1370</v>
      </c>
    </row>
    <row r="16" spans="1:11" ht="63.75" hidden="1">
      <c r="A16" s="8" t="s">
        <v>1364</v>
      </c>
      <c r="B16" s="9" t="str">
        <f>'Lambda-FPGA_1'!A35</f>
        <v>Supply open (any of the 43 GND pins)</v>
      </c>
      <c r="C16" s="10">
        <f>'Lambda-FPGA_1'!$B$31</f>
        <v>1.846739389997008E-8</v>
      </c>
      <c r="D16" s="11">
        <f>'Lambda-FPGA_1'!C35</f>
        <v>5.3749999999999999E-2</v>
      </c>
      <c r="E16" s="8">
        <f>'Lambda-FPGA_1'!D35</f>
        <v>9.9262242212339172E-10</v>
      </c>
      <c r="F16" s="9" t="s">
        <v>1390</v>
      </c>
      <c r="G16" s="9" t="s">
        <v>1446</v>
      </c>
      <c r="H16" s="8" t="s">
        <v>39</v>
      </c>
      <c r="I16" s="8" t="s">
        <v>40</v>
      </c>
      <c r="J16" s="8" t="s">
        <v>74</v>
      </c>
      <c r="K16" s="8" t="s">
        <v>1370</v>
      </c>
    </row>
    <row r="17" spans="1:11" ht="38.25" hidden="1">
      <c r="A17" s="8" t="s">
        <v>1364</v>
      </c>
      <c r="B17" s="9" t="str">
        <f>'Lambda-FPGA_1'!A36</f>
        <v>Output 'prob_1' Open (any of the 24 bits)</v>
      </c>
      <c r="C17" s="10">
        <f>'Lambda-FPGA_1'!$B$31</f>
        <v>1.846739389997008E-8</v>
      </c>
      <c r="D17" s="11">
        <f>'Lambda-FPGA_1'!C36</f>
        <v>0.34560000000000002</v>
      </c>
      <c r="E17" s="8">
        <f>'Lambda-FPGA_1'!D36</f>
        <v>6.3823313318296596E-9</v>
      </c>
      <c r="F17" s="9" t="s">
        <v>1392</v>
      </c>
      <c r="G17" s="9" t="s">
        <v>1391</v>
      </c>
      <c r="H17" s="8" t="s">
        <v>38</v>
      </c>
      <c r="I17" s="8" t="s">
        <v>71</v>
      </c>
      <c r="J17" s="8" t="s">
        <v>75</v>
      </c>
      <c r="K17" s="8" t="s">
        <v>1376</v>
      </c>
    </row>
    <row r="18" spans="1:11" ht="38.25" hidden="1">
      <c r="A18" s="8" t="s">
        <v>1364</v>
      </c>
      <c r="B18" s="9" t="str">
        <f>'Lambda-FPGA_1'!A37</f>
        <v>Output 'prob_valid_1' Open (1 bit)</v>
      </c>
      <c r="C18" s="10">
        <f>'Lambda-FPGA_1'!$B$31</f>
        <v>1.846739389997008E-8</v>
      </c>
      <c r="D18" s="11">
        <f>'Lambda-FPGA_1'!C37</f>
        <v>1.44E-2</v>
      </c>
      <c r="E18" s="8">
        <f>'Lambda-FPGA_1'!D37</f>
        <v>2.6593047215956913E-10</v>
      </c>
      <c r="F18" s="9" t="s">
        <v>1475</v>
      </c>
      <c r="G18" s="9" t="s">
        <v>1393</v>
      </c>
      <c r="H18" s="8" t="s">
        <v>38</v>
      </c>
      <c r="I18" s="8" t="s">
        <v>71</v>
      </c>
      <c r="J18" s="8" t="s">
        <v>75</v>
      </c>
      <c r="K18" s="8" t="s">
        <v>1376</v>
      </c>
    </row>
    <row r="19" spans="1:11" ht="38.25" hidden="1">
      <c r="A19" s="8" t="s">
        <v>1364</v>
      </c>
      <c r="B19" s="9" t="str">
        <f>'Lambda-FPGA_1'!A38</f>
        <v>Output 'prob_1' stuck low (any of the 24 bits)</v>
      </c>
      <c r="C19" s="10">
        <f>'Lambda-FPGA_1'!$B$31</f>
        <v>1.846739389997008E-8</v>
      </c>
      <c r="D19" s="11">
        <f>'Lambda-FPGA_1'!C38</f>
        <v>8.6400000000000005E-2</v>
      </c>
      <c r="E19" s="8">
        <f>'Lambda-FPGA_1'!D38</f>
        <v>1.5955828329574149E-9</v>
      </c>
      <c r="F19" s="9" t="s">
        <v>1398</v>
      </c>
      <c r="G19" s="9" t="s">
        <v>1394</v>
      </c>
      <c r="H19" s="8" t="s">
        <v>38</v>
      </c>
      <c r="I19" s="8" t="s">
        <v>71</v>
      </c>
      <c r="J19" s="8" t="s">
        <v>75</v>
      </c>
      <c r="K19" s="8" t="s">
        <v>1376</v>
      </c>
    </row>
    <row r="20" spans="1:11" ht="38.25" hidden="1">
      <c r="A20" s="8" t="s">
        <v>1364</v>
      </c>
      <c r="B20" s="9" t="str">
        <f>'Lambda-FPGA_1'!A39</f>
        <v>Output 'prob_valid_1' stuck low (1 bit)</v>
      </c>
      <c r="C20" s="10">
        <f>'Lambda-FPGA_1'!$B$31</f>
        <v>1.846739389997008E-8</v>
      </c>
      <c r="D20" s="11">
        <f>'Lambda-FPGA_1'!C39</f>
        <v>3.5999999999999999E-3</v>
      </c>
      <c r="E20" s="8">
        <f>'Lambda-FPGA_1'!D39</f>
        <v>6.6482618039892283E-11</v>
      </c>
      <c r="F20" s="9" t="s">
        <v>1395</v>
      </c>
      <c r="G20" s="9" t="s">
        <v>1396</v>
      </c>
      <c r="H20" s="8" t="s">
        <v>38</v>
      </c>
      <c r="I20" s="8" t="s">
        <v>71</v>
      </c>
      <c r="J20" s="8" t="s">
        <v>75</v>
      </c>
      <c r="K20" s="8" t="s">
        <v>1376</v>
      </c>
    </row>
    <row r="21" spans="1:11" ht="38.25">
      <c r="A21" s="8" t="s">
        <v>1364</v>
      </c>
      <c r="B21" s="9" t="str">
        <f>'Lambda-FPGA_1'!A40</f>
        <v>Output 'prob_1' stuck high (any of the 24 bits)</v>
      </c>
      <c r="C21" s="10">
        <f>'Lambda-FPGA_1'!$B$31</f>
        <v>1.846739389997008E-8</v>
      </c>
      <c r="D21" s="11">
        <f>'Lambda-FPGA_1'!C40</f>
        <v>7.6799999999999993E-2</v>
      </c>
      <c r="E21" s="8">
        <f>'Lambda-FPGA_1'!D40</f>
        <v>1.418295851517702E-9</v>
      </c>
      <c r="F21" s="9" t="s">
        <v>1397</v>
      </c>
      <c r="G21" s="9" t="s">
        <v>1399</v>
      </c>
      <c r="H21" s="8" t="s">
        <v>39</v>
      </c>
      <c r="I21" s="8" t="s">
        <v>40</v>
      </c>
      <c r="J21" s="8" t="s">
        <v>74</v>
      </c>
      <c r="K21" s="8" t="s">
        <v>1370</v>
      </c>
    </row>
    <row r="22" spans="1:11" ht="51">
      <c r="A22" s="8" t="s">
        <v>1364</v>
      </c>
      <c r="B22" s="9" t="str">
        <f>'Lambda-FPGA_1'!A41</f>
        <v>Output 'prob_valid_1' stuck high (1 bit)</v>
      </c>
      <c r="C22" s="10">
        <f>'Lambda-FPGA_1'!$B$31</f>
        <v>1.846739389997008E-8</v>
      </c>
      <c r="D22" s="11">
        <f>'Lambda-FPGA_1'!C41</f>
        <v>3.2000000000000002E-3</v>
      </c>
      <c r="E22" s="8">
        <f>'Lambda-FPGA_1'!D41</f>
        <v>5.9095660479904261E-11</v>
      </c>
      <c r="F22" s="9" t="s">
        <v>1401</v>
      </c>
      <c r="G22" s="9" t="s">
        <v>1400</v>
      </c>
      <c r="H22" s="8" t="s">
        <v>39</v>
      </c>
      <c r="I22" s="8" t="s">
        <v>40</v>
      </c>
      <c r="J22" s="8" t="s">
        <v>74</v>
      </c>
      <c r="K22" s="8" t="s">
        <v>1370</v>
      </c>
    </row>
    <row r="23" spans="1:11" ht="51" hidden="1">
      <c r="A23" s="8" t="s">
        <v>1364</v>
      </c>
      <c r="B23" s="9" t="str">
        <f>'Lambda-FPGA_1'!A42</f>
        <v>Input 'distance' Open (any of the 24 bits)</v>
      </c>
      <c r="C23" s="10">
        <f>'Lambda-FPGA_1'!$B$31</f>
        <v>1.846739389997008E-8</v>
      </c>
      <c r="D23" s="11">
        <f>'Lambda-FPGA_1'!C42</f>
        <v>0.11675675675675676</v>
      </c>
      <c r="E23" s="8">
        <f>'Lambda-FPGA_1'!D42</f>
        <v>2.1561930175100201E-9</v>
      </c>
      <c r="F23" s="9" t="s">
        <v>1492</v>
      </c>
      <c r="G23" s="9" t="s">
        <v>1402</v>
      </c>
      <c r="H23" s="8" t="s">
        <v>38</v>
      </c>
      <c r="I23" s="8" t="s">
        <v>71</v>
      </c>
      <c r="J23" s="8" t="s">
        <v>75</v>
      </c>
      <c r="K23" s="8" t="s">
        <v>1376</v>
      </c>
    </row>
    <row r="24" spans="1:11" ht="51" hidden="1">
      <c r="A24" s="8" t="s">
        <v>1364</v>
      </c>
      <c r="B24" s="9" t="str">
        <f>'Lambda-FPGA_1'!A43</f>
        <v>Input 'speed' Open (any of the 24 bits)</v>
      </c>
      <c r="C24" s="10">
        <f>'Lambda-FPGA_1'!$B$31</f>
        <v>1.846739389997008E-8</v>
      </c>
      <c r="D24" s="11">
        <f>'Lambda-FPGA_1'!C43</f>
        <v>0.11675675675675676</v>
      </c>
      <c r="E24" s="8">
        <f>'Lambda-FPGA_1'!D43</f>
        <v>2.1561930175100201E-9</v>
      </c>
      <c r="F24" s="9" t="s">
        <v>1493</v>
      </c>
      <c r="G24" s="9" t="s">
        <v>1403</v>
      </c>
      <c r="H24" s="8" t="s">
        <v>38</v>
      </c>
      <c r="I24" s="8" t="s">
        <v>71</v>
      </c>
      <c r="J24" s="8" t="s">
        <v>75</v>
      </c>
      <c r="K24" s="8" t="s">
        <v>1376</v>
      </c>
    </row>
    <row r="25" spans="1:11" ht="51" hidden="1">
      <c r="A25" s="8" t="s">
        <v>1364</v>
      </c>
      <c r="B25" s="9" t="str">
        <f>'Lambda-FPGA_1'!A44</f>
        <v>Input 'deceleration' Open (any of the 24 bits)</v>
      </c>
      <c r="C25" s="10">
        <f>'Lambda-FPGA_1'!$B$31</f>
        <v>1.846739389997008E-8</v>
      </c>
      <c r="D25" s="11">
        <f>'Lambda-FPGA_1'!C44</f>
        <v>0.11675675675675676</v>
      </c>
      <c r="E25" s="8">
        <f>'Lambda-FPGA_1'!D44</f>
        <v>2.1561930175100201E-9</v>
      </c>
      <c r="F25" s="9" t="s">
        <v>1494</v>
      </c>
      <c r="G25" s="9" t="s">
        <v>1404</v>
      </c>
      <c r="H25" s="8" t="s">
        <v>38</v>
      </c>
      <c r="I25" s="8" t="s">
        <v>71</v>
      </c>
      <c r="J25" s="8" t="s">
        <v>75</v>
      </c>
      <c r="K25" s="8" t="s">
        <v>1376</v>
      </c>
    </row>
    <row r="26" spans="1:11" ht="76.5" hidden="1">
      <c r="A26" s="8" t="s">
        <v>1364</v>
      </c>
      <c r="B26" s="9" t="str">
        <f>'Lambda-FPGA_1'!A45</f>
        <v>Input 'input_valid' Open (1 bit)</v>
      </c>
      <c r="C26" s="10">
        <f>'Lambda-FPGA_1'!$B$31</f>
        <v>1.846739389997008E-8</v>
      </c>
      <c r="D26" s="11">
        <f>'Lambda-FPGA_1'!C45</f>
        <v>4.8648648648648646E-3</v>
      </c>
      <c r="E26" s="8">
        <f>'Lambda-FPGA_1'!D45</f>
        <v>8.9841375729584166E-11</v>
      </c>
      <c r="F26" s="9" t="s">
        <v>1501</v>
      </c>
      <c r="G26" s="9" t="s">
        <v>1405</v>
      </c>
      <c r="H26" s="8" t="s">
        <v>38</v>
      </c>
      <c r="I26" s="8" t="s">
        <v>71</v>
      </c>
      <c r="J26" s="8" t="s">
        <v>75</v>
      </c>
      <c r="K26" s="8" t="s">
        <v>1376</v>
      </c>
    </row>
    <row r="27" spans="1:11" ht="63.75">
      <c r="A27" s="8" t="s">
        <v>1364</v>
      </c>
      <c r="B27" s="9" t="str">
        <f>'Lambda-FPGA_1'!A46</f>
        <v>Input 'clock_1' Open (1 bit)</v>
      </c>
      <c r="C27" s="10">
        <f>'Lambda-FPGA_1'!$B$31</f>
        <v>1.846739389997008E-8</v>
      </c>
      <c r="D27" s="11">
        <f>'Lambda-FPGA_1'!C46</f>
        <v>4.8648648648648646E-3</v>
      </c>
      <c r="E27" s="8">
        <f>'Lambda-FPGA_1'!D46</f>
        <v>8.9841375729584166E-11</v>
      </c>
      <c r="F27" s="12" t="s">
        <v>1383</v>
      </c>
      <c r="G27" s="9" t="s">
        <v>1444</v>
      </c>
      <c r="H27" s="8" t="s">
        <v>39</v>
      </c>
      <c r="I27" s="8" t="s">
        <v>40</v>
      </c>
      <c r="J27" s="8" t="s">
        <v>74</v>
      </c>
      <c r="K27" s="8" t="s">
        <v>1370</v>
      </c>
    </row>
    <row r="28" spans="1:11" ht="63.75" hidden="1">
      <c r="A28" s="8" t="s">
        <v>1365</v>
      </c>
      <c r="B28" s="12" t="str">
        <f>'Lambda-DC DC Converter Core'!A34</f>
        <v>No Output</v>
      </c>
      <c r="C28" s="10">
        <f>'Lambda-DC DC Converter Core'!$B$31</f>
        <v>2.6625522155248245E-8</v>
      </c>
      <c r="D28" s="11">
        <f>'Lambda-DC DC Converter Core'!C34</f>
        <v>0.23</v>
      </c>
      <c r="E28" s="8">
        <f>'Lambda-DC DC Converter Core'!D34</f>
        <v>6.1238700957070963E-9</v>
      </c>
      <c r="F28" s="12" t="s">
        <v>1406</v>
      </c>
      <c r="G28" s="9" t="s">
        <v>1447</v>
      </c>
      <c r="H28" s="8" t="s">
        <v>39</v>
      </c>
      <c r="I28" s="8" t="s">
        <v>40</v>
      </c>
      <c r="J28" s="8" t="s">
        <v>74</v>
      </c>
      <c r="K28" s="8" t="s">
        <v>1370</v>
      </c>
    </row>
    <row r="29" spans="1:11" ht="76.5" hidden="1">
      <c r="A29" s="8" t="s">
        <v>1365</v>
      </c>
      <c r="B29" s="12" t="str">
        <f>'Lambda-DC DC Converter Core'!A35</f>
        <v>Increase in Output Voltage</v>
      </c>
      <c r="C29" s="10">
        <f>'Lambda-DC DC Converter Core'!$B$31</f>
        <v>2.6625522155248245E-8</v>
      </c>
      <c r="D29" s="11">
        <f>'Lambda-DC DC Converter Core'!C35</f>
        <v>0.25666666666666665</v>
      </c>
      <c r="E29" s="8">
        <f>'Lambda-DC DC Converter Core'!D35</f>
        <v>6.8338840198470494E-9</v>
      </c>
      <c r="F29" s="9" t="s">
        <v>1407</v>
      </c>
      <c r="G29" s="9" t="s">
        <v>1448</v>
      </c>
      <c r="H29" s="8" t="s">
        <v>39</v>
      </c>
      <c r="I29" s="8" t="s">
        <v>40</v>
      </c>
      <c r="J29" s="8" t="s">
        <v>74</v>
      </c>
      <c r="K29" s="8" t="s">
        <v>1370</v>
      </c>
    </row>
    <row r="30" spans="1:11" ht="76.5" hidden="1">
      <c r="A30" s="8" t="s">
        <v>1365</v>
      </c>
      <c r="B30" s="12" t="str">
        <f>'Lambda-DC DC Converter Core'!A36</f>
        <v>Decrease in Output Voltage</v>
      </c>
      <c r="C30" s="10">
        <f>'Lambda-DC DC Converter Core'!$B$31</f>
        <v>2.6625522155248245E-8</v>
      </c>
      <c r="D30" s="11">
        <f>'Lambda-DC DC Converter Core'!C36</f>
        <v>0.25666666666666665</v>
      </c>
      <c r="E30" s="8">
        <f>'Lambda-DC DC Converter Core'!D36</f>
        <v>6.8338840198470494E-9</v>
      </c>
      <c r="F30" s="9" t="s">
        <v>1408</v>
      </c>
      <c r="G30" s="9" t="s">
        <v>1448</v>
      </c>
      <c r="H30" s="8" t="s">
        <v>39</v>
      </c>
      <c r="I30" s="8" t="s">
        <v>40</v>
      </c>
      <c r="J30" s="8" t="s">
        <v>74</v>
      </c>
      <c r="K30" s="8" t="s">
        <v>1370</v>
      </c>
    </row>
    <row r="31" spans="1:11" ht="76.5" hidden="1">
      <c r="A31" s="8" t="s">
        <v>1365</v>
      </c>
      <c r="B31" s="12" t="str">
        <f>'Lambda-DC DC Converter Core'!A37</f>
        <v>Noisy Output</v>
      </c>
      <c r="C31" s="10">
        <f>'Lambda-DC DC Converter Core'!$B$31</f>
        <v>2.6625522155248245E-8</v>
      </c>
      <c r="D31" s="11">
        <f>'Lambda-DC DC Converter Core'!C37</f>
        <v>0.25666666666666665</v>
      </c>
      <c r="E31" s="8">
        <f>'Lambda-DC DC Converter Core'!D37</f>
        <v>6.8338840198470494E-9</v>
      </c>
      <c r="F31" s="9" t="s">
        <v>1409</v>
      </c>
      <c r="G31" s="9" t="s">
        <v>1448</v>
      </c>
      <c r="H31" s="8" t="s">
        <v>39</v>
      </c>
      <c r="I31" s="8" t="s">
        <v>40</v>
      </c>
      <c r="J31" s="8" t="s">
        <v>74</v>
      </c>
      <c r="K31" s="8" t="s">
        <v>1370</v>
      </c>
    </row>
    <row r="32" spans="1:11" ht="51" hidden="1">
      <c r="A32" s="8" t="s">
        <v>1366</v>
      </c>
      <c r="B32" s="9" t="str">
        <f>'Lambda-DC DC Converter Out&amp;Osc'!A34</f>
        <v>No Output</v>
      </c>
      <c r="C32" s="10">
        <f>'Lambda-DC DC Converter Out&amp;Osc'!$B$31</f>
        <v>2.1369796973883248E-8</v>
      </c>
      <c r="D32" s="11">
        <f>'Lambda-DC DC Converter Out&amp;Osc'!C34</f>
        <v>0.23</v>
      </c>
      <c r="E32" s="8">
        <f>'Lambda-DC DC Converter Out&amp;Osc'!D34</f>
        <v>4.9150533039931475E-9</v>
      </c>
      <c r="F32" s="12" t="s">
        <v>1410</v>
      </c>
      <c r="G32" s="9" t="s">
        <v>1411</v>
      </c>
      <c r="H32" s="8" t="s">
        <v>38</v>
      </c>
      <c r="I32" s="8" t="s">
        <v>71</v>
      </c>
      <c r="J32" s="8" t="s">
        <v>75</v>
      </c>
      <c r="K32" s="8" t="s">
        <v>1376</v>
      </c>
    </row>
    <row r="33" spans="1:11" ht="178.5" hidden="1">
      <c r="A33" s="8" t="s">
        <v>1366</v>
      </c>
      <c r="B33" s="9" t="str">
        <f>'Lambda-DC DC Converter Out&amp;Osc'!A35</f>
        <v>Increase in Output Voltage</v>
      </c>
      <c r="C33" s="10">
        <f>'Lambda-DC DC Converter Out&amp;Osc'!$B$31</f>
        <v>2.1369796973883248E-8</v>
      </c>
      <c r="D33" s="11">
        <f>'Lambda-DC DC Converter Out&amp;Osc'!C35</f>
        <v>0.25666666666666665</v>
      </c>
      <c r="E33" s="8">
        <f>'Lambda-DC DC Converter Out&amp;Osc'!D35</f>
        <v>5.4849145566300338E-9</v>
      </c>
      <c r="F33" s="12" t="s">
        <v>1412</v>
      </c>
      <c r="G33" s="9" t="s">
        <v>1413</v>
      </c>
      <c r="H33" s="8" t="s">
        <v>39</v>
      </c>
      <c r="I33" s="8" t="s">
        <v>40</v>
      </c>
      <c r="J33" s="8" t="s">
        <v>74</v>
      </c>
      <c r="K33" s="8" t="s">
        <v>1370</v>
      </c>
    </row>
    <row r="34" spans="1:11" ht="51" hidden="1">
      <c r="A34" s="8" t="s">
        <v>1366</v>
      </c>
      <c r="B34" s="9" t="str">
        <f>'Lambda-DC DC Converter Out&amp;Osc'!A36</f>
        <v>Decrease in Output Voltage</v>
      </c>
      <c r="C34" s="10">
        <f>'Lambda-DC DC Converter Out&amp;Osc'!$B$31</f>
        <v>2.1369796973883248E-8</v>
      </c>
      <c r="D34" s="11">
        <f>'Lambda-DC DC Converter Out&amp;Osc'!C36</f>
        <v>0.25666666666666665</v>
      </c>
      <c r="E34" s="8">
        <f>'Lambda-DC DC Converter Out&amp;Osc'!D36</f>
        <v>5.4849145566300338E-9</v>
      </c>
      <c r="F34" s="12" t="s">
        <v>1414</v>
      </c>
      <c r="G34" s="9" t="s">
        <v>1415</v>
      </c>
      <c r="H34" s="8" t="s">
        <v>39</v>
      </c>
      <c r="I34" s="8" t="s">
        <v>40</v>
      </c>
      <c r="J34" s="8" t="s">
        <v>74</v>
      </c>
      <c r="K34" s="8" t="s">
        <v>1370</v>
      </c>
    </row>
    <row r="35" spans="1:11" ht="63.75" hidden="1">
      <c r="A35" s="8" t="s">
        <v>1366</v>
      </c>
      <c r="B35" s="9" t="str">
        <f>'Lambda-DC DC Converter Out&amp;Osc'!A37</f>
        <v>Noisy Output</v>
      </c>
      <c r="C35" s="10">
        <f>'Lambda-DC DC Converter Out&amp;Osc'!$B$31</f>
        <v>2.1369796973883248E-8</v>
      </c>
      <c r="D35" s="11">
        <f>'Lambda-DC DC Converter Out&amp;Osc'!C37</f>
        <v>0.25666666666666665</v>
      </c>
      <c r="E35" s="8">
        <f>'Lambda-DC DC Converter Out&amp;Osc'!D37</f>
        <v>5.4849145566300338E-9</v>
      </c>
      <c r="F35" s="9" t="s">
        <v>1416</v>
      </c>
      <c r="G35" s="9" t="s">
        <v>1417</v>
      </c>
      <c r="H35" s="8" t="s">
        <v>39</v>
      </c>
      <c r="I35" s="8" t="s">
        <v>40</v>
      </c>
      <c r="J35" s="8" t="s">
        <v>74</v>
      </c>
      <c r="K35" s="8" t="s">
        <v>1370</v>
      </c>
    </row>
    <row r="36" spans="1:11" ht="63.75" hidden="1">
      <c r="A36" s="8" t="s">
        <v>1367</v>
      </c>
      <c r="B36" s="12" t="str">
        <f>'Lambda-Oscillator'!A33</f>
        <v>Open</v>
      </c>
      <c r="C36" s="10">
        <f>'Lambda-Oscillator'!$B$30</f>
        <v>2.5514285465280212E-8</v>
      </c>
      <c r="D36" s="11">
        <f>'Lambda-Oscillator'!C33</f>
        <v>0.8</v>
      </c>
      <c r="E36" s="8">
        <f>'Lambda-Oscillator'!D33</f>
        <v>2.0411428372224169E-8</v>
      </c>
      <c r="F36" s="12" t="s">
        <v>1418</v>
      </c>
      <c r="G36" s="9" t="s">
        <v>1447</v>
      </c>
      <c r="H36" s="8" t="s">
        <v>39</v>
      </c>
      <c r="I36" s="8" t="s">
        <v>40</v>
      </c>
      <c r="J36" s="8" t="s">
        <v>74</v>
      </c>
      <c r="K36" s="8" t="s">
        <v>1370</v>
      </c>
    </row>
    <row r="37" spans="1:11" ht="63.75" hidden="1">
      <c r="A37" s="8" t="s">
        <v>1367</v>
      </c>
      <c r="B37" s="12" t="str">
        <f>'Lambda-Oscillator'!A34</f>
        <v>Change of Resonant Frequency</v>
      </c>
      <c r="C37" s="10">
        <f>'Lambda-Oscillator'!$B$30</f>
        <v>2.5514285465280212E-8</v>
      </c>
      <c r="D37" s="11">
        <f>'Lambda-Oscillator'!C34</f>
        <v>0.1</v>
      </c>
      <c r="E37" s="8">
        <f>'Lambda-Oscillator'!D34</f>
        <v>2.5514285465280212E-9</v>
      </c>
      <c r="F37" s="9" t="s">
        <v>1419</v>
      </c>
      <c r="G37" s="9" t="s">
        <v>1420</v>
      </c>
      <c r="H37" s="8" t="s">
        <v>39</v>
      </c>
      <c r="I37" s="8" t="s">
        <v>40</v>
      </c>
      <c r="J37" s="8" t="s">
        <v>74</v>
      </c>
      <c r="K37" s="8" t="s">
        <v>1370</v>
      </c>
    </row>
    <row r="38" spans="1:11" ht="25.5" hidden="1">
      <c r="A38" s="8" t="s">
        <v>1367</v>
      </c>
      <c r="B38" s="12" t="str">
        <f>'Lambda-Oscillator'!A35</f>
        <v>Short-Circuit</v>
      </c>
      <c r="C38" s="10">
        <f>'Lambda-Oscillator'!$B$30</f>
        <v>2.5514285465280212E-8</v>
      </c>
      <c r="D38" s="11">
        <f>'Lambda-Oscillator'!C35</f>
        <v>0</v>
      </c>
      <c r="E38" s="8">
        <f>'Lambda-Oscillator'!D35</f>
        <v>0</v>
      </c>
      <c r="F38" s="9" t="s">
        <v>1385</v>
      </c>
      <c r="G38" s="9" t="s">
        <v>1385</v>
      </c>
      <c r="H38" s="8" t="s">
        <v>1386</v>
      </c>
      <c r="I38" s="8" t="s">
        <v>1386</v>
      </c>
      <c r="J38" s="8" t="s">
        <v>1386</v>
      </c>
      <c r="K38" s="8" t="s">
        <v>1386</v>
      </c>
    </row>
    <row r="39" spans="1:11" ht="51" hidden="1">
      <c r="A39" s="8" t="s">
        <v>1367</v>
      </c>
      <c r="B39" s="12" t="str">
        <f>'Lambda-Oscillator'!A36</f>
        <v>Decrease of Q-Factor</v>
      </c>
      <c r="C39" s="10">
        <f>'Lambda-Oscillator'!$B$30</f>
        <v>2.5514285465280212E-8</v>
      </c>
      <c r="D39" s="11">
        <f>'Lambda-Oscillator'!C36</f>
        <v>0.1</v>
      </c>
      <c r="E39" s="8">
        <f>'Lambda-Oscillator'!D36</f>
        <v>2.5514285465280212E-9</v>
      </c>
      <c r="F39" s="9" t="s">
        <v>1421</v>
      </c>
      <c r="G39" s="9" t="s">
        <v>1389</v>
      </c>
      <c r="H39" s="8" t="s">
        <v>39</v>
      </c>
      <c r="I39" s="8" t="s">
        <v>40</v>
      </c>
      <c r="J39" s="8" t="s">
        <v>74</v>
      </c>
      <c r="K39" s="8" t="s">
        <v>1370</v>
      </c>
    </row>
    <row r="40" spans="1:11" ht="25.5" hidden="1">
      <c r="A40" s="8" t="s">
        <v>1367</v>
      </c>
      <c r="B40" s="12" t="str">
        <f>'Lambda-Oscillator'!A37</f>
        <v>Short-Circuit to Casing</v>
      </c>
      <c r="C40" s="10">
        <f>'Lambda-Oscillator'!$B$30</f>
        <v>2.5514285465280212E-8</v>
      </c>
      <c r="D40" s="11">
        <f>'Lambda-Oscillator'!C37</f>
        <v>0</v>
      </c>
      <c r="E40" s="8">
        <f>'Lambda-Oscillator'!D37</f>
        <v>0</v>
      </c>
      <c r="F40" s="9" t="s">
        <v>1385</v>
      </c>
      <c r="G40" s="9" t="s">
        <v>1385</v>
      </c>
      <c r="H40" s="8" t="s">
        <v>1386</v>
      </c>
      <c r="I40" s="8" t="s">
        <v>1386</v>
      </c>
      <c r="J40" s="8" t="s">
        <v>1386</v>
      </c>
      <c r="K40" s="8" t="s">
        <v>1386</v>
      </c>
    </row>
    <row r="41" spans="1:11" ht="63.75" hidden="1">
      <c r="A41" s="8" t="s">
        <v>1368</v>
      </c>
      <c r="B41" s="12" t="str">
        <f>'Lambda-FPGA_2'!A34</f>
        <v>Supply open (any of the 25 VCC pins, either core or I/O)</v>
      </c>
      <c r="C41" s="10">
        <f>'Lambda-FPGA_2'!$B$31</f>
        <v>1.846739389997008E-8</v>
      </c>
      <c r="D41" s="11">
        <f>'Lambda-FPGA_2'!C34</f>
        <v>0.04</v>
      </c>
      <c r="E41" s="8">
        <f>'Lambda-FPGA_2'!D34</f>
        <v>7.3869575599880317E-10</v>
      </c>
      <c r="F41" s="9" t="s">
        <v>1422</v>
      </c>
      <c r="G41" s="9" t="s">
        <v>1449</v>
      </c>
      <c r="H41" s="8" t="s">
        <v>39</v>
      </c>
      <c r="I41" s="8" t="s">
        <v>40</v>
      </c>
      <c r="J41" s="8" t="s">
        <v>74</v>
      </c>
      <c r="K41" s="8" t="s">
        <v>1370</v>
      </c>
    </row>
    <row r="42" spans="1:11" ht="63.75" hidden="1">
      <c r="A42" s="8" t="s">
        <v>1368</v>
      </c>
      <c r="B42" s="12" t="str">
        <f>'Lambda-FPGA_2'!A35</f>
        <v>Supply open (any of the 50 GND pins)</v>
      </c>
      <c r="C42" s="10">
        <f>'Lambda-FPGA_2'!$B$31</f>
        <v>1.846739389997008E-8</v>
      </c>
      <c r="D42" s="11">
        <f>'Lambda-FPGA_2'!C35</f>
        <v>0.08</v>
      </c>
      <c r="E42" s="8">
        <f>'Lambda-FPGA_2'!D35</f>
        <v>1.4773915119976063E-9</v>
      </c>
      <c r="F42" s="9" t="s">
        <v>1422</v>
      </c>
      <c r="G42" s="9" t="s">
        <v>1449</v>
      </c>
      <c r="H42" s="8" t="s">
        <v>39</v>
      </c>
      <c r="I42" s="8" t="s">
        <v>40</v>
      </c>
      <c r="J42" s="8" t="s">
        <v>74</v>
      </c>
      <c r="K42" s="8" t="s">
        <v>1370</v>
      </c>
    </row>
    <row r="43" spans="1:11" ht="38.25" hidden="1">
      <c r="A43" s="8" t="s">
        <v>1368</v>
      </c>
      <c r="B43" s="12" t="str">
        <f>'Lambda-FPGA_2'!A36</f>
        <v>Output 'prob_2' Open (any of the 24 bits)</v>
      </c>
      <c r="C43" s="10">
        <f>'Lambda-FPGA_2'!$B$31</f>
        <v>1.846739389997008E-8</v>
      </c>
      <c r="D43" s="11">
        <f>'Lambda-FPGA_2'!C36</f>
        <v>0.34560000000000002</v>
      </c>
      <c r="E43" s="8">
        <f>'Lambda-FPGA_2'!D36</f>
        <v>6.3823313318296596E-9</v>
      </c>
      <c r="F43" s="9" t="s">
        <v>1423</v>
      </c>
      <c r="G43" s="9" t="s">
        <v>1424</v>
      </c>
      <c r="H43" s="8" t="s">
        <v>38</v>
      </c>
      <c r="I43" s="8" t="s">
        <v>71</v>
      </c>
      <c r="J43" s="8" t="s">
        <v>75</v>
      </c>
      <c r="K43" s="8" t="s">
        <v>1376</v>
      </c>
    </row>
    <row r="44" spans="1:11" ht="38.25" hidden="1">
      <c r="A44" s="8" t="s">
        <v>1368</v>
      </c>
      <c r="B44" s="12" t="str">
        <f>'Lambda-FPGA_2'!A37</f>
        <v>Output 'prob_valid_2' Open (1 bit)</v>
      </c>
      <c r="C44" s="10">
        <f>'Lambda-FPGA_2'!$B$31</f>
        <v>1.846739389997008E-8</v>
      </c>
      <c r="D44" s="11">
        <f>'Lambda-FPGA_2'!C37</f>
        <v>1.44E-2</v>
      </c>
      <c r="E44" s="8">
        <f>'Lambda-FPGA_2'!D37</f>
        <v>2.6593047215956913E-10</v>
      </c>
      <c r="F44" s="9" t="s">
        <v>1476</v>
      </c>
      <c r="G44" s="9" t="s">
        <v>1425</v>
      </c>
      <c r="H44" s="8" t="s">
        <v>38</v>
      </c>
      <c r="I44" s="8" t="s">
        <v>71</v>
      </c>
      <c r="J44" s="8" t="s">
        <v>75</v>
      </c>
      <c r="K44" s="8" t="s">
        <v>1376</v>
      </c>
    </row>
    <row r="45" spans="1:11" ht="38.25" hidden="1">
      <c r="A45" s="8" t="s">
        <v>1368</v>
      </c>
      <c r="B45" s="12" t="str">
        <f>'Lambda-FPGA_2'!A38</f>
        <v>Output 'prob_2' stuck low (any of the 24 bits)</v>
      </c>
      <c r="C45" s="10">
        <f>'Lambda-FPGA_2'!$B$31</f>
        <v>1.846739389997008E-8</v>
      </c>
      <c r="D45" s="11">
        <f>'Lambda-FPGA_2'!C38</f>
        <v>8.6400000000000005E-2</v>
      </c>
      <c r="E45" s="8">
        <f>'Lambda-FPGA_2'!D38</f>
        <v>1.5955828329574149E-9</v>
      </c>
      <c r="F45" s="9" t="s">
        <v>1426</v>
      </c>
      <c r="G45" s="9" t="s">
        <v>1394</v>
      </c>
      <c r="H45" s="8" t="s">
        <v>38</v>
      </c>
      <c r="I45" s="8" t="s">
        <v>71</v>
      </c>
      <c r="J45" s="8" t="s">
        <v>75</v>
      </c>
      <c r="K45" s="8" t="s">
        <v>1376</v>
      </c>
    </row>
    <row r="46" spans="1:11" ht="38.25" hidden="1">
      <c r="A46" s="8" t="s">
        <v>1368</v>
      </c>
      <c r="B46" s="12" t="str">
        <f>'Lambda-FPGA_2'!A39</f>
        <v>Output 'prob_valid_2' stuck low (1 bit)</v>
      </c>
      <c r="C46" s="10">
        <f>'Lambda-FPGA_2'!$B$31</f>
        <v>1.846739389997008E-8</v>
      </c>
      <c r="D46" s="11">
        <f>'Lambda-FPGA_2'!C39</f>
        <v>3.5999999999999999E-3</v>
      </c>
      <c r="E46" s="8">
        <f>'Lambda-FPGA_2'!D39</f>
        <v>6.6482618039892283E-11</v>
      </c>
      <c r="F46" s="9" t="s">
        <v>1427</v>
      </c>
      <c r="G46" s="9" t="s">
        <v>1428</v>
      </c>
      <c r="H46" s="8" t="s">
        <v>38</v>
      </c>
      <c r="I46" s="8" t="s">
        <v>71</v>
      </c>
      <c r="J46" s="8" t="s">
        <v>75</v>
      </c>
      <c r="K46" s="8" t="s">
        <v>1376</v>
      </c>
    </row>
    <row r="47" spans="1:11" ht="38.25">
      <c r="A47" s="8" t="s">
        <v>1368</v>
      </c>
      <c r="B47" s="12" t="str">
        <f>'Lambda-FPGA_2'!A40</f>
        <v>Output 'prob_2' stuck high (any of the 24 bits)</v>
      </c>
      <c r="C47" s="10">
        <f>'Lambda-FPGA_2'!$B$31</f>
        <v>1.846739389997008E-8</v>
      </c>
      <c r="D47" s="11">
        <f>'Lambda-FPGA_2'!C40</f>
        <v>7.6799999999999993E-2</v>
      </c>
      <c r="E47" s="8">
        <f>'Lambda-FPGA_2'!D40</f>
        <v>1.418295851517702E-9</v>
      </c>
      <c r="F47" s="9" t="s">
        <v>1429</v>
      </c>
      <c r="G47" s="9" t="s">
        <v>1399</v>
      </c>
      <c r="H47" s="8" t="s">
        <v>39</v>
      </c>
      <c r="I47" s="8" t="s">
        <v>40</v>
      </c>
      <c r="J47" s="8" t="s">
        <v>74</v>
      </c>
      <c r="K47" s="8" t="s">
        <v>1370</v>
      </c>
    </row>
    <row r="48" spans="1:11" ht="51">
      <c r="A48" s="8" t="s">
        <v>1368</v>
      </c>
      <c r="B48" s="12" t="str">
        <f>'Lambda-FPGA_2'!A41</f>
        <v>Output 'prob_valid_2' stuck high (1 bit)</v>
      </c>
      <c r="C48" s="10">
        <f>'Lambda-FPGA_2'!$B$31</f>
        <v>1.846739389997008E-8</v>
      </c>
      <c r="D48" s="11">
        <f>'Lambda-FPGA_2'!C41</f>
        <v>3.2000000000000002E-3</v>
      </c>
      <c r="E48" s="8">
        <f>'Lambda-FPGA_2'!D41</f>
        <v>5.9095660479904261E-11</v>
      </c>
      <c r="F48" s="9" t="s">
        <v>1430</v>
      </c>
      <c r="G48" s="9" t="s">
        <v>1431</v>
      </c>
      <c r="H48" s="8" t="s">
        <v>39</v>
      </c>
      <c r="I48" s="8" t="s">
        <v>40</v>
      </c>
      <c r="J48" s="8" t="s">
        <v>74</v>
      </c>
      <c r="K48" s="8" t="s">
        <v>1370</v>
      </c>
    </row>
    <row r="49" spans="1:11" ht="51" hidden="1">
      <c r="A49" s="8" t="s">
        <v>1368</v>
      </c>
      <c r="B49" s="12" t="str">
        <f>'Lambda-FPGA_2'!A42</f>
        <v>Input 'distance' Open (any of the 24 bits)</v>
      </c>
      <c r="C49" s="10">
        <f>'Lambda-FPGA_2'!$B$31</f>
        <v>1.846739389997008E-8</v>
      </c>
      <c r="D49" s="11">
        <f>'Lambda-FPGA_2'!C42</f>
        <v>0.11675675675675676</v>
      </c>
      <c r="E49" s="8">
        <f>'Lambda-FPGA_2'!D42</f>
        <v>2.1561930175100201E-9</v>
      </c>
      <c r="F49" s="9" t="s">
        <v>1495</v>
      </c>
      <c r="G49" s="9" t="s">
        <v>1432</v>
      </c>
      <c r="H49" s="8" t="s">
        <v>38</v>
      </c>
      <c r="I49" s="8" t="s">
        <v>71</v>
      </c>
      <c r="J49" s="8" t="s">
        <v>75</v>
      </c>
      <c r="K49" s="8" t="s">
        <v>1376</v>
      </c>
    </row>
    <row r="50" spans="1:11" ht="51" hidden="1">
      <c r="A50" s="8" t="s">
        <v>1368</v>
      </c>
      <c r="B50" s="12" t="str">
        <f>'Lambda-FPGA_2'!A43</f>
        <v>Input 'speed' Open (any of the 24 bits)</v>
      </c>
      <c r="C50" s="10">
        <f>'Lambda-FPGA_2'!$B$31</f>
        <v>1.846739389997008E-8</v>
      </c>
      <c r="D50" s="11">
        <f>'Lambda-FPGA_2'!C43</f>
        <v>0.11675675675675676</v>
      </c>
      <c r="E50" s="8">
        <f>'Lambda-FPGA_2'!D43</f>
        <v>2.1561930175100201E-9</v>
      </c>
      <c r="F50" s="9" t="s">
        <v>1496</v>
      </c>
      <c r="G50" s="9" t="s">
        <v>1433</v>
      </c>
      <c r="H50" s="8" t="s">
        <v>38</v>
      </c>
      <c r="I50" s="8" t="s">
        <v>71</v>
      </c>
      <c r="J50" s="8" t="s">
        <v>75</v>
      </c>
      <c r="K50" s="8" t="s">
        <v>1376</v>
      </c>
    </row>
    <row r="51" spans="1:11" ht="51" hidden="1">
      <c r="A51" s="8" t="s">
        <v>1368</v>
      </c>
      <c r="B51" s="12" t="str">
        <f>'Lambda-FPGA_2'!A44</f>
        <v>Input 'deceleration' Open (any of the 24 bits)</v>
      </c>
      <c r="C51" s="10">
        <f>'Lambda-FPGA_2'!$B$31</f>
        <v>1.846739389997008E-8</v>
      </c>
      <c r="D51" s="11">
        <f>'Lambda-FPGA_2'!C44</f>
        <v>0.11675675675675676</v>
      </c>
      <c r="E51" s="8">
        <f>'Lambda-FPGA_2'!D44</f>
        <v>2.1561930175100201E-9</v>
      </c>
      <c r="F51" s="9" t="s">
        <v>1497</v>
      </c>
      <c r="G51" s="9" t="s">
        <v>1434</v>
      </c>
      <c r="H51" s="8" t="s">
        <v>38</v>
      </c>
      <c r="I51" s="8" t="s">
        <v>71</v>
      </c>
      <c r="J51" s="8" t="s">
        <v>75</v>
      </c>
      <c r="K51" s="8" t="s">
        <v>1376</v>
      </c>
    </row>
    <row r="52" spans="1:11" ht="76.5" hidden="1">
      <c r="A52" s="8" t="s">
        <v>1368</v>
      </c>
      <c r="B52" s="12" t="str">
        <f>'Lambda-FPGA_2'!A45</f>
        <v>Input 'input_valid' Open (1 bit)</v>
      </c>
      <c r="C52" s="10">
        <f>'Lambda-FPGA_2'!$B$31</f>
        <v>1.846739389997008E-8</v>
      </c>
      <c r="D52" s="11">
        <f>'Lambda-FPGA_2'!C45</f>
        <v>4.8648648648648646E-3</v>
      </c>
      <c r="E52" s="8">
        <f>'Lambda-FPGA_2'!D45</f>
        <v>8.9841375729584166E-11</v>
      </c>
      <c r="F52" s="9" t="s">
        <v>1500</v>
      </c>
      <c r="G52" s="9" t="s">
        <v>1435</v>
      </c>
      <c r="H52" s="8" t="s">
        <v>38</v>
      </c>
      <c r="I52" s="8" t="s">
        <v>71</v>
      </c>
      <c r="J52" s="8" t="s">
        <v>75</v>
      </c>
      <c r="K52" s="8" t="s">
        <v>1376</v>
      </c>
    </row>
    <row r="53" spans="1:11" ht="63.75">
      <c r="A53" s="8" t="s">
        <v>1368</v>
      </c>
      <c r="B53" s="12" t="str">
        <f>'Lambda-FPGA_2'!A46</f>
        <v>Input 'clock_2' Open (1 bit)</v>
      </c>
      <c r="C53" s="10">
        <f>'Lambda-FPGA_2'!$B$31</f>
        <v>1.846739389997008E-8</v>
      </c>
      <c r="D53" s="11">
        <f>'Lambda-FPGA_2'!C46</f>
        <v>4.8648648648648646E-3</v>
      </c>
      <c r="E53" s="8">
        <f>'Lambda-FPGA_2'!D46</f>
        <v>8.9841375729584166E-11</v>
      </c>
      <c r="F53" s="12" t="s">
        <v>1418</v>
      </c>
      <c r="G53" s="9" t="s">
        <v>1447</v>
      </c>
      <c r="H53" s="8" t="s">
        <v>39</v>
      </c>
      <c r="I53" s="8" t="s">
        <v>40</v>
      </c>
      <c r="J53" s="8" t="s">
        <v>74</v>
      </c>
      <c r="K53" s="8" t="s">
        <v>1370</v>
      </c>
    </row>
    <row r="54" spans="1:11" ht="51" hidden="1">
      <c r="A54" s="8" t="s">
        <v>1436</v>
      </c>
      <c r="B54" s="12" t="str">
        <f>'Lambda-DC DC Converter Core'!A34</f>
        <v>No Output</v>
      </c>
      <c r="C54" s="10">
        <f>'Lambda-DC DC Converter Core'!$B$31</f>
        <v>2.6625522155248245E-8</v>
      </c>
      <c r="D54" s="11">
        <f>'Lambda-DC DC Converter Core'!C34</f>
        <v>0.23</v>
      </c>
      <c r="E54" s="8">
        <f>'Lambda-DC DC Converter Core'!D34</f>
        <v>6.1238700957070963E-9</v>
      </c>
      <c r="F54" s="12" t="s">
        <v>1440</v>
      </c>
      <c r="G54" s="9" t="s">
        <v>1450</v>
      </c>
      <c r="H54" s="8" t="s">
        <v>39</v>
      </c>
      <c r="I54" s="8" t="s">
        <v>40</v>
      </c>
      <c r="J54" s="8" t="s">
        <v>74</v>
      </c>
      <c r="K54" s="8" t="s">
        <v>1370</v>
      </c>
    </row>
    <row r="55" spans="1:11" ht="63.75" hidden="1">
      <c r="A55" s="8" t="s">
        <v>1436</v>
      </c>
      <c r="B55" s="12" t="str">
        <f>'Lambda-DC DC Converter Core'!A35</f>
        <v>Increase in Output Voltage</v>
      </c>
      <c r="C55" s="10">
        <f>'Lambda-DC DC Converter Core'!$B$31</f>
        <v>2.6625522155248245E-8</v>
      </c>
      <c r="D55" s="11">
        <f>'Lambda-DC DC Converter Core'!C35</f>
        <v>0.25666666666666665</v>
      </c>
      <c r="E55" s="8">
        <f>'Lambda-DC DC Converter Core'!D35</f>
        <v>6.8338840198470494E-9</v>
      </c>
      <c r="F55" s="9" t="s">
        <v>1441</v>
      </c>
      <c r="G55" s="9" t="s">
        <v>1451</v>
      </c>
      <c r="H55" s="8" t="s">
        <v>39</v>
      </c>
      <c r="I55" s="8" t="s">
        <v>40</v>
      </c>
      <c r="J55" s="8" t="s">
        <v>74</v>
      </c>
      <c r="K55" s="8" t="s">
        <v>1370</v>
      </c>
    </row>
    <row r="56" spans="1:11" ht="63.75" hidden="1">
      <c r="A56" s="8" t="s">
        <v>1436</v>
      </c>
      <c r="B56" s="12" t="str">
        <f>'Lambda-DC DC Converter Core'!A36</f>
        <v>Decrease in Output Voltage</v>
      </c>
      <c r="C56" s="10">
        <f>'Lambda-DC DC Converter Core'!$B$31</f>
        <v>2.6625522155248245E-8</v>
      </c>
      <c r="D56" s="11">
        <f>'Lambda-DC DC Converter Core'!C36</f>
        <v>0.25666666666666665</v>
      </c>
      <c r="E56" s="8">
        <f>'Lambda-DC DC Converter Core'!D36</f>
        <v>6.8338840198470494E-9</v>
      </c>
      <c r="F56" s="9" t="s">
        <v>1442</v>
      </c>
      <c r="G56" s="9" t="s">
        <v>1451</v>
      </c>
      <c r="H56" s="8" t="s">
        <v>39</v>
      </c>
      <c r="I56" s="8" t="s">
        <v>40</v>
      </c>
      <c r="J56" s="8" t="s">
        <v>74</v>
      </c>
      <c r="K56" s="8" t="s">
        <v>1370</v>
      </c>
    </row>
    <row r="57" spans="1:11" ht="63.75" hidden="1">
      <c r="A57" s="8" t="s">
        <v>1436</v>
      </c>
      <c r="B57" s="12" t="str">
        <f>'Lambda-DC DC Converter Core'!A37</f>
        <v>Noisy Output</v>
      </c>
      <c r="C57" s="10">
        <f>'Lambda-DC DC Converter Core'!$B$31</f>
        <v>2.6625522155248245E-8</v>
      </c>
      <c r="D57" s="11">
        <f>'Lambda-DC DC Converter Core'!C37</f>
        <v>0.25666666666666665</v>
      </c>
      <c r="E57" s="8">
        <f>'Lambda-DC DC Converter Core'!D37</f>
        <v>6.8338840198470494E-9</v>
      </c>
      <c r="F57" s="9" t="s">
        <v>1443</v>
      </c>
      <c r="G57" s="9" t="s">
        <v>1451</v>
      </c>
      <c r="H57" s="8" t="s">
        <v>39</v>
      </c>
      <c r="I57" s="8" t="s">
        <v>40</v>
      </c>
      <c r="J57" s="8" t="s">
        <v>74</v>
      </c>
      <c r="K57" s="8" t="s">
        <v>1370</v>
      </c>
    </row>
    <row r="58" spans="1:11" ht="25.5" hidden="1">
      <c r="A58" s="8" t="s">
        <v>1437</v>
      </c>
      <c r="B58" s="12" t="str">
        <f>'Lambda-DC DC Converter Out&amp;Osc'!A34</f>
        <v>No Output</v>
      </c>
      <c r="C58" s="10">
        <f>'Lambda-DC DC Converter Out&amp;Osc'!$B$31</f>
        <v>2.1369796973883248E-8</v>
      </c>
      <c r="D58" s="11">
        <f>'Lambda-DC DC Converter Out&amp;Osc'!C34</f>
        <v>0.23</v>
      </c>
      <c r="E58" s="8">
        <f>'Lambda-DC DC Converter Out&amp;Osc'!D34</f>
        <v>4.9150533039931475E-9</v>
      </c>
      <c r="F58" s="12" t="s">
        <v>1457</v>
      </c>
      <c r="G58" s="9" t="s">
        <v>1465</v>
      </c>
      <c r="H58" s="8" t="s">
        <v>38</v>
      </c>
      <c r="I58" s="8" t="s">
        <v>71</v>
      </c>
      <c r="J58" s="8" t="s">
        <v>75</v>
      </c>
      <c r="K58" s="8" t="s">
        <v>1376</v>
      </c>
    </row>
    <row r="59" spans="1:11" ht="128.25" hidden="1" customHeight="1">
      <c r="A59" s="8" t="s">
        <v>1437</v>
      </c>
      <c r="B59" s="12" t="str">
        <f>'Lambda-DC DC Converter Out&amp;Osc'!A35</f>
        <v>Increase in Output Voltage</v>
      </c>
      <c r="C59" s="10">
        <f>'Lambda-DC DC Converter Out&amp;Osc'!$B$31</f>
        <v>2.1369796973883248E-8</v>
      </c>
      <c r="D59" s="11">
        <f>'Lambda-DC DC Converter Out&amp;Osc'!C35</f>
        <v>0.25666666666666665</v>
      </c>
      <c r="E59" s="8">
        <f>'Lambda-DC DC Converter Out&amp;Osc'!D35</f>
        <v>5.4849145566300338E-9</v>
      </c>
      <c r="F59" s="12" t="s">
        <v>1458</v>
      </c>
      <c r="G59" s="9" t="s">
        <v>1466</v>
      </c>
      <c r="H59" s="8" t="s">
        <v>38</v>
      </c>
      <c r="I59" s="8" t="s">
        <v>71</v>
      </c>
      <c r="J59" s="8" t="s">
        <v>75</v>
      </c>
      <c r="K59" s="8" t="s">
        <v>1376</v>
      </c>
    </row>
    <row r="60" spans="1:11" ht="51" hidden="1">
      <c r="A60" s="8" t="s">
        <v>1437</v>
      </c>
      <c r="B60" s="12" t="str">
        <f>'Lambda-DC DC Converter Out&amp;Osc'!A36</f>
        <v>Decrease in Output Voltage</v>
      </c>
      <c r="C60" s="10">
        <f>'Lambda-DC DC Converter Out&amp;Osc'!$B$31</f>
        <v>2.1369796973883248E-8</v>
      </c>
      <c r="D60" s="11">
        <f>'Lambda-DC DC Converter Out&amp;Osc'!C36</f>
        <v>0.25666666666666665</v>
      </c>
      <c r="E60" s="8">
        <f>'Lambda-DC DC Converter Out&amp;Osc'!D36</f>
        <v>5.4849145566300338E-9</v>
      </c>
      <c r="F60" s="12" t="s">
        <v>1459</v>
      </c>
      <c r="G60" s="9" t="s">
        <v>1467</v>
      </c>
      <c r="H60" s="8" t="s">
        <v>39</v>
      </c>
      <c r="I60" s="8" t="s">
        <v>40</v>
      </c>
      <c r="J60" s="8" t="s">
        <v>74</v>
      </c>
      <c r="K60" s="8" t="s">
        <v>1370</v>
      </c>
    </row>
    <row r="61" spans="1:11" ht="51" hidden="1">
      <c r="A61" s="8" t="s">
        <v>1437</v>
      </c>
      <c r="B61" s="12" t="str">
        <f>'Lambda-DC DC Converter Out&amp;Osc'!A37</f>
        <v>Noisy Output</v>
      </c>
      <c r="C61" s="10">
        <f>'Lambda-DC DC Converter Out&amp;Osc'!$B$31</f>
        <v>2.1369796973883248E-8</v>
      </c>
      <c r="D61" s="11">
        <f>'Lambda-DC DC Converter Out&amp;Osc'!C37</f>
        <v>0.25666666666666665</v>
      </c>
      <c r="E61" s="8">
        <f>'Lambda-DC DC Converter Out&amp;Osc'!D37</f>
        <v>5.4849145566300338E-9</v>
      </c>
      <c r="F61" s="9" t="s">
        <v>1460</v>
      </c>
      <c r="G61" s="9" t="s">
        <v>1468</v>
      </c>
      <c r="H61" s="8" t="s">
        <v>39</v>
      </c>
      <c r="I61" s="8" t="s">
        <v>40</v>
      </c>
      <c r="J61" s="8" t="s">
        <v>74</v>
      </c>
      <c r="K61" s="8" t="s">
        <v>1370</v>
      </c>
    </row>
    <row r="62" spans="1:11" ht="51" hidden="1">
      <c r="A62" s="8" t="s">
        <v>1438</v>
      </c>
      <c r="B62" s="12" t="str">
        <f>'Lambda-Oscillator'!A33</f>
        <v>Open</v>
      </c>
      <c r="C62" s="10">
        <f>'Lambda-Oscillator'!$B$30</f>
        <v>2.5514285465280212E-8</v>
      </c>
      <c r="D62" s="11">
        <f>'Lambda-Oscillator'!C33</f>
        <v>0.8</v>
      </c>
      <c r="E62" s="8">
        <f>'Lambda-Oscillator'!D33</f>
        <v>2.0411428372224169E-8</v>
      </c>
      <c r="F62" s="12" t="s">
        <v>1461</v>
      </c>
      <c r="G62" s="9" t="s">
        <v>1469</v>
      </c>
      <c r="H62" s="8" t="s">
        <v>39</v>
      </c>
      <c r="I62" s="8" t="s">
        <v>40</v>
      </c>
      <c r="J62" s="8" t="s">
        <v>74</v>
      </c>
      <c r="K62" s="8" t="s">
        <v>1370</v>
      </c>
    </row>
    <row r="63" spans="1:11" ht="63.75" hidden="1">
      <c r="A63" s="8" t="s">
        <v>1438</v>
      </c>
      <c r="B63" s="12" t="str">
        <f>'Lambda-Oscillator'!A34</f>
        <v>Change of Resonant Frequency</v>
      </c>
      <c r="C63" s="10">
        <f>'Lambda-Oscillator'!$B$30</f>
        <v>2.5514285465280212E-8</v>
      </c>
      <c r="D63" s="11">
        <f>'Lambda-Oscillator'!C34</f>
        <v>0.1</v>
      </c>
      <c r="E63" s="8">
        <f>'Lambda-Oscillator'!D34</f>
        <v>2.5514285465280212E-9</v>
      </c>
      <c r="F63" s="9" t="s">
        <v>1462</v>
      </c>
      <c r="G63" s="9" t="s">
        <v>1463</v>
      </c>
      <c r="H63" s="8" t="s">
        <v>39</v>
      </c>
      <c r="I63" s="8" t="s">
        <v>40</v>
      </c>
      <c r="J63" s="8" t="s">
        <v>74</v>
      </c>
      <c r="K63" s="8" t="s">
        <v>1370</v>
      </c>
    </row>
    <row r="64" spans="1:11" ht="25.5" hidden="1">
      <c r="A64" s="8" t="s">
        <v>1438</v>
      </c>
      <c r="B64" s="12" t="str">
        <f>'Lambda-Oscillator'!A35</f>
        <v>Short-Circuit</v>
      </c>
      <c r="C64" s="10">
        <f>'Lambda-Oscillator'!$B$30</f>
        <v>2.5514285465280212E-8</v>
      </c>
      <c r="D64" s="11">
        <f>'Lambda-Oscillator'!C35</f>
        <v>0</v>
      </c>
      <c r="E64" s="8">
        <f>'Lambda-Oscillator'!D35</f>
        <v>0</v>
      </c>
      <c r="F64" s="9" t="s">
        <v>1385</v>
      </c>
      <c r="G64" s="9" t="s">
        <v>1385</v>
      </c>
      <c r="H64" s="8" t="s">
        <v>1386</v>
      </c>
      <c r="I64" s="8" t="s">
        <v>1386</v>
      </c>
      <c r="J64" s="8" t="s">
        <v>1386</v>
      </c>
      <c r="K64" s="8" t="s">
        <v>1386</v>
      </c>
    </row>
    <row r="65" spans="1:11" ht="51" hidden="1">
      <c r="A65" s="8" t="s">
        <v>1438</v>
      </c>
      <c r="B65" s="12" t="str">
        <f>'Lambda-Oscillator'!A36</f>
        <v>Decrease of Q-Factor</v>
      </c>
      <c r="C65" s="10">
        <f>'Lambda-Oscillator'!$B$30</f>
        <v>2.5514285465280212E-8</v>
      </c>
      <c r="D65" s="11">
        <f>'Lambda-Oscillator'!C36</f>
        <v>0.1</v>
      </c>
      <c r="E65" s="8">
        <f>'Lambda-Oscillator'!D36</f>
        <v>2.5514285465280212E-9</v>
      </c>
      <c r="F65" s="9" t="s">
        <v>1464</v>
      </c>
      <c r="G65" s="9" t="s">
        <v>1389</v>
      </c>
      <c r="H65" s="8" t="s">
        <v>39</v>
      </c>
      <c r="I65" s="8" t="s">
        <v>40</v>
      </c>
      <c r="J65" s="8" t="s">
        <v>74</v>
      </c>
      <c r="K65" s="8" t="s">
        <v>1370</v>
      </c>
    </row>
    <row r="66" spans="1:11" ht="25.5" hidden="1">
      <c r="A66" s="8" t="s">
        <v>1438</v>
      </c>
      <c r="B66" s="12" t="str">
        <f>'Lambda-Oscillator'!A37</f>
        <v>Short-Circuit to Casing</v>
      </c>
      <c r="C66" s="10">
        <f>'Lambda-Oscillator'!$B$30</f>
        <v>2.5514285465280212E-8</v>
      </c>
      <c r="D66" s="11">
        <f>'Lambda-Oscillator'!C37</f>
        <v>0</v>
      </c>
      <c r="E66" s="8">
        <f>'Lambda-Oscillator'!D37</f>
        <v>0</v>
      </c>
      <c r="F66" s="9" t="s">
        <v>1385</v>
      </c>
      <c r="G66" s="9" t="s">
        <v>1385</v>
      </c>
      <c r="H66" s="8" t="s">
        <v>1386</v>
      </c>
      <c r="I66" s="8" t="s">
        <v>1386</v>
      </c>
      <c r="J66" s="8" t="s">
        <v>1386</v>
      </c>
      <c r="K66" s="8" t="s">
        <v>1386</v>
      </c>
    </row>
    <row r="67" spans="1:11" ht="51" hidden="1">
      <c r="A67" s="8" t="s">
        <v>1439</v>
      </c>
      <c r="B67" s="9" t="str">
        <f>'Lambda-Voting'!A34</f>
        <v>Supply open (any of the 12 VCC pins, either core or I/O)</v>
      </c>
      <c r="C67" s="10">
        <f>'Lambda-Voting'!$B$31</f>
        <v>1.846739389997008E-8</v>
      </c>
      <c r="D67" s="11">
        <f>'Lambda-Voting'!C34</f>
        <v>5.5384615384615379E-2</v>
      </c>
      <c r="E67" s="8">
        <f>'Lambda-Voting'!D34</f>
        <v>1.022809508306035E-9</v>
      </c>
      <c r="F67" s="9" t="s">
        <v>1470</v>
      </c>
      <c r="G67" s="9" t="s">
        <v>1471</v>
      </c>
      <c r="H67" s="8" t="s">
        <v>39</v>
      </c>
      <c r="I67" s="8" t="s">
        <v>40</v>
      </c>
      <c r="J67" s="8" t="s">
        <v>74</v>
      </c>
      <c r="K67" s="8" t="s">
        <v>1370</v>
      </c>
    </row>
    <row r="68" spans="1:11" ht="51" hidden="1">
      <c r="A68" s="8" t="s">
        <v>1439</v>
      </c>
      <c r="B68" s="9" t="str">
        <f>'Lambda-Voting'!A35</f>
        <v>Supply open (any of the 14 GND pins)</v>
      </c>
      <c r="C68" s="10">
        <f>'Lambda-Voting'!$B$31</f>
        <v>1.846739389997008E-8</v>
      </c>
      <c r="D68" s="11">
        <f>'Lambda-Voting'!C35</f>
        <v>6.4615384615384616E-2</v>
      </c>
      <c r="E68" s="8">
        <f>'Lambda-Voting'!D35</f>
        <v>1.1932777596903745E-9</v>
      </c>
      <c r="F68" s="9" t="s">
        <v>1470</v>
      </c>
      <c r="G68" s="9" t="s">
        <v>1471</v>
      </c>
      <c r="H68" s="8" t="s">
        <v>39</v>
      </c>
      <c r="I68" s="8" t="s">
        <v>40</v>
      </c>
      <c r="J68" s="8" t="s">
        <v>74</v>
      </c>
      <c r="K68" s="8" t="s">
        <v>1370</v>
      </c>
    </row>
    <row r="69" spans="1:11" ht="51" hidden="1">
      <c r="A69" s="8" t="s">
        <v>1439</v>
      </c>
      <c r="B69" s="9" t="str">
        <f>'Lambda-Voting'!A36</f>
        <v>Output 'prob_mean' Open (any of the 24 bits)</v>
      </c>
      <c r="C69" s="10">
        <f>'Lambda-Voting'!$B$31</f>
        <v>1.846739389997008E-8</v>
      </c>
      <c r="D69" s="11">
        <f>'Lambda-Voting'!C36</f>
        <v>0.3323076923076923</v>
      </c>
      <c r="E69" s="8">
        <f>'Lambda-Voting'!D36</f>
        <v>6.1368570498362113E-9</v>
      </c>
      <c r="F69" s="9" t="s">
        <v>1472</v>
      </c>
      <c r="G69" s="9" t="s">
        <v>1473</v>
      </c>
      <c r="H69" s="8" t="s">
        <v>38</v>
      </c>
      <c r="I69" s="8" t="s">
        <v>40</v>
      </c>
      <c r="J69" s="8" t="s">
        <v>74</v>
      </c>
      <c r="K69" s="8" t="s">
        <v>1474</v>
      </c>
    </row>
    <row r="70" spans="1:11" ht="38.25" hidden="1">
      <c r="A70" s="8" t="s">
        <v>1439</v>
      </c>
      <c r="B70" s="9" t="str">
        <f>'Lambda-Voting'!A37</f>
        <v>Output 'prob_valid_mean' Open (1 bit)</v>
      </c>
      <c r="C70" s="10">
        <f>'Lambda-Voting'!$B$31</f>
        <v>1.846739389997008E-8</v>
      </c>
      <c r="D70" s="11">
        <f>'Lambda-Voting'!C37</f>
        <v>1.3846153846153845E-2</v>
      </c>
      <c r="E70" s="8">
        <f>'Lambda-Voting'!D37</f>
        <v>2.5570237707650875E-10</v>
      </c>
      <c r="F70" s="9" t="s">
        <v>1479</v>
      </c>
      <c r="G70" s="9" t="s">
        <v>1482</v>
      </c>
      <c r="H70" s="8" t="s">
        <v>38</v>
      </c>
      <c r="I70" s="8" t="s">
        <v>71</v>
      </c>
      <c r="J70" s="8" t="s">
        <v>75</v>
      </c>
      <c r="K70" s="8" t="s">
        <v>1376</v>
      </c>
    </row>
    <row r="71" spans="1:11" ht="38.25" hidden="1">
      <c r="A71" s="8" t="s">
        <v>1439</v>
      </c>
      <c r="B71" s="9" t="str">
        <f>'Lambda-Voting'!A38</f>
        <v>Output 'prediction' Open (1 bit)</v>
      </c>
      <c r="C71" s="10">
        <f>'Lambda-Voting'!$B$31</f>
        <v>1.846739389997008E-8</v>
      </c>
      <c r="D71" s="11">
        <f>'Lambda-Voting'!C38</f>
        <v>1.3846153846153845E-2</v>
      </c>
      <c r="E71" s="8">
        <f>'Lambda-Voting'!D38</f>
        <v>2.5570237707650875E-10</v>
      </c>
      <c r="F71" s="9" t="s">
        <v>1480</v>
      </c>
      <c r="G71" s="9" t="s">
        <v>1477</v>
      </c>
      <c r="H71" s="8" t="s">
        <v>38</v>
      </c>
      <c r="I71" s="8" t="s">
        <v>71</v>
      </c>
      <c r="J71" s="8" t="s">
        <v>75</v>
      </c>
      <c r="K71" s="8" t="s">
        <v>1376</v>
      </c>
    </row>
    <row r="72" spans="1:11" ht="51" hidden="1">
      <c r="A72" s="8" t="s">
        <v>1439</v>
      </c>
      <c r="B72" s="9" t="str">
        <f>'Lambda-Voting'!A39</f>
        <v>Output 'prob_mean' stuck low (any of the 24 bits)</v>
      </c>
      <c r="C72" s="10">
        <f>'Lambda-Voting'!$B$31</f>
        <v>1.846739389997008E-8</v>
      </c>
      <c r="D72" s="11">
        <f>'Lambda-Voting'!C39</f>
        <v>8.3076923076923076E-2</v>
      </c>
      <c r="E72" s="8">
        <f>'Lambda-Voting'!D39</f>
        <v>1.5342142624590528E-9</v>
      </c>
      <c r="F72" s="9" t="s">
        <v>1478</v>
      </c>
      <c r="G72" s="9" t="s">
        <v>1473</v>
      </c>
      <c r="H72" s="8" t="s">
        <v>38</v>
      </c>
      <c r="I72" s="8" t="s">
        <v>40</v>
      </c>
      <c r="J72" s="8" t="s">
        <v>74</v>
      </c>
      <c r="K72" s="8" t="s">
        <v>1474</v>
      </c>
    </row>
    <row r="73" spans="1:11" ht="38.25" hidden="1">
      <c r="A73" s="8" t="s">
        <v>1439</v>
      </c>
      <c r="B73" s="9" t="str">
        <f>'Lambda-Voting'!A40</f>
        <v>Output 'prob_valid_mean' stuck low (1 bit)</v>
      </c>
      <c r="C73" s="10">
        <f>'Lambda-Voting'!$B$31</f>
        <v>1.846739389997008E-8</v>
      </c>
      <c r="D73" s="11">
        <f>'Lambda-Voting'!C40</f>
        <v>3.4615384615384612E-3</v>
      </c>
      <c r="E73" s="8">
        <f>'Lambda-Voting'!D40</f>
        <v>6.3925594269127189E-11</v>
      </c>
      <c r="F73" s="9" t="s">
        <v>1481</v>
      </c>
      <c r="G73" s="9" t="s">
        <v>1484</v>
      </c>
      <c r="H73" s="8" t="s">
        <v>38</v>
      </c>
      <c r="I73" s="8" t="s">
        <v>71</v>
      </c>
      <c r="J73" s="8" t="s">
        <v>75</v>
      </c>
      <c r="K73" s="8" t="s">
        <v>1376</v>
      </c>
    </row>
    <row r="74" spans="1:11" ht="25.5">
      <c r="A74" s="8" t="s">
        <v>1439</v>
      </c>
      <c r="B74" s="9" t="str">
        <f>'Lambda-Voting'!A41</f>
        <v>Output 'prediction' stuck low (1 bit)</v>
      </c>
      <c r="C74" s="10">
        <f>'Lambda-Voting'!$B$31</f>
        <v>1.846739389997008E-8</v>
      </c>
      <c r="D74" s="11">
        <f>'Lambda-Voting'!C41</f>
        <v>3.4615384615384612E-3</v>
      </c>
      <c r="E74" s="8">
        <f>'Lambda-Voting'!D41</f>
        <v>6.3925594269127189E-11</v>
      </c>
      <c r="F74" s="9" t="s">
        <v>1483</v>
      </c>
      <c r="G74" s="9" t="s">
        <v>1485</v>
      </c>
      <c r="H74" s="8" t="s">
        <v>39</v>
      </c>
      <c r="I74" s="8" t="s">
        <v>40</v>
      </c>
      <c r="J74" s="8" t="s">
        <v>74</v>
      </c>
      <c r="K74" s="8" t="s">
        <v>1370</v>
      </c>
    </row>
    <row r="75" spans="1:11" ht="51" hidden="1">
      <c r="A75" s="8" t="s">
        <v>1439</v>
      </c>
      <c r="B75" s="9" t="str">
        <f>'Lambda-Voting'!A42</f>
        <v>Output 'prob_mean' stuck high (any of the 24 bits)</v>
      </c>
      <c r="C75" s="10">
        <f>'Lambda-Voting'!$B$31</f>
        <v>1.846739389997008E-8</v>
      </c>
      <c r="D75" s="11">
        <f>'Lambda-Voting'!C42</f>
        <v>7.3846153846153839E-2</v>
      </c>
      <c r="E75" s="8">
        <f>'Lambda-Voting'!D42</f>
        <v>1.3637460110747136E-9</v>
      </c>
      <c r="F75" s="9" t="s">
        <v>1486</v>
      </c>
      <c r="G75" s="9" t="s">
        <v>1473</v>
      </c>
      <c r="H75" s="8" t="s">
        <v>38</v>
      </c>
      <c r="I75" s="8" t="s">
        <v>40</v>
      </c>
      <c r="J75" s="8" t="s">
        <v>74</v>
      </c>
      <c r="K75" s="8" t="s">
        <v>1474</v>
      </c>
    </row>
    <row r="76" spans="1:11" ht="38.25">
      <c r="A76" s="8" t="s">
        <v>1439</v>
      </c>
      <c r="B76" s="9" t="str">
        <f>'Lambda-Voting'!A43</f>
        <v>Output 'prob_valid_mean' stuck high (1 bit)</v>
      </c>
      <c r="C76" s="10">
        <f>'Lambda-Voting'!$B$31</f>
        <v>1.846739389997008E-8</v>
      </c>
      <c r="D76" s="11">
        <f>'Lambda-Voting'!C43</f>
        <v>3.0769230769230769E-3</v>
      </c>
      <c r="E76" s="8">
        <f>'Lambda-Voting'!D43</f>
        <v>5.6822750461446403E-11</v>
      </c>
      <c r="F76" s="9" t="s">
        <v>1487</v>
      </c>
      <c r="G76" s="9" t="s">
        <v>1488</v>
      </c>
      <c r="H76" s="8" t="s">
        <v>39</v>
      </c>
      <c r="I76" s="8" t="s">
        <v>40</v>
      </c>
      <c r="J76" s="8" t="s">
        <v>74</v>
      </c>
      <c r="K76" s="8" t="s">
        <v>1370</v>
      </c>
    </row>
    <row r="77" spans="1:11" ht="25.5" hidden="1">
      <c r="A77" s="8" t="s">
        <v>1439</v>
      </c>
      <c r="B77" s="9" t="str">
        <f>'Lambda-Voting'!A44</f>
        <v>Output 'prediction' stuck high (1 bit)</v>
      </c>
      <c r="C77" s="10">
        <f>'Lambda-Voting'!$B$31</f>
        <v>1.846739389997008E-8</v>
      </c>
      <c r="D77" s="11">
        <f>'Lambda-Voting'!C44</f>
        <v>3.0769230769230769E-3</v>
      </c>
      <c r="E77" s="8">
        <f>'Lambda-Voting'!D44</f>
        <v>5.6822750461446403E-11</v>
      </c>
      <c r="F77" s="9" t="s">
        <v>1489</v>
      </c>
      <c r="G77" s="9" t="s">
        <v>1490</v>
      </c>
      <c r="H77" s="8" t="s">
        <v>38</v>
      </c>
      <c r="I77" s="8" t="s">
        <v>71</v>
      </c>
      <c r="J77" s="8" t="s">
        <v>75</v>
      </c>
      <c r="K77" s="8" t="s">
        <v>1376</v>
      </c>
    </row>
    <row r="78" spans="1:11" ht="63.75" hidden="1">
      <c r="A78" s="8" t="s">
        <v>1439</v>
      </c>
      <c r="B78" s="9" t="str">
        <f>'Lambda-Voting'!A45</f>
        <v>Input 'prob_1' Open (any of the 24 bits)</v>
      </c>
      <c r="C78" s="10">
        <f>'Lambda-Voting'!$B$31</f>
        <v>1.846739389997008E-8</v>
      </c>
      <c r="D78" s="11">
        <f>'Lambda-Voting'!C45</f>
        <v>0.16941176470588237</v>
      </c>
      <c r="E78" s="8">
        <f>'Lambda-Voting'!D45</f>
        <v>3.1285937901125784E-9</v>
      </c>
      <c r="F78" s="9" t="s">
        <v>1498</v>
      </c>
      <c r="G78" s="9" t="s">
        <v>1502</v>
      </c>
      <c r="H78" s="8" t="s">
        <v>38</v>
      </c>
      <c r="I78" s="8" t="s">
        <v>71</v>
      </c>
      <c r="J78" s="8" t="s">
        <v>75</v>
      </c>
      <c r="K78" s="8" t="s">
        <v>1376</v>
      </c>
    </row>
    <row r="79" spans="1:11" ht="63.75" hidden="1">
      <c r="A79" s="8" t="s">
        <v>1439</v>
      </c>
      <c r="B79" s="9" t="str">
        <f>'Lambda-Voting'!A46</f>
        <v>Input 'prob_2' Open (any of the 24 bits)</v>
      </c>
      <c r="C79" s="10">
        <f>'Lambda-Voting'!$B$31</f>
        <v>1.846739389997008E-8</v>
      </c>
      <c r="D79" s="11">
        <f>'Lambda-Voting'!C46</f>
        <v>0.16941176470588237</v>
      </c>
      <c r="E79" s="8">
        <f>'Lambda-Voting'!D46</f>
        <v>3.1285937901125784E-9</v>
      </c>
      <c r="F79" s="9" t="s">
        <v>1499</v>
      </c>
      <c r="G79" s="9" t="s">
        <v>1503</v>
      </c>
      <c r="H79" s="8" t="s">
        <v>38</v>
      </c>
      <c r="I79" s="8" t="s">
        <v>71</v>
      </c>
      <c r="J79" s="8" t="s">
        <v>75</v>
      </c>
      <c r="K79" s="8" t="s">
        <v>1376</v>
      </c>
    </row>
    <row r="80" spans="1:11" ht="63.75" hidden="1">
      <c r="A80" s="8" t="s">
        <v>1439</v>
      </c>
      <c r="B80" s="9" t="str">
        <f>'Lambda-Voting'!A47</f>
        <v>Input 'prob_valid_1' Open (1 bit)</v>
      </c>
      <c r="C80" s="10">
        <f>'Lambda-Voting'!$B$31</f>
        <v>1.846739389997008E-8</v>
      </c>
      <c r="D80" s="11">
        <f>'Lambda-Voting'!C47</f>
        <v>7.0588235294117641E-3</v>
      </c>
      <c r="E80" s="8">
        <f>'Lambda-Voting'!D47</f>
        <v>1.3035807458802408E-10</v>
      </c>
      <c r="F80" s="9" t="s">
        <v>1491</v>
      </c>
      <c r="G80" s="9" t="s">
        <v>1504</v>
      </c>
      <c r="H80" s="8" t="s">
        <v>38</v>
      </c>
      <c r="I80" s="8" t="s">
        <v>71</v>
      </c>
      <c r="J80" s="8" t="s">
        <v>75</v>
      </c>
      <c r="K80" s="8" t="s">
        <v>1376</v>
      </c>
    </row>
    <row r="81" spans="1:11" ht="63.75" hidden="1">
      <c r="A81" s="8" t="s">
        <v>1439</v>
      </c>
      <c r="B81" s="9" t="str">
        <f>'Lambda-Voting'!A48</f>
        <v>Input 'prob_valid_2' Open (1 bit)</v>
      </c>
      <c r="C81" s="10">
        <f>'Lambda-Voting'!$B$31</f>
        <v>1.846739389997008E-8</v>
      </c>
      <c r="D81" s="11">
        <f>'Lambda-Voting'!C48</f>
        <v>7.0588235294117641E-3</v>
      </c>
      <c r="E81" s="8">
        <f>'Lambda-Voting'!D48</f>
        <v>1.3035807458802408E-10</v>
      </c>
      <c r="F81" s="9" t="s">
        <v>1505</v>
      </c>
      <c r="G81" s="9" t="s">
        <v>1506</v>
      </c>
      <c r="H81" s="8" t="s">
        <v>38</v>
      </c>
      <c r="I81" s="8" t="s">
        <v>71</v>
      </c>
      <c r="J81" s="8" t="s">
        <v>75</v>
      </c>
      <c r="K81" s="8" t="s">
        <v>1376</v>
      </c>
    </row>
    <row r="82" spans="1:11" ht="51">
      <c r="A82" s="8" t="s">
        <v>1439</v>
      </c>
      <c r="B82" s="9" t="str">
        <f>'Lambda-Voting'!A49</f>
        <v>Input 'clock_voting' Open (1 bit)</v>
      </c>
      <c r="C82" s="10">
        <f>'Lambda-Voting'!$B$31</f>
        <v>1.846739389997008E-8</v>
      </c>
      <c r="D82" s="11">
        <f>'Lambda-Voting'!C49</f>
        <v>7.0588235294117641E-3</v>
      </c>
      <c r="E82" s="8">
        <f>'Lambda-Voting'!D49</f>
        <v>1.3035807458802408E-10</v>
      </c>
      <c r="F82" s="12" t="s">
        <v>1461</v>
      </c>
      <c r="G82" s="9" t="s">
        <v>1469</v>
      </c>
      <c r="H82" s="8" t="s">
        <v>39</v>
      </c>
      <c r="I82" s="8" t="s">
        <v>40</v>
      </c>
      <c r="J82" s="8" t="s">
        <v>74</v>
      </c>
      <c r="K82" s="8" t="s">
        <v>1370</v>
      </c>
    </row>
    <row r="85" spans="1:11">
      <c r="E85" s="9">
        <f>E21+E22+E27+E47+E48+E53+E76+E74+E82</f>
        <v>3.3855721947729785E-9</v>
      </c>
    </row>
  </sheetData>
  <autoFilter ref="A1:K82">
    <filterColumn colId="0">
      <filters>
        <filter val="FPGA_1"/>
        <filter val="FPGA_2"/>
        <filter val="PLD_Vot"/>
      </filters>
    </filterColumn>
    <filterColumn colId="1">
      <filters>
        <filter val="Input 'clock_1' Open (1 bit)"/>
        <filter val="Input 'clock_2' Open (1 bit)"/>
        <filter val="Input 'clock_voting' Open (1 bit)"/>
        <filter val="Output 'prediction' stuck low (1 bit)"/>
        <filter val="Output 'prob_1' stuck high (any of the 24 bits)"/>
        <filter val="Output 'prob_2' stuck high (any of the 24 bits)"/>
        <filter val="Output 'prob_valid_1' stuck high (1 bit)"/>
        <filter val="Output 'prob_valid_2' stuck high (1 bit)"/>
        <filter val="Output 'prob_valid_mean' stuck high (1 bit)"/>
      </filters>
    </filterColumn>
    <filterColumn colId="7">
      <filters>
        <filter val="Unsafe"/>
      </filters>
    </filterColumn>
  </autoFilter>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14"/>
  <sheetViews>
    <sheetView topLeftCell="BH1" workbookViewId="0">
      <selection activeCell="BH1" sqref="BH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2.7109375" style="5" bestFit="1" customWidth="1"/>
    <col min="58" max="58" width="245.28515625" style="5" bestFit="1" customWidth="1"/>
    <col min="60" max="60" width="12" style="5" bestFit="1" customWidth="1"/>
    <col min="61" max="61" width="12.7109375" style="5" bestFit="1" customWidth="1"/>
    <col min="62" max="62" width="245.28515625" style="5" bestFit="1" customWidth="1"/>
  </cols>
  <sheetData>
    <row r="1" spans="1:62">
      <c r="A1" s="128" t="s">
        <v>1513</v>
      </c>
      <c r="B1" s="128"/>
      <c r="C1" s="128"/>
      <c r="D1" s="128"/>
      <c r="E1" s="128"/>
      <c r="F1" s="128"/>
      <c r="G1" s="128"/>
      <c r="H1" s="128"/>
      <c r="I1" s="128"/>
      <c r="J1" s="128"/>
      <c r="K1" s="128"/>
      <c r="L1" s="128"/>
      <c r="M1" s="128"/>
      <c r="O1" s="127" t="s">
        <v>1512</v>
      </c>
      <c r="P1" s="127" t="s">
        <v>853</v>
      </c>
      <c r="Q1" s="127" t="s">
        <v>1533</v>
      </c>
      <c r="R1" s="127"/>
      <c r="S1" s="127"/>
      <c r="T1" s="127"/>
      <c r="U1" s="127"/>
      <c r="V1" s="127" t="s">
        <v>1534</v>
      </c>
      <c r="W1" s="127"/>
      <c r="X1" s="127"/>
      <c r="Y1" s="127"/>
      <c r="Z1" s="127"/>
      <c r="AA1" s="127" t="s">
        <v>1535</v>
      </c>
      <c r="AB1" s="127"/>
      <c r="AC1" s="127"/>
      <c r="AD1" s="127"/>
      <c r="AE1" s="127"/>
      <c r="AF1" s="127" t="s">
        <v>1536</v>
      </c>
      <c r="AG1" s="127"/>
      <c r="AH1" s="127"/>
      <c r="AI1" s="127"/>
      <c r="AJ1" s="127"/>
      <c r="AK1" s="127" t="s">
        <v>1537</v>
      </c>
      <c r="AL1" s="127"/>
      <c r="AM1" s="127"/>
      <c r="AN1" s="127"/>
      <c r="AO1" s="127"/>
      <c r="AP1" s="127" t="s">
        <v>1538</v>
      </c>
      <c r="AQ1" s="127"/>
      <c r="AR1" s="127"/>
      <c r="AS1" s="127"/>
      <c r="AT1" s="127"/>
      <c r="AU1" s="127" t="s">
        <v>1539</v>
      </c>
      <c r="AV1" s="127"/>
      <c r="AW1" s="127"/>
      <c r="AX1" s="127"/>
      <c r="AY1" s="127"/>
      <c r="AZ1" s="127" t="s">
        <v>1540</v>
      </c>
      <c r="BA1" s="127"/>
      <c r="BB1" s="127"/>
      <c r="BC1" s="127"/>
      <c r="BD1" s="127"/>
      <c r="BE1" s="127" t="s">
        <v>1574</v>
      </c>
      <c r="BF1" s="127"/>
      <c r="BH1" s="77" t="s">
        <v>853</v>
      </c>
      <c r="BI1" s="77" t="s">
        <v>1559</v>
      </c>
      <c r="BJ1" s="77" t="s">
        <v>1575</v>
      </c>
    </row>
    <row r="2" spans="1:62">
      <c r="A2" s="53" t="s">
        <v>1526</v>
      </c>
      <c r="B2" s="76" t="s">
        <v>1514</v>
      </c>
      <c r="C2" s="76" t="s">
        <v>1515</v>
      </c>
      <c r="D2" s="76" t="s">
        <v>1516</v>
      </c>
      <c r="E2" s="76" t="s">
        <v>1517</v>
      </c>
      <c r="F2" s="76" t="s">
        <v>1518</v>
      </c>
      <c r="G2" s="76" t="s">
        <v>1519</v>
      </c>
      <c r="H2" s="76" t="s">
        <v>1520</v>
      </c>
      <c r="I2" s="76" t="s">
        <v>1521</v>
      </c>
      <c r="J2" s="76" t="s">
        <v>1522</v>
      </c>
      <c r="K2" s="76" t="s">
        <v>1523</v>
      </c>
      <c r="L2" s="76" t="s">
        <v>1524</v>
      </c>
      <c r="M2" s="76" t="s">
        <v>1525</v>
      </c>
      <c r="O2" s="127"/>
      <c r="P2" s="127"/>
      <c r="Q2" s="53" t="s">
        <v>1528</v>
      </c>
      <c r="R2" s="53" t="s">
        <v>1527</v>
      </c>
      <c r="S2" s="53" t="s">
        <v>1529</v>
      </c>
      <c r="T2" s="53" t="s">
        <v>1530</v>
      </c>
      <c r="U2" s="53" t="s">
        <v>1531</v>
      </c>
      <c r="V2" s="53" t="s">
        <v>1528</v>
      </c>
      <c r="W2" s="53" t="s">
        <v>1527</v>
      </c>
      <c r="X2" s="53" t="s">
        <v>1529</v>
      </c>
      <c r="Y2" s="53" t="s">
        <v>1530</v>
      </c>
      <c r="Z2" s="53" t="s">
        <v>1531</v>
      </c>
      <c r="AA2" s="53" t="s">
        <v>1528</v>
      </c>
      <c r="AB2" s="53" t="s">
        <v>1527</v>
      </c>
      <c r="AC2" s="53" t="s">
        <v>1529</v>
      </c>
      <c r="AD2" s="53" t="s">
        <v>1530</v>
      </c>
      <c r="AE2" s="53" t="s">
        <v>1531</v>
      </c>
      <c r="AF2" s="53" t="s">
        <v>1528</v>
      </c>
      <c r="AG2" s="53" t="s">
        <v>1527</v>
      </c>
      <c r="AH2" s="53" t="s">
        <v>1529</v>
      </c>
      <c r="AI2" s="53" t="s">
        <v>1530</v>
      </c>
      <c r="AJ2" s="53" t="s">
        <v>1531</v>
      </c>
      <c r="AK2" s="53" t="s">
        <v>1528</v>
      </c>
      <c r="AL2" s="53" t="s">
        <v>1527</v>
      </c>
      <c r="AM2" s="53" t="s">
        <v>1529</v>
      </c>
      <c r="AN2" s="53" t="s">
        <v>1530</v>
      </c>
      <c r="AO2" s="53" t="s">
        <v>1531</v>
      </c>
      <c r="AP2" s="53" t="s">
        <v>1528</v>
      </c>
      <c r="AQ2" s="53" t="s">
        <v>1527</v>
      </c>
      <c r="AR2" s="53" t="s">
        <v>1529</v>
      </c>
      <c r="AS2" s="53" t="s">
        <v>1530</v>
      </c>
      <c r="AT2" s="53" t="s">
        <v>1531</v>
      </c>
      <c r="AU2" s="53" t="s">
        <v>1528</v>
      </c>
      <c r="AV2" s="53" t="s">
        <v>1527</v>
      </c>
      <c r="AW2" s="53" t="s">
        <v>1529</v>
      </c>
      <c r="AX2" s="53" t="s">
        <v>1530</v>
      </c>
      <c r="AY2" s="53" t="s">
        <v>1531</v>
      </c>
      <c r="AZ2" s="53" t="s">
        <v>1528</v>
      </c>
      <c r="BA2" s="53" t="s">
        <v>1527</v>
      </c>
      <c r="BB2" s="53" t="s">
        <v>1529</v>
      </c>
      <c r="BC2" s="53" t="s">
        <v>1530</v>
      </c>
      <c r="BD2" s="53" t="s">
        <v>1531</v>
      </c>
      <c r="BE2" s="77" t="s">
        <v>1559</v>
      </c>
      <c r="BF2" s="77" t="s">
        <v>1575</v>
      </c>
      <c r="BH2" s="88">
        <v>0</v>
      </c>
      <c r="BI2" s="15">
        <v>1</v>
      </c>
      <c r="BJ2" s="15" t="s">
        <v>1593</v>
      </c>
    </row>
    <row r="3" spans="1:62">
      <c r="A3" s="15">
        <v>0</v>
      </c>
      <c r="B3" s="15">
        <v>0</v>
      </c>
      <c r="C3" s="15">
        <v>1844779</v>
      </c>
      <c r="D3" s="15">
        <f>IF(C3&lt;&gt;-8192,INT(C3/2^12),-1)</f>
        <v>450</v>
      </c>
      <c r="E3" s="15">
        <f>IF(C3 &lt;&gt; -8192, MOD(C3, 2^12), 0)</f>
        <v>1579</v>
      </c>
      <c r="F3" s="15">
        <f>D3+(E3/2^12)</f>
        <v>450.385498046875</v>
      </c>
      <c r="G3" s="15">
        <v>1</v>
      </c>
      <c r="H3" s="15">
        <v>2</v>
      </c>
      <c r="I3" s="15">
        <v>-1</v>
      </c>
      <c r="J3" s="15">
        <v>0</v>
      </c>
      <c r="K3" s="15">
        <v>65</v>
      </c>
      <c r="L3" s="15">
        <v>1094</v>
      </c>
      <c r="M3" s="15">
        <f>IF(L3 &gt;= 2^12, "Error: Wrong Probability!", L3/2^12)</f>
        <v>0.26708984375</v>
      </c>
      <c r="O3" s="86">
        <f>K3</f>
        <v>65</v>
      </c>
      <c r="P3" s="86">
        <f t="shared" ref="P3:P34" si="0">VLOOKUP(O3,$A$3:$M$513,13,FALSE)</f>
        <v>4.833984375E-2</v>
      </c>
      <c r="Q3" s="86">
        <f t="shared" ref="Q3:Q34" si="1">VLOOKUP(O3,$A$3:$I$513,9,FALSE)</f>
        <v>54</v>
      </c>
      <c r="R3" s="86" t="b">
        <f t="shared" ref="R3:R34" si="2">IF(VLOOKUP(Q3,$A$3:$G$513,7,FALSE) = O3, TRUE, IF(VLOOKUP(Q3, $A$3:$H$513,8,FALSE) = O3, FALSE, "Error: Invalid Decision!"))</f>
        <v>1</v>
      </c>
      <c r="S3" s="86" t="str">
        <f t="shared" ref="S3:S34" si="3">IF(VLOOKUP(Q3,$A$3:$B$513,2,FALSE) = 0, "Distance", IF(VLOOKUP(Q3,$A$3:$B$513,2,FALSE) = 1, "Speed", IF(VLOOKUP(Q3,$A$3:$B$513,2,FALSE) = 2, "GEBR", "Dummy Node")))</f>
        <v>Distance</v>
      </c>
      <c r="T3" s="86" t="str">
        <f>IF(S3="Dummy Node","N/A",IF(R3,"&lt;=","&gt;"))</f>
        <v>&lt;=</v>
      </c>
      <c r="U3" s="86">
        <f t="shared" ref="U3:U34" si="4">IF(S3="Dummy Node","N/A",VLOOKUP(Q3,$A$3:$F$513,6,FALSE))</f>
        <v>389.903564453125</v>
      </c>
      <c r="V3" s="86">
        <f t="shared" ref="V3:V34" si="5">VLOOKUP(Q3,$A$3:$I$513,9,FALSE)</f>
        <v>28</v>
      </c>
      <c r="W3" s="86" t="b">
        <f t="shared" ref="W3:W34" si="6">IF(VLOOKUP(V3,$A$3:$G$513,7,FALSE) = Q3, TRUE, IF(VLOOKUP(V3, $A$3:$H$513,8,FALSE) = Q3, FALSE, "Error: Invalid Decision!"))</f>
        <v>0</v>
      </c>
      <c r="X3" s="86" t="str">
        <f t="shared" ref="X3:X34" si="7">IF(VLOOKUP(V3,$A$3:$B$513,2,FALSE) = 0, "Distance", IF(VLOOKUP(V3,$A$3:$B$513,2,FALSE) = 1, "Speed", IF(VLOOKUP(V3,$A$3:$B$513,2,FALSE) = 2, "GEBR", "Dummy Node")))</f>
        <v>Speed</v>
      </c>
      <c r="Y3" s="86" t="str">
        <f>IF(X3="Dummy Node","N/A",IF(W3,"&lt;=","&gt;"))</f>
        <v>&gt;</v>
      </c>
      <c r="Z3" s="86">
        <f t="shared" ref="Z3:Z34" si="8">IF(X3="Dummy Node","N/A",VLOOKUP(V3,$A$3:$F$513,6,FALSE))</f>
        <v>24.90966796875</v>
      </c>
      <c r="AA3" s="86">
        <f t="shared" ref="AA3:AA34" si="9">VLOOKUP(V3,$A$3:$I$513,9,FALSE)</f>
        <v>24</v>
      </c>
      <c r="AB3" s="86" t="b">
        <f t="shared" ref="AB3:AB34" si="10">IF(VLOOKUP(AA3,$A$3:$G$513,7,FALSE) = V3, TRUE, IF(VLOOKUP(AA3, $A$3:$H$513,8,FALSE) = V3, FALSE, "Error: Invalid Decision!"))</f>
        <v>0</v>
      </c>
      <c r="AC3" s="86" t="str">
        <f t="shared" ref="AC3:AC34" si="11">IF(VLOOKUP(AA3,$A$3:$B$513,2,FALSE) = 0, "Distance", IF(VLOOKUP(AA3,$A$3:$B$513,2,FALSE) = 1, "Speed", IF(VLOOKUP(AA3,$A$3:$B$513,2,FALSE) = 2, "GEBR", "Dummy Node")))</f>
        <v>Distance</v>
      </c>
      <c r="AD3" s="86" t="str">
        <f>IF(AC3="Dummy Node","N/A",IF(AB3,"&lt;=","&gt;"))</f>
        <v>&gt;</v>
      </c>
      <c r="AE3" s="86">
        <f t="shared" ref="AE3:AE34" si="12">IF(AC3="Dummy Node","N/A",VLOOKUP(AA3,$A$3:$F$513,6,FALSE))</f>
        <v>309</v>
      </c>
      <c r="AF3" s="86">
        <f t="shared" ref="AF3:AF34" si="13">VLOOKUP(AA3,$A$3:$I$513,9,FALSE)</f>
        <v>14</v>
      </c>
      <c r="AG3" s="86" t="b">
        <f t="shared" ref="AG3:AG34" si="14">IF(VLOOKUP(AF3,$A$3:$G$513,7,FALSE) = AA3, TRUE, IF(VLOOKUP(AF3, $A$3:$H$513,8,FALSE) = AA3, FALSE, "Error: Invalid Decision!"))</f>
        <v>0</v>
      </c>
      <c r="AH3" s="86" t="str">
        <f t="shared" ref="AH3:AH34" si="15">IF(VLOOKUP(AF3,$A$3:$B$513,2,FALSE) = 0, "Distance", IF(VLOOKUP(AF3,$A$3:$B$513,2,FALSE) = 1, "Speed", IF(VLOOKUP(AF3,$A$3:$B$513,2,FALSE) = 2, "GEBR", "Dummy Node")))</f>
        <v>GEBR</v>
      </c>
      <c r="AI3" s="86" t="str">
        <f>IF(AH3="Dummy Node","N/A",IF(AG3,"&lt;=","&gt;"))</f>
        <v>&gt;</v>
      </c>
      <c r="AJ3" s="86">
        <f t="shared" ref="AJ3:AJ34" si="16">IF(AH3="Dummy Node","N/A",VLOOKUP(AF3,$A$3:$F$513,6,FALSE))</f>
        <v>1.046142578125</v>
      </c>
      <c r="AK3" s="86">
        <f t="shared" ref="AK3:AK34" si="17">VLOOKUP(AF3,$A$3:$I$513,9,FALSE)</f>
        <v>8</v>
      </c>
      <c r="AL3" s="86" t="b">
        <f t="shared" ref="AL3:AL34" si="18">IF(VLOOKUP(AK3,$A$3:$G$513,7,FALSE) = AF3, TRUE, IF(VLOOKUP(AK3, $A$3:$H$513,8,FALSE) = AF3, FALSE, "Error: Invalid Decision!"))</f>
        <v>0</v>
      </c>
      <c r="AM3" s="86" t="str">
        <f t="shared" ref="AM3:AM34" si="19">IF(VLOOKUP(AK3,$A$3:$B$513,2,FALSE) = 0, "Distance", IF(VLOOKUP(AK3,$A$3:$B$513,2,FALSE) = 1, "Speed", IF(VLOOKUP(AK3,$A$3:$B$513,2,FALSE) = 2, "GEBR", "Dummy Node")))</f>
        <v>Speed</v>
      </c>
      <c r="AN3" s="86" t="str">
        <f>IF(AM3="Dummy Node","N/A",IF(AL3,"&lt;=","&gt;"))</f>
        <v>&gt;</v>
      </c>
      <c r="AO3" s="86">
        <f t="shared" ref="AO3:AO34" si="20">IF(AM3="Dummy Node","N/A",VLOOKUP(AK3,$A$3:$F$513,6,FALSE))</f>
        <v>21.00927734375</v>
      </c>
      <c r="AP3" s="86">
        <f t="shared" ref="AP3:AP34" si="21">VLOOKUP(AK3,$A$3:$I$513,9,FALSE)</f>
        <v>4</v>
      </c>
      <c r="AQ3" s="86" t="b">
        <f t="shared" ref="AQ3:AQ34" si="22">IF(VLOOKUP(AP3,$A$3:$G$513,7,FALSE) = AK3, TRUE, IF(VLOOKUP(AP3, $A$3:$H$513,8,FALSE) = AK3, FALSE, "Error: Invalid Decision!"))</f>
        <v>0</v>
      </c>
      <c r="AR3" s="86" t="str">
        <f t="shared" ref="AR3:AR34" si="23">IF(VLOOKUP(AP3,$A$3:$B$513,2,FALSE) = 0, "Distance", IF(VLOOKUP(AP3,$A$3:$B$513,2,FALSE) = 1, "Speed", IF(VLOOKUP(AP3,$A$3:$B$513,2,FALSE) = 2, "GEBR", "Dummy Node")))</f>
        <v>Distance</v>
      </c>
      <c r="AS3" s="86" t="str">
        <f>IF(AR3="Dummy Node","N/A",IF(AQ3,"&lt;=","&gt;"))</f>
        <v>&gt;</v>
      </c>
      <c r="AT3" s="86">
        <f t="shared" ref="AT3:AT34" si="24">IF(AR3="Dummy Node","N/A",VLOOKUP(AP3,$A$3:$F$513,6,FALSE))</f>
        <v>227.426025390625</v>
      </c>
      <c r="AU3" s="86">
        <f t="shared" ref="AU3:AU34" si="25">VLOOKUP(AP3,$A$3:$I$513,9,FALSE)</f>
        <v>1</v>
      </c>
      <c r="AV3" s="86" t="b">
        <f t="shared" ref="AV3:AV34" si="26">IF(VLOOKUP(AU3,$A$3:$G$513,7,FALSE) = AP3, TRUE, IF(VLOOKUP(AU3, $A$3:$H$513,8,FALSE) = AP3, FALSE, "Error: Invalid Decision!"))</f>
        <v>0</v>
      </c>
      <c r="AW3" s="86" t="str">
        <f t="shared" ref="AW3:AW34" si="27">IF(VLOOKUP(AU3,$A$3:$B$513,2,FALSE) = 0, "Distance", IF(VLOOKUP(AU3,$A$3:$B$513,2,FALSE) = 1, "Speed", IF(VLOOKUP(AU3,$A$3:$B$513,2,FALSE) = 2, "GEBR", "Dummy Node")))</f>
        <v>Speed</v>
      </c>
      <c r="AX3" s="86" t="str">
        <f>IF(AW3="Dummy Node","N/A",IF(AV3,"&lt;=","&gt;"))</f>
        <v>&gt;</v>
      </c>
      <c r="AY3" s="86">
        <f t="shared" ref="AY3:AY34" si="28">IF(AW3="Dummy Node","N/A",VLOOKUP(AU3,$A$3:$F$513,6,FALSE))</f>
        <v>14.7705078125</v>
      </c>
      <c r="AZ3" s="86">
        <f t="shared" ref="AZ3:AZ34" si="29">VLOOKUP(AU3,$A$3:$I$513,9,FALSE)</f>
        <v>0</v>
      </c>
      <c r="BA3" s="86" t="b">
        <f t="shared" ref="BA3:BA34" si="30">IF(VLOOKUP(AZ3,$A$3:$G$513,7,FALSE) = AU3, TRUE, IF(VLOOKUP(AZ3, $A$3:$H$513,8,FALSE) = AU3, FALSE, "Error: Invalid Decision!"))</f>
        <v>1</v>
      </c>
      <c r="BB3" s="86" t="str">
        <f t="shared" ref="BB3:BB34" si="31">IF(VLOOKUP(AZ3,$A$3:$B$513,2,FALSE) = 0, "Distance", IF(VLOOKUP(AZ3,$A$3:$B$513,2,FALSE) = 1, "Speed", IF(VLOOKUP(AZ3,$A$3:$B$513,2,FALSE) = 2, "GEBR", "Dummy Node")))</f>
        <v>Distance</v>
      </c>
      <c r="BC3" s="86" t="str">
        <f>IF(BB3="Dummy Node","N/A",IF(BA3,"&lt;=","&gt;"))</f>
        <v>&lt;=</v>
      </c>
      <c r="BD3" s="86">
        <f t="shared" ref="BD3:BD34" si="32">IF(BB3="Dummy Node","N/A",VLOOKUP(AZ3,$A$3:$F$513,6,FALSE))</f>
        <v>450.385498046875</v>
      </c>
      <c r="BE3" s="15">
        <f>IF(P3&lt;0.5/3, 1, 0)</f>
        <v>1</v>
      </c>
      <c r="BF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f>
        <v>Distance&lt;=389,903564453125 AND Speed&gt;24,90966796875 AND Distance&gt;309 AND GEBR&gt;1,046142578125 AND Speed&gt;21,00927734375 AND Distance&gt;227,426025390625 AND Speed&gt;14,7705078125 AND Distance&lt;=450,385498046875</v>
      </c>
      <c r="BH3" s="86">
        <v>0</v>
      </c>
      <c r="BI3" s="15">
        <v>1</v>
      </c>
      <c r="BJ3" s="15" t="s">
        <v>1598</v>
      </c>
    </row>
    <row r="4" spans="1:62">
      <c r="A4" s="15">
        <v>1</v>
      </c>
      <c r="B4" s="15">
        <v>1</v>
      </c>
      <c r="C4" s="15">
        <v>60500</v>
      </c>
      <c r="D4" s="15">
        <f t="shared" ref="D4:D67" si="33">IF(C4&lt;&gt;-8192,INT(C4/2^12),-1)</f>
        <v>14</v>
      </c>
      <c r="E4" s="15">
        <f t="shared" ref="E4:E67" si="34">IF(C4 &lt;&gt; -8192, MOD(C4, 2^12), 0)</f>
        <v>3156</v>
      </c>
      <c r="F4" s="15">
        <f t="shared" ref="F4:F67" si="35">D4+(E4/2^12)</f>
        <v>14.7705078125</v>
      </c>
      <c r="G4" s="15">
        <v>3</v>
      </c>
      <c r="H4" s="15">
        <v>4</v>
      </c>
      <c r="I4" s="15">
        <v>0</v>
      </c>
      <c r="J4" s="15">
        <v>1</v>
      </c>
      <c r="K4" s="15">
        <v>66</v>
      </c>
      <c r="L4" s="15">
        <v>521</v>
      </c>
      <c r="M4" s="15">
        <f t="shared" ref="M4:M67" si="36">IF(L4 &gt;= 2^12, "Error: Wrong Probability!", L4/2^12)</f>
        <v>0.127197265625</v>
      </c>
      <c r="O4" s="86">
        <f t="shared" ref="O4:O67" si="37">K4</f>
        <v>66</v>
      </c>
      <c r="P4" s="86">
        <f t="shared" si="0"/>
        <v>0.259765625</v>
      </c>
      <c r="Q4" s="86">
        <f t="shared" si="1"/>
        <v>54</v>
      </c>
      <c r="R4" s="86" t="b">
        <f t="shared" si="2"/>
        <v>0</v>
      </c>
      <c r="S4" s="86" t="str">
        <f t="shared" si="3"/>
        <v>Distance</v>
      </c>
      <c r="T4" s="86" t="str">
        <f t="shared" ref="T4:T67" si="38">IF(S4="Dummy Node","N/A",IF(R4,"&lt;=","&gt;"))</f>
        <v>&gt;</v>
      </c>
      <c r="U4" s="86">
        <f t="shared" si="4"/>
        <v>389.903564453125</v>
      </c>
      <c r="V4" s="86">
        <f t="shared" si="5"/>
        <v>28</v>
      </c>
      <c r="W4" s="86" t="b">
        <f t="shared" si="6"/>
        <v>0</v>
      </c>
      <c r="X4" s="86" t="str">
        <f t="shared" si="7"/>
        <v>Speed</v>
      </c>
      <c r="Y4" s="86" t="str">
        <f t="shared" ref="Y4:Y67" si="39">IF(X4="Dummy Node","N/A",IF(W4,"&lt;=","&gt;"))</f>
        <v>&gt;</v>
      </c>
      <c r="Z4" s="86">
        <f t="shared" si="8"/>
        <v>24.90966796875</v>
      </c>
      <c r="AA4" s="86">
        <f t="shared" si="9"/>
        <v>24</v>
      </c>
      <c r="AB4" s="86" t="b">
        <f t="shared" si="10"/>
        <v>0</v>
      </c>
      <c r="AC4" s="86" t="str">
        <f t="shared" si="11"/>
        <v>Distance</v>
      </c>
      <c r="AD4" s="86" t="str">
        <f t="shared" ref="AD4:AD67" si="40">IF(AC4="Dummy Node","N/A",IF(AB4,"&lt;=","&gt;"))</f>
        <v>&gt;</v>
      </c>
      <c r="AE4" s="86">
        <f t="shared" si="12"/>
        <v>309</v>
      </c>
      <c r="AF4" s="86">
        <f t="shared" si="13"/>
        <v>14</v>
      </c>
      <c r="AG4" s="86" t="b">
        <f t="shared" si="14"/>
        <v>0</v>
      </c>
      <c r="AH4" s="86" t="str">
        <f t="shared" si="15"/>
        <v>GEBR</v>
      </c>
      <c r="AI4" s="86" t="str">
        <f t="shared" ref="AI4:AI67" si="41">IF(AH4="Dummy Node","N/A",IF(AG4,"&lt;=","&gt;"))</f>
        <v>&gt;</v>
      </c>
      <c r="AJ4" s="86">
        <f t="shared" si="16"/>
        <v>1.046142578125</v>
      </c>
      <c r="AK4" s="86">
        <f t="shared" si="17"/>
        <v>8</v>
      </c>
      <c r="AL4" s="86" t="b">
        <f t="shared" si="18"/>
        <v>0</v>
      </c>
      <c r="AM4" s="86" t="str">
        <f t="shared" si="19"/>
        <v>Speed</v>
      </c>
      <c r="AN4" s="86" t="str">
        <f t="shared" ref="AN4:AN67" si="42">IF(AM4="Dummy Node","N/A",IF(AL4,"&lt;=","&gt;"))</f>
        <v>&gt;</v>
      </c>
      <c r="AO4" s="86">
        <f t="shared" si="20"/>
        <v>21.00927734375</v>
      </c>
      <c r="AP4" s="86">
        <f t="shared" si="21"/>
        <v>4</v>
      </c>
      <c r="AQ4" s="86" t="b">
        <f t="shared" si="22"/>
        <v>0</v>
      </c>
      <c r="AR4" s="86" t="str">
        <f t="shared" si="23"/>
        <v>Distance</v>
      </c>
      <c r="AS4" s="86" t="str">
        <f t="shared" ref="AS4:AS67" si="43">IF(AR4="Dummy Node","N/A",IF(AQ4,"&lt;=","&gt;"))</f>
        <v>&gt;</v>
      </c>
      <c r="AT4" s="86">
        <f t="shared" si="24"/>
        <v>227.426025390625</v>
      </c>
      <c r="AU4" s="86">
        <f t="shared" si="25"/>
        <v>1</v>
      </c>
      <c r="AV4" s="86" t="b">
        <f t="shared" si="26"/>
        <v>0</v>
      </c>
      <c r="AW4" s="86" t="str">
        <f t="shared" si="27"/>
        <v>Speed</v>
      </c>
      <c r="AX4" s="86" t="str">
        <f t="shared" ref="AX4:AX67" si="44">IF(AW4="Dummy Node","N/A",IF(AV4,"&lt;=","&gt;"))</f>
        <v>&gt;</v>
      </c>
      <c r="AY4" s="86">
        <f t="shared" si="28"/>
        <v>14.7705078125</v>
      </c>
      <c r="AZ4" s="86">
        <f t="shared" si="29"/>
        <v>0</v>
      </c>
      <c r="BA4" s="86" t="b">
        <f t="shared" si="30"/>
        <v>1</v>
      </c>
      <c r="BB4" s="86" t="str">
        <f t="shared" si="31"/>
        <v>Distance</v>
      </c>
      <c r="BC4" s="86" t="str">
        <f t="shared" ref="BC4:BC67" si="45">IF(BB4="Dummy Node","N/A",IF(BA4,"&lt;=","&gt;"))</f>
        <v>&lt;=</v>
      </c>
      <c r="BD4" s="86">
        <f t="shared" si="32"/>
        <v>450.385498046875</v>
      </c>
      <c r="BE4" s="15">
        <f t="shared" ref="BE4:BE67" si="46">IF(P4&lt;0.5/3, 1, 0)</f>
        <v>0</v>
      </c>
      <c r="BF4" s="15" t="str">
        <f t="shared" ref="BF4:BF67" si="47">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f>
        <v>Distance&gt;389,903564453125 AND Speed&gt;24,90966796875 AND Distance&gt;309 AND GEBR&gt;1,046142578125 AND Speed&gt;21,00927734375 AND Distance&gt;227,426025390625 AND Speed&gt;14,7705078125 AND Distance&lt;=450,385498046875</v>
      </c>
      <c r="BH4" s="86">
        <v>0</v>
      </c>
      <c r="BI4" s="15">
        <v>1</v>
      </c>
      <c r="BJ4" s="15" t="s">
        <v>1608</v>
      </c>
    </row>
    <row r="5" spans="1:62">
      <c r="A5" s="15">
        <v>2</v>
      </c>
      <c r="B5" s="15">
        <v>0</v>
      </c>
      <c r="C5" s="15">
        <v>2787704</v>
      </c>
      <c r="D5" s="15">
        <f t="shared" si="33"/>
        <v>680</v>
      </c>
      <c r="E5" s="15">
        <f t="shared" si="34"/>
        <v>2424</v>
      </c>
      <c r="F5" s="15">
        <f t="shared" si="35"/>
        <v>680.591796875</v>
      </c>
      <c r="G5" s="15">
        <v>9</v>
      </c>
      <c r="H5" s="15">
        <v>10</v>
      </c>
      <c r="I5" s="15">
        <v>0</v>
      </c>
      <c r="J5" s="15">
        <v>1</v>
      </c>
      <c r="K5" s="15">
        <v>69</v>
      </c>
      <c r="L5" s="15">
        <v>1348</v>
      </c>
      <c r="M5" s="15">
        <f t="shared" si="36"/>
        <v>0.3291015625</v>
      </c>
      <c r="O5" s="86">
        <f t="shared" si="37"/>
        <v>69</v>
      </c>
      <c r="P5" s="86">
        <f t="shared" si="0"/>
        <v>3.9794921875E-2</v>
      </c>
      <c r="Q5" s="86">
        <f t="shared" si="1"/>
        <v>57</v>
      </c>
      <c r="R5" s="86" t="b">
        <f t="shared" si="2"/>
        <v>1</v>
      </c>
      <c r="S5" s="86" t="str">
        <f t="shared" si="3"/>
        <v>GEBR</v>
      </c>
      <c r="T5" s="86" t="str">
        <f t="shared" si="38"/>
        <v>&lt;=</v>
      </c>
      <c r="U5" s="86">
        <f t="shared" si="4"/>
        <v>0.85498046875</v>
      </c>
      <c r="V5" s="86">
        <f t="shared" si="5"/>
        <v>52</v>
      </c>
      <c r="W5" s="86" t="b">
        <f t="shared" si="6"/>
        <v>1</v>
      </c>
      <c r="X5" s="86" t="str">
        <f t="shared" si="7"/>
        <v>Speed</v>
      </c>
      <c r="Y5" s="86" t="str">
        <f t="shared" si="39"/>
        <v>&lt;=</v>
      </c>
      <c r="Z5" s="86">
        <f t="shared" si="8"/>
        <v>24.185791015625</v>
      </c>
      <c r="AA5" s="86">
        <f t="shared" si="9"/>
        <v>23</v>
      </c>
      <c r="AB5" s="86" t="b">
        <f t="shared" si="10"/>
        <v>0</v>
      </c>
      <c r="AC5" s="86" t="str">
        <f t="shared" si="11"/>
        <v>Distance</v>
      </c>
      <c r="AD5" s="86" t="str">
        <f t="shared" si="40"/>
        <v>&gt;</v>
      </c>
      <c r="AE5" s="86">
        <f t="shared" si="12"/>
        <v>369.037109375</v>
      </c>
      <c r="AF5" s="86">
        <f t="shared" si="13"/>
        <v>14</v>
      </c>
      <c r="AG5" s="86" t="b">
        <f t="shared" si="14"/>
        <v>1</v>
      </c>
      <c r="AH5" s="86" t="str">
        <f t="shared" si="15"/>
        <v>GEBR</v>
      </c>
      <c r="AI5" s="86" t="str">
        <f t="shared" si="41"/>
        <v>&lt;=</v>
      </c>
      <c r="AJ5" s="86">
        <f t="shared" si="16"/>
        <v>1.046142578125</v>
      </c>
      <c r="AK5" s="86">
        <f t="shared" si="17"/>
        <v>8</v>
      </c>
      <c r="AL5" s="86" t="b">
        <f t="shared" si="18"/>
        <v>0</v>
      </c>
      <c r="AM5" s="86" t="str">
        <f t="shared" si="19"/>
        <v>Speed</v>
      </c>
      <c r="AN5" s="86" t="str">
        <f t="shared" si="42"/>
        <v>&gt;</v>
      </c>
      <c r="AO5" s="86">
        <f t="shared" si="20"/>
        <v>21.00927734375</v>
      </c>
      <c r="AP5" s="86">
        <f t="shared" si="21"/>
        <v>4</v>
      </c>
      <c r="AQ5" s="86" t="b">
        <f t="shared" si="22"/>
        <v>0</v>
      </c>
      <c r="AR5" s="86" t="str">
        <f t="shared" si="23"/>
        <v>Distance</v>
      </c>
      <c r="AS5" s="86" t="str">
        <f t="shared" si="43"/>
        <v>&gt;</v>
      </c>
      <c r="AT5" s="86">
        <f t="shared" si="24"/>
        <v>227.426025390625</v>
      </c>
      <c r="AU5" s="86">
        <f t="shared" si="25"/>
        <v>1</v>
      </c>
      <c r="AV5" s="86" t="b">
        <f t="shared" si="26"/>
        <v>0</v>
      </c>
      <c r="AW5" s="86" t="str">
        <f t="shared" si="27"/>
        <v>Speed</v>
      </c>
      <c r="AX5" s="86" t="str">
        <f t="shared" si="44"/>
        <v>&gt;</v>
      </c>
      <c r="AY5" s="86">
        <f t="shared" si="28"/>
        <v>14.7705078125</v>
      </c>
      <c r="AZ5" s="86">
        <f t="shared" si="29"/>
        <v>0</v>
      </c>
      <c r="BA5" s="86" t="b">
        <f t="shared" si="30"/>
        <v>1</v>
      </c>
      <c r="BB5" s="86" t="str">
        <f t="shared" si="31"/>
        <v>Distance</v>
      </c>
      <c r="BC5" s="86" t="str">
        <f t="shared" si="45"/>
        <v>&lt;=</v>
      </c>
      <c r="BD5" s="86">
        <f t="shared" si="32"/>
        <v>450.385498046875</v>
      </c>
      <c r="BE5" s="15">
        <f t="shared" si="46"/>
        <v>1</v>
      </c>
      <c r="BF5" s="15" t="str">
        <f t="shared" si="47"/>
        <v>GEBR&lt;=0,85498046875 AND Speed&lt;=24,185791015625 AND Distance&gt;369,037109375 AND GEBR&lt;=1,046142578125 AND Speed&gt;21,00927734375 AND Distance&gt;227,426025390625 AND Speed&gt;14,7705078125 AND Distance&lt;=450,385498046875</v>
      </c>
      <c r="BH5" s="86">
        <v>0</v>
      </c>
      <c r="BI5" s="15">
        <v>1</v>
      </c>
      <c r="BJ5" s="15" t="s">
        <v>1625</v>
      </c>
    </row>
    <row r="6" spans="1:62">
      <c r="A6" s="15">
        <v>3</v>
      </c>
      <c r="B6" s="15">
        <v>0</v>
      </c>
      <c r="C6" s="15">
        <v>525669</v>
      </c>
      <c r="D6" s="15">
        <f t="shared" si="33"/>
        <v>128</v>
      </c>
      <c r="E6" s="15">
        <f t="shared" si="34"/>
        <v>1381</v>
      </c>
      <c r="F6" s="15">
        <f t="shared" si="35"/>
        <v>128.337158203125</v>
      </c>
      <c r="G6" s="15">
        <v>5</v>
      </c>
      <c r="H6" s="15">
        <v>6</v>
      </c>
      <c r="I6" s="15">
        <v>1</v>
      </c>
      <c r="J6" s="15">
        <v>2</v>
      </c>
      <c r="K6" s="15">
        <v>70</v>
      </c>
      <c r="L6" s="15">
        <v>965</v>
      </c>
      <c r="M6" s="15">
        <f t="shared" si="36"/>
        <v>0.235595703125</v>
      </c>
      <c r="O6" s="86">
        <f t="shared" si="37"/>
        <v>70</v>
      </c>
      <c r="P6" s="86">
        <f t="shared" si="0"/>
        <v>0.2705078125</v>
      </c>
      <c r="Q6" s="86">
        <f t="shared" si="1"/>
        <v>57</v>
      </c>
      <c r="R6" s="86" t="b">
        <f t="shared" si="2"/>
        <v>0</v>
      </c>
      <c r="S6" s="86" t="str">
        <f t="shared" si="3"/>
        <v>GEBR</v>
      </c>
      <c r="T6" s="86" t="str">
        <f t="shared" si="38"/>
        <v>&gt;</v>
      </c>
      <c r="U6" s="86">
        <f t="shared" si="4"/>
        <v>0.85498046875</v>
      </c>
      <c r="V6" s="86">
        <f t="shared" si="5"/>
        <v>52</v>
      </c>
      <c r="W6" s="86" t="b">
        <f t="shared" si="6"/>
        <v>1</v>
      </c>
      <c r="X6" s="86" t="str">
        <f t="shared" si="7"/>
        <v>Speed</v>
      </c>
      <c r="Y6" s="86" t="str">
        <f t="shared" si="39"/>
        <v>&lt;=</v>
      </c>
      <c r="Z6" s="86">
        <f t="shared" si="8"/>
        <v>24.185791015625</v>
      </c>
      <c r="AA6" s="86">
        <f t="shared" si="9"/>
        <v>23</v>
      </c>
      <c r="AB6" s="86" t="b">
        <f t="shared" si="10"/>
        <v>0</v>
      </c>
      <c r="AC6" s="86" t="str">
        <f t="shared" si="11"/>
        <v>Distance</v>
      </c>
      <c r="AD6" s="86" t="str">
        <f t="shared" si="40"/>
        <v>&gt;</v>
      </c>
      <c r="AE6" s="86">
        <f t="shared" si="12"/>
        <v>369.037109375</v>
      </c>
      <c r="AF6" s="86">
        <f t="shared" si="13"/>
        <v>14</v>
      </c>
      <c r="AG6" s="86" t="b">
        <f t="shared" si="14"/>
        <v>1</v>
      </c>
      <c r="AH6" s="86" t="str">
        <f t="shared" si="15"/>
        <v>GEBR</v>
      </c>
      <c r="AI6" s="86" t="str">
        <f t="shared" si="41"/>
        <v>&lt;=</v>
      </c>
      <c r="AJ6" s="86">
        <f t="shared" si="16"/>
        <v>1.046142578125</v>
      </c>
      <c r="AK6" s="86">
        <f t="shared" si="17"/>
        <v>8</v>
      </c>
      <c r="AL6" s="86" t="b">
        <f t="shared" si="18"/>
        <v>0</v>
      </c>
      <c r="AM6" s="86" t="str">
        <f t="shared" si="19"/>
        <v>Speed</v>
      </c>
      <c r="AN6" s="86" t="str">
        <f t="shared" si="42"/>
        <v>&gt;</v>
      </c>
      <c r="AO6" s="86">
        <f t="shared" si="20"/>
        <v>21.00927734375</v>
      </c>
      <c r="AP6" s="86">
        <f t="shared" si="21"/>
        <v>4</v>
      </c>
      <c r="AQ6" s="86" t="b">
        <f t="shared" si="22"/>
        <v>0</v>
      </c>
      <c r="AR6" s="86" t="str">
        <f t="shared" si="23"/>
        <v>Distance</v>
      </c>
      <c r="AS6" s="86" t="str">
        <f t="shared" si="43"/>
        <v>&gt;</v>
      </c>
      <c r="AT6" s="86">
        <f t="shared" si="24"/>
        <v>227.426025390625</v>
      </c>
      <c r="AU6" s="86">
        <f t="shared" si="25"/>
        <v>1</v>
      </c>
      <c r="AV6" s="86" t="b">
        <f t="shared" si="26"/>
        <v>0</v>
      </c>
      <c r="AW6" s="86" t="str">
        <f t="shared" si="27"/>
        <v>Speed</v>
      </c>
      <c r="AX6" s="86" t="str">
        <f t="shared" si="44"/>
        <v>&gt;</v>
      </c>
      <c r="AY6" s="86">
        <f t="shared" si="28"/>
        <v>14.7705078125</v>
      </c>
      <c r="AZ6" s="86">
        <f t="shared" si="29"/>
        <v>0</v>
      </c>
      <c r="BA6" s="86" t="b">
        <f t="shared" si="30"/>
        <v>1</v>
      </c>
      <c r="BB6" s="86" t="str">
        <f t="shared" si="31"/>
        <v>Distance</v>
      </c>
      <c r="BC6" s="86" t="str">
        <f t="shared" si="45"/>
        <v>&lt;=</v>
      </c>
      <c r="BD6" s="86">
        <f t="shared" si="32"/>
        <v>450.385498046875</v>
      </c>
      <c r="BE6" s="15">
        <f t="shared" si="46"/>
        <v>0</v>
      </c>
      <c r="BF6" s="15" t="str">
        <f t="shared" si="47"/>
        <v>GEBR&gt;0,85498046875 AND Speed&lt;=24,185791015625 AND Distance&gt;369,037109375 AND GEBR&lt;=1,046142578125 AND Speed&gt;21,00927734375 AND Distance&gt;227,426025390625 AND Speed&gt;14,7705078125 AND Distance&lt;=450,385498046875</v>
      </c>
      <c r="BH6" s="86">
        <v>0</v>
      </c>
      <c r="BI6" s="15">
        <v>1</v>
      </c>
      <c r="BJ6" s="15" t="s">
        <v>1626</v>
      </c>
    </row>
    <row r="7" spans="1:62">
      <c r="A7" s="15">
        <v>4</v>
      </c>
      <c r="B7" s="15">
        <v>0</v>
      </c>
      <c r="C7" s="15">
        <v>931537</v>
      </c>
      <c r="D7" s="15">
        <f t="shared" si="33"/>
        <v>227</v>
      </c>
      <c r="E7" s="15">
        <f t="shared" si="34"/>
        <v>1745</v>
      </c>
      <c r="F7" s="15">
        <f t="shared" si="35"/>
        <v>227.426025390625</v>
      </c>
      <c r="G7" s="15">
        <v>7</v>
      </c>
      <c r="H7" s="15">
        <v>8</v>
      </c>
      <c r="I7" s="15">
        <v>1</v>
      </c>
      <c r="J7" s="15">
        <v>2</v>
      </c>
      <c r="K7" s="15">
        <v>81</v>
      </c>
      <c r="L7" s="15">
        <v>200</v>
      </c>
      <c r="M7" s="15">
        <f t="shared" si="36"/>
        <v>4.8828125E-2</v>
      </c>
      <c r="O7" s="86">
        <f t="shared" si="37"/>
        <v>81</v>
      </c>
      <c r="P7" s="86">
        <f t="shared" si="0"/>
        <v>0.12744140625</v>
      </c>
      <c r="Q7" s="86">
        <f t="shared" si="1"/>
        <v>60</v>
      </c>
      <c r="R7" s="86" t="b">
        <f t="shared" si="2"/>
        <v>1</v>
      </c>
      <c r="S7" s="86" t="str">
        <f t="shared" si="3"/>
        <v>Distance</v>
      </c>
      <c r="T7" s="86" t="str">
        <f t="shared" si="38"/>
        <v>&lt;=</v>
      </c>
      <c r="U7" s="86">
        <f t="shared" si="4"/>
        <v>404.809814453125</v>
      </c>
      <c r="V7" s="86">
        <f t="shared" si="5"/>
        <v>45</v>
      </c>
      <c r="W7" s="86" t="b">
        <f t="shared" si="6"/>
        <v>0</v>
      </c>
      <c r="X7" s="86" t="str">
        <f t="shared" si="7"/>
        <v>Speed</v>
      </c>
      <c r="Y7" s="86" t="str">
        <f t="shared" si="39"/>
        <v>&gt;</v>
      </c>
      <c r="Z7" s="86">
        <f t="shared" si="8"/>
        <v>17.95166015625</v>
      </c>
      <c r="AA7" s="86">
        <f t="shared" si="9"/>
        <v>30</v>
      </c>
      <c r="AB7" s="86" t="b">
        <f t="shared" si="10"/>
        <v>1</v>
      </c>
      <c r="AC7" s="86" t="str">
        <f t="shared" si="11"/>
        <v>GEBR</v>
      </c>
      <c r="AD7" s="86" t="str">
        <f t="shared" si="40"/>
        <v>&lt;=</v>
      </c>
      <c r="AE7" s="86">
        <f t="shared" si="12"/>
        <v>0.85498046875</v>
      </c>
      <c r="AF7" s="86">
        <f t="shared" si="13"/>
        <v>13</v>
      </c>
      <c r="AG7" s="86" t="b">
        <f t="shared" si="14"/>
        <v>0</v>
      </c>
      <c r="AH7" s="86" t="str">
        <f t="shared" si="15"/>
        <v>Distance</v>
      </c>
      <c r="AI7" s="86" t="str">
        <f t="shared" si="41"/>
        <v>&gt;</v>
      </c>
      <c r="AJ7" s="86">
        <f t="shared" si="16"/>
        <v>307.95703125</v>
      </c>
      <c r="AK7" s="86">
        <f t="shared" si="17"/>
        <v>8</v>
      </c>
      <c r="AL7" s="86" t="b">
        <f t="shared" si="18"/>
        <v>1</v>
      </c>
      <c r="AM7" s="86" t="str">
        <f t="shared" si="19"/>
        <v>Speed</v>
      </c>
      <c r="AN7" s="86" t="str">
        <f t="shared" si="42"/>
        <v>&lt;=</v>
      </c>
      <c r="AO7" s="86">
        <f t="shared" si="20"/>
        <v>21.00927734375</v>
      </c>
      <c r="AP7" s="86">
        <f t="shared" si="21"/>
        <v>4</v>
      </c>
      <c r="AQ7" s="86" t="b">
        <f t="shared" si="22"/>
        <v>0</v>
      </c>
      <c r="AR7" s="86" t="str">
        <f t="shared" si="23"/>
        <v>Distance</v>
      </c>
      <c r="AS7" s="86" t="str">
        <f t="shared" si="43"/>
        <v>&gt;</v>
      </c>
      <c r="AT7" s="86">
        <f t="shared" si="24"/>
        <v>227.426025390625</v>
      </c>
      <c r="AU7" s="86">
        <f t="shared" si="25"/>
        <v>1</v>
      </c>
      <c r="AV7" s="86" t="b">
        <f t="shared" si="26"/>
        <v>0</v>
      </c>
      <c r="AW7" s="86" t="str">
        <f t="shared" si="27"/>
        <v>Speed</v>
      </c>
      <c r="AX7" s="86" t="str">
        <f t="shared" si="44"/>
        <v>&gt;</v>
      </c>
      <c r="AY7" s="86">
        <f t="shared" si="28"/>
        <v>14.7705078125</v>
      </c>
      <c r="AZ7" s="86">
        <f t="shared" si="29"/>
        <v>0</v>
      </c>
      <c r="BA7" s="86" t="b">
        <f t="shared" si="30"/>
        <v>1</v>
      </c>
      <c r="BB7" s="86" t="str">
        <f t="shared" si="31"/>
        <v>Distance</v>
      </c>
      <c r="BC7" s="86" t="str">
        <f t="shared" si="45"/>
        <v>&lt;=</v>
      </c>
      <c r="BD7" s="86">
        <f t="shared" si="32"/>
        <v>450.385498046875</v>
      </c>
      <c r="BE7" s="15">
        <f t="shared" si="46"/>
        <v>1</v>
      </c>
      <c r="BF7" s="15" t="str">
        <f t="shared" si="47"/>
        <v>Distance&lt;=404,809814453125 AND Speed&gt;17,95166015625 AND GEBR&lt;=0,85498046875 AND Distance&gt;307,95703125 AND Speed&lt;=21,00927734375 AND Distance&gt;227,426025390625 AND Speed&gt;14,7705078125 AND Distance&lt;=450,385498046875</v>
      </c>
      <c r="BH7" s="86">
        <v>0</v>
      </c>
      <c r="BI7" s="15">
        <v>1</v>
      </c>
      <c r="BJ7" s="15" t="s">
        <v>1630</v>
      </c>
    </row>
    <row r="8" spans="1:62">
      <c r="A8" s="15">
        <v>5</v>
      </c>
      <c r="B8" s="15">
        <v>1</v>
      </c>
      <c r="C8" s="15">
        <v>33517</v>
      </c>
      <c r="D8" s="15">
        <f t="shared" si="33"/>
        <v>8</v>
      </c>
      <c r="E8" s="15">
        <f t="shared" si="34"/>
        <v>749</v>
      </c>
      <c r="F8" s="15">
        <f t="shared" si="35"/>
        <v>8.182861328125</v>
      </c>
      <c r="G8" s="15">
        <v>15</v>
      </c>
      <c r="H8" s="15">
        <v>16</v>
      </c>
      <c r="I8" s="15">
        <v>3</v>
      </c>
      <c r="J8" s="15">
        <v>3</v>
      </c>
      <c r="K8" s="15">
        <v>82</v>
      </c>
      <c r="L8" s="15">
        <v>416</v>
      </c>
      <c r="M8" s="15">
        <f t="shared" si="36"/>
        <v>0.1015625</v>
      </c>
      <c r="O8" s="86">
        <f t="shared" si="37"/>
        <v>82</v>
      </c>
      <c r="P8" s="86">
        <f t="shared" si="0"/>
        <v>0.333251953125</v>
      </c>
      <c r="Q8" s="86">
        <f t="shared" si="1"/>
        <v>60</v>
      </c>
      <c r="R8" s="86" t="b">
        <f t="shared" si="2"/>
        <v>0</v>
      </c>
      <c r="S8" s="86" t="str">
        <f t="shared" si="3"/>
        <v>Distance</v>
      </c>
      <c r="T8" s="86" t="str">
        <f t="shared" si="38"/>
        <v>&gt;</v>
      </c>
      <c r="U8" s="86">
        <f t="shared" si="4"/>
        <v>404.809814453125</v>
      </c>
      <c r="V8" s="86">
        <f t="shared" si="5"/>
        <v>45</v>
      </c>
      <c r="W8" s="86" t="b">
        <f t="shared" si="6"/>
        <v>0</v>
      </c>
      <c r="X8" s="86" t="str">
        <f t="shared" si="7"/>
        <v>Speed</v>
      </c>
      <c r="Y8" s="86" t="str">
        <f t="shared" si="39"/>
        <v>&gt;</v>
      </c>
      <c r="Z8" s="86">
        <f t="shared" si="8"/>
        <v>17.95166015625</v>
      </c>
      <c r="AA8" s="86">
        <f t="shared" si="9"/>
        <v>30</v>
      </c>
      <c r="AB8" s="86" t="b">
        <f t="shared" si="10"/>
        <v>1</v>
      </c>
      <c r="AC8" s="86" t="str">
        <f t="shared" si="11"/>
        <v>GEBR</v>
      </c>
      <c r="AD8" s="86" t="str">
        <f t="shared" si="40"/>
        <v>&lt;=</v>
      </c>
      <c r="AE8" s="86">
        <f t="shared" si="12"/>
        <v>0.85498046875</v>
      </c>
      <c r="AF8" s="86">
        <f t="shared" si="13"/>
        <v>13</v>
      </c>
      <c r="AG8" s="86" t="b">
        <f t="shared" si="14"/>
        <v>0</v>
      </c>
      <c r="AH8" s="86" t="str">
        <f t="shared" si="15"/>
        <v>Distance</v>
      </c>
      <c r="AI8" s="86" t="str">
        <f t="shared" si="41"/>
        <v>&gt;</v>
      </c>
      <c r="AJ8" s="86">
        <f t="shared" si="16"/>
        <v>307.95703125</v>
      </c>
      <c r="AK8" s="86">
        <f t="shared" si="17"/>
        <v>8</v>
      </c>
      <c r="AL8" s="86" t="b">
        <f t="shared" si="18"/>
        <v>1</v>
      </c>
      <c r="AM8" s="86" t="str">
        <f t="shared" si="19"/>
        <v>Speed</v>
      </c>
      <c r="AN8" s="86" t="str">
        <f t="shared" si="42"/>
        <v>&lt;=</v>
      </c>
      <c r="AO8" s="86">
        <f t="shared" si="20"/>
        <v>21.00927734375</v>
      </c>
      <c r="AP8" s="86">
        <f t="shared" si="21"/>
        <v>4</v>
      </c>
      <c r="AQ8" s="86" t="b">
        <f t="shared" si="22"/>
        <v>0</v>
      </c>
      <c r="AR8" s="86" t="str">
        <f t="shared" si="23"/>
        <v>Distance</v>
      </c>
      <c r="AS8" s="86" t="str">
        <f t="shared" si="43"/>
        <v>&gt;</v>
      </c>
      <c r="AT8" s="86">
        <f t="shared" si="24"/>
        <v>227.426025390625</v>
      </c>
      <c r="AU8" s="86">
        <f t="shared" si="25"/>
        <v>1</v>
      </c>
      <c r="AV8" s="86" t="b">
        <f t="shared" si="26"/>
        <v>0</v>
      </c>
      <c r="AW8" s="86" t="str">
        <f t="shared" si="27"/>
        <v>Speed</v>
      </c>
      <c r="AX8" s="86" t="str">
        <f t="shared" si="44"/>
        <v>&gt;</v>
      </c>
      <c r="AY8" s="86">
        <f t="shared" si="28"/>
        <v>14.7705078125</v>
      </c>
      <c r="AZ8" s="86">
        <f t="shared" si="29"/>
        <v>0</v>
      </c>
      <c r="BA8" s="86" t="b">
        <f t="shared" si="30"/>
        <v>1</v>
      </c>
      <c r="BB8" s="86" t="str">
        <f t="shared" si="31"/>
        <v>Distance</v>
      </c>
      <c r="BC8" s="86" t="str">
        <f t="shared" si="45"/>
        <v>&lt;=</v>
      </c>
      <c r="BD8" s="86">
        <f t="shared" si="32"/>
        <v>450.385498046875</v>
      </c>
      <c r="BE8" s="15">
        <f t="shared" si="46"/>
        <v>0</v>
      </c>
      <c r="BF8" s="15" t="str">
        <f t="shared" si="47"/>
        <v>Distance&gt;404,809814453125 AND Speed&gt;17,95166015625 AND GEBR&lt;=0,85498046875 AND Distance&gt;307,95703125 AND Speed&lt;=21,00927734375 AND Distance&gt;227,426025390625 AND Speed&gt;14,7705078125 AND Distance&lt;=450,385498046875</v>
      </c>
      <c r="BH8" s="86">
        <v>0</v>
      </c>
      <c r="BI8" s="15">
        <v>1</v>
      </c>
      <c r="BJ8" s="15" t="s">
        <v>1632</v>
      </c>
    </row>
    <row r="9" spans="1:62">
      <c r="A9" s="15">
        <v>6</v>
      </c>
      <c r="B9" s="15">
        <v>1</v>
      </c>
      <c r="C9" s="15">
        <v>49724</v>
      </c>
      <c r="D9" s="15">
        <f t="shared" si="33"/>
        <v>12</v>
      </c>
      <c r="E9" s="15">
        <f t="shared" si="34"/>
        <v>572</v>
      </c>
      <c r="F9" s="15">
        <f t="shared" si="35"/>
        <v>12.1396484375</v>
      </c>
      <c r="G9" s="15">
        <v>21</v>
      </c>
      <c r="H9" s="15">
        <v>22</v>
      </c>
      <c r="I9" s="15">
        <v>3</v>
      </c>
      <c r="J9" s="15">
        <v>3</v>
      </c>
      <c r="K9" s="15">
        <v>87</v>
      </c>
      <c r="L9" s="15">
        <v>1319</v>
      </c>
      <c r="M9" s="15">
        <f t="shared" si="36"/>
        <v>0.322021484375</v>
      </c>
      <c r="O9" s="86">
        <f t="shared" si="37"/>
        <v>87</v>
      </c>
      <c r="P9" s="86">
        <f t="shared" si="0"/>
        <v>9.2529296875E-2</v>
      </c>
      <c r="Q9" s="86">
        <f t="shared" si="1"/>
        <v>55</v>
      </c>
      <c r="R9" s="86" t="b">
        <f t="shared" si="2"/>
        <v>1</v>
      </c>
      <c r="S9" s="86" t="str">
        <f t="shared" si="3"/>
        <v>GEBR</v>
      </c>
      <c r="T9" s="86" t="str">
        <f t="shared" si="38"/>
        <v>&lt;=</v>
      </c>
      <c r="U9" s="86">
        <f t="shared" si="4"/>
        <v>0.715087890625</v>
      </c>
      <c r="V9" s="86">
        <f t="shared" si="5"/>
        <v>31</v>
      </c>
      <c r="W9" s="86" t="b">
        <f t="shared" si="6"/>
        <v>1</v>
      </c>
      <c r="X9" s="86" t="str">
        <f t="shared" si="7"/>
        <v>Speed</v>
      </c>
      <c r="Y9" s="86" t="str">
        <f t="shared" si="39"/>
        <v>&lt;=</v>
      </c>
      <c r="Z9" s="86">
        <f t="shared" si="8"/>
        <v>17.62744140625</v>
      </c>
      <c r="AA9" s="86">
        <f t="shared" si="9"/>
        <v>29</v>
      </c>
      <c r="AB9" s="86" t="b">
        <f t="shared" si="10"/>
        <v>1</v>
      </c>
      <c r="AC9" s="86" t="str">
        <f t="shared" si="11"/>
        <v>GEBR</v>
      </c>
      <c r="AD9" s="86" t="str">
        <f t="shared" si="40"/>
        <v>&lt;=</v>
      </c>
      <c r="AE9" s="86">
        <f t="shared" si="12"/>
        <v>1.046142578125</v>
      </c>
      <c r="AF9" s="86">
        <f t="shared" si="13"/>
        <v>13</v>
      </c>
      <c r="AG9" s="86" t="b">
        <f t="shared" si="14"/>
        <v>1</v>
      </c>
      <c r="AH9" s="86" t="str">
        <f t="shared" si="15"/>
        <v>Distance</v>
      </c>
      <c r="AI9" s="86" t="str">
        <f t="shared" si="41"/>
        <v>&lt;=</v>
      </c>
      <c r="AJ9" s="86">
        <f t="shared" si="16"/>
        <v>307.95703125</v>
      </c>
      <c r="AK9" s="86">
        <f t="shared" si="17"/>
        <v>8</v>
      </c>
      <c r="AL9" s="86" t="b">
        <f t="shared" si="18"/>
        <v>1</v>
      </c>
      <c r="AM9" s="86" t="str">
        <f t="shared" si="19"/>
        <v>Speed</v>
      </c>
      <c r="AN9" s="86" t="str">
        <f t="shared" si="42"/>
        <v>&lt;=</v>
      </c>
      <c r="AO9" s="86">
        <f t="shared" si="20"/>
        <v>21.00927734375</v>
      </c>
      <c r="AP9" s="86">
        <f t="shared" si="21"/>
        <v>4</v>
      </c>
      <c r="AQ9" s="86" t="b">
        <f t="shared" si="22"/>
        <v>0</v>
      </c>
      <c r="AR9" s="86" t="str">
        <f t="shared" si="23"/>
        <v>Distance</v>
      </c>
      <c r="AS9" s="86" t="str">
        <f t="shared" si="43"/>
        <v>&gt;</v>
      </c>
      <c r="AT9" s="86">
        <f t="shared" si="24"/>
        <v>227.426025390625</v>
      </c>
      <c r="AU9" s="86">
        <f t="shared" si="25"/>
        <v>1</v>
      </c>
      <c r="AV9" s="86" t="b">
        <f t="shared" si="26"/>
        <v>0</v>
      </c>
      <c r="AW9" s="86" t="str">
        <f t="shared" si="27"/>
        <v>Speed</v>
      </c>
      <c r="AX9" s="86" t="str">
        <f t="shared" si="44"/>
        <v>&gt;</v>
      </c>
      <c r="AY9" s="86">
        <f t="shared" si="28"/>
        <v>14.7705078125</v>
      </c>
      <c r="AZ9" s="86">
        <f t="shared" si="29"/>
        <v>0</v>
      </c>
      <c r="BA9" s="86" t="b">
        <f t="shared" si="30"/>
        <v>1</v>
      </c>
      <c r="BB9" s="86" t="str">
        <f t="shared" si="31"/>
        <v>Distance</v>
      </c>
      <c r="BC9" s="86" t="str">
        <f t="shared" si="45"/>
        <v>&lt;=</v>
      </c>
      <c r="BD9" s="86">
        <f t="shared" si="32"/>
        <v>450.385498046875</v>
      </c>
      <c r="BE9" s="15">
        <f t="shared" si="46"/>
        <v>1</v>
      </c>
      <c r="BF9" s="15" t="str">
        <f t="shared" si="47"/>
        <v>GEBR&lt;=0,715087890625 AND Speed&lt;=17,62744140625 AND GEBR&lt;=1,046142578125 AND Distance&lt;=307,95703125 AND Speed&lt;=21,00927734375 AND Distance&gt;227,426025390625 AND Speed&gt;14,7705078125 AND Distance&lt;=450,385498046875</v>
      </c>
      <c r="BH9" s="86">
        <v>0</v>
      </c>
      <c r="BI9" s="15">
        <v>1</v>
      </c>
      <c r="BJ9" s="15" t="s">
        <v>1638</v>
      </c>
    </row>
    <row r="10" spans="1:62">
      <c r="A10" s="15">
        <v>7</v>
      </c>
      <c r="B10" s="15">
        <v>0</v>
      </c>
      <c r="C10" s="15">
        <v>731177</v>
      </c>
      <c r="D10" s="15">
        <f t="shared" si="33"/>
        <v>178</v>
      </c>
      <c r="E10" s="15">
        <f t="shared" si="34"/>
        <v>2089</v>
      </c>
      <c r="F10" s="15">
        <f t="shared" si="35"/>
        <v>178.510009765625</v>
      </c>
      <c r="G10" s="15">
        <v>35</v>
      </c>
      <c r="H10" s="15">
        <v>36</v>
      </c>
      <c r="I10" s="15">
        <v>4</v>
      </c>
      <c r="J10" s="15">
        <v>3</v>
      </c>
      <c r="K10" s="15">
        <v>88</v>
      </c>
      <c r="L10" s="15">
        <v>19</v>
      </c>
      <c r="M10" s="15">
        <f t="shared" si="36"/>
        <v>4.638671875E-3</v>
      </c>
      <c r="O10" s="86">
        <f t="shared" si="37"/>
        <v>88</v>
      </c>
      <c r="P10" s="86">
        <f t="shared" si="0"/>
        <v>0.282470703125</v>
      </c>
      <c r="Q10" s="86">
        <f t="shared" si="1"/>
        <v>55</v>
      </c>
      <c r="R10" s="86" t="b">
        <f t="shared" si="2"/>
        <v>0</v>
      </c>
      <c r="S10" s="86" t="str">
        <f t="shared" si="3"/>
        <v>GEBR</v>
      </c>
      <c r="T10" s="86" t="str">
        <f t="shared" si="38"/>
        <v>&gt;</v>
      </c>
      <c r="U10" s="86">
        <f t="shared" si="4"/>
        <v>0.715087890625</v>
      </c>
      <c r="V10" s="86">
        <f t="shared" si="5"/>
        <v>31</v>
      </c>
      <c r="W10" s="86" t="b">
        <f t="shared" si="6"/>
        <v>1</v>
      </c>
      <c r="X10" s="86" t="str">
        <f t="shared" si="7"/>
        <v>Speed</v>
      </c>
      <c r="Y10" s="86" t="str">
        <f t="shared" si="39"/>
        <v>&lt;=</v>
      </c>
      <c r="Z10" s="86">
        <f t="shared" si="8"/>
        <v>17.62744140625</v>
      </c>
      <c r="AA10" s="86">
        <f t="shared" si="9"/>
        <v>29</v>
      </c>
      <c r="AB10" s="86" t="b">
        <f t="shared" si="10"/>
        <v>1</v>
      </c>
      <c r="AC10" s="86" t="str">
        <f t="shared" si="11"/>
        <v>GEBR</v>
      </c>
      <c r="AD10" s="86" t="str">
        <f t="shared" si="40"/>
        <v>&lt;=</v>
      </c>
      <c r="AE10" s="86">
        <f t="shared" si="12"/>
        <v>1.046142578125</v>
      </c>
      <c r="AF10" s="86">
        <f t="shared" si="13"/>
        <v>13</v>
      </c>
      <c r="AG10" s="86" t="b">
        <f t="shared" si="14"/>
        <v>1</v>
      </c>
      <c r="AH10" s="86" t="str">
        <f t="shared" si="15"/>
        <v>Distance</v>
      </c>
      <c r="AI10" s="86" t="str">
        <f t="shared" si="41"/>
        <v>&lt;=</v>
      </c>
      <c r="AJ10" s="86">
        <f t="shared" si="16"/>
        <v>307.95703125</v>
      </c>
      <c r="AK10" s="86">
        <f t="shared" si="17"/>
        <v>8</v>
      </c>
      <c r="AL10" s="86" t="b">
        <f t="shared" si="18"/>
        <v>1</v>
      </c>
      <c r="AM10" s="86" t="str">
        <f t="shared" si="19"/>
        <v>Speed</v>
      </c>
      <c r="AN10" s="86" t="str">
        <f t="shared" si="42"/>
        <v>&lt;=</v>
      </c>
      <c r="AO10" s="86">
        <f t="shared" si="20"/>
        <v>21.00927734375</v>
      </c>
      <c r="AP10" s="86">
        <f t="shared" si="21"/>
        <v>4</v>
      </c>
      <c r="AQ10" s="86" t="b">
        <f t="shared" si="22"/>
        <v>0</v>
      </c>
      <c r="AR10" s="86" t="str">
        <f t="shared" si="23"/>
        <v>Distance</v>
      </c>
      <c r="AS10" s="86" t="str">
        <f t="shared" si="43"/>
        <v>&gt;</v>
      </c>
      <c r="AT10" s="86">
        <f t="shared" si="24"/>
        <v>227.426025390625</v>
      </c>
      <c r="AU10" s="86">
        <f t="shared" si="25"/>
        <v>1</v>
      </c>
      <c r="AV10" s="86" t="b">
        <f t="shared" si="26"/>
        <v>0</v>
      </c>
      <c r="AW10" s="86" t="str">
        <f t="shared" si="27"/>
        <v>Speed</v>
      </c>
      <c r="AX10" s="86" t="str">
        <f t="shared" si="44"/>
        <v>&gt;</v>
      </c>
      <c r="AY10" s="86">
        <f t="shared" si="28"/>
        <v>14.7705078125</v>
      </c>
      <c r="AZ10" s="86">
        <f t="shared" si="29"/>
        <v>0</v>
      </c>
      <c r="BA10" s="86" t="b">
        <f t="shared" si="30"/>
        <v>1</v>
      </c>
      <c r="BB10" s="86" t="str">
        <f t="shared" si="31"/>
        <v>Distance</v>
      </c>
      <c r="BC10" s="86" t="str">
        <f t="shared" si="45"/>
        <v>&lt;=</v>
      </c>
      <c r="BD10" s="86">
        <f t="shared" si="32"/>
        <v>450.385498046875</v>
      </c>
      <c r="BE10" s="15">
        <f t="shared" si="46"/>
        <v>0</v>
      </c>
      <c r="BF10" s="15" t="str">
        <f t="shared" si="47"/>
        <v>GEBR&gt;0,715087890625 AND Speed&lt;=17,62744140625 AND GEBR&lt;=1,046142578125 AND Distance&lt;=307,95703125 AND Speed&lt;=21,00927734375 AND Distance&gt;227,426025390625 AND Speed&gt;14,7705078125 AND Distance&lt;=450,385498046875</v>
      </c>
      <c r="BH10" s="86">
        <v>0</v>
      </c>
      <c r="BI10" s="15">
        <v>1</v>
      </c>
      <c r="BJ10" s="15" t="s">
        <v>1642</v>
      </c>
    </row>
    <row r="11" spans="1:62">
      <c r="A11" s="15">
        <v>8</v>
      </c>
      <c r="B11" s="15">
        <v>1</v>
      </c>
      <c r="C11" s="15">
        <v>86054</v>
      </c>
      <c r="D11" s="15">
        <f t="shared" si="33"/>
        <v>21</v>
      </c>
      <c r="E11" s="15">
        <f t="shared" si="34"/>
        <v>38</v>
      </c>
      <c r="F11" s="15">
        <f t="shared" si="35"/>
        <v>21.00927734375</v>
      </c>
      <c r="G11" s="15">
        <v>13</v>
      </c>
      <c r="H11" s="15">
        <v>14</v>
      </c>
      <c r="I11" s="15">
        <v>4</v>
      </c>
      <c r="J11" s="15">
        <v>3</v>
      </c>
      <c r="K11" s="15">
        <v>95</v>
      </c>
      <c r="L11" s="15">
        <v>454</v>
      </c>
      <c r="M11" s="15">
        <f t="shared" si="36"/>
        <v>0.11083984375</v>
      </c>
      <c r="O11" s="86">
        <f t="shared" si="37"/>
        <v>95</v>
      </c>
      <c r="P11" s="86">
        <f t="shared" si="0"/>
        <v>0.22216796875</v>
      </c>
      <c r="Q11" s="86">
        <f t="shared" si="1"/>
        <v>53</v>
      </c>
      <c r="R11" s="86" t="b">
        <f t="shared" si="2"/>
        <v>1</v>
      </c>
      <c r="S11" s="86" t="str">
        <f t="shared" si="3"/>
        <v>Distance</v>
      </c>
      <c r="T11" s="86" t="str">
        <f t="shared" si="38"/>
        <v>&lt;=</v>
      </c>
      <c r="U11" s="86">
        <f t="shared" si="4"/>
        <v>341.311767578125</v>
      </c>
      <c r="V11" s="86">
        <f t="shared" si="5"/>
        <v>28</v>
      </c>
      <c r="W11" s="86" t="b">
        <f t="shared" si="6"/>
        <v>1</v>
      </c>
      <c r="X11" s="86" t="str">
        <f t="shared" si="7"/>
        <v>Speed</v>
      </c>
      <c r="Y11" s="86" t="str">
        <f t="shared" si="39"/>
        <v>&lt;=</v>
      </c>
      <c r="Z11" s="86">
        <f t="shared" si="8"/>
        <v>24.90966796875</v>
      </c>
      <c r="AA11" s="86">
        <f t="shared" si="9"/>
        <v>24</v>
      </c>
      <c r="AB11" s="86" t="b">
        <f t="shared" si="10"/>
        <v>0</v>
      </c>
      <c r="AC11" s="86" t="str">
        <f t="shared" si="11"/>
        <v>Distance</v>
      </c>
      <c r="AD11" s="86" t="str">
        <f t="shared" si="40"/>
        <v>&gt;</v>
      </c>
      <c r="AE11" s="86">
        <f t="shared" si="12"/>
        <v>309</v>
      </c>
      <c r="AF11" s="86">
        <f t="shared" si="13"/>
        <v>14</v>
      </c>
      <c r="AG11" s="86" t="b">
        <f t="shared" si="14"/>
        <v>0</v>
      </c>
      <c r="AH11" s="86" t="str">
        <f t="shared" si="15"/>
        <v>GEBR</v>
      </c>
      <c r="AI11" s="86" t="str">
        <f t="shared" si="41"/>
        <v>&gt;</v>
      </c>
      <c r="AJ11" s="86">
        <f t="shared" si="16"/>
        <v>1.046142578125</v>
      </c>
      <c r="AK11" s="86">
        <f t="shared" si="17"/>
        <v>8</v>
      </c>
      <c r="AL11" s="86" t="b">
        <f t="shared" si="18"/>
        <v>0</v>
      </c>
      <c r="AM11" s="86" t="str">
        <f t="shared" si="19"/>
        <v>Speed</v>
      </c>
      <c r="AN11" s="86" t="str">
        <f t="shared" si="42"/>
        <v>&gt;</v>
      </c>
      <c r="AO11" s="86">
        <f t="shared" si="20"/>
        <v>21.00927734375</v>
      </c>
      <c r="AP11" s="86">
        <f t="shared" si="21"/>
        <v>4</v>
      </c>
      <c r="AQ11" s="86" t="b">
        <f t="shared" si="22"/>
        <v>0</v>
      </c>
      <c r="AR11" s="86" t="str">
        <f t="shared" si="23"/>
        <v>Distance</v>
      </c>
      <c r="AS11" s="86" t="str">
        <f t="shared" si="43"/>
        <v>&gt;</v>
      </c>
      <c r="AT11" s="86">
        <f t="shared" si="24"/>
        <v>227.426025390625</v>
      </c>
      <c r="AU11" s="86">
        <f t="shared" si="25"/>
        <v>1</v>
      </c>
      <c r="AV11" s="86" t="b">
        <f t="shared" si="26"/>
        <v>0</v>
      </c>
      <c r="AW11" s="86" t="str">
        <f t="shared" si="27"/>
        <v>Speed</v>
      </c>
      <c r="AX11" s="86" t="str">
        <f t="shared" si="44"/>
        <v>&gt;</v>
      </c>
      <c r="AY11" s="86">
        <f t="shared" si="28"/>
        <v>14.7705078125</v>
      </c>
      <c r="AZ11" s="86">
        <f t="shared" si="29"/>
        <v>0</v>
      </c>
      <c r="BA11" s="86" t="b">
        <f t="shared" si="30"/>
        <v>1</v>
      </c>
      <c r="BB11" s="86" t="str">
        <f t="shared" si="31"/>
        <v>Distance</v>
      </c>
      <c r="BC11" s="86" t="str">
        <f t="shared" si="45"/>
        <v>&lt;=</v>
      </c>
      <c r="BD11" s="86">
        <f t="shared" si="32"/>
        <v>450.385498046875</v>
      </c>
      <c r="BE11" s="15">
        <f t="shared" si="46"/>
        <v>0</v>
      </c>
      <c r="BF11" s="15" t="str">
        <f t="shared" si="47"/>
        <v>Distance&lt;=341,311767578125 AND Speed&lt;=24,90966796875 AND Distance&gt;309 AND GEBR&gt;1,046142578125 AND Speed&gt;21,00927734375 AND Distance&gt;227,426025390625 AND Speed&gt;14,7705078125 AND Distance&lt;=450,385498046875</v>
      </c>
      <c r="BH11" s="86">
        <v>0</v>
      </c>
      <c r="BI11" s="15">
        <v>1</v>
      </c>
      <c r="BJ11" s="15" t="s">
        <v>1648</v>
      </c>
    </row>
    <row r="12" spans="1:62">
      <c r="A12" s="15">
        <v>9</v>
      </c>
      <c r="B12" s="15">
        <v>1</v>
      </c>
      <c r="C12" s="15">
        <v>93167</v>
      </c>
      <c r="D12" s="15">
        <f t="shared" si="33"/>
        <v>22</v>
      </c>
      <c r="E12" s="15">
        <f t="shared" si="34"/>
        <v>3055</v>
      </c>
      <c r="F12" s="15">
        <f t="shared" si="35"/>
        <v>22.745849609375</v>
      </c>
      <c r="G12" s="15">
        <v>11</v>
      </c>
      <c r="H12" s="15">
        <v>12</v>
      </c>
      <c r="I12" s="15">
        <v>2</v>
      </c>
      <c r="J12" s="15">
        <v>2</v>
      </c>
      <c r="K12" s="15">
        <v>96</v>
      </c>
      <c r="L12" s="15">
        <v>1251</v>
      </c>
      <c r="M12" s="15">
        <f t="shared" si="36"/>
        <v>0.305419921875</v>
      </c>
      <c r="O12" s="86">
        <f t="shared" si="37"/>
        <v>96</v>
      </c>
      <c r="P12" s="86">
        <f t="shared" si="0"/>
        <v>0.32763671875</v>
      </c>
      <c r="Q12" s="86">
        <f t="shared" si="1"/>
        <v>53</v>
      </c>
      <c r="R12" s="86" t="b">
        <f t="shared" si="2"/>
        <v>0</v>
      </c>
      <c r="S12" s="86" t="str">
        <f t="shared" si="3"/>
        <v>Distance</v>
      </c>
      <c r="T12" s="86" t="str">
        <f t="shared" si="38"/>
        <v>&gt;</v>
      </c>
      <c r="U12" s="86">
        <f t="shared" si="4"/>
        <v>341.311767578125</v>
      </c>
      <c r="V12" s="86">
        <f t="shared" si="5"/>
        <v>28</v>
      </c>
      <c r="W12" s="86" t="b">
        <f t="shared" si="6"/>
        <v>1</v>
      </c>
      <c r="X12" s="86" t="str">
        <f t="shared" si="7"/>
        <v>Speed</v>
      </c>
      <c r="Y12" s="86" t="str">
        <f t="shared" si="39"/>
        <v>&lt;=</v>
      </c>
      <c r="Z12" s="86">
        <f t="shared" si="8"/>
        <v>24.90966796875</v>
      </c>
      <c r="AA12" s="86">
        <f t="shared" si="9"/>
        <v>24</v>
      </c>
      <c r="AB12" s="86" t="b">
        <f t="shared" si="10"/>
        <v>0</v>
      </c>
      <c r="AC12" s="86" t="str">
        <f t="shared" si="11"/>
        <v>Distance</v>
      </c>
      <c r="AD12" s="86" t="str">
        <f t="shared" si="40"/>
        <v>&gt;</v>
      </c>
      <c r="AE12" s="86">
        <f t="shared" si="12"/>
        <v>309</v>
      </c>
      <c r="AF12" s="86">
        <f t="shared" si="13"/>
        <v>14</v>
      </c>
      <c r="AG12" s="86" t="b">
        <f t="shared" si="14"/>
        <v>0</v>
      </c>
      <c r="AH12" s="86" t="str">
        <f t="shared" si="15"/>
        <v>GEBR</v>
      </c>
      <c r="AI12" s="86" t="str">
        <f t="shared" si="41"/>
        <v>&gt;</v>
      </c>
      <c r="AJ12" s="86">
        <f t="shared" si="16"/>
        <v>1.046142578125</v>
      </c>
      <c r="AK12" s="86">
        <f t="shared" si="17"/>
        <v>8</v>
      </c>
      <c r="AL12" s="86" t="b">
        <f t="shared" si="18"/>
        <v>0</v>
      </c>
      <c r="AM12" s="86" t="str">
        <f t="shared" si="19"/>
        <v>Speed</v>
      </c>
      <c r="AN12" s="86" t="str">
        <f t="shared" si="42"/>
        <v>&gt;</v>
      </c>
      <c r="AO12" s="86">
        <f t="shared" si="20"/>
        <v>21.00927734375</v>
      </c>
      <c r="AP12" s="86">
        <f t="shared" si="21"/>
        <v>4</v>
      </c>
      <c r="AQ12" s="86" t="b">
        <f t="shared" si="22"/>
        <v>0</v>
      </c>
      <c r="AR12" s="86" t="str">
        <f t="shared" si="23"/>
        <v>Distance</v>
      </c>
      <c r="AS12" s="86" t="str">
        <f t="shared" si="43"/>
        <v>&gt;</v>
      </c>
      <c r="AT12" s="86">
        <f t="shared" si="24"/>
        <v>227.426025390625</v>
      </c>
      <c r="AU12" s="86">
        <f t="shared" si="25"/>
        <v>1</v>
      </c>
      <c r="AV12" s="86" t="b">
        <f t="shared" si="26"/>
        <v>0</v>
      </c>
      <c r="AW12" s="86" t="str">
        <f t="shared" si="27"/>
        <v>Speed</v>
      </c>
      <c r="AX12" s="86" t="str">
        <f t="shared" si="44"/>
        <v>&gt;</v>
      </c>
      <c r="AY12" s="86">
        <f t="shared" si="28"/>
        <v>14.7705078125</v>
      </c>
      <c r="AZ12" s="86">
        <f t="shared" si="29"/>
        <v>0</v>
      </c>
      <c r="BA12" s="86" t="b">
        <f t="shared" si="30"/>
        <v>1</v>
      </c>
      <c r="BB12" s="86" t="str">
        <f t="shared" si="31"/>
        <v>Distance</v>
      </c>
      <c r="BC12" s="86" t="str">
        <f t="shared" si="45"/>
        <v>&lt;=</v>
      </c>
      <c r="BD12" s="86">
        <f t="shared" si="32"/>
        <v>450.385498046875</v>
      </c>
      <c r="BE12" s="15">
        <f t="shared" si="46"/>
        <v>0</v>
      </c>
      <c r="BF12" s="15" t="str">
        <f t="shared" si="47"/>
        <v>Distance&gt;341,311767578125 AND Speed&lt;=24,90966796875 AND Distance&gt;309 AND GEBR&gt;1,046142578125 AND Speed&gt;21,00927734375 AND Distance&gt;227,426025390625 AND Speed&gt;14,7705078125 AND Distance&lt;=450,385498046875</v>
      </c>
      <c r="BH12" s="86">
        <v>0</v>
      </c>
      <c r="BI12" s="15">
        <v>1</v>
      </c>
      <c r="BJ12" s="15" t="s">
        <v>1652</v>
      </c>
    </row>
    <row r="13" spans="1:62">
      <c r="A13" s="15">
        <v>10</v>
      </c>
      <c r="B13" s="15">
        <v>1</v>
      </c>
      <c r="C13" s="15">
        <v>118138</v>
      </c>
      <c r="D13" s="15">
        <f t="shared" si="33"/>
        <v>28</v>
      </c>
      <c r="E13" s="15">
        <f t="shared" si="34"/>
        <v>3450</v>
      </c>
      <c r="F13" s="15">
        <f t="shared" si="35"/>
        <v>28.84228515625</v>
      </c>
      <c r="G13" s="15">
        <v>121</v>
      </c>
      <c r="H13" s="15">
        <v>122</v>
      </c>
      <c r="I13" s="15">
        <v>2</v>
      </c>
      <c r="J13" s="15">
        <v>2</v>
      </c>
      <c r="K13" s="15">
        <v>103</v>
      </c>
      <c r="L13" s="15">
        <v>1365</v>
      </c>
      <c r="M13" s="15">
        <f t="shared" si="36"/>
        <v>0.333251953125</v>
      </c>
      <c r="O13" s="86">
        <f t="shared" si="37"/>
        <v>103</v>
      </c>
      <c r="P13" s="86">
        <f t="shared" si="0"/>
        <v>0.115478515625</v>
      </c>
      <c r="Q13" s="86">
        <f t="shared" si="1"/>
        <v>92</v>
      </c>
      <c r="R13" s="86" t="b">
        <f t="shared" si="2"/>
        <v>1</v>
      </c>
      <c r="S13" s="86" t="str">
        <f t="shared" si="3"/>
        <v>Distance</v>
      </c>
      <c r="T13" s="86" t="str">
        <f t="shared" si="38"/>
        <v>&lt;=</v>
      </c>
      <c r="U13" s="86">
        <f t="shared" si="4"/>
        <v>260.4150390625</v>
      </c>
      <c r="V13" s="86">
        <f t="shared" si="5"/>
        <v>32</v>
      </c>
      <c r="W13" s="86" t="b">
        <f t="shared" si="6"/>
        <v>0</v>
      </c>
      <c r="X13" s="86" t="str">
        <f t="shared" si="7"/>
        <v>Speed</v>
      </c>
      <c r="Y13" s="86" t="str">
        <f t="shared" si="39"/>
        <v>&gt;</v>
      </c>
      <c r="Z13" s="86">
        <f t="shared" si="8"/>
        <v>19.4521484375</v>
      </c>
      <c r="AA13" s="86">
        <f t="shared" si="9"/>
        <v>29</v>
      </c>
      <c r="AB13" s="86" t="b">
        <f t="shared" si="10"/>
        <v>0</v>
      </c>
      <c r="AC13" s="86" t="str">
        <f t="shared" si="11"/>
        <v>GEBR</v>
      </c>
      <c r="AD13" s="86" t="str">
        <f t="shared" si="40"/>
        <v>&gt;</v>
      </c>
      <c r="AE13" s="86">
        <f t="shared" si="12"/>
        <v>1.046142578125</v>
      </c>
      <c r="AF13" s="86">
        <f t="shared" si="13"/>
        <v>13</v>
      </c>
      <c r="AG13" s="86" t="b">
        <f t="shared" si="14"/>
        <v>1</v>
      </c>
      <c r="AH13" s="86" t="str">
        <f t="shared" si="15"/>
        <v>Distance</v>
      </c>
      <c r="AI13" s="86" t="str">
        <f t="shared" si="41"/>
        <v>&lt;=</v>
      </c>
      <c r="AJ13" s="86">
        <f t="shared" si="16"/>
        <v>307.95703125</v>
      </c>
      <c r="AK13" s="86">
        <f t="shared" si="17"/>
        <v>8</v>
      </c>
      <c r="AL13" s="86" t="b">
        <f t="shared" si="18"/>
        <v>1</v>
      </c>
      <c r="AM13" s="86" t="str">
        <f t="shared" si="19"/>
        <v>Speed</v>
      </c>
      <c r="AN13" s="86" t="str">
        <f t="shared" si="42"/>
        <v>&lt;=</v>
      </c>
      <c r="AO13" s="86">
        <f t="shared" si="20"/>
        <v>21.00927734375</v>
      </c>
      <c r="AP13" s="86">
        <f t="shared" si="21"/>
        <v>4</v>
      </c>
      <c r="AQ13" s="86" t="b">
        <f t="shared" si="22"/>
        <v>0</v>
      </c>
      <c r="AR13" s="86" t="str">
        <f t="shared" si="23"/>
        <v>Distance</v>
      </c>
      <c r="AS13" s="86" t="str">
        <f t="shared" si="43"/>
        <v>&gt;</v>
      </c>
      <c r="AT13" s="86">
        <f t="shared" si="24"/>
        <v>227.426025390625</v>
      </c>
      <c r="AU13" s="86">
        <f t="shared" si="25"/>
        <v>1</v>
      </c>
      <c r="AV13" s="86" t="b">
        <f t="shared" si="26"/>
        <v>0</v>
      </c>
      <c r="AW13" s="86" t="str">
        <f t="shared" si="27"/>
        <v>Speed</v>
      </c>
      <c r="AX13" s="86" t="str">
        <f t="shared" si="44"/>
        <v>&gt;</v>
      </c>
      <c r="AY13" s="86">
        <f t="shared" si="28"/>
        <v>14.7705078125</v>
      </c>
      <c r="AZ13" s="86">
        <f t="shared" si="29"/>
        <v>0</v>
      </c>
      <c r="BA13" s="86" t="b">
        <f t="shared" si="30"/>
        <v>1</v>
      </c>
      <c r="BB13" s="86" t="str">
        <f t="shared" si="31"/>
        <v>Distance</v>
      </c>
      <c r="BC13" s="86" t="str">
        <f t="shared" si="45"/>
        <v>&lt;=</v>
      </c>
      <c r="BD13" s="86">
        <f t="shared" si="32"/>
        <v>450.385498046875</v>
      </c>
      <c r="BE13" s="15">
        <f t="shared" si="46"/>
        <v>1</v>
      </c>
      <c r="BF13" s="15" t="str">
        <f t="shared" si="47"/>
        <v>Distance&lt;=260,4150390625 AND Speed&gt;19,4521484375 AND GEBR&gt;1,046142578125 AND Distance&lt;=307,95703125 AND Speed&lt;=21,00927734375 AND Distance&gt;227,426025390625 AND Speed&gt;14,7705078125 AND Distance&lt;=450,385498046875</v>
      </c>
      <c r="BH13" s="86">
        <v>0</v>
      </c>
      <c r="BI13" s="15">
        <v>1</v>
      </c>
      <c r="BJ13" s="15" t="s">
        <v>1658</v>
      </c>
    </row>
    <row r="14" spans="1:62">
      <c r="A14" s="15">
        <v>11</v>
      </c>
      <c r="B14" s="15">
        <v>1</v>
      </c>
      <c r="C14" s="15">
        <v>90146</v>
      </c>
      <c r="D14" s="15">
        <f t="shared" si="33"/>
        <v>22</v>
      </c>
      <c r="E14" s="15">
        <f t="shared" si="34"/>
        <v>34</v>
      </c>
      <c r="F14" s="15">
        <f t="shared" si="35"/>
        <v>22.00830078125</v>
      </c>
      <c r="G14" s="15">
        <v>97</v>
      </c>
      <c r="H14" s="15">
        <v>98</v>
      </c>
      <c r="I14" s="15">
        <v>9</v>
      </c>
      <c r="J14" s="15">
        <v>3</v>
      </c>
      <c r="K14" s="15">
        <v>104</v>
      </c>
      <c r="L14" s="15">
        <v>1364</v>
      </c>
      <c r="M14" s="15">
        <f t="shared" si="36"/>
        <v>0.3330078125</v>
      </c>
      <c r="O14" s="86">
        <f t="shared" si="37"/>
        <v>104</v>
      </c>
      <c r="P14" s="86">
        <f t="shared" si="0"/>
        <v>0.333251953125</v>
      </c>
      <c r="Q14" s="86">
        <f t="shared" si="1"/>
        <v>92</v>
      </c>
      <c r="R14" s="86" t="b">
        <f t="shared" si="2"/>
        <v>0</v>
      </c>
      <c r="S14" s="86" t="str">
        <f t="shared" si="3"/>
        <v>Distance</v>
      </c>
      <c r="T14" s="86" t="str">
        <f t="shared" si="38"/>
        <v>&gt;</v>
      </c>
      <c r="U14" s="86">
        <f t="shared" si="4"/>
        <v>260.4150390625</v>
      </c>
      <c r="V14" s="86">
        <f t="shared" si="5"/>
        <v>32</v>
      </c>
      <c r="W14" s="86" t="b">
        <f t="shared" si="6"/>
        <v>0</v>
      </c>
      <c r="X14" s="86" t="str">
        <f t="shared" si="7"/>
        <v>Speed</v>
      </c>
      <c r="Y14" s="86" t="str">
        <f t="shared" si="39"/>
        <v>&gt;</v>
      </c>
      <c r="Z14" s="86">
        <f t="shared" si="8"/>
        <v>19.4521484375</v>
      </c>
      <c r="AA14" s="86">
        <f t="shared" si="9"/>
        <v>29</v>
      </c>
      <c r="AB14" s="86" t="b">
        <f t="shared" si="10"/>
        <v>0</v>
      </c>
      <c r="AC14" s="86" t="str">
        <f t="shared" si="11"/>
        <v>GEBR</v>
      </c>
      <c r="AD14" s="86" t="str">
        <f t="shared" si="40"/>
        <v>&gt;</v>
      </c>
      <c r="AE14" s="86">
        <f t="shared" si="12"/>
        <v>1.046142578125</v>
      </c>
      <c r="AF14" s="86">
        <f t="shared" si="13"/>
        <v>13</v>
      </c>
      <c r="AG14" s="86" t="b">
        <f t="shared" si="14"/>
        <v>1</v>
      </c>
      <c r="AH14" s="86" t="str">
        <f t="shared" si="15"/>
        <v>Distance</v>
      </c>
      <c r="AI14" s="86" t="str">
        <f t="shared" si="41"/>
        <v>&lt;=</v>
      </c>
      <c r="AJ14" s="86">
        <f t="shared" si="16"/>
        <v>307.95703125</v>
      </c>
      <c r="AK14" s="86">
        <f t="shared" si="17"/>
        <v>8</v>
      </c>
      <c r="AL14" s="86" t="b">
        <f t="shared" si="18"/>
        <v>1</v>
      </c>
      <c r="AM14" s="86" t="str">
        <f t="shared" si="19"/>
        <v>Speed</v>
      </c>
      <c r="AN14" s="86" t="str">
        <f t="shared" si="42"/>
        <v>&lt;=</v>
      </c>
      <c r="AO14" s="86">
        <f t="shared" si="20"/>
        <v>21.00927734375</v>
      </c>
      <c r="AP14" s="86">
        <f t="shared" si="21"/>
        <v>4</v>
      </c>
      <c r="AQ14" s="86" t="b">
        <f t="shared" si="22"/>
        <v>0</v>
      </c>
      <c r="AR14" s="86" t="str">
        <f t="shared" si="23"/>
        <v>Distance</v>
      </c>
      <c r="AS14" s="86" t="str">
        <f t="shared" si="43"/>
        <v>&gt;</v>
      </c>
      <c r="AT14" s="86">
        <f t="shared" si="24"/>
        <v>227.426025390625</v>
      </c>
      <c r="AU14" s="86">
        <f t="shared" si="25"/>
        <v>1</v>
      </c>
      <c r="AV14" s="86" t="b">
        <f t="shared" si="26"/>
        <v>0</v>
      </c>
      <c r="AW14" s="86" t="str">
        <f t="shared" si="27"/>
        <v>Speed</v>
      </c>
      <c r="AX14" s="86" t="str">
        <f t="shared" si="44"/>
        <v>&gt;</v>
      </c>
      <c r="AY14" s="86">
        <f t="shared" si="28"/>
        <v>14.7705078125</v>
      </c>
      <c r="AZ14" s="86">
        <f t="shared" si="29"/>
        <v>0</v>
      </c>
      <c r="BA14" s="86" t="b">
        <f t="shared" si="30"/>
        <v>1</v>
      </c>
      <c r="BB14" s="86" t="str">
        <f t="shared" si="31"/>
        <v>Distance</v>
      </c>
      <c r="BC14" s="86" t="str">
        <f t="shared" si="45"/>
        <v>&lt;=</v>
      </c>
      <c r="BD14" s="86">
        <f t="shared" si="32"/>
        <v>450.385498046875</v>
      </c>
      <c r="BE14" s="15">
        <f t="shared" si="46"/>
        <v>0</v>
      </c>
      <c r="BF14" s="15" t="str">
        <f t="shared" si="47"/>
        <v>Distance&gt;260,4150390625 AND Speed&gt;19,4521484375 AND GEBR&gt;1,046142578125 AND Distance&lt;=307,95703125 AND Speed&lt;=21,00927734375 AND Distance&gt;227,426025390625 AND Speed&gt;14,7705078125 AND Distance&lt;=450,385498046875</v>
      </c>
      <c r="BH14" s="86">
        <v>0</v>
      </c>
      <c r="BI14" s="15">
        <v>1</v>
      </c>
      <c r="BJ14" s="15" t="s">
        <v>1659</v>
      </c>
    </row>
    <row r="15" spans="1:62">
      <c r="A15" s="15">
        <v>12</v>
      </c>
      <c r="B15" s="15">
        <v>2</v>
      </c>
      <c r="C15" s="15">
        <v>3502</v>
      </c>
      <c r="D15" s="15">
        <f t="shared" si="33"/>
        <v>0</v>
      </c>
      <c r="E15" s="15">
        <f t="shared" si="34"/>
        <v>3502</v>
      </c>
      <c r="F15" s="15">
        <f t="shared" si="35"/>
        <v>0.85498046875</v>
      </c>
      <c r="G15" s="15">
        <v>19</v>
      </c>
      <c r="H15" s="15">
        <v>20</v>
      </c>
      <c r="I15" s="15">
        <v>9</v>
      </c>
      <c r="J15" s="15">
        <v>3</v>
      </c>
      <c r="K15" s="15">
        <v>105</v>
      </c>
      <c r="L15" s="15">
        <v>863</v>
      </c>
      <c r="M15" s="15">
        <f t="shared" si="36"/>
        <v>0.210693359375</v>
      </c>
      <c r="O15" s="86">
        <f t="shared" si="37"/>
        <v>105</v>
      </c>
      <c r="P15" s="86">
        <f t="shared" si="0"/>
        <v>3.41796875E-2</v>
      </c>
      <c r="Q15" s="86">
        <f t="shared" si="1"/>
        <v>89</v>
      </c>
      <c r="R15" s="86" t="b">
        <f t="shared" si="2"/>
        <v>1</v>
      </c>
      <c r="S15" s="86" t="str">
        <f t="shared" si="3"/>
        <v>Distance</v>
      </c>
      <c r="T15" s="86" t="str">
        <f t="shared" si="38"/>
        <v>&lt;=</v>
      </c>
      <c r="U15" s="86">
        <f t="shared" si="4"/>
        <v>100.041748046875</v>
      </c>
      <c r="V15" s="86">
        <f t="shared" si="5"/>
        <v>43</v>
      </c>
      <c r="W15" s="86" t="b">
        <f t="shared" si="6"/>
        <v>1</v>
      </c>
      <c r="X15" s="86" t="str">
        <f t="shared" si="7"/>
        <v>GEBR</v>
      </c>
      <c r="Y15" s="86" t="str">
        <f t="shared" si="39"/>
        <v>&lt;=</v>
      </c>
      <c r="Z15" s="86">
        <f t="shared" si="8"/>
        <v>1.046142578125</v>
      </c>
      <c r="AA15" s="86">
        <f t="shared" si="9"/>
        <v>34</v>
      </c>
      <c r="AB15" s="86" t="b">
        <f t="shared" si="10"/>
        <v>1</v>
      </c>
      <c r="AC15" s="86" t="str">
        <f t="shared" si="11"/>
        <v>Speed</v>
      </c>
      <c r="AD15" s="86" t="str">
        <f t="shared" si="40"/>
        <v>&lt;=</v>
      </c>
      <c r="AE15" s="86">
        <f t="shared" si="12"/>
        <v>11.0478515625</v>
      </c>
      <c r="AF15" s="86">
        <f t="shared" si="13"/>
        <v>16</v>
      </c>
      <c r="AG15" s="86" t="b">
        <f t="shared" si="14"/>
        <v>0</v>
      </c>
      <c r="AH15" s="86" t="str">
        <f t="shared" si="15"/>
        <v>Distance</v>
      </c>
      <c r="AI15" s="86" t="str">
        <f t="shared" si="41"/>
        <v>&gt;</v>
      </c>
      <c r="AJ15" s="86">
        <f t="shared" si="16"/>
        <v>81.25634765625</v>
      </c>
      <c r="AK15" s="86">
        <f t="shared" si="17"/>
        <v>5</v>
      </c>
      <c r="AL15" s="86" t="b">
        <f t="shared" si="18"/>
        <v>0</v>
      </c>
      <c r="AM15" s="86" t="str">
        <f t="shared" si="19"/>
        <v>Speed</v>
      </c>
      <c r="AN15" s="86" t="str">
        <f t="shared" si="42"/>
        <v>&gt;</v>
      </c>
      <c r="AO15" s="86">
        <f t="shared" si="20"/>
        <v>8.182861328125</v>
      </c>
      <c r="AP15" s="86">
        <f t="shared" si="21"/>
        <v>3</v>
      </c>
      <c r="AQ15" s="86" t="b">
        <f t="shared" si="22"/>
        <v>1</v>
      </c>
      <c r="AR15" s="86" t="str">
        <f t="shared" si="23"/>
        <v>Distance</v>
      </c>
      <c r="AS15" s="86" t="str">
        <f t="shared" si="43"/>
        <v>&lt;=</v>
      </c>
      <c r="AT15" s="86">
        <f t="shared" si="24"/>
        <v>128.337158203125</v>
      </c>
      <c r="AU15" s="86">
        <f t="shared" si="25"/>
        <v>1</v>
      </c>
      <c r="AV15" s="86" t="b">
        <f t="shared" si="26"/>
        <v>1</v>
      </c>
      <c r="AW15" s="86" t="str">
        <f t="shared" si="27"/>
        <v>Speed</v>
      </c>
      <c r="AX15" s="86" t="str">
        <f t="shared" si="44"/>
        <v>&lt;=</v>
      </c>
      <c r="AY15" s="86">
        <f t="shared" si="28"/>
        <v>14.7705078125</v>
      </c>
      <c r="AZ15" s="86">
        <f t="shared" si="29"/>
        <v>0</v>
      </c>
      <c r="BA15" s="86" t="b">
        <f t="shared" si="30"/>
        <v>1</v>
      </c>
      <c r="BB15" s="86" t="str">
        <f t="shared" si="31"/>
        <v>Distance</v>
      </c>
      <c r="BC15" s="86" t="str">
        <f t="shared" si="45"/>
        <v>&lt;=</v>
      </c>
      <c r="BD15" s="86">
        <f t="shared" si="32"/>
        <v>450.385498046875</v>
      </c>
      <c r="BE15" s="15">
        <f t="shared" si="46"/>
        <v>1</v>
      </c>
      <c r="BF15" s="15" t="str">
        <f t="shared" si="47"/>
        <v>Distance&lt;=100,041748046875 AND GEBR&lt;=1,046142578125 AND Speed&lt;=11,0478515625 AND Distance&gt;81,25634765625 AND Speed&gt;8,182861328125 AND Distance&lt;=128,337158203125 AND Speed&lt;=14,7705078125 AND Distance&lt;=450,385498046875</v>
      </c>
      <c r="BH15" s="86">
        <v>0</v>
      </c>
      <c r="BI15" s="15">
        <v>1</v>
      </c>
      <c r="BJ15" s="15" t="s">
        <v>1661</v>
      </c>
    </row>
    <row r="16" spans="1:62">
      <c r="A16" s="15">
        <v>13</v>
      </c>
      <c r="B16" s="15">
        <v>0</v>
      </c>
      <c r="C16" s="15">
        <v>1261392</v>
      </c>
      <c r="D16" s="15">
        <f t="shared" si="33"/>
        <v>307</v>
      </c>
      <c r="E16" s="15">
        <f t="shared" si="34"/>
        <v>3920</v>
      </c>
      <c r="F16" s="15">
        <f t="shared" si="35"/>
        <v>307.95703125</v>
      </c>
      <c r="G16" s="15">
        <v>29</v>
      </c>
      <c r="H16" s="15">
        <v>30</v>
      </c>
      <c r="I16" s="15">
        <v>8</v>
      </c>
      <c r="J16" s="15">
        <v>4</v>
      </c>
      <c r="K16" s="15">
        <v>106</v>
      </c>
      <c r="L16" s="15">
        <v>958</v>
      </c>
      <c r="M16" s="15">
        <f t="shared" si="36"/>
        <v>0.23388671875</v>
      </c>
      <c r="O16" s="86">
        <f t="shared" si="37"/>
        <v>106</v>
      </c>
      <c r="P16" s="86">
        <f t="shared" si="0"/>
        <v>0.230712890625</v>
      </c>
      <c r="Q16" s="86">
        <f t="shared" si="1"/>
        <v>89</v>
      </c>
      <c r="R16" s="86" t="b">
        <f t="shared" si="2"/>
        <v>0</v>
      </c>
      <c r="S16" s="86" t="str">
        <f t="shared" si="3"/>
        <v>Distance</v>
      </c>
      <c r="T16" s="86" t="str">
        <f t="shared" si="38"/>
        <v>&gt;</v>
      </c>
      <c r="U16" s="86">
        <f t="shared" si="4"/>
        <v>100.041748046875</v>
      </c>
      <c r="V16" s="86">
        <f t="shared" si="5"/>
        <v>43</v>
      </c>
      <c r="W16" s="86" t="b">
        <f t="shared" si="6"/>
        <v>1</v>
      </c>
      <c r="X16" s="86" t="str">
        <f t="shared" si="7"/>
        <v>GEBR</v>
      </c>
      <c r="Y16" s="86" t="str">
        <f t="shared" si="39"/>
        <v>&lt;=</v>
      </c>
      <c r="Z16" s="86">
        <f t="shared" si="8"/>
        <v>1.046142578125</v>
      </c>
      <c r="AA16" s="86">
        <f t="shared" si="9"/>
        <v>34</v>
      </c>
      <c r="AB16" s="86" t="b">
        <f t="shared" si="10"/>
        <v>1</v>
      </c>
      <c r="AC16" s="86" t="str">
        <f t="shared" si="11"/>
        <v>Speed</v>
      </c>
      <c r="AD16" s="86" t="str">
        <f t="shared" si="40"/>
        <v>&lt;=</v>
      </c>
      <c r="AE16" s="86">
        <f t="shared" si="12"/>
        <v>11.0478515625</v>
      </c>
      <c r="AF16" s="86">
        <f t="shared" si="13"/>
        <v>16</v>
      </c>
      <c r="AG16" s="86" t="b">
        <f t="shared" si="14"/>
        <v>0</v>
      </c>
      <c r="AH16" s="86" t="str">
        <f t="shared" si="15"/>
        <v>Distance</v>
      </c>
      <c r="AI16" s="86" t="str">
        <f t="shared" si="41"/>
        <v>&gt;</v>
      </c>
      <c r="AJ16" s="86">
        <f t="shared" si="16"/>
        <v>81.25634765625</v>
      </c>
      <c r="AK16" s="86">
        <f t="shared" si="17"/>
        <v>5</v>
      </c>
      <c r="AL16" s="86" t="b">
        <f t="shared" si="18"/>
        <v>0</v>
      </c>
      <c r="AM16" s="86" t="str">
        <f t="shared" si="19"/>
        <v>Speed</v>
      </c>
      <c r="AN16" s="86" t="str">
        <f t="shared" si="42"/>
        <v>&gt;</v>
      </c>
      <c r="AO16" s="86">
        <f t="shared" si="20"/>
        <v>8.182861328125</v>
      </c>
      <c r="AP16" s="86">
        <f t="shared" si="21"/>
        <v>3</v>
      </c>
      <c r="AQ16" s="86" t="b">
        <f t="shared" si="22"/>
        <v>1</v>
      </c>
      <c r="AR16" s="86" t="str">
        <f t="shared" si="23"/>
        <v>Distance</v>
      </c>
      <c r="AS16" s="86" t="str">
        <f t="shared" si="43"/>
        <v>&lt;=</v>
      </c>
      <c r="AT16" s="86">
        <f t="shared" si="24"/>
        <v>128.337158203125</v>
      </c>
      <c r="AU16" s="86">
        <f t="shared" si="25"/>
        <v>1</v>
      </c>
      <c r="AV16" s="86" t="b">
        <f t="shared" si="26"/>
        <v>1</v>
      </c>
      <c r="AW16" s="86" t="str">
        <f t="shared" si="27"/>
        <v>Speed</v>
      </c>
      <c r="AX16" s="86" t="str">
        <f t="shared" si="44"/>
        <v>&lt;=</v>
      </c>
      <c r="AY16" s="86">
        <f t="shared" si="28"/>
        <v>14.7705078125</v>
      </c>
      <c r="AZ16" s="86">
        <f t="shared" si="29"/>
        <v>0</v>
      </c>
      <c r="BA16" s="86" t="b">
        <f t="shared" si="30"/>
        <v>1</v>
      </c>
      <c r="BB16" s="86" t="str">
        <f t="shared" si="31"/>
        <v>Distance</v>
      </c>
      <c r="BC16" s="86" t="str">
        <f t="shared" si="45"/>
        <v>&lt;=</v>
      </c>
      <c r="BD16" s="86">
        <f t="shared" si="32"/>
        <v>450.385498046875</v>
      </c>
      <c r="BE16" s="15">
        <f t="shared" si="46"/>
        <v>0</v>
      </c>
      <c r="BF16" s="15" t="str">
        <f t="shared" si="47"/>
        <v>Distance&gt;100,041748046875 AND GEBR&lt;=1,046142578125 AND Speed&lt;=11,0478515625 AND Distance&gt;81,25634765625 AND Speed&gt;8,182861328125 AND Distance&lt;=128,337158203125 AND Speed&lt;=14,7705078125 AND Distance&lt;=450,385498046875</v>
      </c>
      <c r="BH16" s="86">
        <v>0</v>
      </c>
      <c r="BI16" s="15">
        <v>1</v>
      </c>
      <c r="BJ16" s="15" t="s">
        <v>1663</v>
      </c>
    </row>
    <row r="17" spans="1:62">
      <c r="A17" s="15">
        <v>14</v>
      </c>
      <c r="B17" s="15">
        <v>2</v>
      </c>
      <c r="C17" s="15">
        <v>4285</v>
      </c>
      <c r="D17" s="15">
        <f t="shared" si="33"/>
        <v>1</v>
      </c>
      <c r="E17" s="15">
        <f t="shared" si="34"/>
        <v>189</v>
      </c>
      <c r="F17" s="15">
        <f t="shared" si="35"/>
        <v>1.046142578125</v>
      </c>
      <c r="G17" s="15">
        <v>23</v>
      </c>
      <c r="H17" s="15">
        <v>24</v>
      </c>
      <c r="I17" s="15">
        <v>8</v>
      </c>
      <c r="J17" s="15">
        <v>4</v>
      </c>
      <c r="K17" s="15">
        <v>109</v>
      </c>
      <c r="L17" s="15">
        <v>195</v>
      </c>
      <c r="M17" s="15">
        <f t="shared" si="36"/>
        <v>4.7607421875E-2</v>
      </c>
      <c r="O17" s="86">
        <f t="shared" si="37"/>
        <v>109</v>
      </c>
      <c r="P17" s="86">
        <f t="shared" si="0"/>
        <v>4.39453125E-3</v>
      </c>
      <c r="Q17" s="86">
        <f t="shared" si="1"/>
        <v>56</v>
      </c>
      <c r="R17" s="86" t="b">
        <f t="shared" si="2"/>
        <v>1</v>
      </c>
      <c r="S17" s="86" t="str">
        <f t="shared" si="3"/>
        <v>GEBR</v>
      </c>
      <c r="T17" s="86" t="str">
        <f t="shared" si="38"/>
        <v>&lt;=</v>
      </c>
      <c r="U17" s="86">
        <f t="shared" si="4"/>
        <v>0.85498046875</v>
      </c>
      <c r="V17" s="86">
        <f t="shared" si="5"/>
        <v>31</v>
      </c>
      <c r="W17" s="86" t="b">
        <f t="shared" si="6"/>
        <v>0</v>
      </c>
      <c r="X17" s="86" t="str">
        <f t="shared" si="7"/>
        <v>Speed</v>
      </c>
      <c r="Y17" s="86" t="str">
        <f t="shared" si="39"/>
        <v>&gt;</v>
      </c>
      <c r="Z17" s="86">
        <f t="shared" si="8"/>
        <v>17.62744140625</v>
      </c>
      <c r="AA17" s="86">
        <f t="shared" si="9"/>
        <v>29</v>
      </c>
      <c r="AB17" s="86" t="b">
        <f t="shared" si="10"/>
        <v>1</v>
      </c>
      <c r="AC17" s="86" t="str">
        <f t="shared" si="11"/>
        <v>GEBR</v>
      </c>
      <c r="AD17" s="86" t="str">
        <f t="shared" si="40"/>
        <v>&lt;=</v>
      </c>
      <c r="AE17" s="86">
        <f t="shared" si="12"/>
        <v>1.046142578125</v>
      </c>
      <c r="AF17" s="86">
        <f t="shared" si="13"/>
        <v>13</v>
      </c>
      <c r="AG17" s="86" t="b">
        <f t="shared" si="14"/>
        <v>1</v>
      </c>
      <c r="AH17" s="86" t="str">
        <f t="shared" si="15"/>
        <v>Distance</v>
      </c>
      <c r="AI17" s="86" t="str">
        <f t="shared" si="41"/>
        <v>&lt;=</v>
      </c>
      <c r="AJ17" s="86">
        <f t="shared" si="16"/>
        <v>307.95703125</v>
      </c>
      <c r="AK17" s="86">
        <f t="shared" si="17"/>
        <v>8</v>
      </c>
      <c r="AL17" s="86" t="b">
        <f t="shared" si="18"/>
        <v>1</v>
      </c>
      <c r="AM17" s="86" t="str">
        <f t="shared" si="19"/>
        <v>Speed</v>
      </c>
      <c r="AN17" s="86" t="str">
        <f t="shared" si="42"/>
        <v>&lt;=</v>
      </c>
      <c r="AO17" s="86">
        <f t="shared" si="20"/>
        <v>21.00927734375</v>
      </c>
      <c r="AP17" s="86">
        <f t="shared" si="21"/>
        <v>4</v>
      </c>
      <c r="AQ17" s="86" t="b">
        <f t="shared" si="22"/>
        <v>0</v>
      </c>
      <c r="AR17" s="86" t="str">
        <f t="shared" si="23"/>
        <v>Distance</v>
      </c>
      <c r="AS17" s="86" t="str">
        <f t="shared" si="43"/>
        <v>&gt;</v>
      </c>
      <c r="AT17" s="86">
        <f t="shared" si="24"/>
        <v>227.426025390625</v>
      </c>
      <c r="AU17" s="86">
        <f t="shared" si="25"/>
        <v>1</v>
      </c>
      <c r="AV17" s="86" t="b">
        <f t="shared" si="26"/>
        <v>0</v>
      </c>
      <c r="AW17" s="86" t="str">
        <f t="shared" si="27"/>
        <v>Speed</v>
      </c>
      <c r="AX17" s="86" t="str">
        <f t="shared" si="44"/>
        <v>&gt;</v>
      </c>
      <c r="AY17" s="86">
        <f t="shared" si="28"/>
        <v>14.7705078125</v>
      </c>
      <c r="AZ17" s="86">
        <f t="shared" si="29"/>
        <v>0</v>
      </c>
      <c r="BA17" s="86" t="b">
        <f t="shared" si="30"/>
        <v>1</v>
      </c>
      <c r="BB17" s="86" t="str">
        <f t="shared" si="31"/>
        <v>Distance</v>
      </c>
      <c r="BC17" s="86" t="str">
        <f t="shared" si="45"/>
        <v>&lt;=</v>
      </c>
      <c r="BD17" s="86">
        <f t="shared" si="32"/>
        <v>450.385498046875</v>
      </c>
      <c r="BE17" s="15">
        <f t="shared" si="46"/>
        <v>1</v>
      </c>
      <c r="BF17" s="15" t="str">
        <f t="shared" si="47"/>
        <v>GEBR&lt;=0,85498046875 AND Speed&gt;17,62744140625 AND GEBR&lt;=1,046142578125 AND Distance&lt;=307,95703125 AND Speed&lt;=21,00927734375 AND Distance&gt;227,426025390625 AND Speed&gt;14,7705078125 AND Distance&lt;=450,385498046875</v>
      </c>
      <c r="BH17" s="86">
        <v>0</v>
      </c>
      <c r="BI17" s="15">
        <v>1</v>
      </c>
      <c r="BJ17" s="15" t="s">
        <v>1664</v>
      </c>
    </row>
    <row r="18" spans="1:62">
      <c r="A18" s="15">
        <v>15</v>
      </c>
      <c r="B18" s="15">
        <v>0</v>
      </c>
      <c r="C18" s="15">
        <v>169601</v>
      </c>
      <c r="D18" s="15">
        <f t="shared" si="33"/>
        <v>41</v>
      </c>
      <c r="E18" s="15">
        <f t="shared" si="34"/>
        <v>1665</v>
      </c>
      <c r="F18" s="15">
        <f t="shared" si="35"/>
        <v>41.406494140625</v>
      </c>
      <c r="G18" s="15">
        <v>17</v>
      </c>
      <c r="H18" s="15">
        <v>18</v>
      </c>
      <c r="I18" s="15">
        <v>5</v>
      </c>
      <c r="J18" s="15">
        <v>4</v>
      </c>
      <c r="K18" s="15">
        <v>110</v>
      </c>
      <c r="L18" s="15">
        <v>795</v>
      </c>
      <c r="M18" s="15">
        <f t="shared" si="36"/>
        <v>0.194091796875</v>
      </c>
      <c r="O18" s="86">
        <f t="shared" si="37"/>
        <v>110</v>
      </c>
      <c r="P18" s="86">
        <f t="shared" si="0"/>
        <v>7.177734375E-2</v>
      </c>
      <c r="Q18" s="86">
        <f t="shared" si="1"/>
        <v>56</v>
      </c>
      <c r="R18" s="86" t="b">
        <f t="shared" si="2"/>
        <v>0</v>
      </c>
      <c r="S18" s="86" t="str">
        <f t="shared" si="3"/>
        <v>GEBR</v>
      </c>
      <c r="T18" s="86" t="str">
        <f t="shared" si="38"/>
        <v>&gt;</v>
      </c>
      <c r="U18" s="86">
        <f t="shared" si="4"/>
        <v>0.85498046875</v>
      </c>
      <c r="V18" s="86">
        <f t="shared" si="5"/>
        <v>31</v>
      </c>
      <c r="W18" s="86" t="b">
        <f t="shared" si="6"/>
        <v>0</v>
      </c>
      <c r="X18" s="86" t="str">
        <f t="shared" si="7"/>
        <v>Speed</v>
      </c>
      <c r="Y18" s="86" t="str">
        <f t="shared" si="39"/>
        <v>&gt;</v>
      </c>
      <c r="Z18" s="86">
        <f t="shared" si="8"/>
        <v>17.62744140625</v>
      </c>
      <c r="AA18" s="86">
        <f t="shared" si="9"/>
        <v>29</v>
      </c>
      <c r="AB18" s="86" t="b">
        <f t="shared" si="10"/>
        <v>1</v>
      </c>
      <c r="AC18" s="86" t="str">
        <f t="shared" si="11"/>
        <v>GEBR</v>
      </c>
      <c r="AD18" s="86" t="str">
        <f t="shared" si="40"/>
        <v>&lt;=</v>
      </c>
      <c r="AE18" s="86">
        <f t="shared" si="12"/>
        <v>1.046142578125</v>
      </c>
      <c r="AF18" s="86">
        <f t="shared" si="13"/>
        <v>13</v>
      </c>
      <c r="AG18" s="86" t="b">
        <f t="shared" si="14"/>
        <v>1</v>
      </c>
      <c r="AH18" s="86" t="str">
        <f t="shared" si="15"/>
        <v>Distance</v>
      </c>
      <c r="AI18" s="86" t="str">
        <f t="shared" si="41"/>
        <v>&lt;=</v>
      </c>
      <c r="AJ18" s="86">
        <f t="shared" si="16"/>
        <v>307.95703125</v>
      </c>
      <c r="AK18" s="86">
        <f t="shared" si="17"/>
        <v>8</v>
      </c>
      <c r="AL18" s="86" t="b">
        <f t="shared" si="18"/>
        <v>1</v>
      </c>
      <c r="AM18" s="86" t="str">
        <f t="shared" si="19"/>
        <v>Speed</v>
      </c>
      <c r="AN18" s="86" t="str">
        <f t="shared" si="42"/>
        <v>&lt;=</v>
      </c>
      <c r="AO18" s="86">
        <f t="shared" si="20"/>
        <v>21.00927734375</v>
      </c>
      <c r="AP18" s="86">
        <f t="shared" si="21"/>
        <v>4</v>
      </c>
      <c r="AQ18" s="86" t="b">
        <f t="shared" si="22"/>
        <v>0</v>
      </c>
      <c r="AR18" s="86" t="str">
        <f t="shared" si="23"/>
        <v>Distance</v>
      </c>
      <c r="AS18" s="86" t="str">
        <f t="shared" si="43"/>
        <v>&gt;</v>
      </c>
      <c r="AT18" s="86">
        <f t="shared" si="24"/>
        <v>227.426025390625</v>
      </c>
      <c r="AU18" s="86">
        <f t="shared" si="25"/>
        <v>1</v>
      </c>
      <c r="AV18" s="86" t="b">
        <f t="shared" si="26"/>
        <v>0</v>
      </c>
      <c r="AW18" s="86" t="str">
        <f t="shared" si="27"/>
        <v>Speed</v>
      </c>
      <c r="AX18" s="86" t="str">
        <f t="shared" si="44"/>
        <v>&gt;</v>
      </c>
      <c r="AY18" s="86">
        <f t="shared" si="28"/>
        <v>14.7705078125</v>
      </c>
      <c r="AZ18" s="86">
        <f t="shared" si="29"/>
        <v>0</v>
      </c>
      <c r="BA18" s="86" t="b">
        <f t="shared" si="30"/>
        <v>1</v>
      </c>
      <c r="BB18" s="86" t="str">
        <f t="shared" si="31"/>
        <v>Distance</v>
      </c>
      <c r="BC18" s="86" t="str">
        <f t="shared" si="45"/>
        <v>&lt;=</v>
      </c>
      <c r="BD18" s="86">
        <f t="shared" si="32"/>
        <v>450.385498046875</v>
      </c>
      <c r="BE18" s="15">
        <f t="shared" si="46"/>
        <v>1</v>
      </c>
      <c r="BF18" s="15" t="str">
        <f t="shared" si="47"/>
        <v>GEBR&gt;0,85498046875 AND Speed&gt;17,62744140625 AND GEBR&lt;=1,046142578125 AND Distance&lt;=307,95703125 AND Speed&lt;=21,00927734375 AND Distance&gt;227,426025390625 AND Speed&gt;14,7705078125 AND Distance&lt;=450,385498046875</v>
      </c>
      <c r="BH18" s="86">
        <v>0</v>
      </c>
      <c r="BI18" s="15">
        <v>1</v>
      </c>
      <c r="BJ18" s="15" t="s">
        <v>1667</v>
      </c>
    </row>
    <row r="19" spans="1:62">
      <c r="A19" s="15">
        <v>16</v>
      </c>
      <c r="B19" s="15">
        <v>0</v>
      </c>
      <c r="C19" s="15">
        <v>332826</v>
      </c>
      <c r="D19" s="15">
        <f t="shared" si="33"/>
        <v>81</v>
      </c>
      <c r="E19" s="15">
        <f t="shared" si="34"/>
        <v>1050</v>
      </c>
      <c r="F19" s="15">
        <f t="shared" si="35"/>
        <v>81.25634765625</v>
      </c>
      <c r="G19" s="15">
        <v>33</v>
      </c>
      <c r="H19" s="15">
        <v>34</v>
      </c>
      <c r="I19" s="15">
        <v>5</v>
      </c>
      <c r="J19" s="15">
        <v>4</v>
      </c>
      <c r="K19" s="15">
        <v>115</v>
      </c>
      <c r="L19" s="15">
        <v>96</v>
      </c>
      <c r="M19" s="15">
        <f t="shared" si="36"/>
        <v>2.34375E-2</v>
      </c>
      <c r="O19" s="86">
        <f t="shared" si="37"/>
        <v>115</v>
      </c>
      <c r="P19" s="86">
        <f t="shared" si="0"/>
        <v>0.105712890625</v>
      </c>
      <c r="Q19" s="86">
        <f t="shared" si="1"/>
        <v>100</v>
      </c>
      <c r="R19" s="86" t="b">
        <f t="shared" si="2"/>
        <v>1</v>
      </c>
      <c r="S19" s="86" t="str">
        <f t="shared" si="3"/>
        <v>Speed</v>
      </c>
      <c r="T19" s="86" t="str">
        <f t="shared" si="38"/>
        <v>&lt;=</v>
      </c>
      <c r="U19" s="86">
        <f t="shared" si="4"/>
        <v>6.218505859375</v>
      </c>
      <c r="V19" s="86">
        <f t="shared" si="5"/>
        <v>38</v>
      </c>
      <c r="W19" s="86" t="b">
        <f t="shared" si="6"/>
        <v>0</v>
      </c>
      <c r="X19" s="86" t="str">
        <f t="shared" si="7"/>
        <v>Distance</v>
      </c>
      <c r="Y19" s="86" t="str">
        <f t="shared" si="39"/>
        <v>&gt;</v>
      </c>
      <c r="Z19" s="86">
        <f t="shared" si="8"/>
        <v>29.15087890625</v>
      </c>
      <c r="AA19" s="86">
        <f t="shared" si="9"/>
        <v>17</v>
      </c>
      <c r="AB19" s="86" t="b">
        <f t="shared" si="10"/>
        <v>0</v>
      </c>
      <c r="AC19" s="86" t="str">
        <f t="shared" si="11"/>
        <v>Speed</v>
      </c>
      <c r="AD19" s="86" t="str">
        <f t="shared" si="40"/>
        <v>&gt;</v>
      </c>
      <c r="AE19" s="86">
        <f t="shared" si="12"/>
        <v>3.386962890625</v>
      </c>
      <c r="AF19" s="86">
        <f t="shared" si="13"/>
        <v>15</v>
      </c>
      <c r="AG19" s="86" t="b">
        <f t="shared" si="14"/>
        <v>1</v>
      </c>
      <c r="AH19" s="86" t="str">
        <f t="shared" si="15"/>
        <v>Distance</v>
      </c>
      <c r="AI19" s="86" t="str">
        <f t="shared" si="41"/>
        <v>&lt;=</v>
      </c>
      <c r="AJ19" s="86">
        <f t="shared" si="16"/>
        <v>41.406494140625</v>
      </c>
      <c r="AK19" s="86">
        <f t="shared" si="17"/>
        <v>5</v>
      </c>
      <c r="AL19" s="86" t="b">
        <f t="shared" si="18"/>
        <v>1</v>
      </c>
      <c r="AM19" s="86" t="str">
        <f t="shared" si="19"/>
        <v>Speed</v>
      </c>
      <c r="AN19" s="86" t="str">
        <f t="shared" si="42"/>
        <v>&lt;=</v>
      </c>
      <c r="AO19" s="86">
        <f t="shared" si="20"/>
        <v>8.182861328125</v>
      </c>
      <c r="AP19" s="86">
        <f t="shared" si="21"/>
        <v>3</v>
      </c>
      <c r="AQ19" s="86" t="b">
        <f t="shared" si="22"/>
        <v>1</v>
      </c>
      <c r="AR19" s="86" t="str">
        <f t="shared" si="23"/>
        <v>Distance</v>
      </c>
      <c r="AS19" s="86" t="str">
        <f t="shared" si="43"/>
        <v>&lt;=</v>
      </c>
      <c r="AT19" s="86">
        <f t="shared" si="24"/>
        <v>128.337158203125</v>
      </c>
      <c r="AU19" s="86">
        <f t="shared" si="25"/>
        <v>1</v>
      </c>
      <c r="AV19" s="86" t="b">
        <f t="shared" si="26"/>
        <v>1</v>
      </c>
      <c r="AW19" s="86" t="str">
        <f t="shared" si="27"/>
        <v>Speed</v>
      </c>
      <c r="AX19" s="86" t="str">
        <f t="shared" si="44"/>
        <v>&lt;=</v>
      </c>
      <c r="AY19" s="86">
        <f t="shared" si="28"/>
        <v>14.7705078125</v>
      </c>
      <c r="AZ19" s="86">
        <f t="shared" si="29"/>
        <v>0</v>
      </c>
      <c r="BA19" s="86" t="b">
        <f t="shared" si="30"/>
        <v>1</v>
      </c>
      <c r="BB19" s="86" t="str">
        <f t="shared" si="31"/>
        <v>Distance</v>
      </c>
      <c r="BC19" s="86" t="str">
        <f t="shared" si="45"/>
        <v>&lt;=</v>
      </c>
      <c r="BD19" s="86">
        <f t="shared" si="32"/>
        <v>450.385498046875</v>
      </c>
      <c r="BE19" s="15">
        <f t="shared" si="46"/>
        <v>1</v>
      </c>
      <c r="BF19" s="15" t="str">
        <f t="shared" si="47"/>
        <v>Speed&lt;=6,218505859375 AND Distance&gt;29,15087890625 AND Speed&gt;3,386962890625 AND Distance&lt;=41,406494140625 AND Speed&lt;=8,182861328125 AND Distance&lt;=128,337158203125 AND Speed&lt;=14,7705078125 AND Distance&lt;=450,385498046875</v>
      </c>
      <c r="BH19" s="86">
        <v>0</v>
      </c>
      <c r="BI19" s="15">
        <v>1</v>
      </c>
      <c r="BJ19" s="15" t="s">
        <v>1669</v>
      </c>
    </row>
    <row r="20" spans="1:62">
      <c r="A20" s="15">
        <v>17</v>
      </c>
      <c r="B20" s="15">
        <v>1</v>
      </c>
      <c r="C20" s="15">
        <v>13873</v>
      </c>
      <c r="D20" s="15">
        <f t="shared" si="33"/>
        <v>3</v>
      </c>
      <c r="E20" s="15">
        <f t="shared" si="34"/>
        <v>1585</v>
      </c>
      <c r="F20" s="15">
        <f t="shared" si="35"/>
        <v>3.386962890625</v>
      </c>
      <c r="G20" s="15">
        <v>37</v>
      </c>
      <c r="H20" s="15">
        <v>38</v>
      </c>
      <c r="I20" s="15">
        <v>15</v>
      </c>
      <c r="J20" s="15">
        <v>5</v>
      </c>
      <c r="K20" s="15">
        <v>116</v>
      </c>
      <c r="L20" s="15">
        <v>264</v>
      </c>
      <c r="M20" s="15">
        <f t="shared" si="36"/>
        <v>6.4453125E-2</v>
      </c>
      <c r="O20" s="86">
        <f t="shared" si="37"/>
        <v>116</v>
      </c>
      <c r="P20" s="86">
        <f t="shared" si="0"/>
        <v>0</v>
      </c>
      <c r="Q20" s="86">
        <f t="shared" si="1"/>
        <v>100</v>
      </c>
      <c r="R20" s="86" t="b">
        <f t="shared" si="2"/>
        <v>0</v>
      </c>
      <c r="S20" s="86" t="str">
        <f t="shared" si="3"/>
        <v>Speed</v>
      </c>
      <c r="T20" s="86" t="str">
        <f t="shared" si="38"/>
        <v>&gt;</v>
      </c>
      <c r="U20" s="86">
        <f t="shared" si="4"/>
        <v>6.218505859375</v>
      </c>
      <c r="V20" s="86">
        <f t="shared" si="5"/>
        <v>38</v>
      </c>
      <c r="W20" s="86" t="b">
        <f t="shared" si="6"/>
        <v>0</v>
      </c>
      <c r="X20" s="86" t="str">
        <f t="shared" si="7"/>
        <v>Distance</v>
      </c>
      <c r="Y20" s="86" t="str">
        <f t="shared" si="39"/>
        <v>&gt;</v>
      </c>
      <c r="Z20" s="86">
        <f t="shared" si="8"/>
        <v>29.15087890625</v>
      </c>
      <c r="AA20" s="86">
        <f t="shared" si="9"/>
        <v>17</v>
      </c>
      <c r="AB20" s="86" t="b">
        <f t="shared" si="10"/>
        <v>0</v>
      </c>
      <c r="AC20" s="86" t="str">
        <f t="shared" si="11"/>
        <v>Speed</v>
      </c>
      <c r="AD20" s="86" t="str">
        <f t="shared" si="40"/>
        <v>&gt;</v>
      </c>
      <c r="AE20" s="86">
        <f t="shared" si="12"/>
        <v>3.386962890625</v>
      </c>
      <c r="AF20" s="86">
        <f t="shared" si="13"/>
        <v>15</v>
      </c>
      <c r="AG20" s="86" t="b">
        <f t="shared" si="14"/>
        <v>1</v>
      </c>
      <c r="AH20" s="86" t="str">
        <f t="shared" si="15"/>
        <v>Distance</v>
      </c>
      <c r="AI20" s="86" t="str">
        <f t="shared" si="41"/>
        <v>&lt;=</v>
      </c>
      <c r="AJ20" s="86">
        <f t="shared" si="16"/>
        <v>41.406494140625</v>
      </c>
      <c r="AK20" s="86">
        <f t="shared" si="17"/>
        <v>5</v>
      </c>
      <c r="AL20" s="86" t="b">
        <f t="shared" si="18"/>
        <v>1</v>
      </c>
      <c r="AM20" s="86" t="str">
        <f t="shared" si="19"/>
        <v>Speed</v>
      </c>
      <c r="AN20" s="86" t="str">
        <f t="shared" si="42"/>
        <v>&lt;=</v>
      </c>
      <c r="AO20" s="86">
        <f t="shared" si="20"/>
        <v>8.182861328125</v>
      </c>
      <c r="AP20" s="86">
        <f t="shared" si="21"/>
        <v>3</v>
      </c>
      <c r="AQ20" s="86" t="b">
        <f t="shared" si="22"/>
        <v>1</v>
      </c>
      <c r="AR20" s="86" t="str">
        <f t="shared" si="23"/>
        <v>Distance</v>
      </c>
      <c r="AS20" s="86" t="str">
        <f t="shared" si="43"/>
        <v>&lt;=</v>
      </c>
      <c r="AT20" s="86">
        <f t="shared" si="24"/>
        <v>128.337158203125</v>
      </c>
      <c r="AU20" s="86">
        <f t="shared" si="25"/>
        <v>1</v>
      </c>
      <c r="AV20" s="86" t="b">
        <f t="shared" si="26"/>
        <v>1</v>
      </c>
      <c r="AW20" s="86" t="str">
        <f t="shared" si="27"/>
        <v>Speed</v>
      </c>
      <c r="AX20" s="86" t="str">
        <f t="shared" si="44"/>
        <v>&lt;=</v>
      </c>
      <c r="AY20" s="86">
        <f t="shared" si="28"/>
        <v>14.7705078125</v>
      </c>
      <c r="AZ20" s="86">
        <f t="shared" si="29"/>
        <v>0</v>
      </c>
      <c r="BA20" s="86" t="b">
        <f t="shared" si="30"/>
        <v>1</v>
      </c>
      <c r="BB20" s="86" t="str">
        <f t="shared" si="31"/>
        <v>Distance</v>
      </c>
      <c r="BC20" s="86" t="str">
        <f t="shared" si="45"/>
        <v>&lt;=</v>
      </c>
      <c r="BD20" s="86">
        <f t="shared" si="32"/>
        <v>450.385498046875</v>
      </c>
      <c r="BE20" s="15">
        <f t="shared" si="46"/>
        <v>1</v>
      </c>
      <c r="BF20" s="15" t="str">
        <f t="shared" si="47"/>
        <v>Speed&gt;6,218505859375 AND Distance&gt;29,15087890625 AND Speed&gt;3,386962890625 AND Distance&lt;=41,406494140625 AND Speed&lt;=8,182861328125 AND Distance&lt;=128,337158203125 AND Speed&lt;=14,7705078125 AND Distance&lt;=450,385498046875</v>
      </c>
      <c r="BH20" s="86">
        <v>0</v>
      </c>
      <c r="BI20" s="15">
        <v>1</v>
      </c>
      <c r="BJ20" s="15" t="s">
        <v>1670</v>
      </c>
    </row>
    <row r="21" spans="1:62">
      <c r="A21" s="15">
        <v>18</v>
      </c>
      <c r="B21" s="15">
        <v>1</v>
      </c>
      <c r="C21" s="15">
        <v>27573</v>
      </c>
      <c r="D21" s="15">
        <f t="shared" si="33"/>
        <v>6</v>
      </c>
      <c r="E21" s="15">
        <f t="shared" si="34"/>
        <v>2997</v>
      </c>
      <c r="F21" s="15">
        <f t="shared" si="35"/>
        <v>6.731689453125</v>
      </c>
      <c r="G21" s="15">
        <v>61</v>
      </c>
      <c r="H21" s="15">
        <v>62</v>
      </c>
      <c r="I21" s="15">
        <v>15</v>
      </c>
      <c r="J21" s="15">
        <v>5</v>
      </c>
      <c r="K21" s="15">
        <v>117</v>
      </c>
      <c r="L21" s="15">
        <v>1263</v>
      </c>
      <c r="M21" s="15">
        <f t="shared" si="36"/>
        <v>0.308349609375</v>
      </c>
      <c r="O21" s="86">
        <f t="shared" si="37"/>
        <v>117</v>
      </c>
      <c r="P21" s="86">
        <f t="shared" si="0"/>
        <v>0.14990234375</v>
      </c>
      <c r="Q21" s="86">
        <f t="shared" si="1"/>
        <v>94</v>
      </c>
      <c r="R21" s="86" t="b">
        <f t="shared" si="2"/>
        <v>1</v>
      </c>
      <c r="S21" s="86" t="str">
        <f t="shared" si="3"/>
        <v>Distance</v>
      </c>
      <c r="T21" s="86" t="str">
        <f t="shared" si="38"/>
        <v>&lt;=</v>
      </c>
      <c r="U21" s="86">
        <f t="shared" si="4"/>
        <v>491.054443359375</v>
      </c>
      <c r="V21" s="86">
        <f t="shared" si="5"/>
        <v>67</v>
      </c>
      <c r="W21" s="86" t="b">
        <f t="shared" si="6"/>
        <v>0</v>
      </c>
      <c r="X21" s="86" t="str">
        <f t="shared" si="7"/>
        <v>GEBR</v>
      </c>
      <c r="Y21" s="86" t="str">
        <f t="shared" si="39"/>
        <v>&gt;</v>
      </c>
      <c r="Z21" s="86">
        <f t="shared" si="8"/>
        <v>0.715087890625</v>
      </c>
      <c r="AA21" s="86">
        <f t="shared" si="9"/>
        <v>49</v>
      </c>
      <c r="AB21" s="86" t="b">
        <f t="shared" si="10"/>
        <v>1</v>
      </c>
      <c r="AC21" s="86" t="str">
        <f t="shared" si="11"/>
        <v>Speed</v>
      </c>
      <c r="AD21" s="86" t="str">
        <f t="shared" si="40"/>
        <v>&lt;=</v>
      </c>
      <c r="AE21" s="86">
        <f t="shared" si="12"/>
        <v>25.051025390625</v>
      </c>
      <c r="AF21" s="86">
        <f t="shared" si="13"/>
        <v>19</v>
      </c>
      <c r="AG21" s="86" t="b">
        <f t="shared" si="14"/>
        <v>1</v>
      </c>
      <c r="AH21" s="86" t="str">
        <f t="shared" si="15"/>
        <v>Distance</v>
      </c>
      <c r="AI21" s="86" t="str">
        <f t="shared" si="41"/>
        <v>&lt;=</v>
      </c>
      <c r="AJ21" s="86">
        <f t="shared" si="16"/>
        <v>561.320556640625</v>
      </c>
      <c r="AK21" s="86">
        <f t="shared" si="17"/>
        <v>12</v>
      </c>
      <c r="AL21" s="86" t="b">
        <f t="shared" si="18"/>
        <v>1</v>
      </c>
      <c r="AM21" s="86" t="str">
        <f t="shared" si="19"/>
        <v>GEBR</v>
      </c>
      <c r="AN21" s="86" t="str">
        <f t="shared" si="42"/>
        <v>&lt;=</v>
      </c>
      <c r="AO21" s="86">
        <f t="shared" si="20"/>
        <v>0.85498046875</v>
      </c>
      <c r="AP21" s="86">
        <f t="shared" si="21"/>
        <v>9</v>
      </c>
      <c r="AQ21" s="86" t="b">
        <f t="shared" si="22"/>
        <v>0</v>
      </c>
      <c r="AR21" s="86" t="str">
        <f t="shared" si="23"/>
        <v>Speed</v>
      </c>
      <c r="AS21" s="86" t="str">
        <f t="shared" si="43"/>
        <v>&gt;</v>
      </c>
      <c r="AT21" s="86">
        <f t="shared" si="24"/>
        <v>22.745849609375</v>
      </c>
      <c r="AU21" s="86">
        <f t="shared" si="25"/>
        <v>2</v>
      </c>
      <c r="AV21" s="86" t="b">
        <f t="shared" si="26"/>
        <v>1</v>
      </c>
      <c r="AW21" s="86" t="str">
        <f t="shared" si="27"/>
        <v>Distance</v>
      </c>
      <c r="AX21" s="86" t="str">
        <f t="shared" si="44"/>
        <v>&lt;=</v>
      </c>
      <c r="AY21" s="86">
        <f t="shared" si="28"/>
        <v>680.591796875</v>
      </c>
      <c r="AZ21" s="86">
        <f t="shared" si="29"/>
        <v>0</v>
      </c>
      <c r="BA21" s="86" t="b">
        <f t="shared" si="30"/>
        <v>0</v>
      </c>
      <c r="BB21" s="86" t="str">
        <f t="shared" si="31"/>
        <v>Distance</v>
      </c>
      <c r="BC21" s="86" t="str">
        <f t="shared" si="45"/>
        <v>&gt;</v>
      </c>
      <c r="BD21" s="86">
        <f t="shared" si="32"/>
        <v>450.385498046875</v>
      </c>
      <c r="BE21" s="15">
        <f t="shared" si="46"/>
        <v>1</v>
      </c>
      <c r="BF21" s="15" t="str">
        <f t="shared" si="47"/>
        <v>Distance&lt;=491,054443359375 AND GEBR&gt;0,715087890625 AND Speed&lt;=25,051025390625 AND Distance&lt;=561,320556640625 AND GEBR&lt;=0,85498046875 AND Speed&gt;22,745849609375 AND Distance&lt;=680,591796875 AND Distance&gt;450,385498046875</v>
      </c>
      <c r="BH21" s="86">
        <v>0</v>
      </c>
      <c r="BI21" s="15">
        <v>1</v>
      </c>
      <c r="BJ21" s="15" t="s">
        <v>1671</v>
      </c>
    </row>
    <row r="22" spans="1:62">
      <c r="A22" s="15">
        <v>19</v>
      </c>
      <c r="B22" s="15">
        <v>0</v>
      </c>
      <c r="C22" s="15">
        <v>2299169</v>
      </c>
      <c r="D22" s="15">
        <f t="shared" si="33"/>
        <v>561</v>
      </c>
      <c r="E22" s="15">
        <f t="shared" si="34"/>
        <v>1313</v>
      </c>
      <c r="F22" s="15">
        <f t="shared" si="35"/>
        <v>561.320556640625</v>
      </c>
      <c r="G22" s="15">
        <v>49</v>
      </c>
      <c r="H22" s="15">
        <v>50</v>
      </c>
      <c r="I22" s="15">
        <v>12</v>
      </c>
      <c r="J22" s="15">
        <v>4</v>
      </c>
      <c r="K22" s="15">
        <v>118</v>
      </c>
      <c r="L22" s="15">
        <v>483</v>
      </c>
      <c r="M22" s="15">
        <f t="shared" si="36"/>
        <v>0.117919921875</v>
      </c>
      <c r="O22" s="86">
        <f t="shared" si="37"/>
        <v>118</v>
      </c>
      <c r="P22" s="86">
        <f t="shared" si="0"/>
        <v>0.333251953125</v>
      </c>
      <c r="Q22" s="86">
        <f t="shared" si="1"/>
        <v>94</v>
      </c>
      <c r="R22" s="86" t="b">
        <f t="shared" si="2"/>
        <v>0</v>
      </c>
      <c r="S22" s="86" t="str">
        <f t="shared" si="3"/>
        <v>Distance</v>
      </c>
      <c r="T22" s="86" t="str">
        <f t="shared" si="38"/>
        <v>&gt;</v>
      </c>
      <c r="U22" s="86">
        <f t="shared" si="4"/>
        <v>491.054443359375</v>
      </c>
      <c r="V22" s="86">
        <f t="shared" si="5"/>
        <v>67</v>
      </c>
      <c r="W22" s="86" t="b">
        <f t="shared" si="6"/>
        <v>0</v>
      </c>
      <c r="X22" s="86" t="str">
        <f t="shared" si="7"/>
        <v>GEBR</v>
      </c>
      <c r="Y22" s="86" t="str">
        <f t="shared" si="39"/>
        <v>&gt;</v>
      </c>
      <c r="Z22" s="86">
        <f t="shared" si="8"/>
        <v>0.715087890625</v>
      </c>
      <c r="AA22" s="86">
        <f t="shared" si="9"/>
        <v>49</v>
      </c>
      <c r="AB22" s="86" t="b">
        <f t="shared" si="10"/>
        <v>1</v>
      </c>
      <c r="AC22" s="86" t="str">
        <f t="shared" si="11"/>
        <v>Speed</v>
      </c>
      <c r="AD22" s="86" t="str">
        <f t="shared" si="40"/>
        <v>&lt;=</v>
      </c>
      <c r="AE22" s="86">
        <f t="shared" si="12"/>
        <v>25.051025390625</v>
      </c>
      <c r="AF22" s="86">
        <f t="shared" si="13"/>
        <v>19</v>
      </c>
      <c r="AG22" s="86" t="b">
        <f t="shared" si="14"/>
        <v>1</v>
      </c>
      <c r="AH22" s="86" t="str">
        <f t="shared" si="15"/>
        <v>Distance</v>
      </c>
      <c r="AI22" s="86" t="str">
        <f t="shared" si="41"/>
        <v>&lt;=</v>
      </c>
      <c r="AJ22" s="86">
        <f t="shared" si="16"/>
        <v>561.320556640625</v>
      </c>
      <c r="AK22" s="86">
        <f t="shared" si="17"/>
        <v>12</v>
      </c>
      <c r="AL22" s="86" t="b">
        <f t="shared" si="18"/>
        <v>1</v>
      </c>
      <c r="AM22" s="86" t="str">
        <f t="shared" si="19"/>
        <v>GEBR</v>
      </c>
      <c r="AN22" s="86" t="str">
        <f t="shared" si="42"/>
        <v>&lt;=</v>
      </c>
      <c r="AO22" s="86">
        <f t="shared" si="20"/>
        <v>0.85498046875</v>
      </c>
      <c r="AP22" s="86">
        <f t="shared" si="21"/>
        <v>9</v>
      </c>
      <c r="AQ22" s="86" t="b">
        <f t="shared" si="22"/>
        <v>0</v>
      </c>
      <c r="AR22" s="86" t="str">
        <f t="shared" si="23"/>
        <v>Speed</v>
      </c>
      <c r="AS22" s="86" t="str">
        <f t="shared" si="43"/>
        <v>&gt;</v>
      </c>
      <c r="AT22" s="86">
        <f t="shared" si="24"/>
        <v>22.745849609375</v>
      </c>
      <c r="AU22" s="86">
        <f t="shared" si="25"/>
        <v>2</v>
      </c>
      <c r="AV22" s="86" t="b">
        <f t="shared" si="26"/>
        <v>1</v>
      </c>
      <c r="AW22" s="86" t="str">
        <f t="shared" si="27"/>
        <v>Distance</v>
      </c>
      <c r="AX22" s="86" t="str">
        <f t="shared" si="44"/>
        <v>&lt;=</v>
      </c>
      <c r="AY22" s="86">
        <f t="shared" si="28"/>
        <v>680.591796875</v>
      </c>
      <c r="AZ22" s="86">
        <f t="shared" si="29"/>
        <v>0</v>
      </c>
      <c r="BA22" s="86" t="b">
        <f t="shared" si="30"/>
        <v>0</v>
      </c>
      <c r="BB22" s="86" t="str">
        <f t="shared" si="31"/>
        <v>Distance</v>
      </c>
      <c r="BC22" s="86" t="str">
        <f t="shared" si="45"/>
        <v>&gt;</v>
      </c>
      <c r="BD22" s="86">
        <f t="shared" si="32"/>
        <v>450.385498046875</v>
      </c>
      <c r="BE22" s="15">
        <f t="shared" si="46"/>
        <v>0</v>
      </c>
      <c r="BF22" s="15" t="str">
        <f t="shared" si="47"/>
        <v>Distance&gt;491,054443359375 AND GEBR&gt;0,715087890625 AND Speed&lt;=25,051025390625 AND Distance&lt;=561,320556640625 AND GEBR&lt;=0,85498046875 AND Speed&gt;22,745849609375 AND Distance&lt;=680,591796875 AND Distance&gt;450,385498046875</v>
      </c>
      <c r="BH22" s="86">
        <v>0</v>
      </c>
      <c r="BI22" s="15">
        <v>1</v>
      </c>
      <c r="BJ22" s="15" t="s">
        <v>1675</v>
      </c>
    </row>
    <row r="23" spans="1:62">
      <c r="A23" s="15">
        <v>20</v>
      </c>
      <c r="B23" s="15">
        <v>0</v>
      </c>
      <c r="C23" s="15">
        <v>2134159</v>
      </c>
      <c r="D23" s="15">
        <f t="shared" si="33"/>
        <v>521</v>
      </c>
      <c r="E23" s="15">
        <f t="shared" si="34"/>
        <v>143</v>
      </c>
      <c r="F23" s="15">
        <f t="shared" si="35"/>
        <v>521.034912109375</v>
      </c>
      <c r="G23" s="15">
        <v>71</v>
      </c>
      <c r="H23" s="15">
        <v>72</v>
      </c>
      <c r="I23" s="15">
        <v>12</v>
      </c>
      <c r="J23" s="15">
        <v>4</v>
      </c>
      <c r="K23" s="15">
        <v>125</v>
      </c>
      <c r="L23" s="15">
        <v>1283</v>
      </c>
      <c r="M23" s="15">
        <f t="shared" si="36"/>
        <v>0.313232421875</v>
      </c>
      <c r="O23" s="86">
        <f t="shared" si="37"/>
        <v>125</v>
      </c>
      <c r="P23" s="86">
        <f t="shared" si="0"/>
        <v>4.7607421875E-2</v>
      </c>
      <c r="Q23" s="86">
        <f t="shared" si="1"/>
        <v>85</v>
      </c>
      <c r="R23" s="86" t="b">
        <f t="shared" si="2"/>
        <v>1</v>
      </c>
      <c r="S23" s="86" t="str">
        <f t="shared" si="3"/>
        <v>Distance</v>
      </c>
      <c r="T23" s="86" t="str">
        <f t="shared" si="38"/>
        <v>&lt;=</v>
      </c>
      <c r="U23" s="86">
        <f t="shared" si="4"/>
        <v>284.5283203125</v>
      </c>
      <c r="V23" s="86">
        <f t="shared" si="5"/>
        <v>27</v>
      </c>
      <c r="W23" s="86" t="b">
        <f t="shared" si="6"/>
        <v>1</v>
      </c>
      <c r="X23" s="86" t="str">
        <f t="shared" si="7"/>
        <v>Speed</v>
      </c>
      <c r="Y23" s="86" t="str">
        <f t="shared" si="39"/>
        <v>&lt;=</v>
      </c>
      <c r="Z23" s="86">
        <f t="shared" si="8"/>
        <v>22.2568359375</v>
      </c>
      <c r="AA23" s="86">
        <f t="shared" si="9"/>
        <v>24</v>
      </c>
      <c r="AB23" s="86" t="b">
        <f t="shared" si="10"/>
        <v>1</v>
      </c>
      <c r="AC23" s="86" t="str">
        <f t="shared" si="11"/>
        <v>Distance</v>
      </c>
      <c r="AD23" s="86" t="str">
        <f t="shared" si="40"/>
        <v>&lt;=</v>
      </c>
      <c r="AE23" s="86">
        <f t="shared" si="12"/>
        <v>309</v>
      </c>
      <c r="AF23" s="86">
        <f t="shared" si="13"/>
        <v>14</v>
      </c>
      <c r="AG23" s="86" t="b">
        <f t="shared" si="14"/>
        <v>0</v>
      </c>
      <c r="AH23" s="86" t="str">
        <f t="shared" si="15"/>
        <v>GEBR</v>
      </c>
      <c r="AI23" s="86" t="str">
        <f t="shared" si="41"/>
        <v>&gt;</v>
      </c>
      <c r="AJ23" s="86">
        <f t="shared" si="16"/>
        <v>1.046142578125</v>
      </c>
      <c r="AK23" s="86">
        <f t="shared" si="17"/>
        <v>8</v>
      </c>
      <c r="AL23" s="86" t="b">
        <f t="shared" si="18"/>
        <v>0</v>
      </c>
      <c r="AM23" s="86" t="str">
        <f t="shared" si="19"/>
        <v>Speed</v>
      </c>
      <c r="AN23" s="86" t="str">
        <f t="shared" si="42"/>
        <v>&gt;</v>
      </c>
      <c r="AO23" s="86">
        <f t="shared" si="20"/>
        <v>21.00927734375</v>
      </c>
      <c r="AP23" s="86">
        <f t="shared" si="21"/>
        <v>4</v>
      </c>
      <c r="AQ23" s="86" t="b">
        <f t="shared" si="22"/>
        <v>0</v>
      </c>
      <c r="AR23" s="86" t="str">
        <f t="shared" si="23"/>
        <v>Distance</v>
      </c>
      <c r="AS23" s="86" t="str">
        <f t="shared" si="43"/>
        <v>&gt;</v>
      </c>
      <c r="AT23" s="86">
        <f t="shared" si="24"/>
        <v>227.426025390625</v>
      </c>
      <c r="AU23" s="86">
        <f t="shared" si="25"/>
        <v>1</v>
      </c>
      <c r="AV23" s="86" t="b">
        <f t="shared" si="26"/>
        <v>0</v>
      </c>
      <c r="AW23" s="86" t="str">
        <f t="shared" si="27"/>
        <v>Speed</v>
      </c>
      <c r="AX23" s="86" t="str">
        <f t="shared" si="44"/>
        <v>&gt;</v>
      </c>
      <c r="AY23" s="86">
        <f t="shared" si="28"/>
        <v>14.7705078125</v>
      </c>
      <c r="AZ23" s="86">
        <f t="shared" si="29"/>
        <v>0</v>
      </c>
      <c r="BA23" s="86" t="b">
        <f t="shared" si="30"/>
        <v>1</v>
      </c>
      <c r="BB23" s="86" t="str">
        <f t="shared" si="31"/>
        <v>Distance</v>
      </c>
      <c r="BC23" s="86" t="str">
        <f t="shared" si="45"/>
        <v>&lt;=</v>
      </c>
      <c r="BD23" s="86">
        <f t="shared" si="32"/>
        <v>450.385498046875</v>
      </c>
      <c r="BE23" s="15">
        <f t="shared" si="46"/>
        <v>1</v>
      </c>
      <c r="BF23" s="15" t="str">
        <f t="shared" si="47"/>
        <v>Distance&lt;=284,5283203125 AND Speed&lt;=22,2568359375 AND Distance&lt;=309 AND GEBR&gt;1,046142578125 AND Speed&gt;21,00927734375 AND Distance&gt;227,426025390625 AND Speed&gt;14,7705078125 AND Distance&lt;=450,385498046875</v>
      </c>
      <c r="BH23" s="86">
        <v>0</v>
      </c>
      <c r="BI23" s="15">
        <v>1</v>
      </c>
      <c r="BJ23" s="15" t="s">
        <v>1679</v>
      </c>
    </row>
    <row r="24" spans="1:62">
      <c r="A24" s="15">
        <v>21</v>
      </c>
      <c r="B24" s="15">
        <v>0</v>
      </c>
      <c r="C24" s="15">
        <v>584219</v>
      </c>
      <c r="D24" s="15">
        <f t="shared" si="33"/>
        <v>142</v>
      </c>
      <c r="E24" s="15">
        <f t="shared" si="34"/>
        <v>2587</v>
      </c>
      <c r="F24" s="15">
        <f t="shared" si="35"/>
        <v>142.631591796875</v>
      </c>
      <c r="G24" s="15">
        <v>101</v>
      </c>
      <c r="H24" s="15">
        <v>102</v>
      </c>
      <c r="I24" s="15">
        <v>6</v>
      </c>
      <c r="J24" s="15">
        <v>4</v>
      </c>
      <c r="K24" s="15">
        <v>126</v>
      </c>
      <c r="L24" s="15">
        <v>1363</v>
      </c>
      <c r="M24" s="15">
        <f t="shared" si="36"/>
        <v>0.332763671875</v>
      </c>
      <c r="O24" s="86">
        <f t="shared" si="37"/>
        <v>126</v>
      </c>
      <c r="P24" s="86">
        <f t="shared" si="0"/>
        <v>0.270751953125</v>
      </c>
      <c r="Q24" s="86">
        <f t="shared" si="1"/>
        <v>85</v>
      </c>
      <c r="R24" s="86" t="b">
        <f t="shared" si="2"/>
        <v>0</v>
      </c>
      <c r="S24" s="86" t="str">
        <f t="shared" si="3"/>
        <v>Distance</v>
      </c>
      <c r="T24" s="86" t="str">
        <f t="shared" si="38"/>
        <v>&gt;</v>
      </c>
      <c r="U24" s="86">
        <f t="shared" si="4"/>
        <v>284.5283203125</v>
      </c>
      <c r="V24" s="86">
        <f t="shared" si="5"/>
        <v>27</v>
      </c>
      <c r="W24" s="86" t="b">
        <f t="shared" si="6"/>
        <v>1</v>
      </c>
      <c r="X24" s="86" t="str">
        <f t="shared" si="7"/>
        <v>Speed</v>
      </c>
      <c r="Y24" s="86" t="str">
        <f t="shared" si="39"/>
        <v>&lt;=</v>
      </c>
      <c r="Z24" s="86">
        <f t="shared" si="8"/>
        <v>22.2568359375</v>
      </c>
      <c r="AA24" s="86">
        <f t="shared" si="9"/>
        <v>24</v>
      </c>
      <c r="AB24" s="86" t="b">
        <f t="shared" si="10"/>
        <v>1</v>
      </c>
      <c r="AC24" s="86" t="str">
        <f t="shared" si="11"/>
        <v>Distance</v>
      </c>
      <c r="AD24" s="86" t="str">
        <f t="shared" si="40"/>
        <v>&lt;=</v>
      </c>
      <c r="AE24" s="86">
        <f t="shared" si="12"/>
        <v>309</v>
      </c>
      <c r="AF24" s="86">
        <f t="shared" si="13"/>
        <v>14</v>
      </c>
      <c r="AG24" s="86" t="b">
        <f t="shared" si="14"/>
        <v>0</v>
      </c>
      <c r="AH24" s="86" t="str">
        <f t="shared" si="15"/>
        <v>GEBR</v>
      </c>
      <c r="AI24" s="86" t="str">
        <f t="shared" si="41"/>
        <v>&gt;</v>
      </c>
      <c r="AJ24" s="86">
        <f t="shared" si="16"/>
        <v>1.046142578125</v>
      </c>
      <c r="AK24" s="86">
        <f t="shared" si="17"/>
        <v>8</v>
      </c>
      <c r="AL24" s="86" t="b">
        <f t="shared" si="18"/>
        <v>0</v>
      </c>
      <c r="AM24" s="86" t="str">
        <f t="shared" si="19"/>
        <v>Speed</v>
      </c>
      <c r="AN24" s="86" t="str">
        <f t="shared" si="42"/>
        <v>&gt;</v>
      </c>
      <c r="AO24" s="86">
        <f t="shared" si="20"/>
        <v>21.00927734375</v>
      </c>
      <c r="AP24" s="86">
        <f t="shared" si="21"/>
        <v>4</v>
      </c>
      <c r="AQ24" s="86" t="b">
        <f t="shared" si="22"/>
        <v>0</v>
      </c>
      <c r="AR24" s="86" t="str">
        <f t="shared" si="23"/>
        <v>Distance</v>
      </c>
      <c r="AS24" s="86" t="str">
        <f t="shared" si="43"/>
        <v>&gt;</v>
      </c>
      <c r="AT24" s="86">
        <f t="shared" si="24"/>
        <v>227.426025390625</v>
      </c>
      <c r="AU24" s="86">
        <f t="shared" si="25"/>
        <v>1</v>
      </c>
      <c r="AV24" s="86" t="b">
        <f t="shared" si="26"/>
        <v>0</v>
      </c>
      <c r="AW24" s="86" t="str">
        <f t="shared" si="27"/>
        <v>Speed</v>
      </c>
      <c r="AX24" s="86" t="str">
        <f t="shared" si="44"/>
        <v>&gt;</v>
      </c>
      <c r="AY24" s="86">
        <f t="shared" si="28"/>
        <v>14.7705078125</v>
      </c>
      <c r="AZ24" s="86">
        <f t="shared" si="29"/>
        <v>0</v>
      </c>
      <c r="BA24" s="86" t="b">
        <f t="shared" si="30"/>
        <v>1</v>
      </c>
      <c r="BB24" s="86" t="str">
        <f t="shared" si="31"/>
        <v>Distance</v>
      </c>
      <c r="BC24" s="86" t="str">
        <f t="shared" si="45"/>
        <v>&lt;=</v>
      </c>
      <c r="BD24" s="86">
        <f t="shared" si="32"/>
        <v>450.385498046875</v>
      </c>
      <c r="BE24" s="15">
        <f t="shared" si="46"/>
        <v>0</v>
      </c>
      <c r="BF24" s="15" t="str">
        <f t="shared" si="47"/>
        <v>Distance&gt;284,5283203125 AND Speed&lt;=22,2568359375 AND Distance&lt;=309 AND GEBR&gt;1,046142578125 AND Speed&gt;21,00927734375 AND Distance&gt;227,426025390625 AND Speed&gt;14,7705078125 AND Distance&lt;=450,385498046875</v>
      </c>
      <c r="BH24" s="86">
        <v>0</v>
      </c>
      <c r="BI24" s="15">
        <v>1</v>
      </c>
      <c r="BJ24" s="15" t="s">
        <v>1682</v>
      </c>
    </row>
    <row r="25" spans="1:62">
      <c r="A25" s="15">
        <v>22</v>
      </c>
      <c r="B25" s="15">
        <v>0</v>
      </c>
      <c r="C25" s="15">
        <v>789669</v>
      </c>
      <c r="D25" s="15">
        <f t="shared" si="33"/>
        <v>192</v>
      </c>
      <c r="E25" s="15">
        <f t="shared" si="34"/>
        <v>3237</v>
      </c>
      <c r="F25" s="15">
        <f t="shared" si="35"/>
        <v>192.790283203125</v>
      </c>
      <c r="G25" s="15">
        <v>25</v>
      </c>
      <c r="H25" s="15">
        <v>26</v>
      </c>
      <c r="I25" s="15">
        <v>6</v>
      </c>
      <c r="J25" s="15">
        <v>4</v>
      </c>
      <c r="K25" s="15">
        <v>133</v>
      </c>
      <c r="L25" s="15">
        <v>1136</v>
      </c>
      <c r="M25" s="15">
        <f t="shared" si="36"/>
        <v>0.27734375</v>
      </c>
      <c r="O25" s="86">
        <f t="shared" si="37"/>
        <v>133</v>
      </c>
      <c r="P25" s="86">
        <f t="shared" si="0"/>
        <v>0</v>
      </c>
      <c r="Q25" s="86">
        <f t="shared" si="1"/>
        <v>41</v>
      </c>
      <c r="R25" s="86" t="b">
        <f t="shared" si="2"/>
        <v>1</v>
      </c>
      <c r="S25" s="86" t="str">
        <f t="shared" si="3"/>
        <v>Distance</v>
      </c>
      <c r="T25" s="86" t="str">
        <f t="shared" si="38"/>
        <v>&lt;=</v>
      </c>
      <c r="U25" s="86">
        <f t="shared" si="4"/>
        <v>4.977783203125</v>
      </c>
      <c r="V25" s="86">
        <f t="shared" si="5"/>
        <v>37</v>
      </c>
      <c r="W25" s="86" t="b">
        <f t="shared" si="6"/>
        <v>1</v>
      </c>
      <c r="X25" s="86" t="str">
        <f t="shared" si="7"/>
        <v>Distance</v>
      </c>
      <c r="Y25" s="86" t="str">
        <f t="shared" si="39"/>
        <v>&lt;=</v>
      </c>
      <c r="Z25" s="86">
        <f t="shared" si="8"/>
        <v>14.513916015625</v>
      </c>
      <c r="AA25" s="86">
        <f t="shared" si="9"/>
        <v>17</v>
      </c>
      <c r="AB25" s="86" t="b">
        <f t="shared" si="10"/>
        <v>1</v>
      </c>
      <c r="AC25" s="86" t="str">
        <f t="shared" si="11"/>
        <v>Speed</v>
      </c>
      <c r="AD25" s="86" t="str">
        <f t="shared" si="40"/>
        <v>&lt;=</v>
      </c>
      <c r="AE25" s="86">
        <f t="shared" si="12"/>
        <v>3.386962890625</v>
      </c>
      <c r="AF25" s="86">
        <f t="shared" si="13"/>
        <v>15</v>
      </c>
      <c r="AG25" s="86" t="b">
        <f t="shared" si="14"/>
        <v>1</v>
      </c>
      <c r="AH25" s="86" t="str">
        <f t="shared" si="15"/>
        <v>Distance</v>
      </c>
      <c r="AI25" s="86" t="str">
        <f t="shared" si="41"/>
        <v>&lt;=</v>
      </c>
      <c r="AJ25" s="86">
        <f t="shared" si="16"/>
        <v>41.406494140625</v>
      </c>
      <c r="AK25" s="86">
        <f t="shared" si="17"/>
        <v>5</v>
      </c>
      <c r="AL25" s="86" t="b">
        <f t="shared" si="18"/>
        <v>1</v>
      </c>
      <c r="AM25" s="86" t="str">
        <f t="shared" si="19"/>
        <v>Speed</v>
      </c>
      <c r="AN25" s="86" t="str">
        <f t="shared" si="42"/>
        <v>&lt;=</v>
      </c>
      <c r="AO25" s="86">
        <f t="shared" si="20"/>
        <v>8.182861328125</v>
      </c>
      <c r="AP25" s="86">
        <f t="shared" si="21"/>
        <v>3</v>
      </c>
      <c r="AQ25" s="86" t="b">
        <f t="shared" si="22"/>
        <v>1</v>
      </c>
      <c r="AR25" s="86" t="str">
        <f t="shared" si="23"/>
        <v>Distance</v>
      </c>
      <c r="AS25" s="86" t="str">
        <f t="shared" si="43"/>
        <v>&lt;=</v>
      </c>
      <c r="AT25" s="86">
        <f t="shared" si="24"/>
        <v>128.337158203125</v>
      </c>
      <c r="AU25" s="86">
        <f t="shared" si="25"/>
        <v>1</v>
      </c>
      <c r="AV25" s="86" t="b">
        <f t="shared" si="26"/>
        <v>1</v>
      </c>
      <c r="AW25" s="86" t="str">
        <f t="shared" si="27"/>
        <v>Speed</v>
      </c>
      <c r="AX25" s="86" t="str">
        <f t="shared" si="44"/>
        <v>&lt;=</v>
      </c>
      <c r="AY25" s="86">
        <f t="shared" si="28"/>
        <v>14.7705078125</v>
      </c>
      <c r="AZ25" s="86">
        <f t="shared" si="29"/>
        <v>0</v>
      </c>
      <c r="BA25" s="86" t="b">
        <f t="shared" si="30"/>
        <v>1</v>
      </c>
      <c r="BB25" s="86" t="str">
        <f t="shared" si="31"/>
        <v>Distance</v>
      </c>
      <c r="BC25" s="86" t="str">
        <f t="shared" si="45"/>
        <v>&lt;=</v>
      </c>
      <c r="BD25" s="86">
        <f t="shared" si="32"/>
        <v>450.385498046875</v>
      </c>
      <c r="BE25" s="15">
        <f t="shared" si="46"/>
        <v>1</v>
      </c>
      <c r="BF25" s="15" t="str">
        <f t="shared" si="47"/>
        <v>Distance&lt;=4,977783203125 AND Distance&lt;=14,513916015625 AND Speed&lt;=3,386962890625 AND Distance&lt;=41,406494140625 AND Speed&lt;=8,182861328125 AND Distance&lt;=128,337158203125 AND Speed&lt;=14,7705078125 AND Distance&lt;=450,385498046875</v>
      </c>
      <c r="BH25" s="86">
        <v>4.39453125E-3</v>
      </c>
      <c r="BI25" s="15">
        <v>1</v>
      </c>
      <c r="BJ25" s="15" t="s">
        <v>1590</v>
      </c>
    </row>
    <row r="26" spans="1:62">
      <c r="A26" s="15">
        <v>23</v>
      </c>
      <c r="B26" s="15">
        <v>0</v>
      </c>
      <c r="C26" s="15">
        <v>1511576</v>
      </c>
      <c r="D26" s="15">
        <f t="shared" si="33"/>
        <v>369</v>
      </c>
      <c r="E26" s="15">
        <f t="shared" si="34"/>
        <v>152</v>
      </c>
      <c r="F26" s="15">
        <f t="shared" si="35"/>
        <v>369.037109375</v>
      </c>
      <c r="G26" s="15">
        <v>51</v>
      </c>
      <c r="H26" s="15">
        <v>52</v>
      </c>
      <c r="I26" s="15">
        <v>14</v>
      </c>
      <c r="J26" s="15">
        <v>5</v>
      </c>
      <c r="K26" s="15">
        <v>134</v>
      </c>
      <c r="L26" s="15">
        <v>58</v>
      </c>
      <c r="M26" s="15">
        <f t="shared" si="36"/>
        <v>1.416015625E-2</v>
      </c>
      <c r="O26" s="86">
        <f t="shared" si="37"/>
        <v>134</v>
      </c>
      <c r="P26" s="86">
        <f t="shared" si="0"/>
        <v>9.66796875E-2</v>
      </c>
      <c r="Q26" s="86">
        <f t="shared" si="1"/>
        <v>41</v>
      </c>
      <c r="R26" s="86" t="b">
        <f t="shared" si="2"/>
        <v>0</v>
      </c>
      <c r="S26" s="86" t="str">
        <f t="shared" si="3"/>
        <v>Distance</v>
      </c>
      <c r="T26" s="86" t="str">
        <f t="shared" si="38"/>
        <v>&gt;</v>
      </c>
      <c r="U26" s="86">
        <f t="shared" si="4"/>
        <v>4.977783203125</v>
      </c>
      <c r="V26" s="86">
        <f t="shared" si="5"/>
        <v>37</v>
      </c>
      <c r="W26" s="86" t="b">
        <f t="shared" si="6"/>
        <v>1</v>
      </c>
      <c r="X26" s="86" t="str">
        <f t="shared" si="7"/>
        <v>Distance</v>
      </c>
      <c r="Y26" s="86" t="str">
        <f t="shared" si="39"/>
        <v>&lt;=</v>
      </c>
      <c r="Z26" s="86">
        <f t="shared" si="8"/>
        <v>14.513916015625</v>
      </c>
      <c r="AA26" s="86">
        <f t="shared" si="9"/>
        <v>17</v>
      </c>
      <c r="AB26" s="86" t="b">
        <f t="shared" si="10"/>
        <v>1</v>
      </c>
      <c r="AC26" s="86" t="str">
        <f t="shared" si="11"/>
        <v>Speed</v>
      </c>
      <c r="AD26" s="86" t="str">
        <f t="shared" si="40"/>
        <v>&lt;=</v>
      </c>
      <c r="AE26" s="86">
        <f t="shared" si="12"/>
        <v>3.386962890625</v>
      </c>
      <c r="AF26" s="86">
        <f t="shared" si="13"/>
        <v>15</v>
      </c>
      <c r="AG26" s="86" t="b">
        <f t="shared" si="14"/>
        <v>1</v>
      </c>
      <c r="AH26" s="86" t="str">
        <f t="shared" si="15"/>
        <v>Distance</v>
      </c>
      <c r="AI26" s="86" t="str">
        <f t="shared" si="41"/>
        <v>&lt;=</v>
      </c>
      <c r="AJ26" s="86">
        <f t="shared" si="16"/>
        <v>41.406494140625</v>
      </c>
      <c r="AK26" s="86">
        <f t="shared" si="17"/>
        <v>5</v>
      </c>
      <c r="AL26" s="86" t="b">
        <f t="shared" si="18"/>
        <v>1</v>
      </c>
      <c r="AM26" s="86" t="str">
        <f t="shared" si="19"/>
        <v>Speed</v>
      </c>
      <c r="AN26" s="86" t="str">
        <f t="shared" si="42"/>
        <v>&lt;=</v>
      </c>
      <c r="AO26" s="86">
        <f t="shared" si="20"/>
        <v>8.182861328125</v>
      </c>
      <c r="AP26" s="86">
        <f t="shared" si="21"/>
        <v>3</v>
      </c>
      <c r="AQ26" s="86" t="b">
        <f t="shared" si="22"/>
        <v>1</v>
      </c>
      <c r="AR26" s="86" t="str">
        <f t="shared" si="23"/>
        <v>Distance</v>
      </c>
      <c r="AS26" s="86" t="str">
        <f t="shared" si="43"/>
        <v>&lt;=</v>
      </c>
      <c r="AT26" s="86">
        <f t="shared" si="24"/>
        <v>128.337158203125</v>
      </c>
      <c r="AU26" s="86">
        <f t="shared" si="25"/>
        <v>1</v>
      </c>
      <c r="AV26" s="86" t="b">
        <f t="shared" si="26"/>
        <v>1</v>
      </c>
      <c r="AW26" s="86" t="str">
        <f t="shared" si="27"/>
        <v>Speed</v>
      </c>
      <c r="AX26" s="86" t="str">
        <f t="shared" si="44"/>
        <v>&lt;=</v>
      </c>
      <c r="AY26" s="86">
        <f t="shared" si="28"/>
        <v>14.7705078125</v>
      </c>
      <c r="AZ26" s="86">
        <f t="shared" si="29"/>
        <v>0</v>
      </c>
      <c r="BA26" s="86" t="b">
        <f t="shared" si="30"/>
        <v>1</v>
      </c>
      <c r="BB26" s="86" t="str">
        <f t="shared" si="31"/>
        <v>Distance</v>
      </c>
      <c r="BC26" s="86" t="str">
        <f t="shared" si="45"/>
        <v>&lt;=</v>
      </c>
      <c r="BD26" s="86">
        <f t="shared" si="32"/>
        <v>450.385498046875</v>
      </c>
      <c r="BE26" s="15">
        <f t="shared" si="46"/>
        <v>1</v>
      </c>
      <c r="BF26" s="15" t="str">
        <f t="shared" si="47"/>
        <v>Distance&gt;4,977783203125 AND Distance&lt;=14,513916015625 AND Speed&lt;=3,386962890625 AND Distance&lt;=41,406494140625 AND Speed&lt;=8,182861328125 AND Distance&lt;=128,337158203125 AND Speed&lt;=14,7705078125 AND Distance&lt;=450,385498046875</v>
      </c>
      <c r="BH26" s="86">
        <v>5.859375E-3</v>
      </c>
      <c r="BI26" s="15">
        <v>1</v>
      </c>
      <c r="BJ26" s="15" t="s">
        <v>1613</v>
      </c>
    </row>
    <row r="27" spans="1:62">
      <c r="A27" s="15">
        <v>24</v>
      </c>
      <c r="B27" s="15">
        <v>0</v>
      </c>
      <c r="C27" s="15">
        <v>1265664</v>
      </c>
      <c r="D27" s="15">
        <f t="shared" si="33"/>
        <v>309</v>
      </c>
      <c r="E27" s="15">
        <f t="shared" si="34"/>
        <v>0</v>
      </c>
      <c r="F27" s="15">
        <f t="shared" si="35"/>
        <v>309</v>
      </c>
      <c r="G27" s="15">
        <v>27</v>
      </c>
      <c r="H27" s="15">
        <v>28</v>
      </c>
      <c r="I27" s="15">
        <v>14</v>
      </c>
      <c r="J27" s="15">
        <v>5</v>
      </c>
      <c r="K27" s="15">
        <v>135</v>
      </c>
      <c r="L27" s="15">
        <v>465</v>
      </c>
      <c r="M27" s="15">
        <f t="shared" si="36"/>
        <v>0.113525390625</v>
      </c>
      <c r="O27" s="86">
        <f t="shared" si="37"/>
        <v>135</v>
      </c>
      <c r="P27" s="86">
        <f t="shared" si="0"/>
        <v>2.880859375E-2</v>
      </c>
      <c r="Q27" s="86">
        <f t="shared" si="1"/>
        <v>93</v>
      </c>
      <c r="R27" s="86" t="b">
        <f t="shared" si="2"/>
        <v>1</v>
      </c>
      <c r="S27" s="86" t="str">
        <f t="shared" si="3"/>
        <v>Distance</v>
      </c>
      <c r="T27" s="86" t="str">
        <f t="shared" si="38"/>
        <v>&lt;=</v>
      </c>
      <c r="U27" s="86">
        <f t="shared" si="4"/>
        <v>539.13037109375</v>
      </c>
      <c r="V27" s="86">
        <f t="shared" si="5"/>
        <v>67</v>
      </c>
      <c r="W27" s="86" t="b">
        <f t="shared" si="6"/>
        <v>1</v>
      </c>
      <c r="X27" s="86" t="str">
        <f t="shared" si="7"/>
        <v>GEBR</v>
      </c>
      <c r="Y27" s="86" t="str">
        <f t="shared" si="39"/>
        <v>&lt;=</v>
      </c>
      <c r="Z27" s="86">
        <f t="shared" si="8"/>
        <v>0.715087890625</v>
      </c>
      <c r="AA27" s="86">
        <f t="shared" si="9"/>
        <v>49</v>
      </c>
      <c r="AB27" s="86" t="b">
        <f t="shared" si="10"/>
        <v>1</v>
      </c>
      <c r="AC27" s="86" t="str">
        <f t="shared" si="11"/>
        <v>Speed</v>
      </c>
      <c r="AD27" s="86" t="str">
        <f t="shared" si="40"/>
        <v>&lt;=</v>
      </c>
      <c r="AE27" s="86">
        <f t="shared" si="12"/>
        <v>25.051025390625</v>
      </c>
      <c r="AF27" s="86">
        <f t="shared" si="13"/>
        <v>19</v>
      </c>
      <c r="AG27" s="86" t="b">
        <f t="shared" si="14"/>
        <v>1</v>
      </c>
      <c r="AH27" s="86" t="str">
        <f t="shared" si="15"/>
        <v>Distance</v>
      </c>
      <c r="AI27" s="86" t="str">
        <f t="shared" si="41"/>
        <v>&lt;=</v>
      </c>
      <c r="AJ27" s="86">
        <f t="shared" si="16"/>
        <v>561.320556640625</v>
      </c>
      <c r="AK27" s="86">
        <f t="shared" si="17"/>
        <v>12</v>
      </c>
      <c r="AL27" s="86" t="b">
        <f t="shared" si="18"/>
        <v>1</v>
      </c>
      <c r="AM27" s="86" t="str">
        <f t="shared" si="19"/>
        <v>GEBR</v>
      </c>
      <c r="AN27" s="86" t="str">
        <f t="shared" si="42"/>
        <v>&lt;=</v>
      </c>
      <c r="AO27" s="86">
        <f t="shared" si="20"/>
        <v>0.85498046875</v>
      </c>
      <c r="AP27" s="86">
        <f t="shared" si="21"/>
        <v>9</v>
      </c>
      <c r="AQ27" s="86" t="b">
        <f t="shared" si="22"/>
        <v>0</v>
      </c>
      <c r="AR27" s="86" t="str">
        <f t="shared" si="23"/>
        <v>Speed</v>
      </c>
      <c r="AS27" s="86" t="str">
        <f t="shared" si="43"/>
        <v>&gt;</v>
      </c>
      <c r="AT27" s="86">
        <f t="shared" si="24"/>
        <v>22.745849609375</v>
      </c>
      <c r="AU27" s="86">
        <f t="shared" si="25"/>
        <v>2</v>
      </c>
      <c r="AV27" s="86" t="b">
        <f t="shared" si="26"/>
        <v>1</v>
      </c>
      <c r="AW27" s="86" t="str">
        <f t="shared" si="27"/>
        <v>Distance</v>
      </c>
      <c r="AX27" s="86" t="str">
        <f t="shared" si="44"/>
        <v>&lt;=</v>
      </c>
      <c r="AY27" s="86">
        <f t="shared" si="28"/>
        <v>680.591796875</v>
      </c>
      <c r="AZ27" s="86">
        <f t="shared" si="29"/>
        <v>0</v>
      </c>
      <c r="BA27" s="86" t="b">
        <f t="shared" si="30"/>
        <v>0</v>
      </c>
      <c r="BB27" s="86" t="str">
        <f t="shared" si="31"/>
        <v>Distance</v>
      </c>
      <c r="BC27" s="86" t="str">
        <f t="shared" si="45"/>
        <v>&gt;</v>
      </c>
      <c r="BD27" s="86">
        <f t="shared" si="32"/>
        <v>450.385498046875</v>
      </c>
      <c r="BE27" s="15">
        <f t="shared" si="46"/>
        <v>1</v>
      </c>
      <c r="BF27" s="15" t="str">
        <f t="shared" si="47"/>
        <v>Distance&lt;=539,13037109375 AND GEBR&lt;=0,715087890625 AND Speed&lt;=25,051025390625 AND Distance&lt;=561,320556640625 AND GEBR&lt;=0,85498046875 AND Speed&gt;22,745849609375 AND Distance&lt;=680,591796875 AND Distance&gt;450,385498046875</v>
      </c>
      <c r="BH27" s="86">
        <v>8.544921875E-3</v>
      </c>
      <c r="BI27" s="15">
        <v>1</v>
      </c>
      <c r="BJ27" s="15" t="s">
        <v>1649</v>
      </c>
    </row>
    <row r="28" spans="1:62">
      <c r="A28" s="15">
        <v>25</v>
      </c>
      <c r="B28" s="15">
        <v>2</v>
      </c>
      <c r="C28" s="15">
        <v>4285</v>
      </c>
      <c r="D28" s="15">
        <f t="shared" si="33"/>
        <v>1</v>
      </c>
      <c r="E28" s="15">
        <f t="shared" si="34"/>
        <v>189</v>
      </c>
      <c r="F28" s="15">
        <f t="shared" si="35"/>
        <v>1.046142578125</v>
      </c>
      <c r="G28" s="15">
        <v>75</v>
      </c>
      <c r="H28" s="15">
        <v>76</v>
      </c>
      <c r="I28" s="15">
        <v>22</v>
      </c>
      <c r="J28" s="15">
        <v>5</v>
      </c>
      <c r="K28" s="15">
        <v>136</v>
      </c>
      <c r="L28" s="15">
        <v>527</v>
      </c>
      <c r="M28" s="15">
        <f t="shared" si="36"/>
        <v>0.128662109375</v>
      </c>
      <c r="O28" s="86">
        <f t="shared" si="37"/>
        <v>136</v>
      </c>
      <c r="P28" s="86">
        <f t="shared" si="0"/>
        <v>0.242431640625</v>
      </c>
      <c r="Q28" s="86">
        <f t="shared" si="1"/>
        <v>93</v>
      </c>
      <c r="R28" s="86" t="b">
        <f t="shared" si="2"/>
        <v>0</v>
      </c>
      <c r="S28" s="86" t="str">
        <f t="shared" si="3"/>
        <v>Distance</v>
      </c>
      <c r="T28" s="86" t="str">
        <f t="shared" si="38"/>
        <v>&gt;</v>
      </c>
      <c r="U28" s="86">
        <f t="shared" si="4"/>
        <v>539.13037109375</v>
      </c>
      <c r="V28" s="86">
        <f t="shared" si="5"/>
        <v>67</v>
      </c>
      <c r="W28" s="86" t="b">
        <f t="shared" si="6"/>
        <v>1</v>
      </c>
      <c r="X28" s="86" t="str">
        <f t="shared" si="7"/>
        <v>GEBR</v>
      </c>
      <c r="Y28" s="86" t="str">
        <f t="shared" si="39"/>
        <v>&lt;=</v>
      </c>
      <c r="Z28" s="86">
        <f t="shared" si="8"/>
        <v>0.715087890625</v>
      </c>
      <c r="AA28" s="86">
        <f t="shared" si="9"/>
        <v>49</v>
      </c>
      <c r="AB28" s="86" t="b">
        <f t="shared" si="10"/>
        <v>1</v>
      </c>
      <c r="AC28" s="86" t="str">
        <f t="shared" si="11"/>
        <v>Speed</v>
      </c>
      <c r="AD28" s="86" t="str">
        <f t="shared" si="40"/>
        <v>&lt;=</v>
      </c>
      <c r="AE28" s="86">
        <f t="shared" si="12"/>
        <v>25.051025390625</v>
      </c>
      <c r="AF28" s="86">
        <f t="shared" si="13"/>
        <v>19</v>
      </c>
      <c r="AG28" s="86" t="b">
        <f t="shared" si="14"/>
        <v>1</v>
      </c>
      <c r="AH28" s="86" t="str">
        <f t="shared" si="15"/>
        <v>Distance</v>
      </c>
      <c r="AI28" s="86" t="str">
        <f t="shared" si="41"/>
        <v>&lt;=</v>
      </c>
      <c r="AJ28" s="86">
        <f t="shared" si="16"/>
        <v>561.320556640625</v>
      </c>
      <c r="AK28" s="86">
        <f t="shared" si="17"/>
        <v>12</v>
      </c>
      <c r="AL28" s="86" t="b">
        <f t="shared" si="18"/>
        <v>1</v>
      </c>
      <c r="AM28" s="86" t="str">
        <f t="shared" si="19"/>
        <v>GEBR</v>
      </c>
      <c r="AN28" s="86" t="str">
        <f t="shared" si="42"/>
        <v>&lt;=</v>
      </c>
      <c r="AO28" s="86">
        <f t="shared" si="20"/>
        <v>0.85498046875</v>
      </c>
      <c r="AP28" s="86">
        <f t="shared" si="21"/>
        <v>9</v>
      </c>
      <c r="AQ28" s="86" t="b">
        <f t="shared" si="22"/>
        <v>0</v>
      </c>
      <c r="AR28" s="86" t="str">
        <f t="shared" si="23"/>
        <v>Speed</v>
      </c>
      <c r="AS28" s="86" t="str">
        <f t="shared" si="43"/>
        <v>&gt;</v>
      </c>
      <c r="AT28" s="86">
        <f t="shared" si="24"/>
        <v>22.745849609375</v>
      </c>
      <c r="AU28" s="86">
        <f t="shared" si="25"/>
        <v>2</v>
      </c>
      <c r="AV28" s="86" t="b">
        <f t="shared" si="26"/>
        <v>1</v>
      </c>
      <c r="AW28" s="86" t="str">
        <f t="shared" si="27"/>
        <v>Distance</v>
      </c>
      <c r="AX28" s="86" t="str">
        <f t="shared" si="44"/>
        <v>&lt;=</v>
      </c>
      <c r="AY28" s="86">
        <f t="shared" si="28"/>
        <v>680.591796875</v>
      </c>
      <c r="AZ28" s="86">
        <f t="shared" si="29"/>
        <v>0</v>
      </c>
      <c r="BA28" s="86" t="b">
        <f t="shared" si="30"/>
        <v>0</v>
      </c>
      <c r="BB28" s="86" t="str">
        <f t="shared" si="31"/>
        <v>Distance</v>
      </c>
      <c r="BC28" s="86" t="str">
        <f t="shared" si="45"/>
        <v>&gt;</v>
      </c>
      <c r="BD28" s="86">
        <f t="shared" si="32"/>
        <v>450.385498046875</v>
      </c>
      <c r="BE28" s="15">
        <f t="shared" si="46"/>
        <v>0</v>
      </c>
      <c r="BF28" s="15" t="str">
        <f t="shared" si="47"/>
        <v>Distance&gt;539,13037109375 AND GEBR&lt;=0,715087890625 AND Speed&lt;=25,051025390625 AND Distance&lt;=561,320556640625 AND GEBR&lt;=0,85498046875 AND Speed&gt;22,745849609375 AND Distance&lt;=680,591796875 AND Distance&gt;450,385498046875</v>
      </c>
      <c r="BH28" s="86">
        <v>1.220703125E-2</v>
      </c>
      <c r="BI28" s="15">
        <v>1</v>
      </c>
      <c r="BJ28" s="15" t="s">
        <v>1633</v>
      </c>
    </row>
    <row r="29" spans="1:62">
      <c r="A29" s="15">
        <v>26</v>
      </c>
      <c r="B29" s="15">
        <v>0</v>
      </c>
      <c r="C29" s="15">
        <v>859141</v>
      </c>
      <c r="D29" s="15">
        <f t="shared" si="33"/>
        <v>209</v>
      </c>
      <c r="E29" s="15">
        <f t="shared" si="34"/>
        <v>3077</v>
      </c>
      <c r="F29" s="15">
        <f t="shared" si="35"/>
        <v>209.751220703125</v>
      </c>
      <c r="G29" s="15">
        <v>119</v>
      </c>
      <c r="H29" s="15">
        <v>120</v>
      </c>
      <c r="I29" s="15">
        <v>22</v>
      </c>
      <c r="J29" s="15">
        <v>5</v>
      </c>
      <c r="K29" s="15">
        <v>137</v>
      </c>
      <c r="L29" s="15">
        <v>1355</v>
      </c>
      <c r="M29" s="15">
        <f t="shared" si="36"/>
        <v>0.330810546875</v>
      </c>
      <c r="O29" s="86">
        <f t="shared" si="37"/>
        <v>137</v>
      </c>
      <c r="P29" s="86">
        <f t="shared" si="0"/>
        <v>7.0068359375E-2</v>
      </c>
      <c r="Q29" s="86">
        <f t="shared" si="1"/>
        <v>132</v>
      </c>
      <c r="R29" s="86" t="b">
        <f t="shared" si="2"/>
        <v>1</v>
      </c>
      <c r="S29" s="86" t="str">
        <f t="shared" si="3"/>
        <v>Distance</v>
      </c>
      <c r="T29" s="86" t="str">
        <f t="shared" si="38"/>
        <v>&lt;=</v>
      </c>
      <c r="U29" s="86">
        <f t="shared" si="4"/>
        <v>201.514892578125</v>
      </c>
      <c r="V29" s="86">
        <f t="shared" si="5"/>
        <v>48</v>
      </c>
      <c r="W29" s="86" t="b">
        <f t="shared" si="6"/>
        <v>0</v>
      </c>
      <c r="X29" s="86" t="str">
        <f t="shared" si="7"/>
        <v>Speed</v>
      </c>
      <c r="Y29" s="86" t="str">
        <f t="shared" si="39"/>
        <v>&gt;</v>
      </c>
      <c r="Z29" s="86">
        <f t="shared" si="8"/>
        <v>17.55859375</v>
      </c>
      <c r="AA29" s="86">
        <f t="shared" si="9"/>
        <v>39</v>
      </c>
      <c r="AB29" s="86" t="b">
        <f t="shared" si="10"/>
        <v>0</v>
      </c>
      <c r="AC29" s="86" t="str">
        <f t="shared" si="11"/>
        <v>GEBR</v>
      </c>
      <c r="AD29" s="86" t="str">
        <f t="shared" si="40"/>
        <v>&gt;</v>
      </c>
      <c r="AE29" s="86">
        <f t="shared" si="12"/>
        <v>1.046142578125</v>
      </c>
      <c r="AF29" s="86">
        <f t="shared" si="13"/>
        <v>36</v>
      </c>
      <c r="AG29" s="86" t="b">
        <f t="shared" si="14"/>
        <v>1</v>
      </c>
      <c r="AH29" s="86" t="str">
        <f t="shared" si="15"/>
        <v>Speed</v>
      </c>
      <c r="AI29" s="86" t="str">
        <f t="shared" si="41"/>
        <v>&lt;=</v>
      </c>
      <c r="AJ29" s="86">
        <f t="shared" si="16"/>
        <v>18.51416015625</v>
      </c>
      <c r="AK29" s="86">
        <f t="shared" si="17"/>
        <v>7</v>
      </c>
      <c r="AL29" s="86" t="b">
        <f t="shared" si="18"/>
        <v>0</v>
      </c>
      <c r="AM29" s="86" t="str">
        <f t="shared" si="19"/>
        <v>Distance</v>
      </c>
      <c r="AN29" s="86" t="str">
        <f t="shared" si="42"/>
        <v>&gt;</v>
      </c>
      <c r="AO29" s="86">
        <f t="shared" si="20"/>
        <v>178.510009765625</v>
      </c>
      <c r="AP29" s="86">
        <f t="shared" si="21"/>
        <v>4</v>
      </c>
      <c r="AQ29" s="86" t="b">
        <f t="shared" si="22"/>
        <v>1</v>
      </c>
      <c r="AR29" s="86" t="str">
        <f t="shared" si="23"/>
        <v>Distance</v>
      </c>
      <c r="AS29" s="86" t="str">
        <f t="shared" si="43"/>
        <v>&lt;=</v>
      </c>
      <c r="AT29" s="86">
        <f t="shared" si="24"/>
        <v>227.426025390625</v>
      </c>
      <c r="AU29" s="86">
        <f t="shared" si="25"/>
        <v>1</v>
      </c>
      <c r="AV29" s="86" t="b">
        <f t="shared" si="26"/>
        <v>0</v>
      </c>
      <c r="AW29" s="86" t="str">
        <f t="shared" si="27"/>
        <v>Speed</v>
      </c>
      <c r="AX29" s="86" t="str">
        <f t="shared" si="44"/>
        <v>&gt;</v>
      </c>
      <c r="AY29" s="86">
        <f t="shared" si="28"/>
        <v>14.7705078125</v>
      </c>
      <c r="AZ29" s="86">
        <f t="shared" si="29"/>
        <v>0</v>
      </c>
      <c r="BA29" s="86" t="b">
        <f t="shared" si="30"/>
        <v>1</v>
      </c>
      <c r="BB29" s="86" t="str">
        <f t="shared" si="31"/>
        <v>Distance</v>
      </c>
      <c r="BC29" s="86" t="str">
        <f t="shared" si="45"/>
        <v>&lt;=</v>
      </c>
      <c r="BD29" s="86">
        <f t="shared" si="32"/>
        <v>450.385498046875</v>
      </c>
      <c r="BE29" s="15">
        <f t="shared" si="46"/>
        <v>1</v>
      </c>
      <c r="BF29" s="15" t="str">
        <f t="shared" si="47"/>
        <v>Distance&lt;=201,514892578125 AND Speed&gt;17,55859375 AND GEBR&gt;1,046142578125 AND Speed&lt;=18,51416015625 AND Distance&gt;178,510009765625 AND Distance&lt;=227,426025390625 AND Speed&gt;14,7705078125 AND Distance&lt;=450,385498046875</v>
      </c>
      <c r="BH29" s="86">
        <v>1.2939453125E-2</v>
      </c>
      <c r="BI29" s="15">
        <v>1</v>
      </c>
      <c r="BJ29" s="15" t="s">
        <v>1610</v>
      </c>
    </row>
    <row r="30" spans="1:62">
      <c r="A30" s="15">
        <v>27</v>
      </c>
      <c r="B30" s="15">
        <v>1</v>
      </c>
      <c r="C30" s="15">
        <v>91164</v>
      </c>
      <c r="D30" s="15">
        <f t="shared" si="33"/>
        <v>22</v>
      </c>
      <c r="E30" s="15">
        <f t="shared" si="34"/>
        <v>1052</v>
      </c>
      <c r="F30" s="15">
        <f t="shared" si="35"/>
        <v>22.2568359375</v>
      </c>
      <c r="G30" s="15">
        <v>85</v>
      </c>
      <c r="H30" s="15">
        <v>86</v>
      </c>
      <c r="I30" s="15">
        <v>24</v>
      </c>
      <c r="J30" s="15">
        <v>6</v>
      </c>
      <c r="K30" s="15">
        <v>138</v>
      </c>
      <c r="L30" s="15">
        <v>92</v>
      </c>
      <c r="M30" s="15">
        <f t="shared" si="36"/>
        <v>2.24609375E-2</v>
      </c>
      <c r="O30" s="86">
        <f t="shared" si="37"/>
        <v>138</v>
      </c>
      <c r="P30" s="86">
        <f t="shared" si="0"/>
        <v>0.333251953125</v>
      </c>
      <c r="Q30" s="86">
        <f t="shared" si="1"/>
        <v>132</v>
      </c>
      <c r="R30" s="86" t="b">
        <f t="shared" si="2"/>
        <v>0</v>
      </c>
      <c r="S30" s="86" t="str">
        <f t="shared" si="3"/>
        <v>Distance</v>
      </c>
      <c r="T30" s="86" t="str">
        <f t="shared" si="38"/>
        <v>&gt;</v>
      </c>
      <c r="U30" s="86">
        <f t="shared" si="4"/>
        <v>201.514892578125</v>
      </c>
      <c r="V30" s="86">
        <f t="shared" si="5"/>
        <v>48</v>
      </c>
      <c r="W30" s="86" t="b">
        <f t="shared" si="6"/>
        <v>0</v>
      </c>
      <c r="X30" s="86" t="str">
        <f t="shared" si="7"/>
        <v>Speed</v>
      </c>
      <c r="Y30" s="86" t="str">
        <f t="shared" si="39"/>
        <v>&gt;</v>
      </c>
      <c r="Z30" s="86">
        <f t="shared" si="8"/>
        <v>17.55859375</v>
      </c>
      <c r="AA30" s="86">
        <f t="shared" si="9"/>
        <v>39</v>
      </c>
      <c r="AB30" s="86" t="b">
        <f t="shared" si="10"/>
        <v>0</v>
      </c>
      <c r="AC30" s="86" t="str">
        <f t="shared" si="11"/>
        <v>GEBR</v>
      </c>
      <c r="AD30" s="86" t="str">
        <f t="shared" si="40"/>
        <v>&gt;</v>
      </c>
      <c r="AE30" s="86">
        <f t="shared" si="12"/>
        <v>1.046142578125</v>
      </c>
      <c r="AF30" s="86">
        <f t="shared" si="13"/>
        <v>36</v>
      </c>
      <c r="AG30" s="86" t="b">
        <f t="shared" si="14"/>
        <v>1</v>
      </c>
      <c r="AH30" s="86" t="str">
        <f t="shared" si="15"/>
        <v>Speed</v>
      </c>
      <c r="AI30" s="86" t="str">
        <f t="shared" si="41"/>
        <v>&lt;=</v>
      </c>
      <c r="AJ30" s="86">
        <f t="shared" si="16"/>
        <v>18.51416015625</v>
      </c>
      <c r="AK30" s="86">
        <f t="shared" si="17"/>
        <v>7</v>
      </c>
      <c r="AL30" s="86" t="b">
        <f t="shared" si="18"/>
        <v>0</v>
      </c>
      <c r="AM30" s="86" t="str">
        <f t="shared" si="19"/>
        <v>Distance</v>
      </c>
      <c r="AN30" s="86" t="str">
        <f t="shared" si="42"/>
        <v>&gt;</v>
      </c>
      <c r="AO30" s="86">
        <f t="shared" si="20"/>
        <v>178.510009765625</v>
      </c>
      <c r="AP30" s="86">
        <f t="shared" si="21"/>
        <v>4</v>
      </c>
      <c r="AQ30" s="86" t="b">
        <f t="shared" si="22"/>
        <v>1</v>
      </c>
      <c r="AR30" s="86" t="str">
        <f t="shared" si="23"/>
        <v>Distance</v>
      </c>
      <c r="AS30" s="86" t="str">
        <f t="shared" si="43"/>
        <v>&lt;=</v>
      </c>
      <c r="AT30" s="86">
        <f t="shared" si="24"/>
        <v>227.426025390625</v>
      </c>
      <c r="AU30" s="86">
        <f t="shared" si="25"/>
        <v>1</v>
      </c>
      <c r="AV30" s="86" t="b">
        <f t="shared" si="26"/>
        <v>0</v>
      </c>
      <c r="AW30" s="86" t="str">
        <f t="shared" si="27"/>
        <v>Speed</v>
      </c>
      <c r="AX30" s="86" t="str">
        <f t="shared" si="44"/>
        <v>&gt;</v>
      </c>
      <c r="AY30" s="86">
        <f t="shared" si="28"/>
        <v>14.7705078125</v>
      </c>
      <c r="AZ30" s="86">
        <f t="shared" si="29"/>
        <v>0</v>
      </c>
      <c r="BA30" s="86" t="b">
        <f t="shared" si="30"/>
        <v>1</v>
      </c>
      <c r="BB30" s="86" t="str">
        <f t="shared" si="31"/>
        <v>Distance</v>
      </c>
      <c r="BC30" s="86" t="str">
        <f t="shared" si="45"/>
        <v>&lt;=</v>
      </c>
      <c r="BD30" s="86">
        <f t="shared" si="32"/>
        <v>450.385498046875</v>
      </c>
      <c r="BE30" s="15">
        <f t="shared" si="46"/>
        <v>0</v>
      </c>
      <c r="BF30" s="15" t="str">
        <f t="shared" si="47"/>
        <v>Distance&gt;201,514892578125 AND Speed&gt;17,55859375 AND GEBR&gt;1,046142578125 AND Speed&lt;=18,51416015625 AND Distance&gt;178,510009765625 AND Distance&lt;=227,426025390625 AND Speed&gt;14,7705078125 AND Distance&lt;=450,385498046875</v>
      </c>
      <c r="BH30" s="86">
        <v>1.2939453125E-2</v>
      </c>
      <c r="BI30" s="15">
        <v>1</v>
      </c>
      <c r="BJ30" s="15" t="s">
        <v>1622</v>
      </c>
    </row>
    <row r="31" spans="1:62">
      <c r="A31" s="15">
        <v>28</v>
      </c>
      <c r="B31" s="15">
        <v>1</v>
      </c>
      <c r="C31" s="15">
        <v>102030</v>
      </c>
      <c r="D31" s="15">
        <f t="shared" si="33"/>
        <v>24</v>
      </c>
      <c r="E31" s="15">
        <f t="shared" si="34"/>
        <v>3726</v>
      </c>
      <c r="F31" s="15">
        <f t="shared" si="35"/>
        <v>24.90966796875</v>
      </c>
      <c r="G31" s="15">
        <v>53</v>
      </c>
      <c r="H31" s="15">
        <v>54</v>
      </c>
      <c r="I31" s="15">
        <v>24</v>
      </c>
      <c r="J31" s="15">
        <v>6</v>
      </c>
      <c r="K31" s="15">
        <v>143</v>
      </c>
      <c r="L31" s="15">
        <v>803</v>
      </c>
      <c r="M31" s="15">
        <f t="shared" si="36"/>
        <v>0.196044921875</v>
      </c>
      <c r="O31" s="86">
        <f t="shared" si="37"/>
        <v>143</v>
      </c>
      <c r="P31" s="86">
        <f t="shared" si="0"/>
        <v>0.185302734375</v>
      </c>
      <c r="Q31" s="86">
        <f t="shared" si="1"/>
        <v>74</v>
      </c>
      <c r="R31" s="86" t="b">
        <f t="shared" si="2"/>
        <v>1</v>
      </c>
      <c r="S31" s="86" t="str">
        <f t="shared" si="3"/>
        <v>Distance</v>
      </c>
      <c r="T31" s="86" t="str">
        <f t="shared" si="38"/>
        <v>&lt;=</v>
      </c>
      <c r="U31" s="86">
        <f t="shared" si="4"/>
        <v>605.7236328125</v>
      </c>
      <c r="V31" s="86">
        <f t="shared" si="5"/>
        <v>64</v>
      </c>
      <c r="W31" s="86" t="b">
        <f t="shared" si="6"/>
        <v>0</v>
      </c>
      <c r="X31" s="86" t="str">
        <f t="shared" si="7"/>
        <v>GEBR</v>
      </c>
      <c r="Y31" s="86" t="str">
        <f t="shared" si="39"/>
        <v>&gt;</v>
      </c>
      <c r="Z31" s="86">
        <f t="shared" si="8"/>
        <v>0.715087890625</v>
      </c>
      <c r="AA31" s="86">
        <f t="shared" si="9"/>
        <v>50</v>
      </c>
      <c r="AB31" s="86" t="b">
        <f t="shared" si="10"/>
        <v>0</v>
      </c>
      <c r="AC31" s="86" t="str">
        <f t="shared" si="11"/>
        <v>Speed</v>
      </c>
      <c r="AD31" s="86" t="str">
        <f t="shared" si="40"/>
        <v>&gt;</v>
      </c>
      <c r="AE31" s="86">
        <f t="shared" si="12"/>
        <v>25.634765625</v>
      </c>
      <c r="AF31" s="86">
        <f t="shared" si="13"/>
        <v>19</v>
      </c>
      <c r="AG31" s="86" t="b">
        <f t="shared" si="14"/>
        <v>0</v>
      </c>
      <c r="AH31" s="86" t="str">
        <f t="shared" si="15"/>
        <v>Distance</v>
      </c>
      <c r="AI31" s="86" t="str">
        <f t="shared" si="41"/>
        <v>&gt;</v>
      </c>
      <c r="AJ31" s="86">
        <f t="shared" si="16"/>
        <v>561.320556640625</v>
      </c>
      <c r="AK31" s="86">
        <f t="shared" si="17"/>
        <v>12</v>
      </c>
      <c r="AL31" s="86" t="b">
        <f t="shared" si="18"/>
        <v>1</v>
      </c>
      <c r="AM31" s="86" t="str">
        <f t="shared" si="19"/>
        <v>GEBR</v>
      </c>
      <c r="AN31" s="86" t="str">
        <f t="shared" si="42"/>
        <v>&lt;=</v>
      </c>
      <c r="AO31" s="86">
        <f t="shared" si="20"/>
        <v>0.85498046875</v>
      </c>
      <c r="AP31" s="86">
        <f t="shared" si="21"/>
        <v>9</v>
      </c>
      <c r="AQ31" s="86" t="b">
        <f t="shared" si="22"/>
        <v>0</v>
      </c>
      <c r="AR31" s="86" t="str">
        <f t="shared" si="23"/>
        <v>Speed</v>
      </c>
      <c r="AS31" s="86" t="str">
        <f t="shared" si="43"/>
        <v>&gt;</v>
      </c>
      <c r="AT31" s="86">
        <f t="shared" si="24"/>
        <v>22.745849609375</v>
      </c>
      <c r="AU31" s="86">
        <f t="shared" si="25"/>
        <v>2</v>
      </c>
      <c r="AV31" s="86" t="b">
        <f t="shared" si="26"/>
        <v>1</v>
      </c>
      <c r="AW31" s="86" t="str">
        <f t="shared" si="27"/>
        <v>Distance</v>
      </c>
      <c r="AX31" s="86" t="str">
        <f t="shared" si="44"/>
        <v>&lt;=</v>
      </c>
      <c r="AY31" s="86">
        <f t="shared" si="28"/>
        <v>680.591796875</v>
      </c>
      <c r="AZ31" s="86">
        <f t="shared" si="29"/>
        <v>0</v>
      </c>
      <c r="BA31" s="86" t="b">
        <f t="shared" si="30"/>
        <v>0</v>
      </c>
      <c r="BB31" s="86" t="str">
        <f t="shared" si="31"/>
        <v>Distance</v>
      </c>
      <c r="BC31" s="86" t="str">
        <f t="shared" si="45"/>
        <v>&gt;</v>
      </c>
      <c r="BD31" s="86">
        <f t="shared" si="32"/>
        <v>450.385498046875</v>
      </c>
      <c r="BE31" s="15">
        <f t="shared" si="46"/>
        <v>0</v>
      </c>
      <c r="BF31" s="15" t="str">
        <f t="shared" si="47"/>
        <v>Distance&lt;=605,7236328125 AND GEBR&gt;0,715087890625 AND Speed&gt;25,634765625 AND Distance&gt;561,320556640625 AND GEBR&lt;=0,85498046875 AND Speed&gt;22,745849609375 AND Distance&lt;=680,591796875 AND Distance&gt;450,385498046875</v>
      </c>
      <c r="BH31" s="86">
        <v>1.318359375E-2</v>
      </c>
      <c r="BI31" s="15">
        <v>1</v>
      </c>
      <c r="BJ31" s="15" t="s">
        <v>1631</v>
      </c>
    </row>
    <row r="32" spans="1:62">
      <c r="A32" s="15">
        <v>29</v>
      </c>
      <c r="B32" s="15">
        <v>2</v>
      </c>
      <c r="C32" s="15">
        <v>4285</v>
      </c>
      <c r="D32" s="15">
        <f t="shared" si="33"/>
        <v>1</v>
      </c>
      <c r="E32" s="15">
        <f t="shared" si="34"/>
        <v>189</v>
      </c>
      <c r="F32" s="15">
        <f t="shared" si="35"/>
        <v>1.046142578125</v>
      </c>
      <c r="G32" s="15">
        <v>31</v>
      </c>
      <c r="H32" s="15">
        <v>32</v>
      </c>
      <c r="I32" s="15">
        <v>13</v>
      </c>
      <c r="J32" s="15">
        <v>5</v>
      </c>
      <c r="K32" s="15">
        <v>144</v>
      </c>
      <c r="L32" s="15">
        <v>631</v>
      </c>
      <c r="M32" s="15">
        <f t="shared" si="36"/>
        <v>0.154052734375</v>
      </c>
      <c r="O32" s="86">
        <f t="shared" si="37"/>
        <v>144</v>
      </c>
      <c r="P32" s="86">
        <f t="shared" si="0"/>
        <v>0.333251953125</v>
      </c>
      <c r="Q32" s="86">
        <f t="shared" si="1"/>
        <v>74</v>
      </c>
      <c r="R32" s="86" t="b">
        <f t="shared" si="2"/>
        <v>0</v>
      </c>
      <c r="S32" s="86" t="str">
        <f t="shared" si="3"/>
        <v>Distance</v>
      </c>
      <c r="T32" s="86" t="str">
        <f t="shared" si="38"/>
        <v>&gt;</v>
      </c>
      <c r="U32" s="86">
        <f t="shared" si="4"/>
        <v>605.7236328125</v>
      </c>
      <c r="V32" s="86">
        <f t="shared" si="5"/>
        <v>64</v>
      </c>
      <c r="W32" s="86" t="b">
        <f t="shared" si="6"/>
        <v>0</v>
      </c>
      <c r="X32" s="86" t="str">
        <f t="shared" si="7"/>
        <v>GEBR</v>
      </c>
      <c r="Y32" s="86" t="str">
        <f t="shared" si="39"/>
        <v>&gt;</v>
      </c>
      <c r="Z32" s="86">
        <f t="shared" si="8"/>
        <v>0.715087890625</v>
      </c>
      <c r="AA32" s="86">
        <f t="shared" si="9"/>
        <v>50</v>
      </c>
      <c r="AB32" s="86" t="b">
        <f t="shared" si="10"/>
        <v>0</v>
      </c>
      <c r="AC32" s="86" t="str">
        <f t="shared" si="11"/>
        <v>Speed</v>
      </c>
      <c r="AD32" s="86" t="str">
        <f t="shared" si="40"/>
        <v>&gt;</v>
      </c>
      <c r="AE32" s="86">
        <f t="shared" si="12"/>
        <v>25.634765625</v>
      </c>
      <c r="AF32" s="86">
        <f t="shared" si="13"/>
        <v>19</v>
      </c>
      <c r="AG32" s="86" t="b">
        <f t="shared" si="14"/>
        <v>0</v>
      </c>
      <c r="AH32" s="86" t="str">
        <f t="shared" si="15"/>
        <v>Distance</v>
      </c>
      <c r="AI32" s="86" t="str">
        <f t="shared" si="41"/>
        <v>&gt;</v>
      </c>
      <c r="AJ32" s="86">
        <f t="shared" si="16"/>
        <v>561.320556640625</v>
      </c>
      <c r="AK32" s="86">
        <f t="shared" si="17"/>
        <v>12</v>
      </c>
      <c r="AL32" s="86" t="b">
        <f t="shared" si="18"/>
        <v>1</v>
      </c>
      <c r="AM32" s="86" t="str">
        <f t="shared" si="19"/>
        <v>GEBR</v>
      </c>
      <c r="AN32" s="86" t="str">
        <f t="shared" si="42"/>
        <v>&lt;=</v>
      </c>
      <c r="AO32" s="86">
        <f t="shared" si="20"/>
        <v>0.85498046875</v>
      </c>
      <c r="AP32" s="86">
        <f t="shared" si="21"/>
        <v>9</v>
      </c>
      <c r="AQ32" s="86" t="b">
        <f t="shared" si="22"/>
        <v>0</v>
      </c>
      <c r="AR32" s="86" t="str">
        <f t="shared" si="23"/>
        <v>Speed</v>
      </c>
      <c r="AS32" s="86" t="str">
        <f t="shared" si="43"/>
        <v>&gt;</v>
      </c>
      <c r="AT32" s="86">
        <f t="shared" si="24"/>
        <v>22.745849609375</v>
      </c>
      <c r="AU32" s="86">
        <f t="shared" si="25"/>
        <v>2</v>
      </c>
      <c r="AV32" s="86" t="b">
        <f t="shared" si="26"/>
        <v>1</v>
      </c>
      <c r="AW32" s="86" t="str">
        <f t="shared" si="27"/>
        <v>Distance</v>
      </c>
      <c r="AX32" s="86" t="str">
        <f t="shared" si="44"/>
        <v>&lt;=</v>
      </c>
      <c r="AY32" s="86">
        <f t="shared" si="28"/>
        <v>680.591796875</v>
      </c>
      <c r="AZ32" s="86">
        <f t="shared" si="29"/>
        <v>0</v>
      </c>
      <c r="BA32" s="86" t="b">
        <f t="shared" si="30"/>
        <v>0</v>
      </c>
      <c r="BB32" s="86" t="str">
        <f t="shared" si="31"/>
        <v>Distance</v>
      </c>
      <c r="BC32" s="86" t="str">
        <f t="shared" si="45"/>
        <v>&gt;</v>
      </c>
      <c r="BD32" s="86">
        <f t="shared" si="32"/>
        <v>450.385498046875</v>
      </c>
      <c r="BE32" s="15">
        <f t="shared" si="46"/>
        <v>0</v>
      </c>
      <c r="BF32" s="15" t="str">
        <f t="shared" si="47"/>
        <v>Distance&gt;605,7236328125 AND GEBR&gt;0,715087890625 AND Speed&gt;25,634765625 AND Distance&gt;561,320556640625 AND GEBR&lt;=0,85498046875 AND Speed&gt;22,745849609375 AND Distance&lt;=680,591796875 AND Distance&gt;450,385498046875</v>
      </c>
      <c r="BH32" s="86">
        <v>1.513671875E-2</v>
      </c>
      <c r="BI32" s="15">
        <v>1</v>
      </c>
      <c r="BJ32" s="15" t="s">
        <v>1645</v>
      </c>
    </row>
    <row r="33" spans="1:62">
      <c r="A33" s="15">
        <v>30</v>
      </c>
      <c r="B33" s="15">
        <v>2</v>
      </c>
      <c r="C33" s="15">
        <v>3502</v>
      </c>
      <c r="D33" s="15">
        <f t="shared" si="33"/>
        <v>0</v>
      </c>
      <c r="E33" s="15">
        <f t="shared" si="34"/>
        <v>3502</v>
      </c>
      <c r="F33" s="15">
        <f t="shared" si="35"/>
        <v>0.85498046875</v>
      </c>
      <c r="G33" s="15">
        <v>45</v>
      </c>
      <c r="H33" s="15">
        <v>46</v>
      </c>
      <c r="I33" s="15">
        <v>13</v>
      </c>
      <c r="J33" s="15">
        <v>5</v>
      </c>
      <c r="K33" s="15">
        <v>145</v>
      </c>
      <c r="L33" s="15">
        <v>1207</v>
      </c>
      <c r="M33" s="15">
        <f t="shared" si="36"/>
        <v>0.294677734375</v>
      </c>
      <c r="O33" s="86">
        <f t="shared" si="37"/>
        <v>145</v>
      </c>
      <c r="P33" s="86">
        <f t="shared" si="0"/>
        <v>7.568359375E-2</v>
      </c>
      <c r="Q33" s="86">
        <f t="shared" si="1"/>
        <v>77</v>
      </c>
      <c r="R33" s="86" t="b">
        <f t="shared" si="2"/>
        <v>1</v>
      </c>
      <c r="S33" s="86" t="str">
        <f t="shared" si="3"/>
        <v>GEBR</v>
      </c>
      <c r="T33" s="86" t="str">
        <f t="shared" si="38"/>
        <v>&lt;=</v>
      </c>
      <c r="U33" s="86">
        <f t="shared" si="4"/>
        <v>1.046142578125</v>
      </c>
      <c r="V33" s="86">
        <f t="shared" si="5"/>
        <v>62</v>
      </c>
      <c r="W33" s="86" t="b">
        <f t="shared" si="6"/>
        <v>1</v>
      </c>
      <c r="X33" s="86" t="str">
        <f t="shared" si="7"/>
        <v>Distance</v>
      </c>
      <c r="Y33" s="86" t="str">
        <f t="shared" si="39"/>
        <v>&lt;=</v>
      </c>
      <c r="Z33" s="86">
        <f t="shared" si="8"/>
        <v>75.111572265625</v>
      </c>
      <c r="AA33" s="86">
        <f t="shared" si="9"/>
        <v>18</v>
      </c>
      <c r="AB33" s="86" t="b">
        <f t="shared" si="10"/>
        <v>0</v>
      </c>
      <c r="AC33" s="86" t="str">
        <f t="shared" si="11"/>
        <v>Speed</v>
      </c>
      <c r="AD33" s="86" t="str">
        <f t="shared" si="40"/>
        <v>&gt;</v>
      </c>
      <c r="AE33" s="86">
        <f t="shared" si="12"/>
        <v>6.731689453125</v>
      </c>
      <c r="AF33" s="86">
        <f t="shared" si="13"/>
        <v>15</v>
      </c>
      <c r="AG33" s="86" t="b">
        <f t="shared" si="14"/>
        <v>0</v>
      </c>
      <c r="AH33" s="86" t="str">
        <f t="shared" si="15"/>
        <v>Distance</v>
      </c>
      <c r="AI33" s="86" t="str">
        <f t="shared" si="41"/>
        <v>&gt;</v>
      </c>
      <c r="AJ33" s="86">
        <f t="shared" si="16"/>
        <v>41.406494140625</v>
      </c>
      <c r="AK33" s="86">
        <f t="shared" si="17"/>
        <v>5</v>
      </c>
      <c r="AL33" s="86" t="b">
        <f t="shared" si="18"/>
        <v>1</v>
      </c>
      <c r="AM33" s="86" t="str">
        <f t="shared" si="19"/>
        <v>Speed</v>
      </c>
      <c r="AN33" s="86" t="str">
        <f t="shared" si="42"/>
        <v>&lt;=</v>
      </c>
      <c r="AO33" s="86">
        <f t="shared" si="20"/>
        <v>8.182861328125</v>
      </c>
      <c r="AP33" s="86">
        <f t="shared" si="21"/>
        <v>3</v>
      </c>
      <c r="AQ33" s="86" t="b">
        <f t="shared" si="22"/>
        <v>1</v>
      </c>
      <c r="AR33" s="86" t="str">
        <f t="shared" si="23"/>
        <v>Distance</v>
      </c>
      <c r="AS33" s="86" t="str">
        <f t="shared" si="43"/>
        <v>&lt;=</v>
      </c>
      <c r="AT33" s="86">
        <f t="shared" si="24"/>
        <v>128.337158203125</v>
      </c>
      <c r="AU33" s="86">
        <f t="shared" si="25"/>
        <v>1</v>
      </c>
      <c r="AV33" s="86" t="b">
        <f t="shared" si="26"/>
        <v>1</v>
      </c>
      <c r="AW33" s="86" t="str">
        <f t="shared" si="27"/>
        <v>Speed</v>
      </c>
      <c r="AX33" s="86" t="str">
        <f t="shared" si="44"/>
        <v>&lt;=</v>
      </c>
      <c r="AY33" s="86">
        <f t="shared" si="28"/>
        <v>14.7705078125</v>
      </c>
      <c r="AZ33" s="86">
        <f t="shared" si="29"/>
        <v>0</v>
      </c>
      <c r="BA33" s="86" t="b">
        <f t="shared" si="30"/>
        <v>1</v>
      </c>
      <c r="BB33" s="86" t="str">
        <f t="shared" si="31"/>
        <v>Distance</v>
      </c>
      <c r="BC33" s="86" t="str">
        <f t="shared" si="45"/>
        <v>&lt;=</v>
      </c>
      <c r="BD33" s="86">
        <f t="shared" si="32"/>
        <v>450.385498046875</v>
      </c>
      <c r="BE33" s="15">
        <f t="shared" si="46"/>
        <v>1</v>
      </c>
      <c r="BF33" s="15" t="str">
        <f t="shared" si="47"/>
        <v>GEBR&lt;=1,046142578125 AND Distance&lt;=75,111572265625 AND Speed&gt;6,731689453125 AND Distance&gt;41,406494140625 AND Speed&lt;=8,182861328125 AND Distance&lt;=128,337158203125 AND Speed&lt;=14,7705078125 AND Distance&lt;=450,385498046875</v>
      </c>
      <c r="BH33" s="86">
        <v>2.783203125E-2</v>
      </c>
      <c r="BI33" s="15">
        <v>1</v>
      </c>
      <c r="BJ33" s="15" t="s">
        <v>1653</v>
      </c>
    </row>
    <row r="34" spans="1:62">
      <c r="A34" s="15">
        <v>31</v>
      </c>
      <c r="B34" s="15">
        <v>1</v>
      </c>
      <c r="C34" s="15">
        <v>72202</v>
      </c>
      <c r="D34" s="15">
        <f t="shared" si="33"/>
        <v>17</v>
      </c>
      <c r="E34" s="15">
        <f t="shared" si="34"/>
        <v>2570</v>
      </c>
      <c r="F34" s="15">
        <f t="shared" si="35"/>
        <v>17.62744140625</v>
      </c>
      <c r="G34" s="15">
        <v>55</v>
      </c>
      <c r="H34" s="15">
        <v>56</v>
      </c>
      <c r="I34" s="15">
        <v>29</v>
      </c>
      <c r="J34" s="15">
        <v>6</v>
      </c>
      <c r="K34" s="15">
        <v>146</v>
      </c>
      <c r="L34" s="15">
        <v>366</v>
      </c>
      <c r="M34" s="15">
        <f t="shared" si="36"/>
        <v>8.935546875E-2</v>
      </c>
      <c r="O34" s="86">
        <f t="shared" si="37"/>
        <v>146</v>
      </c>
      <c r="P34" s="86">
        <f t="shared" si="0"/>
        <v>0.26318359375</v>
      </c>
      <c r="Q34" s="86">
        <f t="shared" si="1"/>
        <v>77</v>
      </c>
      <c r="R34" s="86" t="b">
        <f t="shared" si="2"/>
        <v>0</v>
      </c>
      <c r="S34" s="86" t="str">
        <f t="shared" si="3"/>
        <v>GEBR</v>
      </c>
      <c r="T34" s="86" t="str">
        <f t="shared" si="38"/>
        <v>&gt;</v>
      </c>
      <c r="U34" s="86">
        <f t="shared" si="4"/>
        <v>1.046142578125</v>
      </c>
      <c r="V34" s="86">
        <f t="shared" si="5"/>
        <v>62</v>
      </c>
      <c r="W34" s="86" t="b">
        <f t="shared" si="6"/>
        <v>1</v>
      </c>
      <c r="X34" s="86" t="str">
        <f t="shared" si="7"/>
        <v>Distance</v>
      </c>
      <c r="Y34" s="86" t="str">
        <f t="shared" si="39"/>
        <v>&lt;=</v>
      </c>
      <c r="Z34" s="86">
        <f t="shared" si="8"/>
        <v>75.111572265625</v>
      </c>
      <c r="AA34" s="86">
        <f t="shared" si="9"/>
        <v>18</v>
      </c>
      <c r="AB34" s="86" t="b">
        <f t="shared" si="10"/>
        <v>0</v>
      </c>
      <c r="AC34" s="86" t="str">
        <f t="shared" si="11"/>
        <v>Speed</v>
      </c>
      <c r="AD34" s="86" t="str">
        <f t="shared" si="40"/>
        <v>&gt;</v>
      </c>
      <c r="AE34" s="86">
        <f t="shared" si="12"/>
        <v>6.731689453125</v>
      </c>
      <c r="AF34" s="86">
        <f t="shared" si="13"/>
        <v>15</v>
      </c>
      <c r="AG34" s="86" t="b">
        <f t="shared" si="14"/>
        <v>0</v>
      </c>
      <c r="AH34" s="86" t="str">
        <f t="shared" si="15"/>
        <v>Distance</v>
      </c>
      <c r="AI34" s="86" t="str">
        <f t="shared" si="41"/>
        <v>&gt;</v>
      </c>
      <c r="AJ34" s="86">
        <f t="shared" si="16"/>
        <v>41.406494140625</v>
      </c>
      <c r="AK34" s="86">
        <f t="shared" si="17"/>
        <v>5</v>
      </c>
      <c r="AL34" s="86" t="b">
        <f t="shared" si="18"/>
        <v>1</v>
      </c>
      <c r="AM34" s="86" t="str">
        <f t="shared" si="19"/>
        <v>Speed</v>
      </c>
      <c r="AN34" s="86" t="str">
        <f t="shared" si="42"/>
        <v>&lt;=</v>
      </c>
      <c r="AO34" s="86">
        <f t="shared" si="20"/>
        <v>8.182861328125</v>
      </c>
      <c r="AP34" s="86">
        <f t="shared" si="21"/>
        <v>3</v>
      </c>
      <c r="AQ34" s="86" t="b">
        <f t="shared" si="22"/>
        <v>1</v>
      </c>
      <c r="AR34" s="86" t="str">
        <f t="shared" si="23"/>
        <v>Distance</v>
      </c>
      <c r="AS34" s="86" t="str">
        <f t="shared" si="43"/>
        <v>&lt;=</v>
      </c>
      <c r="AT34" s="86">
        <f t="shared" si="24"/>
        <v>128.337158203125</v>
      </c>
      <c r="AU34" s="86">
        <f t="shared" si="25"/>
        <v>1</v>
      </c>
      <c r="AV34" s="86" t="b">
        <f t="shared" si="26"/>
        <v>1</v>
      </c>
      <c r="AW34" s="86" t="str">
        <f t="shared" si="27"/>
        <v>Speed</v>
      </c>
      <c r="AX34" s="86" t="str">
        <f t="shared" si="44"/>
        <v>&lt;=</v>
      </c>
      <c r="AY34" s="86">
        <f t="shared" si="28"/>
        <v>14.7705078125</v>
      </c>
      <c r="AZ34" s="86">
        <f t="shared" si="29"/>
        <v>0</v>
      </c>
      <c r="BA34" s="86" t="b">
        <f t="shared" si="30"/>
        <v>1</v>
      </c>
      <c r="BB34" s="86" t="str">
        <f t="shared" si="31"/>
        <v>Distance</v>
      </c>
      <c r="BC34" s="86" t="str">
        <f t="shared" si="45"/>
        <v>&lt;=</v>
      </c>
      <c r="BD34" s="86">
        <f t="shared" si="32"/>
        <v>450.385498046875</v>
      </c>
      <c r="BE34" s="15">
        <f t="shared" si="46"/>
        <v>0</v>
      </c>
      <c r="BF34" s="15" t="str">
        <f t="shared" si="47"/>
        <v>GEBR&gt;1,046142578125 AND Distance&lt;=75,111572265625 AND Speed&gt;6,731689453125 AND Distance&gt;41,406494140625 AND Speed&lt;=8,182861328125 AND Distance&lt;=128,337158203125 AND Speed&lt;=14,7705078125 AND Distance&lt;=450,385498046875</v>
      </c>
      <c r="BH34" s="86">
        <v>2.880859375E-2</v>
      </c>
      <c r="BI34" s="15">
        <v>1</v>
      </c>
      <c r="BJ34" s="15" t="s">
        <v>1600</v>
      </c>
    </row>
    <row r="35" spans="1:62">
      <c r="A35" s="15">
        <v>32</v>
      </c>
      <c r="B35" s="15">
        <v>1</v>
      </c>
      <c r="C35" s="15">
        <v>79676</v>
      </c>
      <c r="D35" s="15">
        <f t="shared" si="33"/>
        <v>19</v>
      </c>
      <c r="E35" s="15">
        <f t="shared" si="34"/>
        <v>1852</v>
      </c>
      <c r="F35" s="15">
        <f t="shared" si="35"/>
        <v>19.4521484375</v>
      </c>
      <c r="G35" s="15">
        <v>91</v>
      </c>
      <c r="H35" s="15">
        <v>92</v>
      </c>
      <c r="I35" s="15">
        <v>29</v>
      </c>
      <c r="J35" s="15">
        <v>6</v>
      </c>
      <c r="K35" s="15">
        <v>149</v>
      </c>
      <c r="L35" s="15">
        <v>1216</v>
      </c>
      <c r="M35" s="15">
        <f t="shared" si="36"/>
        <v>0.296875</v>
      </c>
      <c r="O35" s="86">
        <f t="shared" si="37"/>
        <v>149</v>
      </c>
      <c r="P35" s="86">
        <f t="shared" ref="P35:P66" si="48">VLOOKUP(O35,$A$3:$M$513,13,FALSE)</f>
        <v>0</v>
      </c>
      <c r="Q35" s="86">
        <f t="shared" ref="Q35:Q66" si="49">VLOOKUP(O35,$A$3:$I$513,9,FALSE)</f>
        <v>148</v>
      </c>
      <c r="R35" s="86" t="b">
        <f t="shared" ref="R35:R66" si="50">IF(VLOOKUP(Q35,$A$3:$G$513,7,FALSE) = O35, TRUE, IF(VLOOKUP(Q35, $A$3:$H$513,8,FALSE) = O35, FALSE, "Error: Invalid Decision!"))</f>
        <v>1</v>
      </c>
      <c r="S35" s="86" t="str">
        <f t="shared" ref="S35:S66" si="51">IF(VLOOKUP(Q35,$A$3:$B$513,2,FALSE) = 0, "Distance", IF(VLOOKUP(Q35,$A$3:$B$513,2,FALSE) = 1, "Speed", IF(VLOOKUP(Q35,$A$3:$B$513,2,FALSE) = 2, "GEBR", "Dummy Node")))</f>
        <v>GEBR</v>
      </c>
      <c r="T35" s="86" t="str">
        <f t="shared" si="38"/>
        <v>&lt;=</v>
      </c>
      <c r="U35" s="86">
        <f t="shared" ref="U35:U66" si="52">IF(S35="Dummy Node","N/A",VLOOKUP(Q35,$A$3:$F$513,6,FALSE))</f>
        <v>1.046142578125</v>
      </c>
      <c r="V35" s="86">
        <f t="shared" ref="V35:V66" si="53">VLOOKUP(Q35,$A$3:$I$513,9,FALSE)</f>
        <v>113</v>
      </c>
      <c r="W35" s="86" t="b">
        <f t="shared" ref="W35:W66" si="54">IF(VLOOKUP(V35,$A$3:$G$513,7,FALSE) = Q35, TRUE, IF(VLOOKUP(V35, $A$3:$H$513,8,FALSE) = Q35, FALSE, "Error: Invalid Decision!"))</f>
        <v>0</v>
      </c>
      <c r="X35" s="86" t="str">
        <f t="shared" ref="X35:X66" si="55">IF(VLOOKUP(V35,$A$3:$B$513,2,FALSE) = 0, "Distance", IF(VLOOKUP(V35,$A$3:$B$513,2,FALSE) = 1, "Speed", IF(VLOOKUP(V35,$A$3:$B$513,2,FALSE) = 2, "GEBR", "Dummy Node")))</f>
        <v>Distance</v>
      </c>
      <c r="Y35" s="86" t="str">
        <f t="shared" si="39"/>
        <v>&gt;</v>
      </c>
      <c r="Z35" s="86">
        <f t="shared" ref="Z35:Z66" si="56">IF(X35="Dummy Node","N/A",VLOOKUP(V35,$A$3:$F$513,6,FALSE))</f>
        <v>57.923583984375</v>
      </c>
      <c r="AA35" s="86">
        <f t="shared" ref="AA35:AA66" si="57">VLOOKUP(V35,$A$3:$I$513,9,FALSE)</f>
        <v>33</v>
      </c>
      <c r="AB35" s="86" t="b">
        <f t="shared" ref="AB35:AB66" si="58">IF(VLOOKUP(AA35,$A$3:$G$513,7,FALSE) = V35, TRUE, IF(VLOOKUP(AA35, $A$3:$H$513,8,FALSE) = V35, FALSE, "Error: Invalid Decision!"))</f>
        <v>1</v>
      </c>
      <c r="AC35" s="86" t="str">
        <f t="shared" ref="AC35:AC66" si="59">IF(VLOOKUP(AA35,$A$3:$B$513,2,FALSE) = 0, "Distance", IF(VLOOKUP(AA35,$A$3:$B$513,2,FALSE) = 1, "Speed", IF(VLOOKUP(AA35,$A$3:$B$513,2,FALSE) = 2, "GEBR", "Dummy Node")))</f>
        <v>Speed</v>
      </c>
      <c r="AD35" s="86" t="str">
        <f t="shared" si="40"/>
        <v>&lt;=</v>
      </c>
      <c r="AE35" s="86">
        <f t="shared" ref="AE35:AE66" si="60">IF(AC35="Dummy Node","N/A",VLOOKUP(AA35,$A$3:$F$513,6,FALSE))</f>
        <v>9.17919921875</v>
      </c>
      <c r="AF35" s="86">
        <f t="shared" ref="AF35:AF66" si="61">VLOOKUP(AA35,$A$3:$I$513,9,FALSE)</f>
        <v>16</v>
      </c>
      <c r="AG35" s="86" t="b">
        <f t="shared" ref="AG35:AG66" si="62">IF(VLOOKUP(AF35,$A$3:$G$513,7,FALSE) = AA35, TRUE, IF(VLOOKUP(AF35, $A$3:$H$513,8,FALSE) = AA35, FALSE, "Error: Invalid Decision!"))</f>
        <v>1</v>
      </c>
      <c r="AH35" s="86" t="str">
        <f t="shared" ref="AH35:AH66" si="63">IF(VLOOKUP(AF35,$A$3:$B$513,2,FALSE) = 0, "Distance", IF(VLOOKUP(AF35,$A$3:$B$513,2,FALSE) = 1, "Speed", IF(VLOOKUP(AF35,$A$3:$B$513,2,FALSE) = 2, "GEBR", "Dummy Node")))</f>
        <v>Distance</v>
      </c>
      <c r="AI35" s="86" t="str">
        <f t="shared" si="41"/>
        <v>&lt;=</v>
      </c>
      <c r="AJ35" s="86">
        <f t="shared" ref="AJ35:AJ66" si="64">IF(AH35="Dummy Node","N/A",VLOOKUP(AF35,$A$3:$F$513,6,FALSE))</f>
        <v>81.25634765625</v>
      </c>
      <c r="AK35" s="86">
        <f t="shared" ref="AK35:AK66" si="65">VLOOKUP(AF35,$A$3:$I$513,9,FALSE)</f>
        <v>5</v>
      </c>
      <c r="AL35" s="86" t="b">
        <f t="shared" ref="AL35:AL66" si="66">IF(VLOOKUP(AK35,$A$3:$G$513,7,FALSE) = AF35, TRUE, IF(VLOOKUP(AK35, $A$3:$H$513,8,FALSE) = AF35, FALSE, "Error: Invalid Decision!"))</f>
        <v>0</v>
      </c>
      <c r="AM35" s="86" t="str">
        <f t="shared" ref="AM35:AM66" si="67">IF(VLOOKUP(AK35,$A$3:$B$513,2,FALSE) = 0, "Distance", IF(VLOOKUP(AK35,$A$3:$B$513,2,FALSE) = 1, "Speed", IF(VLOOKUP(AK35,$A$3:$B$513,2,FALSE) = 2, "GEBR", "Dummy Node")))</f>
        <v>Speed</v>
      </c>
      <c r="AN35" s="86" t="str">
        <f t="shared" si="42"/>
        <v>&gt;</v>
      </c>
      <c r="AO35" s="86">
        <f t="shared" ref="AO35:AO66" si="68">IF(AM35="Dummy Node","N/A",VLOOKUP(AK35,$A$3:$F$513,6,FALSE))</f>
        <v>8.182861328125</v>
      </c>
      <c r="AP35" s="86">
        <f t="shared" ref="AP35:AP66" si="69">VLOOKUP(AK35,$A$3:$I$513,9,FALSE)</f>
        <v>3</v>
      </c>
      <c r="AQ35" s="86" t="b">
        <f t="shared" ref="AQ35:AQ66" si="70">IF(VLOOKUP(AP35,$A$3:$G$513,7,FALSE) = AK35, TRUE, IF(VLOOKUP(AP35, $A$3:$H$513,8,FALSE) = AK35, FALSE, "Error: Invalid Decision!"))</f>
        <v>1</v>
      </c>
      <c r="AR35" s="86" t="str">
        <f t="shared" ref="AR35:AR66" si="71">IF(VLOOKUP(AP35,$A$3:$B$513,2,FALSE) = 0, "Distance", IF(VLOOKUP(AP35,$A$3:$B$513,2,FALSE) = 1, "Speed", IF(VLOOKUP(AP35,$A$3:$B$513,2,FALSE) = 2, "GEBR", "Dummy Node")))</f>
        <v>Distance</v>
      </c>
      <c r="AS35" s="86" t="str">
        <f t="shared" si="43"/>
        <v>&lt;=</v>
      </c>
      <c r="AT35" s="86">
        <f t="shared" ref="AT35:AT66" si="72">IF(AR35="Dummy Node","N/A",VLOOKUP(AP35,$A$3:$F$513,6,FALSE))</f>
        <v>128.337158203125</v>
      </c>
      <c r="AU35" s="86">
        <f t="shared" ref="AU35:AU66" si="73">VLOOKUP(AP35,$A$3:$I$513,9,FALSE)</f>
        <v>1</v>
      </c>
      <c r="AV35" s="86" t="b">
        <f t="shared" ref="AV35:AV66" si="74">IF(VLOOKUP(AU35,$A$3:$G$513,7,FALSE) = AP35, TRUE, IF(VLOOKUP(AU35, $A$3:$H$513,8,FALSE) = AP35, FALSE, "Error: Invalid Decision!"))</f>
        <v>1</v>
      </c>
      <c r="AW35" s="86" t="str">
        <f t="shared" ref="AW35:AW66" si="75">IF(VLOOKUP(AU35,$A$3:$B$513,2,FALSE) = 0, "Distance", IF(VLOOKUP(AU35,$A$3:$B$513,2,FALSE) = 1, "Speed", IF(VLOOKUP(AU35,$A$3:$B$513,2,FALSE) = 2, "GEBR", "Dummy Node")))</f>
        <v>Speed</v>
      </c>
      <c r="AX35" s="86" t="str">
        <f t="shared" si="44"/>
        <v>&lt;=</v>
      </c>
      <c r="AY35" s="86">
        <f t="shared" ref="AY35:AY66" si="76">IF(AW35="Dummy Node","N/A",VLOOKUP(AU35,$A$3:$F$513,6,FALSE))</f>
        <v>14.7705078125</v>
      </c>
      <c r="AZ35" s="86">
        <f t="shared" ref="AZ35:AZ66" si="77">VLOOKUP(AU35,$A$3:$I$513,9,FALSE)</f>
        <v>0</v>
      </c>
      <c r="BA35" s="86" t="b">
        <f t="shared" ref="BA35:BA66" si="78">IF(VLOOKUP(AZ35,$A$3:$G$513,7,FALSE) = AU35, TRUE, IF(VLOOKUP(AZ35, $A$3:$H$513,8,FALSE) = AU35, FALSE, "Error: Invalid Decision!"))</f>
        <v>1</v>
      </c>
      <c r="BB35" s="86" t="str">
        <f t="shared" ref="BB35:BB66" si="79">IF(VLOOKUP(AZ35,$A$3:$B$513,2,FALSE) = 0, "Distance", IF(VLOOKUP(AZ35,$A$3:$B$513,2,FALSE) = 1, "Speed", IF(VLOOKUP(AZ35,$A$3:$B$513,2,FALSE) = 2, "GEBR", "Dummy Node")))</f>
        <v>Distance</v>
      </c>
      <c r="BC35" s="86" t="str">
        <f t="shared" si="45"/>
        <v>&lt;=</v>
      </c>
      <c r="BD35" s="86">
        <f t="shared" ref="BD35:BD66" si="80">IF(BB35="Dummy Node","N/A",VLOOKUP(AZ35,$A$3:$F$513,6,FALSE))</f>
        <v>450.385498046875</v>
      </c>
      <c r="BE35" s="15">
        <f t="shared" si="46"/>
        <v>1</v>
      </c>
      <c r="BF35" s="15" t="str">
        <f t="shared" si="47"/>
        <v>GEBR&lt;=1,046142578125 AND Distance&gt;57,923583984375 AND Speed&lt;=9,17919921875 AND Distance&lt;=81,25634765625 AND Speed&gt;8,182861328125 AND Distance&lt;=128,337158203125 AND Speed&lt;=14,7705078125 AND Distance&lt;=450,385498046875</v>
      </c>
      <c r="BH35" s="86">
        <v>3.41796875E-2</v>
      </c>
      <c r="BI35" s="15">
        <v>1</v>
      </c>
      <c r="BJ35" s="15" t="s">
        <v>1588</v>
      </c>
    </row>
    <row r="36" spans="1:62">
      <c r="A36" s="15">
        <v>33</v>
      </c>
      <c r="B36" s="15">
        <v>1</v>
      </c>
      <c r="C36" s="15">
        <v>37598</v>
      </c>
      <c r="D36" s="15">
        <f t="shared" si="33"/>
        <v>9</v>
      </c>
      <c r="E36" s="15">
        <f t="shared" si="34"/>
        <v>734</v>
      </c>
      <c r="F36" s="15">
        <f t="shared" si="35"/>
        <v>9.17919921875</v>
      </c>
      <c r="G36" s="15">
        <v>113</v>
      </c>
      <c r="H36" s="15">
        <v>114</v>
      </c>
      <c r="I36" s="15">
        <v>16</v>
      </c>
      <c r="J36" s="15">
        <v>5</v>
      </c>
      <c r="K36" s="15">
        <v>150</v>
      </c>
      <c r="L36" s="15">
        <v>9</v>
      </c>
      <c r="M36" s="15">
        <f t="shared" si="36"/>
        <v>2.197265625E-3</v>
      </c>
      <c r="O36" s="86">
        <f t="shared" si="37"/>
        <v>150</v>
      </c>
      <c r="P36" s="86">
        <f t="shared" si="48"/>
        <v>0.22216796875</v>
      </c>
      <c r="Q36" s="86">
        <f t="shared" si="49"/>
        <v>148</v>
      </c>
      <c r="R36" s="86" t="b">
        <f t="shared" si="50"/>
        <v>0</v>
      </c>
      <c r="S36" s="86" t="str">
        <f t="shared" si="51"/>
        <v>GEBR</v>
      </c>
      <c r="T36" s="86" t="str">
        <f t="shared" si="38"/>
        <v>&gt;</v>
      </c>
      <c r="U36" s="86">
        <f t="shared" si="52"/>
        <v>1.046142578125</v>
      </c>
      <c r="V36" s="86">
        <f t="shared" si="53"/>
        <v>113</v>
      </c>
      <c r="W36" s="86" t="b">
        <f t="shared" si="54"/>
        <v>0</v>
      </c>
      <c r="X36" s="86" t="str">
        <f t="shared" si="55"/>
        <v>Distance</v>
      </c>
      <c r="Y36" s="86" t="str">
        <f t="shared" si="39"/>
        <v>&gt;</v>
      </c>
      <c r="Z36" s="86">
        <f t="shared" si="56"/>
        <v>57.923583984375</v>
      </c>
      <c r="AA36" s="86">
        <f t="shared" si="57"/>
        <v>33</v>
      </c>
      <c r="AB36" s="86" t="b">
        <f t="shared" si="58"/>
        <v>1</v>
      </c>
      <c r="AC36" s="86" t="str">
        <f t="shared" si="59"/>
        <v>Speed</v>
      </c>
      <c r="AD36" s="86" t="str">
        <f t="shared" si="40"/>
        <v>&lt;=</v>
      </c>
      <c r="AE36" s="86">
        <f t="shared" si="60"/>
        <v>9.17919921875</v>
      </c>
      <c r="AF36" s="86">
        <f t="shared" si="61"/>
        <v>16</v>
      </c>
      <c r="AG36" s="86" t="b">
        <f t="shared" si="62"/>
        <v>1</v>
      </c>
      <c r="AH36" s="86" t="str">
        <f t="shared" si="63"/>
        <v>Distance</v>
      </c>
      <c r="AI36" s="86" t="str">
        <f t="shared" si="41"/>
        <v>&lt;=</v>
      </c>
      <c r="AJ36" s="86">
        <f t="shared" si="64"/>
        <v>81.25634765625</v>
      </c>
      <c r="AK36" s="86">
        <f t="shared" si="65"/>
        <v>5</v>
      </c>
      <c r="AL36" s="86" t="b">
        <f t="shared" si="66"/>
        <v>0</v>
      </c>
      <c r="AM36" s="86" t="str">
        <f t="shared" si="67"/>
        <v>Speed</v>
      </c>
      <c r="AN36" s="86" t="str">
        <f t="shared" si="42"/>
        <v>&gt;</v>
      </c>
      <c r="AO36" s="86">
        <f t="shared" si="68"/>
        <v>8.182861328125</v>
      </c>
      <c r="AP36" s="86">
        <f t="shared" si="69"/>
        <v>3</v>
      </c>
      <c r="AQ36" s="86" t="b">
        <f t="shared" si="70"/>
        <v>1</v>
      </c>
      <c r="AR36" s="86" t="str">
        <f t="shared" si="71"/>
        <v>Distance</v>
      </c>
      <c r="AS36" s="86" t="str">
        <f t="shared" si="43"/>
        <v>&lt;=</v>
      </c>
      <c r="AT36" s="86">
        <f t="shared" si="72"/>
        <v>128.337158203125</v>
      </c>
      <c r="AU36" s="86">
        <f t="shared" si="73"/>
        <v>1</v>
      </c>
      <c r="AV36" s="86" t="b">
        <f t="shared" si="74"/>
        <v>1</v>
      </c>
      <c r="AW36" s="86" t="str">
        <f t="shared" si="75"/>
        <v>Speed</v>
      </c>
      <c r="AX36" s="86" t="str">
        <f t="shared" si="44"/>
        <v>&lt;=</v>
      </c>
      <c r="AY36" s="86">
        <f t="shared" si="76"/>
        <v>14.7705078125</v>
      </c>
      <c r="AZ36" s="86">
        <f t="shared" si="77"/>
        <v>0</v>
      </c>
      <c r="BA36" s="86" t="b">
        <f t="shared" si="78"/>
        <v>1</v>
      </c>
      <c r="BB36" s="86" t="str">
        <f t="shared" si="79"/>
        <v>Distance</v>
      </c>
      <c r="BC36" s="86" t="str">
        <f t="shared" si="45"/>
        <v>&lt;=</v>
      </c>
      <c r="BD36" s="86">
        <f t="shared" si="80"/>
        <v>450.385498046875</v>
      </c>
      <c r="BE36" s="15">
        <f t="shared" si="46"/>
        <v>0</v>
      </c>
      <c r="BF36" s="15" t="str">
        <f t="shared" si="47"/>
        <v>GEBR&gt;1,046142578125 AND Distance&gt;57,923583984375 AND Speed&lt;=9,17919921875 AND Distance&lt;=81,25634765625 AND Speed&gt;8,182861328125 AND Distance&lt;=128,337158203125 AND Speed&lt;=14,7705078125 AND Distance&lt;=450,385498046875</v>
      </c>
      <c r="BH36" s="86">
        <v>3.9794921875E-2</v>
      </c>
      <c r="BI36" s="15">
        <v>1</v>
      </c>
      <c r="BJ36" s="15" t="s">
        <v>1578</v>
      </c>
    </row>
    <row r="37" spans="1:62">
      <c r="A37" s="15">
        <v>34</v>
      </c>
      <c r="B37" s="15">
        <v>1</v>
      </c>
      <c r="C37" s="15">
        <v>45252</v>
      </c>
      <c r="D37" s="15">
        <f t="shared" si="33"/>
        <v>11</v>
      </c>
      <c r="E37" s="15">
        <f t="shared" si="34"/>
        <v>196</v>
      </c>
      <c r="F37" s="15">
        <f t="shared" si="35"/>
        <v>11.0478515625</v>
      </c>
      <c r="G37" s="15">
        <v>43</v>
      </c>
      <c r="H37" s="15">
        <v>44</v>
      </c>
      <c r="I37" s="15">
        <v>16</v>
      </c>
      <c r="J37" s="15">
        <v>5</v>
      </c>
      <c r="K37" s="15">
        <v>163</v>
      </c>
      <c r="L37" s="15">
        <v>311</v>
      </c>
      <c r="M37" s="15">
        <f t="shared" si="36"/>
        <v>7.5927734375E-2</v>
      </c>
      <c r="O37" s="86">
        <f t="shared" si="37"/>
        <v>163</v>
      </c>
      <c r="P37" s="86">
        <f t="shared" si="48"/>
        <v>1.2939453125E-2</v>
      </c>
      <c r="Q37" s="86">
        <f t="shared" si="49"/>
        <v>130</v>
      </c>
      <c r="R37" s="86" t="b">
        <f t="shared" si="50"/>
        <v>1</v>
      </c>
      <c r="S37" s="86" t="str">
        <f t="shared" si="51"/>
        <v>Distance</v>
      </c>
      <c r="T37" s="86" t="str">
        <f t="shared" si="38"/>
        <v>&lt;=</v>
      </c>
      <c r="U37" s="86">
        <f t="shared" si="52"/>
        <v>109.683837890625</v>
      </c>
      <c r="V37" s="86">
        <f t="shared" si="53"/>
        <v>44</v>
      </c>
      <c r="W37" s="86" t="b">
        <f t="shared" si="54"/>
        <v>0</v>
      </c>
      <c r="X37" s="86" t="str">
        <f t="shared" si="55"/>
        <v>GEBR</v>
      </c>
      <c r="Y37" s="86" t="str">
        <f t="shared" si="39"/>
        <v>&gt;</v>
      </c>
      <c r="Z37" s="86">
        <f t="shared" si="56"/>
        <v>1.27880859375</v>
      </c>
      <c r="AA37" s="86">
        <f t="shared" si="57"/>
        <v>34</v>
      </c>
      <c r="AB37" s="86" t="b">
        <f t="shared" si="58"/>
        <v>0</v>
      </c>
      <c r="AC37" s="86" t="str">
        <f t="shared" si="59"/>
        <v>Speed</v>
      </c>
      <c r="AD37" s="86" t="str">
        <f t="shared" si="40"/>
        <v>&gt;</v>
      </c>
      <c r="AE37" s="86">
        <f t="shared" si="60"/>
        <v>11.0478515625</v>
      </c>
      <c r="AF37" s="86">
        <f t="shared" si="61"/>
        <v>16</v>
      </c>
      <c r="AG37" s="86" t="b">
        <f t="shared" si="62"/>
        <v>0</v>
      </c>
      <c r="AH37" s="86" t="str">
        <f t="shared" si="63"/>
        <v>Distance</v>
      </c>
      <c r="AI37" s="86" t="str">
        <f t="shared" si="41"/>
        <v>&gt;</v>
      </c>
      <c r="AJ37" s="86">
        <f t="shared" si="64"/>
        <v>81.25634765625</v>
      </c>
      <c r="AK37" s="86">
        <f t="shared" si="65"/>
        <v>5</v>
      </c>
      <c r="AL37" s="86" t="b">
        <f t="shared" si="66"/>
        <v>0</v>
      </c>
      <c r="AM37" s="86" t="str">
        <f t="shared" si="67"/>
        <v>Speed</v>
      </c>
      <c r="AN37" s="86" t="str">
        <f t="shared" si="42"/>
        <v>&gt;</v>
      </c>
      <c r="AO37" s="86">
        <f t="shared" si="68"/>
        <v>8.182861328125</v>
      </c>
      <c r="AP37" s="86">
        <f t="shared" si="69"/>
        <v>3</v>
      </c>
      <c r="AQ37" s="86" t="b">
        <f t="shared" si="70"/>
        <v>1</v>
      </c>
      <c r="AR37" s="86" t="str">
        <f t="shared" si="71"/>
        <v>Distance</v>
      </c>
      <c r="AS37" s="86" t="str">
        <f t="shared" si="43"/>
        <v>&lt;=</v>
      </c>
      <c r="AT37" s="86">
        <f t="shared" si="72"/>
        <v>128.337158203125</v>
      </c>
      <c r="AU37" s="86">
        <f t="shared" si="73"/>
        <v>1</v>
      </c>
      <c r="AV37" s="86" t="b">
        <f t="shared" si="74"/>
        <v>1</v>
      </c>
      <c r="AW37" s="86" t="str">
        <f t="shared" si="75"/>
        <v>Speed</v>
      </c>
      <c r="AX37" s="86" t="str">
        <f t="shared" si="44"/>
        <v>&lt;=</v>
      </c>
      <c r="AY37" s="86">
        <f t="shared" si="76"/>
        <v>14.7705078125</v>
      </c>
      <c r="AZ37" s="86">
        <f t="shared" si="77"/>
        <v>0</v>
      </c>
      <c r="BA37" s="86" t="b">
        <f t="shared" si="78"/>
        <v>1</v>
      </c>
      <c r="BB37" s="86" t="str">
        <f t="shared" si="79"/>
        <v>Distance</v>
      </c>
      <c r="BC37" s="86" t="str">
        <f t="shared" si="45"/>
        <v>&lt;=</v>
      </c>
      <c r="BD37" s="86">
        <f t="shared" si="80"/>
        <v>450.385498046875</v>
      </c>
      <c r="BE37" s="15">
        <f t="shared" si="46"/>
        <v>1</v>
      </c>
      <c r="BF37" s="15" t="str">
        <f t="shared" si="47"/>
        <v>Distance&lt;=109,683837890625 AND GEBR&gt;1,27880859375 AND Speed&gt;11,0478515625 AND Distance&gt;81,25634765625 AND Speed&gt;8,182861328125 AND Distance&lt;=128,337158203125 AND Speed&lt;=14,7705078125 AND Distance&lt;=450,385498046875</v>
      </c>
      <c r="BH37" s="86">
        <v>4.345703125E-2</v>
      </c>
      <c r="BI37" s="15">
        <v>1</v>
      </c>
      <c r="BJ37" s="15" t="s">
        <v>1627</v>
      </c>
    </row>
    <row r="38" spans="1:62">
      <c r="A38" s="15">
        <v>35</v>
      </c>
      <c r="B38" s="15">
        <v>1</v>
      </c>
      <c r="C38" s="15">
        <v>69268</v>
      </c>
      <c r="D38" s="15">
        <f t="shared" si="33"/>
        <v>16</v>
      </c>
      <c r="E38" s="15">
        <f t="shared" si="34"/>
        <v>3732</v>
      </c>
      <c r="F38" s="15">
        <f t="shared" si="35"/>
        <v>16.9111328125</v>
      </c>
      <c r="G38" s="15">
        <v>123</v>
      </c>
      <c r="H38" s="15">
        <v>124</v>
      </c>
      <c r="I38" s="15">
        <v>7</v>
      </c>
      <c r="J38" s="15">
        <v>4</v>
      </c>
      <c r="K38" s="15">
        <v>164</v>
      </c>
      <c r="L38" s="15">
        <v>2</v>
      </c>
      <c r="M38" s="15">
        <f t="shared" si="36"/>
        <v>4.8828125E-4</v>
      </c>
      <c r="O38" s="86">
        <f t="shared" si="37"/>
        <v>164</v>
      </c>
      <c r="P38" s="86">
        <f t="shared" si="48"/>
        <v>0.179443359375</v>
      </c>
      <c r="Q38" s="86">
        <f t="shared" si="49"/>
        <v>130</v>
      </c>
      <c r="R38" s="86" t="b">
        <f t="shared" si="50"/>
        <v>0</v>
      </c>
      <c r="S38" s="86" t="str">
        <f t="shared" si="51"/>
        <v>Distance</v>
      </c>
      <c r="T38" s="86" t="str">
        <f t="shared" si="38"/>
        <v>&gt;</v>
      </c>
      <c r="U38" s="86">
        <f t="shared" si="52"/>
        <v>109.683837890625</v>
      </c>
      <c r="V38" s="86">
        <f t="shared" si="53"/>
        <v>44</v>
      </c>
      <c r="W38" s="86" t="b">
        <f t="shared" si="54"/>
        <v>0</v>
      </c>
      <c r="X38" s="86" t="str">
        <f t="shared" si="55"/>
        <v>GEBR</v>
      </c>
      <c r="Y38" s="86" t="str">
        <f t="shared" si="39"/>
        <v>&gt;</v>
      </c>
      <c r="Z38" s="86">
        <f t="shared" si="56"/>
        <v>1.27880859375</v>
      </c>
      <c r="AA38" s="86">
        <f t="shared" si="57"/>
        <v>34</v>
      </c>
      <c r="AB38" s="86" t="b">
        <f t="shared" si="58"/>
        <v>0</v>
      </c>
      <c r="AC38" s="86" t="str">
        <f t="shared" si="59"/>
        <v>Speed</v>
      </c>
      <c r="AD38" s="86" t="str">
        <f t="shared" si="40"/>
        <v>&gt;</v>
      </c>
      <c r="AE38" s="86">
        <f t="shared" si="60"/>
        <v>11.0478515625</v>
      </c>
      <c r="AF38" s="86">
        <f t="shared" si="61"/>
        <v>16</v>
      </c>
      <c r="AG38" s="86" t="b">
        <f t="shared" si="62"/>
        <v>0</v>
      </c>
      <c r="AH38" s="86" t="str">
        <f t="shared" si="63"/>
        <v>Distance</v>
      </c>
      <c r="AI38" s="86" t="str">
        <f t="shared" si="41"/>
        <v>&gt;</v>
      </c>
      <c r="AJ38" s="86">
        <f t="shared" si="64"/>
        <v>81.25634765625</v>
      </c>
      <c r="AK38" s="86">
        <f t="shared" si="65"/>
        <v>5</v>
      </c>
      <c r="AL38" s="86" t="b">
        <f t="shared" si="66"/>
        <v>0</v>
      </c>
      <c r="AM38" s="86" t="str">
        <f t="shared" si="67"/>
        <v>Speed</v>
      </c>
      <c r="AN38" s="86" t="str">
        <f t="shared" si="42"/>
        <v>&gt;</v>
      </c>
      <c r="AO38" s="86">
        <f t="shared" si="68"/>
        <v>8.182861328125</v>
      </c>
      <c r="AP38" s="86">
        <f t="shared" si="69"/>
        <v>3</v>
      </c>
      <c r="AQ38" s="86" t="b">
        <f t="shared" si="70"/>
        <v>1</v>
      </c>
      <c r="AR38" s="86" t="str">
        <f t="shared" si="71"/>
        <v>Distance</v>
      </c>
      <c r="AS38" s="86" t="str">
        <f t="shared" si="43"/>
        <v>&lt;=</v>
      </c>
      <c r="AT38" s="86">
        <f t="shared" si="72"/>
        <v>128.337158203125</v>
      </c>
      <c r="AU38" s="86">
        <f t="shared" si="73"/>
        <v>1</v>
      </c>
      <c r="AV38" s="86" t="b">
        <f t="shared" si="74"/>
        <v>1</v>
      </c>
      <c r="AW38" s="86" t="str">
        <f t="shared" si="75"/>
        <v>Speed</v>
      </c>
      <c r="AX38" s="86" t="str">
        <f t="shared" si="44"/>
        <v>&lt;=</v>
      </c>
      <c r="AY38" s="86">
        <f t="shared" si="76"/>
        <v>14.7705078125</v>
      </c>
      <c r="AZ38" s="86">
        <f t="shared" si="77"/>
        <v>0</v>
      </c>
      <c r="BA38" s="86" t="b">
        <f t="shared" si="78"/>
        <v>1</v>
      </c>
      <c r="BB38" s="86" t="str">
        <f t="shared" si="79"/>
        <v>Distance</v>
      </c>
      <c r="BC38" s="86" t="str">
        <f t="shared" si="45"/>
        <v>&lt;=</v>
      </c>
      <c r="BD38" s="86">
        <f t="shared" si="80"/>
        <v>450.385498046875</v>
      </c>
      <c r="BE38" s="15">
        <f t="shared" si="46"/>
        <v>0</v>
      </c>
      <c r="BF38" s="15" t="str">
        <f t="shared" si="47"/>
        <v>Distance&gt;109,683837890625 AND GEBR&gt;1,27880859375 AND Speed&gt;11,0478515625 AND Distance&gt;81,25634765625 AND Speed&gt;8,182861328125 AND Distance&lt;=128,337158203125 AND Speed&lt;=14,7705078125 AND Distance&lt;=450,385498046875</v>
      </c>
      <c r="BH38" s="86">
        <v>4.7607421875E-2</v>
      </c>
      <c r="BI38" s="15">
        <v>1</v>
      </c>
      <c r="BJ38" s="15" t="s">
        <v>1596</v>
      </c>
    </row>
    <row r="39" spans="1:62">
      <c r="A39" s="15">
        <v>36</v>
      </c>
      <c r="B39" s="15">
        <v>1</v>
      </c>
      <c r="C39" s="15">
        <v>75834</v>
      </c>
      <c r="D39" s="15">
        <f t="shared" si="33"/>
        <v>18</v>
      </c>
      <c r="E39" s="15">
        <f t="shared" si="34"/>
        <v>2106</v>
      </c>
      <c r="F39" s="15">
        <f t="shared" si="35"/>
        <v>18.51416015625</v>
      </c>
      <c r="G39" s="15">
        <v>39</v>
      </c>
      <c r="H39" s="15">
        <v>40</v>
      </c>
      <c r="I39" s="15">
        <v>7</v>
      </c>
      <c r="J39" s="15">
        <v>4</v>
      </c>
      <c r="K39" s="15">
        <v>165</v>
      </c>
      <c r="L39" s="15">
        <v>85</v>
      </c>
      <c r="M39" s="15">
        <f t="shared" si="36"/>
        <v>2.0751953125E-2</v>
      </c>
      <c r="O39" s="86">
        <f t="shared" si="37"/>
        <v>165</v>
      </c>
      <c r="P39" s="86">
        <f t="shared" si="48"/>
        <v>7.8125E-2</v>
      </c>
      <c r="Q39" s="86">
        <f t="shared" si="49"/>
        <v>127</v>
      </c>
      <c r="R39" s="86" t="b">
        <f t="shared" si="50"/>
        <v>1</v>
      </c>
      <c r="S39" s="86" t="str">
        <f t="shared" si="51"/>
        <v>Speed</v>
      </c>
      <c r="T39" s="86" t="str">
        <f t="shared" si="38"/>
        <v>&lt;=</v>
      </c>
      <c r="U39" s="86">
        <f t="shared" si="52"/>
        <v>13.307861328125</v>
      </c>
      <c r="V39" s="86">
        <f t="shared" si="53"/>
        <v>75</v>
      </c>
      <c r="W39" s="86" t="b">
        <f t="shared" si="54"/>
        <v>1</v>
      </c>
      <c r="X39" s="86" t="str">
        <f t="shared" si="55"/>
        <v>Distance</v>
      </c>
      <c r="Y39" s="86" t="str">
        <f t="shared" si="39"/>
        <v>&lt;=</v>
      </c>
      <c r="Z39" s="86">
        <f t="shared" si="56"/>
        <v>172.3115234375</v>
      </c>
      <c r="AA39" s="86">
        <f t="shared" si="57"/>
        <v>25</v>
      </c>
      <c r="AB39" s="86" t="b">
        <f t="shared" si="58"/>
        <v>1</v>
      </c>
      <c r="AC39" s="86" t="str">
        <f t="shared" si="59"/>
        <v>GEBR</v>
      </c>
      <c r="AD39" s="86" t="str">
        <f t="shared" si="40"/>
        <v>&lt;=</v>
      </c>
      <c r="AE39" s="86">
        <f t="shared" si="60"/>
        <v>1.046142578125</v>
      </c>
      <c r="AF39" s="86">
        <f t="shared" si="61"/>
        <v>22</v>
      </c>
      <c r="AG39" s="86" t="b">
        <f t="shared" si="62"/>
        <v>1</v>
      </c>
      <c r="AH39" s="86" t="str">
        <f t="shared" si="63"/>
        <v>Distance</v>
      </c>
      <c r="AI39" s="86" t="str">
        <f t="shared" si="41"/>
        <v>&lt;=</v>
      </c>
      <c r="AJ39" s="86">
        <f t="shared" si="64"/>
        <v>192.790283203125</v>
      </c>
      <c r="AK39" s="86">
        <f t="shared" si="65"/>
        <v>6</v>
      </c>
      <c r="AL39" s="86" t="b">
        <f t="shared" si="66"/>
        <v>0</v>
      </c>
      <c r="AM39" s="86" t="str">
        <f t="shared" si="67"/>
        <v>Speed</v>
      </c>
      <c r="AN39" s="86" t="str">
        <f t="shared" si="42"/>
        <v>&gt;</v>
      </c>
      <c r="AO39" s="86">
        <f t="shared" si="68"/>
        <v>12.1396484375</v>
      </c>
      <c r="AP39" s="86">
        <f t="shared" si="69"/>
        <v>3</v>
      </c>
      <c r="AQ39" s="86" t="b">
        <f t="shared" si="70"/>
        <v>0</v>
      </c>
      <c r="AR39" s="86" t="str">
        <f t="shared" si="71"/>
        <v>Distance</v>
      </c>
      <c r="AS39" s="86" t="str">
        <f t="shared" si="43"/>
        <v>&gt;</v>
      </c>
      <c r="AT39" s="86">
        <f t="shared" si="72"/>
        <v>128.337158203125</v>
      </c>
      <c r="AU39" s="86">
        <f t="shared" si="73"/>
        <v>1</v>
      </c>
      <c r="AV39" s="86" t="b">
        <f t="shared" si="74"/>
        <v>1</v>
      </c>
      <c r="AW39" s="86" t="str">
        <f t="shared" si="75"/>
        <v>Speed</v>
      </c>
      <c r="AX39" s="86" t="str">
        <f t="shared" si="44"/>
        <v>&lt;=</v>
      </c>
      <c r="AY39" s="86">
        <f t="shared" si="76"/>
        <v>14.7705078125</v>
      </c>
      <c r="AZ39" s="86">
        <f t="shared" si="77"/>
        <v>0</v>
      </c>
      <c r="BA39" s="86" t="b">
        <f t="shared" si="78"/>
        <v>1</v>
      </c>
      <c r="BB39" s="86" t="str">
        <f t="shared" si="79"/>
        <v>Distance</v>
      </c>
      <c r="BC39" s="86" t="str">
        <f t="shared" si="45"/>
        <v>&lt;=</v>
      </c>
      <c r="BD39" s="86">
        <f t="shared" si="80"/>
        <v>450.385498046875</v>
      </c>
      <c r="BE39" s="15">
        <f t="shared" si="46"/>
        <v>1</v>
      </c>
      <c r="BF39" s="15" t="str">
        <f t="shared" si="47"/>
        <v>Speed&lt;=13,307861328125 AND Distance&lt;=172,3115234375 AND GEBR&lt;=1,046142578125 AND Distance&lt;=192,790283203125 AND Speed&gt;12,1396484375 AND Distance&gt;128,337158203125 AND Speed&lt;=14,7705078125 AND Distance&lt;=450,385498046875</v>
      </c>
      <c r="BH39" s="86">
        <v>4.833984375E-2</v>
      </c>
      <c r="BI39" s="15">
        <v>1</v>
      </c>
      <c r="BJ39" s="15" t="s">
        <v>1576</v>
      </c>
    </row>
    <row r="40" spans="1:62">
      <c r="A40" s="15">
        <v>37</v>
      </c>
      <c r="B40" s="15">
        <v>0</v>
      </c>
      <c r="C40" s="15">
        <v>59449</v>
      </c>
      <c r="D40" s="15">
        <f t="shared" si="33"/>
        <v>14</v>
      </c>
      <c r="E40" s="15">
        <f t="shared" si="34"/>
        <v>2105</v>
      </c>
      <c r="F40" s="15">
        <f t="shared" si="35"/>
        <v>14.513916015625</v>
      </c>
      <c r="G40" s="15">
        <v>41</v>
      </c>
      <c r="H40" s="15">
        <v>42</v>
      </c>
      <c r="I40" s="15">
        <v>17</v>
      </c>
      <c r="J40" s="15">
        <v>6</v>
      </c>
      <c r="K40" s="15">
        <v>166</v>
      </c>
      <c r="L40" s="15">
        <v>704</v>
      </c>
      <c r="M40" s="15">
        <f t="shared" si="36"/>
        <v>0.171875</v>
      </c>
      <c r="O40" s="86">
        <f t="shared" si="37"/>
        <v>166</v>
      </c>
      <c r="P40" s="86">
        <f t="shared" si="48"/>
        <v>5.859375E-3</v>
      </c>
      <c r="Q40" s="86">
        <f t="shared" si="49"/>
        <v>127</v>
      </c>
      <c r="R40" s="86" t="b">
        <f t="shared" si="50"/>
        <v>0</v>
      </c>
      <c r="S40" s="86" t="str">
        <f t="shared" si="51"/>
        <v>Speed</v>
      </c>
      <c r="T40" s="86" t="str">
        <f t="shared" si="38"/>
        <v>&gt;</v>
      </c>
      <c r="U40" s="86">
        <f t="shared" si="52"/>
        <v>13.307861328125</v>
      </c>
      <c r="V40" s="86">
        <f t="shared" si="53"/>
        <v>75</v>
      </c>
      <c r="W40" s="86" t="b">
        <f t="shared" si="54"/>
        <v>1</v>
      </c>
      <c r="X40" s="86" t="str">
        <f t="shared" si="55"/>
        <v>Distance</v>
      </c>
      <c r="Y40" s="86" t="str">
        <f t="shared" si="39"/>
        <v>&lt;=</v>
      </c>
      <c r="Z40" s="86">
        <f t="shared" si="56"/>
        <v>172.3115234375</v>
      </c>
      <c r="AA40" s="86">
        <f t="shared" si="57"/>
        <v>25</v>
      </c>
      <c r="AB40" s="86" t="b">
        <f t="shared" si="58"/>
        <v>1</v>
      </c>
      <c r="AC40" s="86" t="str">
        <f t="shared" si="59"/>
        <v>GEBR</v>
      </c>
      <c r="AD40" s="86" t="str">
        <f t="shared" si="40"/>
        <v>&lt;=</v>
      </c>
      <c r="AE40" s="86">
        <f t="shared" si="60"/>
        <v>1.046142578125</v>
      </c>
      <c r="AF40" s="86">
        <f t="shared" si="61"/>
        <v>22</v>
      </c>
      <c r="AG40" s="86" t="b">
        <f t="shared" si="62"/>
        <v>1</v>
      </c>
      <c r="AH40" s="86" t="str">
        <f t="shared" si="63"/>
        <v>Distance</v>
      </c>
      <c r="AI40" s="86" t="str">
        <f t="shared" si="41"/>
        <v>&lt;=</v>
      </c>
      <c r="AJ40" s="86">
        <f t="shared" si="64"/>
        <v>192.790283203125</v>
      </c>
      <c r="AK40" s="86">
        <f t="shared" si="65"/>
        <v>6</v>
      </c>
      <c r="AL40" s="86" t="b">
        <f t="shared" si="66"/>
        <v>0</v>
      </c>
      <c r="AM40" s="86" t="str">
        <f t="shared" si="67"/>
        <v>Speed</v>
      </c>
      <c r="AN40" s="86" t="str">
        <f t="shared" si="42"/>
        <v>&gt;</v>
      </c>
      <c r="AO40" s="86">
        <f t="shared" si="68"/>
        <v>12.1396484375</v>
      </c>
      <c r="AP40" s="86">
        <f t="shared" si="69"/>
        <v>3</v>
      </c>
      <c r="AQ40" s="86" t="b">
        <f t="shared" si="70"/>
        <v>0</v>
      </c>
      <c r="AR40" s="86" t="str">
        <f t="shared" si="71"/>
        <v>Distance</v>
      </c>
      <c r="AS40" s="86" t="str">
        <f t="shared" si="43"/>
        <v>&gt;</v>
      </c>
      <c r="AT40" s="86">
        <f t="shared" si="72"/>
        <v>128.337158203125</v>
      </c>
      <c r="AU40" s="86">
        <f t="shared" si="73"/>
        <v>1</v>
      </c>
      <c r="AV40" s="86" t="b">
        <f t="shared" si="74"/>
        <v>1</v>
      </c>
      <c r="AW40" s="86" t="str">
        <f t="shared" si="75"/>
        <v>Speed</v>
      </c>
      <c r="AX40" s="86" t="str">
        <f t="shared" si="44"/>
        <v>&lt;=</v>
      </c>
      <c r="AY40" s="86">
        <f t="shared" si="76"/>
        <v>14.7705078125</v>
      </c>
      <c r="AZ40" s="86">
        <f t="shared" si="77"/>
        <v>0</v>
      </c>
      <c r="BA40" s="86" t="b">
        <f t="shared" si="78"/>
        <v>1</v>
      </c>
      <c r="BB40" s="86" t="str">
        <f t="shared" si="79"/>
        <v>Distance</v>
      </c>
      <c r="BC40" s="86" t="str">
        <f t="shared" si="45"/>
        <v>&lt;=</v>
      </c>
      <c r="BD40" s="86">
        <f t="shared" si="80"/>
        <v>450.385498046875</v>
      </c>
      <c r="BE40" s="15">
        <f t="shared" si="46"/>
        <v>1</v>
      </c>
      <c r="BF40" s="15" t="str">
        <f t="shared" si="47"/>
        <v>Speed&gt;13,307861328125 AND Distance&lt;=172,3115234375 AND GEBR&lt;=1,046142578125 AND Distance&lt;=192,790283203125 AND Speed&gt;12,1396484375 AND Distance&gt;128,337158203125 AND Speed&lt;=14,7705078125 AND Distance&lt;=450,385498046875</v>
      </c>
      <c r="BH40" s="86">
        <v>5.126953125E-2</v>
      </c>
      <c r="BI40" s="15">
        <v>1</v>
      </c>
      <c r="BJ40" s="15" t="s">
        <v>1616</v>
      </c>
    </row>
    <row r="41" spans="1:62">
      <c r="A41" s="15">
        <v>38</v>
      </c>
      <c r="B41" s="15">
        <v>0</v>
      </c>
      <c r="C41" s="15">
        <v>119402</v>
      </c>
      <c r="D41" s="15">
        <f t="shared" si="33"/>
        <v>29</v>
      </c>
      <c r="E41" s="15">
        <f t="shared" si="34"/>
        <v>618</v>
      </c>
      <c r="F41" s="15">
        <f t="shared" si="35"/>
        <v>29.15087890625</v>
      </c>
      <c r="G41" s="15">
        <v>99</v>
      </c>
      <c r="H41" s="15">
        <v>100</v>
      </c>
      <c r="I41" s="15">
        <v>17</v>
      </c>
      <c r="J41" s="15">
        <v>6</v>
      </c>
      <c r="K41" s="15">
        <v>169</v>
      </c>
      <c r="L41" s="15">
        <v>53</v>
      </c>
      <c r="M41" s="15">
        <f t="shared" si="36"/>
        <v>1.2939453125E-2</v>
      </c>
      <c r="O41" s="86">
        <f t="shared" si="37"/>
        <v>169</v>
      </c>
      <c r="P41" s="86">
        <f t="shared" si="48"/>
        <v>0.21044921875</v>
      </c>
      <c r="Q41" s="86">
        <f t="shared" si="49"/>
        <v>167</v>
      </c>
      <c r="R41" s="86" t="b">
        <f t="shared" si="50"/>
        <v>1</v>
      </c>
      <c r="S41" s="86" t="str">
        <f t="shared" si="51"/>
        <v>GEBR</v>
      </c>
      <c r="T41" s="86" t="str">
        <f t="shared" si="38"/>
        <v>&lt;=</v>
      </c>
      <c r="U41" s="86">
        <f t="shared" si="52"/>
        <v>0.715087890625</v>
      </c>
      <c r="V41" s="86">
        <f t="shared" si="53"/>
        <v>63</v>
      </c>
      <c r="W41" s="86" t="b">
        <f t="shared" si="54"/>
        <v>1</v>
      </c>
      <c r="X41" s="86" t="str">
        <f t="shared" si="55"/>
        <v>Distance</v>
      </c>
      <c r="Y41" s="86" t="str">
        <f t="shared" si="39"/>
        <v>&lt;=</v>
      </c>
      <c r="Z41" s="86">
        <f t="shared" si="56"/>
        <v>609.07275390625</v>
      </c>
      <c r="AA41" s="86">
        <f t="shared" si="57"/>
        <v>50</v>
      </c>
      <c r="AB41" s="86" t="b">
        <f t="shared" si="58"/>
        <v>1</v>
      </c>
      <c r="AC41" s="86" t="str">
        <f t="shared" si="59"/>
        <v>Speed</v>
      </c>
      <c r="AD41" s="86" t="str">
        <f t="shared" si="40"/>
        <v>&lt;=</v>
      </c>
      <c r="AE41" s="86">
        <f t="shared" si="60"/>
        <v>25.634765625</v>
      </c>
      <c r="AF41" s="86">
        <f t="shared" si="61"/>
        <v>19</v>
      </c>
      <c r="AG41" s="86" t="b">
        <f t="shared" si="62"/>
        <v>0</v>
      </c>
      <c r="AH41" s="86" t="str">
        <f t="shared" si="63"/>
        <v>Distance</v>
      </c>
      <c r="AI41" s="86" t="str">
        <f t="shared" si="41"/>
        <v>&gt;</v>
      </c>
      <c r="AJ41" s="86">
        <f t="shared" si="64"/>
        <v>561.320556640625</v>
      </c>
      <c r="AK41" s="86">
        <f t="shared" si="65"/>
        <v>12</v>
      </c>
      <c r="AL41" s="86" t="b">
        <f t="shared" si="66"/>
        <v>1</v>
      </c>
      <c r="AM41" s="86" t="str">
        <f t="shared" si="67"/>
        <v>GEBR</v>
      </c>
      <c r="AN41" s="86" t="str">
        <f t="shared" si="42"/>
        <v>&lt;=</v>
      </c>
      <c r="AO41" s="86">
        <f t="shared" si="68"/>
        <v>0.85498046875</v>
      </c>
      <c r="AP41" s="86">
        <f t="shared" si="69"/>
        <v>9</v>
      </c>
      <c r="AQ41" s="86" t="b">
        <f t="shared" si="70"/>
        <v>0</v>
      </c>
      <c r="AR41" s="86" t="str">
        <f t="shared" si="71"/>
        <v>Speed</v>
      </c>
      <c r="AS41" s="86" t="str">
        <f t="shared" si="43"/>
        <v>&gt;</v>
      </c>
      <c r="AT41" s="86">
        <f t="shared" si="72"/>
        <v>22.745849609375</v>
      </c>
      <c r="AU41" s="86">
        <f t="shared" si="73"/>
        <v>2</v>
      </c>
      <c r="AV41" s="86" t="b">
        <f t="shared" si="74"/>
        <v>1</v>
      </c>
      <c r="AW41" s="86" t="str">
        <f t="shared" si="75"/>
        <v>Distance</v>
      </c>
      <c r="AX41" s="86" t="str">
        <f t="shared" si="44"/>
        <v>&lt;=</v>
      </c>
      <c r="AY41" s="86">
        <f t="shared" si="76"/>
        <v>680.591796875</v>
      </c>
      <c r="AZ41" s="86">
        <f t="shared" si="77"/>
        <v>0</v>
      </c>
      <c r="BA41" s="86" t="b">
        <f t="shared" si="78"/>
        <v>0</v>
      </c>
      <c r="BB41" s="86" t="str">
        <f t="shared" si="79"/>
        <v>Distance</v>
      </c>
      <c r="BC41" s="86" t="str">
        <f t="shared" si="45"/>
        <v>&gt;</v>
      </c>
      <c r="BD41" s="86">
        <f t="shared" si="80"/>
        <v>450.385498046875</v>
      </c>
      <c r="BE41" s="15">
        <f t="shared" si="46"/>
        <v>0</v>
      </c>
      <c r="BF41" s="15" t="str">
        <f t="shared" si="47"/>
        <v>GEBR&lt;=0,715087890625 AND Distance&lt;=609,07275390625 AND Speed&lt;=25,634765625 AND Distance&gt;561,320556640625 AND GEBR&lt;=0,85498046875 AND Speed&gt;22,745849609375 AND Distance&lt;=680,591796875 AND Distance&gt;450,385498046875</v>
      </c>
      <c r="BH41" s="86">
        <v>5.56640625E-2</v>
      </c>
      <c r="BI41" s="15">
        <v>1</v>
      </c>
      <c r="BJ41" s="15" t="s">
        <v>1677</v>
      </c>
    </row>
    <row r="42" spans="1:62">
      <c r="A42" s="15">
        <v>39</v>
      </c>
      <c r="B42" s="15">
        <v>2</v>
      </c>
      <c r="C42" s="15">
        <v>4285</v>
      </c>
      <c r="D42" s="15">
        <f t="shared" si="33"/>
        <v>1</v>
      </c>
      <c r="E42" s="15">
        <f t="shared" si="34"/>
        <v>189</v>
      </c>
      <c r="F42" s="15">
        <f t="shared" si="35"/>
        <v>1.046142578125</v>
      </c>
      <c r="G42" s="15">
        <v>47</v>
      </c>
      <c r="H42" s="15">
        <v>48</v>
      </c>
      <c r="I42" s="15">
        <v>36</v>
      </c>
      <c r="J42" s="15">
        <v>5</v>
      </c>
      <c r="K42" s="15">
        <v>170</v>
      </c>
      <c r="L42" s="15">
        <v>319</v>
      </c>
      <c r="M42" s="15">
        <f t="shared" si="36"/>
        <v>7.7880859375E-2</v>
      </c>
      <c r="O42" s="86">
        <f t="shared" si="37"/>
        <v>170</v>
      </c>
      <c r="P42" s="86">
        <f t="shared" si="48"/>
        <v>0.333251953125</v>
      </c>
      <c r="Q42" s="86">
        <f t="shared" si="49"/>
        <v>167</v>
      </c>
      <c r="R42" s="86" t="b">
        <f t="shared" si="50"/>
        <v>0</v>
      </c>
      <c r="S42" s="86" t="str">
        <f t="shared" si="51"/>
        <v>GEBR</v>
      </c>
      <c r="T42" s="86" t="str">
        <f t="shared" si="38"/>
        <v>&gt;</v>
      </c>
      <c r="U42" s="86">
        <f t="shared" si="52"/>
        <v>0.715087890625</v>
      </c>
      <c r="V42" s="86">
        <f t="shared" si="53"/>
        <v>63</v>
      </c>
      <c r="W42" s="86" t="b">
        <f t="shared" si="54"/>
        <v>1</v>
      </c>
      <c r="X42" s="86" t="str">
        <f t="shared" si="55"/>
        <v>Distance</v>
      </c>
      <c r="Y42" s="86" t="str">
        <f t="shared" si="39"/>
        <v>&lt;=</v>
      </c>
      <c r="Z42" s="86">
        <f t="shared" si="56"/>
        <v>609.07275390625</v>
      </c>
      <c r="AA42" s="86">
        <f t="shared" si="57"/>
        <v>50</v>
      </c>
      <c r="AB42" s="86" t="b">
        <f t="shared" si="58"/>
        <v>1</v>
      </c>
      <c r="AC42" s="86" t="str">
        <f t="shared" si="59"/>
        <v>Speed</v>
      </c>
      <c r="AD42" s="86" t="str">
        <f t="shared" si="40"/>
        <v>&lt;=</v>
      </c>
      <c r="AE42" s="86">
        <f t="shared" si="60"/>
        <v>25.634765625</v>
      </c>
      <c r="AF42" s="86">
        <f t="shared" si="61"/>
        <v>19</v>
      </c>
      <c r="AG42" s="86" t="b">
        <f t="shared" si="62"/>
        <v>0</v>
      </c>
      <c r="AH42" s="86" t="str">
        <f t="shared" si="63"/>
        <v>Distance</v>
      </c>
      <c r="AI42" s="86" t="str">
        <f t="shared" si="41"/>
        <v>&gt;</v>
      </c>
      <c r="AJ42" s="86">
        <f t="shared" si="64"/>
        <v>561.320556640625</v>
      </c>
      <c r="AK42" s="86">
        <f t="shared" si="65"/>
        <v>12</v>
      </c>
      <c r="AL42" s="86" t="b">
        <f t="shared" si="66"/>
        <v>1</v>
      </c>
      <c r="AM42" s="86" t="str">
        <f t="shared" si="67"/>
        <v>GEBR</v>
      </c>
      <c r="AN42" s="86" t="str">
        <f t="shared" si="42"/>
        <v>&lt;=</v>
      </c>
      <c r="AO42" s="86">
        <f t="shared" si="68"/>
        <v>0.85498046875</v>
      </c>
      <c r="AP42" s="86">
        <f t="shared" si="69"/>
        <v>9</v>
      </c>
      <c r="AQ42" s="86" t="b">
        <f t="shared" si="70"/>
        <v>0</v>
      </c>
      <c r="AR42" s="86" t="str">
        <f t="shared" si="71"/>
        <v>Speed</v>
      </c>
      <c r="AS42" s="86" t="str">
        <f t="shared" si="43"/>
        <v>&gt;</v>
      </c>
      <c r="AT42" s="86">
        <f t="shared" si="72"/>
        <v>22.745849609375</v>
      </c>
      <c r="AU42" s="86">
        <f t="shared" si="73"/>
        <v>2</v>
      </c>
      <c r="AV42" s="86" t="b">
        <f t="shared" si="74"/>
        <v>1</v>
      </c>
      <c r="AW42" s="86" t="str">
        <f t="shared" si="75"/>
        <v>Distance</v>
      </c>
      <c r="AX42" s="86" t="str">
        <f t="shared" si="44"/>
        <v>&lt;=</v>
      </c>
      <c r="AY42" s="86">
        <f t="shared" si="76"/>
        <v>680.591796875</v>
      </c>
      <c r="AZ42" s="86">
        <f t="shared" si="77"/>
        <v>0</v>
      </c>
      <c r="BA42" s="86" t="b">
        <f t="shared" si="78"/>
        <v>0</v>
      </c>
      <c r="BB42" s="86" t="str">
        <f t="shared" si="79"/>
        <v>Distance</v>
      </c>
      <c r="BC42" s="86" t="str">
        <f t="shared" si="45"/>
        <v>&gt;</v>
      </c>
      <c r="BD42" s="86">
        <f t="shared" si="80"/>
        <v>450.385498046875</v>
      </c>
      <c r="BE42" s="15">
        <f t="shared" si="46"/>
        <v>0</v>
      </c>
      <c r="BF42" s="15" t="str">
        <f t="shared" si="47"/>
        <v>GEBR&gt;0,715087890625 AND Distance&lt;=609,07275390625 AND Speed&lt;=25,634765625 AND Distance&gt;561,320556640625 AND GEBR&lt;=0,85498046875 AND Speed&gt;22,745849609375 AND Distance&lt;=680,591796875 AND Distance&gt;450,385498046875</v>
      </c>
      <c r="BH42" s="86">
        <v>6.0546875E-2</v>
      </c>
      <c r="BI42" s="15">
        <v>1</v>
      </c>
      <c r="BJ42" s="15" t="s">
        <v>1635</v>
      </c>
    </row>
    <row r="43" spans="1:62">
      <c r="A43" s="15">
        <v>40</v>
      </c>
      <c r="B43" s="15">
        <v>1</v>
      </c>
      <c r="C43" s="15">
        <v>83297</v>
      </c>
      <c r="D43" s="15">
        <f t="shared" si="33"/>
        <v>20</v>
      </c>
      <c r="E43" s="15">
        <f t="shared" si="34"/>
        <v>1377</v>
      </c>
      <c r="F43" s="15">
        <f t="shared" si="35"/>
        <v>20.336181640625</v>
      </c>
      <c r="G43" s="15">
        <v>179</v>
      </c>
      <c r="H43" s="15">
        <v>180</v>
      </c>
      <c r="I43" s="15">
        <v>36</v>
      </c>
      <c r="J43" s="15">
        <v>5</v>
      </c>
      <c r="K43" s="15">
        <v>171</v>
      </c>
      <c r="L43" s="15">
        <v>6</v>
      </c>
      <c r="M43" s="15">
        <f t="shared" si="36"/>
        <v>1.46484375E-3</v>
      </c>
      <c r="O43" s="86">
        <f t="shared" si="37"/>
        <v>171</v>
      </c>
      <c r="P43" s="86">
        <f t="shared" si="48"/>
        <v>5.126953125E-2</v>
      </c>
      <c r="Q43" s="86">
        <f t="shared" si="49"/>
        <v>128</v>
      </c>
      <c r="R43" s="86" t="b">
        <f t="shared" si="50"/>
        <v>1</v>
      </c>
      <c r="S43" s="86" t="str">
        <f t="shared" si="51"/>
        <v>GEBR</v>
      </c>
      <c r="T43" s="86" t="str">
        <f t="shared" si="38"/>
        <v>&lt;=</v>
      </c>
      <c r="U43" s="86">
        <f t="shared" si="52"/>
        <v>0.715087890625</v>
      </c>
      <c r="V43" s="86">
        <f t="shared" si="53"/>
        <v>75</v>
      </c>
      <c r="W43" s="86" t="b">
        <f t="shared" si="54"/>
        <v>0</v>
      </c>
      <c r="X43" s="86" t="str">
        <f t="shared" si="55"/>
        <v>Distance</v>
      </c>
      <c r="Y43" s="86" t="str">
        <f t="shared" si="39"/>
        <v>&gt;</v>
      </c>
      <c r="Z43" s="86">
        <f t="shared" si="56"/>
        <v>172.3115234375</v>
      </c>
      <c r="AA43" s="86">
        <f t="shared" si="57"/>
        <v>25</v>
      </c>
      <c r="AB43" s="86" t="b">
        <f t="shared" si="58"/>
        <v>1</v>
      </c>
      <c r="AC43" s="86" t="str">
        <f t="shared" si="59"/>
        <v>GEBR</v>
      </c>
      <c r="AD43" s="86" t="str">
        <f t="shared" si="40"/>
        <v>&lt;=</v>
      </c>
      <c r="AE43" s="86">
        <f t="shared" si="60"/>
        <v>1.046142578125</v>
      </c>
      <c r="AF43" s="86">
        <f t="shared" si="61"/>
        <v>22</v>
      </c>
      <c r="AG43" s="86" t="b">
        <f t="shared" si="62"/>
        <v>1</v>
      </c>
      <c r="AH43" s="86" t="str">
        <f t="shared" si="63"/>
        <v>Distance</v>
      </c>
      <c r="AI43" s="86" t="str">
        <f t="shared" si="41"/>
        <v>&lt;=</v>
      </c>
      <c r="AJ43" s="86">
        <f t="shared" si="64"/>
        <v>192.790283203125</v>
      </c>
      <c r="AK43" s="86">
        <f t="shared" si="65"/>
        <v>6</v>
      </c>
      <c r="AL43" s="86" t="b">
        <f t="shared" si="66"/>
        <v>0</v>
      </c>
      <c r="AM43" s="86" t="str">
        <f t="shared" si="67"/>
        <v>Speed</v>
      </c>
      <c r="AN43" s="86" t="str">
        <f t="shared" si="42"/>
        <v>&gt;</v>
      </c>
      <c r="AO43" s="86">
        <f t="shared" si="68"/>
        <v>12.1396484375</v>
      </c>
      <c r="AP43" s="86">
        <f t="shared" si="69"/>
        <v>3</v>
      </c>
      <c r="AQ43" s="86" t="b">
        <f t="shared" si="70"/>
        <v>0</v>
      </c>
      <c r="AR43" s="86" t="str">
        <f t="shared" si="71"/>
        <v>Distance</v>
      </c>
      <c r="AS43" s="86" t="str">
        <f t="shared" si="43"/>
        <v>&gt;</v>
      </c>
      <c r="AT43" s="86">
        <f t="shared" si="72"/>
        <v>128.337158203125</v>
      </c>
      <c r="AU43" s="86">
        <f t="shared" si="73"/>
        <v>1</v>
      </c>
      <c r="AV43" s="86" t="b">
        <f t="shared" si="74"/>
        <v>1</v>
      </c>
      <c r="AW43" s="86" t="str">
        <f t="shared" si="75"/>
        <v>Speed</v>
      </c>
      <c r="AX43" s="86" t="str">
        <f t="shared" si="44"/>
        <v>&lt;=</v>
      </c>
      <c r="AY43" s="86">
        <f t="shared" si="76"/>
        <v>14.7705078125</v>
      </c>
      <c r="AZ43" s="86">
        <f t="shared" si="77"/>
        <v>0</v>
      </c>
      <c r="BA43" s="86" t="b">
        <f t="shared" si="78"/>
        <v>1</v>
      </c>
      <c r="BB43" s="86" t="str">
        <f t="shared" si="79"/>
        <v>Distance</v>
      </c>
      <c r="BC43" s="86" t="str">
        <f t="shared" si="45"/>
        <v>&lt;=</v>
      </c>
      <c r="BD43" s="86">
        <f t="shared" si="80"/>
        <v>450.385498046875</v>
      </c>
      <c r="BE43" s="15">
        <f t="shared" si="46"/>
        <v>1</v>
      </c>
      <c r="BF43" s="15" t="str">
        <f t="shared" si="47"/>
        <v>GEBR&lt;=0,715087890625 AND Distance&gt;172,3115234375 AND GEBR&lt;=1,046142578125 AND Distance&lt;=192,790283203125 AND Speed&gt;12,1396484375 AND Distance&gt;128,337158203125 AND Speed&lt;=14,7705078125 AND Distance&lt;=450,385498046875</v>
      </c>
      <c r="BH43" s="86">
        <v>6.0546875E-2</v>
      </c>
      <c r="BI43" s="15">
        <v>1</v>
      </c>
      <c r="BJ43" s="15" t="s">
        <v>1639</v>
      </c>
    </row>
    <row r="44" spans="1:62">
      <c r="A44" s="15">
        <v>41</v>
      </c>
      <c r="B44" s="15">
        <v>0</v>
      </c>
      <c r="C44" s="15">
        <v>20389</v>
      </c>
      <c r="D44" s="15">
        <f t="shared" si="33"/>
        <v>4</v>
      </c>
      <c r="E44" s="15">
        <f t="shared" si="34"/>
        <v>4005</v>
      </c>
      <c r="F44" s="15">
        <f t="shared" si="35"/>
        <v>4.977783203125</v>
      </c>
      <c r="G44" s="15">
        <v>133</v>
      </c>
      <c r="H44" s="15">
        <v>134</v>
      </c>
      <c r="I44" s="15">
        <v>37</v>
      </c>
      <c r="J44" s="15">
        <v>7</v>
      </c>
      <c r="K44" s="15">
        <v>172</v>
      </c>
      <c r="L44" s="15">
        <v>145</v>
      </c>
      <c r="M44" s="15">
        <f t="shared" si="36"/>
        <v>3.5400390625E-2</v>
      </c>
      <c r="O44" s="86">
        <f t="shared" si="37"/>
        <v>172</v>
      </c>
      <c r="P44" s="86">
        <f t="shared" si="48"/>
        <v>0.25</v>
      </c>
      <c r="Q44" s="86">
        <f t="shared" si="49"/>
        <v>128</v>
      </c>
      <c r="R44" s="86" t="b">
        <f t="shared" si="50"/>
        <v>0</v>
      </c>
      <c r="S44" s="86" t="str">
        <f t="shared" si="51"/>
        <v>GEBR</v>
      </c>
      <c r="T44" s="86" t="str">
        <f t="shared" si="38"/>
        <v>&gt;</v>
      </c>
      <c r="U44" s="86">
        <f t="shared" si="52"/>
        <v>0.715087890625</v>
      </c>
      <c r="V44" s="86">
        <f t="shared" si="53"/>
        <v>75</v>
      </c>
      <c r="W44" s="86" t="b">
        <f t="shared" si="54"/>
        <v>0</v>
      </c>
      <c r="X44" s="86" t="str">
        <f t="shared" si="55"/>
        <v>Distance</v>
      </c>
      <c r="Y44" s="86" t="str">
        <f t="shared" si="39"/>
        <v>&gt;</v>
      </c>
      <c r="Z44" s="86">
        <f t="shared" si="56"/>
        <v>172.3115234375</v>
      </c>
      <c r="AA44" s="86">
        <f t="shared" si="57"/>
        <v>25</v>
      </c>
      <c r="AB44" s="86" t="b">
        <f t="shared" si="58"/>
        <v>1</v>
      </c>
      <c r="AC44" s="86" t="str">
        <f t="shared" si="59"/>
        <v>GEBR</v>
      </c>
      <c r="AD44" s="86" t="str">
        <f t="shared" si="40"/>
        <v>&lt;=</v>
      </c>
      <c r="AE44" s="86">
        <f t="shared" si="60"/>
        <v>1.046142578125</v>
      </c>
      <c r="AF44" s="86">
        <f t="shared" si="61"/>
        <v>22</v>
      </c>
      <c r="AG44" s="86" t="b">
        <f t="shared" si="62"/>
        <v>1</v>
      </c>
      <c r="AH44" s="86" t="str">
        <f t="shared" si="63"/>
        <v>Distance</v>
      </c>
      <c r="AI44" s="86" t="str">
        <f t="shared" si="41"/>
        <v>&lt;=</v>
      </c>
      <c r="AJ44" s="86">
        <f t="shared" si="64"/>
        <v>192.790283203125</v>
      </c>
      <c r="AK44" s="86">
        <f t="shared" si="65"/>
        <v>6</v>
      </c>
      <c r="AL44" s="86" t="b">
        <f t="shared" si="66"/>
        <v>0</v>
      </c>
      <c r="AM44" s="86" t="str">
        <f t="shared" si="67"/>
        <v>Speed</v>
      </c>
      <c r="AN44" s="86" t="str">
        <f t="shared" si="42"/>
        <v>&gt;</v>
      </c>
      <c r="AO44" s="86">
        <f t="shared" si="68"/>
        <v>12.1396484375</v>
      </c>
      <c r="AP44" s="86">
        <f t="shared" si="69"/>
        <v>3</v>
      </c>
      <c r="AQ44" s="86" t="b">
        <f t="shared" si="70"/>
        <v>0</v>
      </c>
      <c r="AR44" s="86" t="str">
        <f t="shared" si="71"/>
        <v>Distance</v>
      </c>
      <c r="AS44" s="86" t="str">
        <f t="shared" si="43"/>
        <v>&gt;</v>
      </c>
      <c r="AT44" s="86">
        <f t="shared" si="72"/>
        <v>128.337158203125</v>
      </c>
      <c r="AU44" s="86">
        <f t="shared" si="73"/>
        <v>1</v>
      </c>
      <c r="AV44" s="86" t="b">
        <f t="shared" si="74"/>
        <v>1</v>
      </c>
      <c r="AW44" s="86" t="str">
        <f t="shared" si="75"/>
        <v>Speed</v>
      </c>
      <c r="AX44" s="86" t="str">
        <f t="shared" si="44"/>
        <v>&lt;=</v>
      </c>
      <c r="AY44" s="86">
        <f t="shared" si="76"/>
        <v>14.7705078125</v>
      </c>
      <c r="AZ44" s="86">
        <f t="shared" si="77"/>
        <v>0</v>
      </c>
      <c r="BA44" s="86" t="b">
        <f t="shared" si="78"/>
        <v>1</v>
      </c>
      <c r="BB44" s="86" t="str">
        <f t="shared" si="79"/>
        <v>Distance</v>
      </c>
      <c r="BC44" s="86" t="str">
        <f t="shared" si="45"/>
        <v>&lt;=</v>
      </c>
      <c r="BD44" s="86">
        <f t="shared" si="80"/>
        <v>450.385498046875</v>
      </c>
      <c r="BE44" s="15">
        <f t="shared" si="46"/>
        <v>0</v>
      </c>
      <c r="BF44" s="15" t="str">
        <f t="shared" si="47"/>
        <v>GEBR&gt;0,715087890625 AND Distance&gt;172,3115234375 AND GEBR&lt;=1,046142578125 AND Distance&lt;=192,790283203125 AND Speed&gt;12,1396484375 AND Distance&gt;128,337158203125 AND Speed&lt;=14,7705078125 AND Distance&lt;=450,385498046875</v>
      </c>
      <c r="BH44" s="86">
        <v>6.25E-2</v>
      </c>
      <c r="BI44" s="15">
        <v>1</v>
      </c>
      <c r="BJ44" s="15" t="s">
        <v>1624</v>
      </c>
    </row>
    <row r="45" spans="1:62">
      <c r="A45" s="15">
        <v>42</v>
      </c>
      <c r="B45" s="15">
        <v>1</v>
      </c>
      <c r="C45" s="15">
        <v>12197</v>
      </c>
      <c r="D45" s="15">
        <f t="shared" si="33"/>
        <v>2</v>
      </c>
      <c r="E45" s="15">
        <f t="shared" si="34"/>
        <v>4005</v>
      </c>
      <c r="F45" s="15">
        <f t="shared" si="35"/>
        <v>2.977783203125</v>
      </c>
      <c r="G45" s="15">
        <v>193</v>
      </c>
      <c r="H45" s="15">
        <v>194</v>
      </c>
      <c r="I45" s="15">
        <v>37</v>
      </c>
      <c r="J45" s="15">
        <v>7</v>
      </c>
      <c r="K45" s="15">
        <v>175</v>
      </c>
      <c r="L45" s="15">
        <v>1329</v>
      </c>
      <c r="M45" s="15">
        <f t="shared" si="36"/>
        <v>0.324462890625</v>
      </c>
      <c r="O45" s="86">
        <f t="shared" si="37"/>
        <v>175</v>
      </c>
      <c r="P45" s="86">
        <f t="shared" si="48"/>
        <v>0.333251953125</v>
      </c>
      <c r="Q45" s="86">
        <f t="shared" si="49"/>
        <v>161</v>
      </c>
      <c r="R45" s="86" t="b">
        <f t="shared" si="50"/>
        <v>1</v>
      </c>
      <c r="S45" s="86" t="str">
        <f t="shared" si="51"/>
        <v>Speed</v>
      </c>
      <c r="T45" s="86" t="str">
        <f t="shared" si="38"/>
        <v>&lt;=</v>
      </c>
      <c r="U45" s="86">
        <f t="shared" si="52"/>
        <v>5.667236328125</v>
      </c>
      <c r="V45" s="86">
        <f t="shared" si="53"/>
        <v>61</v>
      </c>
      <c r="W45" s="86" t="b">
        <f t="shared" si="54"/>
        <v>1</v>
      </c>
      <c r="X45" s="86" t="str">
        <f t="shared" si="55"/>
        <v>Distance</v>
      </c>
      <c r="Y45" s="86" t="str">
        <f t="shared" si="39"/>
        <v>&lt;=</v>
      </c>
      <c r="Z45" s="86">
        <f t="shared" si="56"/>
        <v>51.22509765625</v>
      </c>
      <c r="AA45" s="86">
        <f t="shared" si="57"/>
        <v>18</v>
      </c>
      <c r="AB45" s="86" t="b">
        <f t="shared" si="58"/>
        <v>1</v>
      </c>
      <c r="AC45" s="86" t="str">
        <f t="shared" si="59"/>
        <v>Speed</v>
      </c>
      <c r="AD45" s="86" t="str">
        <f t="shared" si="40"/>
        <v>&lt;=</v>
      </c>
      <c r="AE45" s="86">
        <f t="shared" si="60"/>
        <v>6.731689453125</v>
      </c>
      <c r="AF45" s="86">
        <f t="shared" si="61"/>
        <v>15</v>
      </c>
      <c r="AG45" s="86" t="b">
        <f t="shared" si="62"/>
        <v>0</v>
      </c>
      <c r="AH45" s="86" t="str">
        <f t="shared" si="63"/>
        <v>Distance</v>
      </c>
      <c r="AI45" s="86" t="str">
        <f t="shared" si="41"/>
        <v>&gt;</v>
      </c>
      <c r="AJ45" s="86">
        <f t="shared" si="64"/>
        <v>41.406494140625</v>
      </c>
      <c r="AK45" s="86">
        <f t="shared" si="65"/>
        <v>5</v>
      </c>
      <c r="AL45" s="86" t="b">
        <f t="shared" si="66"/>
        <v>1</v>
      </c>
      <c r="AM45" s="86" t="str">
        <f t="shared" si="67"/>
        <v>Speed</v>
      </c>
      <c r="AN45" s="86" t="str">
        <f t="shared" si="42"/>
        <v>&lt;=</v>
      </c>
      <c r="AO45" s="86">
        <f t="shared" si="68"/>
        <v>8.182861328125</v>
      </c>
      <c r="AP45" s="86">
        <f t="shared" si="69"/>
        <v>3</v>
      </c>
      <c r="AQ45" s="86" t="b">
        <f t="shared" si="70"/>
        <v>1</v>
      </c>
      <c r="AR45" s="86" t="str">
        <f t="shared" si="71"/>
        <v>Distance</v>
      </c>
      <c r="AS45" s="86" t="str">
        <f t="shared" si="43"/>
        <v>&lt;=</v>
      </c>
      <c r="AT45" s="86">
        <f t="shared" si="72"/>
        <v>128.337158203125</v>
      </c>
      <c r="AU45" s="86">
        <f t="shared" si="73"/>
        <v>1</v>
      </c>
      <c r="AV45" s="86" t="b">
        <f t="shared" si="74"/>
        <v>1</v>
      </c>
      <c r="AW45" s="86" t="str">
        <f t="shared" si="75"/>
        <v>Speed</v>
      </c>
      <c r="AX45" s="86" t="str">
        <f t="shared" si="44"/>
        <v>&lt;=</v>
      </c>
      <c r="AY45" s="86">
        <f t="shared" si="76"/>
        <v>14.7705078125</v>
      </c>
      <c r="AZ45" s="86">
        <f t="shared" si="77"/>
        <v>0</v>
      </c>
      <c r="BA45" s="86" t="b">
        <f t="shared" si="78"/>
        <v>1</v>
      </c>
      <c r="BB45" s="86" t="str">
        <f t="shared" si="79"/>
        <v>Distance</v>
      </c>
      <c r="BC45" s="86" t="str">
        <f t="shared" si="45"/>
        <v>&lt;=</v>
      </c>
      <c r="BD45" s="86">
        <f t="shared" si="80"/>
        <v>450.385498046875</v>
      </c>
      <c r="BE45" s="15">
        <f t="shared" si="46"/>
        <v>0</v>
      </c>
      <c r="BF45" s="15" t="str">
        <f t="shared" si="47"/>
        <v>Speed&lt;=5,667236328125 AND Distance&lt;=51,22509765625 AND Speed&lt;=6,731689453125 AND Distance&gt;41,406494140625 AND Speed&lt;=8,182861328125 AND Distance&lt;=128,337158203125 AND Speed&lt;=14,7705078125 AND Distance&lt;=450,385498046875</v>
      </c>
      <c r="BH45" s="86">
        <v>6.6650390625E-2</v>
      </c>
      <c r="BI45" s="15">
        <v>1</v>
      </c>
      <c r="BJ45" s="15" t="s">
        <v>1637</v>
      </c>
    </row>
    <row r="46" spans="1:62">
      <c r="A46" s="15">
        <v>43</v>
      </c>
      <c r="B46" s="15">
        <v>2</v>
      </c>
      <c r="C46" s="15">
        <v>4285</v>
      </c>
      <c r="D46" s="15">
        <f t="shared" si="33"/>
        <v>1</v>
      </c>
      <c r="E46" s="15">
        <f t="shared" si="34"/>
        <v>189</v>
      </c>
      <c r="F46" s="15">
        <f t="shared" si="35"/>
        <v>1.046142578125</v>
      </c>
      <c r="G46" s="15">
        <v>89</v>
      </c>
      <c r="H46" s="15">
        <v>90</v>
      </c>
      <c r="I46" s="15">
        <v>34</v>
      </c>
      <c r="J46" s="15">
        <v>6</v>
      </c>
      <c r="K46" s="15">
        <v>176</v>
      </c>
      <c r="L46" s="15">
        <v>812</v>
      </c>
      <c r="M46" s="15">
        <f t="shared" si="36"/>
        <v>0.1982421875</v>
      </c>
      <c r="O46" s="86">
        <f t="shared" si="37"/>
        <v>176</v>
      </c>
      <c r="P46" s="86">
        <f t="shared" si="48"/>
        <v>0.208251953125</v>
      </c>
      <c r="Q46" s="86">
        <f t="shared" si="49"/>
        <v>161</v>
      </c>
      <c r="R46" s="86" t="b">
        <f t="shared" si="50"/>
        <v>0</v>
      </c>
      <c r="S46" s="86" t="str">
        <f t="shared" si="51"/>
        <v>Speed</v>
      </c>
      <c r="T46" s="86" t="str">
        <f t="shared" si="38"/>
        <v>&gt;</v>
      </c>
      <c r="U46" s="86">
        <f t="shared" si="52"/>
        <v>5.667236328125</v>
      </c>
      <c r="V46" s="86">
        <f t="shared" si="53"/>
        <v>61</v>
      </c>
      <c r="W46" s="86" t="b">
        <f t="shared" si="54"/>
        <v>1</v>
      </c>
      <c r="X46" s="86" t="str">
        <f t="shared" si="55"/>
        <v>Distance</v>
      </c>
      <c r="Y46" s="86" t="str">
        <f t="shared" si="39"/>
        <v>&lt;=</v>
      </c>
      <c r="Z46" s="86">
        <f t="shared" si="56"/>
        <v>51.22509765625</v>
      </c>
      <c r="AA46" s="86">
        <f t="shared" si="57"/>
        <v>18</v>
      </c>
      <c r="AB46" s="86" t="b">
        <f t="shared" si="58"/>
        <v>1</v>
      </c>
      <c r="AC46" s="86" t="str">
        <f t="shared" si="59"/>
        <v>Speed</v>
      </c>
      <c r="AD46" s="86" t="str">
        <f t="shared" si="40"/>
        <v>&lt;=</v>
      </c>
      <c r="AE46" s="86">
        <f t="shared" si="60"/>
        <v>6.731689453125</v>
      </c>
      <c r="AF46" s="86">
        <f t="shared" si="61"/>
        <v>15</v>
      </c>
      <c r="AG46" s="86" t="b">
        <f t="shared" si="62"/>
        <v>0</v>
      </c>
      <c r="AH46" s="86" t="str">
        <f t="shared" si="63"/>
        <v>Distance</v>
      </c>
      <c r="AI46" s="86" t="str">
        <f t="shared" si="41"/>
        <v>&gt;</v>
      </c>
      <c r="AJ46" s="86">
        <f t="shared" si="64"/>
        <v>41.406494140625</v>
      </c>
      <c r="AK46" s="86">
        <f t="shared" si="65"/>
        <v>5</v>
      </c>
      <c r="AL46" s="86" t="b">
        <f t="shared" si="66"/>
        <v>1</v>
      </c>
      <c r="AM46" s="86" t="str">
        <f t="shared" si="67"/>
        <v>Speed</v>
      </c>
      <c r="AN46" s="86" t="str">
        <f t="shared" si="42"/>
        <v>&lt;=</v>
      </c>
      <c r="AO46" s="86">
        <f t="shared" si="68"/>
        <v>8.182861328125</v>
      </c>
      <c r="AP46" s="86">
        <f t="shared" si="69"/>
        <v>3</v>
      </c>
      <c r="AQ46" s="86" t="b">
        <f t="shared" si="70"/>
        <v>1</v>
      </c>
      <c r="AR46" s="86" t="str">
        <f t="shared" si="71"/>
        <v>Distance</v>
      </c>
      <c r="AS46" s="86" t="str">
        <f t="shared" si="43"/>
        <v>&lt;=</v>
      </c>
      <c r="AT46" s="86">
        <f t="shared" si="72"/>
        <v>128.337158203125</v>
      </c>
      <c r="AU46" s="86">
        <f t="shared" si="73"/>
        <v>1</v>
      </c>
      <c r="AV46" s="86" t="b">
        <f t="shared" si="74"/>
        <v>1</v>
      </c>
      <c r="AW46" s="86" t="str">
        <f t="shared" si="75"/>
        <v>Speed</v>
      </c>
      <c r="AX46" s="86" t="str">
        <f t="shared" si="44"/>
        <v>&lt;=</v>
      </c>
      <c r="AY46" s="86">
        <f t="shared" si="76"/>
        <v>14.7705078125</v>
      </c>
      <c r="AZ46" s="86">
        <f t="shared" si="77"/>
        <v>0</v>
      </c>
      <c r="BA46" s="86" t="b">
        <f t="shared" si="78"/>
        <v>1</v>
      </c>
      <c r="BB46" s="86" t="str">
        <f t="shared" si="79"/>
        <v>Distance</v>
      </c>
      <c r="BC46" s="86" t="str">
        <f t="shared" si="45"/>
        <v>&lt;=</v>
      </c>
      <c r="BD46" s="86">
        <f t="shared" si="80"/>
        <v>450.385498046875</v>
      </c>
      <c r="BE46" s="15">
        <f t="shared" si="46"/>
        <v>0</v>
      </c>
      <c r="BF46" s="15" t="str">
        <f t="shared" si="47"/>
        <v>Speed&gt;5,667236328125 AND Distance&lt;=51,22509765625 AND Speed&lt;=6,731689453125 AND Distance&gt;41,406494140625 AND Speed&lt;=8,182861328125 AND Distance&lt;=128,337158203125 AND Speed&lt;=14,7705078125 AND Distance&lt;=450,385498046875</v>
      </c>
      <c r="BH46" s="86">
        <v>7.0068359375E-2</v>
      </c>
      <c r="BI46" s="15">
        <v>1</v>
      </c>
      <c r="BJ46" s="15" t="s">
        <v>1602</v>
      </c>
    </row>
    <row r="47" spans="1:62">
      <c r="A47" s="15">
        <v>44</v>
      </c>
      <c r="B47" s="15">
        <v>2</v>
      </c>
      <c r="C47" s="15">
        <v>5238</v>
      </c>
      <c r="D47" s="15">
        <f t="shared" si="33"/>
        <v>1</v>
      </c>
      <c r="E47" s="15">
        <f t="shared" si="34"/>
        <v>1142</v>
      </c>
      <c r="F47" s="15">
        <f t="shared" si="35"/>
        <v>1.27880859375</v>
      </c>
      <c r="G47" s="15">
        <v>129</v>
      </c>
      <c r="H47" s="15">
        <v>130</v>
      </c>
      <c r="I47" s="15">
        <v>34</v>
      </c>
      <c r="J47" s="15">
        <v>6</v>
      </c>
      <c r="K47" s="15">
        <v>183</v>
      </c>
      <c r="L47" s="15">
        <v>57</v>
      </c>
      <c r="M47" s="15">
        <f t="shared" si="36"/>
        <v>1.3916015625E-2</v>
      </c>
      <c r="O47" s="86">
        <f t="shared" si="37"/>
        <v>183</v>
      </c>
      <c r="P47" s="86">
        <f t="shared" si="48"/>
        <v>0.333251953125</v>
      </c>
      <c r="Q47" s="86">
        <f t="shared" si="49"/>
        <v>151</v>
      </c>
      <c r="R47" s="86" t="b">
        <f t="shared" si="50"/>
        <v>1</v>
      </c>
      <c r="S47" s="86" t="str">
        <f t="shared" si="51"/>
        <v>Speed</v>
      </c>
      <c r="T47" s="86" t="str">
        <f t="shared" si="38"/>
        <v>&lt;=</v>
      </c>
      <c r="U47" s="86">
        <f t="shared" si="52"/>
        <v>13.52685546875</v>
      </c>
      <c r="V47" s="86">
        <f t="shared" si="53"/>
        <v>76</v>
      </c>
      <c r="W47" s="86" t="b">
        <f t="shared" si="54"/>
        <v>1</v>
      </c>
      <c r="X47" s="86" t="str">
        <f t="shared" si="55"/>
        <v>Distance</v>
      </c>
      <c r="Y47" s="86" t="str">
        <f t="shared" si="39"/>
        <v>&lt;=</v>
      </c>
      <c r="Z47" s="86">
        <f t="shared" si="56"/>
        <v>142.29296875</v>
      </c>
      <c r="AA47" s="86">
        <f t="shared" si="57"/>
        <v>25</v>
      </c>
      <c r="AB47" s="86" t="b">
        <f t="shared" si="58"/>
        <v>0</v>
      </c>
      <c r="AC47" s="86" t="str">
        <f t="shared" si="59"/>
        <v>GEBR</v>
      </c>
      <c r="AD47" s="86" t="str">
        <f t="shared" si="40"/>
        <v>&gt;</v>
      </c>
      <c r="AE47" s="86">
        <f t="shared" si="60"/>
        <v>1.046142578125</v>
      </c>
      <c r="AF47" s="86">
        <f t="shared" si="61"/>
        <v>22</v>
      </c>
      <c r="AG47" s="86" t="b">
        <f t="shared" si="62"/>
        <v>1</v>
      </c>
      <c r="AH47" s="86" t="str">
        <f t="shared" si="63"/>
        <v>Distance</v>
      </c>
      <c r="AI47" s="86" t="str">
        <f t="shared" si="41"/>
        <v>&lt;=</v>
      </c>
      <c r="AJ47" s="86">
        <f t="shared" si="64"/>
        <v>192.790283203125</v>
      </c>
      <c r="AK47" s="86">
        <f t="shared" si="65"/>
        <v>6</v>
      </c>
      <c r="AL47" s="86" t="b">
        <f t="shared" si="66"/>
        <v>0</v>
      </c>
      <c r="AM47" s="86" t="str">
        <f t="shared" si="67"/>
        <v>Speed</v>
      </c>
      <c r="AN47" s="86" t="str">
        <f t="shared" si="42"/>
        <v>&gt;</v>
      </c>
      <c r="AO47" s="86">
        <f t="shared" si="68"/>
        <v>12.1396484375</v>
      </c>
      <c r="AP47" s="86">
        <f t="shared" si="69"/>
        <v>3</v>
      </c>
      <c r="AQ47" s="86" t="b">
        <f t="shared" si="70"/>
        <v>0</v>
      </c>
      <c r="AR47" s="86" t="str">
        <f t="shared" si="71"/>
        <v>Distance</v>
      </c>
      <c r="AS47" s="86" t="str">
        <f t="shared" si="43"/>
        <v>&gt;</v>
      </c>
      <c r="AT47" s="86">
        <f t="shared" si="72"/>
        <v>128.337158203125</v>
      </c>
      <c r="AU47" s="86">
        <f t="shared" si="73"/>
        <v>1</v>
      </c>
      <c r="AV47" s="86" t="b">
        <f t="shared" si="74"/>
        <v>1</v>
      </c>
      <c r="AW47" s="86" t="str">
        <f t="shared" si="75"/>
        <v>Speed</v>
      </c>
      <c r="AX47" s="86" t="str">
        <f t="shared" si="44"/>
        <v>&lt;=</v>
      </c>
      <c r="AY47" s="86">
        <f t="shared" si="76"/>
        <v>14.7705078125</v>
      </c>
      <c r="AZ47" s="86">
        <f t="shared" si="77"/>
        <v>0</v>
      </c>
      <c r="BA47" s="86" t="b">
        <f t="shared" si="78"/>
        <v>1</v>
      </c>
      <c r="BB47" s="86" t="str">
        <f t="shared" si="79"/>
        <v>Distance</v>
      </c>
      <c r="BC47" s="86" t="str">
        <f t="shared" si="45"/>
        <v>&lt;=</v>
      </c>
      <c r="BD47" s="86">
        <f t="shared" si="80"/>
        <v>450.385498046875</v>
      </c>
      <c r="BE47" s="15">
        <f t="shared" si="46"/>
        <v>0</v>
      </c>
      <c r="BF47" s="15" t="str">
        <f t="shared" si="47"/>
        <v>Speed&lt;=13,52685546875 AND Distance&lt;=142,29296875 AND GEBR&gt;1,046142578125 AND Distance&lt;=192,790283203125 AND Speed&gt;12,1396484375 AND Distance&gt;128,337158203125 AND Speed&lt;=14,7705078125 AND Distance&lt;=450,385498046875</v>
      </c>
      <c r="BH47" s="86">
        <v>7.177734375E-2</v>
      </c>
      <c r="BI47" s="15">
        <v>1</v>
      </c>
      <c r="BJ47" s="15" t="s">
        <v>1591</v>
      </c>
    </row>
    <row r="48" spans="1:62">
      <c r="A48" s="15">
        <v>45</v>
      </c>
      <c r="B48" s="15">
        <v>1</v>
      </c>
      <c r="C48" s="15">
        <v>73530</v>
      </c>
      <c r="D48" s="15">
        <f t="shared" si="33"/>
        <v>17</v>
      </c>
      <c r="E48" s="15">
        <f t="shared" si="34"/>
        <v>3898</v>
      </c>
      <c r="F48" s="15">
        <f t="shared" si="35"/>
        <v>17.95166015625</v>
      </c>
      <c r="G48" s="15">
        <v>59</v>
      </c>
      <c r="H48" s="15">
        <v>60</v>
      </c>
      <c r="I48" s="15">
        <v>30</v>
      </c>
      <c r="J48" s="15">
        <v>6</v>
      </c>
      <c r="K48" s="15">
        <v>184</v>
      </c>
      <c r="L48" s="15">
        <v>1015</v>
      </c>
      <c r="M48" s="15">
        <f t="shared" si="36"/>
        <v>0.247802734375</v>
      </c>
      <c r="O48" s="86">
        <f t="shared" si="37"/>
        <v>184</v>
      </c>
      <c r="P48" s="86">
        <f t="shared" si="48"/>
        <v>8.3251953125E-2</v>
      </c>
      <c r="Q48" s="86">
        <f t="shared" si="49"/>
        <v>151</v>
      </c>
      <c r="R48" s="86" t="b">
        <f t="shared" si="50"/>
        <v>0</v>
      </c>
      <c r="S48" s="86" t="str">
        <f t="shared" si="51"/>
        <v>Speed</v>
      </c>
      <c r="T48" s="86" t="str">
        <f t="shared" si="38"/>
        <v>&gt;</v>
      </c>
      <c r="U48" s="86">
        <f t="shared" si="52"/>
        <v>13.52685546875</v>
      </c>
      <c r="V48" s="86">
        <f t="shared" si="53"/>
        <v>76</v>
      </c>
      <c r="W48" s="86" t="b">
        <f t="shared" si="54"/>
        <v>1</v>
      </c>
      <c r="X48" s="86" t="str">
        <f t="shared" si="55"/>
        <v>Distance</v>
      </c>
      <c r="Y48" s="86" t="str">
        <f t="shared" si="39"/>
        <v>&lt;=</v>
      </c>
      <c r="Z48" s="86">
        <f t="shared" si="56"/>
        <v>142.29296875</v>
      </c>
      <c r="AA48" s="86">
        <f t="shared" si="57"/>
        <v>25</v>
      </c>
      <c r="AB48" s="86" t="b">
        <f t="shared" si="58"/>
        <v>0</v>
      </c>
      <c r="AC48" s="86" t="str">
        <f t="shared" si="59"/>
        <v>GEBR</v>
      </c>
      <c r="AD48" s="86" t="str">
        <f t="shared" si="40"/>
        <v>&gt;</v>
      </c>
      <c r="AE48" s="86">
        <f t="shared" si="60"/>
        <v>1.046142578125</v>
      </c>
      <c r="AF48" s="86">
        <f t="shared" si="61"/>
        <v>22</v>
      </c>
      <c r="AG48" s="86" t="b">
        <f t="shared" si="62"/>
        <v>1</v>
      </c>
      <c r="AH48" s="86" t="str">
        <f t="shared" si="63"/>
        <v>Distance</v>
      </c>
      <c r="AI48" s="86" t="str">
        <f t="shared" si="41"/>
        <v>&lt;=</v>
      </c>
      <c r="AJ48" s="86">
        <f t="shared" si="64"/>
        <v>192.790283203125</v>
      </c>
      <c r="AK48" s="86">
        <f t="shared" si="65"/>
        <v>6</v>
      </c>
      <c r="AL48" s="86" t="b">
        <f t="shared" si="66"/>
        <v>0</v>
      </c>
      <c r="AM48" s="86" t="str">
        <f t="shared" si="67"/>
        <v>Speed</v>
      </c>
      <c r="AN48" s="86" t="str">
        <f t="shared" si="42"/>
        <v>&gt;</v>
      </c>
      <c r="AO48" s="86">
        <f t="shared" si="68"/>
        <v>12.1396484375</v>
      </c>
      <c r="AP48" s="86">
        <f t="shared" si="69"/>
        <v>3</v>
      </c>
      <c r="AQ48" s="86" t="b">
        <f t="shared" si="70"/>
        <v>0</v>
      </c>
      <c r="AR48" s="86" t="str">
        <f t="shared" si="71"/>
        <v>Distance</v>
      </c>
      <c r="AS48" s="86" t="str">
        <f t="shared" si="43"/>
        <v>&gt;</v>
      </c>
      <c r="AT48" s="86">
        <f t="shared" si="72"/>
        <v>128.337158203125</v>
      </c>
      <c r="AU48" s="86">
        <f t="shared" si="73"/>
        <v>1</v>
      </c>
      <c r="AV48" s="86" t="b">
        <f t="shared" si="74"/>
        <v>1</v>
      </c>
      <c r="AW48" s="86" t="str">
        <f t="shared" si="75"/>
        <v>Speed</v>
      </c>
      <c r="AX48" s="86" t="str">
        <f t="shared" si="44"/>
        <v>&lt;=</v>
      </c>
      <c r="AY48" s="86">
        <f t="shared" si="76"/>
        <v>14.7705078125</v>
      </c>
      <c r="AZ48" s="86">
        <f t="shared" si="77"/>
        <v>0</v>
      </c>
      <c r="BA48" s="86" t="b">
        <f t="shared" si="78"/>
        <v>1</v>
      </c>
      <c r="BB48" s="86" t="str">
        <f t="shared" si="79"/>
        <v>Distance</v>
      </c>
      <c r="BC48" s="86" t="str">
        <f t="shared" si="45"/>
        <v>&lt;=</v>
      </c>
      <c r="BD48" s="86">
        <f t="shared" si="80"/>
        <v>450.385498046875</v>
      </c>
      <c r="BE48" s="15">
        <f t="shared" si="46"/>
        <v>1</v>
      </c>
      <c r="BF48" s="15" t="str">
        <f t="shared" si="47"/>
        <v>Speed&gt;13,52685546875 AND Distance&lt;=142,29296875 AND GEBR&gt;1,046142578125 AND Distance&lt;=192,790283203125 AND Speed&gt;12,1396484375 AND Distance&gt;128,337158203125 AND Speed&lt;=14,7705078125 AND Distance&lt;=450,385498046875</v>
      </c>
      <c r="BH48" s="86">
        <v>7.568359375E-2</v>
      </c>
      <c r="BI48" s="15">
        <v>1</v>
      </c>
      <c r="BJ48" s="15" t="s">
        <v>1606</v>
      </c>
    </row>
    <row r="49" spans="1:62">
      <c r="A49" s="15">
        <v>46</v>
      </c>
      <c r="B49" s="15">
        <v>-2</v>
      </c>
      <c r="C49" s="15">
        <v>-8192</v>
      </c>
      <c r="D49" s="15">
        <f t="shared" si="33"/>
        <v>-1</v>
      </c>
      <c r="E49" s="15">
        <f t="shared" si="34"/>
        <v>0</v>
      </c>
      <c r="F49" s="15">
        <f t="shared" si="35"/>
        <v>-1</v>
      </c>
      <c r="G49" s="15">
        <v>223</v>
      </c>
      <c r="H49" s="15">
        <v>224</v>
      </c>
      <c r="I49" s="15">
        <v>30</v>
      </c>
      <c r="J49" s="15">
        <v>6</v>
      </c>
      <c r="K49" s="15">
        <v>185</v>
      </c>
      <c r="L49" s="15">
        <v>1365</v>
      </c>
      <c r="M49" s="15">
        <f t="shared" si="36"/>
        <v>0.333251953125</v>
      </c>
      <c r="O49" s="86">
        <f t="shared" si="37"/>
        <v>185</v>
      </c>
      <c r="P49" s="86">
        <f t="shared" si="48"/>
        <v>1.2939453125E-2</v>
      </c>
      <c r="Q49" s="86">
        <f t="shared" si="49"/>
        <v>155</v>
      </c>
      <c r="R49" s="86" t="b">
        <f t="shared" si="50"/>
        <v>1</v>
      </c>
      <c r="S49" s="86" t="str">
        <f t="shared" si="51"/>
        <v>GEBR</v>
      </c>
      <c r="T49" s="86" t="str">
        <f t="shared" si="38"/>
        <v>&lt;=</v>
      </c>
      <c r="U49" s="86">
        <f t="shared" si="52"/>
        <v>0.85498046875</v>
      </c>
      <c r="V49" s="86">
        <f t="shared" si="53"/>
        <v>47</v>
      </c>
      <c r="W49" s="86" t="b">
        <f t="shared" si="54"/>
        <v>1</v>
      </c>
      <c r="X49" s="86" t="str">
        <f t="shared" si="55"/>
        <v>Speed</v>
      </c>
      <c r="Y49" s="86" t="str">
        <f t="shared" si="39"/>
        <v>&lt;=</v>
      </c>
      <c r="Z49" s="86">
        <f t="shared" si="56"/>
        <v>16.43994140625</v>
      </c>
      <c r="AA49" s="86">
        <f t="shared" si="57"/>
        <v>39</v>
      </c>
      <c r="AB49" s="86" t="b">
        <f t="shared" si="58"/>
        <v>1</v>
      </c>
      <c r="AC49" s="86" t="str">
        <f t="shared" si="59"/>
        <v>GEBR</v>
      </c>
      <c r="AD49" s="86" t="str">
        <f t="shared" si="40"/>
        <v>&lt;=</v>
      </c>
      <c r="AE49" s="86">
        <f t="shared" si="60"/>
        <v>1.046142578125</v>
      </c>
      <c r="AF49" s="86">
        <f t="shared" si="61"/>
        <v>36</v>
      </c>
      <c r="AG49" s="86" t="b">
        <f t="shared" si="62"/>
        <v>1</v>
      </c>
      <c r="AH49" s="86" t="str">
        <f t="shared" si="63"/>
        <v>Speed</v>
      </c>
      <c r="AI49" s="86" t="str">
        <f t="shared" si="41"/>
        <v>&lt;=</v>
      </c>
      <c r="AJ49" s="86">
        <f t="shared" si="64"/>
        <v>18.51416015625</v>
      </c>
      <c r="AK49" s="86">
        <f t="shared" si="65"/>
        <v>7</v>
      </c>
      <c r="AL49" s="86" t="b">
        <f t="shared" si="66"/>
        <v>0</v>
      </c>
      <c r="AM49" s="86" t="str">
        <f t="shared" si="67"/>
        <v>Distance</v>
      </c>
      <c r="AN49" s="86" t="str">
        <f t="shared" si="42"/>
        <v>&gt;</v>
      </c>
      <c r="AO49" s="86">
        <f t="shared" si="68"/>
        <v>178.510009765625</v>
      </c>
      <c r="AP49" s="86">
        <f t="shared" si="69"/>
        <v>4</v>
      </c>
      <c r="AQ49" s="86" t="b">
        <f t="shared" si="70"/>
        <v>1</v>
      </c>
      <c r="AR49" s="86" t="str">
        <f t="shared" si="71"/>
        <v>Distance</v>
      </c>
      <c r="AS49" s="86" t="str">
        <f t="shared" si="43"/>
        <v>&lt;=</v>
      </c>
      <c r="AT49" s="86">
        <f t="shared" si="72"/>
        <v>227.426025390625</v>
      </c>
      <c r="AU49" s="86">
        <f t="shared" si="73"/>
        <v>1</v>
      </c>
      <c r="AV49" s="86" t="b">
        <f t="shared" si="74"/>
        <v>0</v>
      </c>
      <c r="AW49" s="86" t="str">
        <f t="shared" si="75"/>
        <v>Speed</v>
      </c>
      <c r="AX49" s="86" t="str">
        <f t="shared" si="44"/>
        <v>&gt;</v>
      </c>
      <c r="AY49" s="86">
        <f t="shared" si="76"/>
        <v>14.7705078125</v>
      </c>
      <c r="AZ49" s="86">
        <f t="shared" si="77"/>
        <v>0</v>
      </c>
      <c r="BA49" s="86" t="b">
        <f t="shared" si="78"/>
        <v>1</v>
      </c>
      <c r="BB49" s="86" t="str">
        <f t="shared" si="79"/>
        <v>Distance</v>
      </c>
      <c r="BC49" s="86" t="str">
        <f t="shared" si="45"/>
        <v>&lt;=</v>
      </c>
      <c r="BD49" s="86">
        <f t="shared" si="80"/>
        <v>450.385498046875</v>
      </c>
      <c r="BE49" s="15">
        <f t="shared" si="46"/>
        <v>1</v>
      </c>
      <c r="BF49" s="15" t="str">
        <f t="shared" si="47"/>
        <v>GEBR&lt;=0,85498046875 AND Speed&lt;=16,43994140625 AND GEBR&lt;=1,046142578125 AND Speed&lt;=18,51416015625 AND Distance&gt;178,510009765625 AND Distance&lt;=227,426025390625 AND Speed&gt;14,7705078125 AND Distance&lt;=450,385498046875</v>
      </c>
      <c r="BH49" s="86">
        <v>7.8125E-2</v>
      </c>
      <c r="BI49" s="15">
        <v>1</v>
      </c>
      <c r="BJ49" s="15" t="s">
        <v>1612</v>
      </c>
    </row>
    <row r="50" spans="1:62">
      <c r="A50" s="15">
        <v>47</v>
      </c>
      <c r="B50" s="15">
        <v>1</v>
      </c>
      <c r="C50" s="15">
        <v>67338</v>
      </c>
      <c r="D50" s="15">
        <f t="shared" si="33"/>
        <v>16</v>
      </c>
      <c r="E50" s="15">
        <f t="shared" si="34"/>
        <v>1802</v>
      </c>
      <c r="F50" s="15">
        <f t="shared" si="35"/>
        <v>16.43994140625</v>
      </c>
      <c r="G50" s="15">
        <v>155</v>
      </c>
      <c r="H50" s="15">
        <v>156</v>
      </c>
      <c r="I50" s="15">
        <v>39</v>
      </c>
      <c r="J50" s="15">
        <v>6</v>
      </c>
      <c r="K50" s="15">
        <v>186</v>
      </c>
      <c r="L50" s="15">
        <v>68</v>
      </c>
      <c r="M50" s="15">
        <f t="shared" si="36"/>
        <v>1.66015625E-2</v>
      </c>
      <c r="O50" s="86">
        <f t="shared" si="37"/>
        <v>186</v>
      </c>
      <c r="P50" s="86">
        <f t="shared" si="48"/>
        <v>9.716796875E-2</v>
      </c>
      <c r="Q50" s="86">
        <f t="shared" si="49"/>
        <v>155</v>
      </c>
      <c r="R50" s="86" t="b">
        <f t="shared" si="50"/>
        <v>0</v>
      </c>
      <c r="S50" s="86" t="str">
        <f t="shared" si="51"/>
        <v>GEBR</v>
      </c>
      <c r="T50" s="86" t="str">
        <f t="shared" si="38"/>
        <v>&gt;</v>
      </c>
      <c r="U50" s="86">
        <f t="shared" si="52"/>
        <v>0.85498046875</v>
      </c>
      <c r="V50" s="86">
        <f t="shared" si="53"/>
        <v>47</v>
      </c>
      <c r="W50" s="86" t="b">
        <f t="shared" si="54"/>
        <v>1</v>
      </c>
      <c r="X50" s="86" t="str">
        <f t="shared" si="55"/>
        <v>Speed</v>
      </c>
      <c r="Y50" s="86" t="str">
        <f t="shared" si="39"/>
        <v>&lt;=</v>
      </c>
      <c r="Z50" s="86">
        <f t="shared" si="56"/>
        <v>16.43994140625</v>
      </c>
      <c r="AA50" s="86">
        <f t="shared" si="57"/>
        <v>39</v>
      </c>
      <c r="AB50" s="86" t="b">
        <f t="shared" si="58"/>
        <v>1</v>
      </c>
      <c r="AC50" s="86" t="str">
        <f t="shared" si="59"/>
        <v>GEBR</v>
      </c>
      <c r="AD50" s="86" t="str">
        <f t="shared" si="40"/>
        <v>&lt;=</v>
      </c>
      <c r="AE50" s="86">
        <f t="shared" si="60"/>
        <v>1.046142578125</v>
      </c>
      <c r="AF50" s="86">
        <f t="shared" si="61"/>
        <v>36</v>
      </c>
      <c r="AG50" s="86" t="b">
        <f t="shared" si="62"/>
        <v>1</v>
      </c>
      <c r="AH50" s="86" t="str">
        <f t="shared" si="63"/>
        <v>Speed</v>
      </c>
      <c r="AI50" s="86" t="str">
        <f t="shared" si="41"/>
        <v>&lt;=</v>
      </c>
      <c r="AJ50" s="86">
        <f t="shared" si="64"/>
        <v>18.51416015625</v>
      </c>
      <c r="AK50" s="86">
        <f t="shared" si="65"/>
        <v>7</v>
      </c>
      <c r="AL50" s="86" t="b">
        <f t="shared" si="66"/>
        <v>0</v>
      </c>
      <c r="AM50" s="86" t="str">
        <f t="shared" si="67"/>
        <v>Distance</v>
      </c>
      <c r="AN50" s="86" t="str">
        <f t="shared" si="42"/>
        <v>&gt;</v>
      </c>
      <c r="AO50" s="86">
        <f t="shared" si="68"/>
        <v>178.510009765625</v>
      </c>
      <c r="AP50" s="86">
        <f t="shared" si="69"/>
        <v>4</v>
      </c>
      <c r="AQ50" s="86" t="b">
        <f t="shared" si="70"/>
        <v>1</v>
      </c>
      <c r="AR50" s="86" t="str">
        <f t="shared" si="71"/>
        <v>Distance</v>
      </c>
      <c r="AS50" s="86" t="str">
        <f t="shared" si="43"/>
        <v>&lt;=</v>
      </c>
      <c r="AT50" s="86">
        <f t="shared" si="72"/>
        <v>227.426025390625</v>
      </c>
      <c r="AU50" s="86">
        <f t="shared" si="73"/>
        <v>1</v>
      </c>
      <c r="AV50" s="86" t="b">
        <f t="shared" si="74"/>
        <v>0</v>
      </c>
      <c r="AW50" s="86" t="str">
        <f t="shared" si="75"/>
        <v>Speed</v>
      </c>
      <c r="AX50" s="86" t="str">
        <f t="shared" si="44"/>
        <v>&gt;</v>
      </c>
      <c r="AY50" s="86">
        <f t="shared" si="76"/>
        <v>14.7705078125</v>
      </c>
      <c r="AZ50" s="86">
        <f t="shared" si="77"/>
        <v>0</v>
      </c>
      <c r="BA50" s="86" t="b">
        <f t="shared" si="78"/>
        <v>1</v>
      </c>
      <c r="BB50" s="86" t="str">
        <f t="shared" si="79"/>
        <v>Distance</v>
      </c>
      <c r="BC50" s="86" t="str">
        <f t="shared" si="45"/>
        <v>&lt;=</v>
      </c>
      <c r="BD50" s="86">
        <f t="shared" si="80"/>
        <v>450.385498046875</v>
      </c>
      <c r="BE50" s="15">
        <f t="shared" si="46"/>
        <v>1</v>
      </c>
      <c r="BF50" s="15" t="str">
        <f t="shared" si="47"/>
        <v>GEBR&gt;0,85498046875 AND Speed&lt;=16,43994140625 AND GEBR&lt;=1,046142578125 AND Speed&lt;=18,51416015625 AND Distance&gt;178,510009765625 AND Distance&lt;=227,426025390625 AND Speed&gt;14,7705078125 AND Distance&lt;=450,385498046875</v>
      </c>
      <c r="BH50" s="86">
        <v>8.3251953125E-2</v>
      </c>
      <c r="BI50" s="15">
        <v>1</v>
      </c>
      <c r="BJ50" s="15" t="s">
        <v>1621</v>
      </c>
    </row>
    <row r="51" spans="1:62">
      <c r="A51" s="15">
        <v>48</v>
      </c>
      <c r="B51" s="15">
        <v>1</v>
      </c>
      <c r="C51" s="15">
        <v>71920</v>
      </c>
      <c r="D51" s="15">
        <f t="shared" si="33"/>
        <v>17</v>
      </c>
      <c r="E51" s="15">
        <f t="shared" si="34"/>
        <v>2288</v>
      </c>
      <c r="F51" s="15">
        <f t="shared" si="35"/>
        <v>17.55859375</v>
      </c>
      <c r="G51" s="15">
        <v>131</v>
      </c>
      <c r="H51" s="15">
        <v>132</v>
      </c>
      <c r="I51" s="15">
        <v>39</v>
      </c>
      <c r="J51" s="15">
        <v>6</v>
      </c>
      <c r="K51" s="15">
        <v>187</v>
      </c>
      <c r="L51" s="15">
        <v>1014</v>
      </c>
      <c r="M51" s="15">
        <f t="shared" si="36"/>
        <v>0.24755859375</v>
      </c>
      <c r="O51" s="86">
        <f t="shared" si="37"/>
        <v>187</v>
      </c>
      <c r="P51" s="86">
        <f t="shared" si="48"/>
        <v>6.25E-2</v>
      </c>
      <c r="Q51" s="86">
        <f t="shared" si="49"/>
        <v>73</v>
      </c>
      <c r="R51" s="86" t="b">
        <f t="shared" si="50"/>
        <v>1</v>
      </c>
      <c r="S51" s="86" t="str">
        <f t="shared" si="51"/>
        <v>Speed</v>
      </c>
      <c r="T51" s="86" t="str">
        <f t="shared" si="38"/>
        <v>&lt;=</v>
      </c>
      <c r="U51" s="86">
        <f t="shared" si="52"/>
        <v>27.702880859375</v>
      </c>
      <c r="V51" s="86">
        <f t="shared" si="53"/>
        <v>64</v>
      </c>
      <c r="W51" s="86" t="b">
        <f t="shared" si="54"/>
        <v>1</v>
      </c>
      <c r="X51" s="86" t="str">
        <f t="shared" si="55"/>
        <v>GEBR</v>
      </c>
      <c r="Y51" s="86" t="str">
        <f t="shared" si="39"/>
        <v>&lt;=</v>
      </c>
      <c r="Z51" s="86">
        <f t="shared" si="56"/>
        <v>0.715087890625</v>
      </c>
      <c r="AA51" s="86">
        <f t="shared" si="57"/>
        <v>50</v>
      </c>
      <c r="AB51" s="86" t="b">
        <f t="shared" si="58"/>
        <v>0</v>
      </c>
      <c r="AC51" s="86" t="str">
        <f t="shared" si="59"/>
        <v>Speed</v>
      </c>
      <c r="AD51" s="86" t="str">
        <f t="shared" si="40"/>
        <v>&gt;</v>
      </c>
      <c r="AE51" s="86">
        <f t="shared" si="60"/>
        <v>25.634765625</v>
      </c>
      <c r="AF51" s="86">
        <f t="shared" si="61"/>
        <v>19</v>
      </c>
      <c r="AG51" s="86" t="b">
        <f t="shared" si="62"/>
        <v>0</v>
      </c>
      <c r="AH51" s="86" t="str">
        <f t="shared" si="63"/>
        <v>Distance</v>
      </c>
      <c r="AI51" s="86" t="str">
        <f t="shared" si="41"/>
        <v>&gt;</v>
      </c>
      <c r="AJ51" s="86">
        <f t="shared" si="64"/>
        <v>561.320556640625</v>
      </c>
      <c r="AK51" s="86">
        <f t="shared" si="65"/>
        <v>12</v>
      </c>
      <c r="AL51" s="86" t="b">
        <f t="shared" si="66"/>
        <v>1</v>
      </c>
      <c r="AM51" s="86" t="str">
        <f t="shared" si="67"/>
        <v>GEBR</v>
      </c>
      <c r="AN51" s="86" t="str">
        <f t="shared" si="42"/>
        <v>&lt;=</v>
      </c>
      <c r="AO51" s="86">
        <f t="shared" si="68"/>
        <v>0.85498046875</v>
      </c>
      <c r="AP51" s="86">
        <f t="shared" si="69"/>
        <v>9</v>
      </c>
      <c r="AQ51" s="86" t="b">
        <f t="shared" si="70"/>
        <v>0</v>
      </c>
      <c r="AR51" s="86" t="str">
        <f t="shared" si="71"/>
        <v>Speed</v>
      </c>
      <c r="AS51" s="86" t="str">
        <f t="shared" si="43"/>
        <v>&gt;</v>
      </c>
      <c r="AT51" s="86">
        <f t="shared" si="72"/>
        <v>22.745849609375</v>
      </c>
      <c r="AU51" s="86">
        <f t="shared" si="73"/>
        <v>2</v>
      </c>
      <c r="AV51" s="86" t="b">
        <f t="shared" si="74"/>
        <v>1</v>
      </c>
      <c r="AW51" s="86" t="str">
        <f t="shared" si="75"/>
        <v>Distance</v>
      </c>
      <c r="AX51" s="86" t="str">
        <f t="shared" si="44"/>
        <v>&lt;=</v>
      </c>
      <c r="AY51" s="86">
        <f t="shared" si="76"/>
        <v>680.591796875</v>
      </c>
      <c r="AZ51" s="86">
        <f t="shared" si="77"/>
        <v>0</v>
      </c>
      <c r="BA51" s="86" t="b">
        <f t="shared" si="78"/>
        <v>0</v>
      </c>
      <c r="BB51" s="86" t="str">
        <f t="shared" si="79"/>
        <v>Distance</v>
      </c>
      <c r="BC51" s="86" t="str">
        <f t="shared" si="45"/>
        <v>&gt;</v>
      </c>
      <c r="BD51" s="86">
        <f t="shared" si="80"/>
        <v>450.385498046875</v>
      </c>
      <c r="BE51" s="15">
        <f t="shared" si="46"/>
        <v>1</v>
      </c>
      <c r="BF51" s="15" t="str">
        <f t="shared" si="47"/>
        <v>Speed&lt;=27,702880859375 AND GEBR&lt;=0,715087890625 AND Speed&gt;25,634765625 AND Distance&gt;561,320556640625 AND GEBR&lt;=0,85498046875 AND Speed&gt;22,745849609375 AND Distance&lt;=680,591796875 AND Distance&gt;450,385498046875</v>
      </c>
      <c r="BH51" s="86">
        <v>9.2529296875E-2</v>
      </c>
      <c r="BI51" s="15">
        <v>1</v>
      </c>
      <c r="BJ51" s="15" t="s">
        <v>1582</v>
      </c>
    </row>
    <row r="52" spans="1:62">
      <c r="A52" s="15">
        <v>49</v>
      </c>
      <c r="B52" s="15">
        <v>1</v>
      </c>
      <c r="C52" s="15">
        <v>102609</v>
      </c>
      <c r="D52" s="15">
        <f t="shared" si="33"/>
        <v>25</v>
      </c>
      <c r="E52" s="15">
        <f t="shared" si="34"/>
        <v>209</v>
      </c>
      <c r="F52" s="15">
        <f t="shared" si="35"/>
        <v>25.051025390625</v>
      </c>
      <c r="G52" s="15">
        <v>67</v>
      </c>
      <c r="H52" s="15">
        <v>68</v>
      </c>
      <c r="I52" s="15">
        <v>19</v>
      </c>
      <c r="J52" s="15">
        <v>5</v>
      </c>
      <c r="K52" s="15">
        <v>188</v>
      </c>
      <c r="L52" s="15">
        <v>225</v>
      </c>
      <c r="M52" s="15">
        <f t="shared" si="36"/>
        <v>5.4931640625E-2</v>
      </c>
      <c r="O52" s="86">
        <f t="shared" si="37"/>
        <v>188</v>
      </c>
      <c r="P52" s="86">
        <f t="shared" si="48"/>
        <v>0</v>
      </c>
      <c r="Q52" s="86">
        <f t="shared" si="49"/>
        <v>73</v>
      </c>
      <c r="R52" s="86" t="b">
        <f t="shared" si="50"/>
        <v>0</v>
      </c>
      <c r="S52" s="86" t="str">
        <f t="shared" si="51"/>
        <v>Speed</v>
      </c>
      <c r="T52" s="86" t="str">
        <f t="shared" si="38"/>
        <v>&gt;</v>
      </c>
      <c r="U52" s="86">
        <f t="shared" si="52"/>
        <v>27.702880859375</v>
      </c>
      <c r="V52" s="86">
        <f t="shared" si="53"/>
        <v>64</v>
      </c>
      <c r="W52" s="86" t="b">
        <f t="shared" si="54"/>
        <v>1</v>
      </c>
      <c r="X52" s="86" t="str">
        <f t="shared" si="55"/>
        <v>GEBR</v>
      </c>
      <c r="Y52" s="86" t="str">
        <f t="shared" si="39"/>
        <v>&lt;=</v>
      </c>
      <c r="Z52" s="86">
        <f t="shared" si="56"/>
        <v>0.715087890625</v>
      </c>
      <c r="AA52" s="86">
        <f t="shared" si="57"/>
        <v>50</v>
      </c>
      <c r="AB52" s="86" t="b">
        <f t="shared" si="58"/>
        <v>0</v>
      </c>
      <c r="AC52" s="86" t="str">
        <f t="shared" si="59"/>
        <v>Speed</v>
      </c>
      <c r="AD52" s="86" t="str">
        <f t="shared" si="40"/>
        <v>&gt;</v>
      </c>
      <c r="AE52" s="86">
        <f t="shared" si="60"/>
        <v>25.634765625</v>
      </c>
      <c r="AF52" s="86">
        <f t="shared" si="61"/>
        <v>19</v>
      </c>
      <c r="AG52" s="86" t="b">
        <f t="shared" si="62"/>
        <v>0</v>
      </c>
      <c r="AH52" s="86" t="str">
        <f t="shared" si="63"/>
        <v>Distance</v>
      </c>
      <c r="AI52" s="86" t="str">
        <f t="shared" si="41"/>
        <v>&gt;</v>
      </c>
      <c r="AJ52" s="86">
        <f t="shared" si="64"/>
        <v>561.320556640625</v>
      </c>
      <c r="AK52" s="86">
        <f t="shared" si="65"/>
        <v>12</v>
      </c>
      <c r="AL52" s="86" t="b">
        <f t="shared" si="66"/>
        <v>1</v>
      </c>
      <c r="AM52" s="86" t="str">
        <f t="shared" si="67"/>
        <v>GEBR</v>
      </c>
      <c r="AN52" s="86" t="str">
        <f t="shared" si="42"/>
        <v>&lt;=</v>
      </c>
      <c r="AO52" s="86">
        <f t="shared" si="68"/>
        <v>0.85498046875</v>
      </c>
      <c r="AP52" s="86">
        <f t="shared" si="69"/>
        <v>9</v>
      </c>
      <c r="AQ52" s="86" t="b">
        <f t="shared" si="70"/>
        <v>0</v>
      </c>
      <c r="AR52" s="86" t="str">
        <f t="shared" si="71"/>
        <v>Speed</v>
      </c>
      <c r="AS52" s="86" t="str">
        <f t="shared" si="43"/>
        <v>&gt;</v>
      </c>
      <c r="AT52" s="86">
        <f t="shared" si="72"/>
        <v>22.745849609375</v>
      </c>
      <c r="AU52" s="86">
        <f t="shared" si="73"/>
        <v>2</v>
      </c>
      <c r="AV52" s="86" t="b">
        <f t="shared" si="74"/>
        <v>1</v>
      </c>
      <c r="AW52" s="86" t="str">
        <f t="shared" si="75"/>
        <v>Distance</v>
      </c>
      <c r="AX52" s="86" t="str">
        <f t="shared" si="44"/>
        <v>&lt;=</v>
      </c>
      <c r="AY52" s="86">
        <f t="shared" si="76"/>
        <v>680.591796875</v>
      </c>
      <c r="AZ52" s="86">
        <f t="shared" si="77"/>
        <v>0</v>
      </c>
      <c r="BA52" s="86" t="b">
        <f t="shared" si="78"/>
        <v>0</v>
      </c>
      <c r="BB52" s="86" t="str">
        <f t="shared" si="79"/>
        <v>Distance</v>
      </c>
      <c r="BC52" s="86" t="str">
        <f t="shared" si="45"/>
        <v>&gt;</v>
      </c>
      <c r="BD52" s="86">
        <f t="shared" si="80"/>
        <v>450.385498046875</v>
      </c>
      <c r="BE52" s="15">
        <f t="shared" si="46"/>
        <v>1</v>
      </c>
      <c r="BF52" s="15" t="str">
        <f t="shared" si="47"/>
        <v>Speed&gt;27,702880859375 AND GEBR&lt;=0,715087890625 AND Speed&gt;25,634765625 AND Distance&gt;561,320556640625 AND GEBR&lt;=0,85498046875 AND Speed&gt;22,745849609375 AND Distance&lt;=680,591796875 AND Distance&gt;450,385498046875</v>
      </c>
      <c r="BH52" s="86">
        <v>9.66796875E-2</v>
      </c>
      <c r="BI52" s="15">
        <v>1</v>
      </c>
      <c r="BJ52" s="15" t="s">
        <v>1599</v>
      </c>
    </row>
    <row r="53" spans="1:62">
      <c r="A53" s="15">
        <v>50</v>
      </c>
      <c r="B53" s="15">
        <v>1</v>
      </c>
      <c r="C53" s="15">
        <v>105000</v>
      </c>
      <c r="D53" s="15">
        <f t="shared" si="33"/>
        <v>25</v>
      </c>
      <c r="E53" s="15">
        <f t="shared" si="34"/>
        <v>2600</v>
      </c>
      <c r="F53" s="15">
        <f t="shared" si="35"/>
        <v>25.634765625</v>
      </c>
      <c r="G53" s="15">
        <v>63</v>
      </c>
      <c r="H53" s="15">
        <v>64</v>
      </c>
      <c r="I53" s="15">
        <v>19</v>
      </c>
      <c r="J53" s="15">
        <v>5</v>
      </c>
      <c r="K53" s="15">
        <v>191</v>
      </c>
      <c r="L53" s="15">
        <v>833</v>
      </c>
      <c r="M53" s="15">
        <f t="shared" si="36"/>
        <v>0.203369140625</v>
      </c>
      <c r="O53" s="86">
        <f t="shared" si="37"/>
        <v>191</v>
      </c>
      <c r="P53" s="86">
        <f t="shared" si="48"/>
        <v>0</v>
      </c>
      <c r="Q53" s="86">
        <f t="shared" si="49"/>
        <v>190</v>
      </c>
      <c r="R53" s="86" t="b">
        <f t="shared" si="50"/>
        <v>1</v>
      </c>
      <c r="S53" s="86" t="str">
        <f t="shared" si="51"/>
        <v>GEBR</v>
      </c>
      <c r="T53" s="86" t="str">
        <f t="shared" si="38"/>
        <v>&lt;=</v>
      </c>
      <c r="U53" s="86">
        <f t="shared" si="52"/>
        <v>0.715087890625</v>
      </c>
      <c r="V53" s="86">
        <f t="shared" si="53"/>
        <v>68</v>
      </c>
      <c r="W53" s="86" t="b">
        <f t="shared" si="54"/>
        <v>0</v>
      </c>
      <c r="X53" s="86" t="str">
        <f t="shared" si="55"/>
        <v>Distance</v>
      </c>
      <c r="Y53" s="86" t="str">
        <f t="shared" si="39"/>
        <v>&gt;</v>
      </c>
      <c r="Z53" s="86">
        <f t="shared" si="56"/>
        <v>507.192138671875</v>
      </c>
      <c r="AA53" s="86">
        <f t="shared" si="57"/>
        <v>49</v>
      </c>
      <c r="AB53" s="86" t="b">
        <f t="shared" si="58"/>
        <v>0</v>
      </c>
      <c r="AC53" s="86" t="str">
        <f t="shared" si="59"/>
        <v>Speed</v>
      </c>
      <c r="AD53" s="86" t="str">
        <f t="shared" si="40"/>
        <v>&gt;</v>
      </c>
      <c r="AE53" s="86">
        <f t="shared" si="60"/>
        <v>25.051025390625</v>
      </c>
      <c r="AF53" s="86">
        <f t="shared" si="61"/>
        <v>19</v>
      </c>
      <c r="AG53" s="86" t="b">
        <f t="shared" si="62"/>
        <v>1</v>
      </c>
      <c r="AH53" s="86" t="str">
        <f t="shared" si="63"/>
        <v>Distance</v>
      </c>
      <c r="AI53" s="86" t="str">
        <f t="shared" si="41"/>
        <v>&lt;=</v>
      </c>
      <c r="AJ53" s="86">
        <f t="shared" si="64"/>
        <v>561.320556640625</v>
      </c>
      <c r="AK53" s="86">
        <f t="shared" si="65"/>
        <v>12</v>
      </c>
      <c r="AL53" s="86" t="b">
        <f t="shared" si="66"/>
        <v>1</v>
      </c>
      <c r="AM53" s="86" t="str">
        <f t="shared" si="67"/>
        <v>GEBR</v>
      </c>
      <c r="AN53" s="86" t="str">
        <f t="shared" si="42"/>
        <v>&lt;=</v>
      </c>
      <c r="AO53" s="86">
        <f t="shared" si="68"/>
        <v>0.85498046875</v>
      </c>
      <c r="AP53" s="86">
        <f t="shared" si="69"/>
        <v>9</v>
      </c>
      <c r="AQ53" s="86" t="b">
        <f t="shared" si="70"/>
        <v>0</v>
      </c>
      <c r="AR53" s="86" t="str">
        <f t="shared" si="71"/>
        <v>Speed</v>
      </c>
      <c r="AS53" s="86" t="str">
        <f t="shared" si="43"/>
        <v>&gt;</v>
      </c>
      <c r="AT53" s="86">
        <f t="shared" si="72"/>
        <v>22.745849609375</v>
      </c>
      <c r="AU53" s="86">
        <f t="shared" si="73"/>
        <v>2</v>
      </c>
      <c r="AV53" s="86" t="b">
        <f t="shared" si="74"/>
        <v>1</v>
      </c>
      <c r="AW53" s="86" t="str">
        <f t="shared" si="75"/>
        <v>Distance</v>
      </c>
      <c r="AX53" s="86" t="str">
        <f t="shared" si="44"/>
        <v>&lt;=</v>
      </c>
      <c r="AY53" s="86">
        <f t="shared" si="76"/>
        <v>680.591796875</v>
      </c>
      <c r="AZ53" s="86">
        <f t="shared" si="77"/>
        <v>0</v>
      </c>
      <c r="BA53" s="86" t="b">
        <f t="shared" si="78"/>
        <v>0</v>
      </c>
      <c r="BB53" s="86" t="str">
        <f t="shared" si="79"/>
        <v>Distance</v>
      </c>
      <c r="BC53" s="86" t="str">
        <f t="shared" si="45"/>
        <v>&gt;</v>
      </c>
      <c r="BD53" s="86">
        <f t="shared" si="80"/>
        <v>450.385498046875</v>
      </c>
      <c r="BE53" s="15">
        <f t="shared" si="46"/>
        <v>1</v>
      </c>
      <c r="BF53" s="15" t="str">
        <f t="shared" si="47"/>
        <v>GEBR&lt;=0,715087890625 AND Distance&gt;507,192138671875 AND Speed&gt;25,051025390625 AND Distance&lt;=561,320556640625 AND GEBR&lt;=0,85498046875 AND Speed&gt;22,745849609375 AND Distance&lt;=680,591796875 AND Distance&gt;450,385498046875</v>
      </c>
      <c r="BH53" s="86">
        <v>9.716796875E-2</v>
      </c>
      <c r="BI53" s="15">
        <v>1</v>
      </c>
      <c r="BJ53" s="15" t="s">
        <v>1623</v>
      </c>
    </row>
    <row r="54" spans="1:62">
      <c r="A54" s="15">
        <v>51</v>
      </c>
      <c r="B54" s="15">
        <v>1</v>
      </c>
      <c r="C54" s="15">
        <v>87816</v>
      </c>
      <c r="D54" s="15">
        <f t="shared" si="33"/>
        <v>21</v>
      </c>
      <c r="E54" s="15">
        <f t="shared" si="34"/>
        <v>1800</v>
      </c>
      <c r="F54" s="15">
        <f t="shared" si="35"/>
        <v>21.439453125</v>
      </c>
      <c r="G54" s="15">
        <v>173</v>
      </c>
      <c r="H54" s="15">
        <v>174</v>
      </c>
      <c r="I54" s="15">
        <v>23</v>
      </c>
      <c r="J54" s="15">
        <v>6</v>
      </c>
      <c r="K54" s="15">
        <v>192</v>
      </c>
      <c r="L54" s="15">
        <v>3</v>
      </c>
      <c r="M54" s="15">
        <f t="shared" si="36"/>
        <v>7.32421875E-4</v>
      </c>
      <c r="O54" s="86">
        <f t="shared" si="37"/>
        <v>192</v>
      </c>
      <c r="P54" s="86">
        <f t="shared" si="48"/>
        <v>4.345703125E-2</v>
      </c>
      <c r="Q54" s="86">
        <f t="shared" si="49"/>
        <v>190</v>
      </c>
      <c r="R54" s="86" t="b">
        <f t="shared" si="50"/>
        <v>0</v>
      </c>
      <c r="S54" s="86" t="str">
        <f t="shared" si="51"/>
        <v>GEBR</v>
      </c>
      <c r="T54" s="86" t="str">
        <f t="shared" si="38"/>
        <v>&gt;</v>
      </c>
      <c r="U54" s="86">
        <f t="shared" si="52"/>
        <v>0.715087890625</v>
      </c>
      <c r="V54" s="86">
        <f t="shared" si="53"/>
        <v>68</v>
      </c>
      <c r="W54" s="86" t="b">
        <f t="shared" si="54"/>
        <v>0</v>
      </c>
      <c r="X54" s="86" t="str">
        <f t="shared" si="55"/>
        <v>Distance</v>
      </c>
      <c r="Y54" s="86" t="str">
        <f t="shared" si="39"/>
        <v>&gt;</v>
      </c>
      <c r="Z54" s="86">
        <f t="shared" si="56"/>
        <v>507.192138671875</v>
      </c>
      <c r="AA54" s="86">
        <f t="shared" si="57"/>
        <v>49</v>
      </c>
      <c r="AB54" s="86" t="b">
        <f t="shared" si="58"/>
        <v>0</v>
      </c>
      <c r="AC54" s="86" t="str">
        <f t="shared" si="59"/>
        <v>Speed</v>
      </c>
      <c r="AD54" s="86" t="str">
        <f t="shared" si="40"/>
        <v>&gt;</v>
      </c>
      <c r="AE54" s="86">
        <f t="shared" si="60"/>
        <v>25.051025390625</v>
      </c>
      <c r="AF54" s="86">
        <f t="shared" si="61"/>
        <v>19</v>
      </c>
      <c r="AG54" s="86" t="b">
        <f t="shared" si="62"/>
        <v>1</v>
      </c>
      <c r="AH54" s="86" t="str">
        <f t="shared" si="63"/>
        <v>Distance</v>
      </c>
      <c r="AI54" s="86" t="str">
        <f t="shared" si="41"/>
        <v>&lt;=</v>
      </c>
      <c r="AJ54" s="86">
        <f t="shared" si="64"/>
        <v>561.320556640625</v>
      </c>
      <c r="AK54" s="86">
        <f t="shared" si="65"/>
        <v>12</v>
      </c>
      <c r="AL54" s="86" t="b">
        <f t="shared" si="66"/>
        <v>1</v>
      </c>
      <c r="AM54" s="86" t="str">
        <f t="shared" si="67"/>
        <v>GEBR</v>
      </c>
      <c r="AN54" s="86" t="str">
        <f t="shared" si="42"/>
        <v>&lt;=</v>
      </c>
      <c r="AO54" s="86">
        <f t="shared" si="68"/>
        <v>0.85498046875</v>
      </c>
      <c r="AP54" s="86">
        <f t="shared" si="69"/>
        <v>9</v>
      </c>
      <c r="AQ54" s="86" t="b">
        <f t="shared" si="70"/>
        <v>0</v>
      </c>
      <c r="AR54" s="86" t="str">
        <f t="shared" si="71"/>
        <v>Speed</v>
      </c>
      <c r="AS54" s="86" t="str">
        <f t="shared" si="43"/>
        <v>&gt;</v>
      </c>
      <c r="AT54" s="86">
        <f t="shared" si="72"/>
        <v>22.745849609375</v>
      </c>
      <c r="AU54" s="86">
        <f t="shared" si="73"/>
        <v>2</v>
      </c>
      <c r="AV54" s="86" t="b">
        <f t="shared" si="74"/>
        <v>1</v>
      </c>
      <c r="AW54" s="86" t="str">
        <f t="shared" si="75"/>
        <v>Distance</v>
      </c>
      <c r="AX54" s="86" t="str">
        <f t="shared" si="44"/>
        <v>&lt;=</v>
      </c>
      <c r="AY54" s="86">
        <f t="shared" si="76"/>
        <v>680.591796875</v>
      </c>
      <c r="AZ54" s="86">
        <f t="shared" si="77"/>
        <v>0</v>
      </c>
      <c r="BA54" s="86" t="b">
        <f t="shared" si="78"/>
        <v>0</v>
      </c>
      <c r="BB54" s="86" t="str">
        <f t="shared" si="79"/>
        <v>Distance</v>
      </c>
      <c r="BC54" s="86" t="str">
        <f t="shared" si="45"/>
        <v>&gt;</v>
      </c>
      <c r="BD54" s="86">
        <f t="shared" si="80"/>
        <v>450.385498046875</v>
      </c>
      <c r="BE54" s="15">
        <f t="shared" si="46"/>
        <v>1</v>
      </c>
      <c r="BF54" s="15" t="str">
        <f t="shared" si="47"/>
        <v>GEBR&gt;0,715087890625 AND Distance&gt;507,192138671875 AND Speed&gt;25,051025390625 AND Distance&lt;=561,320556640625 AND GEBR&lt;=0,85498046875 AND Speed&gt;22,745849609375 AND Distance&lt;=680,591796875 AND Distance&gt;450,385498046875</v>
      </c>
      <c r="BH54" s="86">
        <v>0.1025390625</v>
      </c>
      <c r="BI54" s="15">
        <v>1</v>
      </c>
      <c r="BJ54" s="15" t="s">
        <v>1644</v>
      </c>
    </row>
    <row r="55" spans="1:62">
      <c r="A55" s="15">
        <v>52</v>
      </c>
      <c r="B55" s="15">
        <v>1</v>
      </c>
      <c r="C55" s="15">
        <v>99065</v>
      </c>
      <c r="D55" s="15">
        <f t="shared" si="33"/>
        <v>24</v>
      </c>
      <c r="E55" s="15">
        <f t="shared" si="34"/>
        <v>761</v>
      </c>
      <c r="F55" s="15">
        <f t="shared" si="35"/>
        <v>24.185791015625</v>
      </c>
      <c r="G55" s="15">
        <v>57</v>
      </c>
      <c r="H55" s="15">
        <v>58</v>
      </c>
      <c r="I55" s="15">
        <v>23</v>
      </c>
      <c r="J55" s="15">
        <v>6</v>
      </c>
      <c r="K55" s="15">
        <v>193</v>
      </c>
      <c r="L55" s="15">
        <v>163</v>
      </c>
      <c r="M55" s="15">
        <f t="shared" si="36"/>
        <v>3.9794921875E-2</v>
      </c>
      <c r="O55" s="86">
        <f t="shared" si="37"/>
        <v>193</v>
      </c>
      <c r="P55" s="86">
        <f t="shared" si="48"/>
        <v>0.333251953125</v>
      </c>
      <c r="Q55" s="86">
        <f t="shared" si="49"/>
        <v>42</v>
      </c>
      <c r="R55" s="86" t="b">
        <f t="shared" si="50"/>
        <v>1</v>
      </c>
      <c r="S55" s="86" t="str">
        <f t="shared" si="51"/>
        <v>Speed</v>
      </c>
      <c r="T55" s="86" t="str">
        <f t="shared" si="38"/>
        <v>&lt;=</v>
      </c>
      <c r="U55" s="86">
        <f t="shared" si="52"/>
        <v>2.977783203125</v>
      </c>
      <c r="V55" s="86">
        <f t="shared" si="53"/>
        <v>37</v>
      </c>
      <c r="W55" s="86" t="b">
        <f t="shared" si="54"/>
        <v>0</v>
      </c>
      <c r="X55" s="86" t="str">
        <f t="shared" si="55"/>
        <v>Distance</v>
      </c>
      <c r="Y55" s="86" t="str">
        <f t="shared" si="39"/>
        <v>&gt;</v>
      </c>
      <c r="Z55" s="86">
        <f t="shared" si="56"/>
        <v>14.513916015625</v>
      </c>
      <c r="AA55" s="86">
        <f t="shared" si="57"/>
        <v>17</v>
      </c>
      <c r="AB55" s="86" t="b">
        <f t="shared" si="58"/>
        <v>1</v>
      </c>
      <c r="AC55" s="86" t="str">
        <f t="shared" si="59"/>
        <v>Speed</v>
      </c>
      <c r="AD55" s="86" t="str">
        <f t="shared" si="40"/>
        <v>&lt;=</v>
      </c>
      <c r="AE55" s="86">
        <f t="shared" si="60"/>
        <v>3.386962890625</v>
      </c>
      <c r="AF55" s="86">
        <f t="shared" si="61"/>
        <v>15</v>
      </c>
      <c r="AG55" s="86" t="b">
        <f t="shared" si="62"/>
        <v>1</v>
      </c>
      <c r="AH55" s="86" t="str">
        <f t="shared" si="63"/>
        <v>Distance</v>
      </c>
      <c r="AI55" s="86" t="str">
        <f t="shared" si="41"/>
        <v>&lt;=</v>
      </c>
      <c r="AJ55" s="86">
        <f t="shared" si="64"/>
        <v>41.406494140625</v>
      </c>
      <c r="AK55" s="86">
        <f t="shared" si="65"/>
        <v>5</v>
      </c>
      <c r="AL55" s="86" t="b">
        <f t="shared" si="66"/>
        <v>1</v>
      </c>
      <c r="AM55" s="86" t="str">
        <f t="shared" si="67"/>
        <v>Speed</v>
      </c>
      <c r="AN55" s="86" t="str">
        <f t="shared" si="42"/>
        <v>&lt;=</v>
      </c>
      <c r="AO55" s="86">
        <f t="shared" si="68"/>
        <v>8.182861328125</v>
      </c>
      <c r="AP55" s="86">
        <f t="shared" si="69"/>
        <v>3</v>
      </c>
      <c r="AQ55" s="86" t="b">
        <f t="shared" si="70"/>
        <v>1</v>
      </c>
      <c r="AR55" s="86" t="str">
        <f t="shared" si="71"/>
        <v>Distance</v>
      </c>
      <c r="AS55" s="86" t="str">
        <f t="shared" si="43"/>
        <v>&lt;=</v>
      </c>
      <c r="AT55" s="86">
        <f t="shared" si="72"/>
        <v>128.337158203125</v>
      </c>
      <c r="AU55" s="86">
        <f t="shared" si="73"/>
        <v>1</v>
      </c>
      <c r="AV55" s="86" t="b">
        <f t="shared" si="74"/>
        <v>1</v>
      </c>
      <c r="AW55" s="86" t="str">
        <f t="shared" si="75"/>
        <v>Speed</v>
      </c>
      <c r="AX55" s="86" t="str">
        <f t="shared" si="44"/>
        <v>&lt;=</v>
      </c>
      <c r="AY55" s="86">
        <f t="shared" si="76"/>
        <v>14.7705078125</v>
      </c>
      <c r="AZ55" s="86">
        <f t="shared" si="77"/>
        <v>0</v>
      </c>
      <c r="BA55" s="86" t="b">
        <f t="shared" si="78"/>
        <v>1</v>
      </c>
      <c r="BB55" s="86" t="str">
        <f t="shared" si="79"/>
        <v>Distance</v>
      </c>
      <c r="BC55" s="86" t="str">
        <f t="shared" si="45"/>
        <v>&lt;=</v>
      </c>
      <c r="BD55" s="86">
        <f t="shared" si="80"/>
        <v>450.385498046875</v>
      </c>
      <c r="BE55" s="15">
        <f t="shared" si="46"/>
        <v>0</v>
      </c>
      <c r="BF55" s="15" t="str">
        <f t="shared" si="47"/>
        <v>Speed&lt;=2,977783203125 AND Distance&gt;14,513916015625 AND Speed&lt;=3,386962890625 AND Distance&lt;=41,406494140625 AND Speed&lt;=8,182861328125 AND Distance&lt;=128,337158203125 AND Speed&lt;=14,7705078125 AND Distance&lt;=450,385498046875</v>
      </c>
      <c r="BH55" s="86">
        <v>0.105712890625</v>
      </c>
      <c r="BI55" s="15">
        <v>1</v>
      </c>
      <c r="BJ55" s="15" t="s">
        <v>1592</v>
      </c>
    </row>
    <row r="56" spans="1:62">
      <c r="A56" s="15">
        <v>53</v>
      </c>
      <c r="B56" s="15">
        <v>0</v>
      </c>
      <c r="C56" s="15">
        <v>1398013</v>
      </c>
      <c r="D56" s="15">
        <f t="shared" si="33"/>
        <v>341</v>
      </c>
      <c r="E56" s="15">
        <f t="shared" si="34"/>
        <v>1277</v>
      </c>
      <c r="F56" s="15">
        <f t="shared" si="35"/>
        <v>341.311767578125</v>
      </c>
      <c r="G56" s="15">
        <v>95</v>
      </c>
      <c r="H56" s="15">
        <v>96</v>
      </c>
      <c r="I56" s="15">
        <v>28</v>
      </c>
      <c r="J56" s="15">
        <v>7</v>
      </c>
      <c r="K56" s="15">
        <v>194</v>
      </c>
      <c r="L56" s="15">
        <v>1186</v>
      </c>
      <c r="M56" s="15">
        <f t="shared" si="36"/>
        <v>0.28955078125</v>
      </c>
      <c r="O56" s="86">
        <f t="shared" si="37"/>
        <v>194</v>
      </c>
      <c r="P56" s="86">
        <f t="shared" si="48"/>
        <v>0.2666015625</v>
      </c>
      <c r="Q56" s="86">
        <f t="shared" si="49"/>
        <v>42</v>
      </c>
      <c r="R56" s="86" t="b">
        <f t="shared" si="50"/>
        <v>0</v>
      </c>
      <c r="S56" s="86" t="str">
        <f t="shared" si="51"/>
        <v>Speed</v>
      </c>
      <c r="T56" s="86" t="str">
        <f t="shared" si="38"/>
        <v>&gt;</v>
      </c>
      <c r="U56" s="86">
        <f t="shared" si="52"/>
        <v>2.977783203125</v>
      </c>
      <c r="V56" s="86">
        <f t="shared" si="53"/>
        <v>37</v>
      </c>
      <c r="W56" s="86" t="b">
        <f t="shared" si="54"/>
        <v>0</v>
      </c>
      <c r="X56" s="86" t="str">
        <f t="shared" si="55"/>
        <v>Distance</v>
      </c>
      <c r="Y56" s="86" t="str">
        <f t="shared" si="39"/>
        <v>&gt;</v>
      </c>
      <c r="Z56" s="86">
        <f t="shared" si="56"/>
        <v>14.513916015625</v>
      </c>
      <c r="AA56" s="86">
        <f t="shared" si="57"/>
        <v>17</v>
      </c>
      <c r="AB56" s="86" t="b">
        <f t="shared" si="58"/>
        <v>1</v>
      </c>
      <c r="AC56" s="86" t="str">
        <f t="shared" si="59"/>
        <v>Speed</v>
      </c>
      <c r="AD56" s="86" t="str">
        <f t="shared" si="40"/>
        <v>&lt;=</v>
      </c>
      <c r="AE56" s="86">
        <f t="shared" si="60"/>
        <v>3.386962890625</v>
      </c>
      <c r="AF56" s="86">
        <f t="shared" si="61"/>
        <v>15</v>
      </c>
      <c r="AG56" s="86" t="b">
        <f t="shared" si="62"/>
        <v>1</v>
      </c>
      <c r="AH56" s="86" t="str">
        <f t="shared" si="63"/>
        <v>Distance</v>
      </c>
      <c r="AI56" s="86" t="str">
        <f t="shared" si="41"/>
        <v>&lt;=</v>
      </c>
      <c r="AJ56" s="86">
        <f t="shared" si="64"/>
        <v>41.406494140625</v>
      </c>
      <c r="AK56" s="86">
        <f t="shared" si="65"/>
        <v>5</v>
      </c>
      <c r="AL56" s="86" t="b">
        <f t="shared" si="66"/>
        <v>1</v>
      </c>
      <c r="AM56" s="86" t="str">
        <f t="shared" si="67"/>
        <v>Speed</v>
      </c>
      <c r="AN56" s="86" t="str">
        <f t="shared" si="42"/>
        <v>&lt;=</v>
      </c>
      <c r="AO56" s="86">
        <f t="shared" si="68"/>
        <v>8.182861328125</v>
      </c>
      <c r="AP56" s="86">
        <f t="shared" si="69"/>
        <v>3</v>
      </c>
      <c r="AQ56" s="86" t="b">
        <f t="shared" si="70"/>
        <v>1</v>
      </c>
      <c r="AR56" s="86" t="str">
        <f t="shared" si="71"/>
        <v>Distance</v>
      </c>
      <c r="AS56" s="86" t="str">
        <f t="shared" si="43"/>
        <v>&lt;=</v>
      </c>
      <c r="AT56" s="86">
        <f t="shared" si="72"/>
        <v>128.337158203125</v>
      </c>
      <c r="AU56" s="86">
        <f t="shared" si="73"/>
        <v>1</v>
      </c>
      <c r="AV56" s="86" t="b">
        <f t="shared" si="74"/>
        <v>1</v>
      </c>
      <c r="AW56" s="86" t="str">
        <f t="shared" si="75"/>
        <v>Speed</v>
      </c>
      <c r="AX56" s="86" t="str">
        <f t="shared" si="44"/>
        <v>&lt;=</v>
      </c>
      <c r="AY56" s="86">
        <f t="shared" si="76"/>
        <v>14.7705078125</v>
      </c>
      <c r="AZ56" s="86">
        <f t="shared" si="77"/>
        <v>0</v>
      </c>
      <c r="BA56" s="86" t="b">
        <f t="shared" si="78"/>
        <v>1</v>
      </c>
      <c r="BB56" s="86" t="str">
        <f t="shared" si="79"/>
        <v>Distance</v>
      </c>
      <c r="BC56" s="86" t="str">
        <f t="shared" si="45"/>
        <v>&lt;=</v>
      </c>
      <c r="BD56" s="86">
        <f t="shared" si="80"/>
        <v>450.385498046875</v>
      </c>
      <c r="BE56" s="15">
        <f t="shared" si="46"/>
        <v>0</v>
      </c>
      <c r="BF56" s="15" t="str">
        <f t="shared" si="47"/>
        <v>Speed&gt;2,977783203125 AND Distance&gt;14,513916015625 AND Speed&lt;=3,386962890625 AND Distance&lt;=41,406494140625 AND Speed&lt;=8,182861328125 AND Distance&lt;=128,337158203125 AND Speed&lt;=14,7705078125 AND Distance&lt;=450,385498046875</v>
      </c>
      <c r="BH56" s="86">
        <v>0.111083984375</v>
      </c>
      <c r="BI56" s="15">
        <v>1</v>
      </c>
      <c r="BJ56" s="15" t="s">
        <v>1685</v>
      </c>
    </row>
    <row r="57" spans="1:62">
      <c r="A57" s="15">
        <v>54</v>
      </c>
      <c r="B57" s="15">
        <v>0</v>
      </c>
      <c r="C57" s="15">
        <v>1597045</v>
      </c>
      <c r="D57" s="15">
        <f t="shared" si="33"/>
        <v>389</v>
      </c>
      <c r="E57" s="15">
        <f t="shared" si="34"/>
        <v>3701</v>
      </c>
      <c r="F57" s="15">
        <f t="shared" si="35"/>
        <v>389.903564453125</v>
      </c>
      <c r="G57" s="15">
        <v>65</v>
      </c>
      <c r="H57" s="15">
        <v>66</v>
      </c>
      <c r="I57" s="15">
        <v>28</v>
      </c>
      <c r="J57" s="15">
        <v>7</v>
      </c>
      <c r="K57" s="15">
        <v>195</v>
      </c>
      <c r="L57" s="15">
        <v>474</v>
      </c>
      <c r="M57" s="15">
        <f t="shared" si="36"/>
        <v>0.11572265625</v>
      </c>
      <c r="O57" s="86">
        <f t="shared" si="37"/>
        <v>195</v>
      </c>
      <c r="P57" s="86">
        <f t="shared" si="48"/>
        <v>0</v>
      </c>
      <c r="Q57" s="86">
        <f t="shared" si="49"/>
        <v>86</v>
      </c>
      <c r="R57" s="86" t="b">
        <f t="shared" si="50"/>
        <v>1</v>
      </c>
      <c r="S57" s="86" t="str">
        <f t="shared" si="51"/>
        <v>GEBR</v>
      </c>
      <c r="T57" s="86" t="str">
        <f t="shared" si="38"/>
        <v>&lt;=</v>
      </c>
      <c r="U57" s="86">
        <f t="shared" si="52"/>
        <v>1.27880859375</v>
      </c>
      <c r="V57" s="86">
        <f t="shared" si="53"/>
        <v>27</v>
      </c>
      <c r="W57" s="86" t="b">
        <f t="shared" si="54"/>
        <v>0</v>
      </c>
      <c r="X57" s="86" t="str">
        <f t="shared" si="55"/>
        <v>Speed</v>
      </c>
      <c r="Y57" s="86" t="str">
        <f t="shared" si="39"/>
        <v>&gt;</v>
      </c>
      <c r="Z57" s="86">
        <f t="shared" si="56"/>
        <v>22.2568359375</v>
      </c>
      <c r="AA57" s="86">
        <f t="shared" si="57"/>
        <v>24</v>
      </c>
      <c r="AB57" s="86" t="b">
        <f t="shared" si="58"/>
        <v>1</v>
      </c>
      <c r="AC57" s="86" t="str">
        <f t="shared" si="59"/>
        <v>Distance</v>
      </c>
      <c r="AD57" s="86" t="str">
        <f t="shared" si="40"/>
        <v>&lt;=</v>
      </c>
      <c r="AE57" s="86">
        <f t="shared" si="60"/>
        <v>309</v>
      </c>
      <c r="AF57" s="86">
        <f t="shared" si="61"/>
        <v>14</v>
      </c>
      <c r="AG57" s="86" t="b">
        <f t="shared" si="62"/>
        <v>0</v>
      </c>
      <c r="AH57" s="86" t="str">
        <f t="shared" si="63"/>
        <v>GEBR</v>
      </c>
      <c r="AI57" s="86" t="str">
        <f t="shared" si="41"/>
        <v>&gt;</v>
      </c>
      <c r="AJ57" s="86">
        <f t="shared" si="64"/>
        <v>1.046142578125</v>
      </c>
      <c r="AK57" s="86">
        <f t="shared" si="65"/>
        <v>8</v>
      </c>
      <c r="AL57" s="86" t="b">
        <f t="shared" si="66"/>
        <v>0</v>
      </c>
      <c r="AM57" s="86" t="str">
        <f t="shared" si="67"/>
        <v>Speed</v>
      </c>
      <c r="AN57" s="86" t="str">
        <f t="shared" si="42"/>
        <v>&gt;</v>
      </c>
      <c r="AO57" s="86">
        <f t="shared" si="68"/>
        <v>21.00927734375</v>
      </c>
      <c r="AP57" s="86">
        <f t="shared" si="69"/>
        <v>4</v>
      </c>
      <c r="AQ57" s="86" t="b">
        <f t="shared" si="70"/>
        <v>0</v>
      </c>
      <c r="AR57" s="86" t="str">
        <f t="shared" si="71"/>
        <v>Distance</v>
      </c>
      <c r="AS57" s="86" t="str">
        <f t="shared" si="43"/>
        <v>&gt;</v>
      </c>
      <c r="AT57" s="86">
        <f t="shared" si="72"/>
        <v>227.426025390625</v>
      </c>
      <c r="AU57" s="86">
        <f t="shared" si="73"/>
        <v>1</v>
      </c>
      <c r="AV57" s="86" t="b">
        <f t="shared" si="74"/>
        <v>0</v>
      </c>
      <c r="AW57" s="86" t="str">
        <f t="shared" si="75"/>
        <v>Speed</v>
      </c>
      <c r="AX57" s="86" t="str">
        <f t="shared" si="44"/>
        <v>&gt;</v>
      </c>
      <c r="AY57" s="86">
        <f t="shared" si="76"/>
        <v>14.7705078125</v>
      </c>
      <c r="AZ57" s="86">
        <f t="shared" si="77"/>
        <v>0</v>
      </c>
      <c r="BA57" s="86" t="b">
        <f t="shared" si="78"/>
        <v>1</v>
      </c>
      <c r="BB57" s="86" t="str">
        <f t="shared" si="79"/>
        <v>Distance</v>
      </c>
      <c r="BC57" s="86" t="str">
        <f t="shared" si="45"/>
        <v>&lt;=</v>
      </c>
      <c r="BD57" s="86">
        <f t="shared" si="80"/>
        <v>450.385498046875</v>
      </c>
      <c r="BE57" s="15">
        <f t="shared" si="46"/>
        <v>1</v>
      </c>
      <c r="BF57" s="15" t="str">
        <f t="shared" si="47"/>
        <v>GEBR&lt;=1,27880859375 AND Speed&gt;22,2568359375 AND Distance&lt;=309 AND GEBR&gt;1,046142578125 AND Speed&gt;21,00927734375 AND Distance&gt;227,426025390625 AND Speed&gt;14,7705078125 AND Distance&lt;=450,385498046875</v>
      </c>
      <c r="BH57" s="86">
        <v>0.115478515625</v>
      </c>
      <c r="BI57" s="15">
        <v>1</v>
      </c>
      <c r="BJ57" s="15" t="s">
        <v>1586</v>
      </c>
    </row>
    <row r="58" spans="1:62">
      <c r="A58" s="15">
        <v>55</v>
      </c>
      <c r="B58" s="15">
        <v>2</v>
      </c>
      <c r="C58" s="15">
        <v>2929</v>
      </c>
      <c r="D58" s="15">
        <f t="shared" si="33"/>
        <v>0</v>
      </c>
      <c r="E58" s="15">
        <f t="shared" si="34"/>
        <v>2929</v>
      </c>
      <c r="F58" s="15">
        <f t="shared" si="35"/>
        <v>0.715087890625</v>
      </c>
      <c r="G58" s="15">
        <v>87</v>
      </c>
      <c r="H58" s="15">
        <v>88</v>
      </c>
      <c r="I58" s="15">
        <v>31</v>
      </c>
      <c r="J58" s="15">
        <v>7</v>
      </c>
      <c r="K58" s="15">
        <v>196</v>
      </c>
      <c r="L58" s="15">
        <v>824</v>
      </c>
      <c r="M58" s="15">
        <f t="shared" si="36"/>
        <v>0.201171875</v>
      </c>
      <c r="O58" s="86">
        <f t="shared" si="37"/>
        <v>196</v>
      </c>
      <c r="P58" s="86">
        <f t="shared" si="48"/>
        <v>1.318359375E-2</v>
      </c>
      <c r="Q58" s="86">
        <f t="shared" si="49"/>
        <v>86</v>
      </c>
      <c r="R58" s="86" t="b">
        <f t="shared" si="50"/>
        <v>0</v>
      </c>
      <c r="S58" s="86" t="str">
        <f t="shared" si="51"/>
        <v>GEBR</v>
      </c>
      <c r="T58" s="86" t="str">
        <f t="shared" si="38"/>
        <v>&gt;</v>
      </c>
      <c r="U58" s="86">
        <f t="shared" si="52"/>
        <v>1.27880859375</v>
      </c>
      <c r="V58" s="86">
        <f t="shared" si="53"/>
        <v>27</v>
      </c>
      <c r="W58" s="86" t="b">
        <f t="shared" si="54"/>
        <v>0</v>
      </c>
      <c r="X58" s="86" t="str">
        <f t="shared" si="55"/>
        <v>Speed</v>
      </c>
      <c r="Y58" s="86" t="str">
        <f t="shared" si="39"/>
        <v>&gt;</v>
      </c>
      <c r="Z58" s="86">
        <f t="shared" si="56"/>
        <v>22.2568359375</v>
      </c>
      <c r="AA58" s="86">
        <f t="shared" si="57"/>
        <v>24</v>
      </c>
      <c r="AB58" s="86" t="b">
        <f t="shared" si="58"/>
        <v>1</v>
      </c>
      <c r="AC58" s="86" t="str">
        <f t="shared" si="59"/>
        <v>Distance</v>
      </c>
      <c r="AD58" s="86" t="str">
        <f t="shared" si="40"/>
        <v>&lt;=</v>
      </c>
      <c r="AE58" s="86">
        <f t="shared" si="60"/>
        <v>309</v>
      </c>
      <c r="AF58" s="86">
        <f t="shared" si="61"/>
        <v>14</v>
      </c>
      <c r="AG58" s="86" t="b">
        <f t="shared" si="62"/>
        <v>0</v>
      </c>
      <c r="AH58" s="86" t="str">
        <f t="shared" si="63"/>
        <v>GEBR</v>
      </c>
      <c r="AI58" s="86" t="str">
        <f t="shared" si="41"/>
        <v>&gt;</v>
      </c>
      <c r="AJ58" s="86">
        <f t="shared" si="64"/>
        <v>1.046142578125</v>
      </c>
      <c r="AK58" s="86">
        <f t="shared" si="65"/>
        <v>8</v>
      </c>
      <c r="AL58" s="86" t="b">
        <f t="shared" si="66"/>
        <v>0</v>
      </c>
      <c r="AM58" s="86" t="str">
        <f t="shared" si="67"/>
        <v>Speed</v>
      </c>
      <c r="AN58" s="86" t="str">
        <f t="shared" si="42"/>
        <v>&gt;</v>
      </c>
      <c r="AO58" s="86">
        <f t="shared" si="68"/>
        <v>21.00927734375</v>
      </c>
      <c r="AP58" s="86">
        <f t="shared" si="69"/>
        <v>4</v>
      </c>
      <c r="AQ58" s="86" t="b">
        <f t="shared" si="70"/>
        <v>0</v>
      </c>
      <c r="AR58" s="86" t="str">
        <f t="shared" si="71"/>
        <v>Distance</v>
      </c>
      <c r="AS58" s="86" t="str">
        <f t="shared" si="43"/>
        <v>&gt;</v>
      </c>
      <c r="AT58" s="86">
        <f t="shared" si="72"/>
        <v>227.426025390625</v>
      </c>
      <c r="AU58" s="86">
        <f t="shared" si="73"/>
        <v>1</v>
      </c>
      <c r="AV58" s="86" t="b">
        <f t="shared" si="74"/>
        <v>0</v>
      </c>
      <c r="AW58" s="86" t="str">
        <f t="shared" si="75"/>
        <v>Speed</v>
      </c>
      <c r="AX58" s="86" t="str">
        <f t="shared" si="44"/>
        <v>&gt;</v>
      </c>
      <c r="AY58" s="86">
        <f t="shared" si="76"/>
        <v>14.7705078125</v>
      </c>
      <c r="AZ58" s="86">
        <f t="shared" si="77"/>
        <v>0</v>
      </c>
      <c r="BA58" s="86" t="b">
        <f t="shared" si="78"/>
        <v>1</v>
      </c>
      <c r="BB58" s="86" t="str">
        <f t="shared" si="79"/>
        <v>Distance</v>
      </c>
      <c r="BC58" s="86" t="str">
        <f t="shared" si="45"/>
        <v>&lt;=</v>
      </c>
      <c r="BD58" s="86">
        <f t="shared" si="80"/>
        <v>450.385498046875</v>
      </c>
      <c r="BE58" s="15">
        <f t="shared" si="46"/>
        <v>1</v>
      </c>
      <c r="BF58" s="15" t="str">
        <f t="shared" si="47"/>
        <v>GEBR&gt;1,27880859375 AND Speed&gt;22,2568359375 AND Distance&lt;=309 AND GEBR&gt;1,046142578125 AND Speed&gt;21,00927734375 AND Distance&gt;227,426025390625 AND Speed&gt;14,7705078125 AND Distance&lt;=450,385498046875</v>
      </c>
      <c r="BH58" s="86">
        <v>0.125</v>
      </c>
      <c r="BI58" s="15">
        <v>1</v>
      </c>
      <c r="BJ58" s="15" t="s">
        <v>1643</v>
      </c>
    </row>
    <row r="59" spans="1:62">
      <c r="A59" s="15">
        <v>56</v>
      </c>
      <c r="B59" s="15">
        <v>2</v>
      </c>
      <c r="C59" s="15">
        <v>3502</v>
      </c>
      <c r="D59" s="15">
        <f t="shared" si="33"/>
        <v>0</v>
      </c>
      <c r="E59" s="15">
        <f t="shared" si="34"/>
        <v>3502</v>
      </c>
      <c r="F59" s="15">
        <f t="shared" si="35"/>
        <v>0.85498046875</v>
      </c>
      <c r="G59" s="15">
        <v>109</v>
      </c>
      <c r="H59" s="15">
        <v>110</v>
      </c>
      <c r="I59" s="15">
        <v>31</v>
      </c>
      <c r="J59" s="15">
        <v>7</v>
      </c>
      <c r="K59" s="15">
        <v>197</v>
      </c>
      <c r="L59" s="15">
        <v>101</v>
      </c>
      <c r="M59" s="15">
        <f t="shared" si="36"/>
        <v>2.4658203125E-2</v>
      </c>
      <c r="O59" s="86">
        <f t="shared" si="37"/>
        <v>197</v>
      </c>
      <c r="P59" s="86">
        <f t="shared" si="48"/>
        <v>0</v>
      </c>
      <c r="Q59" s="86">
        <f t="shared" si="49"/>
        <v>58</v>
      </c>
      <c r="R59" s="86" t="b">
        <f t="shared" si="50"/>
        <v>1</v>
      </c>
      <c r="S59" s="86" t="str">
        <f t="shared" si="51"/>
        <v>Distance</v>
      </c>
      <c r="T59" s="86" t="str">
        <f t="shared" si="38"/>
        <v>&lt;=</v>
      </c>
      <c r="U59" s="86">
        <f t="shared" si="52"/>
        <v>430.7626953125</v>
      </c>
      <c r="V59" s="86">
        <f t="shared" si="53"/>
        <v>52</v>
      </c>
      <c r="W59" s="86" t="b">
        <f t="shared" si="54"/>
        <v>0</v>
      </c>
      <c r="X59" s="86" t="str">
        <f t="shared" si="55"/>
        <v>Speed</v>
      </c>
      <c r="Y59" s="86" t="str">
        <f t="shared" si="39"/>
        <v>&gt;</v>
      </c>
      <c r="Z59" s="86">
        <f t="shared" si="56"/>
        <v>24.185791015625</v>
      </c>
      <c r="AA59" s="86">
        <f t="shared" si="57"/>
        <v>23</v>
      </c>
      <c r="AB59" s="86" t="b">
        <f t="shared" si="58"/>
        <v>0</v>
      </c>
      <c r="AC59" s="86" t="str">
        <f t="shared" si="59"/>
        <v>Distance</v>
      </c>
      <c r="AD59" s="86" t="str">
        <f t="shared" si="40"/>
        <v>&gt;</v>
      </c>
      <c r="AE59" s="86">
        <f t="shared" si="60"/>
        <v>369.037109375</v>
      </c>
      <c r="AF59" s="86">
        <f t="shared" si="61"/>
        <v>14</v>
      </c>
      <c r="AG59" s="86" t="b">
        <f t="shared" si="62"/>
        <v>1</v>
      </c>
      <c r="AH59" s="86" t="str">
        <f t="shared" si="63"/>
        <v>GEBR</v>
      </c>
      <c r="AI59" s="86" t="str">
        <f t="shared" si="41"/>
        <v>&lt;=</v>
      </c>
      <c r="AJ59" s="86">
        <f t="shared" si="64"/>
        <v>1.046142578125</v>
      </c>
      <c r="AK59" s="86">
        <f t="shared" si="65"/>
        <v>8</v>
      </c>
      <c r="AL59" s="86" t="b">
        <f t="shared" si="66"/>
        <v>0</v>
      </c>
      <c r="AM59" s="86" t="str">
        <f t="shared" si="67"/>
        <v>Speed</v>
      </c>
      <c r="AN59" s="86" t="str">
        <f t="shared" si="42"/>
        <v>&gt;</v>
      </c>
      <c r="AO59" s="86">
        <f t="shared" si="68"/>
        <v>21.00927734375</v>
      </c>
      <c r="AP59" s="86">
        <f t="shared" si="69"/>
        <v>4</v>
      </c>
      <c r="AQ59" s="86" t="b">
        <f t="shared" si="70"/>
        <v>0</v>
      </c>
      <c r="AR59" s="86" t="str">
        <f t="shared" si="71"/>
        <v>Distance</v>
      </c>
      <c r="AS59" s="86" t="str">
        <f t="shared" si="43"/>
        <v>&gt;</v>
      </c>
      <c r="AT59" s="86">
        <f t="shared" si="72"/>
        <v>227.426025390625</v>
      </c>
      <c r="AU59" s="86">
        <f t="shared" si="73"/>
        <v>1</v>
      </c>
      <c r="AV59" s="86" t="b">
        <f t="shared" si="74"/>
        <v>0</v>
      </c>
      <c r="AW59" s="86" t="str">
        <f t="shared" si="75"/>
        <v>Speed</v>
      </c>
      <c r="AX59" s="86" t="str">
        <f t="shared" si="44"/>
        <v>&gt;</v>
      </c>
      <c r="AY59" s="86">
        <f t="shared" si="76"/>
        <v>14.7705078125</v>
      </c>
      <c r="AZ59" s="86">
        <f t="shared" si="77"/>
        <v>0</v>
      </c>
      <c r="BA59" s="86" t="b">
        <f t="shared" si="78"/>
        <v>1</v>
      </c>
      <c r="BB59" s="86" t="str">
        <f t="shared" si="79"/>
        <v>Distance</v>
      </c>
      <c r="BC59" s="86" t="str">
        <f t="shared" si="45"/>
        <v>&lt;=</v>
      </c>
      <c r="BD59" s="86">
        <f t="shared" si="80"/>
        <v>450.385498046875</v>
      </c>
      <c r="BE59" s="15">
        <f t="shared" si="46"/>
        <v>1</v>
      </c>
      <c r="BF59" s="15" t="str">
        <f t="shared" si="47"/>
        <v>Distance&lt;=430,7626953125 AND Speed&gt;24,185791015625 AND Distance&gt;369,037109375 AND GEBR&lt;=1,046142578125 AND Speed&gt;21,00927734375 AND Distance&gt;227,426025390625 AND Speed&gt;14,7705078125 AND Distance&lt;=450,385498046875</v>
      </c>
      <c r="BH59" s="86">
        <v>0.12744140625</v>
      </c>
      <c r="BI59" s="15">
        <v>1</v>
      </c>
      <c r="BJ59" s="15" t="s">
        <v>1580</v>
      </c>
    </row>
    <row r="60" spans="1:62">
      <c r="A60" s="15">
        <v>57</v>
      </c>
      <c r="B60" s="15">
        <v>2</v>
      </c>
      <c r="C60" s="15">
        <v>3502</v>
      </c>
      <c r="D60" s="15">
        <f t="shared" si="33"/>
        <v>0</v>
      </c>
      <c r="E60" s="15">
        <f t="shared" si="34"/>
        <v>3502</v>
      </c>
      <c r="F60" s="15">
        <f t="shared" si="35"/>
        <v>0.85498046875</v>
      </c>
      <c r="G60" s="15">
        <v>69</v>
      </c>
      <c r="H60" s="15">
        <v>70</v>
      </c>
      <c r="I60" s="15">
        <v>52</v>
      </c>
      <c r="J60" s="15">
        <v>7</v>
      </c>
      <c r="K60" s="15">
        <v>198</v>
      </c>
      <c r="L60" s="15">
        <v>442</v>
      </c>
      <c r="M60" s="15">
        <f t="shared" si="36"/>
        <v>0.10791015625</v>
      </c>
      <c r="O60" s="86">
        <f t="shared" si="37"/>
        <v>198</v>
      </c>
      <c r="P60" s="86">
        <f t="shared" si="48"/>
        <v>1.220703125E-2</v>
      </c>
      <c r="Q60" s="86">
        <f t="shared" si="49"/>
        <v>58</v>
      </c>
      <c r="R60" s="86" t="b">
        <f t="shared" si="50"/>
        <v>0</v>
      </c>
      <c r="S60" s="86" t="str">
        <f t="shared" si="51"/>
        <v>Distance</v>
      </c>
      <c r="T60" s="86" t="str">
        <f t="shared" si="38"/>
        <v>&gt;</v>
      </c>
      <c r="U60" s="86">
        <f t="shared" si="52"/>
        <v>430.7626953125</v>
      </c>
      <c r="V60" s="86">
        <f t="shared" si="53"/>
        <v>52</v>
      </c>
      <c r="W60" s="86" t="b">
        <f t="shared" si="54"/>
        <v>0</v>
      </c>
      <c r="X60" s="86" t="str">
        <f t="shared" si="55"/>
        <v>Speed</v>
      </c>
      <c r="Y60" s="86" t="str">
        <f t="shared" si="39"/>
        <v>&gt;</v>
      </c>
      <c r="Z60" s="86">
        <f t="shared" si="56"/>
        <v>24.185791015625</v>
      </c>
      <c r="AA60" s="86">
        <f t="shared" si="57"/>
        <v>23</v>
      </c>
      <c r="AB60" s="86" t="b">
        <f t="shared" si="58"/>
        <v>0</v>
      </c>
      <c r="AC60" s="86" t="str">
        <f t="shared" si="59"/>
        <v>Distance</v>
      </c>
      <c r="AD60" s="86" t="str">
        <f t="shared" si="40"/>
        <v>&gt;</v>
      </c>
      <c r="AE60" s="86">
        <f t="shared" si="60"/>
        <v>369.037109375</v>
      </c>
      <c r="AF60" s="86">
        <f t="shared" si="61"/>
        <v>14</v>
      </c>
      <c r="AG60" s="86" t="b">
        <f t="shared" si="62"/>
        <v>1</v>
      </c>
      <c r="AH60" s="86" t="str">
        <f t="shared" si="63"/>
        <v>GEBR</v>
      </c>
      <c r="AI60" s="86" t="str">
        <f t="shared" si="41"/>
        <v>&lt;=</v>
      </c>
      <c r="AJ60" s="86">
        <f t="shared" si="64"/>
        <v>1.046142578125</v>
      </c>
      <c r="AK60" s="86">
        <f t="shared" si="65"/>
        <v>8</v>
      </c>
      <c r="AL60" s="86" t="b">
        <f t="shared" si="66"/>
        <v>0</v>
      </c>
      <c r="AM60" s="86" t="str">
        <f t="shared" si="67"/>
        <v>Speed</v>
      </c>
      <c r="AN60" s="86" t="str">
        <f t="shared" si="42"/>
        <v>&gt;</v>
      </c>
      <c r="AO60" s="86">
        <f t="shared" si="68"/>
        <v>21.00927734375</v>
      </c>
      <c r="AP60" s="86">
        <f t="shared" si="69"/>
        <v>4</v>
      </c>
      <c r="AQ60" s="86" t="b">
        <f t="shared" si="70"/>
        <v>0</v>
      </c>
      <c r="AR60" s="86" t="str">
        <f t="shared" si="71"/>
        <v>Distance</v>
      </c>
      <c r="AS60" s="86" t="str">
        <f t="shared" si="43"/>
        <v>&gt;</v>
      </c>
      <c r="AT60" s="86">
        <f t="shared" si="72"/>
        <v>227.426025390625</v>
      </c>
      <c r="AU60" s="86">
        <f t="shared" si="73"/>
        <v>1</v>
      </c>
      <c r="AV60" s="86" t="b">
        <f t="shared" si="74"/>
        <v>0</v>
      </c>
      <c r="AW60" s="86" t="str">
        <f t="shared" si="75"/>
        <v>Speed</v>
      </c>
      <c r="AX60" s="86" t="str">
        <f t="shared" si="44"/>
        <v>&gt;</v>
      </c>
      <c r="AY60" s="86">
        <f t="shared" si="76"/>
        <v>14.7705078125</v>
      </c>
      <c r="AZ60" s="86">
        <f t="shared" si="77"/>
        <v>0</v>
      </c>
      <c r="BA60" s="86" t="b">
        <f t="shared" si="78"/>
        <v>1</v>
      </c>
      <c r="BB60" s="86" t="str">
        <f t="shared" si="79"/>
        <v>Distance</v>
      </c>
      <c r="BC60" s="86" t="str">
        <f t="shared" si="45"/>
        <v>&lt;=</v>
      </c>
      <c r="BD60" s="86">
        <f t="shared" si="80"/>
        <v>450.385498046875</v>
      </c>
      <c r="BE60" s="15">
        <f t="shared" si="46"/>
        <v>1</v>
      </c>
      <c r="BF60" s="15" t="str">
        <f t="shared" si="47"/>
        <v>Distance&gt;430,7626953125 AND Speed&gt;24,185791015625 AND Distance&gt;369,037109375 AND GEBR&lt;=1,046142578125 AND Speed&gt;21,00927734375 AND Distance&gt;227,426025390625 AND Speed&gt;14,7705078125 AND Distance&lt;=450,385498046875</v>
      </c>
      <c r="BH60" s="86">
        <v>0.14990234375</v>
      </c>
      <c r="BI60" s="15">
        <v>1</v>
      </c>
      <c r="BJ60" s="15" t="s">
        <v>1594</v>
      </c>
    </row>
    <row r="61" spans="1:62">
      <c r="A61" s="15">
        <v>58</v>
      </c>
      <c r="B61" s="15">
        <v>0</v>
      </c>
      <c r="C61" s="15">
        <v>1764404</v>
      </c>
      <c r="D61" s="15">
        <f t="shared" si="33"/>
        <v>430</v>
      </c>
      <c r="E61" s="15">
        <f t="shared" si="34"/>
        <v>3124</v>
      </c>
      <c r="F61" s="15">
        <f t="shared" si="35"/>
        <v>430.7626953125</v>
      </c>
      <c r="G61" s="15">
        <v>197</v>
      </c>
      <c r="H61" s="15">
        <v>198</v>
      </c>
      <c r="I61" s="15">
        <v>52</v>
      </c>
      <c r="J61" s="15">
        <v>7</v>
      </c>
      <c r="K61" s="15">
        <v>199</v>
      </c>
      <c r="L61" s="15">
        <v>12</v>
      </c>
      <c r="M61" s="15">
        <f t="shared" si="36"/>
        <v>2.9296875E-3</v>
      </c>
      <c r="O61" s="86">
        <f t="shared" si="37"/>
        <v>199</v>
      </c>
      <c r="P61" s="86">
        <f t="shared" si="48"/>
        <v>0.333251953125</v>
      </c>
      <c r="Q61" s="86">
        <f t="shared" si="49"/>
        <v>160</v>
      </c>
      <c r="R61" s="86" t="b">
        <f t="shared" si="50"/>
        <v>1</v>
      </c>
      <c r="S61" s="86" t="str">
        <f t="shared" si="51"/>
        <v>Speed</v>
      </c>
      <c r="T61" s="86" t="str">
        <f t="shared" si="38"/>
        <v>&lt;=</v>
      </c>
      <c r="U61" s="86">
        <f t="shared" si="52"/>
        <v>15.300048828125</v>
      </c>
      <c r="V61" s="86">
        <f t="shared" si="53"/>
        <v>140</v>
      </c>
      <c r="W61" s="86" t="b">
        <f t="shared" si="54"/>
        <v>0</v>
      </c>
      <c r="X61" s="86" t="str">
        <f t="shared" si="55"/>
        <v>GEBR</v>
      </c>
      <c r="Y61" s="86" t="str">
        <f t="shared" si="39"/>
        <v>&gt;</v>
      </c>
      <c r="Z61" s="86">
        <f t="shared" si="56"/>
        <v>1.046142578125</v>
      </c>
      <c r="AA61" s="86">
        <f t="shared" si="57"/>
        <v>123</v>
      </c>
      <c r="AB61" s="86" t="b">
        <f t="shared" si="58"/>
        <v>0</v>
      </c>
      <c r="AC61" s="86" t="str">
        <f t="shared" si="59"/>
        <v>Distance</v>
      </c>
      <c r="AD61" s="86" t="str">
        <f t="shared" si="40"/>
        <v>&gt;</v>
      </c>
      <c r="AE61" s="86">
        <f t="shared" si="60"/>
        <v>157.412353515625</v>
      </c>
      <c r="AF61" s="86">
        <f t="shared" si="61"/>
        <v>35</v>
      </c>
      <c r="AG61" s="86" t="b">
        <f t="shared" si="62"/>
        <v>1</v>
      </c>
      <c r="AH61" s="86" t="str">
        <f t="shared" si="63"/>
        <v>Speed</v>
      </c>
      <c r="AI61" s="86" t="str">
        <f t="shared" si="41"/>
        <v>&lt;=</v>
      </c>
      <c r="AJ61" s="86">
        <f t="shared" si="64"/>
        <v>16.9111328125</v>
      </c>
      <c r="AK61" s="86">
        <f t="shared" si="65"/>
        <v>7</v>
      </c>
      <c r="AL61" s="86" t="b">
        <f t="shared" si="66"/>
        <v>1</v>
      </c>
      <c r="AM61" s="86" t="str">
        <f t="shared" si="67"/>
        <v>Distance</v>
      </c>
      <c r="AN61" s="86" t="str">
        <f t="shared" si="42"/>
        <v>&lt;=</v>
      </c>
      <c r="AO61" s="86">
        <f t="shared" si="68"/>
        <v>178.510009765625</v>
      </c>
      <c r="AP61" s="86">
        <f t="shared" si="69"/>
        <v>4</v>
      </c>
      <c r="AQ61" s="86" t="b">
        <f t="shared" si="70"/>
        <v>1</v>
      </c>
      <c r="AR61" s="86" t="str">
        <f t="shared" si="71"/>
        <v>Distance</v>
      </c>
      <c r="AS61" s="86" t="str">
        <f t="shared" si="43"/>
        <v>&lt;=</v>
      </c>
      <c r="AT61" s="86">
        <f t="shared" si="72"/>
        <v>227.426025390625</v>
      </c>
      <c r="AU61" s="86">
        <f t="shared" si="73"/>
        <v>1</v>
      </c>
      <c r="AV61" s="86" t="b">
        <f t="shared" si="74"/>
        <v>0</v>
      </c>
      <c r="AW61" s="86" t="str">
        <f t="shared" si="75"/>
        <v>Speed</v>
      </c>
      <c r="AX61" s="86" t="str">
        <f t="shared" si="44"/>
        <v>&gt;</v>
      </c>
      <c r="AY61" s="86">
        <f t="shared" si="76"/>
        <v>14.7705078125</v>
      </c>
      <c r="AZ61" s="86">
        <f t="shared" si="77"/>
        <v>0</v>
      </c>
      <c r="BA61" s="86" t="b">
        <f t="shared" si="78"/>
        <v>1</v>
      </c>
      <c r="BB61" s="86" t="str">
        <f t="shared" si="79"/>
        <v>Distance</v>
      </c>
      <c r="BC61" s="86" t="str">
        <f t="shared" si="45"/>
        <v>&lt;=</v>
      </c>
      <c r="BD61" s="86">
        <f t="shared" si="80"/>
        <v>450.385498046875</v>
      </c>
      <c r="BE61" s="15">
        <f t="shared" si="46"/>
        <v>0</v>
      </c>
      <c r="BF61" s="15" t="str">
        <f t="shared" si="47"/>
        <v>Speed&lt;=15,300048828125 AND GEBR&gt;1,046142578125 AND Distance&gt;157,412353515625 AND Speed&lt;=16,9111328125 AND Distance&lt;=178,510009765625 AND Distance&lt;=227,426025390625 AND Speed&gt;14,7705078125 AND Distance&lt;=450,385498046875</v>
      </c>
      <c r="BH61" s="86">
        <v>0.179443359375</v>
      </c>
      <c r="BI61" s="15">
        <v>0</v>
      </c>
      <c r="BJ61" s="15" t="s">
        <v>1611</v>
      </c>
    </row>
    <row r="62" spans="1:62">
      <c r="A62" s="15">
        <v>59</v>
      </c>
      <c r="B62" s="15">
        <v>-2</v>
      </c>
      <c r="C62" s="15">
        <v>-8192</v>
      </c>
      <c r="D62" s="15">
        <f t="shared" si="33"/>
        <v>-1</v>
      </c>
      <c r="E62" s="15">
        <f t="shared" si="34"/>
        <v>0</v>
      </c>
      <c r="F62" s="15">
        <f t="shared" si="35"/>
        <v>-1</v>
      </c>
      <c r="G62" s="15">
        <v>225</v>
      </c>
      <c r="H62" s="15">
        <v>226</v>
      </c>
      <c r="I62" s="15">
        <v>45</v>
      </c>
      <c r="J62" s="15">
        <v>7</v>
      </c>
      <c r="K62" s="15">
        <v>200</v>
      </c>
      <c r="L62" s="15">
        <v>1365</v>
      </c>
      <c r="M62" s="15">
        <f t="shared" si="36"/>
        <v>0.333251953125</v>
      </c>
      <c r="O62" s="86">
        <f t="shared" si="37"/>
        <v>200</v>
      </c>
      <c r="P62" s="86">
        <f t="shared" si="48"/>
        <v>6.0546875E-2</v>
      </c>
      <c r="Q62" s="86">
        <f t="shared" si="49"/>
        <v>160</v>
      </c>
      <c r="R62" s="86" t="b">
        <f t="shared" si="50"/>
        <v>0</v>
      </c>
      <c r="S62" s="86" t="str">
        <f t="shared" si="51"/>
        <v>Speed</v>
      </c>
      <c r="T62" s="86" t="str">
        <f t="shared" si="38"/>
        <v>&gt;</v>
      </c>
      <c r="U62" s="86">
        <f t="shared" si="52"/>
        <v>15.300048828125</v>
      </c>
      <c r="V62" s="86">
        <f t="shared" si="53"/>
        <v>140</v>
      </c>
      <c r="W62" s="86" t="b">
        <f t="shared" si="54"/>
        <v>0</v>
      </c>
      <c r="X62" s="86" t="str">
        <f t="shared" si="55"/>
        <v>GEBR</v>
      </c>
      <c r="Y62" s="86" t="str">
        <f t="shared" si="39"/>
        <v>&gt;</v>
      </c>
      <c r="Z62" s="86">
        <f t="shared" si="56"/>
        <v>1.046142578125</v>
      </c>
      <c r="AA62" s="86">
        <f t="shared" si="57"/>
        <v>123</v>
      </c>
      <c r="AB62" s="86" t="b">
        <f t="shared" si="58"/>
        <v>0</v>
      </c>
      <c r="AC62" s="86" t="str">
        <f t="shared" si="59"/>
        <v>Distance</v>
      </c>
      <c r="AD62" s="86" t="str">
        <f t="shared" si="40"/>
        <v>&gt;</v>
      </c>
      <c r="AE62" s="86">
        <f t="shared" si="60"/>
        <v>157.412353515625</v>
      </c>
      <c r="AF62" s="86">
        <f t="shared" si="61"/>
        <v>35</v>
      </c>
      <c r="AG62" s="86" t="b">
        <f t="shared" si="62"/>
        <v>1</v>
      </c>
      <c r="AH62" s="86" t="str">
        <f t="shared" si="63"/>
        <v>Speed</v>
      </c>
      <c r="AI62" s="86" t="str">
        <f t="shared" si="41"/>
        <v>&lt;=</v>
      </c>
      <c r="AJ62" s="86">
        <f t="shared" si="64"/>
        <v>16.9111328125</v>
      </c>
      <c r="AK62" s="86">
        <f t="shared" si="65"/>
        <v>7</v>
      </c>
      <c r="AL62" s="86" t="b">
        <f t="shared" si="66"/>
        <v>1</v>
      </c>
      <c r="AM62" s="86" t="str">
        <f t="shared" si="67"/>
        <v>Distance</v>
      </c>
      <c r="AN62" s="86" t="str">
        <f t="shared" si="42"/>
        <v>&lt;=</v>
      </c>
      <c r="AO62" s="86">
        <f t="shared" si="68"/>
        <v>178.510009765625</v>
      </c>
      <c r="AP62" s="86">
        <f t="shared" si="69"/>
        <v>4</v>
      </c>
      <c r="AQ62" s="86" t="b">
        <f t="shared" si="70"/>
        <v>1</v>
      </c>
      <c r="AR62" s="86" t="str">
        <f t="shared" si="71"/>
        <v>Distance</v>
      </c>
      <c r="AS62" s="86" t="str">
        <f t="shared" si="43"/>
        <v>&lt;=</v>
      </c>
      <c r="AT62" s="86">
        <f t="shared" si="72"/>
        <v>227.426025390625</v>
      </c>
      <c r="AU62" s="86">
        <f t="shared" si="73"/>
        <v>1</v>
      </c>
      <c r="AV62" s="86" t="b">
        <f t="shared" si="74"/>
        <v>0</v>
      </c>
      <c r="AW62" s="86" t="str">
        <f t="shared" si="75"/>
        <v>Speed</v>
      </c>
      <c r="AX62" s="86" t="str">
        <f t="shared" si="44"/>
        <v>&gt;</v>
      </c>
      <c r="AY62" s="86">
        <f t="shared" si="76"/>
        <v>14.7705078125</v>
      </c>
      <c r="AZ62" s="86">
        <f t="shared" si="77"/>
        <v>0</v>
      </c>
      <c r="BA62" s="86" t="b">
        <f t="shared" si="78"/>
        <v>1</v>
      </c>
      <c r="BB62" s="86" t="str">
        <f t="shared" si="79"/>
        <v>Distance</v>
      </c>
      <c r="BC62" s="86" t="str">
        <f t="shared" si="45"/>
        <v>&lt;=</v>
      </c>
      <c r="BD62" s="86">
        <f t="shared" si="80"/>
        <v>450.385498046875</v>
      </c>
      <c r="BE62" s="15">
        <f t="shared" si="46"/>
        <v>1</v>
      </c>
      <c r="BF62" s="15" t="str">
        <f t="shared" si="47"/>
        <v>Speed&gt;15,300048828125 AND GEBR&gt;1,046142578125 AND Distance&gt;157,412353515625 AND Speed&lt;=16,9111328125 AND Distance&lt;=178,510009765625 AND Distance&lt;=227,426025390625 AND Speed&gt;14,7705078125 AND Distance&lt;=450,385498046875</v>
      </c>
      <c r="BH62" s="86">
        <v>0.185302734375</v>
      </c>
      <c r="BI62" s="15">
        <v>0</v>
      </c>
      <c r="BJ62" s="15" t="s">
        <v>1604</v>
      </c>
    </row>
    <row r="63" spans="1:62">
      <c r="A63" s="15">
        <v>60</v>
      </c>
      <c r="B63" s="15">
        <v>0</v>
      </c>
      <c r="C63" s="15">
        <v>1658101</v>
      </c>
      <c r="D63" s="15">
        <f t="shared" si="33"/>
        <v>404</v>
      </c>
      <c r="E63" s="15">
        <f t="shared" si="34"/>
        <v>3317</v>
      </c>
      <c r="F63" s="15">
        <f t="shared" si="35"/>
        <v>404.809814453125</v>
      </c>
      <c r="G63" s="15">
        <v>81</v>
      </c>
      <c r="H63" s="15">
        <v>82</v>
      </c>
      <c r="I63" s="15">
        <v>45</v>
      </c>
      <c r="J63" s="15">
        <v>7</v>
      </c>
      <c r="K63" s="15">
        <v>201</v>
      </c>
      <c r="L63" s="15">
        <v>733</v>
      </c>
      <c r="M63" s="15">
        <f t="shared" si="36"/>
        <v>0.178955078125</v>
      </c>
      <c r="O63" s="86">
        <f t="shared" si="37"/>
        <v>201</v>
      </c>
      <c r="P63" s="86">
        <f t="shared" si="48"/>
        <v>0.333251953125</v>
      </c>
      <c r="Q63" s="86">
        <f t="shared" si="49"/>
        <v>177</v>
      </c>
      <c r="R63" s="86" t="b">
        <f t="shared" si="50"/>
        <v>1</v>
      </c>
      <c r="S63" s="86" t="str">
        <f t="shared" si="51"/>
        <v>Speed</v>
      </c>
      <c r="T63" s="86" t="str">
        <f t="shared" si="38"/>
        <v>&lt;=</v>
      </c>
      <c r="U63" s="86">
        <f t="shared" si="52"/>
        <v>13.54833984375</v>
      </c>
      <c r="V63" s="86">
        <f t="shared" si="53"/>
        <v>119</v>
      </c>
      <c r="W63" s="86" t="b">
        <f t="shared" si="54"/>
        <v>1</v>
      </c>
      <c r="X63" s="86" t="str">
        <f t="shared" si="55"/>
        <v>GEBR</v>
      </c>
      <c r="Y63" s="86" t="str">
        <f t="shared" si="39"/>
        <v>&lt;=</v>
      </c>
      <c r="Z63" s="86">
        <f t="shared" si="56"/>
        <v>0.85498046875</v>
      </c>
      <c r="AA63" s="86">
        <f t="shared" si="57"/>
        <v>26</v>
      </c>
      <c r="AB63" s="86" t="b">
        <f t="shared" si="58"/>
        <v>1</v>
      </c>
      <c r="AC63" s="86" t="str">
        <f t="shared" si="59"/>
        <v>Distance</v>
      </c>
      <c r="AD63" s="86" t="str">
        <f t="shared" si="40"/>
        <v>&lt;=</v>
      </c>
      <c r="AE63" s="86">
        <f t="shared" si="60"/>
        <v>209.751220703125</v>
      </c>
      <c r="AF63" s="86">
        <f t="shared" si="61"/>
        <v>22</v>
      </c>
      <c r="AG63" s="86" t="b">
        <f t="shared" si="62"/>
        <v>0</v>
      </c>
      <c r="AH63" s="86" t="str">
        <f t="shared" si="63"/>
        <v>Distance</v>
      </c>
      <c r="AI63" s="86" t="str">
        <f t="shared" si="41"/>
        <v>&gt;</v>
      </c>
      <c r="AJ63" s="86">
        <f t="shared" si="64"/>
        <v>192.790283203125</v>
      </c>
      <c r="AK63" s="86">
        <f t="shared" si="65"/>
        <v>6</v>
      </c>
      <c r="AL63" s="86" t="b">
        <f t="shared" si="66"/>
        <v>0</v>
      </c>
      <c r="AM63" s="86" t="str">
        <f t="shared" si="67"/>
        <v>Speed</v>
      </c>
      <c r="AN63" s="86" t="str">
        <f t="shared" si="42"/>
        <v>&gt;</v>
      </c>
      <c r="AO63" s="86">
        <f t="shared" si="68"/>
        <v>12.1396484375</v>
      </c>
      <c r="AP63" s="86">
        <f t="shared" si="69"/>
        <v>3</v>
      </c>
      <c r="AQ63" s="86" t="b">
        <f t="shared" si="70"/>
        <v>0</v>
      </c>
      <c r="AR63" s="86" t="str">
        <f t="shared" si="71"/>
        <v>Distance</v>
      </c>
      <c r="AS63" s="86" t="str">
        <f t="shared" si="43"/>
        <v>&gt;</v>
      </c>
      <c r="AT63" s="86">
        <f t="shared" si="72"/>
        <v>128.337158203125</v>
      </c>
      <c r="AU63" s="86">
        <f t="shared" si="73"/>
        <v>1</v>
      </c>
      <c r="AV63" s="86" t="b">
        <f t="shared" si="74"/>
        <v>1</v>
      </c>
      <c r="AW63" s="86" t="str">
        <f t="shared" si="75"/>
        <v>Speed</v>
      </c>
      <c r="AX63" s="86" t="str">
        <f t="shared" si="44"/>
        <v>&lt;=</v>
      </c>
      <c r="AY63" s="86">
        <f t="shared" si="76"/>
        <v>14.7705078125</v>
      </c>
      <c r="AZ63" s="86">
        <f t="shared" si="77"/>
        <v>0</v>
      </c>
      <c r="BA63" s="86" t="b">
        <f t="shared" si="78"/>
        <v>1</v>
      </c>
      <c r="BB63" s="86" t="str">
        <f t="shared" si="79"/>
        <v>Distance</v>
      </c>
      <c r="BC63" s="86" t="str">
        <f t="shared" si="45"/>
        <v>&lt;=</v>
      </c>
      <c r="BD63" s="86">
        <f t="shared" si="80"/>
        <v>450.385498046875</v>
      </c>
      <c r="BE63" s="15">
        <f t="shared" si="46"/>
        <v>0</v>
      </c>
      <c r="BF63" s="15" t="str">
        <f t="shared" si="47"/>
        <v>Speed&lt;=13,54833984375 AND GEBR&lt;=0,85498046875 AND Distance&lt;=209,751220703125 AND Distance&gt;192,790283203125 AND Speed&gt;12,1396484375 AND Distance&gt;128,337158203125 AND Speed&lt;=14,7705078125 AND Distance&lt;=450,385498046875</v>
      </c>
      <c r="BH63" s="86">
        <v>0.208251953125</v>
      </c>
      <c r="BI63" s="15">
        <v>0</v>
      </c>
      <c r="BJ63" s="15" t="s">
        <v>1619</v>
      </c>
    </row>
    <row r="64" spans="1:62">
      <c r="A64" s="15">
        <v>61</v>
      </c>
      <c r="B64" s="15">
        <v>0</v>
      </c>
      <c r="C64" s="15">
        <v>209818</v>
      </c>
      <c r="D64" s="15">
        <f t="shared" si="33"/>
        <v>51</v>
      </c>
      <c r="E64" s="15">
        <f t="shared" si="34"/>
        <v>922</v>
      </c>
      <c r="F64" s="15">
        <f t="shared" si="35"/>
        <v>51.22509765625</v>
      </c>
      <c r="G64" s="15">
        <v>161</v>
      </c>
      <c r="H64" s="15">
        <v>162</v>
      </c>
      <c r="I64" s="15">
        <v>18</v>
      </c>
      <c r="J64" s="15">
        <v>6</v>
      </c>
      <c r="K64" s="15">
        <v>202</v>
      </c>
      <c r="L64" s="15">
        <v>1356</v>
      </c>
      <c r="M64" s="15">
        <f t="shared" si="36"/>
        <v>0.3310546875</v>
      </c>
      <c r="O64" s="86">
        <f t="shared" si="37"/>
        <v>202</v>
      </c>
      <c r="P64" s="86">
        <f t="shared" si="48"/>
        <v>6.6650390625E-2</v>
      </c>
      <c r="Q64" s="86">
        <f t="shared" si="49"/>
        <v>177</v>
      </c>
      <c r="R64" s="86" t="b">
        <f t="shared" si="50"/>
        <v>0</v>
      </c>
      <c r="S64" s="86" t="str">
        <f t="shared" si="51"/>
        <v>Speed</v>
      </c>
      <c r="T64" s="86" t="str">
        <f t="shared" si="38"/>
        <v>&gt;</v>
      </c>
      <c r="U64" s="86">
        <f t="shared" si="52"/>
        <v>13.54833984375</v>
      </c>
      <c r="V64" s="86">
        <f t="shared" si="53"/>
        <v>119</v>
      </c>
      <c r="W64" s="86" t="b">
        <f t="shared" si="54"/>
        <v>1</v>
      </c>
      <c r="X64" s="86" t="str">
        <f t="shared" si="55"/>
        <v>GEBR</v>
      </c>
      <c r="Y64" s="86" t="str">
        <f t="shared" si="39"/>
        <v>&lt;=</v>
      </c>
      <c r="Z64" s="86">
        <f t="shared" si="56"/>
        <v>0.85498046875</v>
      </c>
      <c r="AA64" s="86">
        <f t="shared" si="57"/>
        <v>26</v>
      </c>
      <c r="AB64" s="86" t="b">
        <f t="shared" si="58"/>
        <v>1</v>
      </c>
      <c r="AC64" s="86" t="str">
        <f t="shared" si="59"/>
        <v>Distance</v>
      </c>
      <c r="AD64" s="86" t="str">
        <f t="shared" si="40"/>
        <v>&lt;=</v>
      </c>
      <c r="AE64" s="86">
        <f t="shared" si="60"/>
        <v>209.751220703125</v>
      </c>
      <c r="AF64" s="86">
        <f t="shared" si="61"/>
        <v>22</v>
      </c>
      <c r="AG64" s="86" t="b">
        <f t="shared" si="62"/>
        <v>0</v>
      </c>
      <c r="AH64" s="86" t="str">
        <f t="shared" si="63"/>
        <v>Distance</v>
      </c>
      <c r="AI64" s="86" t="str">
        <f t="shared" si="41"/>
        <v>&gt;</v>
      </c>
      <c r="AJ64" s="86">
        <f t="shared" si="64"/>
        <v>192.790283203125</v>
      </c>
      <c r="AK64" s="86">
        <f t="shared" si="65"/>
        <v>6</v>
      </c>
      <c r="AL64" s="86" t="b">
        <f t="shared" si="66"/>
        <v>0</v>
      </c>
      <c r="AM64" s="86" t="str">
        <f t="shared" si="67"/>
        <v>Speed</v>
      </c>
      <c r="AN64" s="86" t="str">
        <f t="shared" si="42"/>
        <v>&gt;</v>
      </c>
      <c r="AO64" s="86">
        <f t="shared" si="68"/>
        <v>12.1396484375</v>
      </c>
      <c r="AP64" s="86">
        <f t="shared" si="69"/>
        <v>3</v>
      </c>
      <c r="AQ64" s="86" t="b">
        <f t="shared" si="70"/>
        <v>0</v>
      </c>
      <c r="AR64" s="86" t="str">
        <f t="shared" si="71"/>
        <v>Distance</v>
      </c>
      <c r="AS64" s="86" t="str">
        <f t="shared" si="43"/>
        <v>&gt;</v>
      </c>
      <c r="AT64" s="86">
        <f t="shared" si="72"/>
        <v>128.337158203125</v>
      </c>
      <c r="AU64" s="86">
        <f t="shared" si="73"/>
        <v>1</v>
      </c>
      <c r="AV64" s="86" t="b">
        <f t="shared" si="74"/>
        <v>1</v>
      </c>
      <c r="AW64" s="86" t="str">
        <f t="shared" si="75"/>
        <v>Speed</v>
      </c>
      <c r="AX64" s="86" t="str">
        <f t="shared" si="44"/>
        <v>&lt;=</v>
      </c>
      <c r="AY64" s="86">
        <f t="shared" si="76"/>
        <v>14.7705078125</v>
      </c>
      <c r="AZ64" s="86">
        <f t="shared" si="77"/>
        <v>0</v>
      </c>
      <c r="BA64" s="86" t="b">
        <f t="shared" si="78"/>
        <v>1</v>
      </c>
      <c r="BB64" s="86" t="str">
        <f t="shared" si="79"/>
        <v>Distance</v>
      </c>
      <c r="BC64" s="86" t="str">
        <f t="shared" si="45"/>
        <v>&lt;=</v>
      </c>
      <c r="BD64" s="86">
        <f t="shared" si="80"/>
        <v>450.385498046875</v>
      </c>
      <c r="BE64" s="15">
        <f t="shared" si="46"/>
        <v>1</v>
      </c>
      <c r="BF64" s="15" t="str">
        <f t="shared" si="47"/>
        <v>Speed&gt;13,54833984375 AND GEBR&lt;=0,85498046875 AND Distance&lt;=209,751220703125 AND Distance&gt;192,790283203125 AND Speed&gt;12,1396484375 AND Distance&gt;128,337158203125 AND Speed&lt;=14,7705078125 AND Distance&lt;=450,385498046875</v>
      </c>
      <c r="BH64" s="86">
        <v>0.21044921875</v>
      </c>
      <c r="BI64" s="15">
        <v>0</v>
      </c>
      <c r="BJ64" s="15" t="s">
        <v>1614</v>
      </c>
    </row>
    <row r="65" spans="1:62">
      <c r="A65" s="15">
        <v>62</v>
      </c>
      <c r="B65" s="15">
        <v>0</v>
      </c>
      <c r="C65" s="15">
        <v>307657</v>
      </c>
      <c r="D65" s="15">
        <f t="shared" si="33"/>
        <v>75</v>
      </c>
      <c r="E65" s="15">
        <f t="shared" si="34"/>
        <v>457</v>
      </c>
      <c r="F65" s="15">
        <f t="shared" si="35"/>
        <v>75.111572265625</v>
      </c>
      <c r="G65" s="15">
        <v>77</v>
      </c>
      <c r="H65" s="15">
        <v>78</v>
      </c>
      <c r="I65" s="15">
        <v>18</v>
      </c>
      <c r="J65" s="15">
        <v>6</v>
      </c>
      <c r="K65" s="15">
        <v>203</v>
      </c>
      <c r="L65" s="15">
        <v>965</v>
      </c>
      <c r="M65" s="15">
        <f t="shared" si="36"/>
        <v>0.235595703125</v>
      </c>
      <c r="O65" s="86">
        <f t="shared" si="37"/>
        <v>203</v>
      </c>
      <c r="P65" s="86">
        <f t="shared" si="48"/>
        <v>0</v>
      </c>
      <c r="Q65" s="86">
        <f t="shared" si="49"/>
        <v>173</v>
      </c>
      <c r="R65" s="86" t="b">
        <f t="shared" si="50"/>
        <v>1</v>
      </c>
      <c r="S65" s="86" t="str">
        <f t="shared" si="51"/>
        <v>Speed</v>
      </c>
      <c r="T65" s="86" t="str">
        <f t="shared" si="38"/>
        <v>&lt;=</v>
      </c>
      <c r="U65" s="86">
        <f t="shared" si="52"/>
        <v>21.319091796875</v>
      </c>
      <c r="V65" s="86">
        <f t="shared" si="53"/>
        <v>51</v>
      </c>
      <c r="W65" s="86" t="b">
        <f t="shared" si="54"/>
        <v>1</v>
      </c>
      <c r="X65" s="86" t="str">
        <f t="shared" si="55"/>
        <v>Speed</v>
      </c>
      <c r="Y65" s="86" t="str">
        <f t="shared" si="39"/>
        <v>&lt;=</v>
      </c>
      <c r="Z65" s="86">
        <f t="shared" si="56"/>
        <v>21.439453125</v>
      </c>
      <c r="AA65" s="86">
        <f t="shared" si="57"/>
        <v>23</v>
      </c>
      <c r="AB65" s="86" t="b">
        <f t="shared" si="58"/>
        <v>1</v>
      </c>
      <c r="AC65" s="86" t="str">
        <f t="shared" si="59"/>
        <v>Distance</v>
      </c>
      <c r="AD65" s="86" t="str">
        <f t="shared" si="40"/>
        <v>&lt;=</v>
      </c>
      <c r="AE65" s="86">
        <f t="shared" si="60"/>
        <v>369.037109375</v>
      </c>
      <c r="AF65" s="86">
        <f t="shared" si="61"/>
        <v>14</v>
      </c>
      <c r="AG65" s="86" t="b">
        <f t="shared" si="62"/>
        <v>1</v>
      </c>
      <c r="AH65" s="86" t="str">
        <f t="shared" si="63"/>
        <v>GEBR</v>
      </c>
      <c r="AI65" s="86" t="str">
        <f t="shared" si="41"/>
        <v>&lt;=</v>
      </c>
      <c r="AJ65" s="86">
        <f t="shared" si="64"/>
        <v>1.046142578125</v>
      </c>
      <c r="AK65" s="86">
        <f t="shared" si="65"/>
        <v>8</v>
      </c>
      <c r="AL65" s="86" t="b">
        <f t="shared" si="66"/>
        <v>0</v>
      </c>
      <c r="AM65" s="86" t="str">
        <f t="shared" si="67"/>
        <v>Speed</v>
      </c>
      <c r="AN65" s="86" t="str">
        <f t="shared" si="42"/>
        <v>&gt;</v>
      </c>
      <c r="AO65" s="86">
        <f t="shared" si="68"/>
        <v>21.00927734375</v>
      </c>
      <c r="AP65" s="86">
        <f t="shared" si="69"/>
        <v>4</v>
      </c>
      <c r="AQ65" s="86" t="b">
        <f t="shared" si="70"/>
        <v>0</v>
      </c>
      <c r="AR65" s="86" t="str">
        <f t="shared" si="71"/>
        <v>Distance</v>
      </c>
      <c r="AS65" s="86" t="str">
        <f t="shared" si="43"/>
        <v>&gt;</v>
      </c>
      <c r="AT65" s="86">
        <f t="shared" si="72"/>
        <v>227.426025390625</v>
      </c>
      <c r="AU65" s="86">
        <f t="shared" si="73"/>
        <v>1</v>
      </c>
      <c r="AV65" s="86" t="b">
        <f t="shared" si="74"/>
        <v>0</v>
      </c>
      <c r="AW65" s="86" t="str">
        <f t="shared" si="75"/>
        <v>Speed</v>
      </c>
      <c r="AX65" s="86" t="str">
        <f t="shared" si="44"/>
        <v>&gt;</v>
      </c>
      <c r="AY65" s="86">
        <f t="shared" si="76"/>
        <v>14.7705078125</v>
      </c>
      <c r="AZ65" s="86">
        <f t="shared" si="77"/>
        <v>0</v>
      </c>
      <c r="BA65" s="86" t="b">
        <f t="shared" si="78"/>
        <v>1</v>
      </c>
      <c r="BB65" s="86" t="str">
        <f t="shared" si="79"/>
        <v>Distance</v>
      </c>
      <c r="BC65" s="86" t="str">
        <f t="shared" si="45"/>
        <v>&lt;=</v>
      </c>
      <c r="BD65" s="86">
        <f t="shared" si="80"/>
        <v>450.385498046875</v>
      </c>
      <c r="BE65" s="15">
        <f t="shared" si="46"/>
        <v>1</v>
      </c>
      <c r="BF65" s="15" t="str">
        <f t="shared" si="47"/>
        <v>Speed&lt;=21,319091796875 AND Speed&lt;=21,439453125 AND Distance&lt;=369,037109375 AND GEBR&lt;=1,046142578125 AND Speed&gt;21,00927734375 AND Distance&gt;227,426025390625 AND Speed&gt;14,7705078125 AND Distance&lt;=450,385498046875</v>
      </c>
      <c r="BH65" s="86">
        <v>0.22216796875</v>
      </c>
      <c r="BI65" s="15">
        <v>0</v>
      </c>
      <c r="BJ65" s="15" t="s">
        <v>1584</v>
      </c>
    </row>
    <row r="66" spans="1:62">
      <c r="A66" s="15">
        <v>63</v>
      </c>
      <c r="B66" s="15">
        <v>0</v>
      </c>
      <c r="C66" s="15">
        <v>2494762</v>
      </c>
      <c r="D66" s="15">
        <f t="shared" si="33"/>
        <v>609</v>
      </c>
      <c r="E66" s="15">
        <f t="shared" si="34"/>
        <v>298</v>
      </c>
      <c r="F66" s="15">
        <f t="shared" si="35"/>
        <v>609.07275390625</v>
      </c>
      <c r="G66" s="15">
        <v>167</v>
      </c>
      <c r="H66" s="15">
        <v>168</v>
      </c>
      <c r="I66" s="15">
        <v>50</v>
      </c>
      <c r="J66" s="15">
        <v>6</v>
      </c>
      <c r="K66" s="15">
        <v>204</v>
      </c>
      <c r="L66" s="15">
        <v>1272</v>
      </c>
      <c r="M66" s="15">
        <f t="shared" si="36"/>
        <v>0.310546875</v>
      </c>
      <c r="O66" s="86">
        <f t="shared" si="37"/>
        <v>204</v>
      </c>
      <c r="P66" s="86">
        <f t="shared" si="48"/>
        <v>6.0546875E-2</v>
      </c>
      <c r="Q66" s="86">
        <f t="shared" si="49"/>
        <v>173</v>
      </c>
      <c r="R66" s="86" t="b">
        <f t="shared" si="50"/>
        <v>0</v>
      </c>
      <c r="S66" s="86" t="str">
        <f t="shared" si="51"/>
        <v>Speed</v>
      </c>
      <c r="T66" s="86" t="str">
        <f t="shared" si="38"/>
        <v>&gt;</v>
      </c>
      <c r="U66" s="86">
        <f t="shared" si="52"/>
        <v>21.319091796875</v>
      </c>
      <c r="V66" s="86">
        <f t="shared" si="53"/>
        <v>51</v>
      </c>
      <c r="W66" s="86" t="b">
        <f t="shared" si="54"/>
        <v>1</v>
      </c>
      <c r="X66" s="86" t="str">
        <f t="shared" si="55"/>
        <v>Speed</v>
      </c>
      <c r="Y66" s="86" t="str">
        <f t="shared" si="39"/>
        <v>&lt;=</v>
      </c>
      <c r="Z66" s="86">
        <f t="shared" si="56"/>
        <v>21.439453125</v>
      </c>
      <c r="AA66" s="86">
        <f t="shared" si="57"/>
        <v>23</v>
      </c>
      <c r="AB66" s="86" t="b">
        <f t="shared" si="58"/>
        <v>1</v>
      </c>
      <c r="AC66" s="86" t="str">
        <f t="shared" si="59"/>
        <v>Distance</v>
      </c>
      <c r="AD66" s="86" t="str">
        <f t="shared" si="40"/>
        <v>&lt;=</v>
      </c>
      <c r="AE66" s="86">
        <f t="shared" si="60"/>
        <v>369.037109375</v>
      </c>
      <c r="AF66" s="86">
        <f t="shared" si="61"/>
        <v>14</v>
      </c>
      <c r="AG66" s="86" t="b">
        <f t="shared" si="62"/>
        <v>1</v>
      </c>
      <c r="AH66" s="86" t="str">
        <f t="shared" si="63"/>
        <v>GEBR</v>
      </c>
      <c r="AI66" s="86" t="str">
        <f t="shared" si="41"/>
        <v>&lt;=</v>
      </c>
      <c r="AJ66" s="86">
        <f t="shared" si="64"/>
        <v>1.046142578125</v>
      </c>
      <c r="AK66" s="86">
        <f t="shared" si="65"/>
        <v>8</v>
      </c>
      <c r="AL66" s="86" t="b">
        <f t="shared" si="66"/>
        <v>0</v>
      </c>
      <c r="AM66" s="86" t="str">
        <f t="shared" si="67"/>
        <v>Speed</v>
      </c>
      <c r="AN66" s="86" t="str">
        <f t="shared" si="42"/>
        <v>&gt;</v>
      </c>
      <c r="AO66" s="86">
        <f t="shared" si="68"/>
        <v>21.00927734375</v>
      </c>
      <c r="AP66" s="86">
        <f t="shared" si="69"/>
        <v>4</v>
      </c>
      <c r="AQ66" s="86" t="b">
        <f t="shared" si="70"/>
        <v>0</v>
      </c>
      <c r="AR66" s="86" t="str">
        <f t="shared" si="71"/>
        <v>Distance</v>
      </c>
      <c r="AS66" s="86" t="str">
        <f t="shared" si="43"/>
        <v>&gt;</v>
      </c>
      <c r="AT66" s="86">
        <f t="shared" si="72"/>
        <v>227.426025390625</v>
      </c>
      <c r="AU66" s="86">
        <f t="shared" si="73"/>
        <v>1</v>
      </c>
      <c r="AV66" s="86" t="b">
        <f t="shared" si="74"/>
        <v>0</v>
      </c>
      <c r="AW66" s="86" t="str">
        <f t="shared" si="75"/>
        <v>Speed</v>
      </c>
      <c r="AX66" s="86" t="str">
        <f t="shared" si="44"/>
        <v>&gt;</v>
      </c>
      <c r="AY66" s="86">
        <f t="shared" si="76"/>
        <v>14.7705078125</v>
      </c>
      <c r="AZ66" s="86">
        <f t="shared" si="77"/>
        <v>0</v>
      </c>
      <c r="BA66" s="86" t="b">
        <f t="shared" si="78"/>
        <v>1</v>
      </c>
      <c r="BB66" s="86" t="str">
        <f t="shared" si="79"/>
        <v>Distance</v>
      </c>
      <c r="BC66" s="86" t="str">
        <f t="shared" si="45"/>
        <v>&lt;=</v>
      </c>
      <c r="BD66" s="86">
        <f t="shared" si="80"/>
        <v>450.385498046875</v>
      </c>
      <c r="BE66" s="15">
        <f t="shared" si="46"/>
        <v>1</v>
      </c>
      <c r="BF66" s="15" t="str">
        <f t="shared" si="47"/>
        <v>Speed&gt;21,319091796875 AND Speed&lt;=21,439453125 AND Distance&lt;=369,037109375 AND GEBR&lt;=1,046142578125 AND Speed&gt;21,00927734375 AND Distance&gt;227,426025390625 AND Speed&gt;14,7705078125 AND Distance&lt;=450,385498046875</v>
      </c>
      <c r="BH66" s="86">
        <v>0.22216796875</v>
      </c>
      <c r="BI66" s="15">
        <v>0</v>
      </c>
      <c r="BJ66" s="15" t="s">
        <v>1609</v>
      </c>
    </row>
    <row r="67" spans="1:62">
      <c r="A67" s="15">
        <v>64</v>
      </c>
      <c r="B67" s="15">
        <v>2</v>
      </c>
      <c r="C67" s="15">
        <v>2929</v>
      </c>
      <c r="D67" s="15">
        <f t="shared" si="33"/>
        <v>0</v>
      </c>
      <c r="E67" s="15">
        <f t="shared" si="34"/>
        <v>2929</v>
      </c>
      <c r="F67" s="15">
        <f t="shared" si="35"/>
        <v>0.715087890625</v>
      </c>
      <c r="G67" s="15">
        <v>73</v>
      </c>
      <c r="H67" s="15">
        <v>74</v>
      </c>
      <c r="I67" s="15">
        <v>50</v>
      </c>
      <c r="J67" s="15">
        <v>6</v>
      </c>
      <c r="K67" s="15">
        <v>205</v>
      </c>
      <c r="L67" s="15">
        <v>511</v>
      </c>
      <c r="M67" s="15">
        <f t="shared" si="36"/>
        <v>0.124755859375</v>
      </c>
      <c r="O67" s="86">
        <f t="shared" si="37"/>
        <v>205</v>
      </c>
      <c r="P67" s="86">
        <f t="shared" ref="P67:P98" si="81">VLOOKUP(O67,$A$3:$M$513,13,FALSE)</f>
        <v>0.333251953125</v>
      </c>
      <c r="Q67" s="86">
        <f t="shared" ref="Q67:Q98" si="82">VLOOKUP(O67,$A$3:$I$513,9,FALSE)</f>
        <v>90</v>
      </c>
      <c r="R67" s="86" t="b">
        <f t="shared" ref="R67:R98" si="83">IF(VLOOKUP(Q67,$A$3:$G$513,7,FALSE) = O67, TRUE, IF(VLOOKUP(Q67, $A$3:$H$513,8,FALSE) = O67, FALSE, "Error: Invalid Decision!"))</f>
        <v>1</v>
      </c>
      <c r="S67" s="86" t="str">
        <f t="shared" ref="S67:S98" si="84">IF(VLOOKUP(Q67,$A$3:$B$513,2,FALSE) = 0, "Distance", IF(VLOOKUP(Q67,$A$3:$B$513,2,FALSE) = 1, "Speed", IF(VLOOKUP(Q67,$A$3:$B$513,2,FALSE) = 2, "GEBR", "Dummy Node")))</f>
        <v>Speed</v>
      </c>
      <c r="T67" s="86" t="str">
        <f t="shared" si="38"/>
        <v>&lt;=</v>
      </c>
      <c r="U67" s="86">
        <f t="shared" ref="U67:U98" si="85">IF(S67="Dummy Node","N/A",VLOOKUP(Q67,$A$3:$F$513,6,FALSE))</f>
        <v>10.566162109375</v>
      </c>
      <c r="V67" s="86">
        <f t="shared" ref="V67:V98" si="86">VLOOKUP(Q67,$A$3:$I$513,9,FALSE)</f>
        <v>43</v>
      </c>
      <c r="W67" s="86" t="b">
        <f t="shared" ref="W67:W98" si="87">IF(VLOOKUP(V67,$A$3:$G$513,7,FALSE) = Q67, TRUE, IF(VLOOKUP(V67, $A$3:$H$513,8,FALSE) = Q67, FALSE, "Error: Invalid Decision!"))</f>
        <v>0</v>
      </c>
      <c r="X67" s="86" t="str">
        <f t="shared" ref="X67:X98" si="88">IF(VLOOKUP(V67,$A$3:$B$513,2,FALSE) = 0, "Distance", IF(VLOOKUP(V67,$A$3:$B$513,2,FALSE) = 1, "Speed", IF(VLOOKUP(V67,$A$3:$B$513,2,FALSE) = 2, "GEBR", "Dummy Node")))</f>
        <v>GEBR</v>
      </c>
      <c r="Y67" s="86" t="str">
        <f t="shared" si="39"/>
        <v>&gt;</v>
      </c>
      <c r="Z67" s="86">
        <f t="shared" ref="Z67:Z98" si="89">IF(X67="Dummy Node","N/A",VLOOKUP(V67,$A$3:$F$513,6,FALSE))</f>
        <v>1.046142578125</v>
      </c>
      <c r="AA67" s="86">
        <f t="shared" ref="AA67:AA98" si="90">VLOOKUP(V67,$A$3:$I$513,9,FALSE)</f>
        <v>34</v>
      </c>
      <c r="AB67" s="86" t="b">
        <f t="shared" ref="AB67:AB98" si="91">IF(VLOOKUP(AA67,$A$3:$G$513,7,FALSE) = V67, TRUE, IF(VLOOKUP(AA67, $A$3:$H$513,8,FALSE) = V67, FALSE, "Error: Invalid Decision!"))</f>
        <v>1</v>
      </c>
      <c r="AC67" s="86" t="str">
        <f t="shared" ref="AC67:AC98" si="92">IF(VLOOKUP(AA67,$A$3:$B$513,2,FALSE) = 0, "Distance", IF(VLOOKUP(AA67,$A$3:$B$513,2,FALSE) = 1, "Speed", IF(VLOOKUP(AA67,$A$3:$B$513,2,FALSE) = 2, "GEBR", "Dummy Node")))</f>
        <v>Speed</v>
      </c>
      <c r="AD67" s="86" t="str">
        <f t="shared" si="40"/>
        <v>&lt;=</v>
      </c>
      <c r="AE67" s="86">
        <f t="shared" ref="AE67:AE98" si="93">IF(AC67="Dummy Node","N/A",VLOOKUP(AA67,$A$3:$F$513,6,FALSE))</f>
        <v>11.0478515625</v>
      </c>
      <c r="AF67" s="86">
        <f t="shared" ref="AF67:AF98" si="94">VLOOKUP(AA67,$A$3:$I$513,9,FALSE)</f>
        <v>16</v>
      </c>
      <c r="AG67" s="86" t="b">
        <f t="shared" ref="AG67:AG98" si="95">IF(VLOOKUP(AF67,$A$3:$G$513,7,FALSE) = AA67, TRUE, IF(VLOOKUP(AF67, $A$3:$H$513,8,FALSE) = AA67, FALSE, "Error: Invalid Decision!"))</f>
        <v>0</v>
      </c>
      <c r="AH67" s="86" t="str">
        <f t="shared" ref="AH67:AH98" si="96">IF(VLOOKUP(AF67,$A$3:$B$513,2,FALSE) = 0, "Distance", IF(VLOOKUP(AF67,$A$3:$B$513,2,FALSE) = 1, "Speed", IF(VLOOKUP(AF67,$A$3:$B$513,2,FALSE) = 2, "GEBR", "Dummy Node")))</f>
        <v>Distance</v>
      </c>
      <c r="AI67" s="86" t="str">
        <f t="shared" si="41"/>
        <v>&gt;</v>
      </c>
      <c r="AJ67" s="86">
        <f t="shared" ref="AJ67:AJ98" si="97">IF(AH67="Dummy Node","N/A",VLOOKUP(AF67,$A$3:$F$513,6,FALSE))</f>
        <v>81.25634765625</v>
      </c>
      <c r="AK67" s="86">
        <f t="shared" ref="AK67:AK98" si="98">VLOOKUP(AF67,$A$3:$I$513,9,FALSE)</f>
        <v>5</v>
      </c>
      <c r="AL67" s="86" t="b">
        <f t="shared" ref="AL67:AL98" si="99">IF(VLOOKUP(AK67,$A$3:$G$513,7,FALSE) = AF67, TRUE, IF(VLOOKUP(AK67, $A$3:$H$513,8,FALSE) = AF67, FALSE, "Error: Invalid Decision!"))</f>
        <v>0</v>
      </c>
      <c r="AM67" s="86" t="str">
        <f t="shared" ref="AM67:AM98" si="100">IF(VLOOKUP(AK67,$A$3:$B$513,2,FALSE) = 0, "Distance", IF(VLOOKUP(AK67,$A$3:$B$513,2,FALSE) = 1, "Speed", IF(VLOOKUP(AK67,$A$3:$B$513,2,FALSE) = 2, "GEBR", "Dummy Node")))</f>
        <v>Speed</v>
      </c>
      <c r="AN67" s="86" t="str">
        <f t="shared" si="42"/>
        <v>&gt;</v>
      </c>
      <c r="AO67" s="86">
        <f t="shared" ref="AO67:AO98" si="101">IF(AM67="Dummy Node","N/A",VLOOKUP(AK67,$A$3:$F$513,6,FALSE))</f>
        <v>8.182861328125</v>
      </c>
      <c r="AP67" s="86">
        <f t="shared" ref="AP67:AP98" si="102">VLOOKUP(AK67,$A$3:$I$513,9,FALSE)</f>
        <v>3</v>
      </c>
      <c r="AQ67" s="86" t="b">
        <f t="shared" ref="AQ67:AQ98" si="103">IF(VLOOKUP(AP67,$A$3:$G$513,7,FALSE) = AK67, TRUE, IF(VLOOKUP(AP67, $A$3:$H$513,8,FALSE) = AK67, FALSE, "Error: Invalid Decision!"))</f>
        <v>1</v>
      </c>
      <c r="AR67" s="86" t="str">
        <f t="shared" ref="AR67:AR98" si="104">IF(VLOOKUP(AP67,$A$3:$B$513,2,FALSE) = 0, "Distance", IF(VLOOKUP(AP67,$A$3:$B$513,2,FALSE) = 1, "Speed", IF(VLOOKUP(AP67,$A$3:$B$513,2,FALSE) = 2, "GEBR", "Dummy Node")))</f>
        <v>Distance</v>
      </c>
      <c r="AS67" s="86" t="str">
        <f t="shared" si="43"/>
        <v>&lt;=</v>
      </c>
      <c r="AT67" s="86">
        <f t="shared" ref="AT67:AT98" si="105">IF(AR67="Dummy Node","N/A",VLOOKUP(AP67,$A$3:$F$513,6,FALSE))</f>
        <v>128.337158203125</v>
      </c>
      <c r="AU67" s="86">
        <f t="shared" ref="AU67:AU98" si="106">VLOOKUP(AP67,$A$3:$I$513,9,FALSE)</f>
        <v>1</v>
      </c>
      <c r="AV67" s="86" t="b">
        <f t="shared" ref="AV67:AV98" si="107">IF(VLOOKUP(AU67,$A$3:$G$513,7,FALSE) = AP67, TRUE, IF(VLOOKUP(AU67, $A$3:$H$513,8,FALSE) = AP67, FALSE, "Error: Invalid Decision!"))</f>
        <v>1</v>
      </c>
      <c r="AW67" s="86" t="str">
        <f t="shared" ref="AW67:AW98" si="108">IF(VLOOKUP(AU67,$A$3:$B$513,2,FALSE) = 0, "Distance", IF(VLOOKUP(AU67,$A$3:$B$513,2,FALSE) = 1, "Speed", IF(VLOOKUP(AU67,$A$3:$B$513,2,FALSE) = 2, "GEBR", "Dummy Node")))</f>
        <v>Speed</v>
      </c>
      <c r="AX67" s="86" t="str">
        <f t="shared" si="44"/>
        <v>&lt;=</v>
      </c>
      <c r="AY67" s="86">
        <f t="shared" ref="AY67:AY98" si="109">IF(AW67="Dummy Node","N/A",VLOOKUP(AU67,$A$3:$F$513,6,FALSE))</f>
        <v>14.7705078125</v>
      </c>
      <c r="AZ67" s="86">
        <f t="shared" ref="AZ67:AZ98" si="110">VLOOKUP(AU67,$A$3:$I$513,9,FALSE)</f>
        <v>0</v>
      </c>
      <c r="BA67" s="86" t="b">
        <f t="shared" ref="BA67:BA98" si="111">IF(VLOOKUP(AZ67,$A$3:$G$513,7,FALSE) = AU67, TRUE, IF(VLOOKUP(AZ67, $A$3:$H$513,8,FALSE) = AU67, FALSE, "Error: Invalid Decision!"))</f>
        <v>1</v>
      </c>
      <c r="BB67" s="86" t="str">
        <f t="shared" ref="BB67:BB98" si="112">IF(VLOOKUP(AZ67,$A$3:$B$513,2,FALSE) = 0, "Distance", IF(VLOOKUP(AZ67,$A$3:$B$513,2,FALSE) = 1, "Speed", IF(VLOOKUP(AZ67,$A$3:$B$513,2,FALSE) = 2, "GEBR", "Dummy Node")))</f>
        <v>Distance</v>
      </c>
      <c r="BC67" s="86" t="str">
        <f t="shared" si="45"/>
        <v>&lt;=</v>
      </c>
      <c r="BD67" s="86">
        <f t="shared" ref="BD67:BD98" si="113">IF(BB67="Dummy Node","N/A",VLOOKUP(AZ67,$A$3:$F$513,6,FALSE))</f>
        <v>450.385498046875</v>
      </c>
      <c r="BE67" s="15">
        <f t="shared" si="46"/>
        <v>0</v>
      </c>
      <c r="BF67" s="15" t="str">
        <f t="shared" si="47"/>
        <v>Speed&lt;=10,566162109375 AND GEBR&gt;1,046142578125 AND Speed&lt;=11,0478515625 AND Distance&gt;81,25634765625 AND Speed&gt;8,182861328125 AND Distance&lt;=128,337158203125 AND Speed&lt;=14,7705078125 AND Distance&lt;=450,385498046875</v>
      </c>
      <c r="BH67" s="86">
        <v>0.22216796875</v>
      </c>
      <c r="BI67" s="15">
        <v>0</v>
      </c>
      <c r="BJ67" s="15" t="s">
        <v>1654</v>
      </c>
    </row>
    <row r="68" spans="1:62">
      <c r="A68" s="15">
        <v>65</v>
      </c>
      <c r="B68" s="15">
        <v>-2</v>
      </c>
      <c r="C68" s="15">
        <v>-8192</v>
      </c>
      <c r="D68" s="15">
        <f t="shared" ref="D68:D131" si="114">IF(C68&lt;&gt;-8192,INT(C68/2^12),-1)</f>
        <v>-1</v>
      </c>
      <c r="E68" s="15">
        <f t="shared" ref="E68:E131" si="115">IF(C68 &lt;&gt; -8192, MOD(C68, 2^12), 0)</f>
        <v>0</v>
      </c>
      <c r="F68" s="15">
        <f t="shared" ref="F68:F131" si="116">D68+(E68/2^12)</f>
        <v>-1</v>
      </c>
      <c r="G68" s="15">
        <v>-1</v>
      </c>
      <c r="H68" s="15">
        <v>-1</v>
      </c>
      <c r="I68" s="15">
        <v>54</v>
      </c>
      <c r="J68" s="15">
        <v>8</v>
      </c>
      <c r="K68" s="15">
        <v>206</v>
      </c>
      <c r="L68" s="15">
        <v>198</v>
      </c>
      <c r="M68" s="15">
        <f t="shared" ref="M68:M131" si="117">IF(L68 &gt;= 2^12, "Error: Wrong Probability!", L68/2^12)</f>
        <v>4.833984375E-2</v>
      </c>
      <c r="O68" s="86">
        <f t="shared" ref="O68:O131" si="118">K68</f>
        <v>206</v>
      </c>
      <c r="P68" s="86">
        <f t="shared" si="81"/>
        <v>0.2666015625</v>
      </c>
      <c r="Q68" s="86">
        <f t="shared" si="82"/>
        <v>90</v>
      </c>
      <c r="R68" s="86" t="b">
        <f t="shared" si="83"/>
        <v>0</v>
      </c>
      <c r="S68" s="86" t="str">
        <f t="shared" si="84"/>
        <v>Speed</v>
      </c>
      <c r="T68" s="86" t="str">
        <f t="shared" ref="T68:T131" si="119">IF(S68="Dummy Node","N/A",IF(R68,"&lt;=","&gt;"))</f>
        <v>&gt;</v>
      </c>
      <c r="U68" s="86">
        <f t="shared" si="85"/>
        <v>10.566162109375</v>
      </c>
      <c r="V68" s="86">
        <f t="shared" si="86"/>
        <v>43</v>
      </c>
      <c r="W68" s="86" t="b">
        <f t="shared" si="87"/>
        <v>0</v>
      </c>
      <c r="X68" s="86" t="str">
        <f t="shared" si="88"/>
        <v>GEBR</v>
      </c>
      <c r="Y68" s="86" t="str">
        <f t="shared" ref="Y68:Y131" si="120">IF(X68="Dummy Node","N/A",IF(W68,"&lt;=","&gt;"))</f>
        <v>&gt;</v>
      </c>
      <c r="Z68" s="86">
        <f t="shared" si="89"/>
        <v>1.046142578125</v>
      </c>
      <c r="AA68" s="86">
        <f t="shared" si="90"/>
        <v>34</v>
      </c>
      <c r="AB68" s="86" t="b">
        <f t="shared" si="91"/>
        <v>1</v>
      </c>
      <c r="AC68" s="86" t="str">
        <f t="shared" si="92"/>
        <v>Speed</v>
      </c>
      <c r="AD68" s="86" t="str">
        <f t="shared" ref="AD68:AD131" si="121">IF(AC68="Dummy Node","N/A",IF(AB68,"&lt;=","&gt;"))</f>
        <v>&lt;=</v>
      </c>
      <c r="AE68" s="86">
        <f t="shared" si="93"/>
        <v>11.0478515625</v>
      </c>
      <c r="AF68" s="86">
        <f t="shared" si="94"/>
        <v>16</v>
      </c>
      <c r="AG68" s="86" t="b">
        <f t="shared" si="95"/>
        <v>0</v>
      </c>
      <c r="AH68" s="86" t="str">
        <f t="shared" si="96"/>
        <v>Distance</v>
      </c>
      <c r="AI68" s="86" t="str">
        <f t="shared" ref="AI68:AI131" si="122">IF(AH68="Dummy Node","N/A",IF(AG68,"&lt;=","&gt;"))</f>
        <v>&gt;</v>
      </c>
      <c r="AJ68" s="86">
        <f t="shared" si="97"/>
        <v>81.25634765625</v>
      </c>
      <c r="AK68" s="86">
        <f t="shared" si="98"/>
        <v>5</v>
      </c>
      <c r="AL68" s="86" t="b">
        <f t="shared" si="99"/>
        <v>0</v>
      </c>
      <c r="AM68" s="86" t="str">
        <f t="shared" si="100"/>
        <v>Speed</v>
      </c>
      <c r="AN68" s="86" t="str">
        <f t="shared" ref="AN68:AN131" si="123">IF(AM68="Dummy Node","N/A",IF(AL68,"&lt;=","&gt;"))</f>
        <v>&gt;</v>
      </c>
      <c r="AO68" s="86">
        <f t="shared" si="101"/>
        <v>8.182861328125</v>
      </c>
      <c r="AP68" s="86">
        <f t="shared" si="102"/>
        <v>3</v>
      </c>
      <c r="AQ68" s="86" t="b">
        <f t="shared" si="103"/>
        <v>1</v>
      </c>
      <c r="AR68" s="86" t="str">
        <f t="shared" si="104"/>
        <v>Distance</v>
      </c>
      <c r="AS68" s="86" t="str">
        <f t="shared" ref="AS68:AS131" si="124">IF(AR68="Dummy Node","N/A",IF(AQ68,"&lt;=","&gt;"))</f>
        <v>&lt;=</v>
      </c>
      <c r="AT68" s="86">
        <f t="shared" si="105"/>
        <v>128.337158203125</v>
      </c>
      <c r="AU68" s="86">
        <f t="shared" si="106"/>
        <v>1</v>
      </c>
      <c r="AV68" s="86" t="b">
        <f t="shared" si="107"/>
        <v>1</v>
      </c>
      <c r="AW68" s="86" t="str">
        <f t="shared" si="108"/>
        <v>Speed</v>
      </c>
      <c r="AX68" s="86" t="str">
        <f t="shared" ref="AX68:AX131" si="125">IF(AW68="Dummy Node","N/A",IF(AV68,"&lt;=","&gt;"))</f>
        <v>&lt;=</v>
      </c>
      <c r="AY68" s="86">
        <f t="shared" si="109"/>
        <v>14.7705078125</v>
      </c>
      <c r="AZ68" s="86">
        <f t="shared" si="110"/>
        <v>0</v>
      </c>
      <c r="BA68" s="86" t="b">
        <f t="shared" si="111"/>
        <v>1</v>
      </c>
      <c r="BB68" s="86" t="str">
        <f t="shared" si="112"/>
        <v>Distance</v>
      </c>
      <c r="BC68" s="86" t="str">
        <f t="shared" ref="BC68:BC131" si="126">IF(BB68="Dummy Node","N/A",IF(BA68,"&lt;=","&gt;"))</f>
        <v>&lt;=</v>
      </c>
      <c r="BD68" s="86">
        <f t="shared" si="113"/>
        <v>450.385498046875</v>
      </c>
      <c r="BE68" s="15">
        <f t="shared" ref="BE68:BE131" si="127">IF(P68&lt;0.5/3, 1, 0)</f>
        <v>0</v>
      </c>
      <c r="BF68" s="15" t="str">
        <f t="shared" ref="BF68:BF131" si="128">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f>
        <v>Speed&gt;10,566162109375 AND GEBR&gt;1,046142578125 AND Speed&lt;=11,0478515625 AND Distance&gt;81,25634765625 AND Speed&gt;8,182861328125 AND Distance&lt;=128,337158203125 AND Speed&lt;=14,7705078125 AND Distance&lt;=450,385498046875</v>
      </c>
      <c r="BH68" s="86">
        <v>0.230712890625</v>
      </c>
      <c r="BI68" s="15">
        <v>0</v>
      </c>
      <c r="BJ68" s="15" t="s">
        <v>1589</v>
      </c>
    </row>
    <row r="69" spans="1:62">
      <c r="A69" s="15">
        <v>66</v>
      </c>
      <c r="B69" s="15">
        <v>-2</v>
      </c>
      <c r="C69" s="15">
        <v>-8192</v>
      </c>
      <c r="D69" s="15">
        <f t="shared" si="114"/>
        <v>-1</v>
      </c>
      <c r="E69" s="15">
        <f t="shared" si="115"/>
        <v>0</v>
      </c>
      <c r="F69" s="15">
        <f t="shared" si="116"/>
        <v>-1</v>
      </c>
      <c r="G69" s="15">
        <v>-1</v>
      </c>
      <c r="H69" s="15">
        <v>-1</v>
      </c>
      <c r="I69" s="15">
        <v>54</v>
      </c>
      <c r="J69" s="15">
        <v>8</v>
      </c>
      <c r="K69" s="15">
        <v>207</v>
      </c>
      <c r="L69" s="15">
        <v>1064</v>
      </c>
      <c r="M69" s="15">
        <f t="shared" si="117"/>
        <v>0.259765625</v>
      </c>
      <c r="O69" s="86">
        <f t="shared" si="118"/>
        <v>207</v>
      </c>
      <c r="P69" s="86">
        <f t="shared" si="81"/>
        <v>0</v>
      </c>
      <c r="Q69" s="86">
        <f t="shared" si="82"/>
        <v>182</v>
      </c>
      <c r="R69" s="86" t="b">
        <f t="shared" si="83"/>
        <v>1</v>
      </c>
      <c r="S69" s="86" t="str">
        <f t="shared" si="84"/>
        <v>Distance</v>
      </c>
      <c r="T69" s="86" t="str">
        <f t="shared" si="119"/>
        <v>&lt;=</v>
      </c>
      <c r="U69" s="86">
        <f t="shared" si="85"/>
        <v>198.4423828125</v>
      </c>
      <c r="V69" s="86">
        <f t="shared" si="86"/>
        <v>179</v>
      </c>
      <c r="W69" s="86" t="b">
        <f t="shared" si="87"/>
        <v>0</v>
      </c>
      <c r="X69" s="86" t="str">
        <f t="shared" si="88"/>
        <v>GEBR</v>
      </c>
      <c r="Y69" s="86" t="str">
        <f t="shared" si="120"/>
        <v>&gt;</v>
      </c>
      <c r="Z69" s="86">
        <f t="shared" si="89"/>
        <v>1.27880859375</v>
      </c>
      <c r="AA69" s="86">
        <f t="shared" si="90"/>
        <v>40</v>
      </c>
      <c r="AB69" s="86" t="b">
        <f t="shared" si="91"/>
        <v>1</v>
      </c>
      <c r="AC69" s="86" t="str">
        <f t="shared" si="92"/>
        <v>Speed</v>
      </c>
      <c r="AD69" s="86" t="str">
        <f t="shared" si="121"/>
        <v>&lt;=</v>
      </c>
      <c r="AE69" s="86">
        <f t="shared" si="93"/>
        <v>20.336181640625</v>
      </c>
      <c r="AF69" s="86">
        <f t="shared" si="94"/>
        <v>36</v>
      </c>
      <c r="AG69" s="86" t="b">
        <f t="shared" si="95"/>
        <v>0</v>
      </c>
      <c r="AH69" s="86" t="str">
        <f t="shared" si="96"/>
        <v>Speed</v>
      </c>
      <c r="AI69" s="86" t="str">
        <f t="shared" si="122"/>
        <v>&gt;</v>
      </c>
      <c r="AJ69" s="86">
        <f t="shared" si="97"/>
        <v>18.51416015625</v>
      </c>
      <c r="AK69" s="86">
        <f t="shared" si="98"/>
        <v>7</v>
      </c>
      <c r="AL69" s="86" t="b">
        <f t="shared" si="99"/>
        <v>0</v>
      </c>
      <c r="AM69" s="86" t="str">
        <f t="shared" si="100"/>
        <v>Distance</v>
      </c>
      <c r="AN69" s="86" t="str">
        <f t="shared" si="123"/>
        <v>&gt;</v>
      </c>
      <c r="AO69" s="86">
        <f t="shared" si="101"/>
        <v>178.510009765625</v>
      </c>
      <c r="AP69" s="86">
        <f t="shared" si="102"/>
        <v>4</v>
      </c>
      <c r="AQ69" s="86" t="b">
        <f t="shared" si="103"/>
        <v>1</v>
      </c>
      <c r="AR69" s="86" t="str">
        <f t="shared" si="104"/>
        <v>Distance</v>
      </c>
      <c r="AS69" s="86" t="str">
        <f t="shared" si="124"/>
        <v>&lt;=</v>
      </c>
      <c r="AT69" s="86">
        <f t="shared" si="105"/>
        <v>227.426025390625</v>
      </c>
      <c r="AU69" s="86">
        <f t="shared" si="106"/>
        <v>1</v>
      </c>
      <c r="AV69" s="86" t="b">
        <f t="shared" si="107"/>
        <v>0</v>
      </c>
      <c r="AW69" s="86" t="str">
        <f t="shared" si="108"/>
        <v>Speed</v>
      </c>
      <c r="AX69" s="86" t="str">
        <f t="shared" si="125"/>
        <v>&gt;</v>
      </c>
      <c r="AY69" s="86">
        <f t="shared" si="109"/>
        <v>14.7705078125</v>
      </c>
      <c r="AZ69" s="86">
        <f t="shared" si="110"/>
        <v>0</v>
      </c>
      <c r="BA69" s="86" t="b">
        <f t="shared" si="111"/>
        <v>1</v>
      </c>
      <c r="BB69" s="86" t="str">
        <f t="shared" si="112"/>
        <v>Distance</v>
      </c>
      <c r="BC69" s="86" t="str">
        <f t="shared" si="126"/>
        <v>&lt;=</v>
      </c>
      <c r="BD69" s="86">
        <f t="shared" si="113"/>
        <v>450.385498046875</v>
      </c>
      <c r="BE69" s="15">
        <f t="shared" si="127"/>
        <v>1</v>
      </c>
      <c r="BF69" s="15" t="str">
        <f t="shared" si="128"/>
        <v>Distance&lt;=198,4423828125 AND GEBR&gt;1,27880859375 AND Speed&lt;=20,336181640625 AND Speed&gt;18,51416015625 AND Distance&gt;178,510009765625 AND Distance&lt;=227,426025390625 AND Speed&gt;14,7705078125 AND Distance&lt;=450,385498046875</v>
      </c>
      <c r="BH69" s="86">
        <v>0.242431640625</v>
      </c>
      <c r="BI69" s="15">
        <v>0</v>
      </c>
      <c r="BJ69" s="15" t="s">
        <v>1601</v>
      </c>
    </row>
    <row r="70" spans="1:62">
      <c r="A70" s="15">
        <v>67</v>
      </c>
      <c r="B70" s="15">
        <v>2</v>
      </c>
      <c r="C70" s="15">
        <v>2929</v>
      </c>
      <c r="D70" s="15">
        <f t="shared" si="114"/>
        <v>0</v>
      </c>
      <c r="E70" s="15">
        <f t="shared" si="115"/>
        <v>2929</v>
      </c>
      <c r="F70" s="15">
        <f t="shared" si="116"/>
        <v>0.715087890625</v>
      </c>
      <c r="G70" s="15">
        <v>93</v>
      </c>
      <c r="H70" s="15">
        <v>94</v>
      </c>
      <c r="I70" s="15">
        <v>49</v>
      </c>
      <c r="J70" s="15">
        <v>6</v>
      </c>
      <c r="K70" s="15">
        <v>208</v>
      </c>
      <c r="L70" s="15">
        <v>570</v>
      </c>
      <c r="M70" s="15">
        <f t="shared" si="117"/>
        <v>0.13916015625</v>
      </c>
      <c r="O70" s="86">
        <f t="shared" si="118"/>
        <v>208</v>
      </c>
      <c r="P70" s="86">
        <f t="shared" si="81"/>
        <v>0.125</v>
      </c>
      <c r="Q70" s="86">
        <f t="shared" si="82"/>
        <v>182</v>
      </c>
      <c r="R70" s="86" t="b">
        <f t="shared" si="83"/>
        <v>0</v>
      </c>
      <c r="S70" s="86" t="str">
        <f t="shared" si="84"/>
        <v>Distance</v>
      </c>
      <c r="T70" s="86" t="str">
        <f t="shared" si="119"/>
        <v>&gt;</v>
      </c>
      <c r="U70" s="86">
        <f t="shared" si="85"/>
        <v>198.4423828125</v>
      </c>
      <c r="V70" s="86">
        <f t="shared" si="86"/>
        <v>179</v>
      </c>
      <c r="W70" s="86" t="b">
        <f t="shared" si="87"/>
        <v>0</v>
      </c>
      <c r="X70" s="86" t="str">
        <f t="shared" si="88"/>
        <v>GEBR</v>
      </c>
      <c r="Y70" s="86" t="str">
        <f t="shared" si="120"/>
        <v>&gt;</v>
      </c>
      <c r="Z70" s="86">
        <f t="shared" si="89"/>
        <v>1.27880859375</v>
      </c>
      <c r="AA70" s="86">
        <f t="shared" si="90"/>
        <v>40</v>
      </c>
      <c r="AB70" s="86" t="b">
        <f t="shared" si="91"/>
        <v>1</v>
      </c>
      <c r="AC70" s="86" t="str">
        <f t="shared" si="92"/>
        <v>Speed</v>
      </c>
      <c r="AD70" s="86" t="str">
        <f t="shared" si="121"/>
        <v>&lt;=</v>
      </c>
      <c r="AE70" s="86">
        <f t="shared" si="93"/>
        <v>20.336181640625</v>
      </c>
      <c r="AF70" s="86">
        <f t="shared" si="94"/>
        <v>36</v>
      </c>
      <c r="AG70" s="86" t="b">
        <f t="shared" si="95"/>
        <v>0</v>
      </c>
      <c r="AH70" s="86" t="str">
        <f t="shared" si="96"/>
        <v>Speed</v>
      </c>
      <c r="AI70" s="86" t="str">
        <f t="shared" si="122"/>
        <v>&gt;</v>
      </c>
      <c r="AJ70" s="86">
        <f t="shared" si="97"/>
        <v>18.51416015625</v>
      </c>
      <c r="AK70" s="86">
        <f t="shared" si="98"/>
        <v>7</v>
      </c>
      <c r="AL70" s="86" t="b">
        <f t="shared" si="99"/>
        <v>0</v>
      </c>
      <c r="AM70" s="86" t="str">
        <f t="shared" si="100"/>
        <v>Distance</v>
      </c>
      <c r="AN70" s="86" t="str">
        <f t="shared" si="123"/>
        <v>&gt;</v>
      </c>
      <c r="AO70" s="86">
        <f t="shared" si="101"/>
        <v>178.510009765625</v>
      </c>
      <c r="AP70" s="86">
        <f t="shared" si="102"/>
        <v>4</v>
      </c>
      <c r="AQ70" s="86" t="b">
        <f t="shared" si="103"/>
        <v>1</v>
      </c>
      <c r="AR70" s="86" t="str">
        <f t="shared" si="104"/>
        <v>Distance</v>
      </c>
      <c r="AS70" s="86" t="str">
        <f t="shared" si="124"/>
        <v>&lt;=</v>
      </c>
      <c r="AT70" s="86">
        <f t="shared" si="105"/>
        <v>227.426025390625</v>
      </c>
      <c r="AU70" s="86">
        <f t="shared" si="106"/>
        <v>1</v>
      </c>
      <c r="AV70" s="86" t="b">
        <f t="shared" si="107"/>
        <v>0</v>
      </c>
      <c r="AW70" s="86" t="str">
        <f t="shared" si="108"/>
        <v>Speed</v>
      </c>
      <c r="AX70" s="86" t="str">
        <f t="shared" si="125"/>
        <v>&gt;</v>
      </c>
      <c r="AY70" s="86">
        <f t="shared" si="109"/>
        <v>14.7705078125</v>
      </c>
      <c r="AZ70" s="86">
        <f t="shared" si="110"/>
        <v>0</v>
      </c>
      <c r="BA70" s="86" t="b">
        <f t="shared" si="111"/>
        <v>1</v>
      </c>
      <c r="BB70" s="86" t="str">
        <f t="shared" si="112"/>
        <v>Distance</v>
      </c>
      <c r="BC70" s="86" t="str">
        <f t="shared" si="126"/>
        <v>&lt;=</v>
      </c>
      <c r="BD70" s="86">
        <f t="shared" si="113"/>
        <v>450.385498046875</v>
      </c>
      <c r="BE70" s="15">
        <f t="shared" si="127"/>
        <v>1</v>
      </c>
      <c r="BF70" s="15" t="str">
        <f t="shared" si="128"/>
        <v>Distance&gt;198,4423828125 AND GEBR&gt;1,27880859375 AND Speed&lt;=20,336181640625 AND Speed&gt;18,51416015625 AND Distance&gt;178,510009765625 AND Distance&lt;=227,426025390625 AND Speed&gt;14,7705078125 AND Distance&lt;=450,385498046875</v>
      </c>
      <c r="BH70" s="86">
        <v>0.25</v>
      </c>
      <c r="BI70" s="15">
        <v>0</v>
      </c>
      <c r="BJ70" s="15" t="s">
        <v>1617</v>
      </c>
    </row>
    <row r="71" spans="1:62">
      <c r="A71" s="15">
        <v>68</v>
      </c>
      <c r="B71" s="15">
        <v>0</v>
      </c>
      <c r="C71" s="15">
        <v>2077459</v>
      </c>
      <c r="D71" s="15">
        <f t="shared" si="114"/>
        <v>507</v>
      </c>
      <c r="E71" s="15">
        <f t="shared" si="115"/>
        <v>787</v>
      </c>
      <c r="F71" s="15">
        <f t="shared" si="116"/>
        <v>507.192138671875</v>
      </c>
      <c r="G71" s="15">
        <v>189</v>
      </c>
      <c r="H71" s="15">
        <v>190</v>
      </c>
      <c r="I71" s="15">
        <v>49</v>
      </c>
      <c r="J71" s="15">
        <v>6</v>
      </c>
      <c r="K71" s="15">
        <v>209</v>
      </c>
      <c r="L71" s="15">
        <v>39</v>
      </c>
      <c r="M71" s="15">
        <f t="shared" si="117"/>
        <v>9.521484375E-3</v>
      </c>
      <c r="O71" s="86">
        <f t="shared" si="118"/>
        <v>209</v>
      </c>
      <c r="P71" s="86">
        <f t="shared" si="81"/>
        <v>0.1025390625</v>
      </c>
      <c r="Q71" s="86">
        <f t="shared" si="82"/>
        <v>84</v>
      </c>
      <c r="R71" s="86" t="b">
        <f t="shared" si="83"/>
        <v>1</v>
      </c>
      <c r="S71" s="86" t="str">
        <f t="shared" si="84"/>
        <v>Speed</v>
      </c>
      <c r="T71" s="86" t="str">
        <f t="shared" si="119"/>
        <v>&lt;=</v>
      </c>
      <c r="U71" s="86">
        <f t="shared" si="85"/>
        <v>27.083251953125</v>
      </c>
      <c r="V71" s="86">
        <f t="shared" si="86"/>
        <v>79</v>
      </c>
      <c r="W71" s="86" t="b">
        <f t="shared" si="87"/>
        <v>0</v>
      </c>
      <c r="X71" s="86" t="str">
        <f t="shared" si="88"/>
        <v>Speed</v>
      </c>
      <c r="Y71" s="86" t="str">
        <f t="shared" si="120"/>
        <v>&gt;</v>
      </c>
      <c r="Z71" s="86">
        <f t="shared" si="89"/>
        <v>25.867431640625</v>
      </c>
      <c r="AA71" s="86">
        <f t="shared" si="90"/>
        <v>71</v>
      </c>
      <c r="AB71" s="86" t="b">
        <f t="shared" si="91"/>
        <v>1</v>
      </c>
      <c r="AC71" s="86" t="str">
        <f t="shared" si="92"/>
        <v>GEBR</v>
      </c>
      <c r="AD71" s="86" t="str">
        <f t="shared" si="121"/>
        <v>&lt;=</v>
      </c>
      <c r="AE71" s="86">
        <f t="shared" si="93"/>
        <v>1.046142578125</v>
      </c>
      <c r="AF71" s="86">
        <f t="shared" si="94"/>
        <v>20</v>
      </c>
      <c r="AG71" s="86" t="b">
        <f t="shared" si="95"/>
        <v>1</v>
      </c>
      <c r="AH71" s="86" t="str">
        <f t="shared" si="96"/>
        <v>Distance</v>
      </c>
      <c r="AI71" s="86" t="str">
        <f t="shared" si="122"/>
        <v>&lt;=</v>
      </c>
      <c r="AJ71" s="86">
        <f t="shared" si="97"/>
        <v>521.034912109375</v>
      </c>
      <c r="AK71" s="86">
        <f t="shared" si="98"/>
        <v>12</v>
      </c>
      <c r="AL71" s="86" t="b">
        <f t="shared" si="99"/>
        <v>0</v>
      </c>
      <c r="AM71" s="86" t="str">
        <f t="shared" si="100"/>
        <v>GEBR</v>
      </c>
      <c r="AN71" s="86" t="str">
        <f t="shared" si="123"/>
        <v>&gt;</v>
      </c>
      <c r="AO71" s="86">
        <f t="shared" si="101"/>
        <v>0.85498046875</v>
      </c>
      <c r="AP71" s="86">
        <f t="shared" si="102"/>
        <v>9</v>
      </c>
      <c r="AQ71" s="86" t="b">
        <f t="shared" si="103"/>
        <v>0</v>
      </c>
      <c r="AR71" s="86" t="str">
        <f t="shared" si="104"/>
        <v>Speed</v>
      </c>
      <c r="AS71" s="86" t="str">
        <f t="shared" si="124"/>
        <v>&gt;</v>
      </c>
      <c r="AT71" s="86">
        <f t="shared" si="105"/>
        <v>22.745849609375</v>
      </c>
      <c r="AU71" s="86">
        <f t="shared" si="106"/>
        <v>2</v>
      </c>
      <c r="AV71" s="86" t="b">
        <f t="shared" si="107"/>
        <v>1</v>
      </c>
      <c r="AW71" s="86" t="str">
        <f t="shared" si="108"/>
        <v>Distance</v>
      </c>
      <c r="AX71" s="86" t="str">
        <f t="shared" si="125"/>
        <v>&lt;=</v>
      </c>
      <c r="AY71" s="86">
        <f t="shared" si="109"/>
        <v>680.591796875</v>
      </c>
      <c r="AZ71" s="86">
        <f t="shared" si="110"/>
        <v>0</v>
      </c>
      <c r="BA71" s="86" t="b">
        <f t="shared" si="111"/>
        <v>0</v>
      </c>
      <c r="BB71" s="86" t="str">
        <f t="shared" si="112"/>
        <v>Distance</v>
      </c>
      <c r="BC71" s="86" t="str">
        <f t="shared" si="126"/>
        <v>&gt;</v>
      </c>
      <c r="BD71" s="86">
        <f t="shared" si="113"/>
        <v>450.385498046875</v>
      </c>
      <c r="BE71" s="15">
        <f t="shared" si="127"/>
        <v>1</v>
      </c>
      <c r="BF71" s="15" t="str">
        <f t="shared" si="128"/>
        <v>Speed&lt;=27,083251953125 AND Speed&gt;25,867431640625 AND GEBR&lt;=1,046142578125 AND Distance&lt;=521,034912109375 AND GEBR&gt;0,85498046875 AND Speed&gt;22,745849609375 AND Distance&lt;=680,591796875 AND Distance&gt;450,385498046875</v>
      </c>
      <c r="BH71" s="86">
        <v>0.259765625</v>
      </c>
      <c r="BI71" s="15">
        <v>0</v>
      </c>
      <c r="BJ71" s="15" t="s">
        <v>1577</v>
      </c>
    </row>
    <row r="72" spans="1:62">
      <c r="A72" s="15">
        <v>69</v>
      </c>
      <c r="B72" s="15">
        <v>-2</v>
      </c>
      <c r="C72" s="15">
        <v>-8192</v>
      </c>
      <c r="D72" s="15">
        <f t="shared" si="114"/>
        <v>-1</v>
      </c>
      <c r="E72" s="15">
        <f t="shared" si="115"/>
        <v>0</v>
      </c>
      <c r="F72" s="15">
        <f t="shared" si="116"/>
        <v>-1</v>
      </c>
      <c r="G72" s="15">
        <v>-1</v>
      </c>
      <c r="H72" s="15">
        <v>-1</v>
      </c>
      <c r="I72" s="15">
        <v>57</v>
      </c>
      <c r="J72" s="15">
        <v>8</v>
      </c>
      <c r="K72" s="15">
        <v>210</v>
      </c>
      <c r="L72" s="15">
        <v>163</v>
      </c>
      <c r="M72" s="15">
        <f t="shared" si="117"/>
        <v>3.9794921875E-2</v>
      </c>
      <c r="O72" s="86">
        <f t="shared" si="118"/>
        <v>210</v>
      </c>
      <c r="P72" s="86">
        <f t="shared" si="81"/>
        <v>1.513671875E-2</v>
      </c>
      <c r="Q72" s="86">
        <f t="shared" si="82"/>
        <v>84</v>
      </c>
      <c r="R72" s="86" t="b">
        <f t="shared" si="83"/>
        <v>0</v>
      </c>
      <c r="S72" s="86" t="str">
        <f t="shared" si="84"/>
        <v>Speed</v>
      </c>
      <c r="T72" s="86" t="str">
        <f t="shared" si="119"/>
        <v>&gt;</v>
      </c>
      <c r="U72" s="86">
        <f t="shared" si="85"/>
        <v>27.083251953125</v>
      </c>
      <c r="V72" s="86">
        <f t="shared" si="86"/>
        <v>79</v>
      </c>
      <c r="W72" s="86" t="b">
        <f t="shared" si="87"/>
        <v>0</v>
      </c>
      <c r="X72" s="86" t="str">
        <f t="shared" si="88"/>
        <v>Speed</v>
      </c>
      <c r="Y72" s="86" t="str">
        <f t="shared" si="120"/>
        <v>&gt;</v>
      </c>
      <c r="Z72" s="86">
        <f t="shared" si="89"/>
        <v>25.867431640625</v>
      </c>
      <c r="AA72" s="86">
        <f t="shared" si="90"/>
        <v>71</v>
      </c>
      <c r="AB72" s="86" t="b">
        <f t="shared" si="91"/>
        <v>1</v>
      </c>
      <c r="AC72" s="86" t="str">
        <f t="shared" si="92"/>
        <v>GEBR</v>
      </c>
      <c r="AD72" s="86" t="str">
        <f t="shared" si="121"/>
        <v>&lt;=</v>
      </c>
      <c r="AE72" s="86">
        <f t="shared" si="93"/>
        <v>1.046142578125</v>
      </c>
      <c r="AF72" s="86">
        <f t="shared" si="94"/>
        <v>20</v>
      </c>
      <c r="AG72" s="86" t="b">
        <f t="shared" si="95"/>
        <v>1</v>
      </c>
      <c r="AH72" s="86" t="str">
        <f t="shared" si="96"/>
        <v>Distance</v>
      </c>
      <c r="AI72" s="86" t="str">
        <f t="shared" si="122"/>
        <v>&lt;=</v>
      </c>
      <c r="AJ72" s="86">
        <f t="shared" si="97"/>
        <v>521.034912109375</v>
      </c>
      <c r="AK72" s="86">
        <f t="shared" si="98"/>
        <v>12</v>
      </c>
      <c r="AL72" s="86" t="b">
        <f t="shared" si="99"/>
        <v>0</v>
      </c>
      <c r="AM72" s="86" t="str">
        <f t="shared" si="100"/>
        <v>GEBR</v>
      </c>
      <c r="AN72" s="86" t="str">
        <f t="shared" si="123"/>
        <v>&gt;</v>
      </c>
      <c r="AO72" s="86">
        <f t="shared" si="101"/>
        <v>0.85498046875</v>
      </c>
      <c r="AP72" s="86">
        <f t="shared" si="102"/>
        <v>9</v>
      </c>
      <c r="AQ72" s="86" t="b">
        <f t="shared" si="103"/>
        <v>0</v>
      </c>
      <c r="AR72" s="86" t="str">
        <f t="shared" si="104"/>
        <v>Speed</v>
      </c>
      <c r="AS72" s="86" t="str">
        <f t="shared" si="124"/>
        <v>&gt;</v>
      </c>
      <c r="AT72" s="86">
        <f t="shared" si="105"/>
        <v>22.745849609375</v>
      </c>
      <c r="AU72" s="86">
        <f t="shared" si="106"/>
        <v>2</v>
      </c>
      <c r="AV72" s="86" t="b">
        <f t="shared" si="107"/>
        <v>1</v>
      </c>
      <c r="AW72" s="86" t="str">
        <f t="shared" si="108"/>
        <v>Distance</v>
      </c>
      <c r="AX72" s="86" t="str">
        <f t="shared" si="125"/>
        <v>&lt;=</v>
      </c>
      <c r="AY72" s="86">
        <f t="shared" si="109"/>
        <v>680.591796875</v>
      </c>
      <c r="AZ72" s="86">
        <f t="shared" si="110"/>
        <v>0</v>
      </c>
      <c r="BA72" s="86" t="b">
        <f t="shared" si="111"/>
        <v>0</v>
      </c>
      <c r="BB72" s="86" t="str">
        <f t="shared" si="112"/>
        <v>Distance</v>
      </c>
      <c r="BC72" s="86" t="str">
        <f t="shared" si="126"/>
        <v>&gt;</v>
      </c>
      <c r="BD72" s="86">
        <f t="shared" si="113"/>
        <v>450.385498046875</v>
      </c>
      <c r="BE72" s="15">
        <f t="shared" si="127"/>
        <v>1</v>
      </c>
      <c r="BF72" s="15" t="str">
        <f t="shared" si="128"/>
        <v>Speed&gt;27,083251953125 AND Speed&gt;25,867431640625 AND GEBR&lt;=1,046142578125 AND Distance&lt;=521,034912109375 AND GEBR&gt;0,85498046875 AND Speed&gt;22,745849609375 AND Distance&lt;=680,591796875 AND Distance&gt;450,385498046875</v>
      </c>
      <c r="BH72" s="86">
        <v>0.26318359375</v>
      </c>
      <c r="BI72" s="15">
        <v>0</v>
      </c>
      <c r="BJ72" s="15" t="s">
        <v>1607</v>
      </c>
    </row>
    <row r="73" spans="1:62">
      <c r="A73" s="15">
        <v>70</v>
      </c>
      <c r="B73" s="15">
        <v>-2</v>
      </c>
      <c r="C73" s="15">
        <v>-8192</v>
      </c>
      <c r="D73" s="15">
        <f t="shared" si="114"/>
        <v>-1</v>
      </c>
      <c r="E73" s="15">
        <f t="shared" si="115"/>
        <v>0</v>
      </c>
      <c r="F73" s="15">
        <f t="shared" si="116"/>
        <v>-1</v>
      </c>
      <c r="G73" s="15">
        <v>-1</v>
      </c>
      <c r="H73" s="15">
        <v>-1</v>
      </c>
      <c r="I73" s="15">
        <v>57</v>
      </c>
      <c r="J73" s="15">
        <v>8</v>
      </c>
      <c r="K73" s="15">
        <v>211</v>
      </c>
      <c r="L73" s="15">
        <v>1108</v>
      </c>
      <c r="M73" s="15">
        <f t="shared" si="117"/>
        <v>0.2705078125</v>
      </c>
      <c r="O73" s="86">
        <f t="shared" si="118"/>
        <v>211</v>
      </c>
      <c r="P73" s="86">
        <f t="shared" si="81"/>
        <v>0.333251953125</v>
      </c>
      <c r="Q73" s="86">
        <f t="shared" si="82"/>
        <v>83</v>
      </c>
      <c r="R73" s="86" t="b">
        <f t="shared" si="83"/>
        <v>1</v>
      </c>
      <c r="S73" s="86" t="str">
        <f t="shared" si="84"/>
        <v>Speed</v>
      </c>
      <c r="T73" s="86" t="str">
        <f t="shared" si="119"/>
        <v>&lt;=</v>
      </c>
      <c r="U73" s="86">
        <f t="shared" si="85"/>
        <v>25.19921875</v>
      </c>
      <c r="V73" s="86">
        <f t="shared" si="86"/>
        <v>79</v>
      </c>
      <c r="W73" s="86" t="b">
        <f t="shared" si="87"/>
        <v>1</v>
      </c>
      <c r="X73" s="86" t="str">
        <f t="shared" si="88"/>
        <v>Speed</v>
      </c>
      <c r="Y73" s="86" t="str">
        <f t="shared" si="120"/>
        <v>&lt;=</v>
      </c>
      <c r="Z73" s="86">
        <f t="shared" si="89"/>
        <v>25.867431640625</v>
      </c>
      <c r="AA73" s="86">
        <f t="shared" si="90"/>
        <v>71</v>
      </c>
      <c r="AB73" s="86" t="b">
        <f t="shared" si="91"/>
        <v>1</v>
      </c>
      <c r="AC73" s="86" t="str">
        <f t="shared" si="92"/>
        <v>GEBR</v>
      </c>
      <c r="AD73" s="86" t="str">
        <f t="shared" si="121"/>
        <v>&lt;=</v>
      </c>
      <c r="AE73" s="86">
        <f t="shared" si="93"/>
        <v>1.046142578125</v>
      </c>
      <c r="AF73" s="86">
        <f t="shared" si="94"/>
        <v>20</v>
      </c>
      <c r="AG73" s="86" t="b">
        <f t="shared" si="95"/>
        <v>1</v>
      </c>
      <c r="AH73" s="86" t="str">
        <f t="shared" si="96"/>
        <v>Distance</v>
      </c>
      <c r="AI73" s="86" t="str">
        <f t="shared" si="122"/>
        <v>&lt;=</v>
      </c>
      <c r="AJ73" s="86">
        <f t="shared" si="97"/>
        <v>521.034912109375</v>
      </c>
      <c r="AK73" s="86">
        <f t="shared" si="98"/>
        <v>12</v>
      </c>
      <c r="AL73" s="86" t="b">
        <f t="shared" si="99"/>
        <v>0</v>
      </c>
      <c r="AM73" s="86" t="str">
        <f t="shared" si="100"/>
        <v>GEBR</v>
      </c>
      <c r="AN73" s="86" t="str">
        <f t="shared" si="123"/>
        <v>&gt;</v>
      </c>
      <c r="AO73" s="86">
        <f t="shared" si="101"/>
        <v>0.85498046875</v>
      </c>
      <c r="AP73" s="86">
        <f t="shared" si="102"/>
        <v>9</v>
      </c>
      <c r="AQ73" s="86" t="b">
        <f t="shared" si="103"/>
        <v>0</v>
      </c>
      <c r="AR73" s="86" t="str">
        <f t="shared" si="104"/>
        <v>Speed</v>
      </c>
      <c r="AS73" s="86" t="str">
        <f t="shared" si="124"/>
        <v>&gt;</v>
      </c>
      <c r="AT73" s="86">
        <f t="shared" si="105"/>
        <v>22.745849609375</v>
      </c>
      <c r="AU73" s="86">
        <f t="shared" si="106"/>
        <v>2</v>
      </c>
      <c r="AV73" s="86" t="b">
        <f t="shared" si="107"/>
        <v>1</v>
      </c>
      <c r="AW73" s="86" t="str">
        <f t="shared" si="108"/>
        <v>Distance</v>
      </c>
      <c r="AX73" s="86" t="str">
        <f t="shared" si="125"/>
        <v>&lt;=</v>
      </c>
      <c r="AY73" s="86">
        <f t="shared" si="109"/>
        <v>680.591796875</v>
      </c>
      <c r="AZ73" s="86">
        <f t="shared" si="110"/>
        <v>0</v>
      </c>
      <c r="BA73" s="86" t="b">
        <f t="shared" si="111"/>
        <v>0</v>
      </c>
      <c r="BB73" s="86" t="str">
        <f t="shared" si="112"/>
        <v>Distance</v>
      </c>
      <c r="BC73" s="86" t="str">
        <f t="shared" si="126"/>
        <v>&gt;</v>
      </c>
      <c r="BD73" s="86">
        <f t="shared" si="113"/>
        <v>450.385498046875</v>
      </c>
      <c r="BE73" s="15">
        <f t="shared" si="127"/>
        <v>0</v>
      </c>
      <c r="BF73" s="15" t="str">
        <f t="shared" si="128"/>
        <v>Speed&lt;=25,19921875 AND Speed&lt;=25,867431640625 AND GEBR&lt;=1,046142578125 AND Distance&lt;=521,034912109375 AND GEBR&gt;0,85498046875 AND Speed&gt;22,745849609375 AND Distance&lt;=680,591796875 AND Distance&gt;450,385498046875</v>
      </c>
      <c r="BH73" s="86">
        <v>0.2666015625</v>
      </c>
      <c r="BI73" s="15">
        <v>0</v>
      </c>
      <c r="BJ73" s="15" t="s">
        <v>1629</v>
      </c>
    </row>
    <row r="74" spans="1:62">
      <c r="A74" s="15">
        <v>71</v>
      </c>
      <c r="B74" s="15">
        <v>2</v>
      </c>
      <c r="C74" s="15">
        <v>4285</v>
      </c>
      <c r="D74" s="15">
        <f t="shared" si="114"/>
        <v>1</v>
      </c>
      <c r="E74" s="15">
        <f t="shared" si="115"/>
        <v>189</v>
      </c>
      <c r="F74" s="15">
        <f t="shared" si="116"/>
        <v>1.046142578125</v>
      </c>
      <c r="G74" s="15">
        <v>79</v>
      </c>
      <c r="H74" s="15">
        <v>80</v>
      </c>
      <c r="I74" s="15">
        <v>20</v>
      </c>
      <c r="J74" s="15">
        <v>5</v>
      </c>
      <c r="K74" s="15">
        <v>212</v>
      </c>
      <c r="L74" s="15">
        <v>1126</v>
      </c>
      <c r="M74" s="15">
        <f t="shared" si="117"/>
        <v>0.27490234375</v>
      </c>
      <c r="O74" s="86">
        <f t="shared" si="118"/>
        <v>212</v>
      </c>
      <c r="P74" s="86">
        <f t="shared" si="81"/>
        <v>0.2666015625</v>
      </c>
      <c r="Q74" s="86">
        <f t="shared" si="82"/>
        <v>83</v>
      </c>
      <c r="R74" s="86" t="b">
        <f t="shared" si="83"/>
        <v>0</v>
      </c>
      <c r="S74" s="86" t="str">
        <f t="shared" si="84"/>
        <v>Speed</v>
      </c>
      <c r="T74" s="86" t="str">
        <f t="shared" si="119"/>
        <v>&gt;</v>
      </c>
      <c r="U74" s="86">
        <f t="shared" si="85"/>
        <v>25.19921875</v>
      </c>
      <c r="V74" s="86">
        <f t="shared" si="86"/>
        <v>79</v>
      </c>
      <c r="W74" s="86" t="b">
        <f t="shared" si="87"/>
        <v>1</v>
      </c>
      <c r="X74" s="86" t="str">
        <f t="shared" si="88"/>
        <v>Speed</v>
      </c>
      <c r="Y74" s="86" t="str">
        <f t="shared" si="120"/>
        <v>&lt;=</v>
      </c>
      <c r="Z74" s="86">
        <f t="shared" si="89"/>
        <v>25.867431640625</v>
      </c>
      <c r="AA74" s="86">
        <f t="shared" si="90"/>
        <v>71</v>
      </c>
      <c r="AB74" s="86" t="b">
        <f t="shared" si="91"/>
        <v>1</v>
      </c>
      <c r="AC74" s="86" t="str">
        <f t="shared" si="92"/>
        <v>GEBR</v>
      </c>
      <c r="AD74" s="86" t="str">
        <f t="shared" si="121"/>
        <v>&lt;=</v>
      </c>
      <c r="AE74" s="86">
        <f t="shared" si="93"/>
        <v>1.046142578125</v>
      </c>
      <c r="AF74" s="86">
        <f t="shared" si="94"/>
        <v>20</v>
      </c>
      <c r="AG74" s="86" t="b">
        <f t="shared" si="95"/>
        <v>1</v>
      </c>
      <c r="AH74" s="86" t="str">
        <f t="shared" si="96"/>
        <v>Distance</v>
      </c>
      <c r="AI74" s="86" t="str">
        <f t="shared" si="122"/>
        <v>&lt;=</v>
      </c>
      <c r="AJ74" s="86">
        <f t="shared" si="97"/>
        <v>521.034912109375</v>
      </c>
      <c r="AK74" s="86">
        <f t="shared" si="98"/>
        <v>12</v>
      </c>
      <c r="AL74" s="86" t="b">
        <f t="shared" si="99"/>
        <v>0</v>
      </c>
      <c r="AM74" s="86" t="str">
        <f t="shared" si="100"/>
        <v>GEBR</v>
      </c>
      <c r="AN74" s="86" t="str">
        <f t="shared" si="123"/>
        <v>&gt;</v>
      </c>
      <c r="AO74" s="86">
        <f t="shared" si="101"/>
        <v>0.85498046875</v>
      </c>
      <c r="AP74" s="86">
        <f t="shared" si="102"/>
        <v>9</v>
      </c>
      <c r="AQ74" s="86" t="b">
        <f t="shared" si="103"/>
        <v>0</v>
      </c>
      <c r="AR74" s="86" t="str">
        <f t="shared" si="104"/>
        <v>Speed</v>
      </c>
      <c r="AS74" s="86" t="str">
        <f t="shared" si="124"/>
        <v>&gt;</v>
      </c>
      <c r="AT74" s="86">
        <f t="shared" si="105"/>
        <v>22.745849609375</v>
      </c>
      <c r="AU74" s="86">
        <f t="shared" si="106"/>
        <v>2</v>
      </c>
      <c r="AV74" s="86" t="b">
        <f t="shared" si="107"/>
        <v>1</v>
      </c>
      <c r="AW74" s="86" t="str">
        <f t="shared" si="108"/>
        <v>Distance</v>
      </c>
      <c r="AX74" s="86" t="str">
        <f t="shared" si="125"/>
        <v>&lt;=</v>
      </c>
      <c r="AY74" s="86">
        <f t="shared" si="109"/>
        <v>680.591796875</v>
      </c>
      <c r="AZ74" s="86">
        <f t="shared" si="110"/>
        <v>0</v>
      </c>
      <c r="BA74" s="86" t="b">
        <f t="shared" si="111"/>
        <v>0</v>
      </c>
      <c r="BB74" s="86" t="str">
        <f t="shared" si="112"/>
        <v>Distance</v>
      </c>
      <c r="BC74" s="86" t="str">
        <f t="shared" si="126"/>
        <v>&gt;</v>
      </c>
      <c r="BD74" s="86">
        <f t="shared" si="113"/>
        <v>450.385498046875</v>
      </c>
      <c r="BE74" s="15">
        <f t="shared" si="127"/>
        <v>0</v>
      </c>
      <c r="BF74" s="15" t="str">
        <f t="shared" si="128"/>
        <v>Speed&gt;25,19921875 AND Speed&lt;=25,867431640625 AND GEBR&lt;=1,046142578125 AND Distance&lt;=521,034912109375 AND GEBR&gt;0,85498046875 AND Speed&gt;22,745849609375 AND Distance&lt;=680,591796875 AND Distance&gt;450,385498046875</v>
      </c>
      <c r="BH74" s="86">
        <v>0.2666015625</v>
      </c>
      <c r="BI74" s="15">
        <v>0</v>
      </c>
      <c r="BJ74" s="15" t="s">
        <v>1641</v>
      </c>
    </row>
    <row r="75" spans="1:62">
      <c r="A75" s="15">
        <v>72</v>
      </c>
      <c r="B75" s="15">
        <v>-2</v>
      </c>
      <c r="C75" s="15">
        <v>-8192</v>
      </c>
      <c r="D75" s="15">
        <f t="shared" si="114"/>
        <v>-1</v>
      </c>
      <c r="E75" s="15">
        <f t="shared" si="115"/>
        <v>0</v>
      </c>
      <c r="F75" s="15">
        <f t="shared" si="116"/>
        <v>-1</v>
      </c>
      <c r="G75" s="15">
        <v>227</v>
      </c>
      <c r="H75" s="15">
        <v>228</v>
      </c>
      <c r="I75" s="15">
        <v>20</v>
      </c>
      <c r="J75" s="15">
        <v>5</v>
      </c>
      <c r="K75" s="15">
        <v>213</v>
      </c>
      <c r="L75" s="15">
        <v>1365</v>
      </c>
      <c r="M75" s="15">
        <f t="shared" si="117"/>
        <v>0.333251953125</v>
      </c>
      <c r="O75" s="86">
        <f t="shared" si="118"/>
        <v>213</v>
      </c>
      <c r="P75" s="86">
        <f t="shared" si="81"/>
        <v>0</v>
      </c>
      <c r="Q75" s="86">
        <f t="shared" si="82"/>
        <v>129</v>
      </c>
      <c r="R75" s="86" t="b">
        <f t="shared" si="83"/>
        <v>1</v>
      </c>
      <c r="S75" s="86" t="str">
        <f t="shared" si="84"/>
        <v>Distance</v>
      </c>
      <c r="T75" s="86" t="str">
        <f t="shared" si="119"/>
        <v>&lt;=</v>
      </c>
      <c r="U75" s="86">
        <f t="shared" si="85"/>
        <v>109.09619140625</v>
      </c>
      <c r="V75" s="86">
        <f t="shared" si="86"/>
        <v>44</v>
      </c>
      <c r="W75" s="86" t="b">
        <f t="shared" si="87"/>
        <v>1</v>
      </c>
      <c r="X75" s="86" t="str">
        <f t="shared" si="88"/>
        <v>GEBR</v>
      </c>
      <c r="Y75" s="86" t="str">
        <f t="shared" si="120"/>
        <v>&lt;=</v>
      </c>
      <c r="Z75" s="86">
        <f t="shared" si="89"/>
        <v>1.27880859375</v>
      </c>
      <c r="AA75" s="86">
        <f t="shared" si="90"/>
        <v>34</v>
      </c>
      <c r="AB75" s="86" t="b">
        <f t="shared" si="91"/>
        <v>0</v>
      </c>
      <c r="AC75" s="86" t="str">
        <f t="shared" si="92"/>
        <v>Speed</v>
      </c>
      <c r="AD75" s="86" t="str">
        <f t="shared" si="121"/>
        <v>&gt;</v>
      </c>
      <c r="AE75" s="86">
        <f t="shared" si="93"/>
        <v>11.0478515625</v>
      </c>
      <c r="AF75" s="86">
        <f t="shared" si="94"/>
        <v>16</v>
      </c>
      <c r="AG75" s="86" t="b">
        <f t="shared" si="95"/>
        <v>0</v>
      </c>
      <c r="AH75" s="86" t="str">
        <f t="shared" si="96"/>
        <v>Distance</v>
      </c>
      <c r="AI75" s="86" t="str">
        <f t="shared" si="122"/>
        <v>&gt;</v>
      </c>
      <c r="AJ75" s="86">
        <f t="shared" si="97"/>
        <v>81.25634765625</v>
      </c>
      <c r="AK75" s="86">
        <f t="shared" si="98"/>
        <v>5</v>
      </c>
      <c r="AL75" s="86" t="b">
        <f t="shared" si="99"/>
        <v>0</v>
      </c>
      <c r="AM75" s="86" t="str">
        <f t="shared" si="100"/>
        <v>Speed</v>
      </c>
      <c r="AN75" s="86" t="str">
        <f t="shared" si="123"/>
        <v>&gt;</v>
      </c>
      <c r="AO75" s="86">
        <f t="shared" si="101"/>
        <v>8.182861328125</v>
      </c>
      <c r="AP75" s="86">
        <f t="shared" si="102"/>
        <v>3</v>
      </c>
      <c r="AQ75" s="86" t="b">
        <f t="shared" si="103"/>
        <v>1</v>
      </c>
      <c r="AR75" s="86" t="str">
        <f t="shared" si="104"/>
        <v>Distance</v>
      </c>
      <c r="AS75" s="86" t="str">
        <f t="shared" si="124"/>
        <v>&lt;=</v>
      </c>
      <c r="AT75" s="86">
        <f t="shared" si="105"/>
        <v>128.337158203125</v>
      </c>
      <c r="AU75" s="86">
        <f t="shared" si="106"/>
        <v>1</v>
      </c>
      <c r="AV75" s="86" t="b">
        <f t="shared" si="107"/>
        <v>1</v>
      </c>
      <c r="AW75" s="86" t="str">
        <f t="shared" si="108"/>
        <v>Speed</v>
      </c>
      <c r="AX75" s="86" t="str">
        <f t="shared" si="125"/>
        <v>&lt;=</v>
      </c>
      <c r="AY75" s="86">
        <f t="shared" si="109"/>
        <v>14.7705078125</v>
      </c>
      <c r="AZ75" s="86">
        <f t="shared" si="110"/>
        <v>0</v>
      </c>
      <c r="BA75" s="86" t="b">
        <f t="shared" si="111"/>
        <v>1</v>
      </c>
      <c r="BB75" s="86" t="str">
        <f t="shared" si="112"/>
        <v>Distance</v>
      </c>
      <c r="BC75" s="86" t="str">
        <f t="shared" si="126"/>
        <v>&lt;=</v>
      </c>
      <c r="BD75" s="86">
        <f t="shared" si="113"/>
        <v>450.385498046875</v>
      </c>
      <c r="BE75" s="15">
        <f t="shared" si="127"/>
        <v>1</v>
      </c>
      <c r="BF75" s="15" t="str">
        <f t="shared" si="128"/>
        <v>Distance&lt;=109,09619140625 AND GEBR&lt;=1,27880859375 AND Speed&gt;11,0478515625 AND Distance&gt;81,25634765625 AND Speed&gt;8,182861328125 AND Distance&lt;=128,337158203125 AND Speed&lt;=14,7705078125 AND Distance&lt;=450,385498046875</v>
      </c>
      <c r="BH75" s="86">
        <v>0.2666015625</v>
      </c>
      <c r="BI75" s="15">
        <v>0</v>
      </c>
      <c r="BJ75" s="15" t="s">
        <v>1647</v>
      </c>
    </row>
    <row r="76" spans="1:62">
      <c r="A76" s="15">
        <v>73</v>
      </c>
      <c r="B76" s="15">
        <v>1</v>
      </c>
      <c r="C76" s="15">
        <v>113471</v>
      </c>
      <c r="D76" s="15">
        <f t="shared" si="114"/>
        <v>27</v>
      </c>
      <c r="E76" s="15">
        <f t="shared" si="115"/>
        <v>2879</v>
      </c>
      <c r="F76" s="15">
        <f t="shared" si="116"/>
        <v>27.702880859375</v>
      </c>
      <c r="G76" s="15">
        <v>187</v>
      </c>
      <c r="H76" s="15">
        <v>188</v>
      </c>
      <c r="I76" s="15">
        <v>64</v>
      </c>
      <c r="J76" s="15">
        <v>7</v>
      </c>
      <c r="K76" s="15">
        <v>214</v>
      </c>
      <c r="L76" s="15">
        <v>180</v>
      </c>
      <c r="M76" s="15">
        <f t="shared" si="117"/>
        <v>4.39453125E-2</v>
      </c>
      <c r="O76" s="86">
        <f t="shared" si="118"/>
        <v>214</v>
      </c>
      <c r="P76" s="86">
        <f t="shared" si="81"/>
        <v>8.544921875E-3</v>
      </c>
      <c r="Q76" s="86">
        <f t="shared" si="82"/>
        <v>129</v>
      </c>
      <c r="R76" s="86" t="b">
        <f t="shared" si="83"/>
        <v>0</v>
      </c>
      <c r="S76" s="86" t="str">
        <f t="shared" si="84"/>
        <v>Distance</v>
      </c>
      <c r="T76" s="86" t="str">
        <f t="shared" si="119"/>
        <v>&gt;</v>
      </c>
      <c r="U76" s="86">
        <f t="shared" si="85"/>
        <v>109.09619140625</v>
      </c>
      <c r="V76" s="86">
        <f t="shared" si="86"/>
        <v>44</v>
      </c>
      <c r="W76" s="86" t="b">
        <f t="shared" si="87"/>
        <v>1</v>
      </c>
      <c r="X76" s="86" t="str">
        <f t="shared" si="88"/>
        <v>GEBR</v>
      </c>
      <c r="Y76" s="86" t="str">
        <f t="shared" si="120"/>
        <v>&lt;=</v>
      </c>
      <c r="Z76" s="86">
        <f t="shared" si="89"/>
        <v>1.27880859375</v>
      </c>
      <c r="AA76" s="86">
        <f t="shared" si="90"/>
        <v>34</v>
      </c>
      <c r="AB76" s="86" t="b">
        <f t="shared" si="91"/>
        <v>0</v>
      </c>
      <c r="AC76" s="86" t="str">
        <f t="shared" si="92"/>
        <v>Speed</v>
      </c>
      <c r="AD76" s="86" t="str">
        <f t="shared" si="121"/>
        <v>&gt;</v>
      </c>
      <c r="AE76" s="86">
        <f t="shared" si="93"/>
        <v>11.0478515625</v>
      </c>
      <c r="AF76" s="86">
        <f t="shared" si="94"/>
        <v>16</v>
      </c>
      <c r="AG76" s="86" t="b">
        <f t="shared" si="95"/>
        <v>0</v>
      </c>
      <c r="AH76" s="86" t="str">
        <f t="shared" si="96"/>
        <v>Distance</v>
      </c>
      <c r="AI76" s="86" t="str">
        <f t="shared" si="122"/>
        <v>&gt;</v>
      </c>
      <c r="AJ76" s="86">
        <f t="shared" si="97"/>
        <v>81.25634765625</v>
      </c>
      <c r="AK76" s="86">
        <f t="shared" si="98"/>
        <v>5</v>
      </c>
      <c r="AL76" s="86" t="b">
        <f t="shared" si="99"/>
        <v>0</v>
      </c>
      <c r="AM76" s="86" t="str">
        <f t="shared" si="100"/>
        <v>Speed</v>
      </c>
      <c r="AN76" s="86" t="str">
        <f t="shared" si="123"/>
        <v>&gt;</v>
      </c>
      <c r="AO76" s="86">
        <f t="shared" si="101"/>
        <v>8.182861328125</v>
      </c>
      <c r="AP76" s="86">
        <f t="shared" si="102"/>
        <v>3</v>
      </c>
      <c r="AQ76" s="86" t="b">
        <f t="shared" si="103"/>
        <v>1</v>
      </c>
      <c r="AR76" s="86" t="str">
        <f t="shared" si="104"/>
        <v>Distance</v>
      </c>
      <c r="AS76" s="86" t="str">
        <f t="shared" si="124"/>
        <v>&lt;=</v>
      </c>
      <c r="AT76" s="86">
        <f t="shared" si="105"/>
        <v>128.337158203125</v>
      </c>
      <c r="AU76" s="86">
        <f t="shared" si="106"/>
        <v>1</v>
      </c>
      <c r="AV76" s="86" t="b">
        <f t="shared" si="107"/>
        <v>1</v>
      </c>
      <c r="AW76" s="86" t="str">
        <f t="shared" si="108"/>
        <v>Speed</v>
      </c>
      <c r="AX76" s="86" t="str">
        <f t="shared" si="125"/>
        <v>&lt;=</v>
      </c>
      <c r="AY76" s="86">
        <f t="shared" si="109"/>
        <v>14.7705078125</v>
      </c>
      <c r="AZ76" s="86">
        <f t="shared" si="110"/>
        <v>0</v>
      </c>
      <c r="BA76" s="86" t="b">
        <f t="shared" si="111"/>
        <v>1</v>
      </c>
      <c r="BB76" s="86" t="str">
        <f t="shared" si="112"/>
        <v>Distance</v>
      </c>
      <c r="BC76" s="86" t="str">
        <f t="shared" si="126"/>
        <v>&lt;=</v>
      </c>
      <c r="BD76" s="86">
        <f t="shared" si="113"/>
        <v>450.385498046875</v>
      </c>
      <c r="BE76" s="15">
        <f t="shared" si="127"/>
        <v>1</v>
      </c>
      <c r="BF76" s="15" t="str">
        <f t="shared" si="128"/>
        <v>Distance&gt;109,09619140625 AND GEBR&lt;=1,27880859375 AND Speed&gt;11,0478515625 AND Distance&gt;81,25634765625 AND Speed&gt;8,182861328125 AND Distance&lt;=128,337158203125 AND Speed&lt;=14,7705078125 AND Distance&lt;=450,385498046875</v>
      </c>
      <c r="BH76" s="86">
        <v>0.2705078125</v>
      </c>
      <c r="BI76" s="15">
        <v>0</v>
      </c>
      <c r="BJ76" s="15" t="s">
        <v>1579</v>
      </c>
    </row>
    <row r="77" spans="1:62">
      <c r="A77" s="15">
        <v>74</v>
      </c>
      <c r="B77" s="15">
        <v>0</v>
      </c>
      <c r="C77" s="15">
        <v>2481044</v>
      </c>
      <c r="D77" s="15">
        <f t="shared" si="114"/>
        <v>605</v>
      </c>
      <c r="E77" s="15">
        <f t="shared" si="115"/>
        <v>2964</v>
      </c>
      <c r="F77" s="15">
        <f t="shared" si="116"/>
        <v>605.7236328125</v>
      </c>
      <c r="G77" s="15">
        <v>143</v>
      </c>
      <c r="H77" s="15">
        <v>144</v>
      </c>
      <c r="I77" s="15">
        <v>64</v>
      </c>
      <c r="J77" s="15">
        <v>7</v>
      </c>
      <c r="K77" s="15">
        <v>215</v>
      </c>
      <c r="L77" s="15">
        <v>1138</v>
      </c>
      <c r="M77" s="15">
        <f t="shared" si="117"/>
        <v>0.27783203125</v>
      </c>
      <c r="O77" s="86">
        <f t="shared" si="118"/>
        <v>215</v>
      </c>
      <c r="P77" s="86">
        <f t="shared" si="81"/>
        <v>0.302978515625</v>
      </c>
      <c r="Q77" s="86">
        <f t="shared" si="82"/>
        <v>78</v>
      </c>
      <c r="R77" s="86" t="b">
        <f t="shared" si="83"/>
        <v>1</v>
      </c>
      <c r="S77" s="86" t="str">
        <f t="shared" si="84"/>
        <v>Distance</v>
      </c>
      <c r="T77" s="86" t="str">
        <f t="shared" si="119"/>
        <v>&lt;=</v>
      </c>
      <c r="U77" s="86">
        <f t="shared" si="85"/>
        <v>80.2587890625</v>
      </c>
      <c r="V77" s="86">
        <f t="shared" si="86"/>
        <v>62</v>
      </c>
      <c r="W77" s="86" t="b">
        <f t="shared" si="87"/>
        <v>0</v>
      </c>
      <c r="X77" s="86" t="str">
        <f t="shared" si="88"/>
        <v>Distance</v>
      </c>
      <c r="Y77" s="86" t="str">
        <f t="shared" si="120"/>
        <v>&gt;</v>
      </c>
      <c r="Z77" s="86">
        <f t="shared" si="89"/>
        <v>75.111572265625</v>
      </c>
      <c r="AA77" s="86">
        <f t="shared" si="90"/>
        <v>18</v>
      </c>
      <c r="AB77" s="86" t="b">
        <f t="shared" si="91"/>
        <v>0</v>
      </c>
      <c r="AC77" s="86" t="str">
        <f t="shared" si="92"/>
        <v>Speed</v>
      </c>
      <c r="AD77" s="86" t="str">
        <f t="shared" si="121"/>
        <v>&gt;</v>
      </c>
      <c r="AE77" s="86">
        <f t="shared" si="93"/>
        <v>6.731689453125</v>
      </c>
      <c r="AF77" s="86">
        <f t="shared" si="94"/>
        <v>15</v>
      </c>
      <c r="AG77" s="86" t="b">
        <f t="shared" si="95"/>
        <v>0</v>
      </c>
      <c r="AH77" s="86" t="str">
        <f t="shared" si="96"/>
        <v>Distance</v>
      </c>
      <c r="AI77" s="86" t="str">
        <f t="shared" si="122"/>
        <v>&gt;</v>
      </c>
      <c r="AJ77" s="86">
        <f t="shared" si="97"/>
        <v>41.406494140625</v>
      </c>
      <c r="AK77" s="86">
        <f t="shared" si="98"/>
        <v>5</v>
      </c>
      <c r="AL77" s="86" t="b">
        <f t="shared" si="99"/>
        <v>1</v>
      </c>
      <c r="AM77" s="86" t="str">
        <f t="shared" si="100"/>
        <v>Speed</v>
      </c>
      <c r="AN77" s="86" t="str">
        <f t="shared" si="123"/>
        <v>&lt;=</v>
      </c>
      <c r="AO77" s="86">
        <f t="shared" si="101"/>
        <v>8.182861328125</v>
      </c>
      <c r="AP77" s="86">
        <f t="shared" si="102"/>
        <v>3</v>
      </c>
      <c r="AQ77" s="86" t="b">
        <f t="shared" si="103"/>
        <v>1</v>
      </c>
      <c r="AR77" s="86" t="str">
        <f t="shared" si="104"/>
        <v>Distance</v>
      </c>
      <c r="AS77" s="86" t="str">
        <f t="shared" si="124"/>
        <v>&lt;=</v>
      </c>
      <c r="AT77" s="86">
        <f t="shared" si="105"/>
        <v>128.337158203125</v>
      </c>
      <c r="AU77" s="86">
        <f t="shared" si="106"/>
        <v>1</v>
      </c>
      <c r="AV77" s="86" t="b">
        <f t="shared" si="107"/>
        <v>1</v>
      </c>
      <c r="AW77" s="86" t="str">
        <f t="shared" si="108"/>
        <v>Speed</v>
      </c>
      <c r="AX77" s="86" t="str">
        <f t="shared" si="125"/>
        <v>&lt;=</v>
      </c>
      <c r="AY77" s="86">
        <f t="shared" si="109"/>
        <v>14.7705078125</v>
      </c>
      <c r="AZ77" s="86">
        <f t="shared" si="110"/>
        <v>0</v>
      </c>
      <c r="BA77" s="86" t="b">
        <f t="shared" si="111"/>
        <v>1</v>
      </c>
      <c r="BB77" s="86" t="str">
        <f t="shared" si="112"/>
        <v>Distance</v>
      </c>
      <c r="BC77" s="86" t="str">
        <f t="shared" si="126"/>
        <v>&lt;=</v>
      </c>
      <c r="BD77" s="86">
        <f t="shared" si="113"/>
        <v>450.385498046875</v>
      </c>
      <c r="BE77" s="15">
        <f t="shared" si="127"/>
        <v>0</v>
      </c>
      <c r="BF77" s="15" t="str">
        <f t="shared" si="128"/>
        <v>Distance&lt;=80,2587890625 AND Distance&gt;75,111572265625 AND Speed&gt;6,731689453125 AND Distance&gt;41,406494140625 AND Speed&lt;=8,182861328125 AND Distance&lt;=128,337158203125 AND Speed&lt;=14,7705078125 AND Distance&lt;=450,385498046875</v>
      </c>
      <c r="BH77" s="86">
        <v>0.270751953125</v>
      </c>
      <c r="BI77" s="15">
        <v>0</v>
      </c>
      <c r="BJ77" s="15" t="s">
        <v>1597</v>
      </c>
    </row>
    <row r="78" spans="1:62">
      <c r="A78" s="15">
        <v>75</v>
      </c>
      <c r="B78" s="15">
        <v>0</v>
      </c>
      <c r="C78" s="15">
        <v>705788</v>
      </c>
      <c r="D78" s="15">
        <f t="shared" si="114"/>
        <v>172</v>
      </c>
      <c r="E78" s="15">
        <f t="shared" si="115"/>
        <v>1276</v>
      </c>
      <c r="F78" s="15">
        <f t="shared" si="116"/>
        <v>172.3115234375</v>
      </c>
      <c r="G78" s="15">
        <v>127</v>
      </c>
      <c r="H78" s="15">
        <v>128</v>
      </c>
      <c r="I78" s="15">
        <v>25</v>
      </c>
      <c r="J78" s="15">
        <v>6</v>
      </c>
      <c r="K78" s="15">
        <v>216</v>
      </c>
      <c r="L78" s="15">
        <v>291</v>
      </c>
      <c r="M78" s="15">
        <f t="shared" si="117"/>
        <v>7.1044921875E-2</v>
      </c>
      <c r="O78" s="86">
        <f t="shared" si="118"/>
        <v>216</v>
      </c>
      <c r="P78" s="86">
        <f t="shared" si="81"/>
        <v>0.333251953125</v>
      </c>
      <c r="Q78" s="86">
        <f t="shared" si="82"/>
        <v>78</v>
      </c>
      <c r="R78" s="86" t="b">
        <f t="shared" si="83"/>
        <v>0</v>
      </c>
      <c r="S78" s="86" t="str">
        <f t="shared" si="84"/>
        <v>Distance</v>
      </c>
      <c r="T78" s="86" t="str">
        <f t="shared" si="119"/>
        <v>&gt;</v>
      </c>
      <c r="U78" s="86">
        <f t="shared" si="85"/>
        <v>80.2587890625</v>
      </c>
      <c r="V78" s="86">
        <f t="shared" si="86"/>
        <v>62</v>
      </c>
      <c r="W78" s="86" t="b">
        <f t="shared" si="87"/>
        <v>0</v>
      </c>
      <c r="X78" s="86" t="str">
        <f t="shared" si="88"/>
        <v>Distance</v>
      </c>
      <c r="Y78" s="86" t="str">
        <f t="shared" si="120"/>
        <v>&gt;</v>
      </c>
      <c r="Z78" s="86">
        <f t="shared" si="89"/>
        <v>75.111572265625</v>
      </c>
      <c r="AA78" s="86">
        <f t="shared" si="90"/>
        <v>18</v>
      </c>
      <c r="AB78" s="86" t="b">
        <f t="shared" si="91"/>
        <v>0</v>
      </c>
      <c r="AC78" s="86" t="str">
        <f t="shared" si="92"/>
        <v>Speed</v>
      </c>
      <c r="AD78" s="86" t="str">
        <f t="shared" si="121"/>
        <v>&gt;</v>
      </c>
      <c r="AE78" s="86">
        <f t="shared" si="93"/>
        <v>6.731689453125</v>
      </c>
      <c r="AF78" s="86">
        <f t="shared" si="94"/>
        <v>15</v>
      </c>
      <c r="AG78" s="86" t="b">
        <f t="shared" si="95"/>
        <v>0</v>
      </c>
      <c r="AH78" s="86" t="str">
        <f t="shared" si="96"/>
        <v>Distance</v>
      </c>
      <c r="AI78" s="86" t="str">
        <f t="shared" si="122"/>
        <v>&gt;</v>
      </c>
      <c r="AJ78" s="86">
        <f t="shared" si="97"/>
        <v>41.406494140625</v>
      </c>
      <c r="AK78" s="86">
        <f t="shared" si="98"/>
        <v>5</v>
      </c>
      <c r="AL78" s="86" t="b">
        <f t="shared" si="99"/>
        <v>1</v>
      </c>
      <c r="AM78" s="86" t="str">
        <f t="shared" si="100"/>
        <v>Speed</v>
      </c>
      <c r="AN78" s="86" t="str">
        <f t="shared" si="123"/>
        <v>&lt;=</v>
      </c>
      <c r="AO78" s="86">
        <f t="shared" si="101"/>
        <v>8.182861328125</v>
      </c>
      <c r="AP78" s="86">
        <f t="shared" si="102"/>
        <v>3</v>
      </c>
      <c r="AQ78" s="86" t="b">
        <f t="shared" si="103"/>
        <v>1</v>
      </c>
      <c r="AR78" s="86" t="str">
        <f t="shared" si="104"/>
        <v>Distance</v>
      </c>
      <c r="AS78" s="86" t="str">
        <f t="shared" si="124"/>
        <v>&lt;=</v>
      </c>
      <c r="AT78" s="86">
        <f t="shared" si="105"/>
        <v>128.337158203125</v>
      </c>
      <c r="AU78" s="86">
        <f t="shared" si="106"/>
        <v>1</v>
      </c>
      <c r="AV78" s="86" t="b">
        <f t="shared" si="107"/>
        <v>1</v>
      </c>
      <c r="AW78" s="86" t="str">
        <f t="shared" si="108"/>
        <v>Speed</v>
      </c>
      <c r="AX78" s="86" t="str">
        <f t="shared" si="125"/>
        <v>&lt;=</v>
      </c>
      <c r="AY78" s="86">
        <f t="shared" si="109"/>
        <v>14.7705078125</v>
      </c>
      <c r="AZ78" s="86">
        <f t="shared" si="110"/>
        <v>0</v>
      </c>
      <c r="BA78" s="86" t="b">
        <f t="shared" si="111"/>
        <v>1</v>
      </c>
      <c r="BB78" s="86" t="str">
        <f t="shared" si="112"/>
        <v>Distance</v>
      </c>
      <c r="BC78" s="86" t="str">
        <f t="shared" si="126"/>
        <v>&lt;=</v>
      </c>
      <c r="BD78" s="86">
        <f t="shared" si="113"/>
        <v>450.385498046875</v>
      </c>
      <c r="BE78" s="15">
        <f t="shared" si="127"/>
        <v>0</v>
      </c>
      <c r="BF78" s="15" t="str">
        <f t="shared" si="128"/>
        <v>Distance&gt;80,2587890625 AND Distance&gt;75,111572265625 AND Speed&gt;6,731689453125 AND Distance&gt;41,406494140625 AND Speed&lt;=8,182861328125 AND Distance&lt;=128,337158203125 AND Speed&lt;=14,7705078125 AND Distance&lt;=450,385498046875</v>
      </c>
      <c r="BH78" s="86">
        <v>0.282470703125</v>
      </c>
      <c r="BI78" s="15">
        <v>0</v>
      </c>
      <c r="BJ78" s="15" t="s">
        <v>1583</v>
      </c>
    </row>
    <row r="79" spans="1:62">
      <c r="A79" s="15">
        <v>76</v>
      </c>
      <c r="B79" s="15">
        <v>0</v>
      </c>
      <c r="C79" s="15">
        <v>582832</v>
      </c>
      <c r="D79" s="15">
        <f t="shared" si="114"/>
        <v>142</v>
      </c>
      <c r="E79" s="15">
        <f t="shared" si="115"/>
        <v>1200</v>
      </c>
      <c r="F79" s="15">
        <f t="shared" si="116"/>
        <v>142.29296875</v>
      </c>
      <c r="G79" s="15">
        <v>151</v>
      </c>
      <c r="H79" s="15">
        <v>152</v>
      </c>
      <c r="I79" s="15">
        <v>25</v>
      </c>
      <c r="J79" s="15">
        <v>6</v>
      </c>
      <c r="K79" s="15">
        <v>219</v>
      </c>
      <c r="L79" s="15">
        <v>1195</v>
      </c>
      <c r="M79" s="15">
        <f t="shared" si="117"/>
        <v>0.291748046875</v>
      </c>
      <c r="O79" s="86">
        <f t="shared" si="118"/>
        <v>219</v>
      </c>
      <c r="P79" s="86">
        <f t="shared" si="81"/>
        <v>0</v>
      </c>
      <c r="Q79" s="86">
        <f t="shared" si="82"/>
        <v>218</v>
      </c>
      <c r="R79" s="86" t="b">
        <f t="shared" si="83"/>
        <v>1</v>
      </c>
      <c r="S79" s="86" t="str">
        <f t="shared" si="84"/>
        <v>Distance</v>
      </c>
      <c r="T79" s="86" t="str">
        <f t="shared" si="119"/>
        <v>&lt;=</v>
      </c>
      <c r="U79" s="86">
        <f t="shared" si="85"/>
        <v>127.623779296875</v>
      </c>
      <c r="V79" s="86">
        <f t="shared" si="86"/>
        <v>139</v>
      </c>
      <c r="W79" s="86" t="b">
        <f t="shared" si="87"/>
        <v>0</v>
      </c>
      <c r="X79" s="86" t="str">
        <f t="shared" si="88"/>
        <v>GEBR</v>
      </c>
      <c r="Y79" s="86" t="str">
        <f t="shared" si="120"/>
        <v>&gt;</v>
      </c>
      <c r="Z79" s="86">
        <f t="shared" si="89"/>
        <v>1.27880859375</v>
      </c>
      <c r="AA79" s="86">
        <f t="shared" si="90"/>
        <v>123</v>
      </c>
      <c r="AB79" s="86" t="b">
        <f t="shared" si="91"/>
        <v>1</v>
      </c>
      <c r="AC79" s="86" t="str">
        <f t="shared" si="92"/>
        <v>Distance</v>
      </c>
      <c r="AD79" s="86" t="str">
        <f t="shared" si="121"/>
        <v>&lt;=</v>
      </c>
      <c r="AE79" s="86">
        <f t="shared" si="93"/>
        <v>157.412353515625</v>
      </c>
      <c r="AF79" s="86">
        <f t="shared" si="94"/>
        <v>35</v>
      </c>
      <c r="AG79" s="86" t="b">
        <f t="shared" si="95"/>
        <v>1</v>
      </c>
      <c r="AH79" s="86" t="str">
        <f t="shared" si="96"/>
        <v>Speed</v>
      </c>
      <c r="AI79" s="86" t="str">
        <f t="shared" si="122"/>
        <v>&lt;=</v>
      </c>
      <c r="AJ79" s="86">
        <f t="shared" si="97"/>
        <v>16.9111328125</v>
      </c>
      <c r="AK79" s="86">
        <f t="shared" si="98"/>
        <v>7</v>
      </c>
      <c r="AL79" s="86" t="b">
        <f t="shared" si="99"/>
        <v>1</v>
      </c>
      <c r="AM79" s="86" t="str">
        <f t="shared" si="100"/>
        <v>Distance</v>
      </c>
      <c r="AN79" s="86" t="str">
        <f t="shared" si="123"/>
        <v>&lt;=</v>
      </c>
      <c r="AO79" s="86">
        <f t="shared" si="101"/>
        <v>178.510009765625</v>
      </c>
      <c r="AP79" s="86">
        <f t="shared" si="102"/>
        <v>4</v>
      </c>
      <c r="AQ79" s="86" t="b">
        <f t="shared" si="103"/>
        <v>1</v>
      </c>
      <c r="AR79" s="86" t="str">
        <f t="shared" si="104"/>
        <v>Distance</v>
      </c>
      <c r="AS79" s="86" t="str">
        <f t="shared" si="124"/>
        <v>&lt;=</v>
      </c>
      <c r="AT79" s="86">
        <f t="shared" si="105"/>
        <v>227.426025390625</v>
      </c>
      <c r="AU79" s="86">
        <f t="shared" si="106"/>
        <v>1</v>
      </c>
      <c r="AV79" s="86" t="b">
        <f t="shared" si="107"/>
        <v>0</v>
      </c>
      <c r="AW79" s="86" t="str">
        <f t="shared" si="108"/>
        <v>Speed</v>
      </c>
      <c r="AX79" s="86" t="str">
        <f t="shared" si="125"/>
        <v>&gt;</v>
      </c>
      <c r="AY79" s="86">
        <f t="shared" si="109"/>
        <v>14.7705078125</v>
      </c>
      <c r="AZ79" s="86">
        <f t="shared" si="110"/>
        <v>0</v>
      </c>
      <c r="BA79" s="86" t="b">
        <f t="shared" si="111"/>
        <v>1</v>
      </c>
      <c r="BB79" s="86" t="str">
        <f t="shared" si="112"/>
        <v>Distance</v>
      </c>
      <c r="BC79" s="86" t="str">
        <f t="shared" si="126"/>
        <v>&lt;=</v>
      </c>
      <c r="BD79" s="86">
        <f t="shared" si="113"/>
        <v>450.385498046875</v>
      </c>
      <c r="BE79" s="15">
        <f t="shared" si="127"/>
        <v>1</v>
      </c>
      <c r="BF79" s="15" t="str">
        <f t="shared" si="128"/>
        <v>Distance&lt;=127,623779296875 AND GEBR&gt;1,27880859375 AND Distance&lt;=157,412353515625 AND Speed&lt;=16,9111328125 AND Distance&lt;=178,510009765625 AND Distance&lt;=227,426025390625 AND Speed&gt;14,7705078125 AND Distance&lt;=450,385498046875</v>
      </c>
      <c r="BH79" s="86">
        <v>0.302978515625</v>
      </c>
      <c r="BI79" s="15">
        <v>0</v>
      </c>
      <c r="BJ79" s="15" t="s">
        <v>1650</v>
      </c>
    </row>
    <row r="80" spans="1:62">
      <c r="A80" s="15">
        <v>77</v>
      </c>
      <c r="B80" s="15">
        <v>2</v>
      </c>
      <c r="C80" s="15">
        <v>4285</v>
      </c>
      <c r="D80" s="15">
        <f t="shared" si="114"/>
        <v>1</v>
      </c>
      <c r="E80" s="15">
        <f t="shared" si="115"/>
        <v>189</v>
      </c>
      <c r="F80" s="15">
        <f t="shared" si="116"/>
        <v>1.046142578125</v>
      </c>
      <c r="G80" s="15">
        <v>145</v>
      </c>
      <c r="H80" s="15">
        <v>146</v>
      </c>
      <c r="I80" s="15">
        <v>62</v>
      </c>
      <c r="J80" s="15">
        <v>7</v>
      </c>
      <c r="K80" s="15">
        <v>220</v>
      </c>
      <c r="L80" s="15">
        <v>542</v>
      </c>
      <c r="M80" s="15">
        <f t="shared" si="117"/>
        <v>0.13232421875</v>
      </c>
      <c r="O80" s="86">
        <f t="shared" si="118"/>
        <v>220</v>
      </c>
      <c r="P80" s="86">
        <f t="shared" si="81"/>
        <v>2.783203125E-2</v>
      </c>
      <c r="Q80" s="86">
        <f t="shared" si="82"/>
        <v>218</v>
      </c>
      <c r="R80" s="86" t="b">
        <f t="shared" si="83"/>
        <v>0</v>
      </c>
      <c r="S80" s="86" t="str">
        <f t="shared" si="84"/>
        <v>Distance</v>
      </c>
      <c r="T80" s="86" t="str">
        <f t="shared" si="119"/>
        <v>&gt;</v>
      </c>
      <c r="U80" s="86">
        <f t="shared" si="85"/>
        <v>127.623779296875</v>
      </c>
      <c r="V80" s="86">
        <f t="shared" si="86"/>
        <v>139</v>
      </c>
      <c r="W80" s="86" t="b">
        <f t="shared" si="87"/>
        <v>0</v>
      </c>
      <c r="X80" s="86" t="str">
        <f t="shared" si="88"/>
        <v>GEBR</v>
      </c>
      <c r="Y80" s="86" t="str">
        <f t="shared" si="120"/>
        <v>&gt;</v>
      </c>
      <c r="Z80" s="86">
        <f t="shared" si="89"/>
        <v>1.27880859375</v>
      </c>
      <c r="AA80" s="86">
        <f t="shared" si="90"/>
        <v>123</v>
      </c>
      <c r="AB80" s="86" t="b">
        <f t="shared" si="91"/>
        <v>1</v>
      </c>
      <c r="AC80" s="86" t="str">
        <f t="shared" si="92"/>
        <v>Distance</v>
      </c>
      <c r="AD80" s="86" t="str">
        <f t="shared" si="121"/>
        <v>&lt;=</v>
      </c>
      <c r="AE80" s="86">
        <f t="shared" si="93"/>
        <v>157.412353515625</v>
      </c>
      <c r="AF80" s="86">
        <f t="shared" si="94"/>
        <v>35</v>
      </c>
      <c r="AG80" s="86" t="b">
        <f t="shared" si="95"/>
        <v>1</v>
      </c>
      <c r="AH80" s="86" t="str">
        <f t="shared" si="96"/>
        <v>Speed</v>
      </c>
      <c r="AI80" s="86" t="str">
        <f t="shared" si="122"/>
        <v>&lt;=</v>
      </c>
      <c r="AJ80" s="86">
        <f t="shared" si="97"/>
        <v>16.9111328125</v>
      </c>
      <c r="AK80" s="86">
        <f t="shared" si="98"/>
        <v>7</v>
      </c>
      <c r="AL80" s="86" t="b">
        <f t="shared" si="99"/>
        <v>1</v>
      </c>
      <c r="AM80" s="86" t="str">
        <f t="shared" si="100"/>
        <v>Distance</v>
      </c>
      <c r="AN80" s="86" t="str">
        <f t="shared" si="123"/>
        <v>&lt;=</v>
      </c>
      <c r="AO80" s="86">
        <f t="shared" si="101"/>
        <v>178.510009765625</v>
      </c>
      <c r="AP80" s="86">
        <f t="shared" si="102"/>
        <v>4</v>
      </c>
      <c r="AQ80" s="86" t="b">
        <f t="shared" si="103"/>
        <v>1</v>
      </c>
      <c r="AR80" s="86" t="str">
        <f t="shared" si="104"/>
        <v>Distance</v>
      </c>
      <c r="AS80" s="86" t="str">
        <f t="shared" si="124"/>
        <v>&lt;=</v>
      </c>
      <c r="AT80" s="86">
        <f t="shared" si="105"/>
        <v>227.426025390625</v>
      </c>
      <c r="AU80" s="86">
        <f t="shared" si="106"/>
        <v>1</v>
      </c>
      <c r="AV80" s="86" t="b">
        <f t="shared" si="107"/>
        <v>0</v>
      </c>
      <c r="AW80" s="86" t="str">
        <f t="shared" si="108"/>
        <v>Speed</v>
      </c>
      <c r="AX80" s="86" t="str">
        <f t="shared" si="125"/>
        <v>&gt;</v>
      </c>
      <c r="AY80" s="86">
        <f t="shared" si="109"/>
        <v>14.7705078125</v>
      </c>
      <c r="AZ80" s="86">
        <f t="shared" si="110"/>
        <v>0</v>
      </c>
      <c r="BA80" s="86" t="b">
        <f t="shared" si="111"/>
        <v>1</v>
      </c>
      <c r="BB80" s="86" t="str">
        <f t="shared" si="112"/>
        <v>Distance</v>
      </c>
      <c r="BC80" s="86" t="str">
        <f t="shared" si="126"/>
        <v>&lt;=</v>
      </c>
      <c r="BD80" s="86">
        <f t="shared" si="113"/>
        <v>450.385498046875</v>
      </c>
      <c r="BE80" s="15">
        <f t="shared" si="127"/>
        <v>1</v>
      </c>
      <c r="BF80" s="15" t="str">
        <f t="shared" si="128"/>
        <v>Distance&gt;127,623779296875 AND GEBR&gt;1,27880859375 AND Distance&lt;=157,412353515625 AND Speed&lt;=16,9111328125 AND Distance&lt;=178,510009765625 AND Distance&lt;=227,426025390625 AND Speed&gt;14,7705078125 AND Distance&lt;=450,385498046875</v>
      </c>
      <c r="BH80" s="86">
        <v>0.32373046875</v>
      </c>
      <c r="BI80" s="15">
        <v>0</v>
      </c>
      <c r="BJ80" s="15" t="s">
        <v>1655</v>
      </c>
    </row>
    <row r="81" spans="1:62">
      <c r="A81" s="15">
        <v>78</v>
      </c>
      <c r="B81" s="15">
        <v>0</v>
      </c>
      <c r="C81" s="15">
        <v>328740</v>
      </c>
      <c r="D81" s="15">
        <f t="shared" si="114"/>
        <v>80</v>
      </c>
      <c r="E81" s="15">
        <f t="shared" si="115"/>
        <v>1060</v>
      </c>
      <c r="F81" s="15">
        <f t="shared" si="116"/>
        <v>80.2587890625</v>
      </c>
      <c r="G81" s="15">
        <v>215</v>
      </c>
      <c r="H81" s="15">
        <v>216</v>
      </c>
      <c r="I81" s="15">
        <v>62</v>
      </c>
      <c r="J81" s="15">
        <v>7</v>
      </c>
      <c r="K81" s="15">
        <v>221</v>
      </c>
      <c r="L81" s="15">
        <v>1346</v>
      </c>
      <c r="M81" s="15">
        <f t="shared" si="117"/>
        <v>0.32861328125</v>
      </c>
      <c r="O81" s="86">
        <f t="shared" si="118"/>
        <v>221</v>
      </c>
      <c r="P81" s="86">
        <f t="shared" si="81"/>
        <v>0.22216796875</v>
      </c>
      <c r="Q81" s="86">
        <f t="shared" si="82"/>
        <v>131</v>
      </c>
      <c r="R81" s="86" t="b">
        <f t="shared" si="83"/>
        <v>1</v>
      </c>
      <c r="S81" s="86" t="str">
        <f t="shared" si="84"/>
        <v>Distance</v>
      </c>
      <c r="T81" s="86" t="str">
        <f t="shared" si="119"/>
        <v>&lt;=</v>
      </c>
      <c r="U81" s="86">
        <f t="shared" si="85"/>
        <v>179.63818359375</v>
      </c>
      <c r="V81" s="86">
        <f t="shared" si="86"/>
        <v>48</v>
      </c>
      <c r="W81" s="86" t="b">
        <f t="shared" si="87"/>
        <v>1</v>
      </c>
      <c r="X81" s="86" t="str">
        <f t="shared" si="88"/>
        <v>Speed</v>
      </c>
      <c r="Y81" s="86" t="str">
        <f t="shared" si="120"/>
        <v>&lt;=</v>
      </c>
      <c r="Z81" s="86">
        <f t="shared" si="89"/>
        <v>17.55859375</v>
      </c>
      <c r="AA81" s="86">
        <f t="shared" si="90"/>
        <v>39</v>
      </c>
      <c r="AB81" s="86" t="b">
        <f t="shared" si="91"/>
        <v>0</v>
      </c>
      <c r="AC81" s="86" t="str">
        <f t="shared" si="92"/>
        <v>GEBR</v>
      </c>
      <c r="AD81" s="86" t="str">
        <f t="shared" si="121"/>
        <v>&gt;</v>
      </c>
      <c r="AE81" s="86">
        <f t="shared" si="93"/>
        <v>1.046142578125</v>
      </c>
      <c r="AF81" s="86">
        <f t="shared" si="94"/>
        <v>36</v>
      </c>
      <c r="AG81" s="86" t="b">
        <f t="shared" si="95"/>
        <v>1</v>
      </c>
      <c r="AH81" s="86" t="str">
        <f t="shared" si="96"/>
        <v>Speed</v>
      </c>
      <c r="AI81" s="86" t="str">
        <f t="shared" si="122"/>
        <v>&lt;=</v>
      </c>
      <c r="AJ81" s="86">
        <f t="shared" si="97"/>
        <v>18.51416015625</v>
      </c>
      <c r="AK81" s="86">
        <f t="shared" si="98"/>
        <v>7</v>
      </c>
      <c r="AL81" s="86" t="b">
        <f t="shared" si="99"/>
        <v>0</v>
      </c>
      <c r="AM81" s="86" t="str">
        <f t="shared" si="100"/>
        <v>Distance</v>
      </c>
      <c r="AN81" s="86" t="str">
        <f t="shared" si="123"/>
        <v>&gt;</v>
      </c>
      <c r="AO81" s="86">
        <f t="shared" si="101"/>
        <v>178.510009765625</v>
      </c>
      <c r="AP81" s="86">
        <f t="shared" si="102"/>
        <v>4</v>
      </c>
      <c r="AQ81" s="86" t="b">
        <f t="shared" si="103"/>
        <v>1</v>
      </c>
      <c r="AR81" s="86" t="str">
        <f t="shared" si="104"/>
        <v>Distance</v>
      </c>
      <c r="AS81" s="86" t="str">
        <f t="shared" si="124"/>
        <v>&lt;=</v>
      </c>
      <c r="AT81" s="86">
        <f t="shared" si="105"/>
        <v>227.426025390625</v>
      </c>
      <c r="AU81" s="86">
        <f t="shared" si="106"/>
        <v>1</v>
      </c>
      <c r="AV81" s="86" t="b">
        <f t="shared" si="107"/>
        <v>0</v>
      </c>
      <c r="AW81" s="86" t="str">
        <f t="shared" si="108"/>
        <v>Speed</v>
      </c>
      <c r="AX81" s="86" t="str">
        <f t="shared" si="125"/>
        <v>&gt;</v>
      </c>
      <c r="AY81" s="86">
        <f t="shared" si="109"/>
        <v>14.7705078125</v>
      </c>
      <c r="AZ81" s="86">
        <f t="shared" si="110"/>
        <v>0</v>
      </c>
      <c r="BA81" s="86" t="b">
        <f t="shared" si="111"/>
        <v>1</v>
      </c>
      <c r="BB81" s="86" t="str">
        <f t="shared" si="112"/>
        <v>Distance</v>
      </c>
      <c r="BC81" s="86" t="str">
        <f t="shared" si="126"/>
        <v>&lt;=</v>
      </c>
      <c r="BD81" s="86">
        <f t="shared" si="113"/>
        <v>450.385498046875</v>
      </c>
      <c r="BE81" s="15">
        <f t="shared" si="127"/>
        <v>0</v>
      </c>
      <c r="BF81" s="15" t="str">
        <f t="shared" si="128"/>
        <v>Distance&lt;=179,63818359375 AND Speed&lt;=17,55859375 AND GEBR&gt;1,046142578125 AND Speed&lt;=18,51416015625 AND Distance&gt;178,510009765625 AND Distance&lt;=227,426025390625 AND Speed&gt;14,7705078125 AND Distance&lt;=450,385498046875</v>
      </c>
      <c r="BH81" s="86">
        <v>0.32763671875</v>
      </c>
      <c r="BI81" s="15">
        <v>0</v>
      </c>
      <c r="BJ81" s="15" t="s">
        <v>1585</v>
      </c>
    </row>
    <row r="82" spans="1:62">
      <c r="A82" s="15">
        <v>79</v>
      </c>
      <c r="B82" s="15">
        <v>1</v>
      </c>
      <c r="C82" s="15">
        <v>105953</v>
      </c>
      <c r="D82" s="15">
        <f t="shared" si="114"/>
        <v>25</v>
      </c>
      <c r="E82" s="15">
        <f t="shared" si="115"/>
        <v>3553</v>
      </c>
      <c r="F82" s="15">
        <f t="shared" si="116"/>
        <v>25.867431640625</v>
      </c>
      <c r="G82" s="15">
        <v>83</v>
      </c>
      <c r="H82" s="15">
        <v>84</v>
      </c>
      <c r="I82" s="15">
        <v>71</v>
      </c>
      <c r="J82" s="15">
        <v>6</v>
      </c>
      <c r="K82" s="15">
        <v>222</v>
      </c>
      <c r="L82" s="15">
        <v>777</v>
      </c>
      <c r="M82" s="15">
        <f t="shared" si="117"/>
        <v>0.189697265625</v>
      </c>
      <c r="O82" s="86">
        <f t="shared" si="118"/>
        <v>222</v>
      </c>
      <c r="P82" s="86">
        <f t="shared" si="81"/>
        <v>0.32373046875</v>
      </c>
      <c r="Q82" s="86">
        <f t="shared" si="82"/>
        <v>131</v>
      </c>
      <c r="R82" s="86" t="b">
        <f t="shared" si="83"/>
        <v>0</v>
      </c>
      <c r="S82" s="86" t="str">
        <f t="shared" si="84"/>
        <v>Distance</v>
      </c>
      <c r="T82" s="86" t="str">
        <f t="shared" si="119"/>
        <v>&gt;</v>
      </c>
      <c r="U82" s="86">
        <f t="shared" si="85"/>
        <v>179.63818359375</v>
      </c>
      <c r="V82" s="86">
        <f t="shared" si="86"/>
        <v>48</v>
      </c>
      <c r="W82" s="86" t="b">
        <f t="shared" si="87"/>
        <v>1</v>
      </c>
      <c r="X82" s="86" t="str">
        <f t="shared" si="88"/>
        <v>Speed</v>
      </c>
      <c r="Y82" s="86" t="str">
        <f t="shared" si="120"/>
        <v>&lt;=</v>
      </c>
      <c r="Z82" s="86">
        <f t="shared" si="89"/>
        <v>17.55859375</v>
      </c>
      <c r="AA82" s="86">
        <f t="shared" si="90"/>
        <v>39</v>
      </c>
      <c r="AB82" s="86" t="b">
        <f t="shared" si="91"/>
        <v>0</v>
      </c>
      <c r="AC82" s="86" t="str">
        <f t="shared" si="92"/>
        <v>GEBR</v>
      </c>
      <c r="AD82" s="86" t="str">
        <f t="shared" si="121"/>
        <v>&gt;</v>
      </c>
      <c r="AE82" s="86">
        <f t="shared" si="93"/>
        <v>1.046142578125</v>
      </c>
      <c r="AF82" s="86">
        <f t="shared" si="94"/>
        <v>36</v>
      </c>
      <c r="AG82" s="86" t="b">
        <f t="shared" si="95"/>
        <v>1</v>
      </c>
      <c r="AH82" s="86" t="str">
        <f t="shared" si="96"/>
        <v>Speed</v>
      </c>
      <c r="AI82" s="86" t="str">
        <f t="shared" si="122"/>
        <v>&lt;=</v>
      </c>
      <c r="AJ82" s="86">
        <f t="shared" si="97"/>
        <v>18.51416015625</v>
      </c>
      <c r="AK82" s="86">
        <f t="shared" si="98"/>
        <v>7</v>
      </c>
      <c r="AL82" s="86" t="b">
        <f t="shared" si="99"/>
        <v>0</v>
      </c>
      <c r="AM82" s="86" t="str">
        <f t="shared" si="100"/>
        <v>Distance</v>
      </c>
      <c r="AN82" s="86" t="str">
        <f t="shared" si="123"/>
        <v>&gt;</v>
      </c>
      <c r="AO82" s="86">
        <f t="shared" si="101"/>
        <v>178.510009765625</v>
      </c>
      <c r="AP82" s="86">
        <f t="shared" si="102"/>
        <v>4</v>
      </c>
      <c r="AQ82" s="86" t="b">
        <f t="shared" si="103"/>
        <v>1</v>
      </c>
      <c r="AR82" s="86" t="str">
        <f t="shared" si="104"/>
        <v>Distance</v>
      </c>
      <c r="AS82" s="86" t="str">
        <f t="shared" si="124"/>
        <v>&lt;=</v>
      </c>
      <c r="AT82" s="86">
        <f t="shared" si="105"/>
        <v>227.426025390625</v>
      </c>
      <c r="AU82" s="86">
        <f t="shared" si="106"/>
        <v>1</v>
      </c>
      <c r="AV82" s="86" t="b">
        <f t="shared" si="107"/>
        <v>0</v>
      </c>
      <c r="AW82" s="86" t="str">
        <f t="shared" si="108"/>
        <v>Speed</v>
      </c>
      <c r="AX82" s="86" t="str">
        <f t="shared" si="125"/>
        <v>&gt;</v>
      </c>
      <c r="AY82" s="86">
        <f t="shared" si="109"/>
        <v>14.7705078125</v>
      </c>
      <c r="AZ82" s="86">
        <f t="shared" si="110"/>
        <v>0</v>
      </c>
      <c r="BA82" s="86" t="b">
        <f t="shared" si="111"/>
        <v>1</v>
      </c>
      <c r="BB82" s="86" t="str">
        <f t="shared" si="112"/>
        <v>Distance</v>
      </c>
      <c r="BC82" s="86" t="str">
        <f t="shared" si="126"/>
        <v>&lt;=</v>
      </c>
      <c r="BD82" s="86">
        <f t="shared" si="113"/>
        <v>450.385498046875</v>
      </c>
      <c r="BE82" s="15">
        <f t="shared" si="127"/>
        <v>0</v>
      </c>
      <c r="BF82" s="15" t="str">
        <f t="shared" si="128"/>
        <v>Distance&gt;179,63818359375 AND Speed&lt;=17,55859375 AND GEBR&gt;1,046142578125 AND Speed&lt;=18,51416015625 AND Distance&gt;178,510009765625 AND Distance&lt;=227,426025390625 AND Speed&gt;14,7705078125 AND Distance&lt;=450,385498046875</v>
      </c>
      <c r="BH82" s="86">
        <v>0.333251953125</v>
      </c>
      <c r="BI82" s="15">
        <v>0</v>
      </c>
      <c r="BJ82" s="15" t="s">
        <v>1581</v>
      </c>
    </row>
    <row r="83" spans="1:62">
      <c r="A83" s="15">
        <v>80</v>
      </c>
      <c r="B83" s="15">
        <v>-2</v>
      </c>
      <c r="C83" s="15">
        <v>-8192</v>
      </c>
      <c r="D83" s="15">
        <f t="shared" si="114"/>
        <v>-1</v>
      </c>
      <c r="E83" s="15">
        <f t="shared" si="115"/>
        <v>0</v>
      </c>
      <c r="F83" s="15">
        <f t="shared" si="116"/>
        <v>-1</v>
      </c>
      <c r="G83" s="15">
        <v>229</v>
      </c>
      <c r="H83" s="15">
        <v>230</v>
      </c>
      <c r="I83" s="15">
        <v>71</v>
      </c>
      <c r="J83" s="15">
        <v>6</v>
      </c>
      <c r="K83" s="15">
        <v>225</v>
      </c>
      <c r="L83" s="15">
        <v>1365</v>
      </c>
      <c r="M83" s="15">
        <f t="shared" si="117"/>
        <v>0.333251953125</v>
      </c>
      <c r="O83" s="86">
        <f t="shared" si="118"/>
        <v>225</v>
      </c>
      <c r="P83" s="86">
        <f t="shared" si="81"/>
        <v>0.333251953125</v>
      </c>
      <c r="Q83" s="86">
        <f t="shared" si="82"/>
        <v>59</v>
      </c>
      <c r="R83" s="86" t="b">
        <f t="shared" si="83"/>
        <v>1</v>
      </c>
      <c r="S83" s="86" t="str">
        <f t="shared" si="84"/>
        <v>Dummy Node</v>
      </c>
      <c r="T83" s="86" t="str">
        <f t="shared" si="119"/>
        <v>N/A</v>
      </c>
      <c r="U83" s="86" t="str">
        <f t="shared" si="85"/>
        <v>N/A</v>
      </c>
      <c r="V83" s="86">
        <f t="shared" si="86"/>
        <v>45</v>
      </c>
      <c r="W83" s="86" t="b">
        <f t="shared" si="87"/>
        <v>1</v>
      </c>
      <c r="X83" s="86" t="str">
        <f t="shared" si="88"/>
        <v>Speed</v>
      </c>
      <c r="Y83" s="86" t="str">
        <f t="shared" si="120"/>
        <v>&lt;=</v>
      </c>
      <c r="Z83" s="86">
        <f t="shared" si="89"/>
        <v>17.95166015625</v>
      </c>
      <c r="AA83" s="86">
        <f t="shared" si="90"/>
        <v>30</v>
      </c>
      <c r="AB83" s="86" t="b">
        <f t="shared" si="91"/>
        <v>1</v>
      </c>
      <c r="AC83" s="86" t="str">
        <f t="shared" si="92"/>
        <v>GEBR</v>
      </c>
      <c r="AD83" s="86" t="str">
        <f t="shared" si="121"/>
        <v>&lt;=</v>
      </c>
      <c r="AE83" s="86">
        <f t="shared" si="93"/>
        <v>0.85498046875</v>
      </c>
      <c r="AF83" s="86">
        <f t="shared" si="94"/>
        <v>13</v>
      </c>
      <c r="AG83" s="86" t="b">
        <f t="shared" si="95"/>
        <v>0</v>
      </c>
      <c r="AH83" s="86" t="str">
        <f t="shared" si="96"/>
        <v>Distance</v>
      </c>
      <c r="AI83" s="86" t="str">
        <f t="shared" si="122"/>
        <v>&gt;</v>
      </c>
      <c r="AJ83" s="86">
        <f t="shared" si="97"/>
        <v>307.95703125</v>
      </c>
      <c r="AK83" s="86">
        <f t="shared" si="98"/>
        <v>8</v>
      </c>
      <c r="AL83" s="86" t="b">
        <f t="shared" si="99"/>
        <v>1</v>
      </c>
      <c r="AM83" s="86" t="str">
        <f t="shared" si="100"/>
        <v>Speed</v>
      </c>
      <c r="AN83" s="86" t="str">
        <f t="shared" si="123"/>
        <v>&lt;=</v>
      </c>
      <c r="AO83" s="86">
        <f t="shared" si="101"/>
        <v>21.00927734375</v>
      </c>
      <c r="AP83" s="86">
        <f t="shared" si="102"/>
        <v>4</v>
      </c>
      <c r="AQ83" s="86" t="b">
        <f t="shared" si="103"/>
        <v>0</v>
      </c>
      <c r="AR83" s="86" t="str">
        <f t="shared" si="104"/>
        <v>Distance</v>
      </c>
      <c r="AS83" s="86" t="str">
        <f t="shared" si="124"/>
        <v>&gt;</v>
      </c>
      <c r="AT83" s="86">
        <f t="shared" si="105"/>
        <v>227.426025390625</v>
      </c>
      <c r="AU83" s="86">
        <f t="shared" si="106"/>
        <v>1</v>
      </c>
      <c r="AV83" s="86" t="b">
        <f t="shared" si="107"/>
        <v>0</v>
      </c>
      <c r="AW83" s="86" t="str">
        <f t="shared" si="108"/>
        <v>Speed</v>
      </c>
      <c r="AX83" s="86" t="str">
        <f t="shared" si="125"/>
        <v>&gt;</v>
      </c>
      <c r="AY83" s="86">
        <f t="shared" si="109"/>
        <v>14.7705078125</v>
      </c>
      <c r="AZ83" s="86">
        <f t="shared" si="110"/>
        <v>0</v>
      </c>
      <c r="BA83" s="86" t="b">
        <f t="shared" si="111"/>
        <v>1</v>
      </c>
      <c r="BB83" s="86" t="str">
        <f t="shared" si="112"/>
        <v>Distance</v>
      </c>
      <c r="BC83" s="86" t="str">
        <f t="shared" si="126"/>
        <v>&lt;=</v>
      </c>
      <c r="BD83" s="86">
        <f t="shared" si="113"/>
        <v>450.385498046875</v>
      </c>
      <c r="BE83" s="15">
        <f t="shared" si="127"/>
        <v>0</v>
      </c>
      <c r="BF83" s="15" t="str">
        <f t="shared" si="128"/>
        <v>Speed&lt;=17,95166015625 AND GEBR&lt;=0,85498046875 AND Distance&gt;307,95703125 AND Speed&lt;=21,00927734375 AND Distance&gt;227,426025390625 AND Speed&gt;14,7705078125 AND Distance&lt;=450,385498046875</v>
      </c>
      <c r="BH83" s="86">
        <v>0.333251953125</v>
      </c>
      <c r="BI83" s="15">
        <v>0</v>
      </c>
      <c r="BJ83" s="15" t="s">
        <v>1587</v>
      </c>
    </row>
    <row r="84" spans="1:62">
      <c r="A84" s="15">
        <v>81</v>
      </c>
      <c r="B84" s="15">
        <v>-2</v>
      </c>
      <c r="C84" s="15">
        <v>-8192</v>
      </c>
      <c r="D84" s="15">
        <f t="shared" si="114"/>
        <v>-1</v>
      </c>
      <c r="E84" s="15">
        <f t="shared" si="115"/>
        <v>0</v>
      </c>
      <c r="F84" s="15">
        <f t="shared" si="116"/>
        <v>-1</v>
      </c>
      <c r="G84" s="15">
        <v>-1</v>
      </c>
      <c r="H84" s="15">
        <v>-1</v>
      </c>
      <c r="I84" s="15">
        <v>60</v>
      </c>
      <c r="J84" s="15">
        <v>8</v>
      </c>
      <c r="K84" s="15">
        <v>226</v>
      </c>
      <c r="L84" s="15">
        <v>522</v>
      </c>
      <c r="M84" s="15">
        <f t="shared" si="117"/>
        <v>0.12744140625</v>
      </c>
      <c r="O84" s="86">
        <f t="shared" si="118"/>
        <v>226</v>
      </c>
      <c r="P84" s="86">
        <f t="shared" si="81"/>
        <v>0.333251953125</v>
      </c>
      <c r="Q84" s="86">
        <f t="shared" si="82"/>
        <v>59</v>
      </c>
      <c r="R84" s="86" t="b">
        <f t="shared" si="83"/>
        <v>0</v>
      </c>
      <c r="S84" s="86" t="str">
        <f t="shared" si="84"/>
        <v>Dummy Node</v>
      </c>
      <c r="T84" s="86" t="str">
        <f t="shared" si="119"/>
        <v>N/A</v>
      </c>
      <c r="U84" s="86" t="str">
        <f t="shared" si="85"/>
        <v>N/A</v>
      </c>
      <c r="V84" s="86">
        <f t="shared" si="86"/>
        <v>45</v>
      </c>
      <c r="W84" s="86" t="b">
        <f t="shared" si="87"/>
        <v>1</v>
      </c>
      <c r="X84" s="86" t="str">
        <f t="shared" si="88"/>
        <v>Speed</v>
      </c>
      <c r="Y84" s="86" t="str">
        <f t="shared" si="120"/>
        <v>&lt;=</v>
      </c>
      <c r="Z84" s="86">
        <f t="shared" si="89"/>
        <v>17.95166015625</v>
      </c>
      <c r="AA84" s="86">
        <f t="shared" si="90"/>
        <v>30</v>
      </c>
      <c r="AB84" s="86" t="b">
        <f t="shared" si="91"/>
        <v>1</v>
      </c>
      <c r="AC84" s="86" t="str">
        <f t="shared" si="92"/>
        <v>GEBR</v>
      </c>
      <c r="AD84" s="86" t="str">
        <f t="shared" si="121"/>
        <v>&lt;=</v>
      </c>
      <c r="AE84" s="86">
        <f t="shared" si="93"/>
        <v>0.85498046875</v>
      </c>
      <c r="AF84" s="86">
        <f t="shared" si="94"/>
        <v>13</v>
      </c>
      <c r="AG84" s="86" t="b">
        <f t="shared" si="95"/>
        <v>0</v>
      </c>
      <c r="AH84" s="86" t="str">
        <f t="shared" si="96"/>
        <v>Distance</v>
      </c>
      <c r="AI84" s="86" t="str">
        <f t="shared" si="122"/>
        <v>&gt;</v>
      </c>
      <c r="AJ84" s="86">
        <f t="shared" si="97"/>
        <v>307.95703125</v>
      </c>
      <c r="AK84" s="86">
        <f t="shared" si="98"/>
        <v>8</v>
      </c>
      <c r="AL84" s="86" t="b">
        <f t="shared" si="99"/>
        <v>1</v>
      </c>
      <c r="AM84" s="86" t="str">
        <f t="shared" si="100"/>
        <v>Speed</v>
      </c>
      <c r="AN84" s="86" t="str">
        <f t="shared" si="123"/>
        <v>&lt;=</v>
      </c>
      <c r="AO84" s="86">
        <f t="shared" si="101"/>
        <v>21.00927734375</v>
      </c>
      <c r="AP84" s="86">
        <f t="shared" si="102"/>
        <v>4</v>
      </c>
      <c r="AQ84" s="86" t="b">
        <f t="shared" si="103"/>
        <v>0</v>
      </c>
      <c r="AR84" s="86" t="str">
        <f t="shared" si="104"/>
        <v>Distance</v>
      </c>
      <c r="AS84" s="86" t="str">
        <f t="shared" si="124"/>
        <v>&gt;</v>
      </c>
      <c r="AT84" s="86">
        <f t="shared" si="105"/>
        <v>227.426025390625</v>
      </c>
      <c r="AU84" s="86">
        <f t="shared" si="106"/>
        <v>1</v>
      </c>
      <c r="AV84" s="86" t="b">
        <f t="shared" si="107"/>
        <v>0</v>
      </c>
      <c r="AW84" s="86" t="str">
        <f t="shared" si="108"/>
        <v>Speed</v>
      </c>
      <c r="AX84" s="86" t="str">
        <f t="shared" si="125"/>
        <v>&gt;</v>
      </c>
      <c r="AY84" s="86">
        <f t="shared" si="109"/>
        <v>14.7705078125</v>
      </c>
      <c r="AZ84" s="86">
        <f t="shared" si="110"/>
        <v>0</v>
      </c>
      <c r="BA84" s="86" t="b">
        <f t="shared" si="111"/>
        <v>1</v>
      </c>
      <c r="BB84" s="86" t="str">
        <f t="shared" si="112"/>
        <v>Distance</v>
      </c>
      <c r="BC84" s="86" t="str">
        <f t="shared" si="126"/>
        <v>&lt;=</v>
      </c>
      <c r="BD84" s="86">
        <f t="shared" si="113"/>
        <v>450.385498046875</v>
      </c>
      <c r="BE84" s="15">
        <f t="shared" si="127"/>
        <v>0</v>
      </c>
      <c r="BF84" s="15" t="str">
        <f t="shared" si="128"/>
        <v>Speed&lt;=17,95166015625 AND GEBR&lt;=0,85498046875 AND Distance&gt;307,95703125 AND Speed&lt;=21,00927734375 AND Distance&gt;227,426025390625 AND Speed&gt;14,7705078125 AND Distance&lt;=450,385498046875</v>
      </c>
      <c r="BH84" s="86">
        <v>0.333251953125</v>
      </c>
      <c r="BI84" s="15">
        <v>0</v>
      </c>
      <c r="BJ84" s="15" t="s">
        <v>1595</v>
      </c>
    </row>
    <row r="85" spans="1:62">
      <c r="A85" s="15">
        <v>82</v>
      </c>
      <c r="B85" s="15">
        <v>-2</v>
      </c>
      <c r="C85" s="15">
        <v>-8192</v>
      </c>
      <c r="D85" s="15">
        <f t="shared" si="114"/>
        <v>-1</v>
      </c>
      <c r="E85" s="15">
        <f t="shared" si="115"/>
        <v>0</v>
      </c>
      <c r="F85" s="15">
        <f t="shared" si="116"/>
        <v>-1</v>
      </c>
      <c r="G85" s="15">
        <v>-1</v>
      </c>
      <c r="H85" s="15">
        <v>-1</v>
      </c>
      <c r="I85" s="15">
        <v>60</v>
      </c>
      <c r="J85" s="15">
        <v>8</v>
      </c>
      <c r="K85" s="15">
        <v>231</v>
      </c>
      <c r="L85" s="15">
        <v>1365</v>
      </c>
      <c r="M85" s="15">
        <f t="shared" si="117"/>
        <v>0.333251953125</v>
      </c>
      <c r="O85" s="86">
        <f t="shared" si="118"/>
        <v>231</v>
      </c>
      <c r="P85" s="86">
        <f t="shared" si="81"/>
        <v>0.333251953125</v>
      </c>
      <c r="Q85" s="86">
        <f t="shared" si="82"/>
        <v>91</v>
      </c>
      <c r="R85" s="86" t="b">
        <f t="shared" si="83"/>
        <v>1</v>
      </c>
      <c r="S85" s="86" t="str">
        <f t="shared" si="84"/>
        <v>Dummy Node</v>
      </c>
      <c r="T85" s="86" t="str">
        <f t="shared" si="119"/>
        <v>N/A</v>
      </c>
      <c r="U85" s="86" t="str">
        <f t="shared" si="85"/>
        <v>N/A</v>
      </c>
      <c r="V85" s="86">
        <f t="shared" si="86"/>
        <v>32</v>
      </c>
      <c r="W85" s="86" t="b">
        <f t="shared" si="87"/>
        <v>1</v>
      </c>
      <c r="X85" s="86" t="str">
        <f t="shared" si="88"/>
        <v>Speed</v>
      </c>
      <c r="Y85" s="86" t="str">
        <f t="shared" si="120"/>
        <v>&lt;=</v>
      </c>
      <c r="Z85" s="86">
        <f t="shared" si="89"/>
        <v>19.4521484375</v>
      </c>
      <c r="AA85" s="86">
        <f t="shared" si="90"/>
        <v>29</v>
      </c>
      <c r="AB85" s="86" t="b">
        <f t="shared" si="91"/>
        <v>0</v>
      </c>
      <c r="AC85" s="86" t="str">
        <f t="shared" si="92"/>
        <v>GEBR</v>
      </c>
      <c r="AD85" s="86" t="str">
        <f t="shared" si="121"/>
        <v>&gt;</v>
      </c>
      <c r="AE85" s="86">
        <f t="shared" si="93"/>
        <v>1.046142578125</v>
      </c>
      <c r="AF85" s="86">
        <f t="shared" si="94"/>
        <v>13</v>
      </c>
      <c r="AG85" s="86" t="b">
        <f t="shared" si="95"/>
        <v>1</v>
      </c>
      <c r="AH85" s="86" t="str">
        <f t="shared" si="96"/>
        <v>Distance</v>
      </c>
      <c r="AI85" s="86" t="str">
        <f t="shared" si="122"/>
        <v>&lt;=</v>
      </c>
      <c r="AJ85" s="86">
        <f t="shared" si="97"/>
        <v>307.95703125</v>
      </c>
      <c r="AK85" s="86">
        <f t="shared" si="98"/>
        <v>8</v>
      </c>
      <c r="AL85" s="86" t="b">
        <f t="shared" si="99"/>
        <v>1</v>
      </c>
      <c r="AM85" s="86" t="str">
        <f t="shared" si="100"/>
        <v>Speed</v>
      </c>
      <c r="AN85" s="86" t="str">
        <f t="shared" si="123"/>
        <v>&lt;=</v>
      </c>
      <c r="AO85" s="86">
        <f t="shared" si="101"/>
        <v>21.00927734375</v>
      </c>
      <c r="AP85" s="86">
        <f t="shared" si="102"/>
        <v>4</v>
      </c>
      <c r="AQ85" s="86" t="b">
        <f t="shared" si="103"/>
        <v>0</v>
      </c>
      <c r="AR85" s="86" t="str">
        <f t="shared" si="104"/>
        <v>Distance</v>
      </c>
      <c r="AS85" s="86" t="str">
        <f t="shared" si="124"/>
        <v>&gt;</v>
      </c>
      <c r="AT85" s="86">
        <f t="shared" si="105"/>
        <v>227.426025390625</v>
      </c>
      <c r="AU85" s="86">
        <f t="shared" si="106"/>
        <v>1</v>
      </c>
      <c r="AV85" s="86" t="b">
        <f t="shared" si="107"/>
        <v>0</v>
      </c>
      <c r="AW85" s="86" t="str">
        <f t="shared" si="108"/>
        <v>Speed</v>
      </c>
      <c r="AX85" s="86" t="str">
        <f t="shared" si="125"/>
        <v>&gt;</v>
      </c>
      <c r="AY85" s="86">
        <f t="shared" si="109"/>
        <v>14.7705078125</v>
      </c>
      <c r="AZ85" s="86">
        <f t="shared" si="110"/>
        <v>0</v>
      </c>
      <c r="BA85" s="86" t="b">
        <f t="shared" si="111"/>
        <v>1</v>
      </c>
      <c r="BB85" s="86" t="str">
        <f t="shared" si="112"/>
        <v>Distance</v>
      </c>
      <c r="BC85" s="86" t="str">
        <f t="shared" si="126"/>
        <v>&lt;=</v>
      </c>
      <c r="BD85" s="86">
        <f t="shared" si="113"/>
        <v>450.385498046875</v>
      </c>
      <c r="BE85" s="15">
        <f t="shared" si="127"/>
        <v>0</v>
      </c>
      <c r="BF85" s="15" t="str">
        <f t="shared" si="128"/>
        <v>Speed&lt;=19,4521484375 AND GEBR&gt;1,046142578125 AND Distance&lt;=307,95703125 AND Speed&lt;=21,00927734375 AND Distance&gt;227,426025390625 AND Speed&gt;14,7705078125 AND Distance&lt;=450,385498046875</v>
      </c>
      <c r="BH85" s="86">
        <v>0.333251953125</v>
      </c>
      <c r="BI85" s="15">
        <v>0</v>
      </c>
      <c r="BJ85" s="15" t="s">
        <v>1603</v>
      </c>
    </row>
    <row r="86" spans="1:62">
      <c r="A86" s="15">
        <v>83</v>
      </c>
      <c r="B86" s="15">
        <v>1</v>
      </c>
      <c r="C86" s="15">
        <v>103216</v>
      </c>
      <c r="D86" s="15">
        <f t="shared" si="114"/>
        <v>25</v>
      </c>
      <c r="E86" s="15">
        <f t="shared" si="115"/>
        <v>816</v>
      </c>
      <c r="F86" s="15">
        <f t="shared" si="116"/>
        <v>25.19921875</v>
      </c>
      <c r="G86" s="15">
        <v>211</v>
      </c>
      <c r="H86" s="15">
        <v>212</v>
      </c>
      <c r="I86" s="15">
        <v>79</v>
      </c>
      <c r="J86" s="15">
        <v>7</v>
      </c>
      <c r="K86" s="15">
        <v>232</v>
      </c>
      <c r="L86" s="15">
        <v>1328</v>
      </c>
      <c r="M86" s="15">
        <f t="shared" si="117"/>
        <v>0.32421875</v>
      </c>
      <c r="O86" s="86">
        <f t="shared" si="118"/>
        <v>232</v>
      </c>
      <c r="P86" s="86">
        <f t="shared" si="81"/>
        <v>0.333251953125</v>
      </c>
      <c r="Q86" s="86">
        <f t="shared" si="82"/>
        <v>91</v>
      </c>
      <c r="R86" s="86" t="b">
        <f t="shared" si="83"/>
        <v>0</v>
      </c>
      <c r="S86" s="86" t="str">
        <f t="shared" si="84"/>
        <v>Dummy Node</v>
      </c>
      <c r="T86" s="86" t="str">
        <f t="shared" si="119"/>
        <v>N/A</v>
      </c>
      <c r="U86" s="86" t="str">
        <f t="shared" si="85"/>
        <v>N/A</v>
      </c>
      <c r="V86" s="86">
        <f t="shared" si="86"/>
        <v>32</v>
      </c>
      <c r="W86" s="86" t="b">
        <f t="shared" si="87"/>
        <v>1</v>
      </c>
      <c r="X86" s="86" t="str">
        <f t="shared" si="88"/>
        <v>Speed</v>
      </c>
      <c r="Y86" s="86" t="str">
        <f t="shared" si="120"/>
        <v>&lt;=</v>
      </c>
      <c r="Z86" s="86">
        <f t="shared" si="89"/>
        <v>19.4521484375</v>
      </c>
      <c r="AA86" s="86">
        <f t="shared" si="90"/>
        <v>29</v>
      </c>
      <c r="AB86" s="86" t="b">
        <f t="shared" si="91"/>
        <v>0</v>
      </c>
      <c r="AC86" s="86" t="str">
        <f t="shared" si="92"/>
        <v>GEBR</v>
      </c>
      <c r="AD86" s="86" t="str">
        <f t="shared" si="121"/>
        <v>&gt;</v>
      </c>
      <c r="AE86" s="86">
        <f t="shared" si="93"/>
        <v>1.046142578125</v>
      </c>
      <c r="AF86" s="86">
        <f t="shared" si="94"/>
        <v>13</v>
      </c>
      <c r="AG86" s="86" t="b">
        <f t="shared" si="95"/>
        <v>1</v>
      </c>
      <c r="AH86" s="86" t="str">
        <f t="shared" si="96"/>
        <v>Distance</v>
      </c>
      <c r="AI86" s="86" t="str">
        <f t="shared" si="122"/>
        <v>&lt;=</v>
      </c>
      <c r="AJ86" s="86">
        <f t="shared" si="97"/>
        <v>307.95703125</v>
      </c>
      <c r="AK86" s="86">
        <f t="shared" si="98"/>
        <v>8</v>
      </c>
      <c r="AL86" s="86" t="b">
        <f t="shared" si="99"/>
        <v>1</v>
      </c>
      <c r="AM86" s="86" t="str">
        <f t="shared" si="100"/>
        <v>Speed</v>
      </c>
      <c r="AN86" s="86" t="str">
        <f t="shared" si="123"/>
        <v>&lt;=</v>
      </c>
      <c r="AO86" s="86">
        <f t="shared" si="101"/>
        <v>21.00927734375</v>
      </c>
      <c r="AP86" s="86">
        <f t="shared" si="102"/>
        <v>4</v>
      </c>
      <c r="AQ86" s="86" t="b">
        <f t="shared" si="103"/>
        <v>0</v>
      </c>
      <c r="AR86" s="86" t="str">
        <f t="shared" si="104"/>
        <v>Distance</v>
      </c>
      <c r="AS86" s="86" t="str">
        <f t="shared" si="124"/>
        <v>&gt;</v>
      </c>
      <c r="AT86" s="86">
        <f t="shared" si="105"/>
        <v>227.426025390625</v>
      </c>
      <c r="AU86" s="86">
        <f t="shared" si="106"/>
        <v>1</v>
      </c>
      <c r="AV86" s="86" t="b">
        <f t="shared" si="107"/>
        <v>0</v>
      </c>
      <c r="AW86" s="86" t="str">
        <f t="shared" si="108"/>
        <v>Speed</v>
      </c>
      <c r="AX86" s="86" t="str">
        <f t="shared" si="125"/>
        <v>&gt;</v>
      </c>
      <c r="AY86" s="86">
        <f t="shared" si="109"/>
        <v>14.7705078125</v>
      </c>
      <c r="AZ86" s="86">
        <f t="shared" si="110"/>
        <v>0</v>
      </c>
      <c r="BA86" s="86" t="b">
        <f t="shared" si="111"/>
        <v>1</v>
      </c>
      <c r="BB86" s="86" t="str">
        <f t="shared" si="112"/>
        <v>Distance</v>
      </c>
      <c r="BC86" s="86" t="str">
        <f t="shared" si="126"/>
        <v>&lt;=</v>
      </c>
      <c r="BD86" s="86">
        <f t="shared" si="113"/>
        <v>450.385498046875</v>
      </c>
      <c r="BE86" s="15">
        <f t="shared" si="127"/>
        <v>0</v>
      </c>
      <c r="BF86" s="15" t="str">
        <f t="shared" si="128"/>
        <v>Speed&lt;=19,4521484375 AND GEBR&gt;1,046142578125 AND Distance&lt;=307,95703125 AND Speed&lt;=21,00927734375 AND Distance&gt;227,426025390625 AND Speed&gt;14,7705078125 AND Distance&lt;=450,385498046875</v>
      </c>
      <c r="BH86" s="86">
        <v>0.333251953125</v>
      </c>
      <c r="BI86" s="15">
        <v>0</v>
      </c>
      <c r="BJ86" s="15" t="s">
        <v>1605</v>
      </c>
    </row>
    <row r="87" spans="1:62">
      <c r="A87" s="15">
        <v>84</v>
      </c>
      <c r="B87" s="15">
        <v>1</v>
      </c>
      <c r="C87" s="15">
        <v>110933</v>
      </c>
      <c r="D87" s="15">
        <f t="shared" si="114"/>
        <v>27</v>
      </c>
      <c r="E87" s="15">
        <f t="shared" si="115"/>
        <v>341</v>
      </c>
      <c r="F87" s="15">
        <f t="shared" si="116"/>
        <v>27.083251953125</v>
      </c>
      <c r="G87" s="15">
        <v>209</v>
      </c>
      <c r="H87" s="15">
        <v>210</v>
      </c>
      <c r="I87" s="15">
        <v>79</v>
      </c>
      <c r="J87" s="15">
        <v>7</v>
      </c>
      <c r="K87" s="15">
        <v>235</v>
      </c>
      <c r="L87" s="15">
        <v>195</v>
      </c>
      <c r="M87" s="15">
        <f t="shared" si="117"/>
        <v>4.7607421875E-2</v>
      </c>
      <c r="O87" s="86">
        <f t="shared" si="118"/>
        <v>235</v>
      </c>
      <c r="P87" s="86">
        <f t="shared" si="81"/>
        <v>0</v>
      </c>
      <c r="Q87" s="86">
        <f t="shared" si="82"/>
        <v>99</v>
      </c>
      <c r="R87" s="86" t="b">
        <f t="shared" si="83"/>
        <v>1</v>
      </c>
      <c r="S87" s="86" t="str">
        <f t="shared" si="84"/>
        <v>Dummy Node</v>
      </c>
      <c r="T87" s="86" t="str">
        <f t="shared" si="119"/>
        <v>N/A</v>
      </c>
      <c r="U87" s="86" t="str">
        <f t="shared" si="85"/>
        <v>N/A</v>
      </c>
      <c r="V87" s="86">
        <f t="shared" si="86"/>
        <v>38</v>
      </c>
      <c r="W87" s="86" t="b">
        <f t="shared" si="87"/>
        <v>1</v>
      </c>
      <c r="X87" s="86" t="str">
        <f t="shared" si="88"/>
        <v>Distance</v>
      </c>
      <c r="Y87" s="86" t="str">
        <f t="shared" si="120"/>
        <v>&lt;=</v>
      </c>
      <c r="Z87" s="86">
        <f t="shared" si="89"/>
        <v>29.15087890625</v>
      </c>
      <c r="AA87" s="86">
        <f t="shared" si="90"/>
        <v>17</v>
      </c>
      <c r="AB87" s="86" t="b">
        <f t="shared" si="91"/>
        <v>0</v>
      </c>
      <c r="AC87" s="86" t="str">
        <f t="shared" si="92"/>
        <v>Speed</v>
      </c>
      <c r="AD87" s="86" t="str">
        <f t="shared" si="121"/>
        <v>&gt;</v>
      </c>
      <c r="AE87" s="86">
        <f t="shared" si="93"/>
        <v>3.386962890625</v>
      </c>
      <c r="AF87" s="86">
        <f t="shared" si="94"/>
        <v>15</v>
      </c>
      <c r="AG87" s="86" t="b">
        <f t="shared" si="95"/>
        <v>1</v>
      </c>
      <c r="AH87" s="86" t="str">
        <f t="shared" si="96"/>
        <v>Distance</v>
      </c>
      <c r="AI87" s="86" t="str">
        <f t="shared" si="122"/>
        <v>&lt;=</v>
      </c>
      <c r="AJ87" s="86">
        <f t="shared" si="97"/>
        <v>41.406494140625</v>
      </c>
      <c r="AK87" s="86">
        <f t="shared" si="98"/>
        <v>5</v>
      </c>
      <c r="AL87" s="86" t="b">
        <f t="shared" si="99"/>
        <v>1</v>
      </c>
      <c r="AM87" s="86" t="str">
        <f t="shared" si="100"/>
        <v>Speed</v>
      </c>
      <c r="AN87" s="86" t="str">
        <f t="shared" si="123"/>
        <v>&lt;=</v>
      </c>
      <c r="AO87" s="86">
        <f t="shared" si="101"/>
        <v>8.182861328125</v>
      </c>
      <c r="AP87" s="86">
        <f t="shared" si="102"/>
        <v>3</v>
      </c>
      <c r="AQ87" s="86" t="b">
        <f t="shared" si="103"/>
        <v>1</v>
      </c>
      <c r="AR87" s="86" t="str">
        <f t="shared" si="104"/>
        <v>Distance</v>
      </c>
      <c r="AS87" s="86" t="str">
        <f t="shared" si="124"/>
        <v>&lt;=</v>
      </c>
      <c r="AT87" s="86">
        <f t="shared" si="105"/>
        <v>128.337158203125</v>
      </c>
      <c r="AU87" s="86">
        <f t="shared" si="106"/>
        <v>1</v>
      </c>
      <c r="AV87" s="86" t="b">
        <f t="shared" si="107"/>
        <v>1</v>
      </c>
      <c r="AW87" s="86" t="str">
        <f t="shared" si="108"/>
        <v>Speed</v>
      </c>
      <c r="AX87" s="86" t="str">
        <f t="shared" si="125"/>
        <v>&lt;=</v>
      </c>
      <c r="AY87" s="86">
        <f t="shared" si="109"/>
        <v>14.7705078125</v>
      </c>
      <c r="AZ87" s="86">
        <f t="shared" si="110"/>
        <v>0</v>
      </c>
      <c r="BA87" s="86" t="b">
        <f t="shared" si="111"/>
        <v>1</v>
      </c>
      <c r="BB87" s="86" t="str">
        <f t="shared" si="112"/>
        <v>Distance</v>
      </c>
      <c r="BC87" s="86" t="str">
        <f t="shared" si="126"/>
        <v>&lt;=</v>
      </c>
      <c r="BD87" s="86">
        <f t="shared" si="113"/>
        <v>450.385498046875</v>
      </c>
      <c r="BE87" s="15">
        <f t="shared" si="127"/>
        <v>1</v>
      </c>
      <c r="BF87" s="15" t="str">
        <f t="shared" si="128"/>
        <v>Distance&lt;=29,15087890625 AND Speed&gt;3,386962890625 AND Distance&lt;=41,406494140625 AND Speed&lt;=8,182861328125 AND Distance&lt;=128,337158203125 AND Speed&lt;=14,7705078125 AND Distance&lt;=450,385498046875</v>
      </c>
      <c r="BH87" s="86">
        <v>0.333251953125</v>
      </c>
      <c r="BI87" s="15">
        <v>0</v>
      </c>
      <c r="BJ87" s="15" t="s">
        <v>1615</v>
      </c>
    </row>
    <row r="88" spans="1:62">
      <c r="A88" s="15">
        <v>85</v>
      </c>
      <c r="B88" s="15">
        <v>0</v>
      </c>
      <c r="C88" s="15">
        <v>1165428</v>
      </c>
      <c r="D88" s="15">
        <f t="shared" si="114"/>
        <v>284</v>
      </c>
      <c r="E88" s="15">
        <f t="shared" si="115"/>
        <v>2164</v>
      </c>
      <c r="F88" s="15">
        <f t="shared" si="116"/>
        <v>284.5283203125</v>
      </c>
      <c r="G88" s="15">
        <v>125</v>
      </c>
      <c r="H88" s="15">
        <v>126</v>
      </c>
      <c r="I88" s="15">
        <v>27</v>
      </c>
      <c r="J88" s="15">
        <v>7</v>
      </c>
      <c r="K88" s="15">
        <v>236</v>
      </c>
      <c r="L88" s="15">
        <v>482</v>
      </c>
      <c r="M88" s="15">
        <f t="shared" si="117"/>
        <v>0.11767578125</v>
      </c>
      <c r="O88" s="86">
        <f t="shared" si="118"/>
        <v>236</v>
      </c>
      <c r="P88" s="86">
        <f t="shared" si="81"/>
        <v>0</v>
      </c>
      <c r="Q88" s="86">
        <f t="shared" si="82"/>
        <v>99</v>
      </c>
      <c r="R88" s="86" t="b">
        <f t="shared" si="83"/>
        <v>0</v>
      </c>
      <c r="S88" s="86" t="str">
        <f t="shared" si="84"/>
        <v>Dummy Node</v>
      </c>
      <c r="T88" s="86" t="str">
        <f t="shared" si="119"/>
        <v>N/A</v>
      </c>
      <c r="U88" s="86" t="str">
        <f t="shared" si="85"/>
        <v>N/A</v>
      </c>
      <c r="V88" s="86">
        <f t="shared" si="86"/>
        <v>38</v>
      </c>
      <c r="W88" s="86" t="b">
        <f t="shared" si="87"/>
        <v>1</v>
      </c>
      <c r="X88" s="86" t="str">
        <f t="shared" si="88"/>
        <v>Distance</v>
      </c>
      <c r="Y88" s="86" t="str">
        <f t="shared" si="120"/>
        <v>&lt;=</v>
      </c>
      <c r="Z88" s="86">
        <f t="shared" si="89"/>
        <v>29.15087890625</v>
      </c>
      <c r="AA88" s="86">
        <f t="shared" si="90"/>
        <v>17</v>
      </c>
      <c r="AB88" s="86" t="b">
        <f t="shared" si="91"/>
        <v>0</v>
      </c>
      <c r="AC88" s="86" t="str">
        <f t="shared" si="92"/>
        <v>Speed</v>
      </c>
      <c r="AD88" s="86" t="str">
        <f t="shared" si="121"/>
        <v>&gt;</v>
      </c>
      <c r="AE88" s="86">
        <f t="shared" si="93"/>
        <v>3.386962890625</v>
      </c>
      <c r="AF88" s="86">
        <f t="shared" si="94"/>
        <v>15</v>
      </c>
      <c r="AG88" s="86" t="b">
        <f t="shared" si="95"/>
        <v>1</v>
      </c>
      <c r="AH88" s="86" t="str">
        <f t="shared" si="96"/>
        <v>Distance</v>
      </c>
      <c r="AI88" s="86" t="str">
        <f t="shared" si="122"/>
        <v>&lt;=</v>
      </c>
      <c r="AJ88" s="86">
        <f t="shared" si="97"/>
        <v>41.406494140625</v>
      </c>
      <c r="AK88" s="86">
        <f t="shared" si="98"/>
        <v>5</v>
      </c>
      <c r="AL88" s="86" t="b">
        <f t="shared" si="99"/>
        <v>1</v>
      </c>
      <c r="AM88" s="86" t="str">
        <f t="shared" si="100"/>
        <v>Speed</v>
      </c>
      <c r="AN88" s="86" t="str">
        <f t="shared" si="123"/>
        <v>&lt;=</v>
      </c>
      <c r="AO88" s="86">
        <f t="shared" si="101"/>
        <v>8.182861328125</v>
      </c>
      <c r="AP88" s="86">
        <f t="shared" si="102"/>
        <v>3</v>
      </c>
      <c r="AQ88" s="86" t="b">
        <f t="shared" si="103"/>
        <v>1</v>
      </c>
      <c r="AR88" s="86" t="str">
        <f t="shared" si="104"/>
        <v>Distance</v>
      </c>
      <c r="AS88" s="86" t="str">
        <f t="shared" si="124"/>
        <v>&lt;=</v>
      </c>
      <c r="AT88" s="86">
        <f t="shared" si="105"/>
        <v>128.337158203125</v>
      </c>
      <c r="AU88" s="86">
        <f t="shared" si="106"/>
        <v>1</v>
      </c>
      <c r="AV88" s="86" t="b">
        <f t="shared" si="107"/>
        <v>1</v>
      </c>
      <c r="AW88" s="86" t="str">
        <f t="shared" si="108"/>
        <v>Speed</v>
      </c>
      <c r="AX88" s="86" t="str">
        <f t="shared" si="125"/>
        <v>&lt;=</v>
      </c>
      <c r="AY88" s="86">
        <f t="shared" si="109"/>
        <v>14.7705078125</v>
      </c>
      <c r="AZ88" s="86">
        <f t="shared" si="110"/>
        <v>0</v>
      </c>
      <c r="BA88" s="86" t="b">
        <f t="shared" si="111"/>
        <v>1</v>
      </c>
      <c r="BB88" s="86" t="str">
        <f t="shared" si="112"/>
        <v>Distance</v>
      </c>
      <c r="BC88" s="86" t="str">
        <f t="shared" si="126"/>
        <v>&lt;=</v>
      </c>
      <c r="BD88" s="86">
        <f t="shared" si="113"/>
        <v>450.385498046875</v>
      </c>
      <c r="BE88" s="15">
        <f t="shared" si="127"/>
        <v>1</v>
      </c>
      <c r="BF88" s="15" t="str">
        <f t="shared" si="128"/>
        <v>Distance&lt;=29,15087890625 AND Speed&gt;3,386962890625 AND Distance&lt;=41,406494140625 AND Speed&lt;=8,182861328125 AND Distance&lt;=128,337158203125 AND Speed&lt;=14,7705078125 AND Distance&lt;=450,385498046875</v>
      </c>
      <c r="BH88" s="86">
        <v>0.333251953125</v>
      </c>
      <c r="BI88" s="15">
        <v>0</v>
      </c>
      <c r="BJ88" s="15" t="s">
        <v>1618</v>
      </c>
    </row>
    <row r="89" spans="1:62">
      <c r="A89" s="15">
        <v>86</v>
      </c>
      <c r="B89" s="15">
        <v>2</v>
      </c>
      <c r="C89" s="15">
        <v>5238</v>
      </c>
      <c r="D89" s="15">
        <f t="shared" si="114"/>
        <v>1</v>
      </c>
      <c r="E89" s="15">
        <f t="shared" si="115"/>
        <v>1142</v>
      </c>
      <c r="F89" s="15">
        <f t="shared" si="116"/>
        <v>1.27880859375</v>
      </c>
      <c r="G89" s="15">
        <v>195</v>
      </c>
      <c r="H89" s="15">
        <v>196</v>
      </c>
      <c r="I89" s="15">
        <v>27</v>
      </c>
      <c r="J89" s="15">
        <v>7</v>
      </c>
      <c r="K89" s="15">
        <v>241</v>
      </c>
      <c r="L89" s="15">
        <v>27</v>
      </c>
      <c r="M89" s="15">
        <f t="shared" si="117"/>
        <v>6.591796875E-3</v>
      </c>
      <c r="O89" s="86">
        <f t="shared" si="118"/>
        <v>241</v>
      </c>
      <c r="P89" s="86">
        <f t="shared" si="81"/>
        <v>0</v>
      </c>
      <c r="Q89" s="86">
        <f t="shared" si="82"/>
        <v>111</v>
      </c>
      <c r="R89" s="86" t="b">
        <f t="shared" si="83"/>
        <v>1</v>
      </c>
      <c r="S89" s="86" t="str">
        <f t="shared" si="84"/>
        <v>Dummy Node</v>
      </c>
      <c r="T89" s="86" t="str">
        <f t="shared" si="119"/>
        <v>N/A</v>
      </c>
      <c r="U89" s="86" t="str">
        <f t="shared" si="85"/>
        <v>N/A</v>
      </c>
      <c r="V89" s="86">
        <f t="shared" si="86"/>
        <v>108</v>
      </c>
      <c r="W89" s="86" t="b">
        <f t="shared" si="87"/>
        <v>1</v>
      </c>
      <c r="X89" s="86" t="str">
        <f t="shared" si="88"/>
        <v>GEBR</v>
      </c>
      <c r="Y89" s="86" t="str">
        <f t="shared" si="120"/>
        <v>&lt;=</v>
      </c>
      <c r="Z89" s="86">
        <f t="shared" si="89"/>
        <v>0.715087890625</v>
      </c>
      <c r="AA89" s="86">
        <f t="shared" si="90"/>
        <v>101</v>
      </c>
      <c r="AB89" s="86" t="b">
        <f t="shared" si="91"/>
        <v>0</v>
      </c>
      <c r="AC89" s="86" t="str">
        <f t="shared" si="92"/>
        <v>Speed</v>
      </c>
      <c r="AD89" s="86" t="str">
        <f t="shared" si="121"/>
        <v>&gt;</v>
      </c>
      <c r="AE89" s="86">
        <f t="shared" si="93"/>
        <v>10.895751953125</v>
      </c>
      <c r="AF89" s="86">
        <f t="shared" si="94"/>
        <v>21</v>
      </c>
      <c r="AG89" s="86" t="b">
        <f t="shared" si="95"/>
        <v>1</v>
      </c>
      <c r="AH89" s="86" t="str">
        <f t="shared" si="96"/>
        <v>Distance</v>
      </c>
      <c r="AI89" s="86" t="str">
        <f t="shared" si="122"/>
        <v>&lt;=</v>
      </c>
      <c r="AJ89" s="86">
        <f t="shared" si="97"/>
        <v>142.631591796875</v>
      </c>
      <c r="AK89" s="86">
        <f t="shared" si="98"/>
        <v>6</v>
      </c>
      <c r="AL89" s="86" t="b">
        <f t="shared" si="99"/>
        <v>1</v>
      </c>
      <c r="AM89" s="86" t="str">
        <f t="shared" si="100"/>
        <v>Speed</v>
      </c>
      <c r="AN89" s="86" t="str">
        <f t="shared" si="123"/>
        <v>&lt;=</v>
      </c>
      <c r="AO89" s="86">
        <f t="shared" si="101"/>
        <v>12.1396484375</v>
      </c>
      <c r="AP89" s="86">
        <f t="shared" si="102"/>
        <v>3</v>
      </c>
      <c r="AQ89" s="86" t="b">
        <f t="shared" si="103"/>
        <v>0</v>
      </c>
      <c r="AR89" s="86" t="str">
        <f t="shared" si="104"/>
        <v>Distance</v>
      </c>
      <c r="AS89" s="86" t="str">
        <f t="shared" si="124"/>
        <v>&gt;</v>
      </c>
      <c r="AT89" s="86">
        <f t="shared" si="105"/>
        <v>128.337158203125</v>
      </c>
      <c r="AU89" s="86">
        <f t="shared" si="106"/>
        <v>1</v>
      </c>
      <c r="AV89" s="86" t="b">
        <f t="shared" si="107"/>
        <v>1</v>
      </c>
      <c r="AW89" s="86" t="str">
        <f t="shared" si="108"/>
        <v>Speed</v>
      </c>
      <c r="AX89" s="86" t="str">
        <f t="shared" si="125"/>
        <v>&lt;=</v>
      </c>
      <c r="AY89" s="86">
        <f t="shared" si="109"/>
        <v>14.7705078125</v>
      </c>
      <c r="AZ89" s="86">
        <f t="shared" si="110"/>
        <v>0</v>
      </c>
      <c r="BA89" s="86" t="b">
        <f t="shared" si="111"/>
        <v>1</v>
      </c>
      <c r="BB89" s="86" t="str">
        <f t="shared" si="112"/>
        <v>Distance</v>
      </c>
      <c r="BC89" s="86" t="str">
        <f t="shared" si="126"/>
        <v>&lt;=</v>
      </c>
      <c r="BD89" s="86">
        <f t="shared" si="113"/>
        <v>450.385498046875</v>
      </c>
      <c r="BE89" s="15">
        <f t="shared" si="127"/>
        <v>1</v>
      </c>
      <c r="BF89" s="15" t="str">
        <f t="shared" si="128"/>
        <v>GEBR&lt;=0,715087890625 AND Speed&gt;10,895751953125 AND Distance&lt;=142,631591796875 AND Speed&lt;=12,1396484375 AND Distance&gt;128,337158203125 AND Speed&lt;=14,7705078125 AND Distance&lt;=450,385498046875</v>
      </c>
      <c r="BH89" s="86">
        <v>0.333251953125</v>
      </c>
      <c r="BI89" s="15">
        <v>0</v>
      </c>
      <c r="BJ89" s="15" t="s">
        <v>1620</v>
      </c>
    </row>
    <row r="90" spans="1:62">
      <c r="A90" s="15">
        <v>87</v>
      </c>
      <c r="B90" s="15">
        <v>-2</v>
      </c>
      <c r="C90" s="15">
        <v>-8192</v>
      </c>
      <c r="D90" s="15">
        <f t="shared" si="114"/>
        <v>-1</v>
      </c>
      <c r="E90" s="15">
        <f t="shared" si="115"/>
        <v>0</v>
      </c>
      <c r="F90" s="15">
        <f t="shared" si="116"/>
        <v>-1</v>
      </c>
      <c r="G90" s="15">
        <v>-1</v>
      </c>
      <c r="H90" s="15">
        <v>-1</v>
      </c>
      <c r="I90" s="15">
        <v>55</v>
      </c>
      <c r="J90" s="15">
        <v>8</v>
      </c>
      <c r="K90" s="15">
        <v>242</v>
      </c>
      <c r="L90" s="15">
        <v>379</v>
      </c>
      <c r="M90" s="15">
        <f t="shared" si="117"/>
        <v>9.2529296875E-2</v>
      </c>
      <c r="O90" s="86">
        <f t="shared" si="118"/>
        <v>242</v>
      </c>
      <c r="P90" s="86">
        <f t="shared" si="81"/>
        <v>0</v>
      </c>
      <c r="Q90" s="86">
        <f t="shared" si="82"/>
        <v>111</v>
      </c>
      <c r="R90" s="86" t="b">
        <f t="shared" si="83"/>
        <v>0</v>
      </c>
      <c r="S90" s="86" t="str">
        <f t="shared" si="84"/>
        <v>Dummy Node</v>
      </c>
      <c r="T90" s="86" t="str">
        <f t="shared" si="119"/>
        <v>N/A</v>
      </c>
      <c r="U90" s="86" t="str">
        <f t="shared" si="85"/>
        <v>N/A</v>
      </c>
      <c r="V90" s="86">
        <f t="shared" si="86"/>
        <v>108</v>
      </c>
      <c r="W90" s="86" t="b">
        <f t="shared" si="87"/>
        <v>1</v>
      </c>
      <c r="X90" s="86" t="str">
        <f t="shared" si="88"/>
        <v>GEBR</v>
      </c>
      <c r="Y90" s="86" t="str">
        <f t="shared" si="120"/>
        <v>&lt;=</v>
      </c>
      <c r="Z90" s="86">
        <f t="shared" si="89"/>
        <v>0.715087890625</v>
      </c>
      <c r="AA90" s="86">
        <f t="shared" si="90"/>
        <v>101</v>
      </c>
      <c r="AB90" s="86" t="b">
        <f t="shared" si="91"/>
        <v>0</v>
      </c>
      <c r="AC90" s="86" t="str">
        <f t="shared" si="92"/>
        <v>Speed</v>
      </c>
      <c r="AD90" s="86" t="str">
        <f t="shared" si="121"/>
        <v>&gt;</v>
      </c>
      <c r="AE90" s="86">
        <f t="shared" si="93"/>
        <v>10.895751953125</v>
      </c>
      <c r="AF90" s="86">
        <f t="shared" si="94"/>
        <v>21</v>
      </c>
      <c r="AG90" s="86" t="b">
        <f t="shared" si="95"/>
        <v>1</v>
      </c>
      <c r="AH90" s="86" t="str">
        <f t="shared" si="96"/>
        <v>Distance</v>
      </c>
      <c r="AI90" s="86" t="str">
        <f t="shared" si="122"/>
        <v>&lt;=</v>
      </c>
      <c r="AJ90" s="86">
        <f t="shared" si="97"/>
        <v>142.631591796875</v>
      </c>
      <c r="AK90" s="86">
        <f t="shared" si="98"/>
        <v>6</v>
      </c>
      <c r="AL90" s="86" t="b">
        <f t="shared" si="99"/>
        <v>1</v>
      </c>
      <c r="AM90" s="86" t="str">
        <f t="shared" si="100"/>
        <v>Speed</v>
      </c>
      <c r="AN90" s="86" t="str">
        <f t="shared" si="123"/>
        <v>&lt;=</v>
      </c>
      <c r="AO90" s="86">
        <f t="shared" si="101"/>
        <v>12.1396484375</v>
      </c>
      <c r="AP90" s="86">
        <f t="shared" si="102"/>
        <v>3</v>
      </c>
      <c r="AQ90" s="86" t="b">
        <f t="shared" si="103"/>
        <v>0</v>
      </c>
      <c r="AR90" s="86" t="str">
        <f t="shared" si="104"/>
        <v>Distance</v>
      </c>
      <c r="AS90" s="86" t="str">
        <f t="shared" si="124"/>
        <v>&gt;</v>
      </c>
      <c r="AT90" s="86">
        <f t="shared" si="105"/>
        <v>128.337158203125</v>
      </c>
      <c r="AU90" s="86">
        <f t="shared" si="106"/>
        <v>1</v>
      </c>
      <c r="AV90" s="86" t="b">
        <f t="shared" si="107"/>
        <v>1</v>
      </c>
      <c r="AW90" s="86" t="str">
        <f t="shared" si="108"/>
        <v>Speed</v>
      </c>
      <c r="AX90" s="86" t="str">
        <f t="shared" si="125"/>
        <v>&lt;=</v>
      </c>
      <c r="AY90" s="86">
        <f t="shared" si="109"/>
        <v>14.7705078125</v>
      </c>
      <c r="AZ90" s="86">
        <f t="shared" si="110"/>
        <v>0</v>
      </c>
      <c r="BA90" s="86" t="b">
        <f t="shared" si="111"/>
        <v>1</v>
      </c>
      <c r="BB90" s="86" t="str">
        <f t="shared" si="112"/>
        <v>Distance</v>
      </c>
      <c r="BC90" s="86" t="str">
        <f t="shared" si="126"/>
        <v>&lt;=</v>
      </c>
      <c r="BD90" s="86">
        <f t="shared" si="113"/>
        <v>450.385498046875</v>
      </c>
      <c r="BE90" s="15">
        <f t="shared" si="127"/>
        <v>1</v>
      </c>
      <c r="BF90" s="15" t="str">
        <f t="shared" si="128"/>
        <v>GEBR&lt;=0,715087890625 AND Speed&gt;10,895751953125 AND Distance&lt;=142,631591796875 AND Speed&lt;=12,1396484375 AND Distance&gt;128,337158203125 AND Speed&lt;=14,7705078125 AND Distance&lt;=450,385498046875</v>
      </c>
      <c r="BH90" s="86">
        <v>0.333251953125</v>
      </c>
      <c r="BI90" s="15">
        <v>0</v>
      </c>
      <c r="BJ90" s="15" t="s">
        <v>1628</v>
      </c>
    </row>
    <row r="91" spans="1:62">
      <c r="A91" s="15">
        <v>88</v>
      </c>
      <c r="B91" s="15">
        <v>-2</v>
      </c>
      <c r="C91" s="15">
        <v>-8192</v>
      </c>
      <c r="D91" s="15">
        <f t="shared" si="114"/>
        <v>-1</v>
      </c>
      <c r="E91" s="15">
        <f t="shared" si="115"/>
        <v>0</v>
      </c>
      <c r="F91" s="15">
        <f t="shared" si="116"/>
        <v>-1</v>
      </c>
      <c r="G91" s="15">
        <v>-1</v>
      </c>
      <c r="H91" s="15">
        <v>-1</v>
      </c>
      <c r="I91" s="15">
        <v>55</v>
      </c>
      <c r="J91" s="15">
        <v>8</v>
      </c>
      <c r="K91" s="15">
        <v>243</v>
      </c>
      <c r="L91" s="15">
        <v>1157</v>
      </c>
      <c r="M91" s="15">
        <f t="shared" si="117"/>
        <v>0.282470703125</v>
      </c>
      <c r="O91" s="86">
        <f t="shared" si="118"/>
        <v>243</v>
      </c>
      <c r="P91" s="86">
        <f t="shared" si="81"/>
        <v>0.333251953125</v>
      </c>
      <c r="Q91" s="86">
        <f t="shared" si="82"/>
        <v>112</v>
      </c>
      <c r="R91" s="86" t="b">
        <f t="shared" si="83"/>
        <v>1</v>
      </c>
      <c r="S91" s="86" t="str">
        <f t="shared" si="84"/>
        <v>Dummy Node</v>
      </c>
      <c r="T91" s="86" t="str">
        <f t="shared" si="119"/>
        <v>N/A</v>
      </c>
      <c r="U91" s="86" t="str">
        <f t="shared" si="85"/>
        <v>N/A</v>
      </c>
      <c r="V91" s="86">
        <f t="shared" si="86"/>
        <v>108</v>
      </c>
      <c r="W91" s="86" t="b">
        <f t="shared" si="87"/>
        <v>0</v>
      </c>
      <c r="X91" s="86" t="str">
        <f t="shared" si="88"/>
        <v>GEBR</v>
      </c>
      <c r="Y91" s="86" t="str">
        <f t="shared" si="120"/>
        <v>&gt;</v>
      </c>
      <c r="Z91" s="86">
        <f t="shared" si="89"/>
        <v>0.715087890625</v>
      </c>
      <c r="AA91" s="86">
        <f t="shared" si="90"/>
        <v>101</v>
      </c>
      <c r="AB91" s="86" t="b">
        <f t="shared" si="91"/>
        <v>0</v>
      </c>
      <c r="AC91" s="86" t="str">
        <f t="shared" si="92"/>
        <v>Speed</v>
      </c>
      <c r="AD91" s="86" t="str">
        <f t="shared" si="121"/>
        <v>&gt;</v>
      </c>
      <c r="AE91" s="86">
        <f t="shared" si="93"/>
        <v>10.895751953125</v>
      </c>
      <c r="AF91" s="86">
        <f t="shared" si="94"/>
        <v>21</v>
      </c>
      <c r="AG91" s="86" t="b">
        <f t="shared" si="95"/>
        <v>1</v>
      </c>
      <c r="AH91" s="86" t="str">
        <f t="shared" si="96"/>
        <v>Distance</v>
      </c>
      <c r="AI91" s="86" t="str">
        <f t="shared" si="122"/>
        <v>&lt;=</v>
      </c>
      <c r="AJ91" s="86">
        <f t="shared" si="97"/>
        <v>142.631591796875</v>
      </c>
      <c r="AK91" s="86">
        <f t="shared" si="98"/>
        <v>6</v>
      </c>
      <c r="AL91" s="86" t="b">
        <f t="shared" si="99"/>
        <v>1</v>
      </c>
      <c r="AM91" s="86" t="str">
        <f t="shared" si="100"/>
        <v>Speed</v>
      </c>
      <c r="AN91" s="86" t="str">
        <f t="shared" si="123"/>
        <v>&lt;=</v>
      </c>
      <c r="AO91" s="86">
        <f t="shared" si="101"/>
        <v>12.1396484375</v>
      </c>
      <c r="AP91" s="86">
        <f t="shared" si="102"/>
        <v>3</v>
      </c>
      <c r="AQ91" s="86" t="b">
        <f t="shared" si="103"/>
        <v>0</v>
      </c>
      <c r="AR91" s="86" t="str">
        <f t="shared" si="104"/>
        <v>Distance</v>
      </c>
      <c r="AS91" s="86" t="str">
        <f t="shared" si="124"/>
        <v>&gt;</v>
      </c>
      <c r="AT91" s="86">
        <f t="shared" si="105"/>
        <v>128.337158203125</v>
      </c>
      <c r="AU91" s="86">
        <f t="shared" si="106"/>
        <v>1</v>
      </c>
      <c r="AV91" s="86" t="b">
        <f t="shared" si="107"/>
        <v>1</v>
      </c>
      <c r="AW91" s="86" t="str">
        <f t="shared" si="108"/>
        <v>Speed</v>
      </c>
      <c r="AX91" s="86" t="str">
        <f t="shared" si="125"/>
        <v>&lt;=</v>
      </c>
      <c r="AY91" s="86">
        <f t="shared" si="109"/>
        <v>14.7705078125</v>
      </c>
      <c r="AZ91" s="86">
        <f t="shared" si="110"/>
        <v>0</v>
      </c>
      <c r="BA91" s="86" t="b">
        <f t="shared" si="111"/>
        <v>1</v>
      </c>
      <c r="BB91" s="86" t="str">
        <f t="shared" si="112"/>
        <v>Distance</v>
      </c>
      <c r="BC91" s="86" t="str">
        <f t="shared" si="126"/>
        <v>&lt;=</v>
      </c>
      <c r="BD91" s="86">
        <f t="shared" si="113"/>
        <v>450.385498046875</v>
      </c>
      <c r="BE91" s="15">
        <f t="shared" si="127"/>
        <v>0</v>
      </c>
      <c r="BF91" s="15" t="str">
        <f t="shared" si="128"/>
        <v>GEBR&gt;0,715087890625 AND Speed&gt;10,895751953125 AND Distance&lt;=142,631591796875 AND Speed&lt;=12,1396484375 AND Distance&gt;128,337158203125 AND Speed&lt;=14,7705078125 AND Distance&lt;=450,385498046875</v>
      </c>
      <c r="BH91" s="86">
        <v>0.333251953125</v>
      </c>
      <c r="BI91" s="15">
        <v>0</v>
      </c>
      <c r="BJ91" s="15" t="s">
        <v>1634</v>
      </c>
    </row>
    <row r="92" spans="1:62">
      <c r="A92" s="15">
        <v>89</v>
      </c>
      <c r="B92" s="15">
        <v>0</v>
      </c>
      <c r="C92" s="15">
        <v>409771</v>
      </c>
      <c r="D92" s="15">
        <f t="shared" si="114"/>
        <v>100</v>
      </c>
      <c r="E92" s="15">
        <f t="shared" si="115"/>
        <v>171</v>
      </c>
      <c r="F92" s="15">
        <f t="shared" si="116"/>
        <v>100.041748046875</v>
      </c>
      <c r="G92" s="15">
        <v>105</v>
      </c>
      <c r="H92" s="15">
        <v>106</v>
      </c>
      <c r="I92" s="15">
        <v>43</v>
      </c>
      <c r="J92" s="15">
        <v>7</v>
      </c>
      <c r="K92" s="15">
        <v>244</v>
      </c>
      <c r="L92" s="15">
        <v>543</v>
      </c>
      <c r="M92" s="15">
        <f t="shared" si="117"/>
        <v>0.132568359375</v>
      </c>
      <c r="O92" s="86">
        <f t="shared" si="118"/>
        <v>244</v>
      </c>
      <c r="P92" s="86">
        <f t="shared" si="81"/>
        <v>0.333251953125</v>
      </c>
      <c r="Q92" s="86">
        <f t="shared" si="82"/>
        <v>112</v>
      </c>
      <c r="R92" s="86" t="b">
        <f t="shared" si="83"/>
        <v>0</v>
      </c>
      <c r="S92" s="86" t="str">
        <f t="shared" si="84"/>
        <v>Dummy Node</v>
      </c>
      <c r="T92" s="86" t="str">
        <f t="shared" si="119"/>
        <v>N/A</v>
      </c>
      <c r="U92" s="86" t="str">
        <f t="shared" si="85"/>
        <v>N/A</v>
      </c>
      <c r="V92" s="86">
        <f t="shared" si="86"/>
        <v>108</v>
      </c>
      <c r="W92" s="86" t="b">
        <f t="shared" si="87"/>
        <v>0</v>
      </c>
      <c r="X92" s="86" t="str">
        <f t="shared" si="88"/>
        <v>GEBR</v>
      </c>
      <c r="Y92" s="86" t="str">
        <f t="shared" si="120"/>
        <v>&gt;</v>
      </c>
      <c r="Z92" s="86">
        <f t="shared" si="89"/>
        <v>0.715087890625</v>
      </c>
      <c r="AA92" s="86">
        <f t="shared" si="90"/>
        <v>101</v>
      </c>
      <c r="AB92" s="86" t="b">
        <f t="shared" si="91"/>
        <v>0</v>
      </c>
      <c r="AC92" s="86" t="str">
        <f t="shared" si="92"/>
        <v>Speed</v>
      </c>
      <c r="AD92" s="86" t="str">
        <f t="shared" si="121"/>
        <v>&gt;</v>
      </c>
      <c r="AE92" s="86">
        <f t="shared" si="93"/>
        <v>10.895751953125</v>
      </c>
      <c r="AF92" s="86">
        <f t="shared" si="94"/>
        <v>21</v>
      </c>
      <c r="AG92" s="86" t="b">
        <f t="shared" si="95"/>
        <v>1</v>
      </c>
      <c r="AH92" s="86" t="str">
        <f t="shared" si="96"/>
        <v>Distance</v>
      </c>
      <c r="AI92" s="86" t="str">
        <f t="shared" si="122"/>
        <v>&lt;=</v>
      </c>
      <c r="AJ92" s="86">
        <f t="shared" si="97"/>
        <v>142.631591796875</v>
      </c>
      <c r="AK92" s="86">
        <f t="shared" si="98"/>
        <v>6</v>
      </c>
      <c r="AL92" s="86" t="b">
        <f t="shared" si="99"/>
        <v>1</v>
      </c>
      <c r="AM92" s="86" t="str">
        <f t="shared" si="100"/>
        <v>Speed</v>
      </c>
      <c r="AN92" s="86" t="str">
        <f t="shared" si="123"/>
        <v>&lt;=</v>
      </c>
      <c r="AO92" s="86">
        <f t="shared" si="101"/>
        <v>12.1396484375</v>
      </c>
      <c r="AP92" s="86">
        <f t="shared" si="102"/>
        <v>3</v>
      </c>
      <c r="AQ92" s="86" t="b">
        <f t="shared" si="103"/>
        <v>0</v>
      </c>
      <c r="AR92" s="86" t="str">
        <f t="shared" si="104"/>
        <v>Distance</v>
      </c>
      <c r="AS92" s="86" t="str">
        <f t="shared" si="124"/>
        <v>&gt;</v>
      </c>
      <c r="AT92" s="86">
        <f t="shared" si="105"/>
        <v>128.337158203125</v>
      </c>
      <c r="AU92" s="86">
        <f t="shared" si="106"/>
        <v>1</v>
      </c>
      <c r="AV92" s="86" t="b">
        <f t="shared" si="107"/>
        <v>1</v>
      </c>
      <c r="AW92" s="86" t="str">
        <f t="shared" si="108"/>
        <v>Speed</v>
      </c>
      <c r="AX92" s="86" t="str">
        <f t="shared" si="125"/>
        <v>&lt;=</v>
      </c>
      <c r="AY92" s="86">
        <f t="shared" si="109"/>
        <v>14.7705078125</v>
      </c>
      <c r="AZ92" s="86">
        <f t="shared" si="110"/>
        <v>0</v>
      </c>
      <c r="BA92" s="86" t="b">
        <f t="shared" si="111"/>
        <v>1</v>
      </c>
      <c r="BB92" s="86" t="str">
        <f t="shared" si="112"/>
        <v>Distance</v>
      </c>
      <c r="BC92" s="86" t="str">
        <f t="shared" si="126"/>
        <v>&lt;=</v>
      </c>
      <c r="BD92" s="86">
        <f t="shared" si="113"/>
        <v>450.385498046875</v>
      </c>
      <c r="BE92" s="15">
        <f t="shared" si="127"/>
        <v>0</v>
      </c>
      <c r="BF92" s="15" t="str">
        <f t="shared" si="128"/>
        <v>GEBR&gt;0,715087890625 AND Speed&gt;10,895751953125 AND Distance&lt;=142,631591796875 AND Speed&lt;=12,1396484375 AND Distance&gt;128,337158203125 AND Speed&lt;=14,7705078125 AND Distance&lt;=450,385498046875</v>
      </c>
      <c r="BH92" s="86">
        <v>0.333251953125</v>
      </c>
      <c r="BI92" s="15">
        <v>0</v>
      </c>
      <c r="BJ92" s="15" t="s">
        <v>1636</v>
      </c>
    </row>
    <row r="93" spans="1:62">
      <c r="A93" s="15">
        <v>90</v>
      </c>
      <c r="B93" s="15">
        <v>1</v>
      </c>
      <c r="C93" s="15">
        <v>43279</v>
      </c>
      <c r="D93" s="15">
        <f t="shared" si="114"/>
        <v>10</v>
      </c>
      <c r="E93" s="15">
        <f t="shared" si="115"/>
        <v>2319</v>
      </c>
      <c r="F93" s="15">
        <f t="shared" si="116"/>
        <v>10.566162109375</v>
      </c>
      <c r="G93" s="15">
        <v>205</v>
      </c>
      <c r="H93" s="15">
        <v>206</v>
      </c>
      <c r="I93" s="15">
        <v>43</v>
      </c>
      <c r="J93" s="15">
        <v>7</v>
      </c>
      <c r="K93" s="15">
        <v>255</v>
      </c>
      <c r="L93" s="15">
        <v>1302</v>
      </c>
      <c r="M93" s="15">
        <f t="shared" si="117"/>
        <v>0.31787109375</v>
      </c>
      <c r="O93" s="86">
        <f t="shared" si="118"/>
        <v>255</v>
      </c>
      <c r="P93" s="86">
        <f t="shared" si="81"/>
        <v>0</v>
      </c>
      <c r="Q93" s="86">
        <f t="shared" si="82"/>
        <v>147</v>
      </c>
      <c r="R93" s="86" t="b">
        <f t="shared" si="83"/>
        <v>1</v>
      </c>
      <c r="S93" s="86" t="str">
        <f t="shared" si="84"/>
        <v>Dummy Node</v>
      </c>
      <c r="T93" s="86" t="str">
        <f t="shared" si="119"/>
        <v>N/A</v>
      </c>
      <c r="U93" s="86" t="str">
        <f t="shared" si="85"/>
        <v>N/A</v>
      </c>
      <c r="V93" s="86">
        <f t="shared" si="86"/>
        <v>113</v>
      </c>
      <c r="W93" s="86" t="b">
        <f t="shared" si="87"/>
        <v>1</v>
      </c>
      <c r="X93" s="86" t="str">
        <f t="shared" si="88"/>
        <v>Distance</v>
      </c>
      <c r="Y93" s="86" t="str">
        <f t="shared" si="120"/>
        <v>&lt;=</v>
      </c>
      <c r="Z93" s="86">
        <f t="shared" si="89"/>
        <v>57.923583984375</v>
      </c>
      <c r="AA93" s="86">
        <f t="shared" si="90"/>
        <v>33</v>
      </c>
      <c r="AB93" s="86" t="b">
        <f t="shared" si="91"/>
        <v>1</v>
      </c>
      <c r="AC93" s="86" t="str">
        <f t="shared" si="92"/>
        <v>Speed</v>
      </c>
      <c r="AD93" s="86" t="str">
        <f t="shared" si="121"/>
        <v>&lt;=</v>
      </c>
      <c r="AE93" s="86">
        <f t="shared" si="93"/>
        <v>9.17919921875</v>
      </c>
      <c r="AF93" s="86">
        <f t="shared" si="94"/>
        <v>16</v>
      </c>
      <c r="AG93" s="86" t="b">
        <f t="shared" si="95"/>
        <v>1</v>
      </c>
      <c r="AH93" s="86" t="str">
        <f t="shared" si="96"/>
        <v>Distance</v>
      </c>
      <c r="AI93" s="86" t="str">
        <f t="shared" si="122"/>
        <v>&lt;=</v>
      </c>
      <c r="AJ93" s="86">
        <f t="shared" si="97"/>
        <v>81.25634765625</v>
      </c>
      <c r="AK93" s="86">
        <f t="shared" si="98"/>
        <v>5</v>
      </c>
      <c r="AL93" s="86" t="b">
        <f t="shared" si="99"/>
        <v>0</v>
      </c>
      <c r="AM93" s="86" t="str">
        <f t="shared" si="100"/>
        <v>Speed</v>
      </c>
      <c r="AN93" s="86" t="str">
        <f t="shared" si="123"/>
        <v>&gt;</v>
      </c>
      <c r="AO93" s="86">
        <f t="shared" si="101"/>
        <v>8.182861328125</v>
      </c>
      <c r="AP93" s="86">
        <f t="shared" si="102"/>
        <v>3</v>
      </c>
      <c r="AQ93" s="86" t="b">
        <f t="shared" si="103"/>
        <v>1</v>
      </c>
      <c r="AR93" s="86" t="str">
        <f t="shared" si="104"/>
        <v>Distance</v>
      </c>
      <c r="AS93" s="86" t="str">
        <f t="shared" si="124"/>
        <v>&lt;=</v>
      </c>
      <c r="AT93" s="86">
        <f t="shared" si="105"/>
        <v>128.337158203125</v>
      </c>
      <c r="AU93" s="86">
        <f t="shared" si="106"/>
        <v>1</v>
      </c>
      <c r="AV93" s="86" t="b">
        <f t="shared" si="107"/>
        <v>1</v>
      </c>
      <c r="AW93" s="86" t="str">
        <f t="shared" si="108"/>
        <v>Speed</v>
      </c>
      <c r="AX93" s="86" t="str">
        <f t="shared" si="125"/>
        <v>&lt;=</v>
      </c>
      <c r="AY93" s="86">
        <f t="shared" si="109"/>
        <v>14.7705078125</v>
      </c>
      <c r="AZ93" s="86">
        <f t="shared" si="110"/>
        <v>0</v>
      </c>
      <c r="BA93" s="86" t="b">
        <f t="shared" si="111"/>
        <v>1</v>
      </c>
      <c r="BB93" s="86" t="str">
        <f t="shared" si="112"/>
        <v>Distance</v>
      </c>
      <c r="BC93" s="86" t="str">
        <f t="shared" si="126"/>
        <v>&lt;=</v>
      </c>
      <c r="BD93" s="86">
        <f t="shared" si="113"/>
        <v>450.385498046875</v>
      </c>
      <c r="BE93" s="15">
        <f t="shared" si="127"/>
        <v>1</v>
      </c>
      <c r="BF93" s="15" t="str">
        <f t="shared" si="128"/>
        <v>Distance&lt;=57,923583984375 AND Speed&lt;=9,17919921875 AND Distance&lt;=81,25634765625 AND Speed&gt;8,182861328125 AND Distance&lt;=128,337158203125 AND Speed&lt;=14,7705078125 AND Distance&lt;=450,385498046875</v>
      </c>
      <c r="BH93" s="86">
        <v>0.333251953125</v>
      </c>
      <c r="BI93" s="15">
        <v>0</v>
      </c>
      <c r="BJ93" s="15" t="s">
        <v>1640</v>
      </c>
    </row>
    <row r="94" spans="1:62">
      <c r="A94" s="15">
        <v>91</v>
      </c>
      <c r="B94" s="15">
        <v>-2</v>
      </c>
      <c r="C94" s="15">
        <v>-8192</v>
      </c>
      <c r="D94" s="15">
        <f t="shared" si="114"/>
        <v>-1</v>
      </c>
      <c r="E94" s="15">
        <f t="shared" si="115"/>
        <v>0</v>
      </c>
      <c r="F94" s="15">
        <f t="shared" si="116"/>
        <v>-1</v>
      </c>
      <c r="G94" s="15">
        <v>231</v>
      </c>
      <c r="H94" s="15">
        <v>232</v>
      </c>
      <c r="I94" s="15">
        <v>32</v>
      </c>
      <c r="J94" s="15">
        <v>7</v>
      </c>
      <c r="K94" s="15">
        <v>256</v>
      </c>
      <c r="L94" s="15">
        <v>1365</v>
      </c>
      <c r="M94" s="15">
        <f t="shared" si="117"/>
        <v>0.333251953125</v>
      </c>
      <c r="O94" s="86">
        <f t="shared" si="118"/>
        <v>256</v>
      </c>
      <c r="P94" s="86">
        <f t="shared" si="81"/>
        <v>0</v>
      </c>
      <c r="Q94" s="86">
        <f t="shared" si="82"/>
        <v>147</v>
      </c>
      <c r="R94" s="86" t="b">
        <f t="shared" si="83"/>
        <v>0</v>
      </c>
      <c r="S94" s="86" t="str">
        <f t="shared" si="84"/>
        <v>Dummy Node</v>
      </c>
      <c r="T94" s="86" t="str">
        <f t="shared" si="119"/>
        <v>N/A</v>
      </c>
      <c r="U94" s="86" t="str">
        <f t="shared" si="85"/>
        <v>N/A</v>
      </c>
      <c r="V94" s="86">
        <f t="shared" si="86"/>
        <v>113</v>
      </c>
      <c r="W94" s="86" t="b">
        <f t="shared" si="87"/>
        <v>1</v>
      </c>
      <c r="X94" s="86" t="str">
        <f t="shared" si="88"/>
        <v>Distance</v>
      </c>
      <c r="Y94" s="86" t="str">
        <f t="shared" si="120"/>
        <v>&lt;=</v>
      </c>
      <c r="Z94" s="86">
        <f t="shared" si="89"/>
        <v>57.923583984375</v>
      </c>
      <c r="AA94" s="86">
        <f t="shared" si="90"/>
        <v>33</v>
      </c>
      <c r="AB94" s="86" t="b">
        <f t="shared" si="91"/>
        <v>1</v>
      </c>
      <c r="AC94" s="86" t="str">
        <f t="shared" si="92"/>
        <v>Speed</v>
      </c>
      <c r="AD94" s="86" t="str">
        <f t="shared" si="121"/>
        <v>&lt;=</v>
      </c>
      <c r="AE94" s="86">
        <f t="shared" si="93"/>
        <v>9.17919921875</v>
      </c>
      <c r="AF94" s="86">
        <f t="shared" si="94"/>
        <v>16</v>
      </c>
      <c r="AG94" s="86" t="b">
        <f t="shared" si="95"/>
        <v>1</v>
      </c>
      <c r="AH94" s="86" t="str">
        <f t="shared" si="96"/>
        <v>Distance</v>
      </c>
      <c r="AI94" s="86" t="str">
        <f t="shared" si="122"/>
        <v>&lt;=</v>
      </c>
      <c r="AJ94" s="86">
        <f t="shared" si="97"/>
        <v>81.25634765625</v>
      </c>
      <c r="AK94" s="86">
        <f t="shared" si="98"/>
        <v>5</v>
      </c>
      <c r="AL94" s="86" t="b">
        <f t="shared" si="99"/>
        <v>0</v>
      </c>
      <c r="AM94" s="86" t="str">
        <f t="shared" si="100"/>
        <v>Speed</v>
      </c>
      <c r="AN94" s="86" t="str">
        <f t="shared" si="123"/>
        <v>&gt;</v>
      </c>
      <c r="AO94" s="86">
        <f t="shared" si="101"/>
        <v>8.182861328125</v>
      </c>
      <c r="AP94" s="86">
        <f t="shared" si="102"/>
        <v>3</v>
      </c>
      <c r="AQ94" s="86" t="b">
        <f t="shared" si="103"/>
        <v>1</v>
      </c>
      <c r="AR94" s="86" t="str">
        <f t="shared" si="104"/>
        <v>Distance</v>
      </c>
      <c r="AS94" s="86" t="str">
        <f t="shared" si="124"/>
        <v>&lt;=</v>
      </c>
      <c r="AT94" s="86">
        <f t="shared" si="105"/>
        <v>128.337158203125</v>
      </c>
      <c r="AU94" s="86">
        <f t="shared" si="106"/>
        <v>1</v>
      </c>
      <c r="AV94" s="86" t="b">
        <f t="shared" si="107"/>
        <v>1</v>
      </c>
      <c r="AW94" s="86" t="str">
        <f t="shared" si="108"/>
        <v>Speed</v>
      </c>
      <c r="AX94" s="86" t="str">
        <f t="shared" si="125"/>
        <v>&lt;=</v>
      </c>
      <c r="AY94" s="86">
        <f t="shared" si="109"/>
        <v>14.7705078125</v>
      </c>
      <c r="AZ94" s="86">
        <f t="shared" si="110"/>
        <v>0</v>
      </c>
      <c r="BA94" s="86" t="b">
        <f t="shared" si="111"/>
        <v>1</v>
      </c>
      <c r="BB94" s="86" t="str">
        <f t="shared" si="112"/>
        <v>Distance</v>
      </c>
      <c r="BC94" s="86" t="str">
        <f t="shared" si="126"/>
        <v>&lt;=</v>
      </c>
      <c r="BD94" s="86">
        <f t="shared" si="113"/>
        <v>450.385498046875</v>
      </c>
      <c r="BE94" s="15">
        <f t="shared" si="127"/>
        <v>1</v>
      </c>
      <c r="BF94" s="15" t="str">
        <f t="shared" si="128"/>
        <v>Distance&lt;=57,923583984375 AND Speed&lt;=9,17919921875 AND Distance&lt;=81,25634765625 AND Speed&gt;8,182861328125 AND Distance&lt;=128,337158203125 AND Speed&lt;=14,7705078125 AND Distance&lt;=450,385498046875</v>
      </c>
      <c r="BH94" s="86">
        <v>0.333251953125</v>
      </c>
      <c r="BI94" s="15">
        <v>0</v>
      </c>
      <c r="BJ94" s="15" t="s">
        <v>1646</v>
      </c>
    </row>
    <row r="95" spans="1:62">
      <c r="A95" s="15">
        <v>92</v>
      </c>
      <c r="B95" s="15">
        <v>0</v>
      </c>
      <c r="C95" s="15">
        <v>1066660</v>
      </c>
      <c r="D95" s="15">
        <f t="shared" si="114"/>
        <v>260</v>
      </c>
      <c r="E95" s="15">
        <f t="shared" si="115"/>
        <v>1700</v>
      </c>
      <c r="F95" s="15">
        <f t="shared" si="116"/>
        <v>260.4150390625</v>
      </c>
      <c r="G95" s="15">
        <v>103</v>
      </c>
      <c r="H95" s="15">
        <v>104</v>
      </c>
      <c r="I95" s="15">
        <v>32</v>
      </c>
      <c r="J95" s="15">
        <v>7</v>
      </c>
      <c r="K95" s="15">
        <v>257</v>
      </c>
      <c r="L95" s="15">
        <v>919</v>
      </c>
      <c r="M95" s="15">
        <f t="shared" si="117"/>
        <v>0.224365234375</v>
      </c>
      <c r="O95" s="86">
        <f t="shared" si="118"/>
        <v>257</v>
      </c>
      <c r="P95" s="86">
        <f t="shared" si="81"/>
        <v>0.333251953125</v>
      </c>
      <c r="Q95" s="86">
        <f t="shared" si="82"/>
        <v>152</v>
      </c>
      <c r="R95" s="86" t="b">
        <f t="shared" si="83"/>
        <v>1</v>
      </c>
      <c r="S95" s="86" t="str">
        <f t="shared" si="84"/>
        <v>Dummy Node</v>
      </c>
      <c r="T95" s="86" t="str">
        <f t="shared" si="119"/>
        <v>N/A</v>
      </c>
      <c r="U95" s="86" t="str">
        <f t="shared" si="85"/>
        <v>N/A</v>
      </c>
      <c r="V95" s="86">
        <f t="shared" si="86"/>
        <v>76</v>
      </c>
      <c r="W95" s="86" t="b">
        <f t="shared" si="87"/>
        <v>0</v>
      </c>
      <c r="X95" s="86" t="str">
        <f t="shared" si="88"/>
        <v>Distance</v>
      </c>
      <c r="Y95" s="86" t="str">
        <f t="shared" si="120"/>
        <v>&gt;</v>
      </c>
      <c r="Z95" s="86">
        <f t="shared" si="89"/>
        <v>142.29296875</v>
      </c>
      <c r="AA95" s="86">
        <f t="shared" si="90"/>
        <v>25</v>
      </c>
      <c r="AB95" s="86" t="b">
        <f t="shared" si="91"/>
        <v>0</v>
      </c>
      <c r="AC95" s="86" t="str">
        <f t="shared" si="92"/>
        <v>GEBR</v>
      </c>
      <c r="AD95" s="86" t="str">
        <f t="shared" si="121"/>
        <v>&gt;</v>
      </c>
      <c r="AE95" s="86">
        <f t="shared" si="93"/>
        <v>1.046142578125</v>
      </c>
      <c r="AF95" s="86">
        <f t="shared" si="94"/>
        <v>22</v>
      </c>
      <c r="AG95" s="86" t="b">
        <f t="shared" si="95"/>
        <v>1</v>
      </c>
      <c r="AH95" s="86" t="str">
        <f t="shared" si="96"/>
        <v>Distance</v>
      </c>
      <c r="AI95" s="86" t="str">
        <f t="shared" si="122"/>
        <v>&lt;=</v>
      </c>
      <c r="AJ95" s="86">
        <f t="shared" si="97"/>
        <v>192.790283203125</v>
      </c>
      <c r="AK95" s="86">
        <f t="shared" si="98"/>
        <v>6</v>
      </c>
      <c r="AL95" s="86" t="b">
        <f t="shared" si="99"/>
        <v>0</v>
      </c>
      <c r="AM95" s="86" t="str">
        <f t="shared" si="100"/>
        <v>Speed</v>
      </c>
      <c r="AN95" s="86" t="str">
        <f t="shared" si="123"/>
        <v>&gt;</v>
      </c>
      <c r="AO95" s="86">
        <f t="shared" si="101"/>
        <v>12.1396484375</v>
      </c>
      <c r="AP95" s="86">
        <f t="shared" si="102"/>
        <v>3</v>
      </c>
      <c r="AQ95" s="86" t="b">
        <f t="shared" si="103"/>
        <v>0</v>
      </c>
      <c r="AR95" s="86" t="str">
        <f t="shared" si="104"/>
        <v>Distance</v>
      </c>
      <c r="AS95" s="86" t="str">
        <f t="shared" si="124"/>
        <v>&gt;</v>
      </c>
      <c r="AT95" s="86">
        <f t="shared" si="105"/>
        <v>128.337158203125</v>
      </c>
      <c r="AU95" s="86">
        <f t="shared" si="106"/>
        <v>1</v>
      </c>
      <c r="AV95" s="86" t="b">
        <f t="shared" si="107"/>
        <v>1</v>
      </c>
      <c r="AW95" s="86" t="str">
        <f t="shared" si="108"/>
        <v>Speed</v>
      </c>
      <c r="AX95" s="86" t="str">
        <f t="shared" si="125"/>
        <v>&lt;=</v>
      </c>
      <c r="AY95" s="86">
        <f t="shared" si="109"/>
        <v>14.7705078125</v>
      </c>
      <c r="AZ95" s="86">
        <f t="shared" si="110"/>
        <v>0</v>
      </c>
      <c r="BA95" s="86" t="b">
        <f t="shared" si="111"/>
        <v>1</v>
      </c>
      <c r="BB95" s="86" t="str">
        <f t="shared" si="112"/>
        <v>Distance</v>
      </c>
      <c r="BC95" s="86" t="str">
        <f t="shared" si="126"/>
        <v>&lt;=</v>
      </c>
      <c r="BD95" s="86">
        <f t="shared" si="113"/>
        <v>450.385498046875</v>
      </c>
      <c r="BE95" s="15">
        <f t="shared" si="127"/>
        <v>0</v>
      </c>
      <c r="BF95" s="15" t="str">
        <f t="shared" si="128"/>
        <v>Distance&gt;142,29296875 AND GEBR&gt;1,046142578125 AND Distance&lt;=192,790283203125 AND Speed&gt;12,1396484375 AND Distance&gt;128,337158203125 AND Speed&lt;=14,7705078125 AND Distance&lt;=450,385498046875</v>
      </c>
      <c r="BH95" s="86">
        <v>0.333251953125</v>
      </c>
      <c r="BI95" s="15">
        <v>0</v>
      </c>
      <c r="BJ95" s="15" t="s">
        <v>1651</v>
      </c>
    </row>
    <row r="96" spans="1:62">
      <c r="A96" s="15">
        <v>93</v>
      </c>
      <c r="B96" s="15">
        <v>0</v>
      </c>
      <c r="C96" s="15">
        <v>2208278</v>
      </c>
      <c r="D96" s="15">
        <f t="shared" si="114"/>
        <v>539</v>
      </c>
      <c r="E96" s="15">
        <f t="shared" si="115"/>
        <v>534</v>
      </c>
      <c r="F96" s="15">
        <f t="shared" si="116"/>
        <v>539.13037109375</v>
      </c>
      <c r="G96" s="15">
        <v>135</v>
      </c>
      <c r="H96" s="15">
        <v>136</v>
      </c>
      <c r="I96" s="15">
        <v>67</v>
      </c>
      <c r="J96" s="15">
        <v>7</v>
      </c>
      <c r="K96" s="15">
        <v>258</v>
      </c>
      <c r="L96" s="15">
        <v>257</v>
      </c>
      <c r="M96" s="15">
        <f t="shared" si="117"/>
        <v>6.2744140625E-2</v>
      </c>
      <c r="O96" s="86">
        <f t="shared" si="118"/>
        <v>258</v>
      </c>
      <c r="P96" s="86">
        <f t="shared" si="81"/>
        <v>0.333251953125</v>
      </c>
      <c r="Q96" s="86">
        <f t="shared" si="82"/>
        <v>152</v>
      </c>
      <c r="R96" s="86" t="b">
        <f t="shared" si="83"/>
        <v>0</v>
      </c>
      <c r="S96" s="86" t="str">
        <f t="shared" si="84"/>
        <v>Dummy Node</v>
      </c>
      <c r="T96" s="86" t="str">
        <f t="shared" si="119"/>
        <v>N/A</v>
      </c>
      <c r="U96" s="86" t="str">
        <f t="shared" si="85"/>
        <v>N/A</v>
      </c>
      <c r="V96" s="86">
        <f t="shared" si="86"/>
        <v>76</v>
      </c>
      <c r="W96" s="86" t="b">
        <f t="shared" si="87"/>
        <v>0</v>
      </c>
      <c r="X96" s="86" t="str">
        <f t="shared" si="88"/>
        <v>Distance</v>
      </c>
      <c r="Y96" s="86" t="str">
        <f t="shared" si="120"/>
        <v>&gt;</v>
      </c>
      <c r="Z96" s="86">
        <f t="shared" si="89"/>
        <v>142.29296875</v>
      </c>
      <c r="AA96" s="86">
        <f t="shared" si="90"/>
        <v>25</v>
      </c>
      <c r="AB96" s="86" t="b">
        <f t="shared" si="91"/>
        <v>0</v>
      </c>
      <c r="AC96" s="86" t="str">
        <f t="shared" si="92"/>
        <v>GEBR</v>
      </c>
      <c r="AD96" s="86" t="str">
        <f t="shared" si="121"/>
        <v>&gt;</v>
      </c>
      <c r="AE96" s="86">
        <f t="shared" si="93"/>
        <v>1.046142578125</v>
      </c>
      <c r="AF96" s="86">
        <f t="shared" si="94"/>
        <v>22</v>
      </c>
      <c r="AG96" s="86" t="b">
        <f t="shared" si="95"/>
        <v>1</v>
      </c>
      <c r="AH96" s="86" t="str">
        <f t="shared" si="96"/>
        <v>Distance</v>
      </c>
      <c r="AI96" s="86" t="str">
        <f t="shared" si="122"/>
        <v>&lt;=</v>
      </c>
      <c r="AJ96" s="86">
        <f t="shared" si="97"/>
        <v>192.790283203125</v>
      </c>
      <c r="AK96" s="86">
        <f t="shared" si="98"/>
        <v>6</v>
      </c>
      <c r="AL96" s="86" t="b">
        <f t="shared" si="99"/>
        <v>0</v>
      </c>
      <c r="AM96" s="86" t="str">
        <f t="shared" si="100"/>
        <v>Speed</v>
      </c>
      <c r="AN96" s="86" t="str">
        <f t="shared" si="123"/>
        <v>&gt;</v>
      </c>
      <c r="AO96" s="86">
        <f t="shared" si="101"/>
        <v>12.1396484375</v>
      </c>
      <c r="AP96" s="86">
        <f t="shared" si="102"/>
        <v>3</v>
      </c>
      <c r="AQ96" s="86" t="b">
        <f t="shared" si="103"/>
        <v>0</v>
      </c>
      <c r="AR96" s="86" t="str">
        <f t="shared" si="104"/>
        <v>Distance</v>
      </c>
      <c r="AS96" s="86" t="str">
        <f t="shared" si="124"/>
        <v>&gt;</v>
      </c>
      <c r="AT96" s="86">
        <f t="shared" si="105"/>
        <v>128.337158203125</v>
      </c>
      <c r="AU96" s="86">
        <f t="shared" si="106"/>
        <v>1</v>
      </c>
      <c r="AV96" s="86" t="b">
        <f t="shared" si="107"/>
        <v>1</v>
      </c>
      <c r="AW96" s="86" t="str">
        <f t="shared" si="108"/>
        <v>Speed</v>
      </c>
      <c r="AX96" s="86" t="str">
        <f t="shared" si="125"/>
        <v>&lt;=</v>
      </c>
      <c r="AY96" s="86">
        <f t="shared" si="109"/>
        <v>14.7705078125</v>
      </c>
      <c r="AZ96" s="86">
        <f t="shared" si="110"/>
        <v>0</v>
      </c>
      <c r="BA96" s="86" t="b">
        <f t="shared" si="111"/>
        <v>1</v>
      </c>
      <c r="BB96" s="86" t="str">
        <f t="shared" si="112"/>
        <v>Distance</v>
      </c>
      <c r="BC96" s="86" t="str">
        <f t="shared" si="126"/>
        <v>&lt;=</v>
      </c>
      <c r="BD96" s="86">
        <f t="shared" si="113"/>
        <v>450.385498046875</v>
      </c>
      <c r="BE96" s="15">
        <f t="shared" si="127"/>
        <v>0</v>
      </c>
      <c r="BF96" s="15" t="str">
        <f t="shared" si="128"/>
        <v>Distance&gt;142,29296875 AND GEBR&gt;1,046142578125 AND Distance&lt;=192,790283203125 AND Speed&gt;12,1396484375 AND Distance&gt;128,337158203125 AND Speed&lt;=14,7705078125 AND Distance&lt;=450,385498046875</v>
      </c>
      <c r="BH96" s="86">
        <v>0.333251953125</v>
      </c>
      <c r="BI96" s="15">
        <v>0</v>
      </c>
      <c r="BJ96" s="15" t="s">
        <v>1656</v>
      </c>
    </row>
    <row r="97" spans="1:62">
      <c r="A97" s="15">
        <v>94</v>
      </c>
      <c r="B97" s="15">
        <v>0</v>
      </c>
      <c r="C97" s="15">
        <v>2011359</v>
      </c>
      <c r="D97" s="15">
        <f t="shared" si="114"/>
        <v>491</v>
      </c>
      <c r="E97" s="15">
        <f t="shared" si="115"/>
        <v>223</v>
      </c>
      <c r="F97" s="15">
        <f t="shared" si="116"/>
        <v>491.054443359375</v>
      </c>
      <c r="G97" s="15">
        <v>117</v>
      </c>
      <c r="H97" s="15">
        <v>118</v>
      </c>
      <c r="I97" s="15">
        <v>67</v>
      </c>
      <c r="J97" s="15">
        <v>7</v>
      </c>
      <c r="K97" s="15">
        <v>263</v>
      </c>
      <c r="L97" s="15">
        <v>1039</v>
      </c>
      <c r="M97" s="15">
        <f t="shared" si="117"/>
        <v>0.253662109375</v>
      </c>
      <c r="O97" s="86">
        <f t="shared" si="118"/>
        <v>263</v>
      </c>
      <c r="P97" s="86">
        <f t="shared" si="81"/>
        <v>0</v>
      </c>
      <c r="Q97" s="86">
        <f t="shared" si="82"/>
        <v>156</v>
      </c>
      <c r="R97" s="86" t="b">
        <f t="shared" si="83"/>
        <v>1</v>
      </c>
      <c r="S97" s="86" t="str">
        <f t="shared" si="84"/>
        <v>Dummy Node</v>
      </c>
      <c r="T97" s="86" t="str">
        <f t="shared" si="119"/>
        <v>N/A</v>
      </c>
      <c r="U97" s="86" t="str">
        <f t="shared" si="85"/>
        <v>N/A</v>
      </c>
      <c r="V97" s="86">
        <f t="shared" si="86"/>
        <v>47</v>
      </c>
      <c r="W97" s="86" t="b">
        <f t="shared" si="87"/>
        <v>0</v>
      </c>
      <c r="X97" s="86" t="str">
        <f t="shared" si="88"/>
        <v>Speed</v>
      </c>
      <c r="Y97" s="86" t="str">
        <f t="shared" si="120"/>
        <v>&gt;</v>
      </c>
      <c r="Z97" s="86">
        <f t="shared" si="89"/>
        <v>16.43994140625</v>
      </c>
      <c r="AA97" s="86">
        <f t="shared" si="90"/>
        <v>39</v>
      </c>
      <c r="AB97" s="86" t="b">
        <f t="shared" si="91"/>
        <v>1</v>
      </c>
      <c r="AC97" s="86" t="str">
        <f t="shared" si="92"/>
        <v>GEBR</v>
      </c>
      <c r="AD97" s="86" t="str">
        <f t="shared" si="121"/>
        <v>&lt;=</v>
      </c>
      <c r="AE97" s="86">
        <f t="shared" si="93"/>
        <v>1.046142578125</v>
      </c>
      <c r="AF97" s="86">
        <f t="shared" si="94"/>
        <v>36</v>
      </c>
      <c r="AG97" s="86" t="b">
        <f t="shared" si="95"/>
        <v>1</v>
      </c>
      <c r="AH97" s="86" t="str">
        <f t="shared" si="96"/>
        <v>Speed</v>
      </c>
      <c r="AI97" s="86" t="str">
        <f t="shared" si="122"/>
        <v>&lt;=</v>
      </c>
      <c r="AJ97" s="86">
        <f t="shared" si="97"/>
        <v>18.51416015625</v>
      </c>
      <c r="AK97" s="86">
        <f t="shared" si="98"/>
        <v>7</v>
      </c>
      <c r="AL97" s="86" t="b">
        <f t="shared" si="99"/>
        <v>0</v>
      </c>
      <c r="AM97" s="86" t="str">
        <f t="shared" si="100"/>
        <v>Distance</v>
      </c>
      <c r="AN97" s="86" t="str">
        <f t="shared" si="123"/>
        <v>&gt;</v>
      </c>
      <c r="AO97" s="86">
        <f t="shared" si="101"/>
        <v>178.510009765625</v>
      </c>
      <c r="AP97" s="86">
        <f t="shared" si="102"/>
        <v>4</v>
      </c>
      <c r="AQ97" s="86" t="b">
        <f t="shared" si="103"/>
        <v>1</v>
      </c>
      <c r="AR97" s="86" t="str">
        <f t="shared" si="104"/>
        <v>Distance</v>
      </c>
      <c r="AS97" s="86" t="str">
        <f t="shared" si="124"/>
        <v>&lt;=</v>
      </c>
      <c r="AT97" s="86">
        <f t="shared" si="105"/>
        <v>227.426025390625</v>
      </c>
      <c r="AU97" s="86">
        <f t="shared" si="106"/>
        <v>1</v>
      </c>
      <c r="AV97" s="86" t="b">
        <f t="shared" si="107"/>
        <v>0</v>
      </c>
      <c r="AW97" s="86" t="str">
        <f t="shared" si="108"/>
        <v>Speed</v>
      </c>
      <c r="AX97" s="86" t="str">
        <f t="shared" si="125"/>
        <v>&gt;</v>
      </c>
      <c r="AY97" s="86">
        <f t="shared" si="109"/>
        <v>14.7705078125</v>
      </c>
      <c r="AZ97" s="86">
        <f t="shared" si="110"/>
        <v>0</v>
      </c>
      <c r="BA97" s="86" t="b">
        <f t="shared" si="111"/>
        <v>1</v>
      </c>
      <c r="BB97" s="86" t="str">
        <f t="shared" si="112"/>
        <v>Distance</v>
      </c>
      <c r="BC97" s="86" t="str">
        <f t="shared" si="126"/>
        <v>&lt;=</v>
      </c>
      <c r="BD97" s="86">
        <f t="shared" si="113"/>
        <v>450.385498046875</v>
      </c>
      <c r="BE97" s="15">
        <f t="shared" si="127"/>
        <v>1</v>
      </c>
      <c r="BF97" s="15" t="str">
        <f t="shared" si="128"/>
        <v>Speed&gt;16,43994140625 AND GEBR&lt;=1,046142578125 AND Speed&lt;=18,51416015625 AND Distance&gt;178,510009765625 AND Distance&lt;=227,426025390625 AND Speed&gt;14,7705078125 AND Distance&lt;=450,385498046875</v>
      </c>
      <c r="BH97" s="86">
        <v>0.333251953125</v>
      </c>
      <c r="BI97" s="15">
        <v>0</v>
      </c>
      <c r="BJ97" s="15" t="s">
        <v>1657</v>
      </c>
    </row>
    <row r="98" spans="1:62">
      <c r="A98" s="15">
        <v>95</v>
      </c>
      <c r="B98" s="15">
        <v>-2</v>
      </c>
      <c r="C98" s="15">
        <v>-8192</v>
      </c>
      <c r="D98" s="15">
        <f t="shared" si="114"/>
        <v>-1</v>
      </c>
      <c r="E98" s="15">
        <f t="shared" si="115"/>
        <v>0</v>
      </c>
      <c r="F98" s="15">
        <f t="shared" si="116"/>
        <v>-1</v>
      </c>
      <c r="G98" s="15">
        <v>-1</v>
      </c>
      <c r="H98" s="15">
        <v>-1</v>
      </c>
      <c r="I98" s="15">
        <v>53</v>
      </c>
      <c r="J98" s="15">
        <v>8</v>
      </c>
      <c r="K98" s="15">
        <v>264</v>
      </c>
      <c r="L98" s="15">
        <v>910</v>
      </c>
      <c r="M98" s="15">
        <f t="shared" si="117"/>
        <v>0.22216796875</v>
      </c>
      <c r="O98" s="86">
        <f t="shared" si="118"/>
        <v>264</v>
      </c>
      <c r="P98" s="86">
        <f t="shared" si="81"/>
        <v>0</v>
      </c>
      <c r="Q98" s="86">
        <f t="shared" si="82"/>
        <v>156</v>
      </c>
      <c r="R98" s="86" t="b">
        <f t="shared" si="83"/>
        <v>0</v>
      </c>
      <c r="S98" s="86" t="str">
        <f t="shared" si="84"/>
        <v>Dummy Node</v>
      </c>
      <c r="T98" s="86" t="str">
        <f t="shared" si="119"/>
        <v>N/A</v>
      </c>
      <c r="U98" s="86" t="str">
        <f t="shared" si="85"/>
        <v>N/A</v>
      </c>
      <c r="V98" s="86">
        <f t="shared" si="86"/>
        <v>47</v>
      </c>
      <c r="W98" s="86" t="b">
        <f t="shared" si="87"/>
        <v>0</v>
      </c>
      <c r="X98" s="86" t="str">
        <f t="shared" si="88"/>
        <v>Speed</v>
      </c>
      <c r="Y98" s="86" t="str">
        <f t="shared" si="120"/>
        <v>&gt;</v>
      </c>
      <c r="Z98" s="86">
        <f t="shared" si="89"/>
        <v>16.43994140625</v>
      </c>
      <c r="AA98" s="86">
        <f t="shared" si="90"/>
        <v>39</v>
      </c>
      <c r="AB98" s="86" t="b">
        <f t="shared" si="91"/>
        <v>1</v>
      </c>
      <c r="AC98" s="86" t="str">
        <f t="shared" si="92"/>
        <v>GEBR</v>
      </c>
      <c r="AD98" s="86" t="str">
        <f t="shared" si="121"/>
        <v>&lt;=</v>
      </c>
      <c r="AE98" s="86">
        <f t="shared" si="93"/>
        <v>1.046142578125</v>
      </c>
      <c r="AF98" s="86">
        <f t="shared" si="94"/>
        <v>36</v>
      </c>
      <c r="AG98" s="86" t="b">
        <f t="shared" si="95"/>
        <v>1</v>
      </c>
      <c r="AH98" s="86" t="str">
        <f t="shared" si="96"/>
        <v>Speed</v>
      </c>
      <c r="AI98" s="86" t="str">
        <f t="shared" si="122"/>
        <v>&lt;=</v>
      </c>
      <c r="AJ98" s="86">
        <f t="shared" si="97"/>
        <v>18.51416015625</v>
      </c>
      <c r="AK98" s="86">
        <f t="shared" si="98"/>
        <v>7</v>
      </c>
      <c r="AL98" s="86" t="b">
        <f t="shared" si="99"/>
        <v>0</v>
      </c>
      <c r="AM98" s="86" t="str">
        <f t="shared" si="100"/>
        <v>Distance</v>
      </c>
      <c r="AN98" s="86" t="str">
        <f t="shared" si="123"/>
        <v>&gt;</v>
      </c>
      <c r="AO98" s="86">
        <f t="shared" si="101"/>
        <v>178.510009765625</v>
      </c>
      <c r="AP98" s="86">
        <f t="shared" si="102"/>
        <v>4</v>
      </c>
      <c r="AQ98" s="86" t="b">
        <f t="shared" si="103"/>
        <v>1</v>
      </c>
      <c r="AR98" s="86" t="str">
        <f t="shared" si="104"/>
        <v>Distance</v>
      </c>
      <c r="AS98" s="86" t="str">
        <f t="shared" si="124"/>
        <v>&lt;=</v>
      </c>
      <c r="AT98" s="86">
        <f t="shared" si="105"/>
        <v>227.426025390625</v>
      </c>
      <c r="AU98" s="86">
        <f t="shared" si="106"/>
        <v>1</v>
      </c>
      <c r="AV98" s="86" t="b">
        <f t="shared" si="107"/>
        <v>0</v>
      </c>
      <c r="AW98" s="86" t="str">
        <f t="shared" si="108"/>
        <v>Speed</v>
      </c>
      <c r="AX98" s="86" t="str">
        <f t="shared" si="125"/>
        <v>&gt;</v>
      </c>
      <c r="AY98" s="86">
        <f t="shared" si="109"/>
        <v>14.7705078125</v>
      </c>
      <c r="AZ98" s="86">
        <f t="shared" si="110"/>
        <v>0</v>
      </c>
      <c r="BA98" s="86" t="b">
        <f t="shared" si="111"/>
        <v>1</v>
      </c>
      <c r="BB98" s="86" t="str">
        <f t="shared" si="112"/>
        <v>Distance</v>
      </c>
      <c r="BC98" s="86" t="str">
        <f t="shared" si="126"/>
        <v>&lt;=</v>
      </c>
      <c r="BD98" s="86">
        <f t="shared" si="113"/>
        <v>450.385498046875</v>
      </c>
      <c r="BE98" s="15">
        <f t="shared" si="127"/>
        <v>1</v>
      </c>
      <c r="BF98" s="15" t="str">
        <f t="shared" si="128"/>
        <v>Speed&gt;16,43994140625 AND GEBR&lt;=1,046142578125 AND Speed&lt;=18,51416015625 AND Distance&gt;178,510009765625 AND Distance&lt;=227,426025390625 AND Speed&gt;14,7705078125 AND Distance&lt;=450,385498046875</v>
      </c>
      <c r="BH98" s="86">
        <v>0.333251953125</v>
      </c>
      <c r="BI98" s="15">
        <v>0</v>
      </c>
      <c r="BJ98" s="15" t="s">
        <v>1660</v>
      </c>
    </row>
    <row r="99" spans="1:62">
      <c r="A99" s="15">
        <v>96</v>
      </c>
      <c r="B99" s="15">
        <v>-2</v>
      </c>
      <c r="C99" s="15">
        <v>-8192</v>
      </c>
      <c r="D99" s="15">
        <f t="shared" si="114"/>
        <v>-1</v>
      </c>
      <c r="E99" s="15">
        <f t="shared" si="115"/>
        <v>0</v>
      </c>
      <c r="F99" s="15">
        <f t="shared" si="116"/>
        <v>-1</v>
      </c>
      <c r="G99" s="15">
        <v>-1</v>
      </c>
      <c r="H99" s="15">
        <v>-1</v>
      </c>
      <c r="I99" s="15">
        <v>53</v>
      </c>
      <c r="J99" s="15">
        <v>8</v>
      </c>
      <c r="K99" s="15">
        <v>269</v>
      </c>
      <c r="L99" s="15">
        <v>1342</v>
      </c>
      <c r="M99" s="15">
        <f t="shared" si="117"/>
        <v>0.32763671875</v>
      </c>
      <c r="O99" s="86">
        <f t="shared" si="118"/>
        <v>269</v>
      </c>
      <c r="P99" s="86">
        <f t="shared" ref="P99:P130" si="129">VLOOKUP(O99,$A$3:$M$513,13,FALSE)</f>
        <v>0</v>
      </c>
      <c r="Q99" s="86">
        <f t="shared" ref="Q99:Q130" si="130">VLOOKUP(O99,$A$3:$I$513,9,FALSE)</f>
        <v>159</v>
      </c>
      <c r="R99" s="86" t="b">
        <f t="shared" ref="R99:R130" si="131">IF(VLOOKUP(Q99,$A$3:$G$513,7,FALSE) = O99, TRUE, IF(VLOOKUP(Q99, $A$3:$H$513,8,FALSE) = O99, FALSE, "Error: Invalid Decision!"))</f>
        <v>1</v>
      </c>
      <c r="S99" s="86" t="str">
        <f t="shared" ref="S99:S130" si="132">IF(VLOOKUP(Q99,$A$3:$B$513,2,FALSE) = 0, "Distance", IF(VLOOKUP(Q99,$A$3:$B$513,2,FALSE) = 1, "Speed", IF(VLOOKUP(Q99,$A$3:$B$513,2,FALSE) = 2, "GEBR", "Dummy Node")))</f>
        <v>Dummy Node</v>
      </c>
      <c r="T99" s="86" t="str">
        <f t="shared" si="119"/>
        <v>N/A</v>
      </c>
      <c r="U99" s="86" t="str">
        <f t="shared" ref="U99:U130" si="133">IF(S99="Dummy Node","N/A",VLOOKUP(Q99,$A$3:$F$513,6,FALSE))</f>
        <v>N/A</v>
      </c>
      <c r="V99" s="86">
        <f t="shared" ref="V99:V130" si="134">VLOOKUP(Q99,$A$3:$I$513,9,FALSE)</f>
        <v>140</v>
      </c>
      <c r="W99" s="86" t="b">
        <f t="shared" ref="W99:W130" si="135">IF(VLOOKUP(V99,$A$3:$G$513,7,FALSE) = Q99, TRUE, IF(VLOOKUP(V99, $A$3:$H$513,8,FALSE) = Q99, FALSE, "Error: Invalid Decision!"))</f>
        <v>1</v>
      </c>
      <c r="X99" s="86" t="str">
        <f t="shared" ref="X99:X130" si="136">IF(VLOOKUP(V99,$A$3:$B$513,2,FALSE) = 0, "Distance", IF(VLOOKUP(V99,$A$3:$B$513,2,FALSE) = 1, "Speed", IF(VLOOKUP(V99,$A$3:$B$513,2,FALSE) = 2, "GEBR", "Dummy Node")))</f>
        <v>GEBR</v>
      </c>
      <c r="Y99" s="86" t="str">
        <f t="shared" si="120"/>
        <v>&lt;=</v>
      </c>
      <c r="Z99" s="86">
        <f t="shared" ref="Z99:Z130" si="137">IF(X99="Dummy Node","N/A",VLOOKUP(V99,$A$3:$F$513,6,FALSE))</f>
        <v>1.046142578125</v>
      </c>
      <c r="AA99" s="86">
        <f t="shared" ref="AA99:AA130" si="138">VLOOKUP(V99,$A$3:$I$513,9,FALSE)</f>
        <v>123</v>
      </c>
      <c r="AB99" s="86" t="b">
        <f t="shared" ref="AB99:AB130" si="139">IF(VLOOKUP(AA99,$A$3:$G$513,7,FALSE) = V99, TRUE, IF(VLOOKUP(AA99, $A$3:$H$513,8,FALSE) = V99, FALSE, "Error: Invalid Decision!"))</f>
        <v>0</v>
      </c>
      <c r="AC99" s="86" t="str">
        <f t="shared" ref="AC99:AC130" si="140">IF(VLOOKUP(AA99,$A$3:$B$513,2,FALSE) = 0, "Distance", IF(VLOOKUP(AA99,$A$3:$B$513,2,FALSE) = 1, "Speed", IF(VLOOKUP(AA99,$A$3:$B$513,2,FALSE) = 2, "GEBR", "Dummy Node")))</f>
        <v>Distance</v>
      </c>
      <c r="AD99" s="86" t="str">
        <f t="shared" si="121"/>
        <v>&gt;</v>
      </c>
      <c r="AE99" s="86">
        <f t="shared" ref="AE99:AE130" si="141">IF(AC99="Dummy Node","N/A",VLOOKUP(AA99,$A$3:$F$513,6,FALSE))</f>
        <v>157.412353515625</v>
      </c>
      <c r="AF99" s="86">
        <f t="shared" ref="AF99:AF130" si="142">VLOOKUP(AA99,$A$3:$I$513,9,FALSE)</f>
        <v>35</v>
      </c>
      <c r="AG99" s="86" t="b">
        <f t="shared" ref="AG99:AG130" si="143">IF(VLOOKUP(AF99,$A$3:$G$513,7,FALSE) = AA99, TRUE, IF(VLOOKUP(AF99, $A$3:$H$513,8,FALSE) = AA99, FALSE, "Error: Invalid Decision!"))</f>
        <v>1</v>
      </c>
      <c r="AH99" s="86" t="str">
        <f t="shared" ref="AH99:AH130" si="144">IF(VLOOKUP(AF99,$A$3:$B$513,2,FALSE) = 0, "Distance", IF(VLOOKUP(AF99,$A$3:$B$513,2,FALSE) = 1, "Speed", IF(VLOOKUP(AF99,$A$3:$B$513,2,FALSE) = 2, "GEBR", "Dummy Node")))</f>
        <v>Speed</v>
      </c>
      <c r="AI99" s="86" t="str">
        <f t="shared" si="122"/>
        <v>&lt;=</v>
      </c>
      <c r="AJ99" s="86">
        <f t="shared" ref="AJ99:AJ130" si="145">IF(AH99="Dummy Node","N/A",VLOOKUP(AF99,$A$3:$F$513,6,FALSE))</f>
        <v>16.9111328125</v>
      </c>
      <c r="AK99" s="86">
        <f t="shared" ref="AK99:AK130" si="146">VLOOKUP(AF99,$A$3:$I$513,9,FALSE)</f>
        <v>7</v>
      </c>
      <c r="AL99" s="86" t="b">
        <f t="shared" ref="AL99:AL130" si="147">IF(VLOOKUP(AK99,$A$3:$G$513,7,FALSE) = AF99, TRUE, IF(VLOOKUP(AK99, $A$3:$H$513,8,FALSE) = AF99, FALSE, "Error: Invalid Decision!"))</f>
        <v>1</v>
      </c>
      <c r="AM99" s="86" t="str">
        <f t="shared" ref="AM99:AM130" si="148">IF(VLOOKUP(AK99,$A$3:$B$513,2,FALSE) = 0, "Distance", IF(VLOOKUP(AK99,$A$3:$B$513,2,FALSE) = 1, "Speed", IF(VLOOKUP(AK99,$A$3:$B$513,2,FALSE) = 2, "GEBR", "Dummy Node")))</f>
        <v>Distance</v>
      </c>
      <c r="AN99" s="86" t="str">
        <f t="shared" si="123"/>
        <v>&lt;=</v>
      </c>
      <c r="AO99" s="86">
        <f t="shared" ref="AO99:AO130" si="149">IF(AM99="Dummy Node","N/A",VLOOKUP(AK99,$A$3:$F$513,6,FALSE))</f>
        <v>178.510009765625</v>
      </c>
      <c r="AP99" s="86">
        <f t="shared" ref="AP99:AP130" si="150">VLOOKUP(AK99,$A$3:$I$513,9,FALSE)</f>
        <v>4</v>
      </c>
      <c r="AQ99" s="86" t="b">
        <f t="shared" ref="AQ99:AQ130" si="151">IF(VLOOKUP(AP99,$A$3:$G$513,7,FALSE) = AK99, TRUE, IF(VLOOKUP(AP99, $A$3:$H$513,8,FALSE) = AK99, FALSE, "Error: Invalid Decision!"))</f>
        <v>1</v>
      </c>
      <c r="AR99" s="86" t="str">
        <f t="shared" ref="AR99:AR130" si="152">IF(VLOOKUP(AP99,$A$3:$B$513,2,FALSE) = 0, "Distance", IF(VLOOKUP(AP99,$A$3:$B$513,2,FALSE) = 1, "Speed", IF(VLOOKUP(AP99,$A$3:$B$513,2,FALSE) = 2, "GEBR", "Dummy Node")))</f>
        <v>Distance</v>
      </c>
      <c r="AS99" s="86" t="str">
        <f t="shared" si="124"/>
        <v>&lt;=</v>
      </c>
      <c r="AT99" s="86">
        <f t="shared" ref="AT99:AT130" si="153">IF(AR99="Dummy Node","N/A",VLOOKUP(AP99,$A$3:$F$513,6,FALSE))</f>
        <v>227.426025390625</v>
      </c>
      <c r="AU99" s="86">
        <f t="shared" ref="AU99:AU130" si="154">VLOOKUP(AP99,$A$3:$I$513,9,FALSE)</f>
        <v>1</v>
      </c>
      <c r="AV99" s="86" t="b">
        <f t="shared" ref="AV99:AV130" si="155">IF(VLOOKUP(AU99,$A$3:$G$513,7,FALSE) = AP99, TRUE, IF(VLOOKUP(AU99, $A$3:$H$513,8,FALSE) = AP99, FALSE, "Error: Invalid Decision!"))</f>
        <v>0</v>
      </c>
      <c r="AW99" s="86" t="str">
        <f t="shared" ref="AW99:AW130" si="156">IF(VLOOKUP(AU99,$A$3:$B$513,2,FALSE) = 0, "Distance", IF(VLOOKUP(AU99,$A$3:$B$513,2,FALSE) = 1, "Speed", IF(VLOOKUP(AU99,$A$3:$B$513,2,FALSE) = 2, "GEBR", "Dummy Node")))</f>
        <v>Speed</v>
      </c>
      <c r="AX99" s="86" t="str">
        <f t="shared" si="125"/>
        <v>&gt;</v>
      </c>
      <c r="AY99" s="86">
        <f t="shared" ref="AY99:AY130" si="157">IF(AW99="Dummy Node","N/A",VLOOKUP(AU99,$A$3:$F$513,6,FALSE))</f>
        <v>14.7705078125</v>
      </c>
      <c r="AZ99" s="86">
        <f t="shared" ref="AZ99:AZ130" si="158">VLOOKUP(AU99,$A$3:$I$513,9,FALSE)</f>
        <v>0</v>
      </c>
      <c r="BA99" s="86" t="b">
        <f t="shared" ref="BA99:BA130" si="159">IF(VLOOKUP(AZ99,$A$3:$G$513,7,FALSE) = AU99, TRUE, IF(VLOOKUP(AZ99, $A$3:$H$513,8,FALSE) = AU99, FALSE, "Error: Invalid Decision!"))</f>
        <v>1</v>
      </c>
      <c r="BB99" s="86" t="str">
        <f t="shared" ref="BB99:BB130" si="160">IF(VLOOKUP(AZ99,$A$3:$B$513,2,FALSE) = 0, "Distance", IF(VLOOKUP(AZ99,$A$3:$B$513,2,FALSE) = 1, "Speed", IF(VLOOKUP(AZ99,$A$3:$B$513,2,FALSE) = 2, "GEBR", "Dummy Node")))</f>
        <v>Distance</v>
      </c>
      <c r="BC99" s="86" t="str">
        <f t="shared" si="126"/>
        <v>&lt;=</v>
      </c>
      <c r="BD99" s="86">
        <f t="shared" ref="BD99:BD130" si="161">IF(BB99="Dummy Node","N/A",VLOOKUP(AZ99,$A$3:$F$513,6,FALSE))</f>
        <v>450.385498046875</v>
      </c>
      <c r="BE99" s="15">
        <f t="shared" si="127"/>
        <v>1</v>
      </c>
      <c r="BF99" s="15" t="str">
        <f t="shared" si="128"/>
        <v>GEBR&lt;=1,046142578125 AND Distance&gt;157,412353515625 AND Speed&lt;=16,9111328125 AND Distance&lt;=178,510009765625 AND Distance&lt;=227,426025390625 AND Speed&gt;14,7705078125 AND Distance&lt;=450,385498046875</v>
      </c>
      <c r="BH99" s="86">
        <v>0.333251953125</v>
      </c>
      <c r="BI99" s="15">
        <v>0</v>
      </c>
      <c r="BJ99" s="15" t="s">
        <v>1662</v>
      </c>
    </row>
    <row r="100" spans="1:62">
      <c r="A100" s="15">
        <v>97</v>
      </c>
      <c r="B100" s="15">
        <v>-2</v>
      </c>
      <c r="C100" s="15">
        <v>-8192</v>
      </c>
      <c r="D100" s="15">
        <f t="shared" si="114"/>
        <v>-1</v>
      </c>
      <c r="E100" s="15">
        <f t="shared" si="115"/>
        <v>0</v>
      </c>
      <c r="F100" s="15">
        <f t="shared" si="116"/>
        <v>-1</v>
      </c>
      <c r="G100" s="15">
        <v>233</v>
      </c>
      <c r="H100" s="15">
        <v>234</v>
      </c>
      <c r="I100" s="15">
        <v>11</v>
      </c>
      <c r="J100" s="15">
        <v>4</v>
      </c>
      <c r="K100" s="15">
        <v>270</v>
      </c>
      <c r="L100" s="15">
        <v>1365</v>
      </c>
      <c r="M100" s="15">
        <f t="shared" si="117"/>
        <v>0.333251953125</v>
      </c>
      <c r="O100" s="86">
        <f t="shared" si="118"/>
        <v>270</v>
      </c>
      <c r="P100" s="86">
        <f t="shared" si="129"/>
        <v>0</v>
      </c>
      <c r="Q100" s="86">
        <f t="shared" si="130"/>
        <v>159</v>
      </c>
      <c r="R100" s="86" t="b">
        <f t="shared" si="131"/>
        <v>0</v>
      </c>
      <c r="S100" s="86" t="str">
        <f t="shared" si="132"/>
        <v>Dummy Node</v>
      </c>
      <c r="T100" s="86" t="str">
        <f t="shared" si="119"/>
        <v>N/A</v>
      </c>
      <c r="U100" s="86" t="str">
        <f t="shared" si="133"/>
        <v>N/A</v>
      </c>
      <c r="V100" s="86">
        <f t="shared" si="134"/>
        <v>140</v>
      </c>
      <c r="W100" s="86" t="b">
        <f t="shared" si="135"/>
        <v>1</v>
      </c>
      <c r="X100" s="86" t="str">
        <f t="shared" si="136"/>
        <v>GEBR</v>
      </c>
      <c r="Y100" s="86" t="str">
        <f t="shared" si="120"/>
        <v>&lt;=</v>
      </c>
      <c r="Z100" s="86">
        <f t="shared" si="137"/>
        <v>1.046142578125</v>
      </c>
      <c r="AA100" s="86">
        <f t="shared" si="138"/>
        <v>123</v>
      </c>
      <c r="AB100" s="86" t="b">
        <f t="shared" si="139"/>
        <v>0</v>
      </c>
      <c r="AC100" s="86" t="str">
        <f t="shared" si="140"/>
        <v>Distance</v>
      </c>
      <c r="AD100" s="86" t="str">
        <f t="shared" si="121"/>
        <v>&gt;</v>
      </c>
      <c r="AE100" s="86">
        <f t="shared" si="141"/>
        <v>157.412353515625</v>
      </c>
      <c r="AF100" s="86">
        <f t="shared" si="142"/>
        <v>35</v>
      </c>
      <c r="AG100" s="86" t="b">
        <f t="shared" si="143"/>
        <v>1</v>
      </c>
      <c r="AH100" s="86" t="str">
        <f t="shared" si="144"/>
        <v>Speed</v>
      </c>
      <c r="AI100" s="86" t="str">
        <f t="shared" si="122"/>
        <v>&lt;=</v>
      </c>
      <c r="AJ100" s="86">
        <f t="shared" si="145"/>
        <v>16.9111328125</v>
      </c>
      <c r="AK100" s="86">
        <f t="shared" si="146"/>
        <v>7</v>
      </c>
      <c r="AL100" s="86" t="b">
        <f t="shared" si="147"/>
        <v>1</v>
      </c>
      <c r="AM100" s="86" t="str">
        <f t="shared" si="148"/>
        <v>Distance</v>
      </c>
      <c r="AN100" s="86" t="str">
        <f t="shared" si="123"/>
        <v>&lt;=</v>
      </c>
      <c r="AO100" s="86">
        <f t="shared" si="149"/>
        <v>178.510009765625</v>
      </c>
      <c r="AP100" s="86">
        <f t="shared" si="150"/>
        <v>4</v>
      </c>
      <c r="AQ100" s="86" t="b">
        <f t="shared" si="151"/>
        <v>1</v>
      </c>
      <c r="AR100" s="86" t="str">
        <f t="shared" si="152"/>
        <v>Distance</v>
      </c>
      <c r="AS100" s="86" t="str">
        <f t="shared" si="124"/>
        <v>&lt;=</v>
      </c>
      <c r="AT100" s="86">
        <f t="shared" si="153"/>
        <v>227.426025390625</v>
      </c>
      <c r="AU100" s="86">
        <f t="shared" si="154"/>
        <v>1</v>
      </c>
      <c r="AV100" s="86" t="b">
        <f t="shared" si="155"/>
        <v>0</v>
      </c>
      <c r="AW100" s="86" t="str">
        <f t="shared" si="156"/>
        <v>Speed</v>
      </c>
      <c r="AX100" s="86" t="str">
        <f t="shared" si="125"/>
        <v>&gt;</v>
      </c>
      <c r="AY100" s="86">
        <f t="shared" si="157"/>
        <v>14.7705078125</v>
      </c>
      <c r="AZ100" s="86">
        <f t="shared" si="158"/>
        <v>0</v>
      </c>
      <c r="BA100" s="86" t="b">
        <f t="shared" si="159"/>
        <v>1</v>
      </c>
      <c r="BB100" s="86" t="str">
        <f t="shared" si="160"/>
        <v>Distance</v>
      </c>
      <c r="BC100" s="86" t="str">
        <f t="shared" si="126"/>
        <v>&lt;=</v>
      </c>
      <c r="BD100" s="86">
        <f t="shared" si="161"/>
        <v>450.385498046875</v>
      </c>
      <c r="BE100" s="15">
        <f t="shared" si="127"/>
        <v>1</v>
      </c>
      <c r="BF100" s="15" t="str">
        <f t="shared" si="128"/>
        <v>GEBR&lt;=1,046142578125 AND Distance&gt;157,412353515625 AND Speed&lt;=16,9111328125 AND Distance&lt;=178,510009765625 AND Distance&lt;=227,426025390625 AND Speed&gt;14,7705078125 AND Distance&lt;=450,385498046875</v>
      </c>
      <c r="BH100" s="86">
        <v>0.333251953125</v>
      </c>
      <c r="BI100" s="15">
        <v>0</v>
      </c>
      <c r="BJ100" s="15" t="s">
        <v>1665</v>
      </c>
    </row>
    <row r="101" spans="1:62">
      <c r="A101" s="15">
        <v>98</v>
      </c>
      <c r="B101" s="15">
        <v>0</v>
      </c>
      <c r="C101" s="15">
        <v>2050314</v>
      </c>
      <c r="D101" s="15">
        <f t="shared" si="114"/>
        <v>500</v>
      </c>
      <c r="E101" s="15">
        <f t="shared" si="115"/>
        <v>2314</v>
      </c>
      <c r="F101" s="15">
        <f t="shared" si="116"/>
        <v>500.56494140625</v>
      </c>
      <c r="G101" s="15">
        <v>141</v>
      </c>
      <c r="H101" s="15">
        <v>142</v>
      </c>
      <c r="I101" s="15">
        <v>11</v>
      </c>
      <c r="J101" s="15">
        <v>4</v>
      </c>
      <c r="K101" s="15">
        <v>271</v>
      </c>
      <c r="L101" s="15">
        <v>1303</v>
      </c>
      <c r="M101" s="15">
        <f t="shared" si="117"/>
        <v>0.318115234375</v>
      </c>
      <c r="O101" s="86">
        <f t="shared" si="118"/>
        <v>271</v>
      </c>
      <c r="P101" s="86">
        <f t="shared" si="129"/>
        <v>0.333251953125</v>
      </c>
      <c r="Q101" s="86">
        <f t="shared" si="130"/>
        <v>162</v>
      </c>
      <c r="R101" s="86" t="b">
        <f t="shared" si="131"/>
        <v>1</v>
      </c>
      <c r="S101" s="86" t="str">
        <f t="shared" si="132"/>
        <v>Dummy Node</v>
      </c>
      <c r="T101" s="86" t="str">
        <f t="shared" si="119"/>
        <v>N/A</v>
      </c>
      <c r="U101" s="86" t="str">
        <f t="shared" si="133"/>
        <v>N/A</v>
      </c>
      <c r="V101" s="86">
        <f t="shared" si="134"/>
        <v>61</v>
      </c>
      <c r="W101" s="86" t="b">
        <f t="shared" si="135"/>
        <v>0</v>
      </c>
      <c r="X101" s="86" t="str">
        <f t="shared" si="136"/>
        <v>Distance</v>
      </c>
      <c r="Y101" s="86" t="str">
        <f t="shared" si="120"/>
        <v>&gt;</v>
      </c>
      <c r="Z101" s="86">
        <f t="shared" si="137"/>
        <v>51.22509765625</v>
      </c>
      <c r="AA101" s="86">
        <f t="shared" si="138"/>
        <v>18</v>
      </c>
      <c r="AB101" s="86" t="b">
        <f t="shared" si="139"/>
        <v>1</v>
      </c>
      <c r="AC101" s="86" t="str">
        <f t="shared" si="140"/>
        <v>Speed</v>
      </c>
      <c r="AD101" s="86" t="str">
        <f t="shared" si="121"/>
        <v>&lt;=</v>
      </c>
      <c r="AE101" s="86">
        <f t="shared" si="141"/>
        <v>6.731689453125</v>
      </c>
      <c r="AF101" s="86">
        <f t="shared" si="142"/>
        <v>15</v>
      </c>
      <c r="AG101" s="86" t="b">
        <f t="shared" si="143"/>
        <v>0</v>
      </c>
      <c r="AH101" s="86" t="str">
        <f t="shared" si="144"/>
        <v>Distance</v>
      </c>
      <c r="AI101" s="86" t="str">
        <f t="shared" si="122"/>
        <v>&gt;</v>
      </c>
      <c r="AJ101" s="86">
        <f t="shared" si="145"/>
        <v>41.406494140625</v>
      </c>
      <c r="AK101" s="86">
        <f t="shared" si="146"/>
        <v>5</v>
      </c>
      <c r="AL101" s="86" t="b">
        <f t="shared" si="147"/>
        <v>1</v>
      </c>
      <c r="AM101" s="86" t="str">
        <f t="shared" si="148"/>
        <v>Speed</v>
      </c>
      <c r="AN101" s="86" t="str">
        <f t="shared" si="123"/>
        <v>&lt;=</v>
      </c>
      <c r="AO101" s="86">
        <f t="shared" si="149"/>
        <v>8.182861328125</v>
      </c>
      <c r="AP101" s="86">
        <f t="shared" si="150"/>
        <v>3</v>
      </c>
      <c r="AQ101" s="86" t="b">
        <f t="shared" si="151"/>
        <v>1</v>
      </c>
      <c r="AR101" s="86" t="str">
        <f t="shared" si="152"/>
        <v>Distance</v>
      </c>
      <c r="AS101" s="86" t="str">
        <f t="shared" si="124"/>
        <v>&lt;=</v>
      </c>
      <c r="AT101" s="86">
        <f t="shared" si="153"/>
        <v>128.337158203125</v>
      </c>
      <c r="AU101" s="86">
        <f t="shared" si="154"/>
        <v>1</v>
      </c>
      <c r="AV101" s="86" t="b">
        <f t="shared" si="155"/>
        <v>1</v>
      </c>
      <c r="AW101" s="86" t="str">
        <f t="shared" si="156"/>
        <v>Speed</v>
      </c>
      <c r="AX101" s="86" t="str">
        <f t="shared" si="125"/>
        <v>&lt;=</v>
      </c>
      <c r="AY101" s="86">
        <f t="shared" si="157"/>
        <v>14.7705078125</v>
      </c>
      <c r="AZ101" s="86">
        <f t="shared" si="158"/>
        <v>0</v>
      </c>
      <c r="BA101" s="86" t="b">
        <f t="shared" si="159"/>
        <v>1</v>
      </c>
      <c r="BB101" s="86" t="str">
        <f t="shared" si="160"/>
        <v>Distance</v>
      </c>
      <c r="BC101" s="86" t="str">
        <f t="shared" si="126"/>
        <v>&lt;=</v>
      </c>
      <c r="BD101" s="86">
        <f t="shared" si="161"/>
        <v>450.385498046875</v>
      </c>
      <c r="BE101" s="15">
        <f t="shared" si="127"/>
        <v>0</v>
      </c>
      <c r="BF101" s="15" t="str">
        <f t="shared" si="128"/>
        <v>Distance&gt;51,22509765625 AND Speed&lt;=6,731689453125 AND Distance&gt;41,406494140625 AND Speed&lt;=8,182861328125 AND Distance&lt;=128,337158203125 AND Speed&lt;=14,7705078125 AND Distance&lt;=450,385498046875</v>
      </c>
      <c r="BH101" s="86">
        <v>0.333251953125</v>
      </c>
      <c r="BI101" s="15">
        <v>0</v>
      </c>
      <c r="BJ101" s="15" t="s">
        <v>1666</v>
      </c>
    </row>
    <row r="102" spans="1:62">
      <c r="A102" s="15">
        <v>99</v>
      </c>
      <c r="B102" s="15">
        <v>-2</v>
      </c>
      <c r="C102" s="15">
        <v>-8192</v>
      </c>
      <c r="D102" s="15">
        <f t="shared" si="114"/>
        <v>-1</v>
      </c>
      <c r="E102" s="15">
        <f t="shared" si="115"/>
        <v>0</v>
      </c>
      <c r="F102" s="15">
        <f t="shared" si="116"/>
        <v>-1</v>
      </c>
      <c r="G102" s="15">
        <v>235</v>
      </c>
      <c r="H102" s="15">
        <v>236</v>
      </c>
      <c r="I102" s="15">
        <v>38</v>
      </c>
      <c r="J102" s="15">
        <v>7</v>
      </c>
      <c r="K102" s="15">
        <v>272</v>
      </c>
      <c r="L102" s="15">
        <v>0</v>
      </c>
      <c r="M102" s="15">
        <f t="shared" si="117"/>
        <v>0</v>
      </c>
      <c r="O102" s="86">
        <f t="shared" si="118"/>
        <v>272</v>
      </c>
      <c r="P102" s="86">
        <f t="shared" si="129"/>
        <v>0.333251953125</v>
      </c>
      <c r="Q102" s="86">
        <f t="shared" si="130"/>
        <v>162</v>
      </c>
      <c r="R102" s="86" t="b">
        <f t="shared" si="131"/>
        <v>0</v>
      </c>
      <c r="S102" s="86" t="str">
        <f t="shared" si="132"/>
        <v>Dummy Node</v>
      </c>
      <c r="T102" s="86" t="str">
        <f t="shared" si="119"/>
        <v>N/A</v>
      </c>
      <c r="U102" s="86" t="str">
        <f t="shared" si="133"/>
        <v>N/A</v>
      </c>
      <c r="V102" s="86">
        <f t="shared" si="134"/>
        <v>61</v>
      </c>
      <c r="W102" s="86" t="b">
        <f t="shared" si="135"/>
        <v>0</v>
      </c>
      <c r="X102" s="86" t="str">
        <f t="shared" si="136"/>
        <v>Distance</v>
      </c>
      <c r="Y102" s="86" t="str">
        <f t="shared" si="120"/>
        <v>&gt;</v>
      </c>
      <c r="Z102" s="86">
        <f t="shared" si="137"/>
        <v>51.22509765625</v>
      </c>
      <c r="AA102" s="86">
        <f t="shared" si="138"/>
        <v>18</v>
      </c>
      <c r="AB102" s="86" t="b">
        <f t="shared" si="139"/>
        <v>1</v>
      </c>
      <c r="AC102" s="86" t="str">
        <f t="shared" si="140"/>
        <v>Speed</v>
      </c>
      <c r="AD102" s="86" t="str">
        <f t="shared" si="121"/>
        <v>&lt;=</v>
      </c>
      <c r="AE102" s="86">
        <f t="shared" si="141"/>
        <v>6.731689453125</v>
      </c>
      <c r="AF102" s="86">
        <f t="shared" si="142"/>
        <v>15</v>
      </c>
      <c r="AG102" s="86" t="b">
        <f t="shared" si="143"/>
        <v>0</v>
      </c>
      <c r="AH102" s="86" t="str">
        <f t="shared" si="144"/>
        <v>Distance</v>
      </c>
      <c r="AI102" s="86" t="str">
        <f t="shared" si="122"/>
        <v>&gt;</v>
      </c>
      <c r="AJ102" s="86">
        <f t="shared" si="145"/>
        <v>41.406494140625</v>
      </c>
      <c r="AK102" s="86">
        <f t="shared" si="146"/>
        <v>5</v>
      </c>
      <c r="AL102" s="86" t="b">
        <f t="shared" si="147"/>
        <v>1</v>
      </c>
      <c r="AM102" s="86" t="str">
        <f t="shared" si="148"/>
        <v>Speed</v>
      </c>
      <c r="AN102" s="86" t="str">
        <f t="shared" si="123"/>
        <v>&lt;=</v>
      </c>
      <c r="AO102" s="86">
        <f t="shared" si="149"/>
        <v>8.182861328125</v>
      </c>
      <c r="AP102" s="86">
        <f t="shared" si="150"/>
        <v>3</v>
      </c>
      <c r="AQ102" s="86" t="b">
        <f t="shared" si="151"/>
        <v>1</v>
      </c>
      <c r="AR102" s="86" t="str">
        <f t="shared" si="152"/>
        <v>Distance</v>
      </c>
      <c r="AS102" s="86" t="str">
        <f t="shared" si="124"/>
        <v>&lt;=</v>
      </c>
      <c r="AT102" s="86">
        <f t="shared" si="153"/>
        <v>128.337158203125</v>
      </c>
      <c r="AU102" s="86">
        <f t="shared" si="154"/>
        <v>1</v>
      </c>
      <c r="AV102" s="86" t="b">
        <f t="shared" si="155"/>
        <v>1</v>
      </c>
      <c r="AW102" s="86" t="str">
        <f t="shared" si="156"/>
        <v>Speed</v>
      </c>
      <c r="AX102" s="86" t="str">
        <f t="shared" si="125"/>
        <v>&lt;=</v>
      </c>
      <c r="AY102" s="86">
        <f t="shared" si="157"/>
        <v>14.7705078125</v>
      </c>
      <c r="AZ102" s="86">
        <f t="shared" si="158"/>
        <v>0</v>
      </c>
      <c r="BA102" s="86" t="b">
        <f t="shared" si="159"/>
        <v>1</v>
      </c>
      <c r="BB102" s="86" t="str">
        <f t="shared" si="160"/>
        <v>Distance</v>
      </c>
      <c r="BC102" s="86" t="str">
        <f t="shared" si="126"/>
        <v>&lt;=</v>
      </c>
      <c r="BD102" s="86">
        <f t="shared" si="161"/>
        <v>450.385498046875</v>
      </c>
      <c r="BE102" s="15">
        <f t="shared" si="127"/>
        <v>0</v>
      </c>
      <c r="BF102" s="15" t="str">
        <f t="shared" si="128"/>
        <v>Distance&gt;51,22509765625 AND Speed&lt;=6,731689453125 AND Distance&gt;41,406494140625 AND Speed&lt;=8,182861328125 AND Distance&lt;=128,337158203125 AND Speed&lt;=14,7705078125 AND Distance&lt;=450,385498046875</v>
      </c>
      <c r="BH102" s="86">
        <v>0.333251953125</v>
      </c>
      <c r="BI102" s="15">
        <v>0</v>
      </c>
      <c r="BJ102" s="15" t="s">
        <v>1668</v>
      </c>
    </row>
    <row r="103" spans="1:62">
      <c r="A103" s="15">
        <v>100</v>
      </c>
      <c r="B103" s="15">
        <v>1</v>
      </c>
      <c r="C103" s="15">
        <v>25471</v>
      </c>
      <c r="D103" s="15">
        <f t="shared" si="114"/>
        <v>6</v>
      </c>
      <c r="E103" s="15">
        <f t="shared" si="115"/>
        <v>895</v>
      </c>
      <c r="F103" s="15">
        <f t="shared" si="116"/>
        <v>6.218505859375</v>
      </c>
      <c r="G103" s="15">
        <v>115</v>
      </c>
      <c r="H103" s="15">
        <v>116</v>
      </c>
      <c r="I103" s="15">
        <v>38</v>
      </c>
      <c r="J103" s="15">
        <v>7</v>
      </c>
      <c r="K103" s="15">
        <v>273</v>
      </c>
      <c r="L103" s="15">
        <v>195</v>
      </c>
      <c r="M103" s="15">
        <f t="shared" si="117"/>
        <v>4.7607421875E-2</v>
      </c>
      <c r="O103" s="86">
        <f t="shared" si="118"/>
        <v>273</v>
      </c>
      <c r="P103" s="86">
        <f t="shared" si="129"/>
        <v>0.333251953125</v>
      </c>
      <c r="Q103" s="86">
        <f t="shared" si="130"/>
        <v>168</v>
      </c>
      <c r="R103" s="86" t="b">
        <f t="shared" si="131"/>
        <v>1</v>
      </c>
      <c r="S103" s="86" t="str">
        <f t="shared" si="132"/>
        <v>Dummy Node</v>
      </c>
      <c r="T103" s="86" t="str">
        <f t="shared" si="119"/>
        <v>N/A</v>
      </c>
      <c r="U103" s="86" t="str">
        <f t="shared" si="133"/>
        <v>N/A</v>
      </c>
      <c r="V103" s="86">
        <f t="shared" si="134"/>
        <v>63</v>
      </c>
      <c r="W103" s="86" t="b">
        <f t="shared" si="135"/>
        <v>0</v>
      </c>
      <c r="X103" s="86" t="str">
        <f t="shared" si="136"/>
        <v>Distance</v>
      </c>
      <c r="Y103" s="86" t="str">
        <f t="shared" si="120"/>
        <v>&gt;</v>
      </c>
      <c r="Z103" s="86">
        <f t="shared" si="137"/>
        <v>609.07275390625</v>
      </c>
      <c r="AA103" s="86">
        <f t="shared" si="138"/>
        <v>50</v>
      </c>
      <c r="AB103" s="86" t="b">
        <f t="shared" si="139"/>
        <v>1</v>
      </c>
      <c r="AC103" s="86" t="str">
        <f t="shared" si="140"/>
        <v>Speed</v>
      </c>
      <c r="AD103" s="86" t="str">
        <f t="shared" si="121"/>
        <v>&lt;=</v>
      </c>
      <c r="AE103" s="86">
        <f t="shared" si="141"/>
        <v>25.634765625</v>
      </c>
      <c r="AF103" s="86">
        <f t="shared" si="142"/>
        <v>19</v>
      </c>
      <c r="AG103" s="86" t="b">
        <f t="shared" si="143"/>
        <v>0</v>
      </c>
      <c r="AH103" s="86" t="str">
        <f t="shared" si="144"/>
        <v>Distance</v>
      </c>
      <c r="AI103" s="86" t="str">
        <f t="shared" si="122"/>
        <v>&gt;</v>
      </c>
      <c r="AJ103" s="86">
        <f t="shared" si="145"/>
        <v>561.320556640625</v>
      </c>
      <c r="AK103" s="86">
        <f t="shared" si="146"/>
        <v>12</v>
      </c>
      <c r="AL103" s="86" t="b">
        <f t="shared" si="147"/>
        <v>1</v>
      </c>
      <c r="AM103" s="86" t="str">
        <f t="shared" si="148"/>
        <v>GEBR</v>
      </c>
      <c r="AN103" s="86" t="str">
        <f t="shared" si="123"/>
        <v>&lt;=</v>
      </c>
      <c r="AO103" s="86">
        <f t="shared" si="149"/>
        <v>0.85498046875</v>
      </c>
      <c r="AP103" s="86">
        <f t="shared" si="150"/>
        <v>9</v>
      </c>
      <c r="AQ103" s="86" t="b">
        <f t="shared" si="151"/>
        <v>0</v>
      </c>
      <c r="AR103" s="86" t="str">
        <f t="shared" si="152"/>
        <v>Speed</v>
      </c>
      <c r="AS103" s="86" t="str">
        <f t="shared" si="124"/>
        <v>&gt;</v>
      </c>
      <c r="AT103" s="86">
        <f t="shared" si="153"/>
        <v>22.745849609375</v>
      </c>
      <c r="AU103" s="86">
        <f t="shared" si="154"/>
        <v>2</v>
      </c>
      <c r="AV103" s="86" t="b">
        <f t="shared" si="155"/>
        <v>1</v>
      </c>
      <c r="AW103" s="86" t="str">
        <f t="shared" si="156"/>
        <v>Distance</v>
      </c>
      <c r="AX103" s="86" t="str">
        <f t="shared" si="125"/>
        <v>&lt;=</v>
      </c>
      <c r="AY103" s="86">
        <f t="shared" si="157"/>
        <v>680.591796875</v>
      </c>
      <c r="AZ103" s="86">
        <f t="shared" si="158"/>
        <v>0</v>
      </c>
      <c r="BA103" s="86" t="b">
        <f t="shared" si="159"/>
        <v>0</v>
      </c>
      <c r="BB103" s="86" t="str">
        <f t="shared" si="160"/>
        <v>Distance</v>
      </c>
      <c r="BC103" s="86" t="str">
        <f t="shared" si="126"/>
        <v>&gt;</v>
      </c>
      <c r="BD103" s="86">
        <f t="shared" si="161"/>
        <v>450.385498046875</v>
      </c>
      <c r="BE103" s="15">
        <f t="shared" si="127"/>
        <v>0</v>
      </c>
      <c r="BF103" s="15" t="str">
        <f t="shared" si="128"/>
        <v>Distance&gt;609,07275390625 AND Speed&lt;=25,634765625 AND Distance&gt;561,320556640625 AND GEBR&lt;=0,85498046875 AND Speed&gt;22,745849609375 AND Distance&lt;=680,591796875 AND Distance&gt;450,385498046875</v>
      </c>
      <c r="BH103" s="86">
        <v>0.333251953125</v>
      </c>
      <c r="BI103" s="15">
        <v>0</v>
      </c>
      <c r="BJ103" s="15" t="s">
        <v>1672</v>
      </c>
    </row>
    <row r="104" spans="1:62">
      <c r="A104" s="15">
        <v>101</v>
      </c>
      <c r="B104" s="15">
        <v>1</v>
      </c>
      <c r="C104" s="15">
        <v>44629</v>
      </c>
      <c r="D104" s="15">
        <f t="shared" si="114"/>
        <v>10</v>
      </c>
      <c r="E104" s="15">
        <f t="shared" si="115"/>
        <v>3669</v>
      </c>
      <c r="F104" s="15">
        <f t="shared" si="116"/>
        <v>10.895751953125</v>
      </c>
      <c r="G104" s="15">
        <v>107</v>
      </c>
      <c r="H104" s="15">
        <v>108</v>
      </c>
      <c r="I104" s="15">
        <v>21</v>
      </c>
      <c r="J104" s="15">
        <v>5</v>
      </c>
      <c r="K104" s="15">
        <v>274</v>
      </c>
      <c r="L104" s="15">
        <v>1316</v>
      </c>
      <c r="M104" s="15">
        <f t="shared" si="117"/>
        <v>0.3212890625</v>
      </c>
      <c r="O104" s="86">
        <f t="shared" si="118"/>
        <v>274</v>
      </c>
      <c r="P104" s="86">
        <f t="shared" si="129"/>
        <v>0.333251953125</v>
      </c>
      <c r="Q104" s="86">
        <f t="shared" si="130"/>
        <v>168</v>
      </c>
      <c r="R104" s="86" t="b">
        <f t="shared" si="131"/>
        <v>0</v>
      </c>
      <c r="S104" s="86" t="str">
        <f t="shared" si="132"/>
        <v>Dummy Node</v>
      </c>
      <c r="T104" s="86" t="str">
        <f t="shared" si="119"/>
        <v>N/A</v>
      </c>
      <c r="U104" s="86" t="str">
        <f t="shared" si="133"/>
        <v>N/A</v>
      </c>
      <c r="V104" s="86">
        <f t="shared" si="134"/>
        <v>63</v>
      </c>
      <c r="W104" s="86" t="b">
        <f t="shared" si="135"/>
        <v>0</v>
      </c>
      <c r="X104" s="86" t="str">
        <f t="shared" si="136"/>
        <v>Distance</v>
      </c>
      <c r="Y104" s="86" t="str">
        <f t="shared" si="120"/>
        <v>&gt;</v>
      </c>
      <c r="Z104" s="86">
        <f t="shared" si="137"/>
        <v>609.07275390625</v>
      </c>
      <c r="AA104" s="86">
        <f t="shared" si="138"/>
        <v>50</v>
      </c>
      <c r="AB104" s="86" t="b">
        <f t="shared" si="139"/>
        <v>1</v>
      </c>
      <c r="AC104" s="86" t="str">
        <f t="shared" si="140"/>
        <v>Speed</v>
      </c>
      <c r="AD104" s="86" t="str">
        <f t="shared" si="121"/>
        <v>&lt;=</v>
      </c>
      <c r="AE104" s="86">
        <f t="shared" si="141"/>
        <v>25.634765625</v>
      </c>
      <c r="AF104" s="86">
        <f t="shared" si="142"/>
        <v>19</v>
      </c>
      <c r="AG104" s="86" t="b">
        <f t="shared" si="143"/>
        <v>0</v>
      </c>
      <c r="AH104" s="86" t="str">
        <f t="shared" si="144"/>
        <v>Distance</v>
      </c>
      <c r="AI104" s="86" t="str">
        <f t="shared" si="122"/>
        <v>&gt;</v>
      </c>
      <c r="AJ104" s="86">
        <f t="shared" si="145"/>
        <v>561.320556640625</v>
      </c>
      <c r="AK104" s="86">
        <f t="shared" si="146"/>
        <v>12</v>
      </c>
      <c r="AL104" s="86" t="b">
        <f t="shared" si="147"/>
        <v>1</v>
      </c>
      <c r="AM104" s="86" t="str">
        <f t="shared" si="148"/>
        <v>GEBR</v>
      </c>
      <c r="AN104" s="86" t="str">
        <f t="shared" si="123"/>
        <v>&lt;=</v>
      </c>
      <c r="AO104" s="86">
        <f t="shared" si="149"/>
        <v>0.85498046875</v>
      </c>
      <c r="AP104" s="86">
        <f t="shared" si="150"/>
        <v>9</v>
      </c>
      <c r="AQ104" s="86" t="b">
        <f t="shared" si="151"/>
        <v>0</v>
      </c>
      <c r="AR104" s="86" t="str">
        <f t="shared" si="152"/>
        <v>Speed</v>
      </c>
      <c r="AS104" s="86" t="str">
        <f t="shared" si="124"/>
        <v>&gt;</v>
      </c>
      <c r="AT104" s="86">
        <f t="shared" si="153"/>
        <v>22.745849609375</v>
      </c>
      <c r="AU104" s="86">
        <f t="shared" si="154"/>
        <v>2</v>
      </c>
      <c r="AV104" s="86" t="b">
        <f t="shared" si="155"/>
        <v>1</v>
      </c>
      <c r="AW104" s="86" t="str">
        <f t="shared" si="156"/>
        <v>Distance</v>
      </c>
      <c r="AX104" s="86" t="str">
        <f t="shared" si="125"/>
        <v>&lt;=</v>
      </c>
      <c r="AY104" s="86">
        <f t="shared" si="157"/>
        <v>680.591796875</v>
      </c>
      <c r="AZ104" s="86">
        <f t="shared" si="158"/>
        <v>0</v>
      </c>
      <c r="BA104" s="86" t="b">
        <f t="shared" si="159"/>
        <v>0</v>
      </c>
      <c r="BB104" s="86" t="str">
        <f t="shared" si="160"/>
        <v>Distance</v>
      </c>
      <c r="BC104" s="86" t="str">
        <f t="shared" si="126"/>
        <v>&gt;</v>
      </c>
      <c r="BD104" s="86">
        <f t="shared" si="161"/>
        <v>450.385498046875</v>
      </c>
      <c r="BE104" s="15">
        <f t="shared" si="127"/>
        <v>0</v>
      </c>
      <c r="BF104" s="15" t="str">
        <f t="shared" si="128"/>
        <v>Distance&gt;609,07275390625 AND Speed&lt;=25,634765625 AND Distance&gt;561,320556640625 AND GEBR&lt;=0,85498046875 AND Speed&gt;22,745849609375 AND Distance&lt;=680,591796875 AND Distance&gt;450,385498046875</v>
      </c>
      <c r="BH104" s="86">
        <v>0.333251953125</v>
      </c>
      <c r="BI104" s="15">
        <v>0</v>
      </c>
      <c r="BJ104" s="15" t="s">
        <v>1673</v>
      </c>
    </row>
    <row r="105" spans="1:62">
      <c r="A105" s="15">
        <v>102</v>
      </c>
      <c r="B105" s="15">
        <v>-2</v>
      </c>
      <c r="C105" s="15">
        <v>-8192</v>
      </c>
      <c r="D105" s="15">
        <f t="shared" si="114"/>
        <v>-1</v>
      </c>
      <c r="E105" s="15">
        <f t="shared" si="115"/>
        <v>0</v>
      </c>
      <c r="F105" s="15">
        <f t="shared" si="116"/>
        <v>-1</v>
      </c>
      <c r="G105" s="15">
        <v>237</v>
      </c>
      <c r="H105" s="15">
        <v>238</v>
      </c>
      <c r="I105" s="15">
        <v>21</v>
      </c>
      <c r="J105" s="15">
        <v>5</v>
      </c>
      <c r="K105" s="15">
        <v>275</v>
      </c>
      <c r="L105" s="15">
        <v>1365</v>
      </c>
      <c r="M105" s="15">
        <f t="shared" si="117"/>
        <v>0.333251953125</v>
      </c>
      <c r="O105" s="86">
        <f t="shared" si="118"/>
        <v>275</v>
      </c>
      <c r="P105" s="86">
        <f t="shared" si="129"/>
        <v>0</v>
      </c>
      <c r="Q105" s="86">
        <f t="shared" si="130"/>
        <v>174</v>
      </c>
      <c r="R105" s="86" t="b">
        <f t="shared" si="131"/>
        <v>1</v>
      </c>
      <c r="S105" s="86" t="str">
        <f t="shared" si="132"/>
        <v>Dummy Node</v>
      </c>
      <c r="T105" s="86" t="str">
        <f t="shared" si="119"/>
        <v>N/A</v>
      </c>
      <c r="U105" s="86" t="str">
        <f t="shared" si="133"/>
        <v>N/A</v>
      </c>
      <c r="V105" s="86">
        <f t="shared" si="134"/>
        <v>51</v>
      </c>
      <c r="W105" s="86" t="b">
        <f t="shared" si="135"/>
        <v>0</v>
      </c>
      <c r="X105" s="86" t="str">
        <f t="shared" si="136"/>
        <v>Speed</v>
      </c>
      <c r="Y105" s="86" t="str">
        <f t="shared" si="120"/>
        <v>&gt;</v>
      </c>
      <c r="Z105" s="86">
        <f t="shared" si="137"/>
        <v>21.439453125</v>
      </c>
      <c r="AA105" s="86">
        <f t="shared" si="138"/>
        <v>23</v>
      </c>
      <c r="AB105" s="86" t="b">
        <f t="shared" si="139"/>
        <v>1</v>
      </c>
      <c r="AC105" s="86" t="str">
        <f t="shared" si="140"/>
        <v>Distance</v>
      </c>
      <c r="AD105" s="86" t="str">
        <f t="shared" si="121"/>
        <v>&lt;=</v>
      </c>
      <c r="AE105" s="86">
        <f t="shared" si="141"/>
        <v>369.037109375</v>
      </c>
      <c r="AF105" s="86">
        <f t="shared" si="142"/>
        <v>14</v>
      </c>
      <c r="AG105" s="86" t="b">
        <f t="shared" si="143"/>
        <v>1</v>
      </c>
      <c r="AH105" s="86" t="str">
        <f t="shared" si="144"/>
        <v>GEBR</v>
      </c>
      <c r="AI105" s="86" t="str">
        <f t="shared" si="122"/>
        <v>&lt;=</v>
      </c>
      <c r="AJ105" s="86">
        <f t="shared" si="145"/>
        <v>1.046142578125</v>
      </c>
      <c r="AK105" s="86">
        <f t="shared" si="146"/>
        <v>8</v>
      </c>
      <c r="AL105" s="86" t="b">
        <f t="shared" si="147"/>
        <v>0</v>
      </c>
      <c r="AM105" s="86" t="str">
        <f t="shared" si="148"/>
        <v>Speed</v>
      </c>
      <c r="AN105" s="86" t="str">
        <f t="shared" si="123"/>
        <v>&gt;</v>
      </c>
      <c r="AO105" s="86">
        <f t="shared" si="149"/>
        <v>21.00927734375</v>
      </c>
      <c r="AP105" s="86">
        <f t="shared" si="150"/>
        <v>4</v>
      </c>
      <c r="AQ105" s="86" t="b">
        <f t="shared" si="151"/>
        <v>0</v>
      </c>
      <c r="AR105" s="86" t="str">
        <f t="shared" si="152"/>
        <v>Distance</v>
      </c>
      <c r="AS105" s="86" t="str">
        <f t="shared" si="124"/>
        <v>&gt;</v>
      </c>
      <c r="AT105" s="86">
        <f t="shared" si="153"/>
        <v>227.426025390625</v>
      </c>
      <c r="AU105" s="86">
        <f t="shared" si="154"/>
        <v>1</v>
      </c>
      <c r="AV105" s="86" t="b">
        <f t="shared" si="155"/>
        <v>0</v>
      </c>
      <c r="AW105" s="86" t="str">
        <f t="shared" si="156"/>
        <v>Speed</v>
      </c>
      <c r="AX105" s="86" t="str">
        <f t="shared" si="125"/>
        <v>&gt;</v>
      </c>
      <c r="AY105" s="86">
        <f t="shared" si="157"/>
        <v>14.7705078125</v>
      </c>
      <c r="AZ105" s="86">
        <f t="shared" si="158"/>
        <v>0</v>
      </c>
      <c r="BA105" s="86" t="b">
        <f t="shared" si="159"/>
        <v>1</v>
      </c>
      <c r="BB105" s="86" t="str">
        <f t="shared" si="160"/>
        <v>Distance</v>
      </c>
      <c r="BC105" s="86" t="str">
        <f t="shared" si="126"/>
        <v>&lt;=</v>
      </c>
      <c r="BD105" s="86">
        <f t="shared" si="161"/>
        <v>450.385498046875</v>
      </c>
      <c r="BE105" s="15">
        <f t="shared" si="127"/>
        <v>1</v>
      </c>
      <c r="BF105" s="15" t="str">
        <f t="shared" si="128"/>
        <v>Speed&gt;21,439453125 AND Distance&lt;=369,037109375 AND GEBR&lt;=1,046142578125 AND Speed&gt;21,00927734375 AND Distance&gt;227,426025390625 AND Speed&gt;14,7705078125 AND Distance&lt;=450,385498046875</v>
      </c>
      <c r="BH105" s="86">
        <v>0.333251953125</v>
      </c>
      <c r="BI105" s="15">
        <v>0</v>
      </c>
      <c r="BJ105" s="15" t="s">
        <v>1674</v>
      </c>
    </row>
    <row r="106" spans="1:62">
      <c r="A106" s="15">
        <v>103</v>
      </c>
      <c r="B106" s="15">
        <v>-2</v>
      </c>
      <c r="C106" s="15">
        <v>-8192</v>
      </c>
      <c r="D106" s="15">
        <f t="shared" si="114"/>
        <v>-1</v>
      </c>
      <c r="E106" s="15">
        <f t="shared" si="115"/>
        <v>0</v>
      </c>
      <c r="F106" s="15">
        <f t="shared" si="116"/>
        <v>-1</v>
      </c>
      <c r="G106" s="15">
        <v>-1</v>
      </c>
      <c r="H106" s="15">
        <v>-1</v>
      </c>
      <c r="I106" s="15">
        <v>92</v>
      </c>
      <c r="J106" s="15">
        <v>8</v>
      </c>
      <c r="K106" s="15">
        <v>276</v>
      </c>
      <c r="L106" s="15">
        <v>473</v>
      </c>
      <c r="M106" s="15">
        <f t="shared" si="117"/>
        <v>0.115478515625</v>
      </c>
      <c r="O106" s="86">
        <f t="shared" si="118"/>
        <v>276</v>
      </c>
      <c r="P106" s="86">
        <f t="shared" si="129"/>
        <v>0</v>
      </c>
      <c r="Q106" s="86">
        <f t="shared" si="130"/>
        <v>174</v>
      </c>
      <c r="R106" s="86" t="b">
        <f t="shared" si="131"/>
        <v>0</v>
      </c>
      <c r="S106" s="86" t="str">
        <f t="shared" si="132"/>
        <v>Dummy Node</v>
      </c>
      <c r="T106" s="86" t="str">
        <f t="shared" si="119"/>
        <v>N/A</v>
      </c>
      <c r="U106" s="86" t="str">
        <f t="shared" si="133"/>
        <v>N/A</v>
      </c>
      <c r="V106" s="86">
        <f t="shared" si="134"/>
        <v>51</v>
      </c>
      <c r="W106" s="86" t="b">
        <f t="shared" si="135"/>
        <v>0</v>
      </c>
      <c r="X106" s="86" t="str">
        <f t="shared" si="136"/>
        <v>Speed</v>
      </c>
      <c r="Y106" s="86" t="str">
        <f t="shared" si="120"/>
        <v>&gt;</v>
      </c>
      <c r="Z106" s="86">
        <f t="shared" si="137"/>
        <v>21.439453125</v>
      </c>
      <c r="AA106" s="86">
        <f t="shared" si="138"/>
        <v>23</v>
      </c>
      <c r="AB106" s="86" t="b">
        <f t="shared" si="139"/>
        <v>1</v>
      </c>
      <c r="AC106" s="86" t="str">
        <f t="shared" si="140"/>
        <v>Distance</v>
      </c>
      <c r="AD106" s="86" t="str">
        <f t="shared" si="121"/>
        <v>&lt;=</v>
      </c>
      <c r="AE106" s="86">
        <f t="shared" si="141"/>
        <v>369.037109375</v>
      </c>
      <c r="AF106" s="86">
        <f t="shared" si="142"/>
        <v>14</v>
      </c>
      <c r="AG106" s="86" t="b">
        <f t="shared" si="143"/>
        <v>1</v>
      </c>
      <c r="AH106" s="86" t="str">
        <f t="shared" si="144"/>
        <v>GEBR</v>
      </c>
      <c r="AI106" s="86" t="str">
        <f t="shared" si="122"/>
        <v>&lt;=</v>
      </c>
      <c r="AJ106" s="86">
        <f t="shared" si="145"/>
        <v>1.046142578125</v>
      </c>
      <c r="AK106" s="86">
        <f t="shared" si="146"/>
        <v>8</v>
      </c>
      <c r="AL106" s="86" t="b">
        <f t="shared" si="147"/>
        <v>0</v>
      </c>
      <c r="AM106" s="86" t="str">
        <f t="shared" si="148"/>
        <v>Speed</v>
      </c>
      <c r="AN106" s="86" t="str">
        <f t="shared" si="123"/>
        <v>&gt;</v>
      </c>
      <c r="AO106" s="86">
        <f t="shared" si="149"/>
        <v>21.00927734375</v>
      </c>
      <c r="AP106" s="86">
        <f t="shared" si="150"/>
        <v>4</v>
      </c>
      <c r="AQ106" s="86" t="b">
        <f t="shared" si="151"/>
        <v>0</v>
      </c>
      <c r="AR106" s="86" t="str">
        <f t="shared" si="152"/>
        <v>Distance</v>
      </c>
      <c r="AS106" s="86" t="str">
        <f t="shared" si="124"/>
        <v>&gt;</v>
      </c>
      <c r="AT106" s="86">
        <f t="shared" si="153"/>
        <v>227.426025390625</v>
      </c>
      <c r="AU106" s="86">
        <f t="shared" si="154"/>
        <v>1</v>
      </c>
      <c r="AV106" s="86" t="b">
        <f t="shared" si="155"/>
        <v>0</v>
      </c>
      <c r="AW106" s="86" t="str">
        <f t="shared" si="156"/>
        <v>Speed</v>
      </c>
      <c r="AX106" s="86" t="str">
        <f t="shared" si="125"/>
        <v>&gt;</v>
      </c>
      <c r="AY106" s="86">
        <f t="shared" si="157"/>
        <v>14.7705078125</v>
      </c>
      <c r="AZ106" s="86">
        <f t="shared" si="158"/>
        <v>0</v>
      </c>
      <c r="BA106" s="86" t="b">
        <f t="shared" si="159"/>
        <v>1</v>
      </c>
      <c r="BB106" s="86" t="str">
        <f t="shared" si="160"/>
        <v>Distance</v>
      </c>
      <c r="BC106" s="86" t="str">
        <f t="shared" si="126"/>
        <v>&lt;=</v>
      </c>
      <c r="BD106" s="86">
        <f t="shared" si="161"/>
        <v>450.385498046875</v>
      </c>
      <c r="BE106" s="15">
        <f t="shared" si="127"/>
        <v>1</v>
      </c>
      <c r="BF106" s="15" t="str">
        <f t="shared" si="128"/>
        <v>Speed&gt;21,439453125 AND Distance&lt;=369,037109375 AND GEBR&lt;=1,046142578125 AND Speed&gt;21,00927734375 AND Distance&gt;227,426025390625 AND Speed&gt;14,7705078125 AND Distance&lt;=450,385498046875</v>
      </c>
      <c r="BH106" s="86">
        <v>0.333251953125</v>
      </c>
      <c r="BI106" s="15">
        <v>0</v>
      </c>
      <c r="BJ106" s="15" t="s">
        <v>1676</v>
      </c>
    </row>
    <row r="107" spans="1:62">
      <c r="A107" s="15">
        <v>104</v>
      </c>
      <c r="B107" s="15">
        <v>-2</v>
      </c>
      <c r="C107" s="15">
        <v>-8192</v>
      </c>
      <c r="D107" s="15">
        <f t="shared" si="114"/>
        <v>-1</v>
      </c>
      <c r="E107" s="15">
        <f t="shared" si="115"/>
        <v>0</v>
      </c>
      <c r="F107" s="15">
        <f t="shared" si="116"/>
        <v>-1</v>
      </c>
      <c r="G107" s="15">
        <v>-1</v>
      </c>
      <c r="H107" s="15">
        <v>-1</v>
      </c>
      <c r="I107" s="15">
        <v>92</v>
      </c>
      <c r="J107" s="15">
        <v>8</v>
      </c>
      <c r="K107" s="15">
        <v>277</v>
      </c>
      <c r="L107" s="15">
        <v>1365</v>
      </c>
      <c r="M107" s="15">
        <f t="shared" si="117"/>
        <v>0.333251953125</v>
      </c>
      <c r="O107" s="86">
        <f t="shared" si="118"/>
        <v>277</v>
      </c>
      <c r="P107" s="86">
        <f t="shared" si="129"/>
        <v>0.333251953125</v>
      </c>
      <c r="Q107" s="86">
        <f t="shared" si="130"/>
        <v>178</v>
      </c>
      <c r="R107" s="86" t="b">
        <f t="shared" si="131"/>
        <v>1</v>
      </c>
      <c r="S107" s="86" t="str">
        <f t="shared" si="132"/>
        <v>Dummy Node</v>
      </c>
      <c r="T107" s="86" t="str">
        <f t="shared" si="119"/>
        <v>N/A</v>
      </c>
      <c r="U107" s="86" t="str">
        <f t="shared" si="133"/>
        <v>N/A</v>
      </c>
      <c r="V107" s="86">
        <f t="shared" si="134"/>
        <v>119</v>
      </c>
      <c r="W107" s="86" t="b">
        <f t="shared" si="135"/>
        <v>0</v>
      </c>
      <c r="X107" s="86" t="str">
        <f t="shared" si="136"/>
        <v>GEBR</v>
      </c>
      <c r="Y107" s="86" t="str">
        <f t="shared" si="120"/>
        <v>&gt;</v>
      </c>
      <c r="Z107" s="86">
        <f t="shared" si="137"/>
        <v>0.85498046875</v>
      </c>
      <c r="AA107" s="86">
        <f t="shared" si="138"/>
        <v>26</v>
      </c>
      <c r="AB107" s="86" t="b">
        <f t="shared" si="139"/>
        <v>1</v>
      </c>
      <c r="AC107" s="86" t="str">
        <f t="shared" si="140"/>
        <v>Distance</v>
      </c>
      <c r="AD107" s="86" t="str">
        <f t="shared" si="121"/>
        <v>&lt;=</v>
      </c>
      <c r="AE107" s="86">
        <f t="shared" si="141"/>
        <v>209.751220703125</v>
      </c>
      <c r="AF107" s="86">
        <f t="shared" si="142"/>
        <v>22</v>
      </c>
      <c r="AG107" s="86" t="b">
        <f t="shared" si="143"/>
        <v>0</v>
      </c>
      <c r="AH107" s="86" t="str">
        <f t="shared" si="144"/>
        <v>Distance</v>
      </c>
      <c r="AI107" s="86" t="str">
        <f t="shared" si="122"/>
        <v>&gt;</v>
      </c>
      <c r="AJ107" s="86">
        <f t="shared" si="145"/>
        <v>192.790283203125</v>
      </c>
      <c r="AK107" s="86">
        <f t="shared" si="146"/>
        <v>6</v>
      </c>
      <c r="AL107" s="86" t="b">
        <f t="shared" si="147"/>
        <v>0</v>
      </c>
      <c r="AM107" s="86" t="str">
        <f t="shared" si="148"/>
        <v>Speed</v>
      </c>
      <c r="AN107" s="86" t="str">
        <f t="shared" si="123"/>
        <v>&gt;</v>
      </c>
      <c r="AO107" s="86">
        <f t="shared" si="149"/>
        <v>12.1396484375</v>
      </c>
      <c r="AP107" s="86">
        <f t="shared" si="150"/>
        <v>3</v>
      </c>
      <c r="AQ107" s="86" t="b">
        <f t="shared" si="151"/>
        <v>0</v>
      </c>
      <c r="AR107" s="86" t="str">
        <f t="shared" si="152"/>
        <v>Distance</v>
      </c>
      <c r="AS107" s="86" t="str">
        <f t="shared" si="124"/>
        <v>&gt;</v>
      </c>
      <c r="AT107" s="86">
        <f t="shared" si="153"/>
        <v>128.337158203125</v>
      </c>
      <c r="AU107" s="86">
        <f t="shared" si="154"/>
        <v>1</v>
      </c>
      <c r="AV107" s="86" t="b">
        <f t="shared" si="155"/>
        <v>1</v>
      </c>
      <c r="AW107" s="86" t="str">
        <f t="shared" si="156"/>
        <v>Speed</v>
      </c>
      <c r="AX107" s="86" t="str">
        <f t="shared" si="125"/>
        <v>&lt;=</v>
      </c>
      <c r="AY107" s="86">
        <f t="shared" si="157"/>
        <v>14.7705078125</v>
      </c>
      <c r="AZ107" s="86">
        <f t="shared" si="158"/>
        <v>0</v>
      </c>
      <c r="BA107" s="86" t="b">
        <f t="shared" si="159"/>
        <v>1</v>
      </c>
      <c r="BB107" s="86" t="str">
        <f t="shared" si="160"/>
        <v>Distance</v>
      </c>
      <c r="BC107" s="86" t="str">
        <f t="shared" si="126"/>
        <v>&lt;=</v>
      </c>
      <c r="BD107" s="86">
        <f t="shared" si="161"/>
        <v>450.385498046875</v>
      </c>
      <c r="BE107" s="15">
        <f t="shared" si="127"/>
        <v>0</v>
      </c>
      <c r="BF107" s="15" t="str">
        <f t="shared" si="128"/>
        <v>GEBR&gt;0,85498046875 AND Distance&lt;=209,751220703125 AND Distance&gt;192,790283203125 AND Speed&gt;12,1396484375 AND Distance&gt;128,337158203125 AND Speed&lt;=14,7705078125 AND Distance&lt;=450,385498046875</v>
      </c>
      <c r="BH107" s="86">
        <v>0.333251953125</v>
      </c>
      <c r="BI107" s="15">
        <v>0</v>
      </c>
      <c r="BJ107" s="15" t="s">
        <v>1678</v>
      </c>
    </row>
    <row r="108" spans="1:62">
      <c r="A108" s="15">
        <v>105</v>
      </c>
      <c r="B108" s="15">
        <v>-2</v>
      </c>
      <c r="C108" s="15">
        <v>-8192</v>
      </c>
      <c r="D108" s="15">
        <f t="shared" si="114"/>
        <v>-1</v>
      </c>
      <c r="E108" s="15">
        <f t="shared" si="115"/>
        <v>0</v>
      </c>
      <c r="F108" s="15">
        <f t="shared" si="116"/>
        <v>-1</v>
      </c>
      <c r="G108" s="15">
        <v>-1</v>
      </c>
      <c r="H108" s="15">
        <v>-1</v>
      </c>
      <c r="I108" s="15">
        <v>89</v>
      </c>
      <c r="J108" s="15">
        <v>8</v>
      </c>
      <c r="K108" s="15">
        <v>278</v>
      </c>
      <c r="L108" s="15">
        <v>140</v>
      </c>
      <c r="M108" s="15">
        <f t="shared" si="117"/>
        <v>3.41796875E-2</v>
      </c>
      <c r="O108" s="86">
        <f t="shared" si="118"/>
        <v>278</v>
      </c>
      <c r="P108" s="86">
        <f t="shared" si="129"/>
        <v>0.333251953125</v>
      </c>
      <c r="Q108" s="86">
        <f t="shared" si="130"/>
        <v>178</v>
      </c>
      <c r="R108" s="86" t="b">
        <f t="shared" si="131"/>
        <v>0</v>
      </c>
      <c r="S108" s="86" t="str">
        <f t="shared" si="132"/>
        <v>Dummy Node</v>
      </c>
      <c r="T108" s="86" t="str">
        <f t="shared" si="119"/>
        <v>N/A</v>
      </c>
      <c r="U108" s="86" t="str">
        <f t="shared" si="133"/>
        <v>N/A</v>
      </c>
      <c r="V108" s="86">
        <f t="shared" si="134"/>
        <v>119</v>
      </c>
      <c r="W108" s="86" t="b">
        <f t="shared" si="135"/>
        <v>0</v>
      </c>
      <c r="X108" s="86" t="str">
        <f t="shared" si="136"/>
        <v>GEBR</v>
      </c>
      <c r="Y108" s="86" t="str">
        <f t="shared" si="120"/>
        <v>&gt;</v>
      </c>
      <c r="Z108" s="86">
        <f t="shared" si="137"/>
        <v>0.85498046875</v>
      </c>
      <c r="AA108" s="86">
        <f t="shared" si="138"/>
        <v>26</v>
      </c>
      <c r="AB108" s="86" t="b">
        <f t="shared" si="139"/>
        <v>1</v>
      </c>
      <c r="AC108" s="86" t="str">
        <f t="shared" si="140"/>
        <v>Distance</v>
      </c>
      <c r="AD108" s="86" t="str">
        <f t="shared" si="121"/>
        <v>&lt;=</v>
      </c>
      <c r="AE108" s="86">
        <f t="shared" si="141"/>
        <v>209.751220703125</v>
      </c>
      <c r="AF108" s="86">
        <f t="shared" si="142"/>
        <v>22</v>
      </c>
      <c r="AG108" s="86" t="b">
        <f t="shared" si="143"/>
        <v>0</v>
      </c>
      <c r="AH108" s="86" t="str">
        <f t="shared" si="144"/>
        <v>Distance</v>
      </c>
      <c r="AI108" s="86" t="str">
        <f t="shared" si="122"/>
        <v>&gt;</v>
      </c>
      <c r="AJ108" s="86">
        <f t="shared" si="145"/>
        <v>192.790283203125</v>
      </c>
      <c r="AK108" s="86">
        <f t="shared" si="146"/>
        <v>6</v>
      </c>
      <c r="AL108" s="86" t="b">
        <f t="shared" si="147"/>
        <v>0</v>
      </c>
      <c r="AM108" s="86" t="str">
        <f t="shared" si="148"/>
        <v>Speed</v>
      </c>
      <c r="AN108" s="86" t="str">
        <f t="shared" si="123"/>
        <v>&gt;</v>
      </c>
      <c r="AO108" s="86">
        <f t="shared" si="149"/>
        <v>12.1396484375</v>
      </c>
      <c r="AP108" s="86">
        <f t="shared" si="150"/>
        <v>3</v>
      </c>
      <c r="AQ108" s="86" t="b">
        <f t="shared" si="151"/>
        <v>0</v>
      </c>
      <c r="AR108" s="86" t="str">
        <f t="shared" si="152"/>
        <v>Distance</v>
      </c>
      <c r="AS108" s="86" t="str">
        <f t="shared" si="124"/>
        <v>&gt;</v>
      </c>
      <c r="AT108" s="86">
        <f t="shared" si="153"/>
        <v>128.337158203125</v>
      </c>
      <c r="AU108" s="86">
        <f t="shared" si="154"/>
        <v>1</v>
      </c>
      <c r="AV108" s="86" t="b">
        <f t="shared" si="155"/>
        <v>1</v>
      </c>
      <c r="AW108" s="86" t="str">
        <f t="shared" si="156"/>
        <v>Speed</v>
      </c>
      <c r="AX108" s="86" t="str">
        <f t="shared" si="125"/>
        <v>&lt;=</v>
      </c>
      <c r="AY108" s="86">
        <f t="shared" si="157"/>
        <v>14.7705078125</v>
      </c>
      <c r="AZ108" s="86">
        <f t="shared" si="158"/>
        <v>0</v>
      </c>
      <c r="BA108" s="86" t="b">
        <f t="shared" si="159"/>
        <v>1</v>
      </c>
      <c r="BB108" s="86" t="str">
        <f t="shared" si="160"/>
        <v>Distance</v>
      </c>
      <c r="BC108" s="86" t="str">
        <f t="shared" si="126"/>
        <v>&lt;=</v>
      </c>
      <c r="BD108" s="86">
        <f t="shared" si="161"/>
        <v>450.385498046875</v>
      </c>
      <c r="BE108" s="15">
        <f t="shared" si="127"/>
        <v>0</v>
      </c>
      <c r="BF108" s="15" t="str">
        <f t="shared" si="128"/>
        <v>GEBR&gt;0,85498046875 AND Distance&lt;=209,751220703125 AND Distance&gt;192,790283203125 AND Speed&gt;12,1396484375 AND Distance&gt;128,337158203125 AND Speed&lt;=14,7705078125 AND Distance&lt;=450,385498046875</v>
      </c>
      <c r="BH108" s="86">
        <v>0.333251953125</v>
      </c>
      <c r="BI108" s="15">
        <v>0</v>
      </c>
      <c r="BJ108" s="15" t="s">
        <v>1680</v>
      </c>
    </row>
    <row r="109" spans="1:62">
      <c r="A109" s="15">
        <v>106</v>
      </c>
      <c r="B109" s="15">
        <v>-2</v>
      </c>
      <c r="C109" s="15">
        <v>-8192</v>
      </c>
      <c r="D109" s="15">
        <f t="shared" si="114"/>
        <v>-1</v>
      </c>
      <c r="E109" s="15">
        <f t="shared" si="115"/>
        <v>0</v>
      </c>
      <c r="F109" s="15">
        <f t="shared" si="116"/>
        <v>-1</v>
      </c>
      <c r="G109" s="15">
        <v>-1</v>
      </c>
      <c r="H109" s="15">
        <v>-1</v>
      </c>
      <c r="I109" s="15">
        <v>89</v>
      </c>
      <c r="J109" s="15">
        <v>8</v>
      </c>
      <c r="K109" s="15">
        <v>281</v>
      </c>
      <c r="L109" s="15">
        <v>945</v>
      </c>
      <c r="M109" s="15">
        <f t="shared" si="117"/>
        <v>0.230712890625</v>
      </c>
      <c r="O109" s="86">
        <f t="shared" si="118"/>
        <v>281</v>
      </c>
      <c r="P109" s="86">
        <f t="shared" si="129"/>
        <v>0</v>
      </c>
      <c r="Q109" s="86">
        <f t="shared" si="130"/>
        <v>181</v>
      </c>
      <c r="R109" s="86" t="b">
        <f t="shared" si="131"/>
        <v>1</v>
      </c>
      <c r="S109" s="86" t="str">
        <f t="shared" si="132"/>
        <v>Dummy Node</v>
      </c>
      <c r="T109" s="86" t="str">
        <f t="shared" si="119"/>
        <v>N/A</v>
      </c>
      <c r="U109" s="86" t="str">
        <f t="shared" si="133"/>
        <v>N/A</v>
      </c>
      <c r="V109" s="86">
        <f t="shared" si="134"/>
        <v>179</v>
      </c>
      <c r="W109" s="86" t="b">
        <f t="shared" si="135"/>
        <v>1</v>
      </c>
      <c r="X109" s="86" t="str">
        <f t="shared" si="136"/>
        <v>GEBR</v>
      </c>
      <c r="Y109" s="86" t="str">
        <f t="shared" si="120"/>
        <v>&lt;=</v>
      </c>
      <c r="Z109" s="86">
        <f t="shared" si="137"/>
        <v>1.27880859375</v>
      </c>
      <c r="AA109" s="86">
        <f t="shared" si="138"/>
        <v>40</v>
      </c>
      <c r="AB109" s="86" t="b">
        <f t="shared" si="139"/>
        <v>1</v>
      </c>
      <c r="AC109" s="86" t="str">
        <f t="shared" si="140"/>
        <v>Speed</v>
      </c>
      <c r="AD109" s="86" t="str">
        <f t="shared" si="121"/>
        <v>&lt;=</v>
      </c>
      <c r="AE109" s="86">
        <f t="shared" si="141"/>
        <v>20.336181640625</v>
      </c>
      <c r="AF109" s="86">
        <f t="shared" si="142"/>
        <v>36</v>
      </c>
      <c r="AG109" s="86" t="b">
        <f t="shared" si="143"/>
        <v>0</v>
      </c>
      <c r="AH109" s="86" t="str">
        <f t="shared" si="144"/>
        <v>Speed</v>
      </c>
      <c r="AI109" s="86" t="str">
        <f t="shared" si="122"/>
        <v>&gt;</v>
      </c>
      <c r="AJ109" s="86">
        <f t="shared" si="145"/>
        <v>18.51416015625</v>
      </c>
      <c r="AK109" s="86">
        <f t="shared" si="146"/>
        <v>7</v>
      </c>
      <c r="AL109" s="86" t="b">
        <f t="shared" si="147"/>
        <v>0</v>
      </c>
      <c r="AM109" s="86" t="str">
        <f t="shared" si="148"/>
        <v>Distance</v>
      </c>
      <c r="AN109" s="86" t="str">
        <f t="shared" si="123"/>
        <v>&gt;</v>
      </c>
      <c r="AO109" s="86">
        <f t="shared" si="149"/>
        <v>178.510009765625</v>
      </c>
      <c r="AP109" s="86">
        <f t="shared" si="150"/>
        <v>4</v>
      </c>
      <c r="AQ109" s="86" t="b">
        <f t="shared" si="151"/>
        <v>1</v>
      </c>
      <c r="AR109" s="86" t="str">
        <f t="shared" si="152"/>
        <v>Distance</v>
      </c>
      <c r="AS109" s="86" t="str">
        <f t="shared" si="124"/>
        <v>&lt;=</v>
      </c>
      <c r="AT109" s="86">
        <f t="shared" si="153"/>
        <v>227.426025390625</v>
      </c>
      <c r="AU109" s="86">
        <f t="shared" si="154"/>
        <v>1</v>
      </c>
      <c r="AV109" s="86" t="b">
        <f t="shared" si="155"/>
        <v>0</v>
      </c>
      <c r="AW109" s="86" t="str">
        <f t="shared" si="156"/>
        <v>Speed</v>
      </c>
      <c r="AX109" s="86" t="str">
        <f t="shared" si="125"/>
        <v>&gt;</v>
      </c>
      <c r="AY109" s="86">
        <f t="shared" si="157"/>
        <v>14.7705078125</v>
      </c>
      <c r="AZ109" s="86">
        <f t="shared" si="158"/>
        <v>0</v>
      </c>
      <c r="BA109" s="86" t="b">
        <f t="shared" si="159"/>
        <v>1</v>
      </c>
      <c r="BB109" s="86" t="str">
        <f t="shared" si="160"/>
        <v>Distance</v>
      </c>
      <c r="BC109" s="86" t="str">
        <f t="shared" si="126"/>
        <v>&lt;=</v>
      </c>
      <c r="BD109" s="86">
        <f t="shared" si="161"/>
        <v>450.385498046875</v>
      </c>
      <c r="BE109" s="15">
        <f t="shared" si="127"/>
        <v>1</v>
      </c>
      <c r="BF109" s="15" t="str">
        <f t="shared" si="128"/>
        <v>GEBR&lt;=1,27880859375 AND Speed&lt;=20,336181640625 AND Speed&gt;18,51416015625 AND Distance&gt;178,510009765625 AND Distance&lt;=227,426025390625 AND Speed&gt;14,7705078125 AND Distance&lt;=450,385498046875</v>
      </c>
      <c r="BH109" s="86">
        <v>0.333251953125</v>
      </c>
      <c r="BI109" s="15">
        <v>0</v>
      </c>
      <c r="BJ109" s="15" t="s">
        <v>1681</v>
      </c>
    </row>
    <row r="110" spans="1:62">
      <c r="A110" s="15">
        <v>107</v>
      </c>
      <c r="B110" s="15">
        <v>-2</v>
      </c>
      <c r="C110" s="15">
        <v>-8192</v>
      </c>
      <c r="D110" s="15">
        <f t="shared" si="114"/>
        <v>-1</v>
      </c>
      <c r="E110" s="15">
        <f t="shared" si="115"/>
        <v>0</v>
      </c>
      <c r="F110" s="15">
        <f t="shared" si="116"/>
        <v>-1</v>
      </c>
      <c r="G110" s="15">
        <v>239</v>
      </c>
      <c r="H110" s="15">
        <v>240</v>
      </c>
      <c r="I110" s="15">
        <v>101</v>
      </c>
      <c r="J110" s="15">
        <v>6</v>
      </c>
      <c r="K110" s="15">
        <v>282</v>
      </c>
      <c r="L110" s="15">
        <v>1365</v>
      </c>
      <c r="M110" s="15">
        <f t="shared" si="117"/>
        <v>0.333251953125</v>
      </c>
      <c r="O110" s="86">
        <f t="shared" si="118"/>
        <v>282</v>
      </c>
      <c r="P110" s="86">
        <f t="shared" si="129"/>
        <v>0</v>
      </c>
      <c r="Q110" s="86">
        <f t="shared" si="130"/>
        <v>181</v>
      </c>
      <c r="R110" s="86" t="b">
        <f t="shared" si="131"/>
        <v>0</v>
      </c>
      <c r="S110" s="86" t="str">
        <f t="shared" si="132"/>
        <v>Dummy Node</v>
      </c>
      <c r="T110" s="86" t="str">
        <f t="shared" si="119"/>
        <v>N/A</v>
      </c>
      <c r="U110" s="86" t="str">
        <f t="shared" si="133"/>
        <v>N/A</v>
      </c>
      <c r="V110" s="86">
        <f t="shared" si="134"/>
        <v>179</v>
      </c>
      <c r="W110" s="86" t="b">
        <f t="shared" si="135"/>
        <v>1</v>
      </c>
      <c r="X110" s="86" t="str">
        <f t="shared" si="136"/>
        <v>GEBR</v>
      </c>
      <c r="Y110" s="86" t="str">
        <f t="shared" si="120"/>
        <v>&lt;=</v>
      </c>
      <c r="Z110" s="86">
        <f t="shared" si="137"/>
        <v>1.27880859375</v>
      </c>
      <c r="AA110" s="86">
        <f t="shared" si="138"/>
        <v>40</v>
      </c>
      <c r="AB110" s="86" t="b">
        <f t="shared" si="139"/>
        <v>1</v>
      </c>
      <c r="AC110" s="86" t="str">
        <f t="shared" si="140"/>
        <v>Speed</v>
      </c>
      <c r="AD110" s="86" t="str">
        <f t="shared" si="121"/>
        <v>&lt;=</v>
      </c>
      <c r="AE110" s="86">
        <f t="shared" si="141"/>
        <v>20.336181640625</v>
      </c>
      <c r="AF110" s="86">
        <f t="shared" si="142"/>
        <v>36</v>
      </c>
      <c r="AG110" s="86" t="b">
        <f t="shared" si="143"/>
        <v>0</v>
      </c>
      <c r="AH110" s="86" t="str">
        <f t="shared" si="144"/>
        <v>Speed</v>
      </c>
      <c r="AI110" s="86" t="str">
        <f t="shared" si="122"/>
        <v>&gt;</v>
      </c>
      <c r="AJ110" s="86">
        <f t="shared" si="145"/>
        <v>18.51416015625</v>
      </c>
      <c r="AK110" s="86">
        <f t="shared" si="146"/>
        <v>7</v>
      </c>
      <c r="AL110" s="86" t="b">
        <f t="shared" si="147"/>
        <v>0</v>
      </c>
      <c r="AM110" s="86" t="str">
        <f t="shared" si="148"/>
        <v>Distance</v>
      </c>
      <c r="AN110" s="86" t="str">
        <f t="shared" si="123"/>
        <v>&gt;</v>
      </c>
      <c r="AO110" s="86">
        <f t="shared" si="149"/>
        <v>178.510009765625</v>
      </c>
      <c r="AP110" s="86">
        <f t="shared" si="150"/>
        <v>4</v>
      </c>
      <c r="AQ110" s="86" t="b">
        <f t="shared" si="151"/>
        <v>1</v>
      </c>
      <c r="AR110" s="86" t="str">
        <f t="shared" si="152"/>
        <v>Distance</v>
      </c>
      <c r="AS110" s="86" t="str">
        <f t="shared" si="124"/>
        <v>&lt;=</v>
      </c>
      <c r="AT110" s="86">
        <f t="shared" si="153"/>
        <v>227.426025390625</v>
      </c>
      <c r="AU110" s="86">
        <f t="shared" si="154"/>
        <v>1</v>
      </c>
      <c r="AV110" s="86" t="b">
        <f t="shared" si="155"/>
        <v>0</v>
      </c>
      <c r="AW110" s="86" t="str">
        <f t="shared" si="156"/>
        <v>Speed</v>
      </c>
      <c r="AX110" s="86" t="str">
        <f t="shared" si="125"/>
        <v>&gt;</v>
      </c>
      <c r="AY110" s="86">
        <f t="shared" si="157"/>
        <v>14.7705078125</v>
      </c>
      <c r="AZ110" s="86">
        <f t="shared" si="158"/>
        <v>0</v>
      </c>
      <c r="BA110" s="86" t="b">
        <f t="shared" si="159"/>
        <v>1</v>
      </c>
      <c r="BB110" s="86" t="str">
        <f t="shared" si="160"/>
        <v>Distance</v>
      </c>
      <c r="BC110" s="86" t="str">
        <f t="shared" si="126"/>
        <v>&lt;=</v>
      </c>
      <c r="BD110" s="86">
        <f t="shared" si="161"/>
        <v>450.385498046875</v>
      </c>
      <c r="BE110" s="15">
        <f t="shared" si="127"/>
        <v>1</v>
      </c>
      <c r="BF110" s="15" t="str">
        <f t="shared" si="128"/>
        <v>GEBR&lt;=1,27880859375 AND Speed&lt;=20,336181640625 AND Speed&gt;18,51416015625 AND Distance&gt;178,510009765625 AND Distance&lt;=227,426025390625 AND Speed&gt;14,7705078125 AND Distance&lt;=450,385498046875</v>
      </c>
      <c r="BH110" s="86">
        <v>0.333251953125</v>
      </c>
      <c r="BI110" s="15">
        <v>0</v>
      </c>
      <c r="BJ110" s="15" t="s">
        <v>1683</v>
      </c>
    </row>
    <row r="111" spans="1:62">
      <c r="A111" s="15">
        <v>108</v>
      </c>
      <c r="B111" s="15">
        <v>2</v>
      </c>
      <c r="C111" s="15">
        <v>2929</v>
      </c>
      <c r="D111" s="15">
        <f t="shared" si="114"/>
        <v>0</v>
      </c>
      <c r="E111" s="15">
        <f t="shared" si="115"/>
        <v>2929</v>
      </c>
      <c r="F111" s="15">
        <f t="shared" si="116"/>
        <v>0.715087890625</v>
      </c>
      <c r="G111" s="15">
        <v>111</v>
      </c>
      <c r="H111" s="15">
        <v>112</v>
      </c>
      <c r="I111" s="15">
        <v>101</v>
      </c>
      <c r="J111" s="15">
        <v>6</v>
      </c>
      <c r="K111" s="15">
        <v>283</v>
      </c>
      <c r="L111" s="15">
        <v>975</v>
      </c>
      <c r="M111" s="15">
        <f t="shared" si="117"/>
        <v>0.238037109375</v>
      </c>
      <c r="O111" s="86">
        <f t="shared" si="118"/>
        <v>283</v>
      </c>
      <c r="P111" s="86">
        <f t="shared" si="129"/>
        <v>0</v>
      </c>
      <c r="Q111" s="86">
        <f t="shared" si="130"/>
        <v>189</v>
      </c>
      <c r="R111" s="86" t="b">
        <f t="shared" si="131"/>
        <v>1</v>
      </c>
      <c r="S111" s="86" t="str">
        <f t="shared" si="132"/>
        <v>Dummy Node</v>
      </c>
      <c r="T111" s="86" t="str">
        <f t="shared" si="119"/>
        <v>N/A</v>
      </c>
      <c r="U111" s="86" t="str">
        <f t="shared" si="133"/>
        <v>N/A</v>
      </c>
      <c r="V111" s="86">
        <f t="shared" si="134"/>
        <v>68</v>
      </c>
      <c r="W111" s="86" t="b">
        <f t="shared" si="135"/>
        <v>1</v>
      </c>
      <c r="X111" s="86" t="str">
        <f t="shared" si="136"/>
        <v>Distance</v>
      </c>
      <c r="Y111" s="86" t="str">
        <f t="shared" si="120"/>
        <v>&lt;=</v>
      </c>
      <c r="Z111" s="86">
        <f t="shared" si="137"/>
        <v>507.192138671875</v>
      </c>
      <c r="AA111" s="86">
        <f t="shared" si="138"/>
        <v>49</v>
      </c>
      <c r="AB111" s="86" t="b">
        <f t="shared" si="139"/>
        <v>0</v>
      </c>
      <c r="AC111" s="86" t="str">
        <f t="shared" si="140"/>
        <v>Speed</v>
      </c>
      <c r="AD111" s="86" t="str">
        <f t="shared" si="121"/>
        <v>&gt;</v>
      </c>
      <c r="AE111" s="86">
        <f t="shared" si="141"/>
        <v>25.051025390625</v>
      </c>
      <c r="AF111" s="86">
        <f t="shared" si="142"/>
        <v>19</v>
      </c>
      <c r="AG111" s="86" t="b">
        <f t="shared" si="143"/>
        <v>1</v>
      </c>
      <c r="AH111" s="86" t="str">
        <f t="shared" si="144"/>
        <v>Distance</v>
      </c>
      <c r="AI111" s="86" t="str">
        <f t="shared" si="122"/>
        <v>&lt;=</v>
      </c>
      <c r="AJ111" s="86">
        <f t="shared" si="145"/>
        <v>561.320556640625</v>
      </c>
      <c r="AK111" s="86">
        <f t="shared" si="146"/>
        <v>12</v>
      </c>
      <c r="AL111" s="86" t="b">
        <f t="shared" si="147"/>
        <v>1</v>
      </c>
      <c r="AM111" s="86" t="str">
        <f t="shared" si="148"/>
        <v>GEBR</v>
      </c>
      <c r="AN111" s="86" t="str">
        <f t="shared" si="123"/>
        <v>&lt;=</v>
      </c>
      <c r="AO111" s="86">
        <f t="shared" si="149"/>
        <v>0.85498046875</v>
      </c>
      <c r="AP111" s="86">
        <f t="shared" si="150"/>
        <v>9</v>
      </c>
      <c r="AQ111" s="86" t="b">
        <f t="shared" si="151"/>
        <v>0</v>
      </c>
      <c r="AR111" s="86" t="str">
        <f t="shared" si="152"/>
        <v>Speed</v>
      </c>
      <c r="AS111" s="86" t="str">
        <f t="shared" si="124"/>
        <v>&gt;</v>
      </c>
      <c r="AT111" s="86">
        <f t="shared" si="153"/>
        <v>22.745849609375</v>
      </c>
      <c r="AU111" s="86">
        <f t="shared" si="154"/>
        <v>2</v>
      </c>
      <c r="AV111" s="86" t="b">
        <f t="shared" si="155"/>
        <v>1</v>
      </c>
      <c r="AW111" s="86" t="str">
        <f t="shared" si="156"/>
        <v>Distance</v>
      </c>
      <c r="AX111" s="86" t="str">
        <f t="shared" si="125"/>
        <v>&lt;=</v>
      </c>
      <c r="AY111" s="86">
        <f t="shared" si="157"/>
        <v>680.591796875</v>
      </c>
      <c r="AZ111" s="86">
        <f t="shared" si="158"/>
        <v>0</v>
      </c>
      <c r="BA111" s="86" t="b">
        <f t="shared" si="159"/>
        <v>0</v>
      </c>
      <c r="BB111" s="86" t="str">
        <f t="shared" si="160"/>
        <v>Distance</v>
      </c>
      <c r="BC111" s="86" t="str">
        <f t="shared" si="126"/>
        <v>&gt;</v>
      </c>
      <c r="BD111" s="86">
        <f t="shared" si="161"/>
        <v>450.385498046875</v>
      </c>
      <c r="BE111" s="15">
        <f t="shared" si="127"/>
        <v>1</v>
      </c>
      <c r="BF111" s="15" t="str">
        <f t="shared" si="128"/>
        <v>Distance&lt;=507,192138671875 AND Speed&gt;25,051025390625 AND Distance&lt;=561,320556640625 AND GEBR&lt;=0,85498046875 AND Speed&gt;22,745849609375 AND Distance&lt;=680,591796875 AND Distance&gt;450,385498046875</v>
      </c>
      <c r="BH111" s="86">
        <v>0.333251953125</v>
      </c>
      <c r="BI111" s="15">
        <v>0</v>
      </c>
      <c r="BJ111" s="15" t="s">
        <v>1684</v>
      </c>
    </row>
    <row r="112" spans="1:62">
      <c r="A112" s="15">
        <v>109</v>
      </c>
      <c r="B112" s="15">
        <v>-2</v>
      </c>
      <c r="C112" s="15">
        <v>-8192</v>
      </c>
      <c r="D112" s="15">
        <f t="shared" si="114"/>
        <v>-1</v>
      </c>
      <c r="E112" s="15">
        <f t="shared" si="115"/>
        <v>0</v>
      </c>
      <c r="F112" s="15">
        <f t="shared" si="116"/>
        <v>-1</v>
      </c>
      <c r="G112" s="15">
        <v>-1</v>
      </c>
      <c r="H112" s="15">
        <v>-1</v>
      </c>
      <c r="I112" s="15">
        <v>56</v>
      </c>
      <c r="J112" s="15">
        <v>8</v>
      </c>
      <c r="K112" s="15">
        <v>284</v>
      </c>
      <c r="L112" s="15">
        <v>18</v>
      </c>
      <c r="M112" s="15">
        <f t="shared" si="117"/>
        <v>4.39453125E-3</v>
      </c>
      <c r="O112" s="86">
        <f t="shared" si="118"/>
        <v>284</v>
      </c>
      <c r="P112" s="86">
        <f t="shared" si="129"/>
        <v>0</v>
      </c>
      <c r="Q112" s="86">
        <f t="shared" si="130"/>
        <v>189</v>
      </c>
      <c r="R112" s="86" t="b">
        <f t="shared" si="131"/>
        <v>0</v>
      </c>
      <c r="S112" s="86" t="str">
        <f t="shared" si="132"/>
        <v>Dummy Node</v>
      </c>
      <c r="T112" s="86" t="str">
        <f t="shared" si="119"/>
        <v>N/A</v>
      </c>
      <c r="U112" s="86" t="str">
        <f t="shared" si="133"/>
        <v>N/A</v>
      </c>
      <c r="V112" s="86">
        <f t="shared" si="134"/>
        <v>68</v>
      </c>
      <c r="W112" s="86" t="b">
        <f t="shared" si="135"/>
        <v>1</v>
      </c>
      <c r="X112" s="86" t="str">
        <f t="shared" si="136"/>
        <v>Distance</v>
      </c>
      <c r="Y112" s="86" t="str">
        <f t="shared" si="120"/>
        <v>&lt;=</v>
      </c>
      <c r="Z112" s="86">
        <f t="shared" si="137"/>
        <v>507.192138671875</v>
      </c>
      <c r="AA112" s="86">
        <f t="shared" si="138"/>
        <v>49</v>
      </c>
      <c r="AB112" s="86" t="b">
        <f t="shared" si="139"/>
        <v>0</v>
      </c>
      <c r="AC112" s="86" t="str">
        <f t="shared" si="140"/>
        <v>Speed</v>
      </c>
      <c r="AD112" s="86" t="str">
        <f t="shared" si="121"/>
        <v>&gt;</v>
      </c>
      <c r="AE112" s="86">
        <f t="shared" si="141"/>
        <v>25.051025390625</v>
      </c>
      <c r="AF112" s="86">
        <f t="shared" si="142"/>
        <v>19</v>
      </c>
      <c r="AG112" s="86" t="b">
        <f t="shared" si="143"/>
        <v>1</v>
      </c>
      <c r="AH112" s="86" t="str">
        <f t="shared" si="144"/>
        <v>Distance</v>
      </c>
      <c r="AI112" s="86" t="str">
        <f t="shared" si="122"/>
        <v>&lt;=</v>
      </c>
      <c r="AJ112" s="86">
        <f t="shared" si="145"/>
        <v>561.320556640625</v>
      </c>
      <c r="AK112" s="86">
        <f t="shared" si="146"/>
        <v>12</v>
      </c>
      <c r="AL112" s="86" t="b">
        <f t="shared" si="147"/>
        <v>1</v>
      </c>
      <c r="AM112" s="86" t="str">
        <f t="shared" si="148"/>
        <v>GEBR</v>
      </c>
      <c r="AN112" s="86" t="str">
        <f t="shared" si="123"/>
        <v>&lt;=</v>
      </c>
      <c r="AO112" s="86">
        <f t="shared" si="149"/>
        <v>0.85498046875</v>
      </c>
      <c r="AP112" s="86">
        <f t="shared" si="150"/>
        <v>9</v>
      </c>
      <c r="AQ112" s="86" t="b">
        <f t="shared" si="151"/>
        <v>0</v>
      </c>
      <c r="AR112" s="86" t="str">
        <f t="shared" si="152"/>
        <v>Speed</v>
      </c>
      <c r="AS112" s="86" t="str">
        <f t="shared" si="124"/>
        <v>&gt;</v>
      </c>
      <c r="AT112" s="86">
        <f t="shared" si="153"/>
        <v>22.745849609375</v>
      </c>
      <c r="AU112" s="86">
        <f t="shared" si="154"/>
        <v>2</v>
      </c>
      <c r="AV112" s="86" t="b">
        <f t="shared" si="155"/>
        <v>1</v>
      </c>
      <c r="AW112" s="86" t="str">
        <f t="shared" si="156"/>
        <v>Distance</v>
      </c>
      <c r="AX112" s="86" t="str">
        <f t="shared" si="125"/>
        <v>&lt;=</v>
      </c>
      <c r="AY112" s="86">
        <f t="shared" si="157"/>
        <v>680.591796875</v>
      </c>
      <c r="AZ112" s="86">
        <f t="shared" si="158"/>
        <v>0</v>
      </c>
      <c r="BA112" s="86" t="b">
        <f t="shared" si="159"/>
        <v>0</v>
      </c>
      <c r="BB112" s="86" t="str">
        <f t="shared" si="160"/>
        <v>Distance</v>
      </c>
      <c r="BC112" s="86" t="str">
        <f t="shared" si="126"/>
        <v>&gt;</v>
      </c>
      <c r="BD112" s="86">
        <f t="shared" si="161"/>
        <v>450.385498046875</v>
      </c>
      <c r="BE112" s="15">
        <f t="shared" si="127"/>
        <v>1</v>
      </c>
      <c r="BF112" s="15" t="str">
        <f t="shared" si="128"/>
        <v>Distance&lt;=507,192138671875 AND Speed&gt;25,051025390625 AND Distance&lt;=561,320556640625 AND GEBR&lt;=0,85498046875 AND Speed&gt;22,745849609375 AND Distance&lt;=680,591796875 AND Distance&gt;450,385498046875</v>
      </c>
      <c r="BH112" s="86">
        <v>0.333251953125</v>
      </c>
      <c r="BI112" s="15">
        <v>0</v>
      </c>
      <c r="BJ112" s="15" t="s">
        <v>1686</v>
      </c>
    </row>
    <row r="113" spans="1:62">
      <c r="A113" s="15">
        <v>110</v>
      </c>
      <c r="B113" s="15">
        <v>-2</v>
      </c>
      <c r="C113" s="15">
        <v>-8192</v>
      </c>
      <c r="D113" s="15">
        <f t="shared" si="114"/>
        <v>-1</v>
      </c>
      <c r="E113" s="15">
        <f t="shared" si="115"/>
        <v>0</v>
      </c>
      <c r="F113" s="15">
        <f t="shared" si="116"/>
        <v>-1</v>
      </c>
      <c r="G113" s="15">
        <v>-1</v>
      </c>
      <c r="H113" s="15">
        <v>-1</v>
      </c>
      <c r="I113" s="15">
        <v>56</v>
      </c>
      <c r="J113" s="15">
        <v>8</v>
      </c>
      <c r="K113" s="15">
        <v>285</v>
      </c>
      <c r="L113" s="15">
        <v>294</v>
      </c>
      <c r="M113" s="15">
        <f t="shared" si="117"/>
        <v>7.177734375E-2</v>
      </c>
      <c r="O113" s="86">
        <f t="shared" si="118"/>
        <v>285</v>
      </c>
      <c r="P113" s="86">
        <f t="shared" si="129"/>
        <v>0</v>
      </c>
      <c r="Q113" s="86">
        <f t="shared" si="130"/>
        <v>217</v>
      </c>
      <c r="R113" s="86" t="b">
        <f t="shared" si="131"/>
        <v>1</v>
      </c>
      <c r="S113" s="86" t="str">
        <f t="shared" si="132"/>
        <v>Dummy Node</v>
      </c>
      <c r="T113" s="86" t="str">
        <f t="shared" si="119"/>
        <v>N/A</v>
      </c>
      <c r="U113" s="86" t="str">
        <f t="shared" si="133"/>
        <v>N/A</v>
      </c>
      <c r="V113" s="86">
        <f t="shared" si="134"/>
        <v>139</v>
      </c>
      <c r="W113" s="86" t="b">
        <f t="shared" si="135"/>
        <v>1</v>
      </c>
      <c r="X113" s="86" t="str">
        <f t="shared" si="136"/>
        <v>GEBR</v>
      </c>
      <c r="Y113" s="86" t="str">
        <f t="shared" si="120"/>
        <v>&lt;=</v>
      </c>
      <c r="Z113" s="86">
        <f t="shared" si="137"/>
        <v>1.27880859375</v>
      </c>
      <c r="AA113" s="86">
        <f t="shared" si="138"/>
        <v>123</v>
      </c>
      <c r="AB113" s="86" t="b">
        <f t="shared" si="139"/>
        <v>1</v>
      </c>
      <c r="AC113" s="86" t="str">
        <f t="shared" si="140"/>
        <v>Distance</v>
      </c>
      <c r="AD113" s="86" t="str">
        <f t="shared" si="121"/>
        <v>&lt;=</v>
      </c>
      <c r="AE113" s="86">
        <f t="shared" si="141"/>
        <v>157.412353515625</v>
      </c>
      <c r="AF113" s="86">
        <f t="shared" si="142"/>
        <v>35</v>
      </c>
      <c r="AG113" s="86" t="b">
        <f t="shared" si="143"/>
        <v>1</v>
      </c>
      <c r="AH113" s="86" t="str">
        <f t="shared" si="144"/>
        <v>Speed</v>
      </c>
      <c r="AI113" s="86" t="str">
        <f t="shared" si="122"/>
        <v>&lt;=</v>
      </c>
      <c r="AJ113" s="86">
        <f t="shared" si="145"/>
        <v>16.9111328125</v>
      </c>
      <c r="AK113" s="86">
        <f t="shared" si="146"/>
        <v>7</v>
      </c>
      <c r="AL113" s="86" t="b">
        <f t="shared" si="147"/>
        <v>1</v>
      </c>
      <c r="AM113" s="86" t="str">
        <f t="shared" si="148"/>
        <v>Distance</v>
      </c>
      <c r="AN113" s="86" t="str">
        <f t="shared" si="123"/>
        <v>&lt;=</v>
      </c>
      <c r="AO113" s="86">
        <f t="shared" si="149"/>
        <v>178.510009765625</v>
      </c>
      <c r="AP113" s="86">
        <f t="shared" si="150"/>
        <v>4</v>
      </c>
      <c r="AQ113" s="86" t="b">
        <f t="shared" si="151"/>
        <v>1</v>
      </c>
      <c r="AR113" s="86" t="str">
        <f t="shared" si="152"/>
        <v>Distance</v>
      </c>
      <c r="AS113" s="86" t="str">
        <f t="shared" si="124"/>
        <v>&lt;=</v>
      </c>
      <c r="AT113" s="86">
        <f t="shared" si="153"/>
        <v>227.426025390625</v>
      </c>
      <c r="AU113" s="86">
        <f t="shared" si="154"/>
        <v>1</v>
      </c>
      <c r="AV113" s="86" t="b">
        <f t="shared" si="155"/>
        <v>0</v>
      </c>
      <c r="AW113" s="86" t="str">
        <f t="shared" si="156"/>
        <v>Speed</v>
      </c>
      <c r="AX113" s="86" t="str">
        <f t="shared" si="125"/>
        <v>&gt;</v>
      </c>
      <c r="AY113" s="86">
        <f t="shared" si="157"/>
        <v>14.7705078125</v>
      </c>
      <c r="AZ113" s="86">
        <f t="shared" si="158"/>
        <v>0</v>
      </c>
      <c r="BA113" s="86" t="b">
        <f t="shared" si="159"/>
        <v>1</v>
      </c>
      <c r="BB113" s="86" t="str">
        <f t="shared" si="160"/>
        <v>Distance</v>
      </c>
      <c r="BC113" s="86" t="str">
        <f t="shared" si="126"/>
        <v>&lt;=</v>
      </c>
      <c r="BD113" s="86">
        <f t="shared" si="161"/>
        <v>450.385498046875</v>
      </c>
      <c r="BE113" s="15">
        <f t="shared" si="127"/>
        <v>1</v>
      </c>
      <c r="BF113" s="15" t="str">
        <f t="shared" si="128"/>
        <v>GEBR&lt;=1,27880859375 AND Distance&lt;=157,412353515625 AND Speed&lt;=16,9111328125 AND Distance&lt;=178,510009765625 AND Distance&lt;=227,426025390625 AND Speed&gt;14,7705078125 AND Distance&lt;=450,385498046875</v>
      </c>
      <c r="BH113" s="86">
        <v>0.333251953125</v>
      </c>
      <c r="BI113" s="15">
        <v>0</v>
      </c>
      <c r="BJ113" s="15" t="s">
        <v>1687</v>
      </c>
    </row>
    <row r="114" spans="1:62">
      <c r="A114" s="15">
        <v>111</v>
      </c>
      <c r="B114" s="15">
        <v>-2</v>
      </c>
      <c r="C114" s="15">
        <v>-8192</v>
      </c>
      <c r="D114" s="15">
        <f t="shared" si="114"/>
        <v>-1</v>
      </c>
      <c r="E114" s="15">
        <f t="shared" si="115"/>
        <v>0</v>
      </c>
      <c r="F114" s="15">
        <f t="shared" si="116"/>
        <v>-1</v>
      </c>
      <c r="G114" s="15">
        <v>241</v>
      </c>
      <c r="H114" s="15">
        <v>242</v>
      </c>
      <c r="I114" s="15">
        <v>108</v>
      </c>
      <c r="J114" s="15">
        <v>7</v>
      </c>
      <c r="K114" s="15">
        <v>286</v>
      </c>
      <c r="L114" s="15">
        <v>0</v>
      </c>
      <c r="M114" s="15">
        <f t="shared" si="117"/>
        <v>0</v>
      </c>
      <c r="O114" s="86">
        <f t="shared" si="118"/>
        <v>286</v>
      </c>
      <c r="P114" s="86">
        <f t="shared" si="129"/>
        <v>0</v>
      </c>
      <c r="Q114" s="86">
        <f t="shared" si="130"/>
        <v>217</v>
      </c>
      <c r="R114" s="86" t="b">
        <f t="shared" si="131"/>
        <v>0</v>
      </c>
      <c r="S114" s="86" t="str">
        <f t="shared" si="132"/>
        <v>Dummy Node</v>
      </c>
      <c r="T114" s="86" t="str">
        <f t="shared" si="119"/>
        <v>N/A</v>
      </c>
      <c r="U114" s="86" t="str">
        <f t="shared" si="133"/>
        <v>N/A</v>
      </c>
      <c r="V114" s="86">
        <f t="shared" si="134"/>
        <v>139</v>
      </c>
      <c r="W114" s="86" t="b">
        <f t="shared" si="135"/>
        <v>1</v>
      </c>
      <c r="X114" s="86" t="str">
        <f t="shared" si="136"/>
        <v>GEBR</v>
      </c>
      <c r="Y114" s="86" t="str">
        <f t="shared" si="120"/>
        <v>&lt;=</v>
      </c>
      <c r="Z114" s="86">
        <f t="shared" si="137"/>
        <v>1.27880859375</v>
      </c>
      <c r="AA114" s="86">
        <f t="shared" si="138"/>
        <v>123</v>
      </c>
      <c r="AB114" s="86" t="b">
        <f t="shared" si="139"/>
        <v>1</v>
      </c>
      <c r="AC114" s="86" t="str">
        <f t="shared" si="140"/>
        <v>Distance</v>
      </c>
      <c r="AD114" s="86" t="str">
        <f t="shared" si="121"/>
        <v>&lt;=</v>
      </c>
      <c r="AE114" s="86">
        <f t="shared" si="141"/>
        <v>157.412353515625</v>
      </c>
      <c r="AF114" s="86">
        <f t="shared" si="142"/>
        <v>35</v>
      </c>
      <c r="AG114" s="86" t="b">
        <f t="shared" si="143"/>
        <v>1</v>
      </c>
      <c r="AH114" s="86" t="str">
        <f t="shared" si="144"/>
        <v>Speed</v>
      </c>
      <c r="AI114" s="86" t="str">
        <f t="shared" si="122"/>
        <v>&lt;=</v>
      </c>
      <c r="AJ114" s="86">
        <f t="shared" si="145"/>
        <v>16.9111328125</v>
      </c>
      <c r="AK114" s="86">
        <f t="shared" si="146"/>
        <v>7</v>
      </c>
      <c r="AL114" s="86" t="b">
        <f t="shared" si="147"/>
        <v>1</v>
      </c>
      <c r="AM114" s="86" t="str">
        <f t="shared" si="148"/>
        <v>Distance</v>
      </c>
      <c r="AN114" s="86" t="str">
        <f t="shared" si="123"/>
        <v>&lt;=</v>
      </c>
      <c r="AO114" s="86">
        <f t="shared" si="149"/>
        <v>178.510009765625</v>
      </c>
      <c r="AP114" s="86">
        <f t="shared" si="150"/>
        <v>4</v>
      </c>
      <c r="AQ114" s="86" t="b">
        <f t="shared" si="151"/>
        <v>1</v>
      </c>
      <c r="AR114" s="86" t="str">
        <f t="shared" si="152"/>
        <v>Distance</v>
      </c>
      <c r="AS114" s="86" t="str">
        <f t="shared" si="124"/>
        <v>&lt;=</v>
      </c>
      <c r="AT114" s="86">
        <f t="shared" si="153"/>
        <v>227.426025390625</v>
      </c>
      <c r="AU114" s="86">
        <f t="shared" si="154"/>
        <v>1</v>
      </c>
      <c r="AV114" s="86" t="b">
        <f t="shared" si="155"/>
        <v>0</v>
      </c>
      <c r="AW114" s="86" t="str">
        <f t="shared" si="156"/>
        <v>Speed</v>
      </c>
      <c r="AX114" s="86" t="str">
        <f t="shared" si="125"/>
        <v>&gt;</v>
      </c>
      <c r="AY114" s="86">
        <f t="shared" si="157"/>
        <v>14.7705078125</v>
      </c>
      <c r="AZ114" s="86">
        <f t="shared" si="158"/>
        <v>0</v>
      </c>
      <c r="BA114" s="86" t="b">
        <f t="shared" si="159"/>
        <v>1</v>
      </c>
      <c r="BB114" s="86" t="str">
        <f t="shared" si="160"/>
        <v>Distance</v>
      </c>
      <c r="BC114" s="86" t="str">
        <f t="shared" si="126"/>
        <v>&lt;=</v>
      </c>
      <c r="BD114" s="86">
        <f t="shared" si="161"/>
        <v>450.385498046875</v>
      </c>
      <c r="BE114" s="15">
        <f t="shared" si="127"/>
        <v>1</v>
      </c>
      <c r="BF114" s="15" t="str">
        <f t="shared" si="128"/>
        <v>GEBR&lt;=1,27880859375 AND Distance&lt;=157,412353515625 AND Speed&lt;=16,9111328125 AND Distance&lt;=178,510009765625 AND Distance&lt;=227,426025390625 AND Speed&gt;14,7705078125 AND Distance&lt;=450,385498046875</v>
      </c>
      <c r="BH114"/>
      <c r="BI114"/>
      <c r="BJ114"/>
    </row>
    <row r="115" spans="1:62">
      <c r="A115" s="15">
        <v>112</v>
      </c>
      <c r="B115" s="15">
        <v>-2</v>
      </c>
      <c r="C115" s="15">
        <v>-8192</v>
      </c>
      <c r="D115" s="15">
        <f t="shared" si="114"/>
        <v>-1</v>
      </c>
      <c r="E115" s="15">
        <f t="shared" si="115"/>
        <v>0</v>
      </c>
      <c r="F115" s="15">
        <f t="shared" si="116"/>
        <v>-1</v>
      </c>
      <c r="G115" s="15">
        <v>243</v>
      </c>
      <c r="H115" s="15">
        <v>244</v>
      </c>
      <c r="I115" s="15">
        <v>108</v>
      </c>
      <c r="J115" s="15">
        <v>7</v>
      </c>
      <c r="K115" s="15">
        <v>287</v>
      </c>
      <c r="L115" s="15">
        <v>1365</v>
      </c>
      <c r="M115" s="15">
        <f t="shared" si="117"/>
        <v>0.333251953125</v>
      </c>
      <c r="O115" s="86">
        <f t="shared" si="118"/>
        <v>287</v>
      </c>
      <c r="P115" s="86">
        <f t="shared" si="129"/>
        <v>0.333251953125</v>
      </c>
      <c r="Q115" s="86">
        <f t="shared" si="130"/>
        <v>223</v>
      </c>
      <c r="R115" s="86" t="b">
        <f t="shared" si="131"/>
        <v>1</v>
      </c>
      <c r="S115" s="86" t="str">
        <f t="shared" si="132"/>
        <v>Dummy Node</v>
      </c>
      <c r="T115" s="86" t="str">
        <f t="shared" si="119"/>
        <v>N/A</v>
      </c>
      <c r="U115" s="86" t="str">
        <f t="shared" si="133"/>
        <v>N/A</v>
      </c>
      <c r="V115" s="86">
        <f t="shared" si="134"/>
        <v>46</v>
      </c>
      <c r="W115" s="86" t="b">
        <f t="shared" si="135"/>
        <v>1</v>
      </c>
      <c r="X115" s="86" t="str">
        <f t="shared" si="136"/>
        <v>Dummy Node</v>
      </c>
      <c r="Y115" s="86" t="str">
        <f t="shared" si="120"/>
        <v>N/A</v>
      </c>
      <c r="Z115" s="86" t="str">
        <f t="shared" si="137"/>
        <v>N/A</v>
      </c>
      <c r="AA115" s="86">
        <f t="shared" si="138"/>
        <v>30</v>
      </c>
      <c r="AB115" s="86" t="b">
        <f t="shared" si="139"/>
        <v>0</v>
      </c>
      <c r="AC115" s="86" t="str">
        <f t="shared" si="140"/>
        <v>GEBR</v>
      </c>
      <c r="AD115" s="86" t="str">
        <f t="shared" si="121"/>
        <v>&gt;</v>
      </c>
      <c r="AE115" s="86">
        <f t="shared" si="141"/>
        <v>0.85498046875</v>
      </c>
      <c r="AF115" s="86">
        <f t="shared" si="142"/>
        <v>13</v>
      </c>
      <c r="AG115" s="86" t="b">
        <f t="shared" si="143"/>
        <v>0</v>
      </c>
      <c r="AH115" s="86" t="str">
        <f t="shared" si="144"/>
        <v>Distance</v>
      </c>
      <c r="AI115" s="86" t="str">
        <f t="shared" si="122"/>
        <v>&gt;</v>
      </c>
      <c r="AJ115" s="86">
        <f t="shared" si="145"/>
        <v>307.95703125</v>
      </c>
      <c r="AK115" s="86">
        <f t="shared" si="146"/>
        <v>8</v>
      </c>
      <c r="AL115" s="86" t="b">
        <f t="shared" si="147"/>
        <v>1</v>
      </c>
      <c r="AM115" s="86" t="str">
        <f t="shared" si="148"/>
        <v>Speed</v>
      </c>
      <c r="AN115" s="86" t="str">
        <f t="shared" si="123"/>
        <v>&lt;=</v>
      </c>
      <c r="AO115" s="86">
        <f t="shared" si="149"/>
        <v>21.00927734375</v>
      </c>
      <c r="AP115" s="86">
        <f t="shared" si="150"/>
        <v>4</v>
      </c>
      <c r="AQ115" s="86" t="b">
        <f t="shared" si="151"/>
        <v>0</v>
      </c>
      <c r="AR115" s="86" t="str">
        <f t="shared" si="152"/>
        <v>Distance</v>
      </c>
      <c r="AS115" s="86" t="str">
        <f t="shared" si="124"/>
        <v>&gt;</v>
      </c>
      <c r="AT115" s="86">
        <f t="shared" si="153"/>
        <v>227.426025390625</v>
      </c>
      <c r="AU115" s="86">
        <f t="shared" si="154"/>
        <v>1</v>
      </c>
      <c r="AV115" s="86" t="b">
        <f t="shared" si="155"/>
        <v>0</v>
      </c>
      <c r="AW115" s="86" t="str">
        <f t="shared" si="156"/>
        <v>Speed</v>
      </c>
      <c r="AX115" s="86" t="str">
        <f t="shared" si="125"/>
        <v>&gt;</v>
      </c>
      <c r="AY115" s="86">
        <f t="shared" si="157"/>
        <v>14.7705078125</v>
      </c>
      <c r="AZ115" s="86">
        <f t="shared" si="158"/>
        <v>0</v>
      </c>
      <c r="BA115" s="86" t="b">
        <f t="shared" si="159"/>
        <v>1</v>
      </c>
      <c r="BB115" s="86" t="str">
        <f t="shared" si="160"/>
        <v>Distance</v>
      </c>
      <c r="BC115" s="86" t="str">
        <f t="shared" si="126"/>
        <v>&lt;=</v>
      </c>
      <c r="BD115" s="86">
        <f t="shared" si="161"/>
        <v>450.385498046875</v>
      </c>
      <c r="BE115" s="15">
        <f t="shared" si="127"/>
        <v>0</v>
      </c>
      <c r="BF115" s="15" t="str">
        <f t="shared" si="128"/>
        <v>GEBR&gt;0,85498046875 AND Distance&gt;307,95703125 AND Speed&lt;=21,00927734375 AND Distance&gt;227,426025390625 AND Speed&gt;14,7705078125 AND Distance&lt;=450,385498046875</v>
      </c>
      <c r="BH115"/>
      <c r="BI115"/>
      <c r="BJ115"/>
    </row>
    <row r="116" spans="1:62">
      <c r="A116" s="15">
        <v>113</v>
      </c>
      <c r="B116" s="15">
        <v>0</v>
      </c>
      <c r="C116" s="15">
        <v>237255</v>
      </c>
      <c r="D116" s="15">
        <f t="shared" si="114"/>
        <v>57</v>
      </c>
      <c r="E116" s="15">
        <f t="shared" si="115"/>
        <v>3783</v>
      </c>
      <c r="F116" s="15">
        <f t="shared" si="116"/>
        <v>57.923583984375</v>
      </c>
      <c r="G116" s="15">
        <v>147</v>
      </c>
      <c r="H116" s="15">
        <v>148</v>
      </c>
      <c r="I116" s="15">
        <v>33</v>
      </c>
      <c r="J116" s="15">
        <v>6</v>
      </c>
      <c r="K116" s="15">
        <v>288</v>
      </c>
      <c r="L116" s="15">
        <v>69</v>
      </c>
      <c r="M116" s="15">
        <f t="shared" si="117"/>
        <v>1.6845703125E-2</v>
      </c>
      <c r="O116" s="86">
        <f t="shared" si="118"/>
        <v>288</v>
      </c>
      <c r="P116" s="86">
        <f t="shared" si="129"/>
        <v>0.333251953125</v>
      </c>
      <c r="Q116" s="86">
        <f t="shared" si="130"/>
        <v>223</v>
      </c>
      <c r="R116" s="86" t="b">
        <f t="shared" si="131"/>
        <v>0</v>
      </c>
      <c r="S116" s="86" t="str">
        <f t="shared" si="132"/>
        <v>Dummy Node</v>
      </c>
      <c r="T116" s="86" t="str">
        <f t="shared" si="119"/>
        <v>N/A</v>
      </c>
      <c r="U116" s="86" t="str">
        <f t="shared" si="133"/>
        <v>N/A</v>
      </c>
      <c r="V116" s="86">
        <f t="shared" si="134"/>
        <v>46</v>
      </c>
      <c r="W116" s="86" t="b">
        <f t="shared" si="135"/>
        <v>1</v>
      </c>
      <c r="X116" s="86" t="str">
        <f t="shared" si="136"/>
        <v>Dummy Node</v>
      </c>
      <c r="Y116" s="86" t="str">
        <f t="shared" si="120"/>
        <v>N/A</v>
      </c>
      <c r="Z116" s="86" t="str">
        <f t="shared" si="137"/>
        <v>N/A</v>
      </c>
      <c r="AA116" s="86">
        <f t="shared" si="138"/>
        <v>30</v>
      </c>
      <c r="AB116" s="86" t="b">
        <f t="shared" si="139"/>
        <v>0</v>
      </c>
      <c r="AC116" s="86" t="str">
        <f t="shared" si="140"/>
        <v>GEBR</v>
      </c>
      <c r="AD116" s="86" t="str">
        <f t="shared" si="121"/>
        <v>&gt;</v>
      </c>
      <c r="AE116" s="86">
        <f t="shared" si="141"/>
        <v>0.85498046875</v>
      </c>
      <c r="AF116" s="86">
        <f t="shared" si="142"/>
        <v>13</v>
      </c>
      <c r="AG116" s="86" t="b">
        <f t="shared" si="143"/>
        <v>0</v>
      </c>
      <c r="AH116" s="86" t="str">
        <f t="shared" si="144"/>
        <v>Distance</v>
      </c>
      <c r="AI116" s="86" t="str">
        <f t="shared" si="122"/>
        <v>&gt;</v>
      </c>
      <c r="AJ116" s="86">
        <f t="shared" si="145"/>
        <v>307.95703125</v>
      </c>
      <c r="AK116" s="86">
        <f t="shared" si="146"/>
        <v>8</v>
      </c>
      <c r="AL116" s="86" t="b">
        <f t="shared" si="147"/>
        <v>1</v>
      </c>
      <c r="AM116" s="86" t="str">
        <f t="shared" si="148"/>
        <v>Speed</v>
      </c>
      <c r="AN116" s="86" t="str">
        <f t="shared" si="123"/>
        <v>&lt;=</v>
      </c>
      <c r="AO116" s="86">
        <f t="shared" si="149"/>
        <v>21.00927734375</v>
      </c>
      <c r="AP116" s="86">
        <f t="shared" si="150"/>
        <v>4</v>
      </c>
      <c r="AQ116" s="86" t="b">
        <f t="shared" si="151"/>
        <v>0</v>
      </c>
      <c r="AR116" s="86" t="str">
        <f t="shared" si="152"/>
        <v>Distance</v>
      </c>
      <c r="AS116" s="86" t="str">
        <f t="shared" si="124"/>
        <v>&gt;</v>
      </c>
      <c r="AT116" s="86">
        <f t="shared" si="153"/>
        <v>227.426025390625</v>
      </c>
      <c r="AU116" s="86">
        <f t="shared" si="154"/>
        <v>1</v>
      </c>
      <c r="AV116" s="86" t="b">
        <f t="shared" si="155"/>
        <v>0</v>
      </c>
      <c r="AW116" s="86" t="str">
        <f t="shared" si="156"/>
        <v>Speed</v>
      </c>
      <c r="AX116" s="86" t="str">
        <f t="shared" si="125"/>
        <v>&gt;</v>
      </c>
      <c r="AY116" s="86">
        <f t="shared" si="157"/>
        <v>14.7705078125</v>
      </c>
      <c r="AZ116" s="86">
        <f t="shared" si="158"/>
        <v>0</v>
      </c>
      <c r="BA116" s="86" t="b">
        <f t="shared" si="159"/>
        <v>1</v>
      </c>
      <c r="BB116" s="86" t="str">
        <f t="shared" si="160"/>
        <v>Distance</v>
      </c>
      <c r="BC116" s="86" t="str">
        <f t="shared" si="126"/>
        <v>&lt;=</v>
      </c>
      <c r="BD116" s="86">
        <f t="shared" si="161"/>
        <v>450.385498046875</v>
      </c>
      <c r="BE116" s="15">
        <f t="shared" si="127"/>
        <v>0</v>
      </c>
      <c r="BF116" s="15" t="str">
        <f t="shared" si="128"/>
        <v>GEBR&gt;0,85498046875 AND Distance&gt;307,95703125 AND Speed&lt;=21,00927734375 AND Distance&gt;227,426025390625 AND Speed&gt;14,7705078125 AND Distance&lt;=450,385498046875</v>
      </c>
      <c r="BH116"/>
      <c r="BI116"/>
      <c r="BJ116"/>
    </row>
    <row r="117" spans="1:62">
      <c r="A117" s="15">
        <v>114</v>
      </c>
      <c r="B117" s="15">
        <v>-2</v>
      </c>
      <c r="C117" s="15">
        <v>-8192</v>
      </c>
      <c r="D117" s="15">
        <f t="shared" si="114"/>
        <v>-1</v>
      </c>
      <c r="E117" s="15">
        <f t="shared" si="115"/>
        <v>0</v>
      </c>
      <c r="F117" s="15">
        <f t="shared" si="116"/>
        <v>-1</v>
      </c>
      <c r="G117" s="15">
        <v>245</v>
      </c>
      <c r="H117" s="15">
        <v>246</v>
      </c>
      <c r="I117" s="15">
        <v>33</v>
      </c>
      <c r="J117" s="15">
        <v>6</v>
      </c>
      <c r="K117" s="15">
        <v>289</v>
      </c>
      <c r="L117" s="15">
        <v>0</v>
      </c>
      <c r="M117" s="15">
        <f t="shared" si="117"/>
        <v>0</v>
      </c>
      <c r="O117" s="86">
        <f t="shared" si="118"/>
        <v>289</v>
      </c>
      <c r="P117" s="86">
        <f t="shared" si="129"/>
        <v>0.333251953125</v>
      </c>
      <c r="Q117" s="86">
        <f t="shared" si="130"/>
        <v>224</v>
      </c>
      <c r="R117" s="86" t="b">
        <f t="shared" si="131"/>
        <v>1</v>
      </c>
      <c r="S117" s="86" t="str">
        <f t="shared" si="132"/>
        <v>Dummy Node</v>
      </c>
      <c r="T117" s="86" t="str">
        <f t="shared" si="119"/>
        <v>N/A</v>
      </c>
      <c r="U117" s="86" t="str">
        <f t="shared" si="133"/>
        <v>N/A</v>
      </c>
      <c r="V117" s="86">
        <f t="shared" si="134"/>
        <v>46</v>
      </c>
      <c r="W117" s="86" t="b">
        <f t="shared" si="135"/>
        <v>0</v>
      </c>
      <c r="X117" s="86" t="str">
        <f t="shared" si="136"/>
        <v>Dummy Node</v>
      </c>
      <c r="Y117" s="86" t="str">
        <f t="shared" si="120"/>
        <v>N/A</v>
      </c>
      <c r="Z117" s="86" t="str">
        <f t="shared" si="137"/>
        <v>N/A</v>
      </c>
      <c r="AA117" s="86">
        <f t="shared" si="138"/>
        <v>30</v>
      </c>
      <c r="AB117" s="86" t="b">
        <f t="shared" si="139"/>
        <v>0</v>
      </c>
      <c r="AC117" s="86" t="str">
        <f t="shared" si="140"/>
        <v>GEBR</v>
      </c>
      <c r="AD117" s="86" t="str">
        <f t="shared" si="121"/>
        <v>&gt;</v>
      </c>
      <c r="AE117" s="86">
        <f t="shared" si="141"/>
        <v>0.85498046875</v>
      </c>
      <c r="AF117" s="86">
        <f t="shared" si="142"/>
        <v>13</v>
      </c>
      <c r="AG117" s="86" t="b">
        <f t="shared" si="143"/>
        <v>0</v>
      </c>
      <c r="AH117" s="86" t="str">
        <f t="shared" si="144"/>
        <v>Distance</v>
      </c>
      <c r="AI117" s="86" t="str">
        <f t="shared" si="122"/>
        <v>&gt;</v>
      </c>
      <c r="AJ117" s="86">
        <f t="shared" si="145"/>
        <v>307.95703125</v>
      </c>
      <c r="AK117" s="86">
        <f t="shared" si="146"/>
        <v>8</v>
      </c>
      <c r="AL117" s="86" t="b">
        <f t="shared" si="147"/>
        <v>1</v>
      </c>
      <c r="AM117" s="86" t="str">
        <f t="shared" si="148"/>
        <v>Speed</v>
      </c>
      <c r="AN117" s="86" t="str">
        <f t="shared" si="123"/>
        <v>&lt;=</v>
      </c>
      <c r="AO117" s="86">
        <f t="shared" si="149"/>
        <v>21.00927734375</v>
      </c>
      <c r="AP117" s="86">
        <f t="shared" si="150"/>
        <v>4</v>
      </c>
      <c r="AQ117" s="86" t="b">
        <f t="shared" si="151"/>
        <v>0</v>
      </c>
      <c r="AR117" s="86" t="str">
        <f t="shared" si="152"/>
        <v>Distance</v>
      </c>
      <c r="AS117" s="86" t="str">
        <f t="shared" si="124"/>
        <v>&gt;</v>
      </c>
      <c r="AT117" s="86">
        <f t="shared" si="153"/>
        <v>227.426025390625</v>
      </c>
      <c r="AU117" s="86">
        <f t="shared" si="154"/>
        <v>1</v>
      </c>
      <c r="AV117" s="86" t="b">
        <f t="shared" si="155"/>
        <v>0</v>
      </c>
      <c r="AW117" s="86" t="str">
        <f t="shared" si="156"/>
        <v>Speed</v>
      </c>
      <c r="AX117" s="86" t="str">
        <f t="shared" si="125"/>
        <v>&gt;</v>
      </c>
      <c r="AY117" s="86">
        <f t="shared" si="157"/>
        <v>14.7705078125</v>
      </c>
      <c r="AZ117" s="86">
        <f t="shared" si="158"/>
        <v>0</v>
      </c>
      <c r="BA117" s="86" t="b">
        <f t="shared" si="159"/>
        <v>1</v>
      </c>
      <c r="BB117" s="86" t="str">
        <f t="shared" si="160"/>
        <v>Distance</v>
      </c>
      <c r="BC117" s="86" t="str">
        <f t="shared" si="126"/>
        <v>&lt;=</v>
      </c>
      <c r="BD117" s="86">
        <f t="shared" si="161"/>
        <v>450.385498046875</v>
      </c>
      <c r="BE117" s="15">
        <f t="shared" si="127"/>
        <v>0</v>
      </c>
      <c r="BF117" s="15" t="str">
        <f t="shared" si="128"/>
        <v>GEBR&gt;0,85498046875 AND Distance&gt;307,95703125 AND Speed&lt;=21,00927734375 AND Distance&gt;227,426025390625 AND Speed&gt;14,7705078125 AND Distance&lt;=450,385498046875</v>
      </c>
      <c r="BH117"/>
      <c r="BI117"/>
      <c r="BJ117"/>
    </row>
    <row r="118" spans="1:62">
      <c r="A118" s="15">
        <v>115</v>
      </c>
      <c r="B118" s="15">
        <v>-2</v>
      </c>
      <c r="C118" s="15">
        <v>-8192</v>
      </c>
      <c r="D118" s="15">
        <f t="shared" si="114"/>
        <v>-1</v>
      </c>
      <c r="E118" s="15">
        <f t="shared" si="115"/>
        <v>0</v>
      </c>
      <c r="F118" s="15">
        <f t="shared" si="116"/>
        <v>-1</v>
      </c>
      <c r="G118" s="15">
        <v>-1</v>
      </c>
      <c r="H118" s="15">
        <v>-1</v>
      </c>
      <c r="I118" s="15">
        <v>100</v>
      </c>
      <c r="J118" s="15">
        <v>8</v>
      </c>
      <c r="K118" s="15">
        <v>290</v>
      </c>
      <c r="L118" s="15">
        <v>433</v>
      </c>
      <c r="M118" s="15">
        <f t="shared" si="117"/>
        <v>0.105712890625</v>
      </c>
      <c r="O118" s="86">
        <f t="shared" si="118"/>
        <v>290</v>
      </c>
      <c r="P118" s="86">
        <f t="shared" si="129"/>
        <v>0.333251953125</v>
      </c>
      <c r="Q118" s="86">
        <f t="shared" si="130"/>
        <v>224</v>
      </c>
      <c r="R118" s="86" t="b">
        <f t="shared" si="131"/>
        <v>0</v>
      </c>
      <c r="S118" s="86" t="str">
        <f t="shared" si="132"/>
        <v>Dummy Node</v>
      </c>
      <c r="T118" s="86" t="str">
        <f t="shared" si="119"/>
        <v>N/A</v>
      </c>
      <c r="U118" s="86" t="str">
        <f t="shared" si="133"/>
        <v>N/A</v>
      </c>
      <c r="V118" s="86">
        <f t="shared" si="134"/>
        <v>46</v>
      </c>
      <c r="W118" s="86" t="b">
        <f t="shared" si="135"/>
        <v>0</v>
      </c>
      <c r="X118" s="86" t="str">
        <f t="shared" si="136"/>
        <v>Dummy Node</v>
      </c>
      <c r="Y118" s="86" t="str">
        <f t="shared" si="120"/>
        <v>N/A</v>
      </c>
      <c r="Z118" s="86" t="str">
        <f t="shared" si="137"/>
        <v>N/A</v>
      </c>
      <c r="AA118" s="86">
        <f t="shared" si="138"/>
        <v>30</v>
      </c>
      <c r="AB118" s="86" t="b">
        <f t="shared" si="139"/>
        <v>0</v>
      </c>
      <c r="AC118" s="86" t="str">
        <f t="shared" si="140"/>
        <v>GEBR</v>
      </c>
      <c r="AD118" s="86" t="str">
        <f t="shared" si="121"/>
        <v>&gt;</v>
      </c>
      <c r="AE118" s="86">
        <f t="shared" si="141"/>
        <v>0.85498046875</v>
      </c>
      <c r="AF118" s="86">
        <f t="shared" si="142"/>
        <v>13</v>
      </c>
      <c r="AG118" s="86" t="b">
        <f t="shared" si="143"/>
        <v>0</v>
      </c>
      <c r="AH118" s="86" t="str">
        <f t="shared" si="144"/>
        <v>Distance</v>
      </c>
      <c r="AI118" s="86" t="str">
        <f t="shared" si="122"/>
        <v>&gt;</v>
      </c>
      <c r="AJ118" s="86">
        <f t="shared" si="145"/>
        <v>307.95703125</v>
      </c>
      <c r="AK118" s="86">
        <f t="shared" si="146"/>
        <v>8</v>
      </c>
      <c r="AL118" s="86" t="b">
        <f t="shared" si="147"/>
        <v>1</v>
      </c>
      <c r="AM118" s="86" t="str">
        <f t="shared" si="148"/>
        <v>Speed</v>
      </c>
      <c r="AN118" s="86" t="str">
        <f t="shared" si="123"/>
        <v>&lt;=</v>
      </c>
      <c r="AO118" s="86">
        <f t="shared" si="149"/>
        <v>21.00927734375</v>
      </c>
      <c r="AP118" s="86">
        <f t="shared" si="150"/>
        <v>4</v>
      </c>
      <c r="AQ118" s="86" t="b">
        <f t="shared" si="151"/>
        <v>0</v>
      </c>
      <c r="AR118" s="86" t="str">
        <f t="shared" si="152"/>
        <v>Distance</v>
      </c>
      <c r="AS118" s="86" t="str">
        <f t="shared" si="124"/>
        <v>&gt;</v>
      </c>
      <c r="AT118" s="86">
        <f t="shared" si="153"/>
        <v>227.426025390625</v>
      </c>
      <c r="AU118" s="86">
        <f t="shared" si="154"/>
        <v>1</v>
      </c>
      <c r="AV118" s="86" t="b">
        <f t="shared" si="155"/>
        <v>0</v>
      </c>
      <c r="AW118" s="86" t="str">
        <f t="shared" si="156"/>
        <v>Speed</v>
      </c>
      <c r="AX118" s="86" t="str">
        <f t="shared" si="125"/>
        <v>&gt;</v>
      </c>
      <c r="AY118" s="86">
        <f t="shared" si="157"/>
        <v>14.7705078125</v>
      </c>
      <c r="AZ118" s="86">
        <f t="shared" si="158"/>
        <v>0</v>
      </c>
      <c r="BA118" s="86" t="b">
        <f t="shared" si="159"/>
        <v>1</v>
      </c>
      <c r="BB118" s="86" t="str">
        <f t="shared" si="160"/>
        <v>Distance</v>
      </c>
      <c r="BC118" s="86" t="str">
        <f t="shared" si="126"/>
        <v>&lt;=</v>
      </c>
      <c r="BD118" s="86">
        <f t="shared" si="161"/>
        <v>450.385498046875</v>
      </c>
      <c r="BE118" s="15">
        <f t="shared" si="127"/>
        <v>0</v>
      </c>
      <c r="BF118" s="15" t="str">
        <f t="shared" si="128"/>
        <v>GEBR&gt;0,85498046875 AND Distance&gt;307,95703125 AND Speed&lt;=21,00927734375 AND Distance&gt;227,426025390625 AND Speed&gt;14,7705078125 AND Distance&lt;=450,385498046875</v>
      </c>
      <c r="BH118"/>
      <c r="BI118"/>
      <c r="BJ118"/>
    </row>
    <row r="119" spans="1:62">
      <c r="A119" s="15">
        <v>116</v>
      </c>
      <c r="B119" s="15">
        <v>-2</v>
      </c>
      <c r="C119" s="15">
        <v>-8192</v>
      </c>
      <c r="D119" s="15">
        <f t="shared" si="114"/>
        <v>-1</v>
      </c>
      <c r="E119" s="15">
        <f t="shared" si="115"/>
        <v>0</v>
      </c>
      <c r="F119" s="15">
        <f t="shared" si="116"/>
        <v>-1</v>
      </c>
      <c r="G119" s="15">
        <v>-1</v>
      </c>
      <c r="H119" s="15">
        <v>-1</v>
      </c>
      <c r="I119" s="15">
        <v>100</v>
      </c>
      <c r="J119" s="15">
        <v>8</v>
      </c>
      <c r="K119" s="15">
        <v>295</v>
      </c>
      <c r="L119" s="15">
        <v>0</v>
      </c>
      <c r="M119" s="15">
        <f t="shared" si="117"/>
        <v>0</v>
      </c>
      <c r="O119" s="86">
        <f t="shared" si="118"/>
        <v>295</v>
      </c>
      <c r="P119" s="86">
        <f t="shared" si="129"/>
        <v>0.333251953125</v>
      </c>
      <c r="Q119" s="86">
        <f t="shared" si="130"/>
        <v>229</v>
      </c>
      <c r="R119" s="86" t="b">
        <f t="shared" si="131"/>
        <v>1</v>
      </c>
      <c r="S119" s="86" t="str">
        <f t="shared" si="132"/>
        <v>Dummy Node</v>
      </c>
      <c r="T119" s="86" t="str">
        <f t="shared" si="119"/>
        <v>N/A</v>
      </c>
      <c r="U119" s="86" t="str">
        <f t="shared" si="133"/>
        <v>N/A</v>
      </c>
      <c r="V119" s="86">
        <f t="shared" si="134"/>
        <v>80</v>
      </c>
      <c r="W119" s="86" t="b">
        <f t="shared" si="135"/>
        <v>1</v>
      </c>
      <c r="X119" s="86" t="str">
        <f t="shared" si="136"/>
        <v>Dummy Node</v>
      </c>
      <c r="Y119" s="86" t="str">
        <f t="shared" si="120"/>
        <v>N/A</v>
      </c>
      <c r="Z119" s="86" t="str">
        <f t="shared" si="137"/>
        <v>N/A</v>
      </c>
      <c r="AA119" s="86">
        <f t="shared" si="138"/>
        <v>71</v>
      </c>
      <c r="AB119" s="86" t="b">
        <f t="shared" si="139"/>
        <v>0</v>
      </c>
      <c r="AC119" s="86" t="str">
        <f t="shared" si="140"/>
        <v>GEBR</v>
      </c>
      <c r="AD119" s="86" t="str">
        <f t="shared" si="121"/>
        <v>&gt;</v>
      </c>
      <c r="AE119" s="86">
        <f t="shared" si="141"/>
        <v>1.046142578125</v>
      </c>
      <c r="AF119" s="86">
        <f t="shared" si="142"/>
        <v>20</v>
      </c>
      <c r="AG119" s="86" t="b">
        <f t="shared" si="143"/>
        <v>1</v>
      </c>
      <c r="AH119" s="86" t="str">
        <f t="shared" si="144"/>
        <v>Distance</v>
      </c>
      <c r="AI119" s="86" t="str">
        <f t="shared" si="122"/>
        <v>&lt;=</v>
      </c>
      <c r="AJ119" s="86">
        <f t="shared" si="145"/>
        <v>521.034912109375</v>
      </c>
      <c r="AK119" s="86">
        <f t="shared" si="146"/>
        <v>12</v>
      </c>
      <c r="AL119" s="86" t="b">
        <f t="shared" si="147"/>
        <v>0</v>
      </c>
      <c r="AM119" s="86" t="str">
        <f t="shared" si="148"/>
        <v>GEBR</v>
      </c>
      <c r="AN119" s="86" t="str">
        <f t="shared" si="123"/>
        <v>&gt;</v>
      </c>
      <c r="AO119" s="86">
        <f t="shared" si="149"/>
        <v>0.85498046875</v>
      </c>
      <c r="AP119" s="86">
        <f t="shared" si="150"/>
        <v>9</v>
      </c>
      <c r="AQ119" s="86" t="b">
        <f t="shared" si="151"/>
        <v>0</v>
      </c>
      <c r="AR119" s="86" t="str">
        <f t="shared" si="152"/>
        <v>Speed</v>
      </c>
      <c r="AS119" s="86" t="str">
        <f t="shared" si="124"/>
        <v>&gt;</v>
      </c>
      <c r="AT119" s="86">
        <f t="shared" si="153"/>
        <v>22.745849609375</v>
      </c>
      <c r="AU119" s="86">
        <f t="shared" si="154"/>
        <v>2</v>
      </c>
      <c r="AV119" s="86" t="b">
        <f t="shared" si="155"/>
        <v>1</v>
      </c>
      <c r="AW119" s="86" t="str">
        <f t="shared" si="156"/>
        <v>Distance</v>
      </c>
      <c r="AX119" s="86" t="str">
        <f t="shared" si="125"/>
        <v>&lt;=</v>
      </c>
      <c r="AY119" s="86">
        <f t="shared" si="157"/>
        <v>680.591796875</v>
      </c>
      <c r="AZ119" s="86">
        <f t="shared" si="158"/>
        <v>0</v>
      </c>
      <c r="BA119" s="86" t="b">
        <f t="shared" si="159"/>
        <v>0</v>
      </c>
      <c r="BB119" s="86" t="str">
        <f t="shared" si="160"/>
        <v>Distance</v>
      </c>
      <c r="BC119" s="86" t="str">
        <f t="shared" si="126"/>
        <v>&gt;</v>
      </c>
      <c r="BD119" s="86">
        <f t="shared" si="161"/>
        <v>450.385498046875</v>
      </c>
      <c r="BE119" s="15">
        <f t="shared" si="127"/>
        <v>0</v>
      </c>
      <c r="BF119" s="15" t="str">
        <f t="shared" si="128"/>
        <v>GEBR&gt;1,046142578125 AND Distance&lt;=521,034912109375 AND GEBR&gt;0,85498046875 AND Speed&gt;22,745849609375 AND Distance&lt;=680,591796875 AND Distance&gt;450,385498046875</v>
      </c>
      <c r="BH119"/>
      <c r="BI119"/>
      <c r="BJ119"/>
    </row>
    <row r="120" spans="1:62">
      <c r="A120" s="15">
        <v>117</v>
      </c>
      <c r="B120" s="15">
        <v>-2</v>
      </c>
      <c r="C120" s="15">
        <v>-8192</v>
      </c>
      <c r="D120" s="15">
        <f t="shared" si="114"/>
        <v>-1</v>
      </c>
      <c r="E120" s="15">
        <f t="shared" si="115"/>
        <v>0</v>
      </c>
      <c r="F120" s="15">
        <f t="shared" si="116"/>
        <v>-1</v>
      </c>
      <c r="G120" s="15">
        <v>-1</v>
      </c>
      <c r="H120" s="15">
        <v>-1</v>
      </c>
      <c r="I120" s="15">
        <v>94</v>
      </c>
      <c r="J120" s="15">
        <v>8</v>
      </c>
      <c r="K120" s="15">
        <v>296</v>
      </c>
      <c r="L120" s="15">
        <v>614</v>
      </c>
      <c r="M120" s="15">
        <f t="shared" si="117"/>
        <v>0.14990234375</v>
      </c>
      <c r="O120" s="86">
        <f t="shared" si="118"/>
        <v>296</v>
      </c>
      <c r="P120" s="86">
        <f t="shared" si="129"/>
        <v>0.333251953125</v>
      </c>
      <c r="Q120" s="86">
        <f t="shared" si="130"/>
        <v>229</v>
      </c>
      <c r="R120" s="86" t="b">
        <f t="shared" si="131"/>
        <v>0</v>
      </c>
      <c r="S120" s="86" t="str">
        <f t="shared" si="132"/>
        <v>Dummy Node</v>
      </c>
      <c r="T120" s="86" t="str">
        <f t="shared" si="119"/>
        <v>N/A</v>
      </c>
      <c r="U120" s="86" t="str">
        <f t="shared" si="133"/>
        <v>N/A</v>
      </c>
      <c r="V120" s="86">
        <f t="shared" si="134"/>
        <v>80</v>
      </c>
      <c r="W120" s="86" t="b">
        <f t="shared" si="135"/>
        <v>1</v>
      </c>
      <c r="X120" s="86" t="str">
        <f t="shared" si="136"/>
        <v>Dummy Node</v>
      </c>
      <c r="Y120" s="86" t="str">
        <f t="shared" si="120"/>
        <v>N/A</v>
      </c>
      <c r="Z120" s="86" t="str">
        <f t="shared" si="137"/>
        <v>N/A</v>
      </c>
      <c r="AA120" s="86">
        <f t="shared" si="138"/>
        <v>71</v>
      </c>
      <c r="AB120" s="86" t="b">
        <f t="shared" si="139"/>
        <v>0</v>
      </c>
      <c r="AC120" s="86" t="str">
        <f t="shared" si="140"/>
        <v>GEBR</v>
      </c>
      <c r="AD120" s="86" t="str">
        <f t="shared" si="121"/>
        <v>&gt;</v>
      </c>
      <c r="AE120" s="86">
        <f t="shared" si="141"/>
        <v>1.046142578125</v>
      </c>
      <c r="AF120" s="86">
        <f t="shared" si="142"/>
        <v>20</v>
      </c>
      <c r="AG120" s="86" t="b">
        <f t="shared" si="143"/>
        <v>1</v>
      </c>
      <c r="AH120" s="86" t="str">
        <f t="shared" si="144"/>
        <v>Distance</v>
      </c>
      <c r="AI120" s="86" t="str">
        <f t="shared" si="122"/>
        <v>&lt;=</v>
      </c>
      <c r="AJ120" s="86">
        <f t="shared" si="145"/>
        <v>521.034912109375</v>
      </c>
      <c r="AK120" s="86">
        <f t="shared" si="146"/>
        <v>12</v>
      </c>
      <c r="AL120" s="86" t="b">
        <f t="shared" si="147"/>
        <v>0</v>
      </c>
      <c r="AM120" s="86" t="str">
        <f t="shared" si="148"/>
        <v>GEBR</v>
      </c>
      <c r="AN120" s="86" t="str">
        <f t="shared" si="123"/>
        <v>&gt;</v>
      </c>
      <c r="AO120" s="86">
        <f t="shared" si="149"/>
        <v>0.85498046875</v>
      </c>
      <c r="AP120" s="86">
        <f t="shared" si="150"/>
        <v>9</v>
      </c>
      <c r="AQ120" s="86" t="b">
        <f t="shared" si="151"/>
        <v>0</v>
      </c>
      <c r="AR120" s="86" t="str">
        <f t="shared" si="152"/>
        <v>Speed</v>
      </c>
      <c r="AS120" s="86" t="str">
        <f t="shared" si="124"/>
        <v>&gt;</v>
      </c>
      <c r="AT120" s="86">
        <f t="shared" si="153"/>
        <v>22.745849609375</v>
      </c>
      <c r="AU120" s="86">
        <f t="shared" si="154"/>
        <v>2</v>
      </c>
      <c r="AV120" s="86" t="b">
        <f t="shared" si="155"/>
        <v>1</v>
      </c>
      <c r="AW120" s="86" t="str">
        <f t="shared" si="156"/>
        <v>Distance</v>
      </c>
      <c r="AX120" s="86" t="str">
        <f t="shared" si="125"/>
        <v>&lt;=</v>
      </c>
      <c r="AY120" s="86">
        <f t="shared" si="157"/>
        <v>680.591796875</v>
      </c>
      <c r="AZ120" s="86">
        <f t="shared" si="158"/>
        <v>0</v>
      </c>
      <c r="BA120" s="86" t="b">
        <f t="shared" si="159"/>
        <v>0</v>
      </c>
      <c r="BB120" s="86" t="str">
        <f t="shared" si="160"/>
        <v>Distance</v>
      </c>
      <c r="BC120" s="86" t="str">
        <f t="shared" si="126"/>
        <v>&gt;</v>
      </c>
      <c r="BD120" s="86">
        <f t="shared" si="161"/>
        <v>450.385498046875</v>
      </c>
      <c r="BE120" s="15">
        <f t="shared" si="127"/>
        <v>0</v>
      </c>
      <c r="BF120" s="15" t="str">
        <f t="shared" si="128"/>
        <v>GEBR&gt;1,046142578125 AND Distance&lt;=521,034912109375 AND GEBR&gt;0,85498046875 AND Speed&gt;22,745849609375 AND Distance&lt;=680,591796875 AND Distance&gt;450,385498046875</v>
      </c>
      <c r="BH120"/>
      <c r="BI120"/>
      <c r="BJ120"/>
    </row>
    <row r="121" spans="1:62">
      <c r="A121" s="15">
        <v>118</v>
      </c>
      <c r="B121" s="15">
        <v>-2</v>
      </c>
      <c r="C121" s="15">
        <v>-8192</v>
      </c>
      <c r="D121" s="15">
        <f t="shared" si="114"/>
        <v>-1</v>
      </c>
      <c r="E121" s="15">
        <f t="shared" si="115"/>
        <v>0</v>
      </c>
      <c r="F121" s="15">
        <f t="shared" si="116"/>
        <v>-1</v>
      </c>
      <c r="G121" s="15">
        <v>-1</v>
      </c>
      <c r="H121" s="15">
        <v>-1</v>
      </c>
      <c r="I121" s="15">
        <v>94</v>
      </c>
      <c r="J121" s="15">
        <v>8</v>
      </c>
      <c r="K121" s="15">
        <v>297</v>
      </c>
      <c r="L121" s="15">
        <v>1365</v>
      </c>
      <c r="M121" s="15">
        <f t="shared" si="117"/>
        <v>0.333251953125</v>
      </c>
      <c r="O121" s="86">
        <f t="shared" si="118"/>
        <v>297</v>
      </c>
      <c r="P121" s="86">
        <f t="shared" si="129"/>
        <v>0.333251953125</v>
      </c>
      <c r="Q121" s="86">
        <f t="shared" si="130"/>
        <v>230</v>
      </c>
      <c r="R121" s="86" t="b">
        <f t="shared" si="131"/>
        <v>1</v>
      </c>
      <c r="S121" s="86" t="str">
        <f t="shared" si="132"/>
        <v>Dummy Node</v>
      </c>
      <c r="T121" s="86" t="str">
        <f t="shared" si="119"/>
        <v>N/A</v>
      </c>
      <c r="U121" s="86" t="str">
        <f t="shared" si="133"/>
        <v>N/A</v>
      </c>
      <c r="V121" s="86">
        <f t="shared" si="134"/>
        <v>80</v>
      </c>
      <c r="W121" s="86" t="b">
        <f t="shared" si="135"/>
        <v>0</v>
      </c>
      <c r="X121" s="86" t="str">
        <f t="shared" si="136"/>
        <v>Dummy Node</v>
      </c>
      <c r="Y121" s="86" t="str">
        <f t="shared" si="120"/>
        <v>N/A</v>
      </c>
      <c r="Z121" s="86" t="str">
        <f t="shared" si="137"/>
        <v>N/A</v>
      </c>
      <c r="AA121" s="86">
        <f t="shared" si="138"/>
        <v>71</v>
      </c>
      <c r="AB121" s="86" t="b">
        <f t="shared" si="139"/>
        <v>0</v>
      </c>
      <c r="AC121" s="86" t="str">
        <f t="shared" si="140"/>
        <v>GEBR</v>
      </c>
      <c r="AD121" s="86" t="str">
        <f t="shared" si="121"/>
        <v>&gt;</v>
      </c>
      <c r="AE121" s="86">
        <f t="shared" si="141"/>
        <v>1.046142578125</v>
      </c>
      <c r="AF121" s="86">
        <f t="shared" si="142"/>
        <v>20</v>
      </c>
      <c r="AG121" s="86" t="b">
        <f t="shared" si="143"/>
        <v>1</v>
      </c>
      <c r="AH121" s="86" t="str">
        <f t="shared" si="144"/>
        <v>Distance</v>
      </c>
      <c r="AI121" s="86" t="str">
        <f t="shared" si="122"/>
        <v>&lt;=</v>
      </c>
      <c r="AJ121" s="86">
        <f t="shared" si="145"/>
        <v>521.034912109375</v>
      </c>
      <c r="AK121" s="86">
        <f t="shared" si="146"/>
        <v>12</v>
      </c>
      <c r="AL121" s="86" t="b">
        <f t="shared" si="147"/>
        <v>0</v>
      </c>
      <c r="AM121" s="86" t="str">
        <f t="shared" si="148"/>
        <v>GEBR</v>
      </c>
      <c r="AN121" s="86" t="str">
        <f t="shared" si="123"/>
        <v>&gt;</v>
      </c>
      <c r="AO121" s="86">
        <f t="shared" si="149"/>
        <v>0.85498046875</v>
      </c>
      <c r="AP121" s="86">
        <f t="shared" si="150"/>
        <v>9</v>
      </c>
      <c r="AQ121" s="86" t="b">
        <f t="shared" si="151"/>
        <v>0</v>
      </c>
      <c r="AR121" s="86" t="str">
        <f t="shared" si="152"/>
        <v>Speed</v>
      </c>
      <c r="AS121" s="86" t="str">
        <f t="shared" si="124"/>
        <v>&gt;</v>
      </c>
      <c r="AT121" s="86">
        <f t="shared" si="153"/>
        <v>22.745849609375</v>
      </c>
      <c r="AU121" s="86">
        <f t="shared" si="154"/>
        <v>2</v>
      </c>
      <c r="AV121" s="86" t="b">
        <f t="shared" si="155"/>
        <v>1</v>
      </c>
      <c r="AW121" s="86" t="str">
        <f t="shared" si="156"/>
        <v>Distance</v>
      </c>
      <c r="AX121" s="86" t="str">
        <f t="shared" si="125"/>
        <v>&lt;=</v>
      </c>
      <c r="AY121" s="86">
        <f t="shared" si="157"/>
        <v>680.591796875</v>
      </c>
      <c r="AZ121" s="86">
        <f t="shared" si="158"/>
        <v>0</v>
      </c>
      <c r="BA121" s="86" t="b">
        <f t="shared" si="159"/>
        <v>0</v>
      </c>
      <c r="BB121" s="86" t="str">
        <f t="shared" si="160"/>
        <v>Distance</v>
      </c>
      <c r="BC121" s="86" t="str">
        <f t="shared" si="126"/>
        <v>&gt;</v>
      </c>
      <c r="BD121" s="86">
        <f t="shared" si="161"/>
        <v>450.385498046875</v>
      </c>
      <c r="BE121" s="15">
        <f t="shared" si="127"/>
        <v>0</v>
      </c>
      <c r="BF121" s="15" t="str">
        <f t="shared" si="128"/>
        <v>GEBR&gt;1,046142578125 AND Distance&lt;=521,034912109375 AND GEBR&gt;0,85498046875 AND Speed&gt;22,745849609375 AND Distance&lt;=680,591796875 AND Distance&gt;450,385498046875</v>
      </c>
      <c r="BH121"/>
      <c r="BI121"/>
      <c r="BJ121"/>
    </row>
    <row r="122" spans="1:62">
      <c r="A122" s="15">
        <v>119</v>
      </c>
      <c r="B122" s="15">
        <v>2</v>
      </c>
      <c r="C122" s="15">
        <v>3502</v>
      </c>
      <c r="D122" s="15">
        <f t="shared" si="114"/>
        <v>0</v>
      </c>
      <c r="E122" s="15">
        <f t="shared" si="115"/>
        <v>3502</v>
      </c>
      <c r="F122" s="15">
        <f t="shared" si="116"/>
        <v>0.85498046875</v>
      </c>
      <c r="G122" s="15">
        <v>177</v>
      </c>
      <c r="H122" s="15">
        <v>178</v>
      </c>
      <c r="I122" s="15">
        <v>26</v>
      </c>
      <c r="J122" s="15">
        <v>6</v>
      </c>
      <c r="K122" s="15">
        <v>298</v>
      </c>
      <c r="L122" s="15">
        <v>1189</v>
      </c>
      <c r="M122" s="15">
        <f t="shared" si="117"/>
        <v>0.290283203125</v>
      </c>
      <c r="O122" s="86">
        <f t="shared" si="118"/>
        <v>298</v>
      </c>
      <c r="P122" s="86">
        <f t="shared" si="129"/>
        <v>0.333251953125</v>
      </c>
      <c r="Q122" s="86">
        <f t="shared" si="130"/>
        <v>230</v>
      </c>
      <c r="R122" s="86" t="b">
        <f t="shared" si="131"/>
        <v>0</v>
      </c>
      <c r="S122" s="86" t="str">
        <f t="shared" si="132"/>
        <v>Dummy Node</v>
      </c>
      <c r="T122" s="86" t="str">
        <f t="shared" si="119"/>
        <v>N/A</v>
      </c>
      <c r="U122" s="86" t="str">
        <f t="shared" si="133"/>
        <v>N/A</v>
      </c>
      <c r="V122" s="86">
        <f t="shared" si="134"/>
        <v>80</v>
      </c>
      <c r="W122" s="86" t="b">
        <f t="shared" si="135"/>
        <v>0</v>
      </c>
      <c r="X122" s="86" t="str">
        <f t="shared" si="136"/>
        <v>Dummy Node</v>
      </c>
      <c r="Y122" s="86" t="str">
        <f t="shared" si="120"/>
        <v>N/A</v>
      </c>
      <c r="Z122" s="86" t="str">
        <f t="shared" si="137"/>
        <v>N/A</v>
      </c>
      <c r="AA122" s="86">
        <f t="shared" si="138"/>
        <v>71</v>
      </c>
      <c r="AB122" s="86" t="b">
        <f t="shared" si="139"/>
        <v>0</v>
      </c>
      <c r="AC122" s="86" t="str">
        <f t="shared" si="140"/>
        <v>GEBR</v>
      </c>
      <c r="AD122" s="86" t="str">
        <f t="shared" si="121"/>
        <v>&gt;</v>
      </c>
      <c r="AE122" s="86">
        <f t="shared" si="141"/>
        <v>1.046142578125</v>
      </c>
      <c r="AF122" s="86">
        <f t="shared" si="142"/>
        <v>20</v>
      </c>
      <c r="AG122" s="86" t="b">
        <f t="shared" si="143"/>
        <v>1</v>
      </c>
      <c r="AH122" s="86" t="str">
        <f t="shared" si="144"/>
        <v>Distance</v>
      </c>
      <c r="AI122" s="86" t="str">
        <f t="shared" si="122"/>
        <v>&lt;=</v>
      </c>
      <c r="AJ122" s="86">
        <f t="shared" si="145"/>
        <v>521.034912109375</v>
      </c>
      <c r="AK122" s="86">
        <f t="shared" si="146"/>
        <v>12</v>
      </c>
      <c r="AL122" s="86" t="b">
        <f t="shared" si="147"/>
        <v>0</v>
      </c>
      <c r="AM122" s="86" t="str">
        <f t="shared" si="148"/>
        <v>GEBR</v>
      </c>
      <c r="AN122" s="86" t="str">
        <f t="shared" si="123"/>
        <v>&gt;</v>
      </c>
      <c r="AO122" s="86">
        <f t="shared" si="149"/>
        <v>0.85498046875</v>
      </c>
      <c r="AP122" s="86">
        <f t="shared" si="150"/>
        <v>9</v>
      </c>
      <c r="AQ122" s="86" t="b">
        <f t="shared" si="151"/>
        <v>0</v>
      </c>
      <c r="AR122" s="86" t="str">
        <f t="shared" si="152"/>
        <v>Speed</v>
      </c>
      <c r="AS122" s="86" t="str">
        <f t="shared" si="124"/>
        <v>&gt;</v>
      </c>
      <c r="AT122" s="86">
        <f t="shared" si="153"/>
        <v>22.745849609375</v>
      </c>
      <c r="AU122" s="86">
        <f t="shared" si="154"/>
        <v>2</v>
      </c>
      <c r="AV122" s="86" t="b">
        <f t="shared" si="155"/>
        <v>1</v>
      </c>
      <c r="AW122" s="86" t="str">
        <f t="shared" si="156"/>
        <v>Distance</v>
      </c>
      <c r="AX122" s="86" t="str">
        <f t="shared" si="125"/>
        <v>&lt;=</v>
      </c>
      <c r="AY122" s="86">
        <f t="shared" si="157"/>
        <v>680.591796875</v>
      </c>
      <c r="AZ122" s="86">
        <f t="shared" si="158"/>
        <v>0</v>
      </c>
      <c r="BA122" s="86" t="b">
        <f t="shared" si="159"/>
        <v>0</v>
      </c>
      <c r="BB122" s="86" t="str">
        <f t="shared" si="160"/>
        <v>Distance</v>
      </c>
      <c r="BC122" s="86" t="str">
        <f t="shared" si="126"/>
        <v>&gt;</v>
      </c>
      <c r="BD122" s="86">
        <f t="shared" si="161"/>
        <v>450.385498046875</v>
      </c>
      <c r="BE122" s="15">
        <f t="shared" si="127"/>
        <v>0</v>
      </c>
      <c r="BF122" s="15" t="str">
        <f t="shared" si="128"/>
        <v>GEBR&gt;1,046142578125 AND Distance&lt;=521,034912109375 AND GEBR&gt;0,85498046875 AND Speed&gt;22,745849609375 AND Distance&lt;=680,591796875 AND Distance&gt;450,385498046875</v>
      </c>
      <c r="BH122"/>
      <c r="BI122"/>
      <c r="BJ122"/>
    </row>
    <row r="123" spans="1:62">
      <c r="A123" s="15">
        <v>120</v>
      </c>
      <c r="B123" s="15">
        <v>-2</v>
      </c>
      <c r="C123" s="15">
        <v>-8192</v>
      </c>
      <c r="D123" s="15">
        <f t="shared" si="114"/>
        <v>-1</v>
      </c>
      <c r="E123" s="15">
        <f t="shared" si="115"/>
        <v>0</v>
      </c>
      <c r="F123" s="15">
        <f t="shared" si="116"/>
        <v>-1</v>
      </c>
      <c r="G123" s="15">
        <v>247</v>
      </c>
      <c r="H123" s="15">
        <v>248</v>
      </c>
      <c r="I123" s="15">
        <v>26</v>
      </c>
      <c r="J123" s="15">
        <v>6</v>
      </c>
      <c r="K123" s="15">
        <v>307</v>
      </c>
      <c r="L123" s="15">
        <v>1365</v>
      </c>
      <c r="M123" s="15">
        <f t="shared" si="117"/>
        <v>0.333251953125</v>
      </c>
      <c r="O123" s="86">
        <f t="shared" si="118"/>
        <v>307</v>
      </c>
      <c r="P123" s="86">
        <f t="shared" si="129"/>
        <v>0.333251953125</v>
      </c>
      <c r="Q123" s="86">
        <f t="shared" si="130"/>
        <v>239</v>
      </c>
      <c r="R123" s="86" t="b">
        <f t="shared" si="131"/>
        <v>1</v>
      </c>
      <c r="S123" s="86" t="str">
        <f t="shared" si="132"/>
        <v>Dummy Node</v>
      </c>
      <c r="T123" s="86" t="str">
        <f t="shared" si="119"/>
        <v>N/A</v>
      </c>
      <c r="U123" s="86" t="str">
        <f t="shared" si="133"/>
        <v>N/A</v>
      </c>
      <c r="V123" s="86">
        <f t="shared" si="134"/>
        <v>107</v>
      </c>
      <c r="W123" s="86" t="b">
        <f t="shared" si="135"/>
        <v>1</v>
      </c>
      <c r="X123" s="86" t="str">
        <f t="shared" si="136"/>
        <v>Dummy Node</v>
      </c>
      <c r="Y123" s="86" t="str">
        <f t="shared" si="120"/>
        <v>N/A</v>
      </c>
      <c r="Z123" s="86" t="str">
        <f t="shared" si="137"/>
        <v>N/A</v>
      </c>
      <c r="AA123" s="86">
        <f t="shared" si="138"/>
        <v>101</v>
      </c>
      <c r="AB123" s="86" t="b">
        <f t="shared" si="139"/>
        <v>1</v>
      </c>
      <c r="AC123" s="86" t="str">
        <f t="shared" si="140"/>
        <v>Speed</v>
      </c>
      <c r="AD123" s="86" t="str">
        <f t="shared" si="121"/>
        <v>&lt;=</v>
      </c>
      <c r="AE123" s="86">
        <f t="shared" si="141"/>
        <v>10.895751953125</v>
      </c>
      <c r="AF123" s="86">
        <f t="shared" si="142"/>
        <v>21</v>
      </c>
      <c r="AG123" s="86" t="b">
        <f t="shared" si="143"/>
        <v>1</v>
      </c>
      <c r="AH123" s="86" t="str">
        <f t="shared" si="144"/>
        <v>Distance</v>
      </c>
      <c r="AI123" s="86" t="str">
        <f t="shared" si="122"/>
        <v>&lt;=</v>
      </c>
      <c r="AJ123" s="86">
        <f t="shared" si="145"/>
        <v>142.631591796875</v>
      </c>
      <c r="AK123" s="86">
        <f t="shared" si="146"/>
        <v>6</v>
      </c>
      <c r="AL123" s="86" t="b">
        <f t="shared" si="147"/>
        <v>1</v>
      </c>
      <c r="AM123" s="86" t="str">
        <f t="shared" si="148"/>
        <v>Speed</v>
      </c>
      <c r="AN123" s="86" t="str">
        <f t="shared" si="123"/>
        <v>&lt;=</v>
      </c>
      <c r="AO123" s="86">
        <f t="shared" si="149"/>
        <v>12.1396484375</v>
      </c>
      <c r="AP123" s="86">
        <f t="shared" si="150"/>
        <v>3</v>
      </c>
      <c r="AQ123" s="86" t="b">
        <f t="shared" si="151"/>
        <v>0</v>
      </c>
      <c r="AR123" s="86" t="str">
        <f t="shared" si="152"/>
        <v>Distance</v>
      </c>
      <c r="AS123" s="86" t="str">
        <f t="shared" si="124"/>
        <v>&gt;</v>
      </c>
      <c r="AT123" s="86">
        <f t="shared" si="153"/>
        <v>128.337158203125</v>
      </c>
      <c r="AU123" s="86">
        <f t="shared" si="154"/>
        <v>1</v>
      </c>
      <c r="AV123" s="86" t="b">
        <f t="shared" si="155"/>
        <v>1</v>
      </c>
      <c r="AW123" s="86" t="str">
        <f t="shared" si="156"/>
        <v>Speed</v>
      </c>
      <c r="AX123" s="86" t="str">
        <f t="shared" si="125"/>
        <v>&lt;=</v>
      </c>
      <c r="AY123" s="86">
        <f t="shared" si="157"/>
        <v>14.7705078125</v>
      </c>
      <c r="AZ123" s="86">
        <f t="shared" si="158"/>
        <v>0</v>
      </c>
      <c r="BA123" s="86" t="b">
        <f t="shared" si="159"/>
        <v>1</v>
      </c>
      <c r="BB123" s="86" t="str">
        <f t="shared" si="160"/>
        <v>Distance</v>
      </c>
      <c r="BC123" s="86" t="str">
        <f t="shared" si="126"/>
        <v>&lt;=</v>
      </c>
      <c r="BD123" s="86">
        <f t="shared" si="161"/>
        <v>450.385498046875</v>
      </c>
      <c r="BE123" s="15">
        <f t="shared" si="127"/>
        <v>0</v>
      </c>
      <c r="BF123" s="15" t="str">
        <f t="shared" si="128"/>
        <v>Speed&lt;=10,895751953125 AND Distance&lt;=142,631591796875 AND Speed&lt;=12,1396484375 AND Distance&gt;128,337158203125 AND Speed&lt;=14,7705078125 AND Distance&lt;=450,385498046875</v>
      </c>
      <c r="BH123"/>
      <c r="BI123"/>
      <c r="BJ123"/>
    </row>
    <row r="124" spans="1:62">
      <c r="A124" s="15">
        <v>121</v>
      </c>
      <c r="B124" s="15">
        <v>-2</v>
      </c>
      <c r="C124" s="15">
        <v>-8192</v>
      </c>
      <c r="D124" s="15">
        <f t="shared" si="114"/>
        <v>-1</v>
      </c>
      <c r="E124" s="15">
        <f t="shared" si="115"/>
        <v>0</v>
      </c>
      <c r="F124" s="15">
        <f t="shared" si="116"/>
        <v>-1</v>
      </c>
      <c r="G124" s="15">
        <v>249</v>
      </c>
      <c r="H124" s="15">
        <v>250</v>
      </c>
      <c r="I124" s="15">
        <v>10</v>
      </c>
      <c r="J124" s="15">
        <v>3</v>
      </c>
      <c r="K124" s="15">
        <v>308</v>
      </c>
      <c r="L124" s="15">
        <v>1365</v>
      </c>
      <c r="M124" s="15">
        <f t="shared" si="117"/>
        <v>0.333251953125</v>
      </c>
      <c r="O124" s="86">
        <f t="shared" si="118"/>
        <v>308</v>
      </c>
      <c r="P124" s="86">
        <f t="shared" si="129"/>
        <v>0.333251953125</v>
      </c>
      <c r="Q124" s="86">
        <f t="shared" si="130"/>
        <v>239</v>
      </c>
      <c r="R124" s="86" t="b">
        <f t="shared" si="131"/>
        <v>0</v>
      </c>
      <c r="S124" s="86" t="str">
        <f t="shared" si="132"/>
        <v>Dummy Node</v>
      </c>
      <c r="T124" s="86" t="str">
        <f t="shared" si="119"/>
        <v>N/A</v>
      </c>
      <c r="U124" s="86" t="str">
        <f t="shared" si="133"/>
        <v>N/A</v>
      </c>
      <c r="V124" s="86">
        <f t="shared" si="134"/>
        <v>107</v>
      </c>
      <c r="W124" s="86" t="b">
        <f t="shared" si="135"/>
        <v>1</v>
      </c>
      <c r="X124" s="86" t="str">
        <f t="shared" si="136"/>
        <v>Dummy Node</v>
      </c>
      <c r="Y124" s="86" t="str">
        <f t="shared" si="120"/>
        <v>N/A</v>
      </c>
      <c r="Z124" s="86" t="str">
        <f t="shared" si="137"/>
        <v>N/A</v>
      </c>
      <c r="AA124" s="86">
        <f t="shared" si="138"/>
        <v>101</v>
      </c>
      <c r="AB124" s="86" t="b">
        <f t="shared" si="139"/>
        <v>1</v>
      </c>
      <c r="AC124" s="86" t="str">
        <f t="shared" si="140"/>
        <v>Speed</v>
      </c>
      <c r="AD124" s="86" t="str">
        <f t="shared" si="121"/>
        <v>&lt;=</v>
      </c>
      <c r="AE124" s="86">
        <f t="shared" si="141"/>
        <v>10.895751953125</v>
      </c>
      <c r="AF124" s="86">
        <f t="shared" si="142"/>
        <v>21</v>
      </c>
      <c r="AG124" s="86" t="b">
        <f t="shared" si="143"/>
        <v>1</v>
      </c>
      <c r="AH124" s="86" t="str">
        <f t="shared" si="144"/>
        <v>Distance</v>
      </c>
      <c r="AI124" s="86" t="str">
        <f t="shared" si="122"/>
        <v>&lt;=</v>
      </c>
      <c r="AJ124" s="86">
        <f t="shared" si="145"/>
        <v>142.631591796875</v>
      </c>
      <c r="AK124" s="86">
        <f t="shared" si="146"/>
        <v>6</v>
      </c>
      <c r="AL124" s="86" t="b">
        <f t="shared" si="147"/>
        <v>1</v>
      </c>
      <c r="AM124" s="86" t="str">
        <f t="shared" si="148"/>
        <v>Speed</v>
      </c>
      <c r="AN124" s="86" t="str">
        <f t="shared" si="123"/>
        <v>&lt;=</v>
      </c>
      <c r="AO124" s="86">
        <f t="shared" si="149"/>
        <v>12.1396484375</v>
      </c>
      <c r="AP124" s="86">
        <f t="shared" si="150"/>
        <v>3</v>
      </c>
      <c r="AQ124" s="86" t="b">
        <f t="shared" si="151"/>
        <v>0</v>
      </c>
      <c r="AR124" s="86" t="str">
        <f t="shared" si="152"/>
        <v>Distance</v>
      </c>
      <c r="AS124" s="86" t="str">
        <f t="shared" si="124"/>
        <v>&gt;</v>
      </c>
      <c r="AT124" s="86">
        <f t="shared" si="153"/>
        <v>128.337158203125</v>
      </c>
      <c r="AU124" s="86">
        <f t="shared" si="154"/>
        <v>1</v>
      </c>
      <c r="AV124" s="86" t="b">
        <f t="shared" si="155"/>
        <v>1</v>
      </c>
      <c r="AW124" s="86" t="str">
        <f t="shared" si="156"/>
        <v>Speed</v>
      </c>
      <c r="AX124" s="86" t="str">
        <f t="shared" si="125"/>
        <v>&lt;=</v>
      </c>
      <c r="AY124" s="86">
        <f t="shared" si="157"/>
        <v>14.7705078125</v>
      </c>
      <c r="AZ124" s="86">
        <f t="shared" si="158"/>
        <v>0</v>
      </c>
      <c r="BA124" s="86" t="b">
        <f t="shared" si="159"/>
        <v>1</v>
      </c>
      <c r="BB124" s="86" t="str">
        <f t="shared" si="160"/>
        <v>Distance</v>
      </c>
      <c r="BC124" s="86" t="str">
        <f t="shared" si="126"/>
        <v>&lt;=</v>
      </c>
      <c r="BD124" s="86">
        <f t="shared" si="161"/>
        <v>450.385498046875</v>
      </c>
      <c r="BE124" s="15">
        <f t="shared" si="127"/>
        <v>0</v>
      </c>
      <c r="BF124" s="15" t="str">
        <f t="shared" si="128"/>
        <v>Speed&lt;=10,895751953125 AND Distance&lt;=142,631591796875 AND Speed&lt;=12,1396484375 AND Distance&gt;128,337158203125 AND Speed&lt;=14,7705078125 AND Distance&lt;=450,385498046875</v>
      </c>
      <c r="BH124"/>
      <c r="BI124"/>
      <c r="BJ124"/>
    </row>
    <row r="125" spans="1:62">
      <c r="A125" s="15">
        <v>122</v>
      </c>
      <c r="B125" s="15">
        <v>0</v>
      </c>
      <c r="C125" s="15">
        <v>2909358</v>
      </c>
      <c r="D125" s="15">
        <f t="shared" si="114"/>
        <v>710</v>
      </c>
      <c r="E125" s="15">
        <f t="shared" si="115"/>
        <v>1198</v>
      </c>
      <c r="F125" s="15">
        <f t="shared" si="116"/>
        <v>710.29248046875</v>
      </c>
      <c r="G125" s="15">
        <v>157</v>
      </c>
      <c r="H125" s="15">
        <v>158</v>
      </c>
      <c r="I125" s="15">
        <v>10</v>
      </c>
      <c r="J125" s="15">
        <v>3</v>
      </c>
      <c r="K125" s="15">
        <v>309</v>
      </c>
      <c r="L125" s="15">
        <v>1336</v>
      </c>
      <c r="M125" s="15">
        <f t="shared" si="117"/>
        <v>0.326171875</v>
      </c>
      <c r="O125" s="86">
        <f t="shared" si="118"/>
        <v>309</v>
      </c>
      <c r="P125" s="86">
        <f t="shared" si="129"/>
        <v>0.333251953125</v>
      </c>
      <c r="Q125" s="86">
        <f t="shared" si="130"/>
        <v>240</v>
      </c>
      <c r="R125" s="86" t="b">
        <f t="shared" si="131"/>
        <v>1</v>
      </c>
      <c r="S125" s="86" t="str">
        <f t="shared" si="132"/>
        <v>Dummy Node</v>
      </c>
      <c r="T125" s="86" t="str">
        <f t="shared" si="119"/>
        <v>N/A</v>
      </c>
      <c r="U125" s="86" t="str">
        <f t="shared" si="133"/>
        <v>N/A</v>
      </c>
      <c r="V125" s="86">
        <f t="shared" si="134"/>
        <v>107</v>
      </c>
      <c r="W125" s="86" t="b">
        <f t="shared" si="135"/>
        <v>0</v>
      </c>
      <c r="X125" s="86" t="str">
        <f t="shared" si="136"/>
        <v>Dummy Node</v>
      </c>
      <c r="Y125" s="86" t="str">
        <f t="shared" si="120"/>
        <v>N/A</v>
      </c>
      <c r="Z125" s="86" t="str">
        <f t="shared" si="137"/>
        <v>N/A</v>
      </c>
      <c r="AA125" s="86">
        <f t="shared" si="138"/>
        <v>101</v>
      </c>
      <c r="AB125" s="86" t="b">
        <f t="shared" si="139"/>
        <v>1</v>
      </c>
      <c r="AC125" s="86" t="str">
        <f t="shared" si="140"/>
        <v>Speed</v>
      </c>
      <c r="AD125" s="86" t="str">
        <f t="shared" si="121"/>
        <v>&lt;=</v>
      </c>
      <c r="AE125" s="86">
        <f t="shared" si="141"/>
        <v>10.895751953125</v>
      </c>
      <c r="AF125" s="86">
        <f t="shared" si="142"/>
        <v>21</v>
      </c>
      <c r="AG125" s="86" t="b">
        <f t="shared" si="143"/>
        <v>1</v>
      </c>
      <c r="AH125" s="86" t="str">
        <f t="shared" si="144"/>
        <v>Distance</v>
      </c>
      <c r="AI125" s="86" t="str">
        <f t="shared" si="122"/>
        <v>&lt;=</v>
      </c>
      <c r="AJ125" s="86">
        <f t="shared" si="145"/>
        <v>142.631591796875</v>
      </c>
      <c r="AK125" s="86">
        <f t="shared" si="146"/>
        <v>6</v>
      </c>
      <c r="AL125" s="86" t="b">
        <f t="shared" si="147"/>
        <v>1</v>
      </c>
      <c r="AM125" s="86" t="str">
        <f t="shared" si="148"/>
        <v>Speed</v>
      </c>
      <c r="AN125" s="86" t="str">
        <f t="shared" si="123"/>
        <v>&lt;=</v>
      </c>
      <c r="AO125" s="86">
        <f t="shared" si="149"/>
        <v>12.1396484375</v>
      </c>
      <c r="AP125" s="86">
        <f t="shared" si="150"/>
        <v>3</v>
      </c>
      <c r="AQ125" s="86" t="b">
        <f t="shared" si="151"/>
        <v>0</v>
      </c>
      <c r="AR125" s="86" t="str">
        <f t="shared" si="152"/>
        <v>Distance</v>
      </c>
      <c r="AS125" s="86" t="str">
        <f t="shared" si="124"/>
        <v>&gt;</v>
      </c>
      <c r="AT125" s="86">
        <f t="shared" si="153"/>
        <v>128.337158203125</v>
      </c>
      <c r="AU125" s="86">
        <f t="shared" si="154"/>
        <v>1</v>
      </c>
      <c r="AV125" s="86" t="b">
        <f t="shared" si="155"/>
        <v>1</v>
      </c>
      <c r="AW125" s="86" t="str">
        <f t="shared" si="156"/>
        <v>Speed</v>
      </c>
      <c r="AX125" s="86" t="str">
        <f t="shared" si="125"/>
        <v>&lt;=</v>
      </c>
      <c r="AY125" s="86">
        <f t="shared" si="157"/>
        <v>14.7705078125</v>
      </c>
      <c r="AZ125" s="86">
        <f t="shared" si="158"/>
        <v>0</v>
      </c>
      <c r="BA125" s="86" t="b">
        <f t="shared" si="159"/>
        <v>1</v>
      </c>
      <c r="BB125" s="86" t="str">
        <f t="shared" si="160"/>
        <v>Distance</v>
      </c>
      <c r="BC125" s="86" t="str">
        <f t="shared" si="126"/>
        <v>&lt;=</v>
      </c>
      <c r="BD125" s="86">
        <f t="shared" si="161"/>
        <v>450.385498046875</v>
      </c>
      <c r="BE125" s="15">
        <f t="shared" si="127"/>
        <v>0</v>
      </c>
      <c r="BF125" s="15" t="str">
        <f t="shared" si="128"/>
        <v>Speed&lt;=10,895751953125 AND Distance&lt;=142,631591796875 AND Speed&lt;=12,1396484375 AND Distance&gt;128,337158203125 AND Speed&lt;=14,7705078125 AND Distance&lt;=450,385498046875</v>
      </c>
      <c r="BH125"/>
      <c r="BI125"/>
      <c r="BJ125"/>
    </row>
    <row r="126" spans="1:62">
      <c r="A126" s="15">
        <v>123</v>
      </c>
      <c r="B126" s="15">
        <v>0</v>
      </c>
      <c r="C126" s="15">
        <v>644761</v>
      </c>
      <c r="D126" s="15">
        <f t="shared" si="114"/>
        <v>157</v>
      </c>
      <c r="E126" s="15">
        <f t="shared" si="115"/>
        <v>1689</v>
      </c>
      <c r="F126" s="15">
        <f t="shared" si="116"/>
        <v>157.412353515625</v>
      </c>
      <c r="G126" s="15">
        <v>139</v>
      </c>
      <c r="H126" s="15">
        <v>140</v>
      </c>
      <c r="I126" s="15">
        <v>35</v>
      </c>
      <c r="J126" s="15">
        <v>5</v>
      </c>
      <c r="K126" s="15">
        <v>310</v>
      </c>
      <c r="L126" s="15">
        <v>14</v>
      </c>
      <c r="M126" s="15">
        <f t="shared" si="117"/>
        <v>3.41796875E-3</v>
      </c>
      <c r="O126" s="86">
        <f t="shared" si="118"/>
        <v>310</v>
      </c>
      <c r="P126" s="86">
        <f t="shared" si="129"/>
        <v>0.333251953125</v>
      </c>
      <c r="Q126" s="86">
        <f t="shared" si="130"/>
        <v>240</v>
      </c>
      <c r="R126" s="86" t="b">
        <f t="shared" si="131"/>
        <v>0</v>
      </c>
      <c r="S126" s="86" t="str">
        <f t="shared" si="132"/>
        <v>Dummy Node</v>
      </c>
      <c r="T126" s="86" t="str">
        <f t="shared" si="119"/>
        <v>N/A</v>
      </c>
      <c r="U126" s="86" t="str">
        <f t="shared" si="133"/>
        <v>N/A</v>
      </c>
      <c r="V126" s="86">
        <f t="shared" si="134"/>
        <v>107</v>
      </c>
      <c r="W126" s="86" t="b">
        <f t="shared" si="135"/>
        <v>0</v>
      </c>
      <c r="X126" s="86" t="str">
        <f t="shared" si="136"/>
        <v>Dummy Node</v>
      </c>
      <c r="Y126" s="86" t="str">
        <f t="shared" si="120"/>
        <v>N/A</v>
      </c>
      <c r="Z126" s="86" t="str">
        <f t="shared" si="137"/>
        <v>N/A</v>
      </c>
      <c r="AA126" s="86">
        <f t="shared" si="138"/>
        <v>101</v>
      </c>
      <c r="AB126" s="86" t="b">
        <f t="shared" si="139"/>
        <v>1</v>
      </c>
      <c r="AC126" s="86" t="str">
        <f t="shared" si="140"/>
        <v>Speed</v>
      </c>
      <c r="AD126" s="86" t="str">
        <f t="shared" si="121"/>
        <v>&lt;=</v>
      </c>
      <c r="AE126" s="86">
        <f t="shared" si="141"/>
        <v>10.895751953125</v>
      </c>
      <c r="AF126" s="86">
        <f t="shared" si="142"/>
        <v>21</v>
      </c>
      <c r="AG126" s="86" t="b">
        <f t="shared" si="143"/>
        <v>1</v>
      </c>
      <c r="AH126" s="86" t="str">
        <f t="shared" si="144"/>
        <v>Distance</v>
      </c>
      <c r="AI126" s="86" t="str">
        <f t="shared" si="122"/>
        <v>&lt;=</v>
      </c>
      <c r="AJ126" s="86">
        <f t="shared" si="145"/>
        <v>142.631591796875</v>
      </c>
      <c r="AK126" s="86">
        <f t="shared" si="146"/>
        <v>6</v>
      </c>
      <c r="AL126" s="86" t="b">
        <f t="shared" si="147"/>
        <v>1</v>
      </c>
      <c r="AM126" s="86" t="str">
        <f t="shared" si="148"/>
        <v>Speed</v>
      </c>
      <c r="AN126" s="86" t="str">
        <f t="shared" si="123"/>
        <v>&lt;=</v>
      </c>
      <c r="AO126" s="86">
        <f t="shared" si="149"/>
        <v>12.1396484375</v>
      </c>
      <c r="AP126" s="86">
        <f t="shared" si="150"/>
        <v>3</v>
      </c>
      <c r="AQ126" s="86" t="b">
        <f t="shared" si="151"/>
        <v>0</v>
      </c>
      <c r="AR126" s="86" t="str">
        <f t="shared" si="152"/>
        <v>Distance</v>
      </c>
      <c r="AS126" s="86" t="str">
        <f t="shared" si="124"/>
        <v>&gt;</v>
      </c>
      <c r="AT126" s="86">
        <f t="shared" si="153"/>
        <v>128.337158203125</v>
      </c>
      <c r="AU126" s="86">
        <f t="shared" si="154"/>
        <v>1</v>
      </c>
      <c r="AV126" s="86" t="b">
        <f t="shared" si="155"/>
        <v>1</v>
      </c>
      <c r="AW126" s="86" t="str">
        <f t="shared" si="156"/>
        <v>Speed</v>
      </c>
      <c r="AX126" s="86" t="str">
        <f t="shared" si="125"/>
        <v>&lt;=</v>
      </c>
      <c r="AY126" s="86">
        <f t="shared" si="157"/>
        <v>14.7705078125</v>
      </c>
      <c r="AZ126" s="86">
        <f t="shared" si="158"/>
        <v>0</v>
      </c>
      <c r="BA126" s="86" t="b">
        <f t="shared" si="159"/>
        <v>1</v>
      </c>
      <c r="BB126" s="86" t="str">
        <f t="shared" si="160"/>
        <v>Distance</v>
      </c>
      <c r="BC126" s="86" t="str">
        <f t="shared" si="126"/>
        <v>&lt;=</v>
      </c>
      <c r="BD126" s="86">
        <f t="shared" si="161"/>
        <v>450.385498046875</v>
      </c>
      <c r="BE126" s="15">
        <f t="shared" si="127"/>
        <v>0</v>
      </c>
      <c r="BF126" s="15" t="str">
        <f t="shared" si="128"/>
        <v>Speed&lt;=10,895751953125 AND Distance&lt;=142,631591796875 AND Speed&lt;=12,1396484375 AND Distance&gt;128,337158203125 AND Speed&lt;=14,7705078125 AND Distance&lt;=450,385498046875</v>
      </c>
      <c r="BH126"/>
      <c r="BI126"/>
      <c r="BJ126"/>
    </row>
    <row r="127" spans="1:62">
      <c r="A127" s="15">
        <v>124</v>
      </c>
      <c r="B127" s="15">
        <v>-2</v>
      </c>
      <c r="C127" s="15">
        <v>-8192</v>
      </c>
      <c r="D127" s="15">
        <f t="shared" si="114"/>
        <v>-1</v>
      </c>
      <c r="E127" s="15">
        <f t="shared" si="115"/>
        <v>0</v>
      </c>
      <c r="F127" s="15">
        <f t="shared" si="116"/>
        <v>-1</v>
      </c>
      <c r="G127" s="15">
        <v>251</v>
      </c>
      <c r="H127" s="15">
        <v>252</v>
      </c>
      <c r="I127" s="15">
        <v>35</v>
      </c>
      <c r="J127" s="15">
        <v>5</v>
      </c>
      <c r="K127" s="15">
        <v>311</v>
      </c>
      <c r="L127" s="15">
        <v>0</v>
      </c>
      <c r="M127" s="15">
        <f t="shared" si="117"/>
        <v>0</v>
      </c>
      <c r="O127" s="86">
        <f t="shared" si="118"/>
        <v>311</v>
      </c>
      <c r="P127" s="86">
        <f t="shared" si="129"/>
        <v>0</v>
      </c>
      <c r="Q127" s="86">
        <f t="shared" si="130"/>
        <v>245</v>
      </c>
      <c r="R127" s="86" t="b">
        <f t="shared" si="131"/>
        <v>1</v>
      </c>
      <c r="S127" s="86" t="str">
        <f t="shared" si="132"/>
        <v>Dummy Node</v>
      </c>
      <c r="T127" s="86" t="str">
        <f t="shared" si="119"/>
        <v>N/A</v>
      </c>
      <c r="U127" s="86" t="str">
        <f t="shared" si="133"/>
        <v>N/A</v>
      </c>
      <c r="V127" s="86">
        <f t="shared" si="134"/>
        <v>114</v>
      </c>
      <c r="W127" s="86" t="b">
        <f t="shared" si="135"/>
        <v>1</v>
      </c>
      <c r="X127" s="86" t="str">
        <f t="shared" si="136"/>
        <v>Dummy Node</v>
      </c>
      <c r="Y127" s="86" t="str">
        <f t="shared" si="120"/>
        <v>N/A</v>
      </c>
      <c r="Z127" s="86" t="str">
        <f t="shared" si="137"/>
        <v>N/A</v>
      </c>
      <c r="AA127" s="86">
        <f t="shared" si="138"/>
        <v>33</v>
      </c>
      <c r="AB127" s="86" t="b">
        <f t="shared" si="139"/>
        <v>0</v>
      </c>
      <c r="AC127" s="86" t="str">
        <f t="shared" si="140"/>
        <v>Speed</v>
      </c>
      <c r="AD127" s="86" t="str">
        <f t="shared" si="121"/>
        <v>&gt;</v>
      </c>
      <c r="AE127" s="86">
        <f t="shared" si="141"/>
        <v>9.17919921875</v>
      </c>
      <c r="AF127" s="86">
        <f t="shared" si="142"/>
        <v>16</v>
      </c>
      <c r="AG127" s="86" t="b">
        <f t="shared" si="143"/>
        <v>1</v>
      </c>
      <c r="AH127" s="86" t="str">
        <f t="shared" si="144"/>
        <v>Distance</v>
      </c>
      <c r="AI127" s="86" t="str">
        <f t="shared" si="122"/>
        <v>&lt;=</v>
      </c>
      <c r="AJ127" s="86">
        <f t="shared" si="145"/>
        <v>81.25634765625</v>
      </c>
      <c r="AK127" s="86">
        <f t="shared" si="146"/>
        <v>5</v>
      </c>
      <c r="AL127" s="86" t="b">
        <f t="shared" si="147"/>
        <v>0</v>
      </c>
      <c r="AM127" s="86" t="str">
        <f t="shared" si="148"/>
        <v>Speed</v>
      </c>
      <c r="AN127" s="86" t="str">
        <f t="shared" si="123"/>
        <v>&gt;</v>
      </c>
      <c r="AO127" s="86">
        <f t="shared" si="149"/>
        <v>8.182861328125</v>
      </c>
      <c r="AP127" s="86">
        <f t="shared" si="150"/>
        <v>3</v>
      </c>
      <c r="AQ127" s="86" t="b">
        <f t="shared" si="151"/>
        <v>1</v>
      </c>
      <c r="AR127" s="86" t="str">
        <f t="shared" si="152"/>
        <v>Distance</v>
      </c>
      <c r="AS127" s="86" t="str">
        <f t="shared" si="124"/>
        <v>&lt;=</v>
      </c>
      <c r="AT127" s="86">
        <f t="shared" si="153"/>
        <v>128.337158203125</v>
      </c>
      <c r="AU127" s="86">
        <f t="shared" si="154"/>
        <v>1</v>
      </c>
      <c r="AV127" s="86" t="b">
        <f t="shared" si="155"/>
        <v>1</v>
      </c>
      <c r="AW127" s="86" t="str">
        <f t="shared" si="156"/>
        <v>Speed</v>
      </c>
      <c r="AX127" s="86" t="str">
        <f t="shared" si="125"/>
        <v>&lt;=</v>
      </c>
      <c r="AY127" s="86">
        <f t="shared" si="157"/>
        <v>14.7705078125</v>
      </c>
      <c r="AZ127" s="86">
        <f t="shared" si="158"/>
        <v>0</v>
      </c>
      <c r="BA127" s="86" t="b">
        <f t="shared" si="159"/>
        <v>1</v>
      </c>
      <c r="BB127" s="86" t="str">
        <f t="shared" si="160"/>
        <v>Distance</v>
      </c>
      <c r="BC127" s="86" t="str">
        <f t="shared" si="126"/>
        <v>&lt;=</v>
      </c>
      <c r="BD127" s="86">
        <f t="shared" si="161"/>
        <v>450.385498046875</v>
      </c>
      <c r="BE127" s="15">
        <f t="shared" si="127"/>
        <v>1</v>
      </c>
      <c r="BF127" s="15" t="str">
        <f t="shared" si="128"/>
        <v>Speed&gt;9,17919921875 AND Distance&lt;=81,25634765625 AND Speed&gt;8,182861328125 AND Distance&lt;=128,337158203125 AND Speed&lt;=14,7705078125 AND Distance&lt;=450,385498046875</v>
      </c>
      <c r="BH127"/>
      <c r="BI127"/>
      <c r="BJ127"/>
    </row>
    <row r="128" spans="1:62">
      <c r="A128" s="15">
        <v>125</v>
      </c>
      <c r="B128" s="15">
        <v>-2</v>
      </c>
      <c r="C128" s="15">
        <v>-8192</v>
      </c>
      <c r="D128" s="15">
        <f t="shared" si="114"/>
        <v>-1</v>
      </c>
      <c r="E128" s="15">
        <f t="shared" si="115"/>
        <v>0</v>
      </c>
      <c r="F128" s="15">
        <f t="shared" si="116"/>
        <v>-1</v>
      </c>
      <c r="G128" s="15">
        <v>-1</v>
      </c>
      <c r="H128" s="15">
        <v>-1</v>
      </c>
      <c r="I128" s="15">
        <v>85</v>
      </c>
      <c r="J128" s="15">
        <v>8</v>
      </c>
      <c r="K128" s="15">
        <v>312</v>
      </c>
      <c r="L128" s="15">
        <v>195</v>
      </c>
      <c r="M128" s="15">
        <f t="shared" si="117"/>
        <v>4.7607421875E-2</v>
      </c>
      <c r="O128" s="86">
        <f t="shared" si="118"/>
        <v>312</v>
      </c>
      <c r="P128" s="86">
        <f t="shared" si="129"/>
        <v>0</v>
      </c>
      <c r="Q128" s="86">
        <f t="shared" si="130"/>
        <v>245</v>
      </c>
      <c r="R128" s="86" t="b">
        <f t="shared" si="131"/>
        <v>0</v>
      </c>
      <c r="S128" s="86" t="str">
        <f t="shared" si="132"/>
        <v>Dummy Node</v>
      </c>
      <c r="T128" s="86" t="str">
        <f t="shared" si="119"/>
        <v>N/A</v>
      </c>
      <c r="U128" s="86" t="str">
        <f t="shared" si="133"/>
        <v>N/A</v>
      </c>
      <c r="V128" s="86">
        <f t="shared" si="134"/>
        <v>114</v>
      </c>
      <c r="W128" s="86" t="b">
        <f t="shared" si="135"/>
        <v>1</v>
      </c>
      <c r="X128" s="86" t="str">
        <f t="shared" si="136"/>
        <v>Dummy Node</v>
      </c>
      <c r="Y128" s="86" t="str">
        <f t="shared" si="120"/>
        <v>N/A</v>
      </c>
      <c r="Z128" s="86" t="str">
        <f t="shared" si="137"/>
        <v>N/A</v>
      </c>
      <c r="AA128" s="86">
        <f t="shared" si="138"/>
        <v>33</v>
      </c>
      <c r="AB128" s="86" t="b">
        <f t="shared" si="139"/>
        <v>0</v>
      </c>
      <c r="AC128" s="86" t="str">
        <f t="shared" si="140"/>
        <v>Speed</v>
      </c>
      <c r="AD128" s="86" t="str">
        <f t="shared" si="121"/>
        <v>&gt;</v>
      </c>
      <c r="AE128" s="86">
        <f t="shared" si="141"/>
        <v>9.17919921875</v>
      </c>
      <c r="AF128" s="86">
        <f t="shared" si="142"/>
        <v>16</v>
      </c>
      <c r="AG128" s="86" t="b">
        <f t="shared" si="143"/>
        <v>1</v>
      </c>
      <c r="AH128" s="86" t="str">
        <f t="shared" si="144"/>
        <v>Distance</v>
      </c>
      <c r="AI128" s="86" t="str">
        <f t="shared" si="122"/>
        <v>&lt;=</v>
      </c>
      <c r="AJ128" s="86">
        <f t="shared" si="145"/>
        <v>81.25634765625</v>
      </c>
      <c r="AK128" s="86">
        <f t="shared" si="146"/>
        <v>5</v>
      </c>
      <c r="AL128" s="86" t="b">
        <f t="shared" si="147"/>
        <v>0</v>
      </c>
      <c r="AM128" s="86" t="str">
        <f t="shared" si="148"/>
        <v>Speed</v>
      </c>
      <c r="AN128" s="86" t="str">
        <f t="shared" si="123"/>
        <v>&gt;</v>
      </c>
      <c r="AO128" s="86">
        <f t="shared" si="149"/>
        <v>8.182861328125</v>
      </c>
      <c r="AP128" s="86">
        <f t="shared" si="150"/>
        <v>3</v>
      </c>
      <c r="AQ128" s="86" t="b">
        <f t="shared" si="151"/>
        <v>1</v>
      </c>
      <c r="AR128" s="86" t="str">
        <f t="shared" si="152"/>
        <v>Distance</v>
      </c>
      <c r="AS128" s="86" t="str">
        <f t="shared" si="124"/>
        <v>&lt;=</v>
      </c>
      <c r="AT128" s="86">
        <f t="shared" si="153"/>
        <v>128.337158203125</v>
      </c>
      <c r="AU128" s="86">
        <f t="shared" si="154"/>
        <v>1</v>
      </c>
      <c r="AV128" s="86" t="b">
        <f t="shared" si="155"/>
        <v>1</v>
      </c>
      <c r="AW128" s="86" t="str">
        <f t="shared" si="156"/>
        <v>Speed</v>
      </c>
      <c r="AX128" s="86" t="str">
        <f t="shared" si="125"/>
        <v>&lt;=</v>
      </c>
      <c r="AY128" s="86">
        <f t="shared" si="157"/>
        <v>14.7705078125</v>
      </c>
      <c r="AZ128" s="86">
        <f t="shared" si="158"/>
        <v>0</v>
      </c>
      <c r="BA128" s="86" t="b">
        <f t="shared" si="159"/>
        <v>1</v>
      </c>
      <c r="BB128" s="86" t="str">
        <f t="shared" si="160"/>
        <v>Distance</v>
      </c>
      <c r="BC128" s="86" t="str">
        <f t="shared" si="126"/>
        <v>&lt;=</v>
      </c>
      <c r="BD128" s="86">
        <f t="shared" si="161"/>
        <v>450.385498046875</v>
      </c>
      <c r="BE128" s="15">
        <f t="shared" si="127"/>
        <v>1</v>
      </c>
      <c r="BF128" s="15" t="str">
        <f t="shared" si="128"/>
        <v>Speed&gt;9,17919921875 AND Distance&lt;=81,25634765625 AND Speed&gt;8,182861328125 AND Distance&lt;=128,337158203125 AND Speed&lt;=14,7705078125 AND Distance&lt;=450,385498046875</v>
      </c>
      <c r="BH128"/>
      <c r="BI128"/>
      <c r="BJ128"/>
    </row>
    <row r="129" spans="1:62">
      <c r="A129" s="15">
        <v>126</v>
      </c>
      <c r="B129" s="15">
        <v>-2</v>
      </c>
      <c r="C129" s="15">
        <v>-8192</v>
      </c>
      <c r="D129" s="15">
        <f t="shared" si="114"/>
        <v>-1</v>
      </c>
      <c r="E129" s="15">
        <f t="shared" si="115"/>
        <v>0</v>
      </c>
      <c r="F129" s="15">
        <f t="shared" si="116"/>
        <v>-1</v>
      </c>
      <c r="G129" s="15">
        <v>-1</v>
      </c>
      <c r="H129" s="15">
        <v>-1</v>
      </c>
      <c r="I129" s="15">
        <v>85</v>
      </c>
      <c r="J129" s="15">
        <v>8</v>
      </c>
      <c r="K129" s="15">
        <v>313</v>
      </c>
      <c r="L129" s="15">
        <v>1109</v>
      </c>
      <c r="M129" s="15">
        <f t="shared" si="117"/>
        <v>0.270751953125</v>
      </c>
      <c r="O129" s="86">
        <f t="shared" si="118"/>
        <v>313</v>
      </c>
      <c r="P129" s="86">
        <f t="shared" si="129"/>
        <v>0</v>
      </c>
      <c r="Q129" s="86">
        <f t="shared" si="130"/>
        <v>246</v>
      </c>
      <c r="R129" s="86" t="b">
        <f t="shared" si="131"/>
        <v>1</v>
      </c>
      <c r="S129" s="86" t="str">
        <f t="shared" si="132"/>
        <v>Dummy Node</v>
      </c>
      <c r="T129" s="86" t="str">
        <f t="shared" si="119"/>
        <v>N/A</v>
      </c>
      <c r="U129" s="86" t="str">
        <f t="shared" si="133"/>
        <v>N/A</v>
      </c>
      <c r="V129" s="86">
        <f t="shared" si="134"/>
        <v>114</v>
      </c>
      <c r="W129" s="86" t="b">
        <f t="shared" si="135"/>
        <v>0</v>
      </c>
      <c r="X129" s="86" t="str">
        <f t="shared" si="136"/>
        <v>Dummy Node</v>
      </c>
      <c r="Y129" s="86" t="str">
        <f t="shared" si="120"/>
        <v>N/A</v>
      </c>
      <c r="Z129" s="86" t="str">
        <f t="shared" si="137"/>
        <v>N/A</v>
      </c>
      <c r="AA129" s="86">
        <f t="shared" si="138"/>
        <v>33</v>
      </c>
      <c r="AB129" s="86" t="b">
        <f t="shared" si="139"/>
        <v>0</v>
      </c>
      <c r="AC129" s="86" t="str">
        <f t="shared" si="140"/>
        <v>Speed</v>
      </c>
      <c r="AD129" s="86" t="str">
        <f t="shared" si="121"/>
        <v>&gt;</v>
      </c>
      <c r="AE129" s="86">
        <f t="shared" si="141"/>
        <v>9.17919921875</v>
      </c>
      <c r="AF129" s="86">
        <f t="shared" si="142"/>
        <v>16</v>
      </c>
      <c r="AG129" s="86" t="b">
        <f t="shared" si="143"/>
        <v>1</v>
      </c>
      <c r="AH129" s="86" t="str">
        <f t="shared" si="144"/>
        <v>Distance</v>
      </c>
      <c r="AI129" s="86" t="str">
        <f t="shared" si="122"/>
        <v>&lt;=</v>
      </c>
      <c r="AJ129" s="86">
        <f t="shared" si="145"/>
        <v>81.25634765625</v>
      </c>
      <c r="AK129" s="86">
        <f t="shared" si="146"/>
        <v>5</v>
      </c>
      <c r="AL129" s="86" t="b">
        <f t="shared" si="147"/>
        <v>0</v>
      </c>
      <c r="AM129" s="86" t="str">
        <f t="shared" si="148"/>
        <v>Speed</v>
      </c>
      <c r="AN129" s="86" t="str">
        <f t="shared" si="123"/>
        <v>&gt;</v>
      </c>
      <c r="AO129" s="86">
        <f t="shared" si="149"/>
        <v>8.182861328125</v>
      </c>
      <c r="AP129" s="86">
        <f t="shared" si="150"/>
        <v>3</v>
      </c>
      <c r="AQ129" s="86" t="b">
        <f t="shared" si="151"/>
        <v>1</v>
      </c>
      <c r="AR129" s="86" t="str">
        <f t="shared" si="152"/>
        <v>Distance</v>
      </c>
      <c r="AS129" s="86" t="str">
        <f t="shared" si="124"/>
        <v>&lt;=</v>
      </c>
      <c r="AT129" s="86">
        <f t="shared" si="153"/>
        <v>128.337158203125</v>
      </c>
      <c r="AU129" s="86">
        <f t="shared" si="154"/>
        <v>1</v>
      </c>
      <c r="AV129" s="86" t="b">
        <f t="shared" si="155"/>
        <v>1</v>
      </c>
      <c r="AW129" s="86" t="str">
        <f t="shared" si="156"/>
        <v>Speed</v>
      </c>
      <c r="AX129" s="86" t="str">
        <f t="shared" si="125"/>
        <v>&lt;=</v>
      </c>
      <c r="AY129" s="86">
        <f t="shared" si="157"/>
        <v>14.7705078125</v>
      </c>
      <c r="AZ129" s="86">
        <f t="shared" si="158"/>
        <v>0</v>
      </c>
      <c r="BA129" s="86" t="b">
        <f t="shared" si="159"/>
        <v>1</v>
      </c>
      <c r="BB129" s="86" t="str">
        <f t="shared" si="160"/>
        <v>Distance</v>
      </c>
      <c r="BC129" s="86" t="str">
        <f t="shared" si="126"/>
        <v>&lt;=</v>
      </c>
      <c r="BD129" s="86">
        <f t="shared" si="161"/>
        <v>450.385498046875</v>
      </c>
      <c r="BE129" s="15">
        <f t="shared" si="127"/>
        <v>1</v>
      </c>
      <c r="BF129" s="15" t="str">
        <f t="shared" si="128"/>
        <v>Speed&gt;9,17919921875 AND Distance&lt;=81,25634765625 AND Speed&gt;8,182861328125 AND Distance&lt;=128,337158203125 AND Speed&lt;=14,7705078125 AND Distance&lt;=450,385498046875</v>
      </c>
      <c r="BH129"/>
      <c r="BI129"/>
      <c r="BJ129"/>
    </row>
    <row r="130" spans="1:62">
      <c r="A130" s="15">
        <v>127</v>
      </c>
      <c r="B130" s="15">
        <v>1</v>
      </c>
      <c r="C130" s="15">
        <v>54509</v>
      </c>
      <c r="D130" s="15">
        <f t="shared" si="114"/>
        <v>13</v>
      </c>
      <c r="E130" s="15">
        <f t="shared" si="115"/>
        <v>1261</v>
      </c>
      <c r="F130" s="15">
        <f t="shared" si="116"/>
        <v>13.307861328125</v>
      </c>
      <c r="G130" s="15">
        <v>165</v>
      </c>
      <c r="H130" s="15">
        <v>166</v>
      </c>
      <c r="I130" s="15">
        <v>75</v>
      </c>
      <c r="J130" s="15">
        <v>7</v>
      </c>
      <c r="K130" s="15">
        <v>314</v>
      </c>
      <c r="L130" s="15">
        <v>159</v>
      </c>
      <c r="M130" s="15">
        <f t="shared" si="117"/>
        <v>3.8818359375E-2</v>
      </c>
      <c r="O130" s="86">
        <f t="shared" si="118"/>
        <v>314</v>
      </c>
      <c r="P130" s="86">
        <f t="shared" si="129"/>
        <v>0</v>
      </c>
      <c r="Q130" s="86">
        <f t="shared" si="130"/>
        <v>246</v>
      </c>
      <c r="R130" s="86" t="b">
        <f t="shared" si="131"/>
        <v>0</v>
      </c>
      <c r="S130" s="86" t="str">
        <f t="shared" si="132"/>
        <v>Dummy Node</v>
      </c>
      <c r="T130" s="86" t="str">
        <f t="shared" si="119"/>
        <v>N/A</v>
      </c>
      <c r="U130" s="86" t="str">
        <f t="shared" si="133"/>
        <v>N/A</v>
      </c>
      <c r="V130" s="86">
        <f t="shared" si="134"/>
        <v>114</v>
      </c>
      <c r="W130" s="86" t="b">
        <f t="shared" si="135"/>
        <v>0</v>
      </c>
      <c r="X130" s="86" t="str">
        <f t="shared" si="136"/>
        <v>Dummy Node</v>
      </c>
      <c r="Y130" s="86" t="str">
        <f t="shared" si="120"/>
        <v>N/A</v>
      </c>
      <c r="Z130" s="86" t="str">
        <f t="shared" si="137"/>
        <v>N/A</v>
      </c>
      <c r="AA130" s="86">
        <f t="shared" si="138"/>
        <v>33</v>
      </c>
      <c r="AB130" s="86" t="b">
        <f t="shared" si="139"/>
        <v>0</v>
      </c>
      <c r="AC130" s="86" t="str">
        <f t="shared" si="140"/>
        <v>Speed</v>
      </c>
      <c r="AD130" s="86" t="str">
        <f t="shared" si="121"/>
        <v>&gt;</v>
      </c>
      <c r="AE130" s="86">
        <f t="shared" si="141"/>
        <v>9.17919921875</v>
      </c>
      <c r="AF130" s="86">
        <f t="shared" si="142"/>
        <v>16</v>
      </c>
      <c r="AG130" s="86" t="b">
        <f t="shared" si="143"/>
        <v>1</v>
      </c>
      <c r="AH130" s="86" t="str">
        <f t="shared" si="144"/>
        <v>Distance</v>
      </c>
      <c r="AI130" s="86" t="str">
        <f t="shared" si="122"/>
        <v>&lt;=</v>
      </c>
      <c r="AJ130" s="86">
        <f t="shared" si="145"/>
        <v>81.25634765625</v>
      </c>
      <c r="AK130" s="86">
        <f t="shared" si="146"/>
        <v>5</v>
      </c>
      <c r="AL130" s="86" t="b">
        <f t="shared" si="147"/>
        <v>0</v>
      </c>
      <c r="AM130" s="86" t="str">
        <f t="shared" si="148"/>
        <v>Speed</v>
      </c>
      <c r="AN130" s="86" t="str">
        <f t="shared" si="123"/>
        <v>&gt;</v>
      </c>
      <c r="AO130" s="86">
        <f t="shared" si="149"/>
        <v>8.182861328125</v>
      </c>
      <c r="AP130" s="86">
        <f t="shared" si="150"/>
        <v>3</v>
      </c>
      <c r="AQ130" s="86" t="b">
        <f t="shared" si="151"/>
        <v>1</v>
      </c>
      <c r="AR130" s="86" t="str">
        <f t="shared" si="152"/>
        <v>Distance</v>
      </c>
      <c r="AS130" s="86" t="str">
        <f t="shared" si="124"/>
        <v>&lt;=</v>
      </c>
      <c r="AT130" s="86">
        <f t="shared" si="153"/>
        <v>128.337158203125</v>
      </c>
      <c r="AU130" s="86">
        <f t="shared" si="154"/>
        <v>1</v>
      </c>
      <c r="AV130" s="86" t="b">
        <f t="shared" si="155"/>
        <v>1</v>
      </c>
      <c r="AW130" s="86" t="str">
        <f t="shared" si="156"/>
        <v>Speed</v>
      </c>
      <c r="AX130" s="86" t="str">
        <f t="shared" si="125"/>
        <v>&lt;=</v>
      </c>
      <c r="AY130" s="86">
        <f t="shared" si="157"/>
        <v>14.7705078125</v>
      </c>
      <c r="AZ130" s="86">
        <f t="shared" si="158"/>
        <v>0</v>
      </c>
      <c r="BA130" s="86" t="b">
        <f t="shared" si="159"/>
        <v>1</v>
      </c>
      <c r="BB130" s="86" t="str">
        <f t="shared" si="160"/>
        <v>Distance</v>
      </c>
      <c r="BC130" s="86" t="str">
        <f t="shared" si="126"/>
        <v>&lt;=</v>
      </c>
      <c r="BD130" s="86">
        <f t="shared" si="161"/>
        <v>450.385498046875</v>
      </c>
      <c r="BE130" s="15">
        <f t="shared" si="127"/>
        <v>1</v>
      </c>
      <c r="BF130" s="15" t="str">
        <f t="shared" si="128"/>
        <v>Speed&gt;9,17919921875 AND Distance&lt;=81,25634765625 AND Speed&gt;8,182861328125 AND Distance&lt;=128,337158203125 AND Speed&lt;=14,7705078125 AND Distance&lt;=450,385498046875</v>
      </c>
      <c r="BH130"/>
      <c r="BI130"/>
      <c r="BJ130"/>
    </row>
    <row r="131" spans="1:62">
      <c r="A131" s="15">
        <v>128</v>
      </c>
      <c r="B131" s="15">
        <v>2</v>
      </c>
      <c r="C131" s="15">
        <v>2929</v>
      </c>
      <c r="D131" s="15">
        <f t="shared" si="114"/>
        <v>0</v>
      </c>
      <c r="E131" s="15">
        <f t="shared" si="115"/>
        <v>2929</v>
      </c>
      <c r="F131" s="15">
        <f t="shared" si="116"/>
        <v>0.715087890625</v>
      </c>
      <c r="G131" s="15">
        <v>171</v>
      </c>
      <c r="H131" s="15">
        <v>172</v>
      </c>
      <c r="I131" s="15">
        <v>75</v>
      </c>
      <c r="J131" s="15">
        <v>7</v>
      </c>
      <c r="K131" s="15">
        <v>315</v>
      </c>
      <c r="L131" s="15">
        <v>703</v>
      </c>
      <c r="M131" s="15">
        <f t="shared" si="117"/>
        <v>0.171630859375</v>
      </c>
      <c r="O131" s="86">
        <f t="shared" si="118"/>
        <v>315</v>
      </c>
      <c r="P131" s="86">
        <f t="shared" ref="P131:P141" si="162">VLOOKUP(O131,$A$3:$M$513,13,FALSE)</f>
        <v>0.333251953125</v>
      </c>
      <c r="Q131" s="86">
        <f t="shared" ref="Q131:Q141" si="163">VLOOKUP(O131,$A$3:$I$513,9,FALSE)</f>
        <v>247</v>
      </c>
      <c r="R131" s="86" t="b">
        <f t="shared" ref="R131:R141" si="164">IF(VLOOKUP(Q131,$A$3:$G$513,7,FALSE) = O131, TRUE, IF(VLOOKUP(Q131, $A$3:$H$513,8,FALSE) = O131, FALSE, "Error: Invalid Decision!"))</f>
        <v>1</v>
      </c>
      <c r="S131" s="86" t="str">
        <f t="shared" ref="S131:S141" si="165">IF(VLOOKUP(Q131,$A$3:$B$513,2,FALSE) = 0, "Distance", IF(VLOOKUP(Q131,$A$3:$B$513,2,FALSE) = 1, "Speed", IF(VLOOKUP(Q131,$A$3:$B$513,2,FALSE) = 2, "GEBR", "Dummy Node")))</f>
        <v>Dummy Node</v>
      </c>
      <c r="T131" s="86" t="str">
        <f t="shared" si="119"/>
        <v>N/A</v>
      </c>
      <c r="U131" s="86" t="str">
        <f t="shared" ref="U131:U141" si="166">IF(S131="Dummy Node","N/A",VLOOKUP(Q131,$A$3:$F$513,6,FALSE))</f>
        <v>N/A</v>
      </c>
      <c r="V131" s="86">
        <f t="shared" ref="V131:V141" si="167">VLOOKUP(Q131,$A$3:$I$513,9,FALSE)</f>
        <v>120</v>
      </c>
      <c r="W131" s="86" t="b">
        <f t="shared" ref="W131:W141" si="168">IF(VLOOKUP(V131,$A$3:$G$513,7,FALSE) = Q131, TRUE, IF(VLOOKUP(V131, $A$3:$H$513,8,FALSE) = Q131, FALSE, "Error: Invalid Decision!"))</f>
        <v>1</v>
      </c>
      <c r="X131" s="86" t="str">
        <f t="shared" ref="X131:X141" si="169">IF(VLOOKUP(V131,$A$3:$B$513,2,FALSE) = 0, "Distance", IF(VLOOKUP(V131,$A$3:$B$513,2,FALSE) = 1, "Speed", IF(VLOOKUP(V131,$A$3:$B$513,2,FALSE) = 2, "GEBR", "Dummy Node")))</f>
        <v>Dummy Node</v>
      </c>
      <c r="Y131" s="86" t="str">
        <f t="shared" si="120"/>
        <v>N/A</v>
      </c>
      <c r="Z131" s="86" t="str">
        <f t="shared" ref="Z131:Z141" si="170">IF(X131="Dummy Node","N/A",VLOOKUP(V131,$A$3:$F$513,6,FALSE))</f>
        <v>N/A</v>
      </c>
      <c r="AA131" s="86">
        <f t="shared" ref="AA131:AA141" si="171">VLOOKUP(V131,$A$3:$I$513,9,FALSE)</f>
        <v>26</v>
      </c>
      <c r="AB131" s="86" t="b">
        <f t="shared" ref="AB131:AB141" si="172">IF(VLOOKUP(AA131,$A$3:$G$513,7,FALSE) = V131, TRUE, IF(VLOOKUP(AA131, $A$3:$H$513,8,FALSE) = V131, FALSE, "Error: Invalid Decision!"))</f>
        <v>0</v>
      </c>
      <c r="AC131" s="86" t="str">
        <f t="shared" ref="AC131:AC141" si="173">IF(VLOOKUP(AA131,$A$3:$B$513,2,FALSE) = 0, "Distance", IF(VLOOKUP(AA131,$A$3:$B$513,2,FALSE) = 1, "Speed", IF(VLOOKUP(AA131,$A$3:$B$513,2,FALSE) = 2, "GEBR", "Dummy Node")))</f>
        <v>Distance</v>
      </c>
      <c r="AD131" s="86" t="str">
        <f t="shared" si="121"/>
        <v>&gt;</v>
      </c>
      <c r="AE131" s="86">
        <f t="shared" ref="AE131:AE141" si="174">IF(AC131="Dummy Node","N/A",VLOOKUP(AA131,$A$3:$F$513,6,FALSE))</f>
        <v>209.751220703125</v>
      </c>
      <c r="AF131" s="86">
        <f t="shared" ref="AF131:AF141" si="175">VLOOKUP(AA131,$A$3:$I$513,9,FALSE)</f>
        <v>22</v>
      </c>
      <c r="AG131" s="86" t="b">
        <f t="shared" ref="AG131:AG141" si="176">IF(VLOOKUP(AF131,$A$3:$G$513,7,FALSE) = AA131, TRUE, IF(VLOOKUP(AF131, $A$3:$H$513,8,FALSE) = AA131, FALSE, "Error: Invalid Decision!"))</f>
        <v>0</v>
      </c>
      <c r="AH131" s="86" t="str">
        <f t="shared" ref="AH131:AH141" si="177">IF(VLOOKUP(AF131,$A$3:$B$513,2,FALSE) = 0, "Distance", IF(VLOOKUP(AF131,$A$3:$B$513,2,FALSE) = 1, "Speed", IF(VLOOKUP(AF131,$A$3:$B$513,2,FALSE) = 2, "GEBR", "Dummy Node")))</f>
        <v>Distance</v>
      </c>
      <c r="AI131" s="86" t="str">
        <f t="shared" si="122"/>
        <v>&gt;</v>
      </c>
      <c r="AJ131" s="86">
        <f t="shared" ref="AJ131:AJ141" si="178">IF(AH131="Dummy Node","N/A",VLOOKUP(AF131,$A$3:$F$513,6,FALSE))</f>
        <v>192.790283203125</v>
      </c>
      <c r="AK131" s="86">
        <f t="shared" ref="AK131:AK141" si="179">VLOOKUP(AF131,$A$3:$I$513,9,FALSE)</f>
        <v>6</v>
      </c>
      <c r="AL131" s="86" t="b">
        <f t="shared" ref="AL131:AL141" si="180">IF(VLOOKUP(AK131,$A$3:$G$513,7,FALSE) = AF131, TRUE, IF(VLOOKUP(AK131, $A$3:$H$513,8,FALSE) = AF131, FALSE, "Error: Invalid Decision!"))</f>
        <v>0</v>
      </c>
      <c r="AM131" s="86" t="str">
        <f t="shared" ref="AM131:AM141" si="181">IF(VLOOKUP(AK131,$A$3:$B$513,2,FALSE) = 0, "Distance", IF(VLOOKUP(AK131,$A$3:$B$513,2,FALSE) = 1, "Speed", IF(VLOOKUP(AK131,$A$3:$B$513,2,FALSE) = 2, "GEBR", "Dummy Node")))</f>
        <v>Speed</v>
      </c>
      <c r="AN131" s="86" t="str">
        <f t="shared" si="123"/>
        <v>&gt;</v>
      </c>
      <c r="AO131" s="86">
        <f t="shared" ref="AO131:AO141" si="182">IF(AM131="Dummy Node","N/A",VLOOKUP(AK131,$A$3:$F$513,6,FALSE))</f>
        <v>12.1396484375</v>
      </c>
      <c r="AP131" s="86">
        <f t="shared" ref="AP131:AP141" si="183">VLOOKUP(AK131,$A$3:$I$513,9,FALSE)</f>
        <v>3</v>
      </c>
      <c r="AQ131" s="86" t="b">
        <f t="shared" ref="AQ131:AQ141" si="184">IF(VLOOKUP(AP131,$A$3:$G$513,7,FALSE) = AK131, TRUE, IF(VLOOKUP(AP131, $A$3:$H$513,8,FALSE) = AK131, FALSE, "Error: Invalid Decision!"))</f>
        <v>0</v>
      </c>
      <c r="AR131" s="86" t="str">
        <f t="shared" ref="AR131:AR141" si="185">IF(VLOOKUP(AP131,$A$3:$B$513,2,FALSE) = 0, "Distance", IF(VLOOKUP(AP131,$A$3:$B$513,2,FALSE) = 1, "Speed", IF(VLOOKUP(AP131,$A$3:$B$513,2,FALSE) = 2, "GEBR", "Dummy Node")))</f>
        <v>Distance</v>
      </c>
      <c r="AS131" s="86" t="str">
        <f t="shared" si="124"/>
        <v>&gt;</v>
      </c>
      <c r="AT131" s="86">
        <f t="shared" ref="AT131:AT141" si="186">IF(AR131="Dummy Node","N/A",VLOOKUP(AP131,$A$3:$F$513,6,FALSE))</f>
        <v>128.337158203125</v>
      </c>
      <c r="AU131" s="86">
        <f t="shared" ref="AU131:AU141" si="187">VLOOKUP(AP131,$A$3:$I$513,9,FALSE)</f>
        <v>1</v>
      </c>
      <c r="AV131" s="86" t="b">
        <f t="shared" ref="AV131:AV141" si="188">IF(VLOOKUP(AU131,$A$3:$G$513,7,FALSE) = AP131, TRUE, IF(VLOOKUP(AU131, $A$3:$H$513,8,FALSE) = AP131, FALSE, "Error: Invalid Decision!"))</f>
        <v>1</v>
      </c>
      <c r="AW131" s="86" t="str">
        <f t="shared" ref="AW131:AW141" si="189">IF(VLOOKUP(AU131,$A$3:$B$513,2,FALSE) = 0, "Distance", IF(VLOOKUP(AU131,$A$3:$B$513,2,FALSE) = 1, "Speed", IF(VLOOKUP(AU131,$A$3:$B$513,2,FALSE) = 2, "GEBR", "Dummy Node")))</f>
        <v>Speed</v>
      </c>
      <c r="AX131" s="86" t="str">
        <f t="shared" si="125"/>
        <v>&lt;=</v>
      </c>
      <c r="AY131" s="86">
        <f t="shared" ref="AY131:AY141" si="190">IF(AW131="Dummy Node","N/A",VLOOKUP(AU131,$A$3:$F$513,6,FALSE))</f>
        <v>14.7705078125</v>
      </c>
      <c r="AZ131" s="86">
        <f t="shared" ref="AZ131:AZ141" si="191">VLOOKUP(AU131,$A$3:$I$513,9,FALSE)</f>
        <v>0</v>
      </c>
      <c r="BA131" s="86" t="b">
        <f t="shared" ref="BA131:BA141" si="192">IF(VLOOKUP(AZ131,$A$3:$G$513,7,FALSE) = AU131, TRUE, IF(VLOOKUP(AZ131, $A$3:$H$513,8,FALSE) = AU131, FALSE, "Error: Invalid Decision!"))</f>
        <v>1</v>
      </c>
      <c r="BB131" s="86" t="str">
        <f t="shared" ref="BB131:BB141" si="193">IF(VLOOKUP(AZ131,$A$3:$B$513,2,FALSE) = 0, "Distance", IF(VLOOKUP(AZ131,$A$3:$B$513,2,FALSE) = 1, "Speed", IF(VLOOKUP(AZ131,$A$3:$B$513,2,FALSE) = 2, "GEBR", "Dummy Node")))</f>
        <v>Distance</v>
      </c>
      <c r="BC131" s="86" t="str">
        <f t="shared" si="126"/>
        <v>&lt;=</v>
      </c>
      <c r="BD131" s="86">
        <f t="shared" ref="BD131:BD141" si="194">IF(BB131="Dummy Node","N/A",VLOOKUP(AZ131,$A$3:$F$513,6,FALSE))</f>
        <v>450.385498046875</v>
      </c>
      <c r="BE131" s="15">
        <f t="shared" si="127"/>
        <v>0</v>
      </c>
      <c r="BF131" s="15" t="str">
        <f t="shared" si="128"/>
        <v>Distance&gt;209,751220703125 AND Distance&gt;192,790283203125 AND Speed&gt;12,1396484375 AND Distance&gt;128,337158203125 AND Speed&lt;=14,7705078125 AND Distance&lt;=450,385498046875</v>
      </c>
      <c r="BH131"/>
      <c r="BI131"/>
      <c r="BJ131"/>
    </row>
    <row r="132" spans="1:62">
      <c r="A132" s="15">
        <v>129</v>
      </c>
      <c r="B132" s="15">
        <v>0</v>
      </c>
      <c r="C132" s="15">
        <v>446858</v>
      </c>
      <c r="D132" s="15">
        <f t="shared" ref="D132:D195" si="195">IF(C132&lt;&gt;-8192,INT(C132/2^12),-1)</f>
        <v>109</v>
      </c>
      <c r="E132" s="15">
        <f t="shared" ref="E132:E195" si="196">IF(C132 &lt;&gt; -8192, MOD(C132, 2^12), 0)</f>
        <v>394</v>
      </c>
      <c r="F132" s="15">
        <f t="shared" ref="F132:F195" si="197">D132+(E132/2^12)</f>
        <v>109.09619140625</v>
      </c>
      <c r="G132" s="15">
        <v>213</v>
      </c>
      <c r="H132" s="15">
        <v>214</v>
      </c>
      <c r="I132" s="15">
        <v>44</v>
      </c>
      <c r="J132" s="15">
        <v>7</v>
      </c>
      <c r="K132" s="15">
        <v>316</v>
      </c>
      <c r="L132" s="15">
        <v>14</v>
      </c>
      <c r="M132" s="15">
        <f t="shared" ref="M132:M195" si="198">IF(L132 &gt;= 2^12, "Error: Wrong Probability!", L132/2^12)</f>
        <v>3.41796875E-3</v>
      </c>
      <c r="O132" s="86">
        <f t="shared" ref="O132:O195" si="199">K132</f>
        <v>316</v>
      </c>
      <c r="P132" s="86">
        <f t="shared" si="162"/>
        <v>0.333251953125</v>
      </c>
      <c r="Q132" s="86">
        <f t="shared" si="163"/>
        <v>247</v>
      </c>
      <c r="R132" s="86" t="b">
        <f t="shared" si="164"/>
        <v>0</v>
      </c>
      <c r="S132" s="86" t="str">
        <f t="shared" si="165"/>
        <v>Dummy Node</v>
      </c>
      <c r="T132" s="86" t="str">
        <f t="shared" ref="T132:T195" si="200">IF(S132="Dummy Node","N/A",IF(R132,"&lt;=","&gt;"))</f>
        <v>N/A</v>
      </c>
      <c r="U132" s="86" t="str">
        <f t="shared" si="166"/>
        <v>N/A</v>
      </c>
      <c r="V132" s="86">
        <f t="shared" si="167"/>
        <v>120</v>
      </c>
      <c r="W132" s="86" t="b">
        <f t="shared" si="168"/>
        <v>1</v>
      </c>
      <c r="X132" s="86" t="str">
        <f t="shared" si="169"/>
        <v>Dummy Node</v>
      </c>
      <c r="Y132" s="86" t="str">
        <f t="shared" ref="Y132:Y195" si="201">IF(X132="Dummy Node","N/A",IF(W132,"&lt;=","&gt;"))</f>
        <v>N/A</v>
      </c>
      <c r="Z132" s="86" t="str">
        <f t="shared" si="170"/>
        <v>N/A</v>
      </c>
      <c r="AA132" s="86">
        <f t="shared" si="171"/>
        <v>26</v>
      </c>
      <c r="AB132" s="86" t="b">
        <f t="shared" si="172"/>
        <v>0</v>
      </c>
      <c r="AC132" s="86" t="str">
        <f t="shared" si="173"/>
        <v>Distance</v>
      </c>
      <c r="AD132" s="86" t="str">
        <f t="shared" ref="AD132:AD195" si="202">IF(AC132="Dummy Node","N/A",IF(AB132,"&lt;=","&gt;"))</f>
        <v>&gt;</v>
      </c>
      <c r="AE132" s="86">
        <f t="shared" si="174"/>
        <v>209.751220703125</v>
      </c>
      <c r="AF132" s="86">
        <f t="shared" si="175"/>
        <v>22</v>
      </c>
      <c r="AG132" s="86" t="b">
        <f t="shared" si="176"/>
        <v>0</v>
      </c>
      <c r="AH132" s="86" t="str">
        <f t="shared" si="177"/>
        <v>Distance</v>
      </c>
      <c r="AI132" s="86" t="str">
        <f t="shared" ref="AI132:AI195" si="203">IF(AH132="Dummy Node","N/A",IF(AG132,"&lt;=","&gt;"))</f>
        <v>&gt;</v>
      </c>
      <c r="AJ132" s="86">
        <f t="shared" si="178"/>
        <v>192.790283203125</v>
      </c>
      <c r="AK132" s="86">
        <f t="shared" si="179"/>
        <v>6</v>
      </c>
      <c r="AL132" s="86" t="b">
        <f t="shared" si="180"/>
        <v>0</v>
      </c>
      <c r="AM132" s="86" t="str">
        <f t="shared" si="181"/>
        <v>Speed</v>
      </c>
      <c r="AN132" s="86" t="str">
        <f t="shared" ref="AN132:AN195" si="204">IF(AM132="Dummy Node","N/A",IF(AL132,"&lt;=","&gt;"))</f>
        <v>&gt;</v>
      </c>
      <c r="AO132" s="86">
        <f t="shared" si="182"/>
        <v>12.1396484375</v>
      </c>
      <c r="AP132" s="86">
        <f t="shared" si="183"/>
        <v>3</v>
      </c>
      <c r="AQ132" s="86" t="b">
        <f t="shared" si="184"/>
        <v>0</v>
      </c>
      <c r="AR132" s="86" t="str">
        <f t="shared" si="185"/>
        <v>Distance</v>
      </c>
      <c r="AS132" s="86" t="str">
        <f t="shared" ref="AS132:AS195" si="205">IF(AR132="Dummy Node","N/A",IF(AQ132,"&lt;=","&gt;"))</f>
        <v>&gt;</v>
      </c>
      <c r="AT132" s="86">
        <f t="shared" si="186"/>
        <v>128.337158203125</v>
      </c>
      <c r="AU132" s="86">
        <f t="shared" si="187"/>
        <v>1</v>
      </c>
      <c r="AV132" s="86" t="b">
        <f t="shared" si="188"/>
        <v>1</v>
      </c>
      <c r="AW132" s="86" t="str">
        <f t="shared" si="189"/>
        <v>Speed</v>
      </c>
      <c r="AX132" s="86" t="str">
        <f t="shared" ref="AX132:AX195" si="206">IF(AW132="Dummy Node","N/A",IF(AV132,"&lt;=","&gt;"))</f>
        <v>&lt;=</v>
      </c>
      <c r="AY132" s="86">
        <f t="shared" si="190"/>
        <v>14.7705078125</v>
      </c>
      <c r="AZ132" s="86">
        <f t="shared" si="191"/>
        <v>0</v>
      </c>
      <c r="BA132" s="86" t="b">
        <f t="shared" si="192"/>
        <v>1</v>
      </c>
      <c r="BB132" s="86" t="str">
        <f t="shared" si="193"/>
        <v>Distance</v>
      </c>
      <c r="BC132" s="86" t="str">
        <f t="shared" ref="BC132:BC195" si="207">IF(BB132="Dummy Node","N/A",IF(BA132,"&lt;=","&gt;"))</f>
        <v>&lt;=</v>
      </c>
      <c r="BD132" s="86">
        <f t="shared" si="194"/>
        <v>450.385498046875</v>
      </c>
      <c r="BE132" s="15">
        <f t="shared" ref="BE132:BE195" si="208">IF(P132&lt;0.5/3, 1, 0)</f>
        <v>0</v>
      </c>
      <c r="BF132" s="15" t="str">
        <f t="shared" ref="BF132:BF195" si="209">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f>
        <v>Distance&gt;209,751220703125 AND Distance&gt;192,790283203125 AND Speed&gt;12,1396484375 AND Distance&gt;128,337158203125 AND Speed&lt;=14,7705078125 AND Distance&lt;=450,385498046875</v>
      </c>
      <c r="BH132"/>
      <c r="BI132"/>
      <c r="BJ132"/>
    </row>
    <row r="133" spans="1:62">
      <c r="A133" s="15">
        <v>130</v>
      </c>
      <c r="B133" s="15">
        <v>0</v>
      </c>
      <c r="C133" s="15">
        <v>449265</v>
      </c>
      <c r="D133" s="15">
        <f t="shared" si="195"/>
        <v>109</v>
      </c>
      <c r="E133" s="15">
        <f t="shared" si="196"/>
        <v>2801</v>
      </c>
      <c r="F133" s="15">
        <f t="shared" si="197"/>
        <v>109.683837890625</v>
      </c>
      <c r="G133" s="15">
        <v>163</v>
      </c>
      <c r="H133" s="15">
        <v>164</v>
      </c>
      <c r="I133" s="15">
        <v>44</v>
      </c>
      <c r="J133" s="15">
        <v>7</v>
      </c>
      <c r="K133" s="15">
        <v>317</v>
      </c>
      <c r="L133" s="15">
        <v>280</v>
      </c>
      <c r="M133" s="15">
        <f t="shared" si="198"/>
        <v>6.8359375E-2</v>
      </c>
      <c r="O133" s="86">
        <f t="shared" si="199"/>
        <v>317</v>
      </c>
      <c r="P133" s="86">
        <f t="shared" si="162"/>
        <v>0.333251953125</v>
      </c>
      <c r="Q133" s="86">
        <f t="shared" si="163"/>
        <v>248</v>
      </c>
      <c r="R133" s="86" t="b">
        <f t="shared" si="164"/>
        <v>1</v>
      </c>
      <c r="S133" s="86" t="str">
        <f t="shared" si="165"/>
        <v>Dummy Node</v>
      </c>
      <c r="T133" s="86" t="str">
        <f t="shared" si="200"/>
        <v>N/A</v>
      </c>
      <c r="U133" s="86" t="str">
        <f t="shared" si="166"/>
        <v>N/A</v>
      </c>
      <c r="V133" s="86">
        <f t="shared" si="167"/>
        <v>120</v>
      </c>
      <c r="W133" s="86" t="b">
        <f t="shared" si="168"/>
        <v>0</v>
      </c>
      <c r="X133" s="86" t="str">
        <f t="shared" si="169"/>
        <v>Dummy Node</v>
      </c>
      <c r="Y133" s="86" t="str">
        <f t="shared" si="201"/>
        <v>N/A</v>
      </c>
      <c r="Z133" s="86" t="str">
        <f t="shared" si="170"/>
        <v>N/A</v>
      </c>
      <c r="AA133" s="86">
        <f t="shared" si="171"/>
        <v>26</v>
      </c>
      <c r="AB133" s="86" t="b">
        <f t="shared" si="172"/>
        <v>0</v>
      </c>
      <c r="AC133" s="86" t="str">
        <f t="shared" si="173"/>
        <v>Distance</v>
      </c>
      <c r="AD133" s="86" t="str">
        <f t="shared" si="202"/>
        <v>&gt;</v>
      </c>
      <c r="AE133" s="86">
        <f t="shared" si="174"/>
        <v>209.751220703125</v>
      </c>
      <c r="AF133" s="86">
        <f t="shared" si="175"/>
        <v>22</v>
      </c>
      <c r="AG133" s="86" t="b">
        <f t="shared" si="176"/>
        <v>0</v>
      </c>
      <c r="AH133" s="86" t="str">
        <f t="shared" si="177"/>
        <v>Distance</v>
      </c>
      <c r="AI133" s="86" t="str">
        <f t="shared" si="203"/>
        <v>&gt;</v>
      </c>
      <c r="AJ133" s="86">
        <f t="shared" si="178"/>
        <v>192.790283203125</v>
      </c>
      <c r="AK133" s="86">
        <f t="shared" si="179"/>
        <v>6</v>
      </c>
      <c r="AL133" s="86" t="b">
        <f t="shared" si="180"/>
        <v>0</v>
      </c>
      <c r="AM133" s="86" t="str">
        <f t="shared" si="181"/>
        <v>Speed</v>
      </c>
      <c r="AN133" s="86" t="str">
        <f t="shared" si="204"/>
        <v>&gt;</v>
      </c>
      <c r="AO133" s="86">
        <f t="shared" si="182"/>
        <v>12.1396484375</v>
      </c>
      <c r="AP133" s="86">
        <f t="shared" si="183"/>
        <v>3</v>
      </c>
      <c r="AQ133" s="86" t="b">
        <f t="shared" si="184"/>
        <v>0</v>
      </c>
      <c r="AR133" s="86" t="str">
        <f t="shared" si="185"/>
        <v>Distance</v>
      </c>
      <c r="AS133" s="86" t="str">
        <f t="shared" si="205"/>
        <v>&gt;</v>
      </c>
      <c r="AT133" s="86">
        <f t="shared" si="186"/>
        <v>128.337158203125</v>
      </c>
      <c r="AU133" s="86">
        <f t="shared" si="187"/>
        <v>1</v>
      </c>
      <c r="AV133" s="86" t="b">
        <f t="shared" si="188"/>
        <v>1</v>
      </c>
      <c r="AW133" s="86" t="str">
        <f t="shared" si="189"/>
        <v>Speed</v>
      </c>
      <c r="AX133" s="86" t="str">
        <f t="shared" si="206"/>
        <v>&lt;=</v>
      </c>
      <c r="AY133" s="86">
        <f t="shared" si="190"/>
        <v>14.7705078125</v>
      </c>
      <c r="AZ133" s="86">
        <f t="shared" si="191"/>
        <v>0</v>
      </c>
      <c r="BA133" s="86" t="b">
        <f t="shared" si="192"/>
        <v>1</v>
      </c>
      <c r="BB133" s="86" t="str">
        <f t="shared" si="193"/>
        <v>Distance</v>
      </c>
      <c r="BC133" s="86" t="str">
        <f t="shared" si="207"/>
        <v>&lt;=</v>
      </c>
      <c r="BD133" s="86">
        <f t="shared" si="194"/>
        <v>450.385498046875</v>
      </c>
      <c r="BE133" s="15">
        <f t="shared" si="208"/>
        <v>0</v>
      </c>
      <c r="BF133" s="15" t="str">
        <f t="shared" si="209"/>
        <v>Distance&gt;209,751220703125 AND Distance&gt;192,790283203125 AND Speed&gt;12,1396484375 AND Distance&gt;128,337158203125 AND Speed&lt;=14,7705078125 AND Distance&lt;=450,385498046875</v>
      </c>
      <c r="BH133"/>
      <c r="BI133"/>
      <c r="BJ133"/>
    </row>
    <row r="134" spans="1:62">
      <c r="A134" s="15">
        <v>131</v>
      </c>
      <c r="B134" s="15">
        <v>0</v>
      </c>
      <c r="C134" s="15">
        <v>735798</v>
      </c>
      <c r="D134" s="15">
        <f t="shared" si="195"/>
        <v>179</v>
      </c>
      <c r="E134" s="15">
        <f t="shared" si="196"/>
        <v>2614</v>
      </c>
      <c r="F134" s="15">
        <f t="shared" si="197"/>
        <v>179.63818359375</v>
      </c>
      <c r="G134" s="15">
        <v>221</v>
      </c>
      <c r="H134" s="15">
        <v>222</v>
      </c>
      <c r="I134" s="15">
        <v>48</v>
      </c>
      <c r="J134" s="15">
        <v>7</v>
      </c>
      <c r="K134" s="15">
        <v>318</v>
      </c>
      <c r="L134" s="15">
        <v>1293</v>
      </c>
      <c r="M134" s="15">
        <f t="shared" si="198"/>
        <v>0.315673828125</v>
      </c>
      <c r="O134" s="86">
        <f t="shared" si="199"/>
        <v>318</v>
      </c>
      <c r="P134" s="86">
        <f t="shared" si="162"/>
        <v>0.333251953125</v>
      </c>
      <c r="Q134" s="86">
        <f t="shared" si="163"/>
        <v>248</v>
      </c>
      <c r="R134" s="86" t="b">
        <f t="shared" si="164"/>
        <v>0</v>
      </c>
      <c r="S134" s="86" t="str">
        <f t="shared" si="165"/>
        <v>Dummy Node</v>
      </c>
      <c r="T134" s="86" t="str">
        <f t="shared" si="200"/>
        <v>N/A</v>
      </c>
      <c r="U134" s="86" t="str">
        <f t="shared" si="166"/>
        <v>N/A</v>
      </c>
      <c r="V134" s="86">
        <f t="shared" si="167"/>
        <v>120</v>
      </c>
      <c r="W134" s="86" t="b">
        <f t="shared" si="168"/>
        <v>0</v>
      </c>
      <c r="X134" s="86" t="str">
        <f t="shared" si="169"/>
        <v>Dummy Node</v>
      </c>
      <c r="Y134" s="86" t="str">
        <f t="shared" si="201"/>
        <v>N/A</v>
      </c>
      <c r="Z134" s="86" t="str">
        <f t="shared" si="170"/>
        <v>N/A</v>
      </c>
      <c r="AA134" s="86">
        <f t="shared" si="171"/>
        <v>26</v>
      </c>
      <c r="AB134" s="86" t="b">
        <f t="shared" si="172"/>
        <v>0</v>
      </c>
      <c r="AC134" s="86" t="str">
        <f t="shared" si="173"/>
        <v>Distance</v>
      </c>
      <c r="AD134" s="86" t="str">
        <f t="shared" si="202"/>
        <v>&gt;</v>
      </c>
      <c r="AE134" s="86">
        <f t="shared" si="174"/>
        <v>209.751220703125</v>
      </c>
      <c r="AF134" s="86">
        <f t="shared" si="175"/>
        <v>22</v>
      </c>
      <c r="AG134" s="86" t="b">
        <f t="shared" si="176"/>
        <v>0</v>
      </c>
      <c r="AH134" s="86" t="str">
        <f t="shared" si="177"/>
        <v>Distance</v>
      </c>
      <c r="AI134" s="86" t="str">
        <f t="shared" si="203"/>
        <v>&gt;</v>
      </c>
      <c r="AJ134" s="86">
        <f t="shared" si="178"/>
        <v>192.790283203125</v>
      </c>
      <c r="AK134" s="86">
        <f t="shared" si="179"/>
        <v>6</v>
      </c>
      <c r="AL134" s="86" t="b">
        <f t="shared" si="180"/>
        <v>0</v>
      </c>
      <c r="AM134" s="86" t="str">
        <f t="shared" si="181"/>
        <v>Speed</v>
      </c>
      <c r="AN134" s="86" t="str">
        <f t="shared" si="204"/>
        <v>&gt;</v>
      </c>
      <c r="AO134" s="86">
        <f t="shared" si="182"/>
        <v>12.1396484375</v>
      </c>
      <c r="AP134" s="86">
        <f t="shared" si="183"/>
        <v>3</v>
      </c>
      <c r="AQ134" s="86" t="b">
        <f t="shared" si="184"/>
        <v>0</v>
      </c>
      <c r="AR134" s="86" t="str">
        <f t="shared" si="185"/>
        <v>Distance</v>
      </c>
      <c r="AS134" s="86" t="str">
        <f t="shared" si="205"/>
        <v>&gt;</v>
      </c>
      <c r="AT134" s="86">
        <f t="shared" si="186"/>
        <v>128.337158203125</v>
      </c>
      <c r="AU134" s="86">
        <f t="shared" si="187"/>
        <v>1</v>
      </c>
      <c r="AV134" s="86" t="b">
        <f t="shared" si="188"/>
        <v>1</v>
      </c>
      <c r="AW134" s="86" t="str">
        <f t="shared" si="189"/>
        <v>Speed</v>
      </c>
      <c r="AX134" s="86" t="str">
        <f t="shared" si="206"/>
        <v>&lt;=</v>
      </c>
      <c r="AY134" s="86">
        <f t="shared" si="190"/>
        <v>14.7705078125</v>
      </c>
      <c r="AZ134" s="86">
        <f t="shared" si="191"/>
        <v>0</v>
      </c>
      <c r="BA134" s="86" t="b">
        <f t="shared" si="192"/>
        <v>1</v>
      </c>
      <c r="BB134" s="86" t="str">
        <f t="shared" si="193"/>
        <v>Distance</v>
      </c>
      <c r="BC134" s="86" t="str">
        <f t="shared" si="207"/>
        <v>&lt;=</v>
      </c>
      <c r="BD134" s="86">
        <f t="shared" si="194"/>
        <v>450.385498046875</v>
      </c>
      <c r="BE134" s="15">
        <f t="shared" si="208"/>
        <v>0</v>
      </c>
      <c r="BF134" s="15" t="str">
        <f t="shared" si="209"/>
        <v>Distance&gt;209,751220703125 AND Distance&gt;192,790283203125 AND Speed&gt;12,1396484375 AND Distance&gt;128,337158203125 AND Speed&lt;=14,7705078125 AND Distance&lt;=450,385498046875</v>
      </c>
      <c r="BH134"/>
      <c r="BI134"/>
      <c r="BJ134"/>
    </row>
    <row r="135" spans="1:62">
      <c r="A135" s="15">
        <v>132</v>
      </c>
      <c r="B135" s="15">
        <v>0</v>
      </c>
      <c r="C135" s="15">
        <v>825405</v>
      </c>
      <c r="D135" s="15">
        <f t="shared" si="195"/>
        <v>201</v>
      </c>
      <c r="E135" s="15">
        <f t="shared" si="196"/>
        <v>2109</v>
      </c>
      <c r="F135" s="15">
        <f t="shared" si="197"/>
        <v>201.514892578125</v>
      </c>
      <c r="G135" s="15">
        <v>137</v>
      </c>
      <c r="H135" s="15">
        <v>138</v>
      </c>
      <c r="I135" s="15">
        <v>48</v>
      </c>
      <c r="J135" s="15">
        <v>7</v>
      </c>
      <c r="K135" s="15">
        <v>331</v>
      </c>
      <c r="L135" s="15">
        <v>634</v>
      </c>
      <c r="M135" s="15">
        <f t="shared" si="198"/>
        <v>0.15478515625</v>
      </c>
      <c r="O135" s="86">
        <f t="shared" si="199"/>
        <v>331</v>
      </c>
      <c r="P135" s="86">
        <f t="shared" si="162"/>
        <v>5.56640625E-2</v>
      </c>
      <c r="Q135" s="86">
        <f t="shared" si="163"/>
        <v>259</v>
      </c>
      <c r="R135" s="86" t="b">
        <f t="shared" si="164"/>
        <v>1</v>
      </c>
      <c r="S135" s="86" t="str">
        <f t="shared" si="165"/>
        <v>Dummy Node</v>
      </c>
      <c r="T135" s="86" t="str">
        <f t="shared" si="200"/>
        <v>N/A</v>
      </c>
      <c r="U135" s="86" t="str">
        <f t="shared" si="166"/>
        <v>N/A</v>
      </c>
      <c r="V135" s="86">
        <f t="shared" si="167"/>
        <v>153</v>
      </c>
      <c r="W135" s="86" t="b">
        <f t="shared" si="168"/>
        <v>1</v>
      </c>
      <c r="X135" s="86" t="str">
        <f t="shared" si="169"/>
        <v>Dummy Node</v>
      </c>
      <c r="Y135" s="86" t="str">
        <f t="shared" si="201"/>
        <v>N/A</v>
      </c>
      <c r="Z135" s="86" t="str">
        <f t="shared" si="170"/>
        <v>N/A</v>
      </c>
      <c r="AA135" s="86">
        <f t="shared" si="171"/>
        <v>141</v>
      </c>
      <c r="AB135" s="86" t="b">
        <f t="shared" si="172"/>
        <v>1</v>
      </c>
      <c r="AC135" s="86" t="str">
        <f t="shared" si="173"/>
        <v>GEBR</v>
      </c>
      <c r="AD135" s="86" t="str">
        <f t="shared" si="202"/>
        <v>&lt;=</v>
      </c>
      <c r="AE135" s="86">
        <f t="shared" si="174"/>
        <v>0.715087890625</v>
      </c>
      <c r="AF135" s="86">
        <f t="shared" si="175"/>
        <v>98</v>
      </c>
      <c r="AG135" s="86" t="b">
        <f t="shared" si="176"/>
        <v>1</v>
      </c>
      <c r="AH135" s="86" t="str">
        <f t="shared" si="177"/>
        <v>Distance</v>
      </c>
      <c r="AI135" s="86" t="str">
        <f t="shared" si="203"/>
        <v>&lt;=</v>
      </c>
      <c r="AJ135" s="86">
        <f t="shared" si="178"/>
        <v>500.56494140625</v>
      </c>
      <c r="AK135" s="86">
        <f t="shared" si="179"/>
        <v>11</v>
      </c>
      <c r="AL135" s="86" t="b">
        <f t="shared" si="180"/>
        <v>0</v>
      </c>
      <c r="AM135" s="86" t="str">
        <f t="shared" si="181"/>
        <v>Speed</v>
      </c>
      <c r="AN135" s="86" t="str">
        <f t="shared" si="204"/>
        <v>&gt;</v>
      </c>
      <c r="AO135" s="86">
        <f t="shared" si="182"/>
        <v>22.00830078125</v>
      </c>
      <c r="AP135" s="86">
        <f t="shared" si="183"/>
        <v>9</v>
      </c>
      <c r="AQ135" s="86" t="b">
        <f t="shared" si="184"/>
        <v>1</v>
      </c>
      <c r="AR135" s="86" t="str">
        <f t="shared" si="185"/>
        <v>Speed</v>
      </c>
      <c r="AS135" s="86" t="str">
        <f t="shared" si="205"/>
        <v>&lt;=</v>
      </c>
      <c r="AT135" s="86">
        <f t="shared" si="186"/>
        <v>22.745849609375</v>
      </c>
      <c r="AU135" s="86">
        <f t="shared" si="187"/>
        <v>2</v>
      </c>
      <c r="AV135" s="86" t="b">
        <f t="shared" si="188"/>
        <v>1</v>
      </c>
      <c r="AW135" s="86" t="str">
        <f t="shared" si="189"/>
        <v>Distance</v>
      </c>
      <c r="AX135" s="86" t="str">
        <f t="shared" si="206"/>
        <v>&lt;=</v>
      </c>
      <c r="AY135" s="86">
        <f t="shared" si="190"/>
        <v>680.591796875</v>
      </c>
      <c r="AZ135" s="86">
        <f t="shared" si="191"/>
        <v>0</v>
      </c>
      <c r="BA135" s="86" t="b">
        <f t="shared" si="192"/>
        <v>0</v>
      </c>
      <c r="BB135" s="86" t="str">
        <f t="shared" si="193"/>
        <v>Distance</v>
      </c>
      <c r="BC135" s="86" t="str">
        <f t="shared" si="207"/>
        <v>&gt;</v>
      </c>
      <c r="BD135" s="86">
        <f t="shared" si="194"/>
        <v>450.385498046875</v>
      </c>
      <c r="BE135" s="15">
        <f t="shared" si="208"/>
        <v>1</v>
      </c>
      <c r="BF135" s="15" t="str">
        <f t="shared" si="209"/>
        <v>GEBR&lt;=0,715087890625 AND Distance&lt;=500,56494140625 AND Speed&gt;22,00830078125 AND Speed&lt;=22,745849609375 AND Distance&lt;=680,591796875 AND Distance&gt;450,385498046875</v>
      </c>
      <c r="BH135"/>
      <c r="BI135"/>
      <c r="BJ135"/>
    </row>
    <row r="136" spans="1:62">
      <c r="A136" s="15">
        <v>133</v>
      </c>
      <c r="B136" s="15">
        <v>-2</v>
      </c>
      <c r="C136" s="15">
        <v>-8192</v>
      </c>
      <c r="D136" s="15">
        <f t="shared" si="195"/>
        <v>-1</v>
      </c>
      <c r="E136" s="15">
        <f t="shared" si="196"/>
        <v>0</v>
      </c>
      <c r="F136" s="15">
        <f t="shared" si="197"/>
        <v>-1</v>
      </c>
      <c r="G136" s="15">
        <v>-1</v>
      </c>
      <c r="H136" s="15">
        <v>-1</v>
      </c>
      <c r="I136" s="15">
        <v>41</v>
      </c>
      <c r="J136" s="15">
        <v>8</v>
      </c>
      <c r="K136" s="15">
        <v>332</v>
      </c>
      <c r="L136" s="15">
        <v>0</v>
      </c>
      <c r="M136" s="15">
        <f t="shared" si="198"/>
        <v>0</v>
      </c>
      <c r="O136" s="86">
        <f t="shared" si="199"/>
        <v>332</v>
      </c>
      <c r="P136" s="86">
        <f t="shared" si="162"/>
        <v>5.56640625E-2</v>
      </c>
      <c r="Q136" s="86">
        <f t="shared" si="163"/>
        <v>259</v>
      </c>
      <c r="R136" s="86" t="b">
        <f t="shared" si="164"/>
        <v>0</v>
      </c>
      <c r="S136" s="86" t="str">
        <f t="shared" si="165"/>
        <v>Dummy Node</v>
      </c>
      <c r="T136" s="86" t="str">
        <f t="shared" si="200"/>
        <v>N/A</v>
      </c>
      <c r="U136" s="86" t="str">
        <f t="shared" si="166"/>
        <v>N/A</v>
      </c>
      <c r="V136" s="86">
        <f t="shared" si="167"/>
        <v>153</v>
      </c>
      <c r="W136" s="86" t="b">
        <f t="shared" si="168"/>
        <v>1</v>
      </c>
      <c r="X136" s="86" t="str">
        <f t="shared" si="169"/>
        <v>Dummy Node</v>
      </c>
      <c r="Y136" s="86" t="str">
        <f t="shared" si="201"/>
        <v>N/A</v>
      </c>
      <c r="Z136" s="86" t="str">
        <f t="shared" si="170"/>
        <v>N/A</v>
      </c>
      <c r="AA136" s="86">
        <f t="shared" si="171"/>
        <v>141</v>
      </c>
      <c r="AB136" s="86" t="b">
        <f t="shared" si="172"/>
        <v>1</v>
      </c>
      <c r="AC136" s="86" t="str">
        <f t="shared" si="173"/>
        <v>GEBR</v>
      </c>
      <c r="AD136" s="86" t="str">
        <f t="shared" si="202"/>
        <v>&lt;=</v>
      </c>
      <c r="AE136" s="86">
        <f t="shared" si="174"/>
        <v>0.715087890625</v>
      </c>
      <c r="AF136" s="86">
        <f t="shared" si="175"/>
        <v>98</v>
      </c>
      <c r="AG136" s="86" t="b">
        <f t="shared" si="176"/>
        <v>1</v>
      </c>
      <c r="AH136" s="86" t="str">
        <f t="shared" si="177"/>
        <v>Distance</v>
      </c>
      <c r="AI136" s="86" t="str">
        <f t="shared" si="203"/>
        <v>&lt;=</v>
      </c>
      <c r="AJ136" s="86">
        <f t="shared" si="178"/>
        <v>500.56494140625</v>
      </c>
      <c r="AK136" s="86">
        <f t="shared" si="179"/>
        <v>11</v>
      </c>
      <c r="AL136" s="86" t="b">
        <f t="shared" si="180"/>
        <v>0</v>
      </c>
      <c r="AM136" s="86" t="str">
        <f t="shared" si="181"/>
        <v>Speed</v>
      </c>
      <c r="AN136" s="86" t="str">
        <f t="shared" si="204"/>
        <v>&gt;</v>
      </c>
      <c r="AO136" s="86">
        <f t="shared" si="182"/>
        <v>22.00830078125</v>
      </c>
      <c r="AP136" s="86">
        <f t="shared" si="183"/>
        <v>9</v>
      </c>
      <c r="AQ136" s="86" t="b">
        <f t="shared" si="184"/>
        <v>1</v>
      </c>
      <c r="AR136" s="86" t="str">
        <f t="shared" si="185"/>
        <v>Speed</v>
      </c>
      <c r="AS136" s="86" t="str">
        <f t="shared" si="205"/>
        <v>&lt;=</v>
      </c>
      <c r="AT136" s="86">
        <f t="shared" si="186"/>
        <v>22.745849609375</v>
      </c>
      <c r="AU136" s="86">
        <f t="shared" si="187"/>
        <v>2</v>
      </c>
      <c r="AV136" s="86" t="b">
        <f t="shared" si="188"/>
        <v>1</v>
      </c>
      <c r="AW136" s="86" t="str">
        <f t="shared" si="189"/>
        <v>Distance</v>
      </c>
      <c r="AX136" s="86" t="str">
        <f t="shared" si="206"/>
        <v>&lt;=</v>
      </c>
      <c r="AY136" s="86">
        <f t="shared" si="190"/>
        <v>680.591796875</v>
      </c>
      <c r="AZ136" s="86">
        <f t="shared" si="191"/>
        <v>0</v>
      </c>
      <c r="BA136" s="86" t="b">
        <f t="shared" si="192"/>
        <v>0</v>
      </c>
      <c r="BB136" s="86" t="str">
        <f t="shared" si="193"/>
        <v>Distance</v>
      </c>
      <c r="BC136" s="86" t="str">
        <f t="shared" si="207"/>
        <v>&gt;</v>
      </c>
      <c r="BD136" s="86">
        <f t="shared" si="194"/>
        <v>450.385498046875</v>
      </c>
      <c r="BE136" s="15">
        <f t="shared" si="208"/>
        <v>1</v>
      </c>
      <c r="BF136" s="15" t="str">
        <f t="shared" si="209"/>
        <v>GEBR&lt;=0,715087890625 AND Distance&lt;=500,56494140625 AND Speed&gt;22,00830078125 AND Speed&lt;=22,745849609375 AND Distance&lt;=680,591796875 AND Distance&gt;450,385498046875</v>
      </c>
      <c r="BH136"/>
      <c r="BI136"/>
      <c r="BJ136"/>
    </row>
    <row r="137" spans="1:62">
      <c r="A137" s="15">
        <v>134</v>
      </c>
      <c r="B137" s="15">
        <v>-2</v>
      </c>
      <c r="C137" s="15">
        <v>-8192</v>
      </c>
      <c r="D137" s="15">
        <f t="shared" si="195"/>
        <v>-1</v>
      </c>
      <c r="E137" s="15">
        <f t="shared" si="196"/>
        <v>0</v>
      </c>
      <c r="F137" s="15">
        <f t="shared" si="197"/>
        <v>-1</v>
      </c>
      <c r="G137" s="15">
        <v>-1</v>
      </c>
      <c r="H137" s="15">
        <v>-1</v>
      </c>
      <c r="I137" s="15">
        <v>41</v>
      </c>
      <c r="J137" s="15">
        <v>8</v>
      </c>
      <c r="K137" s="15">
        <v>333</v>
      </c>
      <c r="L137" s="15">
        <v>396</v>
      </c>
      <c r="M137" s="15">
        <f t="shared" si="198"/>
        <v>9.66796875E-2</v>
      </c>
      <c r="O137" s="86">
        <f t="shared" si="199"/>
        <v>333</v>
      </c>
      <c r="P137" s="86">
        <f t="shared" si="162"/>
        <v>5.56640625E-2</v>
      </c>
      <c r="Q137" s="86">
        <f t="shared" si="163"/>
        <v>260</v>
      </c>
      <c r="R137" s="86" t="b">
        <f t="shared" si="164"/>
        <v>1</v>
      </c>
      <c r="S137" s="86" t="str">
        <f t="shared" si="165"/>
        <v>Dummy Node</v>
      </c>
      <c r="T137" s="86" t="str">
        <f t="shared" si="200"/>
        <v>N/A</v>
      </c>
      <c r="U137" s="86" t="str">
        <f t="shared" si="166"/>
        <v>N/A</v>
      </c>
      <c r="V137" s="86">
        <f t="shared" si="167"/>
        <v>153</v>
      </c>
      <c r="W137" s="86" t="b">
        <f t="shared" si="168"/>
        <v>0</v>
      </c>
      <c r="X137" s="86" t="str">
        <f t="shared" si="169"/>
        <v>Dummy Node</v>
      </c>
      <c r="Y137" s="86" t="str">
        <f t="shared" si="201"/>
        <v>N/A</v>
      </c>
      <c r="Z137" s="86" t="str">
        <f t="shared" si="170"/>
        <v>N/A</v>
      </c>
      <c r="AA137" s="86">
        <f t="shared" si="171"/>
        <v>141</v>
      </c>
      <c r="AB137" s="86" t="b">
        <f t="shared" si="172"/>
        <v>1</v>
      </c>
      <c r="AC137" s="86" t="str">
        <f t="shared" si="173"/>
        <v>GEBR</v>
      </c>
      <c r="AD137" s="86" t="str">
        <f t="shared" si="202"/>
        <v>&lt;=</v>
      </c>
      <c r="AE137" s="86">
        <f t="shared" si="174"/>
        <v>0.715087890625</v>
      </c>
      <c r="AF137" s="86">
        <f t="shared" si="175"/>
        <v>98</v>
      </c>
      <c r="AG137" s="86" t="b">
        <f t="shared" si="176"/>
        <v>1</v>
      </c>
      <c r="AH137" s="86" t="str">
        <f t="shared" si="177"/>
        <v>Distance</v>
      </c>
      <c r="AI137" s="86" t="str">
        <f t="shared" si="203"/>
        <v>&lt;=</v>
      </c>
      <c r="AJ137" s="86">
        <f t="shared" si="178"/>
        <v>500.56494140625</v>
      </c>
      <c r="AK137" s="86">
        <f t="shared" si="179"/>
        <v>11</v>
      </c>
      <c r="AL137" s="86" t="b">
        <f t="shared" si="180"/>
        <v>0</v>
      </c>
      <c r="AM137" s="86" t="str">
        <f t="shared" si="181"/>
        <v>Speed</v>
      </c>
      <c r="AN137" s="86" t="str">
        <f t="shared" si="204"/>
        <v>&gt;</v>
      </c>
      <c r="AO137" s="86">
        <f t="shared" si="182"/>
        <v>22.00830078125</v>
      </c>
      <c r="AP137" s="86">
        <f t="shared" si="183"/>
        <v>9</v>
      </c>
      <c r="AQ137" s="86" t="b">
        <f t="shared" si="184"/>
        <v>1</v>
      </c>
      <c r="AR137" s="86" t="str">
        <f t="shared" si="185"/>
        <v>Speed</v>
      </c>
      <c r="AS137" s="86" t="str">
        <f t="shared" si="205"/>
        <v>&lt;=</v>
      </c>
      <c r="AT137" s="86">
        <f t="shared" si="186"/>
        <v>22.745849609375</v>
      </c>
      <c r="AU137" s="86">
        <f t="shared" si="187"/>
        <v>2</v>
      </c>
      <c r="AV137" s="86" t="b">
        <f t="shared" si="188"/>
        <v>1</v>
      </c>
      <c r="AW137" s="86" t="str">
        <f t="shared" si="189"/>
        <v>Distance</v>
      </c>
      <c r="AX137" s="86" t="str">
        <f t="shared" si="206"/>
        <v>&lt;=</v>
      </c>
      <c r="AY137" s="86">
        <f t="shared" si="190"/>
        <v>680.591796875</v>
      </c>
      <c r="AZ137" s="86">
        <f t="shared" si="191"/>
        <v>0</v>
      </c>
      <c r="BA137" s="86" t="b">
        <f t="shared" si="192"/>
        <v>0</v>
      </c>
      <c r="BB137" s="86" t="str">
        <f t="shared" si="193"/>
        <v>Distance</v>
      </c>
      <c r="BC137" s="86" t="str">
        <f t="shared" si="207"/>
        <v>&gt;</v>
      </c>
      <c r="BD137" s="86">
        <f t="shared" si="194"/>
        <v>450.385498046875</v>
      </c>
      <c r="BE137" s="15">
        <f t="shared" si="208"/>
        <v>1</v>
      </c>
      <c r="BF137" s="15" t="str">
        <f t="shared" si="209"/>
        <v>GEBR&lt;=0,715087890625 AND Distance&lt;=500,56494140625 AND Speed&gt;22,00830078125 AND Speed&lt;=22,745849609375 AND Distance&lt;=680,591796875 AND Distance&gt;450,385498046875</v>
      </c>
      <c r="BH137"/>
      <c r="BI137"/>
      <c r="BJ137"/>
    </row>
    <row r="138" spans="1:62">
      <c r="A138" s="15">
        <v>135</v>
      </c>
      <c r="B138" s="15">
        <v>-2</v>
      </c>
      <c r="C138" s="15">
        <v>-8192</v>
      </c>
      <c r="D138" s="15">
        <f t="shared" si="195"/>
        <v>-1</v>
      </c>
      <c r="E138" s="15">
        <f t="shared" si="196"/>
        <v>0</v>
      </c>
      <c r="F138" s="15">
        <f t="shared" si="197"/>
        <v>-1</v>
      </c>
      <c r="G138" s="15">
        <v>-1</v>
      </c>
      <c r="H138" s="15">
        <v>-1</v>
      </c>
      <c r="I138" s="15">
        <v>93</v>
      </c>
      <c r="J138" s="15">
        <v>8</v>
      </c>
      <c r="K138" s="15">
        <v>334</v>
      </c>
      <c r="L138" s="15">
        <v>118</v>
      </c>
      <c r="M138" s="15">
        <f t="shared" si="198"/>
        <v>2.880859375E-2</v>
      </c>
      <c r="O138" s="86">
        <f t="shared" si="199"/>
        <v>334</v>
      </c>
      <c r="P138" s="86">
        <f t="shared" si="162"/>
        <v>5.56640625E-2</v>
      </c>
      <c r="Q138" s="86">
        <f t="shared" si="163"/>
        <v>260</v>
      </c>
      <c r="R138" s="86" t="b">
        <f t="shared" si="164"/>
        <v>0</v>
      </c>
      <c r="S138" s="86" t="str">
        <f t="shared" si="165"/>
        <v>Dummy Node</v>
      </c>
      <c r="T138" s="86" t="str">
        <f t="shared" si="200"/>
        <v>N/A</v>
      </c>
      <c r="U138" s="86" t="str">
        <f t="shared" si="166"/>
        <v>N/A</v>
      </c>
      <c r="V138" s="86">
        <f t="shared" si="167"/>
        <v>153</v>
      </c>
      <c r="W138" s="86" t="b">
        <f t="shared" si="168"/>
        <v>0</v>
      </c>
      <c r="X138" s="86" t="str">
        <f t="shared" si="169"/>
        <v>Dummy Node</v>
      </c>
      <c r="Y138" s="86" t="str">
        <f t="shared" si="201"/>
        <v>N/A</v>
      </c>
      <c r="Z138" s="86" t="str">
        <f t="shared" si="170"/>
        <v>N/A</v>
      </c>
      <c r="AA138" s="86">
        <f t="shared" si="171"/>
        <v>141</v>
      </c>
      <c r="AB138" s="86" t="b">
        <f t="shared" si="172"/>
        <v>1</v>
      </c>
      <c r="AC138" s="86" t="str">
        <f t="shared" si="173"/>
        <v>GEBR</v>
      </c>
      <c r="AD138" s="86" t="str">
        <f t="shared" si="202"/>
        <v>&lt;=</v>
      </c>
      <c r="AE138" s="86">
        <f t="shared" si="174"/>
        <v>0.715087890625</v>
      </c>
      <c r="AF138" s="86">
        <f t="shared" si="175"/>
        <v>98</v>
      </c>
      <c r="AG138" s="86" t="b">
        <f t="shared" si="176"/>
        <v>1</v>
      </c>
      <c r="AH138" s="86" t="str">
        <f t="shared" si="177"/>
        <v>Distance</v>
      </c>
      <c r="AI138" s="86" t="str">
        <f t="shared" si="203"/>
        <v>&lt;=</v>
      </c>
      <c r="AJ138" s="86">
        <f t="shared" si="178"/>
        <v>500.56494140625</v>
      </c>
      <c r="AK138" s="86">
        <f t="shared" si="179"/>
        <v>11</v>
      </c>
      <c r="AL138" s="86" t="b">
        <f t="shared" si="180"/>
        <v>0</v>
      </c>
      <c r="AM138" s="86" t="str">
        <f t="shared" si="181"/>
        <v>Speed</v>
      </c>
      <c r="AN138" s="86" t="str">
        <f t="shared" si="204"/>
        <v>&gt;</v>
      </c>
      <c r="AO138" s="86">
        <f t="shared" si="182"/>
        <v>22.00830078125</v>
      </c>
      <c r="AP138" s="86">
        <f t="shared" si="183"/>
        <v>9</v>
      </c>
      <c r="AQ138" s="86" t="b">
        <f t="shared" si="184"/>
        <v>1</v>
      </c>
      <c r="AR138" s="86" t="str">
        <f t="shared" si="185"/>
        <v>Speed</v>
      </c>
      <c r="AS138" s="86" t="str">
        <f t="shared" si="205"/>
        <v>&lt;=</v>
      </c>
      <c r="AT138" s="86">
        <f t="shared" si="186"/>
        <v>22.745849609375</v>
      </c>
      <c r="AU138" s="86">
        <f t="shared" si="187"/>
        <v>2</v>
      </c>
      <c r="AV138" s="86" t="b">
        <f t="shared" si="188"/>
        <v>1</v>
      </c>
      <c r="AW138" s="86" t="str">
        <f t="shared" si="189"/>
        <v>Distance</v>
      </c>
      <c r="AX138" s="86" t="str">
        <f t="shared" si="206"/>
        <v>&lt;=</v>
      </c>
      <c r="AY138" s="86">
        <f t="shared" si="190"/>
        <v>680.591796875</v>
      </c>
      <c r="AZ138" s="86">
        <f t="shared" si="191"/>
        <v>0</v>
      </c>
      <c r="BA138" s="86" t="b">
        <f t="shared" si="192"/>
        <v>0</v>
      </c>
      <c r="BB138" s="86" t="str">
        <f t="shared" si="193"/>
        <v>Distance</v>
      </c>
      <c r="BC138" s="86" t="str">
        <f t="shared" si="207"/>
        <v>&gt;</v>
      </c>
      <c r="BD138" s="86">
        <f t="shared" si="194"/>
        <v>450.385498046875</v>
      </c>
      <c r="BE138" s="15">
        <f t="shared" si="208"/>
        <v>1</v>
      </c>
      <c r="BF138" s="15" t="str">
        <f t="shared" si="209"/>
        <v>GEBR&lt;=0,715087890625 AND Distance&lt;=500,56494140625 AND Speed&gt;22,00830078125 AND Speed&lt;=22,745849609375 AND Distance&lt;=680,591796875 AND Distance&gt;450,385498046875</v>
      </c>
      <c r="BH138"/>
      <c r="BI138"/>
      <c r="BJ138"/>
    </row>
    <row r="139" spans="1:62">
      <c r="A139" s="15">
        <v>136</v>
      </c>
      <c r="B139" s="15">
        <v>-2</v>
      </c>
      <c r="C139" s="15">
        <v>-8192</v>
      </c>
      <c r="D139" s="15">
        <f t="shared" si="195"/>
        <v>-1</v>
      </c>
      <c r="E139" s="15">
        <f t="shared" si="196"/>
        <v>0</v>
      </c>
      <c r="F139" s="15">
        <f t="shared" si="197"/>
        <v>-1</v>
      </c>
      <c r="G139" s="15">
        <v>-1</v>
      </c>
      <c r="H139" s="15">
        <v>-1</v>
      </c>
      <c r="I139" s="15">
        <v>93</v>
      </c>
      <c r="J139" s="15">
        <v>8</v>
      </c>
      <c r="K139" s="15">
        <v>335</v>
      </c>
      <c r="L139" s="15">
        <v>993</v>
      </c>
      <c r="M139" s="15">
        <f t="shared" si="198"/>
        <v>0.242431640625</v>
      </c>
      <c r="O139" s="86">
        <f t="shared" si="199"/>
        <v>335</v>
      </c>
      <c r="P139" s="86">
        <f t="shared" si="162"/>
        <v>0.333251953125</v>
      </c>
      <c r="Q139" s="86">
        <f t="shared" si="163"/>
        <v>261</v>
      </c>
      <c r="R139" s="86" t="b">
        <f t="shared" si="164"/>
        <v>1</v>
      </c>
      <c r="S139" s="86" t="str">
        <f t="shared" si="165"/>
        <v>Dummy Node</v>
      </c>
      <c r="T139" s="86" t="str">
        <f t="shared" si="200"/>
        <v>N/A</v>
      </c>
      <c r="U139" s="86" t="str">
        <f t="shared" si="166"/>
        <v>N/A</v>
      </c>
      <c r="V139" s="86">
        <f t="shared" si="167"/>
        <v>154</v>
      </c>
      <c r="W139" s="86" t="b">
        <f t="shared" si="168"/>
        <v>1</v>
      </c>
      <c r="X139" s="86" t="str">
        <f t="shared" si="169"/>
        <v>Dummy Node</v>
      </c>
      <c r="Y139" s="86" t="str">
        <f t="shared" si="201"/>
        <v>N/A</v>
      </c>
      <c r="Z139" s="86" t="str">
        <f t="shared" si="170"/>
        <v>N/A</v>
      </c>
      <c r="AA139" s="86">
        <f t="shared" si="171"/>
        <v>141</v>
      </c>
      <c r="AB139" s="86" t="b">
        <f t="shared" si="172"/>
        <v>0</v>
      </c>
      <c r="AC139" s="86" t="str">
        <f t="shared" si="173"/>
        <v>GEBR</v>
      </c>
      <c r="AD139" s="86" t="str">
        <f t="shared" si="202"/>
        <v>&gt;</v>
      </c>
      <c r="AE139" s="86">
        <f t="shared" si="174"/>
        <v>0.715087890625</v>
      </c>
      <c r="AF139" s="86">
        <f t="shared" si="175"/>
        <v>98</v>
      </c>
      <c r="AG139" s="86" t="b">
        <f t="shared" si="176"/>
        <v>1</v>
      </c>
      <c r="AH139" s="86" t="str">
        <f t="shared" si="177"/>
        <v>Distance</v>
      </c>
      <c r="AI139" s="86" t="str">
        <f t="shared" si="203"/>
        <v>&lt;=</v>
      </c>
      <c r="AJ139" s="86">
        <f t="shared" si="178"/>
        <v>500.56494140625</v>
      </c>
      <c r="AK139" s="86">
        <f t="shared" si="179"/>
        <v>11</v>
      </c>
      <c r="AL139" s="86" t="b">
        <f t="shared" si="180"/>
        <v>0</v>
      </c>
      <c r="AM139" s="86" t="str">
        <f t="shared" si="181"/>
        <v>Speed</v>
      </c>
      <c r="AN139" s="86" t="str">
        <f t="shared" si="204"/>
        <v>&gt;</v>
      </c>
      <c r="AO139" s="86">
        <f t="shared" si="182"/>
        <v>22.00830078125</v>
      </c>
      <c r="AP139" s="86">
        <f t="shared" si="183"/>
        <v>9</v>
      </c>
      <c r="AQ139" s="86" t="b">
        <f t="shared" si="184"/>
        <v>1</v>
      </c>
      <c r="AR139" s="86" t="str">
        <f t="shared" si="185"/>
        <v>Speed</v>
      </c>
      <c r="AS139" s="86" t="str">
        <f t="shared" si="205"/>
        <v>&lt;=</v>
      </c>
      <c r="AT139" s="86">
        <f t="shared" si="186"/>
        <v>22.745849609375</v>
      </c>
      <c r="AU139" s="86">
        <f t="shared" si="187"/>
        <v>2</v>
      </c>
      <c r="AV139" s="86" t="b">
        <f t="shared" si="188"/>
        <v>1</v>
      </c>
      <c r="AW139" s="86" t="str">
        <f t="shared" si="189"/>
        <v>Distance</v>
      </c>
      <c r="AX139" s="86" t="str">
        <f t="shared" si="206"/>
        <v>&lt;=</v>
      </c>
      <c r="AY139" s="86">
        <f t="shared" si="190"/>
        <v>680.591796875</v>
      </c>
      <c r="AZ139" s="86">
        <f t="shared" si="191"/>
        <v>0</v>
      </c>
      <c r="BA139" s="86" t="b">
        <f t="shared" si="192"/>
        <v>0</v>
      </c>
      <c r="BB139" s="86" t="str">
        <f t="shared" si="193"/>
        <v>Distance</v>
      </c>
      <c r="BC139" s="86" t="str">
        <f t="shared" si="207"/>
        <v>&gt;</v>
      </c>
      <c r="BD139" s="86">
        <f t="shared" si="194"/>
        <v>450.385498046875</v>
      </c>
      <c r="BE139" s="15">
        <f t="shared" si="208"/>
        <v>0</v>
      </c>
      <c r="BF139" s="15" t="str">
        <f t="shared" si="209"/>
        <v>GEBR&gt;0,715087890625 AND Distance&lt;=500,56494140625 AND Speed&gt;22,00830078125 AND Speed&lt;=22,745849609375 AND Distance&lt;=680,591796875 AND Distance&gt;450,385498046875</v>
      </c>
      <c r="BH139"/>
      <c r="BI139"/>
      <c r="BJ139"/>
    </row>
    <row r="140" spans="1:62">
      <c r="A140" s="15">
        <v>137</v>
      </c>
      <c r="B140" s="15">
        <v>-2</v>
      </c>
      <c r="C140" s="15">
        <v>-8192</v>
      </c>
      <c r="D140" s="15">
        <f t="shared" si="195"/>
        <v>-1</v>
      </c>
      <c r="E140" s="15">
        <f t="shared" si="196"/>
        <v>0</v>
      </c>
      <c r="F140" s="15">
        <f t="shared" si="197"/>
        <v>-1</v>
      </c>
      <c r="G140" s="15">
        <v>-1</v>
      </c>
      <c r="H140" s="15">
        <v>-1</v>
      </c>
      <c r="I140" s="15">
        <v>132</v>
      </c>
      <c r="J140" s="15">
        <v>8</v>
      </c>
      <c r="K140" s="15">
        <v>336</v>
      </c>
      <c r="L140" s="15">
        <v>287</v>
      </c>
      <c r="M140" s="15">
        <f t="shared" si="198"/>
        <v>7.0068359375E-2</v>
      </c>
      <c r="O140" s="86">
        <f t="shared" si="199"/>
        <v>336</v>
      </c>
      <c r="P140" s="86">
        <f t="shared" si="162"/>
        <v>0.333251953125</v>
      </c>
      <c r="Q140" s="86">
        <f t="shared" si="163"/>
        <v>261</v>
      </c>
      <c r="R140" s="86" t="b">
        <f t="shared" si="164"/>
        <v>0</v>
      </c>
      <c r="S140" s="86" t="str">
        <f t="shared" si="165"/>
        <v>Dummy Node</v>
      </c>
      <c r="T140" s="86" t="str">
        <f t="shared" si="200"/>
        <v>N/A</v>
      </c>
      <c r="U140" s="86" t="str">
        <f t="shared" si="166"/>
        <v>N/A</v>
      </c>
      <c r="V140" s="86">
        <f t="shared" si="167"/>
        <v>154</v>
      </c>
      <c r="W140" s="86" t="b">
        <f t="shared" si="168"/>
        <v>1</v>
      </c>
      <c r="X140" s="86" t="str">
        <f t="shared" si="169"/>
        <v>Dummy Node</v>
      </c>
      <c r="Y140" s="86" t="str">
        <f t="shared" si="201"/>
        <v>N/A</v>
      </c>
      <c r="Z140" s="86" t="str">
        <f t="shared" si="170"/>
        <v>N/A</v>
      </c>
      <c r="AA140" s="86">
        <f t="shared" si="171"/>
        <v>141</v>
      </c>
      <c r="AB140" s="86" t="b">
        <f t="shared" si="172"/>
        <v>0</v>
      </c>
      <c r="AC140" s="86" t="str">
        <f t="shared" si="173"/>
        <v>GEBR</v>
      </c>
      <c r="AD140" s="86" t="str">
        <f t="shared" si="202"/>
        <v>&gt;</v>
      </c>
      <c r="AE140" s="86">
        <f t="shared" si="174"/>
        <v>0.715087890625</v>
      </c>
      <c r="AF140" s="86">
        <f t="shared" si="175"/>
        <v>98</v>
      </c>
      <c r="AG140" s="86" t="b">
        <f t="shared" si="176"/>
        <v>1</v>
      </c>
      <c r="AH140" s="86" t="str">
        <f t="shared" si="177"/>
        <v>Distance</v>
      </c>
      <c r="AI140" s="86" t="str">
        <f t="shared" si="203"/>
        <v>&lt;=</v>
      </c>
      <c r="AJ140" s="86">
        <f t="shared" si="178"/>
        <v>500.56494140625</v>
      </c>
      <c r="AK140" s="86">
        <f t="shared" si="179"/>
        <v>11</v>
      </c>
      <c r="AL140" s="86" t="b">
        <f t="shared" si="180"/>
        <v>0</v>
      </c>
      <c r="AM140" s="86" t="str">
        <f t="shared" si="181"/>
        <v>Speed</v>
      </c>
      <c r="AN140" s="86" t="str">
        <f t="shared" si="204"/>
        <v>&gt;</v>
      </c>
      <c r="AO140" s="86">
        <f t="shared" si="182"/>
        <v>22.00830078125</v>
      </c>
      <c r="AP140" s="86">
        <f t="shared" si="183"/>
        <v>9</v>
      </c>
      <c r="AQ140" s="86" t="b">
        <f t="shared" si="184"/>
        <v>1</v>
      </c>
      <c r="AR140" s="86" t="str">
        <f t="shared" si="185"/>
        <v>Speed</v>
      </c>
      <c r="AS140" s="86" t="str">
        <f t="shared" si="205"/>
        <v>&lt;=</v>
      </c>
      <c r="AT140" s="86">
        <f t="shared" si="186"/>
        <v>22.745849609375</v>
      </c>
      <c r="AU140" s="86">
        <f t="shared" si="187"/>
        <v>2</v>
      </c>
      <c r="AV140" s="86" t="b">
        <f t="shared" si="188"/>
        <v>1</v>
      </c>
      <c r="AW140" s="86" t="str">
        <f t="shared" si="189"/>
        <v>Distance</v>
      </c>
      <c r="AX140" s="86" t="str">
        <f t="shared" si="206"/>
        <v>&lt;=</v>
      </c>
      <c r="AY140" s="86">
        <f t="shared" si="190"/>
        <v>680.591796875</v>
      </c>
      <c r="AZ140" s="86">
        <f t="shared" si="191"/>
        <v>0</v>
      </c>
      <c r="BA140" s="86" t="b">
        <f t="shared" si="192"/>
        <v>0</v>
      </c>
      <c r="BB140" s="86" t="str">
        <f t="shared" si="193"/>
        <v>Distance</v>
      </c>
      <c r="BC140" s="86" t="str">
        <f t="shared" si="207"/>
        <v>&gt;</v>
      </c>
      <c r="BD140" s="86">
        <f t="shared" si="194"/>
        <v>450.385498046875</v>
      </c>
      <c r="BE140" s="15">
        <f t="shared" si="208"/>
        <v>0</v>
      </c>
      <c r="BF140" s="15" t="str">
        <f t="shared" si="209"/>
        <v>GEBR&gt;0,715087890625 AND Distance&lt;=500,56494140625 AND Speed&gt;22,00830078125 AND Speed&lt;=22,745849609375 AND Distance&lt;=680,591796875 AND Distance&gt;450,385498046875</v>
      </c>
      <c r="BH140"/>
      <c r="BI140"/>
      <c r="BJ140"/>
    </row>
    <row r="141" spans="1:62">
      <c r="A141" s="15">
        <v>138</v>
      </c>
      <c r="B141" s="15">
        <v>-2</v>
      </c>
      <c r="C141" s="15">
        <v>-8192</v>
      </c>
      <c r="D141" s="15">
        <f t="shared" si="195"/>
        <v>-1</v>
      </c>
      <c r="E141" s="15">
        <f t="shared" si="196"/>
        <v>0</v>
      </c>
      <c r="F141" s="15">
        <f t="shared" si="197"/>
        <v>-1</v>
      </c>
      <c r="G141" s="15">
        <v>-1</v>
      </c>
      <c r="H141" s="15">
        <v>-1</v>
      </c>
      <c r="I141" s="15">
        <v>132</v>
      </c>
      <c r="J141" s="15">
        <v>8</v>
      </c>
      <c r="K141" s="15">
        <v>337</v>
      </c>
      <c r="L141" s="15">
        <v>1365</v>
      </c>
      <c r="M141" s="15">
        <f t="shared" si="198"/>
        <v>0.333251953125</v>
      </c>
      <c r="O141" s="86">
        <f t="shared" si="199"/>
        <v>337</v>
      </c>
      <c r="P141" s="86">
        <f t="shared" si="162"/>
        <v>0.333251953125</v>
      </c>
      <c r="Q141" s="86">
        <f t="shared" si="163"/>
        <v>262</v>
      </c>
      <c r="R141" s="86" t="b">
        <f t="shared" si="164"/>
        <v>1</v>
      </c>
      <c r="S141" s="86" t="str">
        <f t="shared" si="165"/>
        <v>Dummy Node</v>
      </c>
      <c r="T141" s="86" t="str">
        <f t="shared" si="200"/>
        <v>N/A</v>
      </c>
      <c r="U141" s="86" t="str">
        <f t="shared" si="166"/>
        <v>N/A</v>
      </c>
      <c r="V141" s="86">
        <f t="shared" si="167"/>
        <v>154</v>
      </c>
      <c r="W141" s="86" t="b">
        <f t="shared" si="168"/>
        <v>0</v>
      </c>
      <c r="X141" s="86" t="str">
        <f t="shared" si="169"/>
        <v>Dummy Node</v>
      </c>
      <c r="Y141" s="86" t="str">
        <f t="shared" si="201"/>
        <v>N/A</v>
      </c>
      <c r="Z141" s="86" t="str">
        <f t="shared" si="170"/>
        <v>N/A</v>
      </c>
      <c r="AA141" s="86">
        <f t="shared" si="171"/>
        <v>141</v>
      </c>
      <c r="AB141" s="86" t="b">
        <f t="shared" si="172"/>
        <v>0</v>
      </c>
      <c r="AC141" s="86" t="str">
        <f t="shared" si="173"/>
        <v>GEBR</v>
      </c>
      <c r="AD141" s="86" t="str">
        <f t="shared" si="202"/>
        <v>&gt;</v>
      </c>
      <c r="AE141" s="86">
        <f t="shared" si="174"/>
        <v>0.715087890625</v>
      </c>
      <c r="AF141" s="86">
        <f t="shared" si="175"/>
        <v>98</v>
      </c>
      <c r="AG141" s="86" t="b">
        <f t="shared" si="176"/>
        <v>1</v>
      </c>
      <c r="AH141" s="86" t="str">
        <f t="shared" si="177"/>
        <v>Distance</v>
      </c>
      <c r="AI141" s="86" t="str">
        <f t="shared" si="203"/>
        <v>&lt;=</v>
      </c>
      <c r="AJ141" s="86">
        <f t="shared" si="178"/>
        <v>500.56494140625</v>
      </c>
      <c r="AK141" s="86">
        <f t="shared" si="179"/>
        <v>11</v>
      </c>
      <c r="AL141" s="86" t="b">
        <f t="shared" si="180"/>
        <v>0</v>
      </c>
      <c r="AM141" s="86" t="str">
        <f t="shared" si="181"/>
        <v>Speed</v>
      </c>
      <c r="AN141" s="86" t="str">
        <f t="shared" si="204"/>
        <v>&gt;</v>
      </c>
      <c r="AO141" s="86">
        <f t="shared" si="182"/>
        <v>22.00830078125</v>
      </c>
      <c r="AP141" s="86">
        <f t="shared" si="183"/>
        <v>9</v>
      </c>
      <c r="AQ141" s="86" t="b">
        <f t="shared" si="184"/>
        <v>1</v>
      </c>
      <c r="AR141" s="86" t="str">
        <f t="shared" si="185"/>
        <v>Speed</v>
      </c>
      <c r="AS141" s="86" t="str">
        <f t="shared" si="205"/>
        <v>&lt;=</v>
      </c>
      <c r="AT141" s="86">
        <f t="shared" si="186"/>
        <v>22.745849609375</v>
      </c>
      <c r="AU141" s="86">
        <f t="shared" si="187"/>
        <v>2</v>
      </c>
      <c r="AV141" s="86" t="b">
        <f t="shared" si="188"/>
        <v>1</v>
      </c>
      <c r="AW141" s="86" t="str">
        <f t="shared" si="189"/>
        <v>Distance</v>
      </c>
      <c r="AX141" s="86" t="str">
        <f t="shared" si="206"/>
        <v>&lt;=</v>
      </c>
      <c r="AY141" s="86">
        <f t="shared" si="190"/>
        <v>680.591796875</v>
      </c>
      <c r="AZ141" s="86">
        <f t="shared" si="191"/>
        <v>0</v>
      </c>
      <c r="BA141" s="86" t="b">
        <f t="shared" si="192"/>
        <v>0</v>
      </c>
      <c r="BB141" s="86" t="str">
        <f t="shared" si="193"/>
        <v>Distance</v>
      </c>
      <c r="BC141" s="86" t="str">
        <f t="shared" si="207"/>
        <v>&gt;</v>
      </c>
      <c r="BD141" s="86">
        <f t="shared" si="194"/>
        <v>450.385498046875</v>
      </c>
      <c r="BE141" s="15">
        <f t="shared" si="208"/>
        <v>0</v>
      </c>
      <c r="BF141" s="15" t="str">
        <f t="shared" si="209"/>
        <v>GEBR&gt;0,715087890625 AND Distance&lt;=500,56494140625 AND Speed&gt;22,00830078125 AND Speed&lt;=22,745849609375 AND Distance&lt;=680,591796875 AND Distance&gt;450,385498046875</v>
      </c>
      <c r="BH141"/>
      <c r="BI141"/>
      <c r="BJ141"/>
    </row>
    <row r="142" spans="1:62">
      <c r="A142" s="15">
        <v>139</v>
      </c>
      <c r="B142" s="15">
        <v>2</v>
      </c>
      <c r="C142" s="15">
        <v>5238</v>
      </c>
      <c r="D142" s="15">
        <f t="shared" si="195"/>
        <v>1</v>
      </c>
      <c r="E142" s="15">
        <f t="shared" si="196"/>
        <v>1142</v>
      </c>
      <c r="F142" s="15">
        <f t="shared" si="197"/>
        <v>1.27880859375</v>
      </c>
      <c r="G142" s="15">
        <v>217</v>
      </c>
      <c r="H142" s="15">
        <v>218</v>
      </c>
      <c r="I142" s="15">
        <v>123</v>
      </c>
      <c r="J142" s="15">
        <v>6</v>
      </c>
      <c r="K142" s="15">
        <v>338</v>
      </c>
      <c r="L142" s="15">
        <v>3</v>
      </c>
      <c r="M142" s="15">
        <f t="shared" si="198"/>
        <v>7.32421875E-4</v>
      </c>
      <c r="O142" s="86">
        <f t="shared" si="199"/>
        <v>338</v>
      </c>
      <c r="P142" s="86">
        <f t="shared" ref="P142:P205" si="210">VLOOKUP(O142,$A$3:$M$513,13,FALSE)</f>
        <v>0.333251953125</v>
      </c>
      <c r="Q142" s="86">
        <f t="shared" ref="Q142:Q205" si="211">VLOOKUP(O142,$A$3:$I$513,9,FALSE)</f>
        <v>262</v>
      </c>
      <c r="R142" s="86" t="b">
        <f t="shared" ref="R142:R205" si="212">IF(VLOOKUP(Q142,$A$3:$G$513,7,FALSE) = O142, TRUE, IF(VLOOKUP(Q142, $A$3:$H$513,8,FALSE) = O142, FALSE, "Error: Invalid Decision!"))</f>
        <v>0</v>
      </c>
      <c r="S142" s="86" t="str">
        <f t="shared" ref="S142:S205" si="213">IF(VLOOKUP(Q142,$A$3:$B$513,2,FALSE) = 0, "Distance", IF(VLOOKUP(Q142,$A$3:$B$513,2,FALSE) = 1, "Speed", IF(VLOOKUP(Q142,$A$3:$B$513,2,FALSE) = 2, "GEBR", "Dummy Node")))</f>
        <v>Dummy Node</v>
      </c>
      <c r="T142" s="86" t="str">
        <f t="shared" si="200"/>
        <v>N/A</v>
      </c>
      <c r="U142" s="86" t="str">
        <f t="shared" ref="U142:U205" si="214">IF(S142="Dummy Node","N/A",VLOOKUP(Q142,$A$3:$F$513,6,FALSE))</f>
        <v>N/A</v>
      </c>
      <c r="V142" s="86">
        <f t="shared" ref="V142:V205" si="215">VLOOKUP(Q142,$A$3:$I$513,9,FALSE)</f>
        <v>154</v>
      </c>
      <c r="W142" s="86" t="b">
        <f t="shared" ref="W142:W205" si="216">IF(VLOOKUP(V142,$A$3:$G$513,7,FALSE) = Q142, TRUE, IF(VLOOKUP(V142, $A$3:$H$513,8,FALSE) = Q142, FALSE, "Error: Invalid Decision!"))</f>
        <v>0</v>
      </c>
      <c r="X142" s="86" t="str">
        <f t="shared" ref="X142:X205" si="217">IF(VLOOKUP(V142,$A$3:$B$513,2,FALSE) = 0, "Distance", IF(VLOOKUP(V142,$A$3:$B$513,2,FALSE) = 1, "Speed", IF(VLOOKUP(V142,$A$3:$B$513,2,FALSE) = 2, "GEBR", "Dummy Node")))</f>
        <v>Dummy Node</v>
      </c>
      <c r="Y142" s="86" t="str">
        <f t="shared" si="201"/>
        <v>N/A</v>
      </c>
      <c r="Z142" s="86" t="str">
        <f t="shared" ref="Z142:Z205" si="218">IF(X142="Dummy Node","N/A",VLOOKUP(V142,$A$3:$F$513,6,FALSE))</f>
        <v>N/A</v>
      </c>
      <c r="AA142" s="86">
        <f t="shared" ref="AA142:AA205" si="219">VLOOKUP(V142,$A$3:$I$513,9,FALSE)</f>
        <v>141</v>
      </c>
      <c r="AB142" s="86" t="b">
        <f t="shared" ref="AB142:AB205" si="220">IF(VLOOKUP(AA142,$A$3:$G$513,7,FALSE) = V142, TRUE, IF(VLOOKUP(AA142, $A$3:$H$513,8,FALSE) = V142, FALSE, "Error: Invalid Decision!"))</f>
        <v>0</v>
      </c>
      <c r="AC142" s="86" t="str">
        <f t="shared" ref="AC142:AC205" si="221">IF(VLOOKUP(AA142,$A$3:$B$513,2,FALSE) = 0, "Distance", IF(VLOOKUP(AA142,$A$3:$B$513,2,FALSE) = 1, "Speed", IF(VLOOKUP(AA142,$A$3:$B$513,2,FALSE) = 2, "GEBR", "Dummy Node")))</f>
        <v>GEBR</v>
      </c>
      <c r="AD142" s="86" t="str">
        <f t="shared" si="202"/>
        <v>&gt;</v>
      </c>
      <c r="AE142" s="86">
        <f t="shared" ref="AE142:AE205" si="222">IF(AC142="Dummy Node","N/A",VLOOKUP(AA142,$A$3:$F$513,6,FALSE))</f>
        <v>0.715087890625</v>
      </c>
      <c r="AF142" s="86">
        <f t="shared" ref="AF142:AF205" si="223">VLOOKUP(AA142,$A$3:$I$513,9,FALSE)</f>
        <v>98</v>
      </c>
      <c r="AG142" s="86" t="b">
        <f t="shared" ref="AG142:AG205" si="224">IF(VLOOKUP(AF142,$A$3:$G$513,7,FALSE) = AA142, TRUE, IF(VLOOKUP(AF142, $A$3:$H$513,8,FALSE) = AA142, FALSE, "Error: Invalid Decision!"))</f>
        <v>1</v>
      </c>
      <c r="AH142" s="86" t="str">
        <f t="shared" ref="AH142:AH205" si="225">IF(VLOOKUP(AF142,$A$3:$B$513,2,FALSE) = 0, "Distance", IF(VLOOKUP(AF142,$A$3:$B$513,2,FALSE) = 1, "Speed", IF(VLOOKUP(AF142,$A$3:$B$513,2,FALSE) = 2, "GEBR", "Dummy Node")))</f>
        <v>Distance</v>
      </c>
      <c r="AI142" s="86" t="str">
        <f t="shared" si="203"/>
        <v>&lt;=</v>
      </c>
      <c r="AJ142" s="86">
        <f t="shared" ref="AJ142:AJ205" si="226">IF(AH142="Dummy Node","N/A",VLOOKUP(AF142,$A$3:$F$513,6,FALSE))</f>
        <v>500.56494140625</v>
      </c>
      <c r="AK142" s="86">
        <f t="shared" ref="AK142:AK205" si="227">VLOOKUP(AF142,$A$3:$I$513,9,FALSE)</f>
        <v>11</v>
      </c>
      <c r="AL142" s="86" t="b">
        <f t="shared" ref="AL142:AL205" si="228">IF(VLOOKUP(AK142,$A$3:$G$513,7,FALSE) = AF142, TRUE, IF(VLOOKUP(AK142, $A$3:$H$513,8,FALSE) = AF142, FALSE, "Error: Invalid Decision!"))</f>
        <v>0</v>
      </c>
      <c r="AM142" s="86" t="str">
        <f t="shared" ref="AM142:AM205" si="229">IF(VLOOKUP(AK142,$A$3:$B$513,2,FALSE) = 0, "Distance", IF(VLOOKUP(AK142,$A$3:$B$513,2,FALSE) = 1, "Speed", IF(VLOOKUP(AK142,$A$3:$B$513,2,FALSE) = 2, "GEBR", "Dummy Node")))</f>
        <v>Speed</v>
      </c>
      <c r="AN142" s="86" t="str">
        <f t="shared" si="204"/>
        <v>&gt;</v>
      </c>
      <c r="AO142" s="86">
        <f t="shared" ref="AO142:AO205" si="230">IF(AM142="Dummy Node","N/A",VLOOKUP(AK142,$A$3:$F$513,6,FALSE))</f>
        <v>22.00830078125</v>
      </c>
      <c r="AP142" s="86">
        <f t="shared" ref="AP142:AP205" si="231">VLOOKUP(AK142,$A$3:$I$513,9,FALSE)</f>
        <v>9</v>
      </c>
      <c r="AQ142" s="86" t="b">
        <f t="shared" ref="AQ142:AQ205" si="232">IF(VLOOKUP(AP142,$A$3:$G$513,7,FALSE) = AK142, TRUE, IF(VLOOKUP(AP142, $A$3:$H$513,8,FALSE) = AK142, FALSE, "Error: Invalid Decision!"))</f>
        <v>1</v>
      </c>
      <c r="AR142" s="86" t="str">
        <f t="shared" ref="AR142:AR205" si="233">IF(VLOOKUP(AP142,$A$3:$B$513,2,FALSE) = 0, "Distance", IF(VLOOKUP(AP142,$A$3:$B$513,2,FALSE) = 1, "Speed", IF(VLOOKUP(AP142,$A$3:$B$513,2,FALSE) = 2, "GEBR", "Dummy Node")))</f>
        <v>Speed</v>
      </c>
      <c r="AS142" s="86" t="str">
        <f t="shared" si="205"/>
        <v>&lt;=</v>
      </c>
      <c r="AT142" s="86">
        <f t="shared" ref="AT142:AT205" si="234">IF(AR142="Dummy Node","N/A",VLOOKUP(AP142,$A$3:$F$513,6,FALSE))</f>
        <v>22.745849609375</v>
      </c>
      <c r="AU142" s="86">
        <f t="shared" ref="AU142:AU205" si="235">VLOOKUP(AP142,$A$3:$I$513,9,FALSE)</f>
        <v>2</v>
      </c>
      <c r="AV142" s="86" t="b">
        <f t="shared" ref="AV142:AV205" si="236">IF(VLOOKUP(AU142,$A$3:$G$513,7,FALSE) = AP142, TRUE, IF(VLOOKUP(AU142, $A$3:$H$513,8,FALSE) = AP142, FALSE, "Error: Invalid Decision!"))</f>
        <v>1</v>
      </c>
      <c r="AW142" s="86" t="str">
        <f t="shared" ref="AW142:AW205" si="237">IF(VLOOKUP(AU142,$A$3:$B$513,2,FALSE) = 0, "Distance", IF(VLOOKUP(AU142,$A$3:$B$513,2,FALSE) = 1, "Speed", IF(VLOOKUP(AU142,$A$3:$B$513,2,FALSE) = 2, "GEBR", "Dummy Node")))</f>
        <v>Distance</v>
      </c>
      <c r="AX142" s="86" t="str">
        <f t="shared" si="206"/>
        <v>&lt;=</v>
      </c>
      <c r="AY142" s="86">
        <f t="shared" ref="AY142:AY205" si="238">IF(AW142="Dummy Node","N/A",VLOOKUP(AU142,$A$3:$F$513,6,FALSE))</f>
        <v>680.591796875</v>
      </c>
      <c r="AZ142" s="86">
        <f t="shared" ref="AZ142:AZ205" si="239">VLOOKUP(AU142,$A$3:$I$513,9,FALSE)</f>
        <v>0</v>
      </c>
      <c r="BA142" s="86" t="b">
        <f t="shared" ref="BA142:BA205" si="240">IF(VLOOKUP(AZ142,$A$3:$G$513,7,FALSE) = AU142, TRUE, IF(VLOOKUP(AZ142, $A$3:$H$513,8,FALSE) = AU142, FALSE, "Error: Invalid Decision!"))</f>
        <v>0</v>
      </c>
      <c r="BB142" s="86" t="str">
        <f t="shared" ref="BB142:BB205" si="241">IF(VLOOKUP(AZ142,$A$3:$B$513,2,FALSE) = 0, "Distance", IF(VLOOKUP(AZ142,$A$3:$B$513,2,FALSE) = 1, "Speed", IF(VLOOKUP(AZ142,$A$3:$B$513,2,FALSE) = 2, "GEBR", "Dummy Node")))</f>
        <v>Distance</v>
      </c>
      <c r="BC142" s="86" t="str">
        <f t="shared" si="207"/>
        <v>&gt;</v>
      </c>
      <c r="BD142" s="86">
        <f t="shared" ref="BD142:BD205" si="242">IF(BB142="Dummy Node","N/A",VLOOKUP(AZ142,$A$3:$F$513,6,FALSE))</f>
        <v>450.385498046875</v>
      </c>
      <c r="BE142" s="15">
        <f t="shared" si="208"/>
        <v>0</v>
      </c>
      <c r="BF142" s="15" t="str">
        <f t="shared" si="209"/>
        <v>GEBR&gt;0,715087890625 AND Distance&lt;=500,56494140625 AND Speed&gt;22,00830078125 AND Speed&lt;=22,745849609375 AND Distance&lt;=680,591796875 AND Distance&gt;450,385498046875</v>
      </c>
      <c r="BH142"/>
      <c r="BI142"/>
      <c r="BJ142"/>
    </row>
    <row r="143" spans="1:62">
      <c r="A143" s="15">
        <v>140</v>
      </c>
      <c r="B143" s="15">
        <v>2</v>
      </c>
      <c r="C143" s="15">
        <v>4285</v>
      </c>
      <c r="D143" s="15">
        <f t="shared" si="195"/>
        <v>1</v>
      </c>
      <c r="E143" s="15">
        <f t="shared" si="196"/>
        <v>189</v>
      </c>
      <c r="F143" s="15">
        <f t="shared" si="197"/>
        <v>1.046142578125</v>
      </c>
      <c r="G143" s="15">
        <v>159</v>
      </c>
      <c r="H143" s="15">
        <v>160</v>
      </c>
      <c r="I143" s="15">
        <v>123</v>
      </c>
      <c r="J143" s="15">
        <v>6</v>
      </c>
      <c r="K143" s="15">
        <v>347</v>
      </c>
      <c r="L143" s="15">
        <v>124</v>
      </c>
      <c r="M143" s="15">
        <f t="shared" si="198"/>
        <v>3.02734375E-2</v>
      </c>
      <c r="O143" s="86">
        <f t="shared" si="199"/>
        <v>347</v>
      </c>
      <c r="P143" s="86">
        <f t="shared" si="210"/>
        <v>0</v>
      </c>
      <c r="Q143" s="86">
        <f t="shared" si="211"/>
        <v>279</v>
      </c>
      <c r="R143" s="86" t="b">
        <f t="shared" si="212"/>
        <v>1</v>
      </c>
      <c r="S143" s="86" t="str">
        <f t="shared" si="213"/>
        <v>Dummy Node</v>
      </c>
      <c r="T143" s="86" t="str">
        <f t="shared" si="200"/>
        <v>N/A</v>
      </c>
      <c r="U143" s="86" t="str">
        <f t="shared" si="214"/>
        <v>N/A</v>
      </c>
      <c r="V143" s="86">
        <f t="shared" si="215"/>
        <v>180</v>
      </c>
      <c r="W143" s="86" t="b">
        <f t="shared" si="216"/>
        <v>1</v>
      </c>
      <c r="X143" s="86" t="str">
        <f t="shared" si="217"/>
        <v>Dummy Node</v>
      </c>
      <c r="Y143" s="86" t="str">
        <f t="shared" si="201"/>
        <v>N/A</v>
      </c>
      <c r="Z143" s="86" t="str">
        <f t="shared" si="218"/>
        <v>N/A</v>
      </c>
      <c r="AA143" s="86">
        <f t="shared" si="219"/>
        <v>40</v>
      </c>
      <c r="AB143" s="86" t="b">
        <f t="shared" si="220"/>
        <v>0</v>
      </c>
      <c r="AC143" s="86" t="str">
        <f t="shared" si="221"/>
        <v>Speed</v>
      </c>
      <c r="AD143" s="86" t="str">
        <f t="shared" si="202"/>
        <v>&gt;</v>
      </c>
      <c r="AE143" s="86">
        <f t="shared" si="222"/>
        <v>20.336181640625</v>
      </c>
      <c r="AF143" s="86">
        <f t="shared" si="223"/>
        <v>36</v>
      </c>
      <c r="AG143" s="86" t="b">
        <f t="shared" si="224"/>
        <v>0</v>
      </c>
      <c r="AH143" s="86" t="str">
        <f t="shared" si="225"/>
        <v>Speed</v>
      </c>
      <c r="AI143" s="86" t="str">
        <f t="shared" si="203"/>
        <v>&gt;</v>
      </c>
      <c r="AJ143" s="86">
        <f t="shared" si="226"/>
        <v>18.51416015625</v>
      </c>
      <c r="AK143" s="86">
        <f t="shared" si="227"/>
        <v>7</v>
      </c>
      <c r="AL143" s="86" t="b">
        <f t="shared" si="228"/>
        <v>0</v>
      </c>
      <c r="AM143" s="86" t="str">
        <f t="shared" si="229"/>
        <v>Distance</v>
      </c>
      <c r="AN143" s="86" t="str">
        <f t="shared" si="204"/>
        <v>&gt;</v>
      </c>
      <c r="AO143" s="86">
        <f t="shared" si="230"/>
        <v>178.510009765625</v>
      </c>
      <c r="AP143" s="86">
        <f t="shared" si="231"/>
        <v>4</v>
      </c>
      <c r="AQ143" s="86" t="b">
        <f t="shared" si="232"/>
        <v>1</v>
      </c>
      <c r="AR143" s="86" t="str">
        <f t="shared" si="233"/>
        <v>Distance</v>
      </c>
      <c r="AS143" s="86" t="str">
        <f t="shared" si="205"/>
        <v>&lt;=</v>
      </c>
      <c r="AT143" s="86">
        <f t="shared" si="234"/>
        <v>227.426025390625</v>
      </c>
      <c r="AU143" s="86">
        <f t="shared" si="235"/>
        <v>1</v>
      </c>
      <c r="AV143" s="86" t="b">
        <f t="shared" si="236"/>
        <v>0</v>
      </c>
      <c r="AW143" s="86" t="str">
        <f t="shared" si="237"/>
        <v>Speed</v>
      </c>
      <c r="AX143" s="86" t="str">
        <f t="shared" si="206"/>
        <v>&gt;</v>
      </c>
      <c r="AY143" s="86">
        <f t="shared" si="238"/>
        <v>14.7705078125</v>
      </c>
      <c r="AZ143" s="86">
        <f t="shared" si="239"/>
        <v>0</v>
      </c>
      <c r="BA143" s="86" t="b">
        <f t="shared" si="240"/>
        <v>1</v>
      </c>
      <c r="BB143" s="86" t="str">
        <f t="shared" si="241"/>
        <v>Distance</v>
      </c>
      <c r="BC143" s="86" t="str">
        <f t="shared" si="207"/>
        <v>&lt;=</v>
      </c>
      <c r="BD143" s="86">
        <f t="shared" si="242"/>
        <v>450.385498046875</v>
      </c>
      <c r="BE143" s="15">
        <f t="shared" si="208"/>
        <v>1</v>
      </c>
      <c r="BF143" s="15" t="str">
        <f t="shared" si="209"/>
        <v>Speed&gt;20,336181640625 AND Speed&gt;18,51416015625 AND Distance&gt;178,510009765625 AND Distance&lt;=227,426025390625 AND Speed&gt;14,7705078125 AND Distance&lt;=450,385498046875</v>
      </c>
      <c r="BH143"/>
      <c r="BI143"/>
      <c r="BJ143"/>
    </row>
    <row r="144" spans="1:62">
      <c r="A144" s="15">
        <v>141</v>
      </c>
      <c r="B144" s="15">
        <v>2</v>
      </c>
      <c r="C144" s="15">
        <v>2929</v>
      </c>
      <c r="D144" s="15">
        <f t="shared" si="195"/>
        <v>0</v>
      </c>
      <c r="E144" s="15">
        <f t="shared" si="196"/>
        <v>2929</v>
      </c>
      <c r="F144" s="15">
        <f t="shared" si="197"/>
        <v>0.715087890625</v>
      </c>
      <c r="G144" s="15">
        <v>153</v>
      </c>
      <c r="H144" s="15">
        <v>154</v>
      </c>
      <c r="I144" s="15">
        <v>98</v>
      </c>
      <c r="J144" s="15">
        <v>5</v>
      </c>
      <c r="K144" s="15">
        <v>348</v>
      </c>
      <c r="L144" s="15">
        <v>1006</v>
      </c>
      <c r="M144" s="15">
        <f t="shared" si="198"/>
        <v>0.24560546875</v>
      </c>
      <c r="O144" s="86">
        <f t="shared" si="199"/>
        <v>348</v>
      </c>
      <c r="P144" s="86">
        <f t="shared" si="210"/>
        <v>0</v>
      </c>
      <c r="Q144" s="86">
        <f t="shared" si="211"/>
        <v>279</v>
      </c>
      <c r="R144" s="86" t="b">
        <f t="shared" si="212"/>
        <v>0</v>
      </c>
      <c r="S144" s="86" t="str">
        <f t="shared" si="213"/>
        <v>Dummy Node</v>
      </c>
      <c r="T144" s="86" t="str">
        <f t="shared" si="200"/>
        <v>N/A</v>
      </c>
      <c r="U144" s="86" t="str">
        <f t="shared" si="214"/>
        <v>N/A</v>
      </c>
      <c r="V144" s="86">
        <f t="shared" si="215"/>
        <v>180</v>
      </c>
      <c r="W144" s="86" t="b">
        <f t="shared" si="216"/>
        <v>1</v>
      </c>
      <c r="X144" s="86" t="str">
        <f t="shared" si="217"/>
        <v>Dummy Node</v>
      </c>
      <c r="Y144" s="86" t="str">
        <f t="shared" si="201"/>
        <v>N/A</v>
      </c>
      <c r="Z144" s="86" t="str">
        <f t="shared" si="218"/>
        <v>N/A</v>
      </c>
      <c r="AA144" s="86">
        <f t="shared" si="219"/>
        <v>40</v>
      </c>
      <c r="AB144" s="86" t="b">
        <f t="shared" si="220"/>
        <v>0</v>
      </c>
      <c r="AC144" s="86" t="str">
        <f t="shared" si="221"/>
        <v>Speed</v>
      </c>
      <c r="AD144" s="86" t="str">
        <f t="shared" si="202"/>
        <v>&gt;</v>
      </c>
      <c r="AE144" s="86">
        <f t="shared" si="222"/>
        <v>20.336181640625</v>
      </c>
      <c r="AF144" s="86">
        <f t="shared" si="223"/>
        <v>36</v>
      </c>
      <c r="AG144" s="86" t="b">
        <f t="shared" si="224"/>
        <v>0</v>
      </c>
      <c r="AH144" s="86" t="str">
        <f t="shared" si="225"/>
        <v>Speed</v>
      </c>
      <c r="AI144" s="86" t="str">
        <f t="shared" si="203"/>
        <v>&gt;</v>
      </c>
      <c r="AJ144" s="86">
        <f t="shared" si="226"/>
        <v>18.51416015625</v>
      </c>
      <c r="AK144" s="86">
        <f t="shared" si="227"/>
        <v>7</v>
      </c>
      <c r="AL144" s="86" t="b">
        <f t="shared" si="228"/>
        <v>0</v>
      </c>
      <c r="AM144" s="86" t="str">
        <f t="shared" si="229"/>
        <v>Distance</v>
      </c>
      <c r="AN144" s="86" t="str">
        <f t="shared" si="204"/>
        <v>&gt;</v>
      </c>
      <c r="AO144" s="86">
        <f t="shared" si="230"/>
        <v>178.510009765625</v>
      </c>
      <c r="AP144" s="86">
        <f t="shared" si="231"/>
        <v>4</v>
      </c>
      <c r="AQ144" s="86" t="b">
        <f t="shared" si="232"/>
        <v>1</v>
      </c>
      <c r="AR144" s="86" t="str">
        <f t="shared" si="233"/>
        <v>Distance</v>
      </c>
      <c r="AS144" s="86" t="str">
        <f t="shared" si="205"/>
        <v>&lt;=</v>
      </c>
      <c r="AT144" s="86">
        <f t="shared" si="234"/>
        <v>227.426025390625</v>
      </c>
      <c r="AU144" s="86">
        <f t="shared" si="235"/>
        <v>1</v>
      </c>
      <c r="AV144" s="86" t="b">
        <f t="shared" si="236"/>
        <v>0</v>
      </c>
      <c r="AW144" s="86" t="str">
        <f t="shared" si="237"/>
        <v>Speed</v>
      </c>
      <c r="AX144" s="86" t="str">
        <f t="shared" si="206"/>
        <v>&gt;</v>
      </c>
      <c r="AY144" s="86">
        <f t="shared" si="238"/>
        <v>14.7705078125</v>
      </c>
      <c r="AZ144" s="86">
        <f t="shared" si="239"/>
        <v>0</v>
      </c>
      <c r="BA144" s="86" t="b">
        <f t="shared" si="240"/>
        <v>1</v>
      </c>
      <c r="BB144" s="86" t="str">
        <f t="shared" si="241"/>
        <v>Distance</v>
      </c>
      <c r="BC144" s="86" t="str">
        <f t="shared" si="207"/>
        <v>&lt;=</v>
      </c>
      <c r="BD144" s="86">
        <f t="shared" si="242"/>
        <v>450.385498046875</v>
      </c>
      <c r="BE144" s="15">
        <f t="shared" si="208"/>
        <v>1</v>
      </c>
      <c r="BF144" s="15" t="str">
        <f t="shared" si="209"/>
        <v>Speed&gt;20,336181640625 AND Speed&gt;18,51416015625 AND Distance&gt;178,510009765625 AND Distance&lt;=227,426025390625 AND Speed&gt;14,7705078125 AND Distance&lt;=450,385498046875</v>
      </c>
      <c r="BH144"/>
      <c r="BI144"/>
      <c r="BJ144"/>
    </row>
    <row r="145" spans="1:62">
      <c r="A145" s="15">
        <v>142</v>
      </c>
      <c r="B145" s="15">
        <v>-2</v>
      </c>
      <c r="C145" s="15">
        <v>-8192</v>
      </c>
      <c r="D145" s="15">
        <f t="shared" si="195"/>
        <v>-1</v>
      </c>
      <c r="E145" s="15">
        <f t="shared" si="196"/>
        <v>0</v>
      </c>
      <c r="F145" s="15">
        <f t="shared" si="197"/>
        <v>-1</v>
      </c>
      <c r="G145" s="15">
        <v>253</v>
      </c>
      <c r="H145" s="15">
        <v>254</v>
      </c>
      <c r="I145" s="15">
        <v>98</v>
      </c>
      <c r="J145" s="15">
        <v>5</v>
      </c>
      <c r="K145" s="15">
        <v>349</v>
      </c>
      <c r="L145" s="15">
        <v>1365</v>
      </c>
      <c r="M145" s="15">
        <f t="shared" si="198"/>
        <v>0.333251953125</v>
      </c>
      <c r="O145" s="86">
        <f t="shared" si="199"/>
        <v>349</v>
      </c>
      <c r="P145" s="86">
        <f t="shared" si="210"/>
        <v>0</v>
      </c>
      <c r="Q145" s="86">
        <f t="shared" si="211"/>
        <v>280</v>
      </c>
      <c r="R145" s="86" t="b">
        <f t="shared" si="212"/>
        <v>1</v>
      </c>
      <c r="S145" s="86" t="str">
        <f t="shared" si="213"/>
        <v>Dummy Node</v>
      </c>
      <c r="T145" s="86" t="str">
        <f t="shared" si="200"/>
        <v>N/A</v>
      </c>
      <c r="U145" s="86" t="str">
        <f t="shared" si="214"/>
        <v>N/A</v>
      </c>
      <c r="V145" s="86">
        <f t="shared" si="215"/>
        <v>180</v>
      </c>
      <c r="W145" s="86" t="b">
        <f t="shared" si="216"/>
        <v>0</v>
      </c>
      <c r="X145" s="86" t="str">
        <f t="shared" si="217"/>
        <v>Dummy Node</v>
      </c>
      <c r="Y145" s="86" t="str">
        <f t="shared" si="201"/>
        <v>N/A</v>
      </c>
      <c r="Z145" s="86" t="str">
        <f t="shared" si="218"/>
        <v>N/A</v>
      </c>
      <c r="AA145" s="86">
        <f t="shared" si="219"/>
        <v>40</v>
      </c>
      <c r="AB145" s="86" t="b">
        <f t="shared" si="220"/>
        <v>0</v>
      </c>
      <c r="AC145" s="86" t="str">
        <f t="shared" si="221"/>
        <v>Speed</v>
      </c>
      <c r="AD145" s="86" t="str">
        <f t="shared" si="202"/>
        <v>&gt;</v>
      </c>
      <c r="AE145" s="86">
        <f t="shared" si="222"/>
        <v>20.336181640625</v>
      </c>
      <c r="AF145" s="86">
        <f t="shared" si="223"/>
        <v>36</v>
      </c>
      <c r="AG145" s="86" t="b">
        <f t="shared" si="224"/>
        <v>0</v>
      </c>
      <c r="AH145" s="86" t="str">
        <f t="shared" si="225"/>
        <v>Speed</v>
      </c>
      <c r="AI145" s="86" t="str">
        <f t="shared" si="203"/>
        <v>&gt;</v>
      </c>
      <c r="AJ145" s="86">
        <f t="shared" si="226"/>
        <v>18.51416015625</v>
      </c>
      <c r="AK145" s="86">
        <f t="shared" si="227"/>
        <v>7</v>
      </c>
      <c r="AL145" s="86" t="b">
        <f t="shared" si="228"/>
        <v>0</v>
      </c>
      <c r="AM145" s="86" t="str">
        <f t="shared" si="229"/>
        <v>Distance</v>
      </c>
      <c r="AN145" s="86" t="str">
        <f t="shared" si="204"/>
        <v>&gt;</v>
      </c>
      <c r="AO145" s="86">
        <f t="shared" si="230"/>
        <v>178.510009765625</v>
      </c>
      <c r="AP145" s="86">
        <f t="shared" si="231"/>
        <v>4</v>
      </c>
      <c r="AQ145" s="86" t="b">
        <f t="shared" si="232"/>
        <v>1</v>
      </c>
      <c r="AR145" s="86" t="str">
        <f t="shared" si="233"/>
        <v>Distance</v>
      </c>
      <c r="AS145" s="86" t="str">
        <f t="shared" si="205"/>
        <v>&lt;=</v>
      </c>
      <c r="AT145" s="86">
        <f t="shared" si="234"/>
        <v>227.426025390625</v>
      </c>
      <c r="AU145" s="86">
        <f t="shared" si="235"/>
        <v>1</v>
      </c>
      <c r="AV145" s="86" t="b">
        <f t="shared" si="236"/>
        <v>0</v>
      </c>
      <c r="AW145" s="86" t="str">
        <f t="shared" si="237"/>
        <v>Speed</v>
      </c>
      <c r="AX145" s="86" t="str">
        <f t="shared" si="206"/>
        <v>&gt;</v>
      </c>
      <c r="AY145" s="86">
        <f t="shared" si="238"/>
        <v>14.7705078125</v>
      </c>
      <c r="AZ145" s="86">
        <f t="shared" si="239"/>
        <v>0</v>
      </c>
      <c r="BA145" s="86" t="b">
        <f t="shared" si="240"/>
        <v>1</v>
      </c>
      <c r="BB145" s="86" t="str">
        <f t="shared" si="241"/>
        <v>Distance</v>
      </c>
      <c r="BC145" s="86" t="str">
        <f t="shared" si="207"/>
        <v>&lt;=</v>
      </c>
      <c r="BD145" s="86">
        <f t="shared" si="242"/>
        <v>450.385498046875</v>
      </c>
      <c r="BE145" s="15">
        <f t="shared" si="208"/>
        <v>1</v>
      </c>
      <c r="BF145" s="15" t="str">
        <f t="shared" si="209"/>
        <v>Speed&gt;20,336181640625 AND Speed&gt;18,51416015625 AND Distance&gt;178,510009765625 AND Distance&lt;=227,426025390625 AND Speed&gt;14,7705078125 AND Distance&lt;=450,385498046875</v>
      </c>
      <c r="BH145"/>
      <c r="BI145"/>
      <c r="BJ145"/>
    </row>
    <row r="146" spans="1:62">
      <c r="A146" s="15">
        <v>143</v>
      </c>
      <c r="B146" s="15">
        <v>-2</v>
      </c>
      <c r="C146" s="15">
        <v>-8192</v>
      </c>
      <c r="D146" s="15">
        <f t="shared" si="195"/>
        <v>-1</v>
      </c>
      <c r="E146" s="15">
        <f t="shared" si="196"/>
        <v>0</v>
      </c>
      <c r="F146" s="15">
        <f t="shared" si="197"/>
        <v>-1</v>
      </c>
      <c r="G146" s="15">
        <v>-1</v>
      </c>
      <c r="H146" s="15">
        <v>-1</v>
      </c>
      <c r="I146" s="15">
        <v>74</v>
      </c>
      <c r="J146" s="15">
        <v>8</v>
      </c>
      <c r="K146" s="15">
        <v>350</v>
      </c>
      <c r="L146" s="15">
        <v>759</v>
      </c>
      <c r="M146" s="15">
        <f t="shared" si="198"/>
        <v>0.185302734375</v>
      </c>
      <c r="O146" s="86">
        <f t="shared" si="199"/>
        <v>350</v>
      </c>
      <c r="P146" s="86">
        <f t="shared" si="210"/>
        <v>0</v>
      </c>
      <c r="Q146" s="86">
        <f t="shared" si="211"/>
        <v>280</v>
      </c>
      <c r="R146" s="86" t="b">
        <f t="shared" si="212"/>
        <v>0</v>
      </c>
      <c r="S146" s="86" t="str">
        <f t="shared" si="213"/>
        <v>Dummy Node</v>
      </c>
      <c r="T146" s="86" t="str">
        <f t="shared" si="200"/>
        <v>N/A</v>
      </c>
      <c r="U146" s="86" t="str">
        <f t="shared" si="214"/>
        <v>N/A</v>
      </c>
      <c r="V146" s="86">
        <f t="shared" si="215"/>
        <v>180</v>
      </c>
      <c r="W146" s="86" t="b">
        <f t="shared" si="216"/>
        <v>0</v>
      </c>
      <c r="X146" s="86" t="str">
        <f t="shared" si="217"/>
        <v>Dummy Node</v>
      </c>
      <c r="Y146" s="86" t="str">
        <f t="shared" si="201"/>
        <v>N/A</v>
      </c>
      <c r="Z146" s="86" t="str">
        <f t="shared" si="218"/>
        <v>N/A</v>
      </c>
      <c r="AA146" s="86">
        <f t="shared" si="219"/>
        <v>40</v>
      </c>
      <c r="AB146" s="86" t="b">
        <f t="shared" si="220"/>
        <v>0</v>
      </c>
      <c r="AC146" s="86" t="str">
        <f t="shared" si="221"/>
        <v>Speed</v>
      </c>
      <c r="AD146" s="86" t="str">
        <f t="shared" si="202"/>
        <v>&gt;</v>
      </c>
      <c r="AE146" s="86">
        <f t="shared" si="222"/>
        <v>20.336181640625</v>
      </c>
      <c r="AF146" s="86">
        <f t="shared" si="223"/>
        <v>36</v>
      </c>
      <c r="AG146" s="86" t="b">
        <f t="shared" si="224"/>
        <v>0</v>
      </c>
      <c r="AH146" s="86" t="str">
        <f t="shared" si="225"/>
        <v>Speed</v>
      </c>
      <c r="AI146" s="86" t="str">
        <f t="shared" si="203"/>
        <v>&gt;</v>
      </c>
      <c r="AJ146" s="86">
        <f t="shared" si="226"/>
        <v>18.51416015625</v>
      </c>
      <c r="AK146" s="86">
        <f t="shared" si="227"/>
        <v>7</v>
      </c>
      <c r="AL146" s="86" t="b">
        <f t="shared" si="228"/>
        <v>0</v>
      </c>
      <c r="AM146" s="86" t="str">
        <f t="shared" si="229"/>
        <v>Distance</v>
      </c>
      <c r="AN146" s="86" t="str">
        <f t="shared" si="204"/>
        <v>&gt;</v>
      </c>
      <c r="AO146" s="86">
        <f t="shared" si="230"/>
        <v>178.510009765625</v>
      </c>
      <c r="AP146" s="86">
        <f t="shared" si="231"/>
        <v>4</v>
      </c>
      <c r="AQ146" s="86" t="b">
        <f t="shared" si="232"/>
        <v>1</v>
      </c>
      <c r="AR146" s="86" t="str">
        <f t="shared" si="233"/>
        <v>Distance</v>
      </c>
      <c r="AS146" s="86" t="str">
        <f t="shared" si="205"/>
        <v>&lt;=</v>
      </c>
      <c r="AT146" s="86">
        <f t="shared" si="234"/>
        <v>227.426025390625</v>
      </c>
      <c r="AU146" s="86">
        <f t="shared" si="235"/>
        <v>1</v>
      </c>
      <c r="AV146" s="86" t="b">
        <f t="shared" si="236"/>
        <v>0</v>
      </c>
      <c r="AW146" s="86" t="str">
        <f t="shared" si="237"/>
        <v>Speed</v>
      </c>
      <c r="AX146" s="86" t="str">
        <f t="shared" si="206"/>
        <v>&gt;</v>
      </c>
      <c r="AY146" s="86">
        <f t="shared" si="238"/>
        <v>14.7705078125</v>
      </c>
      <c r="AZ146" s="86">
        <f t="shared" si="239"/>
        <v>0</v>
      </c>
      <c r="BA146" s="86" t="b">
        <f t="shared" si="240"/>
        <v>1</v>
      </c>
      <c r="BB146" s="86" t="str">
        <f t="shared" si="241"/>
        <v>Distance</v>
      </c>
      <c r="BC146" s="86" t="str">
        <f t="shared" si="207"/>
        <v>&lt;=</v>
      </c>
      <c r="BD146" s="86">
        <f t="shared" si="242"/>
        <v>450.385498046875</v>
      </c>
      <c r="BE146" s="15">
        <f t="shared" si="208"/>
        <v>1</v>
      </c>
      <c r="BF146" s="15" t="str">
        <f t="shared" si="209"/>
        <v>Speed&gt;20,336181640625 AND Speed&gt;18,51416015625 AND Distance&gt;178,510009765625 AND Distance&lt;=227,426025390625 AND Speed&gt;14,7705078125 AND Distance&lt;=450,385498046875</v>
      </c>
      <c r="BH146"/>
      <c r="BI146"/>
      <c r="BJ146"/>
    </row>
    <row r="147" spans="1:62">
      <c r="A147" s="15">
        <v>144</v>
      </c>
      <c r="B147" s="15">
        <v>-2</v>
      </c>
      <c r="C147" s="15">
        <v>-8192</v>
      </c>
      <c r="D147" s="15">
        <f t="shared" si="195"/>
        <v>-1</v>
      </c>
      <c r="E147" s="15">
        <f t="shared" si="196"/>
        <v>0</v>
      </c>
      <c r="F147" s="15">
        <f t="shared" si="197"/>
        <v>-1</v>
      </c>
      <c r="G147" s="15">
        <v>-1</v>
      </c>
      <c r="H147" s="15">
        <v>-1</v>
      </c>
      <c r="I147" s="15">
        <v>74</v>
      </c>
      <c r="J147" s="15">
        <v>8</v>
      </c>
      <c r="K147" s="15">
        <v>351</v>
      </c>
      <c r="L147" s="15">
        <v>1365</v>
      </c>
      <c r="M147" s="15">
        <f t="shared" si="198"/>
        <v>0.333251953125</v>
      </c>
      <c r="O147" s="86">
        <f t="shared" si="199"/>
        <v>351</v>
      </c>
      <c r="P147" s="86">
        <f t="shared" si="210"/>
        <v>0.333251953125</v>
      </c>
      <c r="Q147" s="86">
        <f t="shared" si="211"/>
        <v>291</v>
      </c>
      <c r="R147" s="86" t="b">
        <f t="shared" si="212"/>
        <v>1</v>
      </c>
      <c r="S147" s="86" t="str">
        <f t="shared" si="213"/>
        <v>Dummy Node</v>
      </c>
      <c r="T147" s="86" t="str">
        <f t="shared" si="200"/>
        <v>N/A</v>
      </c>
      <c r="U147" s="86" t="str">
        <f t="shared" si="214"/>
        <v>N/A</v>
      </c>
      <c r="V147" s="86">
        <f t="shared" si="215"/>
        <v>227</v>
      </c>
      <c r="W147" s="86" t="b">
        <f t="shared" si="216"/>
        <v>1</v>
      </c>
      <c r="X147" s="86" t="str">
        <f t="shared" si="217"/>
        <v>Dummy Node</v>
      </c>
      <c r="Y147" s="86" t="str">
        <f t="shared" si="201"/>
        <v>N/A</v>
      </c>
      <c r="Z147" s="86" t="str">
        <f t="shared" si="218"/>
        <v>N/A</v>
      </c>
      <c r="AA147" s="86">
        <f t="shared" si="219"/>
        <v>72</v>
      </c>
      <c r="AB147" s="86" t="b">
        <f t="shared" si="220"/>
        <v>1</v>
      </c>
      <c r="AC147" s="86" t="str">
        <f t="shared" si="221"/>
        <v>Dummy Node</v>
      </c>
      <c r="AD147" s="86" t="str">
        <f t="shared" si="202"/>
        <v>N/A</v>
      </c>
      <c r="AE147" s="86" t="str">
        <f t="shared" si="222"/>
        <v>N/A</v>
      </c>
      <c r="AF147" s="86">
        <f t="shared" si="223"/>
        <v>20</v>
      </c>
      <c r="AG147" s="86" t="b">
        <f t="shared" si="224"/>
        <v>0</v>
      </c>
      <c r="AH147" s="86" t="str">
        <f t="shared" si="225"/>
        <v>Distance</v>
      </c>
      <c r="AI147" s="86" t="str">
        <f t="shared" si="203"/>
        <v>&gt;</v>
      </c>
      <c r="AJ147" s="86">
        <f t="shared" si="226"/>
        <v>521.034912109375</v>
      </c>
      <c r="AK147" s="86">
        <f t="shared" si="227"/>
        <v>12</v>
      </c>
      <c r="AL147" s="86" t="b">
        <f t="shared" si="228"/>
        <v>0</v>
      </c>
      <c r="AM147" s="86" t="str">
        <f t="shared" si="229"/>
        <v>GEBR</v>
      </c>
      <c r="AN147" s="86" t="str">
        <f t="shared" si="204"/>
        <v>&gt;</v>
      </c>
      <c r="AO147" s="86">
        <f t="shared" si="230"/>
        <v>0.85498046875</v>
      </c>
      <c r="AP147" s="86">
        <f t="shared" si="231"/>
        <v>9</v>
      </c>
      <c r="AQ147" s="86" t="b">
        <f t="shared" si="232"/>
        <v>0</v>
      </c>
      <c r="AR147" s="86" t="str">
        <f t="shared" si="233"/>
        <v>Speed</v>
      </c>
      <c r="AS147" s="86" t="str">
        <f t="shared" si="205"/>
        <v>&gt;</v>
      </c>
      <c r="AT147" s="86">
        <f t="shared" si="234"/>
        <v>22.745849609375</v>
      </c>
      <c r="AU147" s="86">
        <f t="shared" si="235"/>
        <v>2</v>
      </c>
      <c r="AV147" s="86" t="b">
        <f t="shared" si="236"/>
        <v>1</v>
      </c>
      <c r="AW147" s="86" t="str">
        <f t="shared" si="237"/>
        <v>Distance</v>
      </c>
      <c r="AX147" s="86" t="str">
        <f t="shared" si="206"/>
        <v>&lt;=</v>
      </c>
      <c r="AY147" s="86">
        <f t="shared" si="238"/>
        <v>680.591796875</v>
      </c>
      <c r="AZ147" s="86">
        <f t="shared" si="239"/>
        <v>0</v>
      </c>
      <c r="BA147" s="86" t="b">
        <f t="shared" si="240"/>
        <v>0</v>
      </c>
      <c r="BB147" s="86" t="str">
        <f t="shared" si="241"/>
        <v>Distance</v>
      </c>
      <c r="BC147" s="86" t="str">
        <f t="shared" si="207"/>
        <v>&gt;</v>
      </c>
      <c r="BD147" s="86">
        <f t="shared" si="242"/>
        <v>450.385498046875</v>
      </c>
      <c r="BE147" s="15">
        <f t="shared" si="208"/>
        <v>0</v>
      </c>
      <c r="BF147" s="15" t="str">
        <f t="shared" si="209"/>
        <v>Distance&gt;521,034912109375 AND GEBR&gt;0,85498046875 AND Speed&gt;22,745849609375 AND Distance&lt;=680,591796875 AND Distance&gt;450,385498046875</v>
      </c>
      <c r="BH147"/>
      <c r="BI147"/>
      <c r="BJ147"/>
    </row>
    <row r="148" spans="1:62">
      <c r="A148" s="15">
        <v>145</v>
      </c>
      <c r="B148" s="15">
        <v>-2</v>
      </c>
      <c r="C148" s="15">
        <v>-8192</v>
      </c>
      <c r="D148" s="15">
        <f t="shared" si="195"/>
        <v>-1</v>
      </c>
      <c r="E148" s="15">
        <f t="shared" si="196"/>
        <v>0</v>
      </c>
      <c r="F148" s="15">
        <f t="shared" si="197"/>
        <v>-1</v>
      </c>
      <c r="G148" s="15">
        <v>-1</v>
      </c>
      <c r="H148" s="15">
        <v>-1</v>
      </c>
      <c r="I148" s="15">
        <v>77</v>
      </c>
      <c r="J148" s="15">
        <v>8</v>
      </c>
      <c r="K148" s="15">
        <v>352</v>
      </c>
      <c r="L148" s="15">
        <v>310</v>
      </c>
      <c r="M148" s="15">
        <f t="shared" si="198"/>
        <v>7.568359375E-2</v>
      </c>
      <c r="O148" s="86">
        <f t="shared" si="199"/>
        <v>352</v>
      </c>
      <c r="P148" s="86">
        <f t="shared" si="210"/>
        <v>0.333251953125</v>
      </c>
      <c r="Q148" s="86">
        <f t="shared" si="211"/>
        <v>291</v>
      </c>
      <c r="R148" s="86" t="b">
        <f t="shared" si="212"/>
        <v>0</v>
      </c>
      <c r="S148" s="86" t="str">
        <f t="shared" si="213"/>
        <v>Dummy Node</v>
      </c>
      <c r="T148" s="86" t="str">
        <f t="shared" si="200"/>
        <v>N/A</v>
      </c>
      <c r="U148" s="86" t="str">
        <f t="shared" si="214"/>
        <v>N/A</v>
      </c>
      <c r="V148" s="86">
        <f t="shared" si="215"/>
        <v>227</v>
      </c>
      <c r="W148" s="86" t="b">
        <f t="shared" si="216"/>
        <v>1</v>
      </c>
      <c r="X148" s="86" t="str">
        <f t="shared" si="217"/>
        <v>Dummy Node</v>
      </c>
      <c r="Y148" s="86" t="str">
        <f t="shared" si="201"/>
        <v>N/A</v>
      </c>
      <c r="Z148" s="86" t="str">
        <f t="shared" si="218"/>
        <v>N/A</v>
      </c>
      <c r="AA148" s="86">
        <f t="shared" si="219"/>
        <v>72</v>
      </c>
      <c r="AB148" s="86" t="b">
        <f t="shared" si="220"/>
        <v>1</v>
      </c>
      <c r="AC148" s="86" t="str">
        <f t="shared" si="221"/>
        <v>Dummy Node</v>
      </c>
      <c r="AD148" s="86" t="str">
        <f t="shared" si="202"/>
        <v>N/A</v>
      </c>
      <c r="AE148" s="86" t="str">
        <f t="shared" si="222"/>
        <v>N/A</v>
      </c>
      <c r="AF148" s="86">
        <f t="shared" si="223"/>
        <v>20</v>
      </c>
      <c r="AG148" s="86" t="b">
        <f t="shared" si="224"/>
        <v>0</v>
      </c>
      <c r="AH148" s="86" t="str">
        <f t="shared" si="225"/>
        <v>Distance</v>
      </c>
      <c r="AI148" s="86" t="str">
        <f t="shared" si="203"/>
        <v>&gt;</v>
      </c>
      <c r="AJ148" s="86">
        <f t="shared" si="226"/>
        <v>521.034912109375</v>
      </c>
      <c r="AK148" s="86">
        <f t="shared" si="227"/>
        <v>12</v>
      </c>
      <c r="AL148" s="86" t="b">
        <f t="shared" si="228"/>
        <v>0</v>
      </c>
      <c r="AM148" s="86" t="str">
        <f t="shared" si="229"/>
        <v>GEBR</v>
      </c>
      <c r="AN148" s="86" t="str">
        <f t="shared" si="204"/>
        <v>&gt;</v>
      </c>
      <c r="AO148" s="86">
        <f t="shared" si="230"/>
        <v>0.85498046875</v>
      </c>
      <c r="AP148" s="86">
        <f t="shared" si="231"/>
        <v>9</v>
      </c>
      <c r="AQ148" s="86" t="b">
        <f t="shared" si="232"/>
        <v>0</v>
      </c>
      <c r="AR148" s="86" t="str">
        <f t="shared" si="233"/>
        <v>Speed</v>
      </c>
      <c r="AS148" s="86" t="str">
        <f t="shared" si="205"/>
        <v>&gt;</v>
      </c>
      <c r="AT148" s="86">
        <f t="shared" si="234"/>
        <v>22.745849609375</v>
      </c>
      <c r="AU148" s="86">
        <f t="shared" si="235"/>
        <v>2</v>
      </c>
      <c r="AV148" s="86" t="b">
        <f t="shared" si="236"/>
        <v>1</v>
      </c>
      <c r="AW148" s="86" t="str">
        <f t="shared" si="237"/>
        <v>Distance</v>
      </c>
      <c r="AX148" s="86" t="str">
        <f t="shared" si="206"/>
        <v>&lt;=</v>
      </c>
      <c r="AY148" s="86">
        <f t="shared" si="238"/>
        <v>680.591796875</v>
      </c>
      <c r="AZ148" s="86">
        <f t="shared" si="239"/>
        <v>0</v>
      </c>
      <c r="BA148" s="86" t="b">
        <f t="shared" si="240"/>
        <v>0</v>
      </c>
      <c r="BB148" s="86" t="str">
        <f t="shared" si="241"/>
        <v>Distance</v>
      </c>
      <c r="BC148" s="86" t="str">
        <f t="shared" si="207"/>
        <v>&gt;</v>
      </c>
      <c r="BD148" s="86">
        <f t="shared" si="242"/>
        <v>450.385498046875</v>
      </c>
      <c r="BE148" s="15">
        <f t="shared" si="208"/>
        <v>0</v>
      </c>
      <c r="BF148" s="15" t="str">
        <f t="shared" si="209"/>
        <v>Distance&gt;521,034912109375 AND GEBR&gt;0,85498046875 AND Speed&gt;22,745849609375 AND Distance&lt;=680,591796875 AND Distance&gt;450,385498046875</v>
      </c>
      <c r="BH148"/>
      <c r="BI148"/>
      <c r="BJ148"/>
    </row>
    <row r="149" spans="1:62">
      <c r="A149" s="15">
        <v>146</v>
      </c>
      <c r="B149" s="15">
        <v>-2</v>
      </c>
      <c r="C149" s="15">
        <v>-8192</v>
      </c>
      <c r="D149" s="15">
        <f t="shared" si="195"/>
        <v>-1</v>
      </c>
      <c r="E149" s="15">
        <f t="shared" si="196"/>
        <v>0</v>
      </c>
      <c r="F149" s="15">
        <f t="shared" si="197"/>
        <v>-1</v>
      </c>
      <c r="G149" s="15">
        <v>-1</v>
      </c>
      <c r="H149" s="15">
        <v>-1</v>
      </c>
      <c r="I149" s="15">
        <v>77</v>
      </c>
      <c r="J149" s="15">
        <v>8</v>
      </c>
      <c r="K149" s="15">
        <v>353</v>
      </c>
      <c r="L149" s="15">
        <v>1078</v>
      </c>
      <c r="M149" s="15">
        <f t="shared" si="198"/>
        <v>0.26318359375</v>
      </c>
      <c r="O149" s="86">
        <f t="shared" si="199"/>
        <v>353</v>
      </c>
      <c r="P149" s="86">
        <f t="shared" si="210"/>
        <v>0.333251953125</v>
      </c>
      <c r="Q149" s="86">
        <f t="shared" si="211"/>
        <v>292</v>
      </c>
      <c r="R149" s="86" t="b">
        <f t="shared" si="212"/>
        <v>1</v>
      </c>
      <c r="S149" s="86" t="str">
        <f t="shared" si="213"/>
        <v>Dummy Node</v>
      </c>
      <c r="T149" s="86" t="str">
        <f t="shared" si="200"/>
        <v>N/A</v>
      </c>
      <c r="U149" s="86" t="str">
        <f t="shared" si="214"/>
        <v>N/A</v>
      </c>
      <c r="V149" s="86">
        <f t="shared" si="215"/>
        <v>227</v>
      </c>
      <c r="W149" s="86" t="b">
        <f t="shared" si="216"/>
        <v>0</v>
      </c>
      <c r="X149" s="86" t="str">
        <f t="shared" si="217"/>
        <v>Dummy Node</v>
      </c>
      <c r="Y149" s="86" t="str">
        <f t="shared" si="201"/>
        <v>N/A</v>
      </c>
      <c r="Z149" s="86" t="str">
        <f t="shared" si="218"/>
        <v>N/A</v>
      </c>
      <c r="AA149" s="86">
        <f t="shared" si="219"/>
        <v>72</v>
      </c>
      <c r="AB149" s="86" t="b">
        <f t="shared" si="220"/>
        <v>1</v>
      </c>
      <c r="AC149" s="86" t="str">
        <f t="shared" si="221"/>
        <v>Dummy Node</v>
      </c>
      <c r="AD149" s="86" t="str">
        <f t="shared" si="202"/>
        <v>N/A</v>
      </c>
      <c r="AE149" s="86" t="str">
        <f t="shared" si="222"/>
        <v>N/A</v>
      </c>
      <c r="AF149" s="86">
        <f t="shared" si="223"/>
        <v>20</v>
      </c>
      <c r="AG149" s="86" t="b">
        <f t="shared" si="224"/>
        <v>0</v>
      </c>
      <c r="AH149" s="86" t="str">
        <f t="shared" si="225"/>
        <v>Distance</v>
      </c>
      <c r="AI149" s="86" t="str">
        <f t="shared" si="203"/>
        <v>&gt;</v>
      </c>
      <c r="AJ149" s="86">
        <f t="shared" si="226"/>
        <v>521.034912109375</v>
      </c>
      <c r="AK149" s="86">
        <f t="shared" si="227"/>
        <v>12</v>
      </c>
      <c r="AL149" s="86" t="b">
        <f t="shared" si="228"/>
        <v>0</v>
      </c>
      <c r="AM149" s="86" t="str">
        <f t="shared" si="229"/>
        <v>GEBR</v>
      </c>
      <c r="AN149" s="86" t="str">
        <f t="shared" si="204"/>
        <v>&gt;</v>
      </c>
      <c r="AO149" s="86">
        <f t="shared" si="230"/>
        <v>0.85498046875</v>
      </c>
      <c r="AP149" s="86">
        <f t="shared" si="231"/>
        <v>9</v>
      </c>
      <c r="AQ149" s="86" t="b">
        <f t="shared" si="232"/>
        <v>0</v>
      </c>
      <c r="AR149" s="86" t="str">
        <f t="shared" si="233"/>
        <v>Speed</v>
      </c>
      <c r="AS149" s="86" t="str">
        <f t="shared" si="205"/>
        <v>&gt;</v>
      </c>
      <c r="AT149" s="86">
        <f t="shared" si="234"/>
        <v>22.745849609375</v>
      </c>
      <c r="AU149" s="86">
        <f t="shared" si="235"/>
        <v>2</v>
      </c>
      <c r="AV149" s="86" t="b">
        <f t="shared" si="236"/>
        <v>1</v>
      </c>
      <c r="AW149" s="86" t="str">
        <f t="shared" si="237"/>
        <v>Distance</v>
      </c>
      <c r="AX149" s="86" t="str">
        <f t="shared" si="206"/>
        <v>&lt;=</v>
      </c>
      <c r="AY149" s="86">
        <f t="shared" si="238"/>
        <v>680.591796875</v>
      </c>
      <c r="AZ149" s="86">
        <f t="shared" si="239"/>
        <v>0</v>
      </c>
      <c r="BA149" s="86" t="b">
        <f t="shared" si="240"/>
        <v>0</v>
      </c>
      <c r="BB149" s="86" t="str">
        <f t="shared" si="241"/>
        <v>Distance</v>
      </c>
      <c r="BC149" s="86" t="str">
        <f t="shared" si="207"/>
        <v>&gt;</v>
      </c>
      <c r="BD149" s="86">
        <f t="shared" si="242"/>
        <v>450.385498046875</v>
      </c>
      <c r="BE149" s="15">
        <f t="shared" si="208"/>
        <v>0</v>
      </c>
      <c r="BF149" s="15" t="str">
        <f t="shared" si="209"/>
        <v>Distance&gt;521,034912109375 AND GEBR&gt;0,85498046875 AND Speed&gt;22,745849609375 AND Distance&lt;=680,591796875 AND Distance&gt;450,385498046875</v>
      </c>
      <c r="BH149"/>
      <c r="BI149"/>
      <c r="BJ149"/>
    </row>
    <row r="150" spans="1:62">
      <c r="A150" s="15">
        <v>147</v>
      </c>
      <c r="B150" s="15">
        <v>-2</v>
      </c>
      <c r="C150" s="15">
        <v>-8192</v>
      </c>
      <c r="D150" s="15">
        <f t="shared" si="195"/>
        <v>-1</v>
      </c>
      <c r="E150" s="15">
        <f t="shared" si="196"/>
        <v>0</v>
      </c>
      <c r="F150" s="15">
        <f t="shared" si="197"/>
        <v>-1</v>
      </c>
      <c r="G150" s="15">
        <v>255</v>
      </c>
      <c r="H150" s="15">
        <v>256</v>
      </c>
      <c r="I150" s="15">
        <v>113</v>
      </c>
      <c r="J150" s="15">
        <v>7</v>
      </c>
      <c r="K150" s="15">
        <v>354</v>
      </c>
      <c r="L150" s="15">
        <v>0</v>
      </c>
      <c r="M150" s="15">
        <f t="shared" si="198"/>
        <v>0</v>
      </c>
      <c r="O150" s="86">
        <f t="shared" si="199"/>
        <v>354</v>
      </c>
      <c r="P150" s="86">
        <f t="shared" si="210"/>
        <v>0.333251953125</v>
      </c>
      <c r="Q150" s="86">
        <f t="shared" si="211"/>
        <v>292</v>
      </c>
      <c r="R150" s="86" t="b">
        <f t="shared" si="212"/>
        <v>0</v>
      </c>
      <c r="S150" s="86" t="str">
        <f t="shared" si="213"/>
        <v>Dummy Node</v>
      </c>
      <c r="T150" s="86" t="str">
        <f t="shared" si="200"/>
        <v>N/A</v>
      </c>
      <c r="U150" s="86" t="str">
        <f t="shared" si="214"/>
        <v>N/A</v>
      </c>
      <c r="V150" s="86">
        <f t="shared" si="215"/>
        <v>227</v>
      </c>
      <c r="W150" s="86" t="b">
        <f t="shared" si="216"/>
        <v>0</v>
      </c>
      <c r="X150" s="86" t="str">
        <f t="shared" si="217"/>
        <v>Dummy Node</v>
      </c>
      <c r="Y150" s="86" t="str">
        <f t="shared" si="201"/>
        <v>N/A</v>
      </c>
      <c r="Z150" s="86" t="str">
        <f t="shared" si="218"/>
        <v>N/A</v>
      </c>
      <c r="AA150" s="86">
        <f t="shared" si="219"/>
        <v>72</v>
      </c>
      <c r="AB150" s="86" t="b">
        <f t="shared" si="220"/>
        <v>1</v>
      </c>
      <c r="AC150" s="86" t="str">
        <f t="shared" si="221"/>
        <v>Dummy Node</v>
      </c>
      <c r="AD150" s="86" t="str">
        <f t="shared" si="202"/>
        <v>N/A</v>
      </c>
      <c r="AE150" s="86" t="str">
        <f t="shared" si="222"/>
        <v>N/A</v>
      </c>
      <c r="AF150" s="86">
        <f t="shared" si="223"/>
        <v>20</v>
      </c>
      <c r="AG150" s="86" t="b">
        <f t="shared" si="224"/>
        <v>0</v>
      </c>
      <c r="AH150" s="86" t="str">
        <f t="shared" si="225"/>
        <v>Distance</v>
      </c>
      <c r="AI150" s="86" t="str">
        <f t="shared" si="203"/>
        <v>&gt;</v>
      </c>
      <c r="AJ150" s="86">
        <f t="shared" si="226"/>
        <v>521.034912109375</v>
      </c>
      <c r="AK150" s="86">
        <f t="shared" si="227"/>
        <v>12</v>
      </c>
      <c r="AL150" s="86" t="b">
        <f t="shared" si="228"/>
        <v>0</v>
      </c>
      <c r="AM150" s="86" t="str">
        <f t="shared" si="229"/>
        <v>GEBR</v>
      </c>
      <c r="AN150" s="86" t="str">
        <f t="shared" si="204"/>
        <v>&gt;</v>
      </c>
      <c r="AO150" s="86">
        <f t="shared" si="230"/>
        <v>0.85498046875</v>
      </c>
      <c r="AP150" s="86">
        <f t="shared" si="231"/>
        <v>9</v>
      </c>
      <c r="AQ150" s="86" t="b">
        <f t="shared" si="232"/>
        <v>0</v>
      </c>
      <c r="AR150" s="86" t="str">
        <f t="shared" si="233"/>
        <v>Speed</v>
      </c>
      <c r="AS150" s="86" t="str">
        <f t="shared" si="205"/>
        <v>&gt;</v>
      </c>
      <c r="AT150" s="86">
        <f t="shared" si="234"/>
        <v>22.745849609375</v>
      </c>
      <c r="AU150" s="86">
        <f t="shared" si="235"/>
        <v>2</v>
      </c>
      <c r="AV150" s="86" t="b">
        <f t="shared" si="236"/>
        <v>1</v>
      </c>
      <c r="AW150" s="86" t="str">
        <f t="shared" si="237"/>
        <v>Distance</v>
      </c>
      <c r="AX150" s="86" t="str">
        <f t="shared" si="206"/>
        <v>&lt;=</v>
      </c>
      <c r="AY150" s="86">
        <f t="shared" si="238"/>
        <v>680.591796875</v>
      </c>
      <c r="AZ150" s="86">
        <f t="shared" si="239"/>
        <v>0</v>
      </c>
      <c r="BA150" s="86" t="b">
        <f t="shared" si="240"/>
        <v>0</v>
      </c>
      <c r="BB150" s="86" t="str">
        <f t="shared" si="241"/>
        <v>Distance</v>
      </c>
      <c r="BC150" s="86" t="str">
        <f t="shared" si="207"/>
        <v>&gt;</v>
      </c>
      <c r="BD150" s="86">
        <f t="shared" si="242"/>
        <v>450.385498046875</v>
      </c>
      <c r="BE150" s="15">
        <f t="shared" si="208"/>
        <v>0</v>
      </c>
      <c r="BF150" s="15" t="str">
        <f t="shared" si="209"/>
        <v>Distance&gt;521,034912109375 AND GEBR&gt;0,85498046875 AND Speed&gt;22,745849609375 AND Distance&lt;=680,591796875 AND Distance&gt;450,385498046875</v>
      </c>
      <c r="BH150"/>
      <c r="BI150"/>
      <c r="BJ150"/>
    </row>
    <row r="151" spans="1:62">
      <c r="A151" s="15">
        <v>148</v>
      </c>
      <c r="B151" s="15">
        <v>2</v>
      </c>
      <c r="C151" s="15">
        <v>4285</v>
      </c>
      <c r="D151" s="15">
        <f t="shared" si="195"/>
        <v>1</v>
      </c>
      <c r="E151" s="15">
        <f t="shared" si="196"/>
        <v>189</v>
      </c>
      <c r="F151" s="15">
        <f t="shared" si="197"/>
        <v>1.046142578125</v>
      </c>
      <c r="G151" s="15">
        <v>149</v>
      </c>
      <c r="H151" s="15">
        <v>150</v>
      </c>
      <c r="I151" s="15">
        <v>113</v>
      </c>
      <c r="J151" s="15">
        <v>7</v>
      </c>
      <c r="K151" s="15">
        <v>355</v>
      </c>
      <c r="L151" s="15">
        <v>282</v>
      </c>
      <c r="M151" s="15">
        <f t="shared" si="198"/>
        <v>6.884765625E-2</v>
      </c>
      <c r="O151" s="86">
        <f t="shared" si="199"/>
        <v>355</v>
      </c>
      <c r="P151" s="86">
        <f t="shared" si="210"/>
        <v>0.333251953125</v>
      </c>
      <c r="Q151" s="86">
        <f t="shared" si="211"/>
        <v>293</v>
      </c>
      <c r="R151" s="86" t="b">
        <f t="shared" si="212"/>
        <v>1</v>
      </c>
      <c r="S151" s="86" t="str">
        <f t="shared" si="213"/>
        <v>Dummy Node</v>
      </c>
      <c r="T151" s="86" t="str">
        <f t="shared" si="200"/>
        <v>N/A</v>
      </c>
      <c r="U151" s="86" t="str">
        <f t="shared" si="214"/>
        <v>N/A</v>
      </c>
      <c r="V151" s="86">
        <f t="shared" si="215"/>
        <v>228</v>
      </c>
      <c r="W151" s="86" t="b">
        <f t="shared" si="216"/>
        <v>1</v>
      </c>
      <c r="X151" s="86" t="str">
        <f t="shared" si="217"/>
        <v>Dummy Node</v>
      </c>
      <c r="Y151" s="86" t="str">
        <f t="shared" si="201"/>
        <v>N/A</v>
      </c>
      <c r="Z151" s="86" t="str">
        <f t="shared" si="218"/>
        <v>N/A</v>
      </c>
      <c r="AA151" s="86">
        <f t="shared" si="219"/>
        <v>72</v>
      </c>
      <c r="AB151" s="86" t="b">
        <f t="shared" si="220"/>
        <v>0</v>
      </c>
      <c r="AC151" s="86" t="str">
        <f t="shared" si="221"/>
        <v>Dummy Node</v>
      </c>
      <c r="AD151" s="86" t="str">
        <f t="shared" si="202"/>
        <v>N/A</v>
      </c>
      <c r="AE151" s="86" t="str">
        <f t="shared" si="222"/>
        <v>N/A</v>
      </c>
      <c r="AF151" s="86">
        <f t="shared" si="223"/>
        <v>20</v>
      </c>
      <c r="AG151" s="86" t="b">
        <f t="shared" si="224"/>
        <v>0</v>
      </c>
      <c r="AH151" s="86" t="str">
        <f t="shared" si="225"/>
        <v>Distance</v>
      </c>
      <c r="AI151" s="86" t="str">
        <f t="shared" si="203"/>
        <v>&gt;</v>
      </c>
      <c r="AJ151" s="86">
        <f t="shared" si="226"/>
        <v>521.034912109375</v>
      </c>
      <c r="AK151" s="86">
        <f t="shared" si="227"/>
        <v>12</v>
      </c>
      <c r="AL151" s="86" t="b">
        <f t="shared" si="228"/>
        <v>0</v>
      </c>
      <c r="AM151" s="86" t="str">
        <f t="shared" si="229"/>
        <v>GEBR</v>
      </c>
      <c r="AN151" s="86" t="str">
        <f t="shared" si="204"/>
        <v>&gt;</v>
      </c>
      <c r="AO151" s="86">
        <f t="shared" si="230"/>
        <v>0.85498046875</v>
      </c>
      <c r="AP151" s="86">
        <f t="shared" si="231"/>
        <v>9</v>
      </c>
      <c r="AQ151" s="86" t="b">
        <f t="shared" si="232"/>
        <v>0</v>
      </c>
      <c r="AR151" s="86" t="str">
        <f t="shared" si="233"/>
        <v>Speed</v>
      </c>
      <c r="AS151" s="86" t="str">
        <f t="shared" si="205"/>
        <v>&gt;</v>
      </c>
      <c r="AT151" s="86">
        <f t="shared" si="234"/>
        <v>22.745849609375</v>
      </c>
      <c r="AU151" s="86">
        <f t="shared" si="235"/>
        <v>2</v>
      </c>
      <c r="AV151" s="86" t="b">
        <f t="shared" si="236"/>
        <v>1</v>
      </c>
      <c r="AW151" s="86" t="str">
        <f t="shared" si="237"/>
        <v>Distance</v>
      </c>
      <c r="AX151" s="86" t="str">
        <f t="shared" si="206"/>
        <v>&lt;=</v>
      </c>
      <c r="AY151" s="86">
        <f t="shared" si="238"/>
        <v>680.591796875</v>
      </c>
      <c r="AZ151" s="86">
        <f t="shared" si="239"/>
        <v>0</v>
      </c>
      <c r="BA151" s="86" t="b">
        <f t="shared" si="240"/>
        <v>0</v>
      </c>
      <c r="BB151" s="86" t="str">
        <f t="shared" si="241"/>
        <v>Distance</v>
      </c>
      <c r="BC151" s="86" t="str">
        <f t="shared" si="207"/>
        <v>&gt;</v>
      </c>
      <c r="BD151" s="86">
        <f t="shared" si="242"/>
        <v>450.385498046875</v>
      </c>
      <c r="BE151" s="15">
        <f t="shared" si="208"/>
        <v>0</v>
      </c>
      <c r="BF151" s="15" t="str">
        <f t="shared" si="209"/>
        <v>Distance&gt;521,034912109375 AND GEBR&gt;0,85498046875 AND Speed&gt;22,745849609375 AND Distance&lt;=680,591796875 AND Distance&gt;450,385498046875</v>
      </c>
      <c r="BH151"/>
      <c r="BI151"/>
      <c r="BJ151"/>
    </row>
    <row r="152" spans="1:62">
      <c r="A152" s="15">
        <v>149</v>
      </c>
      <c r="B152" s="15">
        <v>-2</v>
      </c>
      <c r="C152" s="15">
        <v>-8192</v>
      </c>
      <c r="D152" s="15">
        <f t="shared" si="195"/>
        <v>-1</v>
      </c>
      <c r="E152" s="15">
        <f t="shared" si="196"/>
        <v>0</v>
      </c>
      <c r="F152" s="15">
        <f t="shared" si="197"/>
        <v>-1</v>
      </c>
      <c r="G152" s="15">
        <v>-1</v>
      </c>
      <c r="H152" s="15">
        <v>-1</v>
      </c>
      <c r="I152" s="15">
        <v>148</v>
      </c>
      <c r="J152" s="15">
        <v>8</v>
      </c>
      <c r="K152" s="15">
        <v>356</v>
      </c>
      <c r="L152" s="15">
        <v>0</v>
      </c>
      <c r="M152" s="15">
        <f t="shared" si="198"/>
        <v>0</v>
      </c>
      <c r="O152" s="86">
        <f t="shared" si="199"/>
        <v>356</v>
      </c>
      <c r="P152" s="86">
        <f t="shared" si="210"/>
        <v>0.333251953125</v>
      </c>
      <c r="Q152" s="86">
        <f t="shared" si="211"/>
        <v>293</v>
      </c>
      <c r="R152" s="86" t="b">
        <f t="shared" si="212"/>
        <v>0</v>
      </c>
      <c r="S152" s="86" t="str">
        <f t="shared" si="213"/>
        <v>Dummy Node</v>
      </c>
      <c r="T152" s="86" t="str">
        <f t="shared" si="200"/>
        <v>N/A</v>
      </c>
      <c r="U152" s="86" t="str">
        <f t="shared" si="214"/>
        <v>N/A</v>
      </c>
      <c r="V152" s="86">
        <f t="shared" si="215"/>
        <v>228</v>
      </c>
      <c r="W152" s="86" t="b">
        <f t="shared" si="216"/>
        <v>1</v>
      </c>
      <c r="X152" s="86" t="str">
        <f t="shared" si="217"/>
        <v>Dummy Node</v>
      </c>
      <c r="Y152" s="86" t="str">
        <f t="shared" si="201"/>
        <v>N/A</v>
      </c>
      <c r="Z152" s="86" t="str">
        <f t="shared" si="218"/>
        <v>N/A</v>
      </c>
      <c r="AA152" s="86">
        <f t="shared" si="219"/>
        <v>72</v>
      </c>
      <c r="AB152" s="86" t="b">
        <f t="shared" si="220"/>
        <v>0</v>
      </c>
      <c r="AC152" s="86" t="str">
        <f t="shared" si="221"/>
        <v>Dummy Node</v>
      </c>
      <c r="AD152" s="86" t="str">
        <f t="shared" si="202"/>
        <v>N/A</v>
      </c>
      <c r="AE152" s="86" t="str">
        <f t="shared" si="222"/>
        <v>N/A</v>
      </c>
      <c r="AF152" s="86">
        <f t="shared" si="223"/>
        <v>20</v>
      </c>
      <c r="AG152" s="86" t="b">
        <f t="shared" si="224"/>
        <v>0</v>
      </c>
      <c r="AH152" s="86" t="str">
        <f t="shared" si="225"/>
        <v>Distance</v>
      </c>
      <c r="AI152" s="86" t="str">
        <f t="shared" si="203"/>
        <v>&gt;</v>
      </c>
      <c r="AJ152" s="86">
        <f t="shared" si="226"/>
        <v>521.034912109375</v>
      </c>
      <c r="AK152" s="86">
        <f t="shared" si="227"/>
        <v>12</v>
      </c>
      <c r="AL152" s="86" t="b">
        <f t="shared" si="228"/>
        <v>0</v>
      </c>
      <c r="AM152" s="86" t="str">
        <f t="shared" si="229"/>
        <v>GEBR</v>
      </c>
      <c r="AN152" s="86" t="str">
        <f t="shared" si="204"/>
        <v>&gt;</v>
      </c>
      <c r="AO152" s="86">
        <f t="shared" si="230"/>
        <v>0.85498046875</v>
      </c>
      <c r="AP152" s="86">
        <f t="shared" si="231"/>
        <v>9</v>
      </c>
      <c r="AQ152" s="86" t="b">
        <f t="shared" si="232"/>
        <v>0</v>
      </c>
      <c r="AR152" s="86" t="str">
        <f t="shared" si="233"/>
        <v>Speed</v>
      </c>
      <c r="AS152" s="86" t="str">
        <f t="shared" si="205"/>
        <v>&gt;</v>
      </c>
      <c r="AT152" s="86">
        <f t="shared" si="234"/>
        <v>22.745849609375</v>
      </c>
      <c r="AU152" s="86">
        <f t="shared" si="235"/>
        <v>2</v>
      </c>
      <c r="AV152" s="86" t="b">
        <f t="shared" si="236"/>
        <v>1</v>
      </c>
      <c r="AW152" s="86" t="str">
        <f t="shared" si="237"/>
        <v>Distance</v>
      </c>
      <c r="AX152" s="86" t="str">
        <f t="shared" si="206"/>
        <v>&lt;=</v>
      </c>
      <c r="AY152" s="86">
        <f t="shared" si="238"/>
        <v>680.591796875</v>
      </c>
      <c r="AZ152" s="86">
        <f t="shared" si="239"/>
        <v>0</v>
      </c>
      <c r="BA152" s="86" t="b">
        <f t="shared" si="240"/>
        <v>0</v>
      </c>
      <c r="BB152" s="86" t="str">
        <f t="shared" si="241"/>
        <v>Distance</v>
      </c>
      <c r="BC152" s="86" t="str">
        <f t="shared" si="207"/>
        <v>&gt;</v>
      </c>
      <c r="BD152" s="86">
        <f t="shared" si="242"/>
        <v>450.385498046875</v>
      </c>
      <c r="BE152" s="15">
        <f t="shared" si="208"/>
        <v>0</v>
      </c>
      <c r="BF152" s="15" t="str">
        <f t="shared" si="209"/>
        <v>Distance&gt;521,034912109375 AND GEBR&gt;0,85498046875 AND Speed&gt;22,745849609375 AND Distance&lt;=680,591796875 AND Distance&gt;450,385498046875</v>
      </c>
      <c r="BH152"/>
      <c r="BI152"/>
      <c r="BJ152"/>
    </row>
    <row r="153" spans="1:62">
      <c r="A153" s="15">
        <v>150</v>
      </c>
      <c r="B153" s="15">
        <v>-2</v>
      </c>
      <c r="C153" s="15">
        <v>-8192</v>
      </c>
      <c r="D153" s="15">
        <f t="shared" si="195"/>
        <v>-1</v>
      </c>
      <c r="E153" s="15">
        <f t="shared" si="196"/>
        <v>0</v>
      </c>
      <c r="F153" s="15">
        <f t="shared" si="197"/>
        <v>-1</v>
      </c>
      <c r="G153" s="15">
        <v>-1</v>
      </c>
      <c r="H153" s="15">
        <v>-1</v>
      </c>
      <c r="I153" s="15">
        <v>148</v>
      </c>
      <c r="J153" s="15">
        <v>8</v>
      </c>
      <c r="K153" s="15">
        <v>357</v>
      </c>
      <c r="L153" s="15">
        <v>910</v>
      </c>
      <c r="M153" s="15">
        <f t="shared" si="198"/>
        <v>0.22216796875</v>
      </c>
      <c r="O153" s="86">
        <f t="shared" si="199"/>
        <v>357</v>
      </c>
      <c r="P153" s="86">
        <f t="shared" si="210"/>
        <v>0.333251953125</v>
      </c>
      <c r="Q153" s="86">
        <f t="shared" si="211"/>
        <v>294</v>
      </c>
      <c r="R153" s="86" t="b">
        <f t="shared" si="212"/>
        <v>1</v>
      </c>
      <c r="S153" s="86" t="str">
        <f t="shared" si="213"/>
        <v>Dummy Node</v>
      </c>
      <c r="T153" s="86" t="str">
        <f t="shared" si="200"/>
        <v>N/A</v>
      </c>
      <c r="U153" s="86" t="str">
        <f t="shared" si="214"/>
        <v>N/A</v>
      </c>
      <c r="V153" s="86">
        <f t="shared" si="215"/>
        <v>228</v>
      </c>
      <c r="W153" s="86" t="b">
        <f t="shared" si="216"/>
        <v>0</v>
      </c>
      <c r="X153" s="86" t="str">
        <f t="shared" si="217"/>
        <v>Dummy Node</v>
      </c>
      <c r="Y153" s="86" t="str">
        <f t="shared" si="201"/>
        <v>N/A</v>
      </c>
      <c r="Z153" s="86" t="str">
        <f t="shared" si="218"/>
        <v>N/A</v>
      </c>
      <c r="AA153" s="86">
        <f t="shared" si="219"/>
        <v>72</v>
      </c>
      <c r="AB153" s="86" t="b">
        <f t="shared" si="220"/>
        <v>0</v>
      </c>
      <c r="AC153" s="86" t="str">
        <f t="shared" si="221"/>
        <v>Dummy Node</v>
      </c>
      <c r="AD153" s="86" t="str">
        <f t="shared" si="202"/>
        <v>N/A</v>
      </c>
      <c r="AE153" s="86" t="str">
        <f t="shared" si="222"/>
        <v>N/A</v>
      </c>
      <c r="AF153" s="86">
        <f t="shared" si="223"/>
        <v>20</v>
      </c>
      <c r="AG153" s="86" t="b">
        <f t="shared" si="224"/>
        <v>0</v>
      </c>
      <c r="AH153" s="86" t="str">
        <f t="shared" si="225"/>
        <v>Distance</v>
      </c>
      <c r="AI153" s="86" t="str">
        <f t="shared" si="203"/>
        <v>&gt;</v>
      </c>
      <c r="AJ153" s="86">
        <f t="shared" si="226"/>
        <v>521.034912109375</v>
      </c>
      <c r="AK153" s="86">
        <f t="shared" si="227"/>
        <v>12</v>
      </c>
      <c r="AL153" s="86" t="b">
        <f t="shared" si="228"/>
        <v>0</v>
      </c>
      <c r="AM153" s="86" t="str">
        <f t="shared" si="229"/>
        <v>GEBR</v>
      </c>
      <c r="AN153" s="86" t="str">
        <f t="shared" si="204"/>
        <v>&gt;</v>
      </c>
      <c r="AO153" s="86">
        <f t="shared" si="230"/>
        <v>0.85498046875</v>
      </c>
      <c r="AP153" s="86">
        <f t="shared" si="231"/>
        <v>9</v>
      </c>
      <c r="AQ153" s="86" t="b">
        <f t="shared" si="232"/>
        <v>0</v>
      </c>
      <c r="AR153" s="86" t="str">
        <f t="shared" si="233"/>
        <v>Speed</v>
      </c>
      <c r="AS153" s="86" t="str">
        <f t="shared" si="205"/>
        <v>&gt;</v>
      </c>
      <c r="AT153" s="86">
        <f t="shared" si="234"/>
        <v>22.745849609375</v>
      </c>
      <c r="AU153" s="86">
        <f t="shared" si="235"/>
        <v>2</v>
      </c>
      <c r="AV153" s="86" t="b">
        <f t="shared" si="236"/>
        <v>1</v>
      </c>
      <c r="AW153" s="86" t="str">
        <f t="shared" si="237"/>
        <v>Distance</v>
      </c>
      <c r="AX153" s="86" t="str">
        <f t="shared" si="206"/>
        <v>&lt;=</v>
      </c>
      <c r="AY153" s="86">
        <f t="shared" si="238"/>
        <v>680.591796875</v>
      </c>
      <c r="AZ153" s="86">
        <f t="shared" si="239"/>
        <v>0</v>
      </c>
      <c r="BA153" s="86" t="b">
        <f t="shared" si="240"/>
        <v>0</v>
      </c>
      <c r="BB153" s="86" t="str">
        <f t="shared" si="241"/>
        <v>Distance</v>
      </c>
      <c r="BC153" s="86" t="str">
        <f t="shared" si="207"/>
        <v>&gt;</v>
      </c>
      <c r="BD153" s="86">
        <f t="shared" si="242"/>
        <v>450.385498046875</v>
      </c>
      <c r="BE153" s="15">
        <f t="shared" si="208"/>
        <v>0</v>
      </c>
      <c r="BF153" s="15" t="str">
        <f t="shared" si="209"/>
        <v>Distance&gt;521,034912109375 AND GEBR&gt;0,85498046875 AND Speed&gt;22,745849609375 AND Distance&lt;=680,591796875 AND Distance&gt;450,385498046875</v>
      </c>
      <c r="BH153"/>
      <c r="BI153"/>
      <c r="BJ153"/>
    </row>
    <row r="154" spans="1:62">
      <c r="A154" s="15">
        <v>151</v>
      </c>
      <c r="B154" s="15">
        <v>1</v>
      </c>
      <c r="C154" s="15">
        <v>55406</v>
      </c>
      <c r="D154" s="15">
        <f t="shared" si="195"/>
        <v>13</v>
      </c>
      <c r="E154" s="15">
        <f t="shared" si="196"/>
        <v>2158</v>
      </c>
      <c r="F154" s="15">
        <f t="shared" si="197"/>
        <v>13.52685546875</v>
      </c>
      <c r="G154" s="15">
        <v>183</v>
      </c>
      <c r="H154" s="15">
        <v>184</v>
      </c>
      <c r="I154" s="15">
        <v>76</v>
      </c>
      <c r="J154" s="15">
        <v>7</v>
      </c>
      <c r="K154" s="15">
        <v>358</v>
      </c>
      <c r="L154" s="15">
        <v>780</v>
      </c>
      <c r="M154" s="15">
        <f t="shared" si="198"/>
        <v>0.1904296875</v>
      </c>
      <c r="O154" s="86">
        <f t="shared" si="199"/>
        <v>358</v>
      </c>
      <c r="P154" s="86">
        <f t="shared" si="210"/>
        <v>0.333251953125</v>
      </c>
      <c r="Q154" s="86">
        <f t="shared" si="211"/>
        <v>294</v>
      </c>
      <c r="R154" s="86" t="b">
        <f t="shared" si="212"/>
        <v>0</v>
      </c>
      <c r="S154" s="86" t="str">
        <f t="shared" si="213"/>
        <v>Dummy Node</v>
      </c>
      <c r="T154" s="86" t="str">
        <f t="shared" si="200"/>
        <v>N/A</v>
      </c>
      <c r="U154" s="86" t="str">
        <f t="shared" si="214"/>
        <v>N/A</v>
      </c>
      <c r="V154" s="86">
        <f t="shared" si="215"/>
        <v>228</v>
      </c>
      <c r="W154" s="86" t="b">
        <f t="shared" si="216"/>
        <v>0</v>
      </c>
      <c r="X154" s="86" t="str">
        <f t="shared" si="217"/>
        <v>Dummy Node</v>
      </c>
      <c r="Y154" s="86" t="str">
        <f t="shared" si="201"/>
        <v>N/A</v>
      </c>
      <c r="Z154" s="86" t="str">
        <f t="shared" si="218"/>
        <v>N/A</v>
      </c>
      <c r="AA154" s="86">
        <f t="shared" si="219"/>
        <v>72</v>
      </c>
      <c r="AB154" s="86" t="b">
        <f t="shared" si="220"/>
        <v>0</v>
      </c>
      <c r="AC154" s="86" t="str">
        <f t="shared" si="221"/>
        <v>Dummy Node</v>
      </c>
      <c r="AD154" s="86" t="str">
        <f t="shared" si="202"/>
        <v>N/A</v>
      </c>
      <c r="AE154" s="86" t="str">
        <f t="shared" si="222"/>
        <v>N/A</v>
      </c>
      <c r="AF154" s="86">
        <f t="shared" si="223"/>
        <v>20</v>
      </c>
      <c r="AG154" s="86" t="b">
        <f t="shared" si="224"/>
        <v>0</v>
      </c>
      <c r="AH154" s="86" t="str">
        <f t="shared" si="225"/>
        <v>Distance</v>
      </c>
      <c r="AI154" s="86" t="str">
        <f t="shared" si="203"/>
        <v>&gt;</v>
      </c>
      <c r="AJ154" s="86">
        <f t="shared" si="226"/>
        <v>521.034912109375</v>
      </c>
      <c r="AK154" s="86">
        <f t="shared" si="227"/>
        <v>12</v>
      </c>
      <c r="AL154" s="86" t="b">
        <f t="shared" si="228"/>
        <v>0</v>
      </c>
      <c r="AM154" s="86" t="str">
        <f t="shared" si="229"/>
        <v>GEBR</v>
      </c>
      <c r="AN154" s="86" t="str">
        <f t="shared" si="204"/>
        <v>&gt;</v>
      </c>
      <c r="AO154" s="86">
        <f t="shared" si="230"/>
        <v>0.85498046875</v>
      </c>
      <c r="AP154" s="86">
        <f t="shared" si="231"/>
        <v>9</v>
      </c>
      <c r="AQ154" s="86" t="b">
        <f t="shared" si="232"/>
        <v>0</v>
      </c>
      <c r="AR154" s="86" t="str">
        <f t="shared" si="233"/>
        <v>Speed</v>
      </c>
      <c r="AS154" s="86" t="str">
        <f t="shared" si="205"/>
        <v>&gt;</v>
      </c>
      <c r="AT154" s="86">
        <f t="shared" si="234"/>
        <v>22.745849609375</v>
      </c>
      <c r="AU154" s="86">
        <f t="shared" si="235"/>
        <v>2</v>
      </c>
      <c r="AV154" s="86" t="b">
        <f t="shared" si="236"/>
        <v>1</v>
      </c>
      <c r="AW154" s="86" t="str">
        <f t="shared" si="237"/>
        <v>Distance</v>
      </c>
      <c r="AX154" s="86" t="str">
        <f t="shared" si="206"/>
        <v>&lt;=</v>
      </c>
      <c r="AY154" s="86">
        <f t="shared" si="238"/>
        <v>680.591796875</v>
      </c>
      <c r="AZ154" s="86">
        <f t="shared" si="239"/>
        <v>0</v>
      </c>
      <c r="BA154" s="86" t="b">
        <f t="shared" si="240"/>
        <v>0</v>
      </c>
      <c r="BB154" s="86" t="str">
        <f t="shared" si="241"/>
        <v>Distance</v>
      </c>
      <c r="BC154" s="86" t="str">
        <f t="shared" si="207"/>
        <v>&gt;</v>
      </c>
      <c r="BD154" s="86">
        <f t="shared" si="242"/>
        <v>450.385498046875</v>
      </c>
      <c r="BE154" s="15">
        <f t="shared" si="208"/>
        <v>0</v>
      </c>
      <c r="BF154" s="15" t="str">
        <f t="shared" si="209"/>
        <v>Distance&gt;521,034912109375 AND GEBR&gt;0,85498046875 AND Speed&gt;22,745849609375 AND Distance&lt;=680,591796875 AND Distance&gt;450,385498046875</v>
      </c>
      <c r="BH154"/>
      <c r="BI154"/>
      <c r="BJ154"/>
    </row>
    <row r="155" spans="1:62">
      <c r="A155" s="15">
        <v>152</v>
      </c>
      <c r="B155" s="15">
        <v>-2</v>
      </c>
      <c r="C155" s="15">
        <v>-8192</v>
      </c>
      <c r="D155" s="15">
        <f t="shared" si="195"/>
        <v>-1</v>
      </c>
      <c r="E155" s="15">
        <f t="shared" si="196"/>
        <v>0</v>
      </c>
      <c r="F155" s="15">
        <f t="shared" si="197"/>
        <v>-1</v>
      </c>
      <c r="G155" s="15">
        <v>257</v>
      </c>
      <c r="H155" s="15">
        <v>258</v>
      </c>
      <c r="I155" s="15">
        <v>76</v>
      </c>
      <c r="J155" s="15">
        <v>7</v>
      </c>
      <c r="K155" s="15">
        <v>367</v>
      </c>
      <c r="L155" s="15">
        <v>1365</v>
      </c>
      <c r="M155" s="15">
        <f t="shared" si="198"/>
        <v>0.333251953125</v>
      </c>
      <c r="O155" s="86">
        <f t="shared" si="199"/>
        <v>367</v>
      </c>
      <c r="P155" s="86">
        <f t="shared" si="210"/>
        <v>0.333251953125</v>
      </c>
      <c r="Q155" s="86">
        <f t="shared" si="211"/>
        <v>303</v>
      </c>
      <c r="R155" s="86" t="b">
        <f t="shared" si="212"/>
        <v>1</v>
      </c>
      <c r="S155" s="86" t="str">
        <f t="shared" si="213"/>
        <v>Dummy Node</v>
      </c>
      <c r="T155" s="86" t="str">
        <f t="shared" si="200"/>
        <v>N/A</v>
      </c>
      <c r="U155" s="86" t="str">
        <f t="shared" si="214"/>
        <v>N/A</v>
      </c>
      <c r="V155" s="86">
        <f t="shared" si="215"/>
        <v>237</v>
      </c>
      <c r="W155" s="86" t="b">
        <f t="shared" si="216"/>
        <v>1</v>
      </c>
      <c r="X155" s="86" t="str">
        <f t="shared" si="217"/>
        <v>Dummy Node</v>
      </c>
      <c r="Y155" s="86" t="str">
        <f t="shared" si="201"/>
        <v>N/A</v>
      </c>
      <c r="Z155" s="86" t="str">
        <f t="shared" si="218"/>
        <v>N/A</v>
      </c>
      <c r="AA155" s="86">
        <f t="shared" si="219"/>
        <v>102</v>
      </c>
      <c r="AB155" s="86" t="b">
        <f t="shared" si="220"/>
        <v>1</v>
      </c>
      <c r="AC155" s="86" t="str">
        <f t="shared" si="221"/>
        <v>Dummy Node</v>
      </c>
      <c r="AD155" s="86" t="str">
        <f t="shared" si="202"/>
        <v>N/A</v>
      </c>
      <c r="AE155" s="86" t="str">
        <f t="shared" si="222"/>
        <v>N/A</v>
      </c>
      <c r="AF155" s="86">
        <f t="shared" si="223"/>
        <v>21</v>
      </c>
      <c r="AG155" s="86" t="b">
        <f t="shared" si="224"/>
        <v>0</v>
      </c>
      <c r="AH155" s="86" t="str">
        <f t="shared" si="225"/>
        <v>Distance</v>
      </c>
      <c r="AI155" s="86" t="str">
        <f t="shared" si="203"/>
        <v>&gt;</v>
      </c>
      <c r="AJ155" s="86">
        <f t="shared" si="226"/>
        <v>142.631591796875</v>
      </c>
      <c r="AK155" s="86">
        <f t="shared" si="227"/>
        <v>6</v>
      </c>
      <c r="AL155" s="86" t="b">
        <f t="shared" si="228"/>
        <v>1</v>
      </c>
      <c r="AM155" s="86" t="str">
        <f t="shared" si="229"/>
        <v>Speed</v>
      </c>
      <c r="AN155" s="86" t="str">
        <f t="shared" si="204"/>
        <v>&lt;=</v>
      </c>
      <c r="AO155" s="86">
        <f t="shared" si="230"/>
        <v>12.1396484375</v>
      </c>
      <c r="AP155" s="86">
        <f t="shared" si="231"/>
        <v>3</v>
      </c>
      <c r="AQ155" s="86" t="b">
        <f t="shared" si="232"/>
        <v>0</v>
      </c>
      <c r="AR155" s="86" t="str">
        <f t="shared" si="233"/>
        <v>Distance</v>
      </c>
      <c r="AS155" s="86" t="str">
        <f t="shared" si="205"/>
        <v>&gt;</v>
      </c>
      <c r="AT155" s="86">
        <f t="shared" si="234"/>
        <v>128.337158203125</v>
      </c>
      <c r="AU155" s="86">
        <f t="shared" si="235"/>
        <v>1</v>
      </c>
      <c r="AV155" s="86" t="b">
        <f t="shared" si="236"/>
        <v>1</v>
      </c>
      <c r="AW155" s="86" t="str">
        <f t="shared" si="237"/>
        <v>Speed</v>
      </c>
      <c r="AX155" s="86" t="str">
        <f t="shared" si="206"/>
        <v>&lt;=</v>
      </c>
      <c r="AY155" s="86">
        <f t="shared" si="238"/>
        <v>14.7705078125</v>
      </c>
      <c r="AZ155" s="86">
        <f t="shared" si="239"/>
        <v>0</v>
      </c>
      <c r="BA155" s="86" t="b">
        <f t="shared" si="240"/>
        <v>1</v>
      </c>
      <c r="BB155" s="86" t="str">
        <f t="shared" si="241"/>
        <v>Distance</v>
      </c>
      <c r="BC155" s="86" t="str">
        <f t="shared" si="207"/>
        <v>&lt;=</v>
      </c>
      <c r="BD155" s="86">
        <f t="shared" si="242"/>
        <v>450.385498046875</v>
      </c>
      <c r="BE155" s="15">
        <f t="shared" si="208"/>
        <v>0</v>
      </c>
      <c r="BF155" s="15" t="str">
        <f t="shared" si="209"/>
        <v>Distance&gt;142,631591796875 AND Speed&lt;=12,1396484375 AND Distance&gt;128,337158203125 AND Speed&lt;=14,7705078125 AND Distance&lt;=450,385498046875</v>
      </c>
      <c r="BH155"/>
      <c r="BI155"/>
      <c r="BJ155"/>
    </row>
    <row r="156" spans="1:62">
      <c r="A156" s="15">
        <v>153</v>
      </c>
      <c r="B156" s="15">
        <v>-2</v>
      </c>
      <c r="C156" s="15">
        <v>-8192</v>
      </c>
      <c r="D156" s="15">
        <f t="shared" si="195"/>
        <v>-1</v>
      </c>
      <c r="E156" s="15">
        <f t="shared" si="196"/>
        <v>0</v>
      </c>
      <c r="F156" s="15">
        <f t="shared" si="197"/>
        <v>-1</v>
      </c>
      <c r="G156" s="15">
        <v>259</v>
      </c>
      <c r="H156" s="15">
        <v>260</v>
      </c>
      <c r="I156" s="15">
        <v>141</v>
      </c>
      <c r="J156" s="15">
        <v>6</v>
      </c>
      <c r="K156" s="15">
        <v>368</v>
      </c>
      <c r="L156" s="15">
        <v>228</v>
      </c>
      <c r="M156" s="15">
        <f t="shared" si="198"/>
        <v>5.56640625E-2</v>
      </c>
      <c r="O156" s="86">
        <f t="shared" si="199"/>
        <v>368</v>
      </c>
      <c r="P156" s="86">
        <f t="shared" si="210"/>
        <v>0.333251953125</v>
      </c>
      <c r="Q156" s="86">
        <f t="shared" si="211"/>
        <v>303</v>
      </c>
      <c r="R156" s="86" t="b">
        <f t="shared" si="212"/>
        <v>0</v>
      </c>
      <c r="S156" s="86" t="str">
        <f t="shared" si="213"/>
        <v>Dummy Node</v>
      </c>
      <c r="T156" s="86" t="str">
        <f t="shared" si="200"/>
        <v>N/A</v>
      </c>
      <c r="U156" s="86" t="str">
        <f t="shared" si="214"/>
        <v>N/A</v>
      </c>
      <c r="V156" s="86">
        <f t="shared" si="215"/>
        <v>237</v>
      </c>
      <c r="W156" s="86" t="b">
        <f t="shared" si="216"/>
        <v>1</v>
      </c>
      <c r="X156" s="86" t="str">
        <f t="shared" si="217"/>
        <v>Dummy Node</v>
      </c>
      <c r="Y156" s="86" t="str">
        <f t="shared" si="201"/>
        <v>N/A</v>
      </c>
      <c r="Z156" s="86" t="str">
        <f t="shared" si="218"/>
        <v>N/A</v>
      </c>
      <c r="AA156" s="86">
        <f t="shared" si="219"/>
        <v>102</v>
      </c>
      <c r="AB156" s="86" t="b">
        <f t="shared" si="220"/>
        <v>1</v>
      </c>
      <c r="AC156" s="86" t="str">
        <f t="shared" si="221"/>
        <v>Dummy Node</v>
      </c>
      <c r="AD156" s="86" t="str">
        <f t="shared" si="202"/>
        <v>N/A</v>
      </c>
      <c r="AE156" s="86" t="str">
        <f t="shared" si="222"/>
        <v>N/A</v>
      </c>
      <c r="AF156" s="86">
        <f t="shared" si="223"/>
        <v>21</v>
      </c>
      <c r="AG156" s="86" t="b">
        <f t="shared" si="224"/>
        <v>0</v>
      </c>
      <c r="AH156" s="86" t="str">
        <f t="shared" si="225"/>
        <v>Distance</v>
      </c>
      <c r="AI156" s="86" t="str">
        <f t="shared" si="203"/>
        <v>&gt;</v>
      </c>
      <c r="AJ156" s="86">
        <f t="shared" si="226"/>
        <v>142.631591796875</v>
      </c>
      <c r="AK156" s="86">
        <f t="shared" si="227"/>
        <v>6</v>
      </c>
      <c r="AL156" s="86" t="b">
        <f t="shared" si="228"/>
        <v>1</v>
      </c>
      <c r="AM156" s="86" t="str">
        <f t="shared" si="229"/>
        <v>Speed</v>
      </c>
      <c r="AN156" s="86" t="str">
        <f t="shared" si="204"/>
        <v>&lt;=</v>
      </c>
      <c r="AO156" s="86">
        <f t="shared" si="230"/>
        <v>12.1396484375</v>
      </c>
      <c r="AP156" s="86">
        <f t="shared" si="231"/>
        <v>3</v>
      </c>
      <c r="AQ156" s="86" t="b">
        <f t="shared" si="232"/>
        <v>0</v>
      </c>
      <c r="AR156" s="86" t="str">
        <f t="shared" si="233"/>
        <v>Distance</v>
      </c>
      <c r="AS156" s="86" t="str">
        <f t="shared" si="205"/>
        <v>&gt;</v>
      </c>
      <c r="AT156" s="86">
        <f t="shared" si="234"/>
        <v>128.337158203125</v>
      </c>
      <c r="AU156" s="86">
        <f t="shared" si="235"/>
        <v>1</v>
      </c>
      <c r="AV156" s="86" t="b">
        <f t="shared" si="236"/>
        <v>1</v>
      </c>
      <c r="AW156" s="86" t="str">
        <f t="shared" si="237"/>
        <v>Speed</v>
      </c>
      <c r="AX156" s="86" t="str">
        <f t="shared" si="206"/>
        <v>&lt;=</v>
      </c>
      <c r="AY156" s="86">
        <f t="shared" si="238"/>
        <v>14.7705078125</v>
      </c>
      <c r="AZ156" s="86">
        <f t="shared" si="239"/>
        <v>0</v>
      </c>
      <c r="BA156" s="86" t="b">
        <f t="shared" si="240"/>
        <v>1</v>
      </c>
      <c r="BB156" s="86" t="str">
        <f t="shared" si="241"/>
        <v>Distance</v>
      </c>
      <c r="BC156" s="86" t="str">
        <f t="shared" si="207"/>
        <v>&lt;=</v>
      </c>
      <c r="BD156" s="86">
        <f t="shared" si="242"/>
        <v>450.385498046875</v>
      </c>
      <c r="BE156" s="15">
        <f t="shared" si="208"/>
        <v>0</v>
      </c>
      <c r="BF156" s="15" t="str">
        <f t="shared" si="209"/>
        <v>Distance&gt;142,631591796875 AND Speed&lt;=12,1396484375 AND Distance&gt;128,337158203125 AND Speed&lt;=14,7705078125 AND Distance&lt;=450,385498046875</v>
      </c>
      <c r="BH156"/>
      <c r="BI156"/>
      <c r="BJ156"/>
    </row>
    <row r="157" spans="1:62">
      <c r="A157" s="15">
        <v>154</v>
      </c>
      <c r="B157" s="15">
        <v>-2</v>
      </c>
      <c r="C157" s="15">
        <v>-8192</v>
      </c>
      <c r="D157" s="15">
        <f t="shared" si="195"/>
        <v>-1</v>
      </c>
      <c r="E157" s="15">
        <f t="shared" si="196"/>
        <v>0</v>
      </c>
      <c r="F157" s="15">
        <f t="shared" si="197"/>
        <v>-1</v>
      </c>
      <c r="G157" s="15">
        <v>261</v>
      </c>
      <c r="H157" s="15">
        <v>262</v>
      </c>
      <c r="I157" s="15">
        <v>141</v>
      </c>
      <c r="J157" s="15">
        <v>6</v>
      </c>
      <c r="K157" s="15">
        <v>369</v>
      </c>
      <c r="L157" s="15">
        <v>1365</v>
      </c>
      <c r="M157" s="15">
        <f t="shared" si="198"/>
        <v>0.333251953125</v>
      </c>
      <c r="O157" s="86">
        <f t="shared" si="199"/>
        <v>369</v>
      </c>
      <c r="P157" s="86">
        <f t="shared" si="210"/>
        <v>0.333251953125</v>
      </c>
      <c r="Q157" s="86">
        <f t="shared" si="211"/>
        <v>304</v>
      </c>
      <c r="R157" s="86" t="b">
        <f t="shared" si="212"/>
        <v>1</v>
      </c>
      <c r="S157" s="86" t="str">
        <f t="shared" si="213"/>
        <v>Dummy Node</v>
      </c>
      <c r="T157" s="86" t="str">
        <f t="shared" si="200"/>
        <v>N/A</v>
      </c>
      <c r="U157" s="86" t="str">
        <f t="shared" si="214"/>
        <v>N/A</v>
      </c>
      <c r="V157" s="86">
        <f t="shared" si="215"/>
        <v>237</v>
      </c>
      <c r="W157" s="86" t="b">
        <f t="shared" si="216"/>
        <v>0</v>
      </c>
      <c r="X157" s="86" t="str">
        <f t="shared" si="217"/>
        <v>Dummy Node</v>
      </c>
      <c r="Y157" s="86" t="str">
        <f t="shared" si="201"/>
        <v>N/A</v>
      </c>
      <c r="Z157" s="86" t="str">
        <f t="shared" si="218"/>
        <v>N/A</v>
      </c>
      <c r="AA157" s="86">
        <f t="shared" si="219"/>
        <v>102</v>
      </c>
      <c r="AB157" s="86" t="b">
        <f t="shared" si="220"/>
        <v>1</v>
      </c>
      <c r="AC157" s="86" t="str">
        <f t="shared" si="221"/>
        <v>Dummy Node</v>
      </c>
      <c r="AD157" s="86" t="str">
        <f t="shared" si="202"/>
        <v>N/A</v>
      </c>
      <c r="AE157" s="86" t="str">
        <f t="shared" si="222"/>
        <v>N/A</v>
      </c>
      <c r="AF157" s="86">
        <f t="shared" si="223"/>
        <v>21</v>
      </c>
      <c r="AG157" s="86" t="b">
        <f t="shared" si="224"/>
        <v>0</v>
      </c>
      <c r="AH157" s="86" t="str">
        <f t="shared" si="225"/>
        <v>Distance</v>
      </c>
      <c r="AI157" s="86" t="str">
        <f t="shared" si="203"/>
        <v>&gt;</v>
      </c>
      <c r="AJ157" s="86">
        <f t="shared" si="226"/>
        <v>142.631591796875</v>
      </c>
      <c r="AK157" s="86">
        <f t="shared" si="227"/>
        <v>6</v>
      </c>
      <c r="AL157" s="86" t="b">
        <f t="shared" si="228"/>
        <v>1</v>
      </c>
      <c r="AM157" s="86" t="str">
        <f t="shared" si="229"/>
        <v>Speed</v>
      </c>
      <c r="AN157" s="86" t="str">
        <f t="shared" si="204"/>
        <v>&lt;=</v>
      </c>
      <c r="AO157" s="86">
        <f t="shared" si="230"/>
        <v>12.1396484375</v>
      </c>
      <c r="AP157" s="86">
        <f t="shared" si="231"/>
        <v>3</v>
      </c>
      <c r="AQ157" s="86" t="b">
        <f t="shared" si="232"/>
        <v>0</v>
      </c>
      <c r="AR157" s="86" t="str">
        <f t="shared" si="233"/>
        <v>Distance</v>
      </c>
      <c r="AS157" s="86" t="str">
        <f t="shared" si="205"/>
        <v>&gt;</v>
      </c>
      <c r="AT157" s="86">
        <f t="shared" si="234"/>
        <v>128.337158203125</v>
      </c>
      <c r="AU157" s="86">
        <f t="shared" si="235"/>
        <v>1</v>
      </c>
      <c r="AV157" s="86" t="b">
        <f t="shared" si="236"/>
        <v>1</v>
      </c>
      <c r="AW157" s="86" t="str">
        <f t="shared" si="237"/>
        <v>Speed</v>
      </c>
      <c r="AX157" s="86" t="str">
        <f t="shared" si="206"/>
        <v>&lt;=</v>
      </c>
      <c r="AY157" s="86">
        <f t="shared" si="238"/>
        <v>14.7705078125</v>
      </c>
      <c r="AZ157" s="86">
        <f t="shared" si="239"/>
        <v>0</v>
      </c>
      <c r="BA157" s="86" t="b">
        <f t="shared" si="240"/>
        <v>1</v>
      </c>
      <c r="BB157" s="86" t="str">
        <f t="shared" si="241"/>
        <v>Distance</v>
      </c>
      <c r="BC157" s="86" t="str">
        <f t="shared" si="207"/>
        <v>&lt;=</v>
      </c>
      <c r="BD157" s="86">
        <f t="shared" si="242"/>
        <v>450.385498046875</v>
      </c>
      <c r="BE157" s="15">
        <f t="shared" si="208"/>
        <v>0</v>
      </c>
      <c r="BF157" s="15" t="str">
        <f t="shared" si="209"/>
        <v>Distance&gt;142,631591796875 AND Speed&lt;=12,1396484375 AND Distance&gt;128,337158203125 AND Speed&lt;=14,7705078125 AND Distance&lt;=450,385498046875</v>
      </c>
      <c r="BH157"/>
      <c r="BI157"/>
      <c r="BJ157"/>
    </row>
    <row r="158" spans="1:62">
      <c r="A158" s="15">
        <v>155</v>
      </c>
      <c r="B158" s="15">
        <v>2</v>
      </c>
      <c r="C158" s="15">
        <v>3502</v>
      </c>
      <c r="D158" s="15">
        <f t="shared" si="195"/>
        <v>0</v>
      </c>
      <c r="E158" s="15">
        <f t="shared" si="196"/>
        <v>3502</v>
      </c>
      <c r="F158" s="15">
        <f t="shared" si="197"/>
        <v>0.85498046875</v>
      </c>
      <c r="G158" s="15">
        <v>185</v>
      </c>
      <c r="H158" s="15">
        <v>186</v>
      </c>
      <c r="I158" s="15">
        <v>47</v>
      </c>
      <c r="J158" s="15">
        <v>7</v>
      </c>
      <c r="K158" s="15">
        <v>370</v>
      </c>
      <c r="L158" s="15">
        <v>162</v>
      </c>
      <c r="M158" s="15">
        <f t="shared" si="198"/>
        <v>3.955078125E-2</v>
      </c>
      <c r="O158" s="86">
        <f t="shared" si="199"/>
        <v>370</v>
      </c>
      <c r="P158" s="86">
        <f t="shared" si="210"/>
        <v>0.333251953125</v>
      </c>
      <c r="Q158" s="86">
        <f t="shared" si="211"/>
        <v>304</v>
      </c>
      <c r="R158" s="86" t="b">
        <f t="shared" si="212"/>
        <v>0</v>
      </c>
      <c r="S158" s="86" t="str">
        <f t="shared" si="213"/>
        <v>Dummy Node</v>
      </c>
      <c r="T158" s="86" t="str">
        <f t="shared" si="200"/>
        <v>N/A</v>
      </c>
      <c r="U158" s="86" t="str">
        <f t="shared" si="214"/>
        <v>N/A</v>
      </c>
      <c r="V158" s="86">
        <f t="shared" si="215"/>
        <v>237</v>
      </c>
      <c r="W158" s="86" t="b">
        <f t="shared" si="216"/>
        <v>0</v>
      </c>
      <c r="X158" s="86" t="str">
        <f t="shared" si="217"/>
        <v>Dummy Node</v>
      </c>
      <c r="Y158" s="86" t="str">
        <f t="shared" si="201"/>
        <v>N/A</v>
      </c>
      <c r="Z158" s="86" t="str">
        <f t="shared" si="218"/>
        <v>N/A</v>
      </c>
      <c r="AA158" s="86">
        <f t="shared" si="219"/>
        <v>102</v>
      </c>
      <c r="AB158" s="86" t="b">
        <f t="shared" si="220"/>
        <v>1</v>
      </c>
      <c r="AC158" s="86" t="str">
        <f t="shared" si="221"/>
        <v>Dummy Node</v>
      </c>
      <c r="AD158" s="86" t="str">
        <f t="shared" si="202"/>
        <v>N/A</v>
      </c>
      <c r="AE158" s="86" t="str">
        <f t="shared" si="222"/>
        <v>N/A</v>
      </c>
      <c r="AF158" s="86">
        <f t="shared" si="223"/>
        <v>21</v>
      </c>
      <c r="AG158" s="86" t="b">
        <f t="shared" si="224"/>
        <v>0</v>
      </c>
      <c r="AH158" s="86" t="str">
        <f t="shared" si="225"/>
        <v>Distance</v>
      </c>
      <c r="AI158" s="86" t="str">
        <f t="shared" si="203"/>
        <v>&gt;</v>
      </c>
      <c r="AJ158" s="86">
        <f t="shared" si="226"/>
        <v>142.631591796875</v>
      </c>
      <c r="AK158" s="86">
        <f t="shared" si="227"/>
        <v>6</v>
      </c>
      <c r="AL158" s="86" t="b">
        <f t="shared" si="228"/>
        <v>1</v>
      </c>
      <c r="AM158" s="86" t="str">
        <f t="shared" si="229"/>
        <v>Speed</v>
      </c>
      <c r="AN158" s="86" t="str">
        <f t="shared" si="204"/>
        <v>&lt;=</v>
      </c>
      <c r="AO158" s="86">
        <f t="shared" si="230"/>
        <v>12.1396484375</v>
      </c>
      <c r="AP158" s="86">
        <f t="shared" si="231"/>
        <v>3</v>
      </c>
      <c r="AQ158" s="86" t="b">
        <f t="shared" si="232"/>
        <v>0</v>
      </c>
      <c r="AR158" s="86" t="str">
        <f t="shared" si="233"/>
        <v>Distance</v>
      </c>
      <c r="AS158" s="86" t="str">
        <f t="shared" si="205"/>
        <v>&gt;</v>
      </c>
      <c r="AT158" s="86">
        <f t="shared" si="234"/>
        <v>128.337158203125</v>
      </c>
      <c r="AU158" s="86">
        <f t="shared" si="235"/>
        <v>1</v>
      </c>
      <c r="AV158" s="86" t="b">
        <f t="shared" si="236"/>
        <v>1</v>
      </c>
      <c r="AW158" s="86" t="str">
        <f t="shared" si="237"/>
        <v>Speed</v>
      </c>
      <c r="AX158" s="86" t="str">
        <f t="shared" si="206"/>
        <v>&lt;=</v>
      </c>
      <c r="AY158" s="86">
        <f t="shared" si="238"/>
        <v>14.7705078125</v>
      </c>
      <c r="AZ158" s="86">
        <f t="shared" si="239"/>
        <v>0</v>
      </c>
      <c r="BA158" s="86" t="b">
        <f t="shared" si="240"/>
        <v>1</v>
      </c>
      <c r="BB158" s="86" t="str">
        <f t="shared" si="241"/>
        <v>Distance</v>
      </c>
      <c r="BC158" s="86" t="str">
        <f t="shared" si="207"/>
        <v>&lt;=</v>
      </c>
      <c r="BD158" s="86">
        <f t="shared" si="242"/>
        <v>450.385498046875</v>
      </c>
      <c r="BE158" s="15">
        <f t="shared" si="208"/>
        <v>0</v>
      </c>
      <c r="BF158" s="15" t="str">
        <f t="shared" si="209"/>
        <v>Distance&gt;142,631591796875 AND Speed&lt;=12,1396484375 AND Distance&gt;128,337158203125 AND Speed&lt;=14,7705078125 AND Distance&lt;=450,385498046875</v>
      </c>
      <c r="BH158"/>
      <c r="BI158"/>
      <c r="BJ158"/>
    </row>
    <row r="159" spans="1:62">
      <c r="A159" s="15">
        <v>156</v>
      </c>
      <c r="B159" s="15">
        <v>-2</v>
      </c>
      <c r="C159" s="15">
        <v>-8192</v>
      </c>
      <c r="D159" s="15">
        <f t="shared" si="195"/>
        <v>-1</v>
      </c>
      <c r="E159" s="15">
        <f t="shared" si="196"/>
        <v>0</v>
      </c>
      <c r="F159" s="15">
        <f t="shared" si="197"/>
        <v>-1</v>
      </c>
      <c r="G159" s="15">
        <v>263</v>
      </c>
      <c r="H159" s="15">
        <v>264</v>
      </c>
      <c r="I159" s="15">
        <v>47</v>
      </c>
      <c r="J159" s="15">
        <v>7</v>
      </c>
      <c r="K159" s="15">
        <v>371</v>
      </c>
      <c r="L159" s="15">
        <v>0</v>
      </c>
      <c r="M159" s="15">
        <f t="shared" si="198"/>
        <v>0</v>
      </c>
      <c r="O159" s="86">
        <f t="shared" si="199"/>
        <v>371</v>
      </c>
      <c r="P159" s="86">
        <f t="shared" si="210"/>
        <v>0.333251953125</v>
      </c>
      <c r="Q159" s="86">
        <f t="shared" si="211"/>
        <v>305</v>
      </c>
      <c r="R159" s="86" t="b">
        <f t="shared" si="212"/>
        <v>1</v>
      </c>
      <c r="S159" s="86" t="str">
        <f t="shared" si="213"/>
        <v>Dummy Node</v>
      </c>
      <c r="T159" s="86" t="str">
        <f t="shared" si="200"/>
        <v>N/A</v>
      </c>
      <c r="U159" s="86" t="str">
        <f t="shared" si="214"/>
        <v>N/A</v>
      </c>
      <c r="V159" s="86">
        <f t="shared" si="215"/>
        <v>238</v>
      </c>
      <c r="W159" s="86" t="b">
        <f t="shared" si="216"/>
        <v>1</v>
      </c>
      <c r="X159" s="86" t="str">
        <f t="shared" si="217"/>
        <v>Dummy Node</v>
      </c>
      <c r="Y159" s="86" t="str">
        <f t="shared" si="201"/>
        <v>N/A</v>
      </c>
      <c r="Z159" s="86" t="str">
        <f t="shared" si="218"/>
        <v>N/A</v>
      </c>
      <c r="AA159" s="86">
        <f t="shared" si="219"/>
        <v>102</v>
      </c>
      <c r="AB159" s="86" t="b">
        <f t="shared" si="220"/>
        <v>0</v>
      </c>
      <c r="AC159" s="86" t="str">
        <f t="shared" si="221"/>
        <v>Dummy Node</v>
      </c>
      <c r="AD159" s="86" t="str">
        <f t="shared" si="202"/>
        <v>N/A</v>
      </c>
      <c r="AE159" s="86" t="str">
        <f t="shared" si="222"/>
        <v>N/A</v>
      </c>
      <c r="AF159" s="86">
        <f t="shared" si="223"/>
        <v>21</v>
      </c>
      <c r="AG159" s="86" t="b">
        <f t="shared" si="224"/>
        <v>0</v>
      </c>
      <c r="AH159" s="86" t="str">
        <f t="shared" si="225"/>
        <v>Distance</v>
      </c>
      <c r="AI159" s="86" t="str">
        <f t="shared" si="203"/>
        <v>&gt;</v>
      </c>
      <c r="AJ159" s="86">
        <f t="shared" si="226"/>
        <v>142.631591796875</v>
      </c>
      <c r="AK159" s="86">
        <f t="shared" si="227"/>
        <v>6</v>
      </c>
      <c r="AL159" s="86" t="b">
        <f t="shared" si="228"/>
        <v>1</v>
      </c>
      <c r="AM159" s="86" t="str">
        <f t="shared" si="229"/>
        <v>Speed</v>
      </c>
      <c r="AN159" s="86" t="str">
        <f t="shared" si="204"/>
        <v>&lt;=</v>
      </c>
      <c r="AO159" s="86">
        <f t="shared" si="230"/>
        <v>12.1396484375</v>
      </c>
      <c r="AP159" s="86">
        <f t="shared" si="231"/>
        <v>3</v>
      </c>
      <c r="AQ159" s="86" t="b">
        <f t="shared" si="232"/>
        <v>0</v>
      </c>
      <c r="AR159" s="86" t="str">
        <f t="shared" si="233"/>
        <v>Distance</v>
      </c>
      <c r="AS159" s="86" t="str">
        <f t="shared" si="205"/>
        <v>&gt;</v>
      </c>
      <c r="AT159" s="86">
        <f t="shared" si="234"/>
        <v>128.337158203125</v>
      </c>
      <c r="AU159" s="86">
        <f t="shared" si="235"/>
        <v>1</v>
      </c>
      <c r="AV159" s="86" t="b">
        <f t="shared" si="236"/>
        <v>1</v>
      </c>
      <c r="AW159" s="86" t="str">
        <f t="shared" si="237"/>
        <v>Speed</v>
      </c>
      <c r="AX159" s="86" t="str">
        <f t="shared" si="206"/>
        <v>&lt;=</v>
      </c>
      <c r="AY159" s="86">
        <f t="shared" si="238"/>
        <v>14.7705078125</v>
      </c>
      <c r="AZ159" s="86">
        <f t="shared" si="239"/>
        <v>0</v>
      </c>
      <c r="BA159" s="86" t="b">
        <f t="shared" si="240"/>
        <v>1</v>
      </c>
      <c r="BB159" s="86" t="str">
        <f t="shared" si="241"/>
        <v>Distance</v>
      </c>
      <c r="BC159" s="86" t="str">
        <f t="shared" si="207"/>
        <v>&lt;=</v>
      </c>
      <c r="BD159" s="86">
        <f t="shared" si="242"/>
        <v>450.385498046875</v>
      </c>
      <c r="BE159" s="15">
        <f t="shared" si="208"/>
        <v>0</v>
      </c>
      <c r="BF159" s="15" t="str">
        <f t="shared" si="209"/>
        <v>Distance&gt;142,631591796875 AND Speed&lt;=12,1396484375 AND Distance&gt;128,337158203125 AND Speed&lt;=14,7705078125 AND Distance&lt;=450,385498046875</v>
      </c>
      <c r="BH159"/>
      <c r="BI159"/>
      <c r="BJ159"/>
    </row>
    <row r="160" spans="1:62">
      <c r="A160" s="15">
        <v>157</v>
      </c>
      <c r="B160" s="15">
        <v>-2</v>
      </c>
      <c r="C160" s="15">
        <v>-8192</v>
      </c>
      <c r="D160" s="15">
        <f t="shared" si="195"/>
        <v>-1</v>
      </c>
      <c r="E160" s="15">
        <f t="shared" si="196"/>
        <v>0</v>
      </c>
      <c r="F160" s="15">
        <f t="shared" si="197"/>
        <v>-1</v>
      </c>
      <c r="G160" s="15">
        <v>265</v>
      </c>
      <c r="H160" s="15">
        <v>266</v>
      </c>
      <c r="I160" s="15">
        <v>122</v>
      </c>
      <c r="J160" s="15">
        <v>4</v>
      </c>
      <c r="K160" s="15">
        <v>372</v>
      </c>
      <c r="L160" s="15">
        <v>455</v>
      </c>
      <c r="M160" s="15">
        <f t="shared" si="198"/>
        <v>0.111083984375</v>
      </c>
      <c r="O160" s="86">
        <f t="shared" si="199"/>
        <v>372</v>
      </c>
      <c r="P160" s="86">
        <f t="shared" si="210"/>
        <v>0.333251953125</v>
      </c>
      <c r="Q160" s="86">
        <f t="shared" si="211"/>
        <v>305</v>
      </c>
      <c r="R160" s="86" t="b">
        <f t="shared" si="212"/>
        <v>0</v>
      </c>
      <c r="S160" s="86" t="str">
        <f t="shared" si="213"/>
        <v>Dummy Node</v>
      </c>
      <c r="T160" s="86" t="str">
        <f t="shared" si="200"/>
        <v>N/A</v>
      </c>
      <c r="U160" s="86" t="str">
        <f t="shared" si="214"/>
        <v>N/A</v>
      </c>
      <c r="V160" s="86">
        <f t="shared" si="215"/>
        <v>238</v>
      </c>
      <c r="W160" s="86" t="b">
        <f t="shared" si="216"/>
        <v>1</v>
      </c>
      <c r="X160" s="86" t="str">
        <f t="shared" si="217"/>
        <v>Dummy Node</v>
      </c>
      <c r="Y160" s="86" t="str">
        <f t="shared" si="201"/>
        <v>N/A</v>
      </c>
      <c r="Z160" s="86" t="str">
        <f t="shared" si="218"/>
        <v>N/A</v>
      </c>
      <c r="AA160" s="86">
        <f t="shared" si="219"/>
        <v>102</v>
      </c>
      <c r="AB160" s="86" t="b">
        <f t="shared" si="220"/>
        <v>0</v>
      </c>
      <c r="AC160" s="86" t="str">
        <f t="shared" si="221"/>
        <v>Dummy Node</v>
      </c>
      <c r="AD160" s="86" t="str">
        <f t="shared" si="202"/>
        <v>N/A</v>
      </c>
      <c r="AE160" s="86" t="str">
        <f t="shared" si="222"/>
        <v>N/A</v>
      </c>
      <c r="AF160" s="86">
        <f t="shared" si="223"/>
        <v>21</v>
      </c>
      <c r="AG160" s="86" t="b">
        <f t="shared" si="224"/>
        <v>0</v>
      </c>
      <c r="AH160" s="86" t="str">
        <f t="shared" si="225"/>
        <v>Distance</v>
      </c>
      <c r="AI160" s="86" t="str">
        <f t="shared" si="203"/>
        <v>&gt;</v>
      </c>
      <c r="AJ160" s="86">
        <f t="shared" si="226"/>
        <v>142.631591796875</v>
      </c>
      <c r="AK160" s="86">
        <f t="shared" si="227"/>
        <v>6</v>
      </c>
      <c r="AL160" s="86" t="b">
        <f t="shared" si="228"/>
        <v>1</v>
      </c>
      <c r="AM160" s="86" t="str">
        <f t="shared" si="229"/>
        <v>Speed</v>
      </c>
      <c r="AN160" s="86" t="str">
        <f t="shared" si="204"/>
        <v>&lt;=</v>
      </c>
      <c r="AO160" s="86">
        <f t="shared" si="230"/>
        <v>12.1396484375</v>
      </c>
      <c r="AP160" s="86">
        <f t="shared" si="231"/>
        <v>3</v>
      </c>
      <c r="AQ160" s="86" t="b">
        <f t="shared" si="232"/>
        <v>0</v>
      </c>
      <c r="AR160" s="86" t="str">
        <f t="shared" si="233"/>
        <v>Distance</v>
      </c>
      <c r="AS160" s="86" t="str">
        <f t="shared" si="205"/>
        <v>&gt;</v>
      </c>
      <c r="AT160" s="86">
        <f t="shared" si="234"/>
        <v>128.337158203125</v>
      </c>
      <c r="AU160" s="86">
        <f t="shared" si="235"/>
        <v>1</v>
      </c>
      <c r="AV160" s="86" t="b">
        <f t="shared" si="236"/>
        <v>1</v>
      </c>
      <c r="AW160" s="86" t="str">
        <f t="shared" si="237"/>
        <v>Speed</v>
      </c>
      <c r="AX160" s="86" t="str">
        <f t="shared" si="206"/>
        <v>&lt;=</v>
      </c>
      <c r="AY160" s="86">
        <f t="shared" si="238"/>
        <v>14.7705078125</v>
      </c>
      <c r="AZ160" s="86">
        <f t="shared" si="239"/>
        <v>0</v>
      </c>
      <c r="BA160" s="86" t="b">
        <f t="shared" si="240"/>
        <v>1</v>
      </c>
      <c r="BB160" s="86" t="str">
        <f t="shared" si="241"/>
        <v>Distance</v>
      </c>
      <c r="BC160" s="86" t="str">
        <f t="shared" si="207"/>
        <v>&lt;=</v>
      </c>
      <c r="BD160" s="86">
        <f t="shared" si="242"/>
        <v>450.385498046875</v>
      </c>
      <c r="BE160" s="15">
        <f t="shared" si="208"/>
        <v>0</v>
      </c>
      <c r="BF160" s="15" t="str">
        <f t="shared" si="209"/>
        <v>Distance&gt;142,631591796875 AND Speed&lt;=12,1396484375 AND Distance&gt;128,337158203125 AND Speed&lt;=14,7705078125 AND Distance&lt;=450,385498046875</v>
      </c>
      <c r="BH160"/>
      <c r="BI160"/>
      <c r="BJ160"/>
    </row>
    <row r="161" spans="1:62">
      <c r="A161" s="15">
        <v>158</v>
      </c>
      <c r="B161" s="15">
        <v>-2</v>
      </c>
      <c r="C161" s="15">
        <v>-8192</v>
      </c>
      <c r="D161" s="15">
        <f t="shared" si="195"/>
        <v>-1</v>
      </c>
      <c r="E161" s="15">
        <f t="shared" si="196"/>
        <v>0</v>
      </c>
      <c r="F161" s="15">
        <f t="shared" si="197"/>
        <v>-1</v>
      </c>
      <c r="G161" s="15">
        <v>267</v>
      </c>
      <c r="H161" s="15">
        <v>268</v>
      </c>
      <c r="I161" s="15">
        <v>122</v>
      </c>
      <c r="J161" s="15">
        <v>4</v>
      </c>
      <c r="K161" s="15">
        <v>373</v>
      </c>
      <c r="L161" s="15">
        <v>1365</v>
      </c>
      <c r="M161" s="15">
        <f t="shared" si="198"/>
        <v>0.333251953125</v>
      </c>
      <c r="O161" s="86">
        <f t="shared" si="199"/>
        <v>373</v>
      </c>
      <c r="P161" s="86">
        <f t="shared" si="210"/>
        <v>0.333251953125</v>
      </c>
      <c r="Q161" s="86">
        <f t="shared" si="211"/>
        <v>306</v>
      </c>
      <c r="R161" s="86" t="b">
        <f t="shared" si="212"/>
        <v>1</v>
      </c>
      <c r="S161" s="86" t="str">
        <f t="shared" si="213"/>
        <v>Dummy Node</v>
      </c>
      <c r="T161" s="86" t="str">
        <f t="shared" si="200"/>
        <v>N/A</v>
      </c>
      <c r="U161" s="86" t="str">
        <f t="shared" si="214"/>
        <v>N/A</v>
      </c>
      <c r="V161" s="86">
        <f t="shared" si="215"/>
        <v>238</v>
      </c>
      <c r="W161" s="86" t="b">
        <f t="shared" si="216"/>
        <v>0</v>
      </c>
      <c r="X161" s="86" t="str">
        <f t="shared" si="217"/>
        <v>Dummy Node</v>
      </c>
      <c r="Y161" s="86" t="str">
        <f t="shared" si="201"/>
        <v>N/A</v>
      </c>
      <c r="Z161" s="86" t="str">
        <f t="shared" si="218"/>
        <v>N/A</v>
      </c>
      <c r="AA161" s="86">
        <f t="shared" si="219"/>
        <v>102</v>
      </c>
      <c r="AB161" s="86" t="b">
        <f t="shared" si="220"/>
        <v>0</v>
      </c>
      <c r="AC161" s="86" t="str">
        <f t="shared" si="221"/>
        <v>Dummy Node</v>
      </c>
      <c r="AD161" s="86" t="str">
        <f t="shared" si="202"/>
        <v>N/A</v>
      </c>
      <c r="AE161" s="86" t="str">
        <f t="shared" si="222"/>
        <v>N/A</v>
      </c>
      <c r="AF161" s="86">
        <f t="shared" si="223"/>
        <v>21</v>
      </c>
      <c r="AG161" s="86" t="b">
        <f t="shared" si="224"/>
        <v>0</v>
      </c>
      <c r="AH161" s="86" t="str">
        <f t="shared" si="225"/>
        <v>Distance</v>
      </c>
      <c r="AI161" s="86" t="str">
        <f t="shared" si="203"/>
        <v>&gt;</v>
      </c>
      <c r="AJ161" s="86">
        <f t="shared" si="226"/>
        <v>142.631591796875</v>
      </c>
      <c r="AK161" s="86">
        <f t="shared" si="227"/>
        <v>6</v>
      </c>
      <c r="AL161" s="86" t="b">
        <f t="shared" si="228"/>
        <v>1</v>
      </c>
      <c r="AM161" s="86" t="str">
        <f t="shared" si="229"/>
        <v>Speed</v>
      </c>
      <c r="AN161" s="86" t="str">
        <f t="shared" si="204"/>
        <v>&lt;=</v>
      </c>
      <c r="AO161" s="86">
        <f t="shared" si="230"/>
        <v>12.1396484375</v>
      </c>
      <c r="AP161" s="86">
        <f t="shared" si="231"/>
        <v>3</v>
      </c>
      <c r="AQ161" s="86" t="b">
        <f t="shared" si="232"/>
        <v>0</v>
      </c>
      <c r="AR161" s="86" t="str">
        <f t="shared" si="233"/>
        <v>Distance</v>
      </c>
      <c r="AS161" s="86" t="str">
        <f t="shared" si="205"/>
        <v>&gt;</v>
      </c>
      <c r="AT161" s="86">
        <f t="shared" si="234"/>
        <v>128.337158203125</v>
      </c>
      <c r="AU161" s="86">
        <f t="shared" si="235"/>
        <v>1</v>
      </c>
      <c r="AV161" s="86" t="b">
        <f t="shared" si="236"/>
        <v>1</v>
      </c>
      <c r="AW161" s="86" t="str">
        <f t="shared" si="237"/>
        <v>Speed</v>
      </c>
      <c r="AX161" s="86" t="str">
        <f t="shared" si="206"/>
        <v>&lt;=</v>
      </c>
      <c r="AY161" s="86">
        <f t="shared" si="238"/>
        <v>14.7705078125</v>
      </c>
      <c r="AZ161" s="86">
        <f t="shared" si="239"/>
        <v>0</v>
      </c>
      <c r="BA161" s="86" t="b">
        <f t="shared" si="240"/>
        <v>1</v>
      </c>
      <c r="BB161" s="86" t="str">
        <f t="shared" si="241"/>
        <v>Distance</v>
      </c>
      <c r="BC161" s="86" t="str">
        <f t="shared" si="207"/>
        <v>&lt;=</v>
      </c>
      <c r="BD161" s="86">
        <f t="shared" si="242"/>
        <v>450.385498046875</v>
      </c>
      <c r="BE161" s="15">
        <f t="shared" si="208"/>
        <v>0</v>
      </c>
      <c r="BF161" s="15" t="str">
        <f t="shared" si="209"/>
        <v>Distance&gt;142,631591796875 AND Speed&lt;=12,1396484375 AND Distance&gt;128,337158203125 AND Speed&lt;=14,7705078125 AND Distance&lt;=450,385498046875</v>
      </c>
      <c r="BH161"/>
      <c r="BI161"/>
      <c r="BJ161"/>
    </row>
    <row r="162" spans="1:62">
      <c r="A162" s="15">
        <v>159</v>
      </c>
      <c r="B162" s="15">
        <v>-2</v>
      </c>
      <c r="C162" s="15">
        <v>-8192</v>
      </c>
      <c r="D162" s="15">
        <f t="shared" si="195"/>
        <v>-1</v>
      </c>
      <c r="E162" s="15">
        <f t="shared" si="196"/>
        <v>0</v>
      </c>
      <c r="F162" s="15">
        <f t="shared" si="197"/>
        <v>-1</v>
      </c>
      <c r="G162" s="15">
        <v>269</v>
      </c>
      <c r="H162" s="15">
        <v>270</v>
      </c>
      <c r="I162" s="15">
        <v>140</v>
      </c>
      <c r="J162" s="15">
        <v>7</v>
      </c>
      <c r="K162" s="15">
        <v>374</v>
      </c>
      <c r="L162" s="15">
        <v>0</v>
      </c>
      <c r="M162" s="15">
        <f t="shared" si="198"/>
        <v>0</v>
      </c>
      <c r="O162" s="86">
        <f t="shared" si="199"/>
        <v>374</v>
      </c>
      <c r="P162" s="86">
        <f t="shared" si="210"/>
        <v>0.333251953125</v>
      </c>
      <c r="Q162" s="86">
        <f t="shared" si="211"/>
        <v>306</v>
      </c>
      <c r="R162" s="86" t="b">
        <f t="shared" si="212"/>
        <v>0</v>
      </c>
      <c r="S162" s="86" t="str">
        <f t="shared" si="213"/>
        <v>Dummy Node</v>
      </c>
      <c r="T162" s="86" t="str">
        <f t="shared" si="200"/>
        <v>N/A</v>
      </c>
      <c r="U162" s="86" t="str">
        <f t="shared" si="214"/>
        <v>N/A</v>
      </c>
      <c r="V162" s="86">
        <f t="shared" si="215"/>
        <v>238</v>
      </c>
      <c r="W162" s="86" t="b">
        <f t="shared" si="216"/>
        <v>0</v>
      </c>
      <c r="X162" s="86" t="str">
        <f t="shared" si="217"/>
        <v>Dummy Node</v>
      </c>
      <c r="Y162" s="86" t="str">
        <f t="shared" si="201"/>
        <v>N/A</v>
      </c>
      <c r="Z162" s="86" t="str">
        <f t="shared" si="218"/>
        <v>N/A</v>
      </c>
      <c r="AA162" s="86">
        <f t="shared" si="219"/>
        <v>102</v>
      </c>
      <c r="AB162" s="86" t="b">
        <f t="shared" si="220"/>
        <v>0</v>
      </c>
      <c r="AC162" s="86" t="str">
        <f t="shared" si="221"/>
        <v>Dummy Node</v>
      </c>
      <c r="AD162" s="86" t="str">
        <f t="shared" si="202"/>
        <v>N/A</v>
      </c>
      <c r="AE162" s="86" t="str">
        <f t="shared" si="222"/>
        <v>N/A</v>
      </c>
      <c r="AF162" s="86">
        <f t="shared" si="223"/>
        <v>21</v>
      </c>
      <c r="AG162" s="86" t="b">
        <f t="shared" si="224"/>
        <v>0</v>
      </c>
      <c r="AH162" s="86" t="str">
        <f t="shared" si="225"/>
        <v>Distance</v>
      </c>
      <c r="AI162" s="86" t="str">
        <f t="shared" si="203"/>
        <v>&gt;</v>
      </c>
      <c r="AJ162" s="86">
        <f t="shared" si="226"/>
        <v>142.631591796875</v>
      </c>
      <c r="AK162" s="86">
        <f t="shared" si="227"/>
        <v>6</v>
      </c>
      <c r="AL162" s="86" t="b">
        <f t="shared" si="228"/>
        <v>1</v>
      </c>
      <c r="AM162" s="86" t="str">
        <f t="shared" si="229"/>
        <v>Speed</v>
      </c>
      <c r="AN162" s="86" t="str">
        <f t="shared" si="204"/>
        <v>&lt;=</v>
      </c>
      <c r="AO162" s="86">
        <f t="shared" si="230"/>
        <v>12.1396484375</v>
      </c>
      <c r="AP162" s="86">
        <f t="shared" si="231"/>
        <v>3</v>
      </c>
      <c r="AQ162" s="86" t="b">
        <f t="shared" si="232"/>
        <v>0</v>
      </c>
      <c r="AR162" s="86" t="str">
        <f t="shared" si="233"/>
        <v>Distance</v>
      </c>
      <c r="AS162" s="86" t="str">
        <f t="shared" si="205"/>
        <v>&gt;</v>
      </c>
      <c r="AT162" s="86">
        <f t="shared" si="234"/>
        <v>128.337158203125</v>
      </c>
      <c r="AU162" s="86">
        <f t="shared" si="235"/>
        <v>1</v>
      </c>
      <c r="AV162" s="86" t="b">
        <f t="shared" si="236"/>
        <v>1</v>
      </c>
      <c r="AW162" s="86" t="str">
        <f t="shared" si="237"/>
        <v>Speed</v>
      </c>
      <c r="AX162" s="86" t="str">
        <f t="shared" si="206"/>
        <v>&lt;=</v>
      </c>
      <c r="AY162" s="86">
        <f t="shared" si="238"/>
        <v>14.7705078125</v>
      </c>
      <c r="AZ162" s="86">
        <f t="shared" si="239"/>
        <v>0</v>
      </c>
      <c r="BA162" s="86" t="b">
        <f t="shared" si="240"/>
        <v>1</v>
      </c>
      <c r="BB162" s="86" t="str">
        <f t="shared" si="241"/>
        <v>Distance</v>
      </c>
      <c r="BC162" s="86" t="str">
        <f t="shared" si="207"/>
        <v>&lt;=</v>
      </c>
      <c r="BD162" s="86">
        <f t="shared" si="242"/>
        <v>450.385498046875</v>
      </c>
      <c r="BE162" s="15">
        <f t="shared" si="208"/>
        <v>0</v>
      </c>
      <c r="BF162" s="15" t="str">
        <f t="shared" si="209"/>
        <v>Distance&gt;142,631591796875 AND Speed&lt;=12,1396484375 AND Distance&gt;128,337158203125 AND Speed&lt;=14,7705078125 AND Distance&lt;=450,385498046875</v>
      </c>
      <c r="BH162"/>
      <c r="BI162"/>
      <c r="BJ162"/>
    </row>
    <row r="163" spans="1:62">
      <c r="A163" s="15">
        <v>160</v>
      </c>
      <c r="B163" s="15">
        <v>1</v>
      </c>
      <c r="C163" s="15">
        <v>62669</v>
      </c>
      <c r="D163" s="15">
        <f t="shared" si="195"/>
        <v>15</v>
      </c>
      <c r="E163" s="15">
        <f t="shared" si="196"/>
        <v>1229</v>
      </c>
      <c r="F163" s="15">
        <f t="shared" si="197"/>
        <v>15.300048828125</v>
      </c>
      <c r="G163" s="15">
        <v>199</v>
      </c>
      <c r="H163" s="15">
        <v>200</v>
      </c>
      <c r="I163" s="15">
        <v>140</v>
      </c>
      <c r="J163" s="15">
        <v>7</v>
      </c>
      <c r="K163" s="15">
        <v>383</v>
      </c>
      <c r="L163" s="15">
        <v>488</v>
      </c>
      <c r="M163" s="15">
        <f t="shared" si="198"/>
        <v>0.119140625</v>
      </c>
      <c r="O163" s="86">
        <f t="shared" si="199"/>
        <v>383</v>
      </c>
      <c r="P163" s="86">
        <f t="shared" si="210"/>
        <v>0</v>
      </c>
      <c r="Q163" s="86">
        <f t="shared" si="211"/>
        <v>323</v>
      </c>
      <c r="R163" s="86" t="b">
        <f t="shared" si="212"/>
        <v>1</v>
      </c>
      <c r="S163" s="86" t="str">
        <f t="shared" si="213"/>
        <v>Dummy Node</v>
      </c>
      <c r="T163" s="86" t="str">
        <f t="shared" si="200"/>
        <v>N/A</v>
      </c>
      <c r="U163" s="86" t="str">
        <f t="shared" si="214"/>
        <v>N/A</v>
      </c>
      <c r="V163" s="86">
        <f t="shared" si="215"/>
        <v>251</v>
      </c>
      <c r="W163" s="86" t="b">
        <f t="shared" si="216"/>
        <v>1</v>
      </c>
      <c r="X163" s="86" t="str">
        <f t="shared" si="217"/>
        <v>Dummy Node</v>
      </c>
      <c r="Y163" s="86" t="str">
        <f t="shared" si="201"/>
        <v>N/A</v>
      </c>
      <c r="Z163" s="86" t="str">
        <f t="shared" si="218"/>
        <v>N/A</v>
      </c>
      <c r="AA163" s="86">
        <f t="shared" si="219"/>
        <v>124</v>
      </c>
      <c r="AB163" s="86" t="b">
        <f t="shared" si="220"/>
        <v>1</v>
      </c>
      <c r="AC163" s="86" t="str">
        <f t="shared" si="221"/>
        <v>Dummy Node</v>
      </c>
      <c r="AD163" s="86" t="str">
        <f t="shared" si="202"/>
        <v>N/A</v>
      </c>
      <c r="AE163" s="86" t="str">
        <f t="shared" si="222"/>
        <v>N/A</v>
      </c>
      <c r="AF163" s="86">
        <f t="shared" si="223"/>
        <v>35</v>
      </c>
      <c r="AG163" s="86" t="b">
        <f t="shared" si="224"/>
        <v>0</v>
      </c>
      <c r="AH163" s="86" t="str">
        <f t="shared" si="225"/>
        <v>Speed</v>
      </c>
      <c r="AI163" s="86" t="str">
        <f t="shared" si="203"/>
        <v>&gt;</v>
      </c>
      <c r="AJ163" s="86">
        <f t="shared" si="226"/>
        <v>16.9111328125</v>
      </c>
      <c r="AK163" s="86">
        <f t="shared" si="227"/>
        <v>7</v>
      </c>
      <c r="AL163" s="86" t="b">
        <f t="shared" si="228"/>
        <v>1</v>
      </c>
      <c r="AM163" s="86" t="str">
        <f t="shared" si="229"/>
        <v>Distance</v>
      </c>
      <c r="AN163" s="86" t="str">
        <f t="shared" si="204"/>
        <v>&lt;=</v>
      </c>
      <c r="AO163" s="86">
        <f t="shared" si="230"/>
        <v>178.510009765625</v>
      </c>
      <c r="AP163" s="86">
        <f t="shared" si="231"/>
        <v>4</v>
      </c>
      <c r="AQ163" s="86" t="b">
        <f t="shared" si="232"/>
        <v>1</v>
      </c>
      <c r="AR163" s="86" t="str">
        <f t="shared" si="233"/>
        <v>Distance</v>
      </c>
      <c r="AS163" s="86" t="str">
        <f t="shared" si="205"/>
        <v>&lt;=</v>
      </c>
      <c r="AT163" s="86">
        <f t="shared" si="234"/>
        <v>227.426025390625</v>
      </c>
      <c r="AU163" s="86">
        <f t="shared" si="235"/>
        <v>1</v>
      </c>
      <c r="AV163" s="86" t="b">
        <f t="shared" si="236"/>
        <v>0</v>
      </c>
      <c r="AW163" s="86" t="str">
        <f t="shared" si="237"/>
        <v>Speed</v>
      </c>
      <c r="AX163" s="86" t="str">
        <f t="shared" si="206"/>
        <v>&gt;</v>
      </c>
      <c r="AY163" s="86">
        <f t="shared" si="238"/>
        <v>14.7705078125</v>
      </c>
      <c r="AZ163" s="86">
        <f t="shared" si="239"/>
        <v>0</v>
      </c>
      <c r="BA163" s="86" t="b">
        <f t="shared" si="240"/>
        <v>1</v>
      </c>
      <c r="BB163" s="86" t="str">
        <f t="shared" si="241"/>
        <v>Distance</v>
      </c>
      <c r="BC163" s="86" t="str">
        <f t="shared" si="207"/>
        <v>&lt;=</v>
      </c>
      <c r="BD163" s="86">
        <f t="shared" si="242"/>
        <v>450.385498046875</v>
      </c>
      <c r="BE163" s="15">
        <f t="shared" si="208"/>
        <v>1</v>
      </c>
      <c r="BF163" s="15" t="str">
        <f t="shared" si="209"/>
        <v>Speed&gt;16,9111328125 AND Distance&lt;=178,510009765625 AND Distance&lt;=227,426025390625 AND Speed&gt;14,7705078125 AND Distance&lt;=450,385498046875</v>
      </c>
      <c r="BH163"/>
      <c r="BI163"/>
      <c r="BJ163"/>
    </row>
    <row r="164" spans="1:62">
      <c r="A164" s="15">
        <v>161</v>
      </c>
      <c r="B164" s="15">
        <v>1</v>
      </c>
      <c r="C164" s="15">
        <v>23213</v>
      </c>
      <c r="D164" s="15">
        <f t="shared" si="195"/>
        <v>5</v>
      </c>
      <c r="E164" s="15">
        <f t="shared" si="196"/>
        <v>2733</v>
      </c>
      <c r="F164" s="15">
        <f t="shared" si="197"/>
        <v>5.667236328125</v>
      </c>
      <c r="G164" s="15">
        <v>175</v>
      </c>
      <c r="H164" s="15">
        <v>176</v>
      </c>
      <c r="I164" s="15">
        <v>61</v>
      </c>
      <c r="J164" s="15">
        <v>7</v>
      </c>
      <c r="K164" s="15">
        <v>384</v>
      </c>
      <c r="L164" s="15">
        <v>1278</v>
      </c>
      <c r="M164" s="15">
        <f t="shared" si="198"/>
        <v>0.31201171875</v>
      </c>
      <c r="O164" s="86">
        <f t="shared" si="199"/>
        <v>384</v>
      </c>
      <c r="P164" s="86">
        <f t="shared" si="210"/>
        <v>0</v>
      </c>
      <c r="Q164" s="86">
        <f t="shared" si="211"/>
        <v>323</v>
      </c>
      <c r="R164" s="86" t="b">
        <f t="shared" si="212"/>
        <v>0</v>
      </c>
      <c r="S164" s="86" t="str">
        <f t="shared" si="213"/>
        <v>Dummy Node</v>
      </c>
      <c r="T164" s="86" t="str">
        <f t="shared" si="200"/>
        <v>N/A</v>
      </c>
      <c r="U164" s="86" t="str">
        <f t="shared" si="214"/>
        <v>N/A</v>
      </c>
      <c r="V164" s="86">
        <f t="shared" si="215"/>
        <v>251</v>
      </c>
      <c r="W164" s="86" t="b">
        <f t="shared" si="216"/>
        <v>1</v>
      </c>
      <c r="X164" s="86" t="str">
        <f t="shared" si="217"/>
        <v>Dummy Node</v>
      </c>
      <c r="Y164" s="86" t="str">
        <f t="shared" si="201"/>
        <v>N/A</v>
      </c>
      <c r="Z164" s="86" t="str">
        <f t="shared" si="218"/>
        <v>N/A</v>
      </c>
      <c r="AA164" s="86">
        <f t="shared" si="219"/>
        <v>124</v>
      </c>
      <c r="AB164" s="86" t="b">
        <f t="shared" si="220"/>
        <v>1</v>
      </c>
      <c r="AC164" s="86" t="str">
        <f t="shared" si="221"/>
        <v>Dummy Node</v>
      </c>
      <c r="AD164" s="86" t="str">
        <f t="shared" si="202"/>
        <v>N/A</v>
      </c>
      <c r="AE164" s="86" t="str">
        <f t="shared" si="222"/>
        <v>N/A</v>
      </c>
      <c r="AF164" s="86">
        <f t="shared" si="223"/>
        <v>35</v>
      </c>
      <c r="AG164" s="86" t="b">
        <f t="shared" si="224"/>
        <v>0</v>
      </c>
      <c r="AH164" s="86" t="str">
        <f t="shared" si="225"/>
        <v>Speed</v>
      </c>
      <c r="AI164" s="86" t="str">
        <f t="shared" si="203"/>
        <v>&gt;</v>
      </c>
      <c r="AJ164" s="86">
        <f t="shared" si="226"/>
        <v>16.9111328125</v>
      </c>
      <c r="AK164" s="86">
        <f t="shared" si="227"/>
        <v>7</v>
      </c>
      <c r="AL164" s="86" t="b">
        <f t="shared" si="228"/>
        <v>1</v>
      </c>
      <c r="AM164" s="86" t="str">
        <f t="shared" si="229"/>
        <v>Distance</v>
      </c>
      <c r="AN164" s="86" t="str">
        <f t="shared" si="204"/>
        <v>&lt;=</v>
      </c>
      <c r="AO164" s="86">
        <f t="shared" si="230"/>
        <v>178.510009765625</v>
      </c>
      <c r="AP164" s="86">
        <f t="shared" si="231"/>
        <v>4</v>
      </c>
      <c r="AQ164" s="86" t="b">
        <f t="shared" si="232"/>
        <v>1</v>
      </c>
      <c r="AR164" s="86" t="str">
        <f t="shared" si="233"/>
        <v>Distance</v>
      </c>
      <c r="AS164" s="86" t="str">
        <f t="shared" si="205"/>
        <v>&lt;=</v>
      </c>
      <c r="AT164" s="86">
        <f t="shared" si="234"/>
        <v>227.426025390625</v>
      </c>
      <c r="AU164" s="86">
        <f t="shared" si="235"/>
        <v>1</v>
      </c>
      <c r="AV164" s="86" t="b">
        <f t="shared" si="236"/>
        <v>0</v>
      </c>
      <c r="AW164" s="86" t="str">
        <f t="shared" si="237"/>
        <v>Speed</v>
      </c>
      <c r="AX164" s="86" t="str">
        <f t="shared" si="206"/>
        <v>&gt;</v>
      </c>
      <c r="AY164" s="86">
        <f t="shared" si="238"/>
        <v>14.7705078125</v>
      </c>
      <c r="AZ164" s="86">
        <f t="shared" si="239"/>
        <v>0</v>
      </c>
      <c r="BA164" s="86" t="b">
        <f t="shared" si="240"/>
        <v>1</v>
      </c>
      <c r="BB164" s="86" t="str">
        <f t="shared" si="241"/>
        <v>Distance</v>
      </c>
      <c r="BC164" s="86" t="str">
        <f t="shared" si="207"/>
        <v>&lt;=</v>
      </c>
      <c r="BD164" s="86">
        <f t="shared" si="242"/>
        <v>450.385498046875</v>
      </c>
      <c r="BE164" s="15">
        <f t="shared" si="208"/>
        <v>1</v>
      </c>
      <c r="BF164" s="15" t="str">
        <f t="shared" si="209"/>
        <v>Speed&gt;16,9111328125 AND Distance&lt;=178,510009765625 AND Distance&lt;=227,426025390625 AND Speed&gt;14,7705078125 AND Distance&lt;=450,385498046875</v>
      </c>
      <c r="BH164"/>
      <c r="BI164"/>
      <c r="BJ164"/>
    </row>
    <row r="165" spans="1:62">
      <c r="A165" s="15">
        <v>162</v>
      </c>
      <c r="B165" s="15">
        <v>-2</v>
      </c>
      <c r="C165" s="15">
        <v>-8192</v>
      </c>
      <c r="D165" s="15">
        <f t="shared" si="195"/>
        <v>-1</v>
      </c>
      <c r="E165" s="15">
        <f t="shared" si="196"/>
        <v>0</v>
      </c>
      <c r="F165" s="15">
        <f t="shared" si="197"/>
        <v>-1</v>
      </c>
      <c r="G165" s="15">
        <v>271</v>
      </c>
      <c r="H165" s="15">
        <v>272</v>
      </c>
      <c r="I165" s="15">
        <v>61</v>
      </c>
      <c r="J165" s="15">
        <v>7</v>
      </c>
      <c r="K165" s="15">
        <v>385</v>
      </c>
      <c r="L165" s="15">
        <v>1365</v>
      </c>
      <c r="M165" s="15">
        <f t="shared" si="198"/>
        <v>0.333251953125</v>
      </c>
      <c r="O165" s="86">
        <f t="shared" si="199"/>
        <v>385</v>
      </c>
      <c r="P165" s="86">
        <f t="shared" si="210"/>
        <v>0</v>
      </c>
      <c r="Q165" s="86">
        <f t="shared" si="211"/>
        <v>324</v>
      </c>
      <c r="R165" s="86" t="b">
        <f t="shared" si="212"/>
        <v>1</v>
      </c>
      <c r="S165" s="86" t="str">
        <f t="shared" si="213"/>
        <v>Dummy Node</v>
      </c>
      <c r="T165" s="86" t="str">
        <f t="shared" si="200"/>
        <v>N/A</v>
      </c>
      <c r="U165" s="86" t="str">
        <f t="shared" si="214"/>
        <v>N/A</v>
      </c>
      <c r="V165" s="86">
        <f t="shared" si="215"/>
        <v>251</v>
      </c>
      <c r="W165" s="86" t="b">
        <f t="shared" si="216"/>
        <v>0</v>
      </c>
      <c r="X165" s="86" t="str">
        <f t="shared" si="217"/>
        <v>Dummy Node</v>
      </c>
      <c r="Y165" s="86" t="str">
        <f t="shared" si="201"/>
        <v>N/A</v>
      </c>
      <c r="Z165" s="86" t="str">
        <f t="shared" si="218"/>
        <v>N/A</v>
      </c>
      <c r="AA165" s="86">
        <f t="shared" si="219"/>
        <v>124</v>
      </c>
      <c r="AB165" s="86" t="b">
        <f t="shared" si="220"/>
        <v>1</v>
      </c>
      <c r="AC165" s="86" t="str">
        <f t="shared" si="221"/>
        <v>Dummy Node</v>
      </c>
      <c r="AD165" s="86" t="str">
        <f t="shared" si="202"/>
        <v>N/A</v>
      </c>
      <c r="AE165" s="86" t="str">
        <f t="shared" si="222"/>
        <v>N/A</v>
      </c>
      <c r="AF165" s="86">
        <f t="shared" si="223"/>
        <v>35</v>
      </c>
      <c r="AG165" s="86" t="b">
        <f t="shared" si="224"/>
        <v>0</v>
      </c>
      <c r="AH165" s="86" t="str">
        <f t="shared" si="225"/>
        <v>Speed</v>
      </c>
      <c r="AI165" s="86" t="str">
        <f t="shared" si="203"/>
        <v>&gt;</v>
      </c>
      <c r="AJ165" s="86">
        <f t="shared" si="226"/>
        <v>16.9111328125</v>
      </c>
      <c r="AK165" s="86">
        <f t="shared" si="227"/>
        <v>7</v>
      </c>
      <c r="AL165" s="86" t="b">
        <f t="shared" si="228"/>
        <v>1</v>
      </c>
      <c r="AM165" s="86" t="str">
        <f t="shared" si="229"/>
        <v>Distance</v>
      </c>
      <c r="AN165" s="86" t="str">
        <f t="shared" si="204"/>
        <v>&lt;=</v>
      </c>
      <c r="AO165" s="86">
        <f t="shared" si="230"/>
        <v>178.510009765625</v>
      </c>
      <c r="AP165" s="86">
        <f t="shared" si="231"/>
        <v>4</v>
      </c>
      <c r="AQ165" s="86" t="b">
        <f t="shared" si="232"/>
        <v>1</v>
      </c>
      <c r="AR165" s="86" t="str">
        <f t="shared" si="233"/>
        <v>Distance</v>
      </c>
      <c r="AS165" s="86" t="str">
        <f t="shared" si="205"/>
        <v>&lt;=</v>
      </c>
      <c r="AT165" s="86">
        <f t="shared" si="234"/>
        <v>227.426025390625</v>
      </c>
      <c r="AU165" s="86">
        <f t="shared" si="235"/>
        <v>1</v>
      </c>
      <c r="AV165" s="86" t="b">
        <f t="shared" si="236"/>
        <v>0</v>
      </c>
      <c r="AW165" s="86" t="str">
        <f t="shared" si="237"/>
        <v>Speed</v>
      </c>
      <c r="AX165" s="86" t="str">
        <f t="shared" si="206"/>
        <v>&gt;</v>
      </c>
      <c r="AY165" s="86">
        <f t="shared" si="238"/>
        <v>14.7705078125</v>
      </c>
      <c r="AZ165" s="86">
        <f t="shared" si="239"/>
        <v>0</v>
      </c>
      <c r="BA165" s="86" t="b">
        <f t="shared" si="240"/>
        <v>1</v>
      </c>
      <c r="BB165" s="86" t="str">
        <f t="shared" si="241"/>
        <v>Distance</v>
      </c>
      <c r="BC165" s="86" t="str">
        <f t="shared" si="207"/>
        <v>&lt;=</v>
      </c>
      <c r="BD165" s="86">
        <f t="shared" si="242"/>
        <v>450.385498046875</v>
      </c>
      <c r="BE165" s="15">
        <f t="shared" si="208"/>
        <v>1</v>
      </c>
      <c r="BF165" s="15" t="str">
        <f t="shared" si="209"/>
        <v>Speed&gt;16,9111328125 AND Distance&lt;=178,510009765625 AND Distance&lt;=227,426025390625 AND Speed&gt;14,7705078125 AND Distance&lt;=450,385498046875</v>
      </c>
      <c r="BH165"/>
      <c r="BI165"/>
      <c r="BJ165"/>
    </row>
    <row r="166" spans="1:62">
      <c r="A166" s="15">
        <v>163</v>
      </c>
      <c r="B166" s="15">
        <v>-2</v>
      </c>
      <c r="C166" s="15">
        <v>-8192</v>
      </c>
      <c r="D166" s="15">
        <f t="shared" si="195"/>
        <v>-1</v>
      </c>
      <c r="E166" s="15">
        <f t="shared" si="196"/>
        <v>0</v>
      </c>
      <c r="F166" s="15">
        <f t="shared" si="197"/>
        <v>-1</v>
      </c>
      <c r="G166" s="15">
        <v>-1</v>
      </c>
      <c r="H166" s="15">
        <v>-1</v>
      </c>
      <c r="I166" s="15">
        <v>130</v>
      </c>
      <c r="J166" s="15">
        <v>8</v>
      </c>
      <c r="K166" s="15">
        <v>386</v>
      </c>
      <c r="L166" s="15">
        <v>53</v>
      </c>
      <c r="M166" s="15">
        <f t="shared" si="198"/>
        <v>1.2939453125E-2</v>
      </c>
      <c r="O166" s="86">
        <f t="shared" si="199"/>
        <v>386</v>
      </c>
      <c r="P166" s="86">
        <f t="shared" si="210"/>
        <v>0</v>
      </c>
      <c r="Q166" s="86">
        <f t="shared" si="211"/>
        <v>324</v>
      </c>
      <c r="R166" s="86" t="b">
        <f t="shared" si="212"/>
        <v>0</v>
      </c>
      <c r="S166" s="86" t="str">
        <f t="shared" si="213"/>
        <v>Dummy Node</v>
      </c>
      <c r="T166" s="86" t="str">
        <f t="shared" si="200"/>
        <v>N/A</v>
      </c>
      <c r="U166" s="86" t="str">
        <f t="shared" si="214"/>
        <v>N/A</v>
      </c>
      <c r="V166" s="86">
        <f t="shared" si="215"/>
        <v>251</v>
      </c>
      <c r="W166" s="86" t="b">
        <f t="shared" si="216"/>
        <v>0</v>
      </c>
      <c r="X166" s="86" t="str">
        <f t="shared" si="217"/>
        <v>Dummy Node</v>
      </c>
      <c r="Y166" s="86" t="str">
        <f t="shared" si="201"/>
        <v>N/A</v>
      </c>
      <c r="Z166" s="86" t="str">
        <f t="shared" si="218"/>
        <v>N/A</v>
      </c>
      <c r="AA166" s="86">
        <f t="shared" si="219"/>
        <v>124</v>
      </c>
      <c r="AB166" s="86" t="b">
        <f t="shared" si="220"/>
        <v>1</v>
      </c>
      <c r="AC166" s="86" t="str">
        <f t="shared" si="221"/>
        <v>Dummy Node</v>
      </c>
      <c r="AD166" s="86" t="str">
        <f t="shared" si="202"/>
        <v>N/A</v>
      </c>
      <c r="AE166" s="86" t="str">
        <f t="shared" si="222"/>
        <v>N/A</v>
      </c>
      <c r="AF166" s="86">
        <f t="shared" si="223"/>
        <v>35</v>
      </c>
      <c r="AG166" s="86" t="b">
        <f t="shared" si="224"/>
        <v>0</v>
      </c>
      <c r="AH166" s="86" t="str">
        <f t="shared" si="225"/>
        <v>Speed</v>
      </c>
      <c r="AI166" s="86" t="str">
        <f t="shared" si="203"/>
        <v>&gt;</v>
      </c>
      <c r="AJ166" s="86">
        <f t="shared" si="226"/>
        <v>16.9111328125</v>
      </c>
      <c r="AK166" s="86">
        <f t="shared" si="227"/>
        <v>7</v>
      </c>
      <c r="AL166" s="86" t="b">
        <f t="shared" si="228"/>
        <v>1</v>
      </c>
      <c r="AM166" s="86" t="str">
        <f t="shared" si="229"/>
        <v>Distance</v>
      </c>
      <c r="AN166" s="86" t="str">
        <f t="shared" si="204"/>
        <v>&lt;=</v>
      </c>
      <c r="AO166" s="86">
        <f t="shared" si="230"/>
        <v>178.510009765625</v>
      </c>
      <c r="AP166" s="86">
        <f t="shared" si="231"/>
        <v>4</v>
      </c>
      <c r="AQ166" s="86" t="b">
        <f t="shared" si="232"/>
        <v>1</v>
      </c>
      <c r="AR166" s="86" t="str">
        <f t="shared" si="233"/>
        <v>Distance</v>
      </c>
      <c r="AS166" s="86" t="str">
        <f t="shared" si="205"/>
        <v>&lt;=</v>
      </c>
      <c r="AT166" s="86">
        <f t="shared" si="234"/>
        <v>227.426025390625</v>
      </c>
      <c r="AU166" s="86">
        <f t="shared" si="235"/>
        <v>1</v>
      </c>
      <c r="AV166" s="86" t="b">
        <f t="shared" si="236"/>
        <v>0</v>
      </c>
      <c r="AW166" s="86" t="str">
        <f t="shared" si="237"/>
        <v>Speed</v>
      </c>
      <c r="AX166" s="86" t="str">
        <f t="shared" si="206"/>
        <v>&gt;</v>
      </c>
      <c r="AY166" s="86">
        <f t="shared" si="238"/>
        <v>14.7705078125</v>
      </c>
      <c r="AZ166" s="86">
        <f t="shared" si="239"/>
        <v>0</v>
      </c>
      <c r="BA166" s="86" t="b">
        <f t="shared" si="240"/>
        <v>1</v>
      </c>
      <c r="BB166" s="86" t="str">
        <f t="shared" si="241"/>
        <v>Distance</v>
      </c>
      <c r="BC166" s="86" t="str">
        <f t="shared" si="207"/>
        <v>&lt;=</v>
      </c>
      <c r="BD166" s="86">
        <f t="shared" si="242"/>
        <v>450.385498046875</v>
      </c>
      <c r="BE166" s="15">
        <f t="shared" si="208"/>
        <v>1</v>
      </c>
      <c r="BF166" s="15" t="str">
        <f t="shared" si="209"/>
        <v>Speed&gt;16,9111328125 AND Distance&lt;=178,510009765625 AND Distance&lt;=227,426025390625 AND Speed&gt;14,7705078125 AND Distance&lt;=450,385498046875</v>
      </c>
      <c r="BH166"/>
      <c r="BI166"/>
      <c r="BJ166"/>
    </row>
    <row r="167" spans="1:62">
      <c r="A167" s="15">
        <v>164</v>
      </c>
      <c r="B167" s="15">
        <v>-2</v>
      </c>
      <c r="C167" s="15">
        <v>-8192</v>
      </c>
      <c r="D167" s="15">
        <f t="shared" si="195"/>
        <v>-1</v>
      </c>
      <c r="E167" s="15">
        <f t="shared" si="196"/>
        <v>0</v>
      </c>
      <c r="F167" s="15">
        <f t="shared" si="197"/>
        <v>-1</v>
      </c>
      <c r="G167" s="15">
        <v>-1</v>
      </c>
      <c r="H167" s="15">
        <v>-1</v>
      </c>
      <c r="I167" s="15">
        <v>130</v>
      </c>
      <c r="J167" s="15">
        <v>8</v>
      </c>
      <c r="K167" s="15">
        <v>387</v>
      </c>
      <c r="L167" s="15">
        <v>735</v>
      </c>
      <c r="M167" s="15">
        <f t="shared" si="198"/>
        <v>0.179443359375</v>
      </c>
      <c r="O167" s="86">
        <f t="shared" si="199"/>
        <v>387</v>
      </c>
      <c r="P167" s="86">
        <f t="shared" si="210"/>
        <v>0</v>
      </c>
      <c r="Q167" s="86">
        <f t="shared" si="211"/>
        <v>325</v>
      </c>
      <c r="R167" s="86" t="b">
        <f t="shared" si="212"/>
        <v>1</v>
      </c>
      <c r="S167" s="86" t="str">
        <f t="shared" si="213"/>
        <v>Dummy Node</v>
      </c>
      <c r="T167" s="86" t="str">
        <f t="shared" si="200"/>
        <v>N/A</v>
      </c>
      <c r="U167" s="86" t="str">
        <f t="shared" si="214"/>
        <v>N/A</v>
      </c>
      <c r="V167" s="86">
        <f t="shared" si="215"/>
        <v>252</v>
      </c>
      <c r="W167" s="86" t="b">
        <f t="shared" si="216"/>
        <v>1</v>
      </c>
      <c r="X167" s="86" t="str">
        <f t="shared" si="217"/>
        <v>Dummy Node</v>
      </c>
      <c r="Y167" s="86" t="str">
        <f t="shared" si="201"/>
        <v>N/A</v>
      </c>
      <c r="Z167" s="86" t="str">
        <f t="shared" si="218"/>
        <v>N/A</v>
      </c>
      <c r="AA167" s="86">
        <f t="shared" si="219"/>
        <v>124</v>
      </c>
      <c r="AB167" s="86" t="b">
        <f t="shared" si="220"/>
        <v>0</v>
      </c>
      <c r="AC167" s="86" t="str">
        <f t="shared" si="221"/>
        <v>Dummy Node</v>
      </c>
      <c r="AD167" s="86" t="str">
        <f t="shared" si="202"/>
        <v>N/A</v>
      </c>
      <c r="AE167" s="86" t="str">
        <f t="shared" si="222"/>
        <v>N/A</v>
      </c>
      <c r="AF167" s="86">
        <f t="shared" si="223"/>
        <v>35</v>
      </c>
      <c r="AG167" s="86" t="b">
        <f t="shared" si="224"/>
        <v>0</v>
      </c>
      <c r="AH167" s="86" t="str">
        <f t="shared" si="225"/>
        <v>Speed</v>
      </c>
      <c r="AI167" s="86" t="str">
        <f t="shared" si="203"/>
        <v>&gt;</v>
      </c>
      <c r="AJ167" s="86">
        <f t="shared" si="226"/>
        <v>16.9111328125</v>
      </c>
      <c r="AK167" s="86">
        <f t="shared" si="227"/>
        <v>7</v>
      </c>
      <c r="AL167" s="86" t="b">
        <f t="shared" si="228"/>
        <v>1</v>
      </c>
      <c r="AM167" s="86" t="str">
        <f t="shared" si="229"/>
        <v>Distance</v>
      </c>
      <c r="AN167" s="86" t="str">
        <f t="shared" si="204"/>
        <v>&lt;=</v>
      </c>
      <c r="AO167" s="86">
        <f t="shared" si="230"/>
        <v>178.510009765625</v>
      </c>
      <c r="AP167" s="86">
        <f t="shared" si="231"/>
        <v>4</v>
      </c>
      <c r="AQ167" s="86" t="b">
        <f t="shared" si="232"/>
        <v>1</v>
      </c>
      <c r="AR167" s="86" t="str">
        <f t="shared" si="233"/>
        <v>Distance</v>
      </c>
      <c r="AS167" s="86" t="str">
        <f t="shared" si="205"/>
        <v>&lt;=</v>
      </c>
      <c r="AT167" s="86">
        <f t="shared" si="234"/>
        <v>227.426025390625</v>
      </c>
      <c r="AU167" s="86">
        <f t="shared" si="235"/>
        <v>1</v>
      </c>
      <c r="AV167" s="86" t="b">
        <f t="shared" si="236"/>
        <v>0</v>
      </c>
      <c r="AW167" s="86" t="str">
        <f t="shared" si="237"/>
        <v>Speed</v>
      </c>
      <c r="AX167" s="86" t="str">
        <f t="shared" si="206"/>
        <v>&gt;</v>
      </c>
      <c r="AY167" s="86">
        <f t="shared" si="238"/>
        <v>14.7705078125</v>
      </c>
      <c r="AZ167" s="86">
        <f t="shared" si="239"/>
        <v>0</v>
      </c>
      <c r="BA167" s="86" t="b">
        <f t="shared" si="240"/>
        <v>1</v>
      </c>
      <c r="BB167" s="86" t="str">
        <f t="shared" si="241"/>
        <v>Distance</v>
      </c>
      <c r="BC167" s="86" t="str">
        <f t="shared" si="207"/>
        <v>&lt;=</v>
      </c>
      <c r="BD167" s="86">
        <f t="shared" si="242"/>
        <v>450.385498046875</v>
      </c>
      <c r="BE167" s="15">
        <f t="shared" si="208"/>
        <v>1</v>
      </c>
      <c r="BF167" s="15" t="str">
        <f t="shared" si="209"/>
        <v>Speed&gt;16,9111328125 AND Distance&lt;=178,510009765625 AND Distance&lt;=227,426025390625 AND Speed&gt;14,7705078125 AND Distance&lt;=450,385498046875</v>
      </c>
      <c r="BH167"/>
      <c r="BI167"/>
      <c r="BJ167"/>
    </row>
    <row r="168" spans="1:62">
      <c r="A168" s="15">
        <v>165</v>
      </c>
      <c r="B168" s="15">
        <v>-2</v>
      </c>
      <c r="C168" s="15">
        <v>-8192</v>
      </c>
      <c r="D168" s="15">
        <f t="shared" si="195"/>
        <v>-1</v>
      </c>
      <c r="E168" s="15">
        <f t="shared" si="196"/>
        <v>0</v>
      </c>
      <c r="F168" s="15">
        <f t="shared" si="197"/>
        <v>-1</v>
      </c>
      <c r="G168" s="15">
        <v>-1</v>
      </c>
      <c r="H168" s="15">
        <v>-1</v>
      </c>
      <c r="I168" s="15">
        <v>127</v>
      </c>
      <c r="J168" s="15">
        <v>8</v>
      </c>
      <c r="K168" s="15">
        <v>388</v>
      </c>
      <c r="L168" s="15">
        <v>320</v>
      </c>
      <c r="M168" s="15">
        <f t="shared" si="198"/>
        <v>7.8125E-2</v>
      </c>
      <c r="O168" s="86">
        <f t="shared" si="199"/>
        <v>388</v>
      </c>
      <c r="P168" s="86">
        <f t="shared" si="210"/>
        <v>0</v>
      </c>
      <c r="Q168" s="86">
        <f t="shared" si="211"/>
        <v>325</v>
      </c>
      <c r="R168" s="86" t="b">
        <f t="shared" si="212"/>
        <v>0</v>
      </c>
      <c r="S168" s="86" t="str">
        <f t="shared" si="213"/>
        <v>Dummy Node</v>
      </c>
      <c r="T168" s="86" t="str">
        <f t="shared" si="200"/>
        <v>N/A</v>
      </c>
      <c r="U168" s="86" t="str">
        <f t="shared" si="214"/>
        <v>N/A</v>
      </c>
      <c r="V168" s="86">
        <f t="shared" si="215"/>
        <v>252</v>
      </c>
      <c r="W168" s="86" t="b">
        <f t="shared" si="216"/>
        <v>1</v>
      </c>
      <c r="X168" s="86" t="str">
        <f t="shared" si="217"/>
        <v>Dummy Node</v>
      </c>
      <c r="Y168" s="86" t="str">
        <f t="shared" si="201"/>
        <v>N/A</v>
      </c>
      <c r="Z168" s="86" t="str">
        <f t="shared" si="218"/>
        <v>N/A</v>
      </c>
      <c r="AA168" s="86">
        <f t="shared" si="219"/>
        <v>124</v>
      </c>
      <c r="AB168" s="86" t="b">
        <f t="shared" si="220"/>
        <v>0</v>
      </c>
      <c r="AC168" s="86" t="str">
        <f t="shared" si="221"/>
        <v>Dummy Node</v>
      </c>
      <c r="AD168" s="86" t="str">
        <f t="shared" si="202"/>
        <v>N/A</v>
      </c>
      <c r="AE168" s="86" t="str">
        <f t="shared" si="222"/>
        <v>N/A</v>
      </c>
      <c r="AF168" s="86">
        <f t="shared" si="223"/>
        <v>35</v>
      </c>
      <c r="AG168" s="86" t="b">
        <f t="shared" si="224"/>
        <v>0</v>
      </c>
      <c r="AH168" s="86" t="str">
        <f t="shared" si="225"/>
        <v>Speed</v>
      </c>
      <c r="AI168" s="86" t="str">
        <f t="shared" si="203"/>
        <v>&gt;</v>
      </c>
      <c r="AJ168" s="86">
        <f t="shared" si="226"/>
        <v>16.9111328125</v>
      </c>
      <c r="AK168" s="86">
        <f t="shared" si="227"/>
        <v>7</v>
      </c>
      <c r="AL168" s="86" t="b">
        <f t="shared" si="228"/>
        <v>1</v>
      </c>
      <c r="AM168" s="86" t="str">
        <f t="shared" si="229"/>
        <v>Distance</v>
      </c>
      <c r="AN168" s="86" t="str">
        <f t="shared" si="204"/>
        <v>&lt;=</v>
      </c>
      <c r="AO168" s="86">
        <f t="shared" si="230"/>
        <v>178.510009765625</v>
      </c>
      <c r="AP168" s="86">
        <f t="shared" si="231"/>
        <v>4</v>
      </c>
      <c r="AQ168" s="86" t="b">
        <f t="shared" si="232"/>
        <v>1</v>
      </c>
      <c r="AR168" s="86" t="str">
        <f t="shared" si="233"/>
        <v>Distance</v>
      </c>
      <c r="AS168" s="86" t="str">
        <f t="shared" si="205"/>
        <v>&lt;=</v>
      </c>
      <c r="AT168" s="86">
        <f t="shared" si="234"/>
        <v>227.426025390625</v>
      </c>
      <c r="AU168" s="86">
        <f t="shared" si="235"/>
        <v>1</v>
      </c>
      <c r="AV168" s="86" t="b">
        <f t="shared" si="236"/>
        <v>0</v>
      </c>
      <c r="AW168" s="86" t="str">
        <f t="shared" si="237"/>
        <v>Speed</v>
      </c>
      <c r="AX168" s="86" t="str">
        <f t="shared" si="206"/>
        <v>&gt;</v>
      </c>
      <c r="AY168" s="86">
        <f t="shared" si="238"/>
        <v>14.7705078125</v>
      </c>
      <c r="AZ168" s="86">
        <f t="shared" si="239"/>
        <v>0</v>
      </c>
      <c r="BA168" s="86" t="b">
        <f t="shared" si="240"/>
        <v>1</v>
      </c>
      <c r="BB168" s="86" t="str">
        <f t="shared" si="241"/>
        <v>Distance</v>
      </c>
      <c r="BC168" s="86" t="str">
        <f t="shared" si="207"/>
        <v>&lt;=</v>
      </c>
      <c r="BD168" s="86">
        <f t="shared" si="242"/>
        <v>450.385498046875</v>
      </c>
      <c r="BE168" s="15">
        <f t="shared" si="208"/>
        <v>1</v>
      </c>
      <c r="BF168" s="15" t="str">
        <f t="shared" si="209"/>
        <v>Speed&gt;16,9111328125 AND Distance&lt;=178,510009765625 AND Distance&lt;=227,426025390625 AND Speed&gt;14,7705078125 AND Distance&lt;=450,385498046875</v>
      </c>
      <c r="BH168"/>
      <c r="BI168"/>
      <c r="BJ168"/>
    </row>
    <row r="169" spans="1:62">
      <c r="A169" s="15">
        <v>166</v>
      </c>
      <c r="B169" s="15">
        <v>-2</v>
      </c>
      <c r="C169" s="15">
        <v>-8192</v>
      </c>
      <c r="D169" s="15">
        <f t="shared" si="195"/>
        <v>-1</v>
      </c>
      <c r="E169" s="15">
        <f t="shared" si="196"/>
        <v>0</v>
      </c>
      <c r="F169" s="15">
        <f t="shared" si="197"/>
        <v>-1</v>
      </c>
      <c r="G169" s="15">
        <v>-1</v>
      </c>
      <c r="H169" s="15">
        <v>-1</v>
      </c>
      <c r="I169" s="15">
        <v>127</v>
      </c>
      <c r="J169" s="15">
        <v>8</v>
      </c>
      <c r="K169" s="15">
        <v>389</v>
      </c>
      <c r="L169" s="15">
        <v>24</v>
      </c>
      <c r="M169" s="15">
        <f t="shared" si="198"/>
        <v>5.859375E-3</v>
      </c>
      <c r="O169" s="86">
        <f t="shared" si="199"/>
        <v>389</v>
      </c>
      <c r="P169" s="86">
        <f t="shared" si="210"/>
        <v>0</v>
      </c>
      <c r="Q169" s="86">
        <f t="shared" si="211"/>
        <v>326</v>
      </c>
      <c r="R169" s="86" t="b">
        <f t="shared" si="212"/>
        <v>1</v>
      </c>
      <c r="S169" s="86" t="str">
        <f t="shared" si="213"/>
        <v>Dummy Node</v>
      </c>
      <c r="T169" s="86" t="str">
        <f t="shared" si="200"/>
        <v>N/A</v>
      </c>
      <c r="U169" s="86" t="str">
        <f t="shared" si="214"/>
        <v>N/A</v>
      </c>
      <c r="V169" s="86">
        <f t="shared" si="215"/>
        <v>252</v>
      </c>
      <c r="W169" s="86" t="b">
        <f t="shared" si="216"/>
        <v>0</v>
      </c>
      <c r="X169" s="86" t="str">
        <f t="shared" si="217"/>
        <v>Dummy Node</v>
      </c>
      <c r="Y169" s="86" t="str">
        <f t="shared" si="201"/>
        <v>N/A</v>
      </c>
      <c r="Z169" s="86" t="str">
        <f t="shared" si="218"/>
        <v>N/A</v>
      </c>
      <c r="AA169" s="86">
        <f t="shared" si="219"/>
        <v>124</v>
      </c>
      <c r="AB169" s="86" t="b">
        <f t="shared" si="220"/>
        <v>0</v>
      </c>
      <c r="AC169" s="86" t="str">
        <f t="shared" si="221"/>
        <v>Dummy Node</v>
      </c>
      <c r="AD169" s="86" t="str">
        <f t="shared" si="202"/>
        <v>N/A</v>
      </c>
      <c r="AE169" s="86" t="str">
        <f t="shared" si="222"/>
        <v>N/A</v>
      </c>
      <c r="AF169" s="86">
        <f t="shared" si="223"/>
        <v>35</v>
      </c>
      <c r="AG169" s="86" t="b">
        <f t="shared" si="224"/>
        <v>0</v>
      </c>
      <c r="AH169" s="86" t="str">
        <f t="shared" si="225"/>
        <v>Speed</v>
      </c>
      <c r="AI169" s="86" t="str">
        <f t="shared" si="203"/>
        <v>&gt;</v>
      </c>
      <c r="AJ169" s="86">
        <f t="shared" si="226"/>
        <v>16.9111328125</v>
      </c>
      <c r="AK169" s="86">
        <f t="shared" si="227"/>
        <v>7</v>
      </c>
      <c r="AL169" s="86" t="b">
        <f t="shared" si="228"/>
        <v>1</v>
      </c>
      <c r="AM169" s="86" t="str">
        <f t="shared" si="229"/>
        <v>Distance</v>
      </c>
      <c r="AN169" s="86" t="str">
        <f t="shared" si="204"/>
        <v>&lt;=</v>
      </c>
      <c r="AO169" s="86">
        <f t="shared" si="230"/>
        <v>178.510009765625</v>
      </c>
      <c r="AP169" s="86">
        <f t="shared" si="231"/>
        <v>4</v>
      </c>
      <c r="AQ169" s="86" t="b">
        <f t="shared" si="232"/>
        <v>1</v>
      </c>
      <c r="AR169" s="86" t="str">
        <f t="shared" si="233"/>
        <v>Distance</v>
      </c>
      <c r="AS169" s="86" t="str">
        <f t="shared" si="205"/>
        <v>&lt;=</v>
      </c>
      <c r="AT169" s="86">
        <f t="shared" si="234"/>
        <v>227.426025390625</v>
      </c>
      <c r="AU169" s="86">
        <f t="shared" si="235"/>
        <v>1</v>
      </c>
      <c r="AV169" s="86" t="b">
        <f t="shared" si="236"/>
        <v>0</v>
      </c>
      <c r="AW169" s="86" t="str">
        <f t="shared" si="237"/>
        <v>Speed</v>
      </c>
      <c r="AX169" s="86" t="str">
        <f t="shared" si="206"/>
        <v>&gt;</v>
      </c>
      <c r="AY169" s="86">
        <f t="shared" si="238"/>
        <v>14.7705078125</v>
      </c>
      <c r="AZ169" s="86">
        <f t="shared" si="239"/>
        <v>0</v>
      </c>
      <c r="BA169" s="86" t="b">
        <f t="shared" si="240"/>
        <v>1</v>
      </c>
      <c r="BB169" s="86" t="str">
        <f t="shared" si="241"/>
        <v>Distance</v>
      </c>
      <c r="BC169" s="86" t="str">
        <f t="shared" si="207"/>
        <v>&lt;=</v>
      </c>
      <c r="BD169" s="86">
        <f t="shared" si="242"/>
        <v>450.385498046875</v>
      </c>
      <c r="BE169" s="15">
        <f t="shared" si="208"/>
        <v>1</v>
      </c>
      <c r="BF169" s="15" t="str">
        <f t="shared" si="209"/>
        <v>Speed&gt;16,9111328125 AND Distance&lt;=178,510009765625 AND Distance&lt;=227,426025390625 AND Speed&gt;14,7705078125 AND Distance&lt;=450,385498046875</v>
      </c>
      <c r="BH169"/>
      <c r="BI169"/>
      <c r="BJ169"/>
    </row>
    <row r="170" spans="1:62">
      <c r="A170" s="15">
        <v>167</v>
      </c>
      <c r="B170" s="15">
        <v>2</v>
      </c>
      <c r="C170" s="15">
        <v>2929</v>
      </c>
      <c r="D170" s="15">
        <f t="shared" si="195"/>
        <v>0</v>
      </c>
      <c r="E170" s="15">
        <f t="shared" si="196"/>
        <v>2929</v>
      </c>
      <c r="F170" s="15">
        <f t="shared" si="197"/>
        <v>0.715087890625</v>
      </c>
      <c r="G170" s="15">
        <v>169</v>
      </c>
      <c r="H170" s="15">
        <v>170</v>
      </c>
      <c r="I170" s="15">
        <v>63</v>
      </c>
      <c r="J170" s="15">
        <v>7</v>
      </c>
      <c r="K170" s="15">
        <v>390</v>
      </c>
      <c r="L170" s="15">
        <v>1143</v>
      </c>
      <c r="M170" s="15">
        <f t="shared" si="198"/>
        <v>0.279052734375</v>
      </c>
      <c r="O170" s="86">
        <f t="shared" si="199"/>
        <v>390</v>
      </c>
      <c r="P170" s="86">
        <f t="shared" si="210"/>
        <v>0</v>
      </c>
      <c r="Q170" s="86">
        <f t="shared" si="211"/>
        <v>326</v>
      </c>
      <c r="R170" s="86" t="b">
        <f t="shared" si="212"/>
        <v>0</v>
      </c>
      <c r="S170" s="86" t="str">
        <f t="shared" si="213"/>
        <v>Dummy Node</v>
      </c>
      <c r="T170" s="86" t="str">
        <f t="shared" si="200"/>
        <v>N/A</v>
      </c>
      <c r="U170" s="86" t="str">
        <f t="shared" si="214"/>
        <v>N/A</v>
      </c>
      <c r="V170" s="86">
        <f t="shared" si="215"/>
        <v>252</v>
      </c>
      <c r="W170" s="86" t="b">
        <f t="shared" si="216"/>
        <v>0</v>
      </c>
      <c r="X170" s="86" t="str">
        <f t="shared" si="217"/>
        <v>Dummy Node</v>
      </c>
      <c r="Y170" s="86" t="str">
        <f t="shared" si="201"/>
        <v>N/A</v>
      </c>
      <c r="Z170" s="86" t="str">
        <f t="shared" si="218"/>
        <v>N/A</v>
      </c>
      <c r="AA170" s="86">
        <f t="shared" si="219"/>
        <v>124</v>
      </c>
      <c r="AB170" s="86" t="b">
        <f t="shared" si="220"/>
        <v>0</v>
      </c>
      <c r="AC170" s="86" t="str">
        <f t="shared" si="221"/>
        <v>Dummy Node</v>
      </c>
      <c r="AD170" s="86" t="str">
        <f t="shared" si="202"/>
        <v>N/A</v>
      </c>
      <c r="AE170" s="86" t="str">
        <f t="shared" si="222"/>
        <v>N/A</v>
      </c>
      <c r="AF170" s="86">
        <f t="shared" si="223"/>
        <v>35</v>
      </c>
      <c r="AG170" s="86" t="b">
        <f t="shared" si="224"/>
        <v>0</v>
      </c>
      <c r="AH170" s="86" t="str">
        <f t="shared" si="225"/>
        <v>Speed</v>
      </c>
      <c r="AI170" s="86" t="str">
        <f t="shared" si="203"/>
        <v>&gt;</v>
      </c>
      <c r="AJ170" s="86">
        <f t="shared" si="226"/>
        <v>16.9111328125</v>
      </c>
      <c r="AK170" s="86">
        <f t="shared" si="227"/>
        <v>7</v>
      </c>
      <c r="AL170" s="86" t="b">
        <f t="shared" si="228"/>
        <v>1</v>
      </c>
      <c r="AM170" s="86" t="str">
        <f t="shared" si="229"/>
        <v>Distance</v>
      </c>
      <c r="AN170" s="86" t="str">
        <f t="shared" si="204"/>
        <v>&lt;=</v>
      </c>
      <c r="AO170" s="86">
        <f t="shared" si="230"/>
        <v>178.510009765625</v>
      </c>
      <c r="AP170" s="86">
        <f t="shared" si="231"/>
        <v>4</v>
      </c>
      <c r="AQ170" s="86" t="b">
        <f t="shared" si="232"/>
        <v>1</v>
      </c>
      <c r="AR170" s="86" t="str">
        <f t="shared" si="233"/>
        <v>Distance</v>
      </c>
      <c r="AS170" s="86" t="str">
        <f t="shared" si="205"/>
        <v>&lt;=</v>
      </c>
      <c r="AT170" s="86">
        <f t="shared" si="234"/>
        <v>227.426025390625</v>
      </c>
      <c r="AU170" s="86">
        <f t="shared" si="235"/>
        <v>1</v>
      </c>
      <c r="AV170" s="86" t="b">
        <f t="shared" si="236"/>
        <v>0</v>
      </c>
      <c r="AW170" s="86" t="str">
        <f t="shared" si="237"/>
        <v>Speed</v>
      </c>
      <c r="AX170" s="86" t="str">
        <f t="shared" si="206"/>
        <v>&gt;</v>
      </c>
      <c r="AY170" s="86">
        <f t="shared" si="238"/>
        <v>14.7705078125</v>
      </c>
      <c r="AZ170" s="86">
        <f t="shared" si="239"/>
        <v>0</v>
      </c>
      <c r="BA170" s="86" t="b">
        <f t="shared" si="240"/>
        <v>1</v>
      </c>
      <c r="BB170" s="86" t="str">
        <f t="shared" si="241"/>
        <v>Distance</v>
      </c>
      <c r="BC170" s="86" t="str">
        <f t="shared" si="207"/>
        <v>&lt;=</v>
      </c>
      <c r="BD170" s="86">
        <f t="shared" si="242"/>
        <v>450.385498046875</v>
      </c>
      <c r="BE170" s="15">
        <f t="shared" si="208"/>
        <v>1</v>
      </c>
      <c r="BF170" s="15" t="str">
        <f t="shared" si="209"/>
        <v>Speed&gt;16,9111328125 AND Distance&lt;=178,510009765625 AND Distance&lt;=227,426025390625 AND Speed&gt;14,7705078125 AND Distance&lt;=450,385498046875</v>
      </c>
      <c r="BH170"/>
      <c r="BI170"/>
      <c r="BJ170"/>
    </row>
    <row r="171" spans="1:62">
      <c r="A171" s="15">
        <v>168</v>
      </c>
      <c r="B171" s="15">
        <v>-2</v>
      </c>
      <c r="C171" s="15">
        <v>-8192</v>
      </c>
      <c r="D171" s="15">
        <f t="shared" si="195"/>
        <v>-1</v>
      </c>
      <c r="E171" s="15">
        <f t="shared" si="196"/>
        <v>0</v>
      </c>
      <c r="F171" s="15">
        <f t="shared" si="197"/>
        <v>-1</v>
      </c>
      <c r="G171" s="15">
        <v>273</v>
      </c>
      <c r="H171" s="15">
        <v>274</v>
      </c>
      <c r="I171" s="15">
        <v>63</v>
      </c>
      <c r="J171" s="15">
        <v>7</v>
      </c>
      <c r="K171" s="15">
        <v>391</v>
      </c>
      <c r="L171" s="15">
        <v>1365</v>
      </c>
      <c r="M171" s="15">
        <f t="shared" si="198"/>
        <v>0.333251953125</v>
      </c>
      <c r="O171" s="86">
        <f t="shared" si="199"/>
        <v>391</v>
      </c>
      <c r="P171" s="86">
        <f t="shared" si="210"/>
        <v>0.333251953125</v>
      </c>
      <c r="Q171" s="86">
        <f t="shared" si="211"/>
        <v>327</v>
      </c>
      <c r="R171" s="86" t="b">
        <f t="shared" si="212"/>
        <v>1</v>
      </c>
      <c r="S171" s="86" t="str">
        <f t="shared" si="213"/>
        <v>Dummy Node</v>
      </c>
      <c r="T171" s="86" t="str">
        <f t="shared" si="200"/>
        <v>N/A</v>
      </c>
      <c r="U171" s="86" t="str">
        <f t="shared" si="214"/>
        <v>N/A</v>
      </c>
      <c r="V171" s="86">
        <f t="shared" si="215"/>
        <v>253</v>
      </c>
      <c r="W171" s="86" t="b">
        <f t="shared" si="216"/>
        <v>1</v>
      </c>
      <c r="X171" s="86" t="str">
        <f t="shared" si="217"/>
        <v>Dummy Node</v>
      </c>
      <c r="Y171" s="86" t="str">
        <f t="shared" si="201"/>
        <v>N/A</v>
      </c>
      <c r="Z171" s="86" t="str">
        <f t="shared" si="218"/>
        <v>N/A</v>
      </c>
      <c r="AA171" s="86">
        <f t="shared" si="219"/>
        <v>142</v>
      </c>
      <c r="AB171" s="86" t="b">
        <f t="shared" si="220"/>
        <v>1</v>
      </c>
      <c r="AC171" s="86" t="str">
        <f t="shared" si="221"/>
        <v>Dummy Node</v>
      </c>
      <c r="AD171" s="86" t="str">
        <f t="shared" si="202"/>
        <v>N/A</v>
      </c>
      <c r="AE171" s="86" t="str">
        <f t="shared" si="222"/>
        <v>N/A</v>
      </c>
      <c r="AF171" s="86">
        <f t="shared" si="223"/>
        <v>98</v>
      </c>
      <c r="AG171" s="86" t="b">
        <f t="shared" si="224"/>
        <v>0</v>
      </c>
      <c r="AH171" s="86" t="str">
        <f t="shared" si="225"/>
        <v>Distance</v>
      </c>
      <c r="AI171" s="86" t="str">
        <f t="shared" si="203"/>
        <v>&gt;</v>
      </c>
      <c r="AJ171" s="86">
        <f t="shared" si="226"/>
        <v>500.56494140625</v>
      </c>
      <c r="AK171" s="86">
        <f t="shared" si="227"/>
        <v>11</v>
      </c>
      <c r="AL171" s="86" t="b">
        <f t="shared" si="228"/>
        <v>0</v>
      </c>
      <c r="AM171" s="86" t="str">
        <f t="shared" si="229"/>
        <v>Speed</v>
      </c>
      <c r="AN171" s="86" t="str">
        <f t="shared" si="204"/>
        <v>&gt;</v>
      </c>
      <c r="AO171" s="86">
        <f t="shared" si="230"/>
        <v>22.00830078125</v>
      </c>
      <c r="AP171" s="86">
        <f t="shared" si="231"/>
        <v>9</v>
      </c>
      <c r="AQ171" s="86" t="b">
        <f t="shared" si="232"/>
        <v>1</v>
      </c>
      <c r="AR171" s="86" t="str">
        <f t="shared" si="233"/>
        <v>Speed</v>
      </c>
      <c r="AS171" s="86" t="str">
        <f t="shared" si="205"/>
        <v>&lt;=</v>
      </c>
      <c r="AT171" s="86">
        <f t="shared" si="234"/>
        <v>22.745849609375</v>
      </c>
      <c r="AU171" s="86">
        <f t="shared" si="235"/>
        <v>2</v>
      </c>
      <c r="AV171" s="86" t="b">
        <f t="shared" si="236"/>
        <v>1</v>
      </c>
      <c r="AW171" s="86" t="str">
        <f t="shared" si="237"/>
        <v>Distance</v>
      </c>
      <c r="AX171" s="86" t="str">
        <f t="shared" si="206"/>
        <v>&lt;=</v>
      </c>
      <c r="AY171" s="86">
        <f t="shared" si="238"/>
        <v>680.591796875</v>
      </c>
      <c r="AZ171" s="86">
        <f t="shared" si="239"/>
        <v>0</v>
      </c>
      <c r="BA171" s="86" t="b">
        <f t="shared" si="240"/>
        <v>0</v>
      </c>
      <c r="BB171" s="86" t="str">
        <f t="shared" si="241"/>
        <v>Distance</v>
      </c>
      <c r="BC171" s="86" t="str">
        <f t="shared" si="207"/>
        <v>&gt;</v>
      </c>
      <c r="BD171" s="86">
        <f t="shared" si="242"/>
        <v>450.385498046875</v>
      </c>
      <c r="BE171" s="15">
        <f t="shared" si="208"/>
        <v>0</v>
      </c>
      <c r="BF171" s="15" t="str">
        <f t="shared" si="209"/>
        <v>Distance&gt;500,56494140625 AND Speed&gt;22,00830078125 AND Speed&lt;=22,745849609375 AND Distance&lt;=680,591796875 AND Distance&gt;450,385498046875</v>
      </c>
      <c r="BH171"/>
      <c r="BI171"/>
      <c r="BJ171"/>
    </row>
    <row r="172" spans="1:62">
      <c r="A172" s="15">
        <v>169</v>
      </c>
      <c r="B172" s="15">
        <v>-2</v>
      </c>
      <c r="C172" s="15">
        <v>-8192</v>
      </c>
      <c r="D172" s="15">
        <f t="shared" si="195"/>
        <v>-1</v>
      </c>
      <c r="E172" s="15">
        <f t="shared" si="196"/>
        <v>0</v>
      </c>
      <c r="F172" s="15">
        <f t="shared" si="197"/>
        <v>-1</v>
      </c>
      <c r="G172" s="15">
        <v>-1</v>
      </c>
      <c r="H172" s="15">
        <v>-1</v>
      </c>
      <c r="I172" s="15">
        <v>167</v>
      </c>
      <c r="J172" s="15">
        <v>8</v>
      </c>
      <c r="K172" s="15">
        <v>392</v>
      </c>
      <c r="L172" s="15">
        <v>862</v>
      </c>
      <c r="M172" s="15">
        <f t="shared" si="198"/>
        <v>0.21044921875</v>
      </c>
      <c r="O172" s="86">
        <f t="shared" si="199"/>
        <v>392</v>
      </c>
      <c r="P172" s="86">
        <f t="shared" si="210"/>
        <v>0.333251953125</v>
      </c>
      <c r="Q172" s="86">
        <f t="shared" si="211"/>
        <v>327</v>
      </c>
      <c r="R172" s="86" t="b">
        <f t="shared" si="212"/>
        <v>0</v>
      </c>
      <c r="S172" s="86" t="str">
        <f t="shared" si="213"/>
        <v>Dummy Node</v>
      </c>
      <c r="T172" s="86" t="str">
        <f t="shared" si="200"/>
        <v>N/A</v>
      </c>
      <c r="U172" s="86" t="str">
        <f t="shared" si="214"/>
        <v>N/A</v>
      </c>
      <c r="V172" s="86">
        <f t="shared" si="215"/>
        <v>253</v>
      </c>
      <c r="W172" s="86" t="b">
        <f t="shared" si="216"/>
        <v>1</v>
      </c>
      <c r="X172" s="86" t="str">
        <f t="shared" si="217"/>
        <v>Dummy Node</v>
      </c>
      <c r="Y172" s="86" t="str">
        <f t="shared" si="201"/>
        <v>N/A</v>
      </c>
      <c r="Z172" s="86" t="str">
        <f t="shared" si="218"/>
        <v>N/A</v>
      </c>
      <c r="AA172" s="86">
        <f t="shared" si="219"/>
        <v>142</v>
      </c>
      <c r="AB172" s="86" t="b">
        <f t="shared" si="220"/>
        <v>1</v>
      </c>
      <c r="AC172" s="86" t="str">
        <f t="shared" si="221"/>
        <v>Dummy Node</v>
      </c>
      <c r="AD172" s="86" t="str">
        <f t="shared" si="202"/>
        <v>N/A</v>
      </c>
      <c r="AE172" s="86" t="str">
        <f t="shared" si="222"/>
        <v>N/A</v>
      </c>
      <c r="AF172" s="86">
        <f t="shared" si="223"/>
        <v>98</v>
      </c>
      <c r="AG172" s="86" t="b">
        <f t="shared" si="224"/>
        <v>0</v>
      </c>
      <c r="AH172" s="86" t="str">
        <f t="shared" si="225"/>
        <v>Distance</v>
      </c>
      <c r="AI172" s="86" t="str">
        <f t="shared" si="203"/>
        <v>&gt;</v>
      </c>
      <c r="AJ172" s="86">
        <f t="shared" si="226"/>
        <v>500.56494140625</v>
      </c>
      <c r="AK172" s="86">
        <f t="shared" si="227"/>
        <v>11</v>
      </c>
      <c r="AL172" s="86" t="b">
        <f t="shared" si="228"/>
        <v>0</v>
      </c>
      <c r="AM172" s="86" t="str">
        <f t="shared" si="229"/>
        <v>Speed</v>
      </c>
      <c r="AN172" s="86" t="str">
        <f t="shared" si="204"/>
        <v>&gt;</v>
      </c>
      <c r="AO172" s="86">
        <f t="shared" si="230"/>
        <v>22.00830078125</v>
      </c>
      <c r="AP172" s="86">
        <f t="shared" si="231"/>
        <v>9</v>
      </c>
      <c r="AQ172" s="86" t="b">
        <f t="shared" si="232"/>
        <v>1</v>
      </c>
      <c r="AR172" s="86" t="str">
        <f t="shared" si="233"/>
        <v>Speed</v>
      </c>
      <c r="AS172" s="86" t="str">
        <f t="shared" si="205"/>
        <v>&lt;=</v>
      </c>
      <c r="AT172" s="86">
        <f t="shared" si="234"/>
        <v>22.745849609375</v>
      </c>
      <c r="AU172" s="86">
        <f t="shared" si="235"/>
        <v>2</v>
      </c>
      <c r="AV172" s="86" t="b">
        <f t="shared" si="236"/>
        <v>1</v>
      </c>
      <c r="AW172" s="86" t="str">
        <f t="shared" si="237"/>
        <v>Distance</v>
      </c>
      <c r="AX172" s="86" t="str">
        <f t="shared" si="206"/>
        <v>&lt;=</v>
      </c>
      <c r="AY172" s="86">
        <f t="shared" si="238"/>
        <v>680.591796875</v>
      </c>
      <c r="AZ172" s="86">
        <f t="shared" si="239"/>
        <v>0</v>
      </c>
      <c r="BA172" s="86" t="b">
        <f t="shared" si="240"/>
        <v>0</v>
      </c>
      <c r="BB172" s="86" t="str">
        <f t="shared" si="241"/>
        <v>Distance</v>
      </c>
      <c r="BC172" s="86" t="str">
        <f t="shared" si="207"/>
        <v>&gt;</v>
      </c>
      <c r="BD172" s="86">
        <f t="shared" si="242"/>
        <v>450.385498046875</v>
      </c>
      <c r="BE172" s="15">
        <f t="shared" si="208"/>
        <v>0</v>
      </c>
      <c r="BF172" s="15" t="str">
        <f t="shared" si="209"/>
        <v>Distance&gt;500,56494140625 AND Speed&gt;22,00830078125 AND Speed&lt;=22,745849609375 AND Distance&lt;=680,591796875 AND Distance&gt;450,385498046875</v>
      </c>
      <c r="BH172"/>
      <c r="BI172"/>
      <c r="BJ172"/>
    </row>
    <row r="173" spans="1:62">
      <c r="A173" s="15">
        <v>170</v>
      </c>
      <c r="B173" s="15">
        <v>-2</v>
      </c>
      <c r="C173" s="15">
        <v>-8192</v>
      </c>
      <c r="D173" s="15">
        <f t="shared" si="195"/>
        <v>-1</v>
      </c>
      <c r="E173" s="15">
        <f t="shared" si="196"/>
        <v>0</v>
      </c>
      <c r="F173" s="15">
        <f t="shared" si="197"/>
        <v>-1</v>
      </c>
      <c r="G173" s="15">
        <v>-1</v>
      </c>
      <c r="H173" s="15">
        <v>-1</v>
      </c>
      <c r="I173" s="15">
        <v>167</v>
      </c>
      <c r="J173" s="15">
        <v>8</v>
      </c>
      <c r="K173" s="15">
        <v>393</v>
      </c>
      <c r="L173" s="15">
        <v>1365</v>
      </c>
      <c r="M173" s="15">
        <f t="shared" si="198"/>
        <v>0.333251953125</v>
      </c>
      <c r="O173" s="86">
        <f t="shared" si="199"/>
        <v>393</v>
      </c>
      <c r="P173" s="86">
        <f t="shared" si="210"/>
        <v>0.333251953125</v>
      </c>
      <c r="Q173" s="86">
        <f t="shared" si="211"/>
        <v>328</v>
      </c>
      <c r="R173" s="86" t="b">
        <f t="shared" si="212"/>
        <v>1</v>
      </c>
      <c r="S173" s="86" t="str">
        <f t="shared" si="213"/>
        <v>Dummy Node</v>
      </c>
      <c r="T173" s="86" t="str">
        <f t="shared" si="200"/>
        <v>N/A</v>
      </c>
      <c r="U173" s="86" t="str">
        <f t="shared" si="214"/>
        <v>N/A</v>
      </c>
      <c r="V173" s="86">
        <f t="shared" si="215"/>
        <v>253</v>
      </c>
      <c r="W173" s="86" t="b">
        <f t="shared" si="216"/>
        <v>0</v>
      </c>
      <c r="X173" s="86" t="str">
        <f t="shared" si="217"/>
        <v>Dummy Node</v>
      </c>
      <c r="Y173" s="86" t="str">
        <f t="shared" si="201"/>
        <v>N/A</v>
      </c>
      <c r="Z173" s="86" t="str">
        <f t="shared" si="218"/>
        <v>N/A</v>
      </c>
      <c r="AA173" s="86">
        <f t="shared" si="219"/>
        <v>142</v>
      </c>
      <c r="AB173" s="86" t="b">
        <f t="shared" si="220"/>
        <v>1</v>
      </c>
      <c r="AC173" s="86" t="str">
        <f t="shared" si="221"/>
        <v>Dummy Node</v>
      </c>
      <c r="AD173" s="86" t="str">
        <f t="shared" si="202"/>
        <v>N/A</v>
      </c>
      <c r="AE173" s="86" t="str">
        <f t="shared" si="222"/>
        <v>N/A</v>
      </c>
      <c r="AF173" s="86">
        <f t="shared" si="223"/>
        <v>98</v>
      </c>
      <c r="AG173" s="86" t="b">
        <f t="shared" si="224"/>
        <v>0</v>
      </c>
      <c r="AH173" s="86" t="str">
        <f t="shared" si="225"/>
        <v>Distance</v>
      </c>
      <c r="AI173" s="86" t="str">
        <f t="shared" si="203"/>
        <v>&gt;</v>
      </c>
      <c r="AJ173" s="86">
        <f t="shared" si="226"/>
        <v>500.56494140625</v>
      </c>
      <c r="AK173" s="86">
        <f t="shared" si="227"/>
        <v>11</v>
      </c>
      <c r="AL173" s="86" t="b">
        <f t="shared" si="228"/>
        <v>0</v>
      </c>
      <c r="AM173" s="86" t="str">
        <f t="shared" si="229"/>
        <v>Speed</v>
      </c>
      <c r="AN173" s="86" t="str">
        <f t="shared" si="204"/>
        <v>&gt;</v>
      </c>
      <c r="AO173" s="86">
        <f t="shared" si="230"/>
        <v>22.00830078125</v>
      </c>
      <c r="AP173" s="86">
        <f t="shared" si="231"/>
        <v>9</v>
      </c>
      <c r="AQ173" s="86" t="b">
        <f t="shared" si="232"/>
        <v>1</v>
      </c>
      <c r="AR173" s="86" t="str">
        <f t="shared" si="233"/>
        <v>Speed</v>
      </c>
      <c r="AS173" s="86" t="str">
        <f t="shared" si="205"/>
        <v>&lt;=</v>
      </c>
      <c r="AT173" s="86">
        <f t="shared" si="234"/>
        <v>22.745849609375</v>
      </c>
      <c r="AU173" s="86">
        <f t="shared" si="235"/>
        <v>2</v>
      </c>
      <c r="AV173" s="86" t="b">
        <f t="shared" si="236"/>
        <v>1</v>
      </c>
      <c r="AW173" s="86" t="str">
        <f t="shared" si="237"/>
        <v>Distance</v>
      </c>
      <c r="AX173" s="86" t="str">
        <f t="shared" si="206"/>
        <v>&lt;=</v>
      </c>
      <c r="AY173" s="86">
        <f t="shared" si="238"/>
        <v>680.591796875</v>
      </c>
      <c r="AZ173" s="86">
        <f t="shared" si="239"/>
        <v>0</v>
      </c>
      <c r="BA173" s="86" t="b">
        <f t="shared" si="240"/>
        <v>0</v>
      </c>
      <c r="BB173" s="86" t="str">
        <f t="shared" si="241"/>
        <v>Distance</v>
      </c>
      <c r="BC173" s="86" t="str">
        <f t="shared" si="207"/>
        <v>&gt;</v>
      </c>
      <c r="BD173" s="86">
        <f t="shared" si="242"/>
        <v>450.385498046875</v>
      </c>
      <c r="BE173" s="15">
        <f t="shared" si="208"/>
        <v>0</v>
      </c>
      <c r="BF173" s="15" t="str">
        <f t="shared" si="209"/>
        <v>Distance&gt;500,56494140625 AND Speed&gt;22,00830078125 AND Speed&lt;=22,745849609375 AND Distance&lt;=680,591796875 AND Distance&gt;450,385498046875</v>
      </c>
      <c r="BH173"/>
      <c r="BI173"/>
      <c r="BJ173"/>
    </row>
    <row r="174" spans="1:62">
      <c r="A174" s="15">
        <v>171</v>
      </c>
      <c r="B174" s="15">
        <v>-2</v>
      </c>
      <c r="C174" s="15">
        <v>-8192</v>
      </c>
      <c r="D174" s="15">
        <f t="shared" si="195"/>
        <v>-1</v>
      </c>
      <c r="E174" s="15">
        <f t="shared" si="196"/>
        <v>0</v>
      </c>
      <c r="F174" s="15">
        <f t="shared" si="197"/>
        <v>-1</v>
      </c>
      <c r="G174" s="15">
        <v>-1</v>
      </c>
      <c r="H174" s="15">
        <v>-1</v>
      </c>
      <c r="I174" s="15">
        <v>128</v>
      </c>
      <c r="J174" s="15">
        <v>8</v>
      </c>
      <c r="K174" s="15">
        <v>394</v>
      </c>
      <c r="L174" s="15">
        <v>210</v>
      </c>
      <c r="M174" s="15">
        <f t="shared" si="198"/>
        <v>5.126953125E-2</v>
      </c>
      <c r="O174" s="86">
        <f t="shared" si="199"/>
        <v>394</v>
      </c>
      <c r="P174" s="86">
        <f t="shared" si="210"/>
        <v>0.333251953125</v>
      </c>
      <c r="Q174" s="86">
        <f t="shared" si="211"/>
        <v>328</v>
      </c>
      <c r="R174" s="86" t="b">
        <f t="shared" si="212"/>
        <v>0</v>
      </c>
      <c r="S174" s="86" t="str">
        <f t="shared" si="213"/>
        <v>Dummy Node</v>
      </c>
      <c r="T174" s="86" t="str">
        <f t="shared" si="200"/>
        <v>N/A</v>
      </c>
      <c r="U174" s="86" t="str">
        <f t="shared" si="214"/>
        <v>N/A</v>
      </c>
      <c r="V174" s="86">
        <f t="shared" si="215"/>
        <v>253</v>
      </c>
      <c r="W174" s="86" t="b">
        <f t="shared" si="216"/>
        <v>0</v>
      </c>
      <c r="X174" s="86" t="str">
        <f t="shared" si="217"/>
        <v>Dummy Node</v>
      </c>
      <c r="Y174" s="86" t="str">
        <f t="shared" si="201"/>
        <v>N/A</v>
      </c>
      <c r="Z174" s="86" t="str">
        <f t="shared" si="218"/>
        <v>N/A</v>
      </c>
      <c r="AA174" s="86">
        <f t="shared" si="219"/>
        <v>142</v>
      </c>
      <c r="AB174" s="86" t="b">
        <f t="shared" si="220"/>
        <v>1</v>
      </c>
      <c r="AC174" s="86" t="str">
        <f t="shared" si="221"/>
        <v>Dummy Node</v>
      </c>
      <c r="AD174" s="86" t="str">
        <f t="shared" si="202"/>
        <v>N/A</v>
      </c>
      <c r="AE174" s="86" t="str">
        <f t="shared" si="222"/>
        <v>N/A</v>
      </c>
      <c r="AF174" s="86">
        <f t="shared" si="223"/>
        <v>98</v>
      </c>
      <c r="AG174" s="86" t="b">
        <f t="shared" si="224"/>
        <v>0</v>
      </c>
      <c r="AH174" s="86" t="str">
        <f t="shared" si="225"/>
        <v>Distance</v>
      </c>
      <c r="AI174" s="86" t="str">
        <f t="shared" si="203"/>
        <v>&gt;</v>
      </c>
      <c r="AJ174" s="86">
        <f t="shared" si="226"/>
        <v>500.56494140625</v>
      </c>
      <c r="AK174" s="86">
        <f t="shared" si="227"/>
        <v>11</v>
      </c>
      <c r="AL174" s="86" t="b">
        <f t="shared" si="228"/>
        <v>0</v>
      </c>
      <c r="AM174" s="86" t="str">
        <f t="shared" si="229"/>
        <v>Speed</v>
      </c>
      <c r="AN174" s="86" t="str">
        <f t="shared" si="204"/>
        <v>&gt;</v>
      </c>
      <c r="AO174" s="86">
        <f t="shared" si="230"/>
        <v>22.00830078125</v>
      </c>
      <c r="AP174" s="86">
        <f t="shared" si="231"/>
        <v>9</v>
      </c>
      <c r="AQ174" s="86" t="b">
        <f t="shared" si="232"/>
        <v>1</v>
      </c>
      <c r="AR174" s="86" t="str">
        <f t="shared" si="233"/>
        <v>Speed</v>
      </c>
      <c r="AS174" s="86" t="str">
        <f t="shared" si="205"/>
        <v>&lt;=</v>
      </c>
      <c r="AT174" s="86">
        <f t="shared" si="234"/>
        <v>22.745849609375</v>
      </c>
      <c r="AU174" s="86">
        <f t="shared" si="235"/>
        <v>2</v>
      </c>
      <c r="AV174" s="86" t="b">
        <f t="shared" si="236"/>
        <v>1</v>
      </c>
      <c r="AW174" s="86" t="str">
        <f t="shared" si="237"/>
        <v>Distance</v>
      </c>
      <c r="AX174" s="86" t="str">
        <f t="shared" si="206"/>
        <v>&lt;=</v>
      </c>
      <c r="AY174" s="86">
        <f t="shared" si="238"/>
        <v>680.591796875</v>
      </c>
      <c r="AZ174" s="86">
        <f t="shared" si="239"/>
        <v>0</v>
      </c>
      <c r="BA174" s="86" t="b">
        <f t="shared" si="240"/>
        <v>0</v>
      </c>
      <c r="BB174" s="86" t="str">
        <f t="shared" si="241"/>
        <v>Distance</v>
      </c>
      <c r="BC174" s="86" t="str">
        <f t="shared" si="207"/>
        <v>&gt;</v>
      </c>
      <c r="BD174" s="86">
        <f t="shared" si="242"/>
        <v>450.385498046875</v>
      </c>
      <c r="BE174" s="15">
        <f t="shared" si="208"/>
        <v>0</v>
      </c>
      <c r="BF174" s="15" t="str">
        <f t="shared" si="209"/>
        <v>Distance&gt;500,56494140625 AND Speed&gt;22,00830078125 AND Speed&lt;=22,745849609375 AND Distance&lt;=680,591796875 AND Distance&gt;450,385498046875</v>
      </c>
      <c r="BH174"/>
      <c r="BI174"/>
      <c r="BJ174"/>
    </row>
    <row r="175" spans="1:62">
      <c r="A175" s="15">
        <v>172</v>
      </c>
      <c r="B175" s="15">
        <v>-2</v>
      </c>
      <c r="C175" s="15">
        <v>-8192</v>
      </c>
      <c r="D175" s="15">
        <f t="shared" si="195"/>
        <v>-1</v>
      </c>
      <c r="E175" s="15">
        <f t="shared" si="196"/>
        <v>0</v>
      </c>
      <c r="F175" s="15">
        <f t="shared" si="197"/>
        <v>-1</v>
      </c>
      <c r="G175" s="15">
        <v>-1</v>
      </c>
      <c r="H175" s="15">
        <v>-1</v>
      </c>
      <c r="I175" s="15">
        <v>128</v>
      </c>
      <c r="J175" s="15">
        <v>8</v>
      </c>
      <c r="K175" s="15">
        <v>395</v>
      </c>
      <c r="L175" s="15">
        <v>1024</v>
      </c>
      <c r="M175" s="15">
        <f t="shared" si="198"/>
        <v>0.25</v>
      </c>
      <c r="O175" s="86">
        <f t="shared" si="199"/>
        <v>395</v>
      </c>
      <c r="P175" s="86">
        <f t="shared" si="210"/>
        <v>0.333251953125</v>
      </c>
      <c r="Q175" s="86">
        <f t="shared" si="211"/>
        <v>329</v>
      </c>
      <c r="R175" s="86" t="b">
        <f t="shared" si="212"/>
        <v>1</v>
      </c>
      <c r="S175" s="86" t="str">
        <f t="shared" si="213"/>
        <v>Dummy Node</v>
      </c>
      <c r="T175" s="86" t="str">
        <f t="shared" si="200"/>
        <v>N/A</v>
      </c>
      <c r="U175" s="86" t="str">
        <f t="shared" si="214"/>
        <v>N/A</v>
      </c>
      <c r="V175" s="86">
        <f t="shared" si="215"/>
        <v>254</v>
      </c>
      <c r="W175" s="86" t="b">
        <f t="shared" si="216"/>
        <v>1</v>
      </c>
      <c r="X175" s="86" t="str">
        <f t="shared" si="217"/>
        <v>Dummy Node</v>
      </c>
      <c r="Y175" s="86" t="str">
        <f t="shared" si="201"/>
        <v>N/A</v>
      </c>
      <c r="Z175" s="86" t="str">
        <f t="shared" si="218"/>
        <v>N/A</v>
      </c>
      <c r="AA175" s="86">
        <f t="shared" si="219"/>
        <v>142</v>
      </c>
      <c r="AB175" s="86" t="b">
        <f t="shared" si="220"/>
        <v>0</v>
      </c>
      <c r="AC175" s="86" t="str">
        <f t="shared" si="221"/>
        <v>Dummy Node</v>
      </c>
      <c r="AD175" s="86" t="str">
        <f t="shared" si="202"/>
        <v>N/A</v>
      </c>
      <c r="AE175" s="86" t="str">
        <f t="shared" si="222"/>
        <v>N/A</v>
      </c>
      <c r="AF175" s="86">
        <f t="shared" si="223"/>
        <v>98</v>
      </c>
      <c r="AG175" s="86" t="b">
        <f t="shared" si="224"/>
        <v>0</v>
      </c>
      <c r="AH175" s="86" t="str">
        <f t="shared" si="225"/>
        <v>Distance</v>
      </c>
      <c r="AI175" s="86" t="str">
        <f t="shared" si="203"/>
        <v>&gt;</v>
      </c>
      <c r="AJ175" s="86">
        <f t="shared" si="226"/>
        <v>500.56494140625</v>
      </c>
      <c r="AK175" s="86">
        <f t="shared" si="227"/>
        <v>11</v>
      </c>
      <c r="AL175" s="86" t="b">
        <f t="shared" si="228"/>
        <v>0</v>
      </c>
      <c r="AM175" s="86" t="str">
        <f t="shared" si="229"/>
        <v>Speed</v>
      </c>
      <c r="AN175" s="86" t="str">
        <f t="shared" si="204"/>
        <v>&gt;</v>
      </c>
      <c r="AO175" s="86">
        <f t="shared" si="230"/>
        <v>22.00830078125</v>
      </c>
      <c r="AP175" s="86">
        <f t="shared" si="231"/>
        <v>9</v>
      </c>
      <c r="AQ175" s="86" t="b">
        <f t="shared" si="232"/>
        <v>1</v>
      </c>
      <c r="AR175" s="86" t="str">
        <f t="shared" si="233"/>
        <v>Speed</v>
      </c>
      <c r="AS175" s="86" t="str">
        <f t="shared" si="205"/>
        <v>&lt;=</v>
      </c>
      <c r="AT175" s="86">
        <f t="shared" si="234"/>
        <v>22.745849609375</v>
      </c>
      <c r="AU175" s="86">
        <f t="shared" si="235"/>
        <v>2</v>
      </c>
      <c r="AV175" s="86" t="b">
        <f t="shared" si="236"/>
        <v>1</v>
      </c>
      <c r="AW175" s="86" t="str">
        <f t="shared" si="237"/>
        <v>Distance</v>
      </c>
      <c r="AX175" s="86" t="str">
        <f t="shared" si="206"/>
        <v>&lt;=</v>
      </c>
      <c r="AY175" s="86">
        <f t="shared" si="238"/>
        <v>680.591796875</v>
      </c>
      <c r="AZ175" s="86">
        <f t="shared" si="239"/>
        <v>0</v>
      </c>
      <c r="BA175" s="86" t="b">
        <f t="shared" si="240"/>
        <v>0</v>
      </c>
      <c r="BB175" s="86" t="str">
        <f t="shared" si="241"/>
        <v>Distance</v>
      </c>
      <c r="BC175" s="86" t="str">
        <f t="shared" si="207"/>
        <v>&gt;</v>
      </c>
      <c r="BD175" s="86">
        <f t="shared" si="242"/>
        <v>450.385498046875</v>
      </c>
      <c r="BE175" s="15">
        <f t="shared" si="208"/>
        <v>0</v>
      </c>
      <c r="BF175" s="15" t="str">
        <f t="shared" si="209"/>
        <v>Distance&gt;500,56494140625 AND Speed&gt;22,00830078125 AND Speed&lt;=22,745849609375 AND Distance&lt;=680,591796875 AND Distance&gt;450,385498046875</v>
      </c>
      <c r="BH175"/>
      <c r="BI175"/>
      <c r="BJ175"/>
    </row>
    <row r="176" spans="1:62">
      <c r="A176" s="15">
        <v>173</v>
      </c>
      <c r="B176" s="15">
        <v>1</v>
      </c>
      <c r="C176" s="15">
        <v>87323</v>
      </c>
      <c r="D176" s="15">
        <f t="shared" si="195"/>
        <v>21</v>
      </c>
      <c r="E176" s="15">
        <f t="shared" si="196"/>
        <v>1307</v>
      </c>
      <c r="F176" s="15">
        <f t="shared" si="197"/>
        <v>21.319091796875</v>
      </c>
      <c r="G176" s="15">
        <v>203</v>
      </c>
      <c r="H176" s="15">
        <v>204</v>
      </c>
      <c r="I176" s="15">
        <v>51</v>
      </c>
      <c r="J176" s="15">
        <v>7</v>
      </c>
      <c r="K176" s="15">
        <v>396</v>
      </c>
      <c r="L176" s="15">
        <v>52</v>
      </c>
      <c r="M176" s="15">
        <f t="shared" si="198"/>
        <v>1.26953125E-2</v>
      </c>
      <c r="O176" s="86">
        <f t="shared" si="199"/>
        <v>396</v>
      </c>
      <c r="P176" s="86">
        <f t="shared" si="210"/>
        <v>0.333251953125</v>
      </c>
      <c r="Q176" s="86">
        <f t="shared" si="211"/>
        <v>329</v>
      </c>
      <c r="R176" s="86" t="b">
        <f t="shared" si="212"/>
        <v>0</v>
      </c>
      <c r="S176" s="86" t="str">
        <f t="shared" si="213"/>
        <v>Dummy Node</v>
      </c>
      <c r="T176" s="86" t="str">
        <f t="shared" si="200"/>
        <v>N/A</v>
      </c>
      <c r="U176" s="86" t="str">
        <f t="shared" si="214"/>
        <v>N/A</v>
      </c>
      <c r="V176" s="86">
        <f t="shared" si="215"/>
        <v>254</v>
      </c>
      <c r="W176" s="86" t="b">
        <f t="shared" si="216"/>
        <v>1</v>
      </c>
      <c r="X176" s="86" t="str">
        <f t="shared" si="217"/>
        <v>Dummy Node</v>
      </c>
      <c r="Y176" s="86" t="str">
        <f t="shared" si="201"/>
        <v>N/A</v>
      </c>
      <c r="Z176" s="86" t="str">
        <f t="shared" si="218"/>
        <v>N/A</v>
      </c>
      <c r="AA176" s="86">
        <f t="shared" si="219"/>
        <v>142</v>
      </c>
      <c r="AB176" s="86" t="b">
        <f t="shared" si="220"/>
        <v>0</v>
      </c>
      <c r="AC176" s="86" t="str">
        <f t="shared" si="221"/>
        <v>Dummy Node</v>
      </c>
      <c r="AD176" s="86" t="str">
        <f t="shared" si="202"/>
        <v>N/A</v>
      </c>
      <c r="AE176" s="86" t="str">
        <f t="shared" si="222"/>
        <v>N/A</v>
      </c>
      <c r="AF176" s="86">
        <f t="shared" si="223"/>
        <v>98</v>
      </c>
      <c r="AG176" s="86" t="b">
        <f t="shared" si="224"/>
        <v>0</v>
      </c>
      <c r="AH176" s="86" t="str">
        <f t="shared" si="225"/>
        <v>Distance</v>
      </c>
      <c r="AI176" s="86" t="str">
        <f t="shared" si="203"/>
        <v>&gt;</v>
      </c>
      <c r="AJ176" s="86">
        <f t="shared" si="226"/>
        <v>500.56494140625</v>
      </c>
      <c r="AK176" s="86">
        <f t="shared" si="227"/>
        <v>11</v>
      </c>
      <c r="AL176" s="86" t="b">
        <f t="shared" si="228"/>
        <v>0</v>
      </c>
      <c r="AM176" s="86" t="str">
        <f t="shared" si="229"/>
        <v>Speed</v>
      </c>
      <c r="AN176" s="86" t="str">
        <f t="shared" si="204"/>
        <v>&gt;</v>
      </c>
      <c r="AO176" s="86">
        <f t="shared" si="230"/>
        <v>22.00830078125</v>
      </c>
      <c r="AP176" s="86">
        <f t="shared" si="231"/>
        <v>9</v>
      </c>
      <c r="AQ176" s="86" t="b">
        <f t="shared" si="232"/>
        <v>1</v>
      </c>
      <c r="AR176" s="86" t="str">
        <f t="shared" si="233"/>
        <v>Speed</v>
      </c>
      <c r="AS176" s="86" t="str">
        <f t="shared" si="205"/>
        <v>&lt;=</v>
      </c>
      <c r="AT176" s="86">
        <f t="shared" si="234"/>
        <v>22.745849609375</v>
      </c>
      <c r="AU176" s="86">
        <f t="shared" si="235"/>
        <v>2</v>
      </c>
      <c r="AV176" s="86" t="b">
        <f t="shared" si="236"/>
        <v>1</v>
      </c>
      <c r="AW176" s="86" t="str">
        <f t="shared" si="237"/>
        <v>Distance</v>
      </c>
      <c r="AX176" s="86" t="str">
        <f t="shared" si="206"/>
        <v>&lt;=</v>
      </c>
      <c r="AY176" s="86">
        <f t="shared" si="238"/>
        <v>680.591796875</v>
      </c>
      <c r="AZ176" s="86">
        <f t="shared" si="239"/>
        <v>0</v>
      </c>
      <c r="BA176" s="86" t="b">
        <f t="shared" si="240"/>
        <v>0</v>
      </c>
      <c r="BB176" s="86" t="str">
        <f t="shared" si="241"/>
        <v>Distance</v>
      </c>
      <c r="BC176" s="86" t="str">
        <f t="shared" si="207"/>
        <v>&gt;</v>
      </c>
      <c r="BD176" s="86">
        <f t="shared" si="242"/>
        <v>450.385498046875</v>
      </c>
      <c r="BE176" s="15">
        <f t="shared" si="208"/>
        <v>0</v>
      </c>
      <c r="BF176" s="15" t="str">
        <f t="shared" si="209"/>
        <v>Distance&gt;500,56494140625 AND Speed&gt;22,00830078125 AND Speed&lt;=22,745849609375 AND Distance&lt;=680,591796875 AND Distance&gt;450,385498046875</v>
      </c>
      <c r="BH176"/>
      <c r="BI176"/>
      <c r="BJ176"/>
    </row>
    <row r="177" spans="1:62">
      <c r="A177" s="15">
        <v>174</v>
      </c>
      <c r="B177" s="15">
        <v>-2</v>
      </c>
      <c r="C177" s="15">
        <v>-8192</v>
      </c>
      <c r="D177" s="15">
        <f t="shared" si="195"/>
        <v>-1</v>
      </c>
      <c r="E177" s="15">
        <f t="shared" si="196"/>
        <v>0</v>
      </c>
      <c r="F177" s="15">
        <f t="shared" si="197"/>
        <v>-1</v>
      </c>
      <c r="G177" s="15">
        <v>275</v>
      </c>
      <c r="H177" s="15">
        <v>276</v>
      </c>
      <c r="I177" s="15">
        <v>51</v>
      </c>
      <c r="J177" s="15">
        <v>7</v>
      </c>
      <c r="K177" s="15">
        <v>397</v>
      </c>
      <c r="L177" s="15">
        <v>0</v>
      </c>
      <c r="M177" s="15">
        <f t="shared" si="198"/>
        <v>0</v>
      </c>
      <c r="O177" s="86">
        <f t="shared" si="199"/>
        <v>397</v>
      </c>
      <c r="P177" s="86">
        <f t="shared" si="210"/>
        <v>0.333251953125</v>
      </c>
      <c r="Q177" s="86">
        <f t="shared" si="211"/>
        <v>330</v>
      </c>
      <c r="R177" s="86" t="b">
        <f t="shared" si="212"/>
        <v>1</v>
      </c>
      <c r="S177" s="86" t="str">
        <f t="shared" si="213"/>
        <v>Dummy Node</v>
      </c>
      <c r="T177" s="86" t="str">
        <f t="shared" si="200"/>
        <v>N/A</v>
      </c>
      <c r="U177" s="86" t="str">
        <f t="shared" si="214"/>
        <v>N/A</v>
      </c>
      <c r="V177" s="86">
        <f t="shared" si="215"/>
        <v>254</v>
      </c>
      <c r="W177" s="86" t="b">
        <f t="shared" si="216"/>
        <v>0</v>
      </c>
      <c r="X177" s="86" t="str">
        <f t="shared" si="217"/>
        <v>Dummy Node</v>
      </c>
      <c r="Y177" s="86" t="str">
        <f t="shared" si="201"/>
        <v>N/A</v>
      </c>
      <c r="Z177" s="86" t="str">
        <f t="shared" si="218"/>
        <v>N/A</v>
      </c>
      <c r="AA177" s="86">
        <f t="shared" si="219"/>
        <v>142</v>
      </c>
      <c r="AB177" s="86" t="b">
        <f t="shared" si="220"/>
        <v>0</v>
      </c>
      <c r="AC177" s="86" t="str">
        <f t="shared" si="221"/>
        <v>Dummy Node</v>
      </c>
      <c r="AD177" s="86" t="str">
        <f t="shared" si="202"/>
        <v>N/A</v>
      </c>
      <c r="AE177" s="86" t="str">
        <f t="shared" si="222"/>
        <v>N/A</v>
      </c>
      <c r="AF177" s="86">
        <f t="shared" si="223"/>
        <v>98</v>
      </c>
      <c r="AG177" s="86" t="b">
        <f t="shared" si="224"/>
        <v>0</v>
      </c>
      <c r="AH177" s="86" t="str">
        <f t="shared" si="225"/>
        <v>Distance</v>
      </c>
      <c r="AI177" s="86" t="str">
        <f t="shared" si="203"/>
        <v>&gt;</v>
      </c>
      <c r="AJ177" s="86">
        <f t="shared" si="226"/>
        <v>500.56494140625</v>
      </c>
      <c r="AK177" s="86">
        <f t="shared" si="227"/>
        <v>11</v>
      </c>
      <c r="AL177" s="86" t="b">
        <f t="shared" si="228"/>
        <v>0</v>
      </c>
      <c r="AM177" s="86" t="str">
        <f t="shared" si="229"/>
        <v>Speed</v>
      </c>
      <c r="AN177" s="86" t="str">
        <f t="shared" si="204"/>
        <v>&gt;</v>
      </c>
      <c r="AO177" s="86">
        <f t="shared" si="230"/>
        <v>22.00830078125</v>
      </c>
      <c r="AP177" s="86">
        <f t="shared" si="231"/>
        <v>9</v>
      </c>
      <c r="AQ177" s="86" t="b">
        <f t="shared" si="232"/>
        <v>1</v>
      </c>
      <c r="AR177" s="86" t="str">
        <f t="shared" si="233"/>
        <v>Speed</v>
      </c>
      <c r="AS177" s="86" t="str">
        <f t="shared" si="205"/>
        <v>&lt;=</v>
      </c>
      <c r="AT177" s="86">
        <f t="shared" si="234"/>
        <v>22.745849609375</v>
      </c>
      <c r="AU177" s="86">
        <f t="shared" si="235"/>
        <v>2</v>
      </c>
      <c r="AV177" s="86" t="b">
        <f t="shared" si="236"/>
        <v>1</v>
      </c>
      <c r="AW177" s="86" t="str">
        <f t="shared" si="237"/>
        <v>Distance</v>
      </c>
      <c r="AX177" s="86" t="str">
        <f t="shared" si="206"/>
        <v>&lt;=</v>
      </c>
      <c r="AY177" s="86">
        <f t="shared" si="238"/>
        <v>680.591796875</v>
      </c>
      <c r="AZ177" s="86">
        <f t="shared" si="239"/>
        <v>0</v>
      </c>
      <c r="BA177" s="86" t="b">
        <f t="shared" si="240"/>
        <v>0</v>
      </c>
      <c r="BB177" s="86" t="str">
        <f t="shared" si="241"/>
        <v>Distance</v>
      </c>
      <c r="BC177" s="86" t="str">
        <f t="shared" si="207"/>
        <v>&gt;</v>
      </c>
      <c r="BD177" s="86">
        <f t="shared" si="242"/>
        <v>450.385498046875</v>
      </c>
      <c r="BE177" s="15">
        <f t="shared" si="208"/>
        <v>0</v>
      </c>
      <c r="BF177" s="15" t="str">
        <f t="shared" si="209"/>
        <v>Distance&gt;500,56494140625 AND Speed&gt;22,00830078125 AND Speed&lt;=22,745849609375 AND Distance&lt;=680,591796875 AND Distance&gt;450,385498046875</v>
      </c>
      <c r="BH177"/>
      <c r="BI177"/>
      <c r="BJ177"/>
    </row>
    <row r="178" spans="1:62">
      <c r="A178" s="15">
        <v>175</v>
      </c>
      <c r="B178" s="15">
        <v>-2</v>
      </c>
      <c r="C178" s="15">
        <v>-8192</v>
      </c>
      <c r="D178" s="15">
        <f t="shared" si="195"/>
        <v>-1</v>
      </c>
      <c r="E178" s="15">
        <f t="shared" si="196"/>
        <v>0</v>
      </c>
      <c r="F178" s="15">
        <f t="shared" si="197"/>
        <v>-1</v>
      </c>
      <c r="G178" s="15">
        <v>-1</v>
      </c>
      <c r="H178" s="15">
        <v>-1</v>
      </c>
      <c r="I178" s="15">
        <v>161</v>
      </c>
      <c r="J178" s="15">
        <v>8</v>
      </c>
      <c r="K178" s="15">
        <v>398</v>
      </c>
      <c r="L178" s="15">
        <v>1365</v>
      </c>
      <c r="M178" s="15">
        <f t="shared" si="198"/>
        <v>0.333251953125</v>
      </c>
      <c r="O178" s="86">
        <f t="shared" si="199"/>
        <v>398</v>
      </c>
      <c r="P178" s="86">
        <f t="shared" si="210"/>
        <v>0.333251953125</v>
      </c>
      <c r="Q178" s="86">
        <f t="shared" si="211"/>
        <v>330</v>
      </c>
      <c r="R178" s="86" t="b">
        <f t="shared" si="212"/>
        <v>0</v>
      </c>
      <c r="S178" s="86" t="str">
        <f t="shared" si="213"/>
        <v>Dummy Node</v>
      </c>
      <c r="T178" s="86" t="str">
        <f t="shared" si="200"/>
        <v>N/A</v>
      </c>
      <c r="U178" s="86" t="str">
        <f t="shared" si="214"/>
        <v>N/A</v>
      </c>
      <c r="V178" s="86">
        <f t="shared" si="215"/>
        <v>254</v>
      </c>
      <c r="W178" s="86" t="b">
        <f t="shared" si="216"/>
        <v>0</v>
      </c>
      <c r="X178" s="86" t="str">
        <f t="shared" si="217"/>
        <v>Dummy Node</v>
      </c>
      <c r="Y178" s="86" t="str">
        <f t="shared" si="201"/>
        <v>N/A</v>
      </c>
      <c r="Z178" s="86" t="str">
        <f t="shared" si="218"/>
        <v>N/A</v>
      </c>
      <c r="AA178" s="86">
        <f t="shared" si="219"/>
        <v>142</v>
      </c>
      <c r="AB178" s="86" t="b">
        <f t="shared" si="220"/>
        <v>0</v>
      </c>
      <c r="AC178" s="86" t="str">
        <f t="shared" si="221"/>
        <v>Dummy Node</v>
      </c>
      <c r="AD178" s="86" t="str">
        <f t="shared" si="202"/>
        <v>N/A</v>
      </c>
      <c r="AE178" s="86" t="str">
        <f t="shared" si="222"/>
        <v>N/A</v>
      </c>
      <c r="AF178" s="86">
        <f t="shared" si="223"/>
        <v>98</v>
      </c>
      <c r="AG178" s="86" t="b">
        <f t="shared" si="224"/>
        <v>0</v>
      </c>
      <c r="AH178" s="86" t="str">
        <f t="shared" si="225"/>
        <v>Distance</v>
      </c>
      <c r="AI178" s="86" t="str">
        <f t="shared" si="203"/>
        <v>&gt;</v>
      </c>
      <c r="AJ178" s="86">
        <f t="shared" si="226"/>
        <v>500.56494140625</v>
      </c>
      <c r="AK178" s="86">
        <f t="shared" si="227"/>
        <v>11</v>
      </c>
      <c r="AL178" s="86" t="b">
        <f t="shared" si="228"/>
        <v>0</v>
      </c>
      <c r="AM178" s="86" t="str">
        <f t="shared" si="229"/>
        <v>Speed</v>
      </c>
      <c r="AN178" s="86" t="str">
        <f t="shared" si="204"/>
        <v>&gt;</v>
      </c>
      <c r="AO178" s="86">
        <f t="shared" si="230"/>
        <v>22.00830078125</v>
      </c>
      <c r="AP178" s="86">
        <f t="shared" si="231"/>
        <v>9</v>
      </c>
      <c r="AQ178" s="86" t="b">
        <f t="shared" si="232"/>
        <v>1</v>
      </c>
      <c r="AR178" s="86" t="str">
        <f t="shared" si="233"/>
        <v>Speed</v>
      </c>
      <c r="AS178" s="86" t="str">
        <f t="shared" si="205"/>
        <v>&lt;=</v>
      </c>
      <c r="AT178" s="86">
        <f t="shared" si="234"/>
        <v>22.745849609375</v>
      </c>
      <c r="AU178" s="86">
        <f t="shared" si="235"/>
        <v>2</v>
      </c>
      <c r="AV178" s="86" t="b">
        <f t="shared" si="236"/>
        <v>1</v>
      </c>
      <c r="AW178" s="86" t="str">
        <f t="shared" si="237"/>
        <v>Distance</v>
      </c>
      <c r="AX178" s="86" t="str">
        <f t="shared" si="206"/>
        <v>&lt;=</v>
      </c>
      <c r="AY178" s="86">
        <f t="shared" si="238"/>
        <v>680.591796875</v>
      </c>
      <c r="AZ178" s="86">
        <f t="shared" si="239"/>
        <v>0</v>
      </c>
      <c r="BA178" s="86" t="b">
        <f t="shared" si="240"/>
        <v>0</v>
      </c>
      <c r="BB178" s="86" t="str">
        <f t="shared" si="241"/>
        <v>Distance</v>
      </c>
      <c r="BC178" s="86" t="str">
        <f t="shared" si="207"/>
        <v>&gt;</v>
      </c>
      <c r="BD178" s="86">
        <f t="shared" si="242"/>
        <v>450.385498046875</v>
      </c>
      <c r="BE178" s="15">
        <f t="shared" si="208"/>
        <v>0</v>
      </c>
      <c r="BF178" s="15" t="str">
        <f t="shared" si="209"/>
        <v>Distance&gt;500,56494140625 AND Speed&gt;22,00830078125 AND Speed&lt;=22,745849609375 AND Distance&lt;=680,591796875 AND Distance&gt;450,385498046875</v>
      </c>
      <c r="BH178"/>
      <c r="BI178"/>
      <c r="BJ178"/>
    </row>
    <row r="179" spans="1:62">
      <c r="A179" s="15">
        <v>176</v>
      </c>
      <c r="B179" s="15">
        <v>-2</v>
      </c>
      <c r="C179" s="15">
        <v>-8192</v>
      </c>
      <c r="D179" s="15">
        <f t="shared" si="195"/>
        <v>-1</v>
      </c>
      <c r="E179" s="15">
        <f t="shared" si="196"/>
        <v>0</v>
      </c>
      <c r="F179" s="15">
        <f t="shared" si="197"/>
        <v>-1</v>
      </c>
      <c r="G179" s="15">
        <v>-1</v>
      </c>
      <c r="H179" s="15">
        <v>-1</v>
      </c>
      <c r="I179" s="15">
        <v>161</v>
      </c>
      <c r="J179" s="15">
        <v>8</v>
      </c>
      <c r="K179" s="15">
        <v>415</v>
      </c>
      <c r="L179" s="15">
        <v>853</v>
      </c>
      <c r="M179" s="15">
        <f t="shared" si="198"/>
        <v>0.208251953125</v>
      </c>
      <c r="O179" s="86">
        <f t="shared" si="199"/>
        <v>415</v>
      </c>
      <c r="P179" s="86">
        <f t="shared" si="210"/>
        <v>0.333251953125</v>
      </c>
      <c r="Q179" s="86">
        <f t="shared" si="211"/>
        <v>359</v>
      </c>
      <c r="R179" s="86" t="b">
        <f t="shared" si="212"/>
        <v>1</v>
      </c>
      <c r="S179" s="86" t="str">
        <f t="shared" si="213"/>
        <v>Dummy Node</v>
      </c>
      <c r="T179" s="86" t="str">
        <f t="shared" si="200"/>
        <v>N/A</v>
      </c>
      <c r="U179" s="86" t="str">
        <f t="shared" si="214"/>
        <v>N/A</v>
      </c>
      <c r="V179" s="86">
        <f t="shared" si="215"/>
        <v>299</v>
      </c>
      <c r="W179" s="86" t="b">
        <f t="shared" si="216"/>
        <v>1</v>
      </c>
      <c r="X179" s="86" t="str">
        <f t="shared" si="217"/>
        <v>Dummy Node</v>
      </c>
      <c r="Y179" s="86" t="str">
        <f t="shared" si="201"/>
        <v>N/A</v>
      </c>
      <c r="Z179" s="86" t="str">
        <f t="shared" si="218"/>
        <v>N/A</v>
      </c>
      <c r="AA179" s="86">
        <f t="shared" si="219"/>
        <v>233</v>
      </c>
      <c r="AB179" s="86" t="b">
        <f t="shared" si="220"/>
        <v>1</v>
      </c>
      <c r="AC179" s="86" t="str">
        <f t="shared" si="221"/>
        <v>Dummy Node</v>
      </c>
      <c r="AD179" s="86" t="str">
        <f t="shared" si="202"/>
        <v>N/A</v>
      </c>
      <c r="AE179" s="86" t="str">
        <f t="shared" si="222"/>
        <v>N/A</v>
      </c>
      <c r="AF179" s="86">
        <f t="shared" si="223"/>
        <v>97</v>
      </c>
      <c r="AG179" s="86" t="b">
        <f t="shared" si="224"/>
        <v>1</v>
      </c>
      <c r="AH179" s="86" t="str">
        <f t="shared" si="225"/>
        <v>Dummy Node</v>
      </c>
      <c r="AI179" s="86" t="str">
        <f t="shared" si="203"/>
        <v>N/A</v>
      </c>
      <c r="AJ179" s="86" t="str">
        <f t="shared" si="226"/>
        <v>N/A</v>
      </c>
      <c r="AK179" s="86">
        <f t="shared" si="227"/>
        <v>11</v>
      </c>
      <c r="AL179" s="86" t="b">
        <f t="shared" si="228"/>
        <v>1</v>
      </c>
      <c r="AM179" s="86" t="str">
        <f t="shared" si="229"/>
        <v>Speed</v>
      </c>
      <c r="AN179" s="86" t="str">
        <f t="shared" si="204"/>
        <v>&lt;=</v>
      </c>
      <c r="AO179" s="86">
        <f t="shared" si="230"/>
        <v>22.00830078125</v>
      </c>
      <c r="AP179" s="86">
        <f t="shared" si="231"/>
        <v>9</v>
      </c>
      <c r="AQ179" s="86" t="b">
        <f t="shared" si="232"/>
        <v>1</v>
      </c>
      <c r="AR179" s="86" t="str">
        <f t="shared" si="233"/>
        <v>Speed</v>
      </c>
      <c r="AS179" s="86" t="str">
        <f t="shared" si="205"/>
        <v>&lt;=</v>
      </c>
      <c r="AT179" s="86">
        <f t="shared" si="234"/>
        <v>22.745849609375</v>
      </c>
      <c r="AU179" s="86">
        <f t="shared" si="235"/>
        <v>2</v>
      </c>
      <c r="AV179" s="86" t="b">
        <f t="shared" si="236"/>
        <v>1</v>
      </c>
      <c r="AW179" s="86" t="str">
        <f t="shared" si="237"/>
        <v>Distance</v>
      </c>
      <c r="AX179" s="86" t="str">
        <f t="shared" si="206"/>
        <v>&lt;=</v>
      </c>
      <c r="AY179" s="86">
        <f t="shared" si="238"/>
        <v>680.591796875</v>
      </c>
      <c r="AZ179" s="86">
        <f t="shared" si="239"/>
        <v>0</v>
      </c>
      <c r="BA179" s="86" t="b">
        <f t="shared" si="240"/>
        <v>0</v>
      </c>
      <c r="BB179" s="86" t="str">
        <f t="shared" si="241"/>
        <v>Distance</v>
      </c>
      <c r="BC179" s="86" t="str">
        <f t="shared" si="207"/>
        <v>&gt;</v>
      </c>
      <c r="BD179" s="86">
        <f t="shared" si="242"/>
        <v>450.385498046875</v>
      </c>
      <c r="BE179" s="15">
        <f t="shared" si="208"/>
        <v>0</v>
      </c>
      <c r="BF179" s="15" t="str">
        <f t="shared" si="209"/>
        <v>Speed&lt;=22,00830078125 AND Speed&lt;=22,745849609375 AND Distance&lt;=680,591796875 AND Distance&gt;450,385498046875</v>
      </c>
      <c r="BH179"/>
      <c r="BI179"/>
      <c r="BJ179"/>
    </row>
    <row r="180" spans="1:62">
      <c r="A180" s="15">
        <v>177</v>
      </c>
      <c r="B180" s="15">
        <v>1</v>
      </c>
      <c r="C180" s="15">
        <v>55494</v>
      </c>
      <c r="D180" s="15">
        <f t="shared" si="195"/>
        <v>13</v>
      </c>
      <c r="E180" s="15">
        <f t="shared" si="196"/>
        <v>2246</v>
      </c>
      <c r="F180" s="15">
        <f t="shared" si="197"/>
        <v>13.54833984375</v>
      </c>
      <c r="G180" s="15">
        <v>201</v>
      </c>
      <c r="H180" s="15">
        <v>202</v>
      </c>
      <c r="I180" s="15">
        <v>119</v>
      </c>
      <c r="J180" s="15">
        <v>7</v>
      </c>
      <c r="K180" s="15">
        <v>416</v>
      </c>
      <c r="L180" s="15">
        <v>759</v>
      </c>
      <c r="M180" s="15">
        <f t="shared" si="198"/>
        <v>0.185302734375</v>
      </c>
      <c r="O180" s="86">
        <f t="shared" si="199"/>
        <v>416</v>
      </c>
      <c r="P180" s="86">
        <f t="shared" si="210"/>
        <v>0.333251953125</v>
      </c>
      <c r="Q180" s="86">
        <f t="shared" si="211"/>
        <v>359</v>
      </c>
      <c r="R180" s="86" t="b">
        <f t="shared" si="212"/>
        <v>0</v>
      </c>
      <c r="S180" s="86" t="str">
        <f t="shared" si="213"/>
        <v>Dummy Node</v>
      </c>
      <c r="T180" s="86" t="str">
        <f t="shared" si="200"/>
        <v>N/A</v>
      </c>
      <c r="U180" s="86" t="str">
        <f t="shared" si="214"/>
        <v>N/A</v>
      </c>
      <c r="V180" s="86">
        <f t="shared" si="215"/>
        <v>299</v>
      </c>
      <c r="W180" s="86" t="b">
        <f t="shared" si="216"/>
        <v>1</v>
      </c>
      <c r="X180" s="86" t="str">
        <f t="shared" si="217"/>
        <v>Dummy Node</v>
      </c>
      <c r="Y180" s="86" t="str">
        <f t="shared" si="201"/>
        <v>N/A</v>
      </c>
      <c r="Z180" s="86" t="str">
        <f t="shared" si="218"/>
        <v>N/A</v>
      </c>
      <c r="AA180" s="86">
        <f t="shared" si="219"/>
        <v>233</v>
      </c>
      <c r="AB180" s="86" t="b">
        <f t="shared" si="220"/>
        <v>1</v>
      </c>
      <c r="AC180" s="86" t="str">
        <f t="shared" si="221"/>
        <v>Dummy Node</v>
      </c>
      <c r="AD180" s="86" t="str">
        <f t="shared" si="202"/>
        <v>N/A</v>
      </c>
      <c r="AE180" s="86" t="str">
        <f t="shared" si="222"/>
        <v>N/A</v>
      </c>
      <c r="AF180" s="86">
        <f t="shared" si="223"/>
        <v>97</v>
      </c>
      <c r="AG180" s="86" t="b">
        <f t="shared" si="224"/>
        <v>1</v>
      </c>
      <c r="AH180" s="86" t="str">
        <f t="shared" si="225"/>
        <v>Dummy Node</v>
      </c>
      <c r="AI180" s="86" t="str">
        <f t="shared" si="203"/>
        <v>N/A</v>
      </c>
      <c r="AJ180" s="86" t="str">
        <f t="shared" si="226"/>
        <v>N/A</v>
      </c>
      <c r="AK180" s="86">
        <f t="shared" si="227"/>
        <v>11</v>
      </c>
      <c r="AL180" s="86" t="b">
        <f t="shared" si="228"/>
        <v>1</v>
      </c>
      <c r="AM180" s="86" t="str">
        <f t="shared" si="229"/>
        <v>Speed</v>
      </c>
      <c r="AN180" s="86" t="str">
        <f t="shared" si="204"/>
        <v>&lt;=</v>
      </c>
      <c r="AO180" s="86">
        <f t="shared" si="230"/>
        <v>22.00830078125</v>
      </c>
      <c r="AP180" s="86">
        <f t="shared" si="231"/>
        <v>9</v>
      </c>
      <c r="AQ180" s="86" t="b">
        <f t="shared" si="232"/>
        <v>1</v>
      </c>
      <c r="AR180" s="86" t="str">
        <f t="shared" si="233"/>
        <v>Speed</v>
      </c>
      <c r="AS180" s="86" t="str">
        <f t="shared" si="205"/>
        <v>&lt;=</v>
      </c>
      <c r="AT180" s="86">
        <f t="shared" si="234"/>
        <v>22.745849609375</v>
      </c>
      <c r="AU180" s="86">
        <f t="shared" si="235"/>
        <v>2</v>
      </c>
      <c r="AV180" s="86" t="b">
        <f t="shared" si="236"/>
        <v>1</v>
      </c>
      <c r="AW180" s="86" t="str">
        <f t="shared" si="237"/>
        <v>Distance</v>
      </c>
      <c r="AX180" s="86" t="str">
        <f t="shared" si="206"/>
        <v>&lt;=</v>
      </c>
      <c r="AY180" s="86">
        <f t="shared" si="238"/>
        <v>680.591796875</v>
      </c>
      <c r="AZ180" s="86">
        <f t="shared" si="239"/>
        <v>0</v>
      </c>
      <c r="BA180" s="86" t="b">
        <f t="shared" si="240"/>
        <v>0</v>
      </c>
      <c r="BB180" s="86" t="str">
        <f t="shared" si="241"/>
        <v>Distance</v>
      </c>
      <c r="BC180" s="86" t="str">
        <f t="shared" si="207"/>
        <v>&gt;</v>
      </c>
      <c r="BD180" s="86">
        <f t="shared" si="242"/>
        <v>450.385498046875</v>
      </c>
      <c r="BE180" s="15">
        <f t="shared" si="208"/>
        <v>0</v>
      </c>
      <c r="BF180" s="15" t="str">
        <f t="shared" si="209"/>
        <v>Speed&lt;=22,00830078125 AND Speed&lt;=22,745849609375 AND Distance&lt;=680,591796875 AND Distance&gt;450,385498046875</v>
      </c>
      <c r="BH180"/>
      <c r="BI180"/>
      <c r="BJ180"/>
    </row>
    <row r="181" spans="1:62">
      <c r="A181" s="15">
        <v>178</v>
      </c>
      <c r="B181" s="15">
        <v>-2</v>
      </c>
      <c r="C181" s="15">
        <v>-8192</v>
      </c>
      <c r="D181" s="15">
        <f t="shared" si="195"/>
        <v>-1</v>
      </c>
      <c r="E181" s="15">
        <f t="shared" si="196"/>
        <v>0</v>
      </c>
      <c r="F181" s="15">
        <f t="shared" si="197"/>
        <v>-1</v>
      </c>
      <c r="G181" s="15">
        <v>277</v>
      </c>
      <c r="H181" s="15">
        <v>278</v>
      </c>
      <c r="I181" s="15">
        <v>119</v>
      </c>
      <c r="J181" s="15">
        <v>7</v>
      </c>
      <c r="K181" s="15">
        <v>417</v>
      </c>
      <c r="L181" s="15">
        <v>1365</v>
      </c>
      <c r="M181" s="15">
        <f t="shared" si="198"/>
        <v>0.333251953125</v>
      </c>
      <c r="O181" s="86">
        <f t="shared" si="199"/>
        <v>417</v>
      </c>
      <c r="P181" s="86">
        <f t="shared" si="210"/>
        <v>0.333251953125</v>
      </c>
      <c r="Q181" s="86">
        <f t="shared" si="211"/>
        <v>360</v>
      </c>
      <c r="R181" s="86" t="b">
        <f t="shared" si="212"/>
        <v>1</v>
      </c>
      <c r="S181" s="86" t="str">
        <f t="shared" si="213"/>
        <v>Dummy Node</v>
      </c>
      <c r="T181" s="86" t="str">
        <f t="shared" si="200"/>
        <v>N/A</v>
      </c>
      <c r="U181" s="86" t="str">
        <f t="shared" si="214"/>
        <v>N/A</v>
      </c>
      <c r="V181" s="86">
        <f t="shared" si="215"/>
        <v>299</v>
      </c>
      <c r="W181" s="86" t="b">
        <f t="shared" si="216"/>
        <v>0</v>
      </c>
      <c r="X181" s="86" t="str">
        <f t="shared" si="217"/>
        <v>Dummy Node</v>
      </c>
      <c r="Y181" s="86" t="str">
        <f t="shared" si="201"/>
        <v>N/A</v>
      </c>
      <c r="Z181" s="86" t="str">
        <f t="shared" si="218"/>
        <v>N/A</v>
      </c>
      <c r="AA181" s="86">
        <f t="shared" si="219"/>
        <v>233</v>
      </c>
      <c r="AB181" s="86" t="b">
        <f t="shared" si="220"/>
        <v>1</v>
      </c>
      <c r="AC181" s="86" t="str">
        <f t="shared" si="221"/>
        <v>Dummy Node</v>
      </c>
      <c r="AD181" s="86" t="str">
        <f t="shared" si="202"/>
        <v>N/A</v>
      </c>
      <c r="AE181" s="86" t="str">
        <f t="shared" si="222"/>
        <v>N/A</v>
      </c>
      <c r="AF181" s="86">
        <f t="shared" si="223"/>
        <v>97</v>
      </c>
      <c r="AG181" s="86" t="b">
        <f t="shared" si="224"/>
        <v>1</v>
      </c>
      <c r="AH181" s="86" t="str">
        <f t="shared" si="225"/>
        <v>Dummy Node</v>
      </c>
      <c r="AI181" s="86" t="str">
        <f t="shared" si="203"/>
        <v>N/A</v>
      </c>
      <c r="AJ181" s="86" t="str">
        <f t="shared" si="226"/>
        <v>N/A</v>
      </c>
      <c r="AK181" s="86">
        <f t="shared" si="227"/>
        <v>11</v>
      </c>
      <c r="AL181" s="86" t="b">
        <f t="shared" si="228"/>
        <v>1</v>
      </c>
      <c r="AM181" s="86" t="str">
        <f t="shared" si="229"/>
        <v>Speed</v>
      </c>
      <c r="AN181" s="86" t="str">
        <f t="shared" si="204"/>
        <v>&lt;=</v>
      </c>
      <c r="AO181" s="86">
        <f t="shared" si="230"/>
        <v>22.00830078125</v>
      </c>
      <c r="AP181" s="86">
        <f t="shared" si="231"/>
        <v>9</v>
      </c>
      <c r="AQ181" s="86" t="b">
        <f t="shared" si="232"/>
        <v>1</v>
      </c>
      <c r="AR181" s="86" t="str">
        <f t="shared" si="233"/>
        <v>Speed</v>
      </c>
      <c r="AS181" s="86" t="str">
        <f t="shared" si="205"/>
        <v>&lt;=</v>
      </c>
      <c r="AT181" s="86">
        <f t="shared" si="234"/>
        <v>22.745849609375</v>
      </c>
      <c r="AU181" s="86">
        <f t="shared" si="235"/>
        <v>2</v>
      </c>
      <c r="AV181" s="86" t="b">
        <f t="shared" si="236"/>
        <v>1</v>
      </c>
      <c r="AW181" s="86" t="str">
        <f t="shared" si="237"/>
        <v>Distance</v>
      </c>
      <c r="AX181" s="86" t="str">
        <f t="shared" si="206"/>
        <v>&lt;=</v>
      </c>
      <c r="AY181" s="86">
        <f t="shared" si="238"/>
        <v>680.591796875</v>
      </c>
      <c r="AZ181" s="86">
        <f t="shared" si="239"/>
        <v>0</v>
      </c>
      <c r="BA181" s="86" t="b">
        <f t="shared" si="240"/>
        <v>0</v>
      </c>
      <c r="BB181" s="86" t="str">
        <f t="shared" si="241"/>
        <v>Distance</v>
      </c>
      <c r="BC181" s="86" t="str">
        <f t="shared" si="207"/>
        <v>&gt;</v>
      </c>
      <c r="BD181" s="86">
        <f t="shared" si="242"/>
        <v>450.385498046875</v>
      </c>
      <c r="BE181" s="15">
        <f t="shared" si="208"/>
        <v>0</v>
      </c>
      <c r="BF181" s="15" t="str">
        <f t="shared" si="209"/>
        <v>Speed&lt;=22,00830078125 AND Speed&lt;=22,745849609375 AND Distance&lt;=680,591796875 AND Distance&gt;450,385498046875</v>
      </c>
      <c r="BH181"/>
      <c r="BI181"/>
      <c r="BJ181"/>
    </row>
    <row r="182" spans="1:62">
      <c r="A182" s="15">
        <v>179</v>
      </c>
      <c r="B182" s="15">
        <v>2</v>
      </c>
      <c r="C182" s="15">
        <v>5238</v>
      </c>
      <c r="D182" s="15">
        <f t="shared" si="195"/>
        <v>1</v>
      </c>
      <c r="E182" s="15">
        <f t="shared" si="196"/>
        <v>1142</v>
      </c>
      <c r="F182" s="15">
        <f t="shared" si="197"/>
        <v>1.27880859375</v>
      </c>
      <c r="G182" s="15">
        <v>181</v>
      </c>
      <c r="H182" s="15">
        <v>182</v>
      </c>
      <c r="I182" s="15">
        <v>40</v>
      </c>
      <c r="J182" s="15">
        <v>6</v>
      </c>
      <c r="K182" s="15">
        <v>418</v>
      </c>
      <c r="L182" s="15">
        <v>32</v>
      </c>
      <c r="M182" s="15">
        <f t="shared" si="198"/>
        <v>7.8125E-3</v>
      </c>
      <c r="O182" s="86">
        <f t="shared" si="199"/>
        <v>418</v>
      </c>
      <c r="P182" s="86">
        <f t="shared" si="210"/>
        <v>0.333251953125</v>
      </c>
      <c r="Q182" s="86">
        <f t="shared" si="211"/>
        <v>360</v>
      </c>
      <c r="R182" s="86" t="b">
        <f t="shared" si="212"/>
        <v>0</v>
      </c>
      <c r="S182" s="86" t="str">
        <f t="shared" si="213"/>
        <v>Dummy Node</v>
      </c>
      <c r="T182" s="86" t="str">
        <f t="shared" si="200"/>
        <v>N/A</v>
      </c>
      <c r="U182" s="86" t="str">
        <f t="shared" si="214"/>
        <v>N/A</v>
      </c>
      <c r="V182" s="86">
        <f t="shared" si="215"/>
        <v>299</v>
      </c>
      <c r="W182" s="86" t="b">
        <f t="shared" si="216"/>
        <v>0</v>
      </c>
      <c r="X182" s="86" t="str">
        <f t="shared" si="217"/>
        <v>Dummy Node</v>
      </c>
      <c r="Y182" s="86" t="str">
        <f t="shared" si="201"/>
        <v>N/A</v>
      </c>
      <c r="Z182" s="86" t="str">
        <f t="shared" si="218"/>
        <v>N/A</v>
      </c>
      <c r="AA182" s="86">
        <f t="shared" si="219"/>
        <v>233</v>
      </c>
      <c r="AB182" s="86" t="b">
        <f t="shared" si="220"/>
        <v>1</v>
      </c>
      <c r="AC182" s="86" t="str">
        <f t="shared" si="221"/>
        <v>Dummy Node</v>
      </c>
      <c r="AD182" s="86" t="str">
        <f t="shared" si="202"/>
        <v>N/A</v>
      </c>
      <c r="AE182" s="86" t="str">
        <f t="shared" si="222"/>
        <v>N/A</v>
      </c>
      <c r="AF182" s="86">
        <f t="shared" si="223"/>
        <v>97</v>
      </c>
      <c r="AG182" s="86" t="b">
        <f t="shared" si="224"/>
        <v>1</v>
      </c>
      <c r="AH182" s="86" t="str">
        <f t="shared" si="225"/>
        <v>Dummy Node</v>
      </c>
      <c r="AI182" s="86" t="str">
        <f t="shared" si="203"/>
        <v>N/A</v>
      </c>
      <c r="AJ182" s="86" t="str">
        <f t="shared" si="226"/>
        <v>N/A</v>
      </c>
      <c r="AK182" s="86">
        <f t="shared" si="227"/>
        <v>11</v>
      </c>
      <c r="AL182" s="86" t="b">
        <f t="shared" si="228"/>
        <v>1</v>
      </c>
      <c r="AM182" s="86" t="str">
        <f t="shared" si="229"/>
        <v>Speed</v>
      </c>
      <c r="AN182" s="86" t="str">
        <f t="shared" si="204"/>
        <v>&lt;=</v>
      </c>
      <c r="AO182" s="86">
        <f t="shared" si="230"/>
        <v>22.00830078125</v>
      </c>
      <c r="AP182" s="86">
        <f t="shared" si="231"/>
        <v>9</v>
      </c>
      <c r="AQ182" s="86" t="b">
        <f t="shared" si="232"/>
        <v>1</v>
      </c>
      <c r="AR182" s="86" t="str">
        <f t="shared" si="233"/>
        <v>Speed</v>
      </c>
      <c r="AS182" s="86" t="str">
        <f t="shared" si="205"/>
        <v>&lt;=</v>
      </c>
      <c r="AT182" s="86">
        <f t="shared" si="234"/>
        <v>22.745849609375</v>
      </c>
      <c r="AU182" s="86">
        <f t="shared" si="235"/>
        <v>2</v>
      </c>
      <c r="AV182" s="86" t="b">
        <f t="shared" si="236"/>
        <v>1</v>
      </c>
      <c r="AW182" s="86" t="str">
        <f t="shared" si="237"/>
        <v>Distance</v>
      </c>
      <c r="AX182" s="86" t="str">
        <f t="shared" si="206"/>
        <v>&lt;=</v>
      </c>
      <c r="AY182" s="86">
        <f t="shared" si="238"/>
        <v>680.591796875</v>
      </c>
      <c r="AZ182" s="86">
        <f t="shared" si="239"/>
        <v>0</v>
      </c>
      <c r="BA182" s="86" t="b">
        <f t="shared" si="240"/>
        <v>0</v>
      </c>
      <c r="BB182" s="86" t="str">
        <f t="shared" si="241"/>
        <v>Distance</v>
      </c>
      <c r="BC182" s="86" t="str">
        <f t="shared" si="207"/>
        <v>&gt;</v>
      </c>
      <c r="BD182" s="86">
        <f t="shared" si="242"/>
        <v>450.385498046875</v>
      </c>
      <c r="BE182" s="15">
        <f t="shared" si="208"/>
        <v>0</v>
      </c>
      <c r="BF182" s="15" t="str">
        <f t="shared" si="209"/>
        <v>Speed&lt;=22,00830078125 AND Speed&lt;=22,745849609375 AND Distance&lt;=680,591796875 AND Distance&gt;450,385498046875</v>
      </c>
      <c r="BH182"/>
      <c r="BI182"/>
      <c r="BJ182"/>
    </row>
    <row r="183" spans="1:62">
      <c r="A183" s="15">
        <v>180</v>
      </c>
      <c r="B183" s="15">
        <v>-2</v>
      </c>
      <c r="C183" s="15">
        <v>-8192</v>
      </c>
      <c r="D183" s="15">
        <f t="shared" si="195"/>
        <v>-1</v>
      </c>
      <c r="E183" s="15">
        <f t="shared" si="196"/>
        <v>0</v>
      </c>
      <c r="F183" s="15">
        <f t="shared" si="197"/>
        <v>-1</v>
      </c>
      <c r="G183" s="15">
        <v>279</v>
      </c>
      <c r="H183" s="15">
        <v>280</v>
      </c>
      <c r="I183" s="15">
        <v>40</v>
      </c>
      <c r="J183" s="15">
        <v>6</v>
      </c>
      <c r="K183" s="15">
        <v>419</v>
      </c>
      <c r="L183" s="15">
        <v>0</v>
      </c>
      <c r="M183" s="15">
        <f t="shared" si="198"/>
        <v>0</v>
      </c>
      <c r="O183" s="86">
        <f t="shared" si="199"/>
        <v>419</v>
      </c>
      <c r="P183" s="86">
        <f t="shared" si="210"/>
        <v>0.333251953125</v>
      </c>
      <c r="Q183" s="86">
        <f t="shared" si="211"/>
        <v>361</v>
      </c>
      <c r="R183" s="86" t="b">
        <f t="shared" si="212"/>
        <v>1</v>
      </c>
      <c r="S183" s="86" t="str">
        <f t="shared" si="213"/>
        <v>Dummy Node</v>
      </c>
      <c r="T183" s="86" t="str">
        <f t="shared" si="200"/>
        <v>N/A</v>
      </c>
      <c r="U183" s="86" t="str">
        <f t="shared" si="214"/>
        <v>N/A</v>
      </c>
      <c r="V183" s="86">
        <f t="shared" si="215"/>
        <v>300</v>
      </c>
      <c r="W183" s="86" t="b">
        <f t="shared" si="216"/>
        <v>1</v>
      </c>
      <c r="X183" s="86" t="str">
        <f t="shared" si="217"/>
        <v>Dummy Node</v>
      </c>
      <c r="Y183" s="86" t="str">
        <f t="shared" si="201"/>
        <v>N/A</v>
      </c>
      <c r="Z183" s="86" t="str">
        <f t="shared" si="218"/>
        <v>N/A</v>
      </c>
      <c r="AA183" s="86">
        <f t="shared" si="219"/>
        <v>233</v>
      </c>
      <c r="AB183" s="86" t="b">
        <f t="shared" si="220"/>
        <v>0</v>
      </c>
      <c r="AC183" s="86" t="str">
        <f t="shared" si="221"/>
        <v>Dummy Node</v>
      </c>
      <c r="AD183" s="86" t="str">
        <f t="shared" si="202"/>
        <v>N/A</v>
      </c>
      <c r="AE183" s="86" t="str">
        <f t="shared" si="222"/>
        <v>N/A</v>
      </c>
      <c r="AF183" s="86">
        <f t="shared" si="223"/>
        <v>97</v>
      </c>
      <c r="AG183" s="86" t="b">
        <f t="shared" si="224"/>
        <v>1</v>
      </c>
      <c r="AH183" s="86" t="str">
        <f t="shared" si="225"/>
        <v>Dummy Node</v>
      </c>
      <c r="AI183" s="86" t="str">
        <f t="shared" si="203"/>
        <v>N/A</v>
      </c>
      <c r="AJ183" s="86" t="str">
        <f t="shared" si="226"/>
        <v>N/A</v>
      </c>
      <c r="AK183" s="86">
        <f t="shared" si="227"/>
        <v>11</v>
      </c>
      <c r="AL183" s="86" t="b">
        <f t="shared" si="228"/>
        <v>1</v>
      </c>
      <c r="AM183" s="86" t="str">
        <f t="shared" si="229"/>
        <v>Speed</v>
      </c>
      <c r="AN183" s="86" t="str">
        <f t="shared" si="204"/>
        <v>&lt;=</v>
      </c>
      <c r="AO183" s="86">
        <f t="shared" si="230"/>
        <v>22.00830078125</v>
      </c>
      <c r="AP183" s="86">
        <f t="shared" si="231"/>
        <v>9</v>
      </c>
      <c r="AQ183" s="86" t="b">
        <f t="shared" si="232"/>
        <v>1</v>
      </c>
      <c r="AR183" s="86" t="str">
        <f t="shared" si="233"/>
        <v>Speed</v>
      </c>
      <c r="AS183" s="86" t="str">
        <f t="shared" si="205"/>
        <v>&lt;=</v>
      </c>
      <c r="AT183" s="86">
        <f t="shared" si="234"/>
        <v>22.745849609375</v>
      </c>
      <c r="AU183" s="86">
        <f t="shared" si="235"/>
        <v>2</v>
      </c>
      <c r="AV183" s="86" t="b">
        <f t="shared" si="236"/>
        <v>1</v>
      </c>
      <c r="AW183" s="86" t="str">
        <f t="shared" si="237"/>
        <v>Distance</v>
      </c>
      <c r="AX183" s="86" t="str">
        <f t="shared" si="206"/>
        <v>&lt;=</v>
      </c>
      <c r="AY183" s="86">
        <f t="shared" si="238"/>
        <v>680.591796875</v>
      </c>
      <c r="AZ183" s="86">
        <f t="shared" si="239"/>
        <v>0</v>
      </c>
      <c r="BA183" s="86" t="b">
        <f t="shared" si="240"/>
        <v>0</v>
      </c>
      <c r="BB183" s="86" t="str">
        <f t="shared" si="241"/>
        <v>Distance</v>
      </c>
      <c r="BC183" s="86" t="str">
        <f t="shared" si="207"/>
        <v>&gt;</v>
      </c>
      <c r="BD183" s="86">
        <f t="shared" si="242"/>
        <v>450.385498046875</v>
      </c>
      <c r="BE183" s="15">
        <f t="shared" si="208"/>
        <v>0</v>
      </c>
      <c r="BF183" s="15" t="str">
        <f t="shared" si="209"/>
        <v>Speed&lt;=22,00830078125 AND Speed&lt;=22,745849609375 AND Distance&lt;=680,591796875 AND Distance&gt;450,385498046875</v>
      </c>
      <c r="BH183"/>
      <c r="BI183"/>
      <c r="BJ183"/>
    </row>
    <row r="184" spans="1:62">
      <c r="A184" s="15">
        <v>181</v>
      </c>
      <c r="B184" s="15">
        <v>-2</v>
      </c>
      <c r="C184" s="15">
        <v>-8192</v>
      </c>
      <c r="D184" s="15">
        <f t="shared" si="195"/>
        <v>-1</v>
      </c>
      <c r="E184" s="15">
        <f t="shared" si="196"/>
        <v>0</v>
      </c>
      <c r="F184" s="15">
        <f t="shared" si="197"/>
        <v>-1</v>
      </c>
      <c r="G184" s="15">
        <v>281</v>
      </c>
      <c r="H184" s="15">
        <v>282</v>
      </c>
      <c r="I184" s="15">
        <v>179</v>
      </c>
      <c r="J184" s="15">
        <v>7</v>
      </c>
      <c r="K184" s="15">
        <v>420</v>
      </c>
      <c r="L184" s="15">
        <v>0</v>
      </c>
      <c r="M184" s="15">
        <f t="shared" si="198"/>
        <v>0</v>
      </c>
      <c r="O184" s="86">
        <f t="shared" si="199"/>
        <v>420</v>
      </c>
      <c r="P184" s="86">
        <f t="shared" si="210"/>
        <v>0.333251953125</v>
      </c>
      <c r="Q184" s="86">
        <f t="shared" si="211"/>
        <v>361</v>
      </c>
      <c r="R184" s="86" t="b">
        <f t="shared" si="212"/>
        <v>0</v>
      </c>
      <c r="S184" s="86" t="str">
        <f t="shared" si="213"/>
        <v>Dummy Node</v>
      </c>
      <c r="T184" s="86" t="str">
        <f t="shared" si="200"/>
        <v>N/A</v>
      </c>
      <c r="U184" s="86" t="str">
        <f t="shared" si="214"/>
        <v>N/A</v>
      </c>
      <c r="V184" s="86">
        <f t="shared" si="215"/>
        <v>300</v>
      </c>
      <c r="W184" s="86" t="b">
        <f t="shared" si="216"/>
        <v>1</v>
      </c>
      <c r="X184" s="86" t="str">
        <f t="shared" si="217"/>
        <v>Dummy Node</v>
      </c>
      <c r="Y184" s="86" t="str">
        <f t="shared" si="201"/>
        <v>N/A</v>
      </c>
      <c r="Z184" s="86" t="str">
        <f t="shared" si="218"/>
        <v>N/A</v>
      </c>
      <c r="AA184" s="86">
        <f t="shared" si="219"/>
        <v>233</v>
      </c>
      <c r="AB184" s="86" t="b">
        <f t="shared" si="220"/>
        <v>0</v>
      </c>
      <c r="AC184" s="86" t="str">
        <f t="shared" si="221"/>
        <v>Dummy Node</v>
      </c>
      <c r="AD184" s="86" t="str">
        <f t="shared" si="202"/>
        <v>N/A</v>
      </c>
      <c r="AE184" s="86" t="str">
        <f t="shared" si="222"/>
        <v>N/A</v>
      </c>
      <c r="AF184" s="86">
        <f t="shared" si="223"/>
        <v>97</v>
      </c>
      <c r="AG184" s="86" t="b">
        <f t="shared" si="224"/>
        <v>1</v>
      </c>
      <c r="AH184" s="86" t="str">
        <f t="shared" si="225"/>
        <v>Dummy Node</v>
      </c>
      <c r="AI184" s="86" t="str">
        <f t="shared" si="203"/>
        <v>N/A</v>
      </c>
      <c r="AJ184" s="86" t="str">
        <f t="shared" si="226"/>
        <v>N/A</v>
      </c>
      <c r="AK184" s="86">
        <f t="shared" si="227"/>
        <v>11</v>
      </c>
      <c r="AL184" s="86" t="b">
        <f t="shared" si="228"/>
        <v>1</v>
      </c>
      <c r="AM184" s="86" t="str">
        <f t="shared" si="229"/>
        <v>Speed</v>
      </c>
      <c r="AN184" s="86" t="str">
        <f t="shared" si="204"/>
        <v>&lt;=</v>
      </c>
      <c r="AO184" s="86">
        <f t="shared" si="230"/>
        <v>22.00830078125</v>
      </c>
      <c r="AP184" s="86">
        <f t="shared" si="231"/>
        <v>9</v>
      </c>
      <c r="AQ184" s="86" t="b">
        <f t="shared" si="232"/>
        <v>1</v>
      </c>
      <c r="AR184" s="86" t="str">
        <f t="shared" si="233"/>
        <v>Speed</v>
      </c>
      <c r="AS184" s="86" t="str">
        <f t="shared" si="205"/>
        <v>&lt;=</v>
      </c>
      <c r="AT184" s="86">
        <f t="shared" si="234"/>
        <v>22.745849609375</v>
      </c>
      <c r="AU184" s="86">
        <f t="shared" si="235"/>
        <v>2</v>
      </c>
      <c r="AV184" s="86" t="b">
        <f t="shared" si="236"/>
        <v>1</v>
      </c>
      <c r="AW184" s="86" t="str">
        <f t="shared" si="237"/>
        <v>Distance</v>
      </c>
      <c r="AX184" s="86" t="str">
        <f t="shared" si="206"/>
        <v>&lt;=</v>
      </c>
      <c r="AY184" s="86">
        <f t="shared" si="238"/>
        <v>680.591796875</v>
      </c>
      <c r="AZ184" s="86">
        <f t="shared" si="239"/>
        <v>0</v>
      </c>
      <c r="BA184" s="86" t="b">
        <f t="shared" si="240"/>
        <v>0</v>
      </c>
      <c r="BB184" s="86" t="str">
        <f t="shared" si="241"/>
        <v>Distance</v>
      </c>
      <c r="BC184" s="86" t="str">
        <f t="shared" si="207"/>
        <v>&gt;</v>
      </c>
      <c r="BD184" s="86">
        <f t="shared" si="242"/>
        <v>450.385498046875</v>
      </c>
      <c r="BE184" s="15">
        <f t="shared" si="208"/>
        <v>0</v>
      </c>
      <c r="BF184" s="15" t="str">
        <f t="shared" si="209"/>
        <v>Speed&lt;=22,00830078125 AND Speed&lt;=22,745849609375 AND Distance&lt;=680,591796875 AND Distance&gt;450,385498046875</v>
      </c>
      <c r="BH184"/>
      <c r="BI184"/>
      <c r="BJ184"/>
    </row>
    <row r="185" spans="1:62">
      <c r="A185" s="15">
        <v>182</v>
      </c>
      <c r="B185" s="15">
        <v>0</v>
      </c>
      <c r="C185" s="15">
        <v>812820</v>
      </c>
      <c r="D185" s="15">
        <f t="shared" si="195"/>
        <v>198</v>
      </c>
      <c r="E185" s="15">
        <f t="shared" si="196"/>
        <v>1812</v>
      </c>
      <c r="F185" s="15">
        <f t="shared" si="197"/>
        <v>198.4423828125</v>
      </c>
      <c r="G185" s="15">
        <v>207</v>
      </c>
      <c r="H185" s="15">
        <v>208</v>
      </c>
      <c r="I185" s="15">
        <v>179</v>
      </c>
      <c r="J185" s="15">
        <v>7</v>
      </c>
      <c r="K185" s="15">
        <v>421</v>
      </c>
      <c r="L185" s="15">
        <v>216</v>
      </c>
      <c r="M185" s="15">
        <f t="shared" si="198"/>
        <v>5.2734375E-2</v>
      </c>
      <c r="O185" s="86">
        <f t="shared" si="199"/>
        <v>421</v>
      </c>
      <c r="P185" s="86">
        <f t="shared" si="210"/>
        <v>0.333251953125</v>
      </c>
      <c r="Q185" s="86">
        <f t="shared" si="211"/>
        <v>362</v>
      </c>
      <c r="R185" s="86" t="b">
        <f t="shared" si="212"/>
        <v>1</v>
      </c>
      <c r="S185" s="86" t="str">
        <f t="shared" si="213"/>
        <v>Dummy Node</v>
      </c>
      <c r="T185" s="86" t="str">
        <f t="shared" si="200"/>
        <v>N/A</v>
      </c>
      <c r="U185" s="86" t="str">
        <f t="shared" si="214"/>
        <v>N/A</v>
      </c>
      <c r="V185" s="86">
        <f t="shared" si="215"/>
        <v>300</v>
      </c>
      <c r="W185" s="86" t="b">
        <f t="shared" si="216"/>
        <v>0</v>
      </c>
      <c r="X185" s="86" t="str">
        <f t="shared" si="217"/>
        <v>Dummy Node</v>
      </c>
      <c r="Y185" s="86" t="str">
        <f t="shared" si="201"/>
        <v>N/A</v>
      </c>
      <c r="Z185" s="86" t="str">
        <f t="shared" si="218"/>
        <v>N/A</v>
      </c>
      <c r="AA185" s="86">
        <f t="shared" si="219"/>
        <v>233</v>
      </c>
      <c r="AB185" s="86" t="b">
        <f t="shared" si="220"/>
        <v>0</v>
      </c>
      <c r="AC185" s="86" t="str">
        <f t="shared" si="221"/>
        <v>Dummy Node</v>
      </c>
      <c r="AD185" s="86" t="str">
        <f t="shared" si="202"/>
        <v>N/A</v>
      </c>
      <c r="AE185" s="86" t="str">
        <f t="shared" si="222"/>
        <v>N/A</v>
      </c>
      <c r="AF185" s="86">
        <f t="shared" si="223"/>
        <v>97</v>
      </c>
      <c r="AG185" s="86" t="b">
        <f t="shared" si="224"/>
        <v>1</v>
      </c>
      <c r="AH185" s="86" t="str">
        <f t="shared" si="225"/>
        <v>Dummy Node</v>
      </c>
      <c r="AI185" s="86" t="str">
        <f t="shared" si="203"/>
        <v>N/A</v>
      </c>
      <c r="AJ185" s="86" t="str">
        <f t="shared" si="226"/>
        <v>N/A</v>
      </c>
      <c r="AK185" s="86">
        <f t="shared" si="227"/>
        <v>11</v>
      </c>
      <c r="AL185" s="86" t="b">
        <f t="shared" si="228"/>
        <v>1</v>
      </c>
      <c r="AM185" s="86" t="str">
        <f t="shared" si="229"/>
        <v>Speed</v>
      </c>
      <c r="AN185" s="86" t="str">
        <f t="shared" si="204"/>
        <v>&lt;=</v>
      </c>
      <c r="AO185" s="86">
        <f t="shared" si="230"/>
        <v>22.00830078125</v>
      </c>
      <c r="AP185" s="86">
        <f t="shared" si="231"/>
        <v>9</v>
      </c>
      <c r="AQ185" s="86" t="b">
        <f t="shared" si="232"/>
        <v>1</v>
      </c>
      <c r="AR185" s="86" t="str">
        <f t="shared" si="233"/>
        <v>Speed</v>
      </c>
      <c r="AS185" s="86" t="str">
        <f t="shared" si="205"/>
        <v>&lt;=</v>
      </c>
      <c r="AT185" s="86">
        <f t="shared" si="234"/>
        <v>22.745849609375</v>
      </c>
      <c r="AU185" s="86">
        <f t="shared" si="235"/>
        <v>2</v>
      </c>
      <c r="AV185" s="86" t="b">
        <f t="shared" si="236"/>
        <v>1</v>
      </c>
      <c r="AW185" s="86" t="str">
        <f t="shared" si="237"/>
        <v>Distance</v>
      </c>
      <c r="AX185" s="86" t="str">
        <f t="shared" si="206"/>
        <v>&lt;=</v>
      </c>
      <c r="AY185" s="86">
        <f t="shared" si="238"/>
        <v>680.591796875</v>
      </c>
      <c r="AZ185" s="86">
        <f t="shared" si="239"/>
        <v>0</v>
      </c>
      <c r="BA185" s="86" t="b">
        <f t="shared" si="240"/>
        <v>0</v>
      </c>
      <c r="BB185" s="86" t="str">
        <f t="shared" si="241"/>
        <v>Distance</v>
      </c>
      <c r="BC185" s="86" t="str">
        <f t="shared" si="207"/>
        <v>&gt;</v>
      </c>
      <c r="BD185" s="86">
        <f t="shared" si="242"/>
        <v>450.385498046875</v>
      </c>
      <c r="BE185" s="15">
        <f t="shared" si="208"/>
        <v>0</v>
      </c>
      <c r="BF185" s="15" t="str">
        <f t="shared" si="209"/>
        <v>Speed&lt;=22,00830078125 AND Speed&lt;=22,745849609375 AND Distance&lt;=680,591796875 AND Distance&gt;450,385498046875</v>
      </c>
      <c r="BH185"/>
      <c r="BI185"/>
      <c r="BJ185"/>
    </row>
    <row r="186" spans="1:62">
      <c r="A186" s="15">
        <v>183</v>
      </c>
      <c r="B186" s="15">
        <v>-2</v>
      </c>
      <c r="C186" s="15">
        <v>-8192</v>
      </c>
      <c r="D186" s="15">
        <f t="shared" si="195"/>
        <v>-1</v>
      </c>
      <c r="E186" s="15">
        <f t="shared" si="196"/>
        <v>0</v>
      </c>
      <c r="F186" s="15">
        <f t="shared" si="197"/>
        <v>-1</v>
      </c>
      <c r="G186" s="15">
        <v>-1</v>
      </c>
      <c r="H186" s="15">
        <v>-1</v>
      </c>
      <c r="I186" s="15">
        <v>151</v>
      </c>
      <c r="J186" s="15">
        <v>8</v>
      </c>
      <c r="K186" s="15">
        <v>422</v>
      </c>
      <c r="L186" s="15">
        <v>1365</v>
      </c>
      <c r="M186" s="15">
        <f t="shared" si="198"/>
        <v>0.333251953125</v>
      </c>
      <c r="O186" s="86">
        <f t="shared" si="199"/>
        <v>422</v>
      </c>
      <c r="P186" s="86">
        <f t="shared" si="210"/>
        <v>0.333251953125</v>
      </c>
      <c r="Q186" s="86">
        <f t="shared" si="211"/>
        <v>362</v>
      </c>
      <c r="R186" s="86" t="b">
        <f t="shared" si="212"/>
        <v>0</v>
      </c>
      <c r="S186" s="86" t="str">
        <f t="shared" si="213"/>
        <v>Dummy Node</v>
      </c>
      <c r="T186" s="86" t="str">
        <f t="shared" si="200"/>
        <v>N/A</v>
      </c>
      <c r="U186" s="86" t="str">
        <f t="shared" si="214"/>
        <v>N/A</v>
      </c>
      <c r="V186" s="86">
        <f t="shared" si="215"/>
        <v>300</v>
      </c>
      <c r="W186" s="86" t="b">
        <f t="shared" si="216"/>
        <v>0</v>
      </c>
      <c r="X186" s="86" t="str">
        <f t="shared" si="217"/>
        <v>Dummy Node</v>
      </c>
      <c r="Y186" s="86" t="str">
        <f t="shared" si="201"/>
        <v>N/A</v>
      </c>
      <c r="Z186" s="86" t="str">
        <f t="shared" si="218"/>
        <v>N/A</v>
      </c>
      <c r="AA186" s="86">
        <f t="shared" si="219"/>
        <v>233</v>
      </c>
      <c r="AB186" s="86" t="b">
        <f t="shared" si="220"/>
        <v>0</v>
      </c>
      <c r="AC186" s="86" t="str">
        <f t="shared" si="221"/>
        <v>Dummy Node</v>
      </c>
      <c r="AD186" s="86" t="str">
        <f t="shared" si="202"/>
        <v>N/A</v>
      </c>
      <c r="AE186" s="86" t="str">
        <f t="shared" si="222"/>
        <v>N/A</v>
      </c>
      <c r="AF186" s="86">
        <f t="shared" si="223"/>
        <v>97</v>
      </c>
      <c r="AG186" s="86" t="b">
        <f t="shared" si="224"/>
        <v>1</v>
      </c>
      <c r="AH186" s="86" t="str">
        <f t="shared" si="225"/>
        <v>Dummy Node</v>
      </c>
      <c r="AI186" s="86" t="str">
        <f t="shared" si="203"/>
        <v>N/A</v>
      </c>
      <c r="AJ186" s="86" t="str">
        <f t="shared" si="226"/>
        <v>N/A</v>
      </c>
      <c r="AK186" s="86">
        <f t="shared" si="227"/>
        <v>11</v>
      </c>
      <c r="AL186" s="86" t="b">
        <f t="shared" si="228"/>
        <v>1</v>
      </c>
      <c r="AM186" s="86" t="str">
        <f t="shared" si="229"/>
        <v>Speed</v>
      </c>
      <c r="AN186" s="86" t="str">
        <f t="shared" si="204"/>
        <v>&lt;=</v>
      </c>
      <c r="AO186" s="86">
        <f t="shared" si="230"/>
        <v>22.00830078125</v>
      </c>
      <c r="AP186" s="86">
        <f t="shared" si="231"/>
        <v>9</v>
      </c>
      <c r="AQ186" s="86" t="b">
        <f t="shared" si="232"/>
        <v>1</v>
      </c>
      <c r="AR186" s="86" t="str">
        <f t="shared" si="233"/>
        <v>Speed</v>
      </c>
      <c r="AS186" s="86" t="str">
        <f t="shared" si="205"/>
        <v>&lt;=</v>
      </c>
      <c r="AT186" s="86">
        <f t="shared" si="234"/>
        <v>22.745849609375</v>
      </c>
      <c r="AU186" s="86">
        <f t="shared" si="235"/>
        <v>2</v>
      </c>
      <c r="AV186" s="86" t="b">
        <f t="shared" si="236"/>
        <v>1</v>
      </c>
      <c r="AW186" s="86" t="str">
        <f t="shared" si="237"/>
        <v>Distance</v>
      </c>
      <c r="AX186" s="86" t="str">
        <f t="shared" si="206"/>
        <v>&lt;=</v>
      </c>
      <c r="AY186" s="86">
        <f t="shared" si="238"/>
        <v>680.591796875</v>
      </c>
      <c r="AZ186" s="86">
        <f t="shared" si="239"/>
        <v>0</v>
      </c>
      <c r="BA186" s="86" t="b">
        <f t="shared" si="240"/>
        <v>0</v>
      </c>
      <c r="BB186" s="86" t="str">
        <f t="shared" si="241"/>
        <v>Distance</v>
      </c>
      <c r="BC186" s="86" t="str">
        <f t="shared" si="207"/>
        <v>&gt;</v>
      </c>
      <c r="BD186" s="86">
        <f t="shared" si="242"/>
        <v>450.385498046875</v>
      </c>
      <c r="BE186" s="15">
        <f t="shared" si="208"/>
        <v>0</v>
      </c>
      <c r="BF186" s="15" t="str">
        <f t="shared" si="209"/>
        <v>Speed&lt;=22,00830078125 AND Speed&lt;=22,745849609375 AND Distance&lt;=680,591796875 AND Distance&gt;450,385498046875</v>
      </c>
      <c r="BH186"/>
      <c r="BI186"/>
      <c r="BJ186"/>
    </row>
    <row r="187" spans="1:62">
      <c r="A187" s="15">
        <v>184</v>
      </c>
      <c r="B187" s="15">
        <v>-2</v>
      </c>
      <c r="C187" s="15">
        <v>-8192</v>
      </c>
      <c r="D187" s="15">
        <f t="shared" si="195"/>
        <v>-1</v>
      </c>
      <c r="E187" s="15">
        <f t="shared" si="196"/>
        <v>0</v>
      </c>
      <c r="F187" s="15">
        <f t="shared" si="197"/>
        <v>-1</v>
      </c>
      <c r="G187" s="15">
        <v>-1</v>
      </c>
      <c r="H187" s="15">
        <v>-1</v>
      </c>
      <c r="I187" s="15">
        <v>151</v>
      </c>
      <c r="J187" s="15">
        <v>8</v>
      </c>
      <c r="K187" s="15">
        <v>423</v>
      </c>
      <c r="L187" s="15">
        <v>341</v>
      </c>
      <c r="M187" s="15">
        <f t="shared" si="198"/>
        <v>8.3251953125E-2</v>
      </c>
      <c r="O187" s="86">
        <f t="shared" si="199"/>
        <v>423</v>
      </c>
      <c r="P187" s="86">
        <f t="shared" si="210"/>
        <v>0.333251953125</v>
      </c>
      <c r="Q187" s="86">
        <f t="shared" si="211"/>
        <v>363</v>
      </c>
      <c r="R187" s="86" t="b">
        <f t="shared" si="212"/>
        <v>1</v>
      </c>
      <c r="S187" s="86" t="str">
        <f t="shared" si="213"/>
        <v>Dummy Node</v>
      </c>
      <c r="T187" s="86" t="str">
        <f t="shared" si="200"/>
        <v>N/A</v>
      </c>
      <c r="U187" s="86" t="str">
        <f t="shared" si="214"/>
        <v>N/A</v>
      </c>
      <c r="V187" s="86">
        <f t="shared" si="215"/>
        <v>301</v>
      </c>
      <c r="W187" s="86" t="b">
        <f t="shared" si="216"/>
        <v>1</v>
      </c>
      <c r="X187" s="86" t="str">
        <f t="shared" si="217"/>
        <v>Dummy Node</v>
      </c>
      <c r="Y187" s="86" t="str">
        <f t="shared" si="201"/>
        <v>N/A</v>
      </c>
      <c r="Z187" s="86" t="str">
        <f t="shared" si="218"/>
        <v>N/A</v>
      </c>
      <c r="AA187" s="86">
        <f t="shared" si="219"/>
        <v>234</v>
      </c>
      <c r="AB187" s="86" t="b">
        <f t="shared" si="220"/>
        <v>1</v>
      </c>
      <c r="AC187" s="86" t="str">
        <f t="shared" si="221"/>
        <v>Dummy Node</v>
      </c>
      <c r="AD187" s="86" t="str">
        <f t="shared" si="202"/>
        <v>N/A</v>
      </c>
      <c r="AE187" s="86" t="str">
        <f t="shared" si="222"/>
        <v>N/A</v>
      </c>
      <c r="AF187" s="86">
        <f t="shared" si="223"/>
        <v>97</v>
      </c>
      <c r="AG187" s="86" t="b">
        <f t="shared" si="224"/>
        <v>0</v>
      </c>
      <c r="AH187" s="86" t="str">
        <f t="shared" si="225"/>
        <v>Dummy Node</v>
      </c>
      <c r="AI187" s="86" t="str">
        <f t="shared" si="203"/>
        <v>N/A</v>
      </c>
      <c r="AJ187" s="86" t="str">
        <f t="shared" si="226"/>
        <v>N/A</v>
      </c>
      <c r="AK187" s="86">
        <f t="shared" si="227"/>
        <v>11</v>
      </c>
      <c r="AL187" s="86" t="b">
        <f t="shared" si="228"/>
        <v>1</v>
      </c>
      <c r="AM187" s="86" t="str">
        <f t="shared" si="229"/>
        <v>Speed</v>
      </c>
      <c r="AN187" s="86" t="str">
        <f t="shared" si="204"/>
        <v>&lt;=</v>
      </c>
      <c r="AO187" s="86">
        <f t="shared" si="230"/>
        <v>22.00830078125</v>
      </c>
      <c r="AP187" s="86">
        <f t="shared" si="231"/>
        <v>9</v>
      </c>
      <c r="AQ187" s="86" t="b">
        <f t="shared" si="232"/>
        <v>1</v>
      </c>
      <c r="AR187" s="86" t="str">
        <f t="shared" si="233"/>
        <v>Speed</v>
      </c>
      <c r="AS187" s="86" t="str">
        <f t="shared" si="205"/>
        <v>&lt;=</v>
      </c>
      <c r="AT187" s="86">
        <f t="shared" si="234"/>
        <v>22.745849609375</v>
      </c>
      <c r="AU187" s="86">
        <f t="shared" si="235"/>
        <v>2</v>
      </c>
      <c r="AV187" s="86" t="b">
        <f t="shared" si="236"/>
        <v>1</v>
      </c>
      <c r="AW187" s="86" t="str">
        <f t="shared" si="237"/>
        <v>Distance</v>
      </c>
      <c r="AX187" s="86" t="str">
        <f t="shared" si="206"/>
        <v>&lt;=</v>
      </c>
      <c r="AY187" s="86">
        <f t="shared" si="238"/>
        <v>680.591796875</v>
      </c>
      <c r="AZ187" s="86">
        <f t="shared" si="239"/>
        <v>0</v>
      </c>
      <c r="BA187" s="86" t="b">
        <f t="shared" si="240"/>
        <v>0</v>
      </c>
      <c r="BB187" s="86" t="str">
        <f t="shared" si="241"/>
        <v>Distance</v>
      </c>
      <c r="BC187" s="86" t="str">
        <f t="shared" si="207"/>
        <v>&gt;</v>
      </c>
      <c r="BD187" s="86">
        <f t="shared" si="242"/>
        <v>450.385498046875</v>
      </c>
      <c r="BE187" s="15">
        <f t="shared" si="208"/>
        <v>0</v>
      </c>
      <c r="BF187" s="15" t="str">
        <f t="shared" si="209"/>
        <v>Speed&lt;=22,00830078125 AND Speed&lt;=22,745849609375 AND Distance&lt;=680,591796875 AND Distance&gt;450,385498046875</v>
      </c>
      <c r="BH187"/>
      <c r="BI187"/>
      <c r="BJ187"/>
    </row>
    <row r="188" spans="1:62">
      <c r="A188" s="15">
        <v>185</v>
      </c>
      <c r="B188" s="15">
        <v>-2</v>
      </c>
      <c r="C188" s="15">
        <v>-8192</v>
      </c>
      <c r="D188" s="15">
        <f t="shared" si="195"/>
        <v>-1</v>
      </c>
      <c r="E188" s="15">
        <f t="shared" si="196"/>
        <v>0</v>
      </c>
      <c r="F188" s="15">
        <f t="shared" si="197"/>
        <v>-1</v>
      </c>
      <c r="G188" s="15">
        <v>-1</v>
      </c>
      <c r="H188" s="15">
        <v>-1</v>
      </c>
      <c r="I188" s="15">
        <v>155</v>
      </c>
      <c r="J188" s="15">
        <v>8</v>
      </c>
      <c r="K188" s="15">
        <v>424</v>
      </c>
      <c r="L188" s="15">
        <v>53</v>
      </c>
      <c r="M188" s="15">
        <f t="shared" si="198"/>
        <v>1.2939453125E-2</v>
      </c>
      <c r="O188" s="86">
        <f t="shared" si="199"/>
        <v>424</v>
      </c>
      <c r="P188" s="86">
        <f t="shared" si="210"/>
        <v>0.333251953125</v>
      </c>
      <c r="Q188" s="86">
        <f t="shared" si="211"/>
        <v>363</v>
      </c>
      <c r="R188" s="86" t="b">
        <f t="shared" si="212"/>
        <v>0</v>
      </c>
      <c r="S188" s="86" t="str">
        <f t="shared" si="213"/>
        <v>Dummy Node</v>
      </c>
      <c r="T188" s="86" t="str">
        <f t="shared" si="200"/>
        <v>N/A</v>
      </c>
      <c r="U188" s="86" t="str">
        <f t="shared" si="214"/>
        <v>N/A</v>
      </c>
      <c r="V188" s="86">
        <f t="shared" si="215"/>
        <v>301</v>
      </c>
      <c r="W188" s="86" t="b">
        <f t="shared" si="216"/>
        <v>1</v>
      </c>
      <c r="X188" s="86" t="str">
        <f t="shared" si="217"/>
        <v>Dummy Node</v>
      </c>
      <c r="Y188" s="86" t="str">
        <f t="shared" si="201"/>
        <v>N/A</v>
      </c>
      <c r="Z188" s="86" t="str">
        <f t="shared" si="218"/>
        <v>N/A</v>
      </c>
      <c r="AA188" s="86">
        <f t="shared" si="219"/>
        <v>234</v>
      </c>
      <c r="AB188" s="86" t="b">
        <f t="shared" si="220"/>
        <v>1</v>
      </c>
      <c r="AC188" s="86" t="str">
        <f t="shared" si="221"/>
        <v>Dummy Node</v>
      </c>
      <c r="AD188" s="86" t="str">
        <f t="shared" si="202"/>
        <v>N/A</v>
      </c>
      <c r="AE188" s="86" t="str">
        <f t="shared" si="222"/>
        <v>N/A</v>
      </c>
      <c r="AF188" s="86">
        <f t="shared" si="223"/>
        <v>97</v>
      </c>
      <c r="AG188" s="86" t="b">
        <f t="shared" si="224"/>
        <v>0</v>
      </c>
      <c r="AH188" s="86" t="str">
        <f t="shared" si="225"/>
        <v>Dummy Node</v>
      </c>
      <c r="AI188" s="86" t="str">
        <f t="shared" si="203"/>
        <v>N/A</v>
      </c>
      <c r="AJ188" s="86" t="str">
        <f t="shared" si="226"/>
        <v>N/A</v>
      </c>
      <c r="AK188" s="86">
        <f t="shared" si="227"/>
        <v>11</v>
      </c>
      <c r="AL188" s="86" t="b">
        <f t="shared" si="228"/>
        <v>1</v>
      </c>
      <c r="AM188" s="86" t="str">
        <f t="shared" si="229"/>
        <v>Speed</v>
      </c>
      <c r="AN188" s="86" t="str">
        <f t="shared" si="204"/>
        <v>&lt;=</v>
      </c>
      <c r="AO188" s="86">
        <f t="shared" si="230"/>
        <v>22.00830078125</v>
      </c>
      <c r="AP188" s="86">
        <f t="shared" si="231"/>
        <v>9</v>
      </c>
      <c r="AQ188" s="86" t="b">
        <f t="shared" si="232"/>
        <v>1</v>
      </c>
      <c r="AR188" s="86" t="str">
        <f t="shared" si="233"/>
        <v>Speed</v>
      </c>
      <c r="AS188" s="86" t="str">
        <f t="shared" si="205"/>
        <v>&lt;=</v>
      </c>
      <c r="AT188" s="86">
        <f t="shared" si="234"/>
        <v>22.745849609375</v>
      </c>
      <c r="AU188" s="86">
        <f t="shared" si="235"/>
        <v>2</v>
      </c>
      <c r="AV188" s="86" t="b">
        <f t="shared" si="236"/>
        <v>1</v>
      </c>
      <c r="AW188" s="86" t="str">
        <f t="shared" si="237"/>
        <v>Distance</v>
      </c>
      <c r="AX188" s="86" t="str">
        <f t="shared" si="206"/>
        <v>&lt;=</v>
      </c>
      <c r="AY188" s="86">
        <f t="shared" si="238"/>
        <v>680.591796875</v>
      </c>
      <c r="AZ188" s="86">
        <f t="shared" si="239"/>
        <v>0</v>
      </c>
      <c r="BA188" s="86" t="b">
        <f t="shared" si="240"/>
        <v>0</v>
      </c>
      <c r="BB188" s="86" t="str">
        <f t="shared" si="241"/>
        <v>Distance</v>
      </c>
      <c r="BC188" s="86" t="str">
        <f t="shared" si="207"/>
        <v>&gt;</v>
      </c>
      <c r="BD188" s="86">
        <f t="shared" si="242"/>
        <v>450.385498046875</v>
      </c>
      <c r="BE188" s="15">
        <f t="shared" si="208"/>
        <v>0</v>
      </c>
      <c r="BF188" s="15" t="str">
        <f t="shared" si="209"/>
        <v>Speed&lt;=22,00830078125 AND Speed&lt;=22,745849609375 AND Distance&lt;=680,591796875 AND Distance&gt;450,385498046875</v>
      </c>
      <c r="BH188"/>
      <c r="BI188"/>
      <c r="BJ188"/>
    </row>
    <row r="189" spans="1:62">
      <c r="A189" s="15">
        <v>186</v>
      </c>
      <c r="B189" s="15">
        <v>-2</v>
      </c>
      <c r="C189" s="15">
        <v>-8192</v>
      </c>
      <c r="D189" s="15">
        <f t="shared" si="195"/>
        <v>-1</v>
      </c>
      <c r="E189" s="15">
        <f t="shared" si="196"/>
        <v>0</v>
      </c>
      <c r="F189" s="15">
        <f t="shared" si="197"/>
        <v>-1</v>
      </c>
      <c r="G189" s="15">
        <v>-1</v>
      </c>
      <c r="H189" s="15">
        <v>-1</v>
      </c>
      <c r="I189" s="15">
        <v>155</v>
      </c>
      <c r="J189" s="15">
        <v>8</v>
      </c>
      <c r="K189" s="15">
        <v>425</v>
      </c>
      <c r="L189" s="15">
        <v>398</v>
      </c>
      <c r="M189" s="15">
        <f t="shared" si="198"/>
        <v>9.716796875E-2</v>
      </c>
      <c r="O189" s="86">
        <f t="shared" si="199"/>
        <v>425</v>
      </c>
      <c r="P189" s="86">
        <f t="shared" si="210"/>
        <v>0.333251953125</v>
      </c>
      <c r="Q189" s="86">
        <f t="shared" si="211"/>
        <v>364</v>
      </c>
      <c r="R189" s="86" t="b">
        <f t="shared" si="212"/>
        <v>1</v>
      </c>
      <c r="S189" s="86" t="str">
        <f t="shared" si="213"/>
        <v>Dummy Node</v>
      </c>
      <c r="T189" s="86" t="str">
        <f t="shared" si="200"/>
        <v>N/A</v>
      </c>
      <c r="U189" s="86" t="str">
        <f t="shared" si="214"/>
        <v>N/A</v>
      </c>
      <c r="V189" s="86">
        <f t="shared" si="215"/>
        <v>301</v>
      </c>
      <c r="W189" s="86" t="b">
        <f t="shared" si="216"/>
        <v>0</v>
      </c>
      <c r="X189" s="86" t="str">
        <f t="shared" si="217"/>
        <v>Dummy Node</v>
      </c>
      <c r="Y189" s="86" t="str">
        <f t="shared" si="201"/>
        <v>N/A</v>
      </c>
      <c r="Z189" s="86" t="str">
        <f t="shared" si="218"/>
        <v>N/A</v>
      </c>
      <c r="AA189" s="86">
        <f t="shared" si="219"/>
        <v>234</v>
      </c>
      <c r="AB189" s="86" t="b">
        <f t="shared" si="220"/>
        <v>1</v>
      </c>
      <c r="AC189" s="86" t="str">
        <f t="shared" si="221"/>
        <v>Dummy Node</v>
      </c>
      <c r="AD189" s="86" t="str">
        <f t="shared" si="202"/>
        <v>N/A</v>
      </c>
      <c r="AE189" s="86" t="str">
        <f t="shared" si="222"/>
        <v>N/A</v>
      </c>
      <c r="AF189" s="86">
        <f t="shared" si="223"/>
        <v>97</v>
      </c>
      <c r="AG189" s="86" t="b">
        <f t="shared" si="224"/>
        <v>0</v>
      </c>
      <c r="AH189" s="86" t="str">
        <f t="shared" si="225"/>
        <v>Dummy Node</v>
      </c>
      <c r="AI189" s="86" t="str">
        <f t="shared" si="203"/>
        <v>N/A</v>
      </c>
      <c r="AJ189" s="86" t="str">
        <f t="shared" si="226"/>
        <v>N/A</v>
      </c>
      <c r="AK189" s="86">
        <f t="shared" si="227"/>
        <v>11</v>
      </c>
      <c r="AL189" s="86" t="b">
        <f t="shared" si="228"/>
        <v>1</v>
      </c>
      <c r="AM189" s="86" t="str">
        <f t="shared" si="229"/>
        <v>Speed</v>
      </c>
      <c r="AN189" s="86" t="str">
        <f t="shared" si="204"/>
        <v>&lt;=</v>
      </c>
      <c r="AO189" s="86">
        <f t="shared" si="230"/>
        <v>22.00830078125</v>
      </c>
      <c r="AP189" s="86">
        <f t="shared" si="231"/>
        <v>9</v>
      </c>
      <c r="AQ189" s="86" t="b">
        <f t="shared" si="232"/>
        <v>1</v>
      </c>
      <c r="AR189" s="86" t="str">
        <f t="shared" si="233"/>
        <v>Speed</v>
      </c>
      <c r="AS189" s="86" t="str">
        <f t="shared" si="205"/>
        <v>&lt;=</v>
      </c>
      <c r="AT189" s="86">
        <f t="shared" si="234"/>
        <v>22.745849609375</v>
      </c>
      <c r="AU189" s="86">
        <f t="shared" si="235"/>
        <v>2</v>
      </c>
      <c r="AV189" s="86" t="b">
        <f t="shared" si="236"/>
        <v>1</v>
      </c>
      <c r="AW189" s="86" t="str">
        <f t="shared" si="237"/>
        <v>Distance</v>
      </c>
      <c r="AX189" s="86" t="str">
        <f t="shared" si="206"/>
        <v>&lt;=</v>
      </c>
      <c r="AY189" s="86">
        <f t="shared" si="238"/>
        <v>680.591796875</v>
      </c>
      <c r="AZ189" s="86">
        <f t="shared" si="239"/>
        <v>0</v>
      </c>
      <c r="BA189" s="86" t="b">
        <f t="shared" si="240"/>
        <v>0</v>
      </c>
      <c r="BB189" s="86" t="str">
        <f t="shared" si="241"/>
        <v>Distance</v>
      </c>
      <c r="BC189" s="86" t="str">
        <f t="shared" si="207"/>
        <v>&gt;</v>
      </c>
      <c r="BD189" s="86">
        <f t="shared" si="242"/>
        <v>450.385498046875</v>
      </c>
      <c r="BE189" s="15">
        <f t="shared" si="208"/>
        <v>0</v>
      </c>
      <c r="BF189" s="15" t="str">
        <f t="shared" si="209"/>
        <v>Speed&lt;=22,00830078125 AND Speed&lt;=22,745849609375 AND Distance&lt;=680,591796875 AND Distance&gt;450,385498046875</v>
      </c>
      <c r="BH189"/>
      <c r="BI189"/>
      <c r="BJ189"/>
    </row>
    <row r="190" spans="1:62">
      <c r="A190" s="15">
        <v>187</v>
      </c>
      <c r="B190" s="15">
        <v>-2</v>
      </c>
      <c r="C190" s="15">
        <v>-8192</v>
      </c>
      <c r="D190" s="15">
        <f t="shared" si="195"/>
        <v>-1</v>
      </c>
      <c r="E190" s="15">
        <f t="shared" si="196"/>
        <v>0</v>
      </c>
      <c r="F190" s="15">
        <f t="shared" si="197"/>
        <v>-1</v>
      </c>
      <c r="G190" s="15">
        <v>-1</v>
      </c>
      <c r="H190" s="15">
        <v>-1</v>
      </c>
      <c r="I190" s="15">
        <v>73</v>
      </c>
      <c r="J190" s="15">
        <v>8</v>
      </c>
      <c r="K190" s="15">
        <v>426</v>
      </c>
      <c r="L190" s="15">
        <v>256</v>
      </c>
      <c r="M190" s="15">
        <f t="shared" si="198"/>
        <v>6.25E-2</v>
      </c>
      <c r="O190" s="86">
        <f t="shared" si="199"/>
        <v>426</v>
      </c>
      <c r="P190" s="86">
        <f t="shared" si="210"/>
        <v>0.333251953125</v>
      </c>
      <c r="Q190" s="86">
        <f t="shared" si="211"/>
        <v>364</v>
      </c>
      <c r="R190" s="86" t="b">
        <f t="shared" si="212"/>
        <v>0</v>
      </c>
      <c r="S190" s="86" t="str">
        <f t="shared" si="213"/>
        <v>Dummy Node</v>
      </c>
      <c r="T190" s="86" t="str">
        <f t="shared" si="200"/>
        <v>N/A</v>
      </c>
      <c r="U190" s="86" t="str">
        <f t="shared" si="214"/>
        <v>N/A</v>
      </c>
      <c r="V190" s="86">
        <f t="shared" si="215"/>
        <v>301</v>
      </c>
      <c r="W190" s="86" t="b">
        <f t="shared" si="216"/>
        <v>0</v>
      </c>
      <c r="X190" s="86" t="str">
        <f t="shared" si="217"/>
        <v>Dummy Node</v>
      </c>
      <c r="Y190" s="86" t="str">
        <f t="shared" si="201"/>
        <v>N/A</v>
      </c>
      <c r="Z190" s="86" t="str">
        <f t="shared" si="218"/>
        <v>N/A</v>
      </c>
      <c r="AA190" s="86">
        <f t="shared" si="219"/>
        <v>234</v>
      </c>
      <c r="AB190" s="86" t="b">
        <f t="shared" si="220"/>
        <v>1</v>
      </c>
      <c r="AC190" s="86" t="str">
        <f t="shared" si="221"/>
        <v>Dummy Node</v>
      </c>
      <c r="AD190" s="86" t="str">
        <f t="shared" si="202"/>
        <v>N/A</v>
      </c>
      <c r="AE190" s="86" t="str">
        <f t="shared" si="222"/>
        <v>N/A</v>
      </c>
      <c r="AF190" s="86">
        <f t="shared" si="223"/>
        <v>97</v>
      </c>
      <c r="AG190" s="86" t="b">
        <f t="shared" si="224"/>
        <v>0</v>
      </c>
      <c r="AH190" s="86" t="str">
        <f t="shared" si="225"/>
        <v>Dummy Node</v>
      </c>
      <c r="AI190" s="86" t="str">
        <f t="shared" si="203"/>
        <v>N/A</v>
      </c>
      <c r="AJ190" s="86" t="str">
        <f t="shared" si="226"/>
        <v>N/A</v>
      </c>
      <c r="AK190" s="86">
        <f t="shared" si="227"/>
        <v>11</v>
      </c>
      <c r="AL190" s="86" t="b">
        <f t="shared" si="228"/>
        <v>1</v>
      </c>
      <c r="AM190" s="86" t="str">
        <f t="shared" si="229"/>
        <v>Speed</v>
      </c>
      <c r="AN190" s="86" t="str">
        <f t="shared" si="204"/>
        <v>&lt;=</v>
      </c>
      <c r="AO190" s="86">
        <f t="shared" si="230"/>
        <v>22.00830078125</v>
      </c>
      <c r="AP190" s="86">
        <f t="shared" si="231"/>
        <v>9</v>
      </c>
      <c r="AQ190" s="86" t="b">
        <f t="shared" si="232"/>
        <v>1</v>
      </c>
      <c r="AR190" s="86" t="str">
        <f t="shared" si="233"/>
        <v>Speed</v>
      </c>
      <c r="AS190" s="86" t="str">
        <f t="shared" si="205"/>
        <v>&lt;=</v>
      </c>
      <c r="AT190" s="86">
        <f t="shared" si="234"/>
        <v>22.745849609375</v>
      </c>
      <c r="AU190" s="86">
        <f t="shared" si="235"/>
        <v>2</v>
      </c>
      <c r="AV190" s="86" t="b">
        <f t="shared" si="236"/>
        <v>1</v>
      </c>
      <c r="AW190" s="86" t="str">
        <f t="shared" si="237"/>
        <v>Distance</v>
      </c>
      <c r="AX190" s="86" t="str">
        <f t="shared" si="206"/>
        <v>&lt;=</v>
      </c>
      <c r="AY190" s="86">
        <f t="shared" si="238"/>
        <v>680.591796875</v>
      </c>
      <c r="AZ190" s="86">
        <f t="shared" si="239"/>
        <v>0</v>
      </c>
      <c r="BA190" s="86" t="b">
        <f t="shared" si="240"/>
        <v>0</v>
      </c>
      <c r="BB190" s="86" t="str">
        <f t="shared" si="241"/>
        <v>Distance</v>
      </c>
      <c r="BC190" s="86" t="str">
        <f t="shared" si="207"/>
        <v>&gt;</v>
      </c>
      <c r="BD190" s="86">
        <f t="shared" si="242"/>
        <v>450.385498046875</v>
      </c>
      <c r="BE190" s="15">
        <f t="shared" si="208"/>
        <v>0</v>
      </c>
      <c r="BF190" s="15" t="str">
        <f t="shared" si="209"/>
        <v>Speed&lt;=22,00830078125 AND Speed&lt;=22,745849609375 AND Distance&lt;=680,591796875 AND Distance&gt;450,385498046875</v>
      </c>
      <c r="BH190"/>
      <c r="BI190"/>
      <c r="BJ190"/>
    </row>
    <row r="191" spans="1:62">
      <c r="A191" s="15">
        <v>188</v>
      </c>
      <c r="B191" s="15">
        <v>-2</v>
      </c>
      <c r="C191" s="15">
        <v>-8192</v>
      </c>
      <c r="D191" s="15">
        <f t="shared" si="195"/>
        <v>-1</v>
      </c>
      <c r="E191" s="15">
        <f t="shared" si="196"/>
        <v>0</v>
      </c>
      <c r="F191" s="15">
        <f t="shared" si="197"/>
        <v>-1</v>
      </c>
      <c r="G191" s="15">
        <v>-1</v>
      </c>
      <c r="H191" s="15">
        <v>-1</v>
      </c>
      <c r="I191" s="15">
        <v>73</v>
      </c>
      <c r="J191" s="15">
        <v>8</v>
      </c>
      <c r="K191" s="15">
        <v>427</v>
      </c>
      <c r="L191" s="15">
        <v>0</v>
      </c>
      <c r="M191" s="15">
        <f t="shared" si="198"/>
        <v>0</v>
      </c>
      <c r="O191" s="86">
        <f t="shared" si="199"/>
        <v>427</v>
      </c>
      <c r="P191" s="86">
        <f t="shared" si="210"/>
        <v>0.333251953125</v>
      </c>
      <c r="Q191" s="86">
        <f t="shared" si="211"/>
        <v>365</v>
      </c>
      <c r="R191" s="86" t="b">
        <f t="shared" si="212"/>
        <v>1</v>
      </c>
      <c r="S191" s="86" t="str">
        <f t="shared" si="213"/>
        <v>Dummy Node</v>
      </c>
      <c r="T191" s="86" t="str">
        <f t="shared" si="200"/>
        <v>N/A</v>
      </c>
      <c r="U191" s="86" t="str">
        <f t="shared" si="214"/>
        <v>N/A</v>
      </c>
      <c r="V191" s="86">
        <f t="shared" si="215"/>
        <v>302</v>
      </c>
      <c r="W191" s="86" t="b">
        <f t="shared" si="216"/>
        <v>1</v>
      </c>
      <c r="X191" s="86" t="str">
        <f t="shared" si="217"/>
        <v>Dummy Node</v>
      </c>
      <c r="Y191" s="86" t="str">
        <f t="shared" si="201"/>
        <v>N/A</v>
      </c>
      <c r="Z191" s="86" t="str">
        <f t="shared" si="218"/>
        <v>N/A</v>
      </c>
      <c r="AA191" s="86">
        <f t="shared" si="219"/>
        <v>234</v>
      </c>
      <c r="AB191" s="86" t="b">
        <f t="shared" si="220"/>
        <v>0</v>
      </c>
      <c r="AC191" s="86" t="str">
        <f t="shared" si="221"/>
        <v>Dummy Node</v>
      </c>
      <c r="AD191" s="86" t="str">
        <f t="shared" si="202"/>
        <v>N/A</v>
      </c>
      <c r="AE191" s="86" t="str">
        <f t="shared" si="222"/>
        <v>N/A</v>
      </c>
      <c r="AF191" s="86">
        <f t="shared" si="223"/>
        <v>97</v>
      </c>
      <c r="AG191" s="86" t="b">
        <f t="shared" si="224"/>
        <v>0</v>
      </c>
      <c r="AH191" s="86" t="str">
        <f t="shared" si="225"/>
        <v>Dummy Node</v>
      </c>
      <c r="AI191" s="86" t="str">
        <f t="shared" si="203"/>
        <v>N/A</v>
      </c>
      <c r="AJ191" s="86" t="str">
        <f t="shared" si="226"/>
        <v>N/A</v>
      </c>
      <c r="AK191" s="86">
        <f t="shared" si="227"/>
        <v>11</v>
      </c>
      <c r="AL191" s="86" t="b">
        <f t="shared" si="228"/>
        <v>1</v>
      </c>
      <c r="AM191" s="86" t="str">
        <f t="shared" si="229"/>
        <v>Speed</v>
      </c>
      <c r="AN191" s="86" t="str">
        <f t="shared" si="204"/>
        <v>&lt;=</v>
      </c>
      <c r="AO191" s="86">
        <f t="shared" si="230"/>
        <v>22.00830078125</v>
      </c>
      <c r="AP191" s="86">
        <f t="shared" si="231"/>
        <v>9</v>
      </c>
      <c r="AQ191" s="86" t="b">
        <f t="shared" si="232"/>
        <v>1</v>
      </c>
      <c r="AR191" s="86" t="str">
        <f t="shared" si="233"/>
        <v>Speed</v>
      </c>
      <c r="AS191" s="86" t="str">
        <f t="shared" si="205"/>
        <v>&lt;=</v>
      </c>
      <c r="AT191" s="86">
        <f t="shared" si="234"/>
        <v>22.745849609375</v>
      </c>
      <c r="AU191" s="86">
        <f t="shared" si="235"/>
        <v>2</v>
      </c>
      <c r="AV191" s="86" t="b">
        <f t="shared" si="236"/>
        <v>1</v>
      </c>
      <c r="AW191" s="86" t="str">
        <f t="shared" si="237"/>
        <v>Distance</v>
      </c>
      <c r="AX191" s="86" t="str">
        <f t="shared" si="206"/>
        <v>&lt;=</v>
      </c>
      <c r="AY191" s="86">
        <f t="shared" si="238"/>
        <v>680.591796875</v>
      </c>
      <c r="AZ191" s="86">
        <f t="shared" si="239"/>
        <v>0</v>
      </c>
      <c r="BA191" s="86" t="b">
        <f t="shared" si="240"/>
        <v>0</v>
      </c>
      <c r="BB191" s="86" t="str">
        <f t="shared" si="241"/>
        <v>Distance</v>
      </c>
      <c r="BC191" s="86" t="str">
        <f t="shared" si="207"/>
        <v>&gt;</v>
      </c>
      <c r="BD191" s="86">
        <f t="shared" si="242"/>
        <v>450.385498046875</v>
      </c>
      <c r="BE191" s="15">
        <f t="shared" si="208"/>
        <v>0</v>
      </c>
      <c r="BF191" s="15" t="str">
        <f t="shared" si="209"/>
        <v>Speed&lt;=22,00830078125 AND Speed&lt;=22,745849609375 AND Distance&lt;=680,591796875 AND Distance&gt;450,385498046875</v>
      </c>
      <c r="BH191"/>
      <c r="BI191"/>
      <c r="BJ191"/>
    </row>
    <row r="192" spans="1:62">
      <c r="A192" s="15">
        <v>189</v>
      </c>
      <c r="B192" s="15">
        <v>-2</v>
      </c>
      <c r="C192" s="15">
        <v>-8192</v>
      </c>
      <c r="D192" s="15">
        <f t="shared" si="195"/>
        <v>-1</v>
      </c>
      <c r="E192" s="15">
        <f t="shared" si="196"/>
        <v>0</v>
      </c>
      <c r="F192" s="15">
        <f t="shared" si="197"/>
        <v>-1</v>
      </c>
      <c r="G192" s="15">
        <v>283</v>
      </c>
      <c r="H192" s="15">
        <v>284</v>
      </c>
      <c r="I192" s="15">
        <v>68</v>
      </c>
      <c r="J192" s="15">
        <v>7</v>
      </c>
      <c r="K192" s="15">
        <v>428</v>
      </c>
      <c r="L192" s="15">
        <v>0</v>
      </c>
      <c r="M192" s="15">
        <f t="shared" si="198"/>
        <v>0</v>
      </c>
      <c r="O192" s="86">
        <f t="shared" si="199"/>
        <v>428</v>
      </c>
      <c r="P192" s="86">
        <f t="shared" si="210"/>
        <v>0.333251953125</v>
      </c>
      <c r="Q192" s="86">
        <f t="shared" si="211"/>
        <v>365</v>
      </c>
      <c r="R192" s="86" t="b">
        <f t="shared" si="212"/>
        <v>0</v>
      </c>
      <c r="S192" s="86" t="str">
        <f t="shared" si="213"/>
        <v>Dummy Node</v>
      </c>
      <c r="T192" s="86" t="str">
        <f t="shared" si="200"/>
        <v>N/A</v>
      </c>
      <c r="U192" s="86" t="str">
        <f t="shared" si="214"/>
        <v>N/A</v>
      </c>
      <c r="V192" s="86">
        <f t="shared" si="215"/>
        <v>302</v>
      </c>
      <c r="W192" s="86" t="b">
        <f t="shared" si="216"/>
        <v>1</v>
      </c>
      <c r="X192" s="86" t="str">
        <f t="shared" si="217"/>
        <v>Dummy Node</v>
      </c>
      <c r="Y192" s="86" t="str">
        <f t="shared" si="201"/>
        <v>N/A</v>
      </c>
      <c r="Z192" s="86" t="str">
        <f t="shared" si="218"/>
        <v>N/A</v>
      </c>
      <c r="AA192" s="86">
        <f t="shared" si="219"/>
        <v>234</v>
      </c>
      <c r="AB192" s="86" t="b">
        <f t="shared" si="220"/>
        <v>0</v>
      </c>
      <c r="AC192" s="86" t="str">
        <f t="shared" si="221"/>
        <v>Dummy Node</v>
      </c>
      <c r="AD192" s="86" t="str">
        <f t="shared" si="202"/>
        <v>N/A</v>
      </c>
      <c r="AE192" s="86" t="str">
        <f t="shared" si="222"/>
        <v>N/A</v>
      </c>
      <c r="AF192" s="86">
        <f t="shared" si="223"/>
        <v>97</v>
      </c>
      <c r="AG192" s="86" t="b">
        <f t="shared" si="224"/>
        <v>0</v>
      </c>
      <c r="AH192" s="86" t="str">
        <f t="shared" si="225"/>
        <v>Dummy Node</v>
      </c>
      <c r="AI192" s="86" t="str">
        <f t="shared" si="203"/>
        <v>N/A</v>
      </c>
      <c r="AJ192" s="86" t="str">
        <f t="shared" si="226"/>
        <v>N/A</v>
      </c>
      <c r="AK192" s="86">
        <f t="shared" si="227"/>
        <v>11</v>
      </c>
      <c r="AL192" s="86" t="b">
        <f t="shared" si="228"/>
        <v>1</v>
      </c>
      <c r="AM192" s="86" t="str">
        <f t="shared" si="229"/>
        <v>Speed</v>
      </c>
      <c r="AN192" s="86" t="str">
        <f t="shared" si="204"/>
        <v>&lt;=</v>
      </c>
      <c r="AO192" s="86">
        <f t="shared" si="230"/>
        <v>22.00830078125</v>
      </c>
      <c r="AP192" s="86">
        <f t="shared" si="231"/>
        <v>9</v>
      </c>
      <c r="AQ192" s="86" t="b">
        <f t="shared" si="232"/>
        <v>1</v>
      </c>
      <c r="AR192" s="86" t="str">
        <f t="shared" si="233"/>
        <v>Speed</v>
      </c>
      <c r="AS192" s="86" t="str">
        <f t="shared" si="205"/>
        <v>&lt;=</v>
      </c>
      <c r="AT192" s="86">
        <f t="shared" si="234"/>
        <v>22.745849609375</v>
      </c>
      <c r="AU192" s="86">
        <f t="shared" si="235"/>
        <v>2</v>
      </c>
      <c r="AV192" s="86" t="b">
        <f t="shared" si="236"/>
        <v>1</v>
      </c>
      <c r="AW192" s="86" t="str">
        <f t="shared" si="237"/>
        <v>Distance</v>
      </c>
      <c r="AX192" s="86" t="str">
        <f t="shared" si="206"/>
        <v>&lt;=</v>
      </c>
      <c r="AY192" s="86">
        <f t="shared" si="238"/>
        <v>680.591796875</v>
      </c>
      <c r="AZ192" s="86">
        <f t="shared" si="239"/>
        <v>0</v>
      </c>
      <c r="BA192" s="86" t="b">
        <f t="shared" si="240"/>
        <v>0</v>
      </c>
      <c r="BB192" s="86" t="str">
        <f t="shared" si="241"/>
        <v>Distance</v>
      </c>
      <c r="BC192" s="86" t="str">
        <f t="shared" si="207"/>
        <v>&gt;</v>
      </c>
      <c r="BD192" s="86">
        <f t="shared" si="242"/>
        <v>450.385498046875</v>
      </c>
      <c r="BE192" s="15">
        <f t="shared" si="208"/>
        <v>0</v>
      </c>
      <c r="BF192" s="15" t="str">
        <f t="shared" si="209"/>
        <v>Speed&lt;=22,00830078125 AND Speed&lt;=22,745849609375 AND Distance&lt;=680,591796875 AND Distance&gt;450,385498046875</v>
      </c>
      <c r="BH192"/>
      <c r="BI192"/>
      <c r="BJ192"/>
    </row>
    <row r="193" spans="1:62">
      <c r="A193" s="15">
        <v>190</v>
      </c>
      <c r="B193" s="15">
        <v>2</v>
      </c>
      <c r="C193" s="15">
        <v>2929</v>
      </c>
      <c r="D193" s="15">
        <f t="shared" si="195"/>
        <v>0</v>
      </c>
      <c r="E193" s="15">
        <f t="shared" si="196"/>
        <v>2929</v>
      </c>
      <c r="F193" s="15">
        <f t="shared" si="197"/>
        <v>0.715087890625</v>
      </c>
      <c r="G193" s="15">
        <v>191</v>
      </c>
      <c r="H193" s="15">
        <v>192</v>
      </c>
      <c r="I193" s="15">
        <v>68</v>
      </c>
      <c r="J193" s="15">
        <v>7</v>
      </c>
      <c r="K193" s="15">
        <v>429</v>
      </c>
      <c r="L193" s="15">
        <v>80</v>
      </c>
      <c r="M193" s="15">
        <f t="shared" si="198"/>
        <v>1.953125E-2</v>
      </c>
      <c r="O193" s="86">
        <f t="shared" si="199"/>
        <v>429</v>
      </c>
      <c r="P193" s="86">
        <f t="shared" si="210"/>
        <v>0.333251953125</v>
      </c>
      <c r="Q193" s="86">
        <f t="shared" si="211"/>
        <v>366</v>
      </c>
      <c r="R193" s="86" t="b">
        <f t="shared" si="212"/>
        <v>1</v>
      </c>
      <c r="S193" s="86" t="str">
        <f t="shared" si="213"/>
        <v>Dummy Node</v>
      </c>
      <c r="T193" s="86" t="str">
        <f t="shared" si="200"/>
        <v>N/A</v>
      </c>
      <c r="U193" s="86" t="str">
        <f t="shared" si="214"/>
        <v>N/A</v>
      </c>
      <c r="V193" s="86">
        <f t="shared" si="215"/>
        <v>302</v>
      </c>
      <c r="W193" s="86" t="b">
        <f t="shared" si="216"/>
        <v>0</v>
      </c>
      <c r="X193" s="86" t="str">
        <f t="shared" si="217"/>
        <v>Dummy Node</v>
      </c>
      <c r="Y193" s="86" t="str">
        <f t="shared" si="201"/>
        <v>N/A</v>
      </c>
      <c r="Z193" s="86" t="str">
        <f t="shared" si="218"/>
        <v>N/A</v>
      </c>
      <c r="AA193" s="86">
        <f t="shared" si="219"/>
        <v>234</v>
      </c>
      <c r="AB193" s="86" t="b">
        <f t="shared" si="220"/>
        <v>0</v>
      </c>
      <c r="AC193" s="86" t="str">
        <f t="shared" si="221"/>
        <v>Dummy Node</v>
      </c>
      <c r="AD193" s="86" t="str">
        <f t="shared" si="202"/>
        <v>N/A</v>
      </c>
      <c r="AE193" s="86" t="str">
        <f t="shared" si="222"/>
        <v>N/A</v>
      </c>
      <c r="AF193" s="86">
        <f t="shared" si="223"/>
        <v>97</v>
      </c>
      <c r="AG193" s="86" t="b">
        <f t="shared" si="224"/>
        <v>0</v>
      </c>
      <c r="AH193" s="86" t="str">
        <f t="shared" si="225"/>
        <v>Dummy Node</v>
      </c>
      <c r="AI193" s="86" t="str">
        <f t="shared" si="203"/>
        <v>N/A</v>
      </c>
      <c r="AJ193" s="86" t="str">
        <f t="shared" si="226"/>
        <v>N/A</v>
      </c>
      <c r="AK193" s="86">
        <f t="shared" si="227"/>
        <v>11</v>
      </c>
      <c r="AL193" s="86" t="b">
        <f t="shared" si="228"/>
        <v>1</v>
      </c>
      <c r="AM193" s="86" t="str">
        <f t="shared" si="229"/>
        <v>Speed</v>
      </c>
      <c r="AN193" s="86" t="str">
        <f t="shared" si="204"/>
        <v>&lt;=</v>
      </c>
      <c r="AO193" s="86">
        <f t="shared" si="230"/>
        <v>22.00830078125</v>
      </c>
      <c r="AP193" s="86">
        <f t="shared" si="231"/>
        <v>9</v>
      </c>
      <c r="AQ193" s="86" t="b">
        <f t="shared" si="232"/>
        <v>1</v>
      </c>
      <c r="AR193" s="86" t="str">
        <f t="shared" si="233"/>
        <v>Speed</v>
      </c>
      <c r="AS193" s="86" t="str">
        <f t="shared" si="205"/>
        <v>&lt;=</v>
      </c>
      <c r="AT193" s="86">
        <f t="shared" si="234"/>
        <v>22.745849609375</v>
      </c>
      <c r="AU193" s="86">
        <f t="shared" si="235"/>
        <v>2</v>
      </c>
      <c r="AV193" s="86" t="b">
        <f t="shared" si="236"/>
        <v>1</v>
      </c>
      <c r="AW193" s="86" t="str">
        <f t="shared" si="237"/>
        <v>Distance</v>
      </c>
      <c r="AX193" s="86" t="str">
        <f t="shared" si="206"/>
        <v>&lt;=</v>
      </c>
      <c r="AY193" s="86">
        <f t="shared" si="238"/>
        <v>680.591796875</v>
      </c>
      <c r="AZ193" s="86">
        <f t="shared" si="239"/>
        <v>0</v>
      </c>
      <c r="BA193" s="86" t="b">
        <f t="shared" si="240"/>
        <v>0</v>
      </c>
      <c r="BB193" s="86" t="str">
        <f t="shared" si="241"/>
        <v>Distance</v>
      </c>
      <c r="BC193" s="86" t="str">
        <f t="shared" si="207"/>
        <v>&gt;</v>
      </c>
      <c r="BD193" s="86">
        <f t="shared" si="242"/>
        <v>450.385498046875</v>
      </c>
      <c r="BE193" s="15">
        <f t="shared" si="208"/>
        <v>0</v>
      </c>
      <c r="BF193" s="15" t="str">
        <f t="shared" si="209"/>
        <v>Speed&lt;=22,00830078125 AND Speed&lt;=22,745849609375 AND Distance&lt;=680,591796875 AND Distance&gt;450,385498046875</v>
      </c>
      <c r="BH193"/>
      <c r="BI193"/>
      <c r="BJ193"/>
    </row>
    <row r="194" spans="1:62">
      <c r="A194" s="15">
        <v>191</v>
      </c>
      <c r="B194" s="15">
        <v>-2</v>
      </c>
      <c r="C194" s="15">
        <v>-8192</v>
      </c>
      <c r="D194" s="15">
        <f t="shared" si="195"/>
        <v>-1</v>
      </c>
      <c r="E194" s="15">
        <f t="shared" si="196"/>
        <v>0</v>
      </c>
      <c r="F194" s="15">
        <f t="shared" si="197"/>
        <v>-1</v>
      </c>
      <c r="G194" s="15">
        <v>-1</v>
      </c>
      <c r="H194" s="15">
        <v>-1</v>
      </c>
      <c r="I194" s="15">
        <v>190</v>
      </c>
      <c r="J194" s="15">
        <v>8</v>
      </c>
      <c r="K194" s="15">
        <v>430</v>
      </c>
      <c r="L194" s="15">
        <v>0</v>
      </c>
      <c r="M194" s="15">
        <f t="shared" si="198"/>
        <v>0</v>
      </c>
      <c r="O194" s="86">
        <f t="shared" si="199"/>
        <v>430</v>
      </c>
      <c r="P194" s="86">
        <f t="shared" si="210"/>
        <v>0.333251953125</v>
      </c>
      <c r="Q194" s="86">
        <f t="shared" si="211"/>
        <v>366</v>
      </c>
      <c r="R194" s="86" t="b">
        <f t="shared" si="212"/>
        <v>0</v>
      </c>
      <c r="S194" s="86" t="str">
        <f t="shared" si="213"/>
        <v>Dummy Node</v>
      </c>
      <c r="T194" s="86" t="str">
        <f t="shared" si="200"/>
        <v>N/A</v>
      </c>
      <c r="U194" s="86" t="str">
        <f t="shared" si="214"/>
        <v>N/A</v>
      </c>
      <c r="V194" s="86">
        <f t="shared" si="215"/>
        <v>302</v>
      </c>
      <c r="W194" s="86" t="b">
        <f t="shared" si="216"/>
        <v>0</v>
      </c>
      <c r="X194" s="86" t="str">
        <f t="shared" si="217"/>
        <v>Dummy Node</v>
      </c>
      <c r="Y194" s="86" t="str">
        <f t="shared" si="201"/>
        <v>N/A</v>
      </c>
      <c r="Z194" s="86" t="str">
        <f t="shared" si="218"/>
        <v>N/A</v>
      </c>
      <c r="AA194" s="86">
        <f t="shared" si="219"/>
        <v>234</v>
      </c>
      <c r="AB194" s="86" t="b">
        <f t="shared" si="220"/>
        <v>0</v>
      </c>
      <c r="AC194" s="86" t="str">
        <f t="shared" si="221"/>
        <v>Dummy Node</v>
      </c>
      <c r="AD194" s="86" t="str">
        <f t="shared" si="202"/>
        <v>N/A</v>
      </c>
      <c r="AE194" s="86" t="str">
        <f t="shared" si="222"/>
        <v>N/A</v>
      </c>
      <c r="AF194" s="86">
        <f t="shared" si="223"/>
        <v>97</v>
      </c>
      <c r="AG194" s="86" t="b">
        <f t="shared" si="224"/>
        <v>0</v>
      </c>
      <c r="AH194" s="86" t="str">
        <f t="shared" si="225"/>
        <v>Dummy Node</v>
      </c>
      <c r="AI194" s="86" t="str">
        <f t="shared" si="203"/>
        <v>N/A</v>
      </c>
      <c r="AJ194" s="86" t="str">
        <f t="shared" si="226"/>
        <v>N/A</v>
      </c>
      <c r="AK194" s="86">
        <f t="shared" si="227"/>
        <v>11</v>
      </c>
      <c r="AL194" s="86" t="b">
        <f t="shared" si="228"/>
        <v>1</v>
      </c>
      <c r="AM194" s="86" t="str">
        <f t="shared" si="229"/>
        <v>Speed</v>
      </c>
      <c r="AN194" s="86" t="str">
        <f t="shared" si="204"/>
        <v>&lt;=</v>
      </c>
      <c r="AO194" s="86">
        <f t="shared" si="230"/>
        <v>22.00830078125</v>
      </c>
      <c r="AP194" s="86">
        <f t="shared" si="231"/>
        <v>9</v>
      </c>
      <c r="AQ194" s="86" t="b">
        <f t="shared" si="232"/>
        <v>1</v>
      </c>
      <c r="AR194" s="86" t="str">
        <f t="shared" si="233"/>
        <v>Speed</v>
      </c>
      <c r="AS194" s="86" t="str">
        <f t="shared" si="205"/>
        <v>&lt;=</v>
      </c>
      <c r="AT194" s="86">
        <f t="shared" si="234"/>
        <v>22.745849609375</v>
      </c>
      <c r="AU194" s="86">
        <f t="shared" si="235"/>
        <v>2</v>
      </c>
      <c r="AV194" s="86" t="b">
        <f t="shared" si="236"/>
        <v>1</v>
      </c>
      <c r="AW194" s="86" t="str">
        <f t="shared" si="237"/>
        <v>Distance</v>
      </c>
      <c r="AX194" s="86" t="str">
        <f t="shared" si="206"/>
        <v>&lt;=</v>
      </c>
      <c r="AY194" s="86">
        <f t="shared" si="238"/>
        <v>680.591796875</v>
      </c>
      <c r="AZ194" s="86">
        <f t="shared" si="239"/>
        <v>0</v>
      </c>
      <c r="BA194" s="86" t="b">
        <f t="shared" si="240"/>
        <v>0</v>
      </c>
      <c r="BB194" s="86" t="str">
        <f t="shared" si="241"/>
        <v>Distance</v>
      </c>
      <c r="BC194" s="86" t="str">
        <f t="shared" si="207"/>
        <v>&gt;</v>
      </c>
      <c r="BD194" s="86">
        <f t="shared" si="242"/>
        <v>450.385498046875</v>
      </c>
      <c r="BE194" s="15">
        <f t="shared" si="208"/>
        <v>0</v>
      </c>
      <c r="BF194" s="15" t="str">
        <f t="shared" si="209"/>
        <v>Speed&lt;=22,00830078125 AND Speed&lt;=22,745849609375 AND Distance&lt;=680,591796875 AND Distance&gt;450,385498046875</v>
      </c>
      <c r="BH194"/>
      <c r="BI194"/>
      <c r="BJ194"/>
    </row>
    <row r="195" spans="1:62">
      <c r="A195" s="15">
        <v>192</v>
      </c>
      <c r="B195" s="15">
        <v>-2</v>
      </c>
      <c r="C195" s="15">
        <v>-8192</v>
      </c>
      <c r="D195" s="15">
        <f t="shared" si="195"/>
        <v>-1</v>
      </c>
      <c r="E195" s="15">
        <f t="shared" si="196"/>
        <v>0</v>
      </c>
      <c r="F195" s="15">
        <f t="shared" si="197"/>
        <v>-1</v>
      </c>
      <c r="G195" s="15">
        <v>-1</v>
      </c>
      <c r="H195" s="15">
        <v>-1</v>
      </c>
      <c r="I195" s="15">
        <v>190</v>
      </c>
      <c r="J195" s="15">
        <v>8</v>
      </c>
      <c r="K195" s="15">
        <v>447</v>
      </c>
      <c r="L195" s="15">
        <v>178</v>
      </c>
      <c r="M195" s="15">
        <f t="shared" si="198"/>
        <v>4.345703125E-2</v>
      </c>
      <c r="O195" s="86">
        <f t="shared" si="199"/>
        <v>447</v>
      </c>
      <c r="P195" s="86">
        <f t="shared" si="210"/>
        <v>0.111083984375</v>
      </c>
      <c r="Q195" s="86">
        <f t="shared" si="211"/>
        <v>399</v>
      </c>
      <c r="R195" s="86" t="b">
        <f t="shared" si="212"/>
        <v>1</v>
      </c>
      <c r="S195" s="86" t="str">
        <f t="shared" si="213"/>
        <v>Dummy Node</v>
      </c>
      <c r="T195" s="86" t="str">
        <f t="shared" si="200"/>
        <v>N/A</v>
      </c>
      <c r="U195" s="86" t="str">
        <f t="shared" si="214"/>
        <v>N/A</v>
      </c>
      <c r="V195" s="86">
        <f t="shared" si="215"/>
        <v>339</v>
      </c>
      <c r="W195" s="86" t="b">
        <f t="shared" si="216"/>
        <v>1</v>
      </c>
      <c r="X195" s="86" t="str">
        <f t="shared" si="217"/>
        <v>Dummy Node</v>
      </c>
      <c r="Y195" s="86" t="str">
        <f t="shared" si="201"/>
        <v>N/A</v>
      </c>
      <c r="Z195" s="86" t="str">
        <f t="shared" si="218"/>
        <v>N/A</v>
      </c>
      <c r="AA195" s="86">
        <f t="shared" si="219"/>
        <v>265</v>
      </c>
      <c r="AB195" s="86" t="b">
        <f t="shared" si="220"/>
        <v>1</v>
      </c>
      <c r="AC195" s="86" t="str">
        <f t="shared" si="221"/>
        <v>Dummy Node</v>
      </c>
      <c r="AD195" s="86" t="str">
        <f t="shared" si="202"/>
        <v>N/A</v>
      </c>
      <c r="AE195" s="86" t="str">
        <f t="shared" si="222"/>
        <v>N/A</v>
      </c>
      <c r="AF195" s="86">
        <f t="shared" si="223"/>
        <v>157</v>
      </c>
      <c r="AG195" s="86" t="b">
        <f t="shared" si="224"/>
        <v>1</v>
      </c>
      <c r="AH195" s="86" t="str">
        <f t="shared" si="225"/>
        <v>Dummy Node</v>
      </c>
      <c r="AI195" s="86" t="str">
        <f t="shared" si="203"/>
        <v>N/A</v>
      </c>
      <c r="AJ195" s="86" t="str">
        <f t="shared" si="226"/>
        <v>N/A</v>
      </c>
      <c r="AK195" s="86">
        <f t="shared" si="227"/>
        <v>122</v>
      </c>
      <c r="AL195" s="86" t="b">
        <f t="shared" si="228"/>
        <v>1</v>
      </c>
      <c r="AM195" s="86" t="str">
        <f t="shared" si="229"/>
        <v>Distance</v>
      </c>
      <c r="AN195" s="86" t="str">
        <f t="shared" si="204"/>
        <v>&lt;=</v>
      </c>
      <c r="AO195" s="86">
        <f t="shared" si="230"/>
        <v>710.29248046875</v>
      </c>
      <c r="AP195" s="86">
        <f t="shared" si="231"/>
        <v>10</v>
      </c>
      <c r="AQ195" s="86" t="b">
        <f t="shared" si="232"/>
        <v>0</v>
      </c>
      <c r="AR195" s="86" t="str">
        <f t="shared" si="233"/>
        <v>Speed</v>
      </c>
      <c r="AS195" s="86" t="str">
        <f t="shared" si="205"/>
        <v>&gt;</v>
      </c>
      <c r="AT195" s="86">
        <f t="shared" si="234"/>
        <v>28.84228515625</v>
      </c>
      <c r="AU195" s="86">
        <f t="shared" si="235"/>
        <v>2</v>
      </c>
      <c r="AV195" s="86" t="b">
        <f t="shared" si="236"/>
        <v>0</v>
      </c>
      <c r="AW195" s="86" t="str">
        <f t="shared" si="237"/>
        <v>Distance</v>
      </c>
      <c r="AX195" s="86" t="str">
        <f t="shared" si="206"/>
        <v>&gt;</v>
      </c>
      <c r="AY195" s="86">
        <f t="shared" si="238"/>
        <v>680.591796875</v>
      </c>
      <c r="AZ195" s="86">
        <f t="shared" si="239"/>
        <v>0</v>
      </c>
      <c r="BA195" s="86" t="b">
        <f t="shared" si="240"/>
        <v>0</v>
      </c>
      <c r="BB195" s="86" t="str">
        <f t="shared" si="241"/>
        <v>Distance</v>
      </c>
      <c r="BC195" s="86" t="str">
        <f t="shared" si="207"/>
        <v>&gt;</v>
      </c>
      <c r="BD195" s="86">
        <f t="shared" si="242"/>
        <v>450.385498046875</v>
      </c>
      <c r="BE195" s="15">
        <f t="shared" si="208"/>
        <v>1</v>
      </c>
      <c r="BF195" s="15" t="str">
        <f t="shared" si="209"/>
        <v>Distance&lt;=710,29248046875 AND Speed&gt;28,84228515625 AND Distance&gt;680,591796875 AND Distance&gt;450,385498046875</v>
      </c>
      <c r="BH195"/>
      <c r="BI195"/>
      <c r="BJ195"/>
    </row>
    <row r="196" spans="1:62">
      <c r="A196" s="15">
        <v>193</v>
      </c>
      <c r="B196" s="15">
        <v>-2</v>
      </c>
      <c r="C196" s="15">
        <v>-8192</v>
      </c>
      <c r="D196" s="15">
        <f t="shared" ref="D196:D259" si="243">IF(C196&lt;&gt;-8192,INT(C196/2^12),-1)</f>
        <v>-1</v>
      </c>
      <c r="E196" s="15">
        <f t="shared" ref="E196:E259" si="244">IF(C196 &lt;&gt; -8192, MOD(C196, 2^12), 0)</f>
        <v>0</v>
      </c>
      <c r="F196" s="15">
        <f t="shared" ref="F196:F259" si="245">D196+(E196/2^12)</f>
        <v>-1</v>
      </c>
      <c r="G196" s="15">
        <v>-1</v>
      </c>
      <c r="H196" s="15">
        <v>-1</v>
      </c>
      <c r="I196" s="15">
        <v>42</v>
      </c>
      <c r="J196" s="15">
        <v>8</v>
      </c>
      <c r="K196" s="15">
        <v>448</v>
      </c>
      <c r="L196" s="15">
        <v>1365</v>
      </c>
      <c r="M196" s="15">
        <f t="shared" ref="M196:M259" si="246">IF(L196 &gt;= 2^12, "Error: Wrong Probability!", L196/2^12)</f>
        <v>0.333251953125</v>
      </c>
      <c r="O196" s="86">
        <f t="shared" ref="O196:O258" si="247">K196</f>
        <v>448</v>
      </c>
      <c r="P196" s="86">
        <f t="shared" si="210"/>
        <v>0.111083984375</v>
      </c>
      <c r="Q196" s="86">
        <f t="shared" si="211"/>
        <v>399</v>
      </c>
      <c r="R196" s="86" t="b">
        <f t="shared" si="212"/>
        <v>0</v>
      </c>
      <c r="S196" s="86" t="str">
        <f t="shared" si="213"/>
        <v>Dummy Node</v>
      </c>
      <c r="T196" s="86" t="str">
        <f t="shared" ref="T196:T258" si="248">IF(S196="Dummy Node","N/A",IF(R196,"&lt;=","&gt;"))</f>
        <v>N/A</v>
      </c>
      <c r="U196" s="86" t="str">
        <f t="shared" si="214"/>
        <v>N/A</v>
      </c>
      <c r="V196" s="86">
        <f t="shared" si="215"/>
        <v>339</v>
      </c>
      <c r="W196" s="86" t="b">
        <f t="shared" si="216"/>
        <v>1</v>
      </c>
      <c r="X196" s="86" t="str">
        <f t="shared" si="217"/>
        <v>Dummy Node</v>
      </c>
      <c r="Y196" s="86" t="str">
        <f t="shared" ref="Y196:Y258" si="249">IF(X196="Dummy Node","N/A",IF(W196,"&lt;=","&gt;"))</f>
        <v>N/A</v>
      </c>
      <c r="Z196" s="86" t="str">
        <f t="shared" si="218"/>
        <v>N/A</v>
      </c>
      <c r="AA196" s="86">
        <f t="shared" si="219"/>
        <v>265</v>
      </c>
      <c r="AB196" s="86" t="b">
        <f t="shared" si="220"/>
        <v>1</v>
      </c>
      <c r="AC196" s="86" t="str">
        <f t="shared" si="221"/>
        <v>Dummy Node</v>
      </c>
      <c r="AD196" s="86" t="str">
        <f t="shared" ref="AD196:AD258" si="250">IF(AC196="Dummy Node","N/A",IF(AB196,"&lt;=","&gt;"))</f>
        <v>N/A</v>
      </c>
      <c r="AE196" s="86" t="str">
        <f t="shared" si="222"/>
        <v>N/A</v>
      </c>
      <c r="AF196" s="86">
        <f t="shared" si="223"/>
        <v>157</v>
      </c>
      <c r="AG196" s="86" t="b">
        <f t="shared" si="224"/>
        <v>1</v>
      </c>
      <c r="AH196" s="86" t="str">
        <f t="shared" si="225"/>
        <v>Dummy Node</v>
      </c>
      <c r="AI196" s="86" t="str">
        <f t="shared" ref="AI196:AI258" si="251">IF(AH196="Dummy Node","N/A",IF(AG196,"&lt;=","&gt;"))</f>
        <v>N/A</v>
      </c>
      <c r="AJ196" s="86" t="str">
        <f t="shared" si="226"/>
        <v>N/A</v>
      </c>
      <c r="AK196" s="86">
        <f t="shared" si="227"/>
        <v>122</v>
      </c>
      <c r="AL196" s="86" t="b">
        <f t="shared" si="228"/>
        <v>1</v>
      </c>
      <c r="AM196" s="86" t="str">
        <f t="shared" si="229"/>
        <v>Distance</v>
      </c>
      <c r="AN196" s="86" t="str">
        <f t="shared" ref="AN196:AN258" si="252">IF(AM196="Dummy Node","N/A",IF(AL196,"&lt;=","&gt;"))</f>
        <v>&lt;=</v>
      </c>
      <c r="AO196" s="86">
        <f t="shared" si="230"/>
        <v>710.29248046875</v>
      </c>
      <c r="AP196" s="86">
        <f t="shared" si="231"/>
        <v>10</v>
      </c>
      <c r="AQ196" s="86" t="b">
        <f t="shared" si="232"/>
        <v>0</v>
      </c>
      <c r="AR196" s="86" t="str">
        <f t="shared" si="233"/>
        <v>Speed</v>
      </c>
      <c r="AS196" s="86" t="str">
        <f t="shared" ref="AS196:AS258" si="253">IF(AR196="Dummy Node","N/A",IF(AQ196,"&lt;=","&gt;"))</f>
        <v>&gt;</v>
      </c>
      <c r="AT196" s="86">
        <f t="shared" si="234"/>
        <v>28.84228515625</v>
      </c>
      <c r="AU196" s="86">
        <f t="shared" si="235"/>
        <v>2</v>
      </c>
      <c r="AV196" s="86" t="b">
        <f t="shared" si="236"/>
        <v>0</v>
      </c>
      <c r="AW196" s="86" t="str">
        <f t="shared" si="237"/>
        <v>Distance</v>
      </c>
      <c r="AX196" s="86" t="str">
        <f t="shared" ref="AX196:AX258" si="254">IF(AW196="Dummy Node","N/A",IF(AV196,"&lt;=","&gt;"))</f>
        <v>&gt;</v>
      </c>
      <c r="AY196" s="86">
        <f t="shared" si="238"/>
        <v>680.591796875</v>
      </c>
      <c r="AZ196" s="86">
        <f t="shared" si="239"/>
        <v>0</v>
      </c>
      <c r="BA196" s="86" t="b">
        <f t="shared" si="240"/>
        <v>0</v>
      </c>
      <c r="BB196" s="86" t="str">
        <f t="shared" si="241"/>
        <v>Distance</v>
      </c>
      <c r="BC196" s="86" t="str">
        <f t="shared" ref="BC196:BC258" si="255">IF(BB196="Dummy Node","N/A",IF(BA196,"&lt;=","&gt;"))</f>
        <v>&gt;</v>
      </c>
      <c r="BD196" s="86">
        <f t="shared" si="242"/>
        <v>450.385498046875</v>
      </c>
      <c r="BE196" s="15">
        <f t="shared" ref="BE196:BE258" si="256">IF(P196&lt;0.5/3, 1, 0)</f>
        <v>1</v>
      </c>
      <c r="BF196" s="15" t="str">
        <f t="shared" ref="BF196:BF258" si="257">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f>
        <v>Distance&lt;=710,29248046875 AND Speed&gt;28,84228515625 AND Distance&gt;680,591796875 AND Distance&gt;450,385498046875</v>
      </c>
      <c r="BH196"/>
      <c r="BI196"/>
      <c r="BJ196"/>
    </row>
    <row r="197" spans="1:62">
      <c r="A197" s="15">
        <v>194</v>
      </c>
      <c r="B197" s="15">
        <v>-2</v>
      </c>
      <c r="C197" s="15">
        <v>-8192</v>
      </c>
      <c r="D197" s="15">
        <f t="shared" si="243"/>
        <v>-1</v>
      </c>
      <c r="E197" s="15">
        <f t="shared" si="244"/>
        <v>0</v>
      </c>
      <c r="F197" s="15">
        <f t="shared" si="245"/>
        <v>-1</v>
      </c>
      <c r="G197" s="15">
        <v>-1</v>
      </c>
      <c r="H197" s="15">
        <v>-1</v>
      </c>
      <c r="I197" s="15">
        <v>42</v>
      </c>
      <c r="J197" s="15">
        <v>8</v>
      </c>
      <c r="K197" s="15">
        <v>449</v>
      </c>
      <c r="L197" s="15">
        <v>1092</v>
      </c>
      <c r="M197" s="15">
        <f t="shared" si="246"/>
        <v>0.2666015625</v>
      </c>
      <c r="O197" s="86">
        <f t="shared" si="247"/>
        <v>449</v>
      </c>
      <c r="P197" s="86">
        <f t="shared" si="210"/>
        <v>0.111083984375</v>
      </c>
      <c r="Q197" s="86">
        <f t="shared" si="211"/>
        <v>400</v>
      </c>
      <c r="R197" s="86" t="b">
        <f t="shared" si="212"/>
        <v>1</v>
      </c>
      <c r="S197" s="86" t="str">
        <f t="shared" si="213"/>
        <v>Dummy Node</v>
      </c>
      <c r="T197" s="86" t="str">
        <f t="shared" si="248"/>
        <v>N/A</v>
      </c>
      <c r="U197" s="86" t="str">
        <f t="shared" si="214"/>
        <v>N/A</v>
      </c>
      <c r="V197" s="86">
        <f t="shared" si="215"/>
        <v>339</v>
      </c>
      <c r="W197" s="86" t="b">
        <f t="shared" si="216"/>
        <v>0</v>
      </c>
      <c r="X197" s="86" t="str">
        <f t="shared" si="217"/>
        <v>Dummy Node</v>
      </c>
      <c r="Y197" s="86" t="str">
        <f t="shared" si="249"/>
        <v>N/A</v>
      </c>
      <c r="Z197" s="86" t="str">
        <f t="shared" si="218"/>
        <v>N/A</v>
      </c>
      <c r="AA197" s="86">
        <f t="shared" si="219"/>
        <v>265</v>
      </c>
      <c r="AB197" s="86" t="b">
        <f t="shared" si="220"/>
        <v>1</v>
      </c>
      <c r="AC197" s="86" t="str">
        <f t="shared" si="221"/>
        <v>Dummy Node</v>
      </c>
      <c r="AD197" s="86" t="str">
        <f t="shared" si="250"/>
        <v>N/A</v>
      </c>
      <c r="AE197" s="86" t="str">
        <f t="shared" si="222"/>
        <v>N/A</v>
      </c>
      <c r="AF197" s="86">
        <f t="shared" si="223"/>
        <v>157</v>
      </c>
      <c r="AG197" s="86" t="b">
        <f t="shared" si="224"/>
        <v>1</v>
      </c>
      <c r="AH197" s="86" t="str">
        <f t="shared" si="225"/>
        <v>Dummy Node</v>
      </c>
      <c r="AI197" s="86" t="str">
        <f t="shared" si="251"/>
        <v>N/A</v>
      </c>
      <c r="AJ197" s="86" t="str">
        <f t="shared" si="226"/>
        <v>N/A</v>
      </c>
      <c r="AK197" s="86">
        <f t="shared" si="227"/>
        <v>122</v>
      </c>
      <c r="AL197" s="86" t="b">
        <f t="shared" si="228"/>
        <v>1</v>
      </c>
      <c r="AM197" s="86" t="str">
        <f t="shared" si="229"/>
        <v>Distance</v>
      </c>
      <c r="AN197" s="86" t="str">
        <f t="shared" si="252"/>
        <v>&lt;=</v>
      </c>
      <c r="AO197" s="86">
        <f t="shared" si="230"/>
        <v>710.29248046875</v>
      </c>
      <c r="AP197" s="86">
        <f t="shared" si="231"/>
        <v>10</v>
      </c>
      <c r="AQ197" s="86" t="b">
        <f t="shared" si="232"/>
        <v>0</v>
      </c>
      <c r="AR197" s="86" t="str">
        <f t="shared" si="233"/>
        <v>Speed</v>
      </c>
      <c r="AS197" s="86" t="str">
        <f t="shared" si="253"/>
        <v>&gt;</v>
      </c>
      <c r="AT197" s="86">
        <f t="shared" si="234"/>
        <v>28.84228515625</v>
      </c>
      <c r="AU197" s="86">
        <f t="shared" si="235"/>
        <v>2</v>
      </c>
      <c r="AV197" s="86" t="b">
        <f t="shared" si="236"/>
        <v>0</v>
      </c>
      <c r="AW197" s="86" t="str">
        <f t="shared" si="237"/>
        <v>Distance</v>
      </c>
      <c r="AX197" s="86" t="str">
        <f t="shared" si="254"/>
        <v>&gt;</v>
      </c>
      <c r="AY197" s="86">
        <f t="shared" si="238"/>
        <v>680.591796875</v>
      </c>
      <c r="AZ197" s="86">
        <f t="shared" si="239"/>
        <v>0</v>
      </c>
      <c r="BA197" s="86" t="b">
        <f t="shared" si="240"/>
        <v>0</v>
      </c>
      <c r="BB197" s="86" t="str">
        <f t="shared" si="241"/>
        <v>Distance</v>
      </c>
      <c r="BC197" s="86" t="str">
        <f t="shared" si="255"/>
        <v>&gt;</v>
      </c>
      <c r="BD197" s="86">
        <f t="shared" si="242"/>
        <v>450.385498046875</v>
      </c>
      <c r="BE197" s="15">
        <f t="shared" si="256"/>
        <v>1</v>
      </c>
      <c r="BF197" s="15" t="str">
        <f t="shared" si="257"/>
        <v>Distance&lt;=710,29248046875 AND Speed&gt;28,84228515625 AND Distance&gt;680,591796875 AND Distance&gt;450,385498046875</v>
      </c>
      <c r="BH197"/>
      <c r="BI197"/>
      <c r="BJ197"/>
    </row>
    <row r="198" spans="1:62">
      <c r="A198" s="15">
        <v>195</v>
      </c>
      <c r="B198" s="15">
        <v>-2</v>
      </c>
      <c r="C198" s="15">
        <v>-8192</v>
      </c>
      <c r="D198" s="15">
        <f t="shared" si="243"/>
        <v>-1</v>
      </c>
      <c r="E198" s="15">
        <f t="shared" si="244"/>
        <v>0</v>
      </c>
      <c r="F198" s="15">
        <f t="shared" si="245"/>
        <v>-1</v>
      </c>
      <c r="G198" s="15">
        <v>-1</v>
      </c>
      <c r="H198" s="15">
        <v>-1</v>
      </c>
      <c r="I198" s="15">
        <v>86</v>
      </c>
      <c r="J198" s="15">
        <v>8</v>
      </c>
      <c r="K198" s="15">
        <v>450</v>
      </c>
      <c r="L198" s="15">
        <v>0</v>
      </c>
      <c r="M198" s="15">
        <f t="shared" si="246"/>
        <v>0</v>
      </c>
      <c r="O198" s="86">
        <f t="shared" si="247"/>
        <v>450</v>
      </c>
      <c r="P198" s="86">
        <f t="shared" si="210"/>
        <v>0.111083984375</v>
      </c>
      <c r="Q198" s="86">
        <f t="shared" si="211"/>
        <v>400</v>
      </c>
      <c r="R198" s="86" t="b">
        <f t="shared" si="212"/>
        <v>0</v>
      </c>
      <c r="S198" s="86" t="str">
        <f t="shared" si="213"/>
        <v>Dummy Node</v>
      </c>
      <c r="T198" s="86" t="str">
        <f t="shared" si="248"/>
        <v>N/A</v>
      </c>
      <c r="U198" s="86" t="str">
        <f t="shared" si="214"/>
        <v>N/A</v>
      </c>
      <c r="V198" s="86">
        <f t="shared" si="215"/>
        <v>339</v>
      </c>
      <c r="W198" s="86" t="b">
        <f t="shared" si="216"/>
        <v>0</v>
      </c>
      <c r="X198" s="86" t="str">
        <f t="shared" si="217"/>
        <v>Dummy Node</v>
      </c>
      <c r="Y198" s="86" t="str">
        <f t="shared" si="249"/>
        <v>N/A</v>
      </c>
      <c r="Z198" s="86" t="str">
        <f t="shared" si="218"/>
        <v>N/A</v>
      </c>
      <c r="AA198" s="86">
        <f t="shared" si="219"/>
        <v>265</v>
      </c>
      <c r="AB198" s="86" t="b">
        <f t="shared" si="220"/>
        <v>1</v>
      </c>
      <c r="AC198" s="86" t="str">
        <f t="shared" si="221"/>
        <v>Dummy Node</v>
      </c>
      <c r="AD198" s="86" t="str">
        <f t="shared" si="250"/>
        <v>N/A</v>
      </c>
      <c r="AE198" s="86" t="str">
        <f t="shared" si="222"/>
        <v>N/A</v>
      </c>
      <c r="AF198" s="86">
        <f t="shared" si="223"/>
        <v>157</v>
      </c>
      <c r="AG198" s="86" t="b">
        <f t="shared" si="224"/>
        <v>1</v>
      </c>
      <c r="AH198" s="86" t="str">
        <f t="shared" si="225"/>
        <v>Dummy Node</v>
      </c>
      <c r="AI198" s="86" t="str">
        <f t="shared" si="251"/>
        <v>N/A</v>
      </c>
      <c r="AJ198" s="86" t="str">
        <f t="shared" si="226"/>
        <v>N/A</v>
      </c>
      <c r="AK198" s="86">
        <f t="shared" si="227"/>
        <v>122</v>
      </c>
      <c r="AL198" s="86" t="b">
        <f t="shared" si="228"/>
        <v>1</v>
      </c>
      <c r="AM198" s="86" t="str">
        <f t="shared" si="229"/>
        <v>Distance</v>
      </c>
      <c r="AN198" s="86" t="str">
        <f t="shared" si="252"/>
        <v>&lt;=</v>
      </c>
      <c r="AO198" s="86">
        <f t="shared" si="230"/>
        <v>710.29248046875</v>
      </c>
      <c r="AP198" s="86">
        <f t="shared" si="231"/>
        <v>10</v>
      </c>
      <c r="AQ198" s="86" t="b">
        <f t="shared" si="232"/>
        <v>0</v>
      </c>
      <c r="AR198" s="86" t="str">
        <f t="shared" si="233"/>
        <v>Speed</v>
      </c>
      <c r="AS198" s="86" t="str">
        <f t="shared" si="253"/>
        <v>&gt;</v>
      </c>
      <c r="AT198" s="86">
        <f t="shared" si="234"/>
        <v>28.84228515625</v>
      </c>
      <c r="AU198" s="86">
        <f t="shared" si="235"/>
        <v>2</v>
      </c>
      <c r="AV198" s="86" t="b">
        <f t="shared" si="236"/>
        <v>0</v>
      </c>
      <c r="AW198" s="86" t="str">
        <f t="shared" si="237"/>
        <v>Distance</v>
      </c>
      <c r="AX198" s="86" t="str">
        <f t="shared" si="254"/>
        <v>&gt;</v>
      </c>
      <c r="AY198" s="86">
        <f t="shared" si="238"/>
        <v>680.591796875</v>
      </c>
      <c r="AZ198" s="86">
        <f t="shared" si="239"/>
        <v>0</v>
      </c>
      <c r="BA198" s="86" t="b">
        <f t="shared" si="240"/>
        <v>0</v>
      </c>
      <c r="BB198" s="86" t="str">
        <f t="shared" si="241"/>
        <v>Distance</v>
      </c>
      <c r="BC198" s="86" t="str">
        <f t="shared" si="255"/>
        <v>&gt;</v>
      </c>
      <c r="BD198" s="86">
        <f t="shared" si="242"/>
        <v>450.385498046875</v>
      </c>
      <c r="BE198" s="15">
        <f t="shared" si="256"/>
        <v>1</v>
      </c>
      <c r="BF198" s="15" t="str">
        <f t="shared" si="257"/>
        <v>Distance&lt;=710,29248046875 AND Speed&gt;28,84228515625 AND Distance&gt;680,591796875 AND Distance&gt;450,385498046875</v>
      </c>
      <c r="BH198"/>
      <c r="BI198"/>
      <c r="BJ198"/>
    </row>
    <row r="199" spans="1:62">
      <c r="A199" s="15">
        <v>196</v>
      </c>
      <c r="B199" s="15">
        <v>-2</v>
      </c>
      <c r="C199" s="15">
        <v>-8192</v>
      </c>
      <c r="D199" s="15">
        <f t="shared" si="243"/>
        <v>-1</v>
      </c>
      <c r="E199" s="15">
        <f t="shared" si="244"/>
        <v>0</v>
      </c>
      <c r="F199" s="15">
        <f t="shared" si="245"/>
        <v>-1</v>
      </c>
      <c r="G199" s="15">
        <v>-1</v>
      </c>
      <c r="H199" s="15">
        <v>-1</v>
      </c>
      <c r="I199" s="15">
        <v>86</v>
      </c>
      <c r="J199" s="15">
        <v>8</v>
      </c>
      <c r="K199" s="15">
        <v>451</v>
      </c>
      <c r="L199" s="15">
        <v>54</v>
      </c>
      <c r="M199" s="15">
        <f t="shared" si="246"/>
        <v>1.318359375E-2</v>
      </c>
      <c r="O199" s="86">
        <f t="shared" si="247"/>
        <v>451</v>
      </c>
      <c r="P199" s="86">
        <f t="shared" si="210"/>
        <v>0.111083984375</v>
      </c>
      <c r="Q199" s="86">
        <f t="shared" si="211"/>
        <v>401</v>
      </c>
      <c r="R199" s="86" t="b">
        <f t="shared" si="212"/>
        <v>1</v>
      </c>
      <c r="S199" s="86" t="str">
        <f t="shared" si="213"/>
        <v>Dummy Node</v>
      </c>
      <c r="T199" s="86" t="str">
        <f t="shared" si="248"/>
        <v>N/A</v>
      </c>
      <c r="U199" s="86" t="str">
        <f t="shared" si="214"/>
        <v>N/A</v>
      </c>
      <c r="V199" s="86">
        <f t="shared" si="215"/>
        <v>340</v>
      </c>
      <c r="W199" s="86" t="b">
        <f t="shared" si="216"/>
        <v>1</v>
      </c>
      <c r="X199" s="86" t="str">
        <f t="shared" si="217"/>
        <v>Dummy Node</v>
      </c>
      <c r="Y199" s="86" t="str">
        <f t="shared" si="249"/>
        <v>N/A</v>
      </c>
      <c r="Z199" s="86" t="str">
        <f t="shared" si="218"/>
        <v>N/A</v>
      </c>
      <c r="AA199" s="86">
        <f t="shared" si="219"/>
        <v>265</v>
      </c>
      <c r="AB199" s="86" t="b">
        <f t="shared" si="220"/>
        <v>0</v>
      </c>
      <c r="AC199" s="86" t="str">
        <f t="shared" si="221"/>
        <v>Dummy Node</v>
      </c>
      <c r="AD199" s="86" t="str">
        <f t="shared" si="250"/>
        <v>N/A</v>
      </c>
      <c r="AE199" s="86" t="str">
        <f t="shared" si="222"/>
        <v>N/A</v>
      </c>
      <c r="AF199" s="86">
        <f t="shared" si="223"/>
        <v>157</v>
      </c>
      <c r="AG199" s="86" t="b">
        <f t="shared" si="224"/>
        <v>1</v>
      </c>
      <c r="AH199" s="86" t="str">
        <f t="shared" si="225"/>
        <v>Dummy Node</v>
      </c>
      <c r="AI199" s="86" t="str">
        <f t="shared" si="251"/>
        <v>N/A</v>
      </c>
      <c r="AJ199" s="86" t="str">
        <f t="shared" si="226"/>
        <v>N/A</v>
      </c>
      <c r="AK199" s="86">
        <f t="shared" si="227"/>
        <v>122</v>
      </c>
      <c r="AL199" s="86" t="b">
        <f t="shared" si="228"/>
        <v>1</v>
      </c>
      <c r="AM199" s="86" t="str">
        <f t="shared" si="229"/>
        <v>Distance</v>
      </c>
      <c r="AN199" s="86" t="str">
        <f t="shared" si="252"/>
        <v>&lt;=</v>
      </c>
      <c r="AO199" s="86">
        <f t="shared" si="230"/>
        <v>710.29248046875</v>
      </c>
      <c r="AP199" s="86">
        <f t="shared" si="231"/>
        <v>10</v>
      </c>
      <c r="AQ199" s="86" t="b">
        <f t="shared" si="232"/>
        <v>0</v>
      </c>
      <c r="AR199" s="86" t="str">
        <f t="shared" si="233"/>
        <v>Speed</v>
      </c>
      <c r="AS199" s="86" t="str">
        <f t="shared" si="253"/>
        <v>&gt;</v>
      </c>
      <c r="AT199" s="86">
        <f t="shared" si="234"/>
        <v>28.84228515625</v>
      </c>
      <c r="AU199" s="86">
        <f t="shared" si="235"/>
        <v>2</v>
      </c>
      <c r="AV199" s="86" t="b">
        <f t="shared" si="236"/>
        <v>0</v>
      </c>
      <c r="AW199" s="86" t="str">
        <f t="shared" si="237"/>
        <v>Distance</v>
      </c>
      <c r="AX199" s="86" t="str">
        <f t="shared" si="254"/>
        <v>&gt;</v>
      </c>
      <c r="AY199" s="86">
        <f t="shared" si="238"/>
        <v>680.591796875</v>
      </c>
      <c r="AZ199" s="86">
        <f t="shared" si="239"/>
        <v>0</v>
      </c>
      <c r="BA199" s="86" t="b">
        <f t="shared" si="240"/>
        <v>0</v>
      </c>
      <c r="BB199" s="86" t="str">
        <f t="shared" si="241"/>
        <v>Distance</v>
      </c>
      <c r="BC199" s="86" t="str">
        <f t="shared" si="255"/>
        <v>&gt;</v>
      </c>
      <c r="BD199" s="86">
        <f t="shared" si="242"/>
        <v>450.385498046875</v>
      </c>
      <c r="BE199" s="15">
        <f t="shared" si="256"/>
        <v>1</v>
      </c>
      <c r="BF199" s="15" t="str">
        <f t="shared" si="257"/>
        <v>Distance&lt;=710,29248046875 AND Speed&gt;28,84228515625 AND Distance&gt;680,591796875 AND Distance&gt;450,385498046875</v>
      </c>
      <c r="BH199"/>
      <c r="BI199"/>
      <c r="BJ199"/>
    </row>
    <row r="200" spans="1:62">
      <c r="A200" s="15">
        <v>197</v>
      </c>
      <c r="B200" s="15">
        <v>-2</v>
      </c>
      <c r="C200" s="15">
        <v>-8192</v>
      </c>
      <c r="D200" s="15">
        <f t="shared" si="243"/>
        <v>-1</v>
      </c>
      <c r="E200" s="15">
        <f t="shared" si="244"/>
        <v>0</v>
      </c>
      <c r="F200" s="15">
        <f t="shared" si="245"/>
        <v>-1</v>
      </c>
      <c r="G200" s="15">
        <v>-1</v>
      </c>
      <c r="H200" s="15">
        <v>-1</v>
      </c>
      <c r="I200" s="15">
        <v>58</v>
      </c>
      <c r="J200" s="15">
        <v>8</v>
      </c>
      <c r="K200" s="15">
        <v>452</v>
      </c>
      <c r="L200" s="15">
        <v>0</v>
      </c>
      <c r="M200" s="15">
        <f t="shared" si="246"/>
        <v>0</v>
      </c>
      <c r="O200" s="86">
        <f t="shared" si="247"/>
        <v>452</v>
      </c>
      <c r="P200" s="86">
        <f t="shared" si="210"/>
        <v>0.111083984375</v>
      </c>
      <c r="Q200" s="86">
        <f t="shared" si="211"/>
        <v>401</v>
      </c>
      <c r="R200" s="86" t="b">
        <f t="shared" si="212"/>
        <v>0</v>
      </c>
      <c r="S200" s="86" t="str">
        <f t="shared" si="213"/>
        <v>Dummy Node</v>
      </c>
      <c r="T200" s="86" t="str">
        <f t="shared" si="248"/>
        <v>N/A</v>
      </c>
      <c r="U200" s="86" t="str">
        <f t="shared" si="214"/>
        <v>N/A</v>
      </c>
      <c r="V200" s="86">
        <f t="shared" si="215"/>
        <v>340</v>
      </c>
      <c r="W200" s="86" t="b">
        <f t="shared" si="216"/>
        <v>1</v>
      </c>
      <c r="X200" s="86" t="str">
        <f t="shared" si="217"/>
        <v>Dummy Node</v>
      </c>
      <c r="Y200" s="86" t="str">
        <f t="shared" si="249"/>
        <v>N/A</v>
      </c>
      <c r="Z200" s="86" t="str">
        <f t="shared" si="218"/>
        <v>N/A</v>
      </c>
      <c r="AA200" s="86">
        <f t="shared" si="219"/>
        <v>265</v>
      </c>
      <c r="AB200" s="86" t="b">
        <f t="shared" si="220"/>
        <v>0</v>
      </c>
      <c r="AC200" s="86" t="str">
        <f t="shared" si="221"/>
        <v>Dummy Node</v>
      </c>
      <c r="AD200" s="86" t="str">
        <f t="shared" si="250"/>
        <v>N/A</v>
      </c>
      <c r="AE200" s="86" t="str">
        <f t="shared" si="222"/>
        <v>N/A</v>
      </c>
      <c r="AF200" s="86">
        <f t="shared" si="223"/>
        <v>157</v>
      </c>
      <c r="AG200" s="86" t="b">
        <f t="shared" si="224"/>
        <v>1</v>
      </c>
      <c r="AH200" s="86" t="str">
        <f t="shared" si="225"/>
        <v>Dummy Node</v>
      </c>
      <c r="AI200" s="86" t="str">
        <f t="shared" si="251"/>
        <v>N/A</v>
      </c>
      <c r="AJ200" s="86" t="str">
        <f t="shared" si="226"/>
        <v>N/A</v>
      </c>
      <c r="AK200" s="86">
        <f t="shared" si="227"/>
        <v>122</v>
      </c>
      <c r="AL200" s="86" t="b">
        <f t="shared" si="228"/>
        <v>1</v>
      </c>
      <c r="AM200" s="86" t="str">
        <f t="shared" si="229"/>
        <v>Distance</v>
      </c>
      <c r="AN200" s="86" t="str">
        <f t="shared" si="252"/>
        <v>&lt;=</v>
      </c>
      <c r="AO200" s="86">
        <f t="shared" si="230"/>
        <v>710.29248046875</v>
      </c>
      <c r="AP200" s="86">
        <f t="shared" si="231"/>
        <v>10</v>
      </c>
      <c r="AQ200" s="86" t="b">
        <f t="shared" si="232"/>
        <v>0</v>
      </c>
      <c r="AR200" s="86" t="str">
        <f t="shared" si="233"/>
        <v>Speed</v>
      </c>
      <c r="AS200" s="86" t="str">
        <f t="shared" si="253"/>
        <v>&gt;</v>
      </c>
      <c r="AT200" s="86">
        <f t="shared" si="234"/>
        <v>28.84228515625</v>
      </c>
      <c r="AU200" s="86">
        <f t="shared" si="235"/>
        <v>2</v>
      </c>
      <c r="AV200" s="86" t="b">
        <f t="shared" si="236"/>
        <v>0</v>
      </c>
      <c r="AW200" s="86" t="str">
        <f t="shared" si="237"/>
        <v>Distance</v>
      </c>
      <c r="AX200" s="86" t="str">
        <f t="shared" si="254"/>
        <v>&gt;</v>
      </c>
      <c r="AY200" s="86">
        <f t="shared" si="238"/>
        <v>680.591796875</v>
      </c>
      <c r="AZ200" s="86">
        <f t="shared" si="239"/>
        <v>0</v>
      </c>
      <c r="BA200" s="86" t="b">
        <f t="shared" si="240"/>
        <v>0</v>
      </c>
      <c r="BB200" s="86" t="str">
        <f t="shared" si="241"/>
        <v>Distance</v>
      </c>
      <c r="BC200" s="86" t="str">
        <f t="shared" si="255"/>
        <v>&gt;</v>
      </c>
      <c r="BD200" s="86">
        <f t="shared" si="242"/>
        <v>450.385498046875</v>
      </c>
      <c r="BE200" s="15">
        <f t="shared" si="256"/>
        <v>1</v>
      </c>
      <c r="BF200" s="15" t="str">
        <f t="shared" si="257"/>
        <v>Distance&lt;=710,29248046875 AND Speed&gt;28,84228515625 AND Distance&gt;680,591796875 AND Distance&gt;450,385498046875</v>
      </c>
      <c r="BH200"/>
      <c r="BI200"/>
      <c r="BJ200"/>
    </row>
    <row r="201" spans="1:62">
      <c r="A201" s="15">
        <v>198</v>
      </c>
      <c r="B201" s="15">
        <v>-2</v>
      </c>
      <c r="C201" s="15">
        <v>-8192</v>
      </c>
      <c r="D201" s="15">
        <f t="shared" si="243"/>
        <v>-1</v>
      </c>
      <c r="E201" s="15">
        <f t="shared" si="244"/>
        <v>0</v>
      </c>
      <c r="F201" s="15">
        <f t="shared" si="245"/>
        <v>-1</v>
      </c>
      <c r="G201" s="15">
        <v>-1</v>
      </c>
      <c r="H201" s="15">
        <v>-1</v>
      </c>
      <c r="I201" s="15">
        <v>58</v>
      </c>
      <c r="J201" s="15">
        <v>8</v>
      </c>
      <c r="K201" s="15">
        <v>453</v>
      </c>
      <c r="L201" s="15">
        <v>50</v>
      </c>
      <c r="M201" s="15">
        <f t="shared" si="246"/>
        <v>1.220703125E-2</v>
      </c>
      <c r="O201" s="86">
        <f t="shared" si="247"/>
        <v>453</v>
      </c>
      <c r="P201" s="86">
        <f t="shared" si="210"/>
        <v>0.111083984375</v>
      </c>
      <c r="Q201" s="86">
        <f t="shared" si="211"/>
        <v>402</v>
      </c>
      <c r="R201" s="86" t="b">
        <f t="shared" si="212"/>
        <v>1</v>
      </c>
      <c r="S201" s="86" t="str">
        <f t="shared" si="213"/>
        <v>Dummy Node</v>
      </c>
      <c r="T201" s="86" t="str">
        <f t="shared" si="248"/>
        <v>N/A</v>
      </c>
      <c r="U201" s="86" t="str">
        <f t="shared" si="214"/>
        <v>N/A</v>
      </c>
      <c r="V201" s="86">
        <f t="shared" si="215"/>
        <v>340</v>
      </c>
      <c r="W201" s="86" t="b">
        <f t="shared" si="216"/>
        <v>0</v>
      </c>
      <c r="X201" s="86" t="str">
        <f t="shared" si="217"/>
        <v>Dummy Node</v>
      </c>
      <c r="Y201" s="86" t="str">
        <f t="shared" si="249"/>
        <v>N/A</v>
      </c>
      <c r="Z201" s="86" t="str">
        <f t="shared" si="218"/>
        <v>N/A</v>
      </c>
      <c r="AA201" s="86">
        <f t="shared" si="219"/>
        <v>265</v>
      </c>
      <c r="AB201" s="86" t="b">
        <f t="shared" si="220"/>
        <v>0</v>
      </c>
      <c r="AC201" s="86" t="str">
        <f t="shared" si="221"/>
        <v>Dummy Node</v>
      </c>
      <c r="AD201" s="86" t="str">
        <f t="shared" si="250"/>
        <v>N/A</v>
      </c>
      <c r="AE201" s="86" t="str">
        <f t="shared" si="222"/>
        <v>N/A</v>
      </c>
      <c r="AF201" s="86">
        <f t="shared" si="223"/>
        <v>157</v>
      </c>
      <c r="AG201" s="86" t="b">
        <f t="shared" si="224"/>
        <v>1</v>
      </c>
      <c r="AH201" s="86" t="str">
        <f t="shared" si="225"/>
        <v>Dummy Node</v>
      </c>
      <c r="AI201" s="86" t="str">
        <f t="shared" si="251"/>
        <v>N/A</v>
      </c>
      <c r="AJ201" s="86" t="str">
        <f t="shared" si="226"/>
        <v>N/A</v>
      </c>
      <c r="AK201" s="86">
        <f t="shared" si="227"/>
        <v>122</v>
      </c>
      <c r="AL201" s="86" t="b">
        <f t="shared" si="228"/>
        <v>1</v>
      </c>
      <c r="AM201" s="86" t="str">
        <f t="shared" si="229"/>
        <v>Distance</v>
      </c>
      <c r="AN201" s="86" t="str">
        <f t="shared" si="252"/>
        <v>&lt;=</v>
      </c>
      <c r="AO201" s="86">
        <f t="shared" si="230"/>
        <v>710.29248046875</v>
      </c>
      <c r="AP201" s="86">
        <f t="shared" si="231"/>
        <v>10</v>
      </c>
      <c r="AQ201" s="86" t="b">
        <f t="shared" si="232"/>
        <v>0</v>
      </c>
      <c r="AR201" s="86" t="str">
        <f t="shared" si="233"/>
        <v>Speed</v>
      </c>
      <c r="AS201" s="86" t="str">
        <f t="shared" si="253"/>
        <v>&gt;</v>
      </c>
      <c r="AT201" s="86">
        <f t="shared" si="234"/>
        <v>28.84228515625</v>
      </c>
      <c r="AU201" s="86">
        <f t="shared" si="235"/>
        <v>2</v>
      </c>
      <c r="AV201" s="86" t="b">
        <f t="shared" si="236"/>
        <v>0</v>
      </c>
      <c r="AW201" s="86" t="str">
        <f t="shared" si="237"/>
        <v>Distance</v>
      </c>
      <c r="AX201" s="86" t="str">
        <f t="shared" si="254"/>
        <v>&gt;</v>
      </c>
      <c r="AY201" s="86">
        <f t="shared" si="238"/>
        <v>680.591796875</v>
      </c>
      <c r="AZ201" s="86">
        <f t="shared" si="239"/>
        <v>0</v>
      </c>
      <c r="BA201" s="86" t="b">
        <f t="shared" si="240"/>
        <v>0</v>
      </c>
      <c r="BB201" s="86" t="str">
        <f t="shared" si="241"/>
        <v>Distance</v>
      </c>
      <c r="BC201" s="86" t="str">
        <f t="shared" si="255"/>
        <v>&gt;</v>
      </c>
      <c r="BD201" s="86">
        <f t="shared" si="242"/>
        <v>450.385498046875</v>
      </c>
      <c r="BE201" s="15">
        <f t="shared" si="256"/>
        <v>1</v>
      </c>
      <c r="BF201" s="15" t="str">
        <f t="shared" si="257"/>
        <v>Distance&lt;=710,29248046875 AND Speed&gt;28,84228515625 AND Distance&gt;680,591796875 AND Distance&gt;450,385498046875</v>
      </c>
      <c r="BH201"/>
      <c r="BI201"/>
      <c r="BJ201"/>
    </row>
    <row r="202" spans="1:62">
      <c r="A202" s="15">
        <v>199</v>
      </c>
      <c r="B202" s="15">
        <v>-2</v>
      </c>
      <c r="C202" s="15">
        <v>-8192</v>
      </c>
      <c r="D202" s="15">
        <f t="shared" si="243"/>
        <v>-1</v>
      </c>
      <c r="E202" s="15">
        <f t="shared" si="244"/>
        <v>0</v>
      </c>
      <c r="F202" s="15">
        <f t="shared" si="245"/>
        <v>-1</v>
      </c>
      <c r="G202" s="15">
        <v>-1</v>
      </c>
      <c r="H202" s="15">
        <v>-1</v>
      </c>
      <c r="I202" s="15">
        <v>160</v>
      </c>
      <c r="J202" s="15">
        <v>8</v>
      </c>
      <c r="K202" s="15">
        <v>454</v>
      </c>
      <c r="L202" s="15">
        <v>1365</v>
      </c>
      <c r="M202" s="15">
        <f t="shared" si="246"/>
        <v>0.333251953125</v>
      </c>
      <c r="O202" s="86">
        <f t="shared" si="247"/>
        <v>454</v>
      </c>
      <c r="P202" s="86">
        <f t="shared" si="210"/>
        <v>0.111083984375</v>
      </c>
      <c r="Q202" s="86">
        <f t="shared" si="211"/>
        <v>402</v>
      </c>
      <c r="R202" s="86" t="b">
        <f t="shared" si="212"/>
        <v>0</v>
      </c>
      <c r="S202" s="86" t="str">
        <f t="shared" si="213"/>
        <v>Dummy Node</v>
      </c>
      <c r="T202" s="86" t="str">
        <f t="shared" si="248"/>
        <v>N/A</v>
      </c>
      <c r="U202" s="86" t="str">
        <f t="shared" si="214"/>
        <v>N/A</v>
      </c>
      <c r="V202" s="86">
        <f t="shared" si="215"/>
        <v>340</v>
      </c>
      <c r="W202" s="86" t="b">
        <f t="shared" si="216"/>
        <v>0</v>
      </c>
      <c r="X202" s="86" t="str">
        <f t="shared" si="217"/>
        <v>Dummy Node</v>
      </c>
      <c r="Y202" s="86" t="str">
        <f t="shared" si="249"/>
        <v>N/A</v>
      </c>
      <c r="Z202" s="86" t="str">
        <f t="shared" si="218"/>
        <v>N/A</v>
      </c>
      <c r="AA202" s="86">
        <f t="shared" si="219"/>
        <v>265</v>
      </c>
      <c r="AB202" s="86" t="b">
        <f t="shared" si="220"/>
        <v>0</v>
      </c>
      <c r="AC202" s="86" t="str">
        <f t="shared" si="221"/>
        <v>Dummy Node</v>
      </c>
      <c r="AD202" s="86" t="str">
        <f t="shared" si="250"/>
        <v>N/A</v>
      </c>
      <c r="AE202" s="86" t="str">
        <f t="shared" si="222"/>
        <v>N/A</v>
      </c>
      <c r="AF202" s="86">
        <f t="shared" si="223"/>
        <v>157</v>
      </c>
      <c r="AG202" s="86" t="b">
        <f t="shared" si="224"/>
        <v>1</v>
      </c>
      <c r="AH202" s="86" t="str">
        <f t="shared" si="225"/>
        <v>Dummy Node</v>
      </c>
      <c r="AI202" s="86" t="str">
        <f t="shared" si="251"/>
        <v>N/A</v>
      </c>
      <c r="AJ202" s="86" t="str">
        <f t="shared" si="226"/>
        <v>N/A</v>
      </c>
      <c r="AK202" s="86">
        <f t="shared" si="227"/>
        <v>122</v>
      </c>
      <c r="AL202" s="86" t="b">
        <f t="shared" si="228"/>
        <v>1</v>
      </c>
      <c r="AM202" s="86" t="str">
        <f t="shared" si="229"/>
        <v>Distance</v>
      </c>
      <c r="AN202" s="86" t="str">
        <f t="shared" si="252"/>
        <v>&lt;=</v>
      </c>
      <c r="AO202" s="86">
        <f t="shared" si="230"/>
        <v>710.29248046875</v>
      </c>
      <c r="AP202" s="86">
        <f t="shared" si="231"/>
        <v>10</v>
      </c>
      <c r="AQ202" s="86" t="b">
        <f t="shared" si="232"/>
        <v>0</v>
      </c>
      <c r="AR202" s="86" t="str">
        <f t="shared" si="233"/>
        <v>Speed</v>
      </c>
      <c r="AS202" s="86" t="str">
        <f t="shared" si="253"/>
        <v>&gt;</v>
      </c>
      <c r="AT202" s="86">
        <f t="shared" si="234"/>
        <v>28.84228515625</v>
      </c>
      <c r="AU202" s="86">
        <f t="shared" si="235"/>
        <v>2</v>
      </c>
      <c r="AV202" s="86" t="b">
        <f t="shared" si="236"/>
        <v>0</v>
      </c>
      <c r="AW202" s="86" t="str">
        <f t="shared" si="237"/>
        <v>Distance</v>
      </c>
      <c r="AX202" s="86" t="str">
        <f t="shared" si="254"/>
        <v>&gt;</v>
      </c>
      <c r="AY202" s="86">
        <f t="shared" si="238"/>
        <v>680.591796875</v>
      </c>
      <c r="AZ202" s="86">
        <f t="shared" si="239"/>
        <v>0</v>
      </c>
      <c r="BA202" s="86" t="b">
        <f t="shared" si="240"/>
        <v>0</v>
      </c>
      <c r="BB202" s="86" t="str">
        <f t="shared" si="241"/>
        <v>Distance</v>
      </c>
      <c r="BC202" s="86" t="str">
        <f t="shared" si="255"/>
        <v>&gt;</v>
      </c>
      <c r="BD202" s="86">
        <f t="shared" si="242"/>
        <v>450.385498046875</v>
      </c>
      <c r="BE202" s="15">
        <f t="shared" si="256"/>
        <v>1</v>
      </c>
      <c r="BF202" s="15" t="str">
        <f t="shared" si="257"/>
        <v>Distance&lt;=710,29248046875 AND Speed&gt;28,84228515625 AND Distance&gt;680,591796875 AND Distance&gt;450,385498046875</v>
      </c>
      <c r="BH202"/>
      <c r="BI202"/>
      <c r="BJ202"/>
    </row>
    <row r="203" spans="1:62">
      <c r="A203" s="15">
        <v>200</v>
      </c>
      <c r="B203" s="15">
        <v>-2</v>
      </c>
      <c r="C203" s="15">
        <v>-8192</v>
      </c>
      <c r="D203" s="15">
        <f t="shared" si="243"/>
        <v>-1</v>
      </c>
      <c r="E203" s="15">
        <f t="shared" si="244"/>
        <v>0</v>
      </c>
      <c r="F203" s="15">
        <f t="shared" si="245"/>
        <v>-1</v>
      </c>
      <c r="G203" s="15">
        <v>-1</v>
      </c>
      <c r="H203" s="15">
        <v>-1</v>
      </c>
      <c r="I203" s="15">
        <v>160</v>
      </c>
      <c r="J203" s="15">
        <v>8</v>
      </c>
      <c r="K203" s="15">
        <v>455</v>
      </c>
      <c r="L203" s="15">
        <v>248</v>
      </c>
      <c r="M203" s="15">
        <f t="shared" si="246"/>
        <v>6.0546875E-2</v>
      </c>
      <c r="O203" s="86">
        <f t="shared" si="247"/>
        <v>455</v>
      </c>
      <c r="P203" s="86">
        <f t="shared" si="210"/>
        <v>0.111083984375</v>
      </c>
      <c r="Q203" s="86">
        <f t="shared" si="211"/>
        <v>403</v>
      </c>
      <c r="R203" s="86" t="b">
        <f t="shared" si="212"/>
        <v>1</v>
      </c>
      <c r="S203" s="86" t="str">
        <f t="shared" si="213"/>
        <v>Dummy Node</v>
      </c>
      <c r="T203" s="86" t="str">
        <f t="shared" si="248"/>
        <v>N/A</v>
      </c>
      <c r="U203" s="86" t="str">
        <f t="shared" si="214"/>
        <v>N/A</v>
      </c>
      <c r="V203" s="86">
        <f t="shared" si="215"/>
        <v>341</v>
      </c>
      <c r="W203" s="86" t="b">
        <f t="shared" si="216"/>
        <v>1</v>
      </c>
      <c r="X203" s="86" t="str">
        <f t="shared" si="217"/>
        <v>Dummy Node</v>
      </c>
      <c r="Y203" s="86" t="str">
        <f t="shared" si="249"/>
        <v>N/A</v>
      </c>
      <c r="Z203" s="86" t="str">
        <f t="shared" si="218"/>
        <v>N/A</v>
      </c>
      <c r="AA203" s="86">
        <f t="shared" si="219"/>
        <v>266</v>
      </c>
      <c r="AB203" s="86" t="b">
        <f t="shared" si="220"/>
        <v>1</v>
      </c>
      <c r="AC203" s="86" t="str">
        <f t="shared" si="221"/>
        <v>Dummy Node</v>
      </c>
      <c r="AD203" s="86" t="str">
        <f t="shared" si="250"/>
        <v>N/A</v>
      </c>
      <c r="AE203" s="86" t="str">
        <f t="shared" si="222"/>
        <v>N/A</v>
      </c>
      <c r="AF203" s="86">
        <f t="shared" si="223"/>
        <v>157</v>
      </c>
      <c r="AG203" s="86" t="b">
        <f t="shared" si="224"/>
        <v>0</v>
      </c>
      <c r="AH203" s="86" t="str">
        <f t="shared" si="225"/>
        <v>Dummy Node</v>
      </c>
      <c r="AI203" s="86" t="str">
        <f t="shared" si="251"/>
        <v>N/A</v>
      </c>
      <c r="AJ203" s="86" t="str">
        <f t="shared" si="226"/>
        <v>N/A</v>
      </c>
      <c r="AK203" s="86">
        <f t="shared" si="227"/>
        <v>122</v>
      </c>
      <c r="AL203" s="86" t="b">
        <f t="shared" si="228"/>
        <v>1</v>
      </c>
      <c r="AM203" s="86" t="str">
        <f t="shared" si="229"/>
        <v>Distance</v>
      </c>
      <c r="AN203" s="86" t="str">
        <f t="shared" si="252"/>
        <v>&lt;=</v>
      </c>
      <c r="AO203" s="86">
        <f t="shared" si="230"/>
        <v>710.29248046875</v>
      </c>
      <c r="AP203" s="86">
        <f t="shared" si="231"/>
        <v>10</v>
      </c>
      <c r="AQ203" s="86" t="b">
        <f t="shared" si="232"/>
        <v>0</v>
      </c>
      <c r="AR203" s="86" t="str">
        <f t="shared" si="233"/>
        <v>Speed</v>
      </c>
      <c r="AS203" s="86" t="str">
        <f t="shared" si="253"/>
        <v>&gt;</v>
      </c>
      <c r="AT203" s="86">
        <f t="shared" si="234"/>
        <v>28.84228515625</v>
      </c>
      <c r="AU203" s="86">
        <f t="shared" si="235"/>
        <v>2</v>
      </c>
      <c r="AV203" s="86" t="b">
        <f t="shared" si="236"/>
        <v>0</v>
      </c>
      <c r="AW203" s="86" t="str">
        <f t="shared" si="237"/>
        <v>Distance</v>
      </c>
      <c r="AX203" s="86" t="str">
        <f t="shared" si="254"/>
        <v>&gt;</v>
      </c>
      <c r="AY203" s="86">
        <f t="shared" si="238"/>
        <v>680.591796875</v>
      </c>
      <c r="AZ203" s="86">
        <f t="shared" si="239"/>
        <v>0</v>
      </c>
      <c r="BA203" s="86" t="b">
        <f t="shared" si="240"/>
        <v>0</v>
      </c>
      <c r="BB203" s="86" t="str">
        <f t="shared" si="241"/>
        <v>Distance</v>
      </c>
      <c r="BC203" s="86" t="str">
        <f t="shared" si="255"/>
        <v>&gt;</v>
      </c>
      <c r="BD203" s="86">
        <f t="shared" si="242"/>
        <v>450.385498046875</v>
      </c>
      <c r="BE203" s="15">
        <f t="shared" si="256"/>
        <v>1</v>
      </c>
      <c r="BF203" s="15" t="str">
        <f t="shared" si="257"/>
        <v>Distance&lt;=710,29248046875 AND Speed&gt;28,84228515625 AND Distance&gt;680,591796875 AND Distance&gt;450,385498046875</v>
      </c>
      <c r="BH203"/>
      <c r="BI203"/>
      <c r="BJ203"/>
    </row>
    <row r="204" spans="1:62">
      <c r="A204" s="15">
        <v>201</v>
      </c>
      <c r="B204" s="15">
        <v>-2</v>
      </c>
      <c r="C204" s="15">
        <v>-8192</v>
      </c>
      <c r="D204" s="15">
        <f t="shared" si="243"/>
        <v>-1</v>
      </c>
      <c r="E204" s="15">
        <f t="shared" si="244"/>
        <v>0</v>
      </c>
      <c r="F204" s="15">
        <f t="shared" si="245"/>
        <v>-1</v>
      </c>
      <c r="G204" s="15">
        <v>-1</v>
      </c>
      <c r="H204" s="15">
        <v>-1</v>
      </c>
      <c r="I204" s="15">
        <v>177</v>
      </c>
      <c r="J204" s="15">
        <v>8</v>
      </c>
      <c r="K204" s="15">
        <v>456</v>
      </c>
      <c r="L204" s="15">
        <v>1365</v>
      </c>
      <c r="M204" s="15">
        <f t="shared" si="246"/>
        <v>0.333251953125</v>
      </c>
      <c r="O204" s="86">
        <f t="shared" si="247"/>
        <v>456</v>
      </c>
      <c r="P204" s="86">
        <f t="shared" si="210"/>
        <v>0.111083984375</v>
      </c>
      <c r="Q204" s="86">
        <f t="shared" si="211"/>
        <v>403</v>
      </c>
      <c r="R204" s="86" t="b">
        <f t="shared" si="212"/>
        <v>0</v>
      </c>
      <c r="S204" s="86" t="str">
        <f t="shared" si="213"/>
        <v>Dummy Node</v>
      </c>
      <c r="T204" s="86" t="str">
        <f t="shared" si="248"/>
        <v>N/A</v>
      </c>
      <c r="U204" s="86" t="str">
        <f t="shared" si="214"/>
        <v>N/A</v>
      </c>
      <c r="V204" s="86">
        <f t="shared" si="215"/>
        <v>341</v>
      </c>
      <c r="W204" s="86" t="b">
        <f t="shared" si="216"/>
        <v>1</v>
      </c>
      <c r="X204" s="86" t="str">
        <f t="shared" si="217"/>
        <v>Dummy Node</v>
      </c>
      <c r="Y204" s="86" t="str">
        <f t="shared" si="249"/>
        <v>N/A</v>
      </c>
      <c r="Z204" s="86" t="str">
        <f t="shared" si="218"/>
        <v>N/A</v>
      </c>
      <c r="AA204" s="86">
        <f t="shared" si="219"/>
        <v>266</v>
      </c>
      <c r="AB204" s="86" t="b">
        <f t="shared" si="220"/>
        <v>1</v>
      </c>
      <c r="AC204" s="86" t="str">
        <f t="shared" si="221"/>
        <v>Dummy Node</v>
      </c>
      <c r="AD204" s="86" t="str">
        <f t="shared" si="250"/>
        <v>N/A</v>
      </c>
      <c r="AE204" s="86" t="str">
        <f t="shared" si="222"/>
        <v>N/A</v>
      </c>
      <c r="AF204" s="86">
        <f t="shared" si="223"/>
        <v>157</v>
      </c>
      <c r="AG204" s="86" t="b">
        <f t="shared" si="224"/>
        <v>0</v>
      </c>
      <c r="AH204" s="86" t="str">
        <f t="shared" si="225"/>
        <v>Dummy Node</v>
      </c>
      <c r="AI204" s="86" t="str">
        <f t="shared" si="251"/>
        <v>N/A</v>
      </c>
      <c r="AJ204" s="86" t="str">
        <f t="shared" si="226"/>
        <v>N/A</v>
      </c>
      <c r="AK204" s="86">
        <f t="shared" si="227"/>
        <v>122</v>
      </c>
      <c r="AL204" s="86" t="b">
        <f t="shared" si="228"/>
        <v>1</v>
      </c>
      <c r="AM204" s="86" t="str">
        <f t="shared" si="229"/>
        <v>Distance</v>
      </c>
      <c r="AN204" s="86" t="str">
        <f t="shared" si="252"/>
        <v>&lt;=</v>
      </c>
      <c r="AO204" s="86">
        <f t="shared" si="230"/>
        <v>710.29248046875</v>
      </c>
      <c r="AP204" s="86">
        <f t="shared" si="231"/>
        <v>10</v>
      </c>
      <c r="AQ204" s="86" t="b">
        <f t="shared" si="232"/>
        <v>0</v>
      </c>
      <c r="AR204" s="86" t="str">
        <f t="shared" si="233"/>
        <v>Speed</v>
      </c>
      <c r="AS204" s="86" t="str">
        <f t="shared" si="253"/>
        <v>&gt;</v>
      </c>
      <c r="AT204" s="86">
        <f t="shared" si="234"/>
        <v>28.84228515625</v>
      </c>
      <c r="AU204" s="86">
        <f t="shared" si="235"/>
        <v>2</v>
      </c>
      <c r="AV204" s="86" t="b">
        <f t="shared" si="236"/>
        <v>0</v>
      </c>
      <c r="AW204" s="86" t="str">
        <f t="shared" si="237"/>
        <v>Distance</v>
      </c>
      <c r="AX204" s="86" t="str">
        <f t="shared" si="254"/>
        <v>&gt;</v>
      </c>
      <c r="AY204" s="86">
        <f t="shared" si="238"/>
        <v>680.591796875</v>
      </c>
      <c r="AZ204" s="86">
        <f t="shared" si="239"/>
        <v>0</v>
      </c>
      <c r="BA204" s="86" t="b">
        <f t="shared" si="240"/>
        <v>0</v>
      </c>
      <c r="BB204" s="86" t="str">
        <f t="shared" si="241"/>
        <v>Distance</v>
      </c>
      <c r="BC204" s="86" t="str">
        <f t="shared" si="255"/>
        <v>&gt;</v>
      </c>
      <c r="BD204" s="86">
        <f t="shared" si="242"/>
        <v>450.385498046875</v>
      </c>
      <c r="BE204" s="15">
        <f t="shared" si="256"/>
        <v>1</v>
      </c>
      <c r="BF204" s="15" t="str">
        <f t="shared" si="257"/>
        <v>Distance&lt;=710,29248046875 AND Speed&gt;28,84228515625 AND Distance&gt;680,591796875 AND Distance&gt;450,385498046875</v>
      </c>
      <c r="BH204"/>
      <c r="BI204"/>
      <c r="BJ204"/>
    </row>
    <row r="205" spans="1:62">
      <c r="A205" s="15">
        <v>202</v>
      </c>
      <c r="B205" s="15">
        <v>-2</v>
      </c>
      <c r="C205" s="15">
        <v>-8192</v>
      </c>
      <c r="D205" s="15">
        <f t="shared" si="243"/>
        <v>-1</v>
      </c>
      <c r="E205" s="15">
        <f t="shared" si="244"/>
        <v>0</v>
      </c>
      <c r="F205" s="15">
        <f t="shared" si="245"/>
        <v>-1</v>
      </c>
      <c r="G205" s="15">
        <v>-1</v>
      </c>
      <c r="H205" s="15">
        <v>-1</v>
      </c>
      <c r="I205" s="15">
        <v>177</v>
      </c>
      <c r="J205" s="15">
        <v>8</v>
      </c>
      <c r="K205" s="15">
        <v>457</v>
      </c>
      <c r="L205" s="15">
        <v>273</v>
      </c>
      <c r="M205" s="15">
        <f t="shared" si="246"/>
        <v>6.6650390625E-2</v>
      </c>
      <c r="O205" s="86">
        <f t="shared" si="247"/>
        <v>457</v>
      </c>
      <c r="P205" s="86">
        <f t="shared" si="210"/>
        <v>0.111083984375</v>
      </c>
      <c r="Q205" s="86">
        <f t="shared" si="211"/>
        <v>404</v>
      </c>
      <c r="R205" s="86" t="b">
        <f t="shared" si="212"/>
        <v>1</v>
      </c>
      <c r="S205" s="86" t="str">
        <f t="shared" si="213"/>
        <v>Dummy Node</v>
      </c>
      <c r="T205" s="86" t="str">
        <f t="shared" si="248"/>
        <v>N/A</v>
      </c>
      <c r="U205" s="86" t="str">
        <f t="shared" si="214"/>
        <v>N/A</v>
      </c>
      <c r="V205" s="86">
        <f t="shared" si="215"/>
        <v>341</v>
      </c>
      <c r="W205" s="86" t="b">
        <f t="shared" si="216"/>
        <v>0</v>
      </c>
      <c r="X205" s="86" t="str">
        <f t="shared" si="217"/>
        <v>Dummy Node</v>
      </c>
      <c r="Y205" s="86" t="str">
        <f t="shared" si="249"/>
        <v>N/A</v>
      </c>
      <c r="Z205" s="86" t="str">
        <f t="shared" si="218"/>
        <v>N/A</v>
      </c>
      <c r="AA205" s="86">
        <f t="shared" si="219"/>
        <v>266</v>
      </c>
      <c r="AB205" s="86" t="b">
        <f t="shared" si="220"/>
        <v>1</v>
      </c>
      <c r="AC205" s="86" t="str">
        <f t="shared" si="221"/>
        <v>Dummy Node</v>
      </c>
      <c r="AD205" s="86" t="str">
        <f t="shared" si="250"/>
        <v>N/A</v>
      </c>
      <c r="AE205" s="86" t="str">
        <f t="shared" si="222"/>
        <v>N/A</v>
      </c>
      <c r="AF205" s="86">
        <f t="shared" si="223"/>
        <v>157</v>
      </c>
      <c r="AG205" s="86" t="b">
        <f t="shared" si="224"/>
        <v>0</v>
      </c>
      <c r="AH205" s="86" t="str">
        <f t="shared" si="225"/>
        <v>Dummy Node</v>
      </c>
      <c r="AI205" s="86" t="str">
        <f t="shared" si="251"/>
        <v>N/A</v>
      </c>
      <c r="AJ205" s="86" t="str">
        <f t="shared" si="226"/>
        <v>N/A</v>
      </c>
      <c r="AK205" s="86">
        <f t="shared" si="227"/>
        <v>122</v>
      </c>
      <c r="AL205" s="86" t="b">
        <f t="shared" si="228"/>
        <v>1</v>
      </c>
      <c r="AM205" s="86" t="str">
        <f t="shared" si="229"/>
        <v>Distance</v>
      </c>
      <c r="AN205" s="86" t="str">
        <f t="shared" si="252"/>
        <v>&lt;=</v>
      </c>
      <c r="AO205" s="86">
        <f t="shared" si="230"/>
        <v>710.29248046875</v>
      </c>
      <c r="AP205" s="86">
        <f t="shared" si="231"/>
        <v>10</v>
      </c>
      <c r="AQ205" s="86" t="b">
        <f t="shared" si="232"/>
        <v>0</v>
      </c>
      <c r="AR205" s="86" t="str">
        <f t="shared" si="233"/>
        <v>Speed</v>
      </c>
      <c r="AS205" s="86" t="str">
        <f t="shared" si="253"/>
        <v>&gt;</v>
      </c>
      <c r="AT205" s="86">
        <f t="shared" si="234"/>
        <v>28.84228515625</v>
      </c>
      <c r="AU205" s="86">
        <f t="shared" si="235"/>
        <v>2</v>
      </c>
      <c r="AV205" s="86" t="b">
        <f t="shared" si="236"/>
        <v>0</v>
      </c>
      <c r="AW205" s="86" t="str">
        <f t="shared" si="237"/>
        <v>Distance</v>
      </c>
      <c r="AX205" s="86" t="str">
        <f t="shared" si="254"/>
        <v>&gt;</v>
      </c>
      <c r="AY205" s="86">
        <f t="shared" si="238"/>
        <v>680.591796875</v>
      </c>
      <c r="AZ205" s="86">
        <f t="shared" si="239"/>
        <v>0</v>
      </c>
      <c r="BA205" s="86" t="b">
        <f t="shared" si="240"/>
        <v>0</v>
      </c>
      <c r="BB205" s="86" t="str">
        <f t="shared" si="241"/>
        <v>Distance</v>
      </c>
      <c r="BC205" s="86" t="str">
        <f t="shared" si="255"/>
        <v>&gt;</v>
      </c>
      <c r="BD205" s="86">
        <f t="shared" si="242"/>
        <v>450.385498046875</v>
      </c>
      <c r="BE205" s="15">
        <f t="shared" si="256"/>
        <v>1</v>
      </c>
      <c r="BF205" s="15" t="str">
        <f t="shared" si="257"/>
        <v>Distance&lt;=710,29248046875 AND Speed&gt;28,84228515625 AND Distance&gt;680,591796875 AND Distance&gt;450,385498046875</v>
      </c>
      <c r="BH205"/>
      <c r="BI205"/>
      <c r="BJ205"/>
    </row>
    <row r="206" spans="1:62">
      <c r="A206" s="15">
        <v>203</v>
      </c>
      <c r="B206" s="15">
        <v>-2</v>
      </c>
      <c r="C206" s="15">
        <v>-8192</v>
      </c>
      <c r="D206" s="15">
        <f t="shared" si="243"/>
        <v>-1</v>
      </c>
      <c r="E206" s="15">
        <f t="shared" si="244"/>
        <v>0</v>
      </c>
      <c r="F206" s="15">
        <f t="shared" si="245"/>
        <v>-1</v>
      </c>
      <c r="G206" s="15">
        <v>-1</v>
      </c>
      <c r="H206" s="15">
        <v>-1</v>
      </c>
      <c r="I206" s="15">
        <v>173</v>
      </c>
      <c r="J206" s="15">
        <v>8</v>
      </c>
      <c r="K206" s="15">
        <v>458</v>
      </c>
      <c r="L206" s="15">
        <v>0</v>
      </c>
      <c r="M206" s="15">
        <f t="shared" si="246"/>
        <v>0</v>
      </c>
      <c r="O206" s="86">
        <f t="shared" si="247"/>
        <v>458</v>
      </c>
      <c r="P206" s="86">
        <f t="shared" ref="P206:P258" si="258">VLOOKUP(O206,$A$3:$M$513,13,FALSE)</f>
        <v>0.111083984375</v>
      </c>
      <c r="Q206" s="86">
        <f t="shared" ref="Q206:Q258" si="259">VLOOKUP(O206,$A$3:$I$513,9,FALSE)</f>
        <v>404</v>
      </c>
      <c r="R206" s="86" t="b">
        <f t="shared" ref="R206:R258" si="260">IF(VLOOKUP(Q206,$A$3:$G$513,7,FALSE) = O206, TRUE, IF(VLOOKUP(Q206, $A$3:$H$513,8,FALSE) = O206, FALSE, "Error: Invalid Decision!"))</f>
        <v>0</v>
      </c>
      <c r="S206" s="86" t="str">
        <f t="shared" ref="S206:S258" si="261">IF(VLOOKUP(Q206,$A$3:$B$513,2,FALSE) = 0, "Distance", IF(VLOOKUP(Q206,$A$3:$B$513,2,FALSE) = 1, "Speed", IF(VLOOKUP(Q206,$A$3:$B$513,2,FALSE) = 2, "GEBR", "Dummy Node")))</f>
        <v>Dummy Node</v>
      </c>
      <c r="T206" s="86" t="str">
        <f t="shared" si="248"/>
        <v>N/A</v>
      </c>
      <c r="U206" s="86" t="str">
        <f t="shared" ref="U206:U258" si="262">IF(S206="Dummy Node","N/A",VLOOKUP(Q206,$A$3:$F$513,6,FALSE))</f>
        <v>N/A</v>
      </c>
      <c r="V206" s="86">
        <f t="shared" ref="V206:V258" si="263">VLOOKUP(Q206,$A$3:$I$513,9,FALSE)</f>
        <v>341</v>
      </c>
      <c r="W206" s="86" t="b">
        <f t="shared" ref="W206:W258" si="264">IF(VLOOKUP(V206,$A$3:$G$513,7,FALSE) = Q206, TRUE, IF(VLOOKUP(V206, $A$3:$H$513,8,FALSE) = Q206, FALSE, "Error: Invalid Decision!"))</f>
        <v>0</v>
      </c>
      <c r="X206" s="86" t="str">
        <f t="shared" ref="X206:X258" si="265">IF(VLOOKUP(V206,$A$3:$B$513,2,FALSE) = 0, "Distance", IF(VLOOKUP(V206,$A$3:$B$513,2,FALSE) = 1, "Speed", IF(VLOOKUP(V206,$A$3:$B$513,2,FALSE) = 2, "GEBR", "Dummy Node")))</f>
        <v>Dummy Node</v>
      </c>
      <c r="Y206" s="86" t="str">
        <f t="shared" si="249"/>
        <v>N/A</v>
      </c>
      <c r="Z206" s="86" t="str">
        <f t="shared" ref="Z206:Z258" si="266">IF(X206="Dummy Node","N/A",VLOOKUP(V206,$A$3:$F$513,6,FALSE))</f>
        <v>N/A</v>
      </c>
      <c r="AA206" s="86">
        <f t="shared" ref="AA206:AA258" si="267">VLOOKUP(V206,$A$3:$I$513,9,FALSE)</f>
        <v>266</v>
      </c>
      <c r="AB206" s="86" t="b">
        <f t="shared" ref="AB206:AB258" si="268">IF(VLOOKUP(AA206,$A$3:$G$513,7,FALSE) = V206, TRUE, IF(VLOOKUP(AA206, $A$3:$H$513,8,FALSE) = V206, FALSE, "Error: Invalid Decision!"))</f>
        <v>1</v>
      </c>
      <c r="AC206" s="86" t="str">
        <f t="shared" ref="AC206:AC258" si="269">IF(VLOOKUP(AA206,$A$3:$B$513,2,FALSE) = 0, "Distance", IF(VLOOKUP(AA206,$A$3:$B$513,2,FALSE) = 1, "Speed", IF(VLOOKUP(AA206,$A$3:$B$513,2,FALSE) = 2, "GEBR", "Dummy Node")))</f>
        <v>Dummy Node</v>
      </c>
      <c r="AD206" s="86" t="str">
        <f t="shared" si="250"/>
        <v>N/A</v>
      </c>
      <c r="AE206" s="86" t="str">
        <f t="shared" ref="AE206:AE258" si="270">IF(AC206="Dummy Node","N/A",VLOOKUP(AA206,$A$3:$F$513,6,FALSE))</f>
        <v>N/A</v>
      </c>
      <c r="AF206" s="86">
        <f t="shared" ref="AF206:AF258" si="271">VLOOKUP(AA206,$A$3:$I$513,9,FALSE)</f>
        <v>157</v>
      </c>
      <c r="AG206" s="86" t="b">
        <f t="shared" ref="AG206:AG258" si="272">IF(VLOOKUP(AF206,$A$3:$G$513,7,FALSE) = AA206, TRUE, IF(VLOOKUP(AF206, $A$3:$H$513,8,FALSE) = AA206, FALSE, "Error: Invalid Decision!"))</f>
        <v>0</v>
      </c>
      <c r="AH206" s="86" t="str">
        <f t="shared" ref="AH206:AH258" si="273">IF(VLOOKUP(AF206,$A$3:$B$513,2,FALSE) = 0, "Distance", IF(VLOOKUP(AF206,$A$3:$B$513,2,FALSE) = 1, "Speed", IF(VLOOKUP(AF206,$A$3:$B$513,2,FALSE) = 2, "GEBR", "Dummy Node")))</f>
        <v>Dummy Node</v>
      </c>
      <c r="AI206" s="86" t="str">
        <f t="shared" si="251"/>
        <v>N/A</v>
      </c>
      <c r="AJ206" s="86" t="str">
        <f t="shared" ref="AJ206:AJ258" si="274">IF(AH206="Dummy Node","N/A",VLOOKUP(AF206,$A$3:$F$513,6,FALSE))</f>
        <v>N/A</v>
      </c>
      <c r="AK206" s="86">
        <f t="shared" ref="AK206:AK258" si="275">VLOOKUP(AF206,$A$3:$I$513,9,FALSE)</f>
        <v>122</v>
      </c>
      <c r="AL206" s="86" t="b">
        <f t="shared" ref="AL206:AL258" si="276">IF(VLOOKUP(AK206,$A$3:$G$513,7,FALSE) = AF206, TRUE, IF(VLOOKUP(AK206, $A$3:$H$513,8,FALSE) = AF206, FALSE, "Error: Invalid Decision!"))</f>
        <v>1</v>
      </c>
      <c r="AM206" s="86" t="str">
        <f t="shared" ref="AM206:AM258" si="277">IF(VLOOKUP(AK206,$A$3:$B$513,2,FALSE) = 0, "Distance", IF(VLOOKUP(AK206,$A$3:$B$513,2,FALSE) = 1, "Speed", IF(VLOOKUP(AK206,$A$3:$B$513,2,FALSE) = 2, "GEBR", "Dummy Node")))</f>
        <v>Distance</v>
      </c>
      <c r="AN206" s="86" t="str">
        <f t="shared" si="252"/>
        <v>&lt;=</v>
      </c>
      <c r="AO206" s="86">
        <f t="shared" ref="AO206:AO258" si="278">IF(AM206="Dummy Node","N/A",VLOOKUP(AK206,$A$3:$F$513,6,FALSE))</f>
        <v>710.29248046875</v>
      </c>
      <c r="AP206" s="86">
        <f t="shared" ref="AP206:AP258" si="279">VLOOKUP(AK206,$A$3:$I$513,9,FALSE)</f>
        <v>10</v>
      </c>
      <c r="AQ206" s="86" t="b">
        <f t="shared" ref="AQ206:AQ258" si="280">IF(VLOOKUP(AP206,$A$3:$G$513,7,FALSE) = AK206, TRUE, IF(VLOOKUP(AP206, $A$3:$H$513,8,FALSE) = AK206, FALSE, "Error: Invalid Decision!"))</f>
        <v>0</v>
      </c>
      <c r="AR206" s="86" t="str">
        <f t="shared" ref="AR206:AR258" si="281">IF(VLOOKUP(AP206,$A$3:$B$513,2,FALSE) = 0, "Distance", IF(VLOOKUP(AP206,$A$3:$B$513,2,FALSE) = 1, "Speed", IF(VLOOKUP(AP206,$A$3:$B$513,2,FALSE) = 2, "GEBR", "Dummy Node")))</f>
        <v>Speed</v>
      </c>
      <c r="AS206" s="86" t="str">
        <f t="shared" si="253"/>
        <v>&gt;</v>
      </c>
      <c r="AT206" s="86">
        <f t="shared" ref="AT206:AT258" si="282">IF(AR206="Dummy Node","N/A",VLOOKUP(AP206,$A$3:$F$513,6,FALSE))</f>
        <v>28.84228515625</v>
      </c>
      <c r="AU206" s="86">
        <f t="shared" ref="AU206:AU258" si="283">VLOOKUP(AP206,$A$3:$I$513,9,FALSE)</f>
        <v>2</v>
      </c>
      <c r="AV206" s="86" t="b">
        <f t="shared" ref="AV206:AV258" si="284">IF(VLOOKUP(AU206,$A$3:$G$513,7,FALSE) = AP206, TRUE, IF(VLOOKUP(AU206, $A$3:$H$513,8,FALSE) = AP206, FALSE, "Error: Invalid Decision!"))</f>
        <v>0</v>
      </c>
      <c r="AW206" s="86" t="str">
        <f t="shared" ref="AW206:AW258" si="285">IF(VLOOKUP(AU206,$A$3:$B$513,2,FALSE) = 0, "Distance", IF(VLOOKUP(AU206,$A$3:$B$513,2,FALSE) = 1, "Speed", IF(VLOOKUP(AU206,$A$3:$B$513,2,FALSE) = 2, "GEBR", "Dummy Node")))</f>
        <v>Distance</v>
      </c>
      <c r="AX206" s="86" t="str">
        <f t="shared" si="254"/>
        <v>&gt;</v>
      </c>
      <c r="AY206" s="86">
        <f t="shared" ref="AY206:AY258" si="286">IF(AW206="Dummy Node","N/A",VLOOKUP(AU206,$A$3:$F$513,6,FALSE))</f>
        <v>680.591796875</v>
      </c>
      <c r="AZ206" s="86">
        <f t="shared" ref="AZ206:AZ258" si="287">VLOOKUP(AU206,$A$3:$I$513,9,FALSE)</f>
        <v>0</v>
      </c>
      <c r="BA206" s="86" t="b">
        <f t="shared" ref="BA206:BA258" si="288">IF(VLOOKUP(AZ206,$A$3:$G$513,7,FALSE) = AU206, TRUE, IF(VLOOKUP(AZ206, $A$3:$H$513,8,FALSE) = AU206, FALSE, "Error: Invalid Decision!"))</f>
        <v>0</v>
      </c>
      <c r="BB206" s="86" t="str">
        <f t="shared" ref="BB206:BB258" si="289">IF(VLOOKUP(AZ206,$A$3:$B$513,2,FALSE) = 0, "Distance", IF(VLOOKUP(AZ206,$A$3:$B$513,2,FALSE) = 1, "Speed", IF(VLOOKUP(AZ206,$A$3:$B$513,2,FALSE) = 2, "GEBR", "Dummy Node")))</f>
        <v>Distance</v>
      </c>
      <c r="BC206" s="86" t="str">
        <f t="shared" si="255"/>
        <v>&gt;</v>
      </c>
      <c r="BD206" s="86">
        <f t="shared" ref="BD206:BD258" si="290">IF(BB206="Dummy Node","N/A",VLOOKUP(AZ206,$A$3:$F$513,6,FALSE))</f>
        <v>450.385498046875</v>
      </c>
      <c r="BE206" s="15">
        <f t="shared" si="256"/>
        <v>1</v>
      </c>
      <c r="BF206" s="15" t="str">
        <f t="shared" si="257"/>
        <v>Distance&lt;=710,29248046875 AND Speed&gt;28,84228515625 AND Distance&gt;680,591796875 AND Distance&gt;450,385498046875</v>
      </c>
      <c r="BH206"/>
      <c r="BI206"/>
      <c r="BJ206"/>
    </row>
    <row r="207" spans="1:62">
      <c r="A207" s="15">
        <v>204</v>
      </c>
      <c r="B207" s="15">
        <v>-2</v>
      </c>
      <c r="C207" s="15">
        <v>-8192</v>
      </c>
      <c r="D207" s="15">
        <f t="shared" si="243"/>
        <v>-1</v>
      </c>
      <c r="E207" s="15">
        <f t="shared" si="244"/>
        <v>0</v>
      </c>
      <c r="F207" s="15">
        <f t="shared" si="245"/>
        <v>-1</v>
      </c>
      <c r="G207" s="15">
        <v>-1</v>
      </c>
      <c r="H207" s="15">
        <v>-1</v>
      </c>
      <c r="I207" s="15">
        <v>173</v>
      </c>
      <c r="J207" s="15">
        <v>8</v>
      </c>
      <c r="K207" s="15">
        <v>459</v>
      </c>
      <c r="L207" s="15">
        <v>248</v>
      </c>
      <c r="M207" s="15">
        <f t="shared" si="246"/>
        <v>6.0546875E-2</v>
      </c>
      <c r="O207" s="86">
        <f t="shared" si="247"/>
        <v>459</v>
      </c>
      <c r="P207" s="86">
        <f t="shared" si="258"/>
        <v>0.111083984375</v>
      </c>
      <c r="Q207" s="86">
        <f t="shared" si="259"/>
        <v>405</v>
      </c>
      <c r="R207" s="86" t="b">
        <f t="shared" si="260"/>
        <v>1</v>
      </c>
      <c r="S207" s="86" t="str">
        <f t="shared" si="261"/>
        <v>Dummy Node</v>
      </c>
      <c r="T207" s="86" t="str">
        <f t="shared" si="248"/>
        <v>N/A</v>
      </c>
      <c r="U207" s="86" t="str">
        <f t="shared" si="262"/>
        <v>N/A</v>
      </c>
      <c r="V207" s="86">
        <f t="shared" si="263"/>
        <v>342</v>
      </c>
      <c r="W207" s="86" t="b">
        <f t="shared" si="264"/>
        <v>1</v>
      </c>
      <c r="X207" s="86" t="str">
        <f t="shared" si="265"/>
        <v>Dummy Node</v>
      </c>
      <c r="Y207" s="86" t="str">
        <f t="shared" si="249"/>
        <v>N/A</v>
      </c>
      <c r="Z207" s="86" t="str">
        <f t="shared" si="266"/>
        <v>N/A</v>
      </c>
      <c r="AA207" s="86">
        <f t="shared" si="267"/>
        <v>266</v>
      </c>
      <c r="AB207" s="86" t="b">
        <f t="shared" si="268"/>
        <v>0</v>
      </c>
      <c r="AC207" s="86" t="str">
        <f t="shared" si="269"/>
        <v>Dummy Node</v>
      </c>
      <c r="AD207" s="86" t="str">
        <f t="shared" si="250"/>
        <v>N/A</v>
      </c>
      <c r="AE207" s="86" t="str">
        <f t="shared" si="270"/>
        <v>N/A</v>
      </c>
      <c r="AF207" s="86">
        <f t="shared" si="271"/>
        <v>157</v>
      </c>
      <c r="AG207" s="86" t="b">
        <f t="shared" si="272"/>
        <v>0</v>
      </c>
      <c r="AH207" s="86" t="str">
        <f t="shared" si="273"/>
        <v>Dummy Node</v>
      </c>
      <c r="AI207" s="86" t="str">
        <f t="shared" si="251"/>
        <v>N/A</v>
      </c>
      <c r="AJ207" s="86" t="str">
        <f t="shared" si="274"/>
        <v>N/A</v>
      </c>
      <c r="AK207" s="86">
        <f t="shared" si="275"/>
        <v>122</v>
      </c>
      <c r="AL207" s="86" t="b">
        <f t="shared" si="276"/>
        <v>1</v>
      </c>
      <c r="AM207" s="86" t="str">
        <f t="shared" si="277"/>
        <v>Distance</v>
      </c>
      <c r="AN207" s="86" t="str">
        <f t="shared" si="252"/>
        <v>&lt;=</v>
      </c>
      <c r="AO207" s="86">
        <f t="shared" si="278"/>
        <v>710.29248046875</v>
      </c>
      <c r="AP207" s="86">
        <f t="shared" si="279"/>
        <v>10</v>
      </c>
      <c r="AQ207" s="86" t="b">
        <f t="shared" si="280"/>
        <v>0</v>
      </c>
      <c r="AR207" s="86" t="str">
        <f t="shared" si="281"/>
        <v>Speed</v>
      </c>
      <c r="AS207" s="86" t="str">
        <f t="shared" si="253"/>
        <v>&gt;</v>
      </c>
      <c r="AT207" s="86">
        <f t="shared" si="282"/>
        <v>28.84228515625</v>
      </c>
      <c r="AU207" s="86">
        <f t="shared" si="283"/>
        <v>2</v>
      </c>
      <c r="AV207" s="86" t="b">
        <f t="shared" si="284"/>
        <v>0</v>
      </c>
      <c r="AW207" s="86" t="str">
        <f t="shared" si="285"/>
        <v>Distance</v>
      </c>
      <c r="AX207" s="86" t="str">
        <f t="shared" si="254"/>
        <v>&gt;</v>
      </c>
      <c r="AY207" s="86">
        <f t="shared" si="286"/>
        <v>680.591796875</v>
      </c>
      <c r="AZ207" s="86">
        <f t="shared" si="287"/>
        <v>0</v>
      </c>
      <c r="BA207" s="86" t="b">
        <f t="shared" si="288"/>
        <v>0</v>
      </c>
      <c r="BB207" s="86" t="str">
        <f t="shared" si="289"/>
        <v>Distance</v>
      </c>
      <c r="BC207" s="86" t="str">
        <f t="shared" si="255"/>
        <v>&gt;</v>
      </c>
      <c r="BD207" s="86">
        <f t="shared" si="290"/>
        <v>450.385498046875</v>
      </c>
      <c r="BE207" s="15">
        <f t="shared" si="256"/>
        <v>1</v>
      </c>
      <c r="BF207" s="15" t="str">
        <f t="shared" si="257"/>
        <v>Distance&lt;=710,29248046875 AND Speed&gt;28,84228515625 AND Distance&gt;680,591796875 AND Distance&gt;450,385498046875</v>
      </c>
      <c r="BH207"/>
      <c r="BI207"/>
      <c r="BJ207"/>
    </row>
    <row r="208" spans="1:62">
      <c r="A208" s="15">
        <v>205</v>
      </c>
      <c r="B208" s="15">
        <v>-2</v>
      </c>
      <c r="C208" s="15">
        <v>-8192</v>
      </c>
      <c r="D208" s="15">
        <f t="shared" si="243"/>
        <v>-1</v>
      </c>
      <c r="E208" s="15">
        <f t="shared" si="244"/>
        <v>0</v>
      </c>
      <c r="F208" s="15">
        <f t="shared" si="245"/>
        <v>-1</v>
      </c>
      <c r="G208" s="15">
        <v>-1</v>
      </c>
      <c r="H208" s="15">
        <v>-1</v>
      </c>
      <c r="I208" s="15">
        <v>90</v>
      </c>
      <c r="J208" s="15">
        <v>8</v>
      </c>
      <c r="K208" s="15">
        <v>460</v>
      </c>
      <c r="L208" s="15">
        <v>1365</v>
      </c>
      <c r="M208" s="15">
        <f t="shared" si="246"/>
        <v>0.333251953125</v>
      </c>
      <c r="O208" s="86">
        <f t="shared" si="247"/>
        <v>460</v>
      </c>
      <c r="P208" s="86">
        <f t="shared" si="258"/>
        <v>0.111083984375</v>
      </c>
      <c r="Q208" s="86">
        <f t="shared" si="259"/>
        <v>405</v>
      </c>
      <c r="R208" s="86" t="b">
        <f t="shared" si="260"/>
        <v>0</v>
      </c>
      <c r="S208" s="86" t="str">
        <f t="shared" si="261"/>
        <v>Dummy Node</v>
      </c>
      <c r="T208" s="86" t="str">
        <f t="shared" si="248"/>
        <v>N/A</v>
      </c>
      <c r="U208" s="86" t="str">
        <f t="shared" si="262"/>
        <v>N/A</v>
      </c>
      <c r="V208" s="86">
        <f t="shared" si="263"/>
        <v>342</v>
      </c>
      <c r="W208" s="86" t="b">
        <f t="shared" si="264"/>
        <v>1</v>
      </c>
      <c r="X208" s="86" t="str">
        <f t="shared" si="265"/>
        <v>Dummy Node</v>
      </c>
      <c r="Y208" s="86" t="str">
        <f t="shared" si="249"/>
        <v>N/A</v>
      </c>
      <c r="Z208" s="86" t="str">
        <f t="shared" si="266"/>
        <v>N/A</v>
      </c>
      <c r="AA208" s="86">
        <f t="shared" si="267"/>
        <v>266</v>
      </c>
      <c r="AB208" s="86" t="b">
        <f t="shared" si="268"/>
        <v>0</v>
      </c>
      <c r="AC208" s="86" t="str">
        <f t="shared" si="269"/>
        <v>Dummy Node</v>
      </c>
      <c r="AD208" s="86" t="str">
        <f t="shared" si="250"/>
        <v>N/A</v>
      </c>
      <c r="AE208" s="86" t="str">
        <f t="shared" si="270"/>
        <v>N/A</v>
      </c>
      <c r="AF208" s="86">
        <f t="shared" si="271"/>
        <v>157</v>
      </c>
      <c r="AG208" s="86" t="b">
        <f t="shared" si="272"/>
        <v>0</v>
      </c>
      <c r="AH208" s="86" t="str">
        <f t="shared" si="273"/>
        <v>Dummy Node</v>
      </c>
      <c r="AI208" s="86" t="str">
        <f t="shared" si="251"/>
        <v>N/A</v>
      </c>
      <c r="AJ208" s="86" t="str">
        <f t="shared" si="274"/>
        <v>N/A</v>
      </c>
      <c r="AK208" s="86">
        <f t="shared" si="275"/>
        <v>122</v>
      </c>
      <c r="AL208" s="86" t="b">
        <f t="shared" si="276"/>
        <v>1</v>
      </c>
      <c r="AM208" s="86" t="str">
        <f t="shared" si="277"/>
        <v>Distance</v>
      </c>
      <c r="AN208" s="86" t="str">
        <f t="shared" si="252"/>
        <v>&lt;=</v>
      </c>
      <c r="AO208" s="86">
        <f t="shared" si="278"/>
        <v>710.29248046875</v>
      </c>
      <c r="AP208" s="86">
        <f t="shared" si="279"/>
        <v>10</v>
      </c>
      <c r="AQ208" s="86" t="b">
        <f t="shared" si="280"/>
        <v>0</v>
      </c>
      <c r="AR208" s="86" t="str">
        <f t="shared" si="281"/>
        <v>Speed</v>
      </c>
      <c r="AS208" s="86" t="str">
        <f t="shared" si="253"/>
        <v>&gt;</v>
      </c>
      <c r="AT208" s="86">
        <f t="shared" si="282"/>
        <v>28.84228515625</v>
      </c>
      <c r="AU208" s="86">
        <f t="shared" si="283"/>
        <v>2</v>
      </c>
      <c r="AV208" s="86" t="b">
        <f t="shared" si="284"/>
        <v>0</v>
      </c>
      <c r="AW208" s="86" t="str">
        <f t="shared" si="285"/>
        <v>Distance</v>
      </c>
      <c r="AX208" s="86" t="str">
        <f t="shared" si="254"/>
        <v>&gt;</v>
      </c>
      <c r="AY208" s="86">
        <f t="shared" si="286"/>
        <v>680.591796875</v>
      </c>
      <c r="AZ208" s="86">
        <f t="shared" si="287"/>
        <v>0</v>
      </c>
      <c r="BA208" s="86" t="b">
        <f t="shared" si="288"/>
        <v>0</v>
      </c>
      <c r="BB208" s="86" t="str">
        <f t="shared" si="289"/>
        <v>Distance</v>
      </c>
      <c r="BC208" s="86" t="str">
        <f t="shared" si="255"/>
        <v>&gt;</v>
      </c>
      <c r="BD208" s="86">
        <f t="shared" si="290"/>
        <v>450.385498046875</v>
      </c>
      <c r="BE208" s="15">
        <f t="shared" si="256"/>
        <v>1</v>
      </c>
      <c r="BF208" s="15" t="str">
        <f t="shared" si="257"/>
        <v>Distance&lt;=710,29248046875 AND Speed&gt;28,84228515625 AND Distance&gt;680,591796875 AND Distance&gt;450,385498046875</v>
      </c>
      <c r="BH208"/>
      <c r="BI208"/>
      <c r="BJ208"/>
    </row>
    <row r="209" spans="1:62">
      <c r="A209" s="15">
        <v>206</v>
      </c>
      <c r="B209" s="15">
        <v>-2</v>
      </c>
      <c r="C209" s="15">
        <v>-8192</v>
      </c>
      <c r="D209" s="15">
        <f t="shared" si="243"/>
        <v>-1</v>
      </c>
      <c r="E209" s="15">
        <f t="shared" si="244"/>
        <v>0</v>
      </c>
      <c r="F209" s="15">
        <f t="shared" si="245"/>
        <v>-1</v>
      </c>
      <c r="G209" s="15">
        <v>-1</v>
      </c>
      <c r="H209" s="15">
        <v>-1</v>
      </c>
      <c r="I209" s="15">
        <v>90</v>
      </c>
      <c r="J209" s="15">
        <v>8</v>
      </c>
      <c r="K209" s="15">
        <v>461</v>
      </c>
      <c r="L209" s="15">
        <v>1092</v>
      </c>
      <c r="M209" s="15">
        <f t="shared" si="246"/>
        <v>0.2666015625</v>
      </c>
      <c r="O209" s="86">
        <f t="shared" si="247"/>
        <v>461</v>
      </c>
      <c r="P209" s="86">
        <f t="shared" si="258"/>
        <v>0.111083984375</v>
      </c>
      <c r="Q209" s="86">
        <f t="shared" si="259"/>
        <v>406</v>
      </c>
      <c r="R209" s="86" t="b">
        <f t="shared" si="260"/>
        <v>1</v>
      </c>
      <c r="S209" s="86" t="str">
        <f t="shared" si="261"/>
        <v>Dummy Node</v>
      </c>
      <c r="T209" s="86" t="str">
        <f t="shared" si="248"/>
        <v>N/A</v>
      </c>
      <c r="U209" s="86" t="str">
        <f t="shared" si="262"/>
        <v>N/A</v>
      </c>
      <c r="V209" s="86">
        <f t="shared" si="263"/>
        <v>342</v>
      </c>
      <c r="W209" s="86" t="b">
        <f t="shared" si="264"/>
        <v>0</v>
      </c>
      <c r="X209" s="86" t="str">
        <f t="shared" si="265"/>
        <v>Dummy Node</v>
      </c>
      <c r="Y209" s="86" t="str">
        <f t="shared" si="249"/>
        <v>N/A</v>
      </c>
      <c r="Z209" s="86" t="str">
        <f t="shared" si="266"/>
        <v>N/A</v>
      </c>
      <c r="AA209" s="86">
        <f t="shared" si="267"/>
        <v>266</v>
      </c>
      <c r="AB209" s="86" t="b">
        <f t="shared" si="268"/>
        <v>0</v>
      </c>
      <c r="AC209" s="86" t="str">
        <f t="shared" si="269"/>
        <v>Dummy Node</v>
      </c>
      <c r="AD209" s="86" t="str">
        <f t="shared" si="250"/>
        <v>N/A</v>
      </c>
      <c r="AE209" s="86" t="str">
        <f t="shared" si="270"/>
        <v>N/A</v>
      </c>
      <c r="AF209" s="86">
        <f t="shared" si="271"/>
        <v>157</v>
      </c>
      <c r="AG209" s="86" t="b">
        <f t="shared" si="272"/>
        <v>0</v>
      </c>
      <c r="AH209" s="86" t="str">
        <f t="shared" si="273"/>
        <v>Dummy Node</v>
      </c>
      <c r="AI209" s="86" t="str">
        <f t="shared" si="251"/>
        <v>N/A</v>
      </c>
      <c r="AJ209" s="86" t="str">
        <f t="shared" si="274"/>
        <v>N/A</v>
      </c>
      <c r="AK209" s="86">
        <f t="shared" si="275"/>
        <v>122</v>
      </c>
      <c r="AL209" s="86" t="b">
        <f t="shared" si="276"/>
        <v>1</v>
      </c>
      <c r="AM209" s="86" t="str">
        <f t="shared" si="277"/>
        <v>Distance</v>
      </c>
      <c r="AN209" s="86" t="str">
        <f t="shared" si="252"/>
        <v>&lt;=</v>
      </c>
      <c r="AO209" s="86">
        <f t="shared" si="278"/>
        <v>710.29248046875</v>
      </c>
      <c r="AP209" s="86">
        <f t="shared" si="279"/>
        <v>10</v>
      </c>
      <c r="AQ209" s="86" t="b">
        <f t="shared" si="280"/>
        <v>0</v>
      </c>
      <c r="AR209" s="86" t="str">
        <f t="shared" si="281"/>
        <v>Speed</v>
      </c>
      <c r="AS209" s="86" t="str">
        <f t="shared" si="253"/>
        <v>&gt;</v>
      </c>
      <c r="AT209" s="86">
        <f t="shared" si="282"/>
        <v>28.84228515625</v>
      </c>
      <c r="AU209" s="86">
        <f t="shared" si="283"/>
        <v>2</v>
      </c>
      <c r="AV209" s="86" t="b">
        <f t="shared" si="284"/>
        <v>0</v>
      </c>
      <c r="AW209" s="86" t="str">
        <f t="shared" si="285"/>
        <v>Distance</v>
      </c>
      <c r="AX209" s="86" t="str">
        <f t="shared" si="254"/>
        <v>&gt;</v>
      </c>
      <c r="AY209" s="86">
        <f t="shared" si="286"/>
        <v>680.591796875</v>
      </c>
      <c r="AZ209" s="86">
        <f t="shared" si="287"/>
        <v>0</v>
      </c>
      <c r="BA209" s="86" t="b">
        <f t="shared" si="288"/>
        <v>0</v>
      </c>
      <c r="BB209" s="86" t="str">
        <f t="shared" si="289"/>
        <v>Distance</v>
      </c>
      <c r="BC209" s="86" t="str">
        <f t="shared" si="255"/>
        <v>&gt;</v>
      </c>
      <c r="BD209" s="86">
        <f t="shared" si="290"/>
        <v>450.385498046875</v>
      </c>
      <c r="BE209" s="15">
        <f t="shared" si="256"/>
        <v>1</v>
      </c>
      <c r="BF209" s="15" t="str">
        <f t="shared" si="257"/>
        <v>Distance&lt;=710,29248046875 AND Speed&gt;28,84228515625 AND Distance&gt;680,591796875 AND Distance&gt;450,385498046875</v>
      </c>
      <c r="BH209"/>
      <c r="BI209"/>
      <c r="BJ209"/>
    </row>
    <row r="210" spans="1:62">
      <c r="A210" s="15">
        <v>207</v>
      </c>
      <c r="B210" s="15">
        <v>-2</v>
      </c>
      <c r="C210" s="15">
        <v>-8192</v>
      </c>
      <c r="D210" s="15">
        <f t="shared" si="243"/>
        <v>-1</v>
      </c>
      <c r="E210" s="15">
        <f t="shared" si="244"/>
        <v>0</v>
      </c>
      <c r="F210" s="15">
        <f t="shared" si="245"/>
        <v>-1</v>
      </c>
      <c r="G210" s="15">
        <v>-1</v>
      </c>
      <c r="H210" s="15">
        <v>-1</v>
      </c>
      <c r="I210" s="15">
        <v>182</v>
      </c>
      <c r="J210" s="15">
        <v>8</v>
      </c>
      <c r="K210" s="15">
        <v>462</v>
      </c>
      <c r="L210" s="15">
        <v>0</v>
      </c>
      <c r="M210" s="15">
        <f t="shared" si="246"/>
        <v>0</v>
      </c>
      <c r="O210" s="86">
        <f t="shared" si="247"/>
        <v>462</v>
      </c>
      <c r="P210" s="86">
        <f t="shared" si="258"/>
        <v>0.111083984375</v>
      </c>
      <c r="Q210" s="86">
        <f t="shared" si="259"/>
        <v>406</v>
      </c>
      <c r="R210" s="86" t="b">
        <f t="shared" si="260"/>
        <v>0</v>
      </c>
      <c r="S210" s="86" t="str">
        <f t="shared" si="261"/>
        <v>Dummy Node</v>
      </c>
      <c r="T210" s="86" t="str">
        <f t="shared" si="248"/>
        <v>N/A</v>
      </c>
      <c r="U210" s="86" t="str">
        <f t="shared" si="262"/>
        <v>N/A</v>
      </c>
      <c r="V210" s="86">
        <f t="shared" si="263"/>
        <v>342</v>
      </c>
      <c r="W210" s="86" t="b">
        <f t="shared" si="264"/>
        <v>0</v>
      </c>
      <c r="X210" s="86" t="str">
        <f t="shared" si="265"/>
        <v>Dummy Node</v>
      </c>
      <c r="Y210" s="86" t="str">
        <f t="shared" si="249"/>
        <v>N/A</v>
      </c>
      <c r="Z210" s="86" t="str">
        <f t="shared" si="266"/>
        <v>N/A</v>
      </c>
      <c r="AA210" s="86">
        <f t="shared" si="267"/>
        <v>266</v>
      </c>
      <c r="AB210" s="86" t="b">
        <f t="shared" si="268"/>
        <v>0</v>
      </c>
      <c r="AC210" s="86" t="str">
        <f t="shared" si="269"/>
        <v>Dummy Node</v>
      </c>
      <c r="AD210" s="86" t="str">
        <f t="shared" si="250"/>
        <v>N/A</v>
      </c>
      <c r="AE210" s="86" t="str">
        <f t="shared" si="270"/>
        <v>N/A</v>
      </c>
      <c r="AF210" s="86">
        <f t="shared" si="271"/>
        <v>157</v>
      </c>
      <c r="AG210" s="86" t="b">
        <f t="shared" si="272"/>
        <v>0</v>
      </c>
      <c r="AH210" s="86" t="str">
        <f t="shared" si="273"/>
        <v>Dummy Node</v>
      </c>
      <c r="AI210" s="86" t="str">
        <f t="shared" si="251"/>
        <v>N/A</v>
      </c>
      <c r="AJ210" s="86" t="str">
        <f t="shared" si="274"/>
        <v>N/A</v>
      </c>
      <c r="AK210" s="86">
        <f t="shared" si="275"/>
        <v>122</v>
      </c>
      <c r="AL210" s="86" t="b">
        <f t="shared" si="276"/>
        <v>1</v>
      </c>
      <c r="AM210" s="86" t="str">
        <f t="shared" si="277"/>
        <v>Distance</v>
      </c>
      <c r="AN210" s="86" t="str">
        <f t="shared" si="252"/>
        <v>&lt;=</v>
      </c>
      <c r="AO210" s="86">
        <f t="shared" si="278"/>
        <v>710.29248046875</v>
      </c>
      <c r="AP210" s="86">
        <f t="shared" si="279"/>
        <v>10</v>
      </c>
      <c r="AQ210" s="86" t="b">
        <f t="shared" si="280"/>
        <v>0</v>
      </c>
      <c r="AR210" s="86" t="str">
        <f t="shared" si="281"/>
        <v>Speed</v>
      </c>
      <c r="AS210" s="86" t="str">
        <f t="shared" si="253"/>
        <v>&gt;</v>
      </c>
      <c r="AT210" s="86">
        <f t="shared" si="282"/>
        <v>28.84228515625</v>
      </c>
      <c r="AU210" s="86">
        <f t="shared" si="283"/>
        <v>2</v>
      </c>
      <c r="AV210" s="86" t="b">
        <f t="shared" si="284"/>
        <v>0</v>
      </c>
      <c r="AW210" s="86" t="str">
        <f t="shared" si="285"/>
        <v>Distance</v>
      </c>
      <c r="AX210" s="86" t="str">
        <f t="shared" si="254"/>
        <v>&gt;</v>
      </c>
      <c r="AY210" s="86">
        <f t="shared" si="286"/>
        <v>680.591796875</v>
      </c>
      <c r="AZ210" s="86">
        <f t="shared" si="287"/>
        <v>0</v>
      </c>
      <c r="BA210" s="86" t="b">
        <f t="shared" si="288"/>
        <v>0</v>
      </c>
      <c r="BB210" s="86" t="str">
        <f t="shared" si="289"/>
        <v>Distance</v>
      </c>
      <c r="BC210" s="86" t="str">
        <f t="shared" si="255"/>
        <v>&gt;</v>
      </c>
      <c r="BD210" s="86">
        <f t="shared" si="290"/>
        <v>450.385498046875</v>
      </c>
      <c r="BE210" s="15">
        <f t="shared" si="256"/>
        <v>1</v>
      </c>
      <c r="BF210" s="15" t="str">
        <f t="shared" si="257"/>
        <v>Distance&lt;=710,29248046875 AND Speed&gt;28,84228515625 AND Distance&gt;680,591796875 AND Distance&gt;450,385498046875</v>
      </c>
      <c r="BH210"/>
      <c r="BI210"/>
      <c r="BJ210"/>
    </row>
    <row r="211" spans="1:62">
      <c r="A211" s="15">
        <v>208</v>
      </c>
      <c r="B211" s="15">
        <v>-2</v>
      </c>
      <c r="C211" s="15">
        <v>-8192</v>
      </c>
      <c r="D211" s="15">
        <f t="shared" si="243"/>
        <v>-1</v>
      </c>
      <c r="E211" s="15">
        <f t="shared" si="244"/>
        <v>0</v>
      </c>
      <c r="F211" s="15">
        <f t="shared" si="245"/>
        <v>-1</v>
      </c>
      <c r="G211" s="15">
        <v>-1</v>
      </c>
      <c r="H211" s="15">
        <v>-1</v>
      </c>
      <c r="I211" s="15">
        <v>182</v>
      </c>
      <c r="J211" s="15">
        <v>8</v>
      </c>
      <c r="K211" s="15">
        <v>463</v>
      </c>
      <c r="L211" s="15">
        <v>512</v>
      </c>
      <c r="M211" s="15">
        <f t="shared" si="246"/>
        <v>0.125</v>
      </c>
      <c r="O211" s="86">
        <f t="shared" si="247"/>
        <v>463</v>
      </c>
      <c r="P211" s="86">
        <f t="shared" si="258"/>
        <v>0.333251953125</v>
      </c>
      <c r="Q211" s="86">
        <f t="shared" si="259"/>
        <v>407</v>
      </c>
      <c r="R211" s="86" t="b">
        <f t="shared" si="260"/>
        <v>1</v>
      </c>
      <c r="S211" s="86" t="str">
        <f t="shared" si="261"/>
        <v>Dummy Node</v>
      </c>
      <c r="T211" s="86" t="str">
        <f t="shared" si="248"/>
        <v>N/A</v>
      </c>
      <c r="U211" s="86" t="str">
        <f t="shared" si="262"/>
        <v>N/A</v>
      </c>
      <c r="V211" s="86">
        <f t="shared" si="263"/>
        <v>343</v>
      </c>
      <c r="W211" s="86" t="b">
        <f t="shared" si="264"/>
        <v>1</v>
      </c>
      <c r="X211" s="86" t="str">
        <f t="shared" si="265"/>
        <v>Dummy Node</v>
      </c>
      <c r="Y211" s="86" t="str">
        <f t="shared" si="249"/>
        <v>N/A</v>
      </c>
      <c r="Z211" s="86" t="str">
        <f t="shared" si="266"/>
        <v>N/A</v>
      </c>
      <c r="AA211" s="86">
        <f t="shared" si="267"/>
        <v>267</v>
      </c>
      <c r="AB211" s="86" t="b">
        <f t="shared" si="268"/>
        <v>1</v>
      </c>
      <c r="AC211" s="86" t="str">
        <f t="shared" si="269"/>
        <v>Dummy Node</v>
      </c>
      <c r="AD211" s="86" t="str">
        <f t="shared" si="250"/>
        <v>N/A</v>
      </c>
      <c r="AE211" s="86" t="str">
        <f t="shared" si="270"/>
        <v>N/A</v>
      </c>
      <c r="AF211" s="86">
        <f t="shared" si="271"/>
        <v>158</v>
      </c>
      <c r="AG211" s="86" t="b">
        <f t="shared" si="272"/>
        <v>1</v>
      </c>
      <c r="AH211" s="86" t="str">
        <f t="shared" si="273"/>
        <v>Dummy Node</v>
      </c>
      <c r="AI211" s="86" t="str">
        <f t="shared" si="251"/>
        <v>N/A</v>
      </c>
      <c r="AJ211" s="86" t="str">
        <f t="shared" si="274"/>
        <v>N/A</v>
      </c>
      <c r="AK211" s="86">
        <f t="shared" si="275"/>
        <v>122</v>
      </c>
      <c r="AL211" s="86" t="b">
        <f t="shared" si="276"/>
        <v>0</v>
      </c>
      <c r="AM211" s="86" t="str">
        <f t="shared" si="277"/>
        <v>Distance</v>
      </c>
      <c r="AN211" s="86" t="str">
        <f t="shared" si="252"/>
        <v>&gt;</v>
      </c>
      <c r="AO211" s="86">
        <f t="shared" si="278"/>
        <v>710.29248046875</v>
      </c>
      <c r="AP211" s="86">
        <f t="shared" si="279"/>
        <v>10</v>
      </c>
      <c r="AQ211" s="86" t="b">
        <f t="shared" si="280"/>
        <v>0</v>
      </c>
      <c r="AR211" s="86" t="str">
        <f t="shared" si="281"/>
        <v>Speed</v>
      </c>
      <c r="AS211" s="86" t="str">
        <f t="shared" si="253"/>
        <v>&gt;</v>
      </c>
      <c r="AT211" s="86">
        <f t="shared" si="282"/>
        <v>28.84228515625</v>
      </c>
      <c r="AU211" s="86">
        <f t="shared" si="283"/>
        <v>2</v>
      </c>
      <c r="AV211" s="86" t="b">
        <f t="shared" si="284"/>
        <v>0</v>
      </c>
      <c r="AW211" s="86" t="str">
        <f t="shared" si="285"/>
        <v>Distance</v>
      </c>
      <c r="AX211" s="86" t="str">
        <f t="shared" si="254"/>
        <v>&gt;</v>
      </c>
      <c r="AY211" s="86">
        <f t="shared" si="286"/>
        <v>680.591796875</v>
      </c>
      <c r="AZ211" s="86">
        <f t="shared" si="287"/>
        <v>0</v>
      </c>
      <c r="BA211" s="86" t="b">
        <f t="shared" si="288"/>
        <v>0</v>
      </c>
      <c r="BB211" s="86" t="str">
        <f t="shared" si="289"/>
        <v>Distance</v>
      </c>
      <c r="BC211" s="86" t="str">
        <f t="shared" si="255"/>
        <v>&gt;</v>
      </c>
      <c r="BD211" s="86">
        <f t="shared" si="290"/>
        <v>450.385498046875</v>
      </c>
      <c r="BE211" s="15">
        <f t="shared" si="256"/>
        <v>0</v>
      </c>
      <c r="BF211" s="15" t="str">
        <f t="shared" si="257"/>
        <v>Distance&gt;710,29248046875 AND Speed&gt;28,84228515625 AND Distance&gt;680,591796875 AND Distance&gt;450,385498046875</v>
      </c>
      <c r="BH211"/>
      <c r="BI211"/>
      <c r="BJ211"/>
    </row>
    <row r="212" spans="1:62">
      <c r="A212" s="15">
        <v>209</v>
      </c>
      <c r="B212" s="15">
        <v>-2</v>
      </c>
      <c r="C212" s="15">
        <v>-8192</v>
      </c>
      <c r="D212" s="15">
        <f t="shared" si="243"/>
        <v>-1</v>
      </c>
      <c r="E212" s="15">
        <f t="shared" si="244"/>
        <v>0</v>
      </c>
      <c r="F212" s="15">
        <f t="shared" si="245"/>
        <v>-1</v>
      </c>
      <c r="G212" s="15">
        <v>-1</v>
      </c>
      <c r="H212" s="15">
        <v>-1</v>
      </c>
      <c r="I212" s="15">
        <v>84</v>
      </c>
      <c r="J212" s="15">
        <v>8</v>
      </c>
      <c r="K212" s="15">
        <v>464</v>
      </c>
      <c r="L212" s="15">
        <v>420</v>
      </c>
      <c r="M212" s="15">
        <f t="shared" si="246"/>
        <v>0.1025390625</v>
      </c>
      <c r="O212" s="86">
        <f t="shared" si="247"/>
        <v>464</v>
      </c>
      <c r="P212" s="86">
        <f t="shared" si="258"/>
        <v>0.333251953125</v>
      </c>
      <c r="Q212" s="86">
        <f t="shared" si="259"/>
        <v>407</v>
      </c>
      <c r="R212" s="86" t="b">
        <f t="shared" si="260"/>
        <v>0</v>
      </c>
      <c r="S212" s="86" t="str">
        <f t="shared" si="261"/>
        <v>Dummy Node</v>
      </c>
      <c r="T212" s="86" t="str">
        <f t="shared" si="248"/>
        <v>N/A</v>
      </c>
      <c r="U212" s="86" t="str">
        <f t="shared" si="262"/>
        <v>N/A</v>
      </c>
      <c r="V212" s="86">
        <f t="shared" si="263"/>
        <v>343</v>
      </c>
      <c r="W212" s="86" t="b">
        <f t="shared" si="264"/>
        <v>1</v>
      </c>
      <c r="X212" s="86" t="str">
        <f t="shared" si="265"/>
        <v>Dummy Node</v>
      </c>
      <c r="Y212" s="86" t="str">
        <f t="shared" si="249"/>
        <v>N/A</v>
      </c>
      <c r="Z212" s="86" t="str">
        <f t="shared" si="266"/>
        <v>N/A</v>
      </c>
      <c r="AA212" s="86">
        <f t="shared" si="267"/>
        <v>267</v>
      </c>
      <c r="AB212" s="86" t="b">
        <f t="shared" si="268"/>
        <v>1</v>
      </c>
      <c r="AC212" s="86" t="str">
        <f t="shared" si="269"/>
        <v>Dummy Node</v>
      </c>
      <c r="AD212" s="86" t="str">
        <f t="shared" si="250"/>
        <v>N/A</v>
      </c>
      <c r="AE212" s="86" t="str">
        <f t="shared" si="270"/>
        <v>N/A</v>
      </c>
      <c r="AF212" s="86">
        <f t="shared" si="271"/>
        <v>158</v>
      </c>
      <c r="AG212" s="86" t="b">
        <f t="shared" si="272"/>
        <v>1</v>
      </c>
      <c r="AH212" s="86" t="str">
        <f t="shared" si="273"/>
        <v>Dummy Node</v>
      </c>
      <c r="AI212" s="86" t="str">
        <f t="shared" si="251"/>
        <v>N/A</v>
      </c>
      <c r="AJ212" s="86" t="str">
        <f t="shared" si="274"/>
        <v>N/A</v>
      </c>
      <c r="AK212" s="86">
        <f t="shared" si="275"/>
        <v>122</v>
      </c>
      <c r="AL212" s="86" t="b">
        <f t="shared" si="276"/>
        <v>0</v>
      </c>
      <c r="AM212" s="86" t="str">
        <f t="shared" si="277"/>
        <v>Distance</v>
      </c>
      <c r="AN212" s="86" t="str">
        <f t="shared" si="252"/>
        <v>&gt;</v>
      </c>
      <c r="AO212" s="86">
        <f t="shared" si="278"/>
        <v>710.29248046875</v>
      </c>
      <c r="AP212" s="86">
        <f t="shared" si="279"/>
        <v>10</v>
      </c>
      <c r="AQ212" s="86" t="b">
        <f t="shared" si="280"/>
        <v>0</v>
      </c>
      <c r="AR212" s="86" t="str">
        <f t="shared" si="281"/>
        <v>Speed</v>
      </c>
      <c r="AS212" s="86" t="str">
        <f t="shared" si="253"/>
        <v>&gt;</v>
      </c>
      <c r="AT212" s="86">
        <f t="shared" si="282"/>
        <v>28.84228515625</v>
      </c>
      <c r="AU212" s="86">
        <f t="shared" si="283"/>
        <v>2</v>
      </c>
      <c r="AV212" s="86" t="b">
        <f t="shared" si="284"/>
        <v>0</v>
      </c>
      <c r="AW212" s="86" t="str">
        <f t="shared" si="285"/>
        <v>Distance</v>
      </c>
      <c r="AX212" s="86" t="str">
        <f t="shared" si="254"/>
        <v>&gt;</v>
      </c>
      <c r="AY212" s="86">
        <f t="shared" si="286"/>
        <v>680.591796875</v>
      </c>
      <c r="AZ212" s="86">
        <f t="shared" si="287"/>
        <v>0</v>
      </c>
      <c r="BA212" s="86" t="b">
        <f t="shared" si="288"/>
        <v>0</v>
      </c>
      <c r="BB212" s="86" t="str">
        <f t="shared" si="289"/>
        <v>Distance</v>
      </c>
      <c r="BC212" s="86" t="str">
        <f t="shared" si="255"/>
        <v>&gt;</v>
      </c>
      <c r="BD212" s="86">
        <f t="shared" si="290"/>
        <v>450.385498046875</v>
      </c>
      <c r="BE212" s="15">
        <f t="shared" si="256"/>
        <v>0</v>
      </c>
      <c r="BF212" s="15" t="str">
        <f t="shared" si="257"/>
        <v>Distance&gt;710,29248046875 AND Speed&gt;28,84228515625 AND Distance&gt;680,591796875 AND Distance&gt;450,385498046875</v>
      </c>
      <c r="BH212"/>
      <c r="BI212"/>
      <c r="BJ212"/>
    </row>
    <row r="213" spans="1:62">
      <c r="A213" s="15">
        <v>210</v>
      </c>
      <c r="B213" s="15">
        <v>-2</v>
      </c>
      <c r="C213" s="15">
        <v>-8192</v>
      </c>
      <c r="D213" s="15">
        <f t="shared" si="243"/>
        <v>-1</v>
      </c>
      <c r="E213" s="15">
        <f t="shared" si="244"/>
        <v>0</v>
      </c>
      <c r="F213" s="15">
        <f t="shared" si="245"/>
        <v>-1</v>
      </c>
      <c r="G213" s="15">
        <v>-1</v>
      </c>
      <c r="H213" s="15">
        <v>-1</v>
      </c>
      <c r="I213" s="15">
        <v>84</v>
      </c>
      <c r="J213" s="15">
        <v>8</v>
      </c>
      <c r="K213" s="15">
        <v>465</v>
      </c>
      <c r="L213" s="15">
        <v>62</v>
      </c>
      <c r="M213" s="15">
        <f t="shared" si="246"/>
        <v>1.513671875E-2</v>
      </c>
      <c r="O213" s="86">
        <f t="shared" si="247"/>
        <v>465</v>
      </c>
      <c r="P213" s="86">
        <f t="shared" si="258"/>
        <v>0.333251953125</v>
      </c>
      <c r="Q213" s="86">
        <f t="shared" si="259"/>
        <v>408</v>
      </c>
      <c r="R213" s="86" t="b">
        <f t="shared" si="260"/>
        <v>1</v>
      </c>
      <c r="S213" s="86" t="str">
        <f t="shared" si="261"/>
        <v>Dummy Node</v>
      </c>
      <c r="T213" s="86" t="str">
        <f t="shared" si="248"/>
        <v>N/A</v>
      </c>
      <c r="U213" s="86" t="str">
        <f t="shared" si="262"/>
        <v>N/A</v>
      </c>
      <c r="V213" s="86">
        <f t="shared" si="263"/>
        <v>343</v>
      </c>
      <c r="W213" s="86" t="b">
        <f t="shared" si="264"/>
        <v>0</v>
      </c>
      <c r="X213" s="86" t="str">
        <f t="shared" si="265"/>
        <v>Dummy Node</v>
      </c>
      <c r="Y213" s="86" t="str">
        <f t="shared" si="249"/>
        <v>N/A</v>
      </c>
      <c r="Z213" s="86" t="str">
        <f t="shared" si="266"/>
        <v>N/A</v>
      </c>
      <c r="AA213" s="86">
        <f t="shared" si="267"/>
        <v>267</v>
      </c>
      <c r="AB213" s="86" t="b">
        <f t="shared" si="268"/>
        <v>1</v>
      </c>
      <c r="AC213" s="86" t="str">
        <f t="shared" si="269"/>
        <v>Dummy Node</v>
      </c>
      <c r="AD213" s="86" t="str">
        <f t="shared" si="250"/>
        <v>N/A</v>
      </c>
      <c r="AE213" s="86" t="str">
        <f t="shared" si="270"/>
        <v>N/A</v>
      </c>
      <c r="AF213" s="86">
        <f t="shared" si="271"/>
        <v>158</v>
      </c>
      <c r="AG213" s="86" t="b">
        <f t="shared" si="272"/>
        <v>1</v>
      </c>
      <c r="AH213" s="86" t="str">
        <f t="shared" si="273"/>
        <v>Dummy Node</v>
      </c>
      <c r="AI213" s="86" t="str">
        <f t="shared" si="251"/>
        <v>N/A</v>
      </c>
      <c r="AJ213" s="86" t="str">
        <f t="shared" si="274"/>
        <v>N/A</v>
      </c>
      <c r="AK213" s="86">
        <f t="shared" si="275"/>
        <v>122</v>
      </c>
      <c r="AL213" s="86" t="b">
        <f t="shared" si="276"/>
        <v>0</v>
      </c>
      <c r="AM213" s="86" t="str">
        <f t="shared" si="277"/>
        <v>Distance</v>
      </c>
      <c r="AN213" s="86" t="str">
        <f t="shared" si="252"/>
        <v>&gt;</v>
      </c>
      <c r="AO213" s="86">
        <f t="shared" si="278"/>
        <v>710.29248046875</v>
      </c>
      <c r="AP213" s="86">
        <f t="shared" si="279"/>
        <v>10</v>
      </c>
      <c r="AQ213" s="86" t="b">
        <f t="shared" si="280"/>
        <v>0</v>
      </c>
      <c r="AR213" s="86" t="str">
        <f t="shared" si="281"/>
        <v>Speed</v>
      </c>
      <c r="AS213" s="86" t="str">
        <f t="shared" si="253"/>
        <v>&gt;</v>
      </c>
      <c r="AT213" s="86">
        <f t="shared" si="282"/>
        <v>28.84228515625</v>
      </c>
      <c r="AU213" s="86">
        <f t="shared" si="283"/>
        <v>2</v>
      </c>
      <c r="AV213" s="86" t="b">
        <f t="shared" si="284"/>
        <v>0</v>
      </c>
      <c r="AW213" s="86" t="str">
        <f t="shared" si="285"/>
        <v>Distance</v>
      </c>
      <c r="AX213" s="86" t="str">
        <f t="shared" si="254"/>
        <v>&gt;</v>
      </c>
      <c r="AY213" s="86">
        <f t="shared" si="286"/>
        <v>680.591796875</v>
      </c>
      <c r="AZ213" s="86">
        <f t="shared" si="287"/>
        <v>0</v>
      </c>
      <c r="BA213" s="86" t="b">
        <f t="shared" si="288"/>
        <v>0</v>
      </c>
      <c r="BB213" s="86" t="str">
        <f t="shared" si="289"/>
        <v>Distance</v>
      </c>
      <c r="BC213" s="86" t="str">
        <f t="shared" si="255"/>
        <v>&gt;</v>
      </c>
      <c r="BD213" s="86">
        <f t="shared" si="290"/>
        <v>450.385498046875</v>
      </c>
      <c r="BE213" s="15">
        <f t="shared" si="256"/>
        <v>0</v>
      </c>
      <c r="BF213" s="15" t="str">
        <f t="shared" si="257"/>
        <v>Distance&gt;710,29248046875 AND Speed&gt;28,84228515625 AND Distance&gt;680,591796875 AND Distance&gt;450,385498046875</v>
      </c>
      <c r="BH213"/>
      <c r="BI213"/>
      <c r="BJ213"/>
    </row>
    <row r="214" spans="1:62">
      <c r="A214" s="15">
        <v>211</v>
      </c>
      <c r="B214" s="15">
        <v>-2</v>
      </c>
      <c r="C214" s="15">
        <v>-8192</v>
      </c>
      <c r="D214" s="15">
        <f t="shared" si="243"/>
        <v>-1</v>
      </c>
      <c r="E214" s="15">
        <f t="shared" si="244"/>
        <v>0</v>
      </c>
      <c r="F214" s="15">
        <f t="shared" si="245"/>
        <v>-1</v>
      </c>
      <c r="G214" s="15">
        <v>-1</v>
      </c>
      <c r="H214" s="15">
        <v>-1</v>
      </c>
      <c r="I214" s="15">
        <v>83</v>
      </c>
      <c r="J214" s="15">
        <v>8</v>
      </c>
      <c r="K214" s="15">
        <v>466</v>
      </c>
      <c r="L214" s="15">
        <v>1365</v>
      </c>
      <c r="M214" s="15">
        <f t="shared" si="246"/>
        <v>0.333251953125</v>
      </c>
      <c r="O214" s="86">
        <f t="shared" si="247"/>
        <v>466</v>
      </c>
      <c r="P214" s="86">
        <f t="shared" si="258"/>
        <v>0.333251953125</v>
      </c>
      <c r="Q214" s="86">
        <f t="shared" si="259"/>
        <v>408</v>
      </c>
      <c r="R214" s="86" t="b">
        <f t="shared" si="260"/>
        <v>0</v>
      </c>
      <c r="S214" s="86" t="str">
        <f t="shared" si="261"/>
        <v>Dummy Node</v>
      </c>
      <c r="T214" s="86" t="str">
        <f t="shared" si="248"/>
        <v>N/A</v>
      </c>
      <c r="U214" s="86" t="str">
        <f t="shared" si="262"/>
        <v>N/A</v>
      </c>
      <c r="V214" s="86">
        <f t="shared" si="263"/>
        <v>343</v>
      </c>
      <c r="W214" s="86" t="b">
        <f t="shared" si="264"/>
        <v>0</v>
      </c>
      <c r="X214" s="86" t="str">
        <f t="shared" si="265"/>
        <v>Dummy Node</v>
      </c>
      <c r="Y214" s="86" t="str">
        <f t="shared" si="249"/>
        <v>N/A</v>
      </c>
      <c r="Z214" s="86" t="str">
        <f t="shared" si="266"/>
        <v>N/A</v>
      </c>
      <c r="AA214" s="86">
        <f t="shared" si="267"/>
        <v>267</v>
      </c>
      <c r="AB214" s="86" t="b">
        <f t="shared" si="268"/>
        <v>1</v>
      </c>
      <c r="AC214" s="86" t="str">
        <f t="shared" si="269"/>
        <v>Dummy Node</v>
      </c>
      <c r="AD214" s="86" t="str">
        <f t="shared" si="250"/>
        <v>N/A</v>
      </c>
      <c r="AE214" s="86" t="str">
        <f t="shared" si="270"/>
        <v>N/A</v>
      </c>
      <c r="AF214" s="86">
        <f t="shared" si="271"/>
        <v>158</v>
      </c>
      <c r="AG214" s="86" t="b">
        <f t="shared" si="272"/>
        <v>1</v>
      </c>
      <c r="AH214" s="86" t="str">
        <f t="shared" si="273"/>
        <v>Dummy Node</v>
      </c>
      <c r="AI214" s="86" t="str">
        <f t="shared" si="251"/>
        <v>N/A</v>
      </c>
      <c r="AJ214" s="86" t="str">
        <f t="shared" si="274"/>
        <v>N/A</v>
      </c>
      <c r="AK214" s="86">
        <f t="shared" si="275"/>
        <v>122</v>
      </c>
      <c r="AL214" s="86" t="b">
        <f t="shared" si="276"/>
        <v>0</v>
      </c>
      <c r="AM214" s="86" t="str">
        <f t="shared" si="277"/>
        <v>Distance</v>
      </c>
      <c r="AN214" s="86" t="str">
        <f t="shared" si="252"/>
        <v>&gt;</v>
      </c>
      <c r="AO214" s="86">
        <f t="shared" si="278"/>
        <v>710.29248046875</v>
      </c>
      <c r="AP214" s="86">
        <f t="shared" si="279"/>
        <v>10</v>
      </c>
      <c r="AQ214" s="86" t="b">
        <f t="shared" si="280"/>
        <v>0</v>
      </c>
      <c r="AR214" s="86" t="str">
        <f t="shared" si="281"/>
        <v>Speed</v>
      </c>
      <c r="AS214" s="86" t="str">
        <f t="shared" si="253"/>
        <v>&gt;</v>
      </c>
      <c r="AT214" s="86">
        <f t="shared" si="282"/>
        <v>28.84228515625</v>
      </c>
      <c r="AU214" s="86">
        <f t="shared" si="283"/>
        <v>2</v>
      </c>
      <c r="AV214" s="86" t="b">
        <f t="shared" si="284"/>
        <v>0</v>
      </c>
      <c r="AW214" s="86" t="str">
        <f t="shared" si="285"/>
        <v>Distance</v>
      </c>
      <c r="AX214" s="86" t="str">
        <f t="shared" si="254"/>
        <v>&gt;</v>
      </c>
      <c r="AY214" s="86">
        <f t="shared" si="286"/>
        <v>680.591796875</v>
      </c>
      <c r="AZ214" s="86">
        <f t="shared" si="287"/>
        <v>0</v>
      </c>
      <c r="BA214" s="86" t="b">
        <f t="shared" si="288"/>
        <v>0</v>
      </c>
      <c r="BB214" s="86" t="str">
        <f t="shared" si="289"/>
        <v>Distance</v>
      </c>
      <c r="BC214" s="86" t="str">
        <f t="shared" si="255"/>
        <v>&gt;</v>
      </c>
      <c r="BD214" s="86">
        <f t="shared" si="290"/>
        <v>450.385498046875</v>
      </c>
      <c r="BE214" s="15">
        <f t="shared" si="256"/>
        <v>0</v>
      </c>
      <c r="BF214" s="15" t="str">
        <f t="shared" si="257"/>
        <v>Distance&gt;710,29248046875 AND Speed&gt;28,84228515625 AND Distance&gt;680,591796875 AND Distance&gt;450,385498046875</v>
      </c>
      <c r="BH214"/>
      <c r="BI214"/>
      <c r="BJ214"/>
    </row>
    <row r="215" spans="1:62">
      <c r="A215" s="15">
        <v>212</v>
      </c>
      <c r="B215" s="15">
        <v>-2</v>
      </c>
      <c r="C215" s="15">
        <v>-8192</v>
      </c>
      <c r="D215" s="15">
        <f t="shared" si="243"/>
        <v>-1</v>
      </c>
      <c r="E215" s="15">
        <f t="shared" si="244"/>
        <v>0</v>
      </c>
      <c r="F215" s="15">
        <f t="shared" si="245"/>
        <v>-1</v>
      </c>
      <c r="G215" s="15">
        <v>-1</v>
      </c>
      <c r="H215" s="15">
        <v>-1</v>
      </c>
      <c r="I215" s="15">
        <v>83</v>
      </c>
      <c r="J215" s="15">
        <v>8</v>
      </c>
      <c r="K215" s="15">
        <v>467</v>
      </c>
      <c r="L215" s="15">
        <v>1092</v>
      </c>
      <c r="M215" s="15">
        <f t="shared" si="246"/>
        <v>0.2666015625</v>
      </c>
      <c r="O215" s="86">
        <f t="shared" si="247"/>
        <v>467</v>
      </c>
      <c r="P215" s="86">
        <f t="shared" si="258"/>
        <v>0.333251953125</v>
      </c>
      <c r="Q215" s="86">
        <f t="shared" si="259"/>
        <v>409</v>
      </c>
      <c r="R215" s="86" t="b">
        <f t="shared" si="260"/>
        <v>1</v>
      </c>
      <c r="S215" s="86" t="str">
        <f t="shared" si="261"/>
        <v>Dummy Node</v>
      </c>
      <c r="T215" s="86" t="str">
        <f t="shared" si="248"/>
        <v>N/A</v>
      </c>
      <c r="U215" s="86" t="str">
        <f t="shared" si="262"/>
        <v>N/A</v>
      </c>
      <c r="V215" s="86">
        <f t="shared" si="263"/>
        <v>344</v>
      </c>
      <c r="W215" s="86" t="b">
        <f t="shared" si="264"/>
        <v>1</v>
      </c>
      <c r="X215" s="86" t="str">
        <f t="shared" si="265"/>
        <v>Dummy Node</v>
      </c>
      <c r="Y215" s="86" t="str">
        <f t="shared" si="249"/>
        <v>N/A</v>
      </c>
      <c r="Z215" s="86" t="str">
        <f t="shared" si="266"/>
        <v>N/A</v>
      </c>
      <c r="AA215" s="86">
        <f t="shared" si="267"/>
        <v>267</v>
      </c>
      <c r="AB215" s="86" t="b">
        <f t="shared" si="268"/>
        <v>0</v>
      </c>
      <c r="AC215" s="86" t="str">
        <f t="shared" si="269"/>
        <v>Dummy Node</v>
      </c>
      <c r="AD215" s="86" t="str">
        <f t="shared" si="250"/>
        <v>N/A</v>
      </c>
      <c r="AE215" s="86" t="str">
        <f t="shared" si="270"/>
        <v>N/A</v>
      </c>
      <c r="AF215" s="86">
        <f t="shared" si="271"/>
        <v>158</v>
      </c>
      <c r="AG215" s="86" t="b">
        <f t="shared" si="272"/>
        <v>1</v>
      </c>
      <c r="AH215" s="86" t="str">
        <f t="shared" si="273"/>
        <v>Dummy Node</v>
      </c>
      <c r="AI215" s="86" t="str">
        <f t="shared" si="251"/>
        <v>N/A</v>
      </c>
      <c r="AJ215" s="86" t="str">
        <f t="shared" si="274"/>
        <v>N/A</v>
      </c>
      <c r="AK215" s="86">
        <f t="shared" si="275"/>
        <v>122</v>
      </c>
      <c r="AL215" s="86" t="b">
        <f t="shared" si="276"/>
        <v>0</v>
      </c>
      <c r="AM215" s="86" t="str">
        <f t="shared" si="277"/>
        <v>Distance</v>
      </c>
      <c r="AN215" s="86" t="str">
        <f t="shared" si="252"/>
        <v>&gt;</v>
      </c>
      <c r="AO215" s="86">
        <f t="shared" si="278"/>
        <v>710.29248046875</v>
      </c>
      <c r="AP215" s="86">
        <f t="shared" si="279"/>
        <v>10</v>
      </c>
      <c r="AQ215" s="86" t="b">
        <f t="shared" si="280"/>
        <v>0</v>
      </c>
      <c r="AR215" s="86" t="str">
        <f t="shared" si="281"/>
        <v>Speed</v>
      </c>
      <c r="AS215" s="86" t="str">
        <f t="shared" si="253"/>
        <v>&gt;</v>
      </c>
      <c r="AT215" s="86">
        <f t="shared" si="282"/>
        <v>28.84228515625</v>
      </c>
      <c r="AU215" s="86">
        <f t="shared" si="283"/>
        <v>2</v>
      </c>
      <c r="AV215" s="86" t="b">
        <f t="shared" si="284"/>
        <v>0</v>
      </c>
      <c r="AW215" s="86" t="str">
        <f t="shared" si="285"/>
        <v>Distance</v>
      </c>
      <c r="AX215" s="86" t="str">
        <f t="shared" si="254"/>
        <v>&gt;</v>
      </c>
      <c r="AY215" s="86">
        <f t="shared" si="286"/>
        <v>680.591796875</v>
      </c>
      <c r="AZ215" s="86">
        <f t="shared" si="287"/>
        <v>0</v>
      </c>
      <c r="BA215" s="86" t="b">
        <f t="shared" si="288"/>
        <v>0</v>
      </c>
      <c r="BB215" s="86" t="str">
        <f t="shared" si="289"/>
        <v>Distance</v>
      </c>
      <c r="BC215" s="86" t="str">
        <f t="shared" si="255"/>
        <v>&gt;</v>
      </c>
      <c r="BD215" s="86">
        <f t="shared" si="290"/>
        <v>450.385498046875</v>
      </c>
      <c r="BE215" s="15">
        <f t="shared" si="256"/>
        <v>0</v>
      </c>
      <c r="BF215" s="15" t="str">
        <f t="shared" si="257"/>
        <v>Distance&gt;710,29248046875 AND Speed&gt;28,84228515625 AND Distance&gt;680,591796875 AND Distance&gt;450,385498046875</v>
      </c>
      <c r="BH215"/>
      <c r="BI215"/>
      <c r="BJ215"/>
    </row>
    <row r="216" spans="1:62">
      <c r="A216" s="15">
        <v>213</v>
      </c>
      <c r="B216" s="15">
        <v>-2</v>
      </c>
      <c r="C216" s="15">
        <v>-8192</v>
      </c>
      <c r="D216" s="15">
        <f t="shared" si="243"/>
        <v>-1</v>
      </c>
      <c r="E216" s="15">
        <f t="shared" si="244"/>
        <v>0</v>
      </c>
      <c r="F216" s="15">
        <f t="shared" si="245"/>
        <v>-1</v>
      </c>
      <c r="G216" s="15">
        <v>-1</v>
      </c>
      <c r="H216" s="15">
        <v>-1</v>
      </c>
      <c r="I216" s="15">
        <v>129</v>
      </c>
      <c r="J216" s="15">
        <v>8</v>
      </c>
      <c r="K216" s="15">
        <v>468</v>
      </c>
      <c r="L216" s="15">
        <v>0</v>
      </c>
      <c r="M216" s="15">
        <f t="shared" si="246"/>
        <v>0</v>
      </c>
      <c r="O216" s="86">
        <f t="shared" si="247"/>
        <v>468</v>
      </c>
      <c r="P216" s="86">
        <f t="shared" si="258"/>
        <v>0.333251953125</v>
      </c>
      <c r="Q216" s="86">
        <f t="shared" si="259"/>
        <v>409</v>
      </c>
      <c r="R216" s="86" t="b">
        <f t="shared" si="260"/>
        <v>0</v>
      </c>
      <c r="S216" s="86" t="str">
        <f t="shared" si="261"/>
        <v>Dummy Node</v>
      </c>
      <c r="T216" s="86" t="str">
        <f t="shared" si="248"/>
        <v>N/A</v>
      </c>
      <c r="U216" s="86" t="str">
        <f t="shared" si="262"/>
        <v>N/A</v>
      </c>
      <c r="V216" s="86">
        <f t="shared" si="263"/>
        <v>344</v>
      </c>
      <c r="W216" s="86" t="b">
        <f t="shared" si="264"/>
        <v>1</v>
      </c>
      <c r="X216" s="86" t="str">
        <f t="shared" si="265"/>
        <v>Dummy Node</v>
      </c>
      <c r="Y216" s="86" t="str">
        <f t="shared" si="249"/>
        <v>N/A</v>
      </c>
      <c r="Z216" s="86" t="str">
        <f t="shared" si="266"/>
        <v>N/A</v>
      </c>
      <c r="AA216" s="86">
        <f t="shared" si="267"/>
        <v>267</v>
      </c>
      <c r="AB216" s="86" t="b">
        <f t="shared" si="268"/>
        <v>0</v>
      </c>
      <c r="AC216" s="86" t="str">
        <f t="shared" si="269"/>
        <v>Dummy Node</v>
      </c>
      <c r="AD216" s="86" t="str">
        <f t="shared" si="250"/>
        <v>N/A</v>
      </c>
      <c r="AE216" s="86" t="str">
        <f t="shared" si="270"/>
        <v>N/A</v>
      </c>
      <c r="AF216" s="86">
        <f t="shared" si="271"/>
        <v>158</v>
      </c>
      <c r="AG216" s="86" t="b">
        <f t="shared" si="272"/>
        <v>1</v>
      </c>
      <c r="AH216" s="86" t="str">
        <f t="shared" si="273"/>
        <v>Dummy Node</v>
      </c>
      <c r="AI216" s="86" t="str">
        <f t="shared" si="251"/>
        <v>N/A</v>
      </c>
      <c r="AJ216" s="86" t="str">
        <f t="shared" si="274"/>
        <v>N/A</v>
      </c>
      <c r="AK216" s="86">
        <f t="shared" si="275"/>
        <v>122</v>
      </c>
      <c r="AL216" s="86" t="b">
        <f t="shared" si="276"/>
        <v>0</v>
      </c>
      <c r="AM216" s="86" t="str">
        <f t="shared" si="277"/>
        <v>Distance</v>
      </c>
      <c r="AN216" s="86" t="str">
        <f t="shared" si="252"/>
        <v>&gt;</v>
      </c>
      <c r="AO216" s="86">
        <f t="shared" si="278"/>
        <v>710.29248046875</v>
      </c>
      <c r="AP216" s="86">
        <f t="shared" si="279"/>
        <v>10</v>
      </c>
      <c r="AQ216" s="86" t="b">
        <f t="shared" si="280"/>
        <v>0</v>
      </c>
      <c r="AR216" s="86" t="str">
        <f t="shared" si="281"/>
        <v>Speed</v>
      </c>
      <c r="AS216" s="86" t="str">
        <f t="shared" si="253"/>
        <v>&gt;</v>
      </c>
      <c r="AT216" s="86">
        <f t="shared" si="282"/>
        <v>28.84228515625</v>
      </c>
      <c r="AU216" s="86">
        <f t="shared" si="283"/>
        <v>2</v>
      </c>
      <c r="AV216" s="86" t="b">
        <f t="shared" si="284"/>
        <v>0</v>
      </c>
      <c r="AW216" s="86" t="str">
        <f t="shared" si="285"/>
        <v>Distance</v>
      </c>
      <c r="AX216" s="86" t="str">
        <f t="shared" si="254"/>
        <v>&gt;</v>
      </c>
      <c r="AY216" s="86">
        <f t="shared" si="286"/>
        <v>680.591796875</v>
      </c>
      <c r="AZ216" s="86">
        <f t="shared" si="287"/>
        <v>0</v>
      </c>
      <c r="BA216" s="86" t="b">
        <f t="shared" si="288"/>
        <v>0</v>
      </c>
      <c r="BB216" s="86" t="str">
        <f t="shared" si="289"/>
        <v>Distance</v>
      </c>
      <c r="BC216" s="86" t="str">
        <f t="shared" si="255"/>
        <v>&gt;</v>
      </c>
      <c r="BD216" s="86">
        <f t="shared" si="290"/>
        <v>450.385498046875</v>
      </c>
      <c r="BE216" s="15">
        <f t="shared" si="256"/>
        <v>0</v>
      </c>
      <c r="BF216" s="15" t="str">
        <f t="shared" si="257"/>
        <v>Distance&gt;710,29248046875 AND Speed&gt;28,84228515625 AND Distance&gt;680,591796875 AND Distance&gt;450,385498046875</v>
      </c>
      <c r="BH216"/>
      <c r="BI216"/>
      <c r="BJ216"/>
    </row>
    <row r="217" spans="1:62">
      <c r="A217" s="15">
        <v>214</v>
      </c>
      <c r="B217" s="15">
        <v>-2</v>
      </c>
      <c r="C217" s="15">
        <v>-8192</v>
      </c>
      <c r="D217" s="15">
        <f t="shared" si="243"/>
        <v>-1</v>
      </c>
      <c r="E217" s="15">
        <f t="shared" si="244"/>
        <v>0</v>
      </c>
      <c r="F217" s="15">
        <f t="shared" si="245"/>
        <v>-1</v>
      </c>
      <c r="G217" s="15">
        <v>-1</v>
      </c>
      <c r="H217" s="15">
        <v>-1</v>
      </c>
      <c r="I217" s="15">
        <v>129</v>
      </c>
      <c r="J217" s="15">
        <v>8</v>
      </c>
      <c r="K217" s="15">
        <v>469</v>
      </c>
      <c r="L217" s="15">
        <v>35</v>
      </c>
      <c r="M217" s="15">
        <f t="shared" si="246"/>
        <v>8.544921875E-3</v>
      </c>
      <c r="O217" s="86">
        <f t="shared" si="247"/>
        <v>469</v>
      </c>
      <c r="P217" s="86">
        <f t="shared" si="258"/>
        <v>0.333251953125</v>
      </c>
      <c r="Q217" s="86">
        <f t="shared" si="259"/>
        <v>410</v>
      </c>
      <c r="R217" s="86" t="b">
        <f t="shared" si="260"/>
        <v>1</v>
      </c>
      <c r="S217" s="86" t="str">
        <f t="shared" si="261"/>
        <v>Dummy Node</v>
      </c>
      <c r="T217" s="86" t="str">
        <f t="shared" si="248"/>
        <v>N/A</v>
      </c>
      <c r="U217" s="86" t="str">
        <f t="shared" si="262"/>
        <v>N/A</v>
      </c>
      <c r="V217" s="86">
        <f t="shared" si="263"/>
        <v>344</v>
      </c>
      <c r="W217" s="86" t="b">
        <f t="shared" si="264"/>
        <v>0</v>
      </c>
      <c r="X217" s="86" t="str">
        <f t="shared" si="265"/>
        <v>Dummy Node</v>
      </c>
      <c r="Y217" s="86" t="str">
        <f t="shared" si="249"/>
        <v>N/A</v>
      </c>
      <c r="Z217" s="86" t="str">
        <f t="shared" si="266"/>
        <v>N/A</v>
      </c>
      <c r="AA217" s="86">
        <f t="shared" si="267"/>
        <v>267</v>
      </c>
      <c r="AB217" s="86" t="b">
        <f t="shared" si="268"/>
        <v>0</v>
      </c>
      <c r="AC217" s="86" t="str">
        <f t="shared" si="269"/>
        <v>Dummy Node</v>
      </c>
      <c r="AD217" s="86" t="str">
        <f t="shared" si="250"/>
        <v>N/A</v>
      </c>
      <c r="AE217" s="86" t="str">
        <f t="shared" si="270"/>
        <v>N/A</v>
      </c>
      <c r="AF217" s="86">
        <f t="shared" si="271"/>
        <v>158</v>
      </c>
      <c r="AG217" s="86" t="b">
        <f t="shared" si="272"/>
        <v>1</v>
      </c>
      <c r="AH217" s="86" t="str">
        <f t="shared" si="273"/>
        <v>Dummy Node</v>
      </c>
      <c r="AI217" s="86" t="str">
        <f t="shared" si="251"/>
        <v>N/A</v>
      </c>
      <c r="AJ217" s="86" t="str">
        <f t="shared" si="274"/>
        <v>N/A</v>
      </c>
      <c r="AK217" s="86">
        <f t="shared" si="275"/>
        <v>122</v>
      </c>
      <c r="AL217" s="86" t="b">
        <f t="shared" si="276"/>
        <v>0</v>
      </c>
      <c r="AM217" s="86" t="str">
        <f t="shared" si="277"/>
        <v>Distance</v>
      </c>
      <c r="AN217" s="86" t="str">
        <f t="shared" si="252"/>
        <v>&gt;</v>
      </c>
      <c r="AO217" s="86">
        <f t="shared" si="278"/>
        <v>710.29248046875</v>
      </c>
      <c r="AP217" s="86">
        <f t="shared" si="279"/>
        <v>10</v>
      </c>
      <c r="AQ217" s="86" t="b">
        <f t="shared" si="280"/>
        <v>0</v>
      </c>
      <c r="AR217" s="86" t="str">
        <f t="shared" si="281"/>
        <v>Speed</v>
      </c>
      <c r="AS217" s="86" t="str">
        <f t="shared" si="253"/>
        <v>&gt;</v>
      </c>
      <c r="AT217" s="86">
        <f t="shared" si="282"/>
        <v>28.84228515625</v>
      </c>
      <c r="AU217" s="86">
        <f t="shared" si="283"/>
        <v>2</v>
      </c>
      <c r="AV217" s="86" t="b">
        <f t="shared" si="284"/>
        <v>0</v>
      </c>
      <c r="AW217" s="86" t="str">
        <f t="shared" si="285"/>
        <v>Distance</v>
      </c>
      <c r="AX217" s="86" t="str">
        <f t="shared" si="254"/>
        <v>&gt;</v>
      </c>
      <c r="AY217" s="86">
        <f t="shared" si="286"/>
        <v>680.591796875</v>
      </c>
      <c r="AZ217" s="86">
        <f t="shared" si="287"/>
        <v>0</v>
      </c>
      <c r="BA217" s="86" t="b">
        <f t="shared" si="288"/>
        <v>0</v>
      </c>
      <c r="BB217" s="86" t="str">
        <f t="shared" si="289"/>
        <v>Distance</v>
      </c>
      <c r="BC217" s="86" t="str">
        <f t="shared" si="255"/>
        <v>&gt;</v>
      </c>
      <c r="BD217" s="86">
        <f t="shared" si="290"/>
        <v>450.385498046875</v>
      </c>
      <c r="BE217" s="15">
        <f t="shared" si="256"/>
        <v>0</v>
      </c>
      <c r="BF217" s="15" t="str">
        <f t="shared" si="257"/>
        <v>Distance&gt;710,29248046875 AND Speed&gt;28,84228515625 AND Distance&gt;680,591796875 AND Distance&gt;450,385498046875</v>
      </c>
      <c r="BH217"/>
      <c r="BI217"/>
      <c r="BJ217"/>
    </row>
    <row r="218" spans="1:62">
      <c r="A218" s="15">
        <v>215</v>
      </c>
      <c r="B218" s="15">
        <v>-2</v>
      </c>
      <c r="C218" s="15">
        <v>-8192</v>
      </c>
      <c r="D218" s="15">
        <f t="shared" si="243"/>
        <v>-1</v>
      </c>
      <c r="E218" s="15">
        <f t="shared" si="244"/>
        <v>0</v>
      </c>
      <c r="F218" s="15">
        <f t="shared" si="245"/>
        <v>-1</v>
      </c>
      <c r="G218" s="15">
        <v>-1</v>
      </c>
      <c r="H218" s="15">
        <v>-1</v>
      </c>
      <c r="I218" s="15">
        <v>78</v>
      </c>
      <c r="J218" s="15">
        <v>8</v>
      </c>
      <c r="K218" s="15">
        <v>470</v>
      </c>
      <c r="L218" s="15">
        <v>1241</v>
      </c>
      <c r="M218" s="15">
        <f t="shared" si="246"/>
        <v>0.302978515625</v>
      </c>
      <c r="O218" s="86">
        <f t="shared" si="247"/>
        <v>470</v>
      </c>
      <c r="P218" s="86">
        <f t="shared" si="258"/>
        <v>0.333251953125</v>
      </c>
      <c r="Q218" s="86">
        <f t="shared" si="259"/>
        <v>410</v>
      </c>
      <c r="R218" s="86" t="b">
        <f t="shared" si="260"/>
        <v>0</v>
      </c>
      <c r="S218" s="86" t="str">
        <f t="shared" si="261"/>
        <v>Dummy Node</v>
      </c>
      <c r="T218" s="86" t="str">
        <f t="shared" si="248"/>
        <v>N/A</v>
      </c>
      <c r="U218" s="86" t="str">
        <f t="shared" si="262"/>
        <v>N/A</v>
      </c>
      <c r="V218" s="86">
        <f t="shared" si="263"/>
        <v>344</v>
      </c>
      <c r="W218" s="86" t="b">
        <f t="shared" si="264"/>
        <v>0</v>
      </c>
      <c r="X218" s="86" t="str">
        <f t="shared" si="265"/>
        <v>Dummy Node</v>
      </c>
      <c r="Y218" s="86" t="str">
        <f t="shared" si="249"/>
        <v>N/A</v>
      </c>
      <c r="Z218" s="86" t="str">
        <f t="shared" si="266"/>
        <v>N/A</v>
      </c>
      <c r="AA218" s="86">
        <f t="shared" si="267"/>
        <v>267</v>
      </c>
      <c r="AB218" s="86" t="b">
        <f t="shared" si="268"/>
        <v>0</v>
      </c>
      <c r="AC218" s="86" t="str">
        <f t="shared" si="269"/>
        <v>Dummy Node</v>
      </c>
      <c r="AD218" s="86" t="str">
        <f t="shared" si="250"/>
        <v>N/A</v>
      </c>
      <c r="AE218" s="86" t="str">
        <f t="shared" si="270"/>
        <v>N/A</v>
      </c>
      <c r="AF218" s="86">
        <f t="shared" si="271"/>
        <v>158</v>
      </c>
      <c r="AG218" s="86" t="b">
        <f t="shared" si="272"/>
        <v>1</v>
      </c>
      <c r="AH218" s="86" t="str">
        <f t="shared" si="273"/>
        <v>Dummy Node</v>
      </c>
      <c r="AI218" s="86" t="str">
        <f t="shared" si="251"/>
        <v>N/A</v>
      </c>
      <c r="AJ218" s="86" t="str">
        <f t="shared" si="274"/>
        <v>N/A</v>
      </c>
      <c r="AK218" s="86">
        <f t="shared" si="275"/>
        <v>122</v>
      </c>
      <c r="AL218" s="86" t="b">
        <f t="shared" si="276"/>
        <v>0</v>
      </c>
      <c r="AM218" s="86" t="str">
        <f t="shared" si="277"/>
        <v>Distance</v>
      </c>
      <c r="AN218" s="86" t="str">
        <f t="shared" si="252"/>
        <v>&gt;</v>
      </c>
      <c r="AO218" s="86">
        <f t="shared" si="278"/>
        <v>710.29248046875</v>
      </c>
      <c r="AP218" s="86">
        <f t="shared" si="279"/>
        <v>10</v>
      </c>
      <c r="AQ218" s="86" t="b">
        <f t="shared" si="280"/>
        <v>0</v>
      </c>
      <c r="AR218" s="86" t="str">
        <f t="shared" si="281"/>
        <v>Speed</v>
      </c>
      <c r="AS218" s="86" t="str">
        <f t="shared" si="253"/>
        <v>&gt;</v>
      </c>
      <c r="AT218" s="86">
        <f t="shared" si="282"/>
        <v>28.84228515625</v>
      </c>
      <c r="AU218" s="86">
        <f t="shared" si="283"/>
        <v>2</v>
      </c>
      <c r="AV218" s="86" t="b">
        <f t="shared" si="284"/>
        <v>0</v>
      </c>
      <c r="AW218" s="86" t="str">
        <f t="shared" si="285"/>
        <v>Distance</v>
      </c>
      <c r="AX218" s="86" t="str">
        <f t="shared" si="254"/>
        <v>&gt;</v>
      </c>
      <c r="AY218" s="86">
        <f t="shared" si="286"/>
        <v>680.591796875</v>
      </c>
      <c r="AZ218" s="86">
        <f t="shared" si="287"/>
        <v>0</v>
      </c>
      <c r="BA218" s="86" t="b">
        <f t="shared" si="288"/>
        <v>0</v>
      </c>
      <c r="BB218" s="86" t="str">
        <f t="shared" si="289"/>
        <v>Distance</v>
      </c>
      <c r="BC218" s="86" t="str">
        <f t="shared" si="255"/>
        <v>&gt;</v>
      </c>
      <c r="BD218" s="86">
        <f t="shared" si="290"/>
        <v>450.385498046875</v>
      </c>
      <c r="BE218" s="15">
        <f t="shared" si="256"/>
        <v>0</v>
      </c>
      <c r="BF218" s="15" t="str">
        <f t="shared" si="257"/>
        <v>Distance&gt;710,29248046875 AND Speed&gt;28,84228515625 AND Distance&gt;680,591796875 AND Distance&gt;450,385498046875</v>
      </c>
      <c r="BH218"/>
      <c r="BI218"/>
      <c r="BJ218"/>
    </row>
    <row r="219" spans="1:62">
      <c r="A219" s="15">
        <v>216</v>
      </c>
      <c r="B219" s="15">
        <v>-2</v>
      </c>
      <c r="C219" s="15">
        <v>-8192</v>
      </c>
      <c r="D219" s="15">
        <f t="shared" si="243"/>
        <v>-1</v>
      </c>
      <c r="E219" s="15">
        <f t="shared" si="244"/>
        <v>0</v>
      </c>
      <c r="F219" s="15">
        <f t="shared" si="245"/>
        <v>-1</v>
      </c>
      <c r="G219" s="15">
        <v>-1</v>
      </c>
      <c r="H219" s="15">
        <v>-1</v>
      </c>
      <c r="I219" s="15">
        <v>78</v>
      </c>
      <c r="J219" s="15">
        <v>8</v>
      </c>
      <c r="K219" s="15">
        <v>471</v>
      </c>
      <c r="L219" s="15">
        <v>1365</v>
      </c>
      <c r="M219" s="15">
        <f t="shared" si="246"/>
        <v>0.333251953125</v>
      </c>
      <c r="O219" s="86">
        <f t="shared" si="247"/>
        <v>471</v>
      </c>
      <c r="P219" s="86">
        <f t="shared" si="258"/>
        <v>0.333251953125</v>
      </c>
      <c r="Q219" s="86">
        <f t="shared" si="259"/>
        <v>411</v>
      </c>
      <c r="R219" s="86" t="b">
        <f t="shared" si="260"/>
        <v>1</v>
      </c>
      <c r="S219" s="86" t="str">
        <f t="shared" si="261"/>
        <v>Dummy Node</v>
      </c>
      <c r="T219" s="86" t="str">
        <f t="shared" si="248"/>
        <v>N/A</v>
      </c>
      <c r="U219" s="86" t="str">
        <f t="shared" si="262"/>
        <v>N/A</v>
      </c>
      <c r="V219" s="86">
        <f t="shared" si="263"/>
        <v>345</v>
      </c>
      <c r="W219" s="86" t="b">
        <f t="shared" si="264"/>
        <v>1</v>
      </c>
      <c r="X219" s="86" t="str">
        <f t="shared" si="265"/>
        <v>Dummy Node</v>
      </c>
      <c r="Y219" s="86" t="str">
        <f t="shared" si="249"/>
        <v>N/A</v>
      </c>
      <c r="Z219" s="86" t="str">
        <f t="shared" si="266"/>
        <v>N/A</v>
      </c>
      <c r="AA219" s="86">
        <f t="shared" si="267"/>
        <v>268</v>
      </c>
      <c r="AB219" s="86" t="b">
        <f t="shared" si="268"/>
        <v>1</v>
      </c>
      <c r="AC219" s="86" t="str">
        <f t="shared" si="269"/>
        <v>Dummy Node</v>
      </c>
      <c r="AD219" s="86" t="str">
        <f t="shared" si="250"/>
        <v>N/A</v>
      </c>
      <c r="AE219" s="86" t="str">
        <f t="shared" si="270"/>
        <v>N/A</v>
      </c>
      <c r="AF219" s="86">
        <f t="shared" si="271"/>
        <v>158</v>
      </c>
      <c r="AG219" s="86" t="b">
        <f t="shared" si="272"/>
        <v>0</v>
      </c>
      <c r="AH219" s="86" t="str">
        <f t="shared" si="273"/>
        <v>Dummy Node</v>
      </c>
      <c r="AI219" s="86" t="str">
        <f t="shared" si="251"/>
        <v>N/A</v>
      </c>
      <c r="AJ219" s="86" t="str">
        <f t="shared" si="274"/>
        <v>N/A</v>
      </c>
      <c r="AK219" s="86">
        <f t="shared" si="275"/>
        <v>122</v>
      </c>
      <c r="AL219" s="86" t="b">
        <f t="shared" si="276"/>
        <v>0</v>
      </c>
      <c r="AM219" s="86" t="str">
        <f t="shared" si="277"/>
        <v>Distance</v>
      </c>
      <c r="AN219" s="86" t="str">
        <f t="shared" si="252"/>
        <v>&gt;</v>
      </c>
      <c r="AO219" s="86">
        <f t="shared" si="278"/>
        <v>710.29248046875</v>
      </c>
      <c r="AP219" s="86">
        <f t="shared" si="279"/>
        <v>10</v>
      </c>
      <c r="AQ219" s="86" t="b">
        <f t="shared" si="280"/>
        <v>0</v>
      </c>
      <c r="AR219" s="86" t="str">
        <f t="shared" si="281"/>
        <v>Speed</v>
      </c>
      <c r="AS219" s="86" t="str">
        <f t="shared" si="253"/>
        <v>&gt;</v>
      </c>
      <c r="AT219" s="86">
        <f t="shared" si="282"/>
        <v>28.84228515625</v>
      </c>
      <c r="AU219" s="86">
        <f t="shared" si="283"/>
        <v>2</v>
      </c>
      <c r="AV219" s="86" t="b">
        <f t="shared" si="284"/>
        <v>0</v>
      </c>
      <c r="AW219" s="86" t="str">
        <f t="shared" si="285"/>
        <v>Distance</v>
      </c>
      <c r="AX219" s="86" t="str">
        <f t="shared" si="254"/>
        <v>&gt;</v>
      </c>
      <c r="AY219" s="86">
        <f t="shared" si="286"/>
        <v>680.591796875</v>
      </c>
      <c r="AZ219" s="86">
        <f t="shared" si="287"/>
        <v>0</v>
      </c>
      <c r="BA219" s="86" t="b">
        <f t="shared" si="288"/>
        <v>0</v>
      </c>
      <c r="BB219" s="86" t="str">
        <f t="shared" si="289"/>
        <v>Distance</v>
      </c>
      <c r="BC219" s="86" t="str">
        <f t="shared" si="255"/>
        <v>&gt;</v>
      </c>
      <c r="BD219" s="86">
        <f t="shared" si="290"/>
        <v>450.385498046875</v>
      </c>
      <c r="BE219" s="15">
        <f t="shared" si="256"/>
        <v>0</v>
      </c>
      <c r="BF219" s="15" t="str">
        <f t="shared" si="257"/>
        <v>Distance&gt;710,29248046875 AND Speed&gt;28,84228515625 AND Distance&gt;680,591796875 AND Distance&gt;450,385498046875</v>
      </c>
      <c r="BH219"/>
      <c r="BI219"/>
      <c r="BJ219"/>
    </row>
    <row r="220" spans="1:62">
      <c r="A220" s="15">
        <v>217</v>
      </c>
      <c r="B220" s="15">
        <v>-2</v>
      </c>
      <c r="C220" s="15">
        <v>-8192</v>
      </c>
      <c r="D220" s="15">
        <f t="shared" si="243"/>
        <v>-1</v>
      </c>
      <c r="E220" s="15">
        <f t="shared" si="244"/>
        <v>0</v>
      </c>
      <c r="F220" s="15">
        <f t="shared" si="245"/>
        <v>-1</v>
      </c>
      <c r="G220" s="15">
        <v>285</v>
      </c>
      <c r="H220" s="15">
        <v>286</v>
      </c>
      <c r="I220" s="15">
        <v>139</v>
      </c>
      <c r="J220" s="15">
        <v>7</v>
      </c>
      <c r="K220" s="15">
        <v>472</v>
      </c>
      <c r="L220" s="15">
        <v>0</v>
      </c>
      <c r="M220" s="15">
        <f t="shared" si="246"/>
        <v>0</v>
      </c>
      <c r="O220" s="86">
        <f t="shared" si="247"/>
        <v>472</v>
      </c>
      <c r="P220" s="86">
        <f t="shared" si="258"/>
        <v>0.333251953125</v>
      </c>
      <c r="Q220" s="86">
        <f t="shared" si="259"/>
        <v>411</v>
      </c>
      <c r="R220" s="86" t="b">
        <f t="shared" si="260"/>
        <v>0</v>
      </c>
      <c r="S220" s="86" t="str">
        <f t="shared" si="261"/>
        <v>Dummy Node</v>
      </c>
      <c r="T220" s="86" t="str">
        <f t="shared" si="248"/>
        <v>N/A</v>
      </c>
      <c r="U220" s="86" t="str">
        <f t="shared" si="262"/>
        <v>N/A</v>
      </c>
      <c r="V220" s="86">
        <f t="shared" si="263"/>
        <v>345</v>
      </c>
      <c r="W220" s="86" t="b">
        <f t="shared" si="264"/>
        <v>1</v>
      </c>
      <c r="X220" s="86" t="str">
        <f t="shared" si="265"/>
        <v>Dummy Node</v>
      </c>
      <c r="Y220" s="86" t="str">
        <f t="shared" si="249"/>
        <v>N/A</v>
      </c>
      <c r="Z220" s="86" t="str">
        <f t="shared" si="266"/>
        <v>N/A</v>
      </c>
      <c r="AA220" s="86">
        <f t="shared" si="267"/>
        <v>268</v>
      </c>
      <c r="AB220" s="86" t="b">
        <f t="shared" si="268"/>
        <v>1</v>
      </c>
      <c r="AC220" s="86" t="str">
        <f t="shared" si="269"/>
        <v>Dummy Node</v>
      </c>
      <c r="AD220" s="86" t="str">
        <f t="shared" si="250"/>
        <v>N/A</v>
      </c>
      <c r="AE220" s="86" t="str">
        <f t="shared" si="270"/>
        <v>N/A</v>
      </c>
      <c r="AF220" s="86">
        <f t="shared" si="271"/>
        <v>158</v>
      </c>
      <c r="AG220" s="86" t="b">
        <f t="shared" si="272"/>
        <v>0</v>
      </c>
      <c r="AH220" s="86" t="str">
        <f t="shared" si="273"/>
        <v>Dummy Node</v>
      </c>
      <c r="AI220" s="86" t="str">
        <f t="shared" si="251"/>
        <v>N/A</v>
      </c>
      <c r="AJ220" s="86" t="str">
        <f t="shared" si="274"/>
        <v>N/A</v>
      </c>
      <c r="AK220" s="86">
        <f t="shared" si="275"/>
        <v>122</v>
      </c>
      <c r="AL220" s="86" t="b">
        <f t="shared" si="276"/>
        <v>0</v>
      </c>
      <c r="AM220" s="86" t="str">
        <f t="shared" si="277"/>
        <v>Distance</v>
      </c>
      <c r="AN220" s="86" t="str">
        <f t="shared" si="252"/>
        <v>&gt;</v>
      </c>
      <c r="AO220" s="86">
        <f t="shared" si="278"/>
        <v>710.29248046875</v>
      </c>
      <c r="AP220" s="86">
        <f t="shared" si="279"/>
        <v>10</v>
      </c>
      <c r="AQ220" s="86" t="b">
        <f t="shared" si="280"/>
        <v>0</v>
      </c>
      <c r="AR220" s="86" t="str">
        <f t="shared" si="281"/>
        <v>Speed</v>
      </c>
      <c r="AS220" s="86" t="str">
        <f t="shared" si="253"/>
        <v>&gt;</v>
      </c>
      <c r="AT220" s="86">
        <f t="shared" si="282"/>
        <v>28.84228515625</v>
      </c>
      <c r="AU220" s="86">
        <f t="shared" si="283"/>
        <v>2</v>
      </c>
      <c r="AV220" s="86" t="b">
        <f t="shared" si="284"/>
        <v>0</v>
      </c>
      <c r="AW220" s="86" t="str">
        <f t="shared" si="285"/>
        <v>Distance</v>
      </c>
      <c r="AX220" s="86" t="str">
        <f t="shared" si="254"/>
        <v>&gt;</v>
      </c>
      <c r="AY220" s="86">
        <f t="shared" si="286"/>
        <v>680.591796875</v>
      </c>
      <c r="AZ220" s="86">
        <f t="shared" si="287"/>
        <v>0</v>
      </c>
      <c r="BA220" s="86" t="b">
        <f t="shared" si="288"/>
        <v>0</v>
      </c>
      <c r="BB220" s="86" t="str">
        <f t="shared" si="289"/>
        <v>Distance</v>
      </c>
      <c r="BC220" s="86" t="str">
        <f t="shared" si="255"/>
        <v>&gt;</v>
      </c>
      <c r="BD220" s="86">
        <f t="shared" si="290"/>
        <v>450.385498046875</v>
      </c>
      <c r="BE220" s="15">
        <f t="shared" si="256"/>
        <v>0</v>
      </c>
      <c r="BF220" s="15" t="str">
        <f t="shared" si="257"/>
        <v>Distance&gt;710,29248046875 AND Speed&gt;28,84228515625 AND Distance&gt;680,591796875 AND Distance&gt;450,385498046875</v>
      </c>
      <c r="BH220"/>
      <c r="BI220"/>
      <c r="BJ220"/>
    </row>
    <row r="221" spans="1:62">
      <c r="A221" s="15">
        <v>218</v>
      </c>
      <c r="B221" s="15">
        <v>0</v>
      </c>
      <c r="C221" s="15">
        <v>522747</v>
      </c>
      <c r="D221" s="15">
        <f t="shared" si="243"/>
        <v>127</v>
      </c>
      <c r="E221" s="15">
        <f t="shared" si="244"/>
        <v>2555</v>
      </c>
      <c r="F221" s="15">
        <f t="shared" si="245"/>
        <v>127.623779296875</v>
      </c>
      <c r="G221" s="15">
        <v>219</v>
      </c>
      <c r="H221" s="15">
        <v>220</v>
      </c>
      <c r="I221" s="15">
        <v>139</v>
      </c>
      <c r="J221" s="15">
        <v>7</v>
      </c>
      <c r="K221" s="15">
        <v>473</v>
      </c>
      <c r="L221" s="15">
        <v>15</v>
      </c>
      <c r="M221" s="15">
        <f t="shared" si="246"/>
        <v>3.662109375E-3</v>
      </c>
      <c r="O221" s="86">
        <f t="shared" si="247"/>
        <v>473</v>
      </c>
      <c r="P221" s="86">
        <f t="shared" si="258"/>
        <v>0.333251953125</v>
      </c>
      <c r="Q221" s="86">
        <f t="shared" si="259"/>
        <v>412</v>
      </c>
      <c r="R221" s="86" t="b">
        <f t="shared" si="260"/>
        <v>1</v>
      </c>
      <c r="S221" s="86" t="str">
        <f t="shared" si="261"/>
        <v>Dummy Node</v>
      </c>
      <c r="T221" s="86" t="str">
        <f t="shared" si="248"/>
        <v>N/A</v>
      </c>
      <c r="U221" s="86" t="str">
        <f t="shared" si="262"/>
        <v>N/A</v>
      </c>
      <c r="V221" s="86">
        <f t="shared" si="263"/>
        <v>345</v>
      </c>
      <c r="W221" s="86" t="b">
        <f t="shared" si="264"/>
        <v>0</v>
      </c>
      <c r="X221" s="86" t="str">
        <f t="shared" si="265"/>
        <v>Dummy Node</v>
      </c>
      <c r="Y221" s="86" t="str">
        <f t="shared" si="249"/>
        <v>N/A</v>
      </c>
      <c r="Z221" s="86" t="str">
        <f t="shared" si="266"/>
        <v>N/A</v>
      </c>
      <c r="AA221" s="86">
        <f t="shared" si="267"/>
        <v>268</v>
      </c>
      <c r="AB221" s="86" t="b">
        <f t="shared" si="268"/>
        <v>1</v>
      </c>
      <c r="AC221" s="86" t="str">
        <f t="shared" si="269"/>
        <v>Dummy Node</v>
      </c>
      <c r="AD221" s="86" t="str">
        <f t="shared" si="250"/>
        <v>N/A</v>
      </c>
      <c r="AE221" s="86" t="str">
        <f t="shared" si="270"/>
        <v>N/A</v>
      </c>
      <c r="AF221" s="86">
        <f t="shared" si="271"/>
        <v>158</v>
      </c>
      <c r="AG221" s="86" t="b">
        <f t="shared" si="272"/>
        <v>0</v>
      </c>
      <c r="AH221" s="86" t="str">
        <f t="shared" si="273"/>
        <v>Dummy Node</v>
      </c>
      <c r="AI221" s="86" t="str">
        <f t="shared" si="251"/>
        <v>N/A</v>
      </c>
      <c r="AJ221" s="86" t="str">
        <f t="shared" si="274"/>
        <v>N/A</v>
      </c>
      <c r="AK221" s="86">
        <f t="shared" si="275"/>
        <v>122</v>
      </c>
      <c r="AL221" s="86" t="b">
        <f t="shared" si="276"/>
        <v>0</v>
      </c>
      <c r="AM221" s="86" t="str">
        <f t="shared" si="277"/>
        <v>Distance</v>
      </c>
      <c r="AN221" s="86" t="str">
        <f t="shared" si="252"/>
        <v>&gt;</v>
      </c>
      <c r="AO221" s="86">
        <f t="shared" si="278"/>
        <v>710.29248046875</v>
      </c>
      <c r="AP221" s="86">
        <f t="shared" si="279"/>
        <v>10</v>
      </c>
      <c r="AQ221" s="86" t="b">
        <f t="shared" si="280"/>
        <v>0</v>
      </c>
      <c r="AR221" s="86" t="str">
        <f t="shared" si="281"/>
        <v>Speed</v>
      </c>
      <c r="AS221" s="86" t="str">
        <f t="shared" si="253"/>
        <v>&gt;</v>
      </c>
      <c r="AT221" s="86">
        <f t="shared" si="282"/>
        <v>28.84228515625</v>
      </c>
      <c r="AU221" s="86">
        <f t="shared" si="283"/>
        <v>2</v>
      </c>
      <c r="AV221" s="86" t="b">
        <f t="shared" si="284"/>
        <v>0</v>
      </c>
      <c r="AW221" s="86" t="str">
        <f t="shared" si="285"/>
        <v>Distance</v>
      </c>
      <c r="AX221" s="86" t="str">
        <f t="shared" si="254"/>
        <v>&gt;</v>
      </c>
      <c r="AY221" s="86">
        <f t="shared" si="286"/>
        <v>680.591796875</v>
      </c>
      <c r="AZ221" s="86">
        <f t="shared" si="287"/>
        <v>0</v>
      </c>
      <c r="BA221" s="86" t="b">
        <f t="shared" si="288"/>
        <v>0</v>
      </c>
      <c r="BB221" s="86" t="str">
        <f t="shared" si="289"/>
        <v>Distance</v>
      </c>
      <c r="BC221" s="86" t="str">
        <f t="shared" si="255"/>
        <v>&gt;</v>
      </c>
      <c r="BD221" s="86">
        <f t="shared" si="290"/>
        <v>450.385498046875</v>
      </c>
      <c r="BE221" s="15">
        <f t="shared" si="256"/>
        <v>0</v>
      </c>
      <c r="BF221" s="15" t="str">
        <f t="shared" si="257"/>
        <v>Distance&gt;710,29248046875 AND Speed&gt;28,84228515625 AND Distance&gt;680,591796875 AND Distance&gt;450,385498046875</v>
      </c>
      <c r="BH221"/>
      <c r="BI221"/>
      <c r="BJ221"/>
    </row>
    <row r="222" spans="1:62">
      <c r="A222" s="15">
        <v>219</v>
      </c>
      <c r="B222" s="15">
        <v>-2</v>
      </c>
      <c r="C222" s="15">
        <v>-8192</v>
      </c>
      <c r="D222" s="15">
        <f t="shared" si="243"/>
        <v>-1</v>
      </c>
      <c r="E222" s="15">
        <f t="shared" si="244"/>
        <v>0</v>
      </c>
      <c r="F222" s="15">
        <f t="shared" si="245"/>
        <v>-1</v>
      </c>
      <c r="G222" s="15">
        <v>-1</v>
      </c>
      <c r="H222" s="15">
        <v>-1</v>
      </c>
      <c r="I222" s="15">
        <v>218</v>
      </c>
      <c r="J222" s="15">
        <v>8</v>
      </c>
      <c r="K222" s="15">
        <v>474</v>
      </c>
      <c r="L222" s="15">
        <v>0</v>
      </c>
      <c r="M222" s="15">
        <f t="shared" si="246"/>
        <v>0</v>
      </c>
      <c r="O222" s="86">
        <f t="shared" si="247"/>
        <v>474</v>
      </c>
      <c r="P222" s="86">
        <f t="shared" si="258"/>
        <v>0.333251953125</v>
      </c>
      <c r="Q222" s="86">
        <f t="shared" si="259"/>
        <v>412</v>
      </c>
      <c r="R222" s="86" t="b">
        <f t="shared" si="260"/>
        <v>0</v>
      </c>
      <c r="S222" s="86" t="str">
        <f t="shared" si="261"/>
        <v>Dummy Node</v>
      </c>
      <c r="T222" s="86" t="str">
        <f t="shared" si="248"/>
        <v>N/A</v>
      </c>
      <c r="U222" s="86" t="str">
        <f t="shared" si="262"/>
        <v>N/A</v>
      </c>
      <c r="V222" s="86">
        <f t="shared" si="263"/>
        <v>345</v>
      </c>
      <c r="W222" s="86" t="b">
        <f t="shared" si="264"/>
        <v>0</v>
      </c>
      <c r="X222" s="86" t="str">
        <f t="shared" si="265"/>
        <v>Dummy Node</v>
      </c>
      <c r="Y222" s="86" t="str">
        <f t="shared" si="249"/>
        <v>N/A</v>
      </c>
      <c r="Z222" s="86" t="str">
        <f t="shared" si="266"/>
        <v>N/A</v>
      </c>
      <c r="AA222" s="86">
        <f t="shared" si="267"/>
        <v>268</v>
      </c>
      <c r="AB222" s="86" t="b">
        <f t="shared" si="268"/>
        <v>1</v>
      </c>
      <c r="AC222" s="86" t="str">
        <f t="shared" si="269"/>
        <v>Dummy Node</v>
      </c>
      <c r="AD222" s="86" t="str">
        <f t="shared" si="250"/>
        <v>N/A</v>
      </c>
      <c r="AE222" s="86" t="str">
        <f t="shared" si="270"/>
        <v>N/A</v>
      </c>
      <c r="AF222" s="86">
        <f t="shared" si="271"/>
        <v>158</v>
      </c>
      <c r="AG222" s="86" t="b">
        <f t="shared" si="272"/>
        <v>0</v>
      </c>
      <c r="AH222" s="86" t="str">
        <f t="shared" si="273"/>
        <v>Dummy Node</v>
      </c>
      <c r="AI222" s="86" t="str">
        <f t="shared" si="251"/>
        <v>N/A</v>
      </c>
      <c r="AJ222" s="86" t="str">
        <f t="shared" si="274"/>
        <v>N/A</v>
      </c>
      <c r="AK222" s="86">
        <f t="shared" si="275"/>
        <v>122</v>
      </c>
      <c r="AL222" s="86" t="b">
        <f t="shared" si="276"/>
        <v>0</v>
      </c>
      <c r="AM222" s="86" t="str">
        <f t="shared" si="277"/>
        <v>Distance</v>
      </c>
      <c r="AN222" s="86" t="str">
        <f t="shared" si="252"/>
        <v>&gt;</v>
      </c>
      <c r="AO222" s="86">
        <f t="shared" si="278"/>
        <v>710.29248046875</v>
      </c>
      <c r="AP222" s="86">
        <f t="shared" si="279"/>
        <v>10</v>
      </c>
      <c r="AQ222" s="86" t="b">
        <f t="shared" si="280"/>
        <v>0</v>
      </c>
      <c r="AR222" s="86" t="str">
        <f t="shared" si="281"/>
        <v>Speed</v>
      </c>
      <c r="AS222" s="86" t="str">
        <f t="shared" si="253"/>
        <v>&gt;</v>
      </c>
      <c r="AT222" s="86">
        <f t="shared" si="282"/>
        <v>28.84228515625</v>
      </c>
      <c r="AU222" s="86">
        <f t="shared" si="283"/>
        <v>2</v>
      </c>
      <c r="AV222" s="86" t="b">
        <f t="shared" si="284"/>
        <v>0</v>
      </c>
      <c r="AW222" s="86" t="str">
        <f t="shared" si="285"/>
        <v>Distance</v>
      </c>
      <c r="AX222" s="86" t="str">
        <f t="shared" si="254"/>
        <v>&gt;</v>
      </c>
      <c r="AY222" s="86">
        <f t="shared" si="286"/>
        <v>680.591796875</v>
      </c>
      <c r="AZ222" s="86">
        <f t="shared" si="287"/>
        <v>0</v>
      </c>
      <c r="BA222" s="86" t="b">
        <f t="shared" si="288"/>
        <v>0</v>
      </c>
      <c r="BB222" s="86" t="str">
        <f t="shared" si="289"/>
        <v>Distance</v>
      </c>
      <c r="BC222" s="86" t="str">
        <f t="shared" si="255"/>
        <v>&gt;</v>
      </c>
      <c r="BD222" s="86">
        <f t="shared" si="290"/>
        <v>450.385498046875</v>
      </c>
      <c r="BE222" s="15">
        <f t="shared" si="256"/>
        <v>0</v>
      </c>
      <c r="BF222" s="15" t="str">
        <f t="shared" si="257"/>
        <v>Distance&gt;710,29248046875 AND Speed&gt;28,84228515625 AND Distance&gt;680,591796875 AND Distance&gt;450,385498046875</v>
      </c>
      <c r="BH222"/>
      <c r="BI222"/>
      <c r="BJ222"/>
    </row>
    <row r="223" spans="1:62">
      <c r="A223" s="15">
        <v>220</v>
      </c>
      <c r="B223" s="15">
        <v>-2</v>
      </c>
      <c r="C223" s="15">
        <v>-8192</v>
      </c>
      <c r="D223" s="15">
        <f t="shared" si="243"/>
        <v>-1</v>
      </c>
      <c r="E223" s="15">
        <f t="shared" si="244"/>
        <v>0</v>
      </c>
      <c r="F223" s="15">
        <f t="shared" si="245"/>
        <v>-1</v>
      </c>
      <c r="G223" s="15">
        <v>-1</v>
      </c>
      <c r="H223" s="15">
        <v>-1</v>
      </c>
      <c r="I223" s="15">
        <v>218</v>
      </c>
      <c r="J223" s="15">
        <v>8</v>
      </c>
      <c r="K223" s="15">
        <v>475</v>
      </c>
      <c r="L223" s="15">
        <v>114</v>
      </c>
      <c r="M223" s="15">
        <f t="shared" si="246"/>
        <v>2.783203125E-2</v>
      </c>
      <c r="O223" s="86">
        <f t="shared" si="247"/>
        <v>475</v>
      </c>
      <c r="P223" s="86">
        <f t="shared" si="258"/>
        <v>0.333251953125</v>
      </c>
      <c r="Q223" s="86">
        <f t="shared" si="259"/>
        <v>413</v>
      </c>
      <c r="R223" s="86" t="b">
        <f t="shared" si="260"/>
        <v>1</v>
      </c>
      <c r="S223" s="86" t="str">
        <f t="shared" si="261"/>
        <v>Dummy Node</v>
      </c>
      <c r="T223" s="86" t="str">
        <f t="shared" si="248"/>
        <v>N/A</v>
      </c>
      <c r="U223" s="86" t="str">
        <f t="shared" si="262"/>
        <v>N/A</v>
      </c>
      <c r="V223" s="86">
        <f t="shared" si="263"/>
        <v>346</v>
      </c>
      <c r="W223" s="86" t="b">
        <f t="shared" si="264"/>
        <v>1</v>
      </c>
      <c r="X223" s="86" t="str">
        <f t="shared" si="265"/>
        <v>Dummy Node</v>
      </c>
      <c r="Y223" s="86" t="str">
        <f t="shared" si="249"/>
        <v>N/A</v>
      </c>
      <c r="Z223" s="86" t="str">
        <f t="shared" si="266"/>
        <v>N/A</v>
      </c>
      <c r="AA223" s="86">
        <f t="shared" si="267"/>
        <v>268</v>
      </c>
      <c r="AB223" s="86" t="b">
        <f t="shared" si="268"/>
        <v>0</v>
      </c>
      <c r="AC223" s="86" t="str">
        <f t="shared" si="269"/>
        <v>Dummy Node</v>
      </c>
      <c r="AD223" s="86" t="str">
        <f t="shared" si="250"/>
        <v>N/A</v>
      </c>
      <c r="AE223" s="86" t="str">
        <f t="shared" si="270"/>
        <v>N/A</v>
      </c>
      <c r="AF223" s="86">
        <f t="shared" si="271"/>
        <v>158</v>
      </c>
      <c r="AG223" s="86" t="b">
        <f t="shared" si="272"/>
        <v>0</v>
      </c>
      <c r="AH223" s="86" t="str">
        <f t="shared" si="273"/>
        <v>Dummy Node</v>
      </c>
      <c r="AI223" s="86" t="str">
        <f t="shared" si="251"/>
        <v>N/A</v>
      </c>
      <c r="AJ223" s="86" t="str">
        <f t="shared" si="274"/>
        <v>N/A</v>
      </c>
      <c r="AK223" s="86">
        <f t="shared" si="275"/>
        <v>122</v>
      </c>
      <c r="AL223" s="86" t="b">
        <f t="shared" si="276"/>
        <v>0</v>
      </c>
      <c r="AM223" s="86" t="str">
        <f t="shared" si="277"/>
        <v>Distance</v>
      </c>
      <c r="AN223" s="86" t="str">
        <f t="shared" si="252"/>
        <v>&gt;</v>
      </c>
      <c r="AO223" s="86">
        <f t="shared" si="278"/>
        <v>710.29248046875</v>
      </c>
      <c r="AP223" s="86">
        <f t="shared" si="279"/>
        <v>10</v>
      </c>
      <c r="AQ223" s="86" t="b">
        <f t="shared" si="280"/>
        <v>0</v>
      </c>
      <c r="AR223" s="86" t="str">
        <f t="shared" si="281"/>
        <v>Speed</v>
      </c>
      <c r="AS223" s="86" t="str">
        <f t="shared" si="253"/>
        <v>&gt;</v>
      </c>
      <c r="AT223" s="86">
        <f t="shared" si="282"/>
        <v>28.84228515625</v>
      </c>
      <c r="AU223" s="86">
        <f t="shared" si="283"/>
        <v>2</v>
      </c>
      <c r="AV223" s="86" t="b">
        <f t="shared" si="284"/>
        <v>0</v>
      </c>
      <c r="AW223" s="86" t="str">
        <f t="shared" si="285"/>
        <v>Distance</v>
      </c>
      <c r="AX223" s="86" t="str">
        <f t="shared" si="254"/>
        <v>&gt;</v>
      </c>
      <c r="AY223" s="86">
        <f t="shared" si="286"/>
        <v>680.591796875</v>
      </c>
      <c r="AZ223" s="86">
        <f t="shared" si="287"/>
        <v>0</v>
      </c>
      <c r="BA223" s="86" t="b">
        <f t="shared" si="288"/>
        <v>0</v>
      </c>
      <c r="BB223" s="86" t="str">
        <f t="shared" si="289"/>
        <v>Distance</v>
      </c>
      <c r="BC223" s="86" t="str">
        <f t="shared" si="255"/>
        <v>&gt;</v>
      </c>
      <c r="BD223" s="86">
        <f t="shared" si="290"/>
        <v>450.385498046875</v>
      </c>
      <c r="BE223" s="15">
        <f t="shared" si="256"/>
        <v>0</v>
      </c>
      <c r="BF223" s="15" t="str">
        <f t="shared" si="257"/>
        <v>Distance&gt;710,29248046875 AND Speed&gt;28,84228515625 AND Distance&gt;680,591796875 AND Distance&gt;450,385498046875</v>
      </c>
      <c r="BH223"/>
      <c r="BI223"/>
      <c r="BJ223"/>
    </row>
    <row r="224" spans="1:62">
      <c r="A224" s="15">
        <v>221</v>
      </c>
      <c r="B224" s="15">
        <v>-2</v>
      </c>
      <c r="C224" s="15">
        <v>-8192</v>
      </c>
      <c r="D224" s="15">
        <f t="shared" si="243"/>
        <v>-1</v>
      </c>
      <c r="E224" s="15">
        <f t="shared" si="244"/>
        <v>0</v>
      </c>
      <c r="F224" s="15">
        <f t="shared" si="245"/>
        <v>-1</v>
      </c>
      <c r="G224" s="15">
        <v>-1</v>
      </c>
      <c r="H224" s="15">
        <v>-1</v>
      </c>
      <c r="I224" s="15">
        <v>131</v>
      </c>
      <c r="J224" s="15">
        <v>8</v>
      </c>
      <c r="K224" s="15">
        <v>476</v>
      </c>
      <c r="L224" s="15">
        <v>910</v>
      </c>
      <c r="M224" s="15">
        <f t="shared" si="246"/>
        <v>0.22216796875</v>
      </c>
      <c r="O224" s="86">
        <f t="shared" si="247"/>
        <v>476</v>
      </c>
      <c r="P224" s="86">
        <f t="shared" si="258"/>
        <v>0.333251953125</v>
      </c>
      <c r="Q224" s="86">
        <f t="shared" si="259"/>
        <v>413</v>
      </c>
      <c r="R224" s="86" t="b">
        <f t="shared" si="260"/>
        <v>0</v>
      </c>
      <c r="S224" s="86" t="str">
        <f t="shared" si="261"/>
        <v>Dummy Node</v>
      </c>
      <c r="T224" s="86" t="str">
        <f t="shared" si="248"/>
        <v>N/A</v>
      </c>
      <c r="U224" s="86" t="str">
        <f t="shared" si="262"/>
        <v>N/A</v>
      </c>
      <c r="V224" s="86">
        <f t="shared" si="263"/>
        <v>346</v>
      </c>
      <c r="W224" s="86" t="b">
        <f t="shared" si="264"/>
        <v>1</v>
      </c>
      <c r="X224" s="86" t="str">
        <f t="shared" si="265"/>
        <v>Dummy Node</v>
      </c>
      <c r="Y224" s="86" t="str">
        <f t="shared" si="249"/>
        <v>N/A</v>
      </c>
      <c r="Z224" s="86" t="str">
        <f t="shared" si="266"/>
        <v>N/A</v>
      </c>
      <c r="AA224" s="86">
        <f t="shared" si="267"/>
        <v>268</v>
      </c>
      <c r="AB224" s="86" t="b">
        <f t="shared" si="268"/>
        <v>0</v>
      </c>
      <c r="AC224" s="86" t="str">
        <f t="shared" si="269"/>
        <v>Dummy Node</v>
      </c>
      <c r="AD224" s="86" t="str">
        <f t="shared" si="250"/>
        <v>N/A</v>
      </c>
      <c r="AE224" s="86" t="str">
        <f t="shared" si="270"/>
        <v>N/A</v>
      </c>
      <c r="AF224" s="86">
        <f t="shared" si="271"/>
        <v>158</v>
      </c>
      <c r="AG224" s="86" t="b">
        <f t="shared" si="272"/>
        <v>0</v>
      </c>
      <c r="AH224" s="86" t="str">
        <f t="shared" si="273"/>
        <v>Dummy Node</v>
      </c>
      <c r="AI224" s="86" t="str">
        <f t="shared" si="251"/>
        <v>N/A</v>
      </c>
      <c r="AJ224" s="86" t="str">
        <f t="shared" si="274"/>
        <v>N/A</v>
      </c>
      <c r="AK224" s="86">
        <f t="shared" si="275"/>
        <v>122</v>
      </c>
      <c r="AL224" s="86" t="b">
        <f t="shared" si="276"/>
        <v>0</v>
      </c>
      <c r="AM224" s="86" t="str">
        <f t="shared" si="277"/>
        <v>Distance</v>
      </c>
      <c r="AN224" s="86" t="str">
        <f t="shared" si="252"/>
        <v>&gt;</v>
      </c>
      <c r="AO224" s="86">
        <f t="shared" si="278"/>
        <v>710.29248046875</v>
      </c>
      <c r="AP224" s="86">
        <f t="shared" si="279"/>
        <v>10</v>
      </c>
      <c r="AQ224" s="86" t="b">
        <f t="shared" si="280"/>
        <v>0</v>
      </c>
      <c r="AR224" s="86" t="str">
        <f t="shared" si="281"/>
        <v>Speed</v>
      </c>
      <c r="AS224" s="86" t="str">
        <f t="shared" si="253"/>
        <v>&gt;</v>
      </c>
      <c r="AT224" s="86">
        <f t="shared" si="282"/>
        <v>28.84228515625</v>
      </c>
      <c r="AU224" s="86">
        <f t="shared" si="283"/>
        <v>2</v>
      </c>
      <c r="AV224" s="86" t="b">
        <f t="shared" si="284"/>
        <v>0</v>
      </c>
      <c r="AW224" s="86" t="str">
        <f t="shared" si="285"/>
        <v>Distance</v>
      </c>
      <c r="AX224" s="86" t="str">
        <f t="shared" si="254"/>
        <v>&gt;</v>
      </c>
      <c r="AY224" s="86">
        <f t="shared" si="286"/>
        <v>680.591796875</v>
      </c>
      <c r="AZ224" s="86">
        <f t="shared" si="287"/>
        <v>0</v>
      </c>
      <c r="BA224" s="86" t="b">
        <f t="shared" si="288"/>
        <v>0</v>
      </c>
      <c r="BB224" s="86" t="str">
        <f t="shared" si="289"/>
        <v>Distance</v>
      </c>
      <c r="BC224" s="86" t="str">
        <f t="shared" si="255"/>
        <v>&gt;</v>
      </c>
      <c r="BD224" s="86">
        <f t="shared" si="290"/>
        <v>450.385498046875</v>
      </c>
      <c r="BE224" s="15">
        <f t="shared" si="256"/>
        <v>0</v>
      </c>
      <c r="BF224" s="15" t="str">
        <f t="shared" si="257"/>
        <v>Distance&gt;710,29248046875 AND Speed&gt;28,84228515625 AND Distance&gt;680,591796875 AND Distance&gt;450,385498046875</v>
      </c>
      <c r="BH224"/>
      <c r="BI224"/>
      <c r="BJ224"/>
    </row>
    <row r="225" spans="1:62">
      <c r="A225" s="15">
        <v>222</v>
      </c>
      <c r="B225" s="15">
        <v>-2</v>
      </c>
      <c r="C225" s="15">
        <v>-8192</v>
      </c>
      <c r="D225" s="15">
        <f t="shared" si="243"/>
        <v>-1</v>
      </c>
      <c r="E225" s="15">
        <f t="shared" si="244"/>
        <v>0</v>
      </c>
      <c r="F225" s="15">
        <f t="shared" si="245"/>
        <v>-1</v>
      </c>
      <c r="G225" s="15">
        <v>-1</v>
      </c>
      <c r="H225" s="15">
        <v>-1</v>
      </c>
      <c r="I225" s="15">
        <v>131</v>
      </c>
      <c r="J225" s="15">
        <v>8</v>
      </c>
      <c r="K225" s="15">
        <v>477</v>
      </c>
      <c r="L225" s="15">
        <v>1326</v>
      </c>
      <c r="M225" s="15">
        <f t="shared" si="246"/>
        <v>0.32373046875</v>
      </c>
      <c r="O225" s="86">
        <f t="shared" si="247"/>
        <v>477</v>
      </c>
      <c r="P225" s="86">
        <f t="shared" si="258"/>
        <v>0.333251953125</v>
      </c>
      <c r="Q225" s="86">
        <f t="shared" si="259"/>
        <v>414</v>
      </c>
      <c r="R225" s="86" t="b">
        <f t="shared" si="260"/>
        <v>1</v>
      </c>
      <c r="S225" s="86" t="str">
        <f t="shared" si="261"/>
        <v>Dummy Node</v>
      </c>
      <c r="T225" s="86" t="str">
        <f t="shared" si="248"/>
        <v>N/A</v>
      </c>
      <c r="U225" s="86" t="str">
        <f t="shared" si="262"/>
        <v>N/A</v>
      </c>
      <c r="V225" s="86">
        <f t="shared" si="263"/>
        <v>346</v>
      </c>
      <c r="W225" s="86" t="b">
        <f t="shared" si="264"/>
        <v>0</v>
      </c>
      <c r="X225" s="86" t="str">
        <f t="shared" si="265"/>
        <v>Dummy Node</v>
      </c>
      <c r="Y225" s="86" t="str">
        <f t="shared" si="249"/>
        <v>N/A</v>
      </c>
      <c r="Z225" s="86" t="str">
        <f t="shared" si="266"/>
        <v>N/A</v>
      </c>
      <c r="AA225" s="86">
        <f t="shared" si="267"/>
        <v>268</v>
      </c>
      <c r="AB225" s="86" t="b">
        <f t="shared" si="268"/>
        <v>0</v>
      </c>
      <c r="AC225" s="86" t="str">
        <f t="shared" si="269"/>
        <v>Dummy Node</v>
      </c>
      <c r="AD225" s="86" t="str">
        <f t="shared" si="250"/>
        <v>N/A</v>
      </c>
      <c r="AE225" s="86" t="str">
        <f t="shared" si="270"/>
        <v>N/A</v>
      </c>
      <c r="AF225" s="86">
        <f t="shared" si="271"/>
        <v>158</v>
      </c>
      <c r="AG225" s="86" t="b">
        <f t="shared" si="272"/>
        <v>0</v>
      </c>
      <c r="AH225" s="86" t="str">
        <f t="shared" si="273"/>
        <v>Dummy Node</v>
      </c>
      <c r="AI225" s="86" t="str">
        <f t="shared" si="251"/>
        <v>N/A</v>
      </c>
      <c r="AJ225" s="86" t="str">
        <f t="shared" si="274"/>
        <v>N/A</v>
      </c>
      <c r="AK225" s="86">
        <f t="shared" si="275"/>
        <v>122</v>
      </c>
      <c r="AL225" s="86" t="b">
        <f t="shared" si="276"/>
        <v>0</v>
      </c>
      <c r="AM225" s="86" t="str">
        <f t="shared" si="277"/>
        <v>Distance</v>
      </c>
      <c r="AN225" s="86" t="str">
        <f t="shared" si="252"/>
        <v>&gt;</v>
      </c>
      <c r="AO225" s="86">
        <f t="shared" si="278"/>
        <v>710.29248046875</v>
      </c>
      <c r="AP225" s="86">
        <f t="shared" si="279"/>
        <v>10</v>
      </c>
      <c r="AQ225" s="86" t="b">
        <f t="shared" si="280"/>
        <v>0</v>
      </c>
      <c r="AR225" s="86" t="str">
        <f t="shared" si="281"/>
        <v>Speed</v>
      </c>
      <c r="AS225" s="86" t="str">
        <f t="shared" si="253"/>
        <v>&gt;</v>
      </c>
      <c r="AT225" s="86">
        <f t="shared" si="282"/>
        <v>28.84228515625</v>
      </c>
      <c r="AU225" s="86">
        <f t="shared" si="283"/>
        <v>2</v>
      </c>
      <c r="AV225" s="86" t="b">
        <f t="shared" si="284"/>
        <v>0</v>
      </c>
      <c r="AW225" s="86" t="str">
        <f t="shared" si="285"/>
        <v>Distance</v>
      </c>
      <c r="AX225" s="86" t="str">
        <f t="shared" si="254"/>
        <v>&gt;</v>
      </c>
      <c r="AY225" s="86">
        <f t="shared" si="286"/>
        <v>680.591796875</v>
      </c>
      <c r="AZ225" s="86">
        <f t="shared" si="287"/>
        <v>0</v>
      </c>
      <c r="BA225" s="86" t="b">
        <f t="shared" si="288"/>
        <v>0</v>
      </c>
      <c r="BB225" s="86" t="str">
        <f t="shared" si="289"/>
        <v>Distance</v>
      </c>
      <c r="BC225" s="86" t="str">
        <f t="shared" si="255"/>
        <v>&gt;</v>
      </c>
      <c r="BD225" s="86">
        <f t="shared" si="290"/>
        <v>450.385498046875</v>
      </c>
      <c r="BE225" s="15">
        <f t="shared" si="256"/>
        <v>0</v>
      </c>
      <c r="BF225" s="15" t="str">
        <f t="shared" si="257"/>
        <v>Distance&gt;710,29248046875 AND Speed&gt;28,84228515625 AND Distance&gt;680,591796875 AND Distance&gt;450,385498046875</v>
      </c>
      <c r="BH225"/>
      <c r="BI225"/>
      <c r="BJ225"/>
    </row>
    <row r="226" spans="1:62">
      <c r="A226" s="15">
        <v>223</v>
      </c>
      <c r="B226" s="15">
        <v>-2</v>
      </c>
      <c r="C226" s="15">
        <v>-8192</v>
      </c>
      <c r="D226" s="15">
        <f t="shared" si="243"/>
        <v>-1</v>
      </c>
      <c r="E226" s="15">
        <f t="shared" si="244"/>
        <v>0</v>
      </c>
      <c r="F226" s="15">
        <f t="shared" si="245"/>
        <v>-1</v>
      </c>
      <c r="G226" s="15">
        <v>287</v>
      </c>
      <c r="H226" s="15">
        <v>288</v>
      </c>
      <c r="I226" s="15">
        <v>46</v>
      </c>
      <c r="J226" s="15">
        <v>7</v>
      </c>
      <c r="K226" s="15">
        <v>478</v>
      </c>
      <c r="L226" s="15">
        <v>1365</v>
      </c>
      <c r="M226" s="15">
        <f t="shared" si="246"/>
        <v>0.333251953125</v>
      </c>
      <c r="O226" s="86">
        <f t="shared" si="247"/>
        <v>478</v>
      </c>
      <c r="P226" s="86">
        <f t="shared" si="258"/>
        <v>0.333251953125</v>
      </c>
      <c r="Q226" s="86">
        <f t="shared" si="259"/>
        <v>414</v>
      </c>
      <c r="R226" s="86" t="b">
        <f t="shared" si="260"/>
        <v>0</v>
      </c>
      <c r="S226" s="86" t="str">
        <f t="shared" si="261"/>
        <v>Dummy Node</v>
      </c>
      <c r="T226" s="86" t="str">
        <f t="shared" si="248"/>
        <v>N/A</v>
      </c>
      <c r="U226" s="86" t="str">
        <f t="shared" si="262"/>
        <v>N/A</v>
      </c>
      <c r="V226" s="86">
        <f t="shared" si="263"/>
        <v>346</v>
      </c>
      <c r="W226" s="86" t="b">
        <f t="shared" si="264"/>
        <v>0</v>
      </c>
      <c r="X226" s="86" t="str">
        <f t="shared" si="265"/>
        <v>Dummy Node</v>
      </c>
      <c r="Y226" s="86" t="str">
        <f t="shared" si="249"/>
        <v>N/A</v>
      </c>
      <c r="Z226" s="86" t="str">
        <f t="shared" si="266"/>
        <v>N/A</v>
      </c>
      <c r="AA226" s="86">
        <f t="shared" si="267"/>
        <v>268</v>
      </c>
      <c r="AB226" s="86" t="b">
        <f t="shared" si="268"/>
        <v>0</v>
      </c>
      <c r="AC226" s="86" t="str">
        <f t="shared" si="269"/>
        <v>Dummy Node</v>
      </c>
      <c r="AD226" s="86" t="str">
        <f t="shared" si="250"/>
        <v>N/A</v>
      </c>
      <c r="AE226" s="86" t="str">
        <f t="shared" si="270"/>
        <v>N/A</v>
      </c>
      <c r="AF226" s="86">
        <f t="shared" si="271"/>
        <v>158</v>
      </c>
      <c r="AG226" s="86" t="b">
        <f t="shared" si="272"/>
        <v>0</v>
      </c>
      <c r="AH226" s="86" t="str">
        <f t="shared" si="273"/>
        <v>Dummy Node</v>
      </c>
      <c r="AI226" s="86" t="str">
        <f t="shared" si="251"/>
        <v>N/A</v>
      </c>
      <c r="AJ226" s="86" t="str">
        <f t="shared" si="274"/>
        <v>N/A</v>
      </c>
      <c r="AK226" s="86">
        <f t="shared" si="275"/>
        <v>122</v>
      </c>
      <c r="AL226" s="86" t="b">
        <f t="shared" si="276"/>
        <v>0</v>
      </c>
      <c r="AM226" s="86" t="str">
        <f t="shared" si="277"/>
        <v>Distance</v>
      </c>
      <c r="AN226" s="86" t="str">
        <f t="shared" si="252"/>
        <v>&gt;</v>
      </c>
      <c r="AO226" s="86">
        <f t="shared" si="278"/>
        <v>710.29248046875</v>
      </c>
      <c r="AP226" s="86">
        <f t="shared" si="279"/>
        <v>10</v>
      </c>
      <c r="AQ226" s="86" t="b">
        <f t="shared" si="280"/>
        <v>0</v>
      </c>
      <c r="AR226" s="86" t="str">
        <f t="shared" si="281"/>
        <v>Speed</v>
      </c>
      <c r="AS226" s="86" t="str">
        <f t="shared" si="253"/>
        <v>&gt;</v>
      </c>
      <c r="AT226" s="86">
        <f t="shared" si="282"/>
        <v>28.84228515625</v>
      </c>
      <c r="AU226" s="86">
        <f t="shared" si="283"/>
        <v>2</v>
      </c>
      <c r="AV226" s="86" t="b">
        <f t="shared" si="284"/>
        <v>0</v>
      </c>
      <c r="AW226" s="86" t="str">
        <f t="shared" si="285"/>
        <v>Distance</v>
      </c>
      <c r="AX226" s="86" t="str">
        <f t="shared" si="254"/>
        <v>&gt;</v>
      </c>
      <c r="AY226" s="86">
        <f t="shared" si="286"/>
        <v>680.591796875</v>
      </c>
      <c r="AZ226" s="86">
        <f t="shared" si="287"/>
        <v>0</v>
      </c>
      <c r="BA226" s="86" t="b">
        <f t="shared" si="288"/>
        <v>0</v>
      </c>
      <c r="BB226" s="86" t="str">
        <f t="shared" si="289"/>
        <v>Distance</v>
      </c>
      <c r="BC226" s="86" t="str">
        <f t="shared" si="255"/>
        <v>&gt;</v>
      </c>
      <c r="BD226" s="86">
        <f t="shared" si="290"/>
        <v>450.385498046875</v>
      </c>
      <c r="BE226" s="15">
        <f t="shared" si="256"/>
        <v>0</v>
      </c>
      <c r="BF226" s="15" t="str">
        <f t="shared" si="257"/>
        <v>Distance&gt;710,29248046875 AND Speed&gt;28,84228515625 AND Distance&gt;680,591796875 AND Distance&gt;450,385498046875</v>
      </c>
      <c r="BH226"/>
      <c r="BI226"/>
      <c r="BJ226"/>
    </row>
    <row r="227" spans="1:62">
      <c r="A227" s="15">
        <v>224</v>
      </c>
      <c r="B227" s="15">
        <v>-2</v>
      </c>
      <c r="C227" s="15">
        <v>-8192</v>
      </c>
      <c r="D227" s="15">
        <f t="shared" si="243"/>
        <v>-1</v>
      </c>
      <c r="E227" s="15">
        <f t="shared" si="244"/>
        <v>0</v>
      </c>
      <c r="F227" s="15">
        <f t="shared" si="245"/>
        <v>-1</v>
      </c>
      <c r="G227" s="15">
        <v>289</v>
      </c>
      <c r="H227" s="15">
        <v>290</v>
      </c>
      <c r="I227" s="15">
        <v>46</v>
      </c>
      <c r="J227" s="15">
        <v>7</v>
      </c>
      <c r="K227" s="15">
        <v>479</v>
      </c>
      <c r="L227" s="15">
        <v>1365</v>
      </c>
      <c r="M227" s="15">
        <f t="shared" si="246"/>
        <v>0.333251953125</v>
      </c>
      <c r="O227" s="86">
        <f t="shared" si="247"/>
        <v>479</v>
      </c>
      <c r="P227" s="86">
        <f t="shared" si="258"/>
        <v>0.333251953125</v>
      </c>
      <c r="Q227" s="86">
        <f t="shared" si="259"/>
        <v>431</v>
      </c>
      <c r="R227" s="86" t="b">
        <f t="shared" si="260"/>
        <v>1</v>
      </c>
      <c r="S227" s="86" t="str">
        <f t="shared" si="261"/>
        <v>Dummy Node</v>
      </c>
      <c r="T227" s="86" t="str">
        <f t="shared" si="248"/>
        <v>N/A</v>
      </c>
      <c r="U227" s="86" t="str">
        <f t="shared" si="262"/>
        <v>N/A</v>
      </c>
      <c r="V227" s="86">
        <f t="shared" si="263"/>
        <v>375</v>
      </c>
      <c r="W227" s="86" t="b">
        <f t="shared" si="264"/>
        <v>1</v>
      </c>
      <c r="X227" s="86" t="str">
        <f t="shared" si="265"/>
        <v>Dummy Node</v>
      </c>
      <c r="Y227" s="86" t="str">
        <f t="shared" si="249"/>
        <v>N/A</v>
      </c>
      <c r="Z227" s="86" t="str">
        <f t="shared" si="266"/>
        <v>N/A</v>
      </c>
      <c r="AA227" s="86">
        <f t="shared" si="267"/>
        <v>319</v>
      </c>
      <c r="AB227" s="86" t="b">
        <f t="shared" si="268"/>
        <v>1</v>
      </c>
      <c r="AC227" s="86" t="str">
        <f t="shared" si="269"/>
        <v>Dummy Node</v>
      </c>
      <c r="AD227" s="86" t="str">
        <f t="shared" si="250"/>
        <v>N/A</v>
      </c>
      <c r="AE227" s="86" t="str">
        <f t="shared" si="270"/>
        <v>N/A</v>
      </c>
      <c r="AF227" s="86">
        <f t="shared" si="271"/>
        <v>249</v>
      </c>
      <c r="AG227" s="86" t="b">
        <f t="shared" si="272"/>
        <v>1</v>
      </c>
      <c r="AH227" s="86" t="str">
        <f t="shared" si="273"/>
        <v>Dummy Node</v>
      </c>
      <c r="AI227" s="86" t="str">
        <f t="shared" si="251"/>
        <v>N/A</v>
      </c>
      <c r="AJ227" s="86" t="str">
        <f t="shared" si="274"/>
        <v>N/A</v>
      </c>
      <c r="AK227" s="86">
        <f t="shared" si="275"/>
        <v>121</v>
      </c>
      <c r="AL227" s="86" t="b">
        <f t="shared" si="276"/>
        <v>1</v>
      </c>
      <c r="AM227" s="86" t="str">
        <f t="shared" si="277"/>
        <v>Dummy Node</v>
      </c>
      <c r="AN227" s="86" t="str">
        <f t="shared" si="252"/>
        <v>N/A</v>
      </c>
      <c r="AO227" s="86" t="str">
        <f t="shared" si="278"/>
        <v>N/A</v>
      </c>
      <c r="AP227" s="86">
        <f t="shared" si="279"/>
        <v>10</v>
      </c>
      <c r="AQ227" s="86" t="b">
        <f t="shared" si="280"/>
        <v>1</v>
      </c>
      <c r="AR227" s="86" t="str">
        <f t="shared" si="281"/>
        <v>Speed</v>
      </c>
      <c r="AS227" s="86" t="str">
        <f t="shared" si="253"/>
        <v>&lt;=</v>
      </c>
      <c r="AT227" s="86">
        <f t="shared" si="282"/>
        <v>28.84228515625</v>
      </c>
      <c r="AU227" s="86">
        <f t="shared" si="283"/>
        <v>2</v>
      </c>
      <c r="AV227" s="86" t="b">
        <f t="shared" si="284"/>
        <v>0</v>
      </c>
      <c r="AW227" s="86" t="str">
        <f t="shared" si="285"/>
        <v>Distance</v>
      </c>
      <c r="AX227" s="86" t="str">
        <f t="shared" si="254"/>
        <v>&gt;</v>
      </c>
      <c r="AY227" s="86">
        <f t="shared" si="286"/>
        <v>680.591796875</v>
      </c>
      <c r="AZ227" s="86">
        <f t="shared" si="287"/>
        <v>0</v>
      </c>
      <c r="BA227" s="86" t="b">
        <f t="shared" si="288"/>
        <v>0</v>
      </c>
      <c r="BB227" s="86" t="str">
        <f t="shared" si="289"/>
        <v>Distance</v>
      </c>
      <c r="BC227" s="86" t="str">
        <f t="shared" si="255"/>
        <v>&gt;</v>
      </c>
      <c r="BD227" s="86">
        <f t="shared" si="290"/>
        <v>450.385498046875</v>
      </c>
      <c r="BE227" s="15">
        <f t="shared" si="256"/>
        <v>0</v>
      </c>
      <c r="BF227" s="15" t="str">
        <f t="shared" si="257"/>
        <v>Speed&lt;=28,84228515625 AND Distance&gt;680,591796875 AND Distance&gt;450,385498046875</v>
      </c>
      <c r="BH227"/>
      <c r="BI227"/>
      <c r="BJ227"/>
    </row>
    <row r="228" spans="1:62">
      <c r="A228" s="15">
        <v>225</v>
      </c>
      <c r="B228" s="15">
        <v>-2</v>
      </c>
      <c r="C228" s="15">
        <v>-8192</v>
      </c>
      <c r="D228" s="15">
        <f t="shared" si="243"/>
        <v>-1</v>
      </c>
      <c r="E228" s="15">
        <f t="shared" si="244"/>
        <v>0</v>
      </c>
      <c r="F228" s="15">
        <f t="shared" si="245"/>
        <v>-1</v>
      </c>
      <c r="G228" s="15">
        <v>-1</v>
      </c>
      <c r="H228" s="15">
        <v>-1</v>
      </c>
      <c r="I228" s="15">
        <v>59</v>
      </c>
      <c r="J228" s="15">
        <v>8</v>
      </c>
      <c r="K228" s="15">
        <v>480</v>
      </c>
      <c r="L228" s="15">
        <v>1365</v>
      </c>
      <c r="M228" s="15">
        <f t="shared" si="246"/>
        <v>0.333251953125</v>
      </c>
      <c r="O228" s="86">
        <f t="shared" si="247"/>
        <v>480</v>
      </c>
      <c r="P228" s="86">
        <f t="shared" si="258"/>
        <v>0.333251953125</v>
      </c>
      <c r="Q228" s="86">
        <f t="shared" si="259"/>
        <v>431</v>
      </c>
      <c r="R228" s="86" t="b">
        <f t="shared" si="260"/>
        <v>0</v>
      </c>
      <c r="S228" s="86" t="str">
        <f t="shared" si="261"/>
        <v>Dummy Node</v>
      </c>
      <c r="T228" s="86" t="str">
        <f t="shared" si="248"/>
        <v>N/A</v>
      </c>
      <c r="U228" s="86" t="str">
        <f t="shared" si="262"/>
        <v>N/A</v>
      </c>
      <c r="V228" s="86">
        <f t="shared" si="263"/>
        <v>375</v>
      </c>
      <c r="W228" s="86" t="b">
        <f t="shared" si="264"/>
        <v>1</v>
      </c>
      <c r="X228" s="86" t="str">
        <f t="shared" si="265"/>
        <v>Dummy Node</v>
      </c>
      <c r="Y228" s="86" t="str">
        <f t="shared" si="249"/>
        <v>N/A</v>
      </c>
      <c r="Z228" s="86" t="str">
        <f t="shared" si="266"/>
        <v>N/A</v>
      </c>
      <c r="AA228" s="86">
        <f t="shared" si="267"/>
        <v>319</v>
      </c>
      <c r="AB228" s="86" t="b">
        <f t="shared" si="268"/>
        <v>1</v>
      </c>
      <c r="AC228" s="86" t="str">
        <f t="shared" si="269"/>
        <v>Dummy Node</v>
      </c>
      <c r="AD228" s="86" t="str">
        <f t="shared" si="250"/>
        <v>N/A</v>
      </c>
      <c r="AE228" s="86" t="str">
        <f t="shared" si="270"/>
        <v>N/A</v>
      </c>
      <c r="AF228" s="86">
        <f t="shared" si="271"/>
        <v>249</v>
      </c>
      <c r="AG228" s="86" t="b">
        <f t="shared" si="272"/>
        <v>1</v>
      </c>
      <c r="AH228" s="86" t="str">
        <f t="shared" si="273"/>
        <v>Dummy Node</v>
      </c>
      <c r="AI228" s="86" t="str">
        <f t="shared" si="251"/>
        <v>N/A</v>
      </c>
      <c r="AJ228" s="86" t="str">
        <f t="shared" si="274"/>
        <v>N/A</v>
      </c>
      <c r="AK228" s="86">
        <f t="shared" si="275"/>
        <v>121</v>
      </c>
      <c r="AL228" s="86" t="b">
        <f t="shared" si="276"/>
        <v>1</v>
      </c>
      <c r="AM228" s="86" t="str">
        <f t="shared" si="277"/>
        <v>Dummy Node</v>
      </c>
      <c r="AN228" s="86" t="str">
        <f t="shared" si="252"/>
        <v>N/A</v>
      </c>
      <c r="AO228" s="86" t="str">
        <f t="shared" si="278"/>
        <v>N/A</v>
      </c>
      <c r="AP228" s="86">
        <f t="shared" si="279"/>
        <v>10</v>
      </c>
      <c r="AQ228" s="86" t="b">
        <f t="shared" si="280"/>
        <v>1</v>
      </c>
      <c r="AR228" s="86" t="str">
        <f t="shared" si="281"/>
        <v>Speed</v>
      </c>
      <c r="AS228" s="86" t="str">
        <f t="shared" si="253"/>
        <v>&lt;=</v>
      </c>
      <c r="AT228" s="86">
        <f t="shared" si="282"/>
        <v>28.84228515625</v>
      </c>
      <c r="AU228" s="86">
        <f t="shared" si="283"/>
        <v>2</v>
      </c>
      <c r="AV228" s="86" t="b">
        <f t="shared" si="284"/>
        <v>0</v>
      </c>
      <c r="AW228" s="86" t="str">
        <f t="shared" si="285"/>
        <v>Distance</v>
      </c>
      <c r="AX228" s="86" t="str">
        <f t="shared" si="254"/>
        <v>&gt;</v>
      </c>
      <c r="AY228" s="86">
        <f t="shared" si="286"/>
        <v>680.591796875</v>
      </c>
      <c r="AZ228" s="86">
        <f t="shared" si="287"/>
        <v>0</v>
      </c>
      <c r="BA228" s="86" t="b">
        <f t="shared" si="288"/>
        <v>0</v>
      </c>
      <c r="BB228" s="86" t="str">
        <f t="shared" si="289"/>
        <v>Distance</v>
      </c>
      <c r="BC228" s="86" t="str">
        <f t="shared" si="255"/>
        <v>&gt;</v>
      </c>
      <c r="BD228" s="86">
        <f t="shared" si="290"/>
        <v>450.385498046875</v>
      </c>
      <c r="BE228" s="15">
        <f t="shared" si="256"/>
        <v>0</v>
      </c>
      <c r="BF228" s="15" t="str">
        <f t="shared" si="257"/>
        <v>Speed&lt;=28,84228515625 AND Distance&gt;680,591796875 AND Distance&gt;450,385498046875</v>
      </c>
      <c r="BH228"/>
      <c r="BI228"/>
      <c r="BJ228"/>
    </row>
    <row r="229" spans="1:62">
      <c r="A229" s="15">
        <v>226</v>
      </c>
      <c r="B229" s="15">
        <v>-2</v>
      </c>
      <c r="C229" s="15">
        <v>-8192</v>
      </c>
      <c r="D229" s="15">
        <f t="shared" si="243"/>
        <v>-1</v>
      </c>
      <c r="E229" s="15">
        <f t="shared" si="244"/>
        <v>0</v>
      </c>
      <c r="F229" s="15">
        <f t="shared" si="245"/>
        <v>-1</v>
      </c>
      <c r="G229" s="15">
        <v>-1</v>
      </c>
      <c r="H229" s="15">
        <v>-1</v>
      </c>
      <c r="I229" s="15">
        <v>59</v>
      </c>
      <c r="J229" s="15">
        <v>8</v>
      </c>
      <c r="K229" s="15">
        <v>481</v>
      </c>
      <c r="L229" s="15">
        <v>1365</v>
      </c>
      <c r="M229" s="15">
        <f t="shared" si="246"/>
        <v>0.333251953125</v>
      </c>
      <c r="O229" s="86">
        <f t="shared" si="247"/>
        <v>481</v>
      </c>
      <c r="P229" s="86">
        <f t="shared" si="258"/>
        <v>0.333251953125</v>
      </c>
      <c r="Q229" s="86">
        <f t="shared" si="259"/>
        <v>432</v>
      </c>
      <c r="R229" s="86" t="b">
        <f t="shared" si="260"/>
        <v>1</v>
      </c>
      <c r="S229" s="86" t="str">
        <f t="shared" si="261"/>
        <v>Dummy Node</v>
      </c>
      <c r="T229" s="86" t="str">
        <f t="shared" si="248"/>
        <v>N/A</v>
      </c>
      <c r="U229" s="86" t="str">
        <f t="shared" si="262"/>
        <v>N/A</v>
      </c>
      <c r="V229" s="86">
        <f t="shared" si="263"/>
        <v>375</v>
      </c>
      <c r="W229" s="86" t="b">
        <f t="shared" si="264"/>
        <v>0</v>
      </c>
      <c r="X229" s="86" t="str">
        <f t="shared" si="265"/>
        <v>Dummy Node</v>
      </c>
      <c r="Y229" s="86" t="str">
        <f t="shared" si="249"/>
        <v>N/A</v>
      </c>
      <c r="Z229" s="86" t="str">
        <f t="shared" si="266"/>
        <v>N/A</v>
      </c>
      <c r="AA229" s="86">
        <f t="shared" si="267"/>
        <v>319</v>
      </c>
      <c r="AB229" s="86" t="b">
        <f t="shared" si="268"/>
        <v>1</v>
      </c>
      <c r="AC229" s="86" t="str">
        <f t="shared" si="269"/>
        <v>Dummy Node</v>
      </c>
      <c r="AD229" s="86" t="str">
        <f t="shared" si="250"/>
        <v>N/A</v>
      </c>
      <c r="AE229" s="86" t="str">
        <f t="shared" si="270"/>
        <v>N/A</v>
      </c>
      <c r="AF229" s="86">
        <f t="shared" si="271"/>
        <v>249</v>
      </c>
      <c r="AG229" s="86" t="b">
        <f t="shared" si="272"/>
        <v>1</v>
      </c>
      <c r="AH229" s="86" t="str">
        <f t="shared" si="273"/>
        <v>Dummy Node</v>
      </c>
      <c r="AI229" s="86" t="str">
        <f t="shared" si="251"/>
        <v>N/A</v>
      </c>
      <c r="AJ229" s="86" t="str">
        <f t="shared" si="274"/>
        <v>N/A</v>
      </c>
      <c r="AK229" s="86">
        <f t="shared" si="275"/>
        <v>121</v>
      </c>
      <c r="AL229" s="86" t="b">
        <f t="shared" si="276"/>
        <v>1</v>
      </c>
      <c r="AM229" s="86" t="str">
        <f t="shared" si="277"/>
        <v>Dummy Node</v>
      </c>
      <c r="AN229" s="86" t="str">
        <f t="shared" si="252"/>
        <v>N/A</v>
      </c>
      <c r="AO229" s="86" t="str">
        <f t="shared" si="278"/>
        <v>N/A</v>
      </c>
      <c r="AP229" s="86">
        <f t="shared" si="279"/>
        <v>10</v>
      </c>
      <c r="AQ229" s="86" t="b">
        <f t="shared" si="280"/>
        <v>1</v>
      </c>
      <c r="AR229" s="86" t="str">
        <f t="shared" si="281"/>
        <v>Speed</v>
      </c>
      <c r="AS229" s="86" t="str">
        <f t="shared" si="253"/>
        <v>&lt;=</v>
      </c>
      <c r="AT229" s="86">
        <f t="shared" si="282"/>
        <v>28.84228515625</v>
      </c>
      <c r="AU229" s="86">
        <f t="shared" si="283"/>
        <v>2</v>
      </c>
      <c r="AV229" s="86" t="b">
        <f t="shared" si="284"/>
        <v>0</v>
      </c>
      <c r="AW229" s="86" t="str">
        <f t="shared" si="285"/>
        <v>Distance</v>
      </c>
      <c r="AX229" s="86" t="str">
        <f t="shared" si="254"/>
        <v>&gt;</v>
      </c>
      <c r="AY229" s="86">
        <f t="shared" si="286"/>
        <v>680.591796875</v>
      </c>
      <c r="AZ229" s="86">
        <f t="shared" si="287"/>
        <v>0</v>
      </c>
      <c r="BA229" s="86" t="b">
        <f t="shared" si="288"/>
        <v>0</v>
      </c>
      <c r="BB229" s="86" t="str">
        <f t="shared" si="289"/>
        <v>Distance</v>
      </c>
      <c r="BC229" s="86" t="str">
        <f t="shared" si="255"/>
        <v>&gt;</v>
      </c>
      <c r="BD229" s="86">
        <f t="shared" si="290"/>
        <v>450.385498046875</v>
      </c>
      <c r="BE229" s="15">
        <f t="shared" si="256"/>
        <v>0</v>
      </c>
      <c r="BF229" s="15" t="str">
        <f t="shared" si="257"/>
        <v>Speed&lt;=28,84228515625 AND Distance&gt;680,591796875 AND Distance&gt;450,385498046875</v>
      </c>
      <c r="BH229"/>
      <c r="BI229"/>
      <c r="BJ229"/>
    </row>
    <row r="230" spans="1:62">
      <c r="A230" s="15">
        <v>227</v>
      </c>
      <c r="B230" s="15">
        <v>-2</v>
      </c>
      <c r="C230" s="15">
        <v>-8192</v>
      </c>
      <c r="D230" s="15">
        <f t="shared" si="243"/>
        <v>-1</v>
      </c>
      <c r="E230" s="15">
        <f t="shared" si="244"/>
        <v>0</v>
      </c>
      <c r="F230" s="15">
        <f t="shared" si="245"/>
        <v>-1</v>
      </c>
      <c r="G230" s="15">
        <v>291</v>
      </c>
      <c r="H230" s="15">
        <v>292</v>
      </c>
      <c r="I230" s="15">
        <v>72</v>
      </c>
      <c r="J230" s="15">
        <v>6</v>
      </c>
      <c r="K230" s="15">
        <v>482</v>
      </c>
      <c r="L230" s="15">
        <v>1365</v>
      </c>
      <c r="M230" s="15">
        <f t="shared" si="246"/>
        <v>0.333251953125</v>
      </c>
      <c r="O230" s="86">
        <f t="shared" si="247"/>
        <v>482</v>
      </c>
      <c r="P230" s="86">
        <f t="shared" si="258"/>
        <v>0.333251953125</v>
      </c>
      <c r="Q230" s="86">
        <f t="shared" si="259"/>
        <v>432</v>
      </c>
      <c r="R230" s="86" t="b">
        <f t="shared" si="260"/>
        <v>0</v>
      </c>
      <c r="S230" s="86" t="str">
        <f t="shared" si="261"/>
        <v>Dummy Node</v>
      </c>
      <c r="T230" s="86" t="str">
        <f t="shared" si="248"/>
        <v>N/A</v>
      </c>
      <c r="U230" s="86" t="str">
        <f t="shared" si="262"/>
        <v>N/A</v>
      </c>
      <c r="V230" s="86">
        <f t="shared" si="263"/>
        <v>375</v>
      </c>
      <c r="W230" s="86" t="b">
        <f t="shared" si="264"/>
        <v>0</v>
      </c>
      <c r="X230" s="86" t="str">
        <f t="shared" si="265"/>
        <v>Dummy Node</v>
      </c>
      <c r="Y230" s="86" t="str">
        <f t="shared" si="249"/>
        <v>N/A</v>
      </c>
      <c r="Z230" s="86" t="str">
        <f t="shared" si="266"/>
        <v>N/A</v>
      </c>
      <c r="AA230" s="86">
        <f t="shared" si="267"/>
        <v>319</v>
      </c>
      <c r="AB230" s="86" t="b">
        <f t="shared" si="268"/>
        <v>1</v>
      </c>
      <c r="AC230" s="86" t="str">
        <f t="shared" si="269"/>
        <v>Dummy Node</v>
      </c>
      <c r="AD230" s="86" t="str">
        <f t="shared" si="250"/>
        <v>N/A</v>
      </c>
      <c r="AE230" s="86" t="str">
        <f t="shared" si="270"/>
        <v>N/A</v>
      </c>
      <c r="AF230" s="86">
        <f t="shared" si="271"/>
        <v>249</v>
      </c>
      <c r="AG230" s="86" t="b">
        <f t="shared" si="272"/>
        <v>1</v>
      </c>
      <c r="AH230" s="86" t="str">
        <f t="shared" si="273"/>
        <v>Dummy Node</v>
      </c>
      <c r="AI230" s="86" t="str">
        <f t="shared" si="251"/>
        <v>N/A</v>
      </c>
      <c r="AJ230" s="86" t="str">
        <f t="shared" si="274"/>
        <v>N/A</v>
      </c>
      <c r="AK230" s="86">
        <f t="shared" si="275"/>
        <v>121</v>
      </c>
      <c r="AL230" s="86" t="b">
        <f t="shared" si="276"/>
        <v>1</v>
      </c>
      <c r="AM230" s="86" t="str">
        <f t="shared" si="277"/>
        <v>Dummy Node</v>
      </c>
      <c r="AN230" s="86" t="str">
        <f t="shared" si="252"/>
        <v>N/A</v>
      </c>
      <c r="AO230" s="86" t="str">
        <f t="shared" si="278"/>
        <v>N/A</v>
      </c>
      <c r="AP230" s="86">
        <f t="shared" si="279"/>
        <v>10</v>
      </c>
      <c r="AQ230" s="86" t="b">
        <f t="shared" si="280"/>
        <v>1</v>
      </c>
      <c r="AR230" s="86" t="str">
        <f t="shared" si="281"/>
        <v>Speed</v>
      </c>
      <c r="AS230" s="86" t="str">
        <f t="shared" si="253"/>
        <v>&lt;=</v>
      </c>
      <c r="AT230" s="86">
        <f t="shared" si="282"/>
        <v>28.84228515625</v>
      </c>
      <c r="AU230" s="86">
        <f t="shared" si="283"/>
        <v>2</v>
      </c>
      <c r="AV230" s="86" t="b">
        <f t="shared" si="284"/>
        <v>0</v>
      </c>
      <c r="AW230" s="86" t="str">
        <f t="shared" si="285"/>
        <v>Distance</v>
      </c>
      <c r="AX230" s="86" t="str">
        <f t="shared" si="254"/>
        <v>&gt;</v>
      </c>
      <c r="AY230" s="86">
        <f t="shared" si="286"/>
        <v>680.591796875</v>
      </c>
      <c r="AZ230" s="86">
        <f t="shared" si="287"/>
        <v>0</v>
      </c>
      <c r="BA230" s="86" t="b">
        <f t="shared" si="288"/>
        <v>0</v>
      </c>
      <c r="BB230" s="86" t="str">
        <f t="shared" si="289"/>
        <v>Distance</v>
      </c>
      <c r="BC230" s="86" t="str">
        <f t="shared" si="255"/>
        <v>&gt;</v>
      </c>
      <c r="BD230" s="86">
        <f t="shared" si="290"/>
        <v>450.385498046875</v>
      </c>
      <c r="BE230" s="15">
        <f t="shared" si="256"/>
        <v>0</v>
      </c>
      <c r="BF230" s="15" t="str">
        <f t="shared" si="257"/>
        <v>Speed&lt;=28,84228515625 AND Distance&gt;680,591796875 AND Distance&gt;450,385498046875</v>
      </c>
      <c r="BH230"/>
      <c r="BI230"/>
      <c r="BJ230"/>
    </row>
    <row r="231" spans="1:62">
      <c r="A231" s="15">
        <v>228</v>
      </c>
      <c r="B231" s="15">
        <v>-2</v>
      </c>
      <c r="C231" s="15">
        <v>-8192</v>
      </c>
      <c r="D231" s="15">
        <f t="shared" si="243"/>
        <v>-1</v>
      </c>
      <c r="E231" s="15">
        <f t="shared" si="244"/>
        <v>0</v>
      </c>
      <c r="F231" s="15">
        <f t="shared" si="245"/>
        <v>-1</v>
      </c>
      <c r="G231" s="15">
        <v>293</v>
      </c>
      <c r="H231" s="15">
        <v>294</v>
      </c>
      <c r="I231" s="15">
        <v>72</v>
      </c>
      <c r="J231" s="15">
        <v>6</v>
      </c>
      <c r="K231" s="15">
        <v>483</v>
      </c>
      <c r="L231" s="15">
        <v>1365</v>
      </c>
      <c r="M231" s="15">
        <f t="shared" si="246"/>
        <v>0.333251953125</v>
      </c>
      <c r="O231" s="86">
        <f t="shared" si="247"/>
        <v>483</v>
      </c>
      <c r="P231" s="86">
        <f t="shared" si="258"/>
        <v>0.333251953125</v>
      </c>
      <c r="Q231" s="86">
        <f t="shared" si="259"/>
        <v>433</v>
      </c>
      <c r="R231" s="86" t="b">
        <f t="shared" si="260"/>
        <v>1</v>
      </c>
      <c r="S231" s="86" t="str">
        <f t="shared" si="261"/>
        <v>Dummy Node</v>
      </c>
      <c r="T231" s="86" t="str">
        <f t="shared" si="248"/>
        <v>N/A</v>
      </c>
      <c r="U231" s="86" t="str">
        <f t="shared" si="262"/>
        <v>N/A</v>
      </c>
      <c r="V231" s="86">
        <f t="shared" si="263"/>
        <v>376</v>
      </c>
      <c r="W231" s="86" t="b">
        <f t="shared" si="264"/>
        <v>1</v>
      </c>
      <c r="X231" s="86" t="str">
        <f t="shared" si="265"/>
        <v>Dummy Node</v>
      </c>
      <c r="Y231" s="86" t="str">
        <f t="shared" si="249"/>
        <v>N/A</v>
      </c>
      <c r="Z231" s="86" t="str">
        <f t="shared" si="266"/>
        <v>N/A</v>
      </c>
      <c r="AA231" s="86">
        <f t="shared" si="267"/>
        <v>319</v>
      </c>
      <c r="AB231" s="86" t="b">
        <f t="shared" si="268"/>
        <v>0</v>
      </c>
      <c r="AC231" s="86" t="str">
        <f t="shared" si="269"/>
        <v>Dummy Node</v>
      </c>
      <c r="AD231" s="86" t="str">
        <f t="shared" si="250"/>
        <v>N/A</v>
      </c>
      <c r="AE231" s="86" t="str">
        <f t="shared" si="270"/>
        <v>N/A</v>
      </c>
      <c r="AF231" s="86">
        <f t="shared" si="271"/>
        <v>249</v>
      </c>
      <c r="AG231" s="86" t="b">
        <f t="shared" si="272"/>
        <v>1</v>
      </c>
      <c r="AH231" s="86" t="str">
        <f t="shared" si="273"/>
        <v>Dummy Node</v>
      </c>
      <c r="AI231" s="86" t="str">
        <f t="shared" si="251"/>
        <v>N/A</v>
      </c>
      <c r="AJ231" s="86" t="str">
        <f t="shared" si="274"/>
        <v>N/A</v>
      </c>
      <c r="AK231" s="86">
        <f t="shared" si="275"/>
        <v>121</v>
      </c>
      <c r="AL231" s="86" t="b">
        <f t="shared" si="276"/>
        <v>1</v>
      </c>
      <c r="AM231" s="86" t="str">
        <f t="shared" si="277"/>
        <v>Dummy Node</v>
      </c>
      <c r="AN231" s="86" t="str">
        <f t="shared" si="252"/>
        <v>N/A</v>
      </c>
      <c r="AO231" s="86" t="str">
        <f t="shared" si="278"/>
        <v>N/A</v>
      </c>
      <c r="AP231" s="86">
        <f t="shared" si="279"/>
        <v>10</v>
      </c>
      <c r="AQ231" s="86" t="b">
        <f t="shared" si="280"/>
        <v>1</v>
      </c>
      <c r="AR231" s="86" t="str">
        <f t="shared" si="281"/>
        <v>Speed</v>
      </c>
      <c r="AS231" s="86" t="str">
        <f t="shared" si="253"/>
        <v>&lt;=</v>
      </c>
      <c r="AT231" s="86">
        <f t="shared" si="282"/>
        <v>28.84228515625</v>
      </c>
      <c r="AU231" s="86">
        <f t="shared" si="283"/>
        <v>2</v>
      </c>
      <c r="AV231" s="86" t="b">
        <f t="shared" si="284"/>
        <v>0</v>
      </c>
      <c r="AW231" s="86" t="str">
        <f t="shared" si="285"/>
        <v>Distance</v>
      </c>
      <c r="AX231" s="86" t="str">
        <f t="shared" si="254"/>
        <v>&gt;</v>
      </c>
      <c r="AY231" s="86">
        <f t="shared" si="286"/>
        <v>680.591796875</v>
      </c>
      <c r="AZ231" s="86">
        <f t="shared" si="287"/>
        <v>0</v>
      </c>
      <c r="BA231" s="86" t="b">
        <f t="shared" si="288"/>
        <v>0</v>
      </c>
      <c r="BB231" s="86" t="str">
        <f t="shared" si="289"/>
        <v>Distance</v>
      </c>
      <c r="BC231" s="86" t="str">
        <f t="shared" si="255"/>
        <v>&gt;</v>
      </c>
      <c r="BD231" s="86">
        <f t="shared" si="290"/>
        <v>450.385498046875</v>
      </c>
      <c r="BE231" s="15">
        <f t="shared" si="256"/>
        <v>0</v>
      </c>
      <c r="BF231" s="15" t="str">
        <f t="shared" si="257"/>
        <v>Speed&lt;=28,84228515625 AND Distance&gt;680,591796875 AND Distance&gt;450,385498046875</v>
      </c>
      <c r="BH231"/>
      <c r="BI231"/>
      <c r="BJ231"/>
    </row>
    <row r="232" spans="1:62">
      <c r="A232" s="15">
        <v>229</v>
      </c>
      <c r="B232" s="15">
        <v>-2</v>
      </c>
      <c r="C232" s="15">
        <v>-8192</v>
      </c>
      <c r="D232" s="15">
        <f t="shared" si="243"/>
        <v>-1</v>
      </c>
      <c r="E232" s="15">
        <f t="shared" si="244"/>
        <v>0</v>
      </c>
      <c r="F232" s="15">
        <f t="shared" si="245"/>
        <v>-1</v>
      </c>
      <c r="G232" s="15">
        <v>295</v>
      </c>
      <c r="H232" s="15">
        <v>296</v>
      </c>
      <c r="I232" s="15">
        <v>80</v>
      </c>
      <c r="J232" s="15">
        <v>7</v>
      </c>
      <c r="K232" s="15">
        <v>484</v>
      </c>
      <c r="L232" s="15">
        <v>1365</v>
      </c>
      <c r="M232" s="15">
        <f t="shared" si="246"/>
        <v>0.333251953125</v>
      </c>
      <c r="O232" s="86">
        <f t="shared" si="247"/>
        <v>484</v>
      </c>
      <c r="P232" s="86">
        <f t="shared" si="258"/>
        <v>0.333251953125</v>
      </c>
      <c r="Q232" s="86">
        <f t="shared" si="259"/>
        <v>433</v>
      </c>
      <c r="R232" s="86" t="b">
        <f t="shared" si="260"/>
        <v>0</v>
      </c>
      <c r="S232" s="86" t="str">
        <f t="shared" si="261"/>
        <v>Dummy Node</v>
      </c>
      <c r="T232" s="86" t="str">
        <f t="shared" si="248"/>
        <v>N/A</v>
      </c>
      <c r="U232" s="86" t="str">
        <f t="shared" si="262"/>
        <v>N/A</v>
      </c>
      <c r="V232" s="86">
        <f t="shared" si="263"/>
        <v>376</v>
      </c>
      <c r="W232" s="86" t="b">
        <f t="shared" si="264"/>
        <v>1</v>
      </c>
      <c r="X232" s="86" t="str">
        <f t="shared" si="265"/>
        <v>Dummy Node</v>
      </c>
      <c r="Y232" s="86" t="str">
        <f t="shared" si="249"/>
        <v>N/A</v>
      </c>
      <c r="Z232" s="86" t="str">
        <f t="shared" si="266"/>
        <v>N/A</v>
      </c>
      <c r="AA232" s="86">
        <f t="shared" si="267"/>
        <v>319</v>
      </c>
      <c r="AB232" s="86" t="b">
        <f t="shared" si="268"/>
        <v>0</v>
      </c>
      <c r="AC232" s="86" t="str">
        <f t="shared" si="269"/>
        <v>Dummy Node</v>
      </c>
      <c r="AD232" s="86" t="str">
        <f t="shared" si="250"/>
        <v>N/A</v>
      </c>
      <c r="AE232" s="86" t="str">
        <f t="shared" si="270"/>
        <v>N/A</v>
      </c>
      <c r="AF232" s="86">
        <f t="shared" si="271"/>
        <v>249</v>
      </c>
      <c r="AG232" s="86" t="b">
        <f t="shared" si="272"/>
        <v>1</v>
      </c>
      <c r="AH232" s="86" t="str">
        <f t="shared" si="273"/>
        <v>Dummy Node</v>
      </c>
      <c r="AI232" s="86" t="str">
        <f t="shared" si="251"/>
        <v>N/A</v>
      </c>
      <c r="AJ232" s="86" t="str">
        <f t="shared" si="274"/>
        <v>N/A</v>
      </c>
      <c r="AK232" s="86">
        <f t="shared" si="275"/>
        <v>121</v>
      </c>
      <c r="AL232" s="86" t="b">
        <f t="shared" si="276"/>
        <v>1</v>
      </c>
      <c r="AM232" s="86" t="str">
        <f t="shared" si="277"/>
        <v>Dummy Node</v>
      </c>
      <c r="AN232" s="86" t="str">
        <f t="shared" si="252"/>
        <v>N/A</v>
      </c>
      <c r="AO232" s="86" t="str">
        <f t="shared" si="278"/>
        <v>N/A</v>
      </c>
      <c r="AP232" s="86">
        <f t="shared" si="279"/>
        <v>10</v>
      </c>
      <c r="AQ232" s="86" t="b">
        <f t="shared" si="280"/>
        <v>1</v>
      </c>
      <c r="AR232" s="86" t="str">
        <f t="shared" si="281"/>
        <v>Speed</v>
      </c>
      <c r="AS232" s="86" t="str">
        <f t="shared" si="253"/>
        <v>&lt;=</v>
      </c>
      <c r="AT232" s="86">
        <f t="shared" si="282"/>
        <v>28.84228515625</v>
      </c>
      <c r="AU232" s="86">
        <f t="shared" si="283"/>
        <v>2</v>
      </c>
      <c r="AV232" s="86" t="b">
        <f t="shared" si="284"/>
        <v>0</v>
      </c>
      <c r="AW232" s="86" t="str">
        <f t="shared" si="285"/>
        <v>Distance</v>
      </c>
      <c r="AX232" s="86" t="str">
        <f t="shared" si="254"/>
        <v>&gt;</v>
      </c>
      <c r="AY232" s="86">
        <f t="shared" si="286"/>
        <v>680.591796875</v>
      </c>
      <c r="AZ232" s="86">
        <f t="shared" si="287"/>
        <v>0</v>
      </c>
      <c r="BA232" s="86" t="b">
        <f t="shared" si="288"/>
        <v>0</v>
      </c>
      <c r="BB232" s="86" t="str">
        <f t="shared" si="289"/>
        <v>Distance</v>
      </c>
      <c r="BC232" s="86" t="str">
        <f t="shared" si="255"/>
        <v>&gt;</v>
      </c>
      <c r="BD232" s="86">
        <f t="shared" si="290"/>
        <v>450.385498046875</v>
      </c>
      <c r="BE232" s="15">
        <f t="shared" si="256"/>
        <v>0</v>
      </c>
      <c r="BF232" s="15" t="str">
        <f t="shared" si="257"/>
        <v>Speed&lt;=28,84228515625 AND Distance&gt;680,591796875 AND Distance&gt;450,385498046875</v>
      </c>
      <c r="BH232"/>
      <c r="BI232"/>
      <c r="BJ232"/>
    </row>
    <row r="233" spans="1:62">
      <c r="A233" s="15">
        <v>230</v>
      </c>
      <c r="B233" s="15">
        <v>-2</v>
      </c>
      <c r="C233" s="15">
        <v>-8192</v>
      </c>
      <c r="D233" s="15">
        <f t="shared" si="243"/>
        <v>-1</v>
      </c>
      <c r="E233" s="15">
        <f t="shared" si="244"/>
        <v>0</v>
      </c>
      <c r="F233" s="15">
        <f t="shared" si="245"/>
        <v>-1</v>
      </c>
      <c r="G233" s="15">
        <v>297</v>
      </c>
      <c r="H233" s="15">
        <v>298</v>
      </c>
      <c r="I233" s="15">
        <v>80</v>
      </c>
      <c r="J233" s="15">
        <v>7</v>
      </c>
      <c r="K233" s="15">
        <v>485</v>
      </c>
      <c r="L233" s="15">
        <v>1365</v>
      </c>
      <c r="M233" s="15">
        <f t="shared" si="246"/>
        <v>0.333251953125</v>
      </c>
      <c r="O233" s="86">
        <f t="shared" si="247"/>
        <v>485</v>
      </c>
      <c r="P233" s="86">
        <f t="shared" si="258"/>
        <v>0.333251953125</v>
      </c>
      <c r="Q233" s="86">
        <f t="shared" si="259"/>
        <v>434</v>
      </c>
      <c r="R233" s="86" t="b">
        <f t="shared" si="260"/>
        <v>1</v>
      </c>
      <c r="S233" s="86" t="str">
        <f t="shared" si="261"/>
        <v>Dummy Node</v>
      </c>
      <c r="T233" s="86" t="str">
        <f t="shared" si="248"/>
        <v>N/A</v>
      </c>
      <c r="U233" s="86" t="str">
        <f t="shared" si="262"/>
        <v>N/A</v>
      </c>
      <c r="V233" s="86">
        <f t="shared" si="263"/>
        <v>376</v>
      </c>
      <c r="W233" s="86" t="b">
        <f t="shared" si="264"/>
        <v>0</v>
      </c>
      <c r="X233" s="86" t="str">
        <f t="shared" si="265"/>
        <v>Dummy Node</v>
      </c>
      <c r="Y233" s="86" t="str">
        <f t="shared" si="249"/>
        <v>N/A</v>
      </c>
      <c r="Z233" s="86" t="str">
        <f t="shared" si="266"/>
        <v>N/A</v>
      </c>
      <c r="AA233" s="86">
        <f t="shared" si="267"/>
        <v>319</v>
      </c>
      <c r="AB233" s="86" t="b">
        <f t="shared" si="268"/>
        <v>0</v>
      </c>
      <c r="AC233" s="86" t="str">
        <f t="shared" si="269"/>
        <v>Dummy Node</v>
      </c>
      <c r="AD233" s="86" t="str">
        <f t="shared" si="250"/>
        <v>N/A</v>
      </c>
      <c r="AE233" s="86" t="str">
        <f t="shared" si="270"/>
        <v>N/A</v>
      </c>
      <c r="AF233" s="86">
        <f t="shared" si="271"/>
        <v>249</v>
      </c>
      <c r="AG233" s="86" t="b">
        <f t="shared" si="272"/>
        <v>1</v>
      </c>
      <c r="AH233" s="86" t="str">
        <f t="shared" si="273"/>
        <v>Dummy Node</v>
      </c>
      <c r="AI233" s="86" t="str">
        <f t="shared" si="251"/>
        <v>N/A</v>
      </c>
      <c r="AJ233" s="86" t="str">
        <f t="shared" si="274"/>
        <v>N/A</v>
      </c>
      <c r="AK233" s="86">
        <f t="shared" si="275"/>
        <v>121</v>
      </c>
      <c r="AL233" s="86" t="b">
        <f t="shared" si="276"/>
        <v>1</v>
      </c>
      <c r="AM233" s="86" t="str">
        <f t="shared" si="277"/>
        <v>Dummy Node</v>
      </c>
      <c r="AN233" s="86" t="str">
        <f t="shared" si="252"/>
        <v>N/A</v>
      </c>
      <c r="AO233" s="86" t="str">
        <f t="shared" si="278"/>
        <v>N/A</v>
      </c>
      <c r="AP233" s="86">
        <f t="shared" si="279"/>
        <v>10</v>
      </c>
      <c r="AQ233" s="86" t="b">
        <f t="shared" si="280"/>
        <v>1</v>
      </c>
      <c r="AR233" s="86" t="str">
        <f t="shared" si="281"/>
        <v>Speed</v>
      </c>
      <c r="AS233" s="86" t="str">
        <f t="shared" si="253"/>
        <v>&lt;=</v>
      </c>
      <c r="AT233" s="86">
        <f t="shared" si="282"/>
        <v>28.84228515625</v>
      </c>
      <c r="AU233" s="86">
        <f t="shared" si="283"/>
        <v>2</v>
      </c>
      <c r="AV233" s="86" t="b">
        <f t="shared" si="284"/>
        <v>0</v>
      </c>
      <c r="AW233" s="86" t="str">
        <f t="shared" si="285"/>
        <v>Distance</v>
      </c>
      <c r="AX233" s="86" t="str">
        <f t="shared" si="254"/>
        <v>&gt;</v>
      </c>
      <c r="AY233" s="86">
        <f t="shared" si="286"/>
        <v>680.591796875</v>
      </c>
      <c r="AZ233" s="86">
        <f t="shared" si="287"/>
        <v>0</v>
      </c>
      <c r="BA233" s="86" t="b">
        <f t="shared" si="288"/>
        <v>0</v>
      </c>
      <c r="BB233" s="86" t="str">
        <f t="shared" si="289"/>
        <v>Distance</v>
      </c>
      <c r="BC233" s="86" t="str">
        <f t="shared" si="255"/>
        <v>&gt;</v>
      </c>
      <c r="BD233" s="86">
        <f t="shared" si="290"/>
        <v>450.385498046875</v>
      </c>
      <c r="BE233" s="15">
        <f t="shared" si="256"/>
        <v>0</v>
      </c>
      <c r="BF233" s="15" t="str">
        <f t="shared" si="257"/>
        <v>Speed&lt;=28,84228515625 AND Distance&gt;680,591796875 AND Distance&gt;450,385498046875</v>
      </c>
      <c r="BH233"/>
      <c r="BI233"/>
      <c r="BJ233"/>
    </row>
    <row r="234" spans="1:62">
      <c r="A234" s="15">
        <v>231</v>
      </c>
      <c r="B234" s="15">
        <v>-2</v>
      </c>
      <c r="C234" s="15">
        <v>-8192</v>
      </c>
      <c r="D234" s="15">
        <f t="shared" si="243"/>
        <v>-1</v>
      </c>
      <c r="E234" s="15">
        <f t="shared" si="244"/>
        <v>0</v>
      </c>
      <c r="F234" s="15">
        <f t="shared" si="245"/>
        <v>-1</v>
      </c>
      <c r="G234" s="15">
        <v>-1</v>
      </c>
      <c r="H234" s="15">
        <v>-1</v>
      </c>
      <c r="I234" s="15">
        <v>91</v>
      </c>
      <c r="J234" s="15">
        <v>8</v>
      </c>
      <c r="K234" s="15">
        <v>486</v>
      </c>
      <c r="L234" s="15">
        <v>1365</v>
      </c>
      <c r="M234" s="15">
        <f t="shared" si="246"/>
        <v>0.333251953125</v>
      </c>
      <c r="O234" s="86">
        <f t="shared" si="247"/>
        <v>486</v>
      </c>
      <c r="P234" s="86">
        <f t="shared" si="258"/>
        <v>0.333251953125</v>
      </c>
      <c r="Q234" s="86">
        <f t="shared" si="259"/>
        <v>434</v>
      </c>
      <c r="R234" s="86" t="b">
        <f t="shared" si="260"/>
        <v>0</v>
      </c>
      <c r="S234" s="86" t="str">
        <f t="shared" si="261"/>
        <v>Dummy Node</v>
      </c>
      <c r="T234" s="86" t="str">
        <f t="shared" si="248"/>
        <v>N/A</v>
      </c>
      <c r="U234" s="86" t="str">
        <f t="shared" si="262"/>
        <v>N/A</v>
      </c>
      <c r="V234" s="86">
        <f t="shared" si="263"/>
        <v>376</v>
      </c>
      <c r="W234" s="86" t="b">
        <f t="shared" si="264"/>
        <v>0</v>
      </c>
      <c r="X234" s="86" t="str">
        <f t="shared" si="265"/>
        <v>Dummy Node</v>
      </c>
      <c r="Y234" s="86" t="str">
        <f t="shared" si="249"/>
        <v>N/A</v>
      </c>
      <c r="Z234" s="86" t="str">
        <f t="shared" si="266"/>
        <v>N/A</v>
      </c>
      <c r="AA234" s="86">
        <f t="shared" si="267"/>
        <v>319</v>
      </c>
      <c r="AB234" s="86" t="b">
        <f t="shared" si="268"/>
        <v>0</v>
      </c>
      <c r="AC234" s="86" t="str">
        <f t="shared" si="269"/>
        <v>Dummy Node</v>
      </c>
      <c r="AD234" s="86" t="str">
        <f t="shared" si="250"/>
        <v>N/A</v>
      </c>
      <c r="AE234" s="86" t="str">
        <f t="shared" si="270"/>
        <v>N/A</v>
      </c>
      <c r="AF234" s="86">
        <f t="shared" si="271"/>
        <v>249</v>
      </c>
      <c r="AG234" s="86" t="b">
        <f t="shared" si="272"/>
        <v>1</v>
      </c>
      <c r="AH234" s="86" t="str">
        <f t="shared" si="273"/>
        <v>Dummy Node</v>
      </c>
      <c r="AI234" s="86" t="str">
        <f t="shared" si="251"/>
        <v>N/A</v>
      </c>
      <c r="AJ234" s="86" t="str">
        <f t="shared" si="274"/>
        <v>N/A</v>
      </c>
      <c r="AK234" s="86">
        <f t="shared" si="275"/>
        <v>121</v>
      </c>
      <c r="AL234" s="86" t="b">
        <f t="shared" si="276"/>
        <v>1</v>
      </c>
      <c r="AM234" s="86" t="str">
        <f t="shared" si="277"/>
        <v>Dummy Node</v>
      </c>
      <c r="AN234" s="86" t="str">
        <f t="shared" si="252"/>
        <v>N/A</v>
      </c>
      <c r="AO234" s="86" t="str">
        <f t="shared" si="278"/>
        <v>N/A</v>
      </c>
      <c r="AP234" s="86">
        <f t="shared" si="279"/>
        <v>10</v>
      </c>
      <c r="AQ234" s="86" t="b">
        <f t="shared" si="280"/>
        <v>1</v>
      </c>
      <c r="AR234" s="86" t="str">
        <f t="shared" si="281"/>
        <v>Speed</v>
      </c>
      <c r="AS234" s="86" t="str">
        <f t="shared" si="253"/>
        <v>&lt;=</v>
      </c>
      <c r="AT234" s="86">
        <f t="shared" si="282"/>
        <v>28.84228515625</v>
      </c>
      <c r="AU234" s="86">
        <f t="shared" si="283"/>
        <v>2</v>
      </c>
      <c r="AV234" s="86" t="b">
        <f t="shared" si="284"/>
        <v>0</v>
      </c>
      <c r="AW234" s="86" t="str">
        <f t="shared" si="285"/>
        <v>Distance</v>
      </c>
      <c r="AX234" s="86" t="str">
        <f t="shared" si="254"/>
        <v>&gt;</v>
      </c>
      <c r="AY234" s="86">
        <f t="shared" si="286"/>
        <v>680.591796875</v>
      </c>
      <c r="AZ234" s="86">
        <f t="shared" si="287"/>
        <v>0</v>
      </c>
      <c r="BA234" s="86" t="b">
        <f t="shared" si="288"/>
        <v>0</v>
      </c>
      <c r="BB234" s="86" t="str">
        <f t="shared" si="289"/>
        <v>Distance</v>
      </c>
      <c r="BC234" s="86" t="str">
        <f t="shared" si="255"/>
        <v>&gt;</v>
      </c>
      <c r="BD234" s="86">
        <f t="shared" si="290"/>
        <v>450.385498046875</v>
      </c>
      <c r="BE234" s="15">
        <f t="shared" si="256"/>
        <v>0</v>
      </c>
      <c r="BF234" s="15" t="str">
        <f t="shared" si="257"/>
        <v>Speed&lt;=28,84228515625 AND Distance&gt;680,591796875 AND Distance&gt;450,385498046875</v>
      </c>
      <c r="BH234"/>
      <c r="BI234"/>
      <c r="BJ234"/>
    </row>
    <row r="235" spans="1:62">
      <c r="A235" s="15">
        <v>232</v>
      </c>
      <c r="B235" s="15">
        <v>-2</v>
      </c>
      <c r="C235" s="15">
        <v>-8192</v>
      </c>
      <c r="D235" s="15">
        <f t="shared" si="243"/>
        <v>-1</v>
      </c>
      <c r="E235" s="15">
        <f t="shared" si="244"/>
        <v>0</v>
      </c>
      <c r="F235" s="15">
        <f t="shared" si="245"/>
        <v>-1</v>
      </c>
      <c r="G235" s="15">
        <v>-1</v>
      </c>
      <c r="H235" s="15">
        <v>-1</v>
      </c>
      <c r="I235" s="15">
        <v>91</v>
      </c>
      <c r="J235" s="15">
        <v>8</v>
      </c>
      <c r="K235" s="15">
        <v>487</v>
      </c>
      <c r="L235" s="15">
        <v>1365</v>
      </c>
      <c r="M235" s="15">
        <f t="shared" si="246"/>
        <v>0.333251953125</v>
      </c>
      <c r="O235" s="86">
        <f t="shared" si="247"/>
        <v>487</v>
      </c>
      <c r="P235" s="86">
        <f t="shared" si="258"/>
        <v>0.333251953125</v>
      </c>
      <c r="Q235" s="86">
        <f t="shared" si="259"/>
        <v>435</v>
      </c>
      <c r="R235" s="86" t="b">
        <f t="shared" si="260"/>
        <v>1</v>
      </c>
      <c r="S235" s="86" t="str">
        <f t="shared" si="261"/>
        <v>Dummy Node</v>
      </c>
      <c r="T235" s="86" t="str">
        <f t="shared" si="248"/>
        <v>N/A</v>
      </c>
      <c r="U235" s="86" t="str">
        <f t="shared" si="262"/>
        <v>N/A</v>
      </c>
      <c r="V235" s="86">
        <f t="shared" si="263"/>
        <v>377</v>
      </c>
      <c r="W235" s="86" t="b">
        <f t="shared" si="264"/>
        <v>1</v>
      </c>
      <c r="X235" s="86" t="str">
        <f t="shared" si="265"/>
        <v>Dummy Node</v>
      </c>
      <c r="Y235" s="86" t="str">
        <f t="shared" si="249"/>
        <v>N/A</v>
      </c>
      <c r="Z235" s="86" t="str">
        <f t="shared" si="266"/>
        <v>N/A</v>
      </c>
      <c r="AA235" s="86">
        <f t="shared" si="267"/>
        <v>320</v>
      </c>
      <c r="AB235" s="86" t="b">
        <f t="shared" si="268"/>
        <v>1</v>
      </c>
      <c r="AC235" s="86" t="str">
        <f t="shared" si="269"/>
        <v>Dummy Node</v>
      </c>
      <c r="AD235" s="86" t="str">
        <f t="shared" si="250"/>
        <v>N/A</v>
      </c>
      <c r="AE235" s="86" t="str">
        <f t="shared" si="270"/>
        <v>N/A</v>
      </c>
      <c r="AF235" s="86">
        <f t="shared" si="271"/>
        <v>249</v>
      </c>
      <c r="AG235" s="86" t="b">
        <f t="shared" si="272"/>
        <v>0</v>
      </c>
      <c r="AH235" s="86" t="str">
        <f t="shared" si="273"/>
        <v>Dummy Node</v>
      </c>
      <c r="AI235" s="86" t="str">
        <f t="shared" si="251"/>
        <v>N/A</v>
      </c>
      <c r="AJ235" s="86" t="str">
        <f t="shared" si="274"/>
        <v>N/A</v>
      </c>
      <c r="AK235" s="86">
        <f t="shared" si="275"/>
        <v>121</v>
      </c>
      <c r="AL235" s="86" t="b">
        <f t="shared" si="276"/>
        <v>1</v>
      </c>
      <c r="AM235" s="86" t="str">
        <f t="shared" si="277"/>
        <v>Dummy Node</v>
      </c>
      <c r="AN235" s="86" t="str">
        <f t="shared" si="252"/>
        <v>N/A</v>
      </c>
      <c r="AO235" s="86" t="str">
        <f t="shared" si="278"/>
        <v>N/A</v>
      </c>
      <c r="AP235" s="86">
        <f t="shared" si="279"/>
        <v>10</v>
      </c>
      <c r="AQ235" s="86" t="b">
        <f t="shared" si="280"/>
        <v>1</v>
      </c>
      <c r="AR235" s="86" t="str">
        <f t="shared" si="281"/>
        <v>Speed</v>
      </c>
      <c r="AS235" s="86" t="str">
        <f t="shared" si="253"/>
        <v>&lt;=</v>
      </c>
      <c r="AT235" s="86">
        <f t="shared" si="282"/>
        <v>28.84228515625</v>
      </c>
      <c r="AU235" s="86">
        <f t="shared" si="283"/>
        <v>2</v>
      </c>
      <c r="AV235" s="86" t="b">
        <f t="shared" si="284"/>
        <v>0</v>
      </c>
      <c r="AW235" s="86" t="str">
        <f t="shared" si="285"/>
        <v>Distance</v>
      </c>
      <c r="AX235" s="86" t="str">
        <f t="shared" si="254"/>
        <v>&gt;</v>
      </c>
      <c r="AY235" s="86">
        <f t="shared" si="286"/>
        <v>680.591796875</v>
      </c>
      <c r="AZ235" s="86">
        <f t="shared" si="287"/>
        <v>0</v>
      </c>
      <c r="BA235" s="86" t="b">
        <f t="shared" si="288"/>
        <v>0</v>
      </c>
      <c r="BB235" s="86" t="str">
        <f t="shared" si="289"/>
        <v>Distance</v>
      </c>
      <c r="BC235" s="86" t="str">
        <f t="shared" si="255"/>
        <v>&gt;</v>
      </c>
      <c r="BD235" s="86">
        <f t="shared" si="290"/>
        <v>450.385498046875</v>
      </c>
      <c r="BE235" s="15">
        <f t="shared" si="256"/>
        <v>0</v>
      </c>
      <c r="BF235" s="15" t="str">
        <f t="shared" si="257"/>
        <v>Speed&lt;=28,84228515625 AND Distance&gt;680,591796875 AND Distance&gt;450,385498046875</v>
      </c>
      <c r="BH235"/>
      <c r="BI235"/>
      <c r="BJ235"/>
    </row>
    <row r="236" spans="1:62">
      <c r="A236" s="15">
        <v>233</v>
      </c>
      <c r="B236" s="15">
        <v>-2</v>
      </c>
      <c r="C236" s="15">
        <v>-8192</v>
      </c>
      <c r="D236" s="15">
        <f t="shared" si="243"/>
        <v>-1</v>
      </c>
      <c r="E236" s="15">
        <f t="shared" si="244"/>
        <v>0</v>
      </c>
      <c r="F236" s="15">
        <f t="shared" si="245"/>
        <v>-1</v>
      </c>
      <c r="G236" s="15">
        <v>299</v>
      </c>
      <c r="H236" s="15">
        <v>300</v>
      </c>
      <c r="I236" s="15">
        <v>97</v>
      </c>
      <c r="J236" s="15">
        <v>5</v>
      </c>
      <c r="K236" s="15">
        <v>488</v>
      </c>
      <c r="L236" s="15">
        <v>1365</v>
      </c>
      <c r="M236" s="15">
        <f t="shared" si="246"/>
        <v>0.333251953125</v>
      </c>
      <c r="O236" s="86">
        <f t="shared" si="247"/>
        <v>488</v>
      </c>
      <c r="P236" s="86">
        <f t="shared" si="258"/>
        <v>0.333251953125</v>
      </c>
      <c r="Q236" s="86">
        <f t="shared" si="259"/>
        <v>435</v>
      </c>
      <c r="R236" s="86" t="b">
        <f t="shared" si="260"/>
        <v>0</v>
      </c>
      <c r="S236" s="86" t="str">
        <f t="shared" si="261"/>
        <v>Dummy Node</v>
      </c>
      <c r="T236" s="86" t="str">
        <f t="shared" si="248"/>
        <v>N/A</v>
      </c>
      <c r="U236" s="86" t="str">
        <f t="shared" si="262"/>
        <v>N/A</v>
      </c>
      <c r="V236" s="86">
        <f t="shared" si="263"/>
        <v>377</v>
      </c>
      <c r="W236" s="86" t="b">
        <f t="shared" si="264"/>
        <v>1</v>
      </c>
      <c r="X236" s="86" t="str">
        <f t="shared" si="265"/>
        <v>Dummy Node</v>
      </c>
      <c r="Y236" s="86" t="str">
        <f t="shared" si="249"/>
        <v>N/A</v>
      </c>
      <c r="Z236" s="86" t="str">
        <f t="shared" si="266"/>
        <v>N/A</v>
      </c>
      <c r="AA236" s="86">
        <f t="shared" si="267"/>
        <v>320</v>
      </c>
      <c r="AB236" s="86" t="b">
        <f t="shared" si="268"/>
        <v>1</v>
      </c>
      <c r="AC236" s="86" t="str">
        <f t="shared" si="269"/>
        <v>Dummy Node</v>
      </c>
      <c r="AD236" s="86" t="str">
        <f t="shared" si="250"/>
        <v>N/A</v>
      </c>
      <c r="AE236" s="86" t="str">
        <f t="shared" si="270"/>
        <v>N/A</v>
      </c>
      <c r="AF236" s="86">
        <f t="shared" si="271"/>
        <v>249</v>
      </c>
      <c r="AG236" s="86" t="b">
        <f t="shared" si="272"/>
        <v>0</v>
      </c>
      <c r="AH236" s="86" t="str">
        <f t="shared" si="273"/>
        <v>Dummy Node</v>
      </c>
      <c r="AI236" s="86" t="str">
        <f t="shared" si="251"/>
        <v>N/A</v>
      </c>
      <c r="AJ236" s="86" t="str">
        <f t="shared" si="274"/>
        <v>N/A</v>
      </c>
      <c r="AK236" s="86">
        <f t="shared" si="275"/>
        <v>121</v>
      </c>
      <c r="AL236" s="86" t="b">
        <f t="shared" si="276"/>
        <v>1</v>
      </c>
      <c r="AM236" s="86" t="str">
        <f t="shared" si="277"/>
        <v>Dummy Node</v>
      </c>
      <c r="AN236" s="86" t="str">
        <f t="shared" si="252"/>
        <v>N/A</v>
      </c>
      <c r="AO236" s="86" t="str">
        <f t="shared" si="278"/>
        <v>N/A</v>
      </c>
      <c r="AP236" s="86">
        <f t="shared" si="279"/>
        <v>10</v>
      </c>
      <c r="AQ236" s="86" t="b">
        <f t="shared" si="280"/>
        <v>1</v>
      </c>
      <c r="AR236" s="86" t="str">
        <f t="shared" si="281"/>
        <v>Speed</v>
      </c>
      <c r="AS236" s="86" t="str">
        <f t="shared" si="253"/>
        <v>&lt;=</v>
      </c>
      <c r="AT236" s="86">
        <f t="shared" si="282"/>
        <v>28.84228515625</v>
      </c>
      <c r="AU236" s="86">
        <f t="shared" si="283"/>
        <v>2</v>
      </c>
      <c r="AV236" s="86" t="b">
        <f t="shared" si="284"/>
        <v>0</v>
      </c>
      <c r="AW236" s="86" t="str">
        <f t="shared" si="285"/>
        <v>Distance</v>
      </c>
      <c r="AX236" s="86" t="str">
        <f t="shared" si="254"/>
        <v>&gt;</v>
      </c>
      <c r="AY236" s="86">
        <f t="shared" si="286"/>
        <v>680.591796875</v>
      </c>
      <c r="AZ236" s="86">
        <f t="shared" si="287"/>
        <v>0</v>
      </c>
      <c r="BA236" s="86" t="b">
        <f t="shared" si="288"/>
        <v>0</v>
      </c>
      <c r="BB236" s="86" t="str">
        <f t="shared" si="289"/>
        <v>Distance</v>
      </c>
      <c r="BC236" s="86" t="str">
        <f t="shared" si="255"/>
        <v>&gt;</v>
      </c>
      <c r="BD236" s="86">
        <f t="shared" si="290"/>
        <v>450.385498046875</v>
      </c>
      <c r="BE236" s="15">
        <f t="shared" si="256"/>
        <v>0</v>
      </c>
      <c r="BF236" s="15" t="str">
        <f t="shared" si="257"/>
        <v>Speed&lt;=28,84228515625 AND Distance&gt;680,591796875 AND Distance&gt;450,385498046875</v>
      </c>
      <c r="BH236"/>
      <c r="BI236"/>
      <c r="BJ236"/>
    </row>
    <row r="237" spans="1:62">
      <c r="A237" s="15">
        <v>234</v>
      </c>
      <c r="B237" s="15">
        <v>-2</v>
      </c>
      <c r="C237" s="15">
        <v>-8192</v>
      </c>
      <c r="D237" s="15">
        <f t="shared" si="243"/>
        <v>-1</v>
      </c>
      <c r="E237" s="15">
        <f t="shared" si="244"/>
        <v>0</v>
      </c>
      <c r="F237" s="15">
        <f t="shared" si="245"/>
        <v>-1</v>
      </c>
      <c r="G237" s="15">
        <v>301</v>
      </c>
      <c r="H237" s="15">
        <v>302</v>
      </c>
      <c r="I237" s="15">
        <v>97</v>
      </c>
      <c r="J237" s="15">
        <v>5</v>
      </c>
      <c r="K237" s="15">
        <v>489</v>
      </c>
      <c r="L237" s="15">
        <v>1365</v>
      </c>
      <c r="M237" s="15">
        <f t="shared" si="246"/>
        <v>0.333251953125</v>
      </c>
      <c r="O237" s="86">
        <f t="shared" si="247"/>
        <v>489</v>
      </c>
      <c r="P237" s="86">
        <f t="shared" si="258"/>
        <v>0.333251953125</v>
      </c>
      <c r="Q237" s="86">
        <f t="shared" si="259"/>
        <v>436</v>
      </c>
      <c r="R237" s="86" t="b">
        <f t="shared" si="260"/>
        <v>1</v>
      </c>
      <c r="S237" s="86" t="str">
        <f t="shared" si="261"/>
        <v>Dummy Node</v>
      </c>
      <c r="T237" s="86" t="str">
        <f t="shared" si="248"/>
        <v>N/A</v>
      </c>
      <c r="U237" s="86" t="str">
        <f t="shared" si="262"/>
        <v>N/A</v>
      </c>
      <c r="V237" s="86">
        <f t="shared" si="263"/>
        <v>377</v>
      </c>
      <c r="W237" s="86" t="b">
        <f t="shared" si="264"/>
        <v>0</v>
      </c>
      <c r="X237" s="86" t="str">
        <f t="shared" si="265"/>
        <v>Dummy Node</v>
      </c>
      <c r="Y237" s="86" t="str">
        <f t="shared" si="249"/>
        <v>N/A</v>
      </c>
      <c r="Z237" s="86" t="str">
        <f t="shared" si="266"/>
        <v>N/A</v>
      </c>
      <c r="AA237" s="86">
        <f t="shared" si="267"/>
        <v>320</v>
      </c>
      <c r="AB237" s="86" t="b">
        <f t="shared" si="268"/>
        <v>1</v>
      </c>
      <c r="AC237" s="86" t="str">
        <f t="shared" si="269"/>
        <v>Dummy Node</v>
      </c>
      <c r="AD237" s="86" t="str">
        <f t="shared" si="250"/>
        <v>N/A</v>
      </c>
      <c r="AE237" s="86" t="str">
        <f t="shared" si="270"/>
        <v>N/A</v>
      </c>
      <c r="AF237" s="86">
        <f t="shared" si="271"/>
        <v>249</v>
      </c>
      <c r="AG237" s="86" t="b">
        <f t="shared" si="272"/>
        <v>0</v>
      </c>
      <c r="AH237" s="86" t="str">
        <f t="shared" si="273"/>
        <v>Dummy Node</v>
      </c>
      <c r="AI237" s="86" t="str">
        <f t="shared" si="251"/>
        <v>N/A</v>
      </c>
      <c r="AJ237" s="86" t="str">
        <f t="shared" si="274"/>
        <v>N/A</v>
      </c>
      <c r="AK237" s="86">
        <f t="shared" si="275"/>
        <v>121</v>
      </c>
      <c r="AL237" s="86" t="b">
        <f t="shared" si="276"/>
        <v>1</v>
      </c>
      <c r="AM237" s="86" t="str">
        <f t="shared" si="277"/>
        <v>Dummy Node</v>
      </c>
      <c r="AN237" s="86" t="str">
        <f t="shared" si="252"/>
        <v>N/A</v>
      </c>
      <c r="AO237" s="86" t="str">
        <f t="shared" si="278"/>
        <v>N/A</v>
      </c>
      <c r="AP237" s="86">
        <f t="shared" si="279"/>
        <v>10</v>
      </c>
      <c r="AQ237" s="86" t="b">
        <f t="shared" si="280"/>
        <v>1</v>
      </c>
      <c r="AR237" s="86" t="str">
        <f t="shared" si="281"/>
        <v>Speed</v>
      </c>
      <c r="AS237" s="86" t="str">
        <f t="shared" si="253"/>
        <v>&lt;=</v>
      </c>
      <c r="AT237" s="86">
        <f t="shared" si="282"/>
        <v>28.84228515625</v>
      </c>
      <c r="AU237" s="86">
        <f t="shared" si="283"/>
        <v>2</v>
      </c>
      <c r="AV237" s="86" t="b">
        <f t="shared" si="284"/>
        <v>0</v>
      </c>
      <c r="AW237" s="86" t="str">
        <f t="shared" si="285"/>
        <v>Distance</v>
      </c>
      <c r="AX237" s="86" t="str">
        <f t="shared" si="254"/>
        <v>&gt;</v>
      </c>
      <c r="AY237" s="86">
        <f t="shared" si="286"/>
        <v>680.591796875</v>
      </c>
      <c r="AZ237" s="86">
        <f t="shared" si="287"/>
        <v>0</v>
      </c>
      <c r="BA237" s="86" t="b">
        <f t="shared" si="288"/>
        <v>0</v>
      </c>
      <c r="BB237" s="86" t="str">
        <f t="shared" si="289"/>
        <v>Distance</v>
      </c>
      <c r="BC237" s="86" t="str">
        <f t="shared" si="255"/>
        <v>&gt;</v>
      </c>
      <c r="BD237" s="86">
        <f t="shared" si="290"/>
        <v>450.385498046875</v>
      </c>
      <c r="BE237" s="15">
        <f t="shared" si="256"/>
        <v>0</v>
      </c>
      <c r="BF237" s="15" t="str">
        <f t="shared" si="257"/>
        <v>Speed&lt;=28,84228515625 AND Distance&gt;680,591796875 AND Distance&gt;450,385498046875</v>
      </c>
      <c r="BH237"/>
      <c r="BI237"/>
      <c r="BJ237"/>
    </row>
    <row r="238" spans="1:62">
      <c r="A238" s="15">
        <v>235</v>
      </c>
      <c r="B238" s="15">
        <v>-2</v>
      </c>
      <c r="C238" s="15">
        <v>-8192</v>
      </c>
      <c r="D238" s="15">
        <f t="shared" si="243"/>
        <v>-1</v>
      </c>
      <c r="E238" s="15">
        <f t="shared" si="244"/>
        <v>0</v>
      </c>
      <c r="F238" s="15">
        <f t="shared" si="245"/>
        <v>-1</v>
      </c>
      <c r="G238" s="15">
        <v>-1</v>
      </c>
      <c r="H238" s="15">
        <v>-1</v>
      </c>
      <c r="I238" s="15">
        <v>99</v>
      </c>
      <c r="J238" s="15">
        <v>8</v>
      </c>
      <c r="K238" s="15">
        <v>490</v>
      </c>
      <c r="L238" s="15">
        <v>0</v>
      </c>
      <c r="M238" s="15">
        <f t="shared" si="246"/>
        <v>0</v>
      </c>
      <c r="O238" s="86">
        <f t="shared" si="247"/>
        <v>490</v>
      </c>
      <c r="P238" s="86">
        <f t="shared" si="258"/>
        <v>0.333251953125</v>
      </c>
      <c r="Q238" s="86">
        <f t="shared" si="259"/>
        <v>436</v>
      </c>
      <c r="R238" s="86" t="b">
        <f t="shared" si="260"/>
        <v>0</v>
      </c>
      <c r="S238" s="86" t="str">
        <f t="shared" si="261"/>
        <v>Dummy Node</v>
      </c>
      <c r="T238" s="86" t="str">
        <f t="shared" si="248"/>
        <v>N/A</v>
      </c>
      <c r="U238" s="86" t="str">
        <f t="shared" si="262"/>
        <v>N/A</v>
      </c>
      <c r="V238" s="86">
        <f t="shared" si="263"/>
        <v>377</v>
      </c>
      <c r="W238" s="86" t="b">
        <f t="shared" si="264"/>
        <v>0</v>
      </c>
      <c r="X238" s="86" t="str">
        <f t="shared" si="265"/>
        <v>Dummy Node</v>
      </c>
      <c r="Y238" s="86" t="str">
        <f t="shared" si="249"/>
        <v>N/A</v>
      </c>
      <c r="Z238" s="86" t="str">
        <f t="shared" si="266"/>
        <v>N/A</v>
      </c>
      <c r="AA238" s="86">
        <f t="shared" si="267"/>
        <v>320</v>
      </c>
      <c r="AB238" s="86" t="b">
        <f t="shared" si="268"/>
        <v>1</v>
      </c>
      <c r="AC238" s="86" t="str">
        <f t="shared" si="269"/>
        <v>Dummy Node</v>
      </c>
      <c r="AD238" s="86" t="str">
        <f t="shared" si="250"/>
        <v>N/A</v>
      </c>
      <c r="AE238" s="86" t="str">
        <f t="shared" si="270"/>
        <v>N/A</v>
      </c>
      <c r="AF238" s="86">
        <f t="shared" si="271"/>
        <v>249</v>
      </c>
      <c r="AG238" s="86" t="b">
        <f t="shared" si="272"/>
        <v>0</v>
      </c>
      <c r="AH238" s="86" t="str">
        <f t="shared" si="273"/>
        <v>Dummy Node</v>
      </c>
      <c r="AI238" s="86" t="str">
        <f t="shared" si="251"/>
        <v>N/A</v>
      </c>
      <c r="AJ238" s="86" t="str">
        <f t="shared" si="274"/>
        <v>N/A</v>
      </c>
      <c r="AK238" s="86">
        <f t="shared" si="275"/>
        <v>121</v>
      </c>
      <c r="AL238" s="86" t="b">
        <f t="shared" si="276"/>
        <v>1</v>
      </c>
      <c r="AM238" s="86" t="str">
        <f t="shared" si="277"/>
        <v>Dummy Node</v>
      </c>
      <c r="AN238" s="86" t="str">
        <f t="shared" si="252"/>
        <v>N/A</v>
      </c>
      <c r="AO238" s="86" t="str">
        <f t="shared" si="278"/>
        <v>N/A</v>
      </c>
      <c r="AP238" s="86">
        <f t="shared" si="279"/>
        <v>10</v>
      </c>
      <c r="AQ238" s="86" t="b">
        <f t="shared" si="280"/>
        <v>1</v>
      </c>
      <c r="AR238" s="86" t="str">
        <f t="shared" si="281"/>
        <v>Speed</v>
      </c>
      <c r="AS238" s="86" t="str">
        <f t="shared" si="253"/>
        <v>&lt;=</v>
      </c>
      <c r="AT238" s="86">
        <f t="shared" si="282"/>
        <v>28.84228515625</v>
      </c>
      <c r="AU238" s="86">
        <f t="shared" si="283"/>
        <v>2</v>
      </c>
      <c r="AV238" s="86" t="b">
        <f t="shared" si="284"/>
        <v>0</v>
      </c>
      <c r="AW238" s="86" t="str">
        <f t="shared" si="285"/>
        <v>Distance</v>
      </c>
      <c r="AX238" s="86" t="str">
        <f t="shared" si="254"/>
        <v>&gt;</v>
      </c>
      <c r="AY238" s="86">
        <f t="shared" si="286"/>
        <v>680.591796875</v>
      </c>
      <c r="AZ238" s="86">
        <f t="shared" si="287"/>
        <v>0</v>
      </c>
      <c r="BA238" s="86" t="b">
        <f t="shared" si="288"/>
        <v>0</v>
      </c>
      <c r="BB238" s="86" t="str">
        <f t="shared" si="289"/>
        <v>Distance</v>
      </c>
      <c r="BC238" s="86" t="str">
        <f t="shared" si="255"/>
        <v>&gt;</v>
      </c>
      <c r="BD238" s="86">
        <f t="shared" si="290"/>
        <v>450.385498046875</v>
      </c>
      <c r="BE238" s="15">
        <f t="shared" si="256"/>
        <v>0</v>
      </c>
      <c r="BF238" s="15" t="str">
        <f t="shared" si="257"/>
        <v>Speed&lt;=28,84228515625 AND Distance&gt;680,591796875 AND Distance&gt;450,385498046875</v>
      </c>
      <c r="BH238"/>
      <c r="BI238"/>
      <c r="BJ238"/>
    </row>
    <row r="239" spans="1:62">
      <c r="A239" s="15">
        <v>236</v>
      </c>
      <c r="B239" s="15">
        <v>-2</v>
      </c>
      <c r="C239" s="15">
        <v>-8192</v>
      </c>
      <c r="D239" s="15">
        <f t="shared" si="243"/>
        <v>-1</v>
      </c>
      <c r="E239" s="15">
        <f t="shared" si="244"/>
        <v>0</v>
      </c>
      <c r="F239" s="15">
        <f t="shared" si="245"/>
        <v>-1</v>
      </c>
      <c r="G239" s="15">
        <v>-1</v>
      </c>
      <c r="H239" s="15">
        <v>-1</v>
      </c>
      <c r="I239" s="15">
        <v>99</v>
      </c>
      <c r="J239" s="15">
        <v>8</v>
      </c>
      <c r="K239" s="15">
        <v>491</v>
      </c>
      <c r="L239" s="15">
        <v>0</v>
      </c>
      <c r="M239" s="15">
        <f t="shared" si="246"/>
        <v>0</v>
      </c>
      <c r="O239" s="86">
        <f t="shared" si="247"/>
        <v>491</v>
      </c>
      <c r="P239" s="86">
        <f t="shared" si="258"/>
        <v>0.333251953125</v>
      </c>
      <c r="Q239" s="86">
        <f t="shared" si="259"/>
        <v>437</v>
      </c>
      <c r="R239" s="86" t="b">
        <f t="shared" si="260"/>
        <v>1</v>
      </c>
      <c r="S239" s="86" t="str">
        <f t="shared" si="261"/>
        <v>Dummy Node</v>
      </c>
      <c r="T239" s="86" t="str">
        <f t="shared" si="248"/>
        <v>N/A</v>
      </c>
      <c r="U239" s="86" t="str">
        <f t="shared" si="262"/>
        <v>N/A</v>
      </c>
      <c r="V239" s="86">
        <f t="shared" si="263"/>
        <v>378</v>
      </c>
      <c r="W239" s="86" t="b">
        <f t="shared" si="264"/>
        <v>1</v>
      </c>
      <c r="X239" s="86" t="str">
        <f t="shared" si="265"/>
        <v>Dummy Node</v>
      </c>
      <c r="Y239" s="86" t="str">
        <f t="shared" si="249"/>
        <v>N/A</v>
      </c>
      <c r="Z239" s="86" t="str">
        <f t="shared" si="266"/>
        <v>N/A</v>
      </c>
      <c r="AA239" s="86">
        <f t="shared" si="267"/>
        <v>320</v>
      </c>
      <c r="AB239" s="86" t="b">
        <f t="shared" si="268"/>
        <v>0</v>
      </c>
      <c r="AC239" s="86" t="str">
        <f t="shared" si="269"/>
        <v>Dummy Node</v>
      </c>
      <c r="AD239" s="86" t="str">
        <f t="shared" si="250"/>
        <v>N/A</v>
      </c>
      <c r="AE239" s="86" t="str">
        <f t="shared" si="270"/>
        <v>N/A</v>
      </c>
      <c r="AF239" s="86">
        <f t="shared" si="271"/>
        <v>249</v>
      </c>
      <c r="AG239" s="86" t="b">
        <f t="shared" si="272"/>
        <v>0</v>
      </c>
      <c r="AH239" s="86" t="str">
        <f t="shared" si="273"/>
        <v>Dummy Node</v>
      </c>
      <c r="AI239" s="86" t="str">
        <f t="shared" si="251"/>
        <v>N/A</v>
      </c>
      <c r="AJ239" s="86" t="str">
        <f t="shared" si="274"/>
        <v>N/A</v>
      </c>
      <c r="AK239" s="86">
        <f t="shared" si="275"/>
        <v>121</v>
      </c>
      <c r="AL239" s="86" t="b">
        <f t="shared" si="276"/>
        <v>1</v>
      </c>
      <c r="AM239" s="86" t="str">
        <f t="shared" si="277"/>
        <v>Dummy Node</v>
      </c>
      <c r="AN239" s="86" t="str">
        <f t="shared" si="252"/>
        <v>N/A</v>
      </c>
      <c r="AO239" s="86" t="str">
        <f t="shared" si="278"/>
        <v>N/A</v>
      </c>
      <c r="AP239" s="86">
        <f t="shared" si="279"/>
        <v>10</v>
      </c>
      <c r="AQ239" s="86" t="b">
        <f t="shared" si="280"/>
        <v>1</v>
      </c>
      <c r="AR239" s="86" t="str">
        <f t="shared" si="281"/>
        <v>Speed</v>
      </c>
      <c r="AS239" s="86" t="str">
        <f t="shared" si="253"/>
        <v>&lt;=</v>
      </c>
      <c r="AT239" s="86">
        <f t="shared" si="282"/>
        <v>28.84228515625</v>
      </c>
      <c r="AU239" s="86">
        <f t="shared" si="283"/>
        <v>2</v>
      </c>
      <c r="AV239" s="86" t="b">
        <f t="shared" si="284"/>
        <v>0</v>
      </c>
      <c r="AW239" s="86" t="str">
        <f t="shared" si="285"/>
        <v>Distance</v>
      </c>
      <c r="AX239" s="86" t="str">
        <f t="shared" si="254"/>
        <v>&gt;</v>
      </c>
      <c r="AY239" s="86">
        <f t="shared" si="286"/>
        <v>680.591796875</v>
      </c>
      <c r="AZ239" s="86">
        <f t="shared" si="287"/>
        <v>0</v>
      </c>
      <c r="BA239" s="86" t="b">
        <f t="shared" si="288"/>
        <v>0</v>
      </c>
      <c r="BB239" s="86" t="str">
        <f t="shared" si="289"/>
        <v>Distance</v>
      </c>
      <c r="BC239" s="86" t="str">
        <f t="shared" si="255"/>
        <v>&gt;</v>
      </c>
      <c r="BD239" s="86">
        <f t="shared" si="290"/>
        <v>450.385498046875</v>
      </c>
      <c r="BE239" s="15">
        <f t="shared" si="256"/>
        <v>0</v>
      </c>
      <c r="BF239" s="15" t="str">
        <f t="shared" si="257"/>
        <v>Speed&lt;=28,84228515625 AND Distance&gt;680,591796875 AND Distance&gt;450,385498046875</v>
      </c>
      <c r="BH239"/>
      <c r="BI239"/>
      <c r="BJ239"/>
    </row>
    <row r="240" spans="1:62">
      <c r="A240" s="15">
        <v>237</v>
      </c>
      <c r="B240" s="15">
        <v>-2</v>
      </c>
      <c r="C240" s="15">
        <v>-8192</v>
      </c>
      <c r="D240" s="15">
        <f t="shared" si="243"/>
        <v>-1</v>
      </c>
      <c r="E240" s="15">
        <f t="shared" si="244"/>
        <v>0</v>
      </c>
      <c r="F240" s="15">
        <f t="shared" si="245"/>
        <v>-1</v>
      </c>
      <c r="G240" s="15">
        <v>303</v>
      </c>
      <c r="H240" s="15">
        <v>304</v>
      </c>
      <c r="I240" s="15">
        <v>102</v>
      </c>
      <c r="J240" s="15">
        <v>6</v>
      </c>
      <c r="K240" s="15">
        <v>492</v>
      </c>
      <c r="L240" s="15">
        <v>1365</v>
      </c>
      <c r="M240" s="15">
        <f t="shared" si="246"/>
        <v>0.333251953125</v>
      </c>
      <c r="O240" s="86">
        <f t="shared" si="247"/>
        <v>492</v>
      </c>
      <c r="P240" s="86">
        <f t="shared" si="258"/>
        <v>0.333251953125</v>
      </c>
      <c r="Q240" s="86">
        <f t="shared" si="259"/>
        <v>437</v>
      </c>
      <c r="R240" s="86" t="b">
        <f t="shared" si="260"/>
        <v>0</v>
      </c>
      <c r="S240" s="86" t="str">
        <f t="shared" si="261"/>
        <v>Dummy Node</v>
      </c>
      <c r="T240" s="86" t="str">
        <f t="shared" si="248"/>
        <v>N/A</v>
      </c>
      <c r="U240" s="86" t="str">
        <f t="shared" si="262"/>
        <v>N/A</v>
      </c>
      <c r="V240" s="86">
        <f t="shared" si="263"/>
        <v>378</v>
      </c>
      <c r="W240" s="86" t="b">
        <f t="shared" si="264"/>
        <v>1</v>
      </c>
      <c r="X240" s="86" t="str">
        <f t="shared" si="265"/>
        <v>Dummy Node</v>
      </c>
      <c r="Y240" s="86" t="str">
        <f t="shared" si="249"/>
        <v>N/A</v>
      </c>
      <c r="Z240" s="86" t="str">
        <f t="shared" si="266"/>
        <v>N/A</v>
      </c>
      <c r="AA240" s="86">
        <f t="shared" si="267"/>
        <v>320</v>
      </c>
      <c r="AB240" s="86" t="b">
        <f t="shared" si="268"/>
        <v>0</v>
      </c>
      <c r="AC240" s="86" t="str">
        <f t="shared" si="269"/>
        <v>Dummy Node</v>
      </c>
      <c r="AD240" s="86" t="str">
        <f t="shared" si="250"/>
        <v>N/A</v>
      </c>
      <c r="AE240" s="86" t="str">
        <f t="shared" si="270"/>
        <v>N/A</v>
      </c>
      <c r="AF240" s="86">
        <f t="shared" si="271"/>
        <v>249</v>
      </c>
      <c r="AG240" s="86" t="b">
        <f t="shared" si="272"/>
        <v>0</v>
      </c>
      <c r="AH240" s="86" t="str">
        <f t="shared" si="273"/>
        <v>Dummy Node</v>
      </c>
      <c r="AI240" s="86" t="str">
        <f t="shared" si="251"/>
        <v>N/A</v>
      </c>
      <c r="AJ240" s="86" t="str">
        <f t="shared" si="274"/>
        <v>N/A</v>
      </c>
      <c r="AK240" s="86">
        <f t="shared" si="275"/>
        <v>121</v>
      </c>
      <c r="AL240" s="86" t="b">
        <f t="shared" si="276"/>
        <v>1</v>
      </c>
      <c r="AM240" s="86" t="str">
        <f t="shared" si="277"/>
        <v>Dummy Node</v>
      </c>
      <c r="AN240" s="86" t="str">
        <f t="shared" si="252"/>
        <v>N/A</v>
      </c>
      <c r="AO240" s="86" t="str">
        <f t="shared" si="278"/>
        <v>N/A</v>
      </c>
      <c r="AP240" s="86">
        <f t="shared" si="279"/>
        <v>10</v>
      </c>
      <c r="AQ240" s="86" t="b">
        <f t="shared" si="280"/>
        <v>1</v>
      </c>
      <c r="AR240" s="86" t="str">
        <f t="shared" si="281"/>
        <v>Speed</v>
      </c>
      <c r="AS240" s="86" t="str">
        <f t="shared" si="253"/>
        <v>&lt;=</v>
      </c>
      <c r="AT240" s="86">
        <f t="shared" si="282"/>
        <v>28.84228515625</v>
      </c>
      <c r="AU240" s="86">
        <f t="shared" si="283"/>
        <v>2</v>
      </c>
      <c r="AV240" s="86" t="b">
        <f t="shared" si="284"/>
        <v>0</v>
      </c>
      <c r="AW240" s="86" t="str">
        <f t="shared" si="285"/>
        <v>Distance</v>
      </c>
      <c r="AX240" s="86" t="str">
        <f t="shared" si="254"/>
        <v>&gt;</v>
      </c>
      <c r="AY240" s="86">
        <f t="shared" si="286"/>
        <v>680.591796875</v>
      </c>
      <c r="AZ240" s="86">
        <f t="shared" si="287"/>
        <v>0</v>
      </c>
      <c r="BA240" s="86" t="b">
        <f t="shared" si="288"/>
        <v>0</v>
      </c>
      <c r="BB240" s="86" t="str">
        <f t="shared" si="289"/>
        <v>Distance</v>
      </c>
      <c r="BC240" s="86" t="str">
        <f t="shared" si="255"/>
        <v>&gt;</v>
      </c>
      <c r="BD240" s="86">
        <f t="shared" si="290"/>
        <v>450.385498046875</v>
      </c>
      <c r="BE240" s="15">
        <f t="shared" si="256"/>
        <v>0</v>
      </c>
      <c r="BF240" s="15" t="str">
        <f t="shared" si="257"/>
        <v>Speed&lt;=28,84228515625 AND Distance&gt;680,591796875 AND Distance&gt;450,385498046875</v>
      </c>
      <c r="BH240"/>
      <c r="BI240"/>
      <c r="BJ240"/>
    </row>
    <row r="241" spans="1:62">
      <c r="A241" s="15">
        <v>238</v>
      </c>
      <c r="B241" s="15">
        <v>-2</v>
      </c>
      <c r="C241" s="15">
        <v>-8192</v>
      </c>
      <c r="D241" s="15">
        <f t="shared" si="243"/>
        <v>-1</v>
      </c>
      <c r="E241" s="15">
        <f t="shared" si="244"/>
        <v>0</v>
      </c>
      <c r="F241" s="15">
        <f t="shared" si="245"/>
        <v>-1</v>
      </c>
      <c r="G241" s="15">
        <v>305</v>
      </c>
      <c r="H241" s="15">
        <v>306</v>
      </c>
      <c r="I241" s="15">
        <v>102</v>
      </c>
      <c r="J241" s="15">
        <v>6</v>
      </c>
      <c r="K241" s="15">
        <v>493</v>
      </c>
      <c r="L241" s="15">
        <v>1365</v>
      </c>
      <c r="M241" s="15">
        <f t="shared" si="246"/>
        <v>0.333251953125</v>
      </c>
      <c r="O241" s="86">
        <f t="shared" si="247"/>
        <v>493</v>
      </c>
      <c r="P241" s="86">
        <f t="shared" si="258"/>
        <v>0.333251953125</v>
      </c>
      <c r="Q241" s="86">
        <f t="shared" si="259"/>
        <v>438</v>
      </c>
      <c r="R241" s="86" t="b">
        <f t="shared" si="260"/>
        <v>1</v>
      </c>
      <c r="S241" s="86" t="str">
        <f t="shared" si="261"/>
        <v>Dummy Node</v>
      </c>
      <c r="T241" s="86" t="str">
        <f t="shared" si="248"/>
        <v>N/A</v>
      </c>
      <c r="U241" s="86" t="str">
        <f t="shared" si="262"/>
        <v>N/A</v>
      </c>
      <c r="V241" s="86">
        <f t="shared" si="263"/>
        <v>378</v>
      </c>
      <c r="W241" s="86" t="b">
        <f t="shared" si="264"/>
        <v>0</v>
      </c>
      <c r="X241" s="86" t="str">
        <f t="shared" si="265"/>
        <v>Dummy Node</v>
      </c>
      <c r="Y241" s="86" t="str">
        <f t="shared" si="249"/>
        <v>N/A</v>
      </c>
      <c r="Z241" s="86" t="str">
        <f t="shared" si="266"/>
        <v>N/A</v>
      </c>
      <c r="AA241" s="86">
        <f t="shared" si="267"/>
        <v>320</v>
      </c>
      <c r="AB241" s="86" t="b">
        <f t="shared" si="268"/>
        <v>0</v>
      </c>
      <c r="AC241" s="86" t="str">
        <f t="shared" si="269"/>
        <v>Dummy Node</v>
      </c>
      <c r="AD241" s="86" t="str">
        <f t="shared" si="250"/>
        <v>N/A</v>
      </c>
      <c r="AE241" s="86" t="str">
        <f t="shared" si="270"/>
        <v>N/A</v>
      </c>
      <c r="AF241" s="86">
        <f t="shared" si="271"/>
        <v>249</v>
      </c>
      <c r="AG241" s="86" t="b">
        <f t="shared" si="272"/>
        <v>0</v>
      </c>
      <c r="AH241" s="86" t="str">
        <f t="shared" si="273"/>
        <v>Dummy Node</v>
      </c>
      <c r="AI241" s="86" t="str">
        <f t="shared" si="251"/>
        <v>N/A</v>
      </c>
      <c r="AJ241" s="86" t="str">
        <f t="shared" si="274"/>
        <v>N/A</v>
      </c>
      <c r="AK241" s="86">
        <f t="shared" si="275"/>
        <v>121</v>
      </c>
      <c r="AL241" s="86" t="b">
        <f t="shared" si="276"/>
        <v>1</v>
      </c>
      <c r="AM241" s="86" t="str">
        <f t="shared" si="277"/>
        <v>Dummy Node</v>
      </c>
      <c r="AN241" s="86" t="str">
        <f t="shared" si="252"/>
        <v>N/A</v>
      </c>
      <c r="AO241" s="86" t="str">
        <f t="shared" si="278"/>
        <v>N/A</v>
      </c>
      <c r="AP241" s="86">
        <f t="shared" si="279"/>
        <v>10</v>
      </c>
      <c r="AQ241" s="86" t="b">
        <f t="shared" si="280"/>
        <v>1</v>
      </c>
      <c r="AR241" s="86" t="str">
        <f t="shared" si="281"/>
        <v>Speed</v>
      </c>
      <c r="AS241" s="86" t="str">
        <f t="shared" si="253"/>
        <v>&lt;=</v>
      </c>
      <c r="AT241" s="86">
        <f t="shared" si="282"/>
        <v>28.84228515625</v>
      </c>
      <c r="AU241" s="86">
        <f t="shared" si="283"/>
        <v>2</v>
      </c>
      <c r="AV241" s="86" t="b">
        <f t="shared" si="284"/>
        <v>0</v>
      </c>
      <c r="AW241" s="86" t="str">
        <f t="shared" si="285"/>
        <v>Distance</v>
      </c>
      <c r="AX241" s="86" t="str">
        <f t="shared" si="254"/>
        <v>&gt;</v>
      </c>
      <c r="AY241" s="86">
        <f t="shared" si="286"/>
        <v>680.591796875</v>
      </c>
      <c r="AZ241" s="86">
        <f t="shared" si="287"/>
        <v>0</v>
      </c>
      <c r="BA241" s="86" t="b">
        <f t="shared" si="288"/>
        <v>0</v>
      </c>
      <c r="BB241" s="86" t="str">
        <f t="shared" si="289"/>
        <v>Distance</v>
      </c>
      <c r="BC241" s="86" t="str">
        <f t="shared" si="255"/>
        <v>&gt;</v>
      </c>
      <c r="BD241" s="86">
        <f t="shared" si="290"/>
        <v>450.385498046875</v>
      </c>
      <c r="BE241" s="15">
        <f t="shared" si="256"/>
        <v>0</v>
      </c>
      <c r="BF241" s="15" t="str">
        <f t="shared" si="257"/>
        <v>Speed&lt;=28,84228515625 AND Distance&gt;680,591796875 AND Distance&gt;450,385498046875</v>
      </c>
      <c r="BH241"/>
      <c r="BI241"/>
      <c r="BJ241"/>
    </row>
    <row r="242" spans="1:62">
      <c r="A242" s="15">
        <v>239</v>
      </c>
      <c r="B242" s="15">
        <v>-2</v>
      </c>
      <c r="C242" s="15">
        <v>-8192</v>
      </c>
      <c r="D242" s="15">
        <f t="shared" si="243"/>
        <v>-1</v>
      </c>
      <c r="E242" s="15">
        <f t="shared" si="244"/>
        <v>0</v>
      </c>
      <c r="F242" s="15">
        <f t="shared" si="245"/>
        <v>-1</v>
      </c>
      <c r="G242" s="15">
        <v>307</v>
      </c>
      <c r="H242" s="15">
        <v>308</v>
      </c>
      <c r="I242" s="15">
        <v>107</v>
      </c>
      <c r="J242" s="15">
        <v>7</v>
      </c>
      <c r="K242" s="15">
        <v>494</v>
      </c>
      <c r="L242" s="15">
        <v>1365</v>
      </c>
      <c r="M242" s="15">
        <f t="shared" si="246"/>
        <v>0.333251953125</v>
      </c>
      <c r="O242" s="86">
        <f t="shared" si="247"/>
        <v>494</v>
      </c>
      <c r="P242" s="86">
        <f t="shared" si="258"/>
        <v>0.333251953125</v>
      </c>
      <c r="Q242" s="86">
        <f t="shared" si="259"/>
        <v>438</v>
      </c>
      <c r="R242" s="86" t="b">
        <f t="shared" si="260"/>
        <v>0</v>
      </c>
      <c r="S242" s="86" t="str">
        <f t="shared" si="261"/>
        <v>Dummy Node</v>
      </c>
      <c r="T242" s="86" t="str">
        <f t="shared" si="248"/>
        <v>N/A</v>
      </c>
      <c r="U242" s="86" t="str">
        <f t="shared" si="262"/>
        <v>N/A</v>
      </c>
      <c r="V242" s="86">
        <f t="shared" si="263"/>
        <v>378</v>
      </c>
      <c r="W242" s="86" t="b">
        <f t="shared" si="264"/>
        <v>0</v>
      </c>
      <c r="X242" s="86" t="str">
        <f t="shared" si="265"/>
        <v>Dummy Node</v>
      </c>
      <c r="Y242" s="86" t="str">
        <f t="shared" si="249"/>
        <v>N/A</v>
      </c>
      <c r="Z242" s="86" t="str">
        <f t="shared" si="266"/>
        <v>N/A</v>
      </c>
      <c r="AA242" s="86">
        <f t="shared" si="267"/>
        <v>320</v>
      </c>
      <c r="AB242" s="86" t="b">
        <f t="shared" si="268"/>
        <v>0</v>
      </c>
      <c r="AC242" s="86" t="str">
        <f t="shared" si="269"/>
        <v>Dummy Node</v>
      </c>
      <c r="AD242" s="86" t="str">
        <f t="shared" si="250"/>
        <v>N/A</v>
      </c>
      <c r="AE242" s="86" t="str">
        <f t="shared" si="270"/>
        <v>N/A</v>
      </c>
      <c r="AF242" s="86">
        <f t="shared" si="271"/>
        <v>249</v>
      </c>
      <c r="AG242" s="86" t="b">
        <f t="shared" si="272"/>
        <v>0</v>
      </c>
      <c r="AH242" s="86" t="str">
        <f t="shared" si="273"/>
        <v>Dummy Node</v>
      </c>
      <c r="AI242" s="86" t="str">
        <f t="shared" si="251"/>
        <v>N/A</v>
      </c>
      <c r="AJ242" s="86" t="str">
        <f t="shared" si="274"/>
        <v>N/A</v>
      </c>
      <c r="AK242" s="86">
        <f t="shared" si="275"/>
        <v>121</v>
      </c>
      <c r="AL242" s="86" t="b">
        <f t="shared" si="276"/>
        <v>1</v>
      </c>
      <c r="AM242" s="86" t="str">
        <f t="shared" si="277"/>
        <v>Dummy Node</v>
      </c>
      <c r="AN242" s="86" t="str">
        <f t="shared" si="252"/>
        <v>N/A</v>
      </c>
      <c r="AO242" s="86" t="str">
        <f t="shared" si="278"/>
        <v>N/A</v>
      </c>
      <c r="AP242" s="86">
        <f t="shared" si="279"/>
        <v>10</v>
      </c>
      <c r="AQ242" s="86" t="b">
        <f t="shared" si="280"/>
        <v>1</v>
      </c>
      <c r="AR242" s="86" t="str">
        <f t="shared" si="281"/>
        <v>Speed</v>
      </c>
      <c r="AS242" s="86" t="str">
        <f t="shared" si="253"/>
        <v>&lt;=</v>
      </c>
      <c r="AT242" s="86">
        <f t="shared" si="282"/>
        <v>28.84228515625</v>
      </c>
      <c r="AU242" s="86">
        <f t="shared" si="283"/>
        <v>2</v>
      </c>
      <c r="AV242" s="86" t="b">
        <f t="shared" si="284"/>
        <v>0</v>
      </c>
      <c r="AW242" s="86" t="str">
        <f t="shared" si="285"/>
        <v>Distance</v>
      </c>
      <c r="AX242" s="86" t="str">
        <f t="shared" si="254"/>
        <v>&gt;</v>
      </c>
      <c r="AY242" s="86">
        <f t="shared" si="286"/>
        <v>680.591796875</v>
      </c>
      <c r="AZ242" s="86">
        <f t="shared" si="287"/>
        <v>0</v>
      </c>
      <c r="BA242" s="86" t="b">
        <f t="shared" si="288"/>
        <v>0</v>
      </c>
      <c r="BB242" s="86" t="str">
        <f t="shared" si="289"/>
        <v>Distance</v>
      </c>
      <c r="BC242" s="86" t="str">
        <f t="shared" si="255"/>
        <v>&gt;</v>
      </c>
      <c r="BD242" s="86">
        <f t="shared" si="290"/>
        <v>450.385498046875</v>
      </c>
      <c r="BE242" s="15">
        <f t="shared" si="256"/>
        <v>0</v>
      </c>
      <c r="BF242" s="15" t="str">
        <f t="shared" si="257"/>
        <v>Speed&lt;=28,84228515625 AND Distance&gt;680,591796875 AND Distance&gt;450,385498046875</v>
      </c>
      <c r="BH242"/>
      <c r="BI242"/>
      <c r="BJ242"/>
    </row>
    <row r="243" spans="1:62">
      <c r="A243" s="15">
        <v>240</v>
      </c>
      <c r="B243" s="15">
        <v>-2</v>
      </c>
      <c r="C243" s="15">
        <v>-8192</v>
      </c>
      <c r="D243" s="15">
        <f t="shared" si="243"/>
        <v>-1</v>
      </c>
      <c r="E243" s="15">
        <f t="shared" si="244"/>
        <v>0</v>
      </c>
      <c r="F243" s="15">
        <f t="shared" si="245"/>
        <v>-1</v>
      </c>
      <c r="G243" s="15">
        <v>309</v>
      </c>
      <c r="H243" s="15">
        <v>310</v>
      </c>
      <c r="I243" s="15">
        <v>107</v>
      </c>
      <c r="J243" s="15">
        <v>7</v>
      </c>
      <c r="K243" s="15">
        <v>495</v>
      </c>
      <c r="L243" s="15">
        <v>1365</v>
      </c>
      <c r="M243" s="15">
        <f t="shared" si="246"/>
        <v>0.333251953125</v>
      </c>
      <c r="O243" s="86">
        <f t="shared" si="247"/>
        <v>495</v>
      </c>
      <c r="P243" s="86">
        <f t="shared" si="258"/>
        <v>0.333251953125</v>
      </c>
      <c r="Q243" s="86">
        <f t="shared" si="259"/>
        <v>439</v>
      </c>
      <c r="R243" s="86" t="b">
        <f t="shared" si="260"/>
        <v>1</v>
      </c>
      <c r="S243" s="86" t="str">
        <f t="shared" si="261"/>
        <v>Dummy Node</v>
      </c>
      <c r="T243" s="86" t="str">
        <f t="shared" si="248"/>
        <v>N/A</v>
      </c>
      <c r="U243" s="86" t="str">
        <f t="shared" si="262"/>
        <v>N/A</v>
      </c>
      <c r="V243" s="86">
        <f t="shared" si="263"/>
        <v>379</v>
      </c>
      <c r="W243" s="86" t="b">
        <f t="shared" si="264"/>
        <v>1</v>
      </c>
      <c r="X243" s="86" t="str">
        <f t="shared" si="265"/>
        <v>Dummy Node</v>
      </c>
      <c r="Y243" s="86" t="str">
        <f t="shared" si="249"/>
        <v>N/A</v>
      </c>
      <c r="Z243" s="86" t="str">
        <f t="shared" si="266"/>
        <v>N/A</v>
      </c>
      <c r="AA243" s="86">
        <f t="shared" si="267"/>
        <v>321</v>
      </c>
      <c r="AB243" s="86" t="b">
        <f t="shared" si="268"/>
        <v>1</v>
      </c>
      <c r="AC243" s="86" t="str">
        <f t="shared" si="269"/>
        <v>Dummy Node</v>
      </c>
      <c r="AD243" s="86" t="str">
        <f t="shared" si="250"/>
        <v>N/A</v>
      </c>
      <c r="AE243" s="86" t="str">
        <f t="shared" si="270"/>
        <v>N/A</v>
      </c>
      <c r="AF243" s="86">
        <f t="shared" si="271"/>
        <v>250</v>
      </c>
      <c r="AG243" s="86" t="b">
        <f t="shared" si="272"/>
        <v>1</v>
      </c>
      <c r="AH243" s="86" t="str">
        <f t="shared" si="273"/>
        <v>Dummy Node</v>
      </c>
      <c r="AI243" s="86" t="str">
        <f t="shared" si="251"/>
        <v>N/A</v>
      </c>
      <c r="AJ243" s="86" t="str">
        <f t="shared" si="274"/>
        <v>N/A</v>
      </c>
      <c r="AK243" s="86">
        <f t="shared" si="275"/>
        <v>121</v>
      </c>
      <c r="AL243" s="86" t="b">
        <f t="shared" si="276"/>
        <v>0</v>
      </c>
      <c r="AM243" s="86" t="str">
        <f t="shared" si="277"/>
        <v>Dummy Node</v>
      </c>
      <c r="AN243" s="86" t="str">
        <f t="shared" si="252"/>
        <v>N/A</v>
      </c>
      <c r="AO243" s="86" t="str">
        <f t="shared" si="278"/>
        <v>N/A</v>
      </c>
      <c r="AP243" s="86">
        <f t="shared" si="279"/>
        <v>10</v>
      </c>
      <c r="AQ243" s="86" t="b">
        <f t="shared" si="280"/>
        <v>1</v>
      </c>
      <c r="AR243" s="86" t="str">
        <f t="shared" si="281"/>
        <v>Speed</v>
      </c>
      <c r="AS243" s="86" t="str">
        <f t="shared" si="253"/>
        <v>&lt;=</v>
      </c>
      <c r="AT243" s="86">
        <f t="shared" si="282"/>
        <v>28.84228515625</v>
      </c>
      <c r="AU243" s="86">
        <f t="shared" si="283"/>
        <v>2</v>
      </c>
      <c r="AV243" s="86" t="b">
        <f t="shared" si="284"/>
        <v>0</v>
      </c>
      <c r="AW243" s="86" t="str">
        <f t="shared" si="285"/>
        <v>Distance</v>
      </c>
      <c r="AX243" s="86" t="str">
        <f t="shared" si="254"/>
        <v>&gt;</v>
      </c>
      <c r="AY243" s="86">
        <f t="shared" si="286"/>
        <v>680.591796875</v>
      </c>
      <c r="AZ243" s="86">
        <f t="shared" si="287"/>
        <v>0</v>
      </c>
      <c r="BA243" s="86" t="b">
        <f t="shared" si="288"/>
        <v>0</v>
      </c>
      <c r="BB243" s="86" t="str">
        <f t="shared" si="289"/>
        <v>Distance</v>
      </c>
      <c r="BC243" s="86" t="str">
        <f t="shared" si="255"/>
        <v>&gt;</v>
      </c>
      <c r="BD243" s="86">
        <f t="shared" si="290"/>
        <v>450.385498046875</v>
      </c>
      <c r="BE243" s="15">
        <f t="shared" si="256"/>
        <v>0</v>
      </c>
      <c r="BF243" s="15" t="str">
        <f t="shared" si="257"/>
        <v>Speed&lt;=28,84228515625 AND Distance&gt;680,591796875 AND Distance&gt;450,385498046875</v>
      </c>
      <c r="BH243"/>
      <c r="BI243"/>
      <c r="BJ243"/>
    </row>
    <row r="244" spans="1:62">
      <c r="A244" s="15">
        <v>241</v>
      </c>
      <c r="B244" s="15">
        <v>-2</v>
      </c>
      <c r="C244" s="15">
        <v>-8192</v>
      </c>
      <c r="D244" s="15">
        <f t="shared" si="243"/>
        <v>-1</v>
      </c>
      <c r="E244" s="15">
        <f t="shared" si="244"/>
        <v>0</v>
      </c>
      <c r="F244" s="15">
        <f t="shared" si="245"/>
        <v>-1</v>
      </c>
      <c r="G244" s="15">
        <v>-1</v>
      </c>
      <c r="H244" s="15">
        <v>-1</v>
      </c>
      <c r="I244" s="15">
        <v>111</v>
      </c>
      <c r="J244" s="15">
        <v>8</v>
      </c>
      <c r="K244" s="15">
        <v>496</v>
      </c>
      <c r="L244" s="15">
        <v>0</v>
      </c>
      <c r="M244" s="15">
        <f t="shared" si="246"/>
        <v>0</v>
      </c>
      <c r="O244" s="86">
        <f t="shared" si="247"/>
        <v>496</v>
      </c>
      <c r="P244" s="86">
        <f t="shared" si="258"/>
        <v>0.333251953125</v>
      </c>
      <c r="Q244" s="86">
        <f t="shared" si="259"/>
        <v>439</v>
      </c>
      <c r="R244" s="86" t="b">
        <f t="shared" si="260"/>
        <v>0</v>
      </c>
      <c r="S244" s="86" t="str">
        <f t="shared" si="261"/>
        <v>Dummy Node</v>
      </c>
      <c r="T244" s="86" t="str">
        <f t="shared" si="248"/>
        <v>N/A</v>
      </c>
      <c r="U244" s="86" t="str">
        <f t="shared" si="262"/>
        <v>N/A</v>
      </c>
      <c r="V244" s="86">
        <f t="shared" si="263"/>
        <v>379</v>
      </c>
      <c r="W244" s="86" t="b">
        <f t="shared" si="264"/>
        <v>1</v>
      </c>
      <c r="X244" s="86" t="str">
        <f t="shared" si="265"/>
        <v>Dummy Node</v>
      </c>
      <c r="Y244" s="86" t="str">
        <f t="shared" si="249"/>
        <v>N/A</v>
      </c>
      <c r="Z244" s="86" t="str">
        <f t="shared" si="266"/>
        <v>N/A</v>
      </c>
      <c r="AA244" s="86">
        <f t="shared" si="267"/>
        <v>321</v>
      </c>
      <c r="AB244" s="86" t="b">
        <f t="shared" si="268"/>
        <v>1</v>
      </c>
      <c r="AC244" s="86" t="str">
        <f t="shared" si="269"/>
        <v>Dummy Node</v>
      </c>
      <c r="AD244" s="86" t="str">
        <f t="shared" si="250"/>
        <v>N/A</v>
      </c>
      <c r="AE244" s="86" t="str">
        <f t="shared" si="270"/>
        <v>N/A</v>
      </c>
      <c r="AF244" s="86">
        <f t="shared" si="271"/>
        <v>250</v>
      </c>
      <c r="AG244" s="86" t="b">
        <f t="shared" si="272"/>
        <v>1</v>
      </c>
      <c r="AH244" s="86" t="str">
        <f t="shared" si="273"/>
        <v>Dummy Node</v>
      </c>
      <c r="AI244" s="86" t="str">
        <f t="shared" si="251"/>
        <v>N/A</v>
      </c>
      <c r="AJ244" s="86" t="str">
        <f t="shared" si="274"/>
        <v>N/A</v>
      </c>
      <c r="AK244" s="86">
        <f t="shared" si="275"/>
        <v>121</v>
      </c>
      <c r="AL244" s="86" t="b">
        <f t="shared" si="276"/>
        <v>0</v>
      </c>
      <c r="AM244" s="86" t="str">
        <f t="shared" si="277"/>
        <v>Dummy Node</v>
      </c>
      <c r="AN244" s="86" t="str">
        <f t="shared" si="252"/>
        <v>N/A</v>
      </c>
      <c r="AO244" s="86" t="str">
        <f t="shared" si="278"/>
        <v>N/A</v>
      </c>
      <c r="AP244" s="86">
        <f t="shared" si="279"/>
        <v>10</v>
      </c>
      <c r="AQ244" s="86" t="b">
        <f t="shared" si="280"/>
        <v>1</v>
      </c>
      <c r="AR244" s="86" t="str">
        <f t="shared" si="281"/>
        <v>Speed</v>
      </c>
      <c r="AS244" s="86" t="str">
        <f t="shared" si="253"/>
        <v>&lt;=</v>
      </c>
      <c r="AT244" s="86">
        <f t="shared" si="282"/>
        <v>28.84228515625</v>
      </c>
      <c r="AU244" s="86">
        <f t="shared" si="283"/>
        <v>2</v>
      </c>
      <c r="AV244" s="86" t="b">
        <f t="shared" si="284"/>
        <v>0</v>
      </c>
      <c r="AW244" s="86" t="str">
        <f t="shared" si="285"/>
        <v>Distance</v>
      </c>
      <c r="AX244" s="86" t="str">
        <f t="shared" si="254"/>
        <v>&gt;</v>
      </c>
      <c r="AY244" s="86">
        <f t="shared" si="286"/>
        <v>680.591796875</v>
      </c>
      <c r="AZ244" s="86">
        <f t="shared" si="287"/>
        <v>0</v>
      </c>
      <c r="BA244" s="86" t="b">
        <f t="shared" si="288"/>
        <v>0</v>
      </c>
      <c r="BB244" s="86" t="str">
        <f t="shared" si="289"/>
        <v>Distance</v>
      </c>
      <c r="BC244" s="86" t="str">
        <f t="shared" si="255"/>
        <v>&gt;</v>
      </c>
      <c r="BD244" s="86">
        <f t="shared" si="290"/>
        <v>450.385498046875</v>
      </c>
      <c r="BE244" s="15">
        <f t="shared" si="256"/>
        <v>0</v>
      </c>
      <c r="BF244" s="15" t="str">
        <f t="shared" si="257"/>
        <v>Speed&lt;=28,84228515625 AND Distance&gt;680,591796875 AND Distance&gt;450,385498046875</v>
      </c>
      <c r="BH244"/>
      <c r="BI244"/>
      <c r="BJ244"/>
    </row>
    <row r="245" spans="1:62">
      <c r="A245" s="15">
        <v>242</v>
      </c>
      <c r="B245" s="15">
        <v>-2</v>
      </c>
      <c r="C245" s="15">
        <v>-8192</v>
      </c>
      <c r="D245" s="15">
        <f t="shared" si="243"/>
        <v>-1</v>
      </c>
      <c r="E245" s="15">
        <f t="shared" si="244"/>
        <v>0</v>
      </c>
      <c r="F245" s="15">
        <f t="shared" si="245"/>
        <v>-1</v>
      </c>
      <c r="G245" s="15">
        <v>-1</v>
      </c>
      <c r="H245" s="15">
        <v>-1</v>
      </c>
      <c r="I245" s="15">
        <v>111</v>
      </c>
      <c r="J245" s="15">
        <v>8</v>
      </c>
      <c r="K245" s="15">
        <v>497</v>
      </c>
      <c r="L245" s="15">
        <v>0</v>
      </c>
      <c r="M245" s="15">
        <f t="shared" si="246"/>
        <v>0</v>
      </c>
      <c r="O245" s="86">
        <f t="shared" si="247"/>
        <v>497</v>
      </c>
      <c r="P245" s="86">
        <f t="shared" si="258"/>
        <v>0.333251953125</v>
      </c>
      <c r="Q245" s="86">
        <f t="shared" si="259"/>
        <v>440</v>
      </c>
      <c r="R245" s="86" t="b">
        <f t="shared" si="260"/>
        <v>1</v>
      </c>
      <c r="S245" s="86" t="str">
        <f t="shared" si="261"/>
        <v>Dummy Node</v>
      </c>
      <c r="T245" s="86" t="str">
        <f t="shared" si="248"/>
        <v>N/A</v>
      </c>
      <c r="U245" s="86" t="str">
        <f t="shared" si="262"/>
        <v>N/A</v>
      </c>
      <c r="V245" s="86">
        <f t="shared" si="263"/>
        <v>379</v>
      </c>
      <c r="W245" s="86" t="b">
        <f t="shared" si="264"/>
        <v>0</v>
      </c>
      <c r="X245" s="86" t="str">
        <f t="shared" si="265"/>
        <v>Dummy Node</v>
      </c>
      <c r="Y245" s="86" t="str">
        <f t="shared" si="249"/>
        <v>N/A</v>
      </c>
      <c r="Z245" s="86" t="str">
        <f t="shared" si="266"/>
        <v>N/A</v>
      </c>
      <c r="AA245" s="86">
        <f t="shared" si="267"/>
        <v>321</v>
      </c>
      <c r="AB245" s="86" t="b">
        <f t="shared" si="268"/>
        <v>1</v>
      </c>
      <c r="AC245" s="86" t="str">
        <f t="shared" si="269"/>
        <v>Dummy Node</v>
      </c>
      <c r="AD245" s="86" t="str">
        <f t="shared" si="250"/>
        <v>N/A</v>
      </c>
      <c r="AE245" s="86" t="str">
        <f t="shared" si="270"/>
        <v>N/A</v>
      </c>
      <c r="AF245" s="86">
        <f t="shared" si="271"/>
        <v>250</v>
      </c>
      <c r="AG245" s="86" t="b">
        <f t="shared" si="272"/>
        <v>1</v>
      </c>
      <c r="AH245" s="86" t="str">
        <f t="shared" si="273"/>
        <v>Dummy Node</v>
      </c>
      <c r="AI245" s="86" t="str">
        <f t="shared" si="251"/>
        <v>N/A</v>
      </c>
      <c r="AJ245" s="86" t="str">
        <f t="shared" si="274"/>
        <v>N/A</v>
      </c>
      <c r="AK245" s="86">
        <f t="shared" si="275"/>
        <v>121</v>
      </c>
      <c r="AL245" s="86" t="b">
        <f t="shared" si="276"/>
        <v>0</v>
      </c>
      <c r="AM245" s="86" t="str">
        <f t="shared" si="277"/>
        <v>Dummy Node</v>
      </c>
      <c r="AN245" s="86" t="str">
        <f t="shared" si="252"/>
        <v>N/A</v>
      </c>
      <c r="AO245" s="86" t="str">
        <f t="shared" si="278"/>
        <v>N/A</v>
      </c>
      <c r="AP245" s="86">
        <f t="shared" si="279"/>
        <v>10</v>
      </c>
      <c r="AQ245" s="86" t="b">
        <f t="shared" si="280"/>
        <v>1</v>
      </c>
      <c r="AR245" s="86" t="str">
        <f t="shared" si="281"/>
        <v>Speed</v>
      </c>
      <c r="AS245" s="86" t="str">
        <f t="shared" si="253"/>
        <v>&lt;=</v>
      </c>
      <c r="AT245" s="86">
        <f t="shared" si="282"/>
        <v>28.84228515625</v>
      </c>
      <c r="AU245" s="86">
        <f t="shared" si="283"/>
        <v>2</v>
      </c>
      <c r="AV245" s="86" t="b">
        <f t="shared" si="284"/>
        <v>0</v>
      </c>
      <c r="AW245" s="86" t="str">
        <f t="shared" si="285"/>
        <v>Distance</v>
      </c>
      <c r="AX245" s="86" t="str">
        <f t="shared" si="254"/>
        <v>&gt;</v>
      </c>
      <c r="AY245" s="86">
        <f t="shared" si="286"/>
        <v>680.591796875</v>
      </c>
      <c r="AZ245" s="86">
        <f t="shared" si="287"/>
        <v>0</v>
      </c>
      <c r="BA245" s="86" t="b">
        <f t="shared" si="288"/>
        <v>0</v>
      </c>
      <c r="BB245" s="86" t="str">
        <f t="shared" si="289"/>
        <v>Distance</v>
      </c>
      <c r="BC245" s="86" t="str">
        <f t="shared" si="255"/>
        <v>&gt;</v>
      </c>
      <c r="BD245" s="86">
        <f t="shared" si="290"/>
        <v>450.385498046875</v>
      </c>
      <c r="BE245" s="15">
        <f t="shared" si="256"/>
        <v>0</v>
      </c>
      <c r="BF245" s="15" t="str">
        <f t="shared" si="257"/>
        <v>Speed&lt;=28,84228515625 AND Distance&gt;680,591796875 AND Distance&gt;450,385498046875</v>
      </c>
      <c r="BH245"/>
      <c r="BI245"/>
      <c r="BJ245"/>
    </row>
    <row r="246" spans="1:62">
      <c r="A246" s="15">
        <v>243</v>
      </c>
      <c r="B246" s="15">
        <v>-2</v>
      </c>
      <c r="C246" s="15">
        <v>-8192</v>
      </c>
      <c r="D246" s="15">
        <f t="shared" si="243"/>
        <v>-1</v>
      </c>
      <c r="E246" s="15">
        <f t="shared" si="244"/>
        <v>0</v>
      </c>
      <c r="F246" s="15">
        <f t="shared" si="245"/>
        <v>-1</v>
      </c>
      <c r="G246" s="15">
        <v>-1</v>
      </c>
      <c r="H246" s="15">
        <v>-1</v>
      </c>
      <c r="I246" s="15">
        <v>112</v>
      </c>
      <c r="J246" s="15">
        <v>8</v>
      </c>
      <c r="K246" s="15">
        <v>498</v>
      </c>
      <c r="L246" s="15">
        <v>1365</v>
      </c>
      <c r="M246" s="15">
        <f t="shared" si="246"/>
        <v>0.333251953125</v>
      </c>
      <c r="O246" s="86">
        <f t="shared" si="247"/>
        <v>498</v>
      </c>
      <c r="P246" s="86">
        <f t="shared" si="258"/>
        <v>0.333251953125</v>
      </c>
      <c r="Q246" s="86">
        <f t="shared" si="259"/>
        <v>440</v>
      </c>
      <c r="R246" s="86" t="b">
        <f t="shared" si="260"/>
        <v>0</v>
      </c>
      <c r="S246" s="86" t="str">
        <f t="shared" si="261"/>
        <v>Dummy Node</v>
      </c>
      <c r="T246" s="86" t="str">
        <f t="shared" si="248"/>
        <v>N/A</v>
      </c>
      <c r="U246" s="86" t="str">
        <f t="shared" si="262"/>
        <v>N/A</v>
      </c>
      <c r="V246" s="86">
        <f t="shared" si="263"/>
        <v>379</v>
      </c>
      <c r="W246" s="86" t="b">
        <f t="shared" si="264"/>
        <v>0</v>
      </c>
      <c r="X246" s="86" t="str">
        <f t="shared" si="265"/>
        <v>Dummy Node</v>
      </c>
      <c r="Y246" s="86" t="str">
        <f t="shared" si="249"/>
        <v>N/A</v>
      </c>
      <c r="Z246" s="86" t="str">
        <f t="shared" si="266"/>
        <v>N/A</v>
      </c>
      <c r="AA246" s="86">
        <f t="shared" si="267"/>
        <v>321</v>
      </c>
      <c r="AB246" s="86" t="b">
        <f t="shared" si="268"/>
        <v>1</v>
      </c>
      <c r="AC246" s="86" t="str">
        <f t="shared" si="269"/>
        <v>Dummy Node</v>
      </c>
      <c r="AD246" s="86" t="str">
        <f t="shared" si="250"/>
        <v>N/A</v>
      </c>
      <c r="AE246" s="86" t="str">
        <f t="shared" si="270"/>
        <v>N/A</v>
      </c>
      <c r="AF246" s="86">
        <f t="shared" si="271"/>
        <v>250</v>
      </c>
      <c r="AG246" s="86" t="b">
        <f t="shared" si="272"/>
        <v>1</v>
      </c>
      <c r="AH246" s="86" t="str">
        <f t="shared" si="273"/>
        <v>Dummy Node</v>
      </c>
      <c r="AI246" s="86" t="str">
        <f t="shared" si="251"/>
        <v>N/A</v>
      </c>
      <c r="AJ246" s="86" t="str">
        <f t="shared" si="274"/>
        <v>N/A</v>
      </c>
      <c r="AK246" s="86">
        <f t="shared" si="275"/>
        <v>121</v>
      </c>
      <c r="AL246" s="86" t="b">
        <f t="shared" si="276"/>
        <v>0</v>
      </c>
      <c r="AM246" s="86" t="str">
        <f t="shared" si="277"/>
        <v>Dummy Node</v>
      </c>
      <c r="AN246" s="86" t="str">
        <f t="shared" si="252"/>
        <v>N/A</v>
      </c>
      <c r="AO246" s="86" t="str">
        <f t="shared" si="278"/>
        <v>N/A</v>
      </c>
      <c r="AP246" s="86">
        <f t="shared" si="279"/>
        <v>10</v>
      </c>
      <c r="AQ246" s="86" t="b">
        <f t="shared" si="280"/>
        <v>1</v>
      </c>
      <c r="AR246" s="86" t="str">
        <f t="shared" si="281"/>
        <v>Speed</v>
      </c>
      <c r="AS246" s="86" t="str">
        <f t="shared" si="253"/>
        <v>&lt;=</v>
      </c>
      <c r="AT246" s="86">
        <f t="shared" si="282"/>
        <v>28.84228515625</v>
      </c>
      <c r="AU246" s="86">
        <f t="shared" si="283"/>
        <v>2</v>
      </c>
      <c r="AV246" s="86" t="b">
        <f t="shared" si="284"/>
        <v>0</v>
      </c>
      <c r="AW246" s="86" t="str">
        <f t="shared" si="285"/>
        <v>Distance</v>
      </c>
      <c r="AX246" s="86" t="str">
        <f t="shared" si="254"/>
        <v>&gt;</v>
      </c>
      <c r="AY246" s="86">
        <f t="shared" si="286"/>
        <v>680.591796875</v>
      </c>
      <c r="AZ246" s="86">
        <f t="shared" si="287"/>
        <v>0</v>
      </c>
      <c r="BA246" s="86" t="b">
        <f t="shared" si="288"/>
        <v>0</v>
      </c>
      <c r="BB246" s="86" t="str">
        <f t="shared" si="289"/>
        <v>Distance</v>
      </c>
      <c r="BC246" s="86" t="str">
        <f t="shared" si="255"/>
        <v>&gt;</v>
      </c>
      <c r="BD246" s="86">
        <f t="shared" si="290"/>
        <v>450.385498046875</v>
      </c>
      <c r="BE246" s="15">
        <f t="shared" si="256"/>
        <v>0</v>
      </c>
      <c r="BF246" s="15" t="str">
        <f t="shared" si="257"/>
        <v>Speed&lt;=28,84228515625 AND Distance&gt;680,591796875 AND Distance&gt;450,385498046875</v>
      </c>
      <c r="BH246"/>
      <c r="BI246"/>
      <c r="BJ246"/>
    </row>
    <row r="247" spans="1:62">
      <c r="A247" s="15">
        <v>244</v>
      </c>
      <c r="B247" s="15">
        <v>-2</v>
      </c>
      <c r="C247" s="15">
        <v>-8192</v>
      </c>
      <c r="D247" s="15">
        <f t="shared" si="243"/>
        <v>-1</v>
      </c>
      <c r="E247" s="15">
        <f t="shared" si="244"/>
        <v>0</v>
      </c>
      <c r="F247" s="15">
        <f t="shared" si="245"/>
        <v>-1</v>
      </c>
      <c r="G247" s="15">
        <v>-1</v>
      </c>
      <c r="H247" s="15">
        <v>-1</v>
      </c>
      <c r="I247" s="15">
        <v>112</v>
      </c>
      <c r="J247" s="15">
        <v>8</v>
      </c>
      <c r="K247" s="15">
        <v>499</v>
      </c>
      <c r="L247" s="15">
        <v>1365</v>
      </c>
      <c r="M247" s="15">
        <f t="shared" si="246"/>
        <v>0.333251953125</v>
      </c>
      <c r="O247" s="86">
        <f t="shared" si="247"/>
        <v>499</v>
      </c>
      <c r="P247" s="86">
        <f t="shared" si="258"/>
        <v>0.333251953125</v>
      </c>
      <c r="Q247" s="86">
        <f t="shared" si="259"/>
        <v>441</v>
      </c>
      <c r="R247" s="86" t="b">
        <f t="shared" si="260"/>
        <v>1</v>
      </c>
      <c r="S247" s="86" t="str">
        <f t="shared" si="261"/>
        <v>Dummy Node</v>
      </c>
      <c r="T247" s="86" t="str">
        <f t="shared" si="248"/>
        <v>N/A</v>
      </c>
      <c r="U247" s="86" t="str">
        <f t="shared" si="262"/>
        <v>N/A</v>
      </c>
      <c r="V247" s="86">
        <f t="shared" si="263"/>
        <v>380</v>
      </c>
      <c r="W247" s="86" t="b">
        <f t="shared" si="264"/>
        <v>1</v>
      </c>
      <c r="X247" s="86" t="str">
        <f t="shared" si="265"/>
        <v>Dummy Node</v>
      </c>
      <c r="Y247" s="86" t="str">
        <f t="shared" si="249"/>
        <v>N/A</v>
      </c>
      <c r="Z247" s="86" t="str">
        <f t="shared" si="266"/>
        <v>N/A</v>
      </c>
      <c r="AA247" s="86">
        <f t="shared" si="267"/>
        <v>321</v>
      </c>
      <c r="AB247" s="86" t="b">
        <f t="shared" si="268"/>
        <v>0</v>
      </c>
      <c r="AC247" s="86" t="str">
        <f t="shared" si="269"/>
        <v>Dummy Node</v>
      </c>
      <c r="AD247" s="86" t="str">
        <f t="shared" si="250"/>
        <v>N/A</v>
      </c>
      <c r="AE247" s="86" t="str">
        <f t="shared" si="270"/>
        <v>N/A</v>
      </c>
      <c r="AF247" s="86">
        <f t="shared" si="271"/>
        <v>250</v>
      </c>
      <c r="AG247" s="86" t="b">
        <f t="shared" si="272"/>
        <v>1</v>
      </c>
      <c r="AH247" s="86" t="str">
        <f t="shared" si="273"/>
        <v>Dummy Node</v>
      </c>
      <c r="AI247" s="86" t="str">
        <f t="shared" si="251"/>
        <v>N/A</v>
      </c>
      <c r="AJ247" s="86" t="str">
        <f t="shared" si="274"/>
        <v>N/A</v>
      </c>
      <c r="AK247" s="86">
        <f t="shared" si="275"/>
        <v>121</v>
      </c>
      <c r="AL247" s="86" t="b">
        <f t="shared" si="276"/>
        <v>0</v>
      </c>
      <c r="AM247" s="86" t="str">
        <f t="shared" si="277"/>
        <v>Dummy Node</v>
      </c>
      <c r="AN247" s="86" t="str">
        <f t="shared" si="252"/>
        <v>N/A</v>
      </c>
      <c r="AO247" s="86" t="str">
        <f t="shared" si="278"/>
        <v>N/A</v>
      </c>
      <c r="AP247" s="86">
        <f t="shared" si="279"/>
        <v>10</v>
      </c>
      <c r="AQ247" s="86" t="b">
        <f t="shared" si="280"/>
        <v>1</v>
      </c>
      <c r="AR247" s="86" t="str">
        <f t="shared" si="281"/>
        <v>Speed</v>
      </c>
      <c r="AS247" s="86" t="str">
        <f t="shared" si="253"/>
        <v>&lt;=</v>
      </c>
      <c r="AT247" s="86">
        <f t="shared" si="282"/>
        <v>28.84228515625</v>
      </c>
      <c r="AU247" s="86">
        <f t="shared" si="283"/>
        <v>2</v>
      </c>
      <c r="AV247" s="86" t="b">
        <f t="shared" si="284"/>
        <v>0</v>
      </c>
      <c r="AW247" s="86" t="str">
        <f t="shared" si="285"/>
        <v>Distance</v>
      </c>
      <c r="AX247" s="86" t="str">
        <f t="shared" si="254"/>
        <v>&gt;</v>
      </c>
      <c r="AY247" s="86">
        <f t="shared" si="286"/>
        <v>680.591796875</v>
      </c>
      <c r="AZ247" s="86">
        <f t="shared" si="287"/>
        <v>0</v>
      </c>
      <c r="BA247" s="86" t="b">
        <f t="shared" si="288"/>
        <v>0</v>
      </c>
      <c r="BB247" s="86" t="str">
        <f t="shared" si="289"/>
        <v>Distance</v>
      </c>
      <c r="BC247" s="86" t="str">
        <f t="shared" si="255"/>
        <v>&gt;</v>
      </c>
      <c r="BD247" s="86">
        <f t="shared" si="290"/>
        <v>450.385498046875</v>
      </c>
      <c r="BE247" s="15">
        <f t="shared" si="256"/>
        <v>0</v>
      </c>
      <c r="BF247" s="15" t="str">
        <f t="shared" si="257"/>
        <v>Speed&lt;=28,84228515625 AND Distance&gt;680,591796875 AND Distance&gt;450,385498046875</v>
      </c>
      <c r="BH247"/>
      <c r="BI247"/>
      <c r="BJ247"/>
    </row>
    <row r="248" spans="1:62">
      <c r="A248" s="15">
        <v>245</v>
      </c>
      <c r="B248" s="15">
        <v>-2</v>
      </c>
      <c r="C248" s="15">
        <v>-8192</v>
      </c>
      <c r="D248" s="15">
        <f t="shared" si="243"/>
        <v>-1</v>
      </c>
      <c r="E248" s="15">
        <f t="shared" si="244"/>
        <v>0</v>
      </c>
      <c r="F248" s="15">
        <f t="shared" si="245"/>
        <v>-1</v>
      </c>
      <c r="G248" s="15">
        <v>311</v>
      </c>
      <c r="H248" s="15">
        <v>312</v>
      </c>
      <c r="I248" s="15">
        <v>114</v>
      </c>
      <c r="J248" s="15">
        <v>7</v>
      </c>
      <c r="K248" s="15">
        <v>500</v>
      </c>
      <c r="L248" s="15">
        <v>0</v>
      </c>
      <c r="M248" s="15">
        <f t="shared" si="246"/>
        <v>0</v>
      </c>
      <c r="O248" s="86">
        <f t="shared" si="247"/>
        <v>500</v>
      </c>
      <c r="P248" s="86">
        <f t="shared" si="258"/>
        <v>0.333251953125</v>
      </c>
      <c r="Q248" s="86">
        <f t="shared" si="259"/>
        <v>441</v>
      </c>
      <c r="R248" s="86" t="b">
        <f t="shared" si="260"/>
        <v>0</v>
      </c>
      <c r="S248" s="86" t="str">
        <f t="shared" si="261"/>
        <v>Dummy Node</v>
      </c>
      <c r="T248" s="86" t="str">
        <f t="shared" si="248"/>
        <v>N/A</v>
      </c>
      <c r="U248" s="86" t="str">
        <f t="shared" si="262"/>
        <v>N/A</v>
      </c>
      <c r="V248" s="86">
        <f t="shared" si="263"/>
        <v>380</v>
      </c>
      <c r="W248" s="86" t="b">
        <f t="shared" si="264"/>
        <v>1</v>
      </c>
      <c r="X248" s="86" t="str">
        <f t="shared" si="265"/>
        <v>Dummy Node</v>
      </c>
      <c r="Y248" s="86" t="str">
        <f t="shared" si="249"/>
        <v>N/A</v>
      </c>
      <c r="Z248" s="86" t="str">
        <f t="shared" si="266"/>
        <v>N/A</v>
      </c>
      <c r="AA248" s="86">
        <f t="shared" si="267"/>
        <v>321</v>
      </c>
      <c r="AB248" s="86" t="b">
        <f t="shared" si="268"/>
        <v>0</v>
      </c>
      <c r="AC248" s="86" t="str">
        <f t="shared" si="269"/>
        <v>Dummy Node</v>
      </c>
      <c r="AD248" s="86" t="str">
        <f t="shared" si="250"/>
        <v>N/A</v>
      </c>
      <c r="AE248" s="86" t="str">
        <f t="shared" si="270"/>
        <v>N/A</v>
      </c>
      <c r="AF248" s="86">
        <f t="shared" si="271"/>
        <v>250</v>
      </c>
      <c r="AG248" s="86" t="b">
        <f t="shared" si="272"/>
        <v>1</v>
      </c>
      <c r="AH248" s="86" t="str">
        <f t="shared" si="273"/>
        <v>Dummy Node</v>
      </c>
      <c r="AI248" s="86" t="str">
        <f t="shared" si="251"/>
        <v>N/A</v>
      </c>
      <c r="AJ248" s="86" t="str">
        <f t="shared" si="274"/>
        <v>N/A</v>
      </c>
      <c r="AK248" s="86">
        <f t="shared" si="275"/>
        <v>121</v>
      </c>
      <c r="AL248" s="86" t="b">
        <f t="shared" si="276"/>
        <v>0</v>
      </c>
      <c r="AM248" s="86" t="str">
        <f t="shared" si="277"/>
        <v>Dummy Node</v>
      </c>
      <c r="AN248" s="86" t="str">
        <f t="shared" si="252"/>
        <v>N/A</v>
      </c>
      <c r="AO248" s="86" t="str">
        <f t="shared" si="278"/>
        <v>N/A</v>
      </c>
      <c r="AP248" s="86">
        <f t="shared" si="279"/>
        <v>10</v>
      </c>
      <c r="AQ248" s="86" t="b">
        <f t="shared" si="280"/>
        <v>1</v>
      </c>
      <c r="AR248" s="86" t="str">
        <f t="shared" si="281"/>
        <v>Speed</v>
      </c>
      <c r="AS248" s="86" t="str">
        <f t="shared" si="253"/>
        <v>&lt;=</v>
      </c>
      <c r="AT248" s="86">
        <f t="shared" si="282"/>
        <v>28.84228515625</v>
      </c>
      <c r="AU248" s="86">
        <f t="shared" si="283"/>
        <v>2</v>
      </c>
      <c r="AV248" s="86" t="b">
        <f t="shared" si="284"/>
        <v>0</v>
      </c>
      <c r="AW248" s="86" t="str">
        <f t="shared" si="285"/>
        <v>Distance</v>
      </c>
      <c r="AX248" s="86" t="str">
        <f t="shared" si="254"/>
        <v>&gt;</v>
      </c>
      <c r="AY248" s="86">
        <f t="shared" si="286"/>
        <v>680.591796875</v>
      </c>
      <c r="AZ248" s="86">
        <f t="shared" si="287"/>
        <v>0</v>
      </c>
      <c r="BA248" s="86" t="b">
        <f t="shared" si="288"/>
        <v>0</v>
      </c>
      <c r="BB248" s="86" t="str">
        <f t="shared" si="289"/>
        <v>Distance</v>
      </c>
      <c r="BC248" s="86" t="str">
        <f t="shared" si="255"/>
        <v>&gt;</v>
      </c>
      <c r="BD248" s="86">
        <f t="shared" si="290"/>
        <v>450.385498046875</v>
      </c>
      <c r="BE248" s="15">
        <f t="shared" si="256"/>
        <v>0</v>
      </c>
      <c r="BF248" s="15" t="str">
        <f t="shared" si="257"/>
        <v>Speed&lt;=28,84228515625 AND Distance&gt;680,591796875 AND Distance&gt;450,385498046875</v>
      </c>
      <c r="BH248"/>
      <c r="BI248"/>
      <c r="BJ248"/>
    </row>
    <row r="249" spans="1:62">
      <c r="A249" s="15">
        <v>246</v>
      </c>
      <c r="B249" s="15">
        <v>-2</v>
      </c>
      <c r="C249" s="15">
        <v>-8192</v>
      </c>
      <c r="D249" s="15">
        <f t="shared" si="243"/>
        <v>-1</v>
      </c>
      <c r="E249" s="15">
        <f t="shared" si="244"/>
        <v>0</v>
      </c>
      <c r="F249" s="15">
        <f t="shared" si="245"/>
        <v>-1</v>
      </c>
      <c r="G249" s="15">
        <v>313</v>
      </c>
      <c r="H249" s="15">
        <v>314</v>
      </c>
      <c r="I249" s="15">
        <v>114</v>
      </c>
      <c r="J249" s="15">
        <v>7</v>
      </c>
      <c r="K249" s="15">
        <v>501</v>
      </c>
      <c r="L249" s="15">
        <v>0</v>
      </c>
      <c r="M249" s="15">
        <f t="shared" si="246"/>
        <v>0</v>
      </c>
      <c r="O249" s="86">
        <f t="shared" si="247"/>
        <v>501</v>
      </c>
      <c r="P249" s="86">
        <f t="shared" si="258"/>
        <v>0.333251953125</v>
      </c>
      <c r="Q249" s="86">
        <f t="shared" si="259"/>
        <v>442</v>
      </c>
      <c r="R249" s="86" t="b">
        <f t="shared" si="260"/>
        <v>1</v>
      </c>
      <c r="S249" s="86" t="str">
        <f t="shared" si="261"/>
        <v>Dummy Node</v>
      </c>
      <c r="T249" s="86" t="str">
        <f t="shared" si="248"/>
        <v>N/A</v>
      </c>
      <c r="U249" s="86" t="str">
        <f t="shared" si="262"/>
        <v>N/A</v>
      </c>
      <c r="V249" s="86">
        <f t="shared" si="263"/>
        <v>380</v>
      </c>
      <c r="W249" s="86" t="b">
        <f t="shared" si="264"/>
        <v>0</v>
      </c>
      <c r="X249" s="86" t="str">
        <f t="shared" si="265"/>
        <v>Dummy Node</v>
      </c>
      <c r="Y249" s="86" t="str">
        <f t="shared" si="249"/>
        <v>N/A</v>
      </c>
      <c r="Z249" s="86" t="str">
        <f t="shared" si="266"/>
        <v>N/A</v>
      </c>
      <c r="AA249" s="86">
        <f t="shared" si="267"/>
        <v>321</v>
      </c>
      <c r="AB249" s="86" t="b">
        <f t="shared" si="268"/>
        <v>0</v>
      </c>
      <c r="AC249" s="86" t="str">
        <f t="shared" si="269"/>
        <v>Dummy Node</v>
      </c>
      <c r="AD249" s="86" t="str">
        <f t="shared" si="250"/>
        <v>N/A</v>
      </c>
      <c r="AE249" s="86" t="str">
        <f t="shared" si="270"/>
        <v>N/A</v>
      </c>
      <c r="AF249" s="86">
        <f t="shared" si="271"/>
        <v>250</v>
      </c>
      <c r="AG249" s="86" t="b">
        <f t="shared" si="272"/>
        <v>1</v>
      </c>
      <c r="AH249" s="86" t="str">
        <f t="shared" si="273"/>
        <v>Dummy Node</v>
      </c>
      <c r="AI249" s="86" t="str">
        <f t="shared" si="251"/>
        <v>N/A</v>
      </c>
      <c r="AJ249" s="86" t="str">
        <f t="shared" si="274"/>
        <v>N/A</v>
      </c>
      <c r="AK249" s="86">
        <f t="shared" si="275"/>
        <v>121</v>
      </c>
      <c r="AL249" s="86" t="b">
        <f t="shared" si="276"/>
        <v>0</v>
      </c>
      <c r="AM249" s="86" t="str">
        <f t="shared" si="277"/>
        <v>Dummy Node</v>
      </c>
      <c r="AN249" s="86" t="str">
        <f t="shared" si="252"/>
        <v>N/A</v>
      </c>
      <c r="AO249" s="86" t="str">
        <f t="shared" si="278"/>
        <v>N/A</v>
      </c>
      <c r="AP249" s="86">
        <f t="shared" si="279"/>
        <v>10</v>
      </c>
      <c r="AQ249" s="86" t="b">
        <f t="shared" si="280"/>
        <v>1</v>
      </c>
      <c r="AR249" s="86" t="str">
        <f t="shared" si="281"/>
        <v>Speed</v>
      </c>
      <c r="AS249" s="86" t="str">
        <f t="shared" si="253"/>
        <v>&lt;=</v>
      </c>
      <c r="AT249" s="86">
        <f t="shared" si="282"/>
        <v>28.84228515625</v>
      </c>
      <c r="AU249" s="86">
        <f t="shared" si="283"/>
        <v>2</v>
      </c>
      <c r="AV249" s="86" t="b">
        <f t="shared" si="284"/>
        <v>0</v>
      </c>
      <c r="AW249" s="86" t="str">
        <f t="shared" si="285"/>
        <v>Distance</v>
      </c>
      <c r="AX249" s="86" t="str">
        <f t="shared" si="254"/>
        <v>&gt;</v>
      </c>
      <c r="AY249" s="86">
        <f t="shared" si="286"/>
        <v>680.591796875</v>
      </c>
      <c r="AZ249" s="86">
        <f t="shared" si="287"/>
        <v>0</v>
      </c>
      <c r="BA249" s="86" t="b">
        <f t="shared" si="288"/>
        <v>0</v>
      </c>
      <c r="BB249" s="86" t="str">
        <f t="shared" si="289"/>
        <v>Distance</v>
      </c>
      <c r="BC249" s="86" t="str">
        <f t="shared" si="255"/>
        <v>&gt;</v>
      </c>
      <c r="BD249" s="86">
        <f t="shared" si="290"/>
        <v>450.385498046875</v>
      </c>
      <c r="BE249" s="15">
        <f t="shared" si="256"/>
        <v>0</v>
      </c>
      <c r="BF249" s="15" t="str">
        <f t="shared" si="257"/>
        <v>Speed&lt;=28,84228515625 AND Distance&gt;680,591796875 AND Distance&gt;450,385498046875</v>
      </c>
      <c r="BH249"/>
      <c r="BI249"/>
      <c r="BJ249"/>
    </row>
    <row r="250" spans="1:62">
      <c r="A250" s="15">
        <v>247</v>
      </c>
      <c r="B250" s="15">
        <v>-2</v>
      </c>
      <c r="C250" s="15">
        <v>-8192</v>
      </c>
      <c r="D250" s="15">
        <f t="shared" si="243"/>
        <v>-1</v>
      </c>
      <c r="E250" s="15">
        <f t="shared" si="244"/>
        <v>0</v>
      </c>
      <c r="F250" s="15">
        <f t="shared" si="245"/>
        <v>-1</v>
      </c>
      <c r="G250" s="15">
        <v>315</v>
      </c>
      <c r="H250" s="15">
        <v>316</v>
      </c>
      <c r="I250" s="15">
        <v>120</v>
      </c>
      <c r="J250" s="15">
        <v>7</v>
      </c>
      <c r="K250" s="15">
        <v>502</v>
      </c>
      <c r="L250" s="15">
        <v>1365</v>
      </c>
      <c r="M250" s="15">
        <f t="shared" si="246"/>
        <v>0.333251953125</v>
      </c>
      <c r="O250" s="86">
        <f t="shared" si="247"/>
        <v>502</v>
      </c>
      <c r="P250" s="86">
        <f t="shared" si="258"/>
        <v>0.333251953125</v>
      </c>
      <c r="Q250" s="86">
        <f t="shared" si="259"/>
        <v>442</v>
      </c>
      <c r="R250" s="86" t="b">
        <f t="shared" si="260"/>
        <v>0</v>
      </c>
      <c r="S250" s="86" t="str">
        <f t="shared" si="261"/>
        <v>Dummy Node</v>
      </c>
      <c r="T250" s="86" t="str">
        <f t="shared" si="248"/>
        <v>N/A</v>
      </c>
      <c r="U250" s="86" t="str">
        <f t="shared" si="262"/>
        <v>N/A</v>
      </c>
      <c r="V250" s="86">
        <f t="shared" si="263"/>
        <v>380</v>
      </c>
      <c r="W250" s="86" t="b">
        <f t="shared" si="264"/>
        <v>0</v>
      </c>
      <c r="X250" s="86" t="str">
        <f t="shared" si="265"/>
        <v>Dummy Node</v>
      </c>
      <c r="Y250" s="86" t="str">
        <f t="shared" si="249"/>
        <v>N/A</v>
      </c>
      <c r="Z250" s="86" t="str">
        <f t="shared" si="266"/>
        <v>N/A</v>
      </c>
      <c r="AA250" s="86">
        <f t="shared" si="267"/>
        <v>321</v>
      </c>
      <c r="AB250" s="86" t="b">
        <f t="shared" si="268"/>
        <v>0</v>
      </c>
      <c r="AC250" s="86" t="str">
        <f t="shared" si="269"/>
        <v>Dummy Node</v>
      </c>
      <c r="AD250" s="86" t="str">
        <f t="shared" si="250"/>
        <v>N/A</v>
      </c>
      <c r="AE250" s="86" t="str">
        <f t="shared" si="270"/>
        <v>N/A</v>
      </c>
      <c r="AF250" s="86">
        <f t="shared" si="271"/>
        <v>250</v>
      </c>
      <c r="AG250" s="86" t="b">
        <f t="shared" si="272"/>
        <v>1</v>
      </c>
      <c r="AH250" s="86" t="str">
        <f t="shared" si="273"/>
        <v>Dummy Node</v>
      </c>
      <c r="AI250" s="86" t="str">
        <f t="shared" si="251"/>
        <v>N/A</v>
      </c>
      <c r="AJ250" s="86" t="str">
        <f t="shared" si="274"/>
        <v>N/A</v>
      </c>
      <c r="AK250" s="86">
        <f t="shared" si="275"/>
        <v>121</v>
      </c>
      <c r="AL250" s="86" t="b">
        <f t="shared" si="276"/>
        <v>0</v>
      </c>
      <c r="AM250" s="86" t="str">
        <f t="shared" si="277"/>
        <v>Dummy Node</v>
      </c>
      <c r="AN250" s="86" t="str">
        <f t="shared" si="252"/>
        <v>N/A</v>
      </c>
      <c r="AO250" s="86" t="str">
        <f t="shared" si="278"/>
        <v>N/A</v>
      </c>
      <c r="AP250" s="86">
        <f t="shared" si="279"/>
        <v>10</v>
      </c>
      <c r="AQ250" s="86" t="b">
        <f t="shared" si="280"/>
        <v>1</v>
      </c>
      <c r="AR250" s="86" t="str">
        <f t="shared" si="281"/>
        <v>Speed</v>
      </c>
      <c r="AS250" s="86" t="str">
        <f t="shared" si="253"/>
        <v>&lt;=</v>
      </c>
      <c r="AT250" s="86">
        <f t="shared" si="282"/>
        <v>28.84228515625</v>
      </c>
      <c r="AU250" s="86">
        <f t="shared" si="283"/>
        <v>2</v>
      </c>
      <c r="AV250" s="86" t="b">
        <f t="shared" si="284"/>
        <v>0</v>
      </c>
      <c r="AW250" s="86" t="str">
        <f t="shared" si="285"/>
        <v>Distance</v>
      </c>
      <c r="AX250" s="86" t="str">
        <f t="shared" si="254"/>
        <v>&gt;</v>
      </c>
      <c r="AY250" s="86">
        <f t="shared" si="286"/>
        <v>680.591796875</v>
      </c>
      <c r="AZ250" s="86">
        <f t="shared" si="287"/>
        <v>0</v>
      </c>
      <c r="BA250" s="86" t="b">
        <f t="shared" si="288"/>
        <v>0</v>
      </c>
      <c r="BB250" s="86" t="str">
        <f t="shared" si="289"/>
        <v>Distance</v>
      </c>
      <c r="BC250" s="86" t="str">
        <f t="shared" si="255"/>
        <v>&gt;</v>
      </c>
      <c r="BD250" s="86">
        <f t="shared" si="290"/>
        <v>450.385498046875</v>
      </c>
      <c r="BE250" s="15">
        <f t="shared" si="256"/>
        <v>0</v>
      </c>
      <c r="BF250" s="15" t="str">
        <f t="shared" si="257"/>
        <v>Speed&lt;=28,84228515625 AND Distance&gt;680,591796875 AND Distance&gt;450,385498046875</v>
      </c>
      <c r="BH250"/>
      <c r="BI250"/>
      <c r="BJ250"/>
    </row>
    <row r="251" spans="1:62">
      <c r="A251" s="15">
        <v>248</v>
      </c>
      <c r="B251" s="15">
        <v>-2</v>
      </c>
      <c r="C251" s="15">
        <v>-8192</v>
      </c>
      <c r="D251" s="15">
        <f t="shared" si="243"/>
        <v>-1</v>
      </c>
      <c r="E251" s="15">
        <f t="shared" si="244"/>
        <v>0</v>
      </c>
      <c r="F251" s="15">
        <f t="shared" si="245"/>
        <v>-1</v>
      </c>
      <c r="G251" s="15">
        <v>317</v>
      </c>
      <c r="H251" s="15">
        <v>318</v>
      </c>
      <c r="I251" s="15">
        <v>120</v>
      </c>
      <c r="J251" s="15">
        <v>7</v>
      </c>
      <c r="K251" s="15">
        <v>503</v>
      </c>
      <c r="L251" s="15">
        <v>1365</v>
      </c>
      <c r="M251" s="15">
        <f t="shared" si="246"/>
        <v>0.333251953125</v>
      </c>
      <c r="O251" s="86">
        <f t="shared" si="247"/>
        <v>503</v>
      </c>
      <c r="P251" s="86">
        <f t="shared" si="258"/>
        <v>0.333251953125</v>
      </c>
      <c r="Q251" s="86">
        <f t="shared" si="259"/>
        <v>443</v>
      </c>
      <c r="R251" s="86" t="b">
        <f t="shared" si="260"/>
        <v>1</v>
      </c>
      <c r="S251" s="86" t="str">
        <f t="shared" si="261"/>
        <v>Dummy Node</v>
      </c>
      <c r="T251" s="86" t="str">
        <f t="shared" si="248"/>
        <v>N/A</v>
      </c>
      <c r="U251" s="86" t="str">
        <f t="shared" si="262"/>
        <v>N/A</v>
      </c>
      <c r="V251" s="86">
        <f t="shared" si="263"/>
        <v>381</v>
      </c>
      <c r="W251" s="86" t="b">
        <f t="shared" si="264"/>
        <v>1</v>
      </c>
      <c r="X251" s="86" t="str">
        <f t="shared" si="265"/>
        <v>Dummy Node</v>
      </c>
      <c r="Y251" s="86" t="str">
        <f t="shared" si="249"/>
        <v>N/A</v>
      </c>
      <c r="Z251" s="86" t="str">
        <f t="shared" si="266"/>
        <v>N/A</v>
      </c>
      <c r="AA251" s="86">
        <f t="shared" si="267"/>
        <v>322</v>
      </c>
      <c r="AB251" s="86" t="b">
        <f t="shared" si="268"/>
        <v>1</v>
      </c>
      <c r="AC251" s="86" t="str">
        <f t="shared" si="269"/>
        <v>Dummy Node</v>
      </c>
      <c r="AD251" s="86" t="str">
        <f t="shared" si="250"/>
        <v>N/A</v>
      </c>
      <c r="AE251" s="86" t="str">
        <f t="shared" si="270"/>
        <v>N/A</v>
      </c>
      <c r="AF251" s="86">
        <f t="shared" si="271"/>
        <v>250</v>
      </c>
      <c r="AG251" s="86" t="b">
        <f t="shared" si="272"/>
        <v>0</v>
      </c>
      <c r="AH251" s="86" t="str">
        <f t="shared" si="273"/>
        <v>Dummy Node</v>
      </c>
      <c r="AI251" s="86" t="str">
        <f t="shared" si="251"/>
        <v>N/A</v>
      </c>
      <c r="AJ251" s="86" t="str">
        <f t="shared" si="274"/>
        <v>N/A</v>
      </c>
      <c r="AK251" s="86">
        <f t="shared" si="275"/>
        <v>121</v>
      </c>
      <c r="AL251" s="86" t="b">
        <f t="shared" si="276"/>
        <v>0</v>
      </c>
      <c r="AM251" s="86" t="str">
        <f t="shared" si="277"/>
        <v>Dummy Node</v>
      </c>
      <c r="AN251" s="86" t="str">
        <f t="shared" si="252"/>
        <v>N/A</v>
      </c>
      <c r="AO251" s="86" t="str">
        <f t="shared" si="278"/>
        <v>N/A</v>
      </c>
      <c r="AP251" s="86">
        <f t="shared" si="279"/>
        <v>10</v>
      </c>
      <c r="AQ251" s="86" t="b">
        <f t="shared" si="280"/>
        <v>1</v>
      </c>
      <c r="AR251" s="86" t="str">
        <f t="shared" si="281"/>
        <v>Speed</v>
      </c>
      <c r="AS251" s="86" t="str">
        <f t="shared" si="253"/>
        <v>&lt;=</v>
      </c>
      <c r="AT251" s="86">
        <f t="shared" si="282"/>
        <v>28.84228515625</v>
      </c>
      <c r="AU251" s="86">
        <f t="shared" si="283"/>
        <v>2</v>
      </c>
      <c r="AV251" s="86" t="b">
        <f t="shared" si="284"/>
        <v>0</v>
      </c>
      <c r="AW251" s="86" t="str">
        <f t="shared" si="285"/>
        <v>Distance</v>
      </c>
      <c r="AX251" s="86" t="str">
        <f t="shared" si="254"/>
        <v>&gt;</v>
      </c>
      <c r="AY251" s="86">
        <f t="shared" si="286"/>
        <v>680.591796875</v>
      </c>
      <c r="AZ251" s="86">
        <f t="shared" si="287"/>
        <v>0</v>
      </c>
      <c r="BA251" s="86" t="b">
        <f t="shared" si="288"/>
        <v>0</v>
      </c>
      <c r="BB251" s="86" t="str">
        <f t="shared" si="289"/>
        <v>Distance</v>
      </c>
      <c r="BC251" s="86" t="str">
        <f t="shared" si="255"/>
        <v>&gt;</v>
      </c>
      <c r="BD251" s="86">
        <f t="shared" si="290"/>
        <v>450.385498046875</v>
      </c>
      <c r="BE251" s="15">
        <f t="shared" si="256"/>
        <v>0</v>
      </c>
      <c r="BF251" s="15" t="str">
        <f t="shared" si="257"/>
        <v>Speed&lt;=28,84228515625 AND Distance&gt;680,591796875 AND Distance&gt;450,385498046875</v>
      </c>
      <c r="BH251"/>
      <c r="BI251"/>
      <c r="BJ251"/>
    </row>
    <row r="252" spans="1:62">
      <c r="A252" s="15">
        <v>249</v>
      </c>
      <c r="B252" s="15">
        <v>-2</v>
      </c>
      <c r="C252" s="15">
        <v>-8192</v>
      </c>
      <c r="D252" s="15">
        <f t="shared" si="243"/>
        <v>-1</v>
      </c>
      <c r="E252" s="15">
        <f t="shared" si="244"/>
        <v>0</v>
      </c>
      <c r="F252" s="15">
        <f t="shared" si="245"/>
        <v>-1</v>
      </c>
      <c r="G252" s="15">
        <v>319</v>
      </c>
      <c r="H252" s="15">
        <v>320</v>
      </c>
      <c r="I252" s="15">
        <v>121</v>
      </c>
      <c r="J252" s="15">
        <v>4</v>
      </c>
      <c r="K252" s="15">
        <v>504</v>
      </c>
      <c r="L252" s="15">
        <v>1365</v>
      </c>
      <c r="M252" s="15">
        <f t="shared" si="246"/>
        <v>0.333251953125</v>
      </c>
      <c r="O252" s="86">
        <f t="shared" si="247"/>
        <v>504</v>
      </c>
      <c r="P252" s="86">
        <f t="shared" si="258"/>
        <v>0.333251953125</v>
      </c>
      <c r="Q252" s="86">
        <f t="shared" si="259"/>
        <v>443</v>
      </c>
      <c r="R252" s="86" t="b">
        <f t="shared" si="260"/>
        <v>0</v>
      </c>
      <c r="S252" s="86" t="str">
        <f t="shared" si="261"/>
        <v>Dummy Node</v>
      </c>
      <c r="T252" s="86" t="str">
        <f t="shared" si="248"/>
        <v>N/A</v>
      </c>
      <c r="U252" s="86" t="str">
        <f t="shared" si="262"/>
        <v>N/A</v>
      </c>
      <c r="V252" s="86">
        <f t="shared" si="263"/>
        <v>381</v>
      </c>
      <c r="W252" s="86" t="b">
        <f t="shared" si="264"/>
        <v>1</v>
      </c>
      <c r="X252" s="86" t="str">
        <f t="shared" si="265"/>
        <v>Dummy Node</v>
      </c>
      <c r="Y252" s="86" t="str">
        <f t="shared" si="249"/>
        <v>N/A</v>
      </c>
      <c r="Z252" s="86" t="str">
        <f t="shared" si="266"/>
        <v>N/A</v>
      </c>
      <c r="AA252" s="86">
        <f t="shared" si="267"/>
        <v>322</v>
      </c>
      <c r="AB252" s="86" t="b">
        <f t="shared" si="268"/>
        <v>1</v>
      </c>
      <c r="AC252" s="86" t="str">
        <f t="shared" si="269"/>
        <v>Dummy Node</v>
      </c>
      <c r="AD252" s="86" t="str">
        <f t="shared" si="250"/>
        <v>N/A</v>
      </c>
      <c r="AE252" s="86" t="str">
        <f t="shared" si="270"/>
        <v>N/A</v>
      </c>
      <c r="AF252" s="86">
        <f t="shared" si="271"/>
        <v>250</v>
      </c>
      <c r="AG252" s="86" t="b">
        <f t="shared" si="272"/>
        <v>0</v>
      </c>
      <c r="AH252" s="86" t="str">
        <f t="shared" si="273"/>
        <v>Dummy Node</v>
      </c>
      <c r="AI252" s="86" t="str">
        <f t="shared" si="251"/>
        <v>N/A</v>
      </c>
      <c r="AJ252" s="86" t="str">
        <f t="shared" si="274"/>
        <v>N/A</v>
      </c>
      <c r="AK252" s="86">
        <f t="shared" si="275"/>
        <v>121</v>
      </c>
      <c r="AL252" s="86" t="b">
        <f t="shared" si="276"/>
        <v>0</v>
      </c>
      <c r="AM252" s="86" t="str">
        <f t="shared" si="277"/>
        <v>Dummy Node</v>
      </c>
      <c r="AN252" s="86" t="str">
        <f t="shared" si="252"/>
        <v>N/A</v>
      </c>
      <c r="AO252" s="86" t="str">
        <f t="shared" si="278"/>
        <v>N/A</v>
      </c>
      <c r="AP252" s="86">
        <f t="shared" si="279"/>
        <v>10</v>
      </c>
      <c r="AQ252" s="86" t="b">
        <f t="shared" si="280"/>
        <v>1</v>
      </c>
      <c r="AR252" s="86" t="str">
        <f t="shared" si="281"/>
        <v>Speed</v>
      </c>
      <c r="AS252" s="86" t="str">
        <f t="shared" si="253"/>
        <v>&lt;=</v>
      </c>
      <c r="AT252" s="86">
        <f t="shared" si="282"/>
        <v>28.84228515625</v>
      </c>
      <c r="AU252" s="86">
        <f t="shared" si="283"/>
        <v>2</v>
      </c>
      <c r="AV252" s="86" t="b">
        <f t="shared" si="284"/>
        <v>0</v>
      </c>
      <c r="AW252" s="86" t="str">
        <f t="shared" si="285"/>
        <v>Distance</v>
      </c>
      <c r="AX252" s="86" t="str">
        <f t="shared" si="254"/>
        <v>&gt;</v>
      </c>
      <c r="AY252" s="86">
        <f t="shared" si="286"/>
        <v>680.591796875</v>
      </c>
      <c r="AZ252" s="86">
        <f t="shared" si="287"/>
        <v>0</v>
      </c>
      <c r="BA252" s="86" t="b">
        <f t="shared" si="288"/>
        <v>0</v>
      </c>
      <c r="BB252" s="86" t="str">
        <f t="shared" si="289"/>
        <v>Distance</v>
      </c>
      <c r="BC252" s="86" t="str">
        <f t="shared" si="255"/>
        <v>&gt;</v>
      </c>
      <c r="BD252" s="86">
        <f t="shared" si="290"/>
        <v>450.385498046875</v>
      </c>
      <c r="BE252" s="15">
        <f t="shared" si="256"/>
        <v>0</v>
      </c>
      <c r="BF252" s="15" t="str">
        <f t="shared" si="257"/>
        <v>Speed&lt;=28,84228515625 AND Distance&gt;680,591796875 AND Distance&gt;450,385498046875</v>
      </c>
      <c r="BH252"/>
      <c r="BI252"/>
      <c r="BJ252"/>
    </row>
    <row r="253" spans="1:62">
      <c r="A253" s="15">
        <v>250</v>
      </c>
      <c r="B253" s="15">
        <v>-2</v>
      </c>
      <c r="C253" s="15">
        <v>-8192</v>
      </c>
      <c r="D253" s="15">
        <f t="shared" si="243"/>
        <v>-1</v>
      </c>
      <c r="E253" s="15">
        <f t="shared" si="244"/>
        <v>0</v>
      </c>
      <c r="F253" s="15">
        <f t="shared" si="245"/>
        <v>-1</v>
      </c>
      <c r="G253" s="15">
        <v>321</v>
      </c>
      <c r="H253" s="15">
        <v>322</v>
      </c>
      <c r="I253" s="15">
        <v>121</v>
      </c>
      <c r="J253" s="15">
        <v>4</v>
      </c>
      <c r="K253" s="15">
        <v>505</v>
      </c>
      <c r="L253" s="15">
        <v>1365</v>
      </c>
      <c r="M253" s="15">
        <f t="shared" si="246"/>
        <v>0.333251953125</v>
      </c>
      <c r="O253" s="86">
        <f t="shared" si="247"/>
        <v>505</v>
      </c>
      <c r="P253" s="86">
        <f t="shared" si="258"/>
        <v>0.333251953125</v>
      </c>
      <c r="Q253" s="86">
        <f t="shared" si="259"/>
        <v>444</v>
      </c>
      <c r="R253" s="86" t="b">
        <f t="shared" si="260"/>
        <v>1</v>
      </c>
      <c r="S253" s="86" t="str">
        <f t="shared" si="261"/>
        <v>Dummy Node</v>
      </c>
      <c r="T253" s="86" t="str">
        <f t="shared" si="248"/>
        <v>N/A</v>
      </c>
      <c r="U253" s="86" t="str">
        <f t="shared" si="262"/>
        <v>N/A</v>
      </c>
      <c r="V253" s="86">
        <f t="shared" si="263"/>
        <v>381</v>
      </c>
      <c r="W253" s="86" t="b">
        <f t="shared" si="264"/>
        <v>0</v>
      </c>
      <c r="X253" s="86" t="str">
        <f t="shared" si="265"/>
        <v>Dummy Node</v>
      </c>
      <c r="Y253" s="86" t="str">
        <f t="shared" si="249"/>
        <v>N/A</v>
      </c>
      <c r="Z253" s="86" t="str">
        <f t="shared" si="266"/>
        <v>N/A</v>
      </c>
      <c r="AA253" s="86">
        <f t="shared" si="267"/>
        <v>322</v>
      </c>
      <c r="AB253" s="86" t="b">
        <f t="shared" si="268"/>
        <v>1</v>
      </c>
      <c r="AC253" s="86" t="str">
        <f t="shared" si="269"/>
        <v>Dummy Node</v>
      </c>
      <c r="AD253" s="86" t="str">
        <f t="shared" si="250"/>
        <v>N/A</v>
      </c>
      <c r="AE253" s="86" t="str">
        <f t="shared" si="270"/>
        <v>N/A</v>
      </c>
      <c r="AF253" s="86">
        <f t="shared" si="271"/>
        <v>250</v>
      </c>
      <c r="AG253" s="86" t="b">
        <f t="shared" si="272"/>
        <v>0</v>
      </c>
      <c r="AH253" s="86" t="str">
        <f t="shared" si="273"/>
        <v>Dummy Node</v>
      </c>
      <c r="AI253" s="86" t="str">
        <f t="shared" si="251"/>
        <v>N/A</v>
      </c>
      <c r="AJ253" s="86" t="str">
        <f t="shared" si="274"/>
        <v>N/A</v>
      </c>
      <c r="AK253" s="86">
        <f t="shared" si="275"/>
        <v>121</v>
      </c>
      <c r="AL253" s="86" t="b">
        <f t="shared" si="276"/>
        <v>0</v>
      </c>
      <c r="AM253" s="86" t="str">
        <f t="shared" si="277"/>
        <v>Dummy Node</v>
      </c>
      <c r="AN253" s="86" t="str">
        <f t="shared" si="252"/>
        <v>N/A</v>
      </c>
      <c r="AO253" s="86" t="str">
        <f t="shared" si="278"/>
        <v>N/A</v>
      </c>
      <c r="AP253" s="86">
        <f t="shared" si="279"/>
        <v>10</v>
      </c>
      <c r="AQ253" s="86" t="b">
        <f t="shared" si="280"/>
        <v>1</v>
      </c>
      <c r="AR253" s="86" t="str">
        <f t="shared" si="281"/>
        <v>Speed</v>
      </c>
      <c r="AS253" s="86" t="str">
        <f t="shared" si="253"/>
        <v>&lt;=</v>
      </c>
      <c r="AT253" s="86">
        <f t="shared" si="282"/>
        <v>28.84228515625</v>
      </c>
      <c r="AU253" s="86">
        <f t="shared" si="283"/>
        <v>2</v>
      </c>
      <c r="AV253" s="86" t="b">
        <f t="shared" si="284"/>
        <v>0</v>
      </c>
      <c r="AW253" s="86" t="str">
        <f t="shared" si="285"/>
        <v>Distance</v>
      </c>
      <c r="AX253" s="86" t="str">
        <f t="shared" si="254"/>
        <v>&gt;</v>
      </c>
      <c r="AY253" s="86">
        <f t="shared" si="286"/>
        <v>680.591796875</v>
      </c>
      <c r="AZ253" s="86">
        <f t="shared" si="287"/>
        <v>0</v>
      </c>
      <c r="BA253" s="86" t="b">
        <f t="shared" si="288"/>
        <v>0</v>
      </c>
      <c r="BB253" s="86" t="str">
        <f t="shared" si="289"/>
        <v>Distance</v>
      </c>
      <c r="BC253" s="86" t="str">
        <f t="shared" si="255"/>
        <v>&gt;</v>
      </c>
      <c r="BD253" s="86">
        <f t="shared" si="290"/>
        <v>450.385498046875</v>
      </c>
      <c r="BE253" s="15">
        <f t="shared" si="256"/>
        <v>0</v>
      </c>
      <c r="BF253" s="15" t="str">
        <f t="shared" si="257"/>
        <v>Speed&lt;=28,84228515625 AND Distance&gt;680,591796875 AND Distance&gt;450,385498046875</v>
      </c>
      <c r="BH253"/>
      <c r="BI253"/>
      <c r="BJ253"/>
    </row>
    <row r="254" spans="1:62">
      <c r="A254" s="15">
        <v>251</v>
      </c>
      <c r="B254" s="15">
        <v>-2</v>
      </c>
      <c r="C254" s="15">
        <v>-8192</v>
      </c>
      <c r="D254" s="15">
        <f t="shared" si="243"/>
        <v>-1</v>
      </c>
      <c r="E254" s="15">
        <f t="shared" si="244"/>
        <v>0</v>
      </c>
      <c r="F254" s="15">
        <f t="shared" si="245"/>
        <v>-1</v>
      </c>
      <c r="G254" s="15">
        <v>323</v>
      </c>
      <c r="H254" s="15">
        <v>324</v>
      </c>
      <c r="I254" s="15">
        <v>124</v>
      </c>
      <c r="J254" s="15">
        <v>6</v>
      </c>
      <c r="K254" s="15">
        <v>506</v>
      </c>
      <c r="L254" s="15">
        <v>0</v>
      </c>
      <c r="M254" s="15">
        <f t="shared" si="246"/>
        <v>0</v>
      </c>
      <c r="O254" s="86">
        <f t="shared" si="247"/>
        <v>506</v>
      </c>
      <c r="P254" s="86">
        <f t="shared" si="258"/>
        <v>0.333251953125</v>
      </c>
      <c r="Q254" s="86">
        <f t="shared" si="259"/>
        <v>444</v>
      </c>
      <c r="R254" s="86" t="b">
        <f t="shared" si="260"/>
        <v>0</v>
      </c>
      <c r="S254" s="86" t="str">
        <f t="shared" si="261"/>
        <v>Dummy Node</v>
      </c>
      <c r="T254" s="86" t="str">
        <f t="shared" si="248"/>
        <v>N/A</v>
      </c>
      <c r="U254" s="86" t="str">
        <f t="shared" si="262"/>
        <v>N/A</v>
      </c>
      <c r="V254" s="86">
        <f t="shared" si="263"/>
        <v>381</v>
      </c>
      <c r="W254" s="86" t="b">
        <f t="shared" si="264"/>
        <v>0</v>
      </c>
      <c r="X254" s="86" t="str">
        <f t="shared" si="265"/>
        <v>Dummy Node</v>
      </c>
      <c r="Y254" s="86" t="str">
        <f t="shared" si="249"/>
        <v>N/A</v>
      </c>
      <c r="Z254" s="86" t="str">
        <f t="shared" si="266"/>
        <v>N/A</v>
      </c>
      <c r="AA254" s="86">
        <f t="shared" si="267"/>
        <v>322</v>
      </c>
      <c r="AB254" s="86" t="b">
        <f t="shared" si="268"/>
        <v>1</v>
      </c>
      <c r="AC254" s="86" t="str">
        <f t="shared" si="269"/>
        <v>Dummy Node</v>
      </c>
      <c r="AD254" s="86" t="str">
        <f t="shared" si="250"/>
        <v>N/A</v>
      </c>
      <c r="AE254" s="86" t="str">
        <f t="shared" si="270"/>
        <v>N/A</v>
      </c>
      <c r="AF254" s="86">
        <f t="shared" si="271"/>
        <v>250</v>
      </c>
      <c r="AG254" s="86" t="b">
        <f t="shared" si="272"/>
        <v>0</v>
      </c>
      <c r="AH254" s="86" t="str">
        <f t="shared" si="273"/>
        <v>Dummy Node</v>
      </c>
      <c r="AI254" s="86" t="str">
        <f t="shared" si="251"/>
        <v>N/A</v>
      </c>
      <c r="AJ254" s="86" t="str">
        <f t="shared" si="274"/>
        <v>N/A</v>
      </c>
      <c r="AK254" s="86">
        <f t="shared" si="275"/>
        <v>121</v>
      </c>
      <c r="AL254" s="86" t="b">
        <f t="shared" si="276"/>
        <v>0</v>
      </c>
      <c r="AM254" s="86" t="str">
        <f t="shared" si="277"/>
        <v>Dummy Node</v>
      </c>
      <c r="AN254" s="86" t="str">
        <f t="shared" si="252"/>
        <v>N/A</v>
      </c>
      <c r="AO254" s="86" t="str">
        <f t="shared" si="278"/>
        <v>N/A</v>
      </c>
      <c r="AP254" s="86">
        <f t="shared" si="279"/>
        <v>10</v>
      </c>
      <c r="AQ254" s="86" t="b">
        <f t="shared" si="280"/>
        <v>1</v>
      </c>
      <c r="AR254" s="86" t="str">
        <f t="shared" si="281"/>
        <v>Speed</v>
      </c>
      <c r="AS254" s="86" t="str">
        <f t="shared" si="253"/>
        <v>&lt;=</v>
      </c>
      <c r="AT254" s="86">
        <f t="shared" si="282"/>
        <v>28.84228515625</v>
      </c>
      <c r="AU254" s="86">
        <f t="shared" si="283"/>
        <v>2</v>
      </c>
      <c r="AV254" s="86" t="b">
        <f t="shared" si="284"/>
        <v>0</v>
      </c>
      <c r="AW254" s="86" t="str">
        <f t="shared" si="285"/>
        <v>Distance</v>
      </c>
      <c r="AX254" s="86" t="str">
        <f t="shared" si="254"/>
        <v>&gt;</v>
      </c>
      <c r="AY254" s="86">
        <f t="shared" si="286"/>
        <v>680.591796875</v>
      </c>
      <c r="AZ254" s="86">
        <f t="shared" si="287"/>
        <v>0</v>
      </c>
      <c r="BA254" s="86" t="b">
        <f t="shared" si="288"/>
        <v>0</v>
      </c>
      <c r="BB254" s="86" t="str">
        <f t="shared" si="289"/>
        <v>Distance</v>
      </c>
      <c r="BC254" s="86" t="str">
        <f t="shared" si="255"/>
        <v>&gt;</v>
      </c>
      <c r="BD254" s="86">
        <f t="shared" si="290"/>
        <v>450.385498046875</v>
      </c>
      <c r="BE254" s="15">
        <f t="shared" si="256"/>
        <v>0</v>
      </c>
      <c r="BF254" s="15" t="str">
        <f t="shared" si="257"/>
        <v>Speed&lt;=28,84228515625 AND Distance&gt;680,591796875 AND Distance&gt;450,385498046875</v>
      </c>
      <c r="BH254"/>
      <c r="BI254"/>
      <c r="BJ254"/>
    </row>
    <row r="255" spans="1:62">
      <c r="A255" s="15">
        <v>252</v>
      </c>
      <c r="B255" s="15">
        <v>-2</v>
      </c>
      <c r="C255" s="15">
        <v>-8192</v>
      </c>
      <c r="D255" s="15">
        <f t="shared" si="243"/>
        <v>-1</v>
      </c>
      <c r="E255" s="15">
        <f t="shared" si="244"/>
        <v>0</v>
      </c>
      <c r="F255" s="15">
        <f t="shared" si="245"/>
        <v>-1</v>
      </c>
      <c r="G255" s="15">
        <v>325</v>
      </c>
      <c r="H255" s="15">
        <v>326</v>
      </c>
      <c r="I255" s="15">
        <v>124</v>
      </c>
      <c r="J255" s="15">
        <v>6</v>
      </c>
      <c r="K255" s="15">
        <v>507</v>
      </c>
      <c r="L255" s="15">
        <v>0</v>
      </c>
      <c r="M255" s="15">
        <f t="shared" si="246"/>
        <v>0</v>
      </c>
      <c r="O255" s="86">
        <f t="shared" si="247"/>
        <v>507</v>
      </c>
      <c r="P255" s="86">
        <f t="shared" si="258"/>
        <v>0.333251953125</v>
      </c>
      <c r="Q255" s="86">
        <f t="shared" si="259"/>
        <v>445</v>
      </c>
      <c r="R255" s="86" t="b">
        <f t="shared" si="260"/>
        <v>1</v>
      </c>
      <c r="S255" s="86" t="str">
        <f t="shared" si="261"/>
        <v>Dummy Node</v>
      </c>
      <c r="T255" s="86" t="str">
        <f t="shared" si="248"/>
        <v>N/A</v>
      </c>
      <c r="U255" s="86" t="str">
        <f t="shared" si="262"/>
        <v>N/A</v>
      </c>
      <c r="V255" s="86">
        <f t="shared" si="263"/>
        <v>382</v>
      </c>
      <c r="W255" s="86" t="b">
        <f t="shared" si="264"/>
        <v>1</v>
      </c>
      <c r="X255" s="86" t="str">
        <f t="shared" si="265"/>
        <v>Dummy Node</v>
      </c>
      <c r="Y255" s="86" t="str">
        <f t="shared" si="249"/>
        <v>N/A</v>
      </c>
      <c r="Z255" s="86" t="str">
        <f t="shared" si="266"/>
        <v>N/A</v>
      </c>
      <c r="AA255" s="86">
        <f t="shared" si="267"/>
        <v>322</v>
      </c>
      <c r="AB255" s="86" t="b">
        <f t="shared" si="268"/>
        <v>0</v>
      </c>
      <c r="AC255" s="86" t="str">
        <f t="shared" si="269"/>
        <v>Dummy Node</v>
      </c>
      <c r="AD255" s="86" t="str">
        <f t="shared" si="250"/>
        <v>N/A</v>
      </c>
      <c r="AE255" s="86" t="str">
        <f t="shared" si="270"/>
        <v>N/A</v>
      </c>
      <c r="AF255" s="86">
        <f t="shared" si="271"/>
        <v>250</v>
      </c>
      <c r="AG255" s="86" t="b">
        <f t="shared" si="272"/>
        <v>0</v>
      </c>
      <c r="AH255" s="86" t="str">
        <f t="shared" si="273"/>
        <v>Dummy Node</v>
      </c>
      <c r="AI255" s="86" t="str">
        <f t="shared" si="251"/>
        <v>N/A</v>
      </c>
      <c r="AJ255" s="86" t="str">
        <f t="shared" si="274"/>
        <v>N/A</v>
      </c>
      <c r="AK255" s="86">
        <f t="shared" si="275"/>
        <v>121</v>
      </c>
      <c r="AL255" s="86" t="b">
        <f t="shared" si="276"/>
        <v>0</v>
      </c>
      <c r="AM255" s="86" t="str">
        <f t="shared" si="277"/>
        <v>Dummy Node</v>
      </c>
      <c r="AN255" s="86" t="str">
        <f t="shared" si="252"/>
        <v>N/A</v>
      </c>
      <c r="AO255" s="86" t="str">
        <f t="shared" si="278"/>
        <v>N/A</v>
      </c>
      <c r="AP255" s="86">
        <f t="shared" si="279"/>
        <v>10</v>
      </c>
      <c r="AQ255" s="86" t="b">
        <f t="shared" si="280"/>
        <v>1</v>
      </c>
      <c r="AR255" s="86" t="str">
        <f t="shared" si="281"/>
        <v>Speed</v>
      </c>
      <c r="AS255" s="86" t="str">
        <f t="shared" si="253"/>
        <v>&lt;=</v>
      </c>
      <c r="AT255" s="86">
        <f t="shared" si="282"/>
        <v>28.84228515625</v>
      </c>
      <c r="AU255" s="86">
        <f t="shared" si="283"/>
        <v>2</v>
      </c>
      <c r="AV255" s="86" t="b">
        <f t="shared" si="284"/>
        <v>0</v>
      </c>
      <c r="AW255" s="86" t="str">
        <f t="shared" si="285"/>
        <v>Distance</v>
      </c>
      <c r="AX255" s="86" t="str">
        <f t="shared" si="254"/>
        <v>&gt;</v>
      </c>
      <c r="AY255" s="86">
        <f t="shared" si="286"/>
        <v>680.591796875</v>
      </c>
      <c r="AZ255" s="86">
        <f t="shared" si="287"/>
        <v>0</v>
      </c>
      <c r="BA255" s="86" t="b">
        <f t="shared" si="288"/>
        <v>0</v>
      </c>
      <c r="BB255" s="86" t="str">
        <f t="shared" si="289"/>
        <v>Distance</v>
      </c>
      <c r="BC255" s="86" t="str">
        <f t="shared" si="255"/>
        <v>&gt;</v>
      </c>
      <c r="BD255" s="86">
        <f t="shared" si="290"/>
        <v>450.385498046875</v>
      </c>
      <c r="BE255" s="15">
        <f t="shared" si="256"/>
        <v>0</v>
      </c>
      <c r="BF255" s="15" t="str">
        <f t="shared" si="257"/>
        <v>Speed&lt;=28,84228515625 AND Distance&gt;680,591796875 AND Distance&gt;450,385498046875</v>
      </c>
      <c r="BH255"/>
      <c r="BI255"/>
      <c r="BJ255"/>
    </row>
    <row r="256" spans="1:62">
      <c r="A256" s="15">
        <v>253</v>
      </c>
      <c r="B256" s="15">
        <v>-2</v>
      </c>
      <c r="C256" s="15">
        <v>-8192</v>
      </c>
      <c r="D256" s="15">
        <f t="shared" si="243"/>
        <v>-1</v>
      </c>
      <c r="E256" s="15">
        <f t="shared" si="244"/>
        <v>0</v>
      </c>
      <c r="F256" s="15">
        <f t="shared" si="245"/>
        <v>-1</v>
      </c>
      <c r="G256" s="15">
        <v>327</v>
      </c>
      <c r="H256" s="15">
        <v>328</v>
      </c>
      <c r="I256" s="15">
        <v>142</v>
      </c>
      <c r="J256" s="15">
        <v>6</v>
      </c>
      <c r="K256" s="15">
        <v>508</v>
      </c>
      <c r="L256" s="15">
        <v>1365</v>
      </c>
      <c r="M256" s="15">
        <f t="shared" si="246"/>
        <v>0.333251953125</v>
      </c>
      <c r="O256" s="86">
        <f t="shared" si="247"/>
        <v>508</v>
      </c>
      <c r="P256" s="86">
        <f t="shared" si="258"/>
        <v>0.333251953125</v>
      </c>
      <c r="Q256" s="86">
        <f t="shared" si="259"/>
        <v>445</v>
      </c>
      <c r="R256" s="86" t="b">
        <f t="shared" si="260"/>
        <v>0</v>
      </c>
      <c r="S256" s="86" t="str">
        <f t="shared" si="261"/>
        <v>Dummy Node</v>
      </c>
      <c r="T256" s="86" t="str">
        <f t="shared" si="248"/>
        <v>N/A</v>
      </c>
      <c r="U256" s="86" t="str">
        <f t="shared" si="262"/>
        <v>N/A</v>
      </c>
      <c r="V256" s="86">
        <f t="shared" si="263"/>
        <v>382</v>
      </c>
      <c r="W256" s="86" t="b">
        <f t="shared" si="264"/>
        <v>1</v>
      </c>
      <c r="X256" s="86" t="str">
        <f t="shared" si="265"/>
        <v>Dummy Node</v>
      </c>
      <c r="Y256" s="86" t="str">
        <f t="shared" si="249"/>
        <v>N/A</v>
      </c>
      <c r="Z256" s="86" t="str">
        <f t="shared" si="266"/>
        <v>N/A</v>
      </c>
      <c r="AA256" s="86">
        <f t="shared" si="267"/>
        <v>322</v>
      </c>
      <c r="AB256" s="86" t="b">
        <f t="shared" si="268"/>
        <v>0</v>
      </c>
      <c r="AC256" s="86" t="str">
        <f t="shared" si="269"/>
        <v>Dummy Node</v>
      </c>
      <c r="AD256" s="86" t="str">
        <f t="shared" si="250"/>
        <v>N/A</v>
      </c>
      <c r="AE256" s="86" t="str">
        <f t="shared" si="270"/>
        <v>N/A</v>
      </c>
      <c r="AF256" s="86">
        <f t="shared" si="271"/>
        <v>250</v>
      </c>
      <c r="AG256" s="86" t="b">
        <f t="shared" si="272"/>
        <v>0</v>
      </c>
      <c r="AH256" s="86" t="str">
        <f t="shared" si="273"/>
        <v>Dummy Node</v>
      </c>
      <c r="AI256" s="86" t="str">
        <f t="shared" si="251"/>
        <v>N/A</v>
      </c>
      <c r="AJ256" s="86" t="str">
        <f t="shared" si="274"/>
        <v>N/A</v>
      </c>
      <c r="AK256" s="86">
        <f t="shared" si="275"/>
        <v>121</v>
      </c>
      <c r="AL256" s="86" t="b">
        <f t="shared" si="276"/>
        <v>0</v>
      </c>
      <c r="AM256" s="86" t="str">
        <f t="shared" si="277"/>
        <v>Dummy Node</v>
      </c>
      <c r="AN256" s="86" t="str">
        <f t="shared" si="252"/>
        <v>N/A</v>
      </c>
      <c r="AO256" s="86" t="str">
        <f t="shared" si="278"/>
        <v>N/A</v>
      </c>
      <c r="AP256" s="86">
        <f t="shared" si="279"/>
        <v>10</v>
      </c>
      <c r="AQ256" s="86" t="b">
        <f t="shared" si="280"/>
        <v>1</v>
      </c>
      <c r="AR256" s="86" t="str">
        <f t="shared" si="281"/>
        <v>Speed</v>
      </c>
      <c r="AS256" s="86" t="str">
        <f t="shared" si="253"/>
        <v>&lt;=</v>
      </c>
      <c r="AT256" s="86">
        <f t="shared" si="282"/>
        <v>28.84228515625</v>
      </c>
      <c r="AU256" s="86">
        <f t="shared" si="283"/>
        <v>2</v>
      </c>
      <c r="AV256" s="86" t="b">
        <f t="shared" si="284"/>
        <v>0</v>
      </c>
      <c r="AW256" s="86" t="str">
        <f t="shared" si="285"/>
        <v>Distance</v>
      </c>
      <c r="AX256" s="86" t="str">
        <f t="shared" si="254"/>
        <v>&gt;</v>
      </c>
      <c r="AY256" s="86">
        <f t="shared" si="286"/>
        <v>680.591796875</v>
      </c>
      <c r="AZ256" s="86">
        <f t="shared" si="287"/>
        <v>0</v>
      </c>
      <c r="BA256" s="86" t="b">
        <f t="shared" si="288"/>
        <v>0</v>
      </c>
      <c r="BB256" s="86" t="str">
        <f t="shared" si="289"/>
        <v>Distance</v>
      </c>
      <c r="BC256" s="86" t="str">
        <f t="shared" si="255"/>
        <v>&gt;</v>
      </c>
      <c r="BD256" s="86">
        <f t="shared" si="290"/>
        <v>450.385498046875</v>
      </c>
      <c r="BE256" s="15">
        <f t="shared" si="256"/>
        <v>0</v>
      </c>
      <c r="BF256" s="15" t="str">
        <f t="shared" si="257"/>
        <v>Speed&lt;=28,84228515625 AND Distance&gt;680,591796875 AND Distance&gt;450,385498046875</v>
      </c>
      <c r="BH256"/>
      <c r="BI256"/>
      <c r="BJ256"/>
    </row>
    <row r="257" spans="1:62">
      <c r="A257" s="15">
        <v>254</v>
      </c>
      <c r="B257" s="15">
        <v>-2</v>
      </c>
      <c r="C257" s="15">
        <v>-8192</v>
      </c>
      <c r="D257" s="15">
        <f t="shared" si="243"/>
        <v>-1</v>
      </c>
      <c r="E257" s="15">
        <f t="shared" si="244"/>
        <v>0</v>
      </c>
      <c r="F257" s="15">
        <f t="shared" si="245"/>
        <v>-1</v>
      </c>
      <c r="G257" s="15">
        <v>329</v>
      </c>
      <c r="H257" s="15">
        <v>330</v>
      </c>
      <c r="I257" s="15">
        <v>142</v>
      </c>
      <c r="J257" s="15">
        <v>6</v>
      </c>
      <c r="K257" s="15">
        <v>509</v>
      </c>
      <c r="L257" s="15">
        <v>1365</v>
      </c>
      <c r="M257" s="15">
        <f t="shared" si="246"/>
        <v>0.333251953125</v>
      </c>
      <c r="O257" s="86">
        <f t="shared" si="247"/>
        <v>509</v>
      </c>
      <c r="P257" s="86">
        <f t="shared" si="258"/>
        <v>0.333251953125</v>
      </c>
      <c r="Q257" s="86">
        <f t="shared" si="259"/>
        <v>446</v>
      </c>
      <c r="R257" s="86" t="b">
        <f t="shared" si="260"/>
        <v>1</v>
      </c>
      <c r="S257" s="86" t="str">
        <f t="shared" si="261"/>
        <v>Dummy Node</v>
      </c>
      <c r="T257" s="86" t="str">
        <f t="shared" si="248"/>
        <v>N/A</v>
      </c>
      <c r="U257" s="86" t="str">
        <f t="shared" si="262"/>
        <v>N/A</v>
      </c>
      <c r="V257" s="86">
        <f t="shared" si="263"/>
        <v>382</v>
      </c>
      <c r="W257" s="86" t="b">
        <f t="shared" si="264"/>
        <v>0</v>
      </c>
      <c r="X257" s="86" t="str">
        <f t="shared" si="265"/>
        <v>Dummy Node</v>
      </c>
      <c r="Y257" s="86" t="str">
        <f t="shared" si="249"/>
        <v>N/A</v>
      </c>
      <c r="Z257" s="86" t="str">
        <f t="shared" si="266"/>
        <v>N/A</v>
      </c>
      <c r="AA257" s="86">
        <f t="shared" si="267"/>
        <v>322</v>
      </c>
      <c r="AB257" s="86" t="b">
        <f t="shared" si="268"/>
        <v>0</v>
      </c>
      <c r="AC257" s="86" t="str">
        <f t="shared" si="269"/>
        <v>Dummy Node</v>
      </c>
      <c r="AD257" s="86" t="str">
        <f t="shared" si="250"/>
        <v>N/A</v>
      </c>
      <c r="AE257" s="86" t="str">
        <f t="shared" si="270"/>
        <v>N/A</v>
      </c>
      <c r="AF257" s="86">
        <f t="shared" si="271"/>
        <v>250</v>
      </c>
      <c r="AG257" s="86" t="b">
        <f t="shared" si="272"/>
        <v>0</v>
      </c>
      <c r="AH257" s="86" t="str">
        <f t="shared" si="273"/>
        <v>Dummy Node</v>
      </c>
      <c r="AI257" s="86" t="str">
        <f t="shared" si="251"/>
        <v>N/A</v>
      </c>
      <c r="AJ257" s="86" t="str">
        <f t="shared" si="274"/>
        <v>N/A</v>
      </c>
      <c r="AK257" s="86">
        <f t="shared" si="275"/>
        <v>121</v>
      </c>
      <c r="AL257" s="86" t="b">
        <f t="shared" si="276"/>
        <v>0</v>
      </c>
      <c r="AM257" s="86" t="str">
        <f t="shared" si="277"/>
        <v>Dummy Node</v>
      </c>
      <c r="AN257" s="86" t="str">
        <f t="shared" si="252"/>
        <v>N/A</v>
      </c>
      <c r="AO257" s="86" t="str">
        <f t="shared" si="278"/>
        <v>N/A</v>
      </c>
      <c r="AP257" s="86">
        <f t="shared" si="279"/>
        <v>10</v>
      </c>
      <c r="AQ257" s="86" t="b">
        <f t="shared" si="280"/>
        <v>1</v>
      </c>
      <c r="AR257" s="86" t="str">
        <f t="shared" si="281"/>
        <v>Speed</v>
      </c>
      <c r="AS257" s="86" t="str">
        <f t="shared" si="253"/>
        <v>&lt;=</v>
      </c>
      <c r="AT257" s="86">
        <f t="shared" si="282"/>
        <v>28.84228515625</v>
      </c>
      <c r="AU257" s="86">
        <f t="shared" si="283"/>
        <v>2</v>
      </c>
      <c r="AV257" s="86" t="b">
        <f t="shared" si="284"/>
        <v>0</v>
      </c>
      <c r="AW257" s="86" t="str">
        <f t="shared" si="285"/>
        <v>Distance</v>
      </c>
      <c r="AX257" s="86" t="str">
        <f t="shared" si="254"/>
        <v>&gt;</v>
      </c>
      <c r="AY257" s="86">
        <f t="shared" si="286"/>
        <v>680.591796875</v>
      </c>
      <c r="AZ257" s="86">
        <f t="shared" si="287"/>
        <v>0</v>
      </c>
      <c r="BA257" s="86" t="b">
        <f t="shared" si="288"/>
        <v>0</v>
      </c>
      <c r="BB257" s="86" t="str">
        <f t="shared" si="289"/>
        <v>Distance</v>
      </c>
      <c r="BC257" s="86" t="str">
        <f t="shared" si="255"/>
        <v>&gt;</v>
      </c>
      <c r="BD257" s="86">
        <f t="shared" si="290"/>
        <v>450.385498046875</v>
      </c>
      <c r="BE257" s="15">
        <f t="shared" si="256"/>
        <v>0</v>
      </c>
      <c r="BF257" s="15" t="str">
        <f t="shared" si="257"/>
        <v>Speed&lt;=28,84228515625 AND Distance&gt;680,591796875 AND Distance&gt;450,385498046875</v>
      </c>
      <c r="BH257"/>
      <c r="BI257"/>
      <c r="BJ257"/>
    </row>
    <row r="258" spans="1:62">
      <c r="A258" s="15">
        <v>255</v>
      </c>
      <c r="B258" s="15">
        <v>-2</v>
      </c>
      <c r="C258" s="15">
        <v>-8192</v>
      </c>
      <c r="D258" s="15">
        <f t="shared" si="243"/>
        <v>-1</v>
      </c>
      <c r="E258" s="15">
        <f t="shared" si="244"/>
        <v>0</v>
      </c>
      <c r="F258" s="15">
        <f t="shared" si="245"/>
        <v>-1</v>
      </c>
      <c r="G258" s="15">
        <v>-1</v>
      </c>
      <c r="H258" s="15">
        <v>-1</v>
      </c>
      <c r="I258" s="15">
        <v>147</v>
      </c>
      <c r="J258" s="15">
        <v>8</v>
      </c>
      <c r="K258" s="15">
        <v>510</v>
      </c>
      <c r="L258" s="15">
        <v>0</v>
      </c>
      <c r="M258" s="15">
        <f t="shared" si="246"/>
        <v>0</v>
      </c>
      <c r="O258" s="86">
        <f t="shared" si="247"/>
        <v>510</v>
      </c>
      <c r="P258" s="86">
        <f t="shared" si="258"/>
        <v>0.333251953125</v>
      </c>
      <c r="Q258" s="86">
        <f t="shared" si="259"/>
        <v>446</v>
      </c>
      <c r="R258" s="86" t="b">
        <f t="shared" si="260"/>
        <v>0</v>
      </c>
      <c r="S258" s="86" t="str">
        <f t="shared" si="261"/>
        <v>Dummy Node</v>
      </c>
      <c r="T258" s="86" t="str">
        <f t="shared" si="248"/>
        <v>N/A</v>
      </c>
      <c r="U258" s="86" t="str">
        <f t="shared" si="262"/>
        <v>N/A</v>
      </c>
      <c r="V258" s="86">
        <f t="shared" si="263"/>
        <v>382</v>
      </c>
      <c r="W258" s="86" t="b">
        <f t="shared" si="264"/>
        <v>0</v>
      </c>
      <c r="X258" s="86" t="str">
        <f t="shared" si="265"/>
        <v>Dummy Node</v>
      </c>
      <c r="Y258" s="86" t="str">
        <f t="shared" si="249"/>
        <v>N/A</v>
      </c>
      <c r="Z258" s="86" t="str">
        <f t="shared" si="266"/>
        <v>N/A</v>
      </c>
      <c r="AA258" s="86">
        <f t="shared" si="267"/>
        <v>322</v>
      </c>
      <c r="AB258" s="86" t="b">
        <f t="shared" si="268"/>
        <v>0</v>
      </c>
      <c r="AC258" s="86" t="str">
        <f t="shared" si="269"/>
        <v>Dummy Node</v>
      </c>
      <c r="AD258" s="86" t="str">
        <f t="shared" si="250"/>
        <v>N/A</v>
      </c>
      <c r="AE258" s="86" t="str">
        <f t="shared" si="270"/>
        <v>N/A</v>
      </c>
      <c r="AF258" s="86">
        <f t="shared" si="271"/>
        <v>250</v>
      </c>
      <c r="AG258" s="86" t="b">
        <f t="shared" si="272"/>
        <v>0</v>
      </c>
      <c r="AH258" s="86" t="str">
        <f t="shared" si="273"/>
        <v>Dummy Node</v>
      </c>
      <c r="AI258" s="86" t="str">
        <f t="shared" si="251"/>
        <v>N/A</v>
      </c>
      <c r="AJ258" s="86" t="str">
        <f t="shared" si="274"/>
        <v>N/A</v>
      </c>
      <c r="AK258" s="86">
        <f t="shared" si="275"/>
        <v>121</v>
      </c>
      <c r="AL258" s="86" t="b">
        <f t="shared" si="276"/>
        <v>0</v>
      </c>
      <c r="AM258" s="86" t="str">
        <f t="shared" si="277"/>
        <v>Dummy Node</v>
      </c>
      <c r="AN258" s="86" t="str">
        <f t="shared" si="252"/>
        <v>N/A</v>
      </c>
      <c r="AO258" s="86" t="str">
        <f t="shared" si="278"/>
        <v>N/A</v>
      </c>
      <c r="AP258" s="86">
        <f t="shared" si="279"/>
        <v>10</v>
      </c>
      <c r="AQ258" s="86" t="b">
        <f t="shared" si="280"/>
        <v>1</v>
      </c>
      <c r="AR258" s="86" t="str">
        <f t="shared" si="281"/>
        <v>Speed</v>
      </c>
      <c r="AS258" s="86" t="str">
        <f t="shared" si="253"/>
        <v>&lt;=</v>
      </c>
      <c r="AT258" s="86">
        <f t="shared" si="282"/>
        <v>28.84228515625</v>
      </c>
      <c r="AU258" s="86">
        <f t="shared" si="283"/>
        <v>2</v>
      </c>
      <c r="AV258" s="86" t="b">
        <f t="shared" si="284"/>
        <v>0</v>
      </c>
      <c r="AW258" s="86" t="str">
        <f t="shared" si="285"/>
        <v>Distance</v>
      </c>
      <c r="AX258" s="86" t="str">
        <f t="shared" si="254"/>
        <v>&gt;</v>
      </c>
      <c r="AY258" s="86">
        <f t="shared" si="286"/>
        <v>680.591796875</v>
      </c>
      <c r="AZ258" s="86">
        <f t="shared" si="287"/>
        <v>0</v>
      </c>
      <c r="BA258" s="86" t="b">
        <f t="shared" si="288"/>
        <v>0</v>
      </c>
      <c r="BB258" s="86" t="str">
        <f t="shared" si="289"/>
        <v>Distance</v>
      </c>
      <c r="BC258" s="86" t="str">
        <f t="shared" si="255"/>
        <v>&gt;</v>
      </c>
      <c r="BD258" s="86">
        <f t="shared" si="290"/>
        <v>450.385498046875</v>
      </c>
      <c r="BE258" s="15">
        <f t="shared" si="256"/>
        <v>0</v>
      </c>
      <c r="BF258" s="15" t="str">
        <f t="shared" si="257"/>
        <v>Speed&lt;=28,84228515625 AND Distance&gt;680,591796875 AND Distance&gt;450,385498046875</v>
      </c>
      <c r="BH258"/>
      <c r="BI258"/>
      <c r="BJ258"/>
    </row>
    <row r="259" spans="1:62">
      <c r="A259" s="15">
        <v>256</v>
      </c>
      <c r="B259" s="15">
        <v>-2</v>
      </c>
      <c r="C259" s="15">
        <v>-8192</v>
      </c>
      <c r="D259" s="15">
        <f t="shared" si="243"/>
        <v>-1</v>
      </c>
      <c r="E259" s="15">
        <f t="shared" si="244"/>
        <v>0</v>
      </c>
      <c r="F259" s="15">
        <f t="shared" si="245"/>
        <v>-1</v>
      </c>
      <c r="G259" s="15">
        <v>-1</v>
      </c>
      <c r="H259" s="15">
        <v>-1</v>
      </c>
      <c r="I259" s="15">
        <v>147</v>
      </c>
      <c r="J259" s="15">
        <v>8</v>
      </c>
      <c r="K259" s="15"/>
      <c r="L259" s="15">
        <v>0</v>
      </c>
      <c r="M259" s="15">
        <f t="shared" si="246"/>
        <v>0</v>
      </c>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H259"/>
      <c r="BI259"/>
      <c r="BJ259"/>
    </row>
    <row r="260" spans="1:62">
      <c r="A260" s="15">
        <v>257</v>
      </c>
      <c r="B260" s="15">
        <v>-2</v>
      </c>
      <c r="C260" s="15">
        <v>-8192</v>
      </c>
      <c r="D260" s="15">
        <f t="shared" ref="D260:D323" si="291">IF(C260&lt;&gt;-8192,INT(C260/2^12),-1)</f>
        <v>-1</v>
      </c>
      <c r="E260" s="15">
        <f t="shared" ref="E260:E323" si="292">IF(C260 &lt;&gt; -8192, MOD(C260, 2^12), 0)</f>
        <v>0</v>
      </c>
      <c r="F260" s="15">
        <f t="shared" ref="F260:F323" si="293">D260+(E260/2^12)</f>
        <v>-1</v>
      </c>
      <c r="G260" s="15">
        <v>-1</v>
      </c>
      <c r="H260" s="15">
        <v>-1</v>
      </c>
      <c r="I260" s="15">
        <v>152</v>
      </c>
      <c r="J260" s="15">
        <v>8</v>
      </c>
      <c r="K260" s="15"/>
      <c r="L260" s="15">
        <v>1365</v>
      </c>
      <c r="M260" s="15">
        <f t="shared" ref="M260:M323" si="294">IF(L260 &gt;= 2^12, "Error: Wrong Probability!", L260/2^12)</f>
        <v>0.333251953125</v>
      </c>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H260"/>
      <c r="BI260"/>
      <c r="BJ260"/>
    </row>
    <row r="261" spans="1:62">
      <c r="A261" s="15">
        <v>258</v>
      </c>
      <c r="B261" s="15">
        <v>-2</v>
      </c>
      <c r="C261" s="15">
        <v>-8192</v>
      </c>
      <c r="D261" s="15">
        <f t="shared" si="291"/>
        <v>-1</v>
      </c>
      <c r="E261" s="15">
        <f t="shared" si="292"/>
        <v>0</v>
      </c>
      <c r="F261" s="15">
        <f t="shared" si="293"/>
        <v>-1</v>
      </c>
      <c r="G261" s="15">
        <v>-1</v>
      </c>
      <c r="H261" s="15">
        <v>-1</v>
      </c>
      <c r="I261" s="15">
        <v>152</v>
      </c>
      <c r="J261" s="15">
        <v>8</v>
      </c>
      <c r="K261" s="15"/>
      <c r="L261" s="15">
        <v>1365</v>
      </c>
      <c r="M261" s="15">
        <f t="shared" si="294"/>
        <v>0.333251953125</v>
      </c>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H261"/>
      <c r="BI261"/>
      <c r="BJ261"/>
    </row>
    <row r="262" spans="1:62">
      <c r="A262" s="15">
        <v>259</v>
      </c>
      <c r="B262" s="15">
        <v>-2</v>
      </c>
      <c r="C262" s="15">
        <v>-8192</v>
      </c>
      <c r="D262" s="15">
        <f t="shared" si="291"/>
        <v>-1</v>
      </c>
      <c r="E262" s="15">
        <f t="shared" si="292"/>
        <v>0</v>
      </c>
      <c r="F262" s="15">
        <f t="shared" si="293"/>
        <v>-1</v>
      </c>
      <c r="G262" s="15">
        <v>331</v>
      </c>
      <c r="H262" s="15">
        <v>332</v>
      </c>
      <c r="I262" s="15">
        <v>153</v>
      </c>
      <c r="J262" s="15">
        <v>7</v>
      </c>
      <c r="K262" s="15"/>
      <c r="L262" s="15">
        <v>228</v>
      </c>
      <c r="M262" s="15">
        <f t="shared" si="294"/>
        <v>5.56640625E-2</v>
      </c>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H262"/>
      <c r="BI262"/>
      <c r="BJ262"/>
    </row>
    <row r="263" spans="1:62">
      <c r="A263" s="15">
        <v>260</v>
      </c>
      <c r="B263" s="15">
        <v>-2</v>
      </c>
      <c r="C263" s="15">
        <v>-8192</v>
      </c>
      <c r="D263" s="15">
        <f t="shared" si="291"/>
        <v>-1</v>
      </c>
      <c r="E263" s="15">
        <f t="shared" si="292"/>
        <v>0</v>
      </c>
      <c r="F263" s="15">
        <f t="shared" si="293"/>
        <v>-1</v>
      </c>
      <c r="G263" s="15">
        <v>333</v>
      </c>
      <c r="H263" s="15">
        <v>334</v>
      </c>
      <c r="I263" s="15">
        <v>153</v>
      </c>
      <c r="J263" s="15">
        <v>7</v>
      </c>
      <c r="K263" s="15"/>
      <c r="L263" s="15">
        <v>228</v>
      </c>
      <c r="M263" s="15">
        <f t="shared" si="294"/>
        <v>5.56640625E-2</v>
      </c>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H263"/>
      <c r="BI263"/>
      <c r="BJ263"/>
    </row>
    <row r="264" spans="1:62">
      <c r="A264" s="15">
        <v>261</v>
      </c>
      <c r="B264" s="15">
        <v>-2</v>
      </c>
      <c r="C264" s="15">
        <v>-8192</v>
      </c>
      <c r="D264" s="15">
        <f t="shared" si="291"/>
        <v>-1</v>
      </c>
      <c r="E264" s="15">
        <f t="shared" si="292"/>
        <v>0</v>
      </c>
      <c r="F264" s="15">
        <f t="shared" si="293"/>
        <v>-1</v>
      </c>
      <c r="G264" s="15">
        <v>335</v>
      </c>
      <c r="H264" s="15">
        <v>336</v>
      </c>
      <c r="I264" s="15">
        <v>154</v>
      </c>
      <c r="J264" s="15">
        <v>7</v>
      </c>
      <c r="K264" s="15"/>
      <c r="L264" s="15">
        <v>1365</v>
      </c>
      <c r="M264" s="15">
        <f t="shared" si="294"/>
        <v>0.333251953125</v>
      </c>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H264"/>
      <c r="BI264"/>
      <c r="BJ264"/>
    </row>
    <row r="265" spans="1:62">
      <c r="A265" s="15">
        <v>262</v>
      </c>
      <c r="B265" s="15">
        <v>-2</v>
      </c>
      <c r="C265" s="15">
        <v>-8192</v>
      </c>
      <c r="D265" s="15">
        <f t="shared" si="291"/>
        <v>-1</v>
      </c>
      <c r="E265" s="15">
        <f t="shared" si="292"/>
        <v>0</v>
      </c>
      <c r="F265" s="15">
        <f t="shared" si="293"/>
        <v>-1</v>
      </c>
      <c r="G265" s="15">
        <v>337</v>
      </c>
      <c r="H265" s="15">
        <v>338</v>
      </c>
      <c r="I265" s="15">
        <v>154</v>
      </c>
      <c r="J265" s="15">
        <v>7</v>
      </c>
      <c r="K265" s="15"/>
      <c r="L265" s="15">
        <v>1365</v>
      </c>
      <c r="M265" s="15">
        <f t="shared" si="294"/>
        <v>0.333251953125</v>
      </c>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H265"/>
      <c r="BI265"/>
      <c r="BJ265"/>
    </row>
    <row r="266" spans="1:62">
      <c r="A266" s="15">
        <v>263</v>
      </c>
      <c r="B266" s="15">
        <v>-2</v>
      </c>
      <c r="C266" s="15">
        <v>-8192</v>
      </c>
      <c r="D266" s="15">
        <f t="shared" si="291"/>
        <v>-1</v>
      </c>
      <c r="E266" s="15">
        <f t="shared" si="292"/>
        <v>0</v>
      </c>
      <c r="F266" s="15">
        <f t="shared" si="293"/>
        <v>-1</v>
      </c>
      <c r="G266" s="15">
        <v>-1</v>
      </c>
      <c r="H266" s="15">
        <v>-1</v>
      </c>
      <c r="I266" s="15">
        <v>156</v>
      </c>
      <c r="J266" s="15">
        <v>8</v>
      </c>
      <c r="K266" s="15"/>
      <c r="L266" s="15">
        <v>0</v>
      </c>
      <c r="M266" s="15">
        <f t="shared" si="294"/>
        <v>0</v>
      </c>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H266"/>
      <c r="BI266"/>
      <c r="BJ266"/>
    </row>
    <row r="267" spans="1:62">
      <c r="A267" s="15">
        <v>264</v>
      </c>
      <c r="B267" s="15">
        <v>-2</v>
      </c>
      <c r="C267" s="15">
        <v>-8192</v>
      </c>
      <c r="D267" s="15">
        <f t="shared" si="291"/>
        <v>-1</v>
      </c>
      <c r="E267" s="15">
        <f t="shared" si="292"/>
        <v>0</v>
      </c>
      <c r="F267" s="15">
        <f t="shared" si="293"/>
        <v>-1</v>
      </c>
      <c r="G267" s="15">
        <v>-1</v>
      </c>
      <c r="H267" s="15">
        <v>-1</v>
      </c>
      <c r="I267" s="15">
        <v>156</v>
      </c>
      <c r="J267" s="15">
        <v>8</v>
      </c>
      <c r="K267" s="15"/>
      <c r="L267" s="15">
        <v>0</v>
      </c>
      <c r="M267" s="15">
        <f t="shared" si="294"/>
        <v>0</v>
      </c>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H267"/>
      <c r="BI267"/>
      <c r="BJ267"/>
    </row>
    <row r="268" spans="1:62">
      <c r="A268" s="15">
        <v>265</v>
      </c>
      <c r="B268" s="15">
        <v>-2</v>
      </c>
      <c r="C268" s="15">
        <v>-8192</v>
      </c>
      <c r="D268" s="15">
        <f t="shared" si="291"/>
        <v>-1</v>
      </c>
      <c r="E268" s="15">
        <f t="shared" si="292"/>
        <v>0</v>
      </c>
      <c r="F268" s="15">
        <f t="shared" si="293"/>
        <v>-1</v>
      </c>
      <c r="G268" s="15">
        <v>339</v>
      </c>
      <c r="H268" s="15">
        <v>340</v>
      </c>
      <c r="I268" s="15">
        <v>157</v>
      </c>
      <c r="J268" s="15">
        <v>5</v>
      </c>
      <c r="K268" s="15"/>
      <c r="L268" s="15">
        <v>455</v>
      </c>
      <c r="M268" s="15">
        <f t="shared" si="294"/>
        <v>0.111083984375</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H268"/>
      <c r="BI268"/>
      <c r="BJ268"/>
    </row>
    <row r="269" spans="1:62">
      <c r="A269" s="15">
        <v>266</v>
      </c>
      <c r="B269" s="15">
        <v>-2</v>
      </c>
      <c r="C269" s="15">
        <v>-8192</v>
      </c>
      <c r="D269" s="15">
        <f t="shared" si="291"/>
        <v>-1</v>
      </c>
      <c r="E269" s="15">
        <f t="shared" si="292"/>
        <v>0</v>
      </c>
      <c r="F269" s="15">
        <f t="shared" si="293"/>
        <v>-1</v>
      </c>
      <c r="G269" s="15">
        <v>341</v>
      </c>
      <c r="H269" s="15">
        <v>342</v>
      </c>
      <c r="I269" s="15">
        <v>157</v>
      </c>
      <c r="J269" s="15">
        <v>5</v>
      </c>
      <c r="K269" s="15"/>
      <c r="L269" s="15">
        <v>455</v>
      </c>
      <c r="M269" s="15">
        <f t="shared" si="294"/>
        <v>0.111083984375</v>
      </c>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H269"/>
      <c r="BI269"/>
      <c r="BJ269"/>
    </row>
    <row r="270" spans="1:62">
      <c r="A270" s="15">
        <v>267</v>
      </c>
      <c r="B270" s="15">
        <v>-2</v>
      </c>
      <c r="C270" s="15">
        <v>-8192</v>
      </c>
      <c r="D270" s="15">
        <f t="shared" si="291"/>
        <v>-1</v>
      </c>
      <c r="E270" s="15">
        <f t="shared" si="292"/>
        <v>0</v>
      </c>
      <c r="F270" s="15">
        <f t="shared" si="293"/>
        <v>-1</v>
      </c>
      <c r="G270" s="15">
        <v>343</v>
      </c>
      <c r="H270" s="15">
        <v>344</v>
      </c>
      <c r="I270" s="15">
        <v>158</v>
      </c>
      <c r="J270" s="15">
        <v>5</v>
      </c>
      <c r="K270" s="15"/>
      <c r="L270" s="15">
        <v>1365</v>
      </c>
      <c r="M270" s="15">
        <f t="shared" si="294"/>
        <v>0.333251953125</v>
      </c>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H270"/>
      <c r="BI270"/>
      <c r="BJ270"/>
    </row>
    <row r="271" spans="1:62">
      <c r="A271" s="15">
        <v>268</v>
      </c>
      <c r="B271" s="15">
        <v>-2</v>
      </c>
      <c r="C271" s="15">
        <v>-8192</v>
      </c>
      <c r="D271" s="15">
        <f t="shared" si="291"/>
        <v>-1</v>
      </c>
      <c r="E271" s="15">
        <f t="shared" si="292"/>
        <v>0</v>
      </c>
      <c r="F271" s="15">
        <f t="shared" si="293"/>
        <v>-1</v>
      </c>
      <c r="G271" s="15">
        <v>345</v>
      </c>
      <c r="H271" s="15">
        <v>346</v>
      </c>
      <c r="I271" s="15">
        <v>158</v>
      </c>
      <c r="J271" s="15">
        <v>5</v>
      </c>
      <c r="K271" s="15"/>
      <c r="L271" s="15">
        <v>1365</v>
      </c>
      <c r="M271" s="15">
        <f t="shared" si="294"/>
        <v>0.333251953125</v>
      </c>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H271"/>
      <c r="BI271"/>
      <c r="BJ271"/>
    </row>
    <row r="272" spans="1:62">
      <c r="A272" s="15">
        <v>269</v>
      </c>
      <c r="B272" s="15">
        <v>-2</v>
      </c>
      <c r="C272" s="15">
        <v>-8192</v>
      </c>
      <c r="D272" s="15">
        <f t="shared" si="291"/>
        <v>-1</v>
      </c>
      <c r="E272" s="15">
        <f t="shared" si="292"/>
        <v>0</v>
      </c>
      <c r="F272" s="15">
        <f t="shared" si="293"/>
        <v>-1</v>
      </c>
      <c r="G272" s="15">
        <v>-1</v>
      </c>
      <c r="H272" s="15">
        <v>-1</v>
      </c>
      <c r="I272" s="15">
        <v>159</v>
      </c>
      <c r="J272" s="15">
        <v>8</v>
      </c>
      <c r="K272" s="15"/>
      <c r="L272" s="15">
        <v>0</v>
      </c>
      <c r="M272" s="15">
        <f t="shared" si="294"/>
        <v>0</v>
      </c>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H272"/>
      <c r="BI272"/>
      <c r="BJ272"/>
    </row>
    <row r="273" spans="1:62">
      <c r="A273" s="15">
        <v>270</v>
      </c>
      <c r="B273" s="15">
        <v>-2</v>
      </c>
      <c r="C273" s="15">
        <v>-8192</v>
      </c>
      <c r="D273" s="15">
        <f t="shared" si="291"/>
        <v>-1</v>
      </c>
      <c r="E273" s="15">
        <f t="shared" si="292"/>
        <v>0</v>
      </c>
      <c r="F273" s="15">
        <f t="shared" si="293"/>
        <v>-1</v>
      </c>
      <c r="G273" s="15">
        <v>-1</v>
      </c>
      <c r="H273" s="15">
        <v>-1</v>
      </c>
      <c r="I273" s="15">
        <v>159</v>
      </c>
      <c r="J273" s="15">
        <v>8</v>
      </c>
      <c r="K273" s="15"/>
      <c r="L273" s="15">
        <v>0</v>
      </c>
      <c r="M273" s="15">
        <f t="shared" si="294"/>
        <v>0</v>
      </c>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H273"/>
      <c r="BI273"/>
      <c r="BJ273"/>
    </row>
    <row r="274" spans="1:62">
      <c r="A274" s="15">
        <v>271</v>
      </c>
      <c r="B274" s="15">
        <v>-2</v>
      </c>
      <c r="C274" s="15">
        <v>-8192</v>
      </c>
      <c r="D274" s="15">
        <f t="shared" si="291"/>
        <v>-1</v>
      </c>
      <c r="E274" s="15">
        <f t="shared" si="292"/>
        <v>0</v>
      </c>
      <c r="F274" s="15">
        <f t="shared" si="293"/>
        <v>-1</v>
      </c>
      <c r="G274" s="15">
        <v>-1</v>
      </c>
      <c r="H274" s="15">
        <v>-1</v>
      </c>
      <c r="I274" s="15">
        <v>162</v>
      </c>
      <c r="J274" s="15">
        <v>8</v>
      </c>
      <c r="K274" s="15"/>
      <c r="L274" s="15">
        <v>1365</v>
      </c>
      <c r="M274" s="15">
        <f t="shared" si="294"/>
        <v>0.333251953125</v>
      </c>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H274"/>
      <c r="BI274"/>
      <c r="BJ274"/>
    </row>
    <row r="275" spans="1:62">
      <c r="A275" s="15">
        <v>272</v>
      </c>
      <c r="B275" s="15">
        <v>-2</v>
      </c>
      <c r="C275" s="15">
        <v>-8192</v>
      </c>
      <c r="D275" s="15">
        <f t="shared" si="291"/>
        <v>-1</v>
      </c>
      <c r="E275" s="15">
        <f t="shared" si="292"/>
        <v>0</v>
      </c>
      <c r="F275" s="15">
        <f t="shared" si="293"/>
        <v>-1</v>
      </c>
      <c r="G275" s="15">
        <v>-1</v>
      </c>
      <c r="H275" s="15">
        <v>-1</v>
      </c>
      <c r="I275" s="15">
        <v>162</v>
      </c>
      <c r="J275" s="15">
        <v>8</v>
      </c>
      <c r="K275" s="15"/>
      <c r="L275" s="15">
        <v>1365</v>
      </c>
      <c r="M275" s="15">
        <f t="shared" si="294"/>
        <v>0.333251953125</v>
      </c>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H275"/>
      <c r="BI275"/>
      <c r="BJ275"/>
    </row>
    <row r="276" spans="1:62">
      <c r="A276" s="15">
        <v>273</v>
      </c>
      <c r="B276" s="15">
        <v>-2</v>
      </c>
      <c r="C276" s="15">
        <v>-8192</v>
      </c>
      <c r="D276" s="15">
        <f t="shared" si="291"/>
        <v>-1</v>
      </c>
      <c r="E276" s="15">
        <f t="shared" si="292"/>
        <v>0</v>
      </c>
      <c r="F276" s="15">
        <f t="shared" si="293"/>
        <v>-1</v>
      </c>
      <c r="G276" s="15">
        <v>-1</v>
      </c>
      <c r="H276" s="15">
        <v>-1</v>
      </c>
      <c r="I276" s="15">
        <v>168</v>
      </c>
      <c r="J276" s="15">
        <v>8</v>
      </c>
      <c r="K276" s="15"/>
      <c r="L276" s="15">
        <v>1365</v>
      </c>
      <c r="M276" s="15">
        <f t="shared" si="294"/>
        <v>0.333251953125</v>
      </c>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H276"/>
      <c r="BI276"/>
      <c r="BJ276"/>
    </row>
    <row r="277" spans="1:62">
      <c r="A277" s="15">
        <v>274</v>
      </c>
      <c r="B277" s="15">
        <v>-2</v>
      </c>
      <c r="C277" s="15">
        <v>-8192</v>
      </c>
      <c r="D277" s="15">
        <f t="shared" si="291"/>
        <v>-1</v>
      </c>
      <c r="E277" s="15">
        <f t="shared" si="292"/>
        <v>0</v>
      </c>
      <c r="F277" s="15">
        <f t="shared" si="293"/>
        <v>-1</v>
      </c>
      <c r="G277" s="15">
        <v>-1</v>
      </c>
      <c r="H277" s="15">
        <v>-1</v>
      </c>
      <c r="I277" s="15">
        <v>168</v>
      </c>
      <c r="J277" s="15">
        <v>8</v>
      </c>
      <c r="K277" s="15"/>
      <c r="L277" s="15">
        <v>1365</v>
      </c>
      <c r="M277" s="15">
        <f t="shared" si="294"/>
        <v>0.333251953125</v>
      </c>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H277"/>
      <c r="BI277"/>
      <c r="BJ277"/>
    </row>
    <row r="278" spans="1:62">
      <c r="A278" s="15">
        <v>275</v>
      </c>
      <c r="B278" s="15">
        <v>-2</v>
      </c>
      <c r="C278" s="15">
        <v>-8192</v>
      </c>
      <c r="D278" s="15">
        <f t="shared" si="291"/>
        <v>-1</v>
      </c>
      <c r="E278" s="15">
        <f t="shared" si="292"/>
        <v>0</v>
      </c>
      <c r="F278" s="15">
        <f t="shared" si="293"/>
        <v>-1</v>
      </c>
      <c r="G278" s="15">
        <v>-1</v>
      </c>
      <c r="H278" s="15">
        <v>-1</v>
      </c>
      <c r="I278" s="15">
        <v>174</v>
      </c>
      <c r="J278" s="15">
        <v>8</v>
      </c>
      <c r="K278" s="15"/>
      <c r="L278" s="15">
        <v>0</v>
      </c>
      <c r="M278" s="15">
        <f t="shared" si="294"/>
        <v>0</v>
      </c>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H278"/>
      <c r="BI278"/>
      <c r="BJ278"/>
    </row>
    <row r="279" spans="1:62">
      <c r="A279" s="15">
        <v>276</v>
      </c>
      <c r="B279" s="15">
        <v>-2</v>
      </c>
      <c r="C279" s="15">
        <v>-8192</v>
      </c>
      <c r="D279" s="15">
        <f t="shared" si="291"/>
        <v>-1</v>
      </c>
      <c r="E279" s="15">
        <f t="shared" si="292"/>
        <v>0</v>
      </c>
      <c r="F279" s="15">
        <f t="shared" si="293"/>
        <v>-1</v>
      </c>
      <c r="G279" s="15">
        <v>-1</v>
      </c>
      <c r="H279" s="15">
        <v>-1</v>
      </c>
      <c r="I279" s="15">
        <v>174</v>
      </c>
      <c r="J279" s="15">
        <v>8</v>
      </c>
      <c r="K279" s="15"/>
      <c r="L279" s="15">
        <v>0</v>
      </c>
      <c r="M279" s="15">
        <f t="shared" si="294"/>
        <v>0</v>
      </c>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H279"/>
      <c r="BI279"/>
      <c r="BJ279"/>
    </row>
    <row r="280" spans="1:62">
      <c r="A280" s="15">
        <v>277</v>
      </c>
      <c r="B280" s="15">
        <v>-2</v>
      </c>
      <c r="C280" s="15">
        <v>-8192</v>
      </c>
      <c r="D280" s="15">
        <f t="shared" si="291"/>
        <v>-1</v>
      </c>
      <c r="E280" s="15">
        <f t="shared" si="292"/>
        <v>0</v>
      </c>
      <c r="F280" s="15">
        <f t="shared" si="293"/>
        <v>-1</v>
      </c>
      <c r="G280" s="15">
        <v>-1</v>
      </c>
      <c r="H280" s="15">
        <v>-1</v>
      </c>
      <c r="I280" s="15">
        <v>178</v>
      </c>
      <c r="J280" s="15">
        <v>8</v>
      </c>
      <c r="K280" s="15"/>
      <c r="L280" s="15">
        <v>1365</v>
      </c>
      <c r="M280" s="15">
        <f t="shared" si="294"/>
        <v>0.333251953125</v>
      </c>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H280"/>
      <c r="BI280"/>
      <c r="BJ280"/>
    </row>
    <row r="281" spans="1:62">
      <c r="A281" s="15">
        <v>278</v>
      </c>
      <c r="B281" s="15">
        <v>-2</v>
      </c>
      <c r="C281" s="15">
        <v>-8192</v>
      </c>
      <c r="D281" s="15">
        <f t="shared" si="291"/>
        <v>-1</v>
      </c>
      <c r="E281" s="15">
        <f t="shared" si="292"/>
        <v>0</v>
      </c>
      <c r="F281" s="15">
        <f t="shared" si="293"/>
        <v>-1</v>
      </c>
      <c r="G281" s="15">
        <v>-1</v>
      </c>
      <c r="H281" s="15">
        <v>-1</v>
      </c>
      <c r="I281" s="15">
        <v>178</v>
      </c>
      <c r="J281" s="15">
        <v>8</v>
      </c>
      <c r="K281" s="15"/>
      <c r="L281" s="15">
        <v>1365</v>
      </c>
      <c r="M281" s="15">
        <f t="shared" si="294"/>
        <v>0.333251953125</v>
      </c>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H281"/>
      <c r="BI281"/>
      <c r="BJ281"/>
    </row>
    <row r="282" spans="1:62">
      <c r="A282" s="15">
        <v>279</v>
      </c>
      <c r="B282" s="15">
        <v>-2</v>
      </c>
      <c r="C282" s="15">
        <v>-8192</v>
      </c>
      <c r="D282" s="15">
        <f t="shared" si="291"/>
        <v>-1</v>
      </c>
      <c r="E282" s="15">
        <f t="shared" si="292"/>
        <v>0</v>
      </c>
      <c r="F282" s="15">
        <f t="shared" si="293"/>
        <v>-1</v>
      </c>
      <c r="G282" s="15">
        <v>347</v>
      </c>
      <c r="H282" s="15">
        <v>348</v>
      </c>
      <c r="I282" s="15">
        <v>180</v>
      </c>
      <c r="J282" s="15">
        <v>7</v>
      </c>
      <c r="K282" s="15"/>
      <c r="L282" s="15">
        <v>0</v>
      </c>
      <c r="M282" s="15">
        <f t="shared" si="294"/>
        <v>0</v>
      </c>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H282"/>
      <c r="BI282"/>
      <c r="BJ282"/>
    </row>
    <row r="283" spans="1:62">
      <c r="A283" s="15">
        <v>280</v>
      </c>
      <c r="B283" s="15">
        <v>-2</v>
      </c>
      <c r="C283" s="15">
        <v>-8192</v>
      </c>
      <c r="D283" s="15">
        <f t="shared" si="291"/>
        <v>-1</v>
      </c>
      <c r="E283" s="15">
        <f t="shared" si="292"/>
        <v>0</v>
      </c>
      <c r="F283" s="15">
        <f t="shared" si="293"/>
        <v>-1</v>
      </c>
      <c r="G283" s="15">
        <v>349</v>
      </c>
      <c r="H283" s="15">
        <v>350</v>
      </c>
      <c r="I283" s="15">
        <v>180</v>
      </c>
      <c r="J283" s="15">
        <v>7</v>
      </c>
      <c r="K283" s="15"/>
      <c r="L283" s="15">
        <v>0</v>
      </c>
      <c r="M283" s="15">
        <f t="shared" si="294"/>
        <v>0</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H283"/>
      <c r="BI283"/>
      <c r="BJ283"/>
    </row>
    <row r="284" spans="1:62">
      <c r="A284" s="15">
        <v>281</v>
      </c>
      <c r="B284" s="15">
        <v>-2</v>
      </c>
      <c r="C284" s="15">
        <v>-8192</v>
      </c>
      <c r="D284" s="15">
        <f t="shared" si="291"/>
        <v>-1</v>
      </c>
      <c r="E284" s="15">
        <f t="shared" si="292"/>
        <v>0</v>
      </c>
      <c r="F284" s="15">
        <f t="shared" si="293"/>
        <v>-1</v>
      </c>
      <c r="G284" s="15">
        <v>-1</v>
      </c>
      <c r="H284" s="15">
        <v>-1</v>
      </c>
      <c r="I284" s="15">
        <v>181</v>
      </c>
      <c r="J284" s="15">
        <v>8</v>
      </c>
      <c r="K284" s="15"/>
      <c r="L284" s="15">
        <v>0</v>
      </c>
      <c r="M284" s="15">
        <f t="shared" si="294"/>
        <v>0</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H284"/>
      <c r="BI284"/>
      <c r="BJ284"/>
    </row>
    <row r="285" spans="1:62">
      <c r="A285" s="15">
        <v>282</v>
      </c>
      <c r="B285" s="15">
        <v>-2</v>
      </c>
      <c r="C285" s="15">
        <v>-8192</v>
      </c>
      <c r="D285" s="15">
        <f t="shared" si="291"/>
        <v>-1</v>
      </c>
      <c r="E285" s="15">
        <f t="shared" si="292"/>
        <v>0</v>
      </c>
      <c r="F285" s="15">
        <f t="shared" si="293"/>
        <v>-1</v>
      </c>
      <c r="G285" s="15">
        <v>-1</v>
      </c>
      <c r="H285" s="15">
        <v>-1</v>
      </c>
      <c r="I285" s="15">
        <v>181</v>
      </c>
      <c r="J285" s="15">
        <v>8</v>
      </c>
      <c r="K285" s="15"/>
      <c r="L285" s="15">
        <v>0</v>
      </c>
      <c r="M285" s="15">
        <f t="shared" si="294"/>
        <v>0</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H285"/>
      <c r="BI285"/>
      <c r="BJ285"/>
    </row>
    <row r="286" spans="1:62">
      <c r="A286" s="15">
        <v>283</v>
      </c>
      <c r="B286" s="15">
        <v>-2</v>
      </c>
      <c r="C286" s="15">
        <v>-8192</v>
      </c>
      <c r="D286" s="15">
        <f t="shared" si="291"/>
        <v>-1</v>
      </c>
      <c r="E286" s="15">
        <f t="shared" si="292"/>
        <v>0</v>
      </c>
      <c r="F286" s="15">
        <f t="shared" si="293"/>
        <v>-1</v>
      </c>
      <c r="G286" s="15">
        <v>-1</v>
      </c>
      <c r="H286" s="15">
        <v>-1</v>
      </c>
      <c r="I286" s="15">
        <v>189</v>
      </c>
      <c r="J286" s="15">
        <v>8</v>
      </c>
      <c r="K286" s="15"/>
      <c r="L286" s="15">
        <v>0</v>
      </c>
      <c r="M286" s="15">
        <f t="shared" si="294"/>
        <v>0</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H286"/>
      <c r="BI286"/>
      <c r="BJ286"/>
    </row>
    <row r="287" spans="1:62">
      <c r="A287" s="15">
        <v>284</v>
      </c>
      <c r="B287" s="15">
        <v>-2</v>
      </c>
      <c r="C287" s="15">
        <v>-8192</v>
      </c>
      <c r="D287" s="15">
        <f t="shared" si="291"/>
        <v>-1</v>
      </c>
      <c r="E287" s="15">
        <f t="shared" si="292"/>
        <v>0</v>
      </c>
      <c r="F287" s="15">
        <f t="shared" si="293"/>
        <v>-1</v>
      </c>
      <c r="G287" s="15">
        <v>-1</v>
      </c>
      <c r="H287" s="15">
        <v>-1</v>
      </c>
      <c r="I287" s="15">
        <v>189</v>
      </c>
      <c r="J287" s="15">
        <v>8</v>
      </c>
      <c r="K287" s="15"/>
      <c r="L287" s="15">
        <v>0</v>
      </c>
      <c r="M287" s="15">
        <f t="shared" si="294"/>
        <v>0</v>
      </c>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H287"/>
      <c r="BI287"/>
      <c r="BJ287"/>
    </row>
    <row r="288" spans="1:62">
      <c r="A288" s="15">
        <v>285</v>
      </c>
      <c r="B288" s="15">
        <v>-2</v>
      </c>
      <c r="C288" s="15">
        <v>-8192</v>
      </c>
      <c r="D288" s="15">
        <f t="shared" si="291"/>
        <v>-1</v>
      </c>
      <c r="E288" s="15">
        <f t="shared" si="292"/>
        <v>0</v>
      </c>
      <c r="F288" s="15">
        <f t="shared" si="293"/>
        <v>-1</v>
      </c>
      <c r="G288" s="15">
        <v>-1</v>
      </c>
      <c r="H288" s="15">
        <v>-1</v>
      </c>
      <c r="I288" s="15">
        <v>217</v>
      </c>
      <c r="J288" s="15">
        <v>8</v>
      </c>
      <c r="K288" s="15"/>
      <c r="L288" s="15">
        <v>0</v>
      </c>
      <c r="M288" s="15">
        <f t="shared" si="294"/>
        <v>0</v>
      </c>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H288"/>
      <c r="BI288"/>
      <c r="BJ288"/>
    </row>
    <row r="289" spans="1:62">
      <c r="A289" s="15">
        <v>286</v>
      </c>
      <c r="B289" s="15">
        <v>-2</v>
      </c>
      <c r="C289" s="15">
        <v>-8192</v>
      </c>
      <c r="D289" s="15">
        <f t="shared" si="291"/>
        <v>-1</v>
      </c>
      <c r="E289" s="15">
        <f t="shared" si="292"/>
        <v>0</v>
      </c>
      <c r="F289" s="15">
        <f t="shared" si="293"/>
        <v>-1</v>
      </c>
      <c r="G289" s="15">
        <v>-1</v>
      </c>
      <c r="H289" s="15">
        <v>-1</v>
      </c>
      <c r="I289" s="15">
        <v>217</v>
      </c>
      <c r="J289" s="15">
        <v>8</v>
      </c>
      <c r="K289" s="15"/>
      <c r="L289" s="15">
        <v>0</v>
      </c>
      <c r="M289" s="15">
        <f t="shared" si="294"/>
        <v>0</v>
      </c>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H289"/>
      <c r="BI289"/>
      <c r="BJ289"/>
    </row>
    <row r="290" spans="1:62">
      <c r="A290" s="15">
        <v>287</v>
      </c>
      <c r="B290" s="15">
        <v>-2</v>
      </c>
      <c r="C290" s="15">
        <v>-8192</v>
      </c>
      <c r="D290" s="15">
        <f t="shared" si="291"/>
        <v>-1</v>
      </c>
      <c r="E290" s="15">
        <f t="shared" si="292"/>
        <v>0</v>
      </c>
      <c r="F290" s="15">
        <f t="shared" si="293"/>
        <v>-1</v>
      </c>
      <c r="G290" s="15">
        <v>-1</v>
      </c>
      <c r="H290" s="15">
        <v>-1</v>
      </c>
      <c r="I290" s="15">
        <v>223</v>
      </c>
      <c r="J290" s="15">
        <v>8</v>
      </c>
      <c r="K290" s="15"/>
      <c r="L290" s="15">
        <v>1365</v>
      </c>
      <c r="M290" s="15">
        <f t="shared" si="294"/>
        <v>0.333251953125</v>
      </c>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H290"/>
      <c r="BI290"/>
      <c r="BJ290"/>
    </row>
    <row r="291" spans="1:62">
      <c r="A291" s="15">
        <v>288</v>
      </c>
      <c r="B291" s="15">
        <v>-2</v>
      </c>
      <c r="C291" s="15">
        <v>-8192</v>
      </c>
      <c r="D291" s="15">
        <f t="shared" si="291"/>
        <v>-1</v>
      </c>
      <c r="E291" s="15">
        <f t="shared" si="292"/>
        <v>0</v>
      </c>
      <c r="F291" s="15">
        <f t="shared" si="293"/>
        <v>-1</v>
      </c>
      <c r="G291" s="15">
        <v>-1</v>
      </c>
      <c r="H291" s="15">
        <v>-1</v>
      </c>
      <c r="I291" s="15">
        <v>223</v>
      </c>
      <c r="J291" s="15">
        <v>8</v>
      </c>
      <c r="K291" s="15"/>
      <c r="L291" s="15">
        <v>1365</v>
      </c>
      <c r="M291" s="15">
        <f t="shared" si="294"/>
        <v>0.333251953125</v>
      </c>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H291"/>
      <c r="BI291"/>
      <c r="BJ291"/>
    </row>
    <row r="292" spans="1:62">
      <c r="A292" s="15">
        <v>289</v>
      </c>
      <c r="B292" s="15">
        <v>-2</v>
      </c>
      <c r="C292" s="15">
        <v>-8192</v>
      </c>
      <c r="D292" s="15">
        <f t="shared" si="291"/>
        <v>-1</v>
      </c>
      <c r="E292" s="15">
        <f t="shared" si="292"/>
        <v>0</v>
      </c>
      <c r="F292" s="15">
        <f t="shared" si="293"/>
        <v>-1</v>
      </c>
      <c r="G292" s="15">
        <v>-1</v>
      </c>
      <c r="H292" s="15">
        <v>-1</v>
      </c>
      <c r="I292" s="15">
        <v>224</v>
      </c>
      <c r="J292" s="15">
        <v>8</v>
      </c>
      <c r="K292" s="15"/>
      <c r="L292" s="15">
        <v>1365</v>
      </c>
      <c r="M292" s="15">
        <f t="shared" si="294"/>
        <v>0.333251953125</v>
      </c>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H292"/>
      <c r="BI292"/>
      <c r="BJ292"/>
    </row>
    <row r="293" spans="1:62">
      <c r="A293" s="15">
        <v>290</v>
      </c>
      <c r="B293" s="15">
        <v>-2</v>
      </c>
      <c r="C293" s="15">
        <v>-8192</v>
      </c>
      <c r="D293" s="15">
        <f t="shared" si="291"/>
        <v>-1</v>
      </c>
      <c r="E293" s="15">
        <f t="shared" si="292"/>
        <v>0</v>
      </c>
      <c r="F293" s="15">
        <f t="shared" si="293"/>
        <v>-1</v>
      </c>
      <c r="G293" s="15">
        <v>-1</v>
      </c>
      <c r="H293" s="15">
        <v>-1</v>
      </c>
      <c r="I293" s="15">
        <v>224</v>
      </c>
      <c r="J293" s="15">
        <v>8</v>
      </c>
      <c r="K293" s="15"/>
      <c r="L293" s="15">
        <v>1365</v>
      </c>
      <c r="M293" s="15">
        <f t="shared" si="294"/>
        <v>0.333251953125</v>
      </c>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H293"/>
      <c r="BI293"/>
      <c r="BJ293"/>
    </row>
    <row r="294" spans="1:62">
      <c r="A294" s="15">
        <v>291</v>
      </c>
      <c r="B294" s="15">
        <v>-2</v>
      </c>
      <c r="C294" s="15">
        <v>-8192</v>
      </c>
      <c r="D294" s="15">
        <f t="shared" si="291"/>
        <v>-1</v>
      </c>
      <c r="E294" s="15">
        <f t="shared" si="292"/>
        <v>0</v>
      </c>
      <c r="F294" s="15">
        <f t="shared" si="293"/>
        <v>-1</v>
      </c>
      <c r="G294" s="15">
        <v>351</v>
      </c>
      <c r="H294" s="15">
        <v>352</v>
      </c>
      <c r="I294" s="15">
        <v>227</v>
      </c>
      <c r="J294" s="15">
        <v>7</v>
      </c>
      <c r="K294" s="15"/>
      <c r="L294" s="15">
        <v>1365</v>
      </c>
      <c r="M294" s="15">
        <f t="shared" si="294"/>
        <v>0.333251953125</v>
      </c>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H294"/>
      <c r="BI294"/>
      <c r="BJ294"/>
    </row>
    <row r="295" spans="1:62">
      <c r="A295" s="15">
        <v>292</v>
      </c>
      <c r="B295" s="15">
        <v>-2</v>
      </c>
      <c r="C295" s="15">
        <v>-8192</v>
      </c>
      <c r="D295" s="15">
        <f t="shared" si="291"/>
        <v>-1</v>
      </c>
      <c r="E295" s="15">
        <f t="shared" si="292"/>
        <v>0</v>
      </c>
      <c r="F295" s="15">
        <f t="shared" si="293"/>
        <v>-1</v>
      </c>
      <c r="G295" s="15">
        <v>353</v>
      </c>
      <c r="H295" s="15">
        <v>354</v>
      </c>
      <c r="I295" s="15">
        <v>227</v>
      </c>
      <c r="J295" s="15">
        <v>7</v>
      </c>
      <c r="K295" s="15"/>
      <c r="L295" s="15">
        <v>1365</v>
      </c>
      <c r="M295" s="15">
        <f t="shared" si="294"/>
        <v>0.333251953125</v>
      </c>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H295"/>
      <c r="BI295"/>
      <c r="BJ295"/>
    </row>
    <row r="296" spans="1:62">
      <c r="A296" s="15">
        <v>293</v>
      </c>
      <c r="B296" s="15">
        <v>-2</v>
      </c>
      <c r="C296" s="15">
        <v>-8192</v>
      </c>
      <c r="D296" s="15">
        <f t="shared" si="291"/>
        <v>-1</v>
      </c>
      <c r="E296" s="15">
        <f t="shared" si="292"/>
        <v>0</v>
      </c>
      <c r="F296" s="15">
        <f t="shared" si="293"/>
        <v>-1</v>
      </c>
      <c r="G296" s="15">
        <v>355</v>
      </c>
      <c r="H296" s="15">
        <v>356</v>
      </c>
      <c r="I296" s="15">
        <v>228</v>
      </c>
      <c r="J296" s="15">
        <v>7</v>
      </c>
      <c r="K296" s="15"/>
      <c r="L296" s="15">
        <v>1365</v>
      </c>
      <c r="M296" s="15">
        <f t="shared" si="294"/>
        <v>0.333251953125</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H296"/>
      <c r="BI296"/>
      <c r="BJ296"/>
    </row>
    <row r="297" spans="1:62">
      <c r="A297" s="15">
        <v>294</v>
      </c>
      <c r="B297" s="15">
        <v>-2</v>
      </c>
      <c r="C297" s="15">
        <v>-8192</v>
      </c>
      <c r="D297" s="15">
        <f t="shared" si="291"/>
        <v>-1</v>
      </c>
      <c r="E297" s="15">
        <f t="shared" si="292"/>
        <v>0</v>
      </c>
      <c r="F297" s="15">
        <f t="shared" si="293"/>
        <v>-1</v>
      </c>
      <c r="G297" s="15">
        <v>357</v>
      </c>
      <c r="H297" s="15">
        <v>358</v>
      </c>
      <c r="I297" s="15">
        <v>228</v>
      </c>
      <c r="J297" s="15">
        <v>7</v>
      </c>
      <c r="K297" s="15"/>
      <c r="L297" s="15">
        <v>1365</v>
      </c>
      <c r="M297" s="15">
        <f t="shared" si="294"/>
        <v>0.333251953125</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H297"/>
      <c r="BI297"/>
      <c r="BJ297"/>
    </row>
    <row r="298" spans="1:62">
      <c r="A298" s="15">
        <v>295</v>
      </c>
      <c r="B298" s="15">
        <v>-2</v>
      </c>
      <c r="C298" s="15">
        <v>-8192</v>
      </c>
      <c r="D298" s="15">
        <f t="shared" si="291"/>
        <v>-1</v>
      </c>
      <c r="E298" s="15">
        <f t="shared" si="292"/>
        <v>0</v>
      </c>
      <c r="F298" s="15">
        <f t="shared" si="293"/>
        <v>-1</v>
      </c>
      <c r="G298" s="15">
        <v>-1</v>
      </c>
      <c r="H298" s="15">
        <v>-1</v>
      </c>
      <c r="I298" s="15">
        <v>229</v>
      </c>
      <c r="J298" s="15">
        <v>8</v>
      </c>
      <c r="K298" s="15"/>
      <c r="L298" s="15">
        <v>1365</v>
      </c>
      <c r="M298" s="15">
        <f t="shared" si="294"/>
        <v>0.333251953125</v>
      </c>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H298"/>
      <c r="BI298"/>
      <c r="BJ298"/>
    </row>
    <row r="299" spans="1:62">
      <c r="A299" s="15">
        <v>296</v>
      </c>
      <c r="B299" s="15">
        <v>-2</v>
      </c>
      <c r="C299" s="15">
        <v>-8192</v>
      </c>
      <c r="D299" s="15">
        <f t="shared" si="291"/>
        <v>-1</v>
      </c>
      <c r="E299" s="15">
        <f t="shared" si="292"/>
        <v>0</v>
      </c>
      <c r="F299" s="15">
        <f t="shared" si="293"/>
        <v>-1</v>
      </c>
      <c r="G299" s="15">
        <v>-1</v>
      </c>
      <c r="H299" s="15">
        <v>-1</v>
      </c>
      <c r="I299" s="15">
        <v>229</v>
      </c>
      <c r="J299" s="15">
        <v>8</v>
      </c>
      <c r="K299" s="15"/>
      <c r="L299" s="15">
        <v>1365</v>
      </c>
      <c r="M299" s="15">
        <f t="shared" si="294"/>
        <v>0.333251953125</v>
      </c>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H299"/>
      <c r="BI299"/>
      <c r="BJ299"/>
    </row>
    <row r="300" spans="1:62">
      <c r="A300" s="15">
        <v>297</v>
      </c>
      <c r="B300" s="15">
        <v>-2</v>
      </c>
      <c r="C300" s="15">
        <v>-8192</v>
      </c>
      <c r="D300" s="15">
        <f t="shared" si="291"/>
        <v>-1</v>
      </c>
      <c r="E300" s="15">
        <f t="shared" si="292"/>
        <v>0</v>
      </c>
      <c r="F300" s="15">
        <f t="shared" si="293"/>
        <v>-1</v>
      </c>
      <c r="G300" s="15">
        <v>-1</v>
      </c>
      <c r="H300" s="15">
        <v>-1</v>
      </c>
      <c r="I300" s="15">
        <v>230</v>
      </c>
      <c r="J300" s="15">
        <v>8</v>
      </c>
      <c r="K300" s="15"/>
      <c r="L300" s="15">
        <v>1365</v>
      </c>
      <c r="M300" s="15">
        <f t="shared" si="294"/>
        <v>0.333251953125</v>
      </c>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H300"/>
      <c r="BI300"/>
      <c r="BJ300"/>
    </row>
    <row r="301" spans="1:62">
      <c r="A301" s="15">
        <v>298</v>
      </c>
      <c r="B301" s="15">
        <v>-2</v>
      </c>
      <c r="C301" s="15">
        <v>-8192</v>
      </c>
      <c r="D301" s="15">
        <f t="shared" si="291"/>
        <v>-1</v>
      </c>
      <c r="E301" s="15">
        <f t="shared" si="292"/>
        <v>0</v>
      </c>
      <c r="F301" s="15">
        <f t="shared" si="293"/>
        <v>-1</v>
      </c>
      <c r="G301" s="15">
        <v>-1</v>
      </c>
      <c r="H301" s="15">
        <v>-1</v>
      </c>
      <c r="I301" s="15">
        <v>230</v>
      </c>
      <c r="J301" s="15">
        <v>8</v>
      </c>
      <c r="K301" s="15"/>
      <c r="L301" s="15">
        <v>1365</v>
      </c>
      <c r="M301" s="15">
        <f t="shared" si="294"/>
        <v>0.333251953125</v>
      </c>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H301"/>
      <c r="BI301"/>
      <c r="BJ301"/>
    </row>
    <row r="302" spans="1:62">
      <c r="A302" s="15">
        <v>299</v>
      </c>
      <c r="B302" s="15">
        <v>-2</v>
      </c>
      <c r="C302" s="15">
        <v>-8192</v>
      </c>
      <c r="D302" s="15">
        <f t="shared" si="291"/>
        <v>-1</v>
      </c>
      <c r="E302" s="15">
        <f t="shared" si="292"/>
        <v>0</v>
      </c>
      <c r="F302" s="15">
        <f t="shared" si="293"/>
        <v>-1</v>
      </c>
      <c r="G302" s="15">
        <v>359</v>
      </c>
      <c r="H302" s="15">
        <v>360</v>
      </c>
      <c r="I302" s="15">
        <v>233</v>
      </c>
      <c r="J302" s="15">
        <v>6</v>
      </c>
      <c r="K302" s="15"/>
      <c r="L302" s="15">
        <v>1365</v>
      </c>
      <c r="M302" s="15">
        <f t="shared" si="294"/>
        <v>0.333251953125</v>
      </c>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H302"/>
      <c r="BI302"/>
      <c r="BJ302"/>
    </row>
    <row r="303" spans="1:62">
      <c r="A303" s="15">
        <v>300</v>
      </c>
      <c r="B303" s="15">
        <v>-2</v>
      </c>
      <c r="C303" s="15">
        <v>-8192</v>
      </c>
      <c r="D303" s="15">
        <f t="shared" si="291"/>
        <v>-1</v>
      </c>
      <c r="E303" s="15">
        <f t="shared" si="292"/>
        <v>0</v>
      </c>
      <c r="F303" s="15">
        <f t="shared" si="293"/>
        <v>-1</v>
      </c>
      <c r="G303" s="15">
        <v>361</v>
      </c>
      <c r="H303" s="15">
        <v>362</v>
      </c>
      <c r="I303" s="15">
        <v>233</v>
      </c>
      <c r="J303" s="15">
        <v>6</v>
      </c>
      <c r="K303" s="15"/>
      <c r="L303" s="15">
        <v>1365</v>
      </c>
      <c r="M303" s="15">
        <f t="shared" si="294"/>
        <v>0.333251953125</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H303"/>
      <c r="BI303"/>
      <c r="BJ303"/>
    </row>
    <row r="304" spans="1:62">
      <c r="A304" s="15">
        <v>301</v>
      </c>
      <c r="B304" s="15">
        <v>-2</v>
      </c>
      <c r="C304" s="15">
        <v>-8192</v>
      </c>
      <c r="D304" s="15">
        <f t="shared" si="291"/>
        <v>-1</v>
      </c>
      <c r="E304" s="15">
        <f t="shared" si="292"/>
        <v>0</v>
      </c>
      <c r="F304" s="15">
        <f t="shared" si="293"/>
        <v>-1</v>
      </c>
      <c r="G304" s="15">
        <v>363</v>
      </c>
      <c r="H304" s="15">
        <v>364</v>
      </c>
      <c r="I304" s="15">
        <v>234</v>
      </c>
      <c r="J304" s="15">
        <v>6</v>
      </c>
      <c r="K304" s="15"/>
      <c r="L304" s="15">
        <v>1365</v>
      </c>
      <c r="M304" s="15">
        <f t="shared" si="294"/>
        <v>0.333251953125</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H304"/>
      <c r="BI304"/>
      <c r="BJ304"/>
    </row>
    <row r="305" spans="1:62">
      <c r="A305" s="15">
        <v>302</v>
      </c>
      <c r="B305" s="15">
        <v>-2</v>
      </c>
      <c r="C305" s="15">
        <v>-8192</v>
      </c>
      <c r="D305" s="15">
        <f t="shared" si="291"/>
        <v>-1</v>
      </c>
      <c r="E305" s="15">
        <f t="shared" si="292"/>
        <v>0</v>
      </c>
      <c r="F305" s="15">
        <f t="shared" si="293"/>
        <v>-1</v>
      </c>
      <c r="G305" s="15">
        <v>365</v>
      </c>
      <c r="H305" s="15">
        <v>366</v>
      </c>
      <c r="I305" s="15">
        <v>234</v>
      </c>
      <c r="J305" s="15">
        <v>6</v>
      </c>
      <c r="K305" s="15"/>
      <c r="L305" s="15">
        <v>1365</v>
      </c>
      <c r="M305" s="15">
        <f t="shared" si="294"/>
        <v>0.333251953125</v>
      </c>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H305"/>
      <c r="BI305"/>
      <c r="BJ305"/>
    </row>
    <row r="306" spans="1:62">
      <c r="A306" s="15">
        <v>303</v>
      </c>
      <c r="B306" s="15">
        <v>-2</v>
      </c>
      <c r="C306" s="15">
        <v>-8192</v>
      </c>
      <c r="D306" s="15">
        <f t="shared" si="291"/>
        <v>-1</v>
      </c>
      <c r="E306" s="15">
        <f t="shared" si="292"/>
        <v>0</v>
      </c>
      <c r="F306" s="15">
        <f t="shared" si="293"/>
        <v>-1</v>
      </c>
      <c r="G306" s="15">
        <v>367</v>
      </c>
      <c r="H306" s="15">
        <v>368</v>
      </c>
      <c r="I306" s="15">
        <v>237</v>
      </c>
      <c r="J306" s="15">
        <v>7</v>
      </c>
      <c r="K306" s="15"/>
      <c r="L306" s="15">
        <v>1365</v>
      </c>
      <c r="M306" s="15">
        <f t="shared" si="294"/>
        <v>0.333251953125</v>
      </c>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H306"/>
      <c r="BI306"/>
      <c r="BJ306"/>
    </row>
    <row r="307" spans="1:62">
      <c r="A307" s="15">
        <v>304</v>
      </c>
      <c r="B307" s="15">
        <v>-2</v>
      </c>
      <c r="C307" s="15">
        <v>-8192</v>
      </c>
      <c r="D307" s="15">
        <f t="shared" si="291"/>
        <v>-1</v>
      </c>
      <c r="E307" s="15">
        <f t="shared" si="292"/>
        <v>0</v>
      </c>
      <c r="F307" s="15">
        <f t="shared" si="293"/>
        <v>-1</v>
      </c>
      <c r="G307" s="15">
        <v>369</v>
      </c>
      <c r="H307" s="15">
        <v>370</v>
      </c>
      <c r="I307" s="15">
        <v>237</v>
      </c>
      <c r="J307" s="15">
        <v>7</v>
      </c>
      <c r="K307" s="15"/>
      <c r="L307" s="15">
        <v>1365</v>
      </c>
      <c r="M307" s="15">
        <f t="shared" si="294"/>
        <v>0.333251953125</v>
      </c>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H307"/>
      <c r="BI307"/>
      <c r="BJ307"/>
    </row>
    <row r="308" spans="1:62">
      <c r="A308" s="15">
        <v>305</v>
      </c>
      <c r="B308" s="15">
        <v>-2</v>
      </c>
      <c r="C308" s="15">
        <v>-8192</v>
      </c>
      <c r="D308" s="15">
        <f t="shared" si="291"/>
        <v>-1</v>
      </c>
      <c r="E308" s="15">
        <f t="shared" si="292"/>
        <v>0</v>
      </c>
      <c r="F308" s="15">
        <f t="shared" si="293"/>
        <v>-1</v>
      </c>
      <c r="G308" s="15">
        <v>371</v>
      </c>
      <c r="H308" s="15">
        <v>372</v>
      </c>
      <c r="I308" s="15">
        <v>238</v>
      </c>
      <c r="J308" s="15">
        <v>7</v>
      </c>
      <c r="K308" s="15"/>
      <c r="L308" s="15">
        <v>1365</v>
      </c>
      <c r="M308" s="15">
        <f t="shared" si="294"/>
        <v>0.333251953125</v>
      </c>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H308"/>
      <c r="BI308"/>
      <c r="BJ308"/>
    </row>
    <row r="309" spans="1:62">
      <c r="A309" s="15">
        <v>306</v>
      </c>
      <c r="B309" s="15">
        <v>-2</v>
      </c>
      <c r="C309" s="15">
        <v>-8192</v>
      </c>
      <c r="D309" s="15">
        <f t="shared" si="291"/>
        <v>-1</v>
      </c>
      <c r="E309" s="15">
        <f t="shared" si="292"/>
        <v>0</v>
      </c>
      <c r="F309" s="15">
        <f t="shared" si="293"/>
        <v>-1</v>
      </c>
      <c r="G309" s="15">
        <v>373</v>
      </c>
      <c r="H309" s="15">
        <v>374</v>
      </c>
      <c r="I309" s="15">
        <v>238</v>
      </c>
      <c r="J309" s="15">
        <v>7</v>
      </c>
      <c r="K309" s="15"/>
      <c r="L309" s="15">
        <v>1365</v>
      </c>
      <c r="M309" s="15">
        <f t="shared" si="294"/>
        <v>0.333251953125</v>
      </c>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H309"/>
      <c r="BI309"/>
      <c r="BJ309"/>
    </row>
    <row r="310" spans="1:62">
      <c r="A310" s="15">
        <v>307</v>
      </c>
      <c r="B310" s="15">
        <v>-2</v>
      </c>
      <c r="C310" s="15">
        <v>-8192</v>
      </c>
      <c r="D310" s="15">
        <f t="shared" si="291"/>
        <v>-1</v>
      </c>
      <c r="E310" s="15">
        <f t="shared" si="292"/>
        <v>0</v>
      </c>
      <c r="F310" s="15">
        <f t="shared" si="293"/>
        <v>-1</v>
      </c>
      <c r="G310" s="15">
        <v>-1</v>
      </c>
      <c r="H310" s="15">
        <v>-1</v>
      </c>
      <c r="I310" s="15">
        <v>239</v>
      </c>
      <c r="J310" s="15">
        <v>8</v>
      </c>
      <c r="K310" s="15"/>
      <c r="L310" s="15">
        <v>1365</v>
      </c>
      <c r="M310" s="15">
        <f t="shared" si="294"/>
        <v>0.333251953125</v>
      </c>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H310"/>
      <c r="BI310"/>
      <c r="BJ310"/>
    </row>
    <row r="311" spans="1:62">
      <c r="A311" s="15">
        <v>308</v>
      </c>
      <c r="B311" s="15">
        <v>-2</v>
      </c>
      <c r="C311" s="15">
        <v>-8192</v>
      </c>
      <c r="D311" s="15">
        <f t="shared" si="291"/>
        <v>-1</v>
      </c>
      <c r="E311" s="15">
        <f t="shared" si="292"/>
        <v>0</v>
      </c>
      <c r="F311" s="15">
        <f t="shared" si="293"/>
        <v>-1</v>
      </c>
      <c r="G311" s="15">
        <v>-1</v>
      </c>
      <c r="H311" s="15">
        <v>-1</v>
      </c>
      <c r="I311" s="15">
        <v>239</v>
      </c>
      <c r="J311" s="15">
        <v>8</v>
      </c>
      <c r="K311" s="15"/>
      <c r="L311" s="15">
        <v>1365</v>
      </c>
      <c r="M311" s="15">
        <f t="shared" si="294"/>
        <v>0.333251953125</v>
      </c>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H311"/>
      <c r="BI311"/>
      <c r="BJ311"/>
    </row>
    <row r="312" spans="1:62">
      <c r="A312" s="15">
        <v>309</v>
      </c>
      <c r="B312" s="15">
        <v>-2</v>
      </c>
      <c r="C312" s="15">
        <v>-8192</v>
      </c>
      <c r="D312" s="15">
        <f t="shared" si="291"/>
        <v>-1</v>
      </c>
      <c r="E312" s="15">
        <f t="shared" si="292"/>
        <v>0</v>
      </c>
      <c r="F312" s="15">
        <f t="shared" si="293"/>
        <v>-1</v>
      </c>
      <c r="G312" s="15">
        <v>-1</v>
      </c>
      <c r="H312" s="15">
        <v>-1</v>
      </c>
      <c r="I312" s="15">
        <v>240</v>
      </c>
      <c r="J312" s="15">
        <v>8</v>
      </c>
      <c r="K312" s="15"/>
      <c r="L312" s="15">
        <v>1365</v>
      </c>
      <c r="M312" s="15">
        <f t="shared" si="294"/>
        <v>0.333251953125</v>
      </c>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H312"/>
      <c r="BI312"/>
      <c r="BJ312"/>
    </row>
    <row r="313" spans="1:62">
      <c r="A313" s="15">
        <v>310</v>
      </c>
      <c r="B313" s="15">
        <v>-2</v>
      </c>
      <c r="C313" s="15">
        <v>-8192</v>
      </c>
      <c r="D313" s="15">
        <f t="shared" si="291"/>
        <v>-1</v>
      </c>
      <c r="E313" s="15">
        <f t="shared" si="292"/>
        <v>0</v>
      </c>
      <c r="F313" s="15">
        <f t="shared" si="293"/>
        <v>-1</v>
      </c>
      <c r="G313" s="15">
        <v>-1</v>
      </c>
      <c r="H313" s="15">
        <v>-1</v>
      </c>
      <c r="I313" s="15">
        <v>240</v>
      </c>
      <c r="J313" s="15">
        <v>8</v>
      </c>
      <c r="K313" s="15"/>
      <c r="L313" s="15">
        <v>1365</v>
      </c>
      <c r="M313" s="15">
        <f t="shared" si="294"/>
        <v>0.333251953125</v>
      </c>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H313"/>
      <c r="BI313"/>
      <c r="BJ313"/>
    </row>
    <row r="314" spans="1:62">
      <c r="A314" s="15">
        <v>311</v>
      </c>
      <c r="B314" s="15">
        <v>-2</v>
      </c>
      <c r="C314" s="15">
        <v>-8192</v>
      </c>
      <c r="D314" s="15">
        <f t="shared" si="291"/>
        <v>-1</v>
      </c>
      <c r="E314" s="15">
        <f t="shared" si="292"/>
        <v>0</v>
      </c>
      <c r="F314" s="15">
        <f t="shared" si="293"/>
        <v>-1</v>
      </c>
      <c r="G314" s="15">
        <v>-1</v>
      </c>
      <c r="H314" s="15">
        <v>-1</v>
      </c>
      <c r="I314" s="15">
        <v>245</v>
      </c>
      <c r="J314" s="15">
        <v>8</v>
      </c>
      <c r="K314" s="15"/>
      <c r="L314" s="15">
        <v>0</v>
      </c>
      <c r="M314" s="15">
        <f t="shared" si="294"/>
        <v>0</v>
      </c>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H314"/>
      <c r="BI314"/>
      <c r="BJ314"/>
    </row>
    <row r="315" spans="1:62">
      <c r="A315" s="15">
        <v>312</v>
      </c>
      <c r="B315" s="15">
        <v>-2</v>
      </c>
      <c r="C315" s="15">
        <v>-8192</v>
      </c>
      <c r="D315" s="15">
        <f t="shared" si="291"/>
        <v>-1</v>
      </c>
      <c r="E315" s="15">
        <f t="shared" si="292"/>
        <v>0</v>
      </c>
      <c r="F315" s="15">
        <f t="shared" si="293"/>
        <v>-1</v>
      </c>
      <c r="G315" s="15">
        <v>-1</v>
      </c>
      <c r="H315" s="15">
        <v>-1</v>
      </c>
      <c r="I315" s="15">
        <v>245</v>
      </c>
      <c r="J315" s="15">
        <v>8</v>
      </c>
      <c r="K315" s="15"/>
      <c r="L315" s="15">
        <v>0</v>
      </c>
      <c r="M315" s="15">
        <f t="shared" si="294"/>
        <v>0</v>
      </c>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H315"/>
      <c r="BI315"/>
      <c r="BJ315"/>
    </row>
    <row r="316" spans="1:62">
      <c r="A316" s="15">
        <v>313</v>
      </c>
      <c r="B316" s="15">
        <v>-2</v>
      </c>
      <c r="C316" s="15">
        <v>-8192</v>
      </c>
      <c r="D316" s="15">
        <f t="shared" si="291"/>
        <v>-1</v>
      </c>
      <c r="E316" s="15">
        <f t="shared" si="292"/>
        <v>0</v>
      </c>
      <c r="F316" s="15">
        <f t="shared" si="293"/>
        <v>-1</v>
      </c>
      <c r="G316" s="15">
        <v>-1</v>
      </c>
      <c r="H316" s="15">
        <v>-1</v>
      </c>
      <c r="I316" s="15">
        <v>246</v>
      </c>
      <c r="J316" s="15">
        <v>8</v>
      </c>
      <c r="K316" s="15"/>
      <c r="L316" s="15">
        <v>0</v>
      </c>
      <c r="M316" s="15">
        <f t="shared" si="294"/>
        <v>0</v>
      </c>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H316"/>
      <c r="BI316"/>
      <c r="BJ316"/>
    </row>
    <row r="317" spans="1:62">
      <c r="A317" s="15">
        <v>314</v>
      </c>
      <c r="B317" s="15">
        <v>-2</v>
      </c>
      <c r="C317" s="15">
        <v>-8192</v>
      </c>
      <c r="D317" s="15">
        <f t="shared" si="291"/>
        <v>-1</v>
      </c>
      <c r="E317" s="15">
        <f t="shared" si="292"/>
        <v>0</v>
      </c>
      <c r="F317" s="15">
        <f t="shared" si="293"/>
        <v>-1</v>
      </c>
      <c r="G317" s="15">
        <v>-1</v>
      </c>
      <c r="H317" s="15">
        <v>-1</v>
      </c>
      <c r="I317" s="15">
        <v>246</v>
      </c>
      <c r="J317" s="15">
        <v>8</v>
      </c>
      <c r="K317" s="15"/>
      <c r="L317" s="15">
        <v>0</v>
      </c>
      <c r="M317" s="15">
        <f t="shared" si="294"/>
        <v>0</v>
      </c>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H317"/>
      <c r="BI317"/>
      <c r="BJ317"/>
    </row>
    <row r="318" spans="1:62">
      <c r="A318" s="15">
        <v>315</v>
      </c>
      <c r="B318" s="15">
        <v>-2</v>
      </c>
      <c r="C318" s="15">
        <v>-8192</v>
      </c>
      <c r="D318" s="15">
        <f t="shared" si="291"/>
        <v>-1</v>
      </c>
      <c r="E318" s="15">
        <f t="shared" si="292"/>
        <v>0</v>
      </c>
      <c r="F318" s="15">
        <f t="shared" si="293"/>
        <v>-1</v>
      </c>
      <c r="G318" s="15">
        <v>-1</v>
      </c>
      <c r="H318" s="15">
        <v>-1</v>
      </c>
      <c r="I318" s="15">
        <v>247</v>
      </c>
      <c r="J318" s="15">
        <v>8</v>
      </c>
      <c r="K318" s="15"/>
      <c r="L318" s="15">
        <v>1365</v>
      </c>
      <c r="M318" s="15">
        <f t="shared" si="294"/>
        <v>0.333251953125</v>
      </c>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H318"/>
      <c r="BI318"/>
      <c r="BJ318"/>
    </row>
    <row r="319" spans="1:62">
      <c r="A319" s="15">
        <v>316</v>
      </c>
      <c r="B319" s="15">
        <v>-2</v>
      </c>
      <c r="C319" s="15">
        <v>-8192</v>
      </c>
      <c r="D319" s="15">
        <f t="shared" si="291"/>
        <v>-1</v>
      </c>
      <c r="E319" s="15">
        <f t="shared" si="292"/>
        <v>0</v>
      </c>
      <c r="F319" s="15">
        <f t="shared" si="293"/>
        <v>-1</v>
      </c>
      <c r="G319" s="15">
        <v>-1</v>
      </c>
      <c r="H319" s="15">
        <v>-1</v>
      </c>
      <c r="I319" s="15">
        <v>247</v>
      </c>
      <c r="J319" s="15">
        <v>8</v>
      </c>
      <c r="K319" s="15"/>
      <c r="L319" s="15">
        <v>1365</v>
      </c>
      <c r="M319" s="15">
        <f t="shared" si="294"/>
        <v>0.333251953125</v>
      </c>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H319"/>
      <c r="BI319"/>
      <c r="BJ319"/>
    </row>
    <row r="320" spans="1:62">
      <c r="A320" s="15">
        <v>317</v>
      </c>
      <c r="B320" s="15">
        <v>-2</v>
      </c>
      <c r="C320" s="15">
        <v>-8192</v>
      </c>
      <c r="D320" s="15">
        <f t="shared" si="291"/>
        <v>-1</v>
      </c>
      <c r="E320" s="15">
        <f t="shared" si="292"/>
        <v>0</v>
      </c>
      <c r="F320" s="15">
        <f t="shared" si="293"/>
        <v>-1</v>
      </c>
      <c r="G320" s="15">
        <v>-1</v>
      </c>
      <c r="H320" s="15">
        <v>-1</v>
      </c>
      <c r="I320" s="15">
        <v>248</v>
      </c>
      <c r="J320" s="15">
        <v>8</v>
      </c>
      <c r="K320" s="15"/>
      <c r="L320" s="15">
        <v>1365</v>
      </c>
      <c r="M320" s="15">
        <f t="shared" si="294"/>
        <v>0.333251953125</v>
      </c>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H320"/>
      <c r="BI320"/>
      <c r="BJ320"/>
    </row>
    <row r="321" spans="1:62">
      <c r="A321" s="15">
        <v>318</v>
      </c>
      <c r="B321" s="15">
        <v>-2</v>
      </c>
      <c r="C321" s="15">
        <v>-8192</v>
      </c>
      <c r="D321" s="15">
        <f t="shared" si="291"/>
        <v>-1</v>
      </c>
      <c r="E321" s="15">
        <f t="shared" si="292"/>
        <v>0</v>
      </c>
      <c r="F321" s="15">
        <f t="shared" si="293"/>
        <v>-1</v>
      </c>
      <c r="G321" s="15">
        <v>-1</v>
      </c>
      <c r="H321" s="15">
        <v>-1</v>
      </c>
      <c r="I321" s="15">
        <v>248</v>
      </c>
      <c r="J321" s="15">
        <v>8</v>
      </c>
      <c r="K321" s="15"/>
      <c r="L321" s="15">
        <v>1365</v>
      </c>
      <c r="M321" s="15">
        <f t="shared" si="294"/>
        <v>0.333251953125</v>
      </c>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H321"/>
      <c r="BI321"/>
      <c r="BJ321"/>
    </row>
    <row r="322" spans="1:62">
      <c r="A322" s="15">
        <v>319</v>
      </c>
      <c r="B322" s="15">
        <v>-2</v>
      </c>
      <c r="C322" s="15">
        <v>-8192</v>
      </c>
      <c r="D322" s="15">
        <f t="shared" si="291"/>
        <v>-1</v>
      </c>
      <c r="E322" s="15">
        <f t="shared" si="292"/>
        <v>0</v>
      </c>
      <c r="F322" s="15">
        <f t="shared" si="293"/>
        <v>-1</v>
      </c>
      <c r="G322" s="15">
        <v>375</v>
      </c>
      <c r="H322" s="15">
        <v>376</v>
      </c>
      <c r="I322" s="15">
        <v>249</v>
      </c>
      <c r="J322" s="15">
        <v>5</v>
      </c>
      <c r="K322" s="15"/>
      <c r="L322" s="15">
        <v>1365</v>
      </c>
      <c r="M322" s="15">
        <f t="shared" si="294"/>
        <v>0.333251953125</v>
      </c>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H322"/>
      <c r="BI322"/>
      <c r="BJ322"/>
    </row>
    <row r="323" spans="1:62">
      <c r="A323" s="15">
        <v>320</v>
      </c>
      <c r="B323" s="15">
        <v>-2</v>
      </c>
      <c r="C323" s="15">
        <v>-8192</v>
      </c>
      <c r="D323" s="15">
        <f t="shared" si="291"/>
        <v>-1</v>
      </c>
      <c r="E323" s="15">
        <f t="shared" si="292"/>
        <v>0</v>
      </c>
      <c r="F323" s="15">
        <f t="shared" si="293"/>
        <v>-1</v>
      </c>
      <c r="G323" s="15">
        <v>377</v>
      </c>
      <c r="H323" s="15">
        <v>378</v>
      </c>
      <c r="I323" s="15">
        <v>249</v>
      </c>
      <c r="J323" s="15">
        <v>5</v>
      </c>
      <c r="K323" s="15"/>
      <c r="L323" s="15">
        <v>1365</v>
      </c>
      <c r="M323" s="15">
        <f t="shared" si="294"/>
        <v>0.333251953125</v>
      </c>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H323"/>
      <c r="BI323"/>
      <c r="BJ323"/>
    </row>
    <row r="324" spans="1:62">
      <c r="A324" s="15">
        <v>321</v>
      </c>
      <c r="B324" s="15">
        <v>-2</v>
      </c>
      <c r="C324" s="15">
        <v>-8192</v>
      </c>
      <c r="D324" s="15">
        <f t="shared" ref="D324:D387" si="295">IF(C324&lt;&gt;-8192,INT(C324/2^12),-1)</f>
        <v>-1</v>
      </c>
      <c r="E324" s="15">
        <f t="shared" ref="E324:E387" si="296">IF(C324 &lt;&gt; -8192, MOD(C324, 2^12), 0)</f>
        <v>0</v>
      </c>
      <c r="F324" s="15">
        <f t="shared" ref="F324:F387" si="297">D324+(E324/2^12)</f>
        <v>-1</v>
      </c>
      <c r="G324" s="15">
        <v>379</v>
      </c>
      <c r="H324" s="15">
        <v>380</v>
      </c>
      <c r="I324" s="15">
        <v>250</v>
      </c>
      <c r="J324" s="15">
        <v>5</v>
      </c>
      <c r="K324" s="15"/>
      <c r="L324" s="15">
        <v>1365</v>
      </c>
      <c r="M324" s="15">
        <f t="shared" ref="M324:M387" si="298">IF(L324 &gt;= 2^12, "Error: Wrong Probability!", L324/2^12)</f>
        <v>0.333251953125</v>
      </c>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H324"/>
      <c r="BI324"/>
      <c r="BJ324"/>
    </row>
    <row r="325" spans="1:62">
      <c r="A325" s="15">
        <v>322</v>
      </c>
      <c r="B325" s="15">
        <v>-2</v>
      </c>
      <c r="C325" s="15">
        <v>-8192</v>
      </c>
      <c r="D325" s="15">
        <f t="shared" si="295"/>
        <v>-1</v>
      </c>
      <c r="E325" s="15">
        <f t="shared" si="296"/>
        <v>0</v>
      </c>
      <c r="F325" s="15">
        <f t="shared" si="297"/>
        <v>-1</v>
      </c>
      <c r="G325" s="15">
        <v>381</v>
      </c>
      <c r="H325" s="15">
        <v>382</v>
      </c>
      <c r="I325" s="15">
        <v>250</v>
      </c>
      <c r="J325" s="15">
        <v>5</v>
      </c>
      <c r="K325" s="15"/>
      <c r="L325" s="15">
        <v>1365</v>
      </c>
      <c r="M325" s="15">
        <f t="shared" si="298"/>
        <v>0.333251953125</v>
      </c>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H325"/>
      <c r="BI325"/>
      <c r="BJ325"/>
    </row>
    <row r="326" spans="1:62">
      <c r="A326" s="15">
        <v>323</v>
      </c>
      <c r="B326" s="15">
        <v>-2</v>
      </c>
      <c r="C326" s="15">
        <v>-8192</v>
      </c>
      <c r="D326" s="15">
        <f t="shared" si="295"/>
        <v>-1</v>
      </c>
      <c r="E326" s="15">
        <f t="shared" si="296"/>
        <v>0</v>
      </c>
      <c r="F326" s="15">
        <f t="shared" si="297"/>
        <v>-1</v>
      </c>
      <c r="G326" s="15">
        <v>383</v>
      </c>
      <c r="H326" s="15">
        <v>384</v>
      </c>
      <c r="I326" s="15">
        <v>251</v>
      </c>
      <c r="J326" s="15">
        <v>7</v>
      </c>
      <c r="K326" s="15"/>
      <c r="L326" s="15">
        <v>0</v>
      </c>
      <c r="M326" s="15">
        <f t="shared" si="298"/>
        <v>0</v>
      </c>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H326"/>
      <c r="BI326"/>
      <c r="BJ326"/>
    </row>
    <row r="327" spans="1:62">
      <c r="A327" s="15">
        <v>324</v>
      </c>
      <c r="B327" s="15">
        <v>-2</v>
      </c>
      <c r="C327" s="15">
        <v>-8192</v>
      </c>
      <c r="D327" s="15">
        <f t="shared" si="295"/>
        <v>-1</v>
      </c>
      <c r="E327" s="15">
        <f t="shared" si="296"/>
        <v>0</v>
      </c>
      <c r="F327" s="15">
        <f t="shared" si="297"/>
        <v>-1</v>
      </c>
      <c r="G327" s="15">
        <v>385</v>
      </c>
      <c r="H327" s="15">
        <v>386</v>
      </c>
      <c r="I327" s="15">
        <v>251</v>
      </c>
      <c r="J327" s="15">
        <v>7</v>
      </c>
      <c r="K327" s="15"/>
      <c r="L327" s="15">
        <v>0</v>
      </c>
      <c r="M327" s="15">
        <f t="shared" si="298"/>
        <v>0</v>
      </c>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H327"/>
      <c r="BI327"/>
      <c r="BJ327"/>
    </row>
    <row r="328" spans="1:62">
      <c r="A328" s="15">
        <v>325</v>
      </c>
      <c r="B328" s="15">
        <v>-2</v>
      </c>
      <c r="C328" s="15">
        <v>-8192</v>
      </c>
      <c r="D328" s="15">
        <f t="shared" si="295"/>
        <v>-1</v>
      </c>
      <c r="E328" s="15">
        <f t="shared" si="296"/>
        <v>0</v>
      </c>
      <c r="F328" s="15">
        <f t="shared" si="297"/>
        <v>-1</v>
      </c>
      <c r="G328" s="15">
        <v>387</v>
      </c>
      <c r="H328" s="15">
        <v>388</v>
      </c>
      <c r="I328" s="15">
        <v>252</v>
      </c>
      <c r="J328" s="15">
        <v>7</v>
      </c>
      <c r="K328" s="15"/>
      <c r="L328" s="15">
        <v>0</v>
      </c>
      <c r="M328" s="15">
        <f t="shared" si="298"/>
        <v>0</v>
      </c>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H328"/>
      <c r="BI328"/>
      <c r="BJ328"/>
    </row>
    <row r="329" spans="1:62">
      <c r="A329" s="15">
        <v>326</v>
      </c>
      <c r="B329" s="15">
        <v>-2</v>
      </c>
      <c r="C329" s="15">
        <v>-8192</v>
      </c>
      <c r="D329" s="15">
        <f t="shared" si="295"/>
        <v>-1</v>
      </c>
      <c r="E329" s="15">
        <f t="shared" si="296"/>
        <v>0</v>
      </c>
      <c r="F329" s="15">
        <f t="shared" si="297"/>
        <v>-1</v>
      </c>
      <c r="G329" s="15">
        <v>389</v>
      </c>
      <c r="H329" s="15">
        <v>390</v>
      </c>
      <c r="I329" s="15">
        <v>252</v>
      </c>
      <c r="J329" s="15">
        <v>7</v>
      </c>
      <c r="K329" s="15"/>
      <c r="L329" s="15">
        <v>0</v>
      </c>
      <c r="M329" s="15">
        <f t="shared" si="298"/>
        <v>0</v>
      </c>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H329"/>
      <c r="BI329"/>
      <c r="BJ329"/>
    </row>
    <row r="330" spans="1:62">
      <c r="A330" s="15">
        <v>327</v>
      </c>
      <c r="B330" s="15">
        <v>-2</v>
      </c>
      <c r="C330" s="15">
        <v>-8192</v>
      </c>
      <c r="D330" s="15">
        <f t="shared" si="295"/>
        <v>-1</v>
      </c>
      <c r="E330" s="15">
        <f t="shared" si="296"/>
        <v>0</v>
      </c>
      <c r="F330" s="15">
        <f t="shared" si="297"/>
        <v>-1</v>
      </c>
      <c r="G330" s="15">
        <v>391</v>
      </c>
      <c r="H330" s="15">
        <v>392</v>
      </c>
      <c r="I330" s="15">
        <v>253</v>
      </c>
      <c r="J330" s="15">
        <v>7</v>
      </c>
      <c r="K330" s="15"/>
      <c r="L330" s="15">
        <v>1365</v>
      </c>
      <c r="M330" s="15">
        <f t="shared" si="298"/>
        <v>0.333251953125</v>
      </c>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H330"/>
      <c r="BI330"/>
      <c r="BJ330"/>
    </row>
    <row r="331" spans="1:62">
      <c r="A331" s="15">
        <v>328</v>
      </c>
      <c r="B331" s="15">
        <v>-2</v>
      </c>
      <c r="C331" s="15">
        <v>-8192</v>
      </c>
      <c r="D331" s="15">
        <f t="shared" si="295"/>
        <v>-1</v>
      </c>
      <c r="E331" s="15">
        <f t="shared" si="296"/>
        <v>0</v>
      </c>
      <c r="F331" s="15">
        <f t="shared" si="297"/>
        <v>-1</v>
      </c>
      <c r="G331" s="15">
        <v>393</v>
      </c>
      <c r="H331" s="15">
        <v>394</v>
      </c>
      <c r="I331" s="15">
        <v>253</v>
      </c>
      <c r="J331" s="15">
        <v>7</v>
      </c>
      <c r="K331" s="15"/>
      <c r="L331" s="15">
        <v>1365</v>
      </c>
      <c r="M331" s="15">
        <f t="shared" si="298"/>
        <v>0.333251953125</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H331"/>
      <c r="BI331"/>
      <c r="BJ331"/>
    </row>
    <row r="332" spans="1:62">
      <c r="A332" s="15">
        <v>329</v>
      </c>
      <c r="B332" s="15">
        <v>-2</v>
      </c>
      <c r="C332" s="15">
        <v>-8192</v>
      </c>
      <c r="D332" s="15">
        <f t="shared" si="295"/>
        <v>-1</v>
      </c>
      <c r="E332" s="15">
        <f t="shared" si="296"/>
        <v>0</v>
      </c>
      <c r="F332" s="15">
        <f t="shared" si="297"/>
        <v>-1</v>
      </c>
      <c r="G332" s="15">
        <v>395</v>
      </c>
      <c r="H332" s="15">
        <v>396</v>
      </c>
      <c r="I332" s="15">
        <v>254</v>
      </c>
      <c r="J332" s="15">
        <v>7</v>
      </c>
      <c r="K332" s="15"/>
      <c r="L332" s="15">
        <v>1365</v>
      </c>
      <c r="M332" s="15">
        <f t="shared" si="298"/>
        <v>0.333251953125</v>
      </c>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H332"/>
      <c r="BI332"/>
      <c r="BJ332"/>
    </row>
    <row r="333" spans="1:62">
      <c r="A333" s="15">
        <v>330</v>
      </c>
      <c r="B333" s="15">
        <v>-2</v>
      </c>
      <c r="C333" s="15">
        <v>-8192</v>
      </c>
      <c r="D333" s="15">
        <f t="shared" si="295"/>
        <v>-1</v>
      </c>
      <c r="E333" s="15">
        <f t="shared" si="296"/>
        <v>0</v>
      </c>
      <c r="F333" s="15">
        <f t="shared" si="297"/>
        <v>-1</v>
      </c>
      <c r="G333" s="15">
        <v>397</v>
      </c>
      <c r="H333" s="15">
        <v>398</v>
      </c>
      <c r="I333" s="15">
        <v>254</v>
      </c>
      <c r="J333" s="15">
        <v>7</v>
      </c>
      <c r="K333" s="15"/>
      <c r="L333" s="15">
        <v>1365</v>
      </c>
      <c r="M333" s="15">
        <f t="shared" si="298"/>
        <v>0.333251953125</v>
      </c>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H333"/>
      <c r="BI333"/>
      <c r="BJ333"/>
    </row>
    <row r="334" spans="1:62">
      <c r="A334" s="15">
        <v>331</v>
      </c>
      <c r="B334" s="15">
        <v>-2</v>
      </c>
      <c r="C334" s="15">
        <v>-8192</v>
      </c>
      <c r="D334" s="15">
        <f t="shared" si="295"/>
        <v>-1</v>
      </c>
      <c r="E334" s="15">
        <f t="shared" si="296"/>
        <v>0</v>
      </c>
      <c r="F334" s="15">
        <f t="shared" si="297"/>
        <v>-1</v>
      </c>
      <c r="G334" s="15">
        <v>-1</v>
      </c>
      <c r="H334" s="15">
        <v>-1</v>
      </c>
      <c r="I334" s="15">
        <v>259</v>
      </c>
      <c r="J334" s="15">
        <v>8</v>
      </c>
      <c r="K334" s="15"/>
      <c r="L334" s="15">
        <v>228</v>
      </c>
      <c r="M334" s="15">
        <f t="shared" si="298"/>
        <v>5.56640625E-2</v>
      </c>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H334"/>
      <c r="BI334"/>
      <c r="BJ334"/>
    </row>
    <row r="335" spans="1:62">
      <c r="A335" s="15">
        <v>332</v>
      </c>
      <c r="B335" s="15">
        <v>-2</v>
      </c>
      <c r="C335" s="15">
        <v>-8192</v>
      </c>
      <c r="D335" s="15">
        <f t="shared" si="295"/>
        <v>-1</v>
      </c>
      <c r="E335" s="15">
        <f t="shared" si="296"/>
        <v>0</v>
      </c>
      <c r="F335" s="15">
        <f t="shared" si="297"/>
        <v>-1</v>
      </c>
      <c r="G335" s="15">
        <v>-1</v>
      </c>
      <c r="H335" s="15">
        <v>-1</v>
      </c>
      <c r="I335" s="15">
        <v>259</v>
      </c>
      <c r="J335" s="15">
        <v>8</v>
      </c>
      <c r="K335" s="15"/>
      <c r="L335" s="15">
        <v>228</v>
      </c>
      <c r="M335" s="15">
        <f t="shared" si="298"/>
        <v>5.56640625E-2</v>
      </c>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H335"/>
      <c r="BI335"/>
      <c r="BJ335"/>
    </row>
    <row r="336" spans="1:62">
      <c r="A336" s="15">
        <v>333</v>
      </c>
      <c r="B336" s="15">
        <v>-2</v>
      </c>
      <c r="C336" s="15">
        <v>-8192</v>
      </c>
      <c r="D336" s="15">
        <f t="shared" si="295"/>
        <v>-1</v>
      </c>
      <c r="E336" s="15">
        <f t="shared" si="296"/>
        <v>0</v>
      </c>
      <c r="F336" s="15">
        <f t="shared" si="297"/>
        <v>-1</v>
      </c>
      <c r="G336" s="15">
        <v>-1</v>
      </c>
      <c r="H336" s="15">
        <v>-1</v>
      </c>
      <c r="I336" s="15">
        <v>260</v>
      </c>
      <c r="J336" s="15">
        <v>8</v>
      </c>
      <c r="K336" s="15"/>
      <c r="L336" s="15">
        <v>228</v>
      </c>
      <c r="M336" s="15">
        <f t="shared" si="298"/>
        <v>5.56640625E-2</v>
      </c>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H336"/>
      <c r="BI336"/>
      <c r="BJ336"/>
    </row>
    <row r="337" spans="1:62">
      <c r="A337" s="15">
        <v>334</v>
      </c>
      <c r="B337" s="15">
        <v>-2</v>
      </c>
      <c r="C337" s="15">
        <v>-8192</v>
      </c>
      <c r="D337" s="15">
        <f t="shared" si="295"/>
        <v>-1</v>
      </c>
      <c r="E337" s="15">
        <f t="shared" si="296"/>
        <v>0</v>
      </c>
      <c r="F337" s="15">
        <f t="shared" si="297"/>
        <v>-1</v>
      </c>
      <c r="G337" s="15">
        <v>-1</v>
      </c>
      <c r="H337" s="15">
        <v>-1</v>
      </c>
      <c r="I337" s="15">
        <v>260</v>
      </c>
      <c r="J337" s="15">
        <v>8</v>
      </c>
      <c r="K337" s="15"/>
      <c r="L337" s="15">
        <v>228</v>
      </c>
      <c r="M337" s="15">
        <f t="shared" si="298"/>
        <v>5.56640625E-2</v>
      </c>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H337"/>
      <c r="BI337"/>
      <c r="BJ337"/>
    </row>
    <row r="338" spans="1:62">
      <c r="A338" s="15">
        <v>335</v>
      </c>
      <c r="B338" s="15">
        <v>-2</v>
      </c>
      <c r="C338" s="15">
        <v>-8192</v>
      </c>
      <c r="D338" s="15">
        <f t="shared" si="295"/>
        <v>-1</v>
      </c>
      <c r="E338" s="15">
        <f t="shared" si="296"/>
        <v>0</v>
      </c>
      <c r="F338" s="15">
        <f t="shared" si="297"/>
        <v>-1</v>
      </c>
      <c r="G338" s="15">
        <v>-1</v>
      </c>
      <c r="H338" s="15">
        <v>-1</v>
      </c>
      <c r="I338" s="15">
        <v>261</v>
      </c>
      <c r="J338" s="15">
        <v>8</v>
      </c>
      <c r="K338" s="15"/>
      <c r="L338" s="15">
        <v>1365</v>
      </c>
      <c r="M338" s="15">
        <f t="shared" si="298"/>
        <v>0.333251953125</v>
      </c>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H338"/>
      <c r="BI338"/>
      <c r="BJ338"/>
    </row>
    <row r="339" spans="1:62">
      <c r="A339" s="15">
        <v>336</v>
      </c>
      <c r="B339" s="15">
        <v>-2</v>
      </c>
      <c r="C339" s="15">
        <v>-8192</v>
      </c>
      <c r="D339" s="15">
        <f t="shared" si="295"/>
        <v>-1</v>
      </c>
      <c r="E339" s="15">
        <f t="shared" si="296"/>
        <v>0</v>
      </c>
      <c r="F339" s="15">
        <f t="shared" si="297"/>
        <v>-1</v>
      </c>
      <c r="G339" s="15">
        <v>-1</v>
      </c>
      <c r="H339" s="15">
        <v>-1</v>
      </c>
      <c r="I339" s="15">
        <v>261</v>
      </c>
      <c r="J339" s="15">
        <v>8</v>
      </c>
      <c r="K339" s="15"/>
      <c r="L339" s="15">
        <v>1365</v>
      </c>
      <c r="M339" s="15">
        <f t="shared" si="298"/>
        <v>0.333251953125</v>
      </c>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H339"/>
      <c r="BI339"/>
      <c r="BJ339"/>
    </row>
    <row r="340" spans="1:62">
      <c r="A340" s="15">
        <v>337</v>
      </c>
      <c r="B340" s="15">
        <v>-2</v>
      </c>
      <c r="C340" s="15">
        <v>-8192</v>
      </c>
      <c r="D340" s="15">
        <f t="shared" si="295"/>
        <v>-1</v>
      </c>
      <c r="E340" s="15">
        <f t="shared" si="296"/>
        <v>0</v>
      </c>
      <c r="F340" s="15">
        <f t="shared" si="297"/>
        <v>-1</v>
      </c>
      <c r="G340" s="15">
        <v>-1</v>
      </c>
      <c r="H340" s="15">
        <v>-1</v>
      </c>
      <c r="I340" s="15">
        <v>262</v>
      </c>
      <c r="J340" s="15">
        <v>8</v>
      </c>
      <c r="K340" s="15"/>
      <c r="L340" s="15">
        <v>1365</v>
      </c>
      <c r="M340" s="15">
        <f t="shared" si="298"/>
        <v>0.333251953125</v>
      </c>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H340"/>
      <c r="BI340"/>
      <c r="BJ340"/>
    </row>
    <row r="341" spans="1:62">
      <c r="A341" s="15">
        <v>338</v>
      </c>
      <c r="B341" s="15">
        <v>-2</v>
      </c>
      <c r="C341" s="15">
        <v>-8192</v>
      </c>
      <c r="D341" s="15">
        <f t="shared" si="295"/>
        <v>-1</v>
      </c>
      <c r="E341" s="15">
        <f t="shared" si="296"/>
        <v>0</v>
      </c>
      <c r="F341" s="15">
        <f t="shared" si="297"/>
        <v>-1</v>
      </c>
      <c r="G341" s="15">
        <v>-1</v>
      </c>
      <c r="H341" s="15">
        <v>-1</v>
      </c>
      <c r="I341" s="15">
        <v>262</v>
      </c>
      <c r="J341" s="15">
        <v>8</v>
      </c>
      <c r="K341" s="15"/>
      <c r="L341" s="15">
        <v>1365</v>
      </c>
      <c r="M341" s="15">
        <f t="shared" si="298"/>
        <v>0.333251953125</v>
      </c>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H341"/>
      <c r="BI341"/>
      <c r="BJ341"/>
    </row>
    <row r="342" spans="1:62">
      <c r="A342" s="15">
        <v>339</v>
      </c>
      <c r="B342" s="15">
        <v>-2</v>
      </c>
      <c r="C342" s="15">
        <v>-8192</v>
      </c>
      <c r="D342" s="15">
        <f t="shared" si="295"/>
        <v>-1</v>
      </c>
      <c r="E342" s="15">
        <f t="shared" si="296"/>
        <v>0</v>
      </c>
      <c r="F342" s="15">
        <f t="shared" si="297"/>
        <v>-1</v>
      </c>
      <c r="G342" s="15">
        <v>399</v>
      </c>
      <c r="H342" s="15">
        <v>400</v>
      </c>
      <c r="I342" s="15">
        <v>265</v>
      </c>
      <c r="J342" s="15">
        <v>6</v>
      </c>
      <c r="K342" s="15"/>
      <c r="L342" s="15">
        <v>455</v>
      </c>
      <c r="M342" s="15">
        <f t="shared" si="298"/>
        <v>0.111083984375</v>
      </c>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H342"/>
      <c r="BI342"/>
      <c r="BJ342"/>
    </row>
    <row r="343" spans="1:62">
      <c r="A343" s="15">
        <v>340</v>
      </c>
      <c r="B343" s="15">
        <v>-2</v>
      </c>
      <c r="C343" s="15">
        <v>-8192</v>
      </c>
      <c r="D343" s="15">
        <f t="shared" si="295"/>
        <v>-1</v>
      </c>
      <c r="E343" s="15">
        <f t="shared" si="296"/>
        <v>0</v>
      </c>
      <c r="F343" s="15">
        <f t="shared" si="297"/>
        <v>-1</v>
      </c>
      <c r="G343" s="15">
        <v>401</v>
      </c>
      <c r="H343" s="15">
        <v>402</v>
      </c>
      <c r="I343" s="15">
        <v>265</v>
      </c>
      <c r="J343" s="15">
        <v>6</v>
      </c>
      <c r="K343" s="15"/>
      <c r="L343" s="15">
        <v>455</v>
      </c>
      <c r="M343" s="15">
        <f t="shared" si="298"/>
        <v>0.111083984375</v>
      </c>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H343"/>
      <c r="BI343"/>
      <c r="BJ343"/>
    </row>
    <row r="344" spans="1:62">
      <c r="A344" s="15">
        <v>341</v>
      </c>
      <c r="B344" s="15">
        <v>-2</v>
      </c>
      <c r="C344" s="15">
        <v>-8192</v>
      </c>
      <c r="D344" s="15">
        <f t="shared" si="295"/>
        <v>-1</v>
      </c>
      <c r="E344" s="15">
        <f t="shared" si="296"/>
        <v>0</v>
      </c>
      <c r="F344" s="15">
        <f t="shared" si="297"/>
        <v>-1</v>
      </c>
      <c r="G344" s="15">
        <v>403</v>
      </c>
      <c r="H344" s="15">
        <v>404</v>
      </c>
      <c r="I344" s="15">
        <v>266</v>
      </c>
      <c r="J344" s="15">
        <v>6</v>
      </c>
      <c r="K344" s="15"/>
      <c r="L344" s="15">
        <v>455</v>
      </c>
      <c r="M344" s="15">
        <f t="shared" si="298"/>
        <v>0.111083984375</v>
      </c>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H344"/>
      <c r="BI344"/>
      <c r="BJ344"/>
    </row>
    <row r="345" spans="1:62">
      <c r="A345" s="15">
        <v>342</v>
      </c>
      <c r="B345" s="15">
        <v>-2</v>
      </c>
      <c r="C345" s="15">
        <v>-8192</v>
      </c>
      <c r="D345" s="15">
        <f t="shared" si="295"/>
        <v>-1</v>
      </c>
      <c r="E345" s="15">
        <f t="shared" si="296"/>
        <v>0</v>
      </c>
      <c r="F345" s="15">
        <f t="shared" si="297"/>
        <v>-1</v>
      </c>
      <c r="G345" s="15">
        <v>405</v>
      </c>
      <c r="H345" s="15">
        <v>406</v>
      </c>
      <c r="I345" s="15">
        <v>266</v>
      </c>
      <c r="J345" s="15">
        <v>6</v>
      </c>
      <c r="K345" s="15"/>
      <c r="L345" s="15">
        <v>455</v>
      </c>
      <c r="M345" s="15">
        <f t="shared" si="298"/>
        <v>0.111083984375</v>
      </c>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H345"/>
      <c r="BI345"/>
      <c r="BJ345"/>
    </row>
    <row r="346" spans="1:62">
      <c r="A346" s="15">
        <v>343</v>
      </c>
      <c r="B346" s="15">
        <v>-2</v>
      </c>
      <c r="C346" s="15">
        <v>-8192</v>
      </c>
      <c r="D346" s="15">
        <f t="shared" si="295"/>
        <v>-1</v>
      </c>
      <c r="E346" s="15">
        <f t="shared" si="296"/>
        <v>0</v>
      </c>
      <c r="F346" s="15">
        <f t="shared" si="297"/>
        <v>-1</v>
      </c>
      <c r="G346" s="15">
        <v>407</v>
      </c>
      <c r="H346" s="15">
        <v>408</v>
      </c>
      <c r="I346" s="15">
        <v>267</v>
      </c>
      <c r="J346" s="15">
        <v>6</v>
      </c>
      <c r="K346" s="15"/>
      <c r="L346" s="15">
        <v>1365</v>
      </c>
      <c r="M346" s="15">
        <f t="shared" si="298"/>
        <v>0.333251953125</v>
      </c>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H346"/>
      <c r="BI346"/>
      <c r="BJ346"/>
    </row>
    <row r="347" spans="1:62">
      <c r="A347" s="15">
        <v>344</v>
      </c>
      <c r="B347" s="15">
        <v>-2</v>
      </c>
      <c r="C347" s="15">
        <v>-8192</v>
      </c>
      <c r="D347" s="15">
        <f t="shared" si="295"/>
        <v>-1</v>
      </c>
      <c r="E347" s="15">
        <f t="shared" si="296"/>
        <v>0</v>
      </c>
      <c r="F347" s="15">
        <f t="shared" si="297"/>
        <v>-1</v>
      </c>
      <c r="G347" s="15">
        <v>409</v>
      </c>
      <c r="H347" s="15">
        <v>410</v>
      </c>
      <c r="I347" s="15">
        <v>267</v>
      </c>
      <c r="J347" s="15">
        <v>6</v>
      </c>
      <c r="K347" s="15"/>
      <c r="L347" s="15">
        <v>1365</v>
      </c>
      <c r="M347" s="15">
        <f t="shared" si="298"/>
        <v>0.333251953125</v>
      </c>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H347"/>
      <c r="BI347"/>
      <c r="BJ347"/>
    </row>
    <row r="348" spans="1:62">
      <c r="A348" s="15">
        <v>345</v>
      </c>
      <c r="B348" s="15">
        <v>-2</v>
      </c>
      <c r="C348" s="15">
        <v>-8192</v>
      </c>
      <c r="D348" s="15">
        <f t="shared" si="295"/>
        <v>-1</v>
      </c>
      <c r="E348" s="15">
        <f t="shared" si="296"/>
        <v>0</v>
      </c>
      <c r="F348" s="15">
        <f t="shared" si="297"/>
        <v>-1</v>
      </c>
      <c r="G348" s="15">
        <v>411</v>
      </c>
      <c r="H348" s="15">
        <v>412</v>
      </c>
      <c r="I348" s="15">
        <v>268</v>
      </c>
      <c r="J348" s="15">
        <v>6</v>
      </c>
      <c r="K348" s="15"/>
      <c r="L348" s="15">
        <v>1365</v>
      </c>
      <c r="M348" s="15">
        <f t="shared" si="298"/>
        <v>0.333251953125</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H348"/>
      <c r="BI348"/>
      <c r="BJ348"/>
    </row>
    <row r="349" spans="1:62">
      <c r="A349" s="15">
        <v>346</v>
      </c>
      <c r="B349" s="15">
        <v>-2</v>
      </c>
      <c r="C349" s="15">
        <v>-8192</v>
      </c>
      <c r="D349" s="15">
        <f t="shared" si="295"/>
        <v>-1</v>
      </c>
      <c r="E349" s="15">
        <f t="shared" si="296"/>
        <v>0</v>
      </c>
      <c r="F349" s="15">
        <f t="shared" si="297"/>
        <v>-1</v>
      </c>
      <c r="G349" s="15">
        <v>413</v>
      </c>
      <c r="H349" s="15">
        <v>414</v>
      </c>
      <c r="I349" s="15">
        <v>268</v>
      </c>
      <c r="J349" s="15">
        <v>6</v>
      </c>
      <c r="K349" s="15"/>
      <c r="L349" s="15">
        <v>1365</v>
      </c>
      <c r="M349" s="15">
        <f t="shared" si="298"/>
        <v>0.333251953125</v>
      </c>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H349"/>
      <c r="BI349"/>
      <c r="BJ349"/>
    </row>
    <row r="350" spans="1:62">
      <c r="A350" s="15">
        <v>347</v>
      </c>
      <c r="B350" s="15">
        <v>-2</v>
      </c>
      <c r="C350" s="15">
        <v>-8192</v>
      </c>
      <c r="D350" s="15">
        <f t="shared" si="295"/>
        <v>-1</v>
      </c>
      <c r="E350" s="15">
        <f t="shared" si="296"/>
        <v>0</v>
      </c>
      <c r="F350" s="15">
        <f t="shared" si="297"/>
        <v>-1</v>
      </c>
      <c r="G350" s="15">
        <v>-1</v>
      </c>
      <c r="H350" s="15">
        <v>-1</v>
      </c>
      <c r="I350" s="15">
        <v>279</v>
      </c>
      <c r="J350" s="15">
        <v>8</v>
      </c>
      <c r="K350" s="15"/>
      <c r="L350" s="15">
        <v>0</v>
      </c>
      <c r="M350" s="15">
        <f t="shared" si="298"/>
        <v>0</v>
      </c>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H350"/>
      <c r="BI350"/>
      <c r="BJ350"/>
    </row>
    <row r="351" spans="1:62">
      <c r="A351" s="15">
        <v>348</v>
      </c>
      <c r="B351" s="15">
        <v>-2</v>
      </c>
      <c r="C351" s="15">
        <v>-8192</v>
      </c>
      <c r="D351" s="15">
        <f t="shared" si="295"/>
        <v>-1</v>
      </c>
      <c r="E351" s="15">
        <f t="shared" si="296"/>
        <v>0</v>
      </c>
      <c r="F351" s="15">
        <f t="shared" si="297"/>
        <v>-1</v>
      </c>
      <c r="G351" s="15">
        <v>-1</v>
      </c>
      <c r="H351" s="15">
        <v>-1</v>
      </c>
      <c r="I351" s="15">
        <v>279</v>
      </c>
      <c r="J351" s="15">
        <v>8</v>
      </c>
      <c r="K351" s="15"/>
      <c r="L351" s="15">
        <v>0</v>
      </c>
      <c r="M351" s="15">
        <f t="shared" si="298"/>
        <v>0</v>
      </c>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H351"/>
      <c r="BI351"/>
      <c r="BJ351"/>
    </row>
    <row r="352" spans="1:62">
      <c r="A352" s="15">
        <v>349</v>
      </c>
      <c r="B352" s="15">
        <v>-2</v>
      </c>
      <c r="C352" s="15">
        <v>-8192</v>
      </c>
      <c r="D352" s="15">
        <f t="shared" si="295"/>
        <v>-1</v>
      </c>
      <c r="E352" s="15">
        <f t="shared" si="296"/>
        <v>0</v>
      </c>
      <c r="F352" s="15">
        <f t="shared" si="297"/>
        <v>-1</v>
      </c>
      <c r="G352" s="15">
        <v>-1</v>
      </c>
      <c r="H352" s="15">
        <v>-1</v>
      </c>
      <c r="I352" s="15">
        <v>280</v>
      </c>
      <c r="J352" s="15">
        <v>8</v>
      </c>
      <c r="K352" s="15"/>
      <c r="L352" s="15">
        <v>0</v>
      </c>
      <c r="M352" s="15">
        <f t="shared" si="298"/>
        <v>0</v>
      </c>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H352"/>
      <c r="BI352"/>
      <c r="BJ352"/>
    </row>
    <row r="353" spans="1:62">
      <c r="A353" s="15">
        <v>350</v>
      </c>
      <c r="B353" s="15">
        <v>-2</v>
      </c>
      <c r="C353" s="15">
        <v>-8192</v>
      </c>
      <c r="D353" s="15">
        <f t="shared" si="295"/>
        <v>-1</v>
      </c>
      <c r="E353" s="15">
        <f t="shared" si="296"/>
        <v>0</v>
      </c>
      <c r="F353" s="15">
        <f t="shared" si="297"/>
        <v>-1</v>
      </c>
      <c r="G353" s="15">
        <v>-1</v>
      </c>
      <c r="H353" s="15">
        <v>-1</v>
      </c>
      <c r="I353" s="15">
        <v>280</v>
      </c>
      <c r="J353" s="15">
        <v>8</v>
      </c>
      <c r="K353" s="15"/>
      <c r="L353" s="15">
        <v>0</v>
      </c>
      <c r="M353" s="15">
        <f t="shared" si="298"/>
        <v>0</v>
      </c>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H353"/>
      <c r="BI353"/>
      <c r="BJ353"/>
    </row>
    <row r="354" spans="1:62">
      <c r="A354" s="15">
        <v>351</v>
      </c>
      <c r="B354" s="15">
        <v>-2</v>
      </c>
      <c r="C354" s="15">
        <v>-8192</v>
      </c>
      <c r="D354" s="15">
        <f t="shared" si="295"/>
        <v>-1</v>
      </c>
      <c r="E354" s="15">
        <f t="shared" si="296"/>
        <v>0</v>
      </c>
      <c r="F354" s="15">
        <f t="shared" si="297"/>
        <v>-1</v>
      </c>
      <c r="G354" s="15">
        <v>-1</v>
      </c>
      <c r="H354" s="15">
        <v>-1</v>
      </c>
      <c r="I354" s="15">
        <v>291</v>
      </c>
      <c r="J354" s="15">
        <v>8</v>
      </c>
      <c r="K354" s="15"/>
      <c r="L354" s="15">
        <v>1365</v>
      </c>
      <c r="M354" s="15">
        <f t="shared" si="298"/>
        <v>0.333251953125</v>
      </c>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H354"/>
      <c r="BI354"/>
      <c r="BJ354"/>
    </row>
    <row r="355" spans="1:62">
      <c r="A355" s="15">
        <v>352</v>
      </c>
      <c r="B355" s="15">
        <v>-2</v>
      </c>
      <c r="C355" s="15">
        <v>-8192</v>
      </c>
      <c r="D355" s="15">
        <f t="shared" si="295"/>
        <v>-1</v>
      </c>
      <c r="E355" s="15">
        <f t="shared" si="296"/>
        <v>0</v>
      </c>
      <c r="F355" s="15">
        <f t="shared" si="297"/>
        <v>-1</v>
      </c>
      <c r="G355" s="15">
        <v>-1</v>
      </c>
      <c r="H355" s="15">
        <v>-1</v>
      </c>
      <c r="I355" s="15">
        <v>291</v>
      </c>
      <c r="J355" s="15">
        <v>8</v>
      </c>
      <c r="K355" s="15"/>
      <c r="L355" s="15">
        <v>1365</v>
      </c>
      <c r="M355" s="15">
        <f t="shared" si="298"/>
        <v>0.333251953125</v>
      </c>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H355"/>
      <c r="BI355"/>
      <c r="BJ355"/>
    </row>
    <row r="356" spans="1:62">
      <c r="A356" s="15">
        <v>353</v>
      </c>
      <c r="B356" s="15">
        <v>-2</v>
      </c>
      <c r="C356" s="15">
        <v>-8192</v>
      </c>
      <c r="D356" s="15">
        <f t="shared" si="295"/>
        <v>-1</v>
      </c>
      <c r="E356" s="15">
        <f t="shared" si="296"/>
        <v>0</v>
      </c>
      <c r="F356" s="15">
        <f t="shared" si="297"/>
        <v>-1</v>
      </c>
      <c r="G356" s="15">
        <v>-1</v>
      </c>
      <c r="H356" s="15">
        <v>-1</v>
      </c>
      <c r="I356" s="15">
        <v>292</v>
      </c>
      <c r="J356" s="15">
        <v>8</v>
      </c>
      <c r="K356" s="15"/>
      <c r="L356" s="15">
        <v>1365</v>
      </c>
      <c r="M356" s="15">
        <f t="shared" si="298"/>
        <v>0.333251953125</v>
      </c>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H356"/>
      <c r="BI356"/>
      <c r="BJ356"/>
    </row>
    <row r="357" spans="1:62">
      <c r="A357" s="15">
        <v>354</v>
      </c>
      <c r="B357" s="15">
        <v>-2</v>
      </c>
      <c r="C357" s="15">
        <v>-8192</v>
      </c>
      <c r="D357" s="15">
        <f t="shared" si="295"/>
        <v>-1</v>
      </c>
      <c r="E357" s="15">
        <f t="shared" si="296"/>
        <v>0</v>
      </c>
      <c r="F357" s="15">
        <f t="shared" si="297"/>
        <v>-1</v>
      </c>
      <c r="G357" s="15">
        <v>-1</v>
      </c>
      <c r="H357" s="15">
        <v>-1</v>
      </c>
      <c r="I357" s="15">
        <v>292</v>
      </c>
      <c r="J357" s="15">
        <v>8</v>
      </c>
      <c r="K357" s="15"/>
      <c r="L357" s="15">
        <v>1365</v>
      </c>
      <c r="M357" s="15">
        <f t="shared" si="298"/>
        <v>0.333251953125</v>
      </c>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H357"/>
      <c r="BI357"/>
      <c r="BJ357"/>
    </row>
    <row r="358" spans="1:62">
      <c r="A358" s="15">
        <v>355</v>
      </c>
      <c r="B358" s="15">
        <v>-2</v>
      </c>
      <c r="C358" s="15">
        <v>-8192</v>
      </c>
      <c r="D358" s="15">
        <f t="shared" si="295"/>
        <v>-1</v>
      </c>
      <c r="E358" s="15">
        <f t="shared" si="296"/>
        <v>0</v>
      </c>
      <c r="F358" s="15">
        <f t="shared" si="297"/>
        <v>-1</v>
      </c>
      <c r="G358" s="15">
        <v>-1</v>
      </c>
      <c r="H358" s="15">
        <v>-1</v>
      </c>
      <c r="I358" s="15">
        <v>293</v>
      </c>
      <c r="J358" s="15">
        <v>8</v>
      </c>
      <c r="K358" s="15"/>
      <c r="L358" s="15">
        <v>1365</v>
      </c>
      <c r="M358" s="15">
        <f t="shared" si="298"/>
        <v>0.333251953125</v>
      </c>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H358"/>
      <c r="BI358"/>
      <c r="BJ358"/>
    </row>
    <row r="359" spans="1:62">
      <c r="A359" s="15">
        <v>356</v>
      </c>
      <c r="B359" s="15">
        <v>-2</v>
      </c>
      <c r="C359" s="15">
        <v>-8192</v>
      </c>
      <c r="D359" s="15">
        <f t="shared" si="295"/>
        <v>-1</v>
      </c>
      <c r="E359" s="15">
        <f t="shared" si="296"/>
        <v>0</v>
      </c>
      <c r="F359" s="15">
        <f t="shared" si="297"/>
        <v>-1</v>
      </c>
      <c r="G359" s="15">
        <v>-1</v>
      </c>
      <c r="H359" s="15">
        <v>-1</v>
      </c>
      <c r="I359" s="15">
        <v>293</v>
      </c>
      <c r="J359" s="15">
        <v>8</v>
      </c>
      <c r="K359" s="15"/>
      <c r="L359" s="15">
        <v>1365</v>
      </c>
      <c r="M359" s="15">
        <f t="shared" si="298"/>
        <v>0.333251953125</v>
      </c>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H359"/>
      <c r="BI359"/>
      <c r="BJ359"/>
    </row>
    <row r="360" spans="1:62">
      <c r="A360" s="15">
        <v>357</v>
      </c>
      <c r="B360" s="15">
        <v>-2</v>
      </c>
      <c r="C360" s="15">
        <v>-8192</v>
      </c>
      <c r="D360" s="15">
        <f t="shared" si="295"/>
        <v>-1</v>
      </c>
      <c r="E360" s="15">
        <f t="shared" si="296"/>
        <v>0</v>
      </c>
      <c r="F360" s="15">
        <f t="shared" si="297"/>
        <v>-1</v>
      </c>
      <c r="G360" s="15">
        <v>-1</v>
      </c>
      <c r="H360" s="15">
        <v>-1</v>
      </c>
      <c r="I360" s="15">
        <v>294</v>
      </c>
      <c r="J360" s="15">
        <v>8</v>
      </c>
      <c r="K360" s="15"/>
      <c r="L360" s="15">
        <v>1365</v>
      </c>
      <c r="M360" s="15">
        <f t="shared" si="298"/>
        <v>0.333251953125</v>
      </c>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H360"/>
      <c r="BI360"/>
      <c r="BJ360"/>
    </row>
    <row r="361" spans="1:62">
      <c r="A361" s="15">
        <v>358</v>
      </c>
      <c r="B361" s="15">
        <v>-2</v>
      </c>
      <c r="C361" s="15">
        <v>-8192</v>
      </c>
      <c r="D361" s="15">
        <f t="shared" si="295"/>
        <v>-1</v>
      </c>
      <c r="E361" s="15">
        <f t="shared" si="296"/>
        <v>0</v>
      </c>
      <c r="F361" s="15">
        <f t="shared" si="297"/>
        <v>-1</v>
      </c>
      <c r="G361" s="15">
        <v>-1</v>
      </c>
      <c r="H361" s="15">
        <v>-1</v>
      </c>
      <c r="I361" s="15">
        <v>294</v>
      </c>
      <c r="J361" s="15">
        <v>8</v>
      </c>
      <c r="K361" s="15"/>
      <c r="L361" s="15">
        <v>1365</v>
      </c>
      <c r="M361" s="15">
        <f t="shared" si="298"/>
        <v>0.333251953125</v>
      </c>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H361"/>
      <c r="BI361"/>
      <c r="BJ361"/>
    </row>
    <row r="362" spans="1:62">
      <c r="A362" s="15">
        <v>359</v>
      </c>
      <c r="B362" s="15">
        <v>-2</v>
      </c>
      <c r="C362" s="15">
        <v>-8192</v>
      </c>
      <c r="D362" s="15">
        <f t="shared" si="295"/>
        <v>-1</v>
      </c>
      <c r="E362" s="15">
        <f t="shared" si="296"/>
        <v>0</v>
      </c>
      <c r="F362" s="15">
        <f t="shared" si="297"/>
        <v>-1</v>
      </c>
      <c r="G362" s="15">
        <v>415</v>
      </c>
      <c r="H362" s="15">
        <v>416</v>
      </c>
      <c r="I362" s="15">
        <v>299</v>
      </c>
      <c r="J362" s="15">
        <v>7</v>
      </c>
      <c r="K362" s="15"/>
      <c r="L362" s="15">
        <v>1365</v>
      </c>
      <c r="M362" s="15">
        <f t="shared" si="298"/>
        <v>0.333251953125</v>
      </c>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H362"/>
      <c r="BI362"/>
      <c r="BJ362"/>
    </row>
    <row r="363" spans="1:62">
      <c r="A363" s="15">
        <v>360</v>
      </c>
      <c r="B363" s="15">
        <v>-2</v>
      </c>
      <c r="C363" s="15">
        <v>-8192</v>
      </c>
      <c r="D363" s="15">
        <f t="shared" si="295"/>
        <v>-1</v>
      </c>
      <c r="E363" s="15">
        <f t="shared" si="296"/>
        <v>0</v>
      </c>
      <c r="F363" s="15">
        <f t="shared" si="297"/>
        <v>-1</v>
      </c>
      <c r="G363" s="15">
        <v>417</v>
      </c>
      <c r="H363" s="15">
        <v>418</v>
      </c>
      <c r="I363" s="15">
        <v>299</v>
      </c>
      <c r="J363" s="15">
        <v>7</v>
      </c>
      <c r="K363" s="15"/>
      <c r="L363" s="15">
        <v>1365</v>
      </c>
      <c r="M363" s="15">
        <f t="shared" si="298"/>
        <v>0.333251953125</v>
      </c>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H363"/>
      <c r="BI363"/>
      <c r="BJ363"/>
    </row>
    <row r="364" spans="1:62">
      <c r="A364" s="15">
        <v>361</v>
      </c>
      <c r="B364" s="15">
        <v>-2</v>
      </c>
      <c r="C364" s="15">
        <v>-8192</v>
      </c>
      <c r="D364" s="15">
        <f t="shared" si="295"/>
        <v>-1</v>
      </c>
      <c r="E364" s="15">
        <f t="shared" si="296"/>
        <v>0</v>
      </c>
      <c r="F364" s="15">
        <f t="shared" si="297"/>
        <v>-1</v>
      </c>
      <c r="G364" s="15">
        <v>419</v>
      </c>
      <c r="H364" s="15">
        <v>420</v>
      </c>
      <c r="I364" s="15">
        <v>300</v>
      </c>
      <c r="J364" s="15">
        <v>7</v>
      </c>
      <c r="K364" s="15"/>
      <c r="L364" s="15">
        <v>1365</v>
      </c>
      <c r="M364" s="15">
        <f t="shared" si="298"/>
        <v>0.333251953125</v>
      </c>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H364"/>
      <c r="BI364"/>
      <c r="BJ364"/>
    </row>
    <row r="365" spans="1:62">
      <c r="A365" s="15">
        <v>362</v>
      </c>
      <c r="B365" s="15">
        <v>-2</v>
      </c>
      <c r="C365" s="15">
        <v>-8192</v>
      </c>
      <c r="D365" s="15">
        <f t="shared" si="295"/>
        <v>-1</v>
      </c>
      <c r="E365" s="15">
        <f t="shared" si="296"/>
        <v>0</v>
      </c>
      <c r="F365" s="15">
        <f t="shared" si="297"/>
        <v>-1</v>
      </c>
      <c r="G365" s="15">
        <v>421</v>
      </c>
      <c r="H365" s="15">
        <v>422</v>
      </c>
      <c r="I365" s="15">
        <v>300</v>
      </c>
      <c r="J365" s="15">
        <v>7</v>
      </c>
      <c r="K365" s="15"/>
      <c r="L365" s="15">
        <v>1365</v>
      </c>
      <c r="M365" s="15">
        <f t="shared" si="298"/>
        <v>0.333251953125</v>
      </c>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H365"/>
      <c r="BI365"/>
      <c r="BJ365"/>
    </row>
    <row r="366" spans="1:62">
      <c r="A366" s="15">
        <v>363</v>
      </c>
      <c r="B366" s="15">
        <v>-2</v>
      </c>
      <c r="C366" s="15">
        <v>-8192</v>
      </c>
      <c r="D366" s="15">
        <f t="shared" si="295"/>
        <v>-1</v>
      </c>
      <c r="E366" s="15">
        <f t="shared" si="296"/>
        <v>0</v>
      </c>
      <c r="F366" s="15">
        <f t="shared" si="297"/>
        <v>-1</v>
      </c>
      <c r="G366" s="15">
        <v>423</v>
      </c>
      <c r="H366" s="15">
        <v>424</v>
      </c>
      <c r="I366" s="15">
        <v>301</v>
      </c>
      <c r="J366" s="15">
        <v>7</v>
      </c>
      <c r="K366" s="15"/>
      <c r="L366" s="15">
        <v>1365</v>
      </c>
      <c r="M366" s="15">
        <f t="shared" si="298"/>
        <v>0.333251953125</v>
      </c>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H366"/>
      <c r="BI366"/>
      <c r="BJ366"/>
    </row>
    <row r="367" spans="1:62">
      <c r="A367" s="15">
        <v>364</v>
      </c>
      <c r="B367" s="15">
        <v>-2</v>
      </c>
      <c r="C367" s="15">
        <v>-8192</v>
      </c>
      <c r="D367" s="15">
        <f t="shared" si="295"/>
        <v>-1</v>
      </c>
      <c r="E367" s="15">
        <f t="shared" si="296"/>
        <v>0</v>
      </c>
      <c r="F367" s="15">
        <f t="shared" si="297"/>
        <v>-1</v>
      </c>
      <c r="G367" s="15">
        <v>425</v>
      </c>
      <c r="H367" s="15">
        <v>426</v>
      </c>
      <c r="I367" s="15">
        <v>301</v>
      </c>
      <c r="J367" s="15">
        <v>7</v>
      </c>
      <c r="K367" s="15"/>
      <c r="L367" s="15">
        <v>1365</v>
      </c>
      <c r="M367" s="15">
        <f t="shared" si="298"/>
        <v>0.333251953125</v>
      </c>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H367"/>
      <c r="BI367"/>
      <c r="BJ367"/>
    </row>
    <row r="368" spans="1:62">
      <c r="A368" s="15">
        <v>365</v>
      </c>
      <c r="B368" s="15">
        <v>-2</v>
      </c>
      <c r="C368" s="15">
        <v>-8192</v>
      </c>
      <c r="D368" s="15">
        <f t="shared" si="295"/>
        <v>-1</v>
      </c>
      <c r="E368" s="15">
        <f t="shared" si="296"/>
        <v>0</v>
      </c>
      <c r="F368" s="15">
        <f t="shared" si="297"/>
        <v>-1</v>
      </c>
      <c r="G368" s="15">
        <v>427</v>
      </c>
      <c r="H368" s="15">
        <v>428</v>
      </c>
      <c r="I368" s="15">
        <v>302</v>
      </c>
      <c r="J368" s="15">
        <v>7</v>
      </c>
      <c r="K368" s="15"/>
      <c r="L368" s="15">
        <v>1365</v>
      </c>
      <c r="M368" s="15">
        <f t="shared" si="298"/>
        <v>0.333251953125</v>
      </c>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H368"/>
      <c r="BI368"/>
      <c r="BJ368"/>
    </row>
    <row r="369" spans="1:62">
      <c r="A369" s="15">
        <v>366</v>
      </c>
      <c r="B369" s="15">
        <v>-2</v>
      </c>
      <c r="C369" s="15">
        <v>-8192</v>
      </c>
      <c r="D369" s="15">
        <f t="shared" si="295"/>
        <v>-1</v>
      </c>
      <c r="E369" s="15">
        <f t="shared" si="296"/>
        <v>0</v>
      </c>
      <c r="F369" s="15">
        <f t="shared" si="297"/>
        <v>-1</v>
      </c>
      <c r="G369" s="15">
        <v>429</v>
      </c>
      <c r="H369" s="15">
        <v>430</v>
      </c>
      <c r="I369" s="15">
        <v>302</v>
      </c>
      <c r="J369" s="15">
        <v>7</v>
      </c>
      <c r="K369" s="15"/>
      <c r="L369" s="15">
        <v>1365</v>
      </c>
      <c r="M369" s="15">
        <f t="shared" si="298"/>
        <v>0.333251953125</v>
      </c>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H369"/>
      <c r="BI369"/>
      <c r="BJ369"/>
    </row>
    <row r="370" spans="1:62">
      <c r="A370" s="15">
        <v>367</v>
      </c>
      <c r="B370" s="15">
        <v>-2</v>
      </c>
      <c r="C370" s="15">
        <v>-8192</v>
      </c>
      <c r="D370" s="15">
        <f t="shared" si="295"/>
        <v>-1</v>
      </c>
      <c r="E370" s="15">
        <f t="shared" si="296"/>
        <v>0</v>
      </c>
      <c r="F370" s="15">
        <f t="shared" si="297"/>
        <v>-1</v>
      </c>
      <c r="G370" s="15">
        <v>-1</v>
      </c>
      <c r="H370" s="15">
        <v>-1</v>
      </c>
      <c r="I370" s="15">
        <v>303</v>
      </c>
      <c r="J370" s="15">
        <v>8</v>
      </c>
      <c r="K370" s="15"/>
      <c r="L370" s="15">
        <v>1365</v>
      </c>
      <c r="M370" s="15">
        <f t="shared" si="298"/>
        <v>0.333251953125</v>
      </c>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H370"/>
      <c r="BI370"/>
      <c r="BJ370"/>
    </row>
    <row r="371" spans="1:62">
      <c r="A371" s="15">
        <v>368</v>
      </c>
      <c r="B371" s="15">
        <v>-2</v>
      </c>
      <c r="C371" s="15">
        <v>-8192</v>
      </c>
      <c r="D371" s="15">
        <f t="shared" si="295"/>
        <v>-1</v>
      </c>
      <c r="E371" s="15">
        <f t="shared" si="296"/>
        <v>0</v>
      </c>
      <c r="F371" s="15">
        <f t="shared" si="297"/>
        <v>-1</v>
      </c>
      <c r="G371" s="15">
        <v>-1</v>
      </c>
      <c r="H371" s="15">
        <v>-1</v>
      </c>
      <c r="I371" s="15">
        <v>303</v>
      </c>
      <c r="J371" s="15">
        <v>8</v>
      </c>
      <c r="K371" s="15"/>
      <c r="L371" s="15">
        <v>1365</v>
      </c>
      <c r="M371" s="15">
        <f t="shared" si="298"/>
        <v>0.333251953125</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H371"/>
      <c r="BI371"/>
      <c r="BJ371"/>
    </row>
    <row r="372" spans="1:62">
      <c r="A372" s="15">
        <v>369</v>
      </c>
      <c r="B372" s="15">
        <v>-2</v>
      </c>
      <c r="C372" s="15">
        <v>-8192</v>
      </c>
      <c r="D372" s="15">
        <f t="shared" si="295"/>
        <v>-1</v>
      </c>
      <c r="E372" s="15">
        <f t="shared" si="296"/>
        <v>0</v>
      </c>
      <c r="F372" s="15">
        <f t="shared" si="297"/>
        <v>-1</v>
      </c>
      <c r="G372" s="15">
        <v>-1</v>
      </c>
      <c r="H372" s="15">
        <v>-1</v>
      </c>
      <c r="I372" s="15">
        <v>304</v>
      </c>
      <c r="J372" s="15">
        <v>8</v>
      </c>
      <c r="K372" s="15"/>
      <c r="L372" s="15">
        <v>1365</v>
      </c>
      <c r="M372" s="15">
        <f t="shared" si="298"/>
        <v>0.333251953125</v>
      </c>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H372"/>
      <c r="BI372"/>
      <c r="BJ372"/>
    </row>
    <row r="373" spans="1:62">
      <c r="A373" s="15">
        <v>370</v>
      </c>
      <c r="B373" s="15">
        <v>-2</v>
      </c>
      <c r="C373" s="15">
        <v>-8192</v>
      </c>
      <c r="D373" s="15">
        <f t="shared" si="295"/>
        <v>-1</v>
      </c>
      <c r="E373" s="15">
        <f t="shared" si="296"/>
        <v>0</v>
      </c>
      <c r="F373" s="15">
        <f t="shared" si="297"/>
        <v>-1</v>
      </c>
      <c r="G373" s="15">
        <v>-1</v>
      </c>
      <c r="H373" s="15">
        <v>-1</v>
      </c>
      <c r="I373" s="15">
        <v>304</v>
      </c>
      <c r="J373" s="15">
        <v>8</v>
      </c>
      <c r="K373" s="15"/>
      <c r="L373" s="15">
        <v>1365</v>
      </c>
      <c r="M373" s="15">
        <f t="shared" si="298"/>
        <v>0.333251953125</v>
      </c>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H373"/>
      <c r="BI373"/>
      <c r="BJ373"/>
    </row>
    <row r="374" spans="1:62">
      <c r="A374" s="15">
        <v>371</v>
      </c>
      <c r="B374" s="15">
        <v>-2</v>
      </c>
      <c r="C374" s="15">
        <v>-8192</v>
      </c>
      <c r="D374" s="15">
        <f t="shared" si="295"/>
        <v>-1</v>
      </c>
      <c r="E374" s="15">
        <f t="shared" si="296"/>
        <v>0</v>
      </c>
      <c r="F374" s="15">
        <f t="shared" si="297"/>
        <v>-1</v>
      </c>
      <c r="G374" s="15">
        <v>-1</v>
      </c>
      <c r="H374" s="15">
        <v>-1</v>
      </c>
      <c r="I374" s="15">
        <v>305</v>
      </c>
      <c r="J374" s="15">
        <v>8</v>
      </c>
      <c r="K374" s="15"/>
      <c r="L374" s="15">
        <v>1365</v>
      </c>
      <c r="M374" s="15">
        <f t="shared" si="298"/>
        <v>0.333251953125</v>
      </c>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H374"/>
      <c r="BI374"/>
      <c r="BJ374"/>
    </row>
    <row r="375" spans="1:62">
      <c r="A375" s="15">
        <v>372</v>
      </c>
      <c r="B375" s="15">
        <v>-2</v>
      </c>
      <c r="C375" s="15">
        <v>-8192</v>
      </c>
      <c r="D375" s="15">
        <f t="shared" si="295"/>
        <v>-1</v>
      </c>
      <c r="E375" s="15">
        <f t="shared" si="296"/>
        <v>0</v>
      </c>
      <c r="F375" s="15">
        <f t="shared" si="297"/>
        <v>-1</v>
      </c>
      <c r="G375" s="15">
        <v>-1</v>
      </c>
      <c r="H375" s="15">
        <v>-1</v>
      </c>
      <c r="I375" s="15">
        <v>305</v>
      </c>
      <c r="J375" s="15">
        <v>8</v>
      </c>
      <c r="K375" s="15"/>
      <c r="L375" s="15">
        <v>1365</v>
      </c>
      <c r="M375" s="15">
        <f t="shared" si="298"/>
        <v>0.333251953125</v>
      </c>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H375"/>
      <c r="BI375"/>
      <c r="BJ375"/>
    </row>
    <row r="376" spans="1:62">
      <c r="A376" s="15">
        <v>373</v>
      </c>
      <c r="B376" s="15">
        <v>-2</v>
      </c>
      <c r="C376" s="15">
        <v>-8192</v>
      </c>
      <c r="D376" s="15">
        <f t="shared" si="295"/>
        <v>-1</v>
      </c>
      <c r="E376" s="15">
        <f t="shared" si="296"/>
        <v>0</v>
      </c>
      <c r="F376" s="15">
        <f t="shared" si="297"/>
        <v>-1</v>
      </c>
      <c r="G376" s="15">
        <v>-1</v>
      </c>
      <c r="H376" s="15">
        <v>-1</v>
      </c>
      <c r="I376" s="15">
        <v>306</v>
      </c>
      <c r="J376" s="15">
        <v>8</v>
      </c>
      <c r="K376" s="15"/>
      <c r="L376" s="15">
        <v>1365</v>
      </c>
      <c r="M376" s="15">
        <f t="shared" si="298"/>
        <v>0.333251953125</v>
      </c>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H376"/>
      <c r="BI376"/>
      <c r="BJ376"/>
    </row>
    <row r="377" spans="1:62">
      <c r="A377" s="15">
        <v>374</v>
      </c>
      <c r="B377" s="15">
        <v>-2</v>
      </c>
      <c r="C377" s="15">
        <v>-8192</v>
      </c>
      <c r="D377" s="15">
        <f t="shared" si="295"/>
        <v>-1</v>
      </c>
      <c r="E377" s="15">
        <f t="shared" si="296"/>
        <v>0</v>
      </c>
      <c r="F377" s="15">
        <f t="shared" si="297"/>
        <v>-1</v>
      </c>
      <c r="G377" s="15">
        <v>-1</v>
      </c>
      <c r="H377" s="15">
        <v>-1</v>
      </c>
      <c r="I377" s="15">
        <v>306</v>
      </c>
      <c r="J377" s="15">
        <v>8</v>
      </c>
      <c r="K377" s="15"/>
      <c r="L377" s="15">
        <v>1365</v>
      </c>
      <c r="M377" s="15">
        <f t="shared" si="298"/>
        <v>0.333251953125</v>
      </c>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H377"/>
      <c r="BI377"/>
      <c r="BJ377"/>
    </row>
    <row r="378" spans="1:62">
      <c r="A378" s="15">
        <v>375</v>
      </c>
      <c r="B378" s="15">
        <v>-2</v>
      </c>
      <c r="C378" s="15">
        <v>-8192</v>
      </c>
      <c r="D378" s="15">
        <f t="shared" si="295"/>
        <v>-1</v>
      </c>
      <c r="E378" s="15">
        <f t="shared" si="296"/>
        <v>0</v>
      </c>
      <c r="F378" s="15">
        <f t="shared" si="297"/>
        <v>-1</v>
      </c>
      <c r="G378" s="15">
        <v>431</v>
      </c>
      <c r="H378" s="15">
        <v>432</v>
      </c>
      <c r="I378" s="15">
        <v>319</v>
      </c>
      <c r="J378" s="15">
        <v>6</v>
      </c>
      <c r="K378" s="15"/>
      <c r="L378" s="15">
        <v>1365</v>
      </c>
      <c r="M378" s="15">
        <f t="shared" si="298"/>
        <v>0.333251953125</v>
      </c>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H378"/>
      <c r="BI378"/>
      <c r="BJ378"/>
    </row>
    <row r="379" spans="1:62">
      <c r="A379" s="15">
        <v>376</v>
      </c>
      <c r="B379" s="15">
        <v>-2</v>
      </c>
      <c r="C379" s="15">
        <v>-8192</v>
      </c>
      <c r="D379" s="15">
        <f t="shared" si="295"/>
        <v>-1</v>
      </c>
      <c r="E379" s="15">
        <f t="shared" si="296"/>
        <v>0</v>
      </c>
      <c r="F379" s="15">
        <f t="shared" si="297"/>
        <v>-1</v>
      </c>
      <c r="G379" s="15">
        <v>433</v>
      </c>
      <c r="H379" s="15">
        <v>434</v>
      </c>
      <c r="I379" s="15">
        <v>319</v>
      </c>
      <c r="J379" s="15">
        <v>6</v>
      </c>
      <c r="K379" s="15"/>
      <c r="L379" s="15">
        <v>1365</v>
      </c>
      <c r="M379" s="15">
        <f t="shared" si="298"/>
        <v>0.333251953125</v>
      </c>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H379"/>
      <c r="BI379"/>
      <c r="BJ379"/>
    </row>
    <row r="380" spans="1:62">
      <c r="A380" s="15">
        <v>377</v>
      </c>
      <c r="B380" s="15">
        <v>-2</v>
      </c>
      <c r="C380" s="15">
        <v>-8192</v>
      </c>
      <c r="D380" s="15">
        <f t="shared" si="295"/>
        <v>-1</v>
      </c>
      <c r="E380" s="15">
        <f t="shared" si="296"/>
        <v>0</v>
      </c>
      <c r="F380" s="15">
        <f t="shared" si="297"/>
        <v>-1</v>
      </c>
      <c r="G380" s="15">
        <v>435</v>
      </c>
      <c r="H380" s="15">
        <v>436</v>
      </c>
      <c r="I380" s="15">
        <v>320</v>
      </c>
      <c r="J380" s="15">
        <v>6</v>
      </c>
      <c r="K380" s="15"/>
      <c r="L380" s="15">
        <v>1365</v>
      </c>
      <c r="M380" s="15">
        <f t="shared" si="298"/>
        <v>0.333251953125</v>
      </c>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H380"/>
      <c r="BI380"/>
      <c r="BJ380"/>
    </row>
    <row r="381" spans="1:62">
      <c r="A381" s="15">
        <v>378</v>
      </c>
      <c r="B381" s="15">
        <v>-2</v>
      </c>
      <c r="C381" s="15">
        <v>-8192</v>
      </c>
      <c r="D381" s="15">
        <f t="shared" si="295"/>
        <v>-1</v>
      </c>
      <c r="E381" s="15">
        <f t="shared" si="296"/>
        <v>0</v>
      </c>
      <c r="F381" s="15">
        <f t="shared" si="297"/>
        <v>-1</v>
      </c>
      <c r="G381" s="15">
        <v>437</v>
      </c>
      <c r="H381" s="15">
        <v>438</v>
      </c>
      <c r="I381" s="15">
        <v>320</v>
      </c>
      <c r="J381" s="15">
        <v>6</v>
      </c>
      <c r="K381" s="15"/>
      <c r="L381" s="15">
        <v>1365</v>
      </c>
      <c r="M381" s="15">
        <f t="shared" si="298"/>
        <v>0.333251953125</v>
      </c>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H381"/>
      <c r="BI381"/>
      <c r="BJ381"/>
    </row>
    <row r="382" spans="1:62">
      <c r="A382" s="15">
        <v>379</v>
      </c>
      <c r="B382" s="15">
        <v>-2</v>
      </c>
      <c r="C382" s="15">
        <v>-8192</v>
      </c>
      <c r="D382" s="15">
        <f t="shared" si="295"/>
        <v>-1</v>
      </c>
      <c r="E382" s="15">
        <f t="shared" si="296"/>
        <v>0</v>
      </c>
      <c r="F382" s="15">
        <f t="shared" si="297"/>
        <v>-1</v>
      </c>
      <c r="G382" s="15">
        <v>439</v>
      </c>
      <c r="H382" s="15">
        <v>440</v>
      </c>
      <c r="I382" s="15">
        <v>321</v>
      </c>
      <c r="J382" s="15">
        <v>6</v>
      </c>
      <c r="K382" s="15"/>
      <c r="L382" s="15">
        <v>1365</v>
      </c>
      <c r="M382" s="15">
        <f t="shared" si="298"/>
        <v>0.333251953125</v>
      </c>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H382"/>
      <c r="BI382"/>
      <c r="BJ382"/>
    </row>
    <row r="383" spans="1:62">
      <c r="A383" s="15">
        <v>380</v>
      </c>
      <c r="B383" s="15">
        <v>-2</v>
      </c>
      <c r="C383" s="15">
        <v>-8192</v>
      </c>
      <c r="D383" s="15">
        <f t="shared" si="295"/>
        <v>-1</v>
      </c>
      <c r="E383" s="15">
        <f t="shared" si="296"/>
        <v>0</v>
      </c>
      <c r="F383" s="15">
        <f t="shared" si="297"/>
        <v>-1</v>
      </c>
      <c r="G383" s="15">
        <v>441</v>
      </c>
      <c r="H383" s="15">
        <v>442</v>
      </c>
      <c r="I383" s="15">
        <v>321</v>
      </c>
      <c r="J383" s="15">
        <v>6</v>
      </c>
      <c r="K383" s="15"/>
      <c r="L383" s="15">
        <v>1365</v>
      </c>
      <c r="M383" s="15">
        <f t="shared" si="298"/>
        <v>0.333251953125</v>
      </c>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H383"/>
      <c r="BI383"/>
      <c r="BJ383"/>
    </row>
    <row r="384" spans="1:62">
      <c r="A384" s="15">
        <v>381</v>
      </c>
      <c r="B384" s="15">
        <v>-2</v>
      </c>
      <c r="C384" s="15">
        <v>-8192</v>
      </c>
      <c r="D384" s="15">
        <f t="shared" si="295"/>
        <v>-1</v>
      </c>
      <c r="E384" s="15">
        <f t="shared" si="296"/>
        <v>0</v>
      </c>
      <c r="F384" s="15">
        <f t="shared" si="297"/>
        <v>-1</v>
      </c>
      <c r="G384" s="15">
        <v>443</v>
      </c>
      <c r="H384" s="15">
        <v>444</v>
      </c>
      <c r="I384" s="15">
        <v>322</v>
      </c>
      <c r="J384" s="15">
        <v>6</v>
      </c>
      <c r="K384" s="15"/>
      <c r="L384" s="15">
        <v>1365</v>
      </c>
      <c r="M384" s="15">
        <f t="shared" si="298"/>
        <v>0.333251953125</v>
      </c>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H384"/>
      <c r="BI384"/>
      <c r="BJ384"/>
    </row>
    <row r="385" spans="1:62">
      <c r="A385" s="15">
        <v>382</v>
      </c>
      <c r="B385" s="15">
        <v>-2</v>
      </c>
      <c r="C385" s="15">
        <v>-8192</v>
      </c>
      <c r="D385" s="15">
        <f t="shared" si="295"/>
        <v>-1</v>
      </c>
      <c r="E385" s="15">
        <f t="shared" si="296"/>
        <v>0</v>
      </c>
      <c r="F385" s="15">
        <f t="shared" si="297"/>
        <v>-1</v>
      </c>
      <c r="G385" s="15">
        <v>445</v>
      </c>
      <c r="H385" s="15">
        <v>446</v>
      </c>
      <c r="I385" s="15">
        <v>322</v>
      </c>
      <c r="J385" s="15">
        <v>6</v>
      </c>
      <c r="K385" s="15"/>
      <c r="L385" s="15">
        <v>1365</v>
      </c>
      <c r="M385" s="15">
        <f t="shared" si="298"/>
        <v>0.333251953125</v>
      </c>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H385"/>
      <c r="BI385"/>
      <c r="BJ385"/>
    </row>
    <row r="386" spans="1:62">
      <c r="A386" s="15">
        <v>383</v>
      </c>
      <c r="B386" s="15">
        <v>-2</v>
      </c>
      <c r="C386" s="15">
        <v>-8192</v>
      </c>
      <c r="D386" s="15">
        <f t="shared" si="295"/>
        <v>-1</v>
      </c>
      <c r="E386" s="15">
        <f t="shared" si="296"/>
        <v>0</v>
      </c>
      <c r="F386" s="15">
        <f t="shared" si="297"/>
        <v>-1</v>
      </c>
      <c r="G386" s="15">
        <v>-1</v>
      </c>
      <c r="H386" s="15">
        <v>-1</v>
      </c>
      <c r="I386" s="15">
        <v>323</v>
      </c>
      <c r="J386" s="15">
        <v>8</v>
      </c>
      <c r="K386" s="15"/>
      <c r="L386" s="15">
        <v>0</v>
      </c>
      <c r="M386" s="15">
        <f t="shared" si="298"/>
        <v>0</v>
      </c>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H386"/>
      <c r="BI386"/>
      <c r="BJ386"/>
    </row>
    <row r="387" spans="1:62">
      <c r="A387" s="15">
        <v>384</v>
      </c>
      <c r="B387" s="15">
        <v>-2</v>
      </c>
      <c r="C387" s="15">
        <v>-8192</v>
      </c>
      <c r="D387" s="15">
        <f t="shared" si="295"/>
        <v>-1</v>
      </c>
      <c r="E387" s="15">
        <f t="shared" si="296"/>
        <v>0</v>
      </c>
      <c r="F387" s="15">
        <f t="shared" si="297"/>
        <v>-1</v>
      </c>
      <c r="G387" s="15">
        <v>-1</v>
      </c>
      <c r="H387" s="15">
        <v>-1</v>
      </c>
      <c r="I387" s="15">
        <v>323</v>
      </c>
      <c r="J387" s="15">
        <v>8</v>
      </c>
      <c r="K387" s="15"/>
      <c r="L387" s="15">
        <v>0</v>
      </c>
      <c r="M387" s="15">
        <f t="shared" si="298"/>
        <v>0</v>
      </c>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H387"/>
      <c r="BI387"/>
      <c r="BJ387"/>
    </row>
    <row r="388" spans="1:62">
      <c r="A388" s="15">
        <v>385</v>
      </c>
      <c r="B388" s="15">
        <v>-2</v>
      </c>
      <c r="C388" s="15">
        <v>-8192</v>
      </c>
      <c r="D388" s="15">
        <f t="shared" ref="D388:D451" si="299">IF(C388&lt;&gt;-8192,INT(C388/2^12),-1)</f>
        <v>-1</v>
      </c>
      <c r="E388" s="15">
        <f t="shared" ref="E388:E451" si="300">IF(C388 &lt;&gt; -8192, MOD(C388, 2^12), 0)</f>
        <v>0</v>
      </c>
      <c r="F388" s="15">
        <f t="shared" ref="F388:F451" si="301">D388+(E388/2^12)</f>
        <v>-1</v>
      </c>
      <c r="G388" s="15">
        <v>-1</v>
      </c>
      <c r="H388" s="15">
        <v>-1</v>
      </c>
      <c r="I388" s="15">
        <v>324</v>
      </c>
      <c r="J388" s="15">
        <v>8</v>
      </c>
      <c r="K388" s="15"/>
      <c r="L388" s="15">
        <v>0</v>
      </c>
      <c r="M388" s="15">
        <f t="shared" ref="M388:M451" si="302">IF(L388 &gt;= 2^12, "Error: Wrong Probability!", L388/2^12)</f>
        <v>0</v>
      </c>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H388"/>
      <c r="BI388"/>
      <c r="BJ388"/>
    </row>
    <row r="389" spans="1:62">
      <c r="A389" s="15">
        <v>386</v>
      </c>
      <c r="B389" s="15">
        <v>-2</v>
      </c>
      <c r="C389" s="15">
        <v>-8192</v>
      </c>
      <c r="D389" s="15">
        <f t="shared" si="299"/>
        <v>-1</v>
      </c>
      <c r="E389" s="15">
        <f t="shared" si="300"/>
        <v>0</v>
      </c>
      <c r="F389" s="15">
        <f t="shared" si="301"/>
        <v>-1</v>
      </c>
      <c r="G389" s="15">
        <v>-1</v>
      </c>
      <c r="H389" s="15">
        <v>-1</v>
      </c>
      <c r="I389" s="15">
        <v>324</v>
      </c>
      <c r="J389" s="15">
        <v>8</v>
      </c>
      <c r="K389" s="15"/>
      <c r="L389" s="15">
        <v>0</v>
      </c>
      <c r="M389" s="15">
        <f t="shared" si="302"/>
        <v>0</v>
      </c>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H389"/>
      <c r="BI389"/>
      <c r="BJ389"/>
    </row>
    <row r="390" spans="1:62">
      <c r="A390" s="15">
        <v>387</v>
      </c>
      <c r="B390" s="15">
        <v>-2</v>
      </c>
      <c r="C390" s="15">
        <v>-8192</v>
      </c>
      <c r="D390" s="15">
        <f t="shared" si="299"/>
        <v>-1</v>
      </c>
      <c r="E390" s="15">
        <f t="shared" si="300"/>
        <v>0</v>
      </c>
      <c r="F390" s="15">
        <f t="shared" si="301"/>
        <v>-1</v>
      </c>
      <c r="G390" s="15">
        <v>-1</v>
      </c>
      <c r="H390" s="15">
        <v>-1</v>
      </c>
      <c r="I390" s="15">
        <v>325</v>
      </c>
      <c r="J390" s="15">
        <v>8</v>
      </c>
      <c r="K390" s="15"/>
      <c r="L390" s="15">
        <v>0</v>
      </c>
      <c r="M390" s="15">
        <f t="shared" si="302"/>
        <v>0</v>
      </c>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H390"/>
      <c r="BI390"/>
      <c r="BJ390"/>
    </row>
    <row r="391" spans="1:62">
      <c r="A391" s="15">
        <v>388</v>
      </c>
      <c r="B391" s="15">
        <v>-2</v>
      </c>
      <c r="C391" s="15">
        <v>-8192</v>
      </c>
      <c r="D391" s="15">
        <f t="shared" si="299"/>
        <v>-1</v>
      </c>
      <c r="E391" s="15">
        <f t="shared" si="300"/>
        <v>0</v>
      </c>
      <c r="F391" s="15">
        <f t="shared" si="301"/>
        <v>-1</v>
      </c>
      <c r="G391" s="15">
        <v>-1</v>
      </c>
      <c r="H391" s="15">
        <v>-1</v>
      </c>
      <c r="I391" s="15">
        <v>325</v>
      </c>
      <c r="J391" s="15">
        <v>8</v>
      </c>
      <c r="K391" s="15"/>
      <c r="L391" s="15">
        <v>0</v>
      </c>
      <c r="M391" s="15">
        <f t="shared" si="302"/>
        <v>0</v>
      </c>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H391"/>
      <c r="BI391"/>
      <c r="BJ391"/>
    </row>
    <row r="392" spans="1:62">
      <c r="A392" s="15">
        <v>389</v>
      </c>
      <c r="B392" s="15">
        <v>-2</v>
      </c>
      <c r="C392" s="15">
        <v>-8192</v>
      </c>
      <c r="D392" s="15">
        <f t="shared" si="299"/>
        <v>-1</v>
      </c>
      <c r="E392" s="15">
        <f t="shared" si="300"/>
        <v>0</v>
      </c>
      <c r="F392" s="15">
        <f t="shared" si="301"/>
        <v>-1</v>
      </c>
      <c r="G392" s="15">
        <v>-1</v>
      </c>
      <c r="H392" s="15">
        <v>-1</v>
      </c>
      <c r="I392" s="15">
        <v>326</v>
      </c>
      <c r="J392" s="15">
        <v>8</v>
      </c>
      <c r="K392" s="15"/>
      <c r="L392" s="15">
        <v>0</v>
      </c>
      <c r="M392" s="15">
        <f t="shared" si="302"/>
        <v>0</v>
      </c>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H392"/>
      <c r="BI392"/>
      <c r="BJ392"/>
    </row>
    <row r="393" spans="1:62">
      <c r="A393" s="15">
        <v>390</v>
      </c>
      <c r="B393" s="15">
        <v>-2</v>
      </c>
      <c r="C393" s="15">
        <v>-8192</v>
      </c>
      <c r="D393" s="15">
        <f t="shared" si="299"/>
        <v>-1</v>
      </c>
      <c r="E393" s="15">
        <f t="shared" si="300"/>
        <v>0</v>
      </c>
      <c r="F393" s="15">
        <f t="shared" si="301"/>
        <v>-1</v>
      </c>
      <c r="G393" s="15">
        <v>-1</v>
      </c>
      <c r="H393" s="15">
        <v>-1</v>
      </c>
      <c r="I393" s="15">
        <v>326</v>
      </c>
      <c r="J393" s="15">
        <v>8</v>
      </c>
      <c r="K393" s="15"/>
      <c r="L393" s="15">
        <v>0</v>
      </c>
      <c r="M393" s="15">
        <f t="shared" si="302"/>
        <v>0</v>
      </c>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H393"/>
      <c r="BI393"/>
      <c r="BJ393"/>
    </row>
    <row r="394" spans="1:62">
      <c r="A394" s="15">
        <v>391</v>
      </c>
      <c r="B394" s="15">
        <v>-2</v>
      </c>
      <c r="C394" s="15">
        <v>-8192</v>
      </c>
      <c r="D394" s="15">
        <f t="shared" si="299"/>
        <v>-1</v>
      </c>
      <c r="E394" s="15">
        <f t="shared" si="300"/>
        <v>0</v>
      </c>
      <c r="F394" s="15">
        <f t="shared" si="301"/>
        <v>-1</v>
      </c>
      <c r="G394" s="15">
        <v>-1</v>
      </c>
      <c r="H394" s="15">
        <v>-1</v>
      </c>
      <c r="I394" s="15">
        <v>327</v>
      </c>
      <c r="J394" s="15">
        <v>8</v>
      </c>
      <c r="K394" s="15"/>
      <c r="L394" s="15">
        <v>1365</v>
      </c>
      <c r="M394" s="15">
        <f t="shared" si="302"/>
        <v>0.333251953125</v>
      </c>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H394"/>
      <c r="BI394"/>
      <c r="BJ394"/>
    </row>
    <row r="395" spans="1:62">
      <c r="A395" s="15">
        <v>392</v>
      </c>
      <c r="B395" s="15">
        <v>-2</v>
      </c>
      <c r="C395" s="15">
        <v>-8192</v>
      </c>
      <c r="D395" s="15">
        <f t="shared" si="299"/>
        <v>-1</v>
      </c>
      <c r="E395" s="15">
        <f t="shared" si="300"/>
        <v>0</v>
      </c>
      <c r="F395" s="15">
        <f t="shared" si="301"/>
        <v>-1</v>
      </c>
      <c r="G395" s="15">
        <v>-1</v>
      </c>
      <c r="H395" s="15">
        <v>-1</v>
      </c>
      <c r="I395" s="15">
        <v>327</v>
      </c>
      <c r="J395" s="15">
        <v>8</v>
      </c>
      <c r="K395" s="15"/>
      <c r="L395" s="15">
        <v>1365</v>
      </c>
      <c r="M395" s="15">
        <f t="shared" si="302"/>
        <v>0.333251953125</v>
      </c>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H395"/>
      <c r="BI395"/>
      <c r="BJ395"/>
    </row>
    <row r="396" spans="1:62">
      <c r="A396" s="15">
        <v>393</v>
      </c>
      <c r="B396" s="15">
        <v>-2</v>
      </c>
      <c r="C396" s="15">
        <v>-8192</v>
      </c>
      <c r="D396" s="15">
        <f t="shared" si="299"/>
        <v>-1</v>
      </c>
      <c r="E396" s="15">
        <f t="shared" si="300"/>
        <v>0</v>
      </c>
      <c r="F396" s="15">
        <f t="shared" si="301"/>
        <v>-1</v>
      </c>
      <c r="G396" s="15">
        <v>-1</v>
      </c>
      <c r="H396" s="15">
        <v>-1</v>
      </c>
      <c r="I396" s="15">
        <v>328</v>
      </c>
      <c r="J396" s="15">
        <v>8</v>
      </c>
      <c r="K396" s="15"/>
      <c r="L396" s="15">
        <v>1365</v>
      </c>
      <c r="M396" s="15">
        <f t="shared" si="302"/>
        <v>0.333251953125</v>
      </c>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H396"/>
      <c r="BI396"/>
      <c r="BJ396"/>
    </row>
    <row r="397" spans="1:62">
      <c r="A397" s="15">
        <v>394</v>
      </c>
      <c r="B397" s="15">
        <v>-2</v>
      </c>
      <c r="C397" s="15">
        <v>-8192</v>
      </c>
      <c r="D397" s="15">
        <f t="shared" si="299"/>
        <v>-1</v>
      </c>
      <c r="E397" s="15">
        <f t="shared" si="300"/>
        <v>0</v>
      </c>
      <c r="F397" s="15">
        <f t="shared" si="301"/>
        <v>-1</v>
      </c>
      <c r="G397" s="15">
        <v>-1</v>
      </c>
      <c r="H397" s="15">
        <v>-1</v>
      </c>
      <c r="I397" s="15">
        <v>328</v>
      </c>
      <c r="J397" s="15">
        <v>8</v>
      </c>
      <c r="K397" s="15"/>
      <c r="L397" s="15">
        <v>1365</v>
      </c>
      <c r="M397" s="15">
        <f t="shared" si="302"/>
        <v>0.333251953125</v>
      </c>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H397"/>
      <c r="BI397"/>
      <c r="BJ397"/>
    </row>
    <row r="398" spans="1:62">
      <c r="A398" s="15">
        <v>395</v>
      </c>
      <c r="B398" s="15">
        <v>-2</v>
      </c>
      <c r="C398" s="15">
        <v>-8192</v>
      </c>
      <c r="D398" s="15">
        <f t="shared" si="299"/>
        <v>-1</v>
      </c>
      <c r="E398" s="15">
        <f t="shared" si="300"/>
        <v>0</v>
      </c>
      <c r="F398" s="15">
        <f t="shared" si="301"/>
        <v>-1</v>
      </c>
      <c r="G398" s="15">
        <v>-1</v>
      </c>
      <c r="H398" s="15">
        <v>-1</v>
      </c>
      <c r="I398" s="15">
        <v>329</v>
      </c>
      <c r="J398" s="15">
        <v>8</v>
      </c>
      <c r="K398" s="15"/>
      <c r="L398" s="15">
        <v>1365</v>
      </c>
      <c r="M398" s="15">
        <f t="shared" si="302"/>
        <v>0.333251953125</v>
      </c>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H398"/>
      <c r="BI398"/>
      <c r="BJ398"/>
    </row>
    <row r="399" spans="1:62">
      <c r="A399" s="15">
        <v>396</v>
      </c>
      <c r="B399" s="15">
        <v>-2</v>
      </c>
      <c r="C399" s="15">
        <v>-8192</v>
      </c>
      <c r="D399" s="15">
        <f t="shared" si="299"/>
        <v>-1</v>
      </c>
      <c r="E399" s="15">
        <f t="shared" si="300"/>
        <v>0</v>
      </c>
      <c r="F399" s="15">
        <f t="shared" si="301"/>
        <v>-1</v>
      </c>
      <c r="G399" s="15">
        <v>-1</v>
      </c>
      <c r="H399" s="15">
        <v>-1</v>
      </c>
      <c r="I399" s="15">
        <v>329</v>
      </c>
      <c r="J399" s="15">
        <v>8</v>
      </c>
      <c r="K399" s="15"/>
      <c r="L399" s="15">
        <v>1365</v>
      </c>
      <c r="M399" s="15">
        <f t="shared" si="302"/>
        <v>0.333251953125</v>
      </c>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H399"/>
      <c r="BI399"/>
      <c r="BJ399"/>
    </row>
    <row r="400" spans="1:62">
      <c r="A400" s="15">
        <v>397</v>
      </c>
      <c r="B400" s="15">
        <v>-2</v>
      </c>
      <c r="C400" s="15">
        <v>-8192</v>
      </c>
      <c r="D400" s="15">
        <f t="shared" si="299"/>
        <v>-1</v>
      </c>
      <c r="E400" s="15">
        <f t="shared" si="300"/>
        <v>0</v>
      </c>
      <c r="F400" s="15">
        <f t="shared" si="301"/>
        <v>-1</v>
      </c>
      <c r="G400" s="15">
        <v>-1</v>
      </c>
      <c r="H400" s="15">
        <v>-1</v>
      </c>
      <c r="I400" s="15">
        <v>330</v>
      </c>
      <c r="J400" s="15">
        <v>8</v>
      </c>
      <c r="K400" s="15"/>
      <c r="L400" s="15">
        <v>1365</v>
      </c>
      <c r="M400" s="15">
        <f t="shared" si="302"/>
        <v>0.333251953125</v>
      </c>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H400"/>
      <c r="BI400"/>
      <c r="BJ400"/>
    </row>
    <row r="401" spans="1:62">
      <c r="A401" s="15">
        <v>398</v>
      </c>
      <c r="B401" s="15">
        <v>-2</v>
      </c>
      <c r="C401" s="15">
        <v>-8192</v>
      </c>
      <c r="D401" s="15">
        <f t="shared" si="299"/>
        <v>-1</v>
      </c>
      <c r="E401" s="15">
        <f t="shared" si="300"/>
        <v>0</v>
      </c>
      <c r="F401" s="15">
        <f t="shared" si="301"/>
        <v>-1</v>
      </c>
      <c r="G401" s="15">
        <v>-1</v>
      </c>
      <c r="H401" s="15">
        <v>-1</v>
      </c>
      <c r="I401" s="15">
        <v>330</v>
      </c>
      <c r="J401" s="15">
        <v>8</v>
      </c>
      <c r="K401" s="15"/>
      <c r="L401" s="15">
        <v>1365</v>
      </c>
      <c r="M401" s="15">
        <f t="shared" si="302"/>
        <v>0.333251953125</v>
      </c>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H401"/>
      <c r="BI401"/>
      <c r="BJ401"/>
    </row>
    <row r="402" spans="1:62">
      <c r="A402" s="15">
        <v>399</v>
      </c>
      <c r="B402" s="15">
        <v>-2</v>
      </c>
      <c r="C402" s="15">
        <v>-8192</v>
      </c>
      <c r="D402" s="15">
        <f t="shared" si="299"/>
        <v>-1</v>
      </c>
      <c r="E402" s="15">
        <f t="shared" si="300"/>
        <v>0</v>
      </c>
      <c r="F402" s="15">
        <f t="shared" si="301"/>
        <v>-1</v>
      </c>
      <c r="G402" s="15">
        <v>447</v>
      </c>
      <c r="H402" s="15">
        <v>448</v>
      </c>
      <c r="I402" s="15">
        <v>339</v>
      </c>
      <c r="J402" s="15">
        <v>7</v>
      </c>
      <c r="K402" s="15"/>
      <c r="L402" s="15">
        <v>455</v>
      </c>
      <c r="M402" s="15">
        <f t="shared" si="302"/>
        <v>0.111083984375</v>
      </c>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H402"/>
      <c r="BI402"/>
      <c r="BJ402"/>
    </row>
    <row r="403" spans="1:62">
      <c r="A403" s="15">
        <v>400</v>
      </c>
      <c r="B403" s="15">
        <v>-2</v>
      </c>
      <c r="C403" s="15">
        <v>-8192</v>
      </c>
      <c r="D403" s="15">
        <f t="shared" si="299"/>
        <v>-1</v>
      </c>
      <c r="E403" s="15">
        <f t="shared" si="300"/>
        <v>0</v>
      </c>
      <c r="F403" s="15">
        <f t="shared" si="301"/>
        <v>-1</v>
      </c>
      <c r="G403" s="15">
        <v>449</v>
      </c>
      <c r="H403" s="15">
        <v>450</v>
      </c>
      <c r="I403" s="15">
        <v>339</v>
      </c>
      <c r="J403" s="15">
        <v>7</v>
      </c>
      <c r="K403" s="15"/>
      <c r="L403" s="15">
        <v>455</v>
      </c>
      <c r="M403" s="15">
        <f t="shared" si="302"/>
        <v>0.111083984375</v>
      </c>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H403"/>
      <c r="BI403"/>
      <c r="BJ403"/>
    </row>
    <row r="404" spans="1:62">
      <c r="A404" s="15">
        <v>401</v>
      </c>
      <c r="B404" s="15">
        <v>-2</v>
      </c>
      <c r="C404" s="15">
        <v>-8192</v>
      </c>
      <c r="D404" s="15">
        <f t="shared" si="299"/>
        <v>-1</v>
      </c>
      <c r="E404" s="15">
        <f t="shared" si="300"/>
        <v>0</v>
      </c>
      <c r="F404" s="15">
        <f t="shared" si="301"/>
        <v>-1</v>
      </c>
      <c r="G404" s="15">
        <v>451</v>
      </c>
      <c r="H404" s="15">
        <v>452</v>
      </c>
      <c r="I404" s="15">
        <v>340</v>
      </c>
      <c r="J404" s="15">
        <v>7</v>
      </c>
      <c r="K404" s="15"/>
      <c r="L404" s="15">
        <v>455</v>
      </c>
      <c r="M404" s="15">
        <f t="shared" si="302"/>
        <v>0.111083984375</v>
      </c>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H404"/>
      <c r="BI404"/>
      <c r="BJ404"/>
    </row>
    <row r="405" spans="1:62">
      <c r="A405" s="15">
        <v>402</v>
      </c>
      <c r="B405" s="15">
        <v>-2</v>
      </c>
      <c r="C405" s="15">
        <v>-8192</v>
      </c>
      <c r="D405" s="15">
        <f t="shared" si="299"/>
        <v>-1</v>
      </c>
      <c r="E405" s="15">
        <f t="shared" si="300"/>
        <v>0</v>
      </c>
      <c r="F405" s="15">
        <f t="shared" si="301"/>
        <v>-1</v>
      </c>
      <c r="G405" s="15">
        <v>453</v>
      </c>
      <c r="H405" s="15">
        <v>454</v>
      </c>
      <c r="I405" s="15">
        <v>340</v>
      </c>
      <c r="J405" s="15">
        <v>7</v>
      </c>
      <c r="K405" s="15"/>
      <c r="L405" s="15">
        <v>455</v>
      </c>
      <c r="M405" s="15">
        <f t="shared" si="302"/>
        <v>0.111083984375</v>
      </c>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H405"/>
      <c r="BI405"/>
      <c r="BJ405"/>
    </row>
    <row r="406" spans="1:62">
      <c r="A406" s="15">
        <v>403</v>
      </c>
      <c r="B406" s="15">
        <v>-2</v>
      </c>
      <c r="C406" s="15">
        <v>-8192</v>
      </c>
      <c r="D406" s="15">
        <f t="shared" si="299"/>
        <v>-1</v>
      </c>
      <c r="E406" s="15">
        <f t="shared" si="300"/>
        <v>0</v>
      </c>
      <c r="F406" s="15">
        <f t="shared" si="301"/>
        <v>-1</v>
      </c>
      <c r="G406" s="15">
        <v>455</v>
      </c>
      <c r="H406" s="15">
        <v>456</v>
      </c>
      <c r="I406" s="15">
        <v>341</v>
      </c>
      <c r="J406" s="15">
        <v>7</v>
      </c>
      <c r="K406" s="15"/>
      <c r="L406" s="15">
        <v>455</v>
      </c>
      <c r="M406" s="15">
        <f t="shared" si="302"/>
        <v>0.111083984375</v>
      </c>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H406"/>
      <c r="BI406"/>
      <c r="BJ406"/>
    </row>
    <row r="407" spans="1:62">
      <c r="A407" s="15">
        <v>404</v>
      </c>
      <c r="B407" s="15">
        <v>-2</v>
      </c>
      <c r="C407" s="15">
        <v>-8192</v>
      </c>
      <c r="D407" s="15">
        <f t="shared" si="299"/>
        <v>-1</v>
      </c>
      <c r="E407" s="15">
        <f t="shared" si="300"/>
        <v>0</v>
      </c>
      <c r="F407" s="15">
        <f t="shared" si="301"/>
        <v>-1</v>
      </c>
      <c r="G407" s="15">
        <v>457</v>
      </c>
      <c r="H407" s="15">
        <v>458</v>
      </c>
      <c r="I407" s="15">
        <v>341</v>
      </c>
      <c r="J407" s="15">
        <v>7</v>
      </c>
      <c r="K407" s="15"/>
      <c r="L407" s="15">
        <v>455</v>
      </c>
      <c r="M407" s="15">
        <f t="shared" si="302"/>
        <v>0.111083984375</v>
      </c>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H407"/>
      <c r="BI407"/>
      <c r="BJ407"/>
    </row>
    <row r="408" spans="1:62">
      <c r="A408" s="15">
        <v>405</v>
      </c>
      <c r="B408" s="15">
        <v>-2</v>
      </c>
      <c r="C408" s="15">
        <v>-8192</v>
      </c>
      <c r="D408" s="15">
        <f t="shared" si="299"/>
        <v>-1</v>
      </c>
      <c r="E408" s="15">
        <f t="shared" si="300"/>
        <v>0</v>
      </c>
      <c r="F408" s="15">
        <f t="shared" si="301"/>
        <v>-1</v>
      </c>
      <c r="G408" s="15">
        <v>459</v>
      </c>
      <c r="H408" s="15">
        <v>460</v>
      </c>
      <c r="I408" s="15">
        <v>342</v>
      </c>
      <c r="J408" s="15">
        <v>7</v>
      </c>
      <c r="K408" s="15"/>
      <c r="L408" s="15">
        <v>455</v>
      </c>
      <c r="M408" s="15">
        <f t="shared" si="302"/>
        <v>0.111083984375</v>
      </c>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H408"/>
      <c r="BI408"/>
      <c r="BJ408"/>
    </row>
    <row r="409" spans="1:62">
      <c r="A409" s="15">
        <v>406</v>
      </c>
      <c r="B409" s="15">
        <v>-2</v>
      </c>
      <c r="C409" s="15">
        <v>-8192</v>
      </c>
      <c r="D409" s="15">
        <f t="shared" si="299"/>
        <v>-1</v>
      </c>
      <c r="E409" s="15">
        <f t="shared" si="300"/>
        <v>0</v>
      </c>
      <c r="F409" s="15">
        <f t="shared" si="301"/>
        <v>-1</v>
      </c>
      <c r="G409" s="15">
        <v>461</v>
      </c>
      <c r="H409" s="15">
        <v>462</v>
      </c>
      <c r="I409" s="15">
        <v>342</v>
      </c>
      <c r="J409" s="15">
        <v>7</v>
      </c>
      <c r="K409" s="15"/>
      <c r="L409" s="15">
        <v>455</v>
      </c>
      <c r="M409" s="15">
        <f t="shared" si="302"/>
        <v>0.111083984375</v>
      </c>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H409"/>
      <c r="BI409"/>
      <c r="BJ409"/>
    </row>
    <row r="410" spans="1:62">
      <c r="A410" s="15">
        <v>407</v>
      </c>
      <c r="B410" s="15">
        <v>-2</v>
      </c>
      <c r="C410" s="15">
        <v>-8192</v>
      </c>
      <c r="D410" s="15">
        <f t="shared" si="299"/>
        <v>-1</v>
      </c>
      <c r="E410" s="15">
        <f t="shared" si="300"/>
        <v>0</v>
      </c>
      <c r="F410" s="15">
        <f t="shared" si="301"/>
        <v>-1</v>
      </c>
      <c r="G410" s="15">
        <v>463</v>
      </c>
      <c r="H410" s="15">
        <v>464</v>
      </c>
      <c r="I410" s="15">
        <v>343</v>
      </c>
      <c r="J410" s="15">
        <v>7</v>
      </c>
      <c r="K410" s="15"/>
      <c r="L410" s="15">
        <v>1365</v>
      </c>
      <c r="M410" s="15">
        <f t="shared" si="302"/>
        <v>0.333251953125</v>
      </c>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H410"/>
      <c r="BI410"/>
      <c r="BJ410"/>
    </row>
    <row r="411" spans="1:62">
      <c r="A411" s="15">
        <v>408</v>
      </c>
      <c r="B411" s="15">
        <v>-2</v>
      </c>
      <c r="C411" s="15">
        <v>-8192</v>
      </c>
      <c r="D411" s="15">
        <f t="shared" si="299"/>
        <v>-1</v>
      </c>
      <c r="E411" s="15">
        <f t="shared" si="300"/>
        <v>0</v>
      </c>
      <c r="F411" s="15">
        <f t="shared" si="301"/>
        <v>-1</v>
      </c>
      <c r="G411" s="15">
        <v>465</v>
      </c>
      <c r="H411" s="15">
        <v>466</v>
      </c>
      <c r="I411" s="15">
        <v>343</v>
      </c>
      <c r="J411" s="15">
        <v>7</v>
      </c>
      <c r="K411" s="15"/>
      <c r="L411" s="15">
        <v>1365</v>
      </c>
      <c r="M411" s="15">
        <f t="shared" si="302"/>
        <v>0.333251953125</v>
      </c>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H411"/>
      <c r="BI411"/>
      <c r="BJ411"/>
    </row>
    <row r="412" spans="1:62">
      <c r="A412" s="15">
        <v>409</v>
      </c>
      <c r="B412" s="15">
        <v>-2</v>
      </c>
      <c r="C412" s="15">
        <v>-8192</v>
      </c>
      <c r="D412" s="15">
        <f t="shared" si="299"/>
        <v>-1</v>
      </c>
      <c r="E412" s="15">
        <f t="shared" si="300"/>
        <v>0</v>
      </c>
      <c r="F412" s="15">
        <f t="shared" si="301"/>
        <v>-1</v>
      </c>
      <c r="G412" s="15">
        <v>467</v>
      </c>
      <c r="H412" s="15">
        <v>468</v>
      </c>
      <c r="I412" s="15">
        <v>344</v>
      </c>
      <c r="J412" s="15">
        <v>7</v>
      </c>
      <c r="K412" s="15"/>
      <c r="L412" s="15">
        <v>1365</v>
      </c>
      <c r="M412" s="15">
        <f t="shared" si="302"/>
        <v>0.333251953125</v>
      </c>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H412"/>
      <c r="BI412"/>
      <c r="BJ412"/>
    </row>
    <row r="413" spans="1:62">
      <c r="A413" s="15">
        <v>410</v>
      </c>
      <c r="B413" s="15">
        <v>-2</v>
      </c>
      <c r="C413" s="15">
        <v>-8192</v>
      </c>
      <c r="D413" s="15">
        <f t="shared" si="299"/>
        <v>-1</v>
      </c>
      <c r="E413" s="15">
        <f t="shared" si="300"/>
        <v>0</v>
      </c>
      <c r="F413" s="15">
        <f t="shared" si="301"/>
        <v>-1</v>
      </c>
      <c r="G413" s="15">
        <v>469</v>
      </c>
      <c r="H413" s="15">
        <v>470</v>
      </c>
      <c r="I413" s="15">
        <v>344</v>
      </c>
      <c r="J413" s="15">
        <v>7</v>
      </c>
      <c r="K413" s="15"/>
      <c r="L413" s="15">
        <v>1365</v>
      </c>
      <c r="M413" s="15">
        <f t="shared" si="302"/>
        <v>0.333251953125</v>
      </c>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H413"/>
      <c r="BI413"/>
      <c r="BJ413"/>
    </row>
    <row r="414" spans="1:62">
      <c r="A414" s="15">
        <v>411</v>
      </c>
      <c r="B414" s="15">
        <v>-2</v>
      </c>
      <c r="C414" s="15">
        <v>-8192</v>
      </c>
      <c r="D414" s="15">
        <f t="shared" si="299"/>
        <v>-1</v>
      </c>
      <c r="E414" s="15">
        <f t="shared" si="300"/>
        <v>0</v>
      </c>
      <c r="F414" s="15">
        <f t="shared" si="301"/>
        <v>-1</v>
      </c>
      <c r="G414" s="15">
        <v>471</v>
      </c>
      <c r="H414" s="15">
        <v>472</v>
      </c>
      <c r="I414" s="15">
        <v>345</v>
      </c>
      <c r="J414" s="15">
        <v>7</v>
      </c>
      <c r="K414" s="15"/>
      <c r="L414" s="15">
        <v>1365</v>
      </c>
      <c r="M414" s="15">
        <f t="shared" si="302"/>
        <v>0.333251953125</v>
      </c>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H414"/>
      <c r="BI414"/>
      <c r="BJ414"/>
    </row>
    <row r="415" spans="1:62">
      <c r="A415" s="15">
        <v>412</v>
      </c>
      <c r="B415" s="15">
        <v>-2</v>
      </c>
      <c r="C415" s="15">
        <v>-8192</v>
      </c>
      <c r="D415" s="15">
        <f t="shared" si="299"/>
        <v>-1</v>
      </c>
      <c r="E415" s="15">
        <f t="shared" si="300"/>
        <v>0</v>
      </c>
      <c r="F415" s="15">
        <f t="shared" si="301"/>
        <v>-1</v>
      </c>
      <c r="G415" s="15">
        <v>473</v>
      </c>
      <c r="H415" s="15">
        <v>474</v>
      </c>
      <c r="I415" s="15">
        <v>345</v>
      </c>
      <c r="J415" s="15">
        <v>7</v>
      </c>
      <c r="K415" s="15"/>
      <c r="L415" s="15">
        <v>1365</v>
      </c>
      <c r="M415" s="15">
        <f t="shared" si="302"/>
        <v>0.333251953125</v>
      </c>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H415"/>
      <c r="BI415"/>
      <c r="BJ415"/>
    </row>
    <row r="416" spans="1:62">
      <c r="A416" s="15">
        <v>413</v>
      </c>
      <c r="B416" s="15">
        <v>-2</v>
      </c>
      <c r="C416" s="15">
        <v>-8192</v>
      </c>
      <c r="D416" s="15">
        <f t="shared" si="299"/>
        <v>-1</v>
      </c>
      <c r="E416" s="15">
        <f t="shared" si="300"/>
        <v>0</v>
      </c>
      <c r="F416" s="15">
        <f t="shared" si="301"/>
        <v>-1</v>
      </c>
      <c r="G416" s="15">
        <v>475</v>
      </c>
      <c r="H416" s="15">
        <v>476</v>
      </c>
      <c r="I416" s="15">
        <v>346</v>
      </c>
      <c r="J416" s="15">
        <v>7</v>
      </c>
      <c r="K416" s="15"/>
      <c r="L416" s="15">
        <v>1365</v>
      </c>
      <c r="M416" s="15">
        <f t="shared" si="302"/>
        <v>0.333251953125</v>
      </c>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H416"/>
      <c r="BI416"/>
      <c r="BJ416"/>
    </row>
    <row r="417" spans="1:62">
      <c r="A417" s="15">
        <v>414</v>
      </c>
      <c r="B417" s="15">
        <v>-2</v>
      </c>
      <c r="C417" s="15">
        <v>-8192</v>
      </c>
      <c r="D417" s="15">
        <f t="shared" si="299"/>
        <v>-1</v>
      </c>
      <c r="E417" s="15">
        <f t="shared" si="300"/>
        <v>0</v>
      </c>
      <c r="F417" s="15">
        <f t="shared" si="301"/>
        <v>-1</v>
      </c>
      <c r="G417" s="15">
        <v>477</v>
      </c>
      <c r="H417" s="15">
        <v>478</v>
      </c>
      <c r="I417" s="15">
        <v>346</v>
      </c>
      <c r="J417" s="15">
        <v>7</v>
      </c>
      <c r="K417" s="15"/>
      <c r="L417" s="15">
        <v>1365</v>
      </c>
      <c r="M417" s="15">
        <f t="shared" si="302"/>
        <v>0.333251953125</v>
      </c>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H417"/>
      <c r="BI417"/>
      <c r="BJ417"/>
    </row>
    <row r="418" spans="1:62">
      <c r="A418" s="15">
        <v>415</v>
      </c>
      <c r="B418" s="15">
        <v>-2</v>
      </c>
      <c r="C418" s="15">
        <v>-8192</v>
      </c>
      <c r="D418" s="15">
        <f t="shared" si="299"/>
        <v>-1</v>
      </c>
      <c r="E418" s="15">
        <f t="shared" si="300"/>
        <v>0</v>
      </c>
      <c r="F418" s="15">
        <f t="shared" si="301"/>
        <v>-1</v>
      </c>
      <c r="G418" s="15">
        <v>-1</v>
      </c>
      <c r="H418" s="15">
        <v>-1</v>
      </c>
      <c r="I418" s="15">
        <v>359</v>
      </c>
      <c r="J418" s="15">
        <v>8</v>
      </c>
      <c r="K418" s="15"/>
      <c r="L418" s="15">
        <v>1365</v>
      </c>
      <c r="M418" s="15">
        <f t="shared" si="302"/>
        <v>0.333251953125</v>
      </c>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H418"/>
      <c r="BI418"/>
      <c r="BJ418"/>
    </row>
    <row r="419" spans="1:62">
      <c r="A419" s="15">
        <v>416</v>
      </c>
      <c r="B419" s="15">
        <v>-2</v>
      </c>
      <c r="C419" s="15">
        <v>-8192</v>
      </c>
      <c r="D419" s="15">
        <f t="shared" si="299"/>
        <v>-1</v>
      </c>
      <c r="E419" s="15">
        <f t="shared" si="300"/>
        <v>0</v>
      </c>
      <c r="F419" s="15">
        <f t="shared" si="301"/>
        <v>-1</v>
      </c>
      <c r="G419" s="15">
        <v>-1</v>
      </c>
      <c r="H419" s="15">
        <v>-1</v>
      </c>
      <c r="I419" s="15">
        <v>359</v>
      </c>
      <c r="J419" s="15">
        <v>8</v>
      </c>
      <c r="K419" s="15"/>
      <c r="L419" s="15">
        <v>1365</v>
      </c>
      <c r="M419" s="15">
        <f t="shared" si="302"/>
        <v>0.333251953125</v>
      </c>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H419"/>
      <c r="BI419"/>
      <c r="BJ419"/>
    </row>
    <row r="420" spans="1:62">
      <c r="A420" s="15">
        <v>417</v>
      </c>
      <c r="B420" s="15">
        <v>-2</v>
      </c>
      <c r="C420" s="15">
        <v>-8192</v>
      </c>
      <c r="D420" s="15">
        <f t="shared" si="299"/>
        <v>-1</v>
      </c>
      <c r="E420" s="15">
        <f t="shared" si="300"/>
        <v>0</v>
      </c>
      <c r="F420" s="15">
        <f t="shared" si="301"/>
        <v>-1</v>
      </c>
      <c r="G420" s="15">
        <v>-1</v>
      </c>
      <c r="H420" s="15">
        <v>-1</v>
      </c>
      <c r="I420" s="15">
        <v>360</v>
      </c>
      <c r="J420" s="15">
        <v>8</v>
      </c>
      <c r="K420" s="15"/>
      <c r="L420" s="15">
        <v>1365</v>
      </c>
      <c r="M420" s="15">
        <f t="shared" si="302"/>
        <v>0.333251953125</v>
      </c>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H420"/>
      <c r="BI420"/>
      <c r="BJ420"/>
    </row>
    <row r="421" spans="1:62">
      <c r="A421" s="15">
        <v>418</v>
      </c>
      <c r="B421" s="15">
        <v>-2</v>
      </c>
      <c r="C421" s="15">
        <v>-8192</v>
      </c>
      <c r="D421" s="15">
        <f t="shared" si="299"/>
        <v>-1</v>
      </c>
      <c r="E421" s="15">
        <f t="shared" si="300"/>
        <v>0</v>
      </c>
      <c r="F421" s="15">
        <f t="shared" si="301"/>
        <v>-1</v>
      </c>
      <c r="G421" s="15">
        <v>-1</v>
      </c>
      <c r="H421" s="15">
        <v>-1</v>
      </c>
      <c r="I421" s="15">
        <v>360</v>
      </c>
      <c r="J421" s="15">
        <v>8</v>
      </c>
      <c r="K421" s="15"/>
      <c r="L421" s="15">
        <v>1365</v>
      </c>
      <c r="M421" s="15">
        <f t="shared" si="302"/>
        <v>0.333251953125</v>
      </c>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H421"/>
      <c r="BI421"/>
      <c r="BJ421"/>
    </row>
    <row r="422" spans="1:62">
      <c r="A422" s="15">
        <v>419</v>
      </c>
      <c r="B422" s="15">
        <v>-2</v>
      </c>
      <c r="C422" s="15">
        <v>-8192</v>
      </c>
      <c r="D422" s="15">
        <f t="shared" si="299"/>
        <v>-1</v>
      </c>
      <c r="E422" s="15">
        <f t="shared" si="300"/>
        <v>0</v>
      </c>
      <c r="F422" s="15">
        <f t="shared" si="301"/>
        <v>-1</v>
      </c>
      <c r="G422" s="15">
        <v>-1</v>
      </c>
      <c r="H422" s="15">
        <v>-1</v>
      </c>
      <c r="I422" s="15">
        <v>361</v>
      </c>
      <c r="J422" s="15">
        <v>8</v>
      </c>
      <c r="K422" s="15"/>
      <c r="L422" s="15">
        <v>1365</v>
      </c>
      <c r="M422" s="15">
        <f t="shared" si="302"/>
        <v>0.333251953125</v>
      </c>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H422"/>
      <c r="BI422"/>
      <c r="BJ422"/>
    </row>
    <row r="423" spans="1:62">
      <c r="A423" s="15">
        <v>420</v>
      </c>
      <c r="B423" s="15">
        <v>-2</v>
      </c>
      <c r="C423" s="15">
        <v>-8192</v>
      </c>
      <c r="D423" s="15">
        <f t="shared" si="299"/>
        <v>-1</v>
      </c>
      <c r="E423" s="15">
        <f t="shared" si="300"/>
        <v>0</v>
      </c>
      <c r="F423" s="15">
        <f t="shared" si="301"/>
        <v>-1</v>
      </c>
      <c r="G423" s="15">
        <v>-1</v>
      </c>
      <c r="H423" s="15">
        <v>-1</v>
      </c>
      <c r="I423" s="15">
        <v>361</v>
      </c>
      <c r="J423" s="15">
        <v>8</v>
      </c>
      <c r="K423" s="15"/>
      <c r="L423" s="15">
        <v>1365</v>
      </c>
      <c r="M423" s="15">
        <f t="shared" si="302"/>
        <v>0.333251953125</v>
      </c>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H423"/>
      <c r="BI423"/>
      <c r="BJ423"/>
    </row>
    <row r="424" spans="1:62">
      <c r="A424" s="15">
        <v>421</v>
      </c>
      <c r="B424" s="15">
        <v>-2</v>
      </c>
      <c r="C424" s="15">
        <v>-8192</v>
      </c>
      <c r="D424" s="15">
        <f t="shared" si="299"/>
        <v>-1</v>
      </c>
      <c r="E424" s="15">
        <f t="shared" si="300"/>
        <v>0</v>
      </c>
      <c r="F424" s="15">
        <f t="shared" si="301"/>
        <v>-1</v>
      </c>
      <c r="G424" s="15">
        <v>-1</v>
      </c>
      <c r="H424" s="15">
        <v>-1</v>
      </c>
      <c r="I424" s="15">
        <v>362</v>
      </c>
      <c r="J424" s="15">
        <v>8</v>
      </c>
      <c r="K424" s="15"/>
      <c r="L424" s="15">
        <v>1365</v>
      </c>
      <c r="M424" s="15">
        <f t="shared" si="302"/>
        <v>0.333251953125</v>
      </c>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H424"/>
      <c r="BI424"/>
      <c r="BJ424"/>
    </row>
    <row r="425" spans="1:62">
      <c r="A425" s="15">
        <v>422</v>
      </c>
      <c r="B425" s="15">
        <v>-2</v>
      </c>
      <c r="C425" s="15">
        <v>-8192</v>
      </c>
      <c r="D425" s="15">
        <f t="shared" si="299"/>
        <v>-1</v>
      </c>
      <c r="E425" s="15">
        <f t="shared" si="300"/>
        <v>0</v>
      </c>
      <c r="F425" s="15">
        <f t="shared" si="301"/>
        <v>-1</v>
      </c>
      <c r="G425" s="15">
        <v>-1</v>
      </c>
      <c r="H425" s="15">
        <v>-1</v>
      </c>
      <c r="I425" s="15">
        <v>362</v>
      </c>
      <c r="J425" s="15">
        <v>8</v>
      </c>
      <c r="K425" s="15"/>
      <c r="L425" s="15">
        <v>1365</v>
      </c>
      <c r="M425" s="15">
        <f t="shared" si="302"/>
        <v>0.333251953125</v>
      </c>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H425"/>
      <c r="BI425"/>
      <c r="BJ425"/>
    </row>
    <row r="426" spans="1:62">
      <c r="A426" s="15">
        <v>423</v>
      </c>
      <c r="B426" s="15">
        <v>-2</v>
      </c>
      <c r="C426" s="15">
        <v>-8192</v>
      </c>
      <c r="D426" s="15">
        <f t="shared" si="299"/>
        <v>-1</v>
      </c>
      <c r="E426" s="15">
        <f t="shared" si="300"/>
        <v>0</v>
      </c>
      <c r="F426" s="15">
        <f t="shared" si="301"/>
        <v>-1</v>
      </c>
      <c r="G426" s="15">
        <v>-1</v>
      </c>
      <c r="H426" s="15">
        <v>-1</v>
      </c>
      <c r="I426" s="15">
        <v>363</v>
      </c>
      <c r="J426" s="15">
        <v>8</v>
      </c>
      <c r="K426" s="15"/>
      <c r="L426" s="15">
        <v>1365</v>
      </c>
      <c r="M426" s="15">
        <f t="shared" si="302"/>
        <v>0.333251953125</v>
      </c>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H426"/>
      <c r="BI426"/>
      <c r="BJ426"/>
    </row>
    <row r="427" spans="1:62">
      <c r="A427" s="15">
        <v>424</v>
      </c>
      <c r="B427" s="15">
        <v>-2</v>
      </c>
      <c r="C427" s="15">
        <v>-8192</v>
      </c>
      <c r="D427" s="15">
        <f t="shared" si="299"/>
        <v>-1</v>
      </c>
      <c r="E427" s="15">
        <f t="shared" si="300"/>
        <v>0</v>
      </c>
      <c r="F427" s="15">
        <f t="shared" si="301"/>
        <v>-1</v>
      </c>
      <c r="G427" s="15">
        <v>-1</v>
      </c>
      <c r="H427" s="15">
        <v>-1</v>
      </c>
      <c r="I427" s="15">
        <v>363</v>
      </c>
      <c r="J427" s="15">
        <v>8</v>
      </c>
      <c r="K427" s="15"/>
      <c r="L427" s="15">
        <v>1365</v>
      </c>
      <c r="M427" s="15">
        <f t="shared" si="302"/>
        <v>0.333251953125</v>
      </c>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H427"/>
      <c r="BI427"/>
      <c r="BJ427"/>
    </row>
    <row r="428" spans="1:62">
      <c r="A428" s="15">
        <v>425</v>
      </c>
      <c r="B428" s="15">
        <v>-2</v>
      </c>
      <c r="C428" s="15">
        <v>-8192</v>
      </c>
      <c r="D428" s="15">
        <f t="shared" si="299"/>
        <v>-1</v>
      </c>
      <c r="E428" s="15">
        <f t="shared" si="300"/>
        <v>0</v>
      </c>
      <c r="F428" s="15">
        <f t="shared" si="301"/>
        <v>-1</v>
      </c>
      <c r="G428" s="15">
        <v>-1</v>
      </c>
      <c r="H428" s="15">
        <v>-1</v>
      </c>
      <c r="I428" s="15">
        <v>364</v>
      </c>
      <c r="J428" s="15">
        <v>8</v>
      </c>
      <c r="K428" s="15"/>
      <c r="L428" s="15">
        <v>1365</v>
      </c>
      <c r="M428" s="15">
        <f t="shared" si="302"/>
        <v>0.333251953125</v>
      </c>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H428"/>
      <c r="BI428"/>
      <c r="BJ428"/>
    </row>
    <row r="429" spans="1:62">
      <c r="A429" s="15">
        <v>426</v>
      </c>
      <c r="B429" s="15">
        <v>-2</v>
      </c>
      <c r="C429" s="15">
        <v>-8192</v>
      </c>
      <c r="D429" s="15">
        <f t="shared" si="299"/>
        <v>-1</v>
      </c>
      <c r="E429" s="15">
        <f t="shared" si="300"/>
        <v>0</v>
      </c>
      <c r="F429" s="15">
        <f t="shared" si="301"/>
        <v>-1</v>
      </c>
      <c r="G429" s="15">
        <v>-1</v>
      </c>
      <c r="H429" s="15">
        <v>-1</v>
      </c>
      <c r="I429" s="15">
        <v>364</v>
      </c>
      <c r="J429" s="15">
        <v>8</v>
      </c>
      <c r="K429" s="15"/>
      <c r="L429" s="15">
        <v>1365</v>
      </c>
      <c r="M429" s="15">
        <f t="shared" si="302"/>
        <v>0.333251953125</v>
      </c>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H429"/>
      <c r="BI429"/>
      <c r="BJ429"/>
    </row>
    <row r="430" spans="1:62">
      <c r="A430" s="15">
        <v>427</v>
      </c>
      <c r="B430" s="15">
        <v>-2</v>
      </c>
      <c r="C430" s="15">
        <v>-8192</v>
      </c>
      <c r="D430" s="15">
        <f t="shared" si="299"/>
        <v>-1</v>
      </c>
      <c r="E430" s="15">
        <f t="shared" si="300"/>
        <v>0</v>
      </c>
      <c r="F430" s="15">
        <f t="shared" si="301"/>
        <v>-1</v>
      </c>
      <c r="G430" s="15">
        <v>-1</v>
      </c>
      <c r="H430" s="15">
        <v>-1</v>
      </c>
      <c r="I430" s="15">
        <v>365</v>
      </c>
      <c r="J430" s="15">
        <v>8</v>
      </c>
      <c r="K430" s="15"/>
      <c r="L430" s="15">
        <v>1365</v>
      </c>
      <c r="M430" s="15">
        <f t="shared" si="302"/>
        <v>0.333251953125</v>
      </c>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H430"/>
      <c r="BI430"/>
      <c r="BJ430"/>
    </row>
    <row r="431" spans="1:62">
      <c r="A431" s="15">
        <v>428</v>
      </c>
      <c r="B431" s="15">
        <v>-2</v>
      </c>
      <c r="C431" s="15">
        <v>-8192</v>
      </c>
      <c r="D431" s="15">
        <f t="shared" si="299"/>
        <v>-1</v>
      </c>
      <c r="E431" s="15">
        <f t="shared" si="300"/>
        <v>0</v>
      </c>
      <c r="F431" s="15">
        <f t="shared" si="301"/>
        <v>-1</v>
      </c>
      <c r="G431" s="15">
        <v>-1</v>
      </c>
      <c r="H431" s="15">
        <v>-1</v>
      </c>
      <c r="I431" s="15">
        <v>365</v>
      </c>
      <c r="J431" s="15">
        <v>8</v>
      </c>
      <c r="K431" s="15"/>
      <c r="L431" s="15">
        <v>1365</v>
      </c>
      <c r="M431" s="15">
        <f t="shared" si="302"/>
        <v>0.333251953125</v>
      </c>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H431"/>
      <c r="BI431"/>
      <c r="BJ431"/>
    </row>
    <row r="432" spans="1:62">
      <c r="A432" s="15">
        <v>429</v>
      </c>
      <c r="B432" s="15">
        <v>-2</v>
      </c>
      <c r="C432" s="15">
        <v>-8192</v>
      </c>
      <c r="D432" s="15">
        <f t="shared" si="299"/>
        <v>-1</v>
      </c>
      <c r="E432" s="15">
        <f t="shared" si="300"/>
        <v>0</v>
      </c>
      <c r="F432" s="15">
        <f t="shared" si="301"/>
        <v>-1</v>
      </c>
      <c r="G432" s="15">
        <v>-1</v>
      </c>
      <c r="H432" s="15">
        <v>-1</v>
      </c>
      <c r="I432" s="15">
        <v>366</v>
      </c>
      <c r="J432" s="15">
        <v>8</v>
      </c>
      <c r="K432" s="15"/>
      <c r="L432" s="15">
        <v>1365</v>
      </c>
      <c r="M432" s="15">
        <f t="shared" si="302"/>
        <v>0.333251953125</v>
      </c>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H432"/>
      <c r="BI432"/>
      <c r="BJ432"/>
    </row>
    <row r="433" spans="1:62">
      <c r="A433" s="15">
        <v>430</v>
      </c>
      <c r="B433" s="15">
        <v>-2</v>
      </c>
      <c r="C433" s="15">
        <v>-8192</v>
      </c>
      <c r="D433" s="15">
        <f t="shared" si="299"/>
        <v>-1</v>
      </c>
      <c r="E433" s="15">
        <f t="shared" si="300"/>
        <v>0</v>
      </c>
      <c r="F433" s="15">
        <f t="shared" si="301"/>
        <v>-1</v>
      </c>
      <c r="G433" s="15">
        <v>-1</v>
      </c>
      <c r="H433" s="15">
        <v>-1</v>
      </c>
      <c r="I433" s="15">
        <v>366</v>
      </c>
      <c r="J433" s="15">
        <v>8</v>
      </c>
      <c r="K433" s="15"/>
      <c r="L433" s="15">
        <v>1365</v>
      </c>
      <c r="M433" s="15">
        <f t="shared" si="302"/>
        <v>0.333251953125</v>
      </c>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H433"/>
      <c r="BI433"/>
      <c r="BJ433"/>
    </row>
    <row r="434" spans="1:62">
      <c r="A434" s="15">
        <v>431</v>
      </c>
      <c r="B434" s="15">
        <v>-2</v>
      </c>
      <c r="C434" s="15">
        <v>-8192</v>
      </c>
      <c r="D434" s="15">
        <f t="shared" si="299"/>
        <v>-1</v>
      </c>
      <c r="E434" s="15">
        <f t="shared" si="300"/>
        <v>0</v>
      </c>
      <c r="F434" s="15">
        <f t="shared" si="301"/>
        <v>-1</v>
      </c>
      <c r="G434" s="15">
        <v>479</v>
      </c>
      <c r="H434" s="15">
        <v>480</v>
      </c>
      <c r="I434" s="15">
        <v>375</v>
      </c>
      <c r="J434" s="15">
        <v>7</v>
      </c>
      <c r="K434" s="15"/>
      <c r="L434" s="15">
        <v>1365</v>
      </c>
      <c r="M434" s="15">
        <f t="shared" si="302"/>
        <v>0.333251953125</v>
      </c>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H434"/>
      <c r="BI434"/>
      <c r="BJ434"/>
    </row>
    <row r="435" spans="1:62">
      <c r="A435" s="15">
        <v>432</v>
      </c>
      <c r="B435" s="15">
        <v>-2</v>
      </c>
      <c r="C435" s="15">
        <v>-8192</v>
      </c>
      <c r="D435" s="15">
        <f t="shared" si="299"/>
        <v>-1</v>
      </c>
      <c r="E435" s="15">
        <f t="shared" si="300"/>
        <v>0</v>
      </c>
      <c r="F435" s="15">
        <f t="shared" si="301"/>
        <v>-1</v>
      </c>
      <c r="G435" s="15">
        <v>481</v>
      </c>
      <c r="H435" s="15">
        <v>482</v>
      </c>
      <c r="I435" s="15">
        <v>375</v>
      </c>
      <c r="J435" s="15">
        <v>7</v>
      </c>
      <c r="K435" s="15"/>
      <c r="L435" s="15">
        <v>1365</v>
      </c>
      <c r="M435" s="15">
        <f t="shared" si="302"/>
        <v>0.333251953125</v>
      </c>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H435"/>
      <c r="BI435"/>
      <c r="BJ435"/>
    </row>
    <row r="436" spans="1:62">
      <c r="A436" s="15">
        <v>433</v>
      </c>
      <c r="B436" s="15">
        <v>-2</v>
      </c>
      <c r="C436" s="15">
        <v>-8192</v>
      </c>
      <c r="D436" s="15">
        <f t="shared" si="299"/>
        <v>-1</v>
      </c>
      <c r="E436" s="15">
        <f t="shared" si="300"/>
        <v>0</v>
      </c>
      <c r="F436" s="15">
        <f t="shared" si="301"/>
        <v>-1</v>
      </c>
      <c r="G436" s="15">
        <v>483</v>
      </c>
      <c r="H436" s="15">
        <v>484</v>
      </c>
      <c r="I436" s="15">
        <v>376</v>
      </c>
      <c r="J436" s="15">
        <v>7</v>
      </c>
      <c r="K436" s="15"/>
      <c r="L436" s="15">
        <v>1365</v>
      </c>
      <c r="M436" s="15">
        <f t="shared" si="302"/>
        <v>0.333251953125</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H436"/>
      <c r="BI436"/>
      <c r="BJ436"/>
    </row>
    <row r="437" spans="1:62">
      <c r="A437" s="15">
        <v>434</v>
      </c>
      <c r="B437" s="15">
        <v>-2</v>
      </c>
      <c r="C437" s="15">
        <v>-8192</v>
      </c>
      <c r="D437" s="15">
        <f t="shared" si="299"/>
        <v>-1</v>
      </c>
      <c r="E437" s="15">
        <f t="shared" si="300"/>
        <v>0</v>
      </c>
      <c r="F437" s="15">
        <f t="shared" si="301"/>
        <v>-1</v>
      </c>
      <c r="G437" s="15">
        <v>485</v>
      </c>
      <c r="H437" s="15">
        <v>486</v>
      </c>
      <c r="I437" s="15">
        <v>376</v>
      </c>
      <c r="J437" s="15">
        <v>7</v>
      </c>
      <c r="K437" s="15"/>
      <c r="L437" s="15">
        <v>1365</v>
      </c>
      <c r="M437" s="15">
        <f t="shared" si="302"/>
        <v>0.333251953125</v>
      </c>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H437"/>
      <c r="BI437"/>
      <c r="BJ437"/>
    </row>
    <row r="438" spans="1:62">
      <c r="A438" s="15">
        <v>435</v>
      </c>
      <c r="B438" s="15">
        <v>-2</v>
      </c>
      <c r="C438" s="15">
        <v>-8192</v>
      </c>
      <c r="D438" s="15">
        <f t="shared" si="299"/>
        <v>-1</v>
      </c>
      <c r="E438" s="15">
        <f t="shared" si="300"/>
        <v>0</v>
      </c>
      <c r="F438" s="15">
        <f t="shared" si="301"/>
        <v>-1</v>
      </c>
      <c r="G438" s="15">
        <v>487</v>
      </c>
      <c r="H438" s="15">
        <v>488</v>
      </c>
      <c r="I438" s="15">
        <v>377</v>
      </c>
      <c r="J438" s="15">
        <v>7</v>
      </c>
      <c r="K438" s="15"/>
      <c r="L438" s="15">
        <v>1365</v>
      </c>
      <c r="M438" s="15">
        <f t="shared" si="302"/>
        <v>0.333251953125</v>
      </c>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H438"/>
      <c r="BI438"/>
      <c r="BJ438"/>
    </row>
    <row r="439" spans="1:62">
      <c r="A439" s="15">
        <v>436</v>
      </c>
      <c r="B439" s="15">
        <v>-2</v>
      </c>
      <c r="C439" s="15">
        <v>-8192</v>
      </c>
      <c r="D439" s="15">
        <f t="shared" si="299"/>
        <v>-1</v>
      </c>
      <c r="E439" s="15">
        <f t="shared" si="300"/>
        <v>0</v>
      </c>
      <c r="F439" s="15">
        <f t="shared" si="301"/>
        <v>-1</v>
      </c>
      <c r="G439" s="15">
        <v>489</v>
      </c>
      <c r="H439" s="15">
        <v>490</v>
      </c>
      <c r="I439" s="15">
        <v>377</v>
      </c>
      <c r="J439" s="15">
        <v>7</v>
      </c>
      <c r="K439" s="15"/>
      <c r="L439" s="15">
        <v>1365</v>
      </c>
      <c r="M439" s="15">
        <f t="shared" si="302"/>
        <v>0.333251953125</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H439"/>
      <c r="BI439"/>
      <c r="BJ439"/>
    </row>
    <row r="440" spans="1:62">
      <c r="A440" s="15">
        <v>437</v>
      </c>
      <c r="B440" s="15">
        <v>-2</v>
      </c>
      <c r="C440" s="15">
        <v>-8192</v>
      </c>
      <c r="D440" s="15">
        <f t="shared" si="299"/>
        <v>-1</v>
      </c>
      <c r="E440" s="15">
        <f t="shared" si="300"/>
        <v>0</v>
      </c>
      <c r="F440" s="15">
        <f t="shared" si="301"/>
        <v>-1</v>
      </c>
      <c r="G440" s="15">
        <v>491</v>
      </c>
      <c r="H440" s="15">
        <v>492</v>
      </c>
      <c r="I440" s="15">
        <v>378</v>
      </c>
      <c r="J440" s="15">
        <v>7</v>
      </c>
      <c r="K440" s="15"/>
      <c r="L440" s="15">
        <v>1365</v>
      </c>
      <c r="M440" s="15">
        <f t="shared" si="302"/>
        <v>0.333251953125</v>
      </c>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H440"/>
      <c r="BI440"/>
      <c r="BJ440"/>
    </row>
    <row r="441" spans="1:62">
      <c r="A441" s="15">
        <v>438</v>
      </c>
      <c r="B441" s="15">
        <v>-2</v>
      </c>
      <c r="C441" s="15">
        <v>-8192</v>
      </c>
      <c r="D441" s="15">
        <f t="shared" si="299"/>
        <v>-1</v>
      </c>
      <c r="E441" s="15">
        <f t="shared" si="300"/>
        <v>0</v>
      </c>
      <c r="F441" s="15">
        <f t="shared" si="301"/>
        <v>-1</v>
      </c>
      <c r="G441" s="15">
        <v>493</v>
      </c>
      <c r="H441" s="15">
        <v>494</v>
      </c>
      <c r="I441" s="15">
        <v>378</v>
      </c>
      <c r="J441" s="15">
        <v>7</v>
      </c>
      <c r="K441" s="15"/>
      <c r="L441" s="15">
        <v>1365</v>
      </c>
      <c r="M441" s="15">
        <f t="shared" si="302"/>
        <v>0.333251953125</v>
      </c>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H441"/>
      <c r="BI441"/>
      <c r="BJ441"/>
    </row>
    <row r="442" spans="1:62">
      <c r="A442" s="15">
        <v>439</v>
      </c>
      <c r="B442" s="15">
        <v>-2</v>
      </c>
      <c r="C442" s="15">
        <v>-8192</v>
      </c>
      <c r="D442" s="15">
        <f t="shared" si="299"/>
        <v>-1</v>
      </c>
      <c r="E442" s="15">
        <f t="shared" si="300"/>
        <v>0</v>
      </c>
      <c r="F442" s="15">
        <f t="shared" si="301"/>
        <v>-1</v>
      </c>
      <c r="G442" s="15">
        <v>495</v>
      </c>
      <c r="H442" s="15">
        <v>496</v>
      </c>
      <c r="I442" s="15">
        <v>379</v>
      </c>
      <c r="J442" s="15">
        <v>7</v>
      </c>
      <c r="K442" s="15"/>
      <c r="L442" s="15">
        <v>1365</v>
      </c>
      <c r="M442" s="15">
        <f t="shared" si="302"/>
        <v>0.333251953125</v>
      </c>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H442"/>
      <c r="BI442"/>
      <c r="BJ442"/>
    </row>
    <row r="443" spans="1:62">
      <c r="A443" s="15">
        <v>440</v>
      </c>
      <c r="B443" s="15">
        <v>-2</v>
      </c>
      <c r="C443" s="15">
        <v>-8192</v>
      </c>
      <c r="D443" s="15">
        <f t="shared" si="299"/>
        <v>-1</v>
      </c>
      <c r="E443" s="15">
        <f t="shared" si="300"/>
        <v>0</v>
      </c>
      <c r="F443" s="15">
        <f t="shared" si="301"/>
        <v>-1</v>
      </c>
      <c r="G443" s="15">
        <v>497</v>
      </c>
      <c r="H443" s="15">
        <v>498</v>
      </c>
      <c r="I443" s="15">
        <v>379</v>
      </c>
      <c r="J443" s="15">
        <v>7</v>
      </c>
      <c r="K443" s="15"/>
      <c r="L443" s="15">
        <v>1365</v>
      </c>
      <c r="M443" s="15">
        <f t="shared" si="302"/>
        <v>0.333251953125</v>
      </c>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H443"/>
      <c r="BI443"/>
      <c r="BJ443"/>
    </row>
    <row r="444" spans="1:62">
      <c r="A444" s="15">
        <v>441</v>
      </c>
      <c r="B444" s="15">
        <v>-2</v>
      </c>
      <c r="C444" s="15">
        <v>-8192</v>
      </c>
      <c r="D444" s="15">
        <f t="shared" si="299"/>
        <v>-1</v>
      </c>
      <c r="E444" s="15">
        <f t="shared" si="300"/>
        <v>0</v>
      </c>
      <c r="F444" s="15">
        <f t="shared" si="301"/>
        <v>-1</v>
      </c>
      <c r="G444" s="15">
        <v>499</v>
      </c>
      <c r="H444" s="15">
        <v>500</v>
      </c>
      <c r="I444" s="15">
        <v>380</v>
      </c>
      <c r="J444" s="15">
        <v>7</v>
      </c>
      <c r="K444" s="15"/>
      <c r="L444" s="15">
        <v>1365</v>
      </c>
      <c r="M444" s="15">
        <f t="shared" si="302"/>
        <v>0.333251953125</v>
      </c>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H444"/>
      <c r="BI444"/>
      <c r="BJ444"/>
    </row>
    <row r="445" spans="1:62">
      <c r="A445" s="15">
        <v>442</v>
      </c>
      <c r="B445" s="15">
        <v>-2</v>
      </c>
      <c r="C445" s="15">
        <v>-8192</v>
      </c>
      <c r="D445" s="15">
        <f t="shared" si="299"/>
        <v>-1</v>
      </c>
      <c r="E445" s="15">
        <f t="shared" si="300"/>
        <v>0</v>
      </c>
      <c r="F445" s="15">
        <f t="shared" si="301"/>
        <v>-1</v>
      </c>
      <c r="G445" s="15">
        <v>501</v>
      </c>
      <c r="H445" s="15">
        <v>502</v>
      </c>
      <c r="I445" s="15">
        <v>380</v>
      </c>
      <c r="J445" s="15">
        <v>7</v>
      </c>
      <c r="K445" s="15"/>
      <c r="L445" s="15">
        <v>1365</v>
      </c>
      <c r="M445" s="15">
        <f t="shared" si="302"/>
        <v>0.333251953125</v>
      </c>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H445"/>
      <c r="BI445"/>
      <c r="BJ445"/>
    </row>
    <row r="446" spans="1:62">
      <c r="A446" s="15">
        <v>443</v>
      </c>
      <c r="B446" s="15">
        <v>-2</v>
      </c>
      <c r="C446" s="15">
        <v>-8192</v>
      </c>
      <c r="D446" s="15">
        <f t="shared" si="299"/>
        <v>-1</v>
      </c>
      <c r="E446" s="15">
        <f t="shared" si="300"/>
        <v>0</v>
      </c>
      <c r="F446" s="15">
        <f t="shared" si="301"/>
        <v>-1</v>
      </c>
      <c r="G446" s="15">
        <v>503</v>
      </c>
      <c r="H446" s="15">
        <v>504</v>
      </c>
      <c r="I446" s="15">
        <v>381</v>
      </c>
      <c r="J446" s="15">
        <v>7</v>
      </c>
      <c r="K446" s="15"/>
      <c r="L446" s="15">
        <v>1365</v>
      </c>
      <c r="M446" s="15">
        <f t="shared" si="302"/>
        <v>0.333251953125</v>
      </c>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H446"/>
      <c r="BI446"/>
      <c r="BJ446"/>
    </row>
    <row r="447" spans="1:62">
      <c r="A447" s="15">
        <v>444</v>
      </c>
      <c r="B447" s="15">
        <v>-2</v>
      </c>
      <c r="C447" s="15">
        <v>-8192</v>
      </c>
      <c r="D447" s="15">
        <f t="shared" si="299"/>
        <v>-1</v>
      </c>
      <c r="E447" s="15">
        <f t="shared" si="300"/>
        <v>0</v>
      </c>
      <c r="F447" s="15">
        <f t="shared" si="301"/>
        <v>-1</v>
      </c>
      <c r="G447" s="15">
        <v>505</v>
      </c>
      <c r="H447" s="15">
        <v>506</v>
      </c>
      <c r="I447" s="15">
        <v>381</v>
      </c>
      <c r="J447" s="15">
        <v>7</v>
      </c>
      <c r="K447" s="15"/>
      <c r="L447" s="15">
        <v>1365</v>
      </c>
      <c r="M447" s="15">
        <f t="shared" si="302"/>
        <v>0.333251953125</v>
      </c>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H447"/>
      <c r="BI447"/>
      <c r="BJ447"/>
    </row>
    <row r="448" spans="1:62">
      <c r="A448" s="15">
        <v>445</v>
      </c>
      <c r="B448" s="15">
        <v>-2</v>
      </c>
      <c r="C448" s="15">
        <v>-8192</v>
      </c>
      <c r="D448" s="15">
        <f t="shared" si="299"/>
        <v>-1</v>
      </c>
      <c r="E448" s="15">
        <f t="shared" si="300"/>
        <v>0</v>
      </c>
      <c r="F448" s="15">
        <f t="shared" si="301"/>
        <v>-1</v>
      </c>
      <c r="G448" s="15">
        <v>507</v>
      </c>
      <c r="H448" s="15">
        <v>508</v>
      </c>
      <c r="I448" s="15">
        <v>382</v>
      </c>
      <c r="J448" s="15">
        <v>7</v>
      </c>
      <c r="K448" s="15"/>
      <c r="L448" s="15">
        <v>1365</v>
      </c>
      <c r="M448" s="15">
        <f t="shared" si="302"/>
        <v>0.333251953125</v>
      </c>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H448"/>
      <c r="BI448"/>
      <c r="BJ448"/>
    </row>
    <row r="449" spans="1:62">
      <c r="A449" s="15">
        <v>446</v>
      </c>
      <c r="B449" s="15">
        <v>-2</v>
      </c>
      <c r="C449" s="15">
        <v>-8192</v>
      </c>
      <c r="D449" s="15">
        <f t="shared" si="299"/>
        <v>-1</v>
      </c>
      <c r="E449" s="15">
        <f t="shared" si="300"/>
        <v>0</v>
      </c>
      <c r="F449" s="15">
        <f t="shared" si="301"/>
        <v>-1</v>
      </c>
      <c r="G449" s="15">
        <v>509</v>
      </c>
      <c r="H449" s="15">
        <v>510</v>
      </c>
      <c r="I449" s="15">
        <v>382</v>
      </c>
      <c r="J449" s="15">
        <v>7</v>
      </c>
      <c r="K449" s="15"/>
      <c r="L449" s="15">
        <v>1365</v>
      </c>
      <c r="M449" s="15">
        <f t="shared" si="302"/>
        <v>0.333251953125</v>
      </c>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H449"/>
      <c r="BI449"/>
      <c r="BJ449"/>
    </row>
    <row r="450" spans="1:62">
      <c r="A450" s="15">
        <v>447</v>
      </c>
      <c r="B450" s="15">
        <v>-2</v>
      </c>
      <c r="C450" s="15">
        <v>-8192</v>
      </c>
      <c r="D450" s="15">
        <f t="shared" si="299"/>
        <v>-1</v>
      </c>
      <c r="E450" s="15">
        <f t="shared" si="300"/>
        <v>0</v>
      </c>
      <c r="F450" s="15">
        <f t="shared" si="301"/>
        <v>-1</v>
      </c>
      <c r="G450" s="15">
        <v>-1</v>
      </c>
      <c r="H450" s="15">
        <v>-1</v>
      </c>
      <c r="I450" s="15">
        <v>399</v>
      </c>
      <c r="J450" s="15">
        <v>8</v>
      </c>
      <c r="K450" s="15"/>
      <c r="L450" s="15">
        <v>455</v>
      </c>
      <c r="M450" s="15">
        <f t="shared" si="302"/>
        <v>0.111083984375</v>
      </c>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H450"/>
      <c r="BI450"/>
      <c r="BJ450"/>
    </row>
    <row r="451" spans="1:62">
      <c r="A451" s="15">
        <v>448</v>
      </c>
      <c r="B451" s="15">
        <v>-2</v>
      </c>
      <c r="C451" s="15">
        <v>-8192</v>
      </c>
      <c r="D451" s="15">
        <f t="shared" si="299"/>
        <v>-1</v>
      </c>
      <c r="E451" s="15">
        <f t="shared" si="300"/>
        <v>0</v>
      </c>
      <c r="F451" s="15">
        <f t="shared" si="301"/>
        <v>-1</v>
      </c>
      <c r="G451" s="15">
        <v>-1</v>
      </c>
      <c r="H451" s="15">
        <v>-1</v>
      </c>
      <c r="I451" s="15">
        <v>399</v>
      </c>
      <c r="J451" s="15">
        <v>8</v>
      </c>
      <c r="K451" s="15"/>
      <c r="L451" s="15">
        <v>455</v>
      </c>
      <c r="M451" s="15">
        <f t="shared" si="302"/>
        <v>0.111083984375</v>
      </c>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H451"/>
      <c r="BI451"/>
      <c r="BJ451"/>
    </row>
    <row r="452" spans="1:62">
      <c r="A452" s="15">
        <v>449</v>
      </c>
      <c r="B452" s="15">
        <v>-2</v>
      </c>
      <c r="C452" s="15">
        <v>-8192</v>
      </c>
      <c r="D452" s="15">
        <f t="shared" ref="D452:D513" si="303">IF(C452&lt;&gt;-8192,INT(C452/2^12),-1)</f>
        <v>-1</v>
      </c>
      <c r="E452" s="15">
        <f t="shared" ref="E452:E513" si="304">IF(C452 &lt;&gt; -8192, MOD(C452, 2^12), 0)</f>
        <v>0</v>
      </c>
      <c r="F452" s="15">
        <f t="shared" ref="F452:F513" si="305">D452+(E452/2^12)</f>
        <v>-1</v>
      </c>
      <c r="G452" s="15">
        <v>-1</v>
      </c>
      <c r="H452" s="15">
        <v>-1</v>
      </c>
      <c r="I452" s="15">
        <v>400</v>
      </c>
      <c r="J452" s="15">
        <v>8</v>
      </c>
      <c r="K452" s="15"/>
      <c r="L452" s="15">
        <v>455</v>
      </c>
      <c r="M452" s="15">
        <f t="shared" ref="M452:M513" si="306">IF(L452 &gt;= 2^12, "Error: Wrong Probability!", L452/2^12)</f>
        <v>0.111083984375</v>
      </c>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H452"/>
      <c r="BI452"/>
      <c r="BJ452"/>
    </row>
    <row r="453" spans="1:62">
      <c r="A453" s="15">
        <v>450</v>
      </c>
      <c r="B453" s="15">
        <v>-2</v>
      </c>
      <c r="C453" s="15">
        <v>-8192</v>
      </c>
      <c r="D453" s="15">
        <f t="shared" si="303"/>
        <v>-1</v>
      </c>
      <c r="E453" s="15">
        <f t="shared" si="304"/>
        <v>0</v>
      </c>
      <c r="F453" s="15">
        <f t="shared" si="305"/>
        <v>-1</v>
      </c>
      <c r="G453" s="15">
        <v>-1</v>
      </c>
      <c r="H453" s="15">
        <v>-1</v>
      </c>
      <c r="I453" s="15">
        <v>400</v>
      </c>
      <c r="J453" s="15">
        <v>8</v>
      </c>
      <c r="K453" s="15"/>
      <c r="L453" s="15">
        <v>455</v>
      </c>
      <c r="M453" s="15">
        <f t="shared" si="306"/>
        <v>0.111083984375</v>
      </c>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H453"/>
      <c r="BI453"/>
      <c r="BJ453"/>
    </row>
    <row r="454" spans="1:62">
      <c r="A454" s="15">
        <v>451</v>
      </c>
      <c r="B454" s="15">
        <v>-2</v>
      </c>
      <c r="C454" s="15">
        <v>-8192</v>
      </c>
      <c r="D454" s="15">
        <f t="shared" si="303"/>
        <v>-1</v>
      </c>
      <c r="E454" s="15">
        <f t="shared" si="304"/>
        <v>0</v>
      </c>
      <c r="F454" s="15">
        <f t="shared" si="305"/>
        <v>-1</v>
      </c>
      <c r="G454" s="15">
        <v>-1</v>
      </c>
      <c r="H454" s="15">
        <v>-1</v>
      </c>
      <c r="I454" s="15">
        <v>401</v>
      </c>
      <c r="J454" s="15">
        <v>8</v>
      </c>
      <c r="K454" s="15"/>
      <c r="L454" s="15">
        <v>455</v>
      </c>
      <c r="M454" s="15">
        <f t="shared" si="306"/>
        <v>0.111083984375</v>
      </c>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H454"/>
      <c r="BI454"/>
      <c r="BJ454"/>
    </row>
    <row r="455" spans="1:62">
      <c r="A455" s="15">
        <v>452</v>
      </c>
      <c r="B455" s="15">
        <v>-2</v>
      </c>
      <c r="C455" s="15">
        <v>-8192</v>
      </c>
      <c r="D455" s="15">
        <f t="shared" si="303"/>
        <v>-1</v>
      </c>
      <c r="E455" s="15">
        <f t="shared" si="304"/>
        <v>0</v>
      </c>
      <c r="F455" s="15">
        <f t="shared" si="305"/>
        <v>-1</v>
      </c>
      <c r="G455" s="15">
        <v>-1</v>
      </c>
      <c r="H455" s="15">
        <v>-1</v>
      </c>
      <c r="I455" s="15">
        <v>401</v>
      </c>
      <c r="J455" s="15">
        <v>8</v>
      </c>
      <c r="K455" s="15"/>
      <c r="L455" s="15">
        <v>455</v>
      </c>
      <c r="M455" s="15">
        <f t="shared" si="306"/>
        <v>0.111083984375</v>
      </c>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H455"/>
      <c r="BI455"/>
      <c r="BJ455"/>
    </row>
    <row r="456" spans="1:62">
      <c r="A456" s="15">
        <v>453</v>
      </c>
      <c r="B456" s="15">
        <v>-2</v>
      </c>
      <c r="C456" s="15">
        <v>-8192</v>
      </c>
      <c r="D456" s="15">
        <f t="shared" si="303"/>
        <v>-1</v>
      </c>
      <c r="E456" s="15">
        <f t="shared" si="304"/>
        <v>0</v>
      </c>
      <c r="F456" s="15">
        <f t="shared" si="305"/>
        <v>-1</v>
      </c>
      <c r="G456" s="15">
        <v>-1</v>
      </c>
      <c r="H456" s="15">
        <v>-1</v>
      </c>
      <c r="I456" s="15">
        <v>402</v>
      </c>
      <c r="J456" s="15">
        <v>8</v>
      </c>
      <c r="K456" s="15"/>
      <c r="L456" s="15">
        <v>455</v>
      </c>
      <c r="M456" s="15">
        <f t="shared" si="306"/>
        <v>0.111083984375</v>
      </c>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H456"/>
      <c r="BI456"/>
      <c r="BJ456"/>
    </row>
    <row r="457" spans="1:62">
      <c r="A457" s="15">
        <v>454</v>
      </c>
      <c r="B457" s="15">
        <v>-2</v>
      </c>
      <c r="C457" s="15">
        <v>-8192</v>
      </c>
      <c r="D457" s="15">
        <f t="shared" si="303"/>
        <v>-1</v>
      </c>
      <c r="E457" s="15">
        <f t="shared" si="304"/>
        <v>0</v>
      </c>
      <c r="F457" s="15">
        <f t="shared" si="305"/>
        <v>-1</v>
      </c>
      <c r="G457" s="15">
        <v>-1</v>
      </c>
      <c r="H457" s="15">
        <v>-1</v>
      </c>
      <c r="I457" s="15">
        <v>402</v>
      </c>
      <c r="J457" s="15">
        <v>8</v>
      </c>
      <c r="K457" s="15"/>
      <c r="L457" s="15">
        <v>455</v>
      </c>
      <c r="M457" s="15">
        <f t="shared" si="306"/>
        <v>0.111083984375</v>
      </c>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H457"/>
      <c r="BI457"/>
      <c r="BJ457"/>
    </row>
    <row r="458" spans="1:62">
      <c r="A458" s="15">
        <v>455</v>
      </c>
      <c r="B458" s="15">
        <v>-2</v>
      </c>
      <c r="C458" s="15">
        <v>-8192</v>
      </c>
      <c r="D458" s="15">
        <f t="shared" si="303"/>
        <v>-1</v>
      </c>
      <c r="E458" s="15">
        <f t="shared" si="304"/>
        <v>0</v>
      </c>
      <c r="F458" s="15">
        <f t="shared" si="305"/>
        <v>-1</v>
      </c>
      <c r="G458" s="15">
        <v>-1</v>
      </c>
      <c r="H458" s="15">
        <v>-1</v>
      </c>
      <c r="I458" s="15">
        <v>403</v>
      </c>
      <c r="J458" s="15">
        <v>8</v>
      </c>
      <c r="K458" s="15"/>
      <c r="L458" s="15">
        <v>455</v>
      </c>
      <c r="M458" s="15">
        <f t="shared" si="306"/>
        <v>0.111083984375</v>
      </c>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H458"/>
      <c r="BI458"/>
      <c r="BJ458"/>
    </row>
    <row r="459" spans="1:62">
      <c r="A459" s="15">
        <v>456</v>
      </c>
      <c r="B459" s="15">
        <v>-2</v>
      </c>
      <c r="C459" s="15">
        <v>-8192</v>
      </c>
      <c r="D459" s="15">
        <f t="shared" si="303"/>
        <v>-1</v>
      </c>
      <c r="E459" s="15">
        <f t="shared" si="304"/>
        <v>0</v>
      </c>
      <c r="F459" s="15">
        <f t="shared" si="305"/>
        <v>-1</v>
      </c>
      <c r="G459" s="15">
        <v>-1</v>
      </c>
      <c r="H459" s="15">
        <v>-1</v>
      </c>
      <c r="I459" s="15">
        <v>403</v>
      </c>
      <c r="J459" s="15">
        <v>8</v>
      </c>
      <c r="K459" s="15"/>
      <c r="L459" s="15">
        <v>455</v>
      </c>
      <c r="M459" s="15">
        <f t="shared" si="306"/>
        <v>0.111083984375</v>
      </c>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H459"/>
      <c r="BI459"/>
      <c r="BJ459"/>
    </row>
    <row r="460" spans="1:62">
      <c r="A460" s="15">
        <v>457</v>
      </c>
      <c r="B460" s="15">
        <v>-2</v>
      </c>
      <c r="C460" s="15">
        <v>-8192</v>
      </c>
      <c r="D460" s="15">
        <f t="shared" si="303"/>
        <v>-1</v>
      </c>
      <c r="E460" s="15">
        <f t="shared" si="304"/>
        <v>0</v>
      </c>
      <c r="F460" s="15">
        <f t="shared" si="305"/>
        <v>-1</v>
      </c>
      <c r="G460" s="15">
        <v>-1</v>
      </c>
      <c r="H460" s="15">
        <v>-1</v>
      </c>
      <c r="I460" s="15">
        <v>404</v>
      </c>
      <c r="J460" s="15">
        <v>8</v>
      </c>
      <c r="K460" s="15"/>
      <c r="L460" s="15">
        <v>455</v>
      </c>
      <c r="M460" s="15">
        <f t="shared" si="306"/>
        <v>0.111083984375</v>
      </c>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H460"/>
      <c r="BI460"/>
      <c r="BJ460"/>
    </row>
    <row r="461" spans="1:62">
      <c r="A461" s="15">
        <v>458</v>
      </c>
      <c r="B461" s="15">
        <v>-2</v>
      </c>
      <c r="C461" s="15">
        <v>-8192</v>
      </c>
      <c r="D461" s="15">
        <f t="shared" si="303"/>
        <v>-1</v>
      </c>
      <c r="E461" s="15">
        <f t="shared" si="304"/>
        <v>0</v>
      </c>
      <c r="F461" s="15">
        <f t="shared" si="305"/>
        <v>-1</v>
      </c>
      <c r="G461" s="15">
        <v>-1</v>
      </c>
      <c r="H461" s="15">
        <v>-1</v>
      </c>
      <c r="I461" s="15">
        <v>404</v>
      </c>
      <c r="J461" s="15">
        <v>8</v>
      </c>
      <c r="K461" s="15"/>
      <c r="L461" s="15">
        <v>455</v>
      </c>
      <c r="M461" s="15">
        <f t="shared" si="306"/>
        <v>0.111083984375</v>
      </c>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H461"/>
      <c r="BI461"/>
      <c r="BJ461"/>
    </row>
    <row r="462" spans="1:62">
      <c r="A462" s="15">
        <v>459</v>
      </c>
      <c r="B462" s="15">
        <v>-2</v>
      </c>
      <c r="C462" s="15">
        <v>-8192</v>
      </c>
      <c r="D462" s="15">
        <f t="shared" si="303"/>
        <v>-1</v>
      </c>
      <c r="E462" s="15">
        <f t="shared" si="304"/>
        <v>0</v>
      </c>
      <c r="F462" s="15">
        <f t="shared" si="305"/>
        <v>-1</v>
      </c>
      <c r="G462" s="15">
        <v>-1</v>
      </c>
      <c r="H462" s="15">
        <v>-1</v>
      </c>
      <c r="I462" s="15">
        <v>405</v>
      </c>
      <c r="J462" s="15">
        <v>8</v>
      </c>
      <c r="K462" s="15"/>
      <c r="L462" s="15">
        <v>455</v>
      </c>
      <c r="M462" s="15">
        <f t="shared" si="306"/>
        <v>0.111083984375</v>
      </c>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H462"/>
      <c r="BI462"/>
      <c r="BJ462"/>
    </row>
    <row r="463" spans="1:62">
      <c r="A463" s="15">
        <v>460</v>
      </c>
      <c r="B463" s="15">
        <v>-2</v>
      </c>
      <c r="C463" s="15">
        <v>-8192</v>
      </c>
      <c r="D463" s="15">
        <f t="shared" si="303"/>
        <v>-1</v>
      </c>
      <c r="E463" s="15">
        <f t="shared" si="304"/>
        <v>0</v>
      </c>
      <c r="F463" s="15">
        <f t="shared" si="305"/>
        <v>-1</v>
      </c>
      <c r="G463" s="15">
        <v>-1</v>
      </c>
      <c r="H463" s="15">
        <v>-1</v>
      </c>
      <c r="I463" s="15">
        <v>405</v>
      </c>
      <c r="J463" s="15">
        <v>8</v>
      </c>
      <c r="K463" s="15"/>
      <c r="L463" s="15">
        <v>455</v>
      </c>
      <c r="M463" s="15">
        <f t="shared" si="306"/>
        <v>0.111083984375</v>
      </c>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H463"/>
      <c r="BI463"/>
      <c r="BJ463"/>
    </row>
    <row r="464" spans="1:62">
      <c r="A464" s="15">
        <v>461</v>
      </c>
      <c r="B464" s="15">
        <v>-2</v>
      </c>
      <c r="C464" s="15">
        <v>-8192</v>
      </c>
      <c r="D464" s="15">
        <f t="shared" si="303"/>
        <v>-1</v>
      </c>
      <c r="E464" s="15">
        <f t="shared" si="304"/>
        <v>0</v>
      </c>
      <c r="F464" s="15">
        <f t="shared" si="305"/>
        <v>-1</v>
      </c>
      <c r="G464" s="15">
        <v>-1</v>
      </c>
      <c r="H464" s="15">
        <v>-1</v>
      </c>
      <c r="I464" s="15">
        <v>406</v>
      </c>
      <c r="J464" s="15">
        <v>8</v>
      </c>
      <c r="K464" s="15"/>
      <c r="L464" s="15">
        <v>455</v>
      </c>
      <c r="M464" s="15">
        <f t="shared" si="306"/>
        <v>0.111083984375</v>
      </c>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H464"/>
      <c r="BI464"/>
      <c r="BJ464"/>
    </row>
    <row r="465" spans="1:62">
      <c r="A465" s="15">
        <v>462</v>
      </c>
      <c r="B465" s="15">
        <v>-2</v>
      </c>
      <c r="C465" s="15">
        <v>-8192</v>
      </c>
      <c r="D465" s="15">
        <f t="shared" si="303"/>
        <v>-1</v>
      </c>
      <c r="E465" s="15">
        <f t="shared" si="304"/>
        <v>0</v>
      </c>
      <c r="F465" s="15">
        <f t="shared" si="305"/>
        <v>-1</v>
      </c>
      <c r="G465" s="15">
        <v>-1</v>
      </c>
      <c r="H465" s="15">
        <v>-1</v>
      </c>
      <c r="I465" s="15">
        <v>406</v>
      </c>
      <c r="J465" s="15">
        <v>8</v>
      </c>
      <c r="K465" s="15"/>
      <c r="L465" s="15">
        <v>455</v>
      </c>
      <c r="M465" s="15">
        <f t="shared" si="306"/>
        <v>0.111083984375</v>
      </c>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H465"/>
      <c r="BI465"/>
      <c r="BJ465"/>
    </row>
    <row r="466" spans="1:62">
      <c r="A466" s="15">
        <v>463</v>
      </c>
      <c r="B466" s="15">
        <v>-2</v>
      </c>
      <c r="C466" s="15">
        <v>-8192</v>
      </c>
      <c r="D466" s="15">
        <f t="shared" si="303"/>
        <v>-1</v>
      </c>
      <c r="E466" s="15">
        <f t="shared" si="304"/>
        <v>0</v>
      </c>
      <c r="F466" s="15">
        <f t="shared" si="305"/>
        <v>-1</v>
      </c>
      <c r="G466" s="15">
        <v>-1</v>
      </c>
      <c r="H466" s="15">
        <v>-1</v>
      </c>
      <c r="I466" s="15">
        <v>407</v>
      </c>
      <c r="J466" s="15">
        <v>8</v>
      </c>
      <c r="K466" s="15"/>
      <c r="L466" s="15">
        <v>1365</v>
      </c>
      <c r="M466" s="15">
        <f t="shared" si="306"/>
        <v>0.333251953125</v>
      </c>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H466"/>
      <c r="BI466"/>
      <c r="BJ466"/>
    </row>
    <row r="467" spans="1:62">
      <c r="A467" s="15">
        <v>464</v>
      </c>
      <c r="B467" s="15">
        <v>-2</v>
      </c>
      <c r="C467" s="15">
        <v>-8192</v>
      </c>
      <c r="D467" s="15">
        <f t="shared" si="303"/>
        <v>-1</v>
      </c>
      <c r="E467" s="15">
        <f t="shared" si="304"/>
        <v>0</v>
      </c>
      <c r="F467" s="15">
        <f t="shared" si="305"/>
        <v>-1</v>
      </c>
      <c r="G467" s="15">
        <v>-1</v>
      </c>
      <c r="H467" s="15">
        <v>-1</v>
      </c>
      <c r="I467" s="15">
        <v>407</v>
      </c>
      <c r="J467" s="15">
        <v>8</v>
      </c>
      <c r="K467" s="15"/>
      <c r="L467" s="15">
        <v>1365</v>
      </c>
      <c r="M467" s="15">
        <f t="shared" si="306"/>
        <v>0.333251953125</v>
      </c>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H467"/>
      <c r="BI467"/>
      <c r="BJ467"/>
    </row>
    <row r="468" spans="1:62">
      <c r="A468" s="15">
        <v>465</v>
      </c>
      <c r="B468" s="15">
        <v>-2</v>
      </c>
      <c r="C468" s="15">
        <v>-8192</v>
      </c>
      <c r="D468" s="15">
        <f t="shared" si="303"/>
        <v>-1</v>
      </c>
      <c r="E468" s="15">
        <f t="shared" si="304"/>
        <v>0</v>
      </c>
      <c r="F468" s="15">
        <f t="shared" si="305"/>
        <v>-1</v>
      </c>
      <c r="G468" s="15">
        <v>-1</v>
      </c>
      <c r="H468" s="15">
        <v>-1</v>
      </c>
      <c r="I468" s="15">
        <v>408</v>
      </c>
      <c r="J468" s="15">
        <v>8</v>
      </c>
      <c r="K468" s="15"/>
      <c r="L468" s="15">
        <v>1365</v>
      </c>
      <c r="M468" s="15">
        <f t="shared" si="306"/>
        <v>0.333251953125</v>
      </c>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H468"/>
      <c r="BI468"/>
      <c r="BJ468"/>
    </row>
    <row r="469" spans="1:62">
      <c r="A469" s="15">
        <v>466</v>
      </c>
      <c r="B469" s="15">
        <v>-2</v>
      </c>
      <c r="C469" s="15">
        <v>-8192</v>
      </c>
      <c r="D469" s="15">
        <f t="shared" si="303"/>
        <v>-1</v>
      </c>
      <c r="E469" s="15">
        <f t="shared" si="304"/>
        <v>0</v>
      </c>
      <c r="F469" s="15">
        <f t="shared" si="305"/>
        <v>-1</v>
      </c>
      <c r="G469" s="15">
        <v>-1</v>
      </c>
      <c r="H469" s="15">
        <v>-1</v>
      </c>
      <c r="I469" s="15">
        <v>408</v>
      </c>
      <c r="J469" s="15">
        <v>8</v>
      </c>
      <c r="K469" s="15"/>
      <c r="L469" s="15">
        <v>1365</v>
      </c>
      <c r="M469" s="15">
        <f t="shared" si="306"/>
        <v>0.333251953125</v>
      </c>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H469"/>
      <c r="BI469"/>
      <c r="BJ469"/>
    </row>
    <row r="470" spans="1:62">
      <c r="A470" s="15">
        <v>467</v>
      </c>
      <c r="B470" s="15">
        <v>-2</v>
      </c>
      <c r="C470" s="15">
        <v>-8192</v>
      </c>
      <c r="D470" s="15">
        <f t="shared" si="303"/>
        <v>-1</v>
      </c>
      <c r="E470" s="15">
        <f t="shared" si="304"/>
        <v>0</v>
      </c>
      <c r="F470" s="15">
        <f t="shared" si="305"/>
        <v>-1</v>
      </c>
      <c r="G470" s="15">
        <v>-1</v>
      </c>
      <c r="H470" s="15">
        <v>-1</v>
      </c>
      <c r="I470" s="15">
        <v>409</v>
      </c>
      <c r="J470" s="15">
        <v>8</v>
      </c>
      <c r="K470" s="15"/>
      <c r="L470" s="15">
        <v>1365</v>
      </c>
      <c r="M470" s="15">
        <f t="shared" si="306"/>
        <v>0.333251953125</v>
      </c>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H470"/>
      <c r="BI470"/>
      <c r="BJ470"/>
    </row>
    <row r="471" spans="1:62">
      <c r="A471" s="15">
        <v>468</v>
      </c>
      <c r="B471" s="15">
        <v>-2</v>
      </c>
      <c r="C471" s="15">
        <v>-8192</v>
      </c>
      <c r="D471" s="15">
        <f t="shared" si="303"/>
        <v>-1</v>
      </c>
      <c r="E471" s="15">
        <f t="shared" si="304"/>
        <v>0</v>
      </c>
      <c r="F471" s="15">
        <f t="shared" si="305"/>
        <v>-1</v>
      </c>
      <c r="G471" s="15">
        <v>-1</v>
      </c>
      <c r="H471" s="15">
        <v>-1</v>
      </c>
      <c r="I471" s="15">
        <v>409</v>
      </c>
      <c r="J471" s="15">
        <v>8</v>
      </c>
      <c r="K471" s="15"/>
      <c r="L471" s="15">
        <v>1365</v>
      </c>
      <c r="M471" s="15">
        <f t="shared" si="306"/>
        <v>0.333251953125</v>
      </c>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H471"/>
      <c r="BI471"/>
      <c r="BJ471"/>
    </row>
    <row r="472" spans="1:62">
      <c r="A472" s="15">
        <v>469</v>
      </c>
      <c r="B472" s="15">
        <v>-2</v>
      </c>
      <c r="C472" s="15">
        <v>-8192</v>
      </c>
      <c r="D472" s="15">
        <f t="shared" si="303"/>
        <v>-1</v>
      </c>
      <c r="E472" s="15">
        <f t="shared" si="304"/>
        <v>0</v>
      </c>
      <c r="F472" s="15">
        <f t="shared" si="305"/>
        <v>-1</v>
      </c>
      <c r="G472" s="15">
        <v>-1</v>
      </c>
      <c r="H472" s="15">
        <v>-1</v>
      </c>
      <c r="I472" s="15">
        <v>410</v>
      </c>
      <c r="J472" s="15">
        <v>8</v>
      </c>
      <c r="K472" s="15"/>
      <c r="L472" s="15">
        <v>1365</v>
      </c>
      <c r="M472" s="15">
        <f t="shared" si="306"/>
        <v>0.333251953125</v>
      </c>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H472"/>
      <c r="BI472"/>
      <c r="BJ472"/>
    </row>
    <row r="473" spans="1:62">
      <c r="A473" s="15">
        <v>470</v>
      </c>
      <c r="B473" s="15">
        <v>-2</v>
      </c>
      <c r="C473" s="15">
        <v>-8192</v>
      </c>
      <c r="D473" s="15">
        <f t="shared" si="303"/>
        <v>-1</v>
      </c>
      <c r="E473" s="15">
        <f t="shared" si="304"/>
        <v>0</v>
      </c>
      <c r="F473" s="15">
        <f t="shared" si="305"/>
        <v>-1</v>
      </c>
      <c r="G473" s="15">
        <v>-1</v>
      </c>
      <c r="H473" s="15">
        <v>-1</v>
      </c>
      <c r="I473" s="15">
        <v>410</v>
      </c>
      <c r="J473" s="15">
        <v>8</v>
      </c>
      <c r="K473" s="15"/>
      <c r="L473" s="15">
        <v>1365</v>
      </c>
      <c r="M473" s="15">
        <f t="shared" si="306"/>
        <v>0.333251953125</v>
      </c>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H473"/>
      <c r="BI473"/>
      <c r="BJ473"/>
    </row>
    <row r="474" spans="1:62">
      <c r="A474" s="15">
        <v>471</v>
      </c>
      <c r="B474" s="15">
        <v>-2</v>
      </c>
      <c r="C474" s="15">
        <v>-8192</v>
      </c>
      <c r="D474" s="15">
        <f t="shared" si="303"/>
        <v>-1</v>
      </c>
      <c r="E474" s="15">
        <f t="shared" si="304"/>
        <v>0</v>
      </c>
      <c r="F474" s="15">
        <f t="shared" si="305"/>
        <v>-1</v>
      </c>
      <c r="G474" s="15">
        <v>-1</v>
      </c>
      <c r="H474" s="15">
        <v>-1</v>
      </c>
      <c r="I474" s="15">
        <v>411</v>
      </c>
      <c r="J474" s="15">
        <v>8</v>
      </c>
      <c r="K474" s="15"/>
      <c r="L474" s="15">
        <v>1365</v>
      </c>
      <c r="M474" s="15">
        <f t="shared" si="306"/>
        <v>0.333251953125</v>
      </c>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H474"/>
      <c r="BI474"/>
      <c r="BJ474"/>
    </row>
    <row r="475" spans="1:62">
      <c r="A475" s="15">
        <v>472</v>
      </c>
      <c r="B475" s="15">
        <v>-2</v>
      </c>
      <c r="C475" s="15">
        <v>-8192</v>
      </c>
      <c r="D475" s="15">
        <f t="shared" si="303"/>
        <v>-1</v>
      </c>
      <c r="E475" s="15">
        <f t="shared" si="304"/>
        <v>0</v>
      </c>
      <c r="F475" s="15">
        <f t="shared" si="305"/>
        <v>-1</v>
      </c>
      <c r="G475" s="15">
        <v>-1</v>
      </c>
      <c r="H475" s="15">
        <v>-1</v>
      </c>
      <c r="I475" s="15">
        <v>411</v>
      </c>
      <c r="J475" s="15">
        <v>8</v>
      </c>
      <c r="K475" s="15"/>
      <c r="L475" s="15">
        <v>1365</v>
      </c>
      <c r="M475" s="15">
        <f t="shared" si="306"/>
        <v>0.333251953125</v>
      </c>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H475"/>
      <c r="BI475"/>
      <c r="BJ475"/>
    </row>
    <row r="476" spans="1:62">
      <c r="A476" s="15">
        <v>473</v>
      </c>
      <c r="B476" s="15">
        <v>-2</v>
      </c>
      <c r="C476" s="15">
        <v>-8192</v>
      </c>
      <c r="D476" s="15">
        <f t="shared" si="303"/>
        <v>-1</v>
      </c>
      <c r="E476" s="15">
        <f t="shared" si="304"/>
        <v>0</v>
      </c>
      <c r="F476" s="15">
        <f t="shared" si="305"/>
        <v>-1</v>
      </c>
      <c r="G476" s="15">
        <v>-1</v>
      </c>
      <c r="H476" s="15">
        <v>-1</v>
      </c>
      <c r="I476" s="15">
        <v>412</v>
      </c>
      <c r="J476" s="15">
        <v>8</v>
      </c>
      <c r="K476" s="15"/>
      <c r="L476" s="15">
        <v>1365</v>
      </c>
      <c r="M476" s="15">
        <f t="shared" si="306"/>
        <v>0.333251953125</v>
      </c>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H476"/>
      <c r="BI476"/>
      <c r="BJ476"/>
    </row>
    <row r="477" spans="1:62">
      <c r="A477" s="15">
        <v>474</v>
      </c>
      <c r="B477" s="15">
        <v>-2</v>
      </c>
      <c r="C477" s="15">
        <v>-8192</v>
      </c>
      <c r="D477" s="15">
        <f t="shared" si="303"/>
        <v>-1</v>
      </c>
      <c r="E477" s="15">
        <f t="shared" si="304"/>
        <v>0</v>
      </c>
      <c r="F477" s="15">
        <f t="shared" si="305"/>
        <v>-1</v>
      </c>
      <c r="G477" s="15">
        <v>-1</v>
      </c>
      <c r="H477" s="15">
        <v>-1</v>
      </c>
      <c r="I477" s="15">
        <v>412</v>
      </c>
      <c r="J477" s="15">
        <v>8</v>
      </c>
      <c r="K477" s="15"/>
      <c r="L477" s="15">
        <v>1365</v>
      </c>
      <c r="M477" s="15">
        <f t="shared" si="306"/>
        <v>0.333251953125</v>
      </c>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H477"/>
      <c r="BI477"/>
      <c r="BJ477"/>
    </row>
    <row r="478" spans="1:62">
      <c r="A478" s="15">
        <v>475</v>
      </c>
      <c r="B478" s="15">
        <v>-2</v>
      </c>
      <c r="C478" s="15">
        <v>-8192</v>
      </c>
      <c r="D478" s="15">
        <f t="shared" si="303"/>
        <v>-1</v>
      </c>
      <c r="E478" s="15">
        <f t="shared" si="304"/>
        <v>0</v>
      </c>
      <c r="F478" s="15">
        <f t="shared" si="305"/>
        <v>-1</v>
      </c>
      <c r="G478" s="15">
        <v>-1</v>
      </c>
      <c r="H478" s="15">
        <v>-1</v>
      </c>
      <c r="I478" s="15">
        <v>413</v>
      </c>
      <c r="J478" s="15">
        <v>8</v>
      </c>
      <c r="K478" s="15"/>
      <c r="L478" s="15">
        <v>1365</v>
      </c>
      <c r="M478" s="15">
        <f t="shared" si="306"/>
        <v>0.333251953125</v>
      </c>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H478"/>
      <c r="BI478"/>
      <c r="BJ478"/>
    </row>
    <row r="479" spans="1:62">
      <c r="A479" s="15">
        <v>476</v>
      </c>
      <c r="B479" s="15">
        <v>-2</v>
      </c>
      <c r="C479" s="15">
        <v>-8192</v>
      </c>
      <c r="D479" s="15">
        <f t="shared" si="303"/>
        <v>-1</v>
      </c>
      <c r="E479" s="15">
        <f t="shared" si="304"/>
        <v>0</v>
      </c>
      <c r="F479" s="15">
        <f t="shared" si="305"/>
        <v>-1</v>
      </c>
      <c r="G479" s="15">
        <v>-1</v>
      </c>
      <c r="H479" s="15">
        <v>-1</v>
      </c>
      <c r="I479" s="15">
        <v>413</v>
      </c>
      <c r="J479" s="15">
        <v>8</v>
      </c>
      <c r="K479" s="15"/>
      <c r="L479" s="15">
        <v>1365</v>
      </c>
      <c r="M479" s="15">
        <f t="shared" si="306"/>
        <v>0.333251953125</v>
      </c>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H479"/>
      <c r="BI479"/>
      <c r="BJ479"/>
    </row>
    <row r="480" spans="1:62">
      <c r="A480" s="15">
        <v>477</v>
      </c>
      <c r="B480" s="15">
        <v>-2</v>
      </c>
      <c r="C480" s="15">
        <v>-8192</v>
      </c>
      <c r="D480" s="15">
        <f t="shared" si="303"/>
        <v>-1</v>
      </c>
      <c r="E480" s="15">
        <f t="shared" si="304"/>
        <v>0</v>
      </c>
      <c r="F480" s="15">
        <f t="shared" si="305"/>
        <v>-1</v>
      </c>
      <c r="G480" s="15">
        <v>-1</v>
      </c>
      <c r="H480" s="15">
        <v>-1</v>
      </c>
      <c r="I480" s="15">
        <v>414</v>
      </c>
      <c r="J480" s="15">
        <v>8</v>
      </c>
      <c r="K480" s="15"/>
      <c r="L480" s="15">
        <v>1365</v>
      </c>
      <c r="M480" s="15">
        <f t="shared" si="306"/>
        <v>0.333251953125</v>
      </c>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H480"/>
      <c r="BI480"/>
      <c r="BJ480"/>
    </row>
    <row r="481" spans="1:62">
      <c r="A481" s="15">
        <v>478</v>
      </c>
      <c r="B481" s="15">
        <v>-2</v>
      </c>
      <c r="C481" s="15">
        <v>-8192</v>
      </c>
      <c r="D481" s="15">
        <f t="shared" si="303"/>
        <v>-1</v>
      </c>
      <c r="E481" s="15">
        <f t="shared" si="304"/>
        <v>0</v>
      </c>
      <c r="F481" s="15">
        <f t="shared" si="305"/>
        <v>-1</v>
      </c>
      <c r="G481" s="15">
        <v>-1</v>
      </c>
      <c r="H481" s="15">
        <v>-1</v>
      </c>
      <c r="I481" s="15">
        <v>414</v>
      </c>
      <c r="J481" s="15">
        <v>8</v>
      </c>
      <c r="K481" s="15"/>
      <c r="L481" s="15">
        <v>1365</v>
      </c>
      <c r="M481" s="15">
        <f t="shared" si="306"/>
        <v>0.333251953125</v>
      </c>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H481"/>
      <c r="BI481"/>
      <c r="BJ481"/>
    </row>
    <row r="482" spans="1:62">
      <c r="A482" s="15">
        <v>479</v>
      </c>
      <c r="B482" s="15">
        <v>-2</v>
      </c>
      <c r="C482" s="15">
        <v>-8192</v>
      </c>
      <c r="D482" s="15">
        <f t="shared" si="303"/>
        <v>-1</v>
      </c>
      <c r="E482" s="15">
        <f t="shared" si="304"/>
        <v>0</v>
      </c>
      <c r="F482" s="15">
        <f t="shared" si="305"/>
        <v>-1</v>
      </c>
      <c r="G482" s="15">
        <v>-1</v>
      </c>
      <c r="H482" s="15">
        <v>-1</v>
      </c>
      <c r="I482" s="15">
        <v>431</v>
      </c>
      <c r="J482" s="15">
        <v>8</v>
      </c>
      <c r="K482" s="15"/>
      <c r="L482" s="15">
        <v>1365</v>
      </c>
      <c r="M482" s="15">
        <f t="shared" si="306"/>
        <v>0.333251953125</v>
      </c>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H482"/>
      <c r="BI482"/>
      <c r="BJ482"/>
    </row>
    <row r="483" spans="1:62">
      <c r="A483" s="15">
        <v>480</v>
      </c>
      <c r="B483" s="15">
        <v>-2</v>
      </c>
      <c r="C483" s="15">
        <v>-8192</v>
      </c>
      <c r="D483" s="15">
        <f t="shared" si="303"/>
        <v>-1</v>
      </c>
      <c r="E483" s="15">
        <f t="shared" si="304"/>
        <v>0</v>
      </c>
      <c r="F483" s="15">
        <f t="shared" si="305"/>
        <v>-1</v>
      </c>
      <c r="G483" s="15">
        <v>-1</v>
      </c>
      <c r="H483" s="15">
        <v>-1</v>
      </c>
      <c r="I483" s="15">
        <v>431</v>
      </c>
      <c r="J483" s="15">
        <v>8</v>
      </c>
      <c r="K483" s="15"/>
      <c r="L483" s="15">
        <v>1365</v>
      </c>
      <c r="M483" s="15">
        <f t="shared" si="306"/>
        <v>0.333251953125</v>
      </c>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H483"/>
      <c r="BI483"/>
      <c r="BJ483"/>
    </row>
    <row r="484" spans="1:62">
      <c r="A484" s="15">
        <v>481</v>
      </c>
      <c r="B484" s="15">
        <v>-2</v>
      </c>
      <c r="C484" s="15">
        <v>-8192</v>
      </c>
      <c r="D484" s="15">
        <f t="shared" si="303"/>
        <v>-1</v>
      </c>
      <c r="E484" s="15">
        <f t="shared" si="304"/>
        <v>0</v>
      </c>
      <c r="F484" s="15">
        <f t="shared" si="305"/>
        <v>-1</v>
      </c>
      <c r="G484" s="15">
        <v>-1</v>
      </c>
      <c r="H484" s="15">
        <v>-1</v>
      </c>
      <c r="I484" s="15">
        <v>432</v>
      </c>
      <c r="J484" s="15">
        <v>8</v>
      </c>
      <c r="K484" s="15"/>
      <c r="L484" s="15">
        <v>1365</v>
      </c>
      <c r="M484" s="15">
        <f t="shared" si="306"/>
        <v>0.333251953125</v>
      </c>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H484"/>
      <c r="BI484"/>
      <c r="BJ484"/>
    </row>
    <row r="485" spans="1:62">
      <c r="A485" s="15">
        <v>482</v>
      </c>
      <c r="B485" s="15">
        <v>-2</v>
      </c>
      <c r="C485" s="15">
        <v>-8192</v>
      </c>
      <c r="D485" s="15">
        <f t="shared" si="303"/>
        <v>-1</v>
      </c>
      <c r="E485" s="15">
        <f t="shared" si="304"/>
        <v>0</v>
      </c>
      <c r="F485" s="15">
        <f t="shared" si="305"/>
        <v>-1</v>
      </c>
      <c r="G485" s="15">
        <v>-1</v>
      </c>
      <c r="H485" s="15">
        <v>-1</v>
      </c>
      <c r="I485" s="15">
        <v>432</v>
      </c>
      <c r="J485" s="15">
        <v>8</v>
      </c>
      <c r="K485" s="15"/>
      <c r="L485" s="15">
        <v>1365</v>
      </c>
      <c r="M485" s="15">
        <f t="shared" si="306"/>
        <v>0.333251953125</v>
      </c>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H485"/>
      <c r="BI485"/>
      <c r="BJ485"/>
    </row>
    <row r="486" spans="1:62">
      <c r="A486" s="15">
        <v>483</v>
      </c>
      <c r="B486" s="15">
        <v>-2</v>
      </c>
      <c r="C486" s="15">
        <v>-8192</v>
      </c>
      <c r="D486" s="15">
        <f t="shared" si="303"/>
        <v>-1</v>
      </c>
      <c r="E486" s="15">
        <f t="shared" si="304"/>
        <v>0</v>
      </c>
      <c r="F486" s="15">
        <f t="shared" si="305"/>
        <v>-1</v>
      </c>
      <c r="G486" s="15">
        <v>-1</v>
      </c>
      <c r="H486" s="15">
        <v>-1</v>
      </c>
      <c r="I486" s="15">
        <v>433</v>
      </c>
      <c r="J486" s="15">
        <v>8</v>
      </c>
      <c r="K486" s="15"/>
      <c r="L486" s="15">
        <v>1365</v>
      </c>
      <c r="M486" s="15">
        <f t="shared" si="306"/>
        <v>0.333251953125</v>
      </c>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H486"/>
      <c r="BI486"/>
      <c r="BJ486"/>
    </row>
    <row r="487" spans="1:62">
      <c r="A487" s="15">
        <v>484</v>
      </c>
      <c r="B487" s="15">
        <v>-2</v>
      </c>
      <c r="C487" s="15">
        <v>-8192</v>
      </c>
      <c r="D487" s="15">
        <f t="shared" si="303"/>
        <v>-1</v>
      </c>
      <c r="E487" s="15">
        <f t="shared" si="304"/>
        <v>0</v>
      </c>
      <c r="F487" s="15">
        <f t="shared" si="305"/>
        <v>-1</v>
      </c>
      <c r="G487" s="15">
        <v>-1</v>
      </c>
      <c r="H487" s="15">
        <v>-1</v>
      </c>
      <c r="I487" s="15">
        <v>433</v>
      </c>
      <c r="J487" s="15">
        <v>8</v>
      </c>
      <c r="K487" s="15"/>
      <c r="L487" s="15">
        <v>1365</v>
      </c>
      <c r="M487" s="15">
        <f t="shared" si="306"/>
        <v>0.333251953125</v>
      </c>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H487"/>
      <c r="BI487"/>
      <c r="BJ487"/>
    </row>
    <row r="488" spans="1:62">
      <c r="A488" s="15">
        <v>485</v>
      </c>
      <c r="B488" s="15">
        <v>-2</v>
      </c>
      <c r="C488" s="15">
        <v>-8192</v>
      </c>
      <c r="D488" s="15">
        <f t="shared" si="303"/>
        <v>-1</v>
      </c>
      <c r="E488" s="15">
        <f t="shared" si="304"/>
        <v>0</v>
      </c>
      <c r="F488" s="15">
        <f t="shared" si="305"/>
        <v>-1</v>
      </c>
      <c r="G488" s="15">
        <v>-1</v>
      </c>
      <c r="H488" s="15">
        <v>-1</v>
      </c>
      <c r="I488" s="15">
        <v>434</v>
      </c>
      <c r="J488" s="15">
        <v>8</v>
      </c>
      <c r="K488" s="15"/>
      <c r="L488" s="15">
        <v>1365</v>
      </c>
      <c r="M488" s="15">
        <f t="shared" si="306"/>
        <v>0.333251953125</v>
      </c>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H488"/>
      <c r="BI488"/>
      <c r="BJ488"/>
    </row>
    <row r="489" spans="1:62">
      <c r="A489" s="15">
        <v>486</v>
      </c>
      <c r="B489" s="15">
        <v>-2</v>
      </c>
      <c r="C489" s="15">
        <v>-8192</v>
      </c>
      <c r="D489" s="15">
        <f t="shared" si="303"/>
        <v>-1</v>
      </c>
      <c r="E489" s="15">
        <f t="shared" si="304"/>
        <v>0</v>
      </c>
      <c r="F489" s="15">
        <f t="shared" si="305"/>
        <v>-1</v>
      </c>
      <c r="G489" s="15">
        <v>-1</v>
      </c>
      <c r="H489" s="15">
        <v>-1</v>
      </c>
      <c r="I489" s="15">
        <v>434</v>
      </c>
      <c r="J489" s="15">
        <v>8</v>
      </c>
      <c r="K489" s="15"/>
      <c r="L489" s="15">
        <v>1365</v>
      </c>
      <c r="M489" s="15">
        <f t="shared" si="306"/>
        <v>0.333251953125</v>
      </c>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H489"/>
      <c r="BI489"/>
      <c r="BJ489"/>
    </row>
    <row r="490" spans="1:62">
      <c r="A490" s="15">
        <v>487</v>
      </c>
      <c r="B490" s="15">
        <v>-2</v>
      </c>
      <c r="C490" s="15">
        <v>-8192</v>
      </c>
      <c r="D490" s="15">
        <f t="shared" si="303"/>
        <v>-1</v>
      </c>
      <c r="E490" s="15">
        <f t="shared" si="304"/>
        <v>0</v>
      </c>
      <c r="F490" s="15">
        <f t="shared" si="305"/>
        <v>-1</v>
      </c>
      <c r="G490" s="15">
        <v>-1</v>
      </c>
      <c r="H490" s="15">
        <v>-1</v>
      </c>
      <c r="I490" s="15">
        <v>435</v>
      </c>
      <c r="J490" s="15">
        <v>8</v>
      </c>
      <c r="K490" s="15"/>
      <c r="L490" s="15">
        <v>1365</v>
      </c>
      <c r="M490" s="15">
        <f t="shared" si="306"/>
        <v>0.333251953125</v>
      </c>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H490"/>
      <c r="BI490"/>
      <c r="BJ490"/>
    </row>
    <row r="491" spans="1:62">
      <c r="A491" s="15">
        <v>488</v>
      </c>
      <c r="B491" s="15">
        <v>-2</v>
      </c>
      <c r="C491" s="15">
        <v>-8192</v>
      </c>
      <c r="D491" s="15">
        <f t="shared" si="303"/>
        <v>-1</v>
      </c>
      <c r="E491" s="15">
        <f t="shared" si="304"/>
        <v>0</v>
      </c>
      <c r="F491" s="15">
        <f t="shared" si="305"/>
        <v>-1</v>
      </c>
      <c r="G491" s="15">
        <v>-1</v>
      </c>
      <c r="H491" s="15">
        <v>-1</v>
      </c>
      <c r="I491" s="15">
        <v>435</v>
      </c>
      <c r="J491" s="15">
        <v>8</v>
      </c>
      <c r="K491" s="15"/>
      <c r="L491" s="15">
        <v>1365</v>
      </c>
      <c r="M491" s="15">
        <f t="shared" si="306"/>
        <v>0.333251953125</v>
      </c>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H491"/>
      <c r="BI491"/>
      <c r="BJ491"/>
    </row>
    <row r="492" spans="1:62">
      <c r="A492" s="15">
        <v>489</v>
      </c>
      <c r="B492" s="15">
        <v>-2</v>
      </c>
      <c r="C492" s="15">
        <v>-8192</v>
      </c>
      <c r="D492" s="15">
        <f t="shared" si="303"/>
        <v>-1</v>
      </c>
      <c r="E492" s="15">
        <f t="shared" si="304"/>
        <v>0</v>
      </c>
      <c r="F492" s="15">
        <f t="shared" si="305"/>
        <v>-1</v>
      </c>
      <c r="G492" s="15">
        <v>-1</v>
      </c>
      <c r="H492" s="15">
        <v>-1</v>
      </c>
      <c r="I492" s="15">
        <v>436</v>
      </c>
      <c r="J492" s="15">
        <v>8</v>
      </c>
      <c r="K492" s="15"/>
      <c r="L492" s="15">
        <v>1365</v>
      </c>
      <c r="M492" s="15">
        <f t="shared" si="306"/>
        <v>0.333251953125</v>
      </c>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H492"/>
      <c r="BI492"/>
      <c r="BJ492"/>
    </row>
    <row r="493" spans="1:62">
      <c r="A493" s="15">
        <v>490</v>
      </c>
      <c r="B493" s="15">
        <v>-2</v>
      </c>
      <c r="C493" s="15">
        <v>-8192</v>
      </c>
      <c r="D493" s="15">
        <f t="shared" si="303"/>
        <v>-1</v>
      </c>
      <c r="E493" s="15">
        <f t="shared" si="304"/>
        <v>0</v>
      </c>
      <c r="F493" s="15">
        <f t="shared" si="305"/>
        <v>-1</v>
      </c>
      <c r="G493" s="15">
        <v>-1</v>
      </c>
      <c r="H493" s="15">
        <v>-1</v>
      </c>
      <c r="I493" s="15">
        <v>436</v>
      </c>
      <c r="J493" s="15">
        <v>8</v>
      </c>
      <c r="K493" s="15"/>
      <c r="L493" s="15">
        <v>1365</v>
      </c>
      <c r="M493" s="15">
        <f t="shared" si="306"/>
        <v>0.333251953125</v>
      </c>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H493"/>
      <c r="BI493"/>
      <c r="BJ493"/>
    </row>
    <row r="494" spans="1:62">
      <c r="A494" s="15">
        <v>491</v>
      </c>
      <c r="B494" s="15">
        <v>-2</v>
      </c>
      <c r="C494" s="15">
        <v>-8192</v>
      </c>
      <c r="D494" s="15">
        <f t="shared" si="303"/>
        <v>-1</v>
      </c>
      <c r="E494" s="15">
        <f t="shared" si="304"/>
        <v>0</v>
      </c>
      <c r="F494" s="15">
        <f t="shared" si="305"/>
        <v>-1</v>
      </c>
      <c r="G494" s="15">
        <v>-1</v>
      </c>
      <c r="H494" s="15">
        <v>-1</v>
      </c>
      <c r="I494" s="15">
        <v>437</v>
      </c>
      <c r="J494" s="15">
        <v>8</v>
      </c>
      <c r="K494" s="15"/>
      <c r="L494" s="15">
        <v>1365</v>
      </c>
      <c r="M494" s="15">
        <f t="shared" si="306"/>
        <v>0.333251953125</v>
      </c>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H494"/>
      <c r="BI494"/>
      <c r="BJ494"/>
    </row>
    <row r="495" spans="1:62">
      <c r="A495" s="15">
        <v>492</v>
      </c>
      <c r="B495" s="15">
        <v>-2</v>
      </c>
      <c r="C495" s="15">
        <v>-8192</v>
      </c>
      <c r="D495" s="15">
        <f t="shared" si="303"/>
        <v>-1</v>
      </c>
      <c r="E495" s="15">
        <f t="shared" si="304"/>
        <v>0</v>
      </c>
      <c r="F495" s="15">
        <f t="shared" si="305"/>
        <v>-1</v>
      </c>
      <c r="G495" s="15">
        <v>-1</v>
      </c>
      <c r="H495" s="15">
        <v>-1</v>
      </c>
      <c r="I495" s="15">
        <v>437</v>
      </c>
      <c r="J495" s="15">
        <v>8</v>
      </c>
      <c r="K495" s="15"/>
      <c r="L495" s="15">
        <v>1365</v>
      </c>
      <c r="M495" s="15">
        <f t="shared" si="306"/>
        <v>0.333251953125</v>
      </c>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H495"/>
      <c r="BI495"/>
      <c r="BJ495"/>
    </row>
    <row r="496" spans="1:62">
      <c r="A496" s="15">
        <v>493</v>
      </c>
      <c r="B496" s="15">
        <v>-2</v>
      </c>
      <c r="C496" s="15">
        <v>-8192</v>
      </c>
      <c r="D496" s="15">
        <f t="shared" si="303"/>
        <v>-1</v>
      </c>
      <c r="E496" s="15">
        <f t="shared" si="304"/>
        <v>0</v>
      </c>
      <c r="F496" s="15">
        <f t="shared" si="305"/>
        <v>-1</v>
      </c>
      <c r="G496" s="15">
        <v>-1</v>
      </c>
      <c r="H496" s="15">
        <v>-1</v>
      </c>
      <c r="I496" s="15">
        <v>438</v>
      </c>
      <c r="J496" s="15">
        <v>8</v>
      </c>
      <c r="K496" s="15"/>
      <c r="L496" s="15">
        <v>1365</v>
      </c>
      <c r="M496" s="15">
        <f t="shared" si="306"/>
        <v>0.333251953125</v>
      </c>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H496"/>
      <c r="BI496"/>
      <c r="BJ496"/>
    </row>
    <row r="497" spans="1:62">
      <c r="A497" s="15">
        <v>494</v>
      </c>
      <c r="B497" s="15">
        <v>-2</v>
      </c>
      <c r="C497" s="15">
        <v>-8192</v>
      </c>
      <c r="D497" s="15">
        <f t="shared" si="303"/>
        <v>-1</v>
      </c>
      <c r="E497" s="15">
        <f t="shared" si="304"/>
        <v>0</v>
      </c>
      <c r="F497" s="15">
        <f t="shared" si="305"/>
        <v>-1</v>
      </c>
      <c r="G497" s="15">
        <v>-1</v>
      </c>
      <c r="H497" s="15">
        <v>-1</v>
      </c>
      <c r="I497" s="15">
        <v>438</v>
      </c>
      <c r="J497" s="15">
        <v>8</v>
      </c>
      <c r="K497" s="15"/>
      <c r="L497" s="15">
        <v>1365</v>
      </c>
      <c r="M497" s="15">
        <f t="shared" si="306"/>
        <v>0.333251953125</v>
      </c>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H497"/>
      <c r="BI497"/>
      <c r="BJ497"/>
    </row>
    <row r="498" spans="1:62">
      <c r="A498" s="15">
        <v>495</v>
      </c>
      <c r="B498" s="15">
        <v>-2</v>
      </c>
      <c r="C498" s="15">
        <v>-8192</v>
      </c>
      <c r="D498" s="15">
        <f t="shared" si="303"/>
        <v>-1</v>
      </c>
      <c r="E498" s="15">
        <f t="shared" si="304"/>
        <v>0</v>
      </c>
      <c r="F498" s="15">
        <f t="shared" si="305"/>
        <v>-1</v>
      </c>
      <c r="G498" s="15">
        <v>-1</v>
      </c>
      <c r="H498" s="15">
        <v>-1</v>
      </c>
      <c r="I498" s="15">
        <v>439</v>
      </c>
      <c r="J498" s="15">
        <v>8</v>
      </c>
      <c r="K498" s="15"/>
      <c r="L498" s="15">
        <v>1365</v>
      </c>
      <c r="M498" s="15">
        <f t="shared" si="306"/>
        <v>0.333251953125</v>
      </c>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H498"/>
      <c r="BI498"/>
      <c r="BJ498"/>
    </row>
    <row r="499" spans="1:62">
      <c r="A499" s="15">
        <v>496</v>
      </c>
      <c r="B499" s="15">
        <v>-2</v>
      </c>
      <c r="C499" s="15">
        <v>-8192</v>
      </c>
      <c r="D499" s="15">
        <f t="shared" si="303"/>
        <v>-1</v>
      </c>
      <c r="E499" s="15">
        <f t="shared" si="304"/>
        <v>0</v>
      </c>
      <c r="F499" s="15">
        <f t="shared" si="305"/>
        <v>-1</v>
      </c>
      <c r="G499" s="15">
        <v>-1</v>
      </c>
      <c r="H499" s="15">
        <v>-1</v>
      </c>
      <c r="I499" s="15">
        <v>439</v>
      </c>
      <c r="J499" s="15">
        <v>8</v>
      </c>
      <c r="K499" s="15"/>
      <c r="L499" s="15">
        <v>1365</v>
      </c>
      <c r="M499" s="15">
        <f t="shared" si="306"/>
        <v>0.333251953125</v>
      </c>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H499"/>
      <c r="BI499"/>
      <c r="BJ499"/>
    </row>
    <row r="500" spans="1:62">
      <c r="A500" s="15">
        <v>497</v>
      </c>
      <c r="B500" s="15">
        <v>-2</v>
      </c>
      <c r="C500" s="15">
        <v>-8192</v>
      </c>
      <c r="D500" s="15">
        <f t="shared" si="303"/>
        <v>-1</v>
      </c>
      <c r="E500" s="15">
        <f t="shared" si="304"/>
        <v>0</v>
      </c>
      <c r="F500" s="15">
        <f t="shared" si="305"/>
        <v>-1</v>
      </c>
      <c r="G500" s="15">
        <v>-1</v>
      </c>
      <c r="H500" s="15">
        <v>-1</v>
      </c>
      <c r="I500" s="15">
        <v>440</v>
      </c>
      <c r="J500" s="15">
        <v>8</v>
      </c>
      <c r="K500" s="15"/>
      <c r="L500" s="15">
        <v>1365</v>
      </c>
      <c r="M500" s="15">
        <f t="shared" si="306"/>
        <v>0.333251953125</v>
      </c>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H500"/>
      <c r="BI500"/>
      <c r="BJ500"/>
    </row>
    <row r="501" spans="1:62">
      <c r="A501" s="15">
        <v>498</v>
      </c>
      <c r="B501" s="15">
        <v>-2</v>
      </c>
      <c r="C501" s="15">
        <v>-8192</v>
      </c>
      <c r="D501" s="15">
        <f t="shared" si="303"/>
        <v>-1</v>
      </c>
      <c r="E501" s="15">
        <f t="shared" si="304"/>
        <v>0</v>
      </c>
      <c r="F501" s="15">
        <f t="shared" si="305"/>
        <v>-1</v>
      </c>
      <c r="G501" s="15">
        <v>-1</v>
      </c>
      <c r="H501" s="15">
        <v>-1</v>
      </c>
      <c r="I501" s="15">
        <v>440</v>
      </c>
      <c r="J501" s="15">
        <v>8</v>
      </c>
      <c r="K501" s="15"/>
      <c r="L501" s="15">
        <v>1365</v>
      </c>
      <c r="M501" s="15">
        <f t="shared" si="306"/>
        <v>0.333251953125</v>
      </c>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H501"/>
      <c r="BI501"/>
      <c r="BJ501"/>
    </row>
    <row r="502" spans="1:62">
      <c r="A502" s="15">
        <v>499</v>
      </c>
      <c r="B502" s="15">
        <v>-2</v>
      </c>
      <c r="C502" s="15">
        <v>-8192</v>
      </c>
      <c r="D502" s="15">
        <f t="shared" si="303"/>
        <v>-1</v>
      </c>
      <c r="E502" s="15">
        <f t="shared" si="304"/>
        <v>0</v>
      </c>
      <c r="F502" s="15">
        <f t="shared" si="305"/>
        <v>-1</v>
      </c>
      <c r="G502" s="15">
        <v>-1</v>
      </c>
      <c r="H502" s="15">
        <v>-1</v>
      </c>
      <c r="I502" s="15">
        <v>441</v>
      </c>
      <c r="J502" s="15">
        <v>8</v>
      </c>
      <c r="K502" s="15"/>
      <c r="L502" s="15">
        <v>1365</v>
      </c>
      <c r="M502" s="15">
        <f t="shared" si="306"/>
        <v>0.333251953125</v>
      </c>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H502"/>
      <c r="BI502"/>
      <c r="BJ502"/>
    </row>
    <row r="503" spans="1:62">
      <c r="A503" s="15">
        <v>500</v>
      </c>
      <c r="B503" s="15">
        <v>-2</v>
      </c>
      <c r="C503" s="15">
        <v>-8192</v>
      </c>
      <c r="D503" s="15">
        <f t="shared" si="303"/>
        <v>-1</v>
      </c>
      <c r="E503" s="15">
        <f t="shared" si="304"/>
        <v>0</v>
      </c>
      <c r="F503" s="15">
        <f t="shared" si="305"/>
        <v>-1</v>
      </c>
      <c r="G503" s="15">
        <v>-1</v>
      </c>
      <c r="H503" s="15">
        <v>-1</v>
      </c>
      <c r="I503" s="15">
        <v>441</v>
      </c>
      <c r="J503" s="15">
        <v>8</v>
      </c>
      <c r="K503" s="15"/>
      <c r="L503" s="15">
        <v>1365</v>
      </c>
      <c r="M503" s="15">
        <f t="shared" si="306"/>
        <v>0.333251953125</v>
      </c>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H503"/>
      <c r="BI503"/>
      <c r="BJ503"/>
    </row>
    <row r="504" spans="1:62">
      <c r="A504" s="15">
        <v>501</v>
      </c>
      <c r="B504" s="15">
        <v>-2</v>
      </c>
      <c r="C504" s="15">
        <v>-8192</v>
      </c>
      <c r="D504" s="15">
        <f t="shared" si="303"/>
        <v>-1</v>
      </c>
      <c r="E504" s="15">
        <f t="shared" si="304"/>
        <v>0</v>
      </c>
      <c r="F504" s="15">
        <f t="shared" si="305"/>
        <v>-1</v>
      </c>
      <c r="G504" s="15">
        <v>-1</v>
      </c>
      <c r="H504" s="15">
        <v>-1</v>
      </c>
      <c r="I504" s="15">
        <v>442</v>
      </c>
      <c r="J504" s="15">
        <v>8</v>
      </c>
      <c r="K504" s="15"/>
      <c r="L504" s="15">
        <v>1365</v>
      </c>
      <c r="M504" s="15">
        <f t="shared" si="306"/>
        <v>0.333251953125</v>
      </c>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H504"/>
      <c r="BI504"/>
      <c r="BJ504"/>
    </row>
    <row r="505" spans="1:62">
      <c r="A505" s="15">
        <v>502</v>
      </c>
      <c r="B505" s="15">
        <v>-2</v>
      </c>
      <c r="C505" s="15">
        <v>-8192</v>
      </c>
      <c r="D505" s="15">
        <f t="shared" si="303"/>
        <v>-1</v>
      </c>
      <c r="E505" s="15">
        <f t="shared" si="304"/>
        <v>0</v>
      </c>
      <c r="F505" s="15">
        <f t="shared" si="305"/>
        <v>-1</v>
      </c>
      <c r="G505" s="15">
        <v>-1</v>
      </c>
      <c r="H505" s="15">
        <v>-1</v>
      </c>
      <c r="I505" s="15">
        <v>442</v>
      </c>
      <c r="J505" s="15">
        <v>8</v>
      </c>
      <c r="K505" s="15"/>
      <c r="L505" s="15">
        <v>1365</v>
      </c>
      <c r="M505" s="15">
        <f t="shared" si="306"/>
        <v>0.333251953125</v>
      </c>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H505"/>
      <c r="BI505"/>
      <c r="BJ505"/>
    </row>
    <row r="506" spans="1:62">
      <c r="A506" s="15">
        <v>503</v>
      </c>
      <c r="B506" s="15">
        <v>-2</v>
      </c>
      <c r="C506" s="15">
        <v>-8192</v>
      </c>
      <c r="D506" s="15">
        <f t="shared" si="303"/>
        <v>-1</v>
      </c>
      <c r="E506" s="15">
        <f t="shared" si="304"/>
        <v>0</v>
      </c>
      <c r="F506" s="15">
        <f t="shared" si="305"/>
        <v>-1</v>
      </c>
      <c r="G506" s="15">
        <v>-1</v>
      </c>
      <c r="H506" s="15">
        <v>-1</v>
      </c>
      <c r="I506" s="15">
        <v>443</v>
      </c>
      <c r="J506" s="15">
        <v>8</v>
      </c>
      <c r="K506" s="15"/>
      <c r="L506" s="15">
        <v>1365</v>
      </c>
      <c r="M506" s="15">
        <f t="shared" si="306"/>
        <v>0.333251953125</v>
      </c>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H506"/>
      <c r="BI506"/>
      <c r="BJ506"/>
    </row>
    <row r="507" spans="1:62">
      <c r="A507" s="15">
        <v>504</v>
      </c>
      <c r="B507" s="15">
        <v>-2</v>
      </c>
      <c r="C507" s="15">
        <v>-8192</v>
      </c>
      <c r="D507" s="15">
        <f t="shared" si="303"/>
        <v>-1</v>
      </c>
      <c r="E507" s="15">
        <f t="shared" si="304"/>
        <v>0</v>
      </c>
      <c r="F507" s="15">
        <f t="shared" si="305"/>
        <v>-1</v>
      </c>
      <c r="G507" s="15">
        <v>-1</v>
      </c>
      <c r="H507" s="15">
        <v>-1</v>
      </c>
      <c r="I507" s="15">
        <v>443</v>
      </c>
      <c r="J507" s="15">
        <v>8</v>
      </c>
      <c r="K507" s="15"/>
      <c r="L507" s="15">
        <v>1365</v>
      </c>
      <c r="M507" s="15">
        <f t="shared" si="306"/>
        <v>0.333251953125</v>
      </c>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H507"/>
      <c r="BI507"/>
      <c r="BJ507"/>
    </row>
    <row r="508" spans="1:62">
      <c r="A508" s="15">
        <v>505</v>
      </c>
      <c r="B508" s="15">
        <v>-2</v>
      </c>
      <c r="C508" s="15">
        <v>-8192</v>
      </c>
      <c r="D508" s="15">
        <f t="shared" si="303"/>
        <v>-1</v>
      </c>
      <c r="E508" s="15">
        <f t="shared" si="304"/>
        <v>0</v>
      </c>
      <c r="F508" s="15">
        <f t="shared" si="305"/>
        <v>-1</v>
      </c>
      <c r="G508" s="15">
        <v>-1</v>
      </c>
      <c r="H508" s="15">
        <v>-1</v>
      </c>
      <c r="I508" s="15">
        <v>444</v>
      </c>
      <c r="J508" s="15">
        <v>8</v>
      </c>
      <c r="K508" s="15"/>
      <c r="L508" s="15">
        <v>1365</v>
      </c>
      <c r="M508" s="15">
        <f t="shared" si="306"/>
        <v>0.333251953125</v>
      </c>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H508"/>
      <c r="BI508"/>
      <c r="BJ508"/>
    </row>
    <row r="509" spans="1:62">
      <c r="A509" s="15">
        <v>506</v>
      </c>
      <c r="B509" s="15">
        <v>-2</v>
      </c>
      <c r="C509" s="15">
        <v>-8192</v>
      </c>
      <c r="D509" s="15">
        <f t="shared" si="303"/>
        <v>-1</v>
      </c>
      <c r="E509" s="15">
        <f t="shared" si="304"/>
        <v>0</v>
      </c>
      <c r="F509" s="15">
        <f t="shared" si="305"/>
        <v>-1</v>
      </c>
      <c r="G509" s="15">
        <v>-1</v>
      </c>
      <c r="H509" s="15">
        <v>-1</v>
      </c>
      <c r="I509" s="15">
        <v>444</v>
      </c>
      <c r="J509" s="15">
        <v>8</v>
      </c>
      <c r="K509" s="15"/>
      <c r="L509" s="15">
        <v>1365</v>
      </c>
      <c r="M509" s="15">
        <f t="shared" si="306"/>
        <v>0.333251953125</v>
      </c>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H509"/>
      <c r="BI509"/>
      <c r="BJ509"/>
    </row>
    <row r="510" spans="1:62">
      <c r="A510" s="15">
        <v>507</v>
      </c>
      <c r="B510" s="15">
        <v>-2</v>
      </c>
      <c r="C510" s="15">
        <v>-8192</v>
      </c>
      <c r="D510" s="15">
        <f t="shared" si="303"/>
        <v>-1</v>
      </c>
      <c r="E510" s="15">
        <f t="shared" si="304"/>
        <v>0</v>
      </c>
      <c r="F510" s="15">
        <f t="shared" si="305"/>
        <v>-1</v>
      </c>
      <c r="G510" s="15">
        <v>-1</v>
      </c>
      <c r="H510" s="15">
        <v>-1</v>
      </c>
      <c r="I510" s="15">
        <v>445</v>
      </c>
      <c r="J510" s="15">
        <v>8</v>
      </c>
      <c r="K510" s="15"/>
      <c r="L510" s="15">
        <v>1365</v>
      </c>
      <c r="M510" s="15">
        <f t="shared" si="306"/>
        <v>0.333251953125</v>
      </c>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H510"/>
      <c r="BI510"/>
      <c r="BJ510"/>
    </row>
    <row r="511" spans="1:62">
      <c r="A511" s="15">
        <v>508</v>
      </c>
      <c r="B511" s="15">
        <v>-2</v>
      </c>
      <c r="C511" s="15">
        <v>-8192</v>
      </c>
      <c r="D511" s="15">
        <f t="shared" si="303"/>
        <v>-1</v>
      </c>
      <c r="E511" s="15">
        <f t="shared" si="304"/>
        <v>0</v>
      </c>
      <c r="F511" s="15">
        <f t="shared" si="305"/>
        <v>-1</v>
      </c>
      <c r="G511" s="15">
        <v>-1</v>
      </c>
      <c r="H511" s="15">
        <v>-1</v>
      </c>
      <c r="I511" s="15">
        <v>445</v>
      </c>
      <c r="J511" s="15">
        <v>8</v>
      </c>
      <c r="K511" s="15"/>
      <c r="L511" s="15">
        <v>1365</v>
      </c>
      <c r="M511" s="15">
        <f t="shared" si="306"/>
        <v>0.333251953125</v>
      </c>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H511"/>
      <c r="BI511"/>
      <c r="BJ511"/>
    </row>
    <row r="512" spans="1:62">
      <c r="A512" s="15">
        <v>509</v>
      </c>
      <c r="B512" s="15">
        <v>-2</v>
      </c>
      <c r="C512" s="15">
        <v>-8192</v>
      </c>
      <c r="D512" s="15">
        <f t="shared" si="303"/>
        <v>-1</v>
      </c>
      <c r="E512" s="15">
        <f t="shared" si="304"/>
        <v>0</v>
      </c>
      <c r="F512" s="15">
        <f t="shared" si="305"/>
        <v>-1</v>
      </c>
      <c r="G512" s="15">
        <v>-1</v>
      </c>
      <c r="H512" s="15">
        <v>-1</v>
      </c>
      <c r="I512" s="15">
        <v>446</v>
      </c>
      <c r="J512" s="15">
        <v>8</v>
      </c>
      <c r="K512" s="15"/>
      <c r="L512" s="15">
        <v>1365</v>
      </c>
      <c r="M512" s="15">
        <f t="shared" si="306"/>
        <v>0.333251953125</v>
      </c>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H512"/>
      <c r="BI512"/>
      <c r="BJ512"/>
    </row>
    <row r="513" spans="1:62">
      <c r="A513" s="15">
        <v>510</v>
      </c>
      <c r="B513" s="15">
        <v>-2</v>
      </c>
      <c r="C513" s="15">
        <v>-8192</v>
      </c>
      <c r="D513" s="15">
        <f t="shared" si="303"/>
        <v>-1</v>
      </c>
      <c r="E513" s="15">
        <f t="shared" si="304"/>
        <v>0</v>
      </c>
      <c r="F513" s="15">
        <f t="shared" si="305"/>
        <v>-1</v>
      </c>
      <c r="G513" s="15">
        <v>-1</v>
      </c>
      <c r="H513" s="15">
        <v>-1</v>
      </c>
      <c r="I513" s="15">
        <v>446</v>
      </c>
      <c r="J513" s="15">
        <v>8</v>
      </c>
      <c r="K513" s="15"/>
      <c r="L513" s="15">
        <v>1365</v>
      </c>
      <c r="M513" s="15">
        <f t="shared" si="306"/>
        <v>0.333251953125</v>
      </c>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H513"/>
      <c r="BI513"/>
      <c r="BJ513"/>
    </row>
    <row r="514" spans="1:62">
      <c r="BE514"/>
      <c r="BF514"/>
      <c r="BI514"/>
      <c r="BJ514"/>
    </row>
  </sheetData>
  <autoFilter ref="A2:BJ513"/>
  <mergeCells count="12">
    <mergeCell ref="AA1:AE1"/>
    <mergeCell ref="BE1:BF1"/>
    <mergeCell ref="A1:M1"/>
    <mergeCell ref="O1:O2"/>
    <mergeCell ref="P1:P2"/>
    <mergeCell ref="Q1:U1"/>
    <mergeCell ref="V1:Z1"/>
    <mergeCell ref="AF1:AJ1"/>
    <mergeCell ref="AK1:AO1"/>
    <mergeCell ref="AP1:AT1"/>
    <mergeCell ref="AU1:AY1"/>
    <mergeCell ref="AZ1:BD1"/>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14"/>
  <sheetViews>
    <sheetView topLeftCell="BH1" workbookViewId="0">
      <selection activeCell="BH1" sqref="BH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2.7109375" style="5" bestFit="1" customWidth="1"/>
    <col min="58" max="58" width="245.28515625" style="5" bestFit="1" customWidth="1"/>
    <col min="60" max="60" width="12" style="5" bestFit="1" customWidth="1"/>
    <col min="61" max="61" width="12.7109375" style="5" bestFit="1" customWidth="1"/>
    <col min="62" max="62" width="245.28515625" style="5" bestFit="1" customWidth="1"/>
  </cols>
  <sheetData>
    <row r="1" spans="1:62">
      <c r="A1" s="128" t="s">
        <v>1513</v>
      </c>
      <c r="B1" s="128"/>
      <c r="C1" s="128"/>
      <c r="D1" s="128"/>
      <c r="E1" s="128"/>
      <c r="F1" s="128"/>
      <c r="G1" s="128"/>
      <c r="H1" s="128"/>
      <c r="I1" s="128"/>
      <c r="J1" s="128"/>
      <c r="K1" s="128"/>
      <c r="L1" s="128"/>
      <c r="M1" s="128"/>
      <c r="O1" s="127" t="s">
        <v>1512</v>
      </c>
      <c r="P1" s="127" t="s">
        <v>853</v>
      </c>
      <c r="Q1" s="127" t="s">
        <v>1533</v>
      </c>
      <c r="R1" s="127"/>
      <c r="S1" s="127"/>
      <c r="T1" s="127"/>
      <c r="U1" s="127"/>
      <c r="V1" s="127" t="s">
        <v>1534</v>
      </c>
      <c r="W1" s="127"/>
      <c r="X1" s="127"/>
      <c r="Y1" s="127"/>
      <c r="Z1" s="127"/>
      <c r="AA1" s="127" t="s">
        <v>1535</v>
      </c>
      <c r="AB1" s="127"/>
      <c r="AC1" s="127"/>
      <c r="AD1" s="127"/>
      <c r="AE1" s="127"/>
      <c r="AF1" s="127" t="s">
        <v>1536</v>
      </c>
      <c r="AG1" s="127"/>
      <c r="AH1" s="127"/>
      <c r="AI1" s="127"/>
      <c r="AJ1" s="127"/>
      <c r="AK1" s="127" t="s">
        <v>1537</v>
      </c>
      <c r="AL1" s="127"/>
      <c r="AM1" s="127"/>
      <c r="AN1" s="127"/>
      <c r="AO1" s="127"/>
      <c r="AP1" s="127" t="s">
        <v>1538</v>
      </c>
      <c r="AQ1" s="127"/>
      <c r="AR1" s="127"/>
      <c r="AS1" s="127"/>
      <c r="AT1" s="127"/>
      <c r="AU1" s="127" t="s">
        <v>1539</v>
      </c>
      <c r="AV1" s="127"/>
      <c r="AW1" s="127"/>
      <c r="AX1" s="127"/>
      <c r="AY1" s="127"/>
      <c r="AZ1" s="127" t="s">
        <v>1540</v>
      </c>
      <c r="BA1" s="127"/>
      <c r="BB1" s="127"/>
      <c r="BC1" s="127"/>
      <c r="BD1" s="127"/>
      <c r="BE1" s="127" t="s">
        <v>1574</v>
      </c>
      <c r="BF1" s="127"/>
      <c r="BH1" s="77" t="s">
        <v>853</v>
      </c>
      <c r="BI1" s="77" t="s">
        <v>1559</v>
      </c>
      <c r="BJ1" s="77" t="s">
        <v>1575</v>
      </c>
    </row>
    <row r="2" spans="1:62">
      <c r="A2" s="53" t="s">
        <v>1526</v>
      </c>
      <c r="B2" s="76" t="s">
        <v>1514</v>
      </c>
      <c r="C2" s="76" t="s">
        <v>1515</v>
      </c>
      <c r="D2" s="76" t="s">
        <v>1516</v>
      </c>
      <c r="E2" s="76" t="s">
        <v>1517</v>
      </c>
      <c r="F2" s="76" t="s">
        <v>1518</v>
      </c>
      <c r="G2" s="76" t="s">
        <v>1519</v>
      </c>
      <c r="H2" s="76" t="s">
        <v>1520</v>
      </c>
      <c r="I2" s="76" t="s">
        <v>1521</v>
      </c>
      <c r="J2" s="76" t="s">
        <v>1522</v>
      </c>
      <c r="K2" s="76" t="s">
        <v>1523</v>
      </c>
      <c r="L2" s="76" t="s">
        <v>1524</v>
      </c>
      <c r="M2" s="76" t="s">
        <v>1525</v>
      </c>
      <c r="O2" s="127"/>
      <c r="P2" s="127"/>
      <c r="Q2" s="53" t="s">
        <v>1528</v>
      </c>
      <c r="R2" s="53" t="s">
        <v>1527</v>
      </c>
      <c r="S2" s="53" t="s">
        <v>1529</v>
      </c>
      <c r="T2" s="53" t="s">
        <v>1530</v>
      </c>
      <c r="U2" s="53" t="s">
        <v>1531</v>
      </c>
      <c r="V2" s="53" t="s">
        <v>1528</v>
      </c>
      <c r="W2" s="53" t="s">
        <v>1527</v>
      </c>
      <c r="X2" s="53" t="s">
        <v>1529</v>
      </c>
      <c r="Y2" s="53" t="s">
        <v>1530</v>
      </c>
      <c r="Z2" s="53" t="s">
        <v>1531</v>
      </c>
      <c r="AA2" s="53" t="s">
        <v>1528</v>
      </c>
      <c r="AB2" s="53" t="s">
        <v>1527</v>
      </c>
      <c r="AC2" s="53" t="s">
        <v>1529</v>
      </c>
      <c r="AD2" s="53" t="s">
        <v>1530</v>
      </c>
      <c r="AE2" s="53" t="s">
        <v>1531</v>
      </c>
      <c r="AF2" s="53" t="s">
        <v>1528</v>
      </c>
      <c r="AG2" s="53" t="s">
        <v>1527</v>
      </c>
      <c r="AH2" s="53" t="s">
        <v>1529</v>
      </c>
      <c r="AI2" s="53" t="s">
        <v>1530</v>
      </c>
      <c r="AJ2" s="53" t="s">
        <v>1531</v>
      </c>
      <c r="AK2" s="53" t="s">
        <v>1528</v>
      </c>
      <c r="AL2" s="53" t="s">
        <v>1527</v>
      </c>
      <c r="AM2" s="53" t="s">
        <v>1529</v>
      </c>
      <c r="AN2" s="53" t="s">
        <v>1530</v>
      </c>
      <c r="AO2" s="53" t="s">
        <v>1531</v>
      </c>
      <c r="AP2" s="53" t="s">
        <v>1528</v>
      </c>
      <c r="AQ2" s="53" t="s">
        <v>1527</v>
      </c>
      <c r="AR2" s="53" t="s">
        <v>1529</v>
      </c>
      <c r="AS2" s="53" t="s">
        <v>1530</v>
      </c>
      <c r="AT2" s="53" t="s">
        <v>1531</v>
      </c>
      <c r="AU2" s="53" t="s">
        <v>1528</v>
      </c>
      <c r="AV2" s="53" t="s">
        <v>1527</v>
      </c>
      <c r="AW2" s="53" t="s">
        <v>1529</v>
      </c>
      <c r="AX2" s="53" t="s">
        <v>1530</v>
      </c>
      <c r="AY2" s="53" t="s">
        <v>1531</v>
      </c>
      <c r="AZ2" s="53" t="s">
        <v>1528</v>
      </c>
      <c r="BA2" s="53" t="s">
        <v>1527</v>
      </c>
      <c r="BB2" s="53" t="s">
        <v>1529</v>
      </c>
      <c r="BC2" s="53" t="s">
        <v>1530</v>
      </c>
      <c r="BD2" s="53" t="s">
        <v>1531</v>
      </c>
      <c r="BE2" s="77" t="s">
        <v>1559</v>
      </c>
      <c r="BF2" s="77" t="s">
        <v>1575</v>
      </c>
      <c r="BH2" s="86">
        <v>0</v>
      </c>
      <c r="BI2" s="15">
        <v>1</v>
      </c>
      <c r="BJ2" s="15" t="s">
        <v>1704</v>
      </c>
    </row>
    <row r="3" spans="1:62">
      <c r="A3" s="15">
        <v>0</v>
      </c>
      <c r="B3" s="15">
        <v>0</v>
      </c>
      <c r="C3" s="15">
        <v>1600214</v>
      </c>
      <c r="D3" s="15">
        <f>IF(C3&lt;&gt;-8192,INT(C3/2^12),-1)</f>
        <v>390</v>
      </c>
      <c r="E3" s="15">
        <f>IF(C3 &lt;&gt; -8192, MOD(C3, 2^12), 0)</f>
        <v>2774</v>
      </c>
      <c r="F3" s="15">
        <f>D3+(E3/2^12)</f>
        <v>390.67724609375</v>
      </c>
      <c r="G3" s="15">
        <v>1</v>
      </c>
      <c r="H3" s="15">
        <v>2</v>
      </c>
      <c r="I3" s="15">
        <v>-1</v>
      </c>
      <c r="J3" s="15">
        <v>0</v>
      </c>
      <c r="K3" s="15">
        <v>45</v>
      </c>
      <c r="L3" s="15">
        <v>888</v>
      </c>
      <c r="M3" s="15">
        <f>IF(L3 &gt;= 2^12, "Error: Wrong Probability!", L3/2^12)</f>
        <v>0.216796875</v>
      </c>
      <c r="O3" s="86">
        <f>K3</f>
        <v>45</v>
      </c>
      <c r="P3" s="86">
        <f t="shared" ref="P3:P34" si="0">VLOOKUP(O3,$A$3:$M$513,13,FALSE)</f>
        <v>0.229736328125</v>
      </c>
      <c r="Q3" s="86">
        <f t="shared" ref="Q3:Q34" si="1">VLOOKUP(O3,$A$3:$I$513,9,FALSE)</f>
        <v>43</v>
      </c>
      <c r="R3" s="86" t="b">
        <f t="shared" ref="R3:R34" si="2">IF(VLOOKUP(Q3,$A$3:$G$513,7,FALSE) = O3, TRUE, IF(VLOOKUP(Q3, $A$3:$H$513,8,FALSE) = O3, FALSE, "Error: Invalid Decision!"))</f>
        <v>1</v>
      </c>
      <c r="S3" s="86" t="str">
        <f t="shared" ref="S3:S34" si="3">IF(VLOOKUP(Q3,$A$3:$B$513,2,FALSE) = 0, "Distance", IF(VLOOKUP(Q3,$A$3:$B$513,2,FALSE) = 1, "Speed", IF(VLOOKUP(Q3,$A$3:$B$513,2,FALSE) = 2, "GEBR", "Dummy Node")))</f>
        <v>Speed</v>
      </c>
      <c r="T3" s="86" t="str">
        <f>IF(S3="Dummy Node","N/A",IF(R3,"&lt;=","&gt;"))</f>
        <v>&lt;=</v>
      </c>
      <c r="U3" s="86">
        <f t="shared" ref="U3:U34" si="4">IF(S3="Dummy Node","N/A",VLOOKUP(Q3,$A$3:$F$513,6,FALSE))</f>
        <v>13.1513671875</v>
      </c>
      <c r="V3" s="86">
        <f t="shared" ref="V3:V34" si="5">VLOOKUP(Q3,$A$3:$I$513,9,FALSE)</f>
        <v>33</v>
      </c>
      <c r="W3" s="86" t="b">
        <f t="shared" ref="W3:W34" si="6">IF(VLOOKUP(V3,$A$3:$G$513,7,FALSE) = Q3, TRUE, IF(VLOOKUP(V3, $A$3:$H$513,8,FALSE) = Q3, FALSE, "Error: Invalid Decision!"))</f>
        <v>1</v>
      </c>
      <c r="X3" s="86" t="str">
        <f t="shared" ref="X3:X34" si="7">IF(VLOOKUP(V3,$A$3:$B$513,2,FALSE) = 0, "Distance", IF(VLOOKUP(V3,$A$3:$B$513,2,FALSE) = 1, "Speed", IF(VLOOKUP(V3,$A$3:$B$513,2,FALSE) = 2, "GEBR", "Dummy Node")))</f>
        <v>GEBR</v>
      </c>
      <c r="Y3" s="86" t="str">
        <f>IF(X3="Dummy Node","N/A",IF(W3,"&lt;=","&gt;"))</f>
        <v>&lt;=</v>
      </c>
      <c r="Z3" s="86">
        <f t="shared" ref="Z3:Z34" si="8">IF(X3="Dummy Node","N/A",VLOOKUP(V3,$A$3:$F$513,6,FALSE))</f>
        <v>1.046142578125</v>
      </c>
      <c r="AA3" s="86">
        <f t="shared" ref="AA3:AA34" si="9">VLOOKUP(V3,$A$3:$I$513,9,FALSE)</f>
        <v>24</v>
      </c>
      <c r="AB3" s="86" t="b">
        <f t="shared" ref="AB3:AB34" si="10">IF(VLOOKUP(AA3,$A$3:$G$513,7,FALSE) = V3, TRUE, IF(VLOOKUP(AA3, $A$3:$H$513,8,FALSE) = V3, FALSE, "Error: Invalid Decision!"))</f>
        <v>1</v>
      </c>
      <c r="AC3" s="86" t="str">
        <f t="shared" ref="AC3:AC34" si="11">IF(VLOOKUP(AA3,$A$3:$B$513,2,FALSE) = 0, "Distance", IF(VLOOKUP(AA3,$A$3:$B$513,2,FALSE) = 1, "Speed", IF(VLOOKUP(AA3,$A$3:$B$513,2,FALSE) = 2, "GEBR", "Dummy Node")))</f>
        <v>Distance</v>
      </c>
      <c r="AD3" s="86" t="str">
        <f>IF(AC3="Dummy Node","N/A",IF(AB3,"&lt;=","&gt;"))</f>
        <v>&lt;=</v>
      </c>
      <c r="AE3" s="86">
        <f t="shared" ref="AE3:AE34" si="12">IF(AC3="Dummy Node","N/A",VLOOKUP(AA3,$A$3:$F$513,6,FALSE))</f>
        <v>188.468994140625</v>
      </c>
      <c r="AF3" s="86">
        <f t="shared" ref="AF3:AF34" si="13">VLOOKUP(AA3,$A$3:$I$513,9,FALSE)</f>
        <v>21</v>
      </c>
      <c r="AG3" s="86" t="b">
        <f t="shared" ref="AG3:AG34" si="14">IF(VLOOKUP(AF3,$A$3:$G$513,7,FALSE) = AA3, TRUE, IF(VLOOKUP(AF3, $A$3:$H$513,8,FALSE) = AA3, FALSE, "Error: Invalid Decision!"))</f>
        <v>0</v>
      </c>
      <c r="AH3" s="86" t="str">
        <f t="shared" ref="AH3:AH34" si="15">IF(VLOOKUP(AF3,$A$3:$B$513,2,FALSE) = 0, "Distance", IF(VLOOKUP(AF3,$A$3:$B$513,2,FALSE) = 1, "Speed", IF(VLOOKUP(AF3,$A$3:$B$513,2,FALSE) = 2, "GEBR", "Dummy Node")))</f>
        <v>Distance</v>
      </c>
      <c r="AI3" s="86" t="str">
        <f>IF(AH3="Dummy Node","N/A",IF(AG3,"&lt;=","&gt;"))</f>
        <v>&gt;</v>
      </c>
      <c r="AJ3" s="86">
        <f t="shared" ref="AJ3:AJ34" si="16">IF(AH3="Dummy Node","N/A",VLOOKUP(AF3,$A$3:$F$513,6,FALSE))</f>
        <v>150.328369140625</v>
      </c>
      <c r="AK3" s="86">
        <f t="shared" ref="AK3:AK34" si="17">VLOOKUP(AF3,$A$3:$I$513,9,FALSE)</f>
        <v>11</v>
      </c>
      <c r="AL3" s="86" t="b">
        <f t="shared" ref="AL3:AL34" si="18">IF(VLOOKUP(AK3,$A$3:$G$513,7,FALSE) = AF3, TRUE, IF(VLOOKUP(AK3, $A$3:$H$513,8,FALSE) = AF3, FALSE, "Error: Invalid Decision!"))</f>
        <v>1</v>
      </c>
      <c r="AM3" s="86" t="str">
        <f t="shared" ref="AM3:AM34" si="19">IF(VLOOKUP(AK3,$A$3:$B$513,2,FALSE) = 0, "Distance", IF(VLOOKUP(AK3,$A$3:$B$513,2,FALSE) = 1, "Speed", IF(VLOOKUP(AK3,$A$3:$B$513,2,FALSE) = 2, "GEBR", "Dummy Node")))</f>
        <v>Speed</v>
      </c>
      <c r="AN3" s="86" t="str">
        <f>IF(AM3="Dummy Node","N/A",IF(AL3,"&lt;=","&gt;"))</f>
        <v>&lt;=</v>
      </c>
      <c r="AO3" s="86">
        <f t="shared" ref="AO3:AO34" si="20">IF(AM3="Dummy Node","N/A",VLOOKUP(AK3,$A$3:$F$513,6,FALSE))</f>
        <v>14.839599609375</v>
      </c>
      <c r="AP3" s="86">
        <f t="shared" ref="AP3:AP34" si="21">VLOOKUP(AK3,$A$3:$I$513,9,FALSE)</f>
        <v>4</v>
      </c>
      <c r="AQ3" s="86" t="b">
        <f t="shared" ref="AQ3:AQ34" si="22">IF(VLOOKUP(AP3,$A$3:$G$513,7,FALSE) = AK3, TRUE, IF(VLOOKUP(AP3, $A$3:$H$513,8,FALSE) = AK3, FALSE, "Error: Invalid Decision!"))</f>
        <v>1</v>
      </c>
      <c r="AR3" s="86" t="str">
        <f t="shared" ref="AR3:AR34" si="23">IF(VLOOKUP(AP3,$A$3:$B$513,2,FALSE) = 0, "Distance", IF(VLOOKUP(AP3,$A$3:$B$513,2,FALSE) = 1, "Speed", IF(VLOOKUP(AP3,$A$3:$B$513,2,FALSE) = 2, "GEBR", "Dummy Node")))</f>
        <v>Distance</v>
      </c>
      <c r="AS3" s="86" t="str">
        <f>IF(AR3="Dummy Node","N/A",IF(AQ3,"&lt;=","&gt;"))</f>
        <v>&lt;=</v>
      </c>
      <c r="AT3" s="86">
        <f t="shared" ref="AT3:AT34" si="24">IF(AR3="Dummy Node","N/A",VLOOKUP(AP3,$A$3:$F$513,6,FALSE))</f>
        <v>266.76708984375</v>
      </c>
      <c r="AU3" s="86">
        <f t="shared" ref="AU3:AU34" si="25">VLOOKUP(AP3,$A$3:$I$513,9,FALSE)</f>
        <v>1</v>
      </c>
      <c r="AV3" s="86" t="b">
        <f t="shared" ref="AV3:AV34" si="26">IF(VLOOKUP(AU3,$A$3:$G$513,7,FALSE) = AP3, TRUE, IF(VLOOKUP(AU3, $A$3:$H$513,8,FALSE) = AP3, FALSE, "Error: Invalid Decision!"))</f>
        <v>0</v>
      </c>
      <c r="AW3" s="86" t="str">
        <f t="shared" ref="AW3:AW34" si="27">IF(VLOOKUP(AU3,$A$3:$B$513,2,FALSE) = 0, "Distance", IF(VLOOKUP(AU3,$A$3:$B$513,2,FALSE) = 1, "Speed", IF(VLOOKUP(AU3,$A$3:$B$513,2,FALSE) = 2, "GEBR", "Dummy Node")))</f>
        <v>Speed</v>
      </c>
      <c r="AX3" s="86" t="str">
        <f>IF(AW3="Dummy Node","N/A",IF(AV3,"&lt;=","&gt;"))</f>
        <v>&gt;</v>
      </c>
      <c r="AY3" s="86">
        <f t="shared" ref="AY3:AY34" si="28">IF(AW3="Dummy Node","N/A",VLOOKUP(AU3,$A$3:$F$513,6,FALSE))</f>
        <v>10.322265625</v>
      </c>
      <c r="AZ3" s="86">
        <f t="shared" ref="AZ3:AZ34" si="29">VLOOKUP(AU3,$A$3:$I$513,9,FALSE)</f>
        <v>0</v>
      </c>
      <c r="BA3" s="86" t="b">
        <f t="shared" ref="BA3:BA34" si="30">IF(VLOOKUP(AZ3,$A$3:$G$513,7,FALSE) = AU3, TRUE, IF(VLOOKUP(AZ3, $A$3:$H$513,8,FALSE) = AU3, FALSE, "Error: Invalid Decision!"))</f>
        <v>1</v>
      </c>
      <c r="BB3" s="86" t="str">
        <f t="shared" ref="BB3:BB34" si="31">IF(VLOOKUP(AZ3,$A$3:$B$513,2,FALSE) = 0, "Distance", IF(VLOOKUP(AZ3,$A$3:$B$513,2,FALSE) = 1, "Speed", IF(VLOOKUP(AZ3,$A$3:$B$513,2,FALSE) = 2, "GEBR", "Dummy Node")))</f>
        <v>Distance</v>
      </c>
      <c r="BC3" s="86" t="str">
        <f>IF(BB3="Dummy Node","N/A",IF(BA3,"&lt;=","&gt;"))</f>
        <v>&lt;=</v>
      </c>
      <c r="BD3" s="86">
        <f t="shared" ref="BD3:BD34" si="32">IF(BB3="Dummy Node","N/A",VLOOKUP(AZ3,$A$3:$F$513,6,FALSE))</f>
        <v>390.67724609375</v>
      </c>
      <c r="BE3" s="15">
        <f t="shared" ref="BE3:BE66" si="33">IF(P3&lt;0.5/3, 1, 0)</f>
        <v>0</v>
      </c>
      <c r="BF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f>
        <v>Speed&lt;=13,1513671875 AND GEBR&lt;=1,046142578125 AND Distance&lt;=188,468994140625 AND Distance&gt;150,328369140625 AND Speed&lt;=14,839599609375 AND Distance&lt;=266,76708984375 AND Speed&gt;10,322265625 AND Distance&lt;=390,67724609375</v>
      </c>
      <c r="BH3" s="86">
        <v>0</v>
      </c>
      <c r="BI3" s="15">
        <v>1</v>
      </c>
      <c r="BJ3" s="15" t="s">
        <v>1711</v>
      </c>
    </row>
    <row r="4" spans="1:62">
      <c r="A4" s="15">
        <v>1</v>
      </c>
      <c r="B4" s="15">
        <v>1</v>
      </c>
      <c r="C4" s="15">
        <v>42280</v>
      </c>
      <c r="D4" s="15">
        <f t="shared" ref="D4:D67" si="34">IF(C4&lt;&gt;-8192,INT(C4/2^12),-1)</f>
        <v>10</v>
      </c>
      <c r="E4" s="15">
        <f t="shared" ref="E4:E67" si="35">IF(C4 &lt;&gt; -8192, MOD(C4, 2^12), 0)</f>
        <v>1320</v>
      </c>
      <c r="F4" s="15">
        <f t="shared" ref="F4:F67" si="36">D4+(E4/2^12)</f>
        <v>10.322265625</v>
      </c>
      <c r="G4" s="15">
        <v>3</v>
      </c>
      <c r="H4" s="15">
        <v>4</v>
      </c>
      <c r="I4" s="15">
        <v>0</v>
      </c>
      <c r="J4" s="15">
        <v>1</v>
      </c>
      <c r="K4" s="15">
        <v>46</v>
      </c>
      <c r="L4" s="15">
        <v>255</v>
      </c>
      <c r="M4" s="15">
        <f t="shared" ref="M4:M67" si="37">IF(L4 &gt;= 2^12, "Error: Wrong Probability!", L4/2^12)</f>
        <v>6.2255859375E-2</v>
      </c>
      <c r="O4" s="86">
        <f t="shared" ref="O4:O67" si="38">K4</f>
        <v>46</v>
      </c>
      <c r="P4" s="86">
        <f t="shared" si="0"/>
        <v>2.5634765625E-2</v>
      </c>
      <c r="Q4" s="86">
        <f t="shared" si="1"/>
        <v>43</v>
      </c>
      <c r="R4" s="86" t="b">
        <f t="shared" si="2"/>
        <v>0</v>
      </c>
      <c r="S4" s="86" t="str">
        <f t="shared" si="3"/>
        <v>Speed</v>
      </c>
      <c r="T4" s="86" t="str">
        <f t="shared" ref="T4:T67" si="39">IF(S4="Dummy Node","N/A",IF(R4,"&lt;=","&gt;"))</f>
        <v>&gt;</v>
      </c>
      <c r="U4" s="86">
        <f t="shared" si="4"/>
        <v>13.1513671875</v>
      </c>
      <c r="V4" s="86">
        <f t="shared" si="5"/>
        <v>33</v>
      </c>
      <c r="W4" s="86" t="b">
        <f t="shared" si="6"/>
        <v>1</v>
      </c>
      <c r="X4" s="86" t="str">
        <f t="shared" si="7"/>
        <v>GEBR</v>
      </c>
      <c r="Y4" s="86" t="str">
        <f t="shared" ref="Y4:Y67" si="40">IF(X4="Dummy Node","N/A",IF(W4,"&lt;=","&gt;"))</f>
        <v>&lt;=</v>
      </c>
      <c r="Z4" s="86">
        <f t="shared" si="8"/>
        <v>1.046142578125</v>
      </c>
      <c r="AA4" s="86">
        <f t="shared" si="9"/>
        <v>24</v>
      </c>
      <c r="AB4" s="86" t="b">
        <f t="shared" si="10"/>
        <v>1</v>
      </c>
      <c r="AC4" s="86" t="str">
        <f t="shared" si="11"/>
        <v>Distance</v>
      </c>
      <c r="AD4" s="86" t="str">
        <f t="shared" ref="AD4:AD67" si="41">IF(AC4="Dummy Node","N/A",IF(AB4,"&lt;=","&gt;"))</f>
        <v>&lt;=</v>
      </c>
      <c r="AE4" s="86">
        <f t="shared" si="12"/>
        <v>188.468994140625</v>
      </c>
      <c r="AF4" s="86">
        <f t="shared" si="13"/>
        <v>21</v>
      </c>
      <c r="AG4" s="86" t="b">
        <f t="shared" si="14"/>
        <v>0</v>
      </c>
      <c r="AH4" s="86" t="str">
        <f t="shared" si="15"/>
        <v>Distance</v>
      </c>
      <c r="AI4" s="86" t="str">
        <f t="shared" ref="AI4:AI67" si="42">IF(AH4="Dummy Node","N/A",IF(AG4,"&lt;=","&gt;"))</f>
        <v>&gt;</v>
      </c>
      <c r="AJ4" s="86">
        <f t="shared" si="16"/>
        <v>150.328369140625</v>
      </c>
      <c r="AK4" s="86">
        <f t="shared" si="17"/>
        <v>11</v>
      </c>
      <c r="AL4" s="86" t="b">
        <f t="shared" si="18"/>
        <v>1</v>
      </c>
      <c r="AM4" s="86" t="str">
        <f t="shared" si="19"/>
        <v>Speed</v>
      </c>
      <c r="AN4" s="86" t="str">
        <f t="shared" ref="AN4:AN67" si="43">IF(AM4="Dummy Node","N/A",IF(AL4,"&lt;=","&gt;"))</f>
        <v>&lt;=</v>
      </c>
      <c r="AO4" s="86">
        <f t="shared" si="20"/>
        <v>14.839599609375</v>
      </c>
      <c r="AP4" s="86">
        <f t="shared" si="21"/>
        <v>4</v>
      </c>
      <c r="AQ4" s="86" t="b">
        <f t="shared" si="22"/>
        <v>1</v>
      </c>
      <c r="AR4" s="86" t="str">
        <f t="shared" si="23"/>
        <v>Distance</v>
      </c>
      <c r="AS4" s="86" t="str">
        <f t="shared" ref="AS4:AS67" si="44">IF(AR4="Dummy Node","N/A",IF(AQ4,"&lt;=","&gt;"))</f>
        <v>&lt;=</v>
      </c>
      <c r="AT4" s="86">
        <f t="shared" si="24"/>
        <v>266.76708984375</v>
      </c>
      <c r="AU4" s="86">
        <f t="shared" si="25"/>
        <v>1</v>
      </c>
      <c r="AV4" s="86" t="b">
        <f t="shared" si="26"/>
        <v>0</v>
      </c>
      <c r="AW4" s="86" t="str">
        <f t="shared" si="27"/>
        <v>Speed</v>
      </c>
      <c r="AX4" s="86" t="str">
        <f t="shared" ref="AX4:AX67" si="45">IF(AW4="Dummy Node","N/A",IF(AV4,"&lt;=","&gt;"))</f>
        <v>&gt;</v>
      </c>
      <c r="AY4" s="86">
        <f t="shared" si="28"/>
        <v>10.322265625</v>
      </c>
      <c r="AZ4" s="86">
        <f t="shared" si="29"/>
        <v>0</v>
      </c>
      <c r="BA4" s="86" t="b">
        <f t="shared" si="30"/>
        <v>1</v>
      </c>
      <c r="BB4" s="86" t="str">
        <f t="shared" si="31"/>
        <v>Distance</v>
      </c>
      <c r="BC4" s="86" t="str">
        <f t="shared" ref="BC4:BC67" si="46">IF(BB4="Dummy Node","N/A",IF(BA4,"&lt;=","&gt;"))</f>
        <v>&lt;=</v>
      </c>
      <c r="BD4" s="86">
        <f t="shared" si="32"/>
        <v>390.67724609375</v>
      </c>
      <c r="BE4" s="15">
        <f t="shared" si="33"/>
        <v>1</v>
      </c>
      <c r="BF4" s="15" t="str">
        <f t="shared" ref="BF4:BF67" si="47">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f>
        <v>Speed&gt;13,1513671875 AND GEBR&lt;=1,046142578125 AND Distance&lt;=188,468994140625 AND Distance&gt;150,328369140625 AND Speed&lt;=14,839599609375 AND Distance&lt;=266,76708984375 AND Speed&gt;10,322265625 AND Distance&lt;=390,67724609375</v>
      </c>
      <c r="BH4" s="86">
        <v>0</v>
      </c>
      <c r="BI4" s="15">
        <v>1</v>
      </c>
      <c r="BJ4" s="15" t="s">
        <v>1721</v>
      </c>
    </row>
    <row r="5" spans="1:62">
      <c r="A5" s="15">
        <v>2</v>
      </c>
      <c r="B5" s="15">
        <v>0</v>
      </c>
      <c r="C5" s="15">
        <v>2333905</v>
      </c>
      <c r="D5" s="15">
        <f t="shared" si="34"/>
        <v>569</v>
      </c>
      <c r="E5" s="15">
        <f t="shared" si="35"/>
        <v>3281</v>
      </c>
      <c r="F5" s="15">
        <f t="shared" si="36"/>
        <v>569.801025390625</v>
      </c>
      <c r="G5" s="15">
        <v>7</v>
      </c>
      <c r="H5" s="15">
        <v>8</v>
      </c>
      <c r="I5" s="15">
        <v>0</v>
      </c>
      <c r="J5" s="15">
        <v>1</v>
      </c>
      <c r="K5" s="15">
        <v>67</v>
      </c>
      <c r="L5" s="15">
        <v>1302</v>
      </c>
      <c r="M5" s="15">
        <f t="shared" si="37"/>
        <v>0.31787109375</v>
      </c>
      <c r="O5" s="86">
        <f t="shared" si="38"/>
        <v>67</v>
      </c>
      <c r="P5" s="86">
        <f t="shared" si="0"/>
        <v>2.9052734375E-2</v>
      </c>
      <c r="Q5" s="86">
        <f t="shared" si="1"/>
        <v>65</v>
      </c>
      <c r="R5" s="86" t="b">
        <f t="shared" si="2"/>
        <v>1</v>
      </c>
      <c r="S5" s="86" t="str">
        <f t="shared" si="3"/>
        <v>Distance</v>
      </c>
      <c r="T5" s="86" t="str">
        <f t="shared" si="39"/>
        <v>&lt;=</v>
      </c>
      <c r="U5" s="86">
        <f t="shared" si="4"/>
        <v>289.785888671875</v>
      </c>
      <c r="V5" s="86">
        <f t="shared" si="5"/>
        <v>64</v>
      </c>
      <c r="W5" s="86" t="b">
        <f t="shared" si="6"/>
        <v>1</v>
      </c>
      <c r="X5" s="86" t="str">
        <f t="shared" si="7"/>
        <v>Speed</v>
      </c>
      <c r="Y5" s="86" t="str">
        <f t="shared" si="40"/>
        <v>&lt;=</v>
      </c>
      <c r="Z5" s="86">
        <f t="shared" si="8"/>
        <v>24.597900390625</v>
      </c>
      <c r="AA5" s="86">
        <f t="shared" si="9"/>
        <v>30</v>
      </c>
      <c r="AB5" s="86" t="b">
        <f t="shared" si="10"/>
        <v>0</v>
      </c>
      <c r="AC5" s="86" t="str">
        <f t="shared" si="11"/>
        <v>GEBR</v>
      </c>
      <c r="AD5" s="86" t="str">
        <f t="shared" si="41"/>
        <v>&gt;</v>
      </c>
      <c r="AE5" s="86">
        <f t="shared" si="12"/>
        <v>1.27880859375</v>
      </c>
      <c r="AF5" s="86">
        <f t="shared" si="13"/>
        <v>14</v>
      </c>
      <c r="AG5" s="86" t="b">
        <f t="shared" si="14"/>
        <v>0</v>
      </c>
      <c r="AH5" s="86" t="str">
        <f t="shared" si="15"/>
        <v>Speed</v>
      </c>
      <c r="AI5" s="86" t="str">
        <f t="shared" si="42"/>
        <v>&gt;</v>
      </c>
      <c r="AJ5" s="86">
        <f t="shared" si="16"/>
        <v>21.57080078125</v>
      </c>
      <c r="AK5" s="86">
        <f t="shared" si="17"/>
        <v>12</v>
      </c>
      <c r="AL5" s="86" t="b">
        <f t="shared" si="18"/>
        <v>0</v>
      </c>
      <c r="AM5" s="86" t="str">
        <f t="shared" si="19"/>
        <v>Speed</v>
      </c>
      <c r="AN5" s="86" t="str">
        <f t="shared" si="43"/>
        <v>&gt;</v>
      </c>
      <c r="AO5" s="86">
        <f t="shared" si="20"/>
        <v>18.69580078125</v>
      </c>
      <c r="AP5" s="86">
        <f t="shared" si="21"/>
        <v>4</v>
      </c>
      <c r="AQ5" s="86" t="b">
        <f t="shared" si="22"/>
        <v>0</v>
      </c>
      <c r="AR5" s="86" t="str">
        <f t="shared" si="23"/>
        <v>Distance</v>
      </c>
      <c r="AS5" s="86" t="str">
        <f t="shared" si="44"/>
        <v>&gt;</v>
      </c>
      <c r="AT5" s="86">
        <f t="shared" si="24"/>
        <v>266.76708984375</v>
      </c>
      <c r="AU5" s="86">
        <f t="shared" si="25"/>
        <v>1</v>
      </c>
      <c r="AV5" s="86" t="b">
        <f t="shared" si="26"/>
        <v>0</v>
      </c>
      <c r="AW5" s="86" t="str">
        <f t="shared" si="27"/>
        <v>Speed</v>
      </c>
      <c r="AX5" s="86" t="str">
        <f t="shared" si="45"/>
        <v>&gt;</v>
      </c>
      <c r="AY5" s="86">
        <f t="shared" si="28"/>
        <v>10.322265625</v>
      </c>
      <c r="AZ5" s="86">
        <f t="shared" si="29"/>
        <v>0</v>
      </c>
      <c r="BA5" s="86" t="b">
        <f t="shared" si="30"/>
        <v>1</v>
      </c>
      <c r="BB5" s="86" t="str">
        <f t="shared" si="31"/>
        <v>Distance</v>
      </c>
      <c r="BC5" s="86" t="str">
        <f t="shared" si="46"/>
        <v>&lt;=</v>
      </c>
      <c r="BD5" s="86">
        <f t="shared" si="32"/>
        <v>390.67724609375</v>
      </c>
      <c r="BE5" s="15">
        <f t="shared" si="33"/>
        <v>1</v>
      </c>
      <c r="BF5" s="15" t="str">
        <f t="shared" si="47"/>
        <v>Distance&lt;=289,785888671875 AND Speed&lt;=24,597900390625 AND GEBR&gt;1,27880859375 AND Speed&gt;21,57080078125 AND Speed&gt;18,69580078125 AND Distance&gt;266,76708984375 AND Speed&gt;10,322265625 AND Distance&lt;=390,67724609375</v>
      </c>
      <c r="BH5" s="86">
        <v>0</v>
      </c>
      <c r="BI5" s="15">
        <v>1</v>
      </c>
      <c r="BJ5" s="15" t="s">
        <v>1724</v>
      </c>
    </row>
    <row r="6" spans="1:62">
      <c r="A6" s="15">
        <v>3</v>
      </c>
      <c r="B6" s="15">
        <v>0</v>
      </c>
      <c r="C6" s="15">
        <v>329127</v>
      </c>
      <c r="D6" s="15">
        <f t="shared" si="34"/>
        <v>80</v>
      </c>
      <c r="E6" s="15">
        <f t="shared" si="35"/>
        <v>1447</v>
      </c>
      <c r="F6" s="15">
        <f t="shared" si="36"/>
        <v>80.353271484375</v>
      </c>
      <c r="G6" s="15">
        <v>5</v>
      </c>
      <c r="H6" s="15">
        <v>6</v>
      </c>
      <c r="I6" s="15">
        <v>1</v>
      </c>
      <c r="J6" s="15">
        <v>2</v>
      </c>
      <c r="K6" s="15">
        <v>68</v>
      </c>
      <c r="L6" s="15">
        <v>845</v>
      </c>
      <c r="M6" s="15">
        <f t="shared" si="37"/>
        <v>0.206298828125</v>
      </c>
      <c r="O6" s="86">
        <f t="shared" si="38"/>
        <v>68</v>
      </c>
      <c r="P6" s="86">
        <f t="shared" si="0"/>
        <v>0.293701171875</v>
      </c>
      <c r="Q6" s="86">
        <f t="shared" si="1"/>
        <v>65</v>
      </c>
      <c r="R6" s="86" t="b">
        <f t="shared" si="2"/>
        <v>0</v>
      </c>
      <c r="S6" s="86" t="str">
        <f t="shared" si="3"/>
        <v>Distance</v>
      </c>
      <c r="T6" s="86" t="str">
        <f t="shared" si="39"/>
        <v>&gt;</v>
      </c>
      <c r="U6" s="86">
        <f t="shared" si="4"/>
        <v>289.785888671875</v>
      </c>
      <c r="V6" s="86">
        <f t="shared" si="5"/>
        <v>64</v>
      </c>
      <c r="W6" s="86" t="b">
        <f t="shared" si="6"/>
        <v>1</v>
      </c>
      <c r="X6" s="86" t="str">
        <f t="shared" si="7"/>
        <v>Speed</v>
      </c>
      <c r="Y6" s="86" t="str">
        <f t="shared" si="40"/>
        <v>&lt;=</v>
      </c>
      <c r="Z6" s="86">
        <f t="shared" si="8"/>
        <v>24.597900390625</v>
      </c>
      <c r="AA6" s="86">
        <f t="shared" si="9"/>
        <v>30</v>
      </c>
      <c r="AB6" s="86" t="b">
        <f t="shared" si="10"/>
        <v>0</v>
      </c>
      <c r="AC6" s="86" t="str">
        <f t="shared" si="11"/>
        <v>GEBR</v>
      </c>
      <c r="AD6" s="86" t="str">
        <f t="shared" si="41"/>
        <v>&gt;</v>
      </c>
      <c r="AE6" s="86">
        <f t="shared" si="12"/>
        <v>1.27880859375</v>
      </c>
      <c r="AF6" s="86">
        <f t="shared" si="13"/>
        <v>14</v>
      </c>
      <c r="AG6" s="86" t="b">
        <f t="shared" si="14"/>
        <v>0</v>
      </c>
      <c r="AH6" s="86" t="str">
        <f t="shared" si="15"/>
        <v>Speed</v>
      </c>
      <c r="AI6" s="86" t="str">
        <f t="shared" si="42"/>
        <v>&gt;</v>
      </c>
      <c r="AJ6" s="86">
        <f t="shared" si="16"/>
        <v>21.57080078125</v>
      </c>
      <c r="AK6" s="86">
        <f t="shared" si="17"/>
        <v>12</v>
      </c>
      <c r="AL6" s="86" t="b">
        <f t="shared" si="18"/>
        <v>0</v>
      </c>
      <c r="AM6" s="86" t="str">
        <f t="shared" si="19"/>
        <v>Speed</v>
      </c>
      <c r="AN6" s="86" t="str">
        <f t="shared" si="43"/>
        <v>&gt;</v>
      </c>
      <c r="AO6" s="86">
        <f t="shared" si="20"/>
        <v>18.69580078125</v>
      </c>
      <c r="AP6" s="86">
        <f t="shared" si="21"/>
        <v>4</v>
      </c>
      <c r="AQ6" s="86" t="b">
        <f t="shared" si="22"/>
        <v>0</v>
      </c>
      <c r="AR6" s="86" t="str">
        <f t="shared" si="23"/>
        <v>Distance</v>
      </c>
      <c r="AS6" s="86" t="str">
        <f t="shared" si="44"/>
        <v>&gt;</v>
      </c>
      <c r="AT6" s="86">
        <f t="shared" si="24"/>
        <v>266.76708984375</v>
      </c>
      <c r="AU6" s="86">
        <f t="shared" si="25"/>
        <v>1</v>
      </c>
      <c r="AV6" s="86" t="b">
        <f t="shared" si="26"/>
        <v>0</v>
      </c>
      <c r="AW6" s="86" t="str">
        <f t="shared" si="27"/>
        <v>Speed</v>
      </c>
      <c r="AX6" s="86" t="str">
        <f t="shared" si="45"/>
        <v>&gt;</v>
      </c>
      <c r="AY6" s="86">
        <f t="shared" si="28"/>
        <v>10.322265625</v>
      </c>
      <c r="AZ6" s="86">
        <f t="shared" si="29"/>
        <v>0</v>
      </c>
      <c r="BA6" s="86" t="b">
        <f t="shared" si="30"/>
        <v>1</v>
      </c>
      <c r="BB6" s="86" t="str">
        <f t="shared" si="31"/>
        <v>Distance</v>
      </c>
      <c r="BC6" s="86" t="str">
        <f t="shared" si="46"/>
        <v>&lt;=</v>
      </c>
      <c r="BD6" s="86">
        <f t="shared" si="32"/>
        <v>390.67724609375</v>
      </c>
      <c r="BE6" s="15">
        <f t="shared" si="33"/>
        <v>0</v>
      </c>
      <c r="BF6" s="15" t="str">
        <f t="shared" si="47"/>
        <v>Distance&gt;289,785888671875 AND Speed&lt;=24,597900390625 AND GEBR&gt;1,27880859375 AND Speed&gt;21,57080078125 AND Speed&gt;18,69580078125 AND Distance&gt;266,76708984375 AND Speed&gt;10,322265625 AND Distance&lt;=390,67724609375</v>
      </c>
      <c r="BH6" s="86">
        <v>0</v>
      </c>
      <c r="BI6" s="15">
        <v>1</v>
      </c>
      <c r="BJ6" s="15" t="s">
        <v>1734</v>
      </c>
    </row>
    <row r="7" spans="1:62">
      <c r="A7" s="15">
        <v>4</v>
      </c>
      <c r="B7" s="15">
        <v>0</v>
      </c>
      <c r="C7" s="15">
        <v>1092678</v>
      </c>
      <c r="D7" s="15">
        <f t="shared" si="34"/>
        <v>266</v>
      </c>
      <c r="E7" s="15">
        <f t="shared" si="35"/>
        <v>3142</v>
      </c>
      <c r="F7" s="15">
        <f t="shared" si="36"/>
        <v>266.76708984375</v>
      </c>
      <c r="G7" s="15">
        <v>11</v>
      </c>
      <c r="H7" s="15">
        <v>12</v>
      </c>
      <c r="I7" s="15">
        <v>1</v>
      </c>
      <c r="J7" s="15">
        <v>2</v>
      </c>
      <c r="K7" s="15">
        <v>81</v>
      </c>
      <c r="L7" s="15">
        <v>117</v>
      </c>
      <c r="M7" s="15">
        <f t="shared" si="37"/>
        <v>2.8564453125E-2</v>
      </c>
      <c r="O7" s="86">
        <f t="shared" si="38"/>
        <v>81</v>
      </c>
      <c r="P7" s="86">
        <f t="shared" si="0"/>
        <v>4.4677734375E-2</v>
      </c>
      <c r="Q7" s="86">
        <f t="shared" si="1"/>
        <v>80</v>
      </c>
      <c r="R7" s="86" t="b">
        <f t="shared" si="2"/>
        <v>1</v>
      </c>
      <c r="S7" s="86" t="str">
        <f t="shared" si="3"/>
        <v>GEBR</v>
      </c>
      <c r="T7" s="86" t="str">
        <f t="shared" si="39"/>
        <v>&lt;=</v>
      </c>
      <c r="U7" s="86">
        <f t="shared" si="4"/>
        <v>0.85498046875</v>
      </c>
      <c r="V7" s="86">
        <f t="shared" si="5"/>
        <v>31</v>
      </c>
      <c r="W7" s="86" t="b">
        <f t="shared" si="6"/>
        <v>0</v>
      </c>
      <c r="X7" s="86" t="str">
        <f t="shared" si="7"/>
        <v>Distance</v>
      </c>
      <c r="Y7" s="86" t="str">
        <f t="shared" si="40"/>
        <v>&gt;</v>
      </c>
      <c r="Z7" s="86">
        <f t="shared" si="8"/>
        <v>317.2333984375</v>
      </c>
      <c r="AA7" s="86">
        <f t="shared" si="9"/>
        <v>29</v>
      </c>
      <c r="AB7" s="86" t="b">
        <f t="shared" si="10"/>
        <v>1</v>
      </c>
      <c r="AC7" s="86" t="str">
        <f t="shared" si="11"/>
        <v>GEBR</v>
      </c>
      <c r="AD7" s="86" t="str">
        <f t="shared" si="41"/>
        <v>&lt;=</v>
      </c>
      <c r="AE7" s="86">
        <f t="shared" si="12"/>
        <v>1.046142578125</v>
      </c>
      <c r="AF7" s="86">
        <f t="shared" si="13"/>
        <v>14</v>
      </c>
      <c r="AG7" s="86" t="b">
        <f t="shared" si="14"/>
        <v>1</v>
      </c>
      <c r="AH7" s="86" t="str">
        <f t="shared" si="15"/>
        <v>Speed</v>
      </c>
      <c r="AI7" s="86" t="str">
        <f t="shared" si="42"/>
        <v>&lt;=</v>
      </c>
      <c r="AJ7" s="86">
        <f t="shared" si="16"/>
        <v>21.57080078125</v>
      </c>
      <c r="AK7" s="86">
        <f t="shared" si="17"/>
        <v>12</v>
      </c>
      <c r="AL7" s="86" t="b">
        <f t="shared" si="18"/>
        <v>0</v>
      </c>
      <c r="AM7" s="86" t="str">
        <f t="shared" si="19"/>
        <v>Speed</v>
      </c>
      <c r="AN7" s="86" t="str">
        <f t="shared" si="43"/>
        <v>&gt;</v>
      </c>
      <c r="AO7" s="86">
        <f t="shared" si="20"/>
        <v>18.69580078125</v>
      </c>
      <c r="AP7" s="86">
        <f t="shared" si="21"/>
        <v>4</v>
      </c>
      <c r="AQ7" s="86" t="b">
        <f t="shared" si="22"/>
        <v>0</v>
      </c>
      <c r="AR7" s="86" t="str">
        <f t="shared" si="23"/>
        <v>Distance</v>
      </c>
      <c r="AS7" s="86" t="str">
        <f t="shared" si="44"/>
        <v>&gt;</v>
      </c>
      <c r="AT7" s="86">
        <f t="shared" si="24"/>
        <v>266.76708984375</v>
      </c>
      <c r="AU7" s="86">
        <f t="shared" si="25"/>
        <v>1</v>
      </c>
      <c r="AV7" s="86" t="b">
        <f t="shared" si="26"/>
        <v>0</v>
      </c>
      <c r="AW7" s="86" t="str">
        <f t="shared" si="27"/>
        <v>Speed</v>
      </c>
      <c r="AX7" s="86" t="str">
        <f t="shared" si="45"/>
        <v>&gt;</v>
      </c>
      <c r="AY7" s="86">
        <f t="shared" si="28"/>
        <v>10.322265625</v>
      </c>
      <c r="AZ7" s="86">
        <f t="shared" si="29"/>
        <v>0</v>
      </c>
      <c r="BA7" s="86" t="b">
        <f t="shared" si="30"/>
        <v>1</v>
      </c>
      <c r="BB7" s="86" t="str">
        <f t="shared" si="31"/>
        <v>Distance</v>
      </c>
      <c r="BC7" s="86" t="str">
        <f t="shared" si="46"/>
        <v>&lt;=</v>
      </c>
      <c r="BD7" s="86">
        <f t="shared" si="32"/>
        <v>390.67724609375</v>
      </c>
      <c r="BE7" s="15">
        <f t="shared" si="33"/>
        <v>1</v>
      </c>
      <c r="BF7" s="15" t="str">
        <f t="shared" si="47"/>
        <v>GEBR&lt;=0,85498046875 AND Distance&gt;317,2333984375 AND GEBR&lt;=1,046142578125 AND Speed&lt;=21,57080078125 AND Speed&gt;18,69580078125 AND Distance&gt;266,76708984375 AND Speed&gt;10,322265625 AND Distance&lt;=390,67724609375</v>
      </c>
      <c r="BH7" s="86">
        <v>0</v>
      </c>
      <c r="BI7" s="15">
        <v>1</v>
      </c>
      <c r="BJ7" s="15" t="s">
        <v>1740</v>
      </c>
    </row>
    <row r="8" spans="1:62">
      <c r="A8" s="15">
        <v>5</v>
      </c>
      <c r="B8" s="15">
        <v>1</v>
      </c>
      <c r="C8" s="15">
        <v>12601</v>
      </c>
      <c r="D8" s="15">
        <f t="shared" si="34"/>
        <v>3</v>
      </c>
      <c r="E8" s="15">
        <f t="shared" si="35"/>
        <v>313</v>
      </c>
      <c r="F8" s="15">
        <f t="shared" si="36"/>
        <v>3.076416015625</v>
      </c>
      <c r="G8" s="15">
        <v>17</v>
      </c>
      <c r="H8" s="15">
        <v>18</v>
      </c>
      <c r="I8" s="15">
        <v>3</v>
      </c>
      <c r="J8" s="15">
        <v>3</v>
      </c>
      <c r="K8" s="15">
        <v>82</v>
      </c>
      <c r="L8" s="15">
        <v>219</v>
      </c>
      <c r="M8" s="15">
        <f t="shared" si="37"/>
        <v>5.3466796875E-2</v>
      </c>
      <c r="O8" s="86">
        <f t="shared" si="38"/>
        <v>82</v>
      </c>
      <c r="P8" s="86">
        <f t="shared" si="0"/>
        <v>0.28125</v>
      </c>
      <c r="Q8" s="86">
        <f t="shared" si="1"/>
        <v>80</v>
      </c>
      <c r="R8" s="86" t="b">
        <f t="shared" si="2"/>
        <v>0</v>
      </c>
      <c r="S8" s="86" t="str">
        <f t="shared" si="3"/>
        <v>GEBR</v>
      </c>
      <c r="T8" s="86" t="str">
        <f t="shared" si="39"/>
        <v>&gt;</v>
      </c>
      <c r="U8" s="86">
        <f t="shared" si="4"/>
        <v>0.85498046875</v>
      </c>
      <c r="V8" s="86">
        <f t="shared" si="5"/>
        <v>31</v>
      </c>
      <c r="W8" s="86" t="b">
        <f t="shared" si="6"/>
        <v>0</v>
      </c>
      <c r="X8" s="86" t="str">
        <f t="shared" si="7"/>
        <v>Distance</v>
      </c>
      <c r="Y8" s="86" t="str">
        <f t="shared" si="40"/>
        <v>&gt;</v>
      </c>
      <c r="Z8" s="86">
        <f t="shared" si="8"/>
        <v>317.2333984375</v>
      </c>
      <c r="AA8" s="86">
        <f t="shared" si="9"/>
        <v>29</v>
      </c>
      <c r="AB8" s="86" t="b">
        <f t="shared" si="10"/>
        <v>1</v>
      </c>
      <c r="AC8" s="86" t="str">
        <f t="shared" si="11"/>
        <v>GEBR</v>
      </c>
      <c r="AD8" s="86" t="str">
        <f t="shared" si="41"/>
        <v>&lt;=</v>
      </c>
      <c r="AE8" s="86">
        <f t="shared" si="12"/>
        <v>1.046142578125</v>
      </c>
      <c r="AF8" s="86">
        <f t="shared" si="13"/>
        <v>14</v>
      </c>
      <c r="AG8" s="86" t="b">
        <f t="shared" si="14"/>
        <v>1</v>
      </c>
      <c r="AH8" s="86" t="str">
        <f t="shared" si="15"/>
        <v>Speed</v>
      </c>
      <c r="AI8" s="86" t="str">
        <f t="shared" si="42"/>
        <v>&lt;=</v>
      </c>
      <c r="AJ8" s="86">
        <f t="shared" si="16"/>
        <v>21.57080078125</v>
      </c>
      <c r="AK8" s="86">
        <f t="shared" si="17"/>
        <v>12</v>
      </c>
      <c r="AL8" s="86" t="b">
        <f t="shared" si="18"/>
        <v>0</v>
      </c>
      <c r="AM8" s="86" t="str">
        <f t="shared" si="19"/>
        <v>Speed</v>
      </c>
      <c r="AN8" s="86" t="str">
        <f t="shared" si="43"/>
        <v>&gt;</v>
      </c>
      <c r="AO8" s="86">
        <f t="shared" si="20"/>
        <v>18.69580078125</v>
      </c>
      <c r="AP8" s="86">
        <f t="shared" si="21"/>
        <v>4</v>
      </c>
      <c r="AQ8" s="86" t="b">
        <f t="shared" si="22"/>
        <v>0</v>
      </c>
      <c r="AR8" s="86" t="str">
        <f t="shared" si="23"/>
        <v>Distance</v>
      </c>
      <c r="AS8" s="86" t="str">
        <f t="shared" si="44"/>
        <v>&gt;</v>
      </c>
      <c r="AT8" s="86">
        <f t="shared" si="24"/>
        <v>266.76708984375</v>
      </c>
      <c r="AU8" s="86">
        <f t="shared" si="25"/>
        <v>1</v>
      </c>
      <c r="AV8" s="86" t="b">
        <f t="shared" si="26"/>
        <v>0</v>
      </c>
      <c r="AW8" s="86" t="str">
        <f t="shared" si="27"/>
        <v>Speed</v>
      </c>
      <c r="AX8" s="86" t="str">
        <f t="shared" si="45"/>
        <v>&gt;</v>
      </c>
      <c r="AY8" s="86">
        <f t="shared" si="28"/>
        <v>10.322265625</v>
      </c>
      <c r="AZ8" s="86">
        <f t="shared" si="29"/>
        <v>0</v>
      </c>
      <c r="BA8" s="86" t="b">
        <f t="shared" si="30"/>
        <v>1</v>
      </c>
      <c r="BB8" s="86" t="str">
        <f t="shared" si="31"/>
        <v>Distance</v>
      </c>
      <c r="BC8" s="86" t="str">
        <f t="shared" si="46"/>
        <v>&lt;=</v>
      </c>
      <c r="BD8" s="86">
        <f t="shared" si="32"/>
        <v>390.67724609375</v>
      </c>
      <c r="BE8" s="15">
        <f t="shared" si="33"/>
        <v>0</v>
      </c>
      <c r="BF8" s="15" t="str">
        <f t="shared" si="47"/>
        <v>GEBR&gt;0,85498046875 AND Distance&gt;317,2333984375 AND GEBR&lt;=1,046142578125 AND Speed&lt;=21,57080078125 AND Speed&gt;18,69580078125 AND Distance&gt;266,76708984375 AND Speed&gt;10,322265625 AND Distance&lt;=390,67724609375</v>
      </c>
      <c r="BH8" s="86">
        <v>0</v>
      </c>
      <c r="BI8" s="15">
        <v>1</v>
      </c>
      <c r="BJ8" s="15" t="s">
        <v>1745</v>
      </c>
    </row>
    <row r="9" spans="1:62">
      <c r="A9" s="15">
        <v>6</v>
      </c>
      <c r="B9" s="15">
        <v>0</v>
      </c>
      <c r="C9" s="15">
        <v>399681</v>
      </c>
      <c r="D9" s="15">
        <f t="shared" si="34"/>
        <v>97</v>
      </c>
      <c r="E9" s="15">
        <f t="shared" si="35"/>
        <v>2369</v>
      </c>
      <c r="F9" s="15">
        <f t="shared" si="36"/>
        <v>97.578369140625</v>
      </c>
      <c r="G9" s="15">
        <v>47</v>
      </c>
      <c r="H9" s="15">
        <v>48</v>
      </c>
      <c r="I9" s="15">
        <v>3</v>
      </c>
      <c r="J9" s="15">
        <v>3</v>
      </c>
      <c r="K9" s="15">
        <v>83</v>
      </c>
      <c r="L9" s="15">
        <v>1332</v>
      </c>
      <c r="M9" s="15">
        <f t="shared" si="37"/>
        <v>0.3251953125</v>
      </c>
      <c r="O9" s="86">
        <f t="shared" si="38"/>
        <v>83</v>
      </c>
      <c r="P9" s="86">
        <f t="shared" si="0"/>
        <v>7.3974609375E-2</v>
      </c>
      <c r="Q9" s="86">
        <f t="shared" si="1"/>
        <v>75</v>
      </c>
      <c r="R9" s="86" t="b">
        <f t="shared" si="2"/>
        <v>1</v>
      </c>
      <c r="S9" s="86" t="str">
        <f t="shared" si="3"/>
        <v>GEBR</v>
      </c>
      <c r="T9" s="86" t="str">
        <f t="shared" si="39"/>
        <v>&lt;=</v>
      </c>
      <c r="U9" s="86">
        <f t="shared" si="4"/>
        <v>0.715087890625</v>
      </c>
      <c r="V9" s="86">
        <f t="shared" si="5"/>
        <v>61</v>
      </c>
      <c r="W9" s="86" t="b">
        <f t="shared" si="6"/>
        <v>1</v>
      </c>
      <c r="X9" s="86" t="str">
        <f t="shared" si="7"/>
        <v>Speed</v>
      </c>
      <c r="Y9" s="86" t="str">
        <f t="shared" si="40"/>
        <v>&lt;=</v>
      </c>
      <c r="Z9" s="86">
        <f t="shared" si="8"/>
        <v>24.39892578125</v>
      </c>
      <c r="AA9" s="86">
        <f t="shared" si="9"/>
        <v>60</v>
      </c>
      <c r="AB9" s="86" t="b">
        <f t="shared" si="10"/>
        <v>1</v>
      </c>
      <c r="AC9" s="86" t="str">
        <f t="shared" si="11"/>
        <v>GEBR</v>
      </c>
      <c r="AD9" s="86" t="str">
        <f t="shared" si="41"/>
        <v>&lt;=</v>
      </c>
      <c r="AE9" s="86">
        <f t="shared" si="12"/>
        <v>0.85498046875</v>
      </c>
      <c r="AF9" s="86">
        <f t="shared" si="13"/>
        <v>15</v>
      </c>
      <c r="AG9" s="86" t="b">
        <f t="shared" si="14"/>
        <v>0</v>
      </c>
      <c r="AH9" s="86" t="str">
        <f t="shared" si="15"/>
        <v>Distance</v>
      </c>
      <c r="AI9" s="86" t="str">
        <f t="shared" si="42"/>
        <v>&gt;</v>
      </c>
      <c r="AJ9" s="86">
        <f t="shared" si="16"/>
        <v>511.002685546875</v>
      </c>
      <c r="AK9" s="86">
        <f t="shared" si="17"/>
        <v>10</v>
      </c>
      <c r="AL9" s="86" t="b">
        <f t="shared" si="18"/>
        <v>1</v>
      </c>
      <c r="AM9" s="86" t="str">
        <f t="shared" si="19"/>
        <v>GEBR</v>
      </c>
      <c r="AN9" s="86" t="str">
        <f t="shared" si="43"/>
        <v>&lt;=</v>
      </c>
      <c r="AO9" s="86">
        <f t="shared" si="20"/>
        <v>1.046142578125</v>
      </c>
      <c r="AP9" s="86">
        <f t="shared" si="21"/>
        <v>7</v>
      </c>
      <c r="AQ9" s="86" t="b">
        <f t="shared" si="22"/>
        <v>0</v>
      </c>
      <c r="AR9" s="86" t="str">
        <f t="shared" si="23"/>
        <v>Speed</v>
      </c>
      <c r="AS9" s="86" t="str">
        <f t="shared" si="44"/>
        <v>&gt;</v>
      </c>
      <c r="AT9" s="86">
        <f t="shared" si="24"/>
        <v>23.09912109375</v>
      </c>
      <c r="AU9" s="86">
        <f t="shared" si="25"/>
        <v>2</v>
      </c>
      <c r="AV9" s="86" t="b">
        <f t="shared" si="26"/>
        <v>1</v>
      </c>
      <c r="AW9" s="86" t="str">
        <f t="shared" si="27"/>
        <v>Distance</v>
      </c>
      <c r="AX9" s="86" t="str">
        <f t="shared" si="45"/>
        <v>&lt;=</v>
      </c>
      <c r="AY9" s="86">
        <f t="shared" si="28"/>
        <v>569.801025390625</v>
      </c>
      <c r="AZ9" s="86">
        <f t="shared" si="29"/>
        <v>0</v>
      </c>
      <c r="BA9" s="86" t="b">
        <f t="shared" si="30"/>
        <v>0</v>
      </c>
      <c r="BB9" s="86" t="str">
        <f t="shared" si="31"/>
        <v>Distance</v>
      </c>
      <c r="BC9" s="86" t="str">
        <f t="shared" si="46"/>
        <v>&gt;</v>
      </c>
      <c r="BD9" s="86">
        <f t="shared" si="32"/>
        <v>390.67724609375</v>
      </c>
      <c r="BE9" s="15">
        <f t="shared" si="33"/>
        <v>1</v>
      </c>
      <c r="BF9" s="15" t="str">
        <f t="shared" si="47"/>
        <v>GEBR&lt;=0,715087890625 AND Speed&lt;=24,39892578125 AND GEBR&lt;=0,85498046875 AND Distance&gt;511,002685546875 AND GEBR&lt;=1,046142578125 AND Speed&gt;23,09912109375 AND Distance&lt;=569,801025390625 AND Distance&gt;390,67724609375</v>
      </c>
      <c r="BH9" s="86">
        <v>0</v>
      </c>
      <c r="BI9" s="15">
        <v>1</v>
      </c>
      <c r="BJ9" s="15" t="s">
        <v>1755</v>
      </c>
    </row>
    <row r="10" spans="1:62">
      <c r="A10" s="15">
        <v>7</v>
      </c>
      <c r="B10" s="15">
        <v>1</v>
      </c>
      <c r="C10" s="15">
        <v>94614</v>
      </c>
      <c r="D10" s="15">
        <f t="shared" si="34"/>
        <v>23</v>
      </c>
      <c r="E10" s="15">
        <f t="shared" si="35"/>
        <v>406</v>
      </c>
      <c r="F10" s="15">
        <f t="shared" si="36"/>
        <v>23.09912109375</v>
      </c>
      <c r="G10" s="15">
        <v>9</v>
      </c>
      <c r="H10" s="15">
        <v>10</v>
      </c>
      <c r="I10" s="15">
        <v>2</v>
      </c>
      <c r="J10" s="15">
        <v>2</v>
      </c>
      <c r="K10" s="15">
        <v>84</v>
      </c>
      <c r="L10" s="15">
        <v>955</v>
      </c>
      <c r="M10" s="15">
        <f t="shared" si="37"/>
        <v>0.233154296875</v>
      </c>
      <c r="O10" s="86">
        <f t="shared" si="38"/>
        <v>84</v>
      </c>
      <c r="P10" s="86">
        <f t="shared" si="0"/>
        <v>0.333251953125</v>
      </c>
      <c r="Q10" s="86">
        <f t="shared" si="1"/>
        <v>75</v>
      </c>
      <c r="R10" s="86" t="b">
        <f t="shared" si="2"/>
        <v>0</v>
      </c>
      <c r="S10" s="86" t="str">
        <f t="shared" si="3"/>
        <v>GEBR</v>
      </c>
      <c r="T10" s="86" t="str">
        <f t="shared" si="39"/>
        <v>&gt;</v>
      </c>
      <c r="U10" s="86">
        <f t="shared" si="4"/>
        <v>0.715087890625</v>
      </c>
      <c r="V10" s="86">
        <f t="shared" si="5"/>
        <v>61</v>
      </c>
      <c r="W10" s="86" t="b">
        <f t="shared" si="6"/>
        <v>1</v>
      </c>
      <c r="X10" s="86" t="str">
        <f t="shared" si="7"/>
        <v>Speed</v>
      </c>
      <c r="Y10" s="86" t="str">
        <f t="shared" si="40"/>
        <v>&lt;=</v>
      </c>
      <c r="Z10" s="86">
        <f t="shared" si="8"/>
        <v>24.39892578125</v>
      </c>
      <c r="AA10" s="86">
        <f t="shared" si="9"/>
        <v>60</v>
      </c>
      <c r="AB10" s="86" t="b">
        <f t="shared" si="10"/>
        <v>1</v>
      </c>
      <c r="AC10" s="86" t="str">
        <f t="shared" si="11"/>
        <v>GEBR</v>
      </c>
      <c r="AD10" s="86" t="str">
        <f t="shared" si="41"/>
        <v>&lt;=</v>
      </c>
      <c r="AE10" s="86">
        <f t="shared" si="12"/>
        <v>0.85498046875</v>
      </c>
      <c r="AF10" s="86">
        <f t="shared" si="13"/>
        <v>15</v>
      </c>
      <c r="AG10" s="86" t="b">
        <f t="shared" si="14"/>
        <v>0</v>
      </c>
      <c r="AH10" s="86" t="str">
        <f t="shared" si="15"/>
        <v>Distance</v>
      </c>
      <c r="AI10" s="86" t="str">
        <f t="shared" si="42"/>
        <v>&gt;</v>
      </c>
      <c r="AJ10" s="86">
        <f t="shared" si="16"/>
        <v>511.002685546875</v>
      </c>
      <c r="AK10" s="86">
        <f t="shared" si="17"/>
        <v>10</v>
      </c>
      <c r="AL10" s="86" t="b">
        <f t="shared" si="18"/>
        <v>1</v>
      </c>
      <c r="AM10" s="86" t="str">
        <f t="shared" si="19"/>
        <v>GEBR</v>
      </c>
      <c r="AN10" s="86" t="str">
        <f t="shared" si="43"/>
        <v>&lt;=</v>
      </c>
      <c r="AO10" s="86">
        <f t="shared" si="20"/>
        <v>1.046142578125</v>
      </c>
      <c r="AP10" s="86">
        <f t="shared" si="21"/>
        <v>7</v>
      </c>
      <c r="AQ10" s="86" t="b">
        <f t="shared" si="22"/>
        <v>0</v>
      </c>
      <c r="AR10" s="86" t="str">
        <f t="shared" si="23"/>
        <v>Speed</v>
      </c>
      <c r="AS10" s="86" t="str">
        <f t="shared" si="44"/>
        <v>&gt;</v>
      </c>
      <c r="AT10" s="86">
        <f t="shared" si="24"/>
        <v>23.09912109375</v>
      </c>
      <c r="AU10" s="86">
        <f t="shared" si="25"/>
        <v>2</v>
      </c>
      <c r="AV10" s="86" t="b">
        <f t="shared" si="26"/>
        <v>1</v>
      </c>
      <c r="AW10" s="86" t="str">
        <f t="shared" si="27"/>
        <v>Distance</v>
      </c>
      <c r="AX10" s="86" t="str">
        <f t="shared" si="45"/>
        <v>&lt;=</v>
      </c>
      <c r="AY10" s="86">
        <f t="shared" si="28"/>
        <v>569.801025390625</v>
      </c>
      <c r="AZ10" s="86">
        <f t="shared" si="29"/>
        <v>0</v>
      </c>
      <c r="BA10" s="86" t="b">
        <f t="shared" si="30"/>
        <v>0</v>
      </c>
      <c r="BB10" s="86" t="str">
        <f t="shared" si="31"/>
        <v>Distance</v>
      </c>
      <c r="BC10" s="86" t="str">
        <f t="shared" si="46"/>
        <v>&gt;</v>
      </c>
      <c r="BD10" s="86">
        <f t="shared" si="32"/>
        <v>390.67724609375</v>
      </c>
      <c r="BE10" s="15">
        <f t="shared" si="33"/>
        <v>0</v>
      </c>
      <c r="BF10" s="15" t="str">
        <f t="shared" si="47"/>
        <v>GEBR&gt;0,715087890625 AND Speed&lt;=24,39892578125 AND GEBR&lt;=0,85498046875 AND Distance&gt;511,002685546875 AND GEBR&lt;=1,046142578125 AND Speed&gt;23,09912109375 AND Distance&lt;=569,801025390625 AND Distance&gt;390,67724609375</v>
      </c>
      <c r="BH10" s="86">
        <v>0</v>
      </c>
      <c r="BI10" s="15">
        <v>1</v>
      </c>
      <c r="BJ10" s="15" t="s">
        <v>1757</v>
      </c>
    </row>
    <row r="11" spans="1:62">
      <c r="A11" s="15">
        <v>8</v>
      </c>
      <c r="B11" s="15">
        <v>0</v>
      </c>
      <c r="C11" s="15">
        <v>2785418</v>
      </c>
      <c r="D11" s="15">
        <f t="shared" si="34"/>
        <v>680</v>
      </c>
      <c r="E11" s="15">
        <f t="shared" si="35"/>
        <v>138</v>
      </c>
      <c r="F11" s="15">
        <f t="shared" si="36"/>
        <v>680.03369140625</v>
      </c>
      <c r="G11" s="15">
        <v>53</v>
      </c>
      <c r="H11" s="15">
        <v>54</v>
      </c>
      <c r="I11" s="15">
        <v>2</v>
      </c>
      <c r="J11" s="15">
        <v>2</v>
      </c>
      <c r="K11" s="15">
        <v>85</v>
      </c>
      <c r="L11" s="15">
        <v>1357</v>
      </c>
      <c r="M11" s="15">
        <f t="shared" si="37"/>
        <v>0.331298828125</v>
      </c>
      <c r="O11" s="86">
        <f t="shared" si="38"/>
        <v>85</v>
      </c>
      <c r="P11" s="86">
        <f t="shared" si="0"/>
        <v>0.17333984375</v>
      </c>
      <c r="Q11" s="86">
        <f t="shared" si="1"/>
        <v>73</v>
      </c>
      <c r="R11" s="86" t="b">
        <f t="shared" si="2"/>
        <v>1</v>
      </c>
      <c r="S11" s="86" t="str">
        <f t="shared" si="3"/>
        <v>Speed</v>
      </c>
      <c r="T11" s="86" t="str">
        <f t="shared" si="39"/>
        <v>&lt;=</v>
      </c>
      <c r="U11" s="86">
        <f t="shared" si="4"/>
        <v>11.6845703125</v>
      </c>
      <c r="V11" s="86">
        <f t="shared" si="5"/>
        <v>72</v>
      </c>
      <c r="W11" s="86" t="b">
        <f t="shared" si="6"/>
        <v>1</v>
      </c>
      <c r="X11" s="86" t="str">
        <f t="shared" si="7"/>
        <v>GEBR</v>
      </c>
      <c r="Y11" s="86" t="str">
        <f t="shared" si="40"/>
        <v>&lt;=</v>
      </c>
      <c r="Z11" s="86">
        <f t="shared" si="8"/>
        <v>1.27880859375</v>
      </c>
      <c r="AA11" s="86">
        <f t="shared" si="9"/>
        <v>23</v>
      </c>
      <c r="AB11" s="86" t="b">
        <f t="shared" si="10"/>
        <v>0</v>
      </c>
      <c r="AC11" s="86" t="str">
        <f t="shared" si="11"/>
        <v>Distance</v>
      </c>
      <c r="AD11" s="86" t="str">
        <f t="shared" si="41"/>
        <v>&gt;</v>
      </c>
      <c r="AE11" s="86">
        <f t="shared" si="12"/>
        <v>119.846435546875</v>
      </c>
      <c r="AF11" s="86">
        <f t="shared" si="13"/>
        <v>21</v>
      </c>
      <c r="AG11" s="86" t="b">
        <f t="shared" si="14"/>
        <v>1</v>
      </c>
      <c r="AH11" s="86" t="str">
        <f t="shared" si="15"/>
        <v>Distance</v>
      </c>
      <c r="AI11" s="86" t="str">
        <f t="shared" si="42"/>
        <v>&lt;=</v>
      </c>
      <c r="AJ11" s="86">
        <f t="shared" si="16"/>
        <v>150.328369140625</v>
      </c>
      <c r="AK11" s="86">
        <f t="shared" si="17"/>
        <v>11</v>
      </c>
      <c r="AL11" s="86" t="b">
        <f t="shared" si="18"/>
        <v>1</v>
      </c>
      <c r="AM11" s="86" t="str">
        <f t="shared" si="19"/>
        <v>Speed</v>
      </c>
      <c r="AN11" s="86" t="str">
        <f t="shared" si="43"/>
        <v>&lt;=</v>
      </c>
      <c r="AO11" s="86">
        <f t="shared" si="20"/>
        <v>14.839599609375</v>
      </c>
      <c r="AP11" s="86">
        <f t="shared" si="21"/>
        <v>4</v>
      </c>
      <c r="AQ11" s="86" t="b">
        <f t="shared" si="22"/>
        <v>1</v>
      </c>
      <c r="AR11" s="86" t="str">
        <f t="shared" si="23"/>
        <v>Distance</v>
      </c>
      <c r="AS11" s="86" t="str">
        <f t="shared" si="44"/>
        <v>&lt;=</v>
      </c>
      <c r="AT11" s="86">
        <f t="shared" si="24"/>
        <v>266.76708984375</v>
      </c>
      <c r="AU11" s="86">
        <f t="shared" si="25"/>
        <v>1</v>
      </c>
      <c r="AV11" s="86" t="b">
        <f t="shared" si="26"/>
        <v>0</v>
      </c>
      <c r="AW11" s="86" t="str">
        <f t="shared" si="27"/>
        <v>Speed</v>
      </c>
      <c r="AX11" s="86" t="str">
        <f t="shared" si="45"/>
        <v>&gt;</v>
      </c>
      <c r="AY11" s="86">
        <f t="shared" si="28"/>
        <v>10.322265625</v>
      </c>
      <c r="AZ11" s="86">
        <f t="shared" si="29"/>
        <v>0</v>
      </c>
      <c r="BA11" s="86" t="b">
        <f t="shared" si="30"/>
        <v>1</v>
      </c>
      <c r="BB11" s="86" t="str">
        <f t="shared" si="31"/>
        <v>Distance</v>
      </c>
      <c r="BC11" s="86" t="str">
        <f t="shared" si="46"/>
        <v>&lt;=</v>
      </c>
      <c r="BD11" s="86">
        <f t="shared" si="32"/>
        <v>390.67724609375</v>
      </c>
      <c r="BE11" s="15">
        <f t="shared" si="33"/>
        <v>0</v>
      </c>
      <c r="BF11" s="15" t="str">
        <f t="shared" si="47"/>
        <v>Speed&lt;=11,6845703125 AND GEBR&lt;=1,27880859375 AND Distance&gt;119,846435546875 AND Distance&lt;=150,328369140625 AND Speed&lt;=14,839599609375 AND Distance&lt;=266,76708984375 AND Speed&gt;10,322265625 AND Distance&lt;=390,67724609375</v>
      </c>
      <c r="BH11" s="86">
        <v>0</v>
      </c>
      <c r="BI11" s="15">
        <v>1</v>
      </c>
      <c r="BJ11" s="15" t="s">
        <v>1759</v>
      </c>
    </row>
    <row r="12" spans="1:62">
      <c r="A12" s="15">
        <v>9</v>
      </c>
      <c r="B12" s="15">
        <v>1</v>
      </c>
      <c r="C12" s="15">
        <v>85962</v>
      </c>
      <c r="D12" s="15">
        <f t="shared" si="34"/>
        <v>20</v>
      </c>
      <c r="E12" s="15">
        <f t="shared" si="35"/>
        <v>4042</v>
      </c>
      <c r="F12" s="15">
        <f t="shared" si="36"/>
        <v>20.98681640625</v>
      </c>
      <c r="G12" s="15">
        <v>25</v>
      </c>
      <c r="H12" s="15">
        <v>26</v>
      </c>
      <c r="I12" s="15">
        <v>7</v>
      </c>
      <c r="J12" s="15">
        <v>3</v>
      </c>
      <c r="K12" s="15">
        <v>86</v>
      </c>
      <c r="L12" s="15">
        <v>1308</v>
      </c>
      <c r="M12" s="15">
        <f t="shared" si="37"/>
        <v>0.3193359375</v>
      </c>
      <c r="O12" s="86">
        <f t="shared" si="38"/>
        <v>86</v>
      </c>
      <c r="P12" s="86">
        <f t="shared" si="0"/>
        <v>1.8798828125E-2</v>
      </c>
      <c r="Q12" s="86">
        <f t="shared" si="1"/>
        <v>73</v>
      </c>
      <c r="R12" s="86" t="b">
        <f t="shared" si="2"/>
        <v>0</v>
      </c>
      <c r="S12" s="86" t="str">
        <f t="shared" si="3"/>
        <v>Speed</v>
      </c>
      <c r="T12" s="86" t="str">
        <f t="shared" si="39"/>
        <v>&gt;</v>
      </c>
      <c r="U12" s="86">
        <f t="shared" si="4"/>
        <v>11.6845703125</v>
      </c>
      <c r="V12" s="86">
        <f t="shared" si="5"/>
        <v>72</v>
      </c>
      <c r="W12" s="86" t="b">
        <f t="shared" si="6"/>
        <v>1</v>
      </c>
      <c r="X12" s="86" t="str">
        <f t="shared" si="7"/>
        <v>GEBR</v>
      </c>
      <c r="Y12" s="86" t="str">
        <f t="shared" si="40"/>
        <v>&lt;=</v>
      </c>
      <c r="Z12" s="86">
        <f t="shared" si="8"/>
        <v>1.27880859375</v>
      </c>
      <c r="AA12" s="86">
        <f t="shared" si="9"/>
        <v>23</v>
      </c>
      <c r="AB12" s="86" t="b">
        <f t="shared" si="10"/>
        <v>0</v>
      </c>
      <c r="AC12" s="86" t="str">
        <f t="shared" si="11"/>
        <v>Distance</v>
      </c>
      <c r="AD12" s="86" t="str">
        <f t="shared" si="41"/>
        <v>&gt;</v>
      </c>
      <c r="AE12" s="86">
        <f t="shared" si="12"/>
        <v>119.846435546875</v>
      </c>
      <c r="AF12" s="86">
        <f t="shared" si="13"/>
        <v>21</v>
      </c>
      <c r="AG12" s="86" t="b">
        <f t="shared" si="14"/>
        <v>1</v>
      </c>
      <c r="AH12" s="86" t="str">
        <f t="shared" si="15"/>
        <v>Distance</v>
      </c>
      <c r="AI12" s="86" t="str">
        <f t="shared" si="42"/>
        <v>&lt;=</v>
      </c>
      <c r="AJ12" s="86">
        <f t="shared" si="16"/>
        <v>150.328369140625</v>
      </c>
      <c r="AK12" s="86">
        <f t="shared" si="17"/>
        <v>11</v>
      </c>
      <c r="AL12" s="86" t="b">
        <f t="shared" si="18"/>
        <v>1</v>
      </c>
      <c r="AM12" s="86" t="str">
        <f t="shared" si="19"/>
        <v>Speed</v>
      </c>
      <c r="AN12" s="86" t="str">
        <f t="shared" si="43"/>
        <v>&lt;=</v>
      </c>
      <c r="AO12" s="86">
        <f t="shared" si="20"/>
        <v>14.839599609375</v>
      </c>
      <c r="AP12" s="86">
        <f t="shared" si="21"/>
        <v>4</v>
      </c>
      <c r="AQ12" s="86" t="b">
        <f t="shared" si="22"/>
        <v>1</v>
      </c>
      <c r="AR12" s="86" t="str">
        <f t="shared" si="23"/>
        <v>Distance</v>
      </c>
      <c r="AS12" s="86" t="str">
        <f t="shared" si="44"/>
        <v>&lt;=</v>
      </c>
      <c r="AT12" s="86">
        <f t="shared" si="24"/>
        <v>266.76708984375</v>
      </c>
      <c r="AU12" s="86">
        <f t="shared" si="25"/>
        <v>1</v>
      </c>
      <c r="AV12" s="86" t="b">
        <f t="shared" si="26"/>
        <v>0</v>
      </c>
      <c r="AW12" s="86" t="str">
        <f t="shared" si="27"/>
        <v>Speed</v>
      </c>
      <c r="AX12" s="86" t="str">
        <f t="shared" si="45"/>
        <v>&gt;</v>
      </c>
      <c r="AY12" s="86">
        <f t="shared" si="28"/>
        <v>10.322265625</v>
      </c>
      <c r="AZ12" s="86">
        <f t="shared" si="29"/>
        <v>0</v>
      </c>
      <c r="BA12" s="86" t="b">
        <f t="shared" si="30"/>
        <v>1</v>
      </c>
      <c r="BB12" s="86" t="str">
        <f t="shared" si="31"/>
        <v>Distance</v>
      </c>
      <c r="BC12" s="86" t="str">
        <f t="shared" si="46"/>
        <v>&lt;=</v>
      </c>
      <c r="BD12" s="86">
        <f t="shared" si="32"/>
        <v>390.67724609375</v>
      </c>
      <c r="BE12" s="15">
        <f t="shared" si="33"/>
        <v>1</v>
      </c>
      <c r="BF12" s="15" t="str">
        <f t="shared" si="47"/>
        <v>Speed&gt;11,6845703125 AND GEBR&lt;=1,27880859375 AND Distance&gt;119,846435546875 AND Distance&lt;=150,328369140625 AND Speed&lt;=14,839599609375 AND Distance&lt;=266,76708984375 AND Speed&gt;10,322265625 AND Distance&lt;=390,67724609375</v>
      </c>
      <c r="BH12" s="86">
        <v>0</v>
      </c>
      <c r="BI12" s="15">
        <v>1</v>
      </c>
      <c r="BJ12" s="15" t="s">
        <v>1765</v>
      </c>
    </row>
    <row r="13" spans="1:62">
      <c r="A13" s="15">
        <v>10</v>
      </c>
      <c r="B13" s="15">
        <v>2</v>
      </c>
      <c r="C13" s="15">
        <v>4285</v>
      </c>
      <c r="D13" s="15">
        <f t="shared" si="34"/>
        <v>1</v>
      </c>
      <c r="E13" s="15">
        <f t="shared" si="35"/>
        <v>189</v>
      </c>
      <c r="F13" s="15">
        <f t="shared" si="36"/>
        <v>1.046142578125</v>
      </c>
      <c r="G13" s="15">
        <v>15</v>
      </c>
      <c r="H13" s="15">
        <v>16</v>
      </c>
      <c r="I13" s="15">
        <v>7</v>
      </c>
      <c r="J13" s="15">
        <v>3</v>
      </c>
      <c r="K13" s="15">
        <v>87</v>
      </c>
      <c r="L13" s="15">
        <v>301</v>
      </c>
      <c r="M13" s="15">
        <f t="shared" si="37"/>
        <v>7.3486328125E-2</v>
      </c>
      <c r="O13" s="86">
        <f t="shared" si="38"/>
        <v>87</v>
      </c>
      <c r="P13" s="86">
        <f t="shared" si="0"/>
        <v>1.26953125E-2</v>
      </c>
      <c r="Q13" s="86">
        <f t="shared" si="1"/>
        <v>66</v>
      </c>
      <c r="R13" s="86" t="b">
        <f t="shared" si="2"/>
        <v>1</v>
      </c>
      <c r="S13" s="86" t="str">
        <f t="shared" si="3"/>
        <v>Distance</v>
      </c>
      <c r="T13" s="86" t="str">
        <f t="shared" si="39"/>
        <v>&lt;=</v>
      </c>
      <c r="U13" s="86">
        <f t="shared" si="4"/>
        <v>360.8623046875</v>
      </c>
      <c r="V13" s="86">
        <f t="shared" si="5"/>
        <v>64</v>
      </c>
      <c r="W13" s="86" t="b">
        <f t="shared" si="6"/>
        <v>0</v>
      </c>
      <c r="X13" s="86" t="str">
        <f t="shared" si="7"/>
        <v>Speed</v>
      </c>
      <c r="Y13" s="86" t="str">
        <f t="shared" si="40"/>
        <v>&gt;</v>
      </c>
      <c r="Z13" s="86">
        <f t="shared" si="8"/>
        <v>24.597900390625</v>
      </c>
      <c r="AA13" s="86">
        <f t="shared" si="9"/>
        <v>30</v>
      </c>
      <c r="AB13" s="86" t="b">
        <f t="shared" si="10"/>
        <v>0</v>
      </c>
      <c r="AC13" s="86" t="str">
        <f t="shared" si="11"/>
        <v>GEBR</v>
      </c>
      <c r="AD13" s="86" t="str">
        <f t="shared" si="41"/>
        <v>&gt;</v>
      </c>
      <c r="AE13" s="86">
        <f t="shared" si="12"/>
        <v>1.27880859375</v>
      </c>
      <c r="AF13" s="86">
        <f t="shared" si="13"/>
        <v>14</v>
      </c>
      <c r="AG13" s="86" t="b">
        <f t="shared" si="14"/>
        <v>0</v>
      </c>
      <c r="AH13" s="86" t="str">
        <f t="shared" si="15"/>
        <v>Speed</v>
      </c>
      <c r="AI13" s="86" t="str">
        <f t="shared" si="42"/>
        <v>&gt;</v>
      </c>
      <c r="AJ13" s="86">
        <f t="shared" si="16"/>
        <v>21.57080078125</v>
      </c>
      <c r="AK13" s="86">
        <f t="shared" si="17"/>
        <v>12</v>
      </c>
      <c r="AL13" s="86" t="b">
        <f t="shared" si="18"/>
        <v>0</v>
      </c>
      <c r="AM13" s="86" t="str">
        <f t="shared" si="19"/>
        <v>Speed</v>
      </c>
      <c r="AN13" s="86" t="str">
        <f t="shared" si="43"/>
        <v>&gt;</v>
      </c>
      <c r="AO13" s="86">
        <f t="shared" si="20"/>
        <v>18.69580078125</v>
      </c>
      <c r="AP13" s="86">
        <f t="shared" si="21"/>
        <v>4</v>
      </c>
      <c r="AQ13" s="86" t="b">
        <f t="shared" si="22"/>
        <v>0</v>
      </c>
      <c r="AR13" s="86" t="str">
        <f t="shared" si="23"/>
        <v>Distance</v>
      </c>
      <c r="AS13" s="86" t="str">
        <f t="shared" si="44"/>
        <v>&gt;</v>
      </c>
      <c r="AT13" s="86">
        <f t="shared" si="24"/>
        <v>266.76708984375</v>
      </c>
      <c r="AU13" s="86">
        <f t="shared" si="25"/>
        <v>1</v>
      </c>
      <c r="AV13" s="86" t="b">
        <f t="shared" si="26"/>
        <v>0</v>
      </c>
      <c r="AW13" s="86" t="str">
        <f t="shared" si="27"/>
        <v>Speed</v>
      </c>
      <c r="AX13" s="86" t="str">
        <f t="shared" si="45"/>
        <v>&gt;</v>
      </c>
      <c r="AY13" s="86">
        <f t="shared" si="28"/>
        <v>10.322265625</v>
      </c>
      <c r="AZ13" s="86">
        <f t="shared" si="29"/>
        <v>0</v>
      </c>
      <c r="BA13" s="86" t="b">
        <f t="shared" si="30"/>
        <v>1</v>
      </c>
      <c r="BB13" s="86" t="str">
        <f t="shared" si="31"/>
        <v>Distance</v>
      </c>
      <c r="BC13" s="86" t="str">
        <f t="shared" si="46"/>
        <v>&lt;=</v>
      </c>
      <c r="BD13" s="86">
        <f t="shared" si="32"/>
        <v>390.67724609375</v>
      </c>
      <c r="BE13" s="15">
        <f t="shared" si="33"/>
        <v>1</v>
      </c>
      <c r="BF13" s="15" t="str">
        <f t="shared" si="47"/>
        <v>Distance&lt;=360,8623046875 AND Speed&gt;24,597900390625 AND GEBR&gt;1,27880859375 AND Speed&gt;21,57080078125 AND Speed&gt;18,69580078125 AND Distance&gt;266,76708984375 AND Speed&gt;10,322265625 AND Distance&lt;=390,67724609375</v>
      </c>
      <c r="BH13" s="86">
        <v>0</v>
      </c>
      <c r="BI13" s="15">
        <v>1</v>
      </c>
      <c r="BJ13" s="15" t="s">
        <v>1768</v>
      </c>
    </row>
    <row r="14" spans="1:62">
      <c r="A14" s="15">
        <v>11</v>
      </c>
      <c r="B14" s="15">
        <v>1</v>
      </c>
      <c r="C14" s="15">
        <v>60783</v>
      </c>
      <c r="D14" s="15">
        <f t="shared" si="34"/>
        <v>14</v>
      </c>
      <c r="E14" s="15">
        <f t="shared" si="35"/>
        <v>3439</v>
      </c>
      <c r="F14" s="15">
        <f t="shared" si="36"/>
        <v>14.839599609375</v>
      </c>
      <c r="G14" s="15">
        <v>21</v>
      </c>
      <c r="H14" s="15">
        <v>22</v>
      </c>
      <c r="I14" s="15">
        <v>4</v>
      </c>
      <c r="J14" s="15">
        <v>3</v>
      </c>
      <c r="K14" s="15">
        <v>88</v>
      </c>
      <c r="L14" s="15">
        <v>52</v>
      </c>
      <c r="M14" s="15">
        <f t="shared" si="37"/>
        <v>1.26953125E-2</v>
      </c>
      <c r="O14" s="86">
        <f t="shared" si="38"/>
        <v>88</v>
      </c>
      <c r="P14" s="86">
        <f t="shared" si="0"/>
        <v>0.22216796875</v>
      </c>
      <c r="Q14" s="86">
        <f t="shared" si="1"/>
        <v>66</v>
      </c>
      <c r="R14" s="86" t="b">
        <f t="shared" si="2"/>
        <v>0</v>
      </c>
      <c r="S14" s="86" t="str">
        <f t="shared" si="3"/>
        <v>Distance</v>
      </c>
      <c r="T14" s="86" t="str">
        <f t="shared" si="39"/>
        <v>&gt;</v>
      </c>
      <c r="U14" s="86">
        <f t="shared" si="4"/>
        <v>360.8623046875</v>
      </c>
      <c r="V14" s="86">
        <f t="shared" si="5"/>
        <v>64</v>
      </c>
      <c r="W14" s="86" t="b">
        <f t="shared" si="6"/>
        <v>0</v>
      </c>
      <c r="X14" s="86" t="str">
        <f t="shared" si="7"/>
        <v>Speed</v>
      </c>
      <c r="Y14" s="86" t="str">
        <f t="shared" si="40"/>
        <v>&gt;</v>
      </c>
      <c r="Z14" s="86">
        <f t="shared" si="8"/>
        <v>24.597900390625</v>
      </c>
      <c r="AA14" s="86">
        <f t="shared" si="9"/>
        <v>30</v>
      </c>
      <c r="AB14" s="86" t="b">
        <f t="shared" si="10"/>
        <v>0</v>
      </c>
      <c r="AC14" s="86" t="str">
        <f t="shared" si="11"/>
        <v>GEBR</v>
      </c>
      <c r="AD14" s="86" t="str">
        <f t="shared" si="41"/>
        <v>&gt;</v>
      </c>
      <c r="AE14" s="86">
        <f t="shared" si="12"/>
        <v>1.27880859375</v>
      </c>
      <c r="AF14" s="86">
        <f t="shared" si="13"/>
        <v>14</v>
      </c>
      <c r="AG14" s="86" t="b">
        <f t="shared" si="14"/>
        <v>0</v>
      </c>
      <c r="AH14" s="86" t="str">
        <f t="shared" si="15"/>
        <v>Speed</v>
      </c>
      <c r="AI14" s="86" t="str">
        <f t="shared" si="42"/>
        <v>&gt;</v>
      </c>
      <c r="AJ14" s="86">
        <f t="shared" si="16"/>
        <v>21.57080078125</v>
      </c>
      <c r="AK14" s="86">
        <f t="shared" si="17"/>
        <v>12</v>
      </c>
      <c r="AL14" s="86" t="b">
        <f t="shared" si="18"/>
        <v>0</v>
      </c>
      <c r="AM14" s="86" t="str">
        <f t="shared" si="19"/>
        <v>Speed</v>
      </c>
      <c r="AN14" s="86" t="str">
        <f t="shared" si="43"/>
        <v>&gt;</v>
      </c>
      <c r="AO14" s="86">
        <f t="shared" si="20"/>
        <v>18.69580078125</v>
      </c>
      <c r="AP14" s="86">
        <f t="shared" si="21"/>
        <v>4</v>
      </c>
      <c r="AQ14" s="86" t="b">
        <f t="shared" si="22"/>
        <v>0</v>
      </c>
      <c r="AR14" s="86" t="str">
        <f t="shared" si="23"/>
        <v>Distance</v>
      </c>
      <c r="AS14" s="86" t="str">
        <f t="shared" si="44"/>
        <v>&gt;</v>
      </c>
      <c r="AT14" s="86">
        <f t="shared" si="24"/>
        <v>266.76708984375</v>
      </c>
      <c r="AU14" s="86">
        <f t="shared" si="25"/>
        <v>1</v>
      </c>
      <c r="AV14" s="86" t="b">
        <f t="shared" si="26"/>
        <v>0</v>
      </c>
      <c r="AW14" s="86" t="str">
        <f t="shared" si="27"/>
        <v>Speed</v>
      </c>
      <c r="AX14" s="86" t="str">
        <f t="shared" si="45"/>
        <v>&gt;</v>
      </c>
      <c r="AY14" s="86">
        <f t="shared" si="28"/>
        <v>10.322265625</v>
      </c>
      <c r="AZ14" s="86">
        <f t="shared" si="29"/>
        <v>0</v>
      </c>
      <c r="BA14" s="86" t="b">
        <f t="shared" si="30"/>
        <v>1</v>
      </c>
      <c r="BB14" s="86" t="str">
        <f t="shared" si="31"/>
        <v>Distance</v>
      </c>
      <c r="BC14" s="86" t="str">
        <f t="shared" si="46"/>
        <v>&lt;=</v>
      </c>
      <c r="BD14" s="86">
        <f t="shared" si="32"/>
        <v>390.67724609375</v>
      </c>
      <c r="BE14" s="15">
        <f t="shared" si="33"/>
        <v>0</v>
      </c>
      <c r="BF14" s="15" t="str">
        <f t="shared" si="47"/>
        <v>Distance&gt;360,8623046875 AND Speed&gt;24,597900390625 AND GEBR&gt;1,27880859375 AND Speed&gt;21,57080078125 AND Speed&gt;18,69580078125 AND Distance&gt;266,76708984375 AND Speed&gt;10,322265625 AND Distance&lt;=390,67724609375</v>
      </c>
      <c r="BH14" s="86">
        <v>0</v>
      </c>
      <c r="BI14" s="15">
        <v>1</v>
      </c>
      <c r="BJ14" s="15" t="s">
        <v>1770</v>
      </c>
    </row>
    <row r="15" spans="1:62">
      <c r="A15" s="15">
        <v>12</v>
      </c>
      <c r="B15" s="15">
        <v>1</v>
      </c>
      <c r="C15" s="15">
        <v>76578</v>
      </c>
      <c r="D15" s="15">
        <f t="shared" si="34"/>
        <v>18</v>
      </c>
      <c r="E15" s="15">
        <f t="shared" si="35"/>
        <v>2850</v>
      </c>
      <c r="F15" s="15">
        <f t="shared" si="36"/>
        <v>18.69580078125</v>
      </c>
      <c r="G15" s="15">
        <v>13</v>
      </c>
      <c r="H15" s="15">
        <v>14</v>
      </c>
      <c r="I15" s="15">
        <v>4</v>
      </c>
      <c r="J15" s="15">
        <v>3</v>
      </c>
      <c r="K15" s="15">
        <v>91</v>
      </c>
      <c r="L15" s="15">
        <v>360</v>
      </c>
      <c r="M15" s="15">
        <f t="shared" si="37"/>
        <v>8.7890625E-2</v>
      </c>
      <c r="O15" s="86">
        <f t="shared" si="38"/>
        <v>91</v>
      </c>
      <c r="P15" s="86">
        <f t="shared" si="0"/>
        <v>0.333251953125</v>
      </c>
      <c r="Q15" s="86">
        <f t="shared" si="1"/>
        <v>89</v>
      </c>
      <c r="R15" s="86" t="b">
        <f t="shared" si="2"/>
        <v>1</v>
      </c>
      <c r="S15" s="86" t="str">
        <f t="shared" si="3"/>
        <v>Speed</v>
      </c>
      <c r="T15" s="86" t="str">
        <f t="shared" si="39"/>
        <v>&lt;=</v>
      </c>
      <c r="U15" s="86">
        <f t="shared" si="4"/>
        <v>13.16552734375</v>
      </c>
      <c r="V15" s="86">
        <f t="shared" si="5"/>
        <v>34</v>
      </c>
      <c r="W15" s="86" t="b">
        <f t="shared" si="6"/>
        <v>1</v>
      </c>
      <c r="X15" s="86" t="str">
        <f t="shared" si="7"/>
        <v>GEBR</v>
      </c>
      <c r="Y15" s="86" t="str">
        <f t="shared" si="40"/>
        <v>&lt;=</v>
      </c>
      <c r="Z15" s="86">
        <f t="shared" si="8"/>
        <v>0.715087890625</v>
      </c>
      <c r="AA15" s="86">
        <f t="shared" si="9"/>
        <v>24</v>
      </c>
      <c r="AB15" s="86" t="b">
        <f t="shared" si="10"/>
        <v>0</v>
      </c>
      <c r="AC15" s="86" t="str">
        <f t="shared" si="11"/>
        <v>Distance</v>
      </c>
      <c r="AD15" s="86" t="str">
        <f t="shared" si="41"/>
        <v>&gt;</v>
      </c>
      <c r="AE15" s="86">
        <f t="shared" si="12"/>
        <v>188.468994140625</v>
      </c>
      <c r="AF15" s="86">
        <f t="shared" si="13"/>
        <v>21</v>
      </c>
      <c r="AG15" s="86" t="b">
        <f t="shared" si="14"/>
        <v>0</v>
      </c>
      <c r="AH15" s="86" t="str">
        <f t="shared" si="15"/>
        <v>Distance</v>
      </c>
      <c r="AI15" s="86" t="str">
        <f t="shared" si="42"/>
        <v>&gt;</v>
      </c>
      <c r="AJ15" s="86">
        <f t="shared" si="16"/>
        <v>150.328369140625</v>
      </c>
      <c r="AK15" s="86">
        <f t="shared" si="17"/>
        <v>11</v>
      </c>
      <c r="AL15" s="86" t="b">
        <f t="shared" si="18"/>
        <v>1</v>
      </c>
      <c r="AM15" s="86" t="str">
        <f t="shared" si="19"/>
        <v>Speed</v>
      </c>
      <c r="AN15" s="86" t="str">
        <f t="shared" si="43"/>
        <v>&lt;=</v>
      </c>
      <c r="AO15" s="86">
        <f t="shared" si="20"/>
        <v>14.839599609375</v>
      </c>
      <c r="AP15" s="86">
        <f t="shared" si="21"/>
        <v>4</v>
      </c>
      <c r="AQ15" s="86" t="b">
        <f t="shared" si="22"/>
        <v>1</v>
      </c>
      <c r="AR15" s="86" t="str">
        <f t="shared" si="23"/>
        <v>Distance</v>
      </c>
      <c r="AS15" s="86" t="str">
        <f t="shared" si="44"/>
        <v>&lt;=</v>
      </c>
      <c r="AT15" s="86">
        <f t="shared" si="24"/>
        <v>266.76708984375</v>
      </c>
      <c r="AU15" s="86">
        <f t="shared" si="25"/>
        <v>1</v>
      </c>
      <c r="AV15" s="86" t="b">
        <f t="shared" si="26"/>
        <v>0</v>
      </c>
      <c r="AW15" s="86" t="str">
        <f t="shared" si="27"/>
        <v>Speed</v>
      </c>
      <c r="AX15" s="86" t="str">
        <f t="shared" si="45"/>
        <v>&gt;</v>
      </c>
      <c r="AY15" s="86">
        <f t="shared" si="28"/>
        <v>10.322265625</v>
      </c>
      <c r="AZ15" s="86">
        <f t="shared" si="29"/>
        <v>0</v>
      </c>
      <c r="BA15" s="86" t="b">
        <f t="shared" si="30"/>
        <v>1</v>
      </c>
      <c r="BB15" s="86" t="str">
        <f t="shared" si="31"/>
        <v>Distance</v>
      </c>
      <c r="BC15" s="86" t="str">
        <f t="shared" si="46"/>
        <v>&lt;=</v>
      </c>
      <c r="BD15" s="86">
        <f t="shared" si="32"/>
        <v>390.67724609375</v>
      </c>
      <c r="BE15" s="15">
        <f t="shared" si="33"/>
        <v>0</v>
      </c>
      <c r="BF15" s="15" t="str">
        <f t="shared" si="47"/>
        <v>Speed&lt;=13,16552734375 AND GEBR&lt;=0,715087890625 AND Distance&gt;188,468994140625 AND Distance&gt;150,328369140625 AND Speed&lt;=14,839599609375 AND Distance&lt;=266,76708984375 AND Speed&gt;10,322265625 AND Distance&lt;=390,67724609375</v>
      </c>
      <c r="BH15" s="86">
        <v>0</v>
      </c>
      <c r="BI15" s="15">
        <v>1</v>
      </c>
      <c r="BJ15" s="15" t="s">
        <v>1773</v>
      </c>
    </row>
    <row r="16" spans="1:62">
      <c r="A16" s="15">
        <v>13</v>
      </c>
      <c r="B16" s="15">
        <v>1</v>
      </c>
      <c r="C16" s="15">
        <v>70388</v>
      </c>
      <c r="D16" s="15">
        <f t="shared" si="34"/>
        <v>17</v>
      </c>
      <c r="E16" s="15">
        <f t="shared" si="35"/>
        <v>756</v>
      </c>
      <c r="F16" s="15">
        <f t="shared" si="36"/>
        <v>17.1845703125</v>
      </c>
      <c r="G16" s="15">
        <v>35</v>
      </c>
      <c r="H16" s="15">
        <v>36</v>
      </c>
      <c r="I16" s="15">
        <v>12</v>
      </c>
      <c r="J16" s="15">
        <v>4</v>
      </c>
      <c r="K16" s="15">
        <v>92</v>
      </c>
      <c r="L16" s="15">
        <v>1226</v>
      </c>
      <c r="M16" s="15">
        <f t="shared" si="37"/>
        <v>0.29931640625</v>
      </c>
      <c r="O16" s="86">
        <f t="shared" si="38"/>
        <v>92</v>
      </c>
      <c r="P16" s="86">
        <f t="shared" si="0"/>
        <v>0.107177734375</v>
      </c>
      <c r="Q16" s="86">
        <f t="shared" si="1"/>
        <v>89</v>
      </c>
      <c r="R16" s="86" t="b">
        <f t="shared" si="2"/>
        <v>0</v>
      </c>
      <c r="S16" s="86" t="str">
        <f t="shared" si="3"/>
        <v>Speed</v>
      </c>
      <c r="T16" s="86" t="str">
        <f t="shared" si="39"/>
        <v>&gt;</v>
      </c>
      <c r="U16" s="86">
        <f t="shared" si="4"/>
        <v>13.16552734375</v>
      </c>
      <c r="V16" s="86">
        <f t="shared" si="5"/>
        <v>34</v>
      </c>
      <c r="W16" s="86" t="b">
        <f t="shared" si="6"/>
        <v>1</v>
      </c>
      <c r="X16" s="86" t="str">
        <f t="shared" si="7"/>
        <v>GEBR</v>
      </c>
      <c r="Y16" s="86" t="str">
        <f t="shared" si="40"/>
        <v>&lt;=</v>
      </c>
      <c r="Z16" s="86">
        <f t="shared" si="8"/>
        <v>0.715087890625</v>
      </c>
      <c r="AA16" s="86">
        <f t="shared" si="9"/>
        <v>24</v>
      </c>
      <c r="AB16" s="86" t="b">
        <f t="shared" si="10"/>
        <v>0</v>
      </c>
      <c r="AC16" s="86" t="str">
        <f t="shared" si="11"/>
        <v>Distance</v>
      </c>
      <c r="AD16" s="86" t="str">
        <f t="shared" si="41"/>
        <v>&gt;</v>
      </c>
      <c r="AE16" s="86">
        <f t="shared" si="12"/>
        <v>188.468994140625</v>
      </c>
      <c r="AF16" s="86">
        <f t="shared" si="13"/>
        <v>21</v>
      </c>
      <c r="AG16" s="86" t="b">
        <f t="shared" si="14"/>
        <v>0</v>
      </c>
      <c r="AH16" s="86" t="str">
        <f t="shared" si="15"/>
        <v>Distance</v>
      </c>
      <c r="AI16" s="86" t="str">
        <f t="shared" si="42"/>
        <v>&gt;</v>
      </c>
      <c r="AJ16" s="86">
        <f t="shared" si="16"/>
        <v>150.328369140625</v>
      </c>
      <c r="AK16" s="86">
        <f t="shared" si="17"/>
        <v>11</v>
      </c>
      <c r="AL16" s="86" t="b">
        <f t="shared" si="18"/>
        <v>1</v>
      </c>
      <c r="AM16" s="86" t="str">
        <f t="shared" si="19"/>
        <v>Speed</v>
      </c>
      <c r="AN16" s="86" t="str">
        <f t="shared" si="43"/>
        <v>&lt;=</v>
      </c>
      <c r="AO16" s="86">
        <f t="shared" si="20"/>
        <v>14.839599609375</v>
      </c>
      <c r="AP16" s="86">
        <f t="shared" si="21"/>
        <v>4</v>
      </c>
      <c r="AQ16" s="86" t="b">
        <f t="shared" si="22"/>
        <v>1</v>
      </c>
      <c r="AR16" s="86" t="str">
        <f t="shared" si="23"/>
        <v>Distance</v>
      </c>
      <c r="AS16" s="86" t="str">
        <f t="shared" si="44"/>
        <v>&lt;=</v>
      </c>
      <c r="AT16" s="86">
        <f t="shared" si="24"/>
        <v>266.76708984375</v>
      </c>
      <c r="AU16" s="86">
        <f t="shared" si="25"/>
        <v>1</v>
      </c>
      <c r="AV16" s="86" t="b">
        <f t="shared" si="26"/>
        <v>0</v>
      </c>
      <c r="AW16" s="86" t="str">
        <f t="shared" si="27"/>
        <v>Speed</v>
      </c>
      <c r="AX16" s="86" t="str">
        <f t="shared" si="45"/>
        <v>&gt;</v>
      </c>
      <c r="AY16" s="86">
        <f t="shared" si="28"/>
        <v>10.322265625</v>
      </c>
      <c r="AZ16" s="86">
        <f t="shared" si="29"/>
        <v>0</v>
      </c>
      <c r="BA16" s="86" t="b">
        <f t="shared" si="30"/>
        <v>1</v>
      </c>
      <c r="BB16" s="86" t="str">
        <f t="shared" si="31"/>
        <v>Distance</v>
      </c>
      <c r="BC16" s="86" t="str">
        <f t="shared" si="46"/>
        <v>&lt;=</v>
      </c>
      <c r="BD16" s="86">
        <f t="shared" si="32"/>
        <v>390.67724609375</v>
      </c>
      <c r="BE16" s="15">
        <f t="shared" si="33"/>
        <v>1</v>
      </c>
      <c r="BF16" s="15" t="str">
        <f t="shared" si="47"/>
        <v>Speed&gt;13,16552734375 AND GEBR&lt;=0,715087890625 AND Distance&gt;188,468994140625 AND Distance&gt;150,328369140625 AND Speed&lt;=14,839599609375 AND Distance&lt;=266,76708984375 AND Speed&gt;10,322265625 AND Distance&lt;=390,67724609375</v>
      </c>
      <c r="BH16" s="86">
        <v>0</v>
      </c>
      <c r="BI16" s="15">
        <v>1</v>
      </c>
      <c r="BJ16" s="15" t="s">
        <v>1774</v>
      </c>
    </row>
    <row r="17" spans="1:62">
      <c r="A17" s="15">
        <v>14</v>
      </c>
      <c r="B17" s="15">
        <v>1</v>
      </c>
      <c r="C17" s="15">
        <v>88354</v>
      </c>
      <c r="D17" s="15">
        <f t="shared" si="34"/>
        <v>21</v>
      </c>
      <c r="E17" s="15">
        <f t="shared" si="35"/>
        <v>2338</v>
      </c>
      <c r="F17" s="15">
        <f t="shared" si="36"/>
        <v>21.57080078125</v>
      </c>
      <c r="G17" s="15">
        <v>29</v>
      </c>
      <c r="H17" s="15">
        <v>30</v>
      </c>
      <c r="I17" s="15">
        <v>12</v>
      </c>
      <c r="J17" s="15">
        <v>4</v>
      </c>
      <c r="K17" s="15">
        <v>101</v>
      </c>
      <c r="L17" s="15">
        <v>129</v>
      </c>
      <c r="M17" s="15">
        <f t="shared" si="37"/>
        <v>3.1494140625E-2</v>
      </c>
      <c r="O17" s="86">
        <f t="shared" si="38"/>
        <v>101</v>
      </c>
      <c r="P17" s="86">
        <f t="shared" si="0"/>
        <v>0.333251953125</v>
      </c>
      <c r="Q17" s="86">
        <f t="shared" si="1"/>
        <v>100</v>
      </c>
      <c r="R17" s="86" t="b">
        <f t="shared" si="2"/>
        <v>1</v>
      </c>
      <c r="S17" s="86" t="str">
        <f t="shared" si="3"/>
        <v>Speed</v>
      </c>
      <c r="T17" s="86" t="str">
        <f t="shared" si="39"/>
        <v>&lt;=</v>
      </c>
      <c r="U17" s="86">
        <f t="shared" si="4"/>
        <v>8.53857421875</v>
      </c>
      <c r="V17" s="86">
        <f t="shared" si="5"/>
        <v>42</v>
      </c>
      <c r="W17" s="86" t="b">
        <f t="shared" si="6"/>
        <v>0</v>
      </c>
      <c r="X17" s="86" t="str">
        <f t="shared" si="7"/>
        <v>GEBR</v>
      </c>
      <c r="Y17" s="86" t="str">
        <f t="shared" si="40"/>
        <v>&gt;</v>
      </c>
      <c r="Z17" s="86">
        <f t="shared" si="8"/>
        <v>1.046142578125</v>
      </c>
      <c r="AA17" s="86">
        <f t="shared" si="9"/>
        <v>40</v>
      </c>
      <c r="AB17" s="86" t="b">
        <f t="shared" si="10"/>
        <v>0</v>
      </c>
      <c r="AC17" s="86" t="str">
        <f t="shared" si="11"/>
        <v>Speed</v>
      </c>
      <c r="AD17" s="86" t="str">
        <f t="shared" si="41"/>
        <v>&gt;</v>
      </c>
      <c r="AE17" s="86">
        <f t="shared" si="12"/>
        <v>7.44775390625</v>
      </c>
      <c r="AF17" s="86">
        <f t="shared" si="13"/>
        <v>18</v>
      </c>
      <c r="AG17" s="86" t="b">
        <f t="shared" si="14"/>
        <v>0</v>
      </c>
      <c r="AH17" s="86" t="str">
        <f t="shared" si="15"/>
        <v>Distance</v>
      </c>
      <c r="AI17" s="86" t="str">
        <f t="shared" si="42"/>
        <v>&gt;</v>
      </c>
      <c r="AJ17" s="86">
        <f t="shared" si="16"/>
        <v>59.583740234375</v>
      </c>
      <c r="AK17" s="86">
        <f t="shared" si="17"/>
        <v>5</v>
      </c>
      <c r="AL17" s="86" t="b">
        <f t="shared" si="18"/>
        <v>0</v>
      </c>
      <c r="AM17" s="86" t="str">
        <f t="shared" si="19"/>
        <v>Speed</v>
      </c>
      <c r="AN17" s="86" t="str">
        <f t="shared" si="43"/>
        <v>&gt;</v>
      </c>
      <c r="AO17" s="86">
        <f t="shared" si="20"/>
        <v>3.076416015625</v>
      </c>
      <c r="AP17" s="86">
        <f t="shared" si="21"/>
        <v>3</v>
      </c>
      <c r="AQ17" s="86" t="b">
        <f t="shared" si="22"/>
        <v>1</v>
      </c>
      <c r="AR17" s="86" t="str">
        <f t="shared" si="23"/>
        <v>Distance</v>
      </c>
      <c r="AS17" s="86" t="str">
        <f t="shared" si="44"/>
        <v>&lt;=</v>
      </c>
      <c r="AT17" s="86">
        <f t="shared" si="24"/>
        <v>80.353271484375</v>
      </c>
      <c r="AU17" s="86">
        <f t="shared" si="25"/>
        <v>1</v>
      </c>
      <c r="AV17" s="86" t="b">
        <f t="shared" si="26"/>
        <v>1</v>
      </c>
      <c r="AW17" s="86" t="str">
        <f t="shared" si="27"/>
        <v>Speed</v>
      </c>
      <c r="AX17" s="86" t="str">
        <f t="shared" si="45"/>
        <v>&lt;=</v>
      </c>
      <c r="AY17" s="86">
        <f t="shared" si="28"/>
        <v>10.322265625</v>
      </c>
      <c r="AZ17" s="86">
        <f t="shared" si="29"/>
        <v>0</v>
      </c>
      <c r="BA17" s="86" t="b">
        <f t="shared" si="30"/>
        <v>1</v>
      </c>
      <c r="BB17" s="86" t="str">
        <f t="shared" si="31"/>
        <v>Distance</v>
      </c>
      <c r="BC17" s="86" t="str">
        <f t="shared" si="46"/>
        <v>&lt;=</v>
      </c>
      <c r="BD17" s="86">
        <f t="shared" si="32"/>
        <v>390.67724609375</v>
      </c>
      <c r="BE17" s="15">
        <f t="shared" si="33"/>
        <v>0</v>
      </c>
      <c r="BF17" s="15" t="str">
        <f t="shared" si="47"/>
        <v>Speed&lt;=8,53857421875 AND GEBR&gt;1,046142578125 AND Speed&gt;7,44775390625 AND Distance&gt;59,583740234375 AND Speed&gt;3,076416015625 AND Distance&lt;=80,353271484375 AND Speed&lt;=10,322265625 AND Distance&lt;=390,67724609375</v>
      </c>
      <c r="BH17" s="86">
        <v>0</v>
      </c>
      <c r="BI17" s="15">
        <v>1</v>
      </c>
      <c r="BJ17" s="15" t="s">
        <v>1778</v>
      </c>
    </row>
    <row r="18" spans="1:62">
      <c r="A18" s="15">
        <v>15</v>
      </c>
      <c r="B18" s="15">
        <v>0</v>
      </c>
      <c r="C18" s="15">
        <v>2093067</v>
      </c>
      <c r="D18" s="15">
        <f t="shared" si="34"/>
        <v>511</v>
      </c>
      <c r="E18" s="15">
        <f t="shared" si="35"/>
        <v>11</v>
      </c>
      <c r="F18" s="15">
        <f t="shared" si="36"/>
        <v>511.002685546875</v>
      </c>
      <c r="G18" s="15">
        <v>59</v>
      </c>
      <c r="H18" s="15">
        <v>60</v>
      </c>
      <c r="I18" s="15">
        <v>10</v>
      </c>
      <c r="J18" s="15">
        <v>4</v>
      </c>
      <c r="K18" s="15">
        <v>102</v>
      </c>
      <c r="L18" s="15">
        <v>121</v>
      </c>
      <c r="M18" s="15">
        <f t="shared" si="37"/>
        <v>2.9541015625E-2</v>
      </c>
      <c r="O18" s="86">
        <f t="shared" si="38"/>
        <v>102</v>
      </c>
      <c r="P18" s="86">
        <f t="shared" si="0"/>
        <v>5.322265625E-2</v>
      </c>
      <c r="Q18" s="86">
        <f t="shared" si="1"/>
        <v>100</v>
      </c>
      <c r="R18" s="86" t="b">
        <f t="shared" si="2"/>
        <v>0</v>
      </c>
      <c r="S18" s="86" t="str">
        <f t="shared" si="3"/>
        <v>Speed</v>
      </c>
      <c r="T18" s="86" t="str">
        <f t="shared" si="39"/>
        <v>&gt;</v>
      </c>
      <c r="U18" s="86">
        <f t="shared" si="4"/>
        <v>8.53857421875</v>
      </c>
      <c r="V18" s="86">
        <f t="shared" si="5"/>
        <v>42</v>
      </c>
      <c r="W18" s="86" t="b">
        <f t="shared" si="6"/>
        <v>0</v>
      </c>
      <c r="X18" s="86" t="str">
        <f t="shared" si="7"/>
        <v>GEBR</v>
      </c>
      <c r="Y18" s="86" t="str">
        <f t="shared" si="40"/>
        <v>&gt;</v>
      </c>
      <c r="Z18" s="86">
        <f t="shared" si="8"/>
        <v>1.046142578125</v>
      </c>
      <c r="AA18" s="86">
        <f t="shared" si="9"/>
        <v>40</v>
      </c>
      <c r="AB18" s="86" t="b">
        <f t="shared" si="10"/>
        <v>0</v>
      </c>
      <c r="AC18" s="86" t="str">
        <f t="shared" si="11"/>
        <v>Speed</v>
      </c>
      <c r="AD18" s="86" t="str">
        <f t="shared" si="41"/>
        <v>&gt;</v>
      </c>
      <c r="AE18" s="86">
        <f t="shared" si="12"/>
        <v>7.44775390625</v>
      </c>
      <c r="AF18" s="86">
        <f t="shared" si="13"/>
        <v>18</v>
      </c>
      <c r="AG18" s="86" t="b">
        <f t="shared" si="14"/>
        <v>0</v>
      </c>
      <c r="AH18" s="86" t="str">
        <f t="shared" si="15"/>
        <v>Distance</v>
      </c>
      <c r="AI18" s="86" t="str">
        <f t="shared" si="42"/>
        <v>&gt;</v>
      </c>
      <c r="AJ18" s="86">
        <f t="shared" si="16"/>
        <v>59.583740234375</v>
      </c>
      <c r="AK18" s="86">
        <f t="shared" si="17"/>
        <v>5</v>
      </c>
      <c r="AL18" s="86" t="b">
        <f t="shared" si="18"/>
        <v>0</v>
      </c>
      <c r="AM18" s="86" t="str">
        <f t="shared" si="19"/>
        <v>Speed</v>
      </c>
      <c r="AN18" s="86" t="str">
        <f t="shared" si="43"/>
        <v>&gt;</v>
      </c>
      <c r="AO18" s="86">
        <f t="shared" si="20"/>
        <v>3.076416015625</v>
      </c>
      <c r="AP18" s="86">
        <f t="shared" si="21"/>
        <v>3</v>
      </c>
      <c r="AQ18" s="86" t="b">
        <f t="shared" si="22"/>
        <v>1</v>
      </c>
      <c r="AR18" s="86" t="str">
        <f t="shared" si="23"/>
        <v>Distance</v>
      </c>
      <c r="AS18" s="86" t="str">
        <f t="shared" si="44"/>
        <v>&lt;=</v>
      </c>
      <c r="AT18" s="86">
        <f t="shared" si="24"/>
        <v>80.353271484375</v>
      </c>
      <c r="AU18" s="86">
        <f t="shared" si="25"/>
        <v>1</v>
      </c>
      <c r="AV18" s="86" t="b">
        <f t="shared" si="26"/>
        <v>1</v>
      </c>
      <c r="AW18" s="86" t="str">
        <f t="shared" si="27"/>
        <v>Speed</v>
      </c>
      <c r="AX18" s="86" t="str">
        <f t="shared" si="45"/>
        <v>&lt;=</v>
      </c>
      <c r="AY18" s="86">
        <f t="shared" si="28"/>
        <v>10.322265625</v>
      </c>
      <c r="AZ18" s="86">
        <f t="shared" si="29"/>
        <v>0</v>
      </c>
      <c r="BA18" s="86" t="b">
        <f t="shared" si="30"/>
        <v>1</v>
      </c>
      <c r="BB18" s="86" t="str">
        <f t="shared" si="31"/>
        <v>Distance</v>
      </c>
      <c r="BC18" s="86" t="str">
        <f t="shared" si="46"/>
        <v>&lt;=</v>
      </c>
      <c r="BD18" s="86">
        <f t="shared" si="32"/>
        <v>390.67724609375</v>
      </c>
      <c r="BE18" s="15">
        <f t="shared" si="33"/>
        <v>1</v>
      </c>
      <c r="BF18" s="15" t="str">
        <f t="shared" si="47"/>
        <v>Speed&gt;8,53857421875 AND GEBR&gt;1,046142578125 AND Speed&gt;7,44775390625 AND Distance&gt;59,583740234375 AND Speed&gt;3,076416015625 AND Distance&lt;=80,353271484375 AND Speed&lt;=10,322265625 AND Distance&lt;=390,67724609375</v>
      </c>
      <c r="BH18" s="86">
        <v>0</v>
      </c>
      <c r="BI18" s="15">
        <v>1</v>
      </c>
      <c r="BJ18" s="15" t="s">
        <v>1781</v>
      </c>
    </row>
    <row r="19" spans="1:62">
      <c r="A19" s="15">
        <v>16</v>
      </c>
      <c r="B19" s="15">
        <v>0</v>
      </c>
      <c r="C19" s="15">
        <v>1750943</v>
      </c>
      <c r="D19" s="15">
        <f t="shared" si="34"/>
        <v>427</v>
      </c>
      <c r="E19" s="15">
        <f t="shared" si="35"/>
        <v>1951</v>
      </c>
      <c r="F19" s="15">
        <f t="shared" si="36"/>
        <v>427.476318359375</v>
      </c>
      <c r="G19" s="15">
        <v>69</v>
      </c>
      <c r="H19" s="15">
        <v>70</v>
      </c>
      <c r="I19" s="15">
        <v>10</v>
      </c>
      <c r="J19" s="15">
        <v>4</v>
      </c>
      <c r="K19" s="15">
        <v>113</v>
      </c>
      <c r="L19" s="15">
        <v>1189</v>
      </c>
      <c r="M19" s="15">
        <f t="shared" si="37"/>
        <v>0.290283203125</v>
      </c>
      <c r="O19" s="86">
        <f t="shared" si="38"/>
        <v>113</v>
      </c>
      <c r="P19" s="86">
        <f t="shared" si="0"/>
        <v>0</v>
      </c>
      <c r="Q19" s="86">
        <f t="shared" si="1"/>
        <v>103</v>
      </c>
      <c r="R19" s="86" t="b">
        <f t="shared" si="2"/>
        <v>1</v>
      </c>
      <c r="S19" s="86" t="str">
        <f t="shared" si="3"/>
        <v>GEBR</v>
      </c>
      <c r="T19" s="86" t="str">
        <f t="shared" si="39"/>
        <v>&lt;=</v>
      </c>
      <c r="U19" s="86">
        <f t="shared" si="4"/>
        <v>0.85498046875</v>
      </c>
      <c r="V19" s="86">
        <f t="shared" si="5"/>
        <v>38</v>
      </c>
      <c r="W19" s="86" t="b">
        <f t="shared" si="6"/>
        <v>1</v>
      </c>
      <c r="X19" s="86" t="str">
        <f t="shared" si="7"/>
        <v>Distance</v>
      </c>
      <c r="Y19" s="86" t="str">
        <f t="shared" si="40"/>
        <v>&lt;=</v>
      </c>
      <c r="Z19" s="86">
        <f t="shared" si="8"/>
        <v>271.98388671875</v>
      </c>
      <c r="AA19" s="86">
        <f t="shared" si="9"/>
        <v>36</v>
      </c>
      <c r="AB19" s="86" t="b">
        <f t="shared" si="10"/>
        <v>0</v>
      </c>
      <c r="AC19" s="86" t="str">
        <f t="shared" si="11"/>
        <v>GEBR</v>
      </c>
      <c r="AD19" s="86" t="str">
        <f t="shared" si="41"/>
        <v>&gt;</v>
      </c>
      <c r="AE19" s="86">
        <f t="shared" si="12"/>
        <v>0.715087890625</v>
      </c>
      <c r="AF19" s="86">
        <f t="shared" si="13"/>
        <v>13</v>
      </c>
      <c r="AG19" s="86" t="b">
        <f t="shared" si="14"/>
        <v>0</v>
      </c>
      <c r="AH19" s="86" t="str">
        <f t="shared" si="15"/>
        <v>Speed</v>
      </c>
      <c r="AI19" s="86" t="str">
        <f t="shared" si="42"/>
        <v>&gt;</v>
      </c>
      <c r="AJ19" s="86">
        <f t="shared" si="16"/>
        <v>17.1845703125</v>
      </c>
      <c r="AK19" s="86">
        <f t="shared" si="17"/>
        <v>12</v>
      </c>
      <c r="AL19" s="86" t="b">
        <f t="shared" si="18"/>
        <v>1</v>
      </c>
      <c r="AM19" s="86" t="str">
        <f t="shared" si="19"/>
        <v>Speed</v>
      </c>
      <c r="AN19" s="86" t="str">
        <f t="shared" si="43"/>
        <v>&lt;=</v>
      </c>
      <c r="AO19" s="86">
        <f t="shared" si="20"/>
        <v>18.69580078125</v>
      </c>
      <c r="AP19" s="86">
        <f t="shared" si="21"/>
        <v>4</v>
      </c>
      <c r="AQ19" s="86" t="b">
        <f t="shared" si="22"/>
        <v>0</v>
      </c>
      <c r="AR19" s="86" t="str">
        <f t="shared" si="23"/>
        <v>Distance</v>
      </c>
      <c r="AS19" s="86" t="str">
        <f t="shared" si="44"/>
        <v>&gt;</v>
      </c>
      <c r="AT19" s="86">
        <f t="shared" si="24"/>
        <v>266.76708984375</v>
      </c>
      <c r="AU19" s="86">
        <f t="shared" si="25"/>
        <v>1</v>
      </c>
      <c r="AV19" s="86" t="b">
        <f t="shared" si="26"/>
        <v>0</v>
      </c>
      <c r="AW19" s="86" t="str">
        <f t="shared" si="27"/>
        <v>Speed</v>
      </c>
      <c r="AX19" s="86" t="str">
        <f t="shared" si="45"/>
        <v>&gt;</v>
      </c>
      <c r="AY19" s="86">
        <f t="shared" si="28"/>
        <v>10.322265625</v>
      </c>
      <c r="AZ19" s="86">
        <f t="shared" si="29"/>
        <v>0</v>
      </c>
      <c r="BA19" s="86" t="b">
        <f t="shared" si="30"/>
        <v>1</v>
      </c>
      <c r="BB19" s="86" t="str">
        <f t="shared" si="31"/>
        <v>Distance</v>
      </c>
      <c r="BC19" s="86" t="str">
        <f t="shared" si="46"/>
        <v>&lt;=</v>
      </c>
      <c r="BD19" s="86">
        <f t="shared" si="32"/>
        <v>390.67724609375</v>
      </c>
      <c r="BE19" s="15">
        <f t="shared" si="33"/>
        <v>1</v>
      </c>
      <c r="BF19" s="15" t="str">
        <f t="shared" si="47"/>
        <v>GEBR&lt;=0,85498046875 AND Distance&lt;=271,98388671875 AND GEBR&gt;0,715087890625 AND Speed&gt;17,1845703125 AND Speed&lt;=18,69580078125 AND Distance&gt;266,76708984375 AND Speed&gt;10,322265625 AND Distance&lt;=390,67724609375</v>
      </c>
      <c r="BH19" s="86">
        <v>0</v>
      </c>
      <c r="BI19" s="15">
        <v>1</v>
      </c>
      <c r="BJ19" s="15" t="s">
        <v>1785</v>
      </c>
    </row>
    <row r="20" spans="1:62">
      <c r="A20" s="15">
        <v>17</v>
      </c>
      <c r="B20" s="15">
        <v>0</v>
      </c>
      <c r="C20" s="15">
        <v>61440</v>
      </c>
      <c r="D20" s="15">
        <f t="shared" si="34"/>
        <v>15</v>
      </c>
      <c r="E20" s="15">
        <f t="shared" si="35"/>
        <v>0</v>
      </c>
      <c r="F20" s="15">
        <f t="shared" si="36"/>
        <v>15</v>
      </c>
      <c r="G20" s="15">
        <v>19</v>
      </c>
      <c r="H20" s="15">
        <v>20</v>
      </c>
      <c r="I20" s="15">
        <v>5</v>
      </c>
      <c r="J20" s="15">
        <v>4</v>
      </c>
      <c r="K20" s="15">
        <v>114</v>
      </c>
      <c r="L20" s="15">
        <v>713</v>
      </c>
      <c r="M20" s="15">
        <f t="shared" si="37"/>
        <v>0.174072265625</v>
      </c>
      <c r="O20" s="86">
        <f t="shared" si="38"/>
        <v>114</v>
      </c>
      <c r="P20" s="86">
        <f t="shared" si="0"/>
        <v>0.291748046875</v>
      </c>
      <c r="Q20" s="86">
        <f t="shared" si="1"/>
        <v>103</v>
      </c>
      <c r="R20" s="86" t="b">
        <f t="shared" si="2"/>
        <v>0</v>
      </c>
      <c r="S20" s="86" t="str">
        <f t="shared" si="3"/>
        <v>GEBR</v>
      </c>
      <c r="T20" s="86" t="str">
        <f t="shared" si="39"/>
        <v>&gt;</v>
      </c>
      <c r="U20" s="86">
        <f t="shared" si="4"/>
        <v>0.85498046875</v>
      </c>
      <c r="V20" s="86">
        <f t="shared" si="5"/>
        <v>38</v>
      </c>
      <c r="W20" s="86" t="b">
        <f t="shared" si="6"/>
        <v>1</v>
      </c>
      <c r="X20" s="86" t="str">
        <f t="shared" si="7"/>
        <v>Distance</v>
      </c>
      <c r="Y20" s="86" t="str">
        <f t="shared" si="40"/>
        <v>&lt;=</v>
      </c>
      <c r="Z20" s="86">
        <f t="shared" si="8"/>
        <v>271.98388671875</v>
      </c>
      <c r="AA20" s="86">
        <f t="shared" si="9"/>
        <v>36</v>
      </c>
      <c r="AB20" s="86" t="b">
        <f t="shared" si="10"/>
        <v>0</v>
      </c>
      <c r="AC20" s="86" t="str">
        <f t="shared" si="11"/>
        <v>GEBR</v>
      </c>
      <c r="AD20" s="86" t="str">
        <f t="shared" si="41"/>
        <v>&gt;</v>
      </c>
      <c r="AE20" s="86">
        <f t="shared" si="12"/>
        <v>0.715087890625</v>
      </c>
      <c r="AF20" s="86">
        <f t="shared" si="13"/>
        <v>13</v>
      </c>
      <c r="AG20" s="86" t="b">
        <f t="shared" si="14"/>
        <v>0</v>
      </c>
      <c r="AH20" s="86" t="str">
        <f t="shared" si="15"/>
        <v>Speed</v>
      </c>
      <c r="AI20" s="86" t="str">
        <f t="shared" si="42"/>
        <v>&gt;</v>
      </c>
      <c r="AJ20" s="86">
        <f t="shared" si="16"/>
        <v>17.1845703125</v>
      </c>
      <c r="AK20" s="86">
        <f t="shared" si="17"/>
        <v>12</v>
      </c>
      <c r="AL20" s="86" t="b">
        <f t="shared" si="18"/>
        <v>1</v>
      </c>
      <c r="AM20" s="86" t="str">
        <f t="shared" si="19"/>
        <v>Speed</v>
      </c>
      <c r="AN20" s="86" t="str">
        <f t="shared" si="43"/>
        <v>&lt;=</v>
      </c>
      <c r="AO20" s="86">
        <f t="shared" si="20"/>
        <v>18.69580078125</v>
      </c>
      <c r="AP20" s="86">
        <f t="shared" si="21"/>
        <v>4</v>
      </c>
      <c r="AQ20" s="86" t="b">
        <f t="shared" si="22"/>
        <v>0</v>
      </c>
      <c r="AR20" s="86" t="str">
        <f t="shared" si="23"/>
        <v>Distance</v>
      </c>
      <c r="AS20" s="86" t="str">
        <f t="shared" si="44"/>
        <v>&gt;</v>
      </c>
      <c r="AT20" s="86">
        <f t="shared" si="24"/>
        <v>266.76708984375</v>
      </c>
      <c r="AU20" s="86">
        <f t="shared" si="25"/>
        <v>1</v>
      </c>
      <c r="AV20" s="86" t="b">
        <f t="shared" si="26"/>
        <v>0</v>
      </c>
      <c r="AW20" s="86" t="str">
        <f t="shared" si="27"/>
        <v>Speed</v>
      </c>
      <c r="AX20" s="86" t="str">
        <f t="shared" si="45"/>
        <v>&gt;</v>
      </c>
      <c r="AY20" s="86">
        <f t="shared" si="28"/>
        <v>10.322265625</v>
      </c>
      <c r="AZ20" s="86">
        <f t="shared" si="29"/>
        <v>0</v>
      </c>
      <c r="BA20" s="86" t="b">
        <f t="shared" si="30"/>
        <v>1</v>
      </c>
      <c r="BB20" s="86" t="str">
        <f t="shared" si="31"/>
        <v>Distance</v>
      </c>
      <c r="BC20" s="86" t="str">
        <f t="shared" si="46"/>
        <v>&lt;=</v>
      </c>
      <c r="BD20" s="86">
        <f t="shared" si="32"/>
        <v>390.67724609375</v>
      </c>
      <c r="BE20" s="15">
        <f t="shared" si="33"/>
        <v>0</v>
      </c>
      <c r="BF20" s="15" t="str">
        <f t="shared" si="47"/>
        <v>GEBR&gt;0,85498046875 AND Distance&lt;=271,98388671875 AND GEBR&gt;0,715087890625 AND Speed&gt;17,1845703125 AND Speed&lt;=18,69580078125 AND Distance&gt;266,76708984375 AND Speed&gt;10,322265625 AND Distance&lt;=390,67724609375</v>
      </c>
      <c r="BH20" s="86">
        <v>0</v>
      </c>
      <c r="BI20" s="15">
        <v>1</v>
      </c>
      <c r="BJ20" s="15" t="s">
        <v>1789</v>
      </c>
    </row>
    <row r="21" spans="1:62">
      <c r="A21" s="15">
        <v>18</v>
      </c>
      <c r="B21" s="15">
        <v>0</v>
      </c>
      <c r="C21" s="15">
        <v>244055</v>
      </c>
      <c r="D21" s="15">
        <f t="shared" si="34"/>
        <v>59</v>
      </c>
      <c r="E21" s="15">
        <f t="shared" si="35"/>
        <v>2391</v>
      </c>
      <c r="F21" s="15">
        <f t="shared" si="36"/>
        <v>59.583740234375</v>
      </c>
      <c r="G21" s="15">
        <v>39</v>
      </c>
      <c r="H21" s="15">
        <v>40</v>
      </c>
      <c r="I21" s="15">
        <v>5</v>
      </c>
      <c r="J21" s="15">
        <v>4</v>
      </c>
      <c r="K21" s="15">
        <v>117</v>
      </c>
      <c r="L21" s="15">
        <v>111</v>
      </c>
      <c r="M21" s="15">
        <f t="shared" si="37"/>
        <v>2.7099609375E-2</v>
      </c>
      <c r="O21" s="86">
        <f t="shared" si="38"/>
        <v>117</v>
      </c>
      <c r="P21" s="86">
        <f t="shared" si="0"/>
        <v>1.4404296875E-2</v>
      </c>
      <c r="Q21" s="86">
        <f t="shared" si="1"/>
        <v>109</v>
      </c>
      <c r="R21" s="86" t="b">
        <f t="shared" si="2"/>
        <v>1</v>
      </c>
      <c r="S21" s="86" t="str">
        <f t="shared" si="3"/>
        <v>GEBR</v>
      </c>
      <c r="T21" s="86" t="str">
        <f t="shared" si="39"/>
        <v>&lt;=</v>
      </c>
      <c r="U21" s="86">
        <f t="shared" si="4"/>
        <v>0.85498046875</v>
      </c>
      <c r="V21" s="86">
        <f t="shared" si="5"/>
        <v>107</v>
      </c>
      <c r="W21" s="86" t="b">
        <f t="shared" si="6"/>
        <v>1</v>
      </c>
      <c r="X21" s="86" t="str">
        <f t="shared" si="7"/>
        <v>GEBR</v>
      </c>
      <c r="Y21" s="86" t="str">
        <f t="shared" si="40"/>
        <v>&lt;=</v>
      </c>
      <c r="Z21" s="86">
        <f t="shared" si="8"/>
        <v>1.046142578125</v>
      </c>
      <c r="AA21" s="86">
        <f t="shared" si="9"/>
        <v>106</v>
      </c>
      <c r="AB21" s="86" t="b">
        <f t="shared" si="10"/>
        <v>1</v>
      </c>
      <c r="AC21" s="86" t="str">
        <f t="shared" si="11"/>
        <v>Speed</v>
      </c>
      <c r="AD21" s="86" t="str">
        <f t="shared" si="41"/>
        <v>&lt;=</v>
      </c>
      <c r="AE21" s="86">
        <f t="shared" si="12"/>
        <v>17.86474609375</v>
      </c>
      <c r="AF21" s="86">
        <f t="shared" si="13"/>
        <v>22</v>
      </c>
      <c r="AG21" s="86" t="b">
        <f t="shared" si="14"/>
        <v>0</v>
      </c>
      <c r="AH21" s="86" t="str">
        <f t="shared" si="15"/>
        <v>Distance</v>
      </c>
      <c r="AI21" s="86" t="str">
        <f t="shared" si="42"/>
        <v>&gt;</v>
      </c>
      <c r="AJ21" s="86">
        <f t="shared" si="16"/>
        <v>202.603271484375</v>
      </c>
      <c r="AK21" s="86">
        <f t="shared" si="17"/>
        <v>11</v>
      </c>
      <c r="AL21" s="86" t="b">
        <f t="shared" si="18"/>
        <v>0</v>
      </c>
      <c r="AM21" s="86" t="str">
        <f t="shared" si="19"/>
        <v>Speed</v>
      </c>
      <c r="AN21" s="86" t="str">
        <f t="shared" si="43"/>
        <v>&gt;</v>
      </c>
      <c r="AO21" s="86">
        <f t="shared" si="20"/>
        <v>14.839599609375</v>
      </c>
      <c r="AP21" s="86">
        <f t="shared" si="21"/>
        <v>4</v>
      </c>
      <c r="AQ21" s="86" t="b">
        <f t="shared" si="22"/>
        <v>1</v>
      </c>
      <c r="AR21" s="86" t="str">
        <f t="shared" si="23"/>
        <v>Distance</v>
      </c>
      <c r="AS21" s="86" t="str">
        <f t="shared" si="44"/>
        <v>&lt;=</v>
      </c>
      <c r="AT21" s="86">
        <f t="shared" si="24"/>
        <v>266.76708984375</v>
      </c>
      <c r="AU21" s="86">
        <f t="shared" si="25"/>
        <v>1</v>
      </c>
      <c r="AV21" s="86" t="b">
        <f t="shared" si="26"/>
        <v>0</v>
      </c>
      <c r="AW21" s="86" t="str">
        <f t="shared" si="27"/>
        <v>Speed</v>
      </c>
      <c r="AX21" s="86" t="str">
        <f t="shared" si="45"/>
        <v>&gt;</v>
      </c>
      <c r="AY21" s="86">
        <f t="shared" si="28"/>
        <v>10.322265625</v>
      </c>
      <c r="AZ21" s="86">
        <f t="shared" si="29"/>
        <v>0</v>
      </c>
      <c r="BA21" s="86" t="b">
        <f t="shared" si="30"/>
        <v>1</v>
      </c>
      <c r="BB21" s="86" t="str">
        <f t="shared" si="31"/>
        <v>Distance</v>
      </c>
      <c r="BC21" s="86" t="str">
        <f t="shared" si="46"/>
        <v>&lt;=</v>
      </c>
      <c r="BD21" s="86">
        <f t="shared" si="32"/>
        <v>390.67724609375</v>
      </c>
      <c r="BE21" s="15">
        <f t="shared" si="33"/>
        <v>1</v>
      </c>
      <c r="BF21" s="15" t="str">
        <f t="shared" si="47"/>
        <v>GEBR&lt;=0,85498046875 AND GEBR&lt;=1,046142578125 AND Speed&lt;=17,86474609375 AND Distance&gt;202,603271484375 AND Speed&gt;14,839599609375 AND Distance&lt;=266,76708984375 AND Speed&gt;10,322265625 AND Distance&lt;=390,67724609375</v>
      </c>
      <c r="BH21" s="86">
        <v>0</v>
      </c>
      <c r="BI21" s="15">
        <v>1</v>
      </c>
      <c r="BJ21" s="15" t="s">
        <v>1792</v>
      </c>
    </row>
    <row r="22" spans="1:62">
      <c r="A22" s="15">
        <v>19</v>
      </c>
      <c r="B22" s="15">
        <v>0</v>
      </c>
      <c r="C22" s="15">
        <v>39194</v>
      </c>
      <c r="D22" s="15">
        <f t="shared" si="34"/>
        <v>9</v>
      </c>
      <c r="E22" s="15">
        <f t="shared" si="35"/>
        <v>2330</v>
      </c>
      <c r="F22" s="15">
        <f t="shared" si="36"/>
        <v>9.56884765625</v>
      </c>
      <c r="G22" s="15">
        <v>137</v>
      </c>
      <c r="H22" s="15">
        <v>138</v>
      </c>
      <c r="I22" s="15">
        <v>17</v>
      </c>
      <c r="J22" s="15">
        <v>5</v>
      </c>
      <c r="K22" s="15">
        <v>118</v>
      </c>
      <c r="L22" s="15">
        <v>100</v>
      </c>
      <c r="M22" s="15">
        <f t="shared" si="37"/>
        <v>2.44140625E-2</v>
      </c>
      <c r="O22" s="86">
        <f t="shared" si="38"/>
        <v>118</v>
      </c>
      <c r="P22" s="86">
        <f t="shared" si="0"/>
        <v>0.122314453125</v>
      </c>
      <c r="Q22" s="86">
        <f t="shared" si="1"/>
        <v>109</v>
      </c>
      <c r="R22" s="86" t="b">
        <f t="shared" si="2"/>
        <v>0</v>
      </c>
      <c r="S22" s="86" t="str">
        <f t="shared" si="3"/>
        <v>GEBR</v>
      </c>
      <c r="T22" s="86" t="str">
        <f t="shared" si="39"/>
        <v>&gt;</v>
      </c>
      <c r="U22" s="86">
        <f t="shared" si="4"/>
        <v>0.85498046875</v>
      </c>
      <c r="V22" s="86">
        <f t="shared" si="5"/>
        <v>107</v>
      </c>
      <c r="W22" s="86" t="b">
        <f t="shared" si="6"/>
        <v>1</v>
      </c>
      <c r="X22" s="86" t="str">
        <f t="shared" si="7"/>
        <v>GEBR</v>
      </c>
      <c r="Y22" s="86" t="str">
        <f t="shared" si="40"/>
        <v>&lt;=</v>
      </c>
      <c r="Z22" s="86">
        <f t="shared" si="8"/>
        <v>1.046142578125</v>
      </c>
      <c r="AA22" s="86">
        <f t="shared" si="9"/>
        <v>106</v>
      </c>
      <c r="AB22" s="86" t="b">
        <f t="shared" si="10"/>
        <v>1</v>
      </c>
      <c r="AC22" s="86" t="str">
        <f t="shared" si="11"/>
        <v>Speed</v>
      </c>
      <c r="AD22" s="86" t="str">
        <f t="shared" si="41"/>
        <v>&lt;=</v>
      </c>
      <c r="AE22" s="86">
        <f t="shared" si="12"/>
        <v>17.86474609375</v>
      </c>
      <c r="AF22" s="86">
        <f t="shared" si="13"/>
        <v>22</v>
      </c>
      <c r="AG22" s="86" t="b">
        <f t="shared" si="14"/>
        <v>0</v>
      </c>
      <c r="AH22" s="86" t="str">
        <f t="shared" si="15"/>
        <v>Distance</v>
      </c>
      <c r="AI22" s="86" t="str">
        <f t="shared" si="42"/>
        <v>&gt;</v>
      </c>
      <c r="AJ22" s="86">
        <f t="shared" si="16"/>
        <v>202.603271484375</v>
      </c>
      <c r="AK22" s="86">
        <f t="shared" si="17"/>
        <v>11</v>
      </c>
      <c r="AL22" s="86" t="b">
        <f t="shared" si="18"/>
        <v>0</v>
      </c>
      <c r="AM22" s="86" t="str">
        <f t="shared" si="19"/>
        <v>Speed</v>
      </c>
      <c r="AN22" s="86" t="str">
        <f t="shared" si="43"/>
        <v>&gt;</v>
      </c>
      <c r="AO22" s="86">
        <f t="shared" si="20"/>
        <v>14.839599609375</v>
      </c>
      <c r="AP22" s="86">
        <f t="shared" si="21"/>
        <v>4</v>
      </c>
      <c r="AQ22" s="86" t="b">
        <f t="shared" si="22"/>
        <v>1</v>
      </c>
      <c r="AR22" s="86" t="str">
        <f t="shared" si="23"/>
        <v>Distance</v>
      </c>
      <c r="AS22" s="86" t="str">
        <f t="shared" si="44"/>
        <v>&lt;=</v>
      </c>
      <c r="AT22" s="86">
        <f t="shared" si="24"/>
        <v>266.76708984375</v>
      </c>
      <c r="AU22" s="86">
        <f t="shared" si="25"/>
        <v>1</v>
      </c>
      <c r="AV22" s="86" t="b">
        <f t="shared" si="26"/>
        <v>0</v>
      </c>
      <c r="AW22" s="86" t="str">
        <f t="shared" si="27"/>
        <v>Speed</v>
      </c>
      <c r="AX22" s="86" t="str">
        <f t="shared" si="45"/>
        <v>&gt;</v>
      </c>
      <c r="AY22" s="86">
        <f t="shared" si="28"/>
        <v>10.322265625</v>
      </c>
      <c r="AZ22" s="86">
        <f t="shared" si="29"/>
        <v>0</v>
      </c>
      <c r="BA22" s="86" t="b">
        <f t="shared" si="30"/>
        <v>1</v>
      </c>
      <c r="BB22" s="86" t="str">
        <f t="shared" si="31"/>
        <v>Distance</v>
      </c>
      <c r="BC22" s="86" t="str">
        <f t="shared" si="46"/>
        <v>&lt;=</v>
      </c>
      <c r="BD22" s="86">
        <f t="shared" si="32"/>
        <v>390.67724609375</v>
      </c>
      <c r="BE22" s="15">
        <f t="shared" si="33"/>
        <v>1</v>
      </c>
      <c r="BF22" s="15" t="str">
        <f t="shared" si="47"/>
        <v>GEBR&gt;0,85498046875 AND GEBR&lt;=1,046142578125 AND Speed&lt;=17,86474609375 AND Distance&gt;202,603271484375 AND Speed&gt;14,839599609375 AND Distance&lt;=266,76708984375 AND Speed&gt;10,322265625 AND Distance&lt;=390,67724609375</v>
      </c>
      <c r="BH22" s="86">
        <v>0</v>
      </c>
      <c r="BI22" s="15">
        <v>1</v>
      </c>
      <c r="BJ22" s="15" t="s">
        <v>1798</v>
      </c>
    </row>
    <row r="23" spans="1:62">
      <c r="A23" s="15">
        <v>20</v>
      </c>
      <c r="B23" s="15">
        <v>0</v>
      </c>
      <c r="C23" s="15">
        <v>79710</v>
      </c>
      <c r="D23" s="15">
        <f t="shared" si="34"/>
        <v>19</v>
      </c>
      <c r="E23" s="15">
        <f t="shared" si="35"/>
        <v>1886</v>
      </c>
      <c r="F23" s="15">
        <f t="shared" si="36"/>
        <v>19.46044921875</v>
      </c>
      <c r="G23" s="15">
        <v>211</v>
      </c>
      <c r="H23" s="15">
        <v>212</v>
      </c>
      <c r="I23" s="15">
        <v>17</v>
      </c>
      <c r="J23" s="15">
        <v>5</v>
      </c>
      <c r="K23" s="15">
        <v>125</v>
      </c>
      <c r="L23" s="15">
        <v>1345</v>
      </c>
      <c r="M23" s="15">
        <f t="shared" si="37"/>
        <v>0.328369140625</v>
      </c>
      <c r="O23" s="86">
        <f t="shared" si="38"/>
        <v>125</v>
      </c>
      <c r="P23" s="86">
        <f t="shared" si="0"/>
        <v>1.0498046875E-2</v>
      </c>
      <c r="Q23" s="86">
        <f t="shared" si="1"/>
        <v>123</v>
      </c>
      <c r="R23" s="86" t="b">
        <f t="shared" si="2"/>
        <v>1</v>
      </c>
      <c r="S23" s="86" t="str">
        <f t="shared" si="3"/>
        <v>GEBR</v>
      </c>
      <c r="T23" s="86" t="str">
        <f t="shared" si="39"/>
        <v>&lt;=</v>
      </c>
      <c r="U23" s="86">
        <f t="shared" si="4"/>
        <v>1.27880859375</v>
      </c>
      <c r="V23" s="86">
        <f t="shared" si="5"/>
        <v>108</v>
      </c>
      <c r="W23" s="86" t="b">
        <f t="shared" si="6"/>
        <v>1</v>
      </c>
      <c r="X23" s="86" t="str">
        <f t="shared" si="7"/>
        <v>Speed</v>
      </c>
      <c r="Y23" s="86" t="str">
        <f t="shared" si="40"/>
        <v>&lt;=</v>
      </c>
      <c r="Z23" s="86">
        <f t="shared" si="8"/>
        <v>20.29931640625</v>
      </c>
      <c r="AA23" s="86">
        <f t="shared" si="9"/>
        <v>106</v>
      </c>
      <c r="AB23" s="86" t="b">
        <f t="shared" si="10"/>
        <v>0</v>
      </c>
      <c r="AC23" s="86" t="str">
        <f t="shared" si="11"/>
        <v>Speed</v>
      </c>
      <c r="AD23" s="86" t="str">
        <f t="shared" si="41"/>
        <v>&gt;</v>
      </c>
      <c r="AE23" s="86">
        <f t="shared" si="12"/>
        <v>17.86474609375</v>
      </c>
      <c r="AF23" s="86">
        <f t="shared" si="13"/>
        <v>22</v>
      </c>
      <c r="AG23" s="86" t="b">
        <f t="shared" si="14"/>
        <v>0</v>
      </c>
      <c r="AH23" s="86" t="str">
        <f t="shared" si="15"/>
        <v>Distance</v>
      </c>
      <c r="AI23" s="86" t="str">
        <f t="shared" si="42"/>
        <v>&gt;</v>
      </c>
      <c r="AJ23" s="86">
        <f t="shared" si="16"/>
        <v>202.603271484375</v>
      </c>
      <c r="AK23" s="86">
        <f t="shared" si="17"/>
        <v>11</v>
      </c>
      <c r="AL23" s="86" t="b">
        <f t="shared" si="18"/>
        <v>0</v>
      </c>
      <c r="AM23" s="86" t="str">
        <f t="shared" si="19"/>
        <v>Speed</v>
      </c>
      <c r="AN23" s="86" t="str">
        <f t="shared" si="43"/>
        <v>&gt;</v>
      </c>
      <c r="AO23" s="86">
        <f t="shared" si="20"/>
        <v>14.839599609375</v>
      </c>
      <c r="AP23" s="86">
        <f t="shared" si="21"/>
        <v>4</v>
      </c>
      <c r="AQ23" s="86" t="b">
        <f t="shared" si="22"/>
        <v>1</v>
      </c>
      <c r="AR23" s="86" t="str">
        <f t="shared" si="23"/>
        <v>Distance</v>
      </c>
      <c r="AS23" s="86" t="str">
        <f t="shared" si="44"/>
        <v>&lt;=</v>
      </c>
      <c r="AT23" s="86">
        <f t="shared" si="24"/>
        <v>266.76708984375</v>
      </c>
      <c r="AU23" s="86">
        <f t="shared" si="25"/>
        <v>1</v>
      </c>
      <c r="AV23" s="86" t="b">
        <f t="shared" si="26"/>
        <v>0</v>
      </c>
      <c r="AW23" s="86" t="str">
        <f t="shared" si="27"/>
        <v>Speed</v>
      </c>
      <c r="AX23" s="86" t="str">
        <f t="shared" si="45"/>
        <v>&gt;</v>
      </c>
      <c r="AY23" s="86">
        <f t="shared" si="28"/>
        <v>10.322265625</v>
      </c>
      <c r="AZ23" s="86">
        <f t="shared" si="29"/>
        <v>0</v>
      </c>
      <c r="BA23" s="86" t="b">
        <f t="shared" si="30"/>
        <v>1</v>
      </c>
      <c r="BB23" s="86" t="str">
        <f t="shared" si="31"/>
        <v>Distance</v>
      </c>
      <c r="BC23" s="86" t="str">
        <f t="shared" si="46"/>
        <v>&lt;=</v>
      </c>
      <c r="BD23" s="86">
        <f t="shared" si="32"/>
        <v>390.67724609375</v>
      </c>
      <c r="BE23" s="15">
        <f t="shared" si="33"/>
        <v>1</v>
      </c>
      <c r="BF23" s="15" t="str">
        <f t="shared" si="47"/>
        <v>GEBR&lt;=1,27880859375 AND Speed&lt;=20,29931640625 AND Speed&gt;17,86474609375 AND Distance&gt;202,603271484375 AND Speed&gt;14,839599609375 AND Distance&lt;=266,76708984375 AND Speed&gt;10,322265625 AND Distance&lt;=390,67724609375</v>
      </c>
      <c r="BH23" s="86">
        <v>0</v>
      </c>
      <c r="BI23" s="15">
        <v>1</v>
      </c>
      <c r="BJ23" s="15" t="s">
        <v>1801</v>
      </c>
    </row>
    <row r="24" spans="1:62">
      <c r="A24" s="15">
        <v>21</v>
      </c>
      <c r="B24" s="15">
        <v>0</v>
      </c>
      <c r="C24" s="15">
        <v>615745</v>
      </c>
      <c r="D24" s="15">
        <f t="shared" si="34"/>
        <v>150</v>
      </c>
      <c r="E24" s="15">
        <f t="shared" si="35"/>
        <v>1345</v>
      </c>
      <c r="F24" s="15">
        <f t="shared" si="36"/>
        <v>150.328369140625</v>
      </c>
      <c r="G24" s="15">
        <v>23</v>
      </c>
      <c r="H24" s="15">
        <v>24</v>
      </c>
      <c r="I24" s="15">
        <v>11</v>
      </c>
      <c r="J24" s="15">
        <v>4</v>
      </c>
      <c r="K24" s="15">
        <v>126</v>
      </c>
      <c r="L24" s="15">
        <v>216</v>
      </c>
      <c r="M24" s="15">
        <f t="shared" si="37"/>
        <v>5.2734375E-2</v>
      </c>
      <c r="O24" s="86">
        <f t="shared" si="38"/>
        <v>126</v>
      </c>
      <c r="P24" s="86">
        <f t="shared" si="0"/>
        <v>0.2666015625</v>
      </c>
      <c r="Q24" s="86">
        <f t="shared" si="1"/>
        <v>123</v>
      </c>
      <c r="R24" s="86" t="b">
        <f t="shared" si="2"/>
        <v>0</v>
      </c>
      <c r="S24" s="86" t="str">
        <f t="shared" si="3"/>
        <v>GEBR</v>
      </c>
      <c r="T24" s="86" t="str">
        <f t="shared" si="39"/>
        <v>&gt;</v>
      </c>
      <c r="U24" s="86">
        <f t="shared" si="4"/>
        <v>1.27880859375</v>
      </c>
      <c r="V24" s="86">
        <f t="shared" si="5"/>
        <v>108</v>
      </c>
      <c r="W24" s="86" t="b">
        <f t="shared" si="6"/>
        <v>1</v>
      </c>
      <c r="X24" s="86" t="str">
        <f t="shared" si="7"/>
        <v>Speed</v>
      </c>
      <c r="Y24" s="86" t="str">
        <f t="shared" si="40"/>
        <v>&lt;=</v>
      </c>
      <c r="Z24" s="86">
        <f t="shared" si="8"/>
        <v>20.29931640625</v>
      </c>
      <c r="AA24" s="86">
        <f t="shared" si="9"/>
        <v>106</v>
      </c>
      <c r="AB24" s="86" t="b">
        <f t="shared" si="10"/>
        <v>0</v>
      </c>
      <c r="AC24" s="86" t="str">
        <f t="shared" si="11"/>
        <v>Speed</v>
      </c>
      <c r="AD24" s="86" t="str">
        <f t="shared" si="41"/>
        <v>&gt;</v>
      </c>
      <c r="AE24" s="86">
        <f t="shared" si="12"/>
        <v>17.86474609375</v>
      </c>
      <c r="AF24" s="86">
        <f t="shared" si="13"/>
        <v>22</v>
      </c>
      <c r="AG24" s="86" t="b">
        <f t="shared" si="14"/>
        <v>0</v>
      </c>
      <c r="AH24" s="86" t="str">
        <f t="shared" si="15"/>
        <v>Distance</v>
      </c>
      <c r="AI24" s="86" t="str">
        <f t="shared" si="42"/>
        <v>&gt;</v>
      </c>
      <c r="AJ24" s="86">
        <f t="shared" si="16"/>
        <v>202.603271484375</v>
      </c>
      <c r="AK24" s="86">
        <f t="shared" si="17"/>
        <v>11</v>
      </c>
      <c r="AL24" s="86" t="b">
        <f t="shared" si="18"/>
        <v>0</v>
      </c>
      <c r="AM24" s="86" t="str">
        <f t="shared" si="19"/>
        <v>Speed</v>
      </c>
      <c r="AN24" s="86" t="str">
        <f t="shared" si="43"/>
        <v>&gt;</v>
      </c>
      <c r="AO24" s="86">
        <f t="shared" si="20"/>
        <v>14.839599609375</v>
      </c>
      <c r="AP24" s="86">
        <f t="shared" si="21"/>
        <v>4</v>
      </c>
      <c r="AQ24" s="86" t="b">
        <f t="shared" si="22"/>
        <v>1</v>
      </c>
      <c r="AR24" s="86" t="str">
        <f t="shared" si="23"/>
        <v>Distance</v>
      </c>
      <c r="AS24" s="86" t="str">
        <f t="shared" si="44"/>
        <v>&lt;=</v>
      </c>
      <c r="AT24" s="86">
        <f t="shared" si="24"/>
        <v>266.76708984375</v>
      </c>
      <c r="AU24" s="86">
        <f t="shared" si="25"/>
        <v>1</v>
      </c>
      <c r="AV24" s="86" t="b">
        <f t="shared" si="26"/>
        <v>0</v>
      </c>
      <c r="AW24" s="86" t="str">
        <f t="shared" si="27"/>
        <v>Speed</v>
      </c>
      <c r="AX24" s="86" t="str">
        <f t="shared" si="45"/>
        <v>&gt;</v>
      </c>
      <c r="AY24" s="86">
        <f t="shared" si="28"/>
        <v>10.322265625</v>
      </c>
      <c r="AZ24" s="86">
        <f t="shared" si="29"/>
        <v>0</v>
      </c>
      <c r="BA24" s="86" t="b">
        <f t="shared" si="30"/>
        <v>1</v>
      </c>
      <c r="BB24" s="86" t="str">
        <f t="shared" si="31"/>
        <v>Distance</v>
      </c>
      <c r="BC24" s="86" t="str">
        <f t="shared" si="46"/>
        <v>&lt;=</v>
      </c>
      <c r="BD24" s="86">
        <f t="shared" si="32"/>
        <v>390.67724609375</v>
      </c>
      <c r="BE24" s="15">
        <f t="shared" si="33"/>
        <v>0</v>
      </c>
      <c r="BF24" s="15" t="str">
        <f t="shared" si="47"/>
        <v>GEBR&gt;1,27880859375 AND Speed&lt;=20,29931640625 AND Speed&gt;17,86474609375 AND Distance&gt;202,603271484375 AND Speed&gt;14,839599609375 AND Distance&lt;=266,76708984375 AND Speed&gt;10,322265625 AND Distance&lt;=390,67724609375</v>
      </c>
      <c r="BH24" s="86">
        <v>0</v>
      </c>
      <c r="BI24" s="15">
        <v>1</v>
      </c>
      <c r="BJ24" s="15" t="s">
        <v>1807</v>
      </c>
    </row>
    <row r="25" spans="1:62">
      <c r="A25" s="15">
        <v>22</v>
      </c>
      <c r="B25" s="15">
        <v>0</v>
      </c>
      <c r="C25" s="15">
        <v>829863</v>
      </c>
      <c r="D25" s="15">
        <f t="shared" si="34"/>
        <v>202</v>
      </c>
      <c r="E25" s="15">
        <f t="shared" si="35"/>
        <v>2471</v>
      </c>
      <c r="F25" s="15">
        <f t="shared" si="36"/>
        <v>202.603271484375</v>
      </c>
      <c r="G25" s="15">
        <v>105</v>
      </c>
      <c r="H25" s="15">
        <v>106</v>
      </c>
      <c r="I25" s="15">
        <v>11</v>
      </c>
      <c r="J25" s="15">
        <v>4</v>
      </c>
      <c r="K25" s="15">
        <v>131</v>
      </c>
      <c r="L25" s="15">
        <v>16</v>
      </c>
      <c r="M25" s="15">
        <f t="shared" si="37"/>
        <v>3.90625E-3</v>
      </c>
      <c r="O25" s="86">
        <f t="shared" si="38"/>
        <v>131</v>
      </c>
      <c r="P25" s="86">
        <f t="shared" si="0"/>
        <v>0.27783203125</v>
      </c>
      <c r="Q25" s="86">
        <f t="shared" si="1"/>
        <v>129</v>
      </c>
      <c r="R25" s="86" t="b">
        <f t="shared" si="2"/>
        <v>1</v>
      </c>
      <c r="S25" s="86" t="str">
        <f t="shared" si="3"/>
        <v>Speed</v>
      </c>
      <c r="T25" s="86" t="str">
        <f t="shared" si="39"/>
        <v>&lt;=</v>
      </c>
      <c r="U25" s="86">
        <f t="shared" si="4"/>
        <v>27.55615234375</v>
      </c>
      <c r="V25" s="86">
        <f t="shared" si="5"/>
        <v>127</v>
      </c>
      <c r="W25" s="86" t="b">
        <f t="shared" si="6"/>
        <v>1</v>
      </c>
      <c r="X25" s="86" t="str">
        <f t="shared" si="7"/>
        <v>Distance</v>
      </c>
      <c r="Y25" s="86" t="str">
        <f t="shared" si="40"/>
        <v>&lt;=</v>
      </c>
      <c r="Z25" s="86">
        <f t="shared" si="8"/>
        <v>605.625732421875</v>
      </c>
      <c r="AA25" s="86">
        <f t="shared" si="9"/>
        <v>58</v>
      </c>
      <c r="AB25" s="86" t="b">
        <f t="shared" si="10"/>
        <v>1</v>
      </c>
      <c r="AC25" s="86" t="str">
        <f t="shared" si="11"/>
        <v>GEBR</v>
      </c>
      <c r="AD25" s="86" t="str">
        <f t="shared" si="41"/>
        <v>&lt;=</v>
      </c>
      <c r="AE25" s="86">
        <f t="shared" si="12"/>
        <v>0.85498046875</v>
      </c>
      <c r="AF25" s="86">
        <f t="shared" si="13"/>
        <v>56</v>
      </c>
      <c r="AG25" s="86" t="b">
        <f t="shared" si="14"/>
        <v>0</v>
      </c>
      <c r="AH25" s="86" t="str">
        <f t="shared" si="15"/>
        <v>GEBR</v>
      </c>
      <c r="AI25" s="86" t="str">
        <f t="shared" si="42"/>
        <v>&gt;</v>
      </c>
      <c r="AJ25" s="86">
        <f t="shared" si="16"/>
        <v>0.715087890625</v>
      </c>
      <c r="AK25" s="86">
        <f t="shared" si="17"/>
        <v>53</v>
      </c>
      <c r="AL25" s="86" t="b">
        <f t="shared" si="18"/>
        <v>0</v>
      </c>
      <c r="AM25" s="86" t="str">
        <f t="shared" si="19"/>
        <v>Speed</v>
      </c>
      <c r="AN25" s="86" t="str">
        <f t="shared" si="43"/>
        <v>&gt;</v>
      </c>
      <c r="AO25" s="86">
        <f t="shared" si="20"/>
        <v>25.539794921875</v>
      </c>
      <c r="AP25" s="86">
        <f t="shared" si="21"/>
        <v>8</v>
      </c>
      <c r="AQ25" s="86" t="b">
        <f t="shared" si="22"/>
        <v>1</v>
      </c>
      <c r="AR25" s="86" t="str">
        <f t="shared" si="23"/>
        <v>Distance</v>
      </c>
      <c r="AS25" s="86" t="str">
        <f t="shared" si="44"/>
        <v>&lt;=</v>
      </c>
      <c r="AT25" s="86">
        <f t="shared" si="24"/>
        <v>680.03369140625</v>
      </c>
      <c r="AU25" s="86">
        <f t="shared" si="25"/>
        <v>2</v>
      </c>
      <c r="AV25" s="86" t="b">
        <f t="shared" si="26"/>
        <v>0</v>
      </c>
      <c r="AW25" s="86" t="str">
        <f t="shared" si="27"/>
        <v>Distance</v>
      </c>
      <c r="AX25" s="86" t="str">
        <f t="shared" si="45"/>
        <v>&gt;</v>
      </c>
      <c r="AY25" s="86">
        <f t="shared" si="28"/>
        <v>569.801025390625</v>
      </c>
      <c r="AZ25" s="86">
        <f t="shared" si="29"/>
        <v>0</v>
      </c>
      <c r="BA25" s="86" t="b">
        <f t="shared" si="30"/>
        <v>0</v>
      </c>
      <c r="BB25" s="86" t="str">
        <f t="shared" si="31"/>
        <v>Distance</v>
      </c>
      <c r="BC25" s="86" t="str">
        <f t="shared" si="46"/>
        <v>&gt;</v>
      </c>
      <c r="BD25" s="86">
        <f t="shared" si="32"/>
        <v>390.67724609375</v>
      </c>
      <c r="BE25" s="15">
        <f t="shared" si="33"/>
        <v>0</v>
      </c>
      <c r="BF25" s="15" t="str">
        <f t="shared" si="47"/>
        <v>Speed&lt;=27,55615234375 AND Distance&lt;=605,625732421875 AND GEBR&lt;=0,85498046875 AND GEBR&gt;0,715087890625 AND Speed&gt;25,539794921875 AND Distance&lt;=680,03369140625 AND Distance&gt;569,801025390625 AND Distance&gt;390,67724609375</v>
      </c>
      <c r="BH25" s="86">
        <v>0</v>
      </c>
      <c r="BI25" s="15">
        <v>1</v>
      </c>
      <c r="BJ25" s="15" t="s">
        <v>1808</v>
      </c>
    </row>
    <row r="26" spans="1:62">
      <c r="A26" s="15">
        <v>23</v>
      </c>
      <c r="B26" s="15">
        <v>0</v>
      </c>
      <c r="C26" s="15">
        <v>490891</v>
      </c>
      <c r="D26" s="15">
        <f t="shared" si="34"/>
        <v>119</v>
      </c>
      <c r="E26" s="15">
        <f t="shared" si="35"/>
        <v>3467</v>
      </c>
      <c r="F26" s="15">
        <f t="shared" si="36"/>
        <v>119.846435546875</v>
      </c>
      <c r="G26" s="15">
        <v>71</v>
      </c>
      <c r="H26" s="15">
        <v>72</v>
      </c>
      <c r="I26" s="15">
        <v>21</v>
      </c>
      <c r="J26" s="15">
        <v>5</v>
      </c>
      <c r="K26" s="15">
        <v>132</v>
      </c>
      <c r="L26" s="15">
        <v>48</v>
      </c>
      <c r="M26" s="15">
        <f t="shared" si="37"/>
        <v>1.171875E-2</v>
      </c>
      <c r="O26" s="86">
        <f t="shared" si="38"/>
        <v>132</v>
      </c>
      <c r="P26" s="86">
        <f t="shared" si="0"/>
        <v>0</v>
      </c>
      <c r="Q26" s="86">
        <f t="shared" si="1"/>
        <v>129</v>
      </c>
      <c r="R26" s="86" t="b">
        <f t="shared" si="2"/>
        <v>0</v>
      </c>
      <c r="S26" s="86" t="str">
        <f t="shared" si="3"/>
        <v>Speed</v>
      </c>
      <c r="T26" s="86" t="str">
        <f t="shared" si="39"/>
        <v>&gt;</v>
      </c>
      <c r="U26" s="86">
        <f t="shared" si="4"/>
        <v>27.55615234375</v>
      </c>
      <c r="V26" s="86">
        <f t="shared" si="5"/>
        <v>127</v>
      </c>
      <c r="W26" s="86" t="b">
        <f t="shared" si="6"/>
        <v>1</v>
      </c>
      <c r="X26" s="86" t="str">
        <f t="shared" si="7"/>
        <v>Distance</v>
      </c>
      <c r="Y26" s="86" t="str">
        <f t="shared" si="40"/>
        <v>&lt;=</v>
      </c>
      <c r="Z26" s="86">
        <f t="shared" si="8"/>
        <v>605.625732421875</v>
      </c>
      <c r="AA26" s="86">
        <f t="shared" si="9"/>
        <v>58</v>
      </c>
      <c r="AB26" s="86" t="b">
        <f t="shared" si="10"/>
        <v>1</v>
      </c>
      <c r="AC26" s="86" t="str">
        <f t="shared" si="11"/>
        <v>GEBR</v>
      </c>
      <c r="AD26" s="86" t="str">
        <f t="shared" si="41"/>
        <v>&lt;=</v>
      </c>
      <c r="AE26" s="86">
        <f t="shared" si="12"/>
        <v>0.85498046875</v>
      </c>
      <c r="AF26" s="86">
        <f t="shared" si="13"/>
        <v>56</v>
      </c>
      <c r="AG26" s="86" t="b">
        <f t="shared" si="14"/>
        <v>0</v>
      </c>
      <c r="AH26" s="86" t="str">
        <f t="shared" si="15"/>
        <v>GEBR</v>
      </c>
      <c r="AI26" s="86" t="str">
        <f t="shared" si="42"/>
        <v>&gt;</v>
      </c>
      <c r="AJ26" s="86">
        <f t="shared" si="16"/>
        <v>0.715087890625</v>
      </c>
      <c r="AK26" s="86">
        <f t="shared" si="17"/>
        <v>53</v>
      </c>
      <c r="AL26" s="86" t="b">
        <f t="shared" si="18"/>
        <v>0</v>
      </c>
      <c r="AM26" s="86" t="str">
        <f t="shared" si="19"/>
        <v>Speed</v>
      </c>
      <c r="AN26" s="86" t="str">
        <f t="shared" si="43"/>
        <v>&gt;</v>
      </c>
      <c r="AO26" s="86">
        <f t="shared" si="20"/>
        <v>25.539794921875</v>
      </c>
      <c r="AP26" s="86">
        <f t="shared" si="21"/>
        <v>8</v>
      </c>
      <c r="AQ26" s="86" t="b">
        <f t="shared" si="22"/>
        <v>1</v>
      </c>
      <c r="AR26" s="86" t="str">
        <f t="shared" si="23"/>
        <v>Distance</v>
      </c>
      <c r="AS26" s="86" t="str">
        <f t="shared" si="44"/>
        <v>&lt;=</v>
      </c>
      <c r="AT26" s="86">
        <f t="shared" si="24"/>
        <v>680.03369140625</v>
      </c>
      <c r="AU26" s="86">
        <f t="shared" si="25"/>
        <v>2</v>
      </c>
      <c r="AV26" s="86" t="b">
        <f t="shared" si="26"/>
        <v>0</v>
      </c>
      <c r="AW26" s="86" t="str">
        <f t="shared" si="27"/>
        <v>Distance</v>
      </c>
      <c r="AX26" s="86" t="str">
        <f t="shared" si="45"/>
        <v>&gt;</v>
      </c>
      <c r="AY26" s="86">
        <f t="shared" si="28"/>
        <v>569.801025390625</v>
      </c>
      <c r="AZ26" s="86">
        <f t="shared" si="29"/>
        <v>0</v>
      </c>
      <c r="BA26" s="86" t="b">
        <f t="shared" si="30"/>
        <v>0</v>
      </c>
      <c r="BB26" s="86" t="str">
        <f t="shared" si="31"/>
        <v>Distance</v>
      </c>
      <c r="BC26" s="86" t="str">
        <f t="shared" si="46"/>
        <v>&gt;</v>
      </c>
      <c r="BD26" s="86">
        <f t="shared" si="32"/>
        <v>390.67724609375</v>
      </c>
      <c r="BE26" s="15">
        <f t="shared" si="33"/>
        <v>1</v>
      </c>
      <c r="BF26" s="15" t="str">
        <f t="shared" si="47"/>
        <v>Speed&gt;27,55615234375 AND Distance&lt;=605,625732421875 AND GEBR&lt;=0,85498046875 AND GEBR&gt;0,715087890625 AND Speed&gt;25,539794921875 AND Distance&lt;=680,03369140625 AND Distance&gt;569,801025390625 AND Distance&gt;390,67724609375</v>
      </c>
      <c r="BH26" s="86">
        <v>0</v>
      </c>
      <c r="BI26" s="15">
        <v>1</v>
      </c>
      <c r="BJ26" s="15" t="s">
        <v>1809</v>
      </c>
    </row>
    <row r="27" spans="1:62">
      <c r="A27" s="15">
        <v>24</v>
      </c>
      <c r="B27" s="15">
        <v>0</v>
      </c>
      <c r="C27" s="15">
        <v>771969</v>
      </c>
      <c r="D27" s="15">
        <f t="shared" si="34"/>
        <v>188</v>
      </c>
      <c r="E27" s="15">
        <f t="shared" si="35"/>
        <v>1921</v>
      </c>
      <c r="F27" s="15">
        <f t="shared" si="36"/>
        <v>188.468994140625</v>
      </c>
      <c r="G27" s="15">
        <v>33</v>
      </c>
      <c r="H27" s="15">
        <v>34</v>
      </c>
      <c r="I27" s="15">
        <v>21</v>
      </c>
      <c r="J27" s="15">
        <v>5</v>
      </c>
      <c r="K27" s="15">
        <v>145</v>
      </c>
      <c r="L27" s="15">
        <v>979</v>
      </c>
      <c r="M27" s="15">
        <f t="shared" si="37"/>
        <v>0.239013671875</v>
      </c>
      <c r="O27" s="86">
        <f t="shared" si="38"/>
        <v>145</v>
      </c>
      <c r="P27" s="86">
        <f t="shared" si="0"/>
        <v>0.333251953125</v>
      </c>
      <c r="Q27" s="86">
        <f t="shared" si="1"/>
        <v>121</v>
      </c>
      <c r="R27" s="86" t="b">
        <f t="shared" si="2"/>
        <v>1</v>
      </c>
      <c r="S27" s="86" t="str">
        <f t="shared" si="3"/>
        <v>Speed</v>
      </c>
      <c r="T27" s="86" t="str">
        <f t="shared" si="39"/>
        <v>&lt;=</v>
      </c>
      <c r="U27" s="86">
        <f t="shared" si="4"/>
        <v>5.620849609375</v>
      </c>
      <c r="V27" s="86">
        <f t="shared" si="5"/>
        <v>120</v>
      </c>
      <c r="W27" s="86" t="b">
        <f t="shared" si="6"/>
        <v>1</v>
      </c>
      <c r="X27" s="86" t="str">
        <f t="shared" si="7"/>
        <v>Speed</v>
      </c>
      <c r="Y27" s="86" t="str">
        <f t="shared" si="40"/>
        <v>&lt;=</v>
      </c>
      <c r="Z27" s="86">
        <f t="shared" si="8"/>
        <v>6.721923828125</v>
      </c>
      <c r="AA27" s="86">
        <f t="shared" si="9"/>
        <v>39</v>
      </c>
      <c r="AB27" s="86" t="b">
        <f t="shared" si="10"/>
        <v>0</v>
      </c>
      <c r="AC27" s="86" t="str">
        <f t="shared" si="11"/>
        <v>Distance</v>
      </c>
      <c r="AD27" s="86" t="str">
        <f t="shared" si="41"/>
        <v>&gt;</v>
      </c>
      <c r="AE27" s="86">
        <f t="shared" si="12"/>
        <v>47.509765625</v>
      </c>
      <c r="AF27" s="86">
        <f t="shared" si="13"/>
        <v>18</v>
      </c>
      <c r="AG27" s="86" t="b">
        <f t="shared" si="14"/>
        <v>1</v>
      </c>
      <c r="AH27" s="86" t="str">
        <f t="shared" si="15"/>
        <v>Distance</v>
      </c>
      <c r="AI27" s="86" t="str">
        <f t="shared" si="42"/>
        <v>&lt;=</v>
      </c>
      <c r="AJ27" s="86">
        <f t="shared" si="16"/>
        <v>59.583740234375</v>
      </c>
      <c r="AK27" s="86">
        <f t="shared" si="17"/>
        <v>5</v>
      </c>
      <c r="AL27" s="86" t="b">
        <f t="shared" si="18"/>
        <v>0</v>
      </c>
      <c r="AM27" s="86" t="str">
        <f t="shared" si="19"/>
        <v>Speed</v>
      </c>
      <c r="AN27" s="86" t="str">
        <f t="shared" si="43"/>
        <v>&gt;</v>
      </c>
      <c r="AO27" s="86">
        <f t="shared" si="20"/>
        <v>3.076416015625</v>
      </c>
      <c r="AP27" s="86">
        <f t="shared" si="21"/>
        <v>3</v>
      </c>
      <c r="AQ27" s="86" t="b">
        <f t="shared" si="22"/>
        <v>1</v>
      </c>
      <c r="AR27" s="86" t="str">
        <f t="shared" si="23"/>
        <v>Distance</v>
      </c>
      <c r="AS27" s="86" t="str">
        <f t="shared" si="44"/>
        <v>&lt;=</v>
      </c>
      <c r="AT27" s="86">
        <f t="shared" si="24"/>
        <v>80.353271484375</v>
      </c>
      <c r="AU27" s="86">
        <f t="shared" si="25"/>
        <v>1</v>
      </c>
      <c r="AV27" s="86" t="b">
        <f t="shared" si="26"/>
        <v>1</v>
      </c>
      <c r="AW27" s="86" t="str">
        <f t="shared" si="27"/>
        <v>Speed</v>
      </c>
      <c r="AX27" s="86" t="str">
        <f t="shared" si="45"/>
        <v>&lt;=</v>
      </c>
      <c r="AY27" s="86">
        <f t="shared" si="28"/>
        <v>10.322265625</v>
      </c>
      <c r="AZ27" s="86">
        <f t="shared" si="29"/>
        <v>0</v>
      </c>
      <c r="BA27" s="86" t="b">
        <f t="shared" si="30"/>
        <v>1</v>
      </c>
      <c r="BB27" s="86" t="str">
        <f t="shared" si="31"/>
        <v>Distance</v>
      </c>
      <c r="BC27" s="86" t="str">
        <f t="shared" si="46"/>
        <v>&lt;=</v>
      </c>
      <c r="BD27" s="86">
        <f t="shared" si="32"/>
        <v>390.67724609375</v>
      </c>
      <c r="BE27" s="15">
        <f t="shared" si="33"/>
        <v>0</v>
      </c>
      <c r="BF27" s="15" t="str">
        <f t="shared" si="47"/>
        <v>Speed&lt;=5,620849609375 AND Speed&lt;=6,721923828125 AND Distance&gt;47,509765625 AND Distance&lt;=59,583740234375 AND Speed&gt;3,076416015625 AND Distance&lt;=80,353271484375 AND Speed&lt;=10,322265625 AND Distance&lt;=390,67724609375</v>
      </c>
      <c r="BH27" s="86">
        <v>0</v>
      </c>
      <c r="BI27" s="15">
        <v>1</v>
      </c>
      <c r="BJ27" s="15" t="s">
        <v>1810</v>
      </c>
    </row>
    <row r="28" spans="1:62">
      <c r="A28" s="15">
        <v>25</v>
      </c>
      <c r="B28" s="15">
        <v>1</v>
      </c>
      <c r="C28" s="15">
        <v>83641</v>
      </c>
      <c r="D28" s="15">
        <f t="shared" si="34"/>
        <v>20</v>
      </c>
      <c r="E28" s="15">
        <f t="shared" si="35"/>
        <v>1721</v>
      </c>
      <c r="F28" s="15">
        <f t="shared" si="36"/>
        <v>20.420166015625</v>
      </c>
      <c r="G28" s="15">
        <v>199</v>
      </c>
      <c r="H28" s="15">
        <v>200</v>
      </c>
      <c r="I28" s="15">
        <v>9</v>
      </c>
      <c r="J28" s="15">
        <v>4</v>
      </c>
      <c r="K28" s="15">
        <v>146</v>
      </c>
      <c r="L28" s="15">
        <v>1362</v>
      </c>
      <c r="M28" s="15">
        <f t="shared" si="37"/>
        <v>0.33251953125</v>
      </c>
      <c r="O28" s="86">
        <f t="shared" si="38"/>
        <v>146</v>
      </c>
      <c r="P28" s="86">
        <f t="shared" si="0"/>
        <v>0.179443359375</v>
      </c>
      <c r="Q28" s="86">
        <f t="shared" si="1"/>
        <v>121</v>
      </c>
      <c r="R28" s="86" t="b">
        <f t="shared" si="2"/>
        <v>0</v>
      </c>
      <c r="S28" s="86" t="str">
        <f t="shared" si="3"/>
        <v>Speed</v>
      </c>
      <c r="T28" s="86" t="str">
        <f t="shared" si="39"/>
        <v>&gt;</v>
      </c>
      <c r="U28" s="86">
        <f t="shared" si="4"/>
        <v>5.620849609375</v>
      </c>
      <c r="V28" s="86">
        <f t="shared" si="5"/>
        <v>120</v>
      </c>
      <c r="W28" s="86" t="b">
        <f t="shared" si="6"/>
        <v>1</v>
      </c>
      <c r="X28" s="86" t="str">
        <f t="shared" si="7"/>
        <v>Speed</v>
      </c>
      <c r="Y28" s="86" t="str">
        <f t="shared" si="40"/>
        <v>&lt;=</v>
      </c>
      <c r="Z28" s="86">
        <f t="shared" si="8"/>
        <v>6.721923828125</v>
      </c>
      <c r="AA28" s="86">
        <f t="shared" si="9"/>
        <v>39</v>
      </c>
      <c r="AB28" s="86" t="b">
        <f t="shared" si="10"/>
        <v>0</v>
      </c>
      <c r="AC28" s="86" t="str">
        <f t="shared" si="11"/>
        <v>Distance</v>
      </c>
      <c r="AD28" s="86" t="str">
        <f t="shared" si="41"/>
        <v>&gt;</v>
      </c>
      <c r="AE28" s="86">
        <f t="shared" si="12"/>
        <v>47.509765625</v>
      </c>
      <c r="AF28" s="86">
        <f t="shared" si="13"/>
        <v>18</v>
      </c>
      <c r="AG28" s="86" t="b">
        <f t="shared" si="14"/>
        <v>1</v>
      </c>
      <c r="AH28" s="86" t="str">
        <f t="shared" si="15"/>
        <v>Distance</v>
      </c>
      <c r="AI28" s="86" t="str">
        <f t="shared" si="42"/>
        <v>&lt;=</v>
      </c>
      <c r="AJ28" s="86">
        <f t="shared" si="16"/>
        <v>59.583740234375</v>
      </c>
      <c r="AK28" s="86">
        <f t="shared" si="17"/>
        <v>5</v>
      </c>
      <c r="AL28" s="86" t="b">
        <f t="shared" si="18"/>
        <v>0</v>
      </c>
      <c r="AM28" s="86" t="str">
        <f t="shared" si="19"/>
        <v>Speed</v>
      </c>
      <c r="AN28" s="86" t="str">
        <f t="shared" si="43"/>
        <v>&gt;</v>
      </c>
      <c r="AO28" s="86">
        <f t="shared" si="20"/>
        <v>3.076416015625</v>
      </c>
      <c r="AP28" s="86">
        <f t="shared" si="21"/>
        <v>3</v>
      </c>
      <c r="AQ28" s="86" t="b">
        <f t="shared" si="22"/>
        <v>1</v>
      </c>
      <c r="AR28" s="86" t="str">
        <f t="shared" si="23"/>
        <v>Distance</v>
      </c>
      <c r="AS28" s="86" t="str">
        <f t="shared" si="44"/>
        <v>&lt;=</v>
      </c>
      <c r="AT28" s="86">
        <f t="shared" si="24"/>
        <v>80.353271484375</v>
      </c>
      <c r="AU28" s="86">
        <f t="shared" si="25"/>
        <v>1</v>
      </c>
      <c r="AV28" s="86" t="b">
        <f t="shared" si="26"/>
        <v>1</v>
      </c>
      <c r="AW28" s="86" t="str">
        <f t="shared" si="27"/>
        <v>Speed</v>
      </c>
      <c r="AX28" s="86" t="str">
        <f t="shared" si="45"/>
        <v>&lt;=</v>
      </c>
      <c r="AY28" s="86">
        <f t="shared" si="28"/>
        <v>10.322265625</v>
      </c>
      <c r="AZ28" s="86">
        <f t="shared" si="29"/>
        <v>0</v>
      </c>
      <c r="BA28" s="86" t="b">
        <f t="shared" si="30"/>
        <v>1</v>
      </c>
      <c r="BB28" s="86" t="str">
        <f t="shared" si="31"/>
        <v>Distance</v>
      </c>
      <c r="BC28" s="86" t="str">
        <f t="shared" si="46"/>
        <v>&lt;=</v>
      </c>
      <c r="BD28" s="86">
        <f t="shared" si="32"/>
        <v>390.67724609375</v>
      </c>
      <c r="BE28" s="15">
        <f t="shared" si="33"/>
        <v>0</v>
      </c>
      <c r="BF28" s="15" t="str">
        <f t="shared" si="47"/>
        <v>Speed&gt;5,620849609375 AND Speed&lt;=6,721923828125 AND Distance&gt;47,509765625 AND Distance&lt;=59,583740234375 AND Speed&gt;3,076416015625 AND Distance&lt;=80,353271484375 AND Speed&lt;=10,322265625 AND Distance&lt;=390,67724609375</v>
      </c>
      <c r="BH28" s="86">
        <v>0</v>
      </c>
      <c r="BI28" s="15">
        <v>1</v>
      </c>
      <c r="BJ28" s="15" t="s">
        <v>1817</v>
      </c>
    </row>
    <row r="29" spans="1:62">
      <c r="A29" s="15">
        <v>26</v>
      </c>
      <c r="B29" s="15">
        <v>2</v>
      </c>
      <c r="C29" s="15">
        <v>2929</v>
      </c>
      <c r="D29" s="15">
        <f t="shared" si="34"/>
        <v>0</v>
      </c>
      <c r="E29" s="15">
        <f t="shared" si="35"/>
        <v>2929</v>
      </c>
      <c r="F29" s="15">
        <f t="shared" si="36"/>
        <v>0.715087890625</v>
      </c>
      <c r="G29" s="15">
        <v>27</v>
      </c>
      <c r="H29" s="15">
        <v>28</v>
      </c>
      <c r="I29" s="15">
        <v>9</v>
      </c>
      <c r="J29" s="15">
        <v>4</v>
      </c>
      <c r="K29" s="15">
        <v>153</v>
      </c>
      <c r="L29" s="15">
        <v>918</v>
      </c>
      <c r="M29" s="15">
        <f t="shared" si="37"/>
        <v>0.22412109375</v>
      </c>
      <c r="O29" s="86">
        <f t="shared" si="38"/>
        <v>153</v>
      </c>
      <c r="P29" s="86">
        <f t="shared" si="0"/>
        <v>1.318359375E-2</v>
      </c>
      <c r="Q29" s="86">
        <f t="shared" si="1"/>
        <v>151</v>
      </c>
      <c r="R29" s="86" t="b">
        <f t="shared" si="2"/>
        <v>1</v>
      </c>
      <c r="S29" s="86" t="str">
        <f t="shared" si="3"/>
        <v>GEBR</v>
      </c>
      <c r="T29" s="86" t="str">
        <f t="shared" si="39"/>
        <v>&lt;=</v>
      </c>
      <c r="U29" s="86">
        <f t="shared" si="4"/>
        <v>1.046142578125</v>
      </c>
      <c r="V29" s="86">
        <f t="shared" si="5"/>
        <v>63</v>
      </c>
      <c r="W29" s="86" t="b">
        <f t="shared" si="6"/>
        <v>1</v>
      </c>
      <c r="X29" s="86" t="str">
        <f t="shared" si="7"/>
        <v>Speed</v>
      </c>
      <c r="Y29" s="86" t="str">
        <f t="shared" si="40"/>
        <v>&lt;=</v>
      </c>
      <c r="Z29" s="86">
        <f t="shared" si="8"/>
        <v>22.943359375</v>
      </c>
      <c r="AA29" s="86">
        <f t="shared" si="9"/>
        <v>30</v>
      </c>
      <c r="AB29" s="86" t="b">
        <f t="shared" si="10"/>
        <v>1</v>
      </c>
      <c r="AC29" s="86" t="str">
        <f t="shared" si="11"/>
        <v>GEBR</v>
      </c>
      <c r="AD29" s="86" t="str">
        <f t="shared" si="41"/>
        <v>&lt;=</v>
      </c>
      <c r="AE29" s="86">
        <f t="shared" si="12"/>
        <v>1.27880859375</v>
      </c>
      <c r="AF29" s="86">
        <f t="shared" si="13"/>
        <v>14</v>
      </c>
      <c r="AG29" s="86" t="b">
        <f t="shared" si="14"/>
        <v>0</v>
      </c>
      <c r="AH29" s="86" t="str">
        <f t="shared" si="15"/>
        <v>Speed</v>
      </c>
      <c r="AI29" s="86" t="str">
        <f t="shared" si="42"/>
        <v>&gt;</v>
      </c>
      <c r="AJ29" s="86">
        <f t="shared" si="16"/>
        <v>21.57080078125</v>
      </c>
      <c r="AK29" s="86">
        <f t="shared" si="17"/>
        <v>12</v>
      </c>
      <c r="AL29" s="86" t="b">
        <f t="shared" si="18"/>
        <v>0</v>
      </c>
      <c r="AM29" s="86" t="str">
        <f t="shared" si="19"/>
        <v>Speed</v>
      </c>
      <c r="AN29" s="86" t="str">
        <f t="shared" si="43"/>
        <v>&gt;</v>
      </c>
      <c r="AO29" s="86">
        <f t="shared" si="20"/>
        <v>18.69580078125</v>
      </c>
      <c r="AP29" s="86">
        <f t="shared" si="21"/>
        <v>4</v>
      </c>
      <c r="AQ29" s="86" t="b">
        <f t="shared" si="22"/>
        <v>0</v>
      </c>
      <c r="AR29" s="86" t="str">
        <f t="shared" si="23"/>
        <v>Distance</v>
      </c>
      <c r="AS29" s="86" t="str">
        <f t="shared" si="44"/>
        <v>&gt;</v>
      </c>
      <c r="AT29" s="86">
        <f t="shared" si="24"/>
        <v>266.76708984375</v>
      </c>
      <c r="AU29" s="86">
        <f t="shared" si="25"/>
        <v>1</v>
      </c>
      <c r="AV29" s="86" t="b">
        <f t="shared" si="26"/>
        <v>0</v>
      </c>
      <c r="AW29" s="86" t="str">
        <f t="shared" si="27"/>
        <v>Speed</v>
      </c>
      <c r="AX29" s="86" t="str">
        <f t="shared" si="45"/>
        <v>&gt;</v>
      </c>
      <c r="AY29" s="86">
        <f t="shared" si="28"/>
        <v>10.322265625</v>
      </c>
      <c r="AZ29" s="86">
        <f t="shared" si="29"/>
        <v>0</v>
      </c>
      <c r="BA29" s="86" t="b">
        <f t="shared" si="30"/>
        <v>1</v>
      </c>
      <c r="BB29" s="86" t="str">
        <f t="shared" si="31"/>
        <v>Distance</v>
      </c>
      <c r="BC29" s="86" t="str">
        <f t="shared" si="46"/>
        <v>&lt;=</v>
      </c>
      <c r="BD29" s="86">
        <f t="shared" si="32"/>
        <v>390.67724609375</v>
      </c>
      <c r="BE29" s="15">
        <f t="shared" si="33"/>
        <v>1</v>
      </c>
      <c r="BF29" s="15" t="str">
        <f t="shared" si="47"/>
        <v>GEBR&lt;=1,046142578125 AND Speed&lt;=22,943359375 AND GEBR&lt;=1,27880859375 AND Speed&gt;21,57080078125 AND Speed&gt;18,69580078125 AND Distance&gt;266,76708984375 AND Speed&gt;10,322265625 AND Distance&lt;=390,67724609375</v>
      </c>
      <c r="BH29" s="86">
        <v>0</v>
      </c>
      <c r="BI29" s="15">
        <v>1</v>
      </c>
      <c r="BJ29" s="15" t="s">
        <v>1820</v>
      </c>
    </row>
    <row r="30" spans="1:62">
      <c r="A30" s="15">
        <v>27</v>
      </c>
      <c r="B30" s="15">
        <v>0</v>
      </c>
      <c r="C30" s="15">
        <v>1966510</v>
      </c>
      <c r="D30" s="15">
        <f t="shared" si="34"/>
        <v>480</v>
      </c>
      <c r="E30" s="15">
        <f t="shared" si="35"/>
        <v>430</v>
      </c>
      <c r="F30" s="15">
        <f t="shared" si="36"/>
        <v>480.10498046875</v>
      </c>
      <c r="G30" s="15">
        <v>51</v>
      </c>
      <c r="H30" s="15">
        <v>52</v>
      </c>
      <c r="I30" s="15">
        <v>26</v>
      </c>
      <c r="J30" s="15">
        <v>5</v>
      </c>
      <c r="K30" s="15">
        <v>154</v>
      </c>
      <c r="L30" s="15">
        <v>322</v>
      </c>
      <c r="M30" s="15">
        <f t="shared" si="37"/>
        <v>7.861328125E-2</v>
      </c>
      <c r="O30" s="86">
        <f t="shared" si="38"/>
        <v>154</v>
      </c>
      <c r="P30" s="86">
        <f t="shared" si="0"/>
        <v>0.103271484375</v>
      </c>
      <c r="Q30" s="86">
        <f t="shared" si="1"/>
        <v>151</v>
      </c>
      <c r="R30" s="86" t="b">
        <f t="shared" si="2"/>
        <v>0</v>
      </c>
      <c r="S30" s="86" t="str">
        <f t="shared" si="3"/>
        <v>GEBR</v>
      </c>
      <c r="T30" s="86" t="str">
        <f t="shared" si="39"/>
        <v>&gt;</v>
      </c>
      <c r="U30" s="86">
        <f t="shared" si="4"/>
        <v>1.046142578125</v>
      </c>
      <c r="V30" s="86">
        <f t="shared" si="5"/>
        <v>63</v>
      </c>
      <c r="W30" s="86" t="b">
        <f t="shared" si="6"/>
        <v>1</v>
      </c>
      <c r="X30" s="86" t="str">
        <f t="shared" si="7"/>
        <v>Speed</v>
      </c>
      <c r="Y30" s="86" t="str">
        <f t="shared" si="40"/>
        <v>&lt;=</v>
      </c>
      <c r="Z30" s="86">
        <f t="shared" si="8"/>
        <v>22.943359375</v>
      </c>
      <c r="AA30" s="86">
        <f t="shared" si="9"/>
        <v>30</v>
      </c>
      <c r="AB30" s="86" t="b">
        <f t="shared" si="10"/>
        <v>1</v>
      </c>
      <c r="AC30" s="86" t="str">
        <f t="shared" si="11"/>
        <v>GEBR</v>
      </c>
      <c r="AD30" s="86" t="str">
        <f t="shared" si="41"/>
        <v>&lt;=</v>
      </c>
      <c r="AE30" s="86">
        <f t="shared" si="12"/>
        <v>1.27880859375</v>
      </c>
      <c r="AF30" s="86">
        <f t="shared" si="13"/>
        <v>14</v>
      </c>
      <c r="AG30" s="86" t="b">
        <f t="shared" si="14"/>
        <v>0</v>
      </c>
      <c r="AH30" s="86" t="str">
        <f t="shared" si="15"/>
        <v>Speed</v>
      </c>
      <c r="AI30" s="86" t="str">
        <f t="shared" si="42"/>
        <v>&gt;</v>
      </c>
      <c r="AJ30" s="86">
        <f t="shared" si="16"/>
        <v>21.57080078125</v>
      </c>
      <c r="AK30" s="86">
        <f t="shared" si="17"/>
        <v>12</v>
      </c>
      <c r="AL30" s="86" t="b">
        <f t="shared" si="18"/>
        <v>0</v>
      </c>
      <c r="AM30" s="86" t="str">
        <f t="shared" si="19"/>
        <v>Speed</v>
      </c>
      <c r="AN30" s="86" t="str">
        <f t="shared" si="43"/>
        <v>&gt;</v>
      </c>
      <c r="AO30" s="86">
        <f t="shared" si="20"/>
        <v>18.69580078125</v>
      </c>
      <c r="AP30" s="86">
        <f t="shared" si="21"/>
        <v>4</v>
      </c>
      <c r="AQ30" s="86" t="b">
        <f t="shared" si="22"/>
        <v>0</v>
      </c>
      <c r="AR30" s="86" t="str">
        <f t="shared" si="23"/>
        <v>Distance</v>
      </c>
      <c r="AS30" s="86" t="str">
        <f t="shared" si="44"/>
        <v>&gt;</v>
      </c>
      <c r="AT30" s="86">
        <f t="shared" si="24"/>
        <v>266.76708984375</v>
      </c>
      <c r="AU30" s="86">
        <f t="shared" si="25"/>
        <v>1</v>
      </c>
      <c r="AV30" s="86" t="b">
        <f t="shared" si="26"/>
        <v>0</v>
      </c>
      <c r="AW30" s="86" t="str">
        <f t="shared" si="27"/>
        <v>Speed</v>
      </c>
      <c r="AX30" s="86" t="str">
        <f t="shared" si="45"/>
        <v>&gt;</v>
      </c>
      <c r="AY30" s="86">
        <f t="shared" si="28"/>
        <v>10.322265625</v>
      </c>
      <c r="AZ30" s="86">
        <f t="shared" si="29"/>
        <v>0</v>
      </c>
      <c r="BA30" s="86" t="b">
        <f t="shared" si="30"/>
        <v>1</v>
      </c>
      <c r="BB30" s="86" t="str">
        <f t="shared" si="31"/>
        <v>Distance</v>
      </c>
      <c r="BC30" s="86" t="str">
        <f t="shared" si="46"/>
        <v>&lt;=</v>
      </c>
      <c r="BD30" s="86">
        <f t="shared" si="32"/>
        <v>390.67724609375</v>
      </c>
      <c r="BE30" s="15">
        <f t="shared" si="33"/>
        <v>1</v>
      </c>
      <c r="BF30" s="15" t="str">
        <f t="shared" si="47"/>
        <v>GEBR&gt;1,046142578125 AND Speed&lt;=22,943359375 AND GEBR&lt;=1,27880859375 AND Speed&gt;21,57080078125 AND Speed&gt;18,69580078125 AND Distance&gt;266,76708984375 AND Speed&gt;10,322265625 AND Distance&lt;=390,67724609375</v>
      </c>
      <c r="BH30" s="86">
        <v>0</v>
      </c>
      <c r="BI30" s="15">
        <v>1</v>
      </c>
      <c r="BJ30" s="15" t="s">
        <v>1821</v>
      </c>
    </row>
    <row r="31" spans="1:62">
      <c r="A31" s="15">
        <v>28</v>
      </c>
      <c r="B31" s="15">
        <v>0</v>
      </c>
      <c r="C31" s="15">
        <v>1712790</v>
      </c>
      <c r="D31" s="15">
        <f t="shared" si="34"/>
        <v>418</v>
      </c>
      <c r="E31" s="15">
        <f t="shared" si="35"/>
        <v>662</v>
      </c>
      <c r="F31" s="15">
        <f t="shared" si="36"/>
        <v>418.16162109375</v>
      </c>
      <c r="G31" s="15">
        <v>95</v>
      </c>
      <c r="H31" s="15">
        <v>96</v>
      </c>
      <c r="I31" s="15">
        <v>26</v>
      </c>
      <c r="J31" s="15">
        <v>5</v>
      </c>
      <c r="K31" s="15">
        <v>161</v>
      </c>
      <c r="L31" s="15">
        <v>1250</v>
      </c>
      <c r="M31" s="15">
        <f t="shared" si="37"/>
        <v>0.30517578125</v>
      </c>
      <c r="O31" s="86">
        <f t="shared" si="38"/>
        <v>161</v>
      </c>
      <c r="P31" s="86">
        <f t="shared" si="0"/>
        <v>8.30078125E-3</v>
      </c>
      <c r="Q31" s="86">
        <f t="shared" si="1"/>
        <v>111</v>
      </c>
      <c r="R31" s="86" t="b">
        <f t="shared" si="2"/>
        <v>1</v>
      </c>
      <c r="S31" s="86" t="str">
        <f t="shared" si="3"/>
        <v>Distance</v>
      </c>
      <c r="T31" s="86" t="str">
        <f t="shared" si="39"/>
        <v>&lt;=</v>
      </c>
      <c r="U31" s="86">
        <f t="shared" si="4"/>
        <v>309.0146484375</v>
      </c>
      <c r="V31" s="86">
        <f t="shared" si="5"/>
        <v>37</v>
      </c>
      <c r="W31" s="86" t="b">
        <f t="shared" si="6"/>
        <v>1</v>
      </c>
      <c r="X31" s="86" t="str">
        <f t="shared" si="7"/>
        <v>Distance</v>
      </c>
      <c r="Y31" s="86" t="str">
        <f t="shared" si="40"/>
        <v>&lt;=</v>
      </c>
      <c r="Z31" s="86">
        <f t="shared" si="8"/>
        <v>370.17236328125</v>
      </c>
      <c r="AA31" s="86">
        <f t="shared" si="9"/>
        <v>36</v>
      </c>
      <c r="AB31" s="86" t="b">
        <f t="shared" si="10"/>
        <v>1</v>
      </c>
      <c r="AC31" s="86" t="str">
        <f t="shared" si="11"/>
        <v>GEBR</v>
      </c>
      <c r="AD31" s="86" t="str">
        <f t="shared" si="41"/>
        <v>&lt;=</v>
      </c>
      <c r="AE31" s="86">
        <f t="shared" si="12"/>
        <v>0.715087890625</v>
      </c>
      <c r="AF31" s="86">
        <f t="shared" si="13"/>
        <v>13</v>
      </c>
      <c r="AG31" s="86" t="b">
        <f t="shared" si="14"/>
        <v>0</v>
      </c>
      <c r="AH31" s="86" t="str">
        <f t="shared" si="15"/>
        <v>Speed</v>
      </c>
      <c r="AI31" s="86" t="str">
        <f t="shared" si="42"/>
        <v>&gt;</v>
      </c>
      <c r="AJ31" s="86">
        <f t="shared" si="16"/>
        <v>17.1845703125</v>
      </c>
      <c r="AK31" s="86">
        <f t="shared" si="17"/>
        <v>12</v>
      </c>
      <c r="AL31" s="86" t="b">
        <f t="shared" si="18"/>
        <v>1</v>
      </c>
      <c r="AM31" s="86" t="str">
        <f t="shared" si="19"/>
        <v>Speed</v>
      </c>
      <c r="AN31" s="86" t="str">
        <f t="shared" si="43"/>
        <v>&lt;=</v>
      </c>
      <c r="AO31" s="86">
        <f t="shared" si="20"/>
        <v>18.69580078125</v>
      </c>
      <c r="AP31" s="86">
        <f t="shared" si="21"/>
        <v>4</v>
      </c>
      <c r="AQ31" s="86" t="b">
        <f t="shared" si="22"/>
        <v>0</v>
      </c>
      <c r="AR31" s="86" t="str">
        <f t="shared" si="23"/>
        <v>Distance</v>
      </c>
      <c r="AS31" s="86" t="str">
        <f t="shared" si="44"/>
        <v>&gt;</v>
      </c>
      <c r="AT31" s="86">
        <f t="shared" si="24"/>
        <v>266.76708984375</v>
      </c>
      <c r="AU31" s="86">
        <f t="shared" si="25"/>
        <v>1</v>
      </c>
      <c r="AV31" s="86" t="b">
        <f t="shared" si="26"/>
        <v>0</v>
      </c>
      <c r="AW31" s="86" t="str">
        <f t="shared" si="27"/>
        <v>Speed</v>
      </c>
      <c r="AX31" s="86" t="str">
        <f t="shared" si="45"/>
        <v>&gt;</v>
      </c>
      <c r="AY31" s="86">
        <f t="shared" si="28"/>
        <v>10.322265625</v>
      </c>
      <c r="AZ31" s="86">
        <f t="shared" si="29"/>
        <v>0</v>
      </c>
      <c r="BA31" s="86" t="b">
        <f t="shared" si="30"/>
        <v>1</v>
      </c>
      <c r="BB31" s="86" t="str">
        <f t="shared" si="31"/>
        <v>Distance</v>
      </c>
      <c r="BC31" s="86" t="str">
        <f t="shared" si="46"/>
        <v>&lt;=</v>
      </c>
      <c r="BD31" s="86">
        <f t="shared" si="32"/>
        <v>390.67724609375</v>
      </c>
      <c r="BE31" s="15">
        <f t="shared" si="33"/>
        <v>1</v>
      </c>
      <c r="BF31" s="15" t="str">
        <f t="shared" si="47"/>
        <v>Distance&lt;=309,0146484375 AND Distance&lt;=370,17236328125 AND GEBR&lt;=0,715087890625 AND Speed&gt;17,1845703125 AND Speed&lt;=18,69580078125 AND Distance&gt;266,76708984375 AND Speed&gt;10,322265625 AND Distance&lt;=390,67724609375</v>
      </c>
      <c r="BH31" s="86">
        <v>0</v>
      </c>
      <c r="BI31" s="15">
        <v>1</v>
      </c>
      <c r="BJ31" s="15" t="s">
        <v>1826</v>
      </c>
    </row>
    <row r="32" spans="1:62">
      <c r="A32" s="15">
        <v>29</v>
      </c>
      <c r="B32" s="15">
        <v>2</v>
      </c>
      <c r="C32" s="15">
        <v>4285</v>
      </c>
      <c r="D32" s="15">
        <f t="shared" si="34"/>
        <v>1</v>
      </c>
      <c r="E32" s="15">
        <f t="shared" si="35"/>
        <v>189</v>
      </c>
      <c r="F32" s="15">
        <f t="shared" si="36"/>
        <v>1.046142578125</v>
      </c>
      <c r="G32" s="15">
        <v>31</v>
      </c>
      <c r="H32" s="15">
        <v>32</v>
      </c>
      <c r="I32" s="15">
        <v>14</v>
      </c>
      <c r="J32" s="15">
        <v>5</v>
      </c>
      <c r="K32" s="15">
        <v>162</v>
      </c>
      <c r="L32" s="15">
        <v>401</v>
      </c>
      <c r="M32" s="15">
        <f t="shared" si="37"/>
        <v>9.7900390625E-2</v>
      </c>
      <c r="O32" s="86">
        <f t="shared" si="38"/>
        <v>162</v>
      </c>
      <c r="P32" s="86">
        <f t="shared" si="0"/>
        <v>0.111083984375</v>
      </c>
      <c r="Q32" s="86">
        <f t="shared" si="1"/>
        <v>111</v>
      </c>
      <c r="R32" s="86" t="b">
        <f t="shared" si="2"/>
        <v>0</v>
      </c>
      <c r="S32" s="86" t="str">
        <f t="shared" si="3"/>
        <v>Distance</v>
      </c>
      <c r="T32" s="86" t="str">
        <f t="shared" si="39"/>
        <v>&gt;</v>
      </c>
      <c r="U32" s="86">
        <f t="shared" si="4"/>
        <v>309.0146484375</v>
      </c>
      <c r="V32" s="86">
        <f t="shared" si="5"/>
        <v>37</v>
      </c>
      <c r="W32" s="86" t="b">
        <f t="shared" si="6"/>
        <v>1</v>
      </c>
      <c r="X32" s="86" t="str">
        <f t="shared" si="7"/>
        <v>Distance</v>
      </c>
      <c r="Y32" s="86" t="str">
        <f t="shared" si="40"/>
        <v>&lt;=</v>
      </c>
      <c r="Z32" s="86">
        <f t="shared" si="8"/>
        <v>370.17236328125</v>
      </c>
      <c r="AA32" s="86">
        <f t="shared" si="9"/>
        <v>36</v>
      </c>
      <c r="AB32" s="86" t="b">
        <f t="shared" si="10"/>
        <v>1</v>
      </c>
      <c r="AC32" s="86" t="str">
        <f t="shared" si="11"/>
        <v>GEBR</v>
      </c>
      <c r="AD32" s="86" t="str">
        <f t="shared" si="41"/>
        <v>&lt;=</v>
      </c>
      <c r="AE32" s="86">
        <f t="shared" si="12"/>
        <v>0.715087890625</v>
      </c>
      <c r="AF32" s="86">
        <f t="shared" si="13"/>
        <v>13</v>
      </c>
      <c r="AG32" s="86" t="b">
        <f t="shared" si="14"/>
        <v>0</v>
      </c>
      <c r="AH32" s="86" t="str">
        <f t="shared" si="15"/>
        <v>Speed</v>
      </c>
      <c r="AI32" s="86" t="str">
        <f t="shared" si="42"/>
        <v>&gt;</v>
      </c>
      <c r="AJ32" s="86">
        <f t="shared" si="16"/>
        <v>17.1845703125</v>
      </c>
      <c r="AK32" s="86">
        <f t="shared" si="17"/>
        <v>12</v>
      </c>
      <c r="AL32" s="86" t="b">
        <f t="shared" si="18"/>
        <v>1</v>
      </c>
      <c r="AM32" s="86" t="str">
        <f t="shared" si="19"/>
        <v>Speed</v>
      </c>
      <c r="AN32" s="86" t="str">
        <f t="shared" si="43"/>
        <v>&lt;=</v>
      </c>
      <c r="AO32" s="86">
        <f t="shared" si="20"/>
        <v>18.69580078125</v>
      </c>
      <c r="AP32" s="86">
        <f t="shared" si="21"/>
        <v>4</v>
      </c>
      <c r="AQ32" s="86" t="b">
        <f t="shared" si="22"/>
        <v>0</v>
      </c>
      <c r="AR32" s="86" t="str">
        <f t="shared" si="23"/>
        <v>Distance</v>
      </c>
      <c r="AS32" s="86" t="str">
        <f t="shared" si="44"/>
        <v>&gt;</v>
      </c>
      <c r="AT32" s="86">
        <f t="shared" si="24"/>
        <v>266.76708984375</v>
      </c>
      <c r="AU32" s="86">
        <f t="shared" si="25"/>
        <v>1</v>
      </c>
      <c r="AV32" s="86" t="b">
        <f t="shared" si="26"/>
        <v>0</v>
      </c>
      <c r="AW32" s="86" t="str">
        <f t="shared" si="27"/>
        <v>Speed</v>
      </c>
      <c r="AX32" s="86" t="str">
        <f t="shared" si="45"/>
        <v>&gt;</v>
      </c>
      <c r="AY32" s="86">
        <f t="shared" si="28"/>
        <v>10.322265625</v>
      </c>
      <c r="AZ32" s="86">
        <f t="shared" si="29"/>
        <v>0</v>
      </c>
      <c r="BA32" s="86" t="b">
        <f t="shared" si="30"/>
        <v>1</v>
      </c>
      <c r="BB32" s="86" t="str">
        <f t="shared" si="31"/>
        <v>Distance</v>
      </c>
      <c r="BC32" s="86" t="str">
        <f t="shared" si="46"/>
        <v>&lt;=</v>
      </c>
      <c r="BD32" s="86">
        <f t="shared" si="32"/>
        <v>390.67724609375</v>
      </c>
      <c r="BE32" s="15">
        <f t="shared" si="33"/>
        <v>1</v>
      </c>
      <c r="BF32" s="15" t="str">
        <f t="shared" si="47"/>
        <v>Distance&gt;309,0146484375 AND Distance&lt;=370,17236328125 AND GEBR&lt;=0,715087890625 AND Speed&gt;17,1845703125 AND Speed&lt;=18,69580078125 AND Distance&gt;266,76708984375 AND Speed&gt;10,322265625 AND Distance&lt;=390,67724609375</v>
      </c>
      <c r="BH32" s="86">
        <v>0</v>
      </c>
      <c r="BI32" s="15">
        <v>1</v>
      </c>
      <c r="BJ32" s="15" t="s">
        <v>1828</v>
      </c>
    </row>
    <row r="33" spans="1:62">
      <c r="A33" s="15">
        <v>30</v>
      </c>
      <c r="B33" s="15">
        <v>2</v>
      </c>
      <c r="C33" s="15">
        <v>5238</v>
      </c>
      <c r="D33" s="15">
        <f t="shared" si="34"/>
        <v>1</v>
      </c>
      <c r="E33" s="15">
        <f t="shared" si="35"/>
        <v>1142</v>
      </c>
      <c r="F33" s="15">
        <f t="shared" si="36"/>
        <v>1.27880859375</v>
      </c>
      <c r="G33" s="15">
        <v>63</v>
      </c>
      <c r="H33" s="15">
        <v>64</v>
      </c>
      <c r="I33" s="15">
        <v>14</v>
      </c>
      <c r="J33" s="15">
        <v>5</v>
      </c>
      <c r="K33" s="15">
        <v>163</v>
      </c>
      <c r="L33" s="15">
        <v>61</v>
      </c>
      <c r="M33" s="15">
        <f t="shared" si="37"/>
        <v>1.4892578125E-2</v>
      </c>
      <c r="O33" s="86">
        <f t="shared" si="38"/>
        <v>163</v>
      </c>
      <c r="P33" s="86">
        <f t="shared" si="0"/>
        <v>0.333251953125</v>
      </c>
      <c r="Q33" s="86">
        <f t="shared" si="1"/>
        <v>122</v>
      </c>
      <c r="R33" s="86" t="b">
        <f t="shared" si="2"/>
        <v>1</v>
      </c>
      <c r="S33" s="86" t="str">
        <f t="shared" si="3"/>
        <v>Distance</v>
      </c>
      <c r="T33" s="86" t="str">
        <f t="shared" si="39"/>
        <v>&lt;=</v>
      </c>
      <c r="U33" s="86">
        <f t="shared" si="4"/>
        <v>47.526123046875</v>
      </c>
      <c r="V33" s="86">
        <f t="shared" si="5"/>
        <v>120</v>
      </c>
      <c r="W33" s="86" t="b">
        <f t="shared" si="6"/>
        <v>0</v>
      </c>
      <c r="X33" s="86" t="str">
        <f t="shared" si="7"/>
        <v>Speed</v>
      </c>
      <c r="Y33" s="86" t="str">
        <f t="shared" si="40"/>
        <v>&gt;</v>
      </c>
      <c r="Z33" s="86">
        <f t="shared" si="8"/>
        <v>6.721923828125</v>
      </c>
      <c r="AA33" s="86">
        <f t="shared" si="9"/>
        <v>39</v>
      </c>
      <c r="AB33" s="86" t="b">
        <f t="shared" si="10"/>
        <v>0</v>
      </c>
      <c r="AC33" s="86" t="str">
        <f t="shared" si="11"/>
        <v>Distance</v>
      </c>
      <c r="AD33" s="86" t="str">
        <f t="shared" si="41"/>
        <v>&gt;</v>
      </c>
      <c r="AE33" s="86">
        <f t="shared" si="12"/>
        <v>47.509765625</v>
      </c>
      <c r="AF33" s="86">
        <f t="shared" si="13"/>
        <v>18</v>
      </c>
      <c r="AG33" s="86" t="b">
        <f t="shared" si="14"/>
        <v>1</v>
      </c>
      <c r="AH33" s="86" t="str">
        <f t="shared" si="15"/>
        <v>Distance</v>
      </c>
      <c r="AI33" s="86" t="str">
        <f t="shared" si="42"/>
        <v>&lt;=</v>
      </c>
      <c r="AJ33" s="86">
        <f t="shared" si="16"/>
        <v>59.583740234375</v>
      </c>
      <c r="AK33" s="86">
        <f t="shared" si="17"/>
        <v>5</v>
      </c>
      <c r="AL33" s="86" t="b">
        <f t="shared" si="18"/>
        <v>0</v>
      </c>
      <c r="AM33" s="86" t="str">
        <f t="shared" si="19"/>
        <v>Speed</v>
      </c>
      <c r="AN33" s="86" t="str">
        <f t="shared" si="43"/>
        <v>&gt;</v>
      </c>
      <c r="AO33" s="86">
        <f t="shared" si="20"/>
        <v>3.076416015625</v>
      </c>
      <c r="AP33" s="86">
        <f t="shared" si="21"/>
        <v>3</v>
      </c>
      <c r="AQ33" s="86" t="b">
        <f t="shared" si="22"/>
        <v>1</v>
      </c>
      <c r="AR33" s="86" t="str">
        <f t="shared" si="23"/>
        <v>Distance</v>
      </c>
      <c r="AS33" s="86" t="str">
        <f t="shared" si="44"/>
        <v>&lt;=</v>
      </c>
      <c r="AT33" s="86">
        <f t="shared" si="24"/>
        <v>80.353271484375</v>
      </c>
      <c r="AU33" s="86">
        <f t="shared" si="25"/>
        <v>1</v>
      </c>
      <c r="AV33" s="86" t="b">
        <f t="shared" si="26"/>
        <v>1</v>
      </c>
      <c r="AW33" s="86" t="str">
        <f t="shared" si="27"/>
        <v>Speed</v>
      </c>
      <c r="AX33" s="86" t="str">
        <f t="shared" si="45"/>
        <v>&lt;=</v>
      </c>
      <c r="AY33" s="86">
        <f t="shared" si="28"/>
        <v>10.322265625</v>
      </c>
      <c r="AZ33" s="86">
        <f t="shared" si="29"/>
        <v>0</v>
      </c>
      <c r="BA33" s="86" t="b">
        <f t="shared" si="30"/>
        <v>1</v>
      </c>
      <c r="BB33" s="86" t="str">
        <f t="shared" si="31"/>
        <v>Distance</v>
      </c>
      <c r="BC33" s="86" t="str">
        <f t="shared" si="46"/>
        <v>&lt;=</v>
      </c>
      <c r="BD33" s="86">
        <f t="shared" si="32"/>
        <v>390.67724609375</v>
      </c>
      <c r="BE33" s="15">
        <f t="shared" si="33"/>
        <v>0</v>
      </c>
      <c r="BF33" s="15" t="str">
        <f t="shared" si="47"/>
        <v>Distance&lt;=47,526123046875 AND Speed&gt;6,721923828125 AND Distance&gt;47,509765625 AND Distance&lt;=59,583740234375 AND Speed&gt;3,076416015625 AND Distance&lt;=80,353271484375 AND Speed&lt;=10,322265625 AND Distance&lt;=390,67724609375</v>
      </c>
      <c r="BH33" s="86">
        <v>0</v>
      </c>
      <c r="BI33" s="15">
        <v>1</v>
      </c>
      <c r="BJ33" s="15" t="s">
        <v>1831</v>
      </c>
    </row>
    <row r="34" spans="1:62">
      <c r="A34" s="15">
        <v>31</v>
      </c>
      <c r="B34" s="15">
        <v>0</v>
      </c>
      <c r="C34" s="15">
        <v>1299388</v>
      </c>
      <c r="D34" s="15">
        <f t="shared" si="34"/>
        <v>317</v>
      </c>
      <c r="E34" s="15">
        <f t="shared" si="35"/>
        <v>956</v>
      </c>
      <c r="F34" s="15">
        <f t="shared" si="36"/>
        <v>317.2333984375</v>
      </c>
      <c r="G34" s="15">
        <v>79</v>
      </c>
      <c r="H34" s="15">
        <v>80</v>
      </c>
      <c r="I34" s="15">
        <v>29</v>
      </c>
      <c r="J34" s="15">
        <v>6</v>
      </c>
      <c r="K34" s="15">
        <v>164</v>
      </c>
      <c r="L34" s="15">
        <v>177</v>
      </c>
      <c r="M34" s="15">
        <f t="shared" si="37"/>
        <v>4.3212890625E-2</v>
      </c>
      <c r="O34" s="86">
        <f t="shared" si="38"/>
        <v>164</v>
      </c>
      <c r="P34" s="86">
        <f t="shared" si="0"/>
        <v>5.37109375E-3</v>
      </c>
      <c r="Q34" s="86">
        <f t="shared" si="1"/>
        <v>122</v>
      </c>
      <c r="R34" s="86" t="b">
        <f t="shared" si="2"/>
        <v>0</v>
      </c>
      <c r="S34" s="86" t="str">
        <f t="shared" si="3"/>
        <v>Distance</v>
      </c>
      <c r="T34" s="86" t="str">
        <f t="shared" si="39"/>
        <v>&gt;</v>
      </c>
      <c r="U34" s="86">
        <f t="shared" si="4"/>
        <v>47.526123046875</v>
      </c>
      <c r="V34" s="86">
        <f t="shared" si="5"/>
        <v>120</v>
      </c>
      <c r="W34" s="86" t="b">
        <f t="shared" si="6"/>
        <v>0</v>
      </c>
      <c r="X34" s="86" t="str">
        <f t="shared" si="7"/>
        <v>Speed</v>
      </c>
      <c r="Y34" s="86" t="str">
        <f t="shared" si="40"/>
        <v>&gt;</v>
      </c>
      <c r="Z34" s="86">
        <f t="shared" si="8"/>
        <v>6.721923828125</v>
      </c>
      <c r="AA34" s="86">
        <f t="shared" si="9"/>
        <v>39</v>
      </c>
      <c r="AB34" s="86" t="b">
        <f t="shared" si="10"/>
        <v>0</v>
      </c>
      <c r="AC34" s="86" t="str">
        <f t="shared" si="11"/>
        <v>Distance</v>
      </c>
      <c r="AD34" s="86" t="str">
        <f t="shared" si="41"/>
        <v>&gt;</v>
      </c>
      <c r="AE34" s="86">
        <f t="shared" si="12"/>
        <v>47.509765625</v>
      </c>
      <c r="AF34" s="86">
        <f t="shared" si="13"/>
        <v>18</v>
      </c>
      <c r="AG34" s="86" t="b">
        <f t="shared" si="14"/>
        <v>1</v>
      </c>
      <c r="AH34" s="86" t="str">
        <f t="shared" si="15"/>
        <v>Distance</v>
      </c>
      <c r="AI34" s="86" t="str">
        <f t="shared" si="42"/>
        <v>&lt;=</v>
      </c>
      <c r="AJ34" s="86">
        <f t="shared" si="16"/>
        <v>59.583740234375</v>
      </c>
      <c r="AK34" s="86">
        <f t="shared" si="17"/>
        <v>5</v>
      </c>
      <c r="AL34" s="86" t="b">
        <f t="shared" si="18"/>
        <v>0</v>
      </c>
      <c r="AM34" s="86" t="str">
        <f t="shared" si="19"/>
        <v>Speed</v>
      </c>
      <c r="AN34" s="86" t="str">
        <f t="shared" si="43"/>
        <v>&gt;</v>
      </c>
      <c r="AO34" s="86">
        <f t="shared" si="20"/>
        <v>3.076416015625</v>
      </c>
      <c r="AP34" s="86">
        <f t="shared" si="21"/>
        <v>3</v>
      </c>
      <c r="AQ34" s="86" t="b">
        <f t="shared" si="22"/>
        <v>1</v>
      </c>
      <c r="AR34" s="86" t="str">
        <f t="shared" si="23"/>
        <v>Distance</v>
      </c>
      <c r="AS34" s="86" t="str">
        <f t="shared" si="44"/>
        <v>&lt;=</v>
      </c>
      <c r="AT34" s="86">
        <f t="shared" si="24"/>
        <v>80.353271484375</v>
      </c>
      <c r="AU34" s="86">
        <f t="shared" si="25"/>
        <v>1</v>
      </c>
      <c r="AV34" s="86" t="b">
        <f t="shared" si="26"/>
        <v>1</v>
      </c>
      <c r="AW34" s="86" t="str">
        <f t="shared" si="27"/>
        <v>Speed</v>
      </c>
      <c r="AX34" s="86" t="str">
        <f t="shared" si="45"/>
        <v>&lt;=</v>
      </c>
      <c r="AY34" s="86">
        <f t="shared" si="28"/>
        <v>10.322265625</v>
      </c>
      <c r="AZ34" s="86">
        <f t="shared" si="29"/>
        <v>0</v>
      </c>
      <c r="BA34" s="86" t="b">
        <f t="shared" si="30"/>
        <v>1</v>
      </c>
      <c r="BB34" s="86" t="str">
        <f t="shared" si="31"/>
        <v>Distance</v>
      </c>
      <c r="BC34" s="86" t="str">
        <f t="shared" si="46"/>
        <v>&lt;=</v>
      </c>
      <c r="BD34" s="86">
        <f t="shared" si="32"/>
        <v>390.67724609375</v>
      </c>
      <c r="BE34" s="15">
        <f t="shared" si="33"/>
        <v>1</v>
      </c>
      <c r="BF34" s="15" t="str">
        <f t="shared" si="47"/>
        <v>Distance&gt;47,526123046875 AND Speed&gt;6,721923828125 AND Distance&gt;47,509765625 AND Distance&lt;=59,583740234375 AND Speed&gt;3,076416015625 AND Distance&lt;=80,353271484375 AND Speed&lt;=10,322265625 AND Distance&lt;=390,67724609375</v>
      </c>
      <c r="BH34" s="86">
        <v>0</v>
      </c>
      <c r="BI34" s="15">
        <v>1</v>
      </c>
      <c r="BJ34" s="15" t="s">
        <v>1833</v>
      </c>
    </row>
    <row r="35" spans="1:62">
      <c r="A35" s="15">
        <v>32</v>
      </c>
      <c r="B35" s="15">
        <v>0</v>
      </c>
      <c r="C35" s="15">
        <v>1098606</v>
      </c>
      <c r="D35" s="15">
        <f t="shared" si="34"/>
        <v>268</v>
      </c>
      <c r="E35" s="15">
        <f t="shared" si="35"/>
        <v>878</v>
      </c>
      <c r="F35" s="15">
        <f t="shared" si="36"/>
        <v>268.21435546875</v>
      </c>
      <c r="G35" s="15">
        <v>231</v>
      </c>
      <c r="H35" s="15">
        <v>232</v>
      </c>
      <c r="I35" s="15">
        <v>29</v>
      </c>
      <c r="J35" s="15">
        <v>6</v>
      </c>
      <c r="K35" s="15">
        <v>165</v>
      </c>
      <c r="L35" s="15">
        <v>1323</v>
      </c>
      <c r="M35" s="15">
        <f t="shared" si="37"/>
        <v>0.322998046875</v>
      </c>
      <c r="O35" s="86">
        <f t="shared" si="38"/>
        <v>165</v>
      </c>
      <c r="P35" s="86">
        <f t="shared" ref="P35:P66" si="48">VLOOKUP(O35,$A$3:$M$513,13,FALSE)</f>
        <v>0.333251953125</v>
      </c>
      <c r="Q35" s="86">
        <f t="shared" ref="Q35:Q66" si="49">VLOOKUP(O35,$A$3:$I$513,9,FALSE)</f>
        <v>74</v>
      </c>
      <c r="R35" s="86" t="b">
        <f t="shared" ref="R35:R66" si="50">IF(VLOOKUP(Q35,$A$3:$G$513,7,FALSE) = O35, TRUE, IF(VLOOKUP(Q35, $A$3:$H$513,8,FALSE) = O35, FALSE, "Error: Invalid Decision!"))</f>
        <v>1</v>
      </c>
      <c r="S35" s="86" t="str">
        <f t="shared" ref="S35:S66" si="51">IF(VLOOKUP(Q35,$A$3:$B$513,2,FALSE) = 0, "Distance", IF(VLOOKUP(Q35,$A$3:$B$513,2,FALSE) = 1, "Speed", IF(VLOOKUP(Q35,$A$3:$B$513,2,FALSE) = 2, "GEBR", "Dummy Node")))</f>
        <v>Speed</v>
      </c>
      <c r="T35" s="86" t="str">
        <f t="shared" si="39"/>
        <v>&lt;=</v>
      </c>
      <c r="U35" s="86">
        <f t="shared" ref="U35:U66" si="52">IF(S35="Dummy Node","N/A",VLOOKUP(Q35,$A$3:$F$513,6,FALSE))</f>
        <v>14.719970703125</v>
      </c>
      <c r="V35" s="86">
        <f t="shared" ref="V35:V66" si="53">VLOOKUP(Q35,$A$3:$I$513,9,FALSE)</f>
        <v>72</v>
      </c>
      <c r="W35" s="86" t="b">
        <f t="shared" ref="W35:W66" si="54">IF(VLOOKUP(V35,$A$3:$G$513,7,FALSE) = Q35, TRUE, IF(VLOOKUP(V35, $A$3:$H$513,8,FALSE) = Q35, FALSE, "Error: Invalid Decision!"))</f>
        <v>0</v>
      </c>
      <c r="X35" s="86" t="str">
        <f t="shared" ref="X35:X66" si="55">IF(VLOOKUP(V35,$A$3:$B$513,2,FALSE) = 0, "Distance", IF(VLOOKUP(V35,$A$3:$B$513,2,FALSE) = 1, "Speed", IF(VLOOKUP(V35,$A$3:$B$513,2,FALSE) = 2, "GEBR", "Dummy Node")))</f>
        <v>GEBR</v>
      </c>
      <c r="Y35" s="86" t="str">
        <f t="shared" si="40"/>
        <v>&gt;</v>
      </c>
      <c r="Z35" s="86">
        <f t="shared" ref="Z35:Z66" si="56">IF(X35="Dummy Node","N/A",VLOOKUP(V35,$A$3:$F$513,6,FALSE))</f>
        <v>1.27880859375</v>
      </c>
      <c r="AA35" s="86">
        <f t="shared" ref="AA35:AA66" si="57">VLOOKUP(V35,$A$3:$I$513,9,FALSE)</f>
        <v>23</v>
      </c>
      <c r="AB35" s="86" t="b">
        <f t="shared" ref="AB35:AB66" si="58">IF(VLOOKUP(AA35,$A$3:$G$513,7,FALSE) = V35, TRUE, IF(VLOOKUP(AA35, $A$3:$H$513,8,FALSE) = V35, FALSE, "Error: Invalid Decision!"))</f>
        <v>0</v>
      </c>
      <c r="AC35" s="86" t="str">
        <f t="shared" ref="AC35:AC66" si="59">IF(VLOOKUP(AA35,$A$3:$B$513,2,FALSE) = 0, "Distance", IF(VLOOKUP(AA35,$A$3:$B$513,2,FALSE) = 1, "Speed", IF(VLOOKUP(AA35,$A$3:$B$513,2,FALSE) = 2, "GEBR", "Dummy Node")))</f>
        <v>Distance</v>
      </c>
      <c r="AD35" s="86" t="str">
        <f t="shared" si="41"/>
        <v>&gt;</v>
      </c>
      <c r="AE35" s="86">
        <f t="shared" ref="AE35:AE66" si="60">IF(AC35="Dummy Node","N/A",VLOOKUP(AA35,$A$3:$F$513,6,FALSE))</f>
        <v>119.846435546875</v>
      </c>
      <c r="AF35" s="86">
        <f t="shared" ref="AF35:AF66" si="61">VLOOKUP(AA35,$A$3:$I$513,9,FALSE)</f>
        <v>21</v>
      </c>
      <c r="AG35" s="86" t="b">
        <f t="shared" ref="AG35:AG66" si="62">IF(VLOOKUP(AF35,$A$3:$G$513,7,FALSE) = AA35, TRUE, IF(VLOOKUP(AF35, $A$3:$H$513,8,FALSE) = AA35, FALSE, "Error: Invalid Decision!"))</f>
        <v>1</v>
      </c>
      <c r="AH35" s="86" t="str">
        <f t="shared" ref="AH35:AH66" si="63">IF(VLOOKUP(AF35,$A$3:$B$513,2,FALSE) = 0, "Distance", IF(VLOOKUP(AF35,$A$3:$B$513,2,FALSE) = 1, "Speed", IF(VLOOKUP(AF35,$A$3:$B$513,2,FALSE) = 2, "GEBR", "Dummy Node")))</f>
        <v>Distance</v>
      </c>
      <c r="AI35" s="86" t="str">
        <f t="shared" si="42"/>
        <v>&lt;=</v>
      </c>
      <c r="AJ35" s="86">
        <f t="shared" ref="AJ35:AJ66" si="64">IF(AH35="Dummy Node","N/A",VLOOKUP(AF35,$A$3:$F$513,6,FALSE))</f>
        <v>150.328369140625</v>
      </c>
      <c r="AK35" s="86">
        <f t="shared" ref="AK35:AK66" si="65">VLOOKUP(AF35,$A$3:$I$513,9,FALSE)</f>
        <v>11</v>
      </c>
      <c r="AL35" s="86" t="b">
        <f t="shared" ref="AL35:AL66" si="66">IF(VLOOKUP(AK35,$A$3:$G$513,7,FALSE) = AF35, TRUE, IF(VLOOKUP(AK35, $A$3:$H$513,8,FALSE) = AF35, FALSE, "Error: Invalid Decision!"))</f>
        <v>1</v>
      </c>
      <c r="AM35" s="86" t="str">
        <f t="shared" ref="AM35:AM66" si="67">IF(VLOOKUP(AK35,$A$3:$B$513,2,FALSE) = 0, "Distance", IF(VLOOKUP(AK35,$A$3:$B$513,2,FALSE) = 1, "Speed", IF(VLOOKUP(AK35,$A$3:$B$513,2,FALSE) = 2, "GEBR", "Dummy Node")))</f>
        <v>Speed</v>
      </c>
      <c r="AN35" s="86" t="str">
        <f t="shared" si="43"/>
        <v>&lt;=</v>
      </c>
      <c r="AO35" s="86">
        <f t="shared" ref="AO35:AO66" si="68">IF(AM35="Dummy Node","N/A",VLOOKUP(AK35,$A$3:$F$513,6,FALSE))</f>
        <v>14.839599609375</v>
      </c>
      <c r="AP35" s="86">
        <f t="shared" ref="AP35:AP66" si="69">VLOOKUP(AK35,$A$3:$I$513,9,FALSE)</f>
        <v>4</v>
      </c>
      <c r="AQ35" s="86" t="b">
        <f t="shared" ref="AQ35:AQ66" si="70">IF(VLOOKUP(AP35,$A$3:$G$513,7,FALSE) = AK35, TRUE, IF(VLOOKUP(AP35, $A$3:$H$513,8,FALSE) = AK35, FALSE, "Error: Invalid Decision!"))</f>
        <v>1</v>
      </c>
      <c r="AR35" s="86" t="str">
        <f t="shared" ref="AR35:AR66" si="71">IF(VLOOKUP(AP35,$A$3:$B$513,2,FALSE) = 0, "Distance", IF(VLOOKUP(AP35,$A$3:$B$513,2,FALSE) = 1, "Speed", IF(VLOOKUP(AP35,$A$3:$B$513,2,FALSE) = 2, "GEBR", "Dummy Node")))</f>
        <v>Distance</v>
      </c>
      <c r="AS35" s="86" t="str">
        <f t="shared" si="44"/>
        <v>&lt;=</v>
      </c>
      <c r="AT35" s="86">
        <f t="shared" ref="AT35:AT66" si="72">IF(AR35="Dummy Node","N/A",VLOOKUP(AP35,$A$3:$F$513,6,FALSE))</f>
        <v>266.76708984375</v>
      </c>
      <c r="AU35" s="86">
        <f t="shared" ref="AU35:AU66" si="73">VLOOKUP(AP35,$A$3:$I$513,9,FALSE)</f>
        <v>1</v>
      </c>
      <c r="AV35" s="86" t="b">
        <f t="shared" ref="AV35:AV66" si="74">IF(VLOOKUP(AU35,$A$3:$G$513,7,FALSE) = AP35, TRUE, IF(VLOOKUP(AU35, $A$3:$H$513,8,FALSE) = AP35, FALSE, "Error: Invalid Decision!"))</f>
        <v>0</v>
      </c>
      <c r="AW35" s="86" t="str">
        <f t="shared" ref="AW35:AW66" si="75">IF(VLOOKUP(AU35,$A$3:$B$513,2,FALSE) = 0, "Distance", IF(VLOOKUP(AU35,$A$3:$B$513,2,FALSE) = 1, "Speed", IF(VLOOKUP(AU35,$A$3:$B$513,2,FALSE) = 2, "GEBR", "Dummy Node")))</f>
        <v>Speed</v>
      </c>
      <c r="AX35" s="86" t="str">
        <f t="shared" si="45"/>
        <v>&gt;</v>
      </c>
      <c r="AY35" s="86">
        <f t="shared" ref="AY35:AY66" si="76">IF(AW35="Dummy Node","N/A",VLOOKUP(AU35,$A$3:$F$513,6,FALSE))</f>
        <v>10.322265625</v>
      </c>
      <c r="AZ35" s="86">
        <f t="shared" ref="AZ35:AZ66" si="77">VLOOKUP(AU35,$A$3:$I$513,9,FALSE)</f>
        <v>0</v>
      </c>
      <c r="BA35" s="86" t="b">
        <f t="shared" ref="BA35:BA66" si="78">IF(VLOOKUP(AZ35,$A$3:$G$513,7,FALSE) = AU35, TRUE, IF(VLOOKUP(AZ35, $A$3:$H$513,8,FALSE) = AU35, FALSE, "Error: Invalid Decision!"))</f>
        <v>1</v>
      </c>
      <c r="BB35" s="86" t="str">
        <f t="shared" ref="BB35:BB66" si="79">IF(VLOOKUP(AZ35,$A$3:$B$513,2,FALSE) = 0, "Distance", IF(VLOOKUP(AZ35,$A$3:$B$513,2,FALSE) = 1, "Speed", IF(VLOOKUP(AZ35,$A$3:$B$513,2,FALSE) = 2, "GEBR", "Dummy Node")))</f>
        <v>Distance</v>
      </c>
      <c r="BC35" s="86" t="str">
        <f t="shared" si="46"/>
        <v>&lt;=</v>
      </c>
      <c r="BD35" s="86">
        <f t="shared" ref="BD35:BD66" si="80">IF(BB35="Dummy Node","N/A",VLOOKUP(AZ35,$A$3:$F$513,6,FALSE))</f>
        <v>390.67724609375</v>
      </c>
      <c r="BE35" s="15">
        <f t="shared" si="33"/>
        <v>0</v>
      </c>
      <c r="BF35" s="15" t="str">
        <f t="shared" si="47"/>
        <v>Speed&lt;=14,719970703125 AND GEBR&gt;1,27880859375 AND Distance&gt;119,846435546875 AND Distance&lt;=150,328369140625 AND Speed&lt;=14,839599609375 AND Distance&lt;=266,76708984375 AND Speed&gt;10,322265625 AND Distance&lt;=390,67724609375</v>
      </c>
      <c r="BH35" s="86">
        <v>0</v>
      </c>
      <c r="BI35" s="15">
        <v>1</v>
      </c>
      <c r="BJ35" s="15" t="s">
        <v>1835</v>
      </c>
    </row>
    <row r="36" spans="1:62">
      <c r="A36" s="15">
        <v>33</v>
      </c>
      <c r="B36" s="15">
        <v>2</v>
      </c>
      <c r="C36" s="15">
        <v>4285</v>
      </c>
      <c r="D36" s="15">
        <f t="shared" si="34"/>
        <v>1</v>
      </c>
      <c r="E36" s="15">
        <f t="shared" si="35"/>
        <v>189</v>
      </c>
      <c r="F36" s="15">
        <f t="shared" si="36"/>
        <v>1.046142578125</v>
      </c>
      <c r="G36" s="15">
        <v>43</v>
      </c>
      <c r="H36" s="15">
        <v>44</v>
      </c>
      <c r="I36" s="15">
        <v>24</v>
      </c>
      <c r="J36" s="15">
        <v>6</v>
      </c>
      <c r="K36" s="15">
        <v>166</v>
      </c>
      <c r="L36" s="15">
        <v>654</v>
      </c>
      <c r="M36" s="15">
        <f t="shared" si="37"/>
        <v>0.15966796875</v>
      </c>
      <c r="O36" s="86">
        <f t="shared" si="38"/>
        <v>166</v>
      </c>
      <c r="P36" s="86">
        <f t="shared" si="48"/>
        <v>0</v>
      </c>
      <c r="Q36" s="86">
        <f t="shared" si="49"/>
        <v>74</v>
      </c>
      <c r="R36" s="86" t="b">
        <f t="shared" si="50"/>
        <v>0</v>
      </c>
      <c r="S36" s="86" t="str">
        <f t="shared" si="51"/>
        <v>Speed</v>
      </c>
      <c r="T36" s="86" t="str">
        <f t="shared" si="39"/>
        <v>&gt;</v>
      </c>
      <c r="U36" s="86">
        <f t="shared" si="52"/>
        <v>14.719970703125</v>
      </c>
      <c r="V36" s="86">
        <f t="shared" si="53"/>
        <v>72</v>
      </c>
      <c r="W36" s="86" t="b">
        <f t="shared" si="54"/>
        <v>0</v>
      </c>
      <c r="X36" s="86" t="str">
        <f t="shared" si="55"/>
        <v>GEBR</v>
      </c>
      <c r="Y36" s="86" t="str">
        <f t="shared" si="40"/>
        <v>&gt;</v>
      </c>
      <c r="Z36" s="86">
        <f t="shared" si="56"/>
        <v>1.27880859375</v>
      </c>
      <c r="AA36" s="86">
        <f t="shared" si="57"/>
        <v>23</v>
      </c>
      <c r="AB36" s="86" t="b">
        <f t="shared" si="58"/>
        <v>0</v>
      </c>
      <c r="AC36" s="86" t="str">
        <f t="shared" si="59"/>
        <v>Distance</v>
      </c>
      <c r="AD36" s="86" t="str">
        <f t="shared" si="41"/>
        <v>&gt;</v>
      </c>
      <c r="AE36" s="86">
        <f t="shared" si="60"/>
        <v>119.846435546875</v>
      </c>
      <c r="AF36" s="86">
        <f t="shared" si="61"/>
        <v>21</v>
      </c>
      <c r="AG36" s="86" t="b">
        <f t="shared" si="62"/>
        <v>1</v>
      </c>
      <c r="AH36" s="86" t="str">
        <f t="shared" si="63"/>
        <v>Distance</v>
      </c>
      <c r="AI36" s="86" t="str">
        <f t="shared" si="42"/>
        <v>&lt;=</v>
      </c>
      <c r="AJ36" s="86">
        <f t="shared" si="64"/>
        <v>150.328369140625</v>
      </c>
      <c r="AK36" s="86">
        <f t="shared" si="65"/>
        <v>11</v>
      </c>
      <c r="AL36" s="86" t="b">
        <f t="shared" si="66"/>
        <v>1</v>
      </c>
      <c r="AM36" s="86" t="str">
        <f t="shared" si="67"/>
        <v>Speed</v>
      </c>
      <c r="AN36" s="86" t="str">
        <f t="shared" si="43"/>
        <v>&lt;=</v>
      </c>
      <c r="AO36" s="86">
        <f t="shared" si="68"/>
        <v>14.839599609375</v>
      </c>
      <c r="AP36" s="86">
        <f t="shared" si="69"/>
        <v>4</v>
      </c>
      <c r="AQ36" s="86" t="b">
        <f t="shared" si="70"/>
        <v>1</v>
      </c>
      <c r="AR36" s="86" t="str">
        <f t="shared" si="71"/>
        <v>Distance</v>
      </c>
      <c r="AS36" s="86" t="str">
        <f t="shared" si="44"/>
        <v>&lt;=</v>
      </c>
      <c r="AT36" s="86">
        <f t="shared" si="72"/>
        <v>266.76708984375</v>
      </c>
      <c r="AU36" s="86">
        <f t="shared" si="73"/>
        <v>1</v>
      </c>
      <c r="AV36" s="86" t="b">
        <f t="shared" si="74"/>
        <v>0</v>
      </c>
      <c r="AW36" s="86" t="str">
        <f t="shared" si="75"/>
        <v>Speed</v>
      </c>
      <c r="AX36" s="86" t="str">
        <f t="shared" si="45"/>
        <v>&gt;</v>
      </c>
      <c r="AY36" s="86">
        <f t="shared" si="76"/>
        <v>10.322265625</v>
      </c>
      <c r="AZ36" s="86">
        <f t="shared" si="77"/>
        <v>0</v>
      </c>
      <c r="BA36" s="86" t="b">
        <f t="shared" si="78"/>
        <v>1</v>
      </c>
      <c r="BB36" s="86" t="str">
        <f t="shared" si="79"/>
        <v>Distance</v>
      </c>
      <c r="BC36" s="86" t="str">
        <f t="shared" si="46"/>
        <v>&lt;=</v>
      </c>
      <c r="BD36" s="86">
        <f t="shared" si="80"/>
        <v>390.67724609375</v>
      </c>
      <c r="BE36" s="15">
        <f t="shared" si="33"/>
        <v>1</v>
      </c>
      <c r="BF36" s="15" t="str">
        <f t="shared" si="47"/>
        <v>Speed&gt;14,719970703125 AND GEBR&gt;1,27880859375 AND Distance&gt;119,846435546875 AND Distance&lt;=150,328369140625 AND Speed&lt;=14,839599609375 AND Distance&lt;=266,76708984375 AND Speed&gt;10,322265625 AND Distance&lt;=390,67724609375</v>
      </c>
      <c r="BH36" s="86">
        <v>0</v>
      </c>
      <c r="BI36" s="15">
        <v>1</v>
      </c>
      <c r="BJ36" s="15" t="s">
        <v>1836</v>
      </c>
    </row>
    <row r="37" spans="1:62">
      <c r="A37" s="15">
        <v>34</v>
      </c>
      <c r="B37" s="15">
        <v>2</v>
      </c>
      <c r="C37" s="15">
        <v>2929</v>
      </c>
      <c r="D37" s="15">
        <f t="shared" si="34"/>
        <v>0</v>
      </c>
      <c r="E37" s="15">
        <f t="shared" si="35"/>
        <v>2929</v>
      </c>
      <c r="F37" s="15">
        <f t="shared" si="36"/>
        <v>0.715087890625</v>
      </c>
      <c r="G37" s="15">
        <v>89</v>
      </c>
      <c r="H37" s="15">
        <v>90</v>
      </c>
      <c r="I37" s="15">
        <v>24</v>
      </c>
      <c r="J37" s="15">
        <v>6</v>
      </c>
      <c r="K37" s="15">
        <v>167</v>
      </c>
      <c r="L37" s="15">
        <v>1231</v>
      </c>
      <c r="M37" s="15">
        <f t="shared" si="37"/>
        <v>0.300537109375</v>
      </c>
      <c r="O37" s="86">
        <f t="shared" si="38"/>
        <v>167</v>
      </c>
      <c r="P37" s="86">
        <f t="shared" si="48"/>
        <v>1.1962890625E-2</v>
      </c>
      <c r="Q37" s="86">
        <f t="shared" si="49"/>
        <v>135</v>
      </c>
      <c r="R37" s="86" t="b">
        <f t="shared" si="50"/>
        <v>1</v>
      </c>
      <c r="S37" s="86" t="str">
        <f t="shared" si="51"/>
        <v>Speed</v>
      </c>
      <c r="T37" s="86" t="str">
        <f t="shared" si="39"/>
        <v>&lt;=</v>
      </c>
      <c r="U37" s="86">
        <f t="shared" si="52"/>
        <v>23.985595703125</v>
      </c>
      <c r="V37" s="86">
        <f t="shared" si="53"/>
        <v>133</v>
      </c>
      <c r="W37" s="86" t="b">
        <f t="shared" si="54"/>
        <v>1</v>
      </c>
      <c r="X37" s="86" t="str">
        <f t="shared" si="55"/>
        <v>GEBR</v>
      </c>
      <c r="Y37" s="86" t="str">
        <f t="shared" si="40"/>
        <v>&lt;=</v>
      </c>
      <c r="Z37" s="86">
        <f t="shared" si="56"/>
        <v>0.85498046875</v>
      </c>
      <c r="AA37" s="86">
        <f t="shared" si="57"/>
        <v>59</v>
      </c>
      <c r="AB37" s="86" t="b">
        <f t="shared" si="58"/>
        <v>1</v>
      </c>
      <c r="AC37" s="86" t="str">
        <f t="shared" si="59"/>
        <v>Speed</v>
      </c>
      <c r="AD37" s="86" t="str">
        <f t="shared" si="41"/>
        <v>&lt;=</v>
      </c>
      <c r="AE37" s="86">
        <f t="shared" si="60"/>
        <v>23.994140625</v>
      </c>
      <c r="AF37" s="86">
        <f t="shared" si="61"/>
        <v>15</v>
      </c>
      <c r="AG37" s="86" t="b">
        <f t="shared" si="62"/>
        <v>1</v>
      </c>
      <c r="AH37" s="86" t="str">
        <f t="shared" si="63"/>
        <v>Distance</v>
      </c>
      <c r="AI37" s="86" t="str">
        <f t="shared" si="42"/>
        <v>&lt;=</v>
      </c>
      <c r="AJ37" s="86">
        <f t="shared" si="64"/>
        <v>511.002685546875</v>
      </c>
      <c r="AK37" s="86">
        <f t="shared" si="65"/>
        <v>10</v>
      </c>
      <c r="AL37" s="86" t="b">
        <f t="shared" si="66"/>
        <v>1</v>
      </c>
      <c r="AM37" s="86" t="str">
        <f t="shared" si="67"/>
        <v>GEBR</v>
      </c>
      <c r="AN37" s="86" t="str">
        <f t="shared" si="43"/>
        <v>&lt;=</v>
      </c>
      <c r="AO37" s="86">
        <f t="shared" si="68"/>
        <v>1.046142578125</v>
      </c>
      <c r="AP37" s="86">
        <f t="shared" si="69"/>
        <v>7</v>
      </c>
      <c r="AQ37" s="86" t="b">
        <f t="shared" si="70"/>
        <v>0</v>
      </c>
      <c r="AR37" s="86" t="str">
        <f t="shared" si="71"/>
        <v>Speed</v>
      </c>
      <c r="AS37" s="86" t="str">
        <f t="shared" si="44"/>
        <v>&gt;</v>
      </c>
      <c r="AT37" s="86">
        <f t="shared" si="72"/>
        <v>23.09912109375</v>
      </c>
      <c r="AU37" s="86">
        <f t="shared" si="73"/>
        <v>2</v>
      </c>
      <c r="AV37" s="86" t="b">
        <f t="shared" si="74"/>
        <v>1</v>
      </c>
      <c r="AW37" s="86" t="str">
        <f t="shared" si="75"/>
        <v>Distance</v>
      </c>
      <c r="AX37" s="86" t="str">
        <f t="shared" si="45"/>
        <v>&lt;=</v>
      </c>
      <c r="AY37" s="86">
        <f t="shared" si="76"/>
        <v>569.801025390625</v>
      </c>
      <c r="AZ37" s="86">
        <f t="shared" si="77"/>
        <v>0</v>
      </c>
      <c r="BA37" s="86" t="b">
        <f t="shared" si="78"/>
        <v>0</v>
      </c>
      <c r="BB37" s="86" t="str">
        <f t="shared" si="79"/>
        <v>Distance</v>
      </c>
      <c r="BC37" s="86" t="str">
        <f t="shared" si="46"/>
        <v>&gt;</v>
      </c>
      <c r="BD37" s="86">
        <f t="shared" si="80"/>
        <v>390.67724609375</v>
      </c>
      <c r="BE37" s="15">
        <f t="shared" si="33"/>
        <v>1</v>
      </c>
      <c r="BF37" s="15" t="str">
        <f t="shared" si="47"/>
        <v>Speed&lt;=23,985595703125 AND GEBR&lt;=0,85498046875 AND Speed&lt;=23,994140625 AND Distance&lt;=511,002685546875 AND GEBR&lt;=1,046142578125 AND Speed&gt;23,09912109375 AND Distance&lt;=569,801025390625 AND Distance&gt;390,67724609375</v>
      </c>
      <c r="BH37" s="86">
        <v>0</v>
      </c>
      <c r="BI37" s="15">
        <v>1</v>
      </c>
      <c r="BJ37" s="15" t="s">
        <v>1847</v>
      </c>
    </row>
    <row r="38" spans="1:62">
      <c r="A38" s="15">
        <v>35</v>
      </c>
      <c r="B38" s="15">
        <v>1</v>
      </c>
      <c r="C38" s="15">
        <v>66531</v>
      </c>
      <c r="D38" s="15">
        <f t="shared" si="34"/>
        <v>16</v>
      </c>
      <c r="E38" s="15">
        <f t="shared" si="35"/>
        <v>995</v>
      </c>
      <c r="F38" s="15">
        <f t="shared" si="36"/>
        <v>16.242919921875</v>
      </c>
      <c r="G38" s="15">
        <v>205</v>
      </c>
      <c r="H38" s="15">
        <v>206</v>
      </c>
      <c r="I38" s="15">
        <v>13</v>
      </c>
      <c r="J38" s="15">
        <v>5</v>
      </c>
      <c r="K38" s="15">
        <v>168</v>
      </c>
      <c r="L38" s="15">
        <v>1349</v>
      </c>
      <c r="M38" s="15">
        <f t="shared" si="37"/>
        <v>0.329345703125</v>
      </c>
      <c r="O38" s="86">
        <f t="shared" si="38"/>
        <v>168</v>
      </c>
      <c r="P38" s="86">
        <f t="shared" si="48"/>
        <v>0.333251953125</v>
      </c>
      <c r="Q38" s="86">
        <f t="shared" si="49"/>
        <v>135</v>
      </c>
      <c r="R38" s="86" t="b">
        <f t="shared" si="50"/>
        <v>0</v>
      </c>
      <c r="S38" s="86" t="str">
        <f t="shared" si="51"/>
        <v>Speed</v>
      </c>
      <c r="T38" s="86" t="str">
        <f t="shared" si="39"/>
        <v>&gt;</v>
      </c>
      <c r="U38" s="86">
        <f t="shared" si="52"/>
        <v>23.985595703125</v>
      </c>
      <c r="V38" s="86">
        <f t="shared" si="53"/>
        <v>133</v>
      </c>
      <c r="W38" s="86" t="b">
        <f t="shared" si="54"/>
        <v>1</v>
      </c>
      <c r="X38" s="86" t="str">
        <f t="shared" si="55"/>
        <v>GEBR</v>
      </c>
      <c r="Y38" s="86" t="str">
        <f t="shared" si="40"/>
        <v>&lt;=</v>
      </c>
      <c r="Z38" s="86">
        <f t="shared" si="56"/>
        <v>0.85498046875</v>
      </c>
      <c r="AA38" s="86">
        <f t="shared" si="57"/>
        <v>59</v>
      </c>
      <c r="AB38" s="86" t="b">
        <f t="shared" si="58"/>
        <v>1</v>
      </c>
      <c r="AC38" s="86" t="str">
        <f t="shared" si="59"/>
        <v>Speed</v>
      </c>
      <c r="AD38" s="86" t="str">
        <f t="shared" si="41"/>
        <v>&lt;=</v>
      </c>
      <c r="AE38" s="86">
        <f t="shared" si="60"/>
        <v>23.994140625</v>
      </c>
      <c r="AF38" s="86">
        <f t="shared" si="61"/>
        <v>15</v>
      </c>
      <c r="AG38" s="86" t="b">
        <f t="shared" si="62"/>
        <v>1</v>
      </c>
      <c r="AH38" s="86" t="str">
        <f t="shared" si="63"/>
        <v>Distance</v>
      </c>
      <c r="AI38" s="86" t="str">
        <f t="shared" si="42"/>
        <v>&lt;=</v>
      </c>
      <c r="AJ38" s="86">
        <f t="shared" si="64"/>
        <v>511.002685546875</v>
      </c>
      <c r="AK38" s="86">
        <f t="shared" si="65"/>
        <v>10</v>
      </c>
      <c r="AL38" s="86" t="b">
        <f t="shared" si="66"/>
        <v>1</v>
      </c>
      <c r="AM38" s="86" t="str">
        <f t="shared" si="67"/>
        <v>GEBR</v>
      </c>
      <c r="AN38" s="86" t="str">
        <f t="shared" si="43"/>
        <v>&lt;=</v>
      </c>
      <c r="AO38" s="86">
        <f t="shared" si="68"/>
        <v>1.046142578125</v>
      </c>
      <c r="AP38" s="86">
        <f t="shared" si="69"/>
        <v>7</v>
      </c>
      <c r="AQ38" s="86" t="b">
        <f t="shared" si="70"/>
        <v>0</v>
      </c>
      <c r="AR38" s="86" t="str">
        <f t="shared" si="71"/>
        <v>Speed</v>
      </c>
      <c r="AS38" s="86" t="str">
        <f t="shared" si="44"/>
        <v>&gt;</v>
      </c>
      <c r="AT38" s="86">
        <f t="shared" si="72"/>
        <v>23.09912109375</v>
      </c>
      <c r="AU38" s="86">
        <f t="shared" si="73"/>
        <v>2</v>
      </c>
      <c r="AV38" s="86" t="b">
        <f t="shared" si="74"/>
        <v>1</v>
      </c>
      <c r="AW38" s="86" t="str">
        <f t="shared" si="75"/>
        <v>Distance</v>
      </c>
      <c r="AX38" s="86" t="str">
        <f t="shared" si="45"/>
        <v>&lt;=</v>
      </c>
      <c r="AY38" s="86">
        <f t="shared" si="76"/>
        <v>569.801025390625</v>
      </c>
      <c r="AZ38" s="86">
        <f t="shared" si="77"/>
        <v>0</v>
      </c>
      <c r="BA38" s="86" t="b">
        <f t="shared" si="78"/>
        <v>0</v>
      </c>
      <c r="BB38" s="86" t="str">
        <f t="shared" si="79"/>
        <v>Distance</v>
      </c>
      <c r="BC38" s="86" t="str">
        <f t="shared" si="46"/>
        <v>&gt;</v>
      </c>
      <c r="BD38" s="86">
        <f t="shared" si="80"/>
        <v>390.67724609375</v>
      </c>
      <c r="BE38" s="15">
        <f t="shared" si="33"/>
        <v>0</v>
      </c>
      <c r="BF38" s="15" t="str">
        <f t="shared" si="47"/>
        <v>Speed&gt;23,985595703125 AND GEBR&lt;=0,85498046875 AND Speed&lt;=23,994140625 AND Distance&lt;=511,002685546875 AND GEBR&lt;=1,046142578125 AND Speed&gt;23,09912109375 AND Distance&lt;=569,801025390625 AND Distance&gt;390,67724609375</v>
      </c>
      <c r="BH38" s="86">
        <v>2.44140625E-4</v>
      </c>
      <c r="BI38" s="15">
        <v>1</v>
      </c>
      <c r="BJ38" s="15" t="s">
        <v>1786</v>
      </c>
    </row>
    <row r="39" spans="1:62">
      <c r="A39" s="15">
        <v>36</v>
      </c>
      <c r="B39" s="15">
        <v>2</v>
      </c>
      <c r="C39" s="15">
        <v>2929</v>
      </c>
      <c r="D39" s="15">
        <f t="shared" si="34"/>
        <v>0</v>
      </c>
      <c r="E39" s="15">
        <f t="shared" si="35"/>
        <v>2929</v>
      </c>
      <c r="F39" s="15">
        <f t="shared" si="36"/>
        <v>0.715087890625</v>
      </c>
      <c r="G39" s="15">
        <v>37</v>
      </c>
      <c r="H39" s="15">
        <v>38</v>
      </c>
      <c r="I39" s="15">
        <v>13</v>
      </c>
      <c r="J39" s="15">
        <v>5</v>
      </c>
      <c r="K39" s="15">
        <v>169</v>
      </c>
      <c r="L39" s="15">
        <v>853</v>
      </c>
      <c r="M39" s="15">
        <f t="shared" si="37"/>
        <v>0.208251953125</v>
      </c>
      <c r="O39" s="86">
        <f t="shared" si="38"/>
        <v>169</v>
      </c>
      <c r="P39" s="86">
        <f t="shared" si="48"/>
        <v>0</v>
      </c>
      <c r="Q39" s="86">
        <f t="shared" si="49"/>
        <v>98</v>
      </c>
      <c r="R39" s="86" t="b">
        <f t="shared" si="50"/>
        <v>1</v>
      </c>
      <c r="S39" s="86" t="str">
        <f t="shared" si="51"/>
        <v>Distance</v>
      </c>
      <c r="T39" s="86" t="str">
        <f t="shared" si="39"/>
        <v>&lt;=</v>
      </c>
      <c r="U39" s="86">
        <f t="shared" si="52"/>
        <v>392.132568359375</v>
      </c>
      <c r="V39" s="86">
        <f t="shared" si="53"/>
        <v>95</v>
      </c>
      <c r="W39" s="86" t="b">
        <f t="shared" si="54"/>
        <v>0</v>
      </c>
      <c r="X39" s="86" t="str">
        <f t="shared" si="55"/>
        <v>GEBR</v>
      </c>
      <c r="Y39" s="86" t="str">
        <f t="shared" si="40"/>
        <v>&gt;</v>
      </c>
      <c r="Z39" s="86">
        <f t="shared" si="56"/>
        <v>0.85498046875</v>
      </c>
      <c r="AA39" s="86">
        <f t="shared" si="57"/>
        <v>28</v>
      </c>
      <c r="AB39" s="86" t="b">
        <f t="shared" si="58"/>
        <v>1</v>
      </c>
      <c r="AC39" s="86" t="str">
        <f t="shared" si="59"/>
        <v>Distance</v>
      </c>
      <c r="AD39" s="86" t="str">
        <f t="shared" si="41"/>
        <v>&lt;=</v>
      </c>
      <c r="AE39" s="86">
        <f t="shared" si="60"/>
        <v>418.16162109375</v>
      </c>
      <c r="AF39" s="86">
        <f t="shared" si="61"/>
        <v>26</v>
      </c>
      <c r="AG39" s="86" t="b">
        <f t="shared" si="62"/>
        <v>0</v>
      </c>
      <c r="AH39" s="86" t="str">
        <f t="shared" si="63"/>
        <v>GEBR</v>
      </c>
      <c r="AI39" s="86" t="str">
        <f t="shared" si="42"/>
        <v>&gt;</v>
      </c>
      <c r="AJ39" s="86">
        <f t="shared" si="64"/>
        <v>0.715087890625</v>
      </c>
      <c r="AK39" s="86">
        <f t="shared" si="65"/>
        <v>9</v>
      </c>
      <c r="AL39" s="86" t="b">
        <f t="shared" si="66"/>
        <v>0</v>
      </c>
      <c r="AM39" s="86" t="str">
        <f t="shared" si="67"/>
        <v>Speed</v>
      </c>
      <c r="AN39" s="86" t="str">
        <f t="shared" si="43"/>
        <v>&gt;</v>
      </c>
      <c r="AO39" s="86">
        <f t="shared" si="68"/>
        <v>20.98681640625</v>
      </c>
      <c r="AP39" s="86">
        <f t="shared" si="69"/>
        <v>7</v>
      </c>
      <c r="AQ39" s="86" t="b">
        <f t="shared" si="70"/>
        <v>1</v>
      </c>
      <c r="AR39" s="86" t="str">
        <f t="shared" si="71"/>
        <v>Speed</v>
      </c>
      <c r="AS39" s="86" t="str">
        <f t="shared" si="44"/>
        <v>&lt;=</v>
      </c>
      <c r="AT39" s="86">
        <f t="shared" si="72"/>
        <v>23.09912109375</v>
      </c>
      <c r="AU39" s="86">
        <f t="shared" si="73"/>
        <v>2</v>
      </c>
      <c r="AV39" s="86" t="b">
        <f t="shared" si="74"/>
        <v>1</v>
      </c>
      <c r="AW39" s="86" t="str">
        <f t="shared" si="75"/>
        <v>Distance</v>
      </c>
      <c r="AX39" s="86" t="str">
        <f t="shared" si="45"/>
        <v>&lt;=</v>
      </c>
      <c r="AY39" s="86">
        <f t="shared" si="76"/>
        <v>569.801025390625</v>
      </c>
      <c r="AZ39" s="86">
        <f t="shared" si="77"/>
        <v>0</v>
      </c>
      <c r="BA39" s="86" t="b">
        <f t="shared" si="78"/>
        <v>0</v>
      </c>
      <c r="BB39" s="86" t="str">
        <f t="shared" si="79"/>
        <v>Distance</v>
      </c>
      <c r="BC39" s="86" t="str">
        <f t="shared" si="46"/>
        <v>&gt;</v>
      </c>
      <c r="BD39" s="86">
        <f t="shared" si="80"/>
        <v>390.67724609375</v>
      </c>
      <c r="BE39" s="15">
        <f t="shared" si="33"/>
        <v>1</v>
      </c>
      <c r="BF39" s="15" t="str">
        <f t="shared" si="47"/>
        <v>Distance&lt;=392,132568359375 AND GEBR&gt;0,85498046875 AND Distance&lt;=418,16162109375 AND GEBR&gt;0,715087890625 AND Speed&gt;20,98681640625 AND Speed&lt;=23,09912109375 AND Distance&lt;=569,801025390625 AND Distance&gt;390,67724609375</v>
      </c>
      <c r="BH39" s="86">
        <v>2.44140625E-4</v>
      </c>
      <c r="BI39" s="15">
        <v>1</v>
      </c>
      <c r="BJ39" s="15" t="s">
        <v>1795</v>
      </c>
    </row>
    <row r="40" spans="1:62">
      <c r="A40" s="15">
        <v>37</v>
      </c>
      <c r="B40" s="15">
        <v>0</v>
      </c>
      <c r="C40" s="15">
        <v>1516226</v>
      </c>
      <c r="D40" s="15">
        <f t="shared" si="34"/>
        <v>370</v>
      </c>
      <c r="E40" s="15">
        <f t="shared" si="35"/>
        <v>706</v>
      </c>
      <c r="F40" s="15">
        <f t="shared" si="36"/>
        <v>370.17236328125</v>
      </c>
      <c r="G40" s="15">
        <v>111</v>
      </c>
      <c r="H40" s="15">
        <v>112</v>
      </c>
      <c r="I40" s="15">
        <v>36</v>
      </c>
      <c r="J40" s="15">
        <v>6</v>
      </c>
      <c r="K40" s="15">
        <v>170</v>
      </c>
      <c r="L40" s="15">
        <v>231</v>
      </c>
      <c r="M40" s="15">
        <f t="shared" si="37"/>
        <v>5.6396484375E-2</v>
      </c>
      <c r="O40" s="86">
        <f t="shared" si="38"/>
        <v>170</v>
      </c>
      <c r="P40" s="86">
        <f t="shared" si="48"/>
        <v>0.3193359375</v>
      </c>
      <c r="Q40" s="86">
        <f t="shared" si="49"/>
        <v>98</v>
      </c>
      <c r="R40" s="86" t="b">
        <f t="shared" si="50"/>
        <v>0</v>
      </c>
      <c r="S40" s="86" t="str">
        <f t="shared" si="51"/>
        <v>Distance</v>
      </c>
      <c r="T40" s="86" t="str">
        <f t="shared" si="39"/>
        <v>&gt;</v>
      </c>
      <c r="U40" s="86">
        <f t="shared" si="52"/>
        <v>392.132568359375</v>
      </c>
      <c r="V40" s="86">
        <f t="shared" si="53"/>
        <v>95</v>
      </c>
      <c r="W40" s="86" t="b">
        <f t="shared" si="54"/>
        <v>0</v>
      </c>
      <c r="X40" s="86" t="str">
        <f t="shared" si="55"/>
        <v>GEBR</v>
      </c>
      <c r="Y40" s="86" t="str">
        <f t="shared" si="40"/>
        <v>&gt;</v>
      </c>
      <c r="Z40" s="86">
        <f t="shared" si="56"/>
        <v>0.85498046875</v>
      </c>
      <c r="AA40" s="86">
        <f t="shared" si="57"/>
        <v>28</v>
      </c>
      <c r="AB40" s="86" t="b">
        <f t="shared" si="58"/>
        <v>1</v>
      </c>
      <c r="AC40" s="86" t="str">
        <f t="shared" si="59"/>
        <v>Distance</v>
      </c>
      <c r="AD40" s="86" t="str">
        <f t="shared" si="41"/>
        <v>&lt;=</v>
      </c>
      <c r="AE40" s="86">
        <f t="shared" si="60"/>
        <v>418.16162109375</v>
      </c>
      <c r="AF40" s="86">
        <f t="shared" si="61"/>
        <v>26</v>
      </c>
      <c r="AG40" s="86" t="b">
        <f t="shared" si="62"/>
        <v>0</v>
      </c>
      <c r="AH40" s="86" t="str">
        <f t="shared" si="63"/>
        <v>GEBR</v>
      </c>
      <c r="AI40" s="86" t="str">
        <f t="shared" si="42"/>
        <v>&gt;</v>
      </c>
      <c r="AJ40" s="86">
        <f t="shared" si="64"/>
        <v>0.715087890625</v>
      </c>
      <c r="AK40" s="86">
        <f t="shared" si="65"/>
        <v>9</v>
      </c>
      <c r="AL40" s="86" t="b">
        <f t="shared" si="66"/>
        <v>0</v>
      </c>
      <c r="AM40" s="86" t="str">
        <f t="shared" si="67"/>
        <v>Speed</v>
      </c>
      <c r="AN40" s="86" t="str">
        <f t="shared" si="43"/>
        <v>&gt;</v>
      </c>
      <c r="AO40" s="86">
        <f t="shared" si="68"/>
        <v>20.98681640625</v>
      </c>
      <c r="AP40" s="86">
        <f t="shared" si="69"/>
        <v>7</v>
      </c>
      <c r="AQ40" s="86" t="b">
        <f t="shared" si="70"/>
        <v>1</v>
      </c>
      <c r="AR40" s="86" t="str">
        <f t="shared" si="71"/>
        <v>Speed</v>
      </c>
      <c r="AS40" s="86" t="str">
        <f t="shared" si="44"/>
        <v>&lt;=</v>
      </c>
      <c r="AT40" s="86">
        <f t="shared" si="72"/>
        <v>23.09912109375</v>
      </c>
      <c r="AU40" s="86">
        <f t="shared" si="73"/>
        <v>2</v>
      </c>
      <c r="AV40" s="86" t="b">
        <f t="shared" si="74"/>
        <v>1</v>
      </c>
      <c r="AW40" s="86" t="str">
        <f t="shared" si="75"/>
        <v>Distance</v>
      </c>
      <c r="AX40" s="86" t="str">
        <f t="shared" si="45"/>
        <v>&lt;=</v>
      </c>
      <c r="AY40" s="86">
        <f t="shared" si="76"/>
        <v>569.801025390625</v>
      </c>
      <c r="AZ40" s="86">
        <f t="shared" si="77"/>
        <v>0</v>
      </c>
      <c r="BA40" s="86" t="b">
        <f t="shared" si="78"/>
        <v>0</v>
      </c>
      <c r="BB40" s="86" t="str">
        <f t="shared" si="79"/>
        <v>Distance</v>
      </c>
      <c r="BC40" s="86" t="str">
        <f t="shared" si="46"/>
        <v>&gt;</v>
      </c>
      <c r="BD40" s="86">
        <f t="shared" si="80"/>
        <v>390.67724609375</v>
      </c>
      <c r="BE40" s="15">
        <f t="shared" si="33"/>
        <v>0</v>
      </c>
      <c r="BF40" s="15" t="str">
        <f t="shared" si="47"/>
        <v>Distance&gt;392,132568359375 AND GEBR&gt;0,85498046875 AND Distance&lt;=418,16162109375 AND GEBR&gt;0,715087890625 AND Speed&gt;20,98681640625 AND Speed&lt;=23,09912109375 AND Distance&lt;=569,801025390625 AND Distance&gt;390,67724609375</v>
      </c>
      <c r="BH40" s="86">
        <v>2.197265625E-3</v>
      </c>
      <c r="BI40" s="15">
        <v>1</v>
      </c>
      <c r="BJ40" s="15" t="s">
        <v>1799</v>
      </c>
    </row>
    <row r="41" spans="1:62">
      <c r="A41" s="15">
        <v>38</v>
      </c>
      <c r="B41" s="15">
        <v>0</v>
      </c>
      <c r="C41" s="15">
        <v>1114046</v>
      </c>
      <c r="D41" s="15">
        <f t="shared" si="34"/>
        <v>271</v>
      </c>
      <c r="E41" s="15">
        <f t="shared" si="35"/>
        <v>4030</v>
      </c>
      <c r="F41" s="15">
        <f t="shared" si="36"/>
        <v>271.98388671875</v>
      </c>
      <c r="G41" s="15">
        <v>103</v>
      </c>
      <c r="H41" s="15">
        <v>104</v>
      </c>
      <c r="I41" s="15">
        <v>36</v>
      </c>
      <c r="J41" s="15">
        <v>6</v>
      </c>
      <c r="K41" s="15">
        <v>171</v>
      </c>
      <c r="L41" s="15">
        <v>1217</v>
      </c>
      <c r="M41" s="15">
        <f t="shared" si="37"/>
        <v>0.297119140625</v>
      </c>
      <c r="O41" s="86">
        <f t="shared" si="38"/>
        <v>171</v>
      </c>
      <c r="P41" s="86">
        <f t="shared" si="48"/>
        <v>4.98046875E-2</v>
      </c>
      <c r="Q41" s="86">
        <f t="shared" si="49"/>
        <v>76</v>
      </c>
      <c r="R41" s="86" t="b">
        <f t="shared" si="50"/>
        <v>1</v>
      </c>
      <c r="S41" s="86" t="str">
        <f t="shared" si="51"/>
        <v>Speed</v>
      </c>
      <c r="T41" s="86" t="str">
        <f t="shared" si="39"/>
        <v>&lt;=</v>
      </c>
      <c r="U41" s="86">
        <f t="shared" si="52"/>
        <v>26.132568359375</v>
      </c>
      <c r="V41" s="86">
        <f t="shared" si="53"/>
        <v>61</v>
      </c>
      <c r="W41" s="86" t="b">
        <f t="shared" si="54"/>
        <v>0</v>
      </c>
      <c r="X41" s="86" t="str">
        <f t="shared" si="55"/>
        <v>Speed</v>
      </c>
      <c r="Y41" s="86" t="str">
        <f t="shared" si="40"/>
        <v>&gt;</v>
      </c>
      <c r="Z41" s="86">
        <f t="shared" si="56"/>
        <v>24.39892578125</v>
      </c>
      <c r="AA41" s="86">
        <f t="shared" si="57"/>
        <v>60</v>
      </c>
      <c r="AB41" s="86" t="b">
        <f t="shared" si="58"/>
        <v>1</v>
      </c>
      <c r="AC41" s="86" t="str">
        <f t="shared" si="59"/>
        <v>GEBR</v>
      </c>
      <c r="AD41" s="86" t="str">
        <f t="shared" si="41"/>
        <v>&lt;=</v>
      </c>
      <c r="AE41" s="86">
        <f t="shared" si="60"/>
        <v>0.85498046875</v>
      </c>
      <c r="AF41" s="86">
        <f t="shared" si="61"/>
        <v>15</v>
      </c>
      <c r="AG41" s="86" t="b">
        <f t="shared" si="62"/>
        <v>0</v>
      </c>
      <c r="AH41" s="86" t="str">
        <f t="shared" si="63"/>
        <v>Distance</v>
      </c>
      <c r="AI41" s="86" t="str">
        <f t="shared" si="42"/>
        <v>&gt;</v>
      </c>
      <c r="AJ41" s="86">
        <f t="shared" si="64"/>
        <v>511.002685546875</v>
      </c>
      <c r="AK41" s="86">
        <f t="shared" si="65"/>
        <v>10</v>
      </c>
      <c r="AL41" s="86" t="b">
        <f t="shared" si="66"/>
        <v>1</v>
      </c>
      <c r="AM41" s="86" t="str">
        <f t="shared" si="67"/>
        <v>GEBR</v>
      </c>
      <c r="AN41" s="86" t="str">
        <f t="shared" si="43"/>
        <v>&lt;=</v>
      </c>
      <c r="AO41" s="86">
        <f t="shared" si="68"/>
        <v>1.046142578125</v>
      </c>
      <c r="AP41" s="86">
        <f t="shared" si="69"/>
        <v>7</v>
      </c>
      <c r="AQ41" s="86" t="b">
        <f t="shared" si="70"/>
        <v>0</v>
      </c>
      <c r="AR41" s="86" t="str">
        <f t="shared" si="71"/>
        <v>Speed</v>
      </c>
      <c r="AS41" s="86" t="str">
        <f t="shared" si="44"/>
        <v>&gt;</v>
      </c>
      <c r="AT41" s="86">
        <f t="shared" si="72"/>
        <v>23.09912109375</v>
      </c>
      <c r="AU41" s="86">
        <f t="shared" si="73"/>
        <v>2</v>
      </c>
      <c r="AV41" s="86" t="b">
        <f t="shared" si="74"/>
        <v>1</v>
      </c>
      <c r="AW41" s="86" t="str">
        <f t="shared" si="75"/>
        <v>Distance</v>
      </c>
      <c r="AX41" s="86" t="str">
        <f t="shared" si="45"/>
        <v>&lt;=</v>
      </c>
      <c r="AY41" s="86">
        <f t="shared" si="76"/>
        <v>569.801025390625</v>
      </c>
      <c r="AZ41" s="86">
        <f t="shared" si="77"/>
        <v>0</v>
      </c>
      <c r="BA41" s="86" t="b">
        <f t="shared" si="78"/>
        <v>0</v>
      </c>
      <c r="BB41" s="86" t="str">
        <f t="shared" si="79"/>
        <v>Distance</v>
      </c>
      <c r="BC41" s="86" t="str">
        <f t="shared" si="46"/>
        <v>&gt;</v>
      </c>
      <c r="BD41" s="86">
        <f t="shared" si="80"/>
        <v>390.67724609375</v>
      </c>
      <c r="BE41" s="15">
        <f t="shared" si="33"/>
        <v>1</v>
      </c>
      <c r="BF41" s="15" t="str">
        <f t="shared" si="47"/>
        <v>Speed&lt;=26,132568359375 AND Speed&gt;24,39892578125 AND GEBR&lt;=0,85498046875 AND Distance&gt;511,002685546875 AND GEBR&lt;=1,046142578125 AND Speed&gt;23,09912109375 AND Distance&lt;=569,801025390625 AND Distance&gt;390,67724609375</v>
      </c>
      <c r="BH41" s="86">
        <v>2.685546875E-3</v>
      </c>
      <c r="BI41" s="15">
        <v>1</v>
      </c>
      <c r="BJ41" s="15" t="s">
        <v>1727</v>
      </c>
    </row>
    <row r="42" spans="1:62">
      <c r="A42" s="15">
        <v>39</v>
      </c>
      <c r="B42" s="15">
        <v>0</v>
      </c>
      <c r="C42" s="15">
        <v>194600</v>
      </c>
      <c r="D42" s="15">
        <f t="shared" si="34"/>
        <v>47</v>
      </c>
      <c r="E42" s="15">
        <f t="shared" si="35"/>
        <v>2088</v>
      </c>
      <c r="F42" s="15">
        <f t="shared" si="36"/>
        <v>47.509765625</v>
      </c>
      <c r="G42" s="15">
        <v>119</v>
      </c>
      <c r="H42" s="15">
        <v>120</v>
      </c>
      <c r="I42" s="15">
        <v>18</v>
      </c>
      <c r="J42" s="15">
        <v>5</v>
      </c>
      <c r="K42" s="15">
        <v>172</v>
      </c>
      <c r="L42" s="15">
        <v>47</v>
      </c>
      <c r="M42" s="15">
        <f t="shared" si="37"/>
        <v>1.1474609375E-2</v>
      </c>
      <c r="O42" s="86">
        <f t="shared" si="38"/>
        <v>172</v>
      </c>
      <c r="P42" s="86">
        <f t="shared" si="48"/>
        <v>2.685546875E-3</v>
      </c>
      <c r="Q42" s="86">
        <f t="shared" si="49"/>
        <v>76</v>
      </c>
      <c r="R42" s="86" t="b">
        <f t="shared" si="50"/>
        <v>0</v>
      </c>
      <c r="S42" s="86" t="str">
        <f t="shared" si="51"/>
        <v>Speed</v>
      </c>
      <c r="T42" s="86" t="str">
        <f t="shared" si="39"/>
        <v>&gt;</v>
      </c>
      <c r="U42" s="86">
        <f t="shared" si="52"/>
        <v>26.132568359375</v>
      </c>
      <c r="V42" s="86">
        <f t="shared" si="53"/>
        <v>61</v>
      </c>
      <c r="W42" s="86" t="b">
        <f t="shared" si="54"/>
        <v>0</v>
      </c>
      <c r="X42" s="86" t="str">
        <f t="shared" si="55"/>
        <v>Speed</v>
      </c>
      <c r="Y42" s="86" t="str">
        <f t="shared" si="40"/>
        <v>&gt;</v>
      </c>
      <c r="Z42" s="86">
        <f t="shared" si="56"/>
        <v>24.39892578125</v>
      </c>
      <c r="AA42" s="86">
        <f t="shared" si="57"/>
        <v>60</v>
      </c>
      <c r="AB42" s="86" t="b">
        <f t="shared" si="58"/>
        <v>1</v>
      </c>
      <c r="AC42" s="86" t="str">
        <f t="shared" si="59"/>
        <v>GEBR</v>
      </c>
      <c r="AD42" s="86" t="str">
        <f t="shared" si="41"/>
        <v>&lt;=</v>
      </c>
      <c r="AE42" s="86">
        <f t="shared" si="60"/>
        <v>0.85498046875</v>
      </c>
      <c r="AF42" s="86">
        <f t="shared" si="61"/>
        <v>15</v>
      </c>
      <c r="AG42" s="86" t="b">
        <f t="shared" si="62"/>
        <v>0</v>
      </c>
      <c r="AH42" s="86" t="str">
        <f t="shared" si="63"/>
        <v>Distance</v>
      </c>
      <c r="AI42" s="86" t="str">
        <f t="shared" si="42"/>
        <v>&gt;</v>
      </c>
      <c r="AJ42" s="86">
        <f t="shared" si="64"/>
        <v>511.002685546875</v>
      </c>
      <c r="AK42" s="86">
        <f t="shared" si="65"/>
        <v>10</v>
      </c>
      <c r="AL42" s="86" t="b">
        <f t="shared" si="66"/>
        <v>1</v>
      </c>
      <c r="AM42" s="86" t="str">
        <f t="shared" si="67"/>
        <v>GEBR</v>
      </c>
      <c r="AN42" s="86" t="str">
        <f t="shared" si="43"/>
        <v>&lt;=</v>
      </c>
      <c r="AO42" s="86">
        <f t="shared" si="68"/>
        <v>1.046142578125</v>
      </c>
      <c r="AP42" s="86">
        <f t="shared" si="69"/>
        <v>7</v>
      </c>
      <c r="AQ42" s="86" t="b">
        <f t="shared" si="70"/>
        <v>0</v>
      </c>
      <c r="AR42" s="86" t="str">
        <f t="shared" si="71"/>
        <v>Speed</v>
      </c>
      <c r="AS42" s="86" t="str">
        <f t="shared" si="44"/>
        <v>&gt;</v>
      </c>
      <c r="AT42" s="86">
        <f t="shared" si="72"/>
        <v>23.09912109375</v>
      </c>
      <c r="AU42" s="86">
        <f t="shared" si="73"/>
        <v>2</v>
      </c>
      <c r="AV42" s="86" t="b">
        <f t="shared" si="74"/>
        <v>1</v>
      </c>
      <c r="AW42" s="86" t="str">
        <f t="shared" si="75"/>
        <v>Distance</v>
      </c>
      <c r="AX42" s="86" t="str">
        <f t="shared" si="45"/>
        <v>&lt;=</v>
      </c>
      <c r="AY42" s="86">
        <f t="shared" si="76"/>
        <v>569.801025390625</v>
      </c>
      <c r="AZ42" s="86">
        <f t="shared" si="77"/>
        <v>0</v>
      </c>
      <c r="BA42" s="86" t="b">
        <f t="shared" si="78"/>
        <v>0</v>
      </c>
      <c r="BB42" s="86" t="str">
        <f t="shared" si="79"/>
        <v>Distance</v>
      </c>
      <c r="BC42" s="86" t="str">
        <f t="shared" si="46"/>
        <v>&gt;</v>
      </c>
      <c r="BD42" s="86">
        <f t="shared" si="80"/>
        <v>390.67724609375</v>
      </c>
      <c r="BE42" s="15">
        <f t="shared" si="33"/>
        <v>1</v>
      </c>
      <c r="BF42" s="15" t="str">
        <f t="shared" si="47"/>
        <v>Speed&gt;26,132568359375 AND Speed&gt;24,39892578125 AND GEBR&lt;=0,85498046875 AND Distance&gt;511,002685546875 AND GEBR&lt;=1,046142578125 AND Speed&gt;23,09912109375 AND Distance&lt;=569,801025390625 AND Distance&gt;390,67724609375</v>
      </c>
      <c r="BH42" s="86">
        <v>3.173828125E-3</v>
      </c>
      <c r="BI42" s="15">
        <v>1</v>
      </c>
      <c r="BJ42" s="15" t="s">
        <v>1728</v>
      </c>
    </row>
    <row r="43" spans="1:62">
      <c r="A43" s="15">
        <v>40</v>
      </c>
      <c r="B43" s="15">
        <v>1</v>
      </c>
      <c r="C43" s="15">
        <v>30506</v>
      </c>
      <c r="D43" s="15">
        <f t="shared" si="34"/>
        <v>7</v>
      </c>
      <c r="E43" s="15">
        <f t="shared" si="35"/>
        <v>1834</v>
      </c>
      <c r="F43" s="15">
        <f t="shared" si="36"/>
        <v>7.44775390625</v>
      </c>
      <c r="G43" s="15">
        <v>41</v>
      </c>
      <c r="H43" s="15">
        <v>42</v>
      </c>
      <c r="I43" s="15">
        <v>18</v>
      </c>
      <c r="J43" s="15">
        <v>5</v>
      </c>
      <c r="K43" s="15">
        <v>175</v>
      </c>
      <c r="L43" s="15">
        <v>480</v>
      </c>
      <c r="M43" s="15">
        <f t="shared" si="37"/>
        <v>0.1171875</v>
      </c>
      <c r="O43" s="86">
        <f t="shared" si="38"/>
        <v>175</v>
      </c>
      <c r="P43" s="86">
        <f t="shared" si="48"/>
        <v>3.173828125E-3</v>
      </c>
      <c r="Q43" s="86">
        <f t="shared" si="49"/>
        <v>173</v>
      </c>
      <c r="R43" s="86" t="b">
        <f t="shared" si="50"/>
        <v>1</v>
      </c>
      <c r="S43" s="86" t="str">
        <f t="shared" si="51"/>
        <v>Distance</v>
      </c>
      <c r="T43" s="86" t="str">
        <f t="shared" si="39"/>
        <v>&lt;=</v>
      </c>
      <c r="U43" s="86">
        <f t="shared" si="52"/>
        <v>29.669921875</v>
      </c>
      <c r="V43" s="86">
        <f t="shared" si="53"/>
        <v>119</v>
      </c>
      <c r="W43" s="86" t="b">
        <f t="shared" si="54"/>
        <v>1</v>
      </c>
      <c r="X43" s="86" t="str">
        <f t="shared" si="55"/>
        <v>Speed</v>
      </c>
      <c r="Y43" s="86" t="str">
        <f t="shared" si="40"/>
        <v>&lt;=</v>
      </c>
      <c r="Z43" s="86">
        <f t="shared" si="56"/>
        <v>4.484375</v>
      </c>
      <c r="AA43" s="86">
        <f t="shared" si="57"/>
        <v>39</v>
      </c>
      <c r="AB43" s="86" t="b">
        <f t="shared" si="58"/>
        <v>1</v>
      </c>
      <c r="AC43" s="86" t="str">
        <f t="shared" si="59"/>
        <v>Distance</v>
      </c>
      <c r="AD43" s="86" t="str">
        <f t="shared" si="41"/>
        <v>&lt;=</v>
      </c>
      <c r="AE43" s="86">
        <f t="shared" si="60"/>
        <v>47.509765625</v>
      </c>
      <c r="AF43" s="86">
        <f t="shared" si="61"/>
        <v>18</v>
      </c>
      <c r="AG43" s="86" t="b">
        <f t="shared" si="62"/>
        <v>1</v>
      </c>
      <c r="AH43" s="86" t="str">
        <f t="shared" si="63"/>
        <v>Distance</v>
      </c>
      <c r="AI43" s="86" t="str">
        <f t="shared" si="42"/>
        <v>&lt;=</v>
      </c>
      <c r="AJ43" s="86">
        <f t="shared" si="64"/>
        <v>59.583740234375</v>
      </c>
      <c r="AK43" s="86">
        <f t="shared" si="65"/>
        <v>5</v>
      </c>
      <c r="AL43" s="86" t="b">
        <f t="shared" si="66"/>
        <v>0</v>
      </c>
      <c r="AM43" s="86" t="str">
        <f t="shared" si="67"/>
        <v>Speed</v>
      </c>
      <c r="AN43" s="86" t="str">
        <f t="shared" si="43"/>
        <v>&gt;</v>
      </c>
      <c r="AO43" s="86">
        <f t="shared" si="68"/>
        <v>3.076416015625</v>
      </c>
      <c r="AP43" s="86">
        <f t="shared" si="69"/>
        <v>3</v>
      </c>
      <c r="AQ43" s="86" t="b">
        <f t="shared" si="70"/>
        <v>1</v>
      </c>
      <c r="AR43" s="86" t="str">
        <f t="shared" si="71"/>
        <v>Distance</v>
      </c>
      <c r="AS43" s="86" t="str">
        <f t="shared" si="44"/>
        <v>&lt;=</v>
      </c>
      <c r="AT43" s="86">
        <f t="shared" si="72"/>
        <v>80.353271484375</v>
      </c>
      <c r="AU43" s="86">
        <f t="shared" si="73"/>
        <v>1</v>
      </c>
      <c r="AV43" s="86" t="b">
        <f t="shared" si="74"/>
        <v>1</v>
      </c>
      <c r="AW43" s="86" t="str">
        <f t="shared" si="75"/>
        <v>Speed</v>
      </c>
      <c r="AX43" s="86" t="str">
        <f t="shared" si="45"/>
        <v>&lt;=</v>
      </c>
      <c r="AY43" s="86">
        <f t="shared" si="76"/>
        <v>10.322265625</v>
      </c>
      <c r="AZ43" s="86">
        <f t="shared" si="77"/>
        <v>0</v>
      </c>
      <c r="BA43" s="86" t="b">
        <f t="shared" si="78"/>
        <v>1</v>
      </c>
      <c r="BB43" s="86" t="str">
        <f t="shared" si="79"/>
        <v>Distance</v>
      </c>
      <c r="BC43" s="86" t="str">
        <f t="shared" si="46"/>
        <v>&lt;=</v>
      </c>
      <c r="BD43" s="86">
        <f t="shared" si="80"/>
        <v>390.67724609375</v>
      </c>
      <c r="BE43" s="15">
        <f t="shared" si="33"/>
        <v>1</v>
      </c>
      <c r="BF43" s="15" t="str">
        <f t="shared" si="47"/>
        <v>Distance&lt;=29,669921875 AND Speed&lt;=4,484375 AND Distance&lt;=47,509765625 AND Distance&lt;=59,583740234375 AND Speed&gt;3,076416015625 AND Distance&lt;=80,353271484375 AND Speed&lt;=10,322265625 AND Distance&lt;=390,67724609375</v>
      </c>
      <c r="BH43" s="86">
        <v>4.638671875E-3</v>
      </c>
      <c r="BI43" s="15">
        <v>1</v>
      </c>
      <c r="BJ43" s="15" t="s">
        <v>1750</v>
      </c>
    </row>
    <row r="44" spans="1:62">
      <c r="A44" s="15">
        <v>41</v>
      </c>
      <c r="B44" s="15">
        <v>1</v>
      </c>
      <c r="C44" s="15">
        <v>28609</v>
      </c>
      <c r="D44" s="15">
        <f t="shared" si="34"/>
        <v>6</v>
      </c>
      <c r="E44" s="15">
        <f t="shared" si="35"/>
        <v>4033</v>
      </c>
      <c r="F44" s="15">
        <f t="shared" si="36"/>
        <v>6.984619140625</v>
      </c>
      <c r="G44" s="15">
        <v>187</v>
      </c>
      <c r="H44" s="15">
        <v>188</v>
      </c>
      <c r="I44" s="15">
        <v>40</v>
      </c>
      <c r="J44" s="15">
        <v>6</v>
      </c>
      <c r="K44" s="15">
        <v>176</v>
      </c>
      <c r="L44" s="15">
        <v>1291</v>
      </c>
      <c r="M44" s="15">
        <f t="shared" si="37"/>
        <v>0.315185546875</v>
      </c>
      <c r="O44" s="86">
        <f t="shared" si="38"/>
        <v>176</v>
      </c>
      <c r="P44" s="86">
        <f t="shared" si="48"/>
        <v>0.302978515625</v>
      </c>
      <c r="Q44" s="86">
        <f t="shared" si="49"/>
        <v>173</v>
      </c>
      <c r="R44" s="86" t="b">
        <f t="shared" si="50"/>
        <v>0</v>
      </c>
      <c r="S44" s="86" t="str">
        <f t="shared" si="51"/>
        <v>Distance</v>
      </c>
      <c r="T44" s="86" t="str">
        <f t="shared" si="39"/>
        <v>&gt;</v>
      </c>
      <c r="U44" s="86">
        <f t="shared" si="52"/>
        <v>29.669921875</v>
      </c>
      <c r="V44" s="86">
        <f t="shared" si="53"/>
        <v>119</v>
      </c>
      <c r="W44" s="86" t="b">
        <f t="shared" si="54"/>
        <v>1</v>
      </c>
      <c r="X44" s="86" t="str">
        <f t="shared" si="55"/>
        <v>Speed</v>
      </c>
      <c r="Y44" s="86" t="str">
        <f t="shared" si="40"/>
        <v>&lt;=</v>
      </c>
      <c r="Z44" s="86">
        <f t="shared" si="56"/>
        <v>4.484375</v>
      </c>
      <c r="AA44" s="86">
        <f t="shared" si="57"/>
        <v>39</v>
      </c>
      <c r="AB44" s="86" t="b">
        <f t="shared" si="58"/>
        <v>1</v>
      </c>
      <c r="AC44" s="86" t="str">
        <f t="shared" si="59"/>
        <v>Distance</v>
      </c>
      <c r="AD44" s="86" t="str">
        <f t="shared" si="41"/>
        <v>&lt;=</v>
      </c>
      <c r="AE44" s="86">
        <f t="shared" si="60"/>
        <v>47.509765625</v>
      </c>
      <c r="AF44" s="86">
        <f t="shared" si="61"/>
        <v>18</v>
      </c>
      <c r="AG44" s="86" t="b">
        <f t="shared" si="62"/>
        <v>1</v>
      </c>
      <c r="AH44" s="86" t="str">
        <f t="shared" si="63"/>
        <v>Distance</v>
      </c>
      <c r="AI44" s="86" t="str">
        <f t="shared" si="42"/>
        <v>&lt;=</v>
      </c>
      <c r="AJ44" s="86">
        <f t="shared" si="64"/>
        <v>59.583740234375</v>
      </c>
      <c r="AK44" s="86">
        <f t="shared" si="65"/>
        <v>5</v>
      </c>
      <c r="AL44" s="86" t="b">
        <f t="shared" si="66"/>
        <v>0</v>
      </c>
      <c r="AM44" s="86" t="str">
        <f t="shared" si="67"/>
        <v>Speed</v>
      </c>
      <c r="AN44" s="86" t="str">
        <f t="shared" si="43"/>
        <v>&gt;</v>
      </c>
      <c r="AO44" s="86">
        <f t="shared" si="68"/>
        <v>3.076416015625</v>
      </c>
      <c r="AP44" s="86">
        <f t="shared" si="69"/>
        <v>3</v>
      </c>
      <c r="AQ44" s="86" t="b">
        <f t="shared" si="70"/>
        <v>1</v>
      </c>
      <c r="AR44" s="86" t="str">
        <f t="shared" si="71"/>
        <v>Distance</v>
      </c>
      <c r="AS44" s="86" t="str">
        <f t="shared" si="44"/>
        <v>&lt;=</v>
      </c>
      <c r="AT44" s="86">
        <f t="shared" si="72"/>
        <v>80.353271484375</v>
      </c>
      <c r="AU44" s="86">
        <f t="shared" si="73"/>
        <v>1</v>
      </c>
      <c r="AV44" s="86" t="b">
        <f t="shared" si="74"/>
        <v>1</v>
      </c>
      <c r="AW44" s="86" t="str">
        <f t="shared" si="75"/>
        <v>Speed</v>
      </c>
      <c r="AX44" s="86" t="str">
        <f t="shared" si="45"/>
        <v>&lt;=</v>
      </c>
      <c r="AY44" s="86">
        <f t="shared" si="76"/>
        <v>10.322265625</v>
      </c>
      <c r="AZ44" s="86">
        <f t="shared" si="77"/>
        <v>0</v>
      </c>
      <c r="BA44" s="86" t="b">
        <f t="shared" si="78"/>
        <v>1</v>
      </c>
      <c r="BB44" s="86" t="str">
        <f t="shared" si="79"/>
        <v>Distance</v>
      </c>
      <c r="BC44" s="86" t="str">
        <f t="shared" si="46"/>
        <v>&lt;=</v>
      </c>
      <c r="BD44" s="86">
        <f t="shared" si="80"/>
        <v>390.67724609375</v>
      </c>
      <c r="BE44" s="15">
        <f t="shared" si="33"/>
        <v>0</v>
      </c>
      <c r="BF44" s="15" t="str">
        <f t="shared" si="47"/>
        <v>Distance&gt;29,669921875 AND Speed&lt;=4,484375 AND Distance&lt;=47,509765625 AND Distance&lt;=59,583740234375 AND Speed&gt;3,076416015625 AND Distance&lt;=80,353271484375 AND Speed&lt;=10,322265625 AND Distance&lt;=390,67724609375</v>
      </c>
      <c r="BH44" s="86">
        <v>5.37109375E-3</v>
      </c>
      <c r="BI44" s="15">
        <v>1</v>
      </c>
      <c r="BJ44" s="15" t="s">
        <v>1719</v>
      </c>
    </row>
    <row r="45" spans="1:62">
      <c r="A45" s="15">
        <v>42</v>
      </c>
      <c r="B45" s="15">
        <v>2</v>
      </c>
      <c r="C45" s="15">
        <v>4285</v>
      </c>
      <c r="D45" s="15">
        <f t="shared" si="34"/>
        <v>1</v>
      </c>
      <c r="E45" s="15">
        <f t="shared" si="35"/>
        <v>189</v>
      </c>
      <c r="F45" s="15">
        <f t="shared" si="36"/>
        <v>1.046142578125</v>
      </c>
      <c r="G45" s="15">
        <v>99</v>
      </c>
      <c r="H45" s="15">
        <v>100</v>
      </c>
      <c r="I45" s="15">
        <v>40</v>
      </c>
      <c r="J45" s="15">
        <v>6</v>
      </c>
      <c r="K45" s="15">
        <v>179</v>
      </c>
      <c r="L45" s="15">
        <v>137</v>
      </c>
      <c r="M45" s="15">
        <f t="shared" si="37"/>
        <v>3.3447265625E-2</v>
      </c>
      <c r="O45" s="86">
        <f t="shared" si="38"/>
        <v>179</v>
      </c>
      <c r="P45" s="86">
        <f t="shared" si="48"/>
        <v>0.333251953125</v>
      </c>
      <c r="Q45" s="86">
        <f t="shared" si="49"/>
        <v>178</v>
      </c>
      <c r="R45" s="86" t="b">
        <f t="shared" si="50"/>
        <v>1</v>
      </c>
      <c r="S45" s="86" t="str">
        <f t="shared" si="51"/>
        <v>Distance</v>
      </c>
      <c r="T45" s="86" t="str">
        <f t="shared" si="39"/>
        <v>&lt;=</v>
      </c>
      <c r="U45" s="86">
        <f t="shared" si="52"/>
        <v>470.260986328125</v>
      </c>
      <c r="V45" s="86">
        <f t="shared" si="53"/>
        <v>51</v>
      </c>
      <c r="W45" s="86" t="b">
        <f t="shared" si="54"/>
        <v>0</v>
      </c>
      <c r="X45" s="86" t="str">
        <f t="shared" si="55"/>
        <v>Distance</v>
      </c>
      <c r="Y45" s="86" t="str">
        <f t="shared" si="40"/>
        <v>&gt;</v>
      </c>
      <c r="Z45" s="86">
        <f t="shared" si="56"/>
        <v>468.345458984375</v>
      </c>
      <c r="AA45" s="86">
        <f t="shared" si="57"/>
        <v>27</v>
      </c>
      <c r="AB45" s="86" t="b">
        <f t="shared" si="58"/>
        <v>1</v>
      </c>
      <c r="AC45" s="86" t="str">
        <f t="shared" si="59"/>
        <v>Distance</v>
      </c>
      <c r="AD45" s="86" t="str">
        <f t="shared" si="41"/>
        <v>&lt;=</v>
      </c>
      <c r="AE45" s="86">
        <f t="shared" si="60"/>
        <v>480.10498046875</v>
      </c>
      <c r="AF45" s="86">
        <f t="shared" si="61"/>
        <v>26</v>
      </c>
      <c r="AG45" s="86" t="b">
        <f t="shared" si="62"/>
        <v>1</v>
      </c>
      <c r="AH45" s="86" t="str">
        <f t="shared" si="63"/>
        <v>GEBR</v>
      </c>
      <c r="AI45" s="86" t="str">
        <f t="shared" si="42"/>
        <v>&lt;=</v>
      </c>
      <c r="AJ45" s="86">
        <f t="shared" si="64"/>
        <v>0.715087890625</v>
      </c>
      <c r="AK45" s="86">
        <f t="shared" si="65"/>
        <v>9</v>
      </c>
      <c r="AL45" s="86" t="b">
        <f t="shared" si="66"/>
        <v>0</v>
      </c>
      <c r="AM45" s="86" t="str">
        <f t="shared" si="67"/>
        <v>Speed</v>
      </c>
      <c r="AN45" s="86" t="str">
        <f t="shared" si="43"/>
        <v>&gt;</v>
      </c>
      <c r="AO45" s="86">
        <f t="shared" si="68"/>
        <v>20.98681640625</v>
      </c>
      <c r="AP45" s="86">
        <f t="shared" si="69"/>
        <v>7</v>
      </c>
      <c r="AQ45" s="86" t="b">
        <f t="shared" si="70"/>
        <v>1</v>
      </c>
      <c r="AR45" s="86" t="str">
        <f t="shared" si="71"/>
        <v>Speed</v>
      </c>
      <c r="AS45" s="86" t="str">
        <f t="shared" si="44"/>
        <v>&lt;=</v>
      </c>
      <c r="AT45" s="86">
        <f t="shared" si="72"/>
        <v>23.09912109375</v>
      </c>
      <c r="AU45" s="86">
        <f t="shared" si="73"/>
        <v>2</v>
      </c>
      <c r="AV45" s="86" t="b">
        <f t="shared" si="74"/>
        <v>1</v>
      </c>
      <c r="AW45" s="86" t="str">
        <f t="shared" si="75"/>
        <v>Distance</v>
      </c>
      <c r="AX45" s="86" t="str">
        <f t="shared" si="45"/>
        <v>&lt;=</v>
      </c>
      <c r="AY45" s="86">
        <f t="shared" si="76"/>
        <v>569.801025390625</v>
      </c>
      <c r="AZ45" s="86">
        <f t="shared" si="77"/>
        <v>0</v>
      </c>
      <c r="BA45" s="86" t="b">
        <f t="shared" si="78"/>
        <v>0</v>
      </c>
      <c r="BB45" s="86" t="str">
        <f t="shared" si="79"/>
        <v>Distance</v>
      </c>
      <c r="BC45" s="86" t="str">
        <f t="shared" si="46"/>
        <v>&gt;</v>
      </c>
      <c r="BD45" s="86">
        <f t="shared" si="80"/>
        <v>390.67724609375</v>
      </c>
      <c r="BE45" s="15">
        <f t="shared" si="33"/>
        <v>0</v>
      </c>
      <c r="BF45" s="15" t="str">
        <f t="shared" si="47"/>
        <v>Distance&lt;=470,260986328125 AND Distance&gt;468,345458984375 AND Distance&lt;=480,10498046875 AND GEBR&lt;=0,715087890625 AND Speed&gt;20,98681640625 AND Speed&lt;=23,09912109375 AND Distance&lt;=569,801025390625 AND Distance&gt;390,67724609375</v>
      </c>
      <c r="BH45" s="86">
        <v>5.37109375E-3</v>
      </c>
      <c r="BI45" s="15">
        <v>1</v>
      </c>
      <c r="BJ45" s="15" t="s">
        <v>1790</v>
      </c>
    </row>
    <row r="46" spans="1:62">
      <c r="A46" s="15">
        <v>43</v>
      </c>
      <c r="B46" s="15">
        <v>1</v>
      </c>
      <c r="C46" s="15">
        <v>53868</v>
      </c>
      <c r="D46" s="15">
        <f t="shared" si="34"/>
        <v>13</v>
      </c>
      <c r="E46" s="15">
        <f t="shared" si="35"/>
        <v>620</v>
      </c>
      <c r="F46" s="15">
        <f t="shared" si="36"/>
        <v>13.1513671875</v>
      </c>
      <c r="G46" s="15">
        <v>45</v>
      </c>
      <c r="H46" s="15">
        <v>46</v>
      </c>
      <c r="I46" s="15">
        <v>33</v>
      </c>
      <c r="J46" s="15">
        <v>7</v>
      </c>
      <c r="K46" s="15">
        <v>180</v>
      </c>
      <c r="L46" s="15">
        <v>411</v>
      </c>
      <c r="M46" s="15">
        <f t="shared" si="37"/>
        <v>0.100341796875</v>
      </c>
      <c r="O46" s="86">
        <f t="shared" si="38"/>
        <v>180</v>
      </c>
      <c r="P46" s="86">
        <f t="shared" si="48"/>
        <v>5.56640625E-2</v>
      </c>
      <c r="Q46" s="86">
        <f t="shared" si="49"/>
        <v>178</v>
      </c>
      <c r="R46" s="86" t="b">
        <f t="shared" si="50"/>
        <v>0</v>
      </c>
      <c r="S46" s="86" t="str">
        <f t="shared" si="51"/>
        <v>Distance</v>
      </c>
      <c r="T46" s="86" t="str">
        <f t="shared" si="39"/>
        <v>&gt;</v>
      </c>
      <c r="U46" s="86">
        <f t="shared" si="52"/>
        <v>470.260986328125</v>
      </c>
      <c r="V46" s="86">
        <f t="shared" si="53"/>
        <v>51</v>
      </c>
      <c r="W46" s="86" t="b">
        <f t="shared" si="54"/>
        <v>0</v>
      </c>
      <c r="X46" s="86" t="str">
        <f t="shared" si="55"/>
        <v>Distance</v>
      </c>
      <c r="Y46" s="86" t="str">
        <f t="shared" si="40"/>
        <v>&gt;</v>
      </c>
      <c r="Z46" s="86">
        <f t="shared" si="56"/>
        <v>468.345458984375</v>
      </c>
      <c r="AA46" s="86">
        <f t="shared" si="57"/>
        <v>27</v>
      </c>
      <c r="AB46" s="86" t="b">
        <f t="shared" si="58"/>
        <v>1</v>
      </c>
      <c r="AC46" s="86" t="str">
        <f t="shared" si="59"/>
        <v>Distance</v>
      </c>
      <c r="AD46" s="86" t="str">
        <f t="shared" si="41"/>
        <v>&lt;=</v>
      </c>
      <c r="AE46" s="86">
        <f t="shared" si="60"/>
        <v>480.10498046875</v>
      </c>
      <c r="AF46" s="86">
        <f t="shared" si="61"/>
        <v>26</v>
      </c>
      <c r="AG46" s="86" t="b">
        <f t="shared" si="62"/>
        <v>1</v>
      </c>
      <c r="AH46" s="86" t="str">
        <f t="shared" si="63"/>
        <v>GEBR</v>
      </c>
      <c r="AI46" s="86" t="str">
        <f t="shared" si="42"/>
        <v>&lt;=</v>
      </c>
      <c r="AJ46" s="86">
        <f t="shared" si="64"/>
        <v>0.715087890625</v>
      </c>
      <c r="AK46" s="86">
        <f t="shared" si="65"/>
        <v>9</v>
      </c>
      <c r="AL46" s="86" t="b">
        <f t="shared" si="66"/>
        <v>0</v>
      </c>
      <c r="AM46" s="86" t="str">
        <f t="shared" si="67"/>
        <v>Speed</v>
      </c>
      <c r="AN46" s="86" t="str">
        <f t="shared" si="43"/>
        <v>&gt;</v>
      </c>
      <c r="AO46" s="86">
        <f t="shared" si="68"/>
        <v>20.98681640625</v>
      </c>
      <c r="AP46" s="86">
        <f t="shared" si="69"/>
        <v>7</v>
      </c>
      <c r="AQ46" s="86" t="b">
        <f t="shared" si="70"/>
        <v>1</v>
      </c>
      <c r="AR46" s="86" t="str">
        <f t="shared" si="71"/>
        <v>Speed</v>
      </c>
      <c r="AS46" s="86" t="str">
        <f t="shared" si="44"/>
        <v>&lt;=</v>
      </c>
      <c r="AT46" s="86">
        <f t="shared" si="72"/>
        <v>23.09912109375</v>
      </c>
      <c r="AU46" s="86">
        <f t="shared" si="73"/>
        <v>2</v>
      </c>
      <c r="AV46" s="86" t="b">
        <f t="shared" si="74"/>
        <v>1</v>
      </c>
      <c r="AW46" s="86" t="str">
        <f t="shared" si="75"/>
        <v>Distance</v>
      </c>
      <c r="AX46" s="86" t="str">
        <f t="shared" si="45"/>
        <v>&lt;=</v>
      </c>
      <c r="AY46" s="86">
        <f t="shared" si="76"/>
        <v>569.801025390625</v>
      </c>
      <c r="AZ46" s="86">
        <f t="shared" si="77"/>
        <v>0</v>
      </c>
      <c r="BA46" s="86" t="b">
        <f t="shared" si="78"/>
        <v>0</v>
      </c>
      <c r="BB46" s="86" t="str">
        <f t="shared" si="79"/>
        <v>Distance</v>
      </c>
      <c r="BC46" s="86" t="str">
        <f t="shared" si="46"/>
        <v>&gt;</v>
      </c>
      <c r="BD46" s="86">
        <f t="shared" si="80"/>
        <v>390.67724609375</v>
      </c>
      <c r="BE46" s="15">
        <f t="shared" si="33"/>
        <v>1</v>
      </c>
      <c r="BF46" s="15" t="str">
        <f t="shared" si="47"/>
        <v>Distance&gt;470,260986328125 AND Distance&gt;468,345458984375 AND Distance&lt;=480,10498046875 AND GEBR&lt;=0,715087890625 AND Speed&gt;20,98681640625 AND Speed&lt;=23,09912109375 AND Distance&lt;=569,801025390625 AND Distance&gt;390,67724609375</v>
      </c>
      <c r="BH46" s="86">
        <v>7.080078125E-3</v>
      </c>
      <c r="BI46" s="15">
        <v>1</v>
      </c>
      <c r="BJ46" s="15" t="s">
        <v>1793</v>
      </c>
    </row>
    <row r="47" spans="1:62">
      <c r="A47" s="15">
        <v>44</v>
      </c>
      <c r="B47" s="15">
        <v>-2</v>
      </c>
      <c r="C47" s="15">
        <v>-8192</v>
      </c>
      <c r="D47" s="15">
        <f t="shared" si="34"/>
        <v>-1</v>
      </c>
      <c r="E47" s="15">
        <f t="shared" si="35"/>
        <v>0</v>
      </c>
      <c r="F47" s="15">
        <f t="shared" si="36"/>
        <v>-1</v>
      </c>
      <c r="G47" s="15">
        <v>327</v>
      </c>
      <c r="H47" s="15">
        <v>328</v>
      </c>
      <c r="I47" s="15">
        <v>33</v>
      </c>
      <c r="J47" s="15">
        <v>7</v>
      </c>
      <c r="K47" s="15">
        <v>181</v>
      </c>
      <c r="L47" s="15">
        <v>1365</v>
      </c>
      <c r="M47" s="15">
        <f t="shared" si="37"/>
        <v>0.333251953125</v>
      </c>
      <c r="O47" s="86">
        <f t="shared" si="38"/>
        <v>181</v>
      </c>
      <c r="P47" s="86">
        <f t="shared" si="48"/>
        <v>0.333251953125</v>
      </c>
      <c r="Q47" s="86">
        <f t="shared" si="49"/>
        <v>97</v>
      </c>
      <c r="R47" s="86" t="b">
        <f t="shared" si="50"/>
        <v>1</v>
      </c>
      <c r="S47" s="86" t="str">
        <f t="shared" si="51"/>
        <v>Speed</v>
      </c>
      <c r="T47" s="86" t="str">
        <f t="shared" si="39"/>
        <v>&lt;=</v>
      </c>
      <c r="U47" s="86">
        <f t="shared" si="52"/>
        <v>21.380615234375</v>
      </c>
      <c r="V47" s="86">
        <f t="shared" si="53"/>
        <v>95</v>
      </c>
      <c r="W47" s="86" t="b">
        <f t="shared" si="54"/>
        <v>1</v>
      </c>
      <c r="X47" s="86" t="str">
        <f t="shared" si="55"/>
        <v>GEBR</v>
      </c>
      <c r="Y47" s="86" t="str">
        <f t="shared" si="40"/>
        <v>&lt;=</v>
      </c>
      <c r="Z47" s="86">
        <f t="shared" si="56"/>
        <v>0.85498046875</v>
      </c>
      <c r="AA47" s="86">
        <f t="shared" si="57"/>
        <v>28</v>
      </c>
      <c r="AB47" s="86" t="b">
        <f t="shared" si="58"/>
        <v>1</v>
      </c>
      <c r="AC47" s="86" t="str">
        <f t="shared" si="59"/>
        <v>Distance</v>
      </c>
      <c r="AD47" s="86" t="str">
        <f t="shared" si="41"/>
        <v>&lt;=</v>
      </c>
      <c r="AE47" s="86">
        <f t="shared" si="60"/>
        <v>418.16162109375</v>
      </c>
      <c r="AF47" s="86">
        <f t="shared" si="61"/>
        <v>26</v>
      </c>
      <c r="AG47" s="86" t="b">
        <f t="shared" si="62"/>
        <v>0</v>
      </c>
      <c r="AH47" s="86" t="str">
        <f t="shared" si="63"/>
        <v>GEBR</v>
      </c>
      <c r="AI47" s="86" t="str">
        <f t="shared" si="42"/>
        <v>&gt;</v>
      </c>
      <c r="AJ47" s="86">
        <f t="shared" si="64"/>
        <v>0.715087890625</v>
      </c>
      <c r="AK47" s="86">
        <f t="shared" si="65"/>
        <v>9</v>
      </c>
      <c r="AL47" s="86" t="b">
        <f t="shared" si="66"/>
        <v>0</v>
      </c>
      <c r="AM47" s="86" t="str">
        <f t="shared" si="67"/>
        <v>Speed</v>
      </c>
      <c r="AN47" s="86" t="str">
        <f t="shared" si="43"/>
        <v>&gt;</v>
      </c>
      <c r="AO47" s="86">
        <f t="shared" si="68"/>
        <v>20.98681640625</v>
      </c>
      <c r="AP47" s="86">
        <f t="shared" si="69"/>
        <v>7</v>
      </c>
      <c r="AQ47" s="86" t="b">
        <f t="shared" si="70"/>
        <v>1</v>
      </c>
      <c r="AR47" s="86" t="str">
        <f t="shared" si="71"/>
        <v>Speed</v>
      </c>
      <c r="AS47" s="86" t="str">
        <f t="shared" si="44"/>
        <v>&lt;=</v>
      </c>
      <c r="AT47" s="86">
        <f t="shared" si="72"/>
        <v>23.09912109375</v>
      </c>
      <c r="AU47" s="86">
        <f t="shared" si="73"/>
        <v>2</v>
      </c>
      <c r="AV47" s="86" t="b">
        <f t="shared" si="74"/>
        <v>1</v>
      </c>
      <c r="AW47" s="86" t="str">
        <f t="shared" si="75"/>
        <v>Distance</v>
      </c>
      <c r="AX47" s="86" t="str">
        <f t="shared" si="45"/>
        <v>&lt;=</v>
      </c>
      <c r="AY47" s="86">
        <f t="shared" si="76"/>
        <v>569.801025390625</v>
      </c>
      <c r="AZ47" s="86">
        <f t="shared" si="77"/>
        <v>0</v>
      </c>
      <c r="BA47" s="86" t="b">
        <f t="shared" si="78"/>
        <v>0</v>
      </c>
      <c r="BB47" s="86" t="str">
        <f t="shared" si="79"/>
        <v>Distance</v>
      </c>
      <c r="BC47" s="86" t="str">
        <f t="shared" si="46"/>
        <v>&gt;</v>
      </c>
      <c r="BD47" s="86">
        <f t="shared" si="80"/>
        <v>390.67724609375</v>
      </c>
      <c r="BE47" s="15">
        <f t="shared" si="33"/>
        <v>0</v>
      </c>
      <c r="BF47" s="15" t="str">
        <f t="shared" si="47"/>
        <v>Speed&lt;=21,380615234375 AND GEBR&lt;=0,85498046875 AND Distance&lt;=418,16162109375 AND GEBR&gt;0,715087890625 AND Speed&gt;20,98681640625 AND Speed&lt;=23,09912109375 AND Distance&lt;=569,801025390625 AND Distance&gt;390,67724609375</v>
      </c>
      <c r="BH47" s="86">
        <v>8.30078125E-3</v>
      </c>
      <c r="BI47" s="15">
        <v>1</v>
      </c>
      <c r="BJ47" s="15" t="s">
        <v>1716</v>
      </c>
    </row>
    <row r="48" spans="1:62">
      <c r="A48" s="15">
        <v>45</v>
      </c>
      <c r="B48" s="15">
        <v>-2</v>
      </c>
      <c r="C48" s="15">
        <v>-8192</v>
      </c>
      <c r="D48" s="15">
        <f t="shared" si="34"/>
        <v>-1</v>
      </c>
      <c r="E48" s="15">
        <f t="shared" si="35"/>
        <v>0</v>
      </c>
      <c r="F48" s="15">
        <f t="shared" si="36"/>
        <v>-1</v>
      </c>
      <c r="G48" s="15">
        <v>-1</v>
      </c>
      <c r="H48" s="15">
        <v>-1</v>
      </c>
      <c r="I48" s="15">
        <v>43</v>
      </c>
      <c r="J48" s="15">
        <v>8</v>
      </c>
      <c r="K48" s="15">
        <v>182</v>
      </c>
      <c r="L48" s="15">
        <v>941</v>
      </c>
      <c r="M48" s="15">
        <f t="shared" si="37"/>
        <v>0.229736328125</v>
      </c>
      <c r="O48" s="86">
        <f t="shared" si="38"/>
        <v>182</v>
      </c>
      <c r="P48" s="86">
        <f t="shared" si="48"/>
        <v>2.5634765625E-2</v>
      </c>
      <c r="Q48" s="86">
        <f t="shared" si="49"/>
        <v>97</v>
      </c>
      <c r="R48" s="86" t="b">
        <f t="shared" si="50"/>
        <v>0</v>
      </c>
      <c r="S48" s="86" t="str">
        <f t="shared" si="51"/>
        <v>Speed</v>
      </c>
      <c r="T48" s="86" t="str">
        <f t="shared" si="39"/>
        <v>&gt;</v>
      </c>
      <c r="U48" s="86">
        <f t="shared" si="52"/>
        <v>21.380615234375</v>
      </c>
      <c r="V48" s="86">
        <f t="shared" si="53"/>
        <v>95</v>
      </c>
      <c r="W48" s="86" t="b">
        <f t="shared" si="54"/>
        <v>1</v>
      </c>
      <c r="X48" s="86" t="str">
        <f t="shared" si="55"/>
        <v>GEBR</v>
      </c>
      <c r="Y48" s="86" t="str">
        <f t="shared" si="40"/>
        <v>&lt;=</v>
      </c>
      <c r="Z48" s="86">
        <f t="shared" si="56"/>
        <v>0.85498046875</v>
      </c>
      <c r="AA48" s="86">
        <f t="shared" si="57"/>
        <v>28</v>
      </c>
      <c r="AB48" s="86" t="b">
        <f t="shared" si="58"/>
        <v>1</v>
      </c>
      <c r="AC48" s="86" t="str">
        <f t="shared" si="59"/>
        <v>Distance</v>
      </c>
      <c r="AD48" s="86" t="str">
        <f t="shared" si="41"/>
        <v>&lt;=</v>
      </c>
      <c r="AE48" s="86">
        <f t="shared" si="60"/>
        <v>418.16162109375</v>
      </c>
      <c r="AF48" s="86">
        <f t="shared" si="61"/>
        <v>26</v>
      </c>
      <c r="AG48" s="86" t="b">
        <f t="shared" si="62"/>
        <v>0</v>
      </c>
      <c r="AH48" s="86" t="str">
        <f t="shared" si="63"/>
        <v>GEBR</v>
      </c>
      <c r="AI48" s="86" t="str">
        <f t="shared" si="42"/>
        <v>&gt;</v>
      </c>
      <c r="AJ48" s="86">
        <f t="shared" si="64"/>
        <v>0.715087890625</v>
      </c>
      <c r="AK48" s="86">
        <f t="shared" si="65"/>
        <v>9</v>
      </c>
      <c r="AL48" s="86" t="b">
        <f t="shared" si="66"/>
        <v>0</v>
      </c>
      <c r="AM48" s="86" t="str">
        <f t="shared" si="67"/>
        <v>Speed</v>
      </c>
      <c r="AN48" s="86" t="str">
        <f t="shared" si="43"/>
        <v>&gt;</v>
      </c>
      <c r="AO48" s="86">
        <f t="shared" si="68"/>
        <v>20.98681640625</v>
      </c>
      <c r="AP48" s="86">
        <f t="shared" si="69"/>
        <v>7</v>
      </c>
      <c r="AQ48" s="86" t="b">
        <f t="shared" si="70"/>
        <v>1</v>
      </c>
      <c r="AR48" s="86" t="str">
        <f t="shared" si="71"/>
        <v>Speed</v>
      </c>
      <c r="AS48" s="86" t="str">
        <f t="shared" si="44"/>
        <v>&lt;=</v>
      </c>
      <c r="AT48" s="86">
        <f t="shared" si="72"/>
        <v>23.09912109375</v>
      </c>
      <c r="AU48" s="86">
        <f t="shared" si="73"/>
        <v>2</v>
      </c>
      <c r="AV48" s="86" t="b">
        <f t="shared" si="74"/>
        <v>1</v>
      </c>
      <c r="AW48" s="86" t="str">
        <f t="shared" si="75"/>
        <v>Distance</v>
      </c>
      <c r="AX48" s="86" t="str">
        <f t="shared" si="45"/>
        <v>&lt;=</v>
      </c>
      <c r="AY48" s="86">
        <f t="shared" si="76"/>
        <v>569.801025390625</v>
      </c>
      <c r="AZ48" s="86">
        <f t="shared" si="77"/>
        <v>0</v>
      </c>
      <c r="BA48" s="86" t="b">
        <f t="shared" si="78"/>
        <v>0</v>
      </c>
      <c r="BB48" s="86" t="str">
        <f t="shared" si="79"/>
        <v>Distance</v>
      </c>
      <c r="BC48" s="86" t="str">
        <f t="shared" si="46"/>
        <v>&gt;</v>
      </c>
      <c r="BD48" s="86">
        <f t="shared" si="80"/>
        <v>390.67724609375</v>
      </c>
      <c r="BE48" s="15">
        <f t="shared" si="33"/>
        <v>1</v>
      </c>
      <c r="BF48" s="15" t="str">
        <f t="shared" si="47"/>
        <v>Speed&gt;21,380615234375 AND GEBR&lt;=0,85498046875 AND Distance&lt;=418,16162109375 AND GEBR&gt;0,715087890625 AND Speed&gt;20,98681640625 AND Speed&lt;=23,09912109375 AND Distance&lt;=569,801025390625 AND Distance&gt;390,67724609375</v>
      </c>
      <c r="BH48" s="86">
        <v>9.033203125E-3</v>
      </c>
      <c r="BI48" s="15">
        <v>1</v>
      </c>
      <c r="BJ48" s="15" t="s">
        <v>1794</v>
      </c>
    </row>
    <row r="49" spans="1:62">
      <c r="A49" s="15">
        <v>46</v>
      </c>
      <c r="B49" s="15">
        <v>-2</v>
      </c>
      <c r="C49" s="15">
        <v>-8192</v>
      </c>
      <c r="D49" s="15">
        <f t="shared" si="34"/>
        <v>-1</v>
      </c>
      <c r="E49" s="15">
        <f t="shared" si="35"/>
        <v>0</v>
      </c>
      <c r="F49" s="15">
        <f t="shared" si="36"/>
        <v>-1</v>
      </c>
      <c r="G49" s="15">
        <v>-1</v>
      </c>
      <c r="H49" s="15">
        <v>-1</v>
      </c>
      <c r="I49" s="15">
        <v>43</v>
      </c>
      <c r="J49" s="15">
        <v>8</v>
      </c>
      <c r="K49" s="15">
        <v>189</v>
      </c>
      <c r="L49" s="15">
        <v>105</v>
      </c>
      <c r="M49" s="15">
        <f t="shared" si="37"/>
        <v>2.5634765625E-2</v>
      </c>
      <c r="O49" s="86">
        <f t="shared" si="38"/>
        <v>189</v>
      </c>
      <c r="P49" s="86">
        <f t="shared" si="48"/>
        <v>0</v>
      </c>
      <c r="Q49" s="86">
        <f t="shared" si="49"/>
        <v>188</v>
      </c>
      <c r="R49" s="86" t="b">
        <f t="shared" si="50"/>
        <v>1</v>
      </c>
      <c r="S49" s="86" t="str">
        <f t="shared" si="51"/>
        <v>GEBR</v>
      </c>
      <c r="T49" s="86" t="str">
        <f t="shared" si="39"/>
        <v>&lt;=</v>
      </c>
      <c r="U49" s="86">
        <f t="shared" si="52"/>
        <v>0.715087890625</v>
      </c>
      <c r="V49" s="86">
        <f t="shared" si="53"/>
        <v>41</v>
      </c>
      <c r="W49" s="86" t="b">
        <f t="shared" si="54"/>
        <v>0</v>
      </c>
      <c r="X49" s="86" t="str">
        <f t="shared" si="55"/>
        <v>Speed</v>
      </c>
      <c r="Y49" s="86" t="str">
        <f t="shared" si="40"/>
        <v>&gt;</v>
      </c>
      <c r="Z49" s="86">
        <f t="shared" si="56"/>
        <v>6.984619140625</v>
      </c>
      <c r="AA49" s="86">
        <f t="shared" si="57"/>
        <v>40</v>
      </c>
      <c r="AB49" s="86" t="b">
        <f t="shared" si="58"/>
        <v>1</v>
      </c>
      <c r="AC49" s="86" t="str">
        <f t="shared" si="59"/>
        <v>Speed</v>
      </c>
      <c r="AD49" s="86" t="str">
        <f t="shared" si="41"/>
        <v>&lt;=</v>
      </c>
      <c r="AE49" s="86">
        <f t="shared" si="60"/>
        <v>7.44775390625</v>
      </c>
      <c r="AF49" s="86">
        <f t="shared" si="61"/>
        <v>18</v>
      </c>
      <c r="AG49" s="86" t="b">
        <f t="shared" si="62"/>
        <v>0</v>
      </c>
      <c r="AH49" s="86" t="str">
        <f t="shared" si="63"/>
        <v>Distance</v>
      </c>
      <c r="AI49" s="86" t="str">
        <f t="shared" si="42"/>
        <v>&gt;</v>
      </c>
      <c r="AJ49" s="86">
        <f t="shared" si="64"/>
        <v>59.583740234375</v>
      </c>
      <c r="AK49" s="86">
        <f t="shared" si="65"/>
        <v>5</v>
      </c>
      <c r="AL49" s="86" t="b">
        <f t="shared" si="66"/>
        <v>0</v>
      </c>
      <c r="AM49" s="86" t="str">
        <f t="shared" si="67"/>
        <v>Speed</v>
      </c>
      <c r="AN49" s="86" t="str">
        <f t="shared" si="43"/>
        <v>&gt;</v>
      </c>
      <c r="AO49" s="86">
        <f t="shared" si="68"/>
        <v>3.076416015625</v>
      </c>
      <c r="AP49" s="86">
        <f t="shared" si="69"/>
        <v>3</v>
      </c>
      <c r="AQ49" s="86" t="b">
        <f t="shared" si="70"/>
        <v>1</v>
      </c>
      <c r="AR49" s="86" t="str">
        <f t="shared" si="71"/>
        <v>Distance</v>
      </c>
      <c r="AS49" s="86" t="str">
        <f t="shared" si="44"/>
        <v>&lt;=</v>
      </c>
      <c r="AT49" s="86">
        <f t="shared" si="72"/>
        <v>80.353271484375</v>
      </c>
      <c r="AU49" s="86">
        <f t="shared" si="73"/>
        <v>1</v>
      </c>
      <c r="AV49" s="86" t="b">
        <f t="shared" si="74"/>
        <v>1</v>
      </c>
      <c r="AW49" s="86" t="str">
        <f t="shared" si="75"/>
        <v>Speed</v>
      </c>
      <c r="AX49" s="86" t="str">
        <f t="shared" si="45"/>
        <v>&lt;=</v>
      </c>
      <c r="AY49" s="86">
        <f t="shared" si="76"/>
        <v>10.322265625</v>
      </c>
      <c r="AZ49" s="86">
        <f t="shared" si="77"/>
        <v>0</v>
      </c>
      <c r="BA49" s="86" t="b">
        <f t="shared" si="78"/>
        <v>1</v>
      </c>
      <c r="BB49" s="86" t="str">
        <f t="shared" si="79"/>
        <v>Distance</v>
      </c>
      <c r="BC49" s="86" t="str">
        <f t="shared" si="46"/>
        <v>&lt;=</v>
      </c>
      <c r="BD49" s="86">
        <f t="shared" si="80"/>
        <v>390.67724609375</v>
      </c>
      <c r="BE49" s="15">
        <f t="shared" si="33"/>
        <v>1</v>
      </c>
      <c r="BF49" s="15" t="str">
        <f t="shared" si="47"/>
        <v>GEBR&lt;=0,715087890625 AND Speed&gt;6,984619140625 AND Speed&lt;=7,44775390625 AND Distance&gt;59,583740234375 AND Speed&gt;3,076416015625 AND Distance&lt;=80,353271484375 AND Speed&lt;=10,322265625 AND Distance&lt;=390,67724609375</v>
      </c>
      <c r="BH49" s="86">
        <v>9.765625E-3</v>
      </c>
      <c r="BI49" s="15">
        <v>1</v>
      </c>
      <c r="BJ49" s="15" t="s">
        <v>1787</v>
      </c>
    </row>
    <row r="50" spans="1:62">
      <c r="A50" s="15">
        <v>47</v>
      </c>
      <c r="B50" s="15">
        <v>1</v>
      </c>
      <c r="C50" s="15">
        <v>35120</v>
      </c>
      <c r="D50" s="15">
        <f t="shared" si="34"/>
        <v>8</v>
      </c>
      <c r="E50" s="15">
        <f t="shared" si="35"/>
        <v>2352</v>
      </c>
      <c r="F50" s="15">
        <f t="shared" si="36"/>
        <v>8.57421875</v>
      </c>
      <c r="G50" s="15">
        <v>49</v>
      </c>
      <c r="H50" s="15">
        <v>50</v>
      </c>
      <c r="I50" s="15">
        <v>6</v>
      </c>
      <c r="J50" s="15">
        <v>4</v>
      </c>
      <c r="K50" s="15">
        <v>190</v>
      </c>
      <c r="L50" s="15">
        <v>947</v>
      </c>
      <c r="M50" s="15">
        <f t="shared" si="37"/>
        <v>0.231201171875</v>
      </c>
      <c r="O50" s="86">
        <f t="shared" si="38"/>
        <v>190</v>
      </c>
      <c r="P50" s="86">
        <f t="shared" si="48"/>
        <v>0.333251953125</v>
      </c>
      <c r="Q50" s="86">
        <f t="shared" si="49"/>
        <v>188</v>
      </c>
      <c r="R50" s="86" t="b">
        <f t="shared" si="50"/>
        <v>0</v>
      </c>
      <c r="S50" s="86" t="str">
        <f t="shared" si="51"/>
        <v>GEBR</v>
      </c>
      <c r="T50" s="86" t="str">
        <f t="shared" si="39"/>
        <v>&gt;</v>
      </c>
      <c r="U50" s="86">
        <f t="shared" si="52"/>
        <v>0.715087890625</v>
      </c>
      <c r="V50" s="86">
        <f t="shared" si="53"/>
        <v>41</v>
      </c>
      <c r="W50" s="86" t="b">
        <f t="shared" si="54"/>
        <v>0</v>
      </c>
      <c r="X50" s="86" t="str">
        <f t="shared" si="55"/>
        <v>Speed</v>
      </c>
      <c r="Y50" s="86" t="str">
        <f t="shared" si="40"/>
        <v>&gt;</v>
      </c>
      <c r="Z50" s="86">
        <f t="shared" si="56"/>
        <v>6.984619140625</v>
      </c>
      <c r="AA50" s="86">
        <f t="shared" si="57"/>
        <v>40</v>
      </c>
      <c r="AB50" s="86" t="b">
        <f t="shared" si="58"/>
        <v>1</v>
      </c>
      <c r="AC50" s="86" t="str">
        <f t="shared" si="59"/>
        <v>Speed</v>
      </c>
      <c r="AD50" s="86" t="str">
        <f t="shared" si="41"/>
        <v>&lt;=</v>
      </c>
      <c r="AE50" s="86">
        <f t="shared" si="60"/>
        <v>7.44775390625</v>
      </c>
      <c r="AF50" s="86">
        <f t="shared" si="61"/>
        <v>18</v>
      </c>
      <c r="AG50" s="86" t="b">
        <f t="shared" si="62"/>
        <v>0</v>
      </c>
      <c r="AH50" s="86" t="str">
        <f t="shared" si="63"/>
        <v>Distance</v>
      </c>
      <c r="AI50" s="86" t="str">
        <f t="shared" si="42"/>
        <v>&gt;</v>
      </c>
      <c r="AJ50" s="86">
        <f t="shared" si="64"/>
        <v>59.583740234375</v>
      </c>
      <c r="AK50" s="86">
        <f t="shared" si="65"/>
        <v>5</v>
      </c>
      <c r="AL50" s="86" t="b">
        <f t="shared" si="66"/>
        <v>0</v>
      </c>
      <c r="AM50" s="86" t="str">
        <f t="shared" si="67"/>
        <v>Speed</v>
      </c>
      <c r="AN50" s="86" t="str">
        <f t="shared" si="43"/>
        <v>&gt;</v>
      </c>
      <c r="AO50" s="86">
        <f t="shared" si="68"/>
        <v>3.076416015625</v>
      </c>
      <c r="AP50" s="86">
        <f t="shared" si="69"/>
        <v>3</v>
      </c>
      <c r="AQ50" s="86" t="b">
        <f t="shared" si="70"/>
        <v>1</v>
      </c>
      <c r="AR50" s="86" t="str">
        <f t="shared" si="71"/>
        <v>Distance</v>
      </c>
      <c r="AS50" s="86" t="str">
        <f t="shared" si="44"/>
        <v>&lt;=</v>
      </c>
      <c r="AT50" s="86">
        <f t="shared" si="72"/>
        <v>80.353271484375</v>
      </c>
      <c r="AU50" s="86">
        <f t="shared" si="73"/>
        <v>1</v>
      </c>
      <c r="AV50" s="86" t="b">
        <f t="shared" si="74"/>
        <v>1</v>
      </c>
      <c r="AW50" s="86" t="str">
        <f t="shared" si="75"/>
        <v>Speed</v>
      </c>
      <c r="AX50" s="86" t="str">
        <f t="shared" si="45"/>
        <v>&lt;=</v>
      </c>
      <c r="AY50" s="86">
        <f t="shared" si="76"/>
        <v>10.322265625</v>
      </c>
      <c r="AZ50" s="86">
        <f t="shared" si="77"/>
        <v>0</v>
      </c>
      <c r="BA50" s="86" t="b">
        <f t="shared" si="78"/>
        <v>1</v>
      </c>
      <c r="BB50" s="86" t="str">
        <f t="shared" si="79"/>
        <v>Distance</v>
      </c>
      <c r="BC50" s="86" t="str">
        <f t="shared" si="46"/>
        <v>&lt;=</v>
      </c>
      <c r="BD50" s="86">
        <f t="shared" si="80"/>
        <v>390.67724609375</v>
      </c>
      <c r="BE50" s="15">
        <f t="shared" si="33"/>
        <v>0</v>
      </c>
      <c r="BF50" s="15" t="str">
        <f t="shared" si="47"/>
        <v>GEBR&gt;0,715087890625 AND Speed&gt;6,984619140625 AND Speed&lt;=7,44775390625 AND Distance&gt;59,583740234375 AND Speed&gt;3,076416015625 AND Distance&lt;=80,353271484375 AND Speed&lt;=10,322265625 AND Distance&lt;=390,67724609375</v>
      </c>
      <c r="BH50" s="86">
        <v>1.0498046875E-2</v>
      </c>
      <c r="BI50" s="15">
        <v>1</v>
      </c>
      <c r="BJ50" s="15" t="s">
        <v>1708</v>
      </c>
    </row>
    <row r="51" spans="1:62">
      <c r="A51" s="15">
        <v>48</v>
      </c>
      <c r="B51" s="15">
        <v>0</v>
      </c>
      <c r="C51" s="15">
        <v>430080</v>
      </c>
      <c r="D51" s="15">
        <f t="shared" si="34"/>
        <v>105</v>
      </c>
      <c r="E51" s="15">
        <f t="shared" si="35"/>
        <v>0</v>
      </c>
      <c r="F51" s="15">
        <f t="shared" si="36"/>
        <v>105</v>
      </c>
      <c r="G51" s="15">
        <v>183</v>
      </c>
      <c r="H51" s="15">
        <v>184</v>
      </c>
      <c r="I51" s="15">
        <v>6</v>
      </c>
      <c r="J51" s="15">
        <v>4</v>
      </c>
      <c r="K51" s="15">
        <v>195</v>
      </c>
      <c r="L51" s="15">
        <v>1358</v>
      </c>
      <c r="M51" s="15">
        <f t="shared" si="37"/>
        <v>0.33154296875</v>
      </c>
      <c r="O51" s="86">
        <f t="shared" si="38"/>
        <v>195</v>
      </c>
      <c r="P51" s="86">
        <f t="shared" si="48"/>
        <v>0.333251953125</v>
      </c>
      <c r="Q51" s="86">
        <f t="shared" si="49"/>
        <v>194</v>
      </c>
      <c r="R51" s="86" t="b">
        <f t="shared" si="50"/>
        <v>1</v>
      </c>
      <c r="S51" s="86" t="str">
        <f t="shared" si="51"/>
        <v>Distance</v>
      </c>
      <c r="T51" s="86" t="str">
        <f t="shared" si="39"/>
        <v>&lt;=</v>
      </c>
      <c r="U51" s="86">
        <f t="shared" si="52"/>
        <v>110.128173828125</v>
      </c>
      <c r="V51" s="86">
        <f t="shared" si="53"/>
        <v>71</v>
      </c>
      <c r="W51" s="86" t="b">
        <f t="shared" si="54"/>
        <v>0</v>
      </c>
      <c r="X51" s="86" t="str">
        <f t="shared" si="55"/>
        <v>Distance</v>
      </c>
      <c r="Y51" s="86" t="str">
        <f t="shared" si="40"/>
        <v>&gt;</v>
      </c>
      <c r="Z51" s="86">
        <f t="shared" si="56"/>
        <v>110.040771484375</v>
      </c>
      <c r="AA51" s="86">
        <f t="shared" si="57"/>
        <v>23</v>
      </c>
      <c r="AB51" s="86" t="b">
        <f t="shared" si="58"/>
        <v>1</v>
      </c>
      <c r="AC51" s="86" t="str">
        <f t="shared" si="59"/>
        <v>Distance</v>
      </c>
      <c r="AD51" s="86" t="str">
        <f t="shared" si="41"/>
        <v>&lt;=</v>
      </c>
      <c r="AE51" s="86">
        <f t="shared" si="60"/>
        <v>119.846435546875</v>
      </c>
      <c r="AF51" s="86">
        <f t="shared" si="61"/>
        <v>21</v>
      </c>
      <c r="AG51" s="86" t="b">
        <f t="shared" si="62"/>
        <v>1</v>
      </c>
      <c r="AH51" s="86" t="str">
        <f t="shared" si="63"/>
        <v>Distance</v>
      </c>
      <c r="AI51" s="86" t="str">
        <f t="shared" si="42"/>
        <v>&lt;=</v>
      </c>
      <c r="AJ51" s="86">
        <f t="shared" si="64"/>
        <v>150.328369140625</v>
      </c>
      <c r="AK51" s="86">
        <f t="shared" si="65"/>
        <v>11</v>
      </c>
      <c r="AL51" s="86" t="b">
        <f t="shared" si="66"/>
        <v>1</v>
      </c>
      <c r="AM51" s="86" t="str">
        <f t="shared" si="67"/>
        <v>Speed</v>
      </c>
      <c r="AN51" s="86" t="str">
        <f t="shared" si="43"/>
        <v>&lt;=</v>
      </c>
      <c r="AO51" s="86">
        <f t="shared" si="68"/>
        <v>14.839599609375</v>
      </c>
      <c r="AP51" s="86">
        <f t="shared" si="69"/>
        <v>4</v>
      </c>
      <c r="AQ51" s="86" t="b">
        <f t="shared" si="70"/>
        <v>1</v>
      </c>
      <c r="AR51" s="86" t="str">
        <f t="shared" si="71"/>
        <v>Distance</v>
      </c>
      <c r="AS51" s="86" t="str">
        <f t="shared" si="44"/>
        <v>&lt;=</v>
      </c>
      <c r="AT51" s="86">
        <f t="shared" si="72"/>
        <v>266.76708984375</v>
      </c>
      <c r="AU51" s="86">
        <f t="shared" si="73"/>
        <v>1</v>
      </c>
      <c r="AV51" s="86" t="b">
        <f t="shared" si="74"/>
        <v>0</v>
      </c>
      <c r="AW51" s="86" t="str">
        <f t="shared" si="75"/>
        <v>Speed</v>
      </c>
      <c r="AX51" s="86" t="str">
        <f t="shared" si="45"/>
        <v>&gt;</v>
      </c>
      <c r="AY51" s="86">
        <f t="shared" si="76"/>
        <v>10.322265625</v>
      </c>
      <c r="AZ51" s="86">
        <f t="shared" si="77"/>
        <v>0</v>
      </c>
      <c r="BA51" s="86" t="b">
        <f t="shared" si="78"/>
        <v>1</v>
      </c>
      <c r="BB51" s="86" t="str">
        <f t="shared" si="79"/>
        <v>Distance</v>
      </c>
      <c r="BC51" s="86" t="str">
        <f t="shared" si="46"/>
        <v>&lt;=</v>
      </c>
      <c r="BD51" s="86">
        <f t="shared" si="80"/>
        <v>390.67724609375</v>
      </c>
      <c r="BE51" s="15">
        <f t="shared" si="33"/>
        <v>0</v>
      </c>
      <c r="BF51" s="15" t="str">
        <f t="shared" si="47"/>
        <v>Distance&lt;=110,128173828125 AND Distance&gt;110,040771484375 AND Distance&lt;=119,846435546875 AND Distance&lt;=150,328369140625 AND Speed&lt;=14,839599609375 AND Distance&lt;=266,76708984375 AND Speed&gt;10,322265625 AND Distance&lt;=390,67724609375</v>
      </c>
      <c r="BH51" s="86">
        <v>1.07421875E-2</v>
      </c>
      <c r="BI51" s="15">
        <v>1</v>
      </c>
      <c r="BJ51" s="15" t="s">
        <v>1769</v>
      </c>
    </row>
    <row r="52" spans="1:62">
      <c r="A52" s="15">
        <v>49</v>
      </c>
      <c r="B52" s="15">
        <v>1</v>
      </c>
      <c r="C52" s="15">
        <v>31915</v>
      </c>
      <c r="D52" s="15">
        <f t="shared" si="34"/>
        <v>7</v>
      </c>
      <c r="E52" s="15">
        <f t="shared" si="35"/>
        <v>3243</v>
      </c>
      <c r="F52" s="15">
        <f t="shared" si="36"/>
        <v>7.791748046875</v>
      </c>
      <c r="G52" s="15">
        <v>147</v>
      </c>
      <c r="H52" s="15">
        <v>148</v>
      </c>
      <c r="I52" s="15">
        <v>47</v>
      </c>
      <c r="J52" s="15">
        <v>5</v>
      </c>
      <c r="K52" s="15">
        <v>196</v>
      </c>
      <c r="L52" s="15">
        <v>1299</v>
      </c>
      <c r="M52" s="15">
        <f t="shared" si="37"/>
        <v>0.317138671875</v>
      </c>
      <c r="O52" s="86">
        <f t="shared" si="38"/>
        <v>196</v>
      </c>
      <c r="P52" s="86">
        <f t="shared" si="48"/>
        <v>2.2216796875E-2</v>
      </c>
      <c r="Q52" s="86">
        <f t="shared" si="49"/>
        <v>194</v>
      </c>
      <c r="R52" s="86" t="b">
        <f t="shared" si="50"/>
        <v>0</v>
      </c>
      <c r="S52" s="86" t="str">
        <f t="shared" si="51"/>
        <v>Distance</v>
      </c>
      <c r="T52" s="86" t="str">
        <f t="shared" si="39"/>
        <v>&gt;</v>
      </c>
      <c r="U52" s="86">
        <f t="shared" si="52"/>
        <v>110.128173828125</v>
      </c>
      <c r="V52" s="86">
        <f t="shared" si="53"/>
        <v>71</v>
      </c>
      <c r="W52" s="86" t="b">
        <f t="shared" si="54"/>
        <v>0</v>
      </c>
      <c r="X52" s="86" t="str">
        <f t="shared" si="55"/>
        <v>Distance</v>
      </c>
      <c r="Y52" s="86" t="str">
        <f t="shared" si="40"/>
        <v>&gt;</v>
      </c>
      <c r="Z52" s="86">
        <f t="shared" si="56"/>
        <v>110.040771484375</v>
      </c>
      <c r="AA52" s="86">
        <f t="shared" si="57"/>
        <v>23</v>
      </c>
      <c r="AB52" s="86" t="b">
        <f t="shared" si="58"/>
        <v>1</v>
      </c>
      <c r="AC52" s="86" t="str">
        <f t="shared" si="59"/>
        <v>Distance</v>
      </c>
      <c r="AD52" s="86" t="str">
        <f t="shared" si="41"/>
        <v>&lt;=</v>
      </c>
      <c r="AE52" s="86">
        <f t="shared" si="60"/>
        <v>119.846435546875</v>
      </c>
      <c r="AF52" s="86">
        <f t="shared" si="61"/>
        <v>21</v>
      </c>
      <c r="AG52" s="86" t="b">
        <f t="shared" si="62"/>
        <v>1</v>
      </c>
      <c r="AH52" s="86" t="str">
        <f t="shared" si="63"/>
        <v>Distance</v>
      </c>
      <c r="AI52" s="86" t="str">
        <f t="shared" si="42"/>
        <v>&lt;=</v>
      </c>
      <c r="AJ52" s="86">
        <f t="shared" si="64"/>
        <v>150.328369140625</v>
      </c>
      <c r="AK52" s="86">
        <f t="shared" si="65"/>
        <v>11</v>
      </c>
      <c r="AL52" s="86" t="b">
        <f t="shared" si="66"/>
        <v>1</v>
      </c>
      <c r="AM52" s="86" t="str">
        <f t="shared" si="67"/>
        <v>Speed</v>
      </c>
      <c r="AN52" s="86" t="str">
        <f t="shared" si="43"/>
        <v>&lt;=</v>
      </c>
      <c r="AO52" s="86">
        <f t="shared" si="68"/>
        <v>14.839599609375</v>
      </c>
      <c r="AP52" s="86">
        <f t="shared" si="69"/>
        <v>4</v>
      </c>
      <c r="AQ52" s="86" t="b">
        <f t="shared" si="70"/>
        <v>1</v>
      </c>
      <c r="AR52" s="86" t="str">
        <f t="shared" si="71"/>
        <v>Distance</v>
      </c>
      <c r="AS52" s="86" t="str">
        <f t="shared" si="44"/>
        <v>&lt;=</v>
      </c>
      <c r="AT52" s="86">
        <f t="shared" si="72"/>
        <v>266.76708984375</v>
      </c>
      <c r="AU52" s="86">
        <f t="shared" si="73"/>
        <v>1</v>
      </c>
      <c r="AV52" s="86" t="b">
        <f t="shared" si="74"/>
        <v>0</v>
      </c>
      <c r="AW52" s="86" t="str">
        <f t="shared" si="75"/>
        <v>Speed</v>
      </c>
      <c r="AX52" s="86" t="str">
        <f t="shared" si="45"/>
        <v>&gt;</v>
      </c>
      <c r="AY52" s="86">
        <f t="shared" si="76"/>
        <v>10.322265625</v>
      </c>
      <c r="AZ52" s="86">
        <f t="shared" si="77"/>
        <v>0</v>
      </c>
      <c r="BA52" s="86" t="b">
        <f t="shared" si="78"/>
        <v>1</v>
      </c>
      <c r="BB52" s="86" t="str">
        <f t="shared" si="79"/>
        <v>Distance</v>
      </c>
      <c r="BC52" s="86" t="str">
        <f t="shared" si="46"/>
        <v>&lt;=</v>
      </c>
      <c r="BD52" s="86">
        <f t="shared" si="80"/>
        <v>390.67724609375</v>
      </c>
      <c r="BE52" s="15">
        <f t="shared" si="33"/>
        <v>1</v>
      </c>
      <c r="BF52" s="15" t="str">
        <f t="shared" si="47"/>
        <v>Distance&gt;110,128173828125 AND Distance&gt;110,040771484375 AND Distance&lt;=119,846435546875 AND Distance&lt;=150,328369140625 AND Speed&lt;=14,839599609375 AND Distance&lt;=266,76708984375 AND Speed&gt;10,322265625 AND Distance&lt;=390,67724609375</v>
      </c>
      <c r="BH52" s="86">
        <v>1.1962890625E-2</v>
      </c>
      <c r="BI52" s="15">
        <v>1</v>
      </c>
      <c r="BJ52" s="15" t="s">
        <v>1722</v>
      </c>
    </row>
    <row r="53" spans="1:62">
      <c r="A53" s="15">
        <v>50</v>
      </c>
      <c r="B53" s="15">
        <v>2</v>
      </c>
      <c r="C53" s="15">
        <v>4285</v>
      </c>
      <c r="D53" s="15">
        <f t="shared" si="34"/>
        <v>1</v>
      </c>
      <c r="E53" s="15">
        <f t="shared" si="35"/>
        <v>189</v>
      </c>
      <c r="F53" s="15">
        <f t="shared" si="36"/>
        <v>1.046142578125</v>
      </c>
      <c r="G53" s="15">
        <v>93</v>
      </c>
      <c r="H53" s="15">
        <v>94</v>
      </c>
      <c r="I53" s="15">
        <v>47</v>
      </c>
      <c r="J53" s="15">
        <v>5</v>
      </c>
      <c r="K53" s="15">
        <v>197</v>
      </c>
      <c r="L53" s="15">
        <v>260</v>
      </c>
      <c r="M53" s="15">
        <f t="shared" si="37"/>
        <v>6.34765625E-2</v>
      </c>
      <c r="O53" s="86">
        <f t="shared" si="38"/>
        <v>197</v>
      </c>
      <c r="P53" s="86">
        <f t="shared" si="48"/>
        <v>0.22216796875</v>
      </c>
      <c r="Q53" s="86">
        <f t="shared" si="49"/>
        <v>143</v>
      </c>
      <c r="R53" s="86" t="b">
        <f t="shared" si="50"/>
        <v>1</v>
      </c>
      <c r="S53" s="86" t="str">
        <f t="shared" si="51"/>
        <v>Distance</v>
      </c>
      <c r="T53" s="86" t="str">
        <f t="shared" si="39"/>
        <v>&lt;=</v>
      </c>
      <c r="U53" s="86">
        <f t="shared" si="52"/>
        <v>522.993408203125</v>
      </c>
      <c r="V53" s="86">
        <f t="shared" si="53"/>
        <v>52</v>
      </c>
      <c r="W53" s="86" t="b">
        <f t="shared" si="54"/>
        <v>1</v>
      </c>
      <c r="X53" s="86" t="str">
        <f t="shared" si="55"/>
        <v>Speed</v>
      </c>
      <c r="Y53" s="86" t="str">
        <f t="shared" si="40"/>
        <v>&lt;=</v>
      </c>
      <c r="Z53" s="86">
        <f t="shared" si="56"/>
        <v>23.01611328125</v>
      </c>
      <c r="AA53" s="86">
        <f t="shared" si="57"/>
        <v>27</v>
      </c>
      <c r="AB53" s="86" t="b">
        <f t="shared" si="58"/>
        <v>0</v>
      </c>
      <c r="AC53" s="86" t="str">
        <f t="shared" si="59"/>
        <v>Distance</v>
      </c>
      <c r="AD53" s="86" t="str">
        <f t="shared" si="41"/>
        <v>&gt;</v>
      </c>
      <c r="AE53" s="86">
        <f t="shared" si="60"/>
        <v>480.10498046875</v>
      </c>
      <c r="AF53" s="86">
        <f t="shared" si="61"/>
        <v>26</v>
      </c>
      <c r="AG53" s="86" t="b">
        <f t="shared" si="62"/>
        <v>1</v>
      </c>
      <c r="AH53" s="86" t="str">
        <f t="shared" si="63"/>
        <v>GEBR</v>
      </c>
      <c r="AI53" s="86" t="str">
        <f t="shared" si="42"/>
        <v>&lt;=</v>
      </c>
      <c r="AJ53" s="86">
        <f t="shared" si="64"/>
        <v>0.715087890625</v>
      </c>
      <c r="AK53" s="86">
        <f t="shared" si="65"/>
        <v>9</v>
      </c>
      <c r="AL53" s="86" t="b">
        <f t="shared" si="66"/>
        <v>0</v>
      </c>
      <c r="AM53" s="86" t="str">
        <f t="shared" si="67"/>
        <v>Speed</v>
      </c>
      <c r="AN53" s="86" t="str">
        <f t="shared" si="43"/>
        <v>&gt;</v>
      </c>
      <c r="AO53" s="86">
        <f t="shared" si="68"/>
        <v>20.98681640625</v>
      </c>
      <c r="AP53" s="86">
        <f t="shared" si="69"/>
        <v>7</v>
      </c>
      <c r="AQ53" s="86" t="b">
        <f t="shared" si="70"/>
        <v>1</v>
      </c>
      <c r="AR53" s="86" t="str">
        <f t="shared" si="71"/>
        <v>Speed</v>
      </c>
      <c r="AS53" s="86" t="str">
        <f t="shared" si="44"/>
        <v>&lt;=</v>
      </c>
      <c r="AT53" s="86">
        <f t="shared" si="72"/>
        <v>23.09912109375</v>
      </c>
      <c r="AU53" s="86">
        <f t="shared" si="73"/>
        <v>2</v>
      </c>
      <c r="AV53" s="86" t="b">
        <f t="shared" si="74"/>
        <v>1</v>
      </c>
      <c r="AW53" s="86" t="str">
        <f t="shared" si="75"/>
        <v>Distance</v>
      </c>
      <c r="AX53" s="86" t="str">
        <f t="shared" si="45"/>
        <v>&lt;=</v>
      </c>
      <c r="AY53" s="86">
        <f t="shared" si="76"/>
        <v>569.801025390625</v>
      </c>
      <c r="AZ53" s="86">
        <f t="shared" si="77"/>
        <v>0</v>
      </c>
      <c r="BA53" s="86" t="b">
        <f t="shared" si="78"/>
        <v>0</v>
      </c>
      <c r="BB53" s="86" t="str">
        <f t="shared" si="79"/>
        <v>Distance</v>
      </c>
      <c r="BC53" s="86" t="str">
        <f t="shared" si="46"/>
        <v>&gt;</v>
      </c>
      <c r="BD53" s="86">
        <f t="shared" si="80"/>
        <v>390.67724609375</v>
      </c>
      <c r="BE53" s="15">
        <f t="shared" si="33"/>
        <v>0</v>
      </c>
      <c r="BF53" s="15" t="str">
        <f t="shared" si="47"/>
        <v>Distance&lt;=522,993408203125 AND Speed&lt;=23,01611328125 AND Distance&gt;480,10498046875 AND GEBR&lt;=0,715087890625 AND Speed&gt;20,98681640625 AND Speed&lt;=23,09912109375 AND Distance&lt;=569,801025390625 AND Distance&gt;390,67724609375</v>
      </c>
      <c r="BH53" s="86">
        <v>1.26953125E-2</v>
      </c>
      <c r="BI53" s="15">
        <v>1</v>
      </c>
      <c r="BJ53" s="15" t="s">
        <v>1698</v>
      </c>
    </row>
    <row r="54" spans="1:62">
      <c r="A54" s="15">
        <v>51</v>
      </c>
      <c r="B54" s="15">
        <v>0</v>
      </c>
      <c r="C54" s="15">
        <v>1918343</v>
      </c>
      <c r="D54" s="15">
        <f t="shared" si="34"/>
        <v>468</v>
      </c>
      <c r="E54" s="15">
        <f t="shared" si="35"/>
        <v>1415</v>
      </c>
      <c r="F54" s="15">
        <f t="shared" si="36"/>
        <v>468.345458984375</v>
      </c>
      <c r="G54" s="15">
        <v>177</v>
      </c>
      <c r="H54" s="15">
        <v>178</v>
      </c>
      <c r="I54" s="15">
        <v>27</v>
      </c>
      <c r="J54" s="15">
        <v>6</v>
      </c>
      <c r="K54" s="15">
        <v>198</v>
      </c>
      <c r="L54" s="15">
        <v>100</v>
      </c>
      <c r="M54" s="15">
        <f t="shared" si="37"/>
        <v>2.44140625E-2</v>
      </c>
      <c r="O54" s="86">
        <f t="shared" si="38"/>
        <v>198</v>
      </c>
      <c r="P54" s="86">
        <f t="shared" si="48"/>
        <v>0.333251953125</v>
      </c>
      <c r="Q54" s="86">
        <f t="shared" si="49"/>
        <v>143</v>
      </c>
      <c r="R54" s="86" t="b">
        <f t="shared" si="50"/>
        <v>0</v>
      </c>
      <c r="S54" s="86" t="str">
        <f t="shared" si="51"/>
        <v>Distance</v>
      </c>
      <c r="T54" s="86" t="str">
        <f t="shared" si="39"/>
        <v>&gt;</v>
      </c>
      <c r="U54" s="86">
        <f t="shared" si="52"/>
        <v>522.993408203125</v>
      </c>
      <c r="V54" s="86">
        <f t="shared" si="53"/>
        <v>52</v>
      </c>
      <c r="W54" s="86" t="b">
        <f t="shared" si="54"/>
        <v>1</v>
      </c>
      <c r="X54" s="86" t="str">
        <f t="shared" si="55"/>
        <v>Speed</v>
      </c>
      <c r="Y54" s="86" t="str">
        <f t="shared" si="40"/>
        <v>&lt;=</v>
      </c>
      <c r="Z54" s="86">
        <f t="shared" si="56"/>
        <v>23.01611328125</v>
      </c>
      <c r="AA54" s="86">
        <f t="shared" si="57"/>
        <v>27</v>
      </c>
      <c r="AB54" s="86" t="b">
        <f t="shared" si="58"/>
        <v>0</v>
      </c>
      <c r="AC54" s="86" t="str">
        <f t="shared" si="59"/>
        <v>Distance</v>
      </c>
      <c r="AD54" s="86" t="str">
        <f t="shared" si="41"/>
        <v>&gt;</v>
      </c>
      <c r="AE54" s="86">
        <f t="shared" si="60"/>
        <v>480.10498046875</v>
      </c>
      <c r="AF54" s="86">
        <f t="shared" si="61"/>
        <v>26</v>
      </c>
      <c r="AG54" s="86" t="b">
        <f t="shared" si="62"/>
        <v>1</v>
      </c>
      <c r="AH54" s="86" t="str">
        <f t="shared" si="63"/>
        <v>GEBR</v>
      </c>
      <c r="AI54" s="86" t="str">
        <f t="shared" si="42"/>
        <v>&lt;=</v>
      </c>
      <c r="AJ54" s="86">
        <f t="shared" si="64"/>
        <v>0.715087890625</v>
      </c>
      <c r="AK54" s="86">
        <f t="shared" si="65"/>
        <v>9</v>
      </c>
      <c r="AL54" s="86" t="b">
        <f t="shared" si="66"/>
        <v>0</v>
      </c>
      <c r="AM54" s="86" t="str">
        <f t="shared" si="67"/>
        <v>Speed</v>
      </c>
      <c r="AN54" s="86" t="str">
        <f t="shared" si="43"/>
        <v>&gt;</v>
      </c>
      <c r="AO54" s="86">
        <f t="shared" si="68"/>
        <v>20.98681640625</v>
      </c>
      <c r="AP54" s="86">
        <f t="shared" si="69"/>
        <v>7</v>
      </c>
      <c r="AQ54" s="86" t="b">
        <f t="shared" si="70"/>
        <v>1</v>
      </c>
      <c r="AR54" s="86" t="str">
        <f t="shared" si="71"/>
        <v>Speed</v>
      </c>
      <c r="AS54" s="86" t="str">
        <f t="shared" si="44"/>
        <v>&lt;=</v>
      </c>
      <c r="AT54" s="86">
        <f t="shared" si="72"/>
        <v>23.09912109375</v>
      </c>
      <c r="AU54" s="86">
        <f t="shared" si="73"/>
        <v>2</v>
      </c>
      <c r="AV54" s="86" t="b">
        <f t="shared" si="74"/>
        <v>1</v>
      </c>
      <c r="AW54" s="86" t="str">
        <f t="shared" si="75"/>
        <v>Distance</v>
      </c>
      <c r="AX54" s="86" t="str">
        <f t="shared" si="45"/>
        <v>&lt;=</v>
      </c>
      <c r="AY54" s="86">
        <f t="shared" si="76"/>
        <v>569.801025390625</v>
      </c>
      <c r="AZ54" s="86">
        <f t="shared" si="77"/>
        <v>0</v>
      </c>
      <c r="BA54" s="86" t="b">
        <f t="shared" si="78"/>
        <v>0</v>
      </c>
      <c r="BB54" s="86" t="str">
        <f t="shared" si="79"/>
        <v>Distance</v>
      </c>
      <c r="BC54" s="86" t="str">
        <f t="shared" si="46"/>
        <v>&gt;</v>
      </c>
      <c r="BD54" s="86">
        <f t="shared" si="80"/>
        <v>390.67724609375</v>
      </c>
      <c r="BE54" s="15">
        <f t="shared" si="33"/>
        <v>0</v>
      </c>
      <c r="BF54" s="15" t="str">
        <f t="shared" si="47"/>
        <v>Distance&gt;522,993408203125 AND Speed&lt;=23,01611328125 AND Distance&gt;480,10498046875 AND GEBR&lt;=0,715087890625 AND Speed&gt;20,98681640625 AND Speed&lt;=23,09912109375 AND Distance&lt;=569,801025390625 AND Distance&gt;390,67724609375</v>
      </c>
      <c r="BH54" s="86">
        <v>1.26953125E-2</v>
      </c>
      <c r="BI54" s="15">
        <v>1</v>
      </c>
      <c r="BJ54" s="15" t="s">
        <v>1766</v>
      </c>
    </row>
    <row r="55" spans="1:62">
      <c r="A55" s="15">
        <v>52</v>
      </c>
      <c r="B55" s="15">
        <v>1</v>
      </c>
      <c r="C55" s="15">
        <v>94274</v>
      </c>
      <c r="D55" s="15">
        <f t="shared" si="34"/>
        <v>23</v>
      </c>
      <c r="E55" s="15">
        <f t="shared" si="35"/>
        <v>66</v>
      </c>
      <c r="F55" s="15">
        <f t="shared" si="36"/>
        <v>23.01611328125</v>
      </c>
      <c r="G55" s="15">
        <v>143</v>
      </c>
      <c r="H55" s="15">
        <v>144</v>
      </c>
      <c r="I55" s="15">
        <v>27</v>
      </c>
      <c r="J55" s="15">
        <v>6</v>
      </c>
      <c r="K55" s="15">
        <v>209</v>
      </c>
      <c r="L55" s="15">
        <v>1081</v>
      </c>
      <c r="M55" s="15">
        <f t="shared" si="37"/>
        <v>0.263916015625</v>
      </c>
      <c r="O55" s="86">
        <f t="shared" si="38"/>
        <v>209</v>
      </c>
      <c r="P55" s="86">
        <f t="shared" si="48"/>
        <v>0</v>
      </c>
      <c r="Q55" s="86">
        <f t="shared" si="49"/>
        <v>207</v>
      </c>
      <c r="R55" s="86" t="b">
        <f t="shared" si="50"/>
        <v>1</v>
      </c>
      <c r="S55" s="86" t="str">
        <f t="shared" si="51"/>
        <v>GEBR</v>
      </c>
      <c r="T55" s="86" t="str">
        <f t="shared" si="39"/>
        <v>&lt;=</v>
      </c>
      <c r="U55" s="86">
        <f t="shared" si="52"/>
        <v>0.715087890625</v>
      </c>
      <c r="V55" s="86">
        <f t="shared" si="53"/>
        <v>206</v>
      </c>
      <c r="W55" s="86" t="b">
        <f t="shared" si="54"/>
        <v>1</v>
      </c>
      <c r="X55" s="86" t="str">
        <f t="shared" si="55"/>
        <v>Distance</v>
      </c>
      <c r="Y55" s="86" t="str">
        <f t="shared" si="40"/>
        <v>&lt;=</v>
      </c>
      <c r="Z55" s="86">
        <f t="shared" si="56"/>
        <v>280.709716796875</v>
      </c>
      <c r="AA55" s="86">
        <f t="shared" si="57"/>
        <v>35</v>
      </c>
      <c r="AB55" s="86" t="b">
        <f t="shared" si="58"/>
        <v>0</v>
      </c>
      <c r="AC55" s="86" t="str">
        <f t="shared" si="59"/>
        <v>Speed</v>
      </c>
      <c r="AD55" s="86" t="str">
        <f t="shared" si="41"/>
        <v>&gt;</v>
      </c>
      <c r="AE55" s="86">
        <f t="shared" si="60"/>
        <v>16.242919921875</v>
      </c>
      <c r="AF55" s="86">
        <f t="shared" si="61"/>
        <v>13</v>
      </c>
      <c r="AG55" s="86" t="b">
        <f t="shared" si="62"/>
        <v>1</v>
      </c>
      <c r="AH55" s="86" t="str">
        <f t="shared" si="63"/>
        <v>Speed</v>
      </c>
      <c r="AI55" s="86" t="str">
        <f t="shared" si="42"/>
        <v>&lt;=</v>
      </c>
      <c r="AJ55" s="86">
        <f t="shared" si="64"/>
        <v>17.1845703125</v>
      </c>
      <c r="AK55" s="86">
        <f t="shared" si="65"/>
        <v>12</v>
      </c>
      <c r="AL55" s="86" t="b">
        <f t="shared" si="66"/>
        <v>1</v>
      </c>
      <c r="AM55" s="86" t="str">
        <f t="shared" si="67"/>
        <v>Speed</v>
      </c>
      <c r="AN55" s="86" t="str">
        <f t="shared" si="43"/>
        <v>&lt;=</v>
      </c>
      <c r="AO55" s="86">
        <f t="shared" si="68"/>
        <v>18.69580078125</v>
      </c>
      <c r="AP55" s="86">
        <f t="shared" si="69"/>
        <v>4</v>
      </c>
      <c r="AQ55" s="86" t="b">
        <f t="shared" si="70"/>
        <v>0</v>
      </c>
      <c r="AR55" s="86" t="str">
        <f t="shared" si="71"/>
        <v>Distance</v>
      </c>
      <c r="AS55" s="86" t="str">
        <f t="shared" si="44"/>
        <v>&gt;</v>
      </c>
      <c r="AT55" s="86">
        <f t="shared" si="72"/>
        <v>266.76708984375</v>
      </c>
      <c r="AU55" s="86">
        <f t="shared" si="73"/>
        <v>1</v>
      </c>
      <c r="AV55" s="86" t="b">
        <f t="shared" si="74"/>
        <v>0</v>
      </c>
      <c r="AW55" s="86" t="str">
        <f t="shared" si="75"/>
        <v>Speed</v>
      </c>
      <c r="AX55" s="86" t="str">
        <f t="shared" si="45"/>
        <v>&gt;</v>
      </c>
      <c r="AY55" s="86">
        <f t="shared" si="76"/>
        <v>10.322265625</v>
      </c>
      <c r="AZ55" s="86">
        <f t="shared" si="77"/>
        <v>0</v>
      </c>
      <c r="BA55" s="86" t="b">
        <f t="shared" si="78"/>
        <v>1</v>
      </c>
      <c r="BB55" s="86" t="str">
        <f t="shared" si="79"/>
        <v>Distance</v>
      </c>
      <c r="BC55" s="86" t="str">
        <f t="shared" si="46"/>
        <v>&lt;=</v>
      </c>
      <c r="BD55" s="86">
        <f t="shared" si="80"/>
        <v>390.67724609375</v>
      </c>
      <c r="BE55" s="15">
        <f t="shared" si="33"/>
        <v>1</v>
      </c>
      <c r="BF55" s="15" t="str">
        <f t="shared" si="47"/>
        <v>GEBR&lt;=0,715087890625 AND Distance&lt;=280,709716796875 AND Speed&gt;16,242919921875 AND Speed&lt;=17,1845703125 AND Speed&lt;=18,69580078125 AND Distance&gt;266,76708984375 AND Speed&gt;10,322265625 AND Distance&lt;=390,67724609375</v>
      </c>
      <c r="BH55" s="86">
        <v>1.318359375E-2</v>
      </c>
      <c r="BI55" s="15">
        <v>1</v>
      </c>
      <c r="BJ55" s="15" t="s">
        <v>1714</v>
      </c>
    </row>
    <row r="56" spans="1:62">
      <c r="A56" s="15">
        <v>53</v>
      </c>
      <c r="B56" s="15">
        <v>1</v>
      </c>
      <c r="C56" s="15">
        <v>104611</v>
      </c>
      <c r="D56" s="15">
        <f t="shared" si="34"/>
        <v>25</v>
      </c>
      <c r="E56" s="15">
        <f t="shared" si="35"/>
        <v>2211</v>
      </c>
      <c r="F56" s="15">
        <f t="shared" si="36"/>
        <v>25.539794921875</v>
      </c>
      <c r="G56" s="15">
        <v>55</v>
      </c>
      <c r="H56" s="15">
        <v>56</v>
      </c>
      <c r="I56" s="15">
        <v>8</v>
      </c>
      <c r="J56" s="15">
        <v>3</v>
      </c>
      <c r="K56" s="15">
        <v>210</v>
      </c>
      <c r="L56" s="15">
        <v>1263</v>
      </c>
      <c r="M56" s="15">
        <f t="shared" si="37"/>
        <v>0.308349609375</v>
      </c>
      <c r="O56" s="86">
        <f t="shared" si="38"/>
        <v>210</v>
      </c>
      <c r="P56" s="86">
        <f t="shared" si="48"/>
        <v>0.333251953125</v>
      </c>
      <c r="Q56" s="86">
        <f t="shared" si="49"/>
        <v>207</v>
      </c>
      <c r="R56" s="86" t="b">
        <f t="shared" si="50"/>
        <v>0</v>
      </c>
      <c r="S56" s="86" t="str">
        <f t="shared" si="51"/>
        <v>GEBR</v>
      </c>
      <c r="T56" s="86" t="str">
        <f t="shared" si="39"/>
        <v>&gt;</v>
      </c>
      <c r="U56" s="86">
        <f t="shared" si="52"/>
        <v>0.715087890625</v>
      </c>
      <c r="V56" s="86">
        <f t="shared" si="53"/>
        <v>206</v>
      </c>
      <c r="W56" s="86" t="b">
        <f t="shared" si="54"/>
        <v>1</v>
      </c>
      <c r="X56" s="86" t="str">
        <f t="shared" si="55"/>
        <v>Distance</v>
      </c>
      <c r="Y56" s="86" t="str">
        <f t="shared" si="40"/>
        <v>&lt;=</v>
      </c>
      <c r="Z56" s="86">
        <f t="shared" si="56"/>
        <v>280.709716796875</v>
      </c>
      <c r="AA56" s="86">
        <f t="shared" si="57"/>
        <v>35</v>
      </c>
      <c r="AB56" s="86" t="b">
        <f t="shared" si="58"/>
        <v>0</v>
      </c>
      <c r="AC56" s="86" t="str">
        <f t="shared" si="59"/>
        <v>Speed</v>
      </c>
      <c r="AD56" s="86" t="str">
        <f t="shared" si="41"/>
        <v>&gt;</v>
      </c>
      <c r="AE56" s="86">
        <f t="shared" si="60"/>
        <v>16.242919921875</v>
      </c>
      <c r="AF56" s="86">
        <f t="shared" si="61"/>
        <v>13</v>
      </c>
      <c r="AG56" s="86" t="b">
        <f t="shared" si="62"/>
        <v>1</v>
      </c>
      <c r="AH56" s="86" t="str">
        <f t="shared" si="63"/>
        <v>Speed</v>
      </c>
      <c r="AI56" s="86" t="str">
        <f t="shared" si="42"/>
        <v>&lt;=</v>
      </c>
      <c r="AJ56" s="86">
        <f t="shared" si="64"/>
        <v>17.1845703125</v>
      </c>
      <c r="AK56" s="86">
        <f t="shared" si="65"/>
        <v>12</v>
      </c>
      <c r="AL56" s="86" t="b">
        <f t="shared" si="66"/>
        <v>1</v>
      </c>
      <c r="AM56" s="86" t="str">
        <f t="shared" si="67"/>
        <v>Speed</v>
      </c>
      <c r="AN56" s="86" t="str">
        <f t="shared" si="43"/>
        <v>&lt;=</v>
      </c>
      <c r="AO56" s="86">
        <f t="shared" si="68"/>
        <v>18.69580078125</v>
      </c>
      <c r="AP56" s="86">
        <f t="shared" si="69"/>
        <v>4</v>
      </c>
      <c r="AQ56" s="86" t="b">
        <f t="shared" si="70"/>
        <v>0</v>
      </c>
      <c r="AR56" s="86" t="str">
        <f t="shared" si="71"/>
        <v>Distance</v>
      </c>
      <c r="AS56" s="86" t="str">
        <f t="shared" si="44"/>
        <v>&gt;</v>
      </c>
      <c r="AT56" s="86">
        <f t="shared" si="72"/>
        <v>266.76708984375</v>
      </c>
      <c r="AU56" s="86">
        <f t="shared" si="73"/>
        <v>1</v>
      </c>
      <c r="AV56" s="86" t="b">
        <f t="shared" si="74"/>
        <v>0</v>
      </c>
      <c r="AW56" s="86" t="str">
        <f t="shared" si="75"/>
        <v>Speed</v>
      </c>
      <c r="AX56" s="86" t="str">
        <f t="shared" si="45"/>
        <v>&gt;</v>
      </c>
      <c r="AY56" s="86">
        <f t="shared" si="76"/>
        <v>10.322265625</v>
      </c>
      <c r="AZ56" s="86">
        <f t="shared" si="77"/>
        <v>0</v>
      </c>
      <c r="BA56" s="86" t="b">
        <f t="shared" si="78"/>
        <v>1</v>
      </c>
      <c r="BB56" s="86" t="str">
        <f t="shared" si="79"/>
        <v>Distance</v>
      </c>
      <c r="BC56" s="86" t="str">
        <f t="shared" si="46"/>
        <v>&lt;=</v>
      </c>
      <c r="BD56" s="86">
        <f t="shared" si="80"/>
        <v>390.67724609375</v>
      </c>
      <c r="BE56" s="15">
        <f t="shared" si="33"/>
        <v>0</v>
      </c>
      <c r="BF56" s="15" t="str">
        <f t="shared" si="47"/>
        <v>GEBR&gt;0,715087890625 AND Distance&lt;=280,709716796875 AND Speed&gt;16,242919921875 AND Speed&lt;=17,1845703125 AND Speed&lt;=18,69580078125 AND Distance&gt;266,76708984375 AND Speed&gt;10,322265625 AND Distance&lt;=390,67724609375</v>
      </c>
      <c r="BH56" s="86">
        <v>1.4404296875E-2</v>
      </c>
      <c r="BI56" s="15">
        <v>1</v>
      </c>
      <c r="BJ56" s="15" t="s">
        <v>1706</v>
      </c>
    </row>
    <row r="57" spans="1:62">
      <c r="A57" s="15">
        <v>54</v>
      </c>
      <c r="B57" s="15">
        <v>0</v>
      </c>
      <c r="C57" s="15">
        <v>2831086</v>
      </c>
      <c r="D57" s="15">
        <f t="shared" si="34"/>
        <v>691</v>
      </c>
      <c r="E57" s="15">
        <f t="shared" si="35"/>
        <v>750</v>
      </c>
      <c r="F57" s="15">
        <f t="shared" si="36"/>
        <v>691.18310546875</v>
      </c>
      <c r="G57" s="15">
        <v>289</v>
      </c>
      <c r="H57" s="15">
        <v>290</v>
      </c>
      <c r="I57" s="15">
        <v>8</v>
      </c>
      <c r="J57" s="15">
        <v>3</v>
      </c>
      <c r="K57" s="15">
        <v>219</v>
      </c>
      <c r="L57" s="15">
        <v>1365</v>
      </c>
      <c r="M57" s="15">
        <f t="shared" si="37"/>
        <v>0.333251953125</v>
      </c>
      <c r="O57" s="86">
        <f t="shared" si="38"/>
        <v>219</v>
      </c>
      <c r="P57" s="86">
        <f t="shared" si="48"/>
        <v>2.0751953125E-2</v>
      </c>
      <c r="Q57" s="86">
        <f t="shared" si="49"/>
        <v>217</v>
      </c>
      <c r="R57" s="86" t="b">
        <f t="shared" si="50"/>
        <v>1</v>
      </c>
      <c r="S57" s="86" t="str">
        <f t="shared" si="51"/>
        <v>Speed</v>
      </c>
      <c r="T57" s="86" t="str">
        <f t="shared" si="39"/>
        <v>&lt;=</v>
      </c>
      <c r="U57" s="86">
        <f t="shared" si="52"/>
        <v>26.089599609375</v>
      </c>
      <c r="V57" s="86">
        <f t="shared" si="53"/>
        <v>215</v>
      </c>
      <c r="W57" s="86" t="b">
        <f t="shared" si="54"/>
        <v>1</v>
      </c>
      <c r="X57" s="86" t="str">
        <f t="shared" si="55"/>
        <v>Distance</v>
      </c>
      <c r="Y57" s="86" t="str">
        <f t="shared" si="40"/>
        <v>&lt;=</v>
      </c>
      <c r="Z57" s="86">
        <f t="shared" si="56"/>
        <v>654.375244140625</v>
      </c>
      <c r="AA57" s="86">
        <f t="shared" si="57"/>
        <v>57</v>
      </c>
      <c r="AB57" s="86" t="b">
        <f t="shared" si="58"/>
        <v>1</v>
      </c>
      <c r="AC57" s="86" t="str">
        <f t="shared" si="59"/>
        <v>Speed</v>
      </c>
      <c r="AD57" s="86" t="str">
        <f t="shared" si="41"/>
        <v>&lt;=</v>
      </c>
      <c r="AE57" s="86">
        <f t="shared" si="60"/>
        <v>26.107177734375</v>
      </c>
      <c r="AF57" s="86">
        <f t="shared" si="61"/>
        <v>56</v>
      </c>
      <c r="AG57" s="86" t="b">
        <f t="shared" si="62"/>
        <v>1</v>
      </c>
      <c r="AH57" s="86" t="str">
        <f t="shared" si="63"/>
        <v>GEBR</v>
      </c>
      <c r="AI57" s="86" t="str">
        <f t="shared" si="42"/>
        <v>&lt;=</v>
      </c>
      <c r="AJ57" s="86">
        <f t="shared" si="64"/>
        <v>0.715087890625</v>
      </c>
      <c r="AK57" s="86">
        <f t="shared" si="65"/>
        <v>53</v>
      </c>
      <c r="AL57" s="86" t="b">
        <f t="shared" si="66"/>
        <v>0</v>
      </c>
      <c r="AM57" s="86" t="str">
        <f t="shared" si="67"/>
        <v>Speed</v>
      </c>
      <c r="AN57" s="86" t="str">
        <f t="shared" si="43"/>
        <v>&gt;</v>
      </c>
      <c r="AO57" s="86">
        <f t="shared" si="68"/>
        <v>25.539794921875</v>
      </c>
      <c r="AP57" s="86">
        <f t="shared" si="69"/>
        <v>8</v>
      </c>
      <c r="AQ57" s="86" t="b">
        <f t="shared" si="70"/>
        <v>1</v>
      </c>
      <c r="AR57" s="86" t="str">
        <f t="shared" si="71"/>
        <v>Distance</v>
      </c>
      <c r="AS57" s="86" t="str">
        <f t="shared" si="44"/>
        <v>&lt;=</v>
      </c>
      <c r="AT57" s="86">
        <f t="shared" si="72"/>
        <v>680.03369140625</v>
      </c>
      <c r="AU57" s="86">
        <f t="shared" si="73"/>
        <v>2</v>
      </c>
      <c r="AV57" s="86" t="b">
        <f t="shared" si="74"/>
        <v>0</v>
      </c>
      <c r="AW57" s="86" t="str">
        <f t="shared" si="75"/>
        <v>Distance</v>
      </c>
      <c r="AX57" s="86" t="str">
        <f t="shared" si="45"/>
        <v>&gt;</v>
      </c>
      <c r="AY57" s="86">
        <f t="shared" si="76"/>
        <v>569.801025390625</v>
      </c>
      <c r="AZ57" s="86">
        <f t="shared" si="77"/>
        <v>0</v>
      </c>
      <c r="BA57" s="86" t="b">
        <f t="shared" si="78"/>
        <v>0</v>
      </c>
      <c r="BB57" s="86" t="str">
        <f t="shared" si="79"/>
        <v>Distance</v>
      </c>
      <c r="BC57" s="86" t="str">
        <f t="shared" si="46"/>
        <v>&gt;</v>
      </c>
      <c r="BD57" s="86">
        <f t="shared" si="80"/>
        <v>390.67724609375</v>
      </c>
      <c r="BE57" s="15">
        <f t="shared" si="33"/>
        <v>1</v>
      </c>
      <c r="BF57" s="15" t="str">
        <f t="shared" si="47"/>
        <v>Speed&lt;=26,089599609375 AND Distance&lt;=654,375244140625 AND Speed&lt;=26,107177734375 AND GEBR&lt;=0,715087890625 AND Speed&gt;25,539794921875 AND Distance&lt;=680,03369140625 AND Distance&gt;569,801025390625 AND Distance&gt;390,67724609375</v>
      </c>
      <c r="BH57" s="86">
        <v>1.6357421875E-2</v>
      </c>
      <c r="BI57" s="15">
        <v>1</v>
      </c>
      <c r="BJ57" s="15" t="s">
        <v>1782</v>
      </c>
    </row>
    <row r="58" spans="1:62">
      <c r="A58" s="15">
        <v>55</v>
      </c>
      <c r="B58" s="15">
        <v>1</v>
      </c>
      <c r="C58" s="15">
        <v>102371</v>
      </c>
      <c r="D58" s="15">
        <f t="shared" si="34"/>
        <v>24</v>
      </c>
      <c r="E58" s="15">
        <f t="shared" si="35"/>
        <v>4067</v>
      </c>
      <c r="F58" s="15">
        <f t="shared" si="36"/>
        <v>24.992919921875</v>
      </c>
      <c r="G58" s="15">
        <v>157</v>
      </c>
      <c r="H58" s="15">
        <v>158</v>
      </c>
      <c r="I58" s="15">
        <v>53</v>
      </c>
      <c r="J58" s="15">
        <v>4</v>
      </c>
      <c r="K58" s="15">
        <v>220</v>
      </c>
      <c r="L58" s="15">
        <v>1357</v>
      </c>
      <c r="M58" s="15">
        <f t="shared" si="37"/>
        <v>0.331298828125</v>
      </c>
      <c r="O58" s="86">
        <f t="shared" si="38"/>
        <v>220</v>
      </c>
      <c r="P58" s="86">
        <f t="shared" si="48"/>
        <v>0.333251953125</v>
      </c>
      <c r="Q58" s="86">
        <f t="shared" si="49"/>
        <v>217</v>
      </c>
      <c r="R58" s="86" t="b">
        <f t="shared" si="50"/>
        <v>0</v>
      </c>
      <c r="S58" s="86" t="str">
        <f t="shared" si="51"/>
        <v>Speed</v>
      </c>
      <c r="T58" s="86" t="str">
        <f t="shared" si="39"/>
        <v>&gt;</v>
      </c>
      <c r="U58" s="86">
        <f t="shared" si="52"/>
        <v>26.089599609375</v>
      </c>
      <c r="V58" s="86">
        <f t="shared" si="53"/>
        <v>215</v>
      </c>
      <c r="W58" s="86" t="b">
        <f t="shared" si="54"/>
        <v>1</v>
      </c>
      <c r="X58" s="86" t="str">
        <f t="shared" si="55"/>
        <v>Distance</v>
      </c>
      <c r="Y58" s="86" t="str">
        <f t="shared" si="40"/>
        <v>&lt;=</v>
      </c>
      <c r="Z58" s="86">
        <f t="shared" si="56"/>
        <v>654.375244140625</v>
      </c>
      <c r="AA58" s="86">
        <f t="shared" si="57"/>
        <v>57</v>
      </c>
      <c r="AB58" s="86" t="b">
        <f t="shared" si="58"/>
        <v>1</v>
      </c>
      <c r="AC58" s="86" t="str">
        <f t="shared" si="59"/>
        <v>Speed</v>
      </c>
      <c r="AD58" s="86" t="str">
        <f t="shared" si="41"/>
        <v>&lt;=</v>
      </c>
      <c r="AE58" s="86">
        <f t="shared" si="60"/>
        <v>26.107177734375</v>
      </c>
      <c r="AF58" s="86">
        <f t="shared" si="61"/>
        <v>56</v>
      </c>
      <c r="AG58" s="86" t="b">
        <f t="shared" si="62"/>
        <v>1</v>
      </c>
      <c r="AH58" s="86" t="str">
        <f t="shared" si="63"/>
        <v>GEBR</v>
      </c>
      <c r="AI58" s="86" t="str">
        <f t="shared" si="42"/>
        <v>&lt;=</v>
      </c>
      <c r="AJ58" s="86">
        <f t="shared" si="64"/>
        <v>0.715087890625</v>
      </c>
      <c r="AK58" s="86">
        <f t="shared" si="65"/>
        <v>53</v>
      </c>
      <c r="AL58" s="86" t="b">
        <f t="shared" si="66"/>
        <v>0</v>
      </c>
      <c r="AM58" s="86" t="str">
        <f t="shared" si="67"/>
        <v>Speed</v>
      </c>
      <c r="AN58" s="86" t="str">
        <f t="shared" si="43"/>
        <v>&gt;</v>
      </c>
      <c r="AO58" s="86">
        <f t="shared" si="68"/>
        <v>25.539794921875</v>
      </c>
      <c r="AP58" s="86">
        <f t="shared" si="69"/>
        <v>8</v>
      </c>
      <c r="AQ58" s="86" t="b">
        <f t="shared" si="70"/>
        <v>1</v>
      </c>
      <c r="AR58" s="86" t="str">
        <f t="shared" si="71"/>
        <v>Distance</v>
      </c>
      <c r="AS58" s="86" t="str">
        <f t="shared" si="44"/>
        <v>&lt;=</v>
      </c>
      <c r="AT58" s="86">
        <f t="shared" si="72"/>
        <v>680.03369140625</v>
      </c>
      <c r="AU58" s="86">
        <f t="shared" si="73"/>
        <v>2</v>
      </c>
      <c r="AV58" s="86" t="b">
        <f t="shared" si="74"/>
        <v>0</v>
      </c>
      <c r="AW58" s="86" t="str">
        <f t="shared" si="75"/>
        <v>Distance</v>
      </c>
      <c r="AX58" s="86" t="str">
        <f t="shared" si="45"/>
        <v>&gt;</v>
      </c>
      <c r="AY58" s="86">
        <f t="shared" si="76"/>
        <v>569.801025390625</v>
      </c>
      <c r="AZ58" s="86">
        <f t="shared" si="77"/>
        <v>0</v>
      </c>
      <c r="BA58" s="86" t="b">
        <f t="shared" si="78"/>
        <v>0</v>
      </c>
      <c r="BB58" s="86" t="str">
        <f t="shared" si="79"/>
        <v>Distance</v>
      </c>
      <c r="BC58" s="86" t="str">
        <f t="shared" si="46"/>
        <v>&gt;</v>
      </c>
      <c r="BD58" s="86">
        <f t="shared" si="80"/>
        <v>390.67724609375</v>
      </c>
      <c r="BE58" s="15">
        <f t="shared" si="33"/>
        <v>0</v>
      </c>
      <c r="BF58" s="15" t="str">
        <f t="shared" si="47"/>
        <v>Speed&gt;26,089599609375 AND Distance&lt;=654,375244140625 AND Speed&lt;=26,107177734375 AND GEBR&lt;=0,715087890625 AND Speed&gt;25,539794921875 AND Distance&lt;=680,03369140625 AND Distance&gt;569,801025390625 AND Distance&gt;390,67724609375</v>
      </c>
      <c r="BH58" s="86">
        <v>1.7333984375E-2</v>
      </c>
      <c r="BI58" s="15">
        <v>1</v>
      </c>
      <c r="BJ58" s="15" t="s">
        <v>1779</v>
      </c>
    </row>
    <row r="59" spans="1:62">
      <c r="A59" s="15">
        <v>56</v>
      </c>
      <c r="B59" s="15">
        <v>2</v>
      </c>
      <c r="C59" s="15">
        <v>2929</v>
      </c>
      <c r="D59" s="15">
        <f t="shared" si="34"/>
        <v>0</v>
      </c>
      <c r="E59" s="15">
        <f t="shared" si="35"/>
        <v>2929</v>
      </c>
      <c r="F59" s="15">
        <f t="shared" si="36"/>
        <v>0.715087890625</v>
      </c>
      <c r="G59" s="15">
        <v>57</v>
      </c>
      <c r="H59" s="15">
        <v>58</v>
      </c>
      <c r="I59" s="15">
        <v>53</v>
      </c>
      <c r="J59" s="15">
        <v>4</v>
      </c>
      <c r="K59" s="15">
        <v>221</v>
      </c>
      <c r="L59" s="15">
        <v>691</v>
      </c>
      <c r="M59" s="15">
        <f t="shared" si="37"/>
        <v>0.168701171875</v>
      </c>
      <c r="O59" s="86">
        <f t="shared" si="38"/>
        <v>221</v>
      </c>
      <c r="P59" s="86">
        <f t="shared" si="48"/>
        <v>0.22216796875</v>
      </c>
      <c r="Q59" s="86">
        <f t="shared" si="49"/>
        <v>155</v>
      </c>
      <c r="R59" s="86" t="b">
        <f t="shared" si="50"/>
        <v>1</v>
      </c>
      <c r="S59" s="86" t="str">
        <f t="shared" si="51"/>
        <v>Speed</v>
      </c>
      <c r="T59" s="86" t="str">
        <f t="shared" si="39"/>
        <v>&lt;=</v>
      </c>
      <c r="U59" s="86">
        <f t="shared" si="52"/>
        <v>25.757080078125</v>
      </c>
      <c r="V59" s="86">
        <f t="shared" si="53"/>
        <v>77</v>
      </c>
      <c r="W59" s="86" t="b">
        <f t="shared" si="54"/>
        <v>1</v>
      </c>
      <c r="X59" s="86" t="str">
        <f t="shared" si="55"/>
        <v>Distance</v>
      </c>
      <c r="Y59" s="86" t="str">
        <f t="shared" si="40"/>
        <v>&lt;=</v>
      </c>
      <c r="Z59" s="86">
        <f t="shared" si="56"/>
        <v>392.4404296875</v>
      </c>
      <c r="AA59" s="86">
        <f t="shared" si="57"/>
        <v>69</v>
      </c>
      <c r="AB59" s="86" t="b">
        <f t="shared" si="58"/>
        <v>1</v>
      </c>
      <c r="AC59" s="86" t="str">
        <f t="shared" si="59"/>
        <v>Speed</v>
      </c>
      <c r="AD59" s="86" t="str">
        <f t="shared" si="41"/>
        <v>&lt;=</v>
      </c>
      <c r="AE59" s="86">
        <f t="shared" si="60"/>
        <v>26.51025390625</v>
      </c>
      <c r="AF59" s="86">
        <f t="shared" si="61"/>
        <v>16</v>
      </c>
      <c r="AG59" s="86" t="b">
        <f t="shared" si="62"/>
        <v>1</v>
      </c>
      <c r="AH59" s="86" t="str">
        <f t="shared" si="63"/>
        <v>Distance</v>
      </c>
      <c r="AI59" s="86" t="str">
        <f t="shared" si="42"/>
        <v>&lt;=</v>
      </c>
      <c r="AJ59" s="86">
        <f t="shared" si="64"/>
        <v>427.476318359375</v>
      </c>
      <c r="AK59" s="86">
        <f t="shared" si="65"/>
        <v>10</v>
      </c>
      <c r="AL59" s="86" t="b">
        <f t="shared" si="66"/>
        <v>0</v>
      </c>
      <c r="AM59" s="86" t="str">
        <f t="shared" si="67"/>
        <v>GEBR</v>
      </c>
      <c r="AN59" s="86" t="str">
        <f t="shared" si="43"/>
        <v>&gt;</v>
      </c>
      <c r="AO59" s="86">
        <f t="shared" si="68"/>
        <v>1.046142578125</v>
      </c>
      <c r="AP59" s="86">
        <f t="shared" si="69"/>
        <v>7</v>
      </c>
      <c r="AQ59" s="86" t="b">
        <f t="shared" si="70"/>
        <v>0</v>
      </c>
      <c r="AR59" s="86" t="str">
        <f t="shared" si="71"/>
        <v>Speed</v>
      </c>
      <c r="AS59" s="86" t="str">
        <f t="shared" si="44"/>
        <v>&gt;</v>
      </c>
      <c r="AT59" s="86">
        <f t="shared" si="72"/>
        <v>23.09912109375</v>
      </c>
      <c r="AU59" s="86">
        <f t="shared" si="73"/>
        <v>2</v>
      </c>
      <c r="AV59" s="86" t="b">
        <f t="shared" si="74"/>
        <v>1</v>
      </c>
      <c r="AW59" s="86" t="str">
        <f t="shared" si="75"/>
        <v>Distance</v>
      </c>
      <c r="AX59" s="86" t="str">
        <f t="shared" si="45"/>
        <v>&lt;=</v>
      </c>
      <c r="AY59" s="86">
        <f t="shared" si="76"/>
        <v>569.801025390625</v>
      </c>
      <c r="AZ59" s="86">
        <f t="shared" si="77"/>
        <v>0</v>
      </c>
      <c r="BA59" s="86" t="b">
        <f t="shared" si="78"/>
        <v>0</v>
      </c>
      <c r="BB59" s="86" t="str">
        <f t="shared" si="79"/>
        <v>Distance</v>
      </c>
      <c r="BC59" s="86" t="str">
        <f t="shared" si="46"/>
        <v>&gt;</v>
      </c>
      <c r="BD59" s="86">
        <f t="shared" si="80"/>
        <v>390.67724609375</v>
      </c>
      <c r="BE59" s="15">
        <f t="shared" si="33"/>
        <v>0</v>
      </c>
      <c r="BF59" s="15" t="str">
        <f t="shared" si="47"/>
        <v>Speed&lt;=25,757080078125 AND Distance&lt;=392,4404296875 AND Speed&lt;=26,51025390625 AND Distance&lt;=427,476318359375 AND GEBR&gt;1,046142578125 AND Speed&gt;23,09912109375 AND Distance&lt;=569,801025390625 AND Distance&gt;390,67724609375</v>
      </c>
      <c r="BH59" s="86">
        <v>1.8798828125E-2</v>
      </c>
      <c r="BI59" s="15">
        <v>1</v>
      </c>
      <c r="BJ59" s="15" t="s">
        <v>1697</v>
      </c>
    </row>
    <row r="60" spans="1:62">
      <c r="A60" s="15">
        <v>57</v>
      </c>
      <c r="B60" s="15">
        <v>1</v>
      </c>
      <c r="C60" s="15">
        <v>106935</v>
      </c>
      <c r="D60" s="15">
        <f t="shared" si="34"/>
        <v>26</v>
      </c>
      <c r="E60" s="15">
        <f t="shared" si="35"/>
        <v>439</v>
      </c>
      <c r="F60" s="15">
        <f t="shared" si="36"/>
        <v>26.107177734375</v>
      </c>
      <c r="G60" s="15">
        <v>215</v>
      </c>
      <c r="H60" s="15">
        <v>216</v>
      </c>
      <c r="I60" s="15">
        <v>56</v>
      </c>
      <c r="J60" s="15">
        <v>5</v>
      </c>
      <c r="K60" s="15">
        <v>222</v>
      </c>
      <c r="L60" s="15">
        <v>76</v>
      </c>
      <c r="M60" s="15">
        <f t="shared" si="37"/>
        <v>1.85546875E-2</v>
      </c>
      <c r="O60" s="86">
        <f t="shared" si="38"/>
        <v>222</v>
      </c>
      <c r="P60" s="86">
        <f t="shared" si="48"/>
        <v>0</v>
      </c>
      <c r="Q60" s="86">
        <f t="shared" si="49"/>
        <v>155</v>
      </c>
      <c r="R60" s="86" t="b">
        <f t="shared" si="50"/>
        <v>0</v>
      </c>
      <c r="S60" s="86" t="str">
        <f t="shared" si="51"/>
        <v>Speed</v>
      </c>
      <c r="T60" s="86" t="str">
        <f t="shared" si="39"/>
        <v>&gt;</v>
      </c>
      <c r="U60" s="86">
        <f t="shared" si="52"/>
        <v>25.757080078125</v>
      </c>
      <c r="V60" s="86">
        <f t="shared" si="53"/>
        <v>77</v>
      </c>
      <c r="W60" s="86" t="b">
        <f t="shared" si="54"/>
        <v>1</v>
      </c>
      <c r="X60" s="86" t="str">
        <f t="shared" si="55"/>
        <v>Distance</v>
      </c>
      <c r="Y60" s="86" t="str">
        <f t="shared" si="40"/>
        <v>&lt;=</v>
      </c>
      <c r="Z60" s="86">
        <f t="shared" si="56"/>
        <v>392.4404296875</v>
      </c>
      <c r="AA60" s="86">
        <f t="shared" si="57"/>
        <v>69</v>
      </c>
      <c r="AB60" s="86" t="b">
        <f t="shared" si="58"/>
        <v>1</v>
      </c>
      <c r="AC60" s="86" t="str">
        <f t="shared" si="59"/>
        <v>Speed</v>
      </c>
      <c r="AD60" s="86" t="str">
        <f t="shared" si="41"/>
        <v>&lt;=</v>
      </c>
      <c r="AE60" s="86">
        <f t="shared" si="60"/>
        <v>26.51025390625</v>
      </c>
      <c r="AF60" s="86">
        <f t="shared" si="61"/>
        <v>16</v>
      </c>
      <c r="AG60" s="86" t="b">
        <f t="shared" si="62"/>
        <v>1</v>
      </c>
      <c r="AH60" s="86" t="str">
        <f t="shared" si="63"/>
        <v>Distance</v>
      </c>
      <c r="AI60" s="86" t="str">
        <f t="shared" si="42"/>
        <v>&lt;=</v>
      </c>
      <c r="AJ60" s="86">
        <f t="shared" si="64"/>
        <v>427.476318359375</v>
      </c>
      <c r="AK60" s="86">
        <f t="shared" si="65"/>
        <v>10</v>
      </c>
      <c r="AL60" s="86" t="b">
        <f t="shared" si="66"/>
        <v>0</v>
      </c>
      <c r="AM60" s="86" t="str">
        <f t="shared" si="67"/>
        <v>GEBR</v>
      </c>
      <c r="AN60" s="86" t="str">
        <f t="shared" si="43"/>
        <v>&gt;</v>
      </c>
      <c r="AO60" s="86">
        <f t="shared" si="68"/>
        <v>1.046142578125</v>
      </c>
      <c r="AP60" s="86">
        <f t="shared" si="69"/>
        <v>7</v>
      </c>
      <c r="AQ60" s="86" t="b">
        <f t="shared" si="70"/>
        <v>0</v>
      </c>
      <c r="AR60" s="86" t="str">
        <f t="shared" si="71"/>
        <v>Speed</v>
      </c>
      <c r="AS60" s="86" t="str">
        <f t="shared" si="44"/>
        <v>&gt;</v>
      </c>
      <c r="AT60" s="86">
        <f t="shared" si="72"/>
        <v>23.09912109375</v>
      </c>
      <c r="AU60" s="86">
        <f t="shared" si="73"/>
        <v>2</v>
      </c>
      <c r="AV60" s="86" t="b">
        <f t="shared" si="74"/>
        <v>1</v>
      </c>
      <c r="AW60" s="86" t="str">
        <f t="shared" si="75"/>
        <v>Distance</v>
      </c>
      <c r="AX60" s="86" t="str">
        <f t="shared" si="45"/>
        <v>&lt;=</v>
      </c>
      <c r="AY60" s="86">
        <f t="shared" si="76"/>
        <v>569.801025390625</v>
      </c>
      <c r="AZ60" s="86">
        <f t="shared" si="77"/>
        <v>0</v>
      </c>
      <c r="BA60" s="86" t="b">
        <f t="shared" si="78"/>
        <v>0</v>
      </c>
      <c r="BB60" s="86" t="str">
        <f t="shared" si="79"/>
        <v>Distance</v>
      </c>
      <c r="BC60" s="86" t="str">
        <f t="shared" si="46"/>
        <v>&gt;</v>
      </c>
      <c r="BD60" s="86">
        <f t="shared" si="80"/>
        <v>390.67724609375</v>
      </c>
      <c r="BE60" s="15">
        <f t="shared" si="33"/>
        <v>1</v>
      </c>
      <c r="BF60" s="15" t="str">
        <f t="shared" si="47"/>
        <v>Speed&gt;25,757080078125 AND Distance&lt;=392,4404296875 AND Speed&lt;=26,51025390625 AND Distance&lt;=427,476318359375 AND GEBR&gt;1,046142578125 AND Speed&gt;23,09912109375 AND Distance&lt;=569,801025390625 AND Distance&gt;390,67724609375</v>
      </c>
      <c r="BH60" s="86">
        <v>2.0751953125E-2</v>
      </c>
      <c r="BI60" s="15">
        <v>1</v>
      </c>
      <c r="BJ60" s="15" t="s">
        <v>1742</v>
      </c>
    </row>
    <row r="61" spans="1:62">
      <c r="A61" s="15">
        <v>58</v>
      </c>
      <c r="B61" s="15">
        <v>2</v>
      </c>
      <c r="C61" s="15">
        <v>3502</v>
      </c>
      <c r="D61" s="15">
        <f t="shared" si="34"/>
        <v>0</v>
      </c>
      <c r="E61" s="15">
        <f t="shared" si="35"/>
        <v>3502</v>
      </c>
      <c r="F61" s="15">
        <f t="shared" si="36"/>
        <v>0.85498046875</v>
      </c>
      <c r="G61" s="15">
        <v>127</v>
      </c>
      <c r="H61" s="15">
        <v>128</v>
      </c>
      <c r="I61" s="15">
        <v>56</v>
      </c>
      <c r="J61" s="15">
        <v>5</v>
      </c>
      <c r="K61" s="15">
        <v>223</v>
      </c>
      <c r="L61" s="15">
        <v>1263</v>
      </c>
      <c r="M61" s="15">
        <f t="shared" si="37"/>
        <v>0.308349609375</v>
      </c>
      <c r="O61" s="86">
        <f t="shared" si="38"/>
        <v>223</v>
      </c>
      <c r="P61" s="86">
        <f t="shared" si="48"/>
        <v>0.333251953125</v>
      </c>
      <c r="Q61" s="86">
        <f t="shared" si="49"/>
        <v>90</v>
      </c>
      <c r="R61" s="86" t="b">
        <f t="shared" si="50"/>
        <v>1</v>
      </c>
      <c r="S61" s="86" t="str">
        <f t="shared" si="51"/>
        <v>Speed</v>
      </c>
      <c r="T61" s="86" t="str">
        <f t="shared" si="39"/>
        <v>&lt;=</v>
      </c>
      <c r="U61" s="86">
        <f t="shared" si="52"/>
        <v>14.710693359375</v>
      </c>
      <c r="V61" s="86">
        <f t="shared" si="53"/>
        <v>34</v>
      </c>
      <c r="W61" s="86" t="b">
        <f t="shared" si="54"/>
        <v>0</v>
      </c>
      <c r="X61" s="86" t="str">
        <f t="shared" si="55"/>
        <v>GEBR</v>
      </c>
      <c r="Y61" s="86" t="str">
        <f t="shared" si="40"/>
        <v>&gt;</v>
      </c>
      <c r="Z61" s="86">
        <f t="shared" si="56"/>
        <v>0.715087890625</v>
      </c>
      <c r="AA61" s="86">
        <f t="shared" si="57"/>
        <v>24</v>
      </c>
      <c r="AB61" s="86" t="b">
        <f t="shared" si="58"/>
        <v>0</v>
      </c>
      <c r="AC61" s="86" t="str">
        <f t="shared" si="59"/>
        <v>Distance</v>
      </c>
      <c r="AD61" s="86" t="str">
        <f t="shared" si="41"/>
        <v>&gt;</v>
      </c>
      <c r="AE61" s="86">
        <f t="shared" si="60"/>
        <v>188.468994140625</v>
      </c>
      <c r="AF61" s="86">
        <f t="shared" si="61"/>
        <v>21</v>
      </c>
      <c r="AG61" s="86" t="b">
        <f t="shared" si="62"/>
        <v>0</v>
      </c>
      <c r="AH61" s="86" t="str">
        <f t="shared" si="63"/>
        <v>Distance</v>
      </c>
      <c r="AI61" s="86" t="str">
        <f t="shared" si="42"/>
        <v>&gt;</v>
      </c>
      <c r="AJ61" s="86">
        <f t="shared" si="64"/>
        <v>150.328369140625</v>
      </c>
      <c r="AK61" s="86">
        <f t="shared" si="65"/>
        <v>11</v>
      </c>
      <c r="AL61" s="86" t="b">
        <f t="shared" si="66"/>
        <v>1</v>
      </c>
      <c r="AM61" s="86" t="str">
        <f t="shared" si="67"/>
        <v>Speed</v>
      </c>
      <c r="AN61" s="86" t="str">
        <f t="shared" si="43"/>
        <v>&lt;=</v>
      </c>
      <c r="AO61" s="86">
        <f t="shared" si="68"/>
        <v>14.839599609375</v>
      </c>
      <c r="AP61" s="86">
        <f t="shared" si="69"/>
        <v>4</v>
      </c>
      <c r="AQ61" s="86" t="b">
        <f t="shared" si="70"/>
        <v>1</v>
      </c>
      <c r="AR61" s="86" t="str">
        <f t="shared" si="71"/>
        <v>Distance</v>
      </c>
      <c r="AS61" s="86" t="str">
        <f t="shared" si="44"/>
        <v>&lt;=</v>
      </c>
      <c r="AT61" s="86">
        <f t="shared" si="72"/>
        <v>266.76708984375</v>
      </c>
      <c r="AU61" s="86">
        <f t="shared" si="73"/>
        <v>1</v>
      </c>
      <c r="AV61" s="86" t="b">
        <f t="shared" si="74"/>
        <v>0</v>
      </c>
      <c r="AW61" s="86" t="str">
        <f t="shared" si="75"/>
        <v>Speed</v>
      </c>
      <c r="AX61" s="86" t="str">
        <f t="shared" si="45"/>
        <v>&gt;</v>
      </c>
      <c r="AY61" s="86">
        <f t="shared" si="76"/>
        <v>10.322265625</v>
      </c>
      <c r="AZ61" s="86">
        <f t="shared" si="77"/>
        <v>0</v>
      </c>
      <c r="BA61" s="86" t="b">
        <f t="shared" si="78"/>
        <v>1</v>
      </c>
      <c r="BB61" s="86" t="str">
        <f t="shared" si="79"/>
        <v>Distance</v>
      </c>
      <c r="BC61" s="86" t="str">
        <f t="shared" si="46"/>
        <v>&lt;=</v>
      </c>
      <c r="BD61" s="86">
        <f t="shared" si="80"/>
        <v>390.67724609375</v>
      </c>
      <c r="BE61" s="15">
        <f t="shared" si="33"/>
        <v>0</v>
      </c>
      <c r="BF61" s="15" t="str">
        <f t="shared" si="47"/>
        <v>Speed&lt;=14,710693359375 AND GEBR&gt;0,715087890625 AND Distance&gt;188,468994140625 AND Distance&gt;150,328369140625 AND Speed&lt;=14,839599609375 AND Distance&lt;=266,76708984375 AND Speed&gt;10,322265625 AND Distance&lt;=390,67724609375</v>
      </c>
      <c r="BH61" s="86">
        <v>2.2216796875E-2</v>
      </c>
      <c r="BI61" s="15">
        <v>1</v>
      </c>
      <c r="BJ61" s="15" t="s">
        <v>1737</v>
      </c>
    </row>
    <row r="62" spans="1:62">
      <c r="A62" s="15">
        <v>59</v>
      </c>
      <c r="B62" s="15">
        <v>1</v>
      </c>
      <c r="C62" s="15">
        <v>98280</v>
      </c>
      <c r="D62" s="15">
        <f t="shared" si="34"/>
        <v>23</v>
      </c>
      <c r="E62" s="15">
        <f t="shared" si="35"/>
        <v>4072</v>
      </c>
      <c r="F62" s="15">
        <f t="shared" si="36"/>
        <v>23.994140625</v>
      </c>
      <c r="G62" s="15">
        <v>133</v>
      </c>
      <c r="H62" s="15">
        <v>134</v>
      </c>
      <c r="I62" s="15">
        <v>15</v>
      </c>
      <c r="J62" s="15">
        <v>5</v>
      </c>
      <c r="K62" s="15">
        <v>224</v>
      </c>
      <c r="L62" s="15">
        <v>51</v>
      </c>
      <c r="M62" s="15">
        <f t="shared" si="37"/>
        <v>1.2451171875E-2</v>
      </c>
      <c r="O62" s="86">
        <f t="shared" si="38"/>
        <v>224</v>
      </c>
      <c r="P62" s="86">
        <f t="shared" si="48"/>
        <v>0.25</v>
      </c>
      <c r="Q62" s="86">
        <f t="shared" si="49"/>
        <v>90</v>
      </c>
      <c r="R62" s="86" t="b">
        <f t="shared" si="50"/>
        <v>0</v>
      </c>
      <c r="S62" s="86" t="str">
        <f t="shared" si="51"/>
        <v>Speed</v>
      </c>
      <c r="T62" s="86" t="str">
        <f t="shared" si="39"/>
        <v>&gt;</v>
      </c>
      <c r="U62" s="86">
        <f t="shared" si="52"/>
        <v>14.710693359375</v>
      </c>
      <c r="V62" s="86">
        <f t="shared" si="53"/>
        <v>34</v>
      </c>
      <c r="W62" s="86" t="b">
        <f t="shared" si="54"/>
        <v>0</v>
      </c>
      <c r="X62" s="86" t="str">
        <f t="shared" si="55"/>
        <v>GEBR</v>
      </c>
      <c r="Y62" s="86" t="str">
        <f t="shared" si="40"/>
        <v>&gt;</v>
      </c>
      <c r="Z62" s="86">
        <f t="shared" si="56"/>
        <v>0.715087890625</v>
      </c>
      <c r="AA62" s="86">
        <f t="shared" si="57"/>
        <v>24</v>
      </c>
      <c r="AB62" s="86" t="b">
        <f t="shared" si="58"/>
        <v>0</v>
      </c>
      <c r="AC62" s="86" t="str">
        <f t="shared" si="59"/>
        <v>Distance</v>
      </c>
      <c r="AD62" s="86" t="str">
        <f t="shared" si="41"/>
        <v>&gt;</v>
      </c>
      <c r="AE62" s="86">
        <f t="shared" si="60"/>
        <v>188.468994140625</v>
      </c>
      <c r="AF62" s="86">
        <f t="shared" si="61"/>
        <v>21</v>
      </c>
      <c r="AG62" s="86" t="b">
        <f t="shared" si="62"/>
        <v>0</v>
      </c>
      <c r="AH62" s="86" t="str">
        <f t="shared" si="63"/>
        <v>Distance</v>
      </c>
      <c r="AI62" s="86" t="str">
        <f t="shared" si="42"/>
        <v>&gt;</v>
      </c>
      <c r="AJ62" s="86">
        <f t="shared" si="64"/>
        <v>150.328369140625</v>
      </c>
      <c r="AK62" s="86">
        <f t="shared" si="65"/>
        <v>11</v>
      </c>
      <c r="AL62" s="86" t="b">
        <f t="shared" si="66"/>
        <v>1</v>
      </c>
      <c r="AM62" s="86" t="str">
        <f t="shared" si="67"/>
        <v>Speed</v>
      </c>
      <c r="AN62" s="86" t="str">
        <f t="shared" si="43"/>
        <v>&lt;=</v>
      </c>
      <c r="AO62" s="86">
        <f t="shared" si="68"/>
        <v>14.839599609375</v>
      </c>
      <c r="AP62" s="86">
        <f t="shared" si="69"/>
        <v>4</v>
      </c>
      <c r="AQ62" s="86" t="b">
        <f t="shared" si="70"/>
        <v>1</v>
      </c>
      <c r="AR62" s="86" t="str">
        <f t="shared" si="71"/>
        <v>Distance</v>
      </c>
      <c r="AS62" s="86" t="str">
        <f t="shared" si="44"/>
        <v>&lt;=</v>
      </c>
      <c r="AT62" s="86">
        <f t="shared" si="72"/>
        <v>266.76708984375</v>
      </c>
      <c r="AU62" s="86">
        <f t="shared" si="73"/>
        <v>1</v>
      </c>
      <c r="AV62" s="86" t="b">
        <f t="shared" si="74"/>
        <v>0</v>
      </c>
      <c r="AW62" s="86" t="str">
        <f t="shared" si="75"/>
        <v>Speed</v>
      </c>
      <c r="AX62" s="86" t="str">
        <f t="shared" si="45"/>
        <v>&gt;</v>
      </c>
      <c r="AY62" s="86">
        <f t="shared" si="76"/>
        <v>10.322265625</v>
      </c>
      <c r="AZ62" s="86">
        <f t="shared" si="77"/>
        <v>0</v>
      </c>
      <c r="BA62" s="86" t="b">
        <f t="shared" si="78"/>
        <v>1</v>
      </c>
      <c r="BB62" s="86" t="str">
        <f t="shared" si="79"/>
        <v>Distance</v>
      </c>
      <c r="BC62" s="86" t="str">
        <f t="shared" si="46"/>
        <v>&lt;=</v>
      </c>
      <c r="BD62" s="86">
        <f t="shared" si="80"/>
        <v>390.67724609375</v>
      </c>
      <c r="BE62" s="15">
        <f t="shared" si="33"/>
        <v>0</v>
      </c>
      <c r="BF62" s="15" t="str">
        <f t="shared" si="47"/>
        <v>Speed&gt;14,710693359375 AND GEBR&gt;0,715087890625 AND Distance&gt;188,468994140625 AND Distance&gt;150,328369140625 AND Speed&lt;=14,839599609375 AND Distance&lt;=266,76708984375 AND Speed&gt;10,322265625 AND Distance&lt;=390,67724609375</v>
      </c>
      <c r="BH62" s="86">
        <v>2.5634765625E-2</v>
      </c>
      <c r="BI62" s="15">
        <v>1</v>
      </c>
      <c r="BJ62" s="15" t="s">
        <v>1689</v>
      </c>
    </row>
    <row r="63" spans="1:62">
      <c r="A63" s="15">
        <v>60</v>
      </c>
      <c r="B63" s="15">
        <v>2</v>
      </c>
      <c r="C63" s="15">
        <v>3502</v>
      </c>
      <c r="D63" s="15">
        <f t="shared" si="34"/>
        <v>0</v>
      </c>
      <c r="E63" s="15">
        <f t="shared" si="35"/>
        <v>3502</v>
      </c>
      <c r="F63" s="15">
        <f t="shared" si="36"/>
        <v>0.85498046875</v>
      </c>
      <c r="G63" s="15">
        <v>61</v>
      </c>
      <c r="H63" s="15">
        <v>62</v>
      </c>
      <c r="I63" s="15">
        <v>15</v>
      </c>
      <c r="J63" s="15">
        <v>5</v>
      </c>
      <c r="K63" s="15">
        <v>225</v>
      </c>
      <c r="L63" s="15">
        <v>340</v>
      </c>
      <c r="M63" s="15">
        <f t="shared" si="37"/>
        <v>8.30078125E-2</v>
      </c>
      <c r="O63" s="86">
        <f t="shared" si="38"/>
        <v>225</v>
      </c>
      <c r="P63" s="86">
        <f t="shared" si="48"/>
        <v>0.333251953125</v>
      </c>
      <c r="Q63" s="86">
        <f t="shared" si="49"/>
        <v>141</v>
      </c>
      <c r="R63" s="86" t="b">
        <f t="shared" si="50"/>
        <v>1</v>
      </c>
      <c r="S63" s="86" t="str">
        <f t="shared" si="51"/>
        <v>Speed</v>
      </c>
      <c r="T63" s="86" t="str">
        <f t="shared" si="39"/>
        <v>&lt;=</v>
      </c>
      <c r="U63" s="86">
        <f t="shared" si="52"/>
        <v>27.9140625</v>
      </c>
      <c r="V63" s="86">
        <f t="shared" si="53"/>
        <v>62</v>
      </c>
      <c r="W63" s="86" t="b">
        <f t="shared" si="54"/>
        <v>1</v>
      </c>
      <c r="X63" s="86" t="str">
        <f t="shared" si="55"/>
        <v>Speed</v>
      </c>
      <c r="Y63" s="86" t="str">
        <f t="shared" si="40"/>
        <v>&lt;=</v>
      </c>
      <c r="Z63" s="86">
        <f t="shared" si="56"/>
        <v>28.95458984375</v>
      </c>
      <c r="AA63" s="86">
        <f t="shared" si="57"/>
        <v>60</v>
      </c>
      <c r="AB63" s="86" t="b">
        <f t="shared" si="58"/>
        <v>0</v>
      </c>
      <c r="AC63" s="86" t="str">
        <f t="shared" si="59"/>
        <v>GEBR</v>
      </c>
      <c r="AD63" s="86" t="str">
        <f t="shared" si="41"/>
        <v>&gt;</v>
      </c>
      <c r="AE63" s="86">
        <f t="shared" si="60"/>
        <v>0.85498046875</v>
      </c>
      <c r="AF63" s="86">
        <f t="shared" si="61"/>
        <v>15</v>
      </c>
      <c r="AG63" s="86" t="b">
        <f t="shared" si="62"/>
        <v>0</v>
      </c>
      <c r="AH63" s="86" t="str">
        <f t="shared" si="63"/>
        <v>Distance</v>
      </c>
      <c r="AI63" s="86" t="str">
        <f t="shared" si="42"/>
        <v>&gt;</v>
      </c>
      <c r="AJ63" s="86">
        <f t="shared" si="64"/>
        <v>511.002685546875</v>
      </c>
      <c r="AK63" s="86">
        <f t="shared" si="65"/>
        <v>10</v>
      </c>
      <c r="AL63" s="86" t="b">
        <f t="shared" si="66"/>
        <v>1</v>
      </c>
      <c r="AM63" s="86" t="str">
        <f t="shared" si="67"/>
        <v>GEBR</v>
      </c>
      <c r="AN63" s="86" t="str">
        <f t="shared" si="43"/>
        <v>&lt;=</v>
      </c>
      <c r="AO63" s="86">
        <f t="shared" si="68"/>
        <v>1.046142578125</v>
      </c>
      <c r="AP63" s="86">
        <f t="shared" si="69"/>
        <v>7</v>
      </c>
      <c r="AQ63" s="86" t="b">
        <f t="shared" si="70"/>
        <v>0</v>
      </c>
      <c r="AR63" s="86" t="str">
        <f t="shared" si="71"/>
        <v>Speed</v>
      </c>
      <c r="AS63" s="86" t="str">
        <f t="shared" si="44"/>
        <v>&gt;</v>
      </c>
      <c r="AT63" s="86">
        <f t="shared" si="72"/>
        <v>23.09912109375</v>
      </c>
      <c r="AU63" s="86">
        <f t="shared" si="73"/>
        <v>2</v>
      </c>
      <c r="AV63" s="86" t="b">
        <f t="shared" si="74"/>
        <v>1</v>
      </c>
      <c r="AW63" s="86" t="str">
        <f t="shared" si="75"/>
        <v>Distance</v>
      </c>
      <c r="AX63" s="86" t="str">
        <f t="shared" si="45"/>
        <v>&lt;=</v>
      </c>
      <c r="AY63" s="86">
        <f t="shared" si="76"/>
        <v>569.801025390625</v>
      </c>
      <c r="AZ63" s="86">
        <f t="shared" si="77"/>
        <v>0</v>
      </c>
      <c r="BA63" s="86" t="b">
        <f t="shared" si="78"/>
        <v>0</v>
      </c>
      <c r="BB63" s="86" t="str">
        <f t="shared" si="79"/>
        <v>Distance</v>
      </c>
      <c r="BC63" s="86" t="str">
        <f t="shared" si="46"/>
        <v>&gt;</v>
      </c>
      <c r="BD63" s="86">
        <f t="shared" si="80"/>
        <v>390.67724609375</v>
      </c>
      <c r="BE63" s="15">
        <f t="shared" si="33"/>
        <v>0</v>
      </c>
      <c r="BF63" s="15" t="str">
        <f t="shared" si="47"/>
        <v>Speed&lt;=27,9140625 AND Speed&lt;=28,95458984375 AND GEBR&gt;0,85498046875 AND Distance&gt;511,002685546875 AND GEBR&lt;=1,046142578125 AND Speed&gt;23,09912109375 AND Distance&lt;=569,801025390625 AND Distance&gt;390,67724609375</v>
      </c>
      <c r="BH63" s="86">
        <v>2.5634765625E-2</v>
      </c>
      <c r="BI63" s="15">
        <v>1</v>
      </c>
      <c r="BJ63" s="15" t="s">
        <v>1733</v>
      </c>
    </row>
    <row r="64" spans="1:62">
      <c r="A64" s="15">
        <v>61</v>
      </c>
      <c r="B64" s="15">
        <v>1</v>
      </c>
      <c r="C64" s="15">
        <v>99938</v>
      </c>
      <c r="D64" s="15">
        <f t="shared" si="34"/>
        <v>24</v>
      </c>
      <c r="E64" s="15">
        <f t="shared" si="35"/>
        <v>1634</v>
      </c>
      <c r="F64" s="15">
        <f t="shared" si="36"/>
        <v>24.39892578125</v>
      </c>
      <c r="G64" s="15">
        <v>75</v>
      </c>
      <c r="H64" s="15">
        <v>76</v>
      </c>
      <c r="I64" s="15">
        <v>60</v>
      </c>
      <c r="J64" s="15">
        <v>6</v>
      </c>
      <c r="K64" s="15">
        <v>226</v>
      </c>
      <c r="L64" s="15">
        <v>177</v>
      </c>
      <c r="M64" s="15">
        <f t="shared" si="37"/>
        <v>4.3212890625E-2</v>
      </c>
      <c r="O64" s="86">
        <f t="shared" si="38"/>
        <v>226</v>
      </c>
      <c r="P64" s="86">
        <f t="shared" si="48"/>
        <v>0.238037109375</v>
      </c>
      <c r="Q64" s="86">
        <f t="shared" si="49"/>
        <v>141</v>
      </c>
      <c r="R64" s="86" t="b">
        <f t="shared" si="50"/>
        <v>0</v>
      </c>
      <c r="S64" s="86" t="str">
        <f t="shared" si="51"/>
        <v>Speed</v>
      </c>
      <c r="T64" s="86" t="str">
        <f t="shared" si="39"/>
        <v>&gt;</v>
      </c>
      <c r="U64" s="86">
        <f t="shared" si="52"/>
        <v>27.9140625</v>
      </c>
      <c r="V64" s="86">
        <f t="shared" si="53"/>
        <v>62</v>
      </c>
      <c r="W64" s="86" t="b">
        <f t="shared" si="54"/>
        <v>1</v>
      </c>
      <c r="X64" s="86" t="str">
        <f t="shared" si="55"/>
        <v>Speed</v>
      </c>
      <c r="Y64" s="86" t="str">
        <f t="shared" si="40"/>
        <v>&lt;=</v>
      </c>
      <c r="Z64" s="86">
        <f t="shared" si="56"/>
        <v>28.95458984375</v>
      </c>
      <c r="AA64" s="86">
        <f t="shared" si="57"/>
        <v>60</v>
      </c>
      <c r="AB64" s="86" t="b">
        <f t="shared" si="58"/>
        <v>0</v>
      </c>
      <c r="AC64" s="86" t="str">
        <f t="shared" si="59"/>
        <v>GEBR</v>
      </c>
      <c r="AD64" s="86" t="str">
        <f t="shared" si="41"/>
        <v>&gt;</v>
      </c>
      <c r="AE64" s="86">
        <f t="shared" si="60"/>
        <v>0.85498046875</v>
      </c>
      <c r="AF64" s="86">
        <f t="shared" si="61"/>
        <v>15</v>
      </c>
      <c r="AG64" s="86" t="b">
        <f t="shared" si="62"/>
        <v>0</v>
      </c>
      <c r="AH64" s="86" t="str">
        <f t="shared" si="63"/>
        <v>Distance</v>
      </c>
      <c r="AI64" s="86" t="str">
        <f t="shared" si="42"/>
        <v>&gt;</v>
      </c>
      <c r="AJ64" s="86">
        <f t="shared" si="64"/>
        <v>511.002685546875</v>
      </c>
      <c r="AK64" s="86">
        <f t="shared" si="65"/>
        <v>10</v>
      </c>
      <c r="AL64" s="86" t="b">
        <f t="shared" si="66"/>
        <v>1</v>
      </c>
      <c r="AM64" s="86" t="str">
        <f t="shared" si="67"/>
        <v>GEBR</v>
      </c>
      <c r="AN64" s="86" t="str">
        <f t="shared" si="43"/>
        <v>&lt;=</v>
      </c>
      <c r="AO64" s="86">
        <f t="shared" si="68"/>
        <v>1.046142578125</v>
      </c>
      <c r="AP64" s="86">
        <f t="shared" si="69"/>
        <v>7</v>
      </c>
      <c r="AQ64" s="86" t="b">
        <f t="shared" si="70"/>
        <v>0</v>
      </c>
      <c r="AR64" s="86" t="str">
        <f t="shared" si="71"/>
        <v>Speed</v>
      </c>
      <c r="AS64" s="86" t="str">
        <f t="shared" si="44"/>
        <v>&gt;</v>
      </c>
      <c r="AT64" s="86">
        <f t="shared" si="72"/>
        <v>23.09912109375</v>
      </c>
      <c r="AU64" s="86">
        <f t="shared" si="73"/>
        <v>2</v>
      </c>
      <c r="AV64" s="86" t="b">
        <f t="shared" si="74"/>
        <v>1</v>
      </c>
      <c r="AW64" s="86" t="str">
        <f t="shared" si="75"/>
        <v>Distance</v>
      </c>
      <c r="AX64" s="86" t="str">
        <f t="shared" si="45"/>
        <v>&lt;=</v>
      </c>
      <c r="AY64" s="86">
        <f t="shared" si="76"/>
        <v>569.801025390625</v>
      </c>
      <c r="AZ64" s="86">
        <f t="shared" si="77"/>
        <v>0</v>
      </c>
      <c r="BA64" s="86" t="b">
        <f t="shared" si="78"/>
        <v>0</v>
      </c>
      <c r="BB64" s="86" t="str">
        <f t="shared" si="79"/>
        <v>Distance</v>
      </c>
      <c r="BC64" s="86" t="str">
        <f t="shared" si="46"/>
        <v>&gt;</v>
      </c>
      <c r="BD64" s="86">
        <f t="shared" si="80"/>
        <v>390.67724609375</v>
      </c>
      <c r="BE64" s="15">
        <f t="shared" si="33"/>
        <v>0</v>
      </c>
      <c r="BF64" s="15" t="str">
        <f t="shared" si="47"/>
        <v>Speed&gt;27,9140625 AND Speed&lt;=28,95458984375 AND GEBR&gt;0,85498046875 AND Distance&gt;511,002685546875 AND GEBR&lt;=1,046142578125 AND Speed&gt;23,09912109375 AND Distance&lt;=569,801025390625 AND Distance&gt;390,67724609375</v>
      </c>
      <c r="BH64" s="86">
        <v>2.783203125E-2</v>
      </c>
      <c r="BI64" s="15">
        <v>1</v>
      </c>
      <c r="BJ64" s="15" t="s">
        <v>1788</v>
      </c>
    </row>
    <row r="65" spans="1:62">
      <c r="A65" s="15">
        <v>62</v>
      </c>
      <c r="B65" s="15">
        <v>1</v>
      </c>
      <c r="C65" s="15">
        <v>118598</v>
      </c>
      <c r="D65" s="15">
        <f t="shared" si="34"/>
        <v>28</v>
      </c>
      <c r="E65" s="15">
        <f t="shared" si="35"/>
        <v>3910</v>
      </c>
      <c r="F65" s="15">
        <f t="shared" si="36"/>
        <v>28.95458984375</v>
      </c>
      <c r="G65" s="15">
        <v>141</v>
      </c>
      <c r="H65" s="15">
        <v>142</v>
      </c>
      <c r="I65" s="15">
        <v>60</v>
      </c>
      <c r="J65" s="15">
        <v>6</v>
      </c>
      <c r="K65" s="15">
        <v>229</v>
      </c>
      <c r="L65" s="15">
        <v>1232</v>
      </c>
      <c r="M65" s="15">
        <f t="shared" si="37"/>
        <v>0.30078125</v>
      </c>
      <c r="O65" s="86">
        <f t="shared" si="38"/>
        <v>229</v>
      </c>
      <c r="P65" s="86">
        <f t="shared" si="48"/>
        <v>4.638671875E-3</v>
      </c>
      <c r="Q65" s="86">
        <f t="shared" si="49"/>
        <v>227</v>
      </c>
      <c r="R65" s="86" t="b">
        <f t="shared" si="50"/>
        <v>1</v>
      </c>
      <c r="S65" s="86" t="str">
        <f t="shared" si="51"/>
        <v>GEBR</v>
      </c>
      <c r="T65" s="86" t="str">
        <f t="shared" si="39"/>
        <v>&lt;=</v>
      </c>
      <c r="U65" s="86">
        <f t="shared" si="52"/>
        <v>0.85498046875</v>
      </c>
      <c r="V65" s="86">
        <f t="shared" si="53"/>
        <v>134</v>
      </c>
      <c r="W65" s="86" t="b">
        <f t="shared" si="54"/>
        <v>1</v>
      </c>
      <c r="X65" s="86" t="str">
        <f t="shared" si="55"/>
        <v>Speed</v>
      </c>
      <c r="Y65" s="86" t="str">
        <f t="shared" si="40"/>
        <v>&lt;=</v>
      </c>
      <c r="Z65" s="86">
        <f t="shared" si="56"/>
        <v>25.12060546875</v>
      </c>
      <c r="AA65" s="86">
        <f t="shared" si="57"/>
        <v>59</v>
      </c>
      <c r="AB65" s="86" t="b">
        <f t="shared" si="58"/>
        <v>0</v>
      </c>
      <c r="AC65" s="86" t="str">
        <f t="shared" si="59"/>
        <v>Speed</v>
      </c>
      <c r="AD65" s="86" t="str">
        <f t="shared" si="41"/>
        <v>&gt;</v>
      </c>
      <c r="AE65" s="86">
        <f t="shared" si="60"/>
        <v>23.994140625</v>
      </c>
      <c r="AF65" s="86">
        <f t="shared" si="61"/>
        <v>15</v>
      </c>
      <c r="AG65" s="86" t="b">
        <f t="shared" si="62"/>
        <v>1</v>
      </c>
      <c r="AH65" s="86" t="str">
        <f t="shared" si="63"/>
        <v>Distance</v>
      </c>
      <c r="AI65" s="86" t="str">
        <f t="shared" si="42"/>
        <v>&lt;=</v>
      </c>
      <c r="AJ65" s="86">
        <f t="shared" si="64"/>
        <v>511.002685546875</v>
      </c>
      <c r="AK65" s="86">
        <f t="shared" si="65"/>
        <v>10</v>
      </c>
      <c r="AL65" s="86" t="b">
        <f t="shared" si="66"/>
        <v>1</v>
      </c>
      <c r="AM65" s="86" t="str">
        <f t="shared" si="67"/>
        <v>GEBR</v>
      </c>
      <c r="AN65" s="86" t="str">
        <f t="shared" si="43"/>
        <v>&lt;=</v>
      </c>
      <c r="AO65" s="86">
        <f t="shared" si="68"/>
        <v>1.046142578125</v>
      </c>
      <c r="AP65" s="86">
        <f t="shared" si="69"/>
        <v>7</v>
      </c>
      <c r="AQ65" s="86" t="b">
        <f t="shared" si="70"/>
        <v>0</v>
      </c>
      <c r="AR65" s="86" t="str">
        <f t="shared" si="71"/>
        <v>Speed</v>
      </c>
      <c r="AS65" s="86" t="str">
        <f t="shared" si="44"/>
        <v>&gt;</v>
      </c>
      <c r="AT65" s="86">
        <f t="shared" si="72"/>
        <v>23.09912109375</v>
      </c>
      <c r="AU65" s="86">
        <f t="shared" si="73"/>
        <v>2</v>
      </c>
      <c r="AV65" s="86" t="b">
        <f t="shared" si="74"/>
        <v>1</v>
      </c>
      <c r="AW65" s="86" t="str">
        <f t="shared" si="75"/>
        <v>Distance</v>
      </c>
      <c r="AX65" s="86" t="str">
        <f t="shared" si="45"/>
        <v>&lt;=</v>
      </c>
      <c r="AY65" s="86">
        <f t="shared" si="76"/>
        <v>569.801025390625</v>
      </c>
      <c r="AZ65" s="86">
        <f t="shared" si="77"/>
        <v>0</v>
      </c>
      <c r="BA65" s="86" t="b">
        <f t="shared" si="78"/>
        <v>0</v>
      </c>
      <c r="BB65" s="86" t="str">
        <f t="shared" si="79"/>
        <v>Distance</v>
      </c>
      <c r="BC65" s="86" t="str">
        <f t="shared" si="46"/>
        <v>&gt;</v>
      </c>
      <c r="BD65" s="86">
        <f t="shared" si="80"/>
        <v>390.67724609375</v>
      </c>
      <c r="BE65" s="15">
        <f t="shared" si="33"/>
        <v>1</v>
      </c>
      <c r="BF65" s="15" t="str">
        <f t="shared" si="47"/>
        <v>GEBR&lt;=0,85498046875 AND Speed&lt;=25,12060546875 AND Speed&gt;23,994140625 AND Distance&lt;=511,002685546875 AND GEBR&lt;=1,046142578125 AND Speed&gt;23,09912109375 AND Distance&lt;=569,801025390625 AND Distance&gt;390,67724609375</v>
      </c>
      <c r="BH65" s="86">
        <v>2.9052734375E-2</v>
      </c>
      <c r="BI65" s="15">
        <v>1</v>
      </c>
      <c r="BJ65" s="15" t="s">
        <v>1690</v>
      </c>
    </row>
    <row r="66" spans="1:62">
      <c r="A66" s="15">
        <v>63</v>
      </c>
      <c r="B66" s="15">
        <v>1</v>
      </c>
      <c r="C66" s="15">
        <v>93976</v>
      </c>
      <c r="D66" s="15">
        <f t="shared" si="34"/>
        <v>22</v>
      </c>
      <c r="E66" s="15">
        <f t="shared" si="35"/>
        <v>3864</v>
      </c>
      <c r="F66" s="15">
        <f t="shared" si="36"/>
        <v>22.943359375</v>
      </c>
      <c r="G66" s="15">
        <v>151</v>
      </c>
      <c r="H66" s="15">
        <v>152</v>
      </c>
      <c r="I66" s="15">
        <v>30</v>
      </c>
      <c r="J66" s="15">
        <v>6</v>
      </c>
      <c r="K66" s="15">
        <v>230</v>
      </c>
      <c r="L66" s="15">
        <v>26</v>
      </c>
      <c r="M66" s="15">
        <f t="shared" si="37"/>
        <v>6.34765625E-3</v>
      </c>
      <c r="O66" s="86">
        <f t="shared" si="38"/>
        <v>230</v>
      </c>
      <c r="P66" s="86">
        <f t="shared" si="48"/>
        <v>0.142822265625</v>
      </c>
      <c r="Q66" s="86">
        <f t="shared" si="49"/>
        <v>227</v>
      </c>
      <c r="R66" s="86" t="b">
        <f t="shared" si="50"/>
        <v>0</v>
      </c>
      <c r="S66" s="86" t="str">
        <f t="shared" si="51"/>
        <v>GEBR</v>
      </c>
      <c r="T66" s="86" t="str">
        <f t="shared" si="39"/>
        <v>&gt;</v>
      </c>
      <c r="U66" s="86">
        <f t="shared" si="52"/>
        <v>0.85498046875</v>
      </c>
      <c r="V66" s="86">
        <f t="shared" si="53"/>
        <v>134</v>
      </c>
      <c r="W66" s="86" t="b">
        <f t="shared" si="54"/>
        <v>1</v>
      </c>
      <c r="X66" s="86" t="str">
        <f t="shared" si="55"/>
        <v>Speed</v>
      </c>
      <c r="Y66" s="86" t="str">
        <f t="shared" si="40"/>
        <v>&lt;=</v>
      </c>
      <c r="Z66" s="86">
        <f t="shared" si="56"/>
        <v>25.12060546875</v>
      </c>
      <c r="AA66" s="86">
        <f t="shared" si="57"/>
        <v>59</v>
      </c>
      <c r="AB66" s="86" t="b">
        <f t="shared" si="58"/>
        <v>0</v>
      </c>
      <c r="AC66" s="86" t="str">
        <f t="shared" si="59"/>
        <v>Speed</v>
      </c>
      <c r="AD66" s="86" t="str">
        <f t="shared" si="41"/>
        <v>&gt;</v>
      </c>
      <c r="AE66" s="86">
        <f t="shared" si="60"/>
        <v>23.994140625</v>
      </c>
      <c r="AF66" s="86">
        <f t="shared" si="61"/>
        <v>15</v>
      </c>
      <c r="AG66" s="86" t="b">
        <f t="shared" si="62"/>
        <v>1</v>
      </c>
      <c r="AH66" s="86" t="str">
        <f t="shared" si="63"/>
        <v>Distance</v>
      </c>
      <c r="AI66" s="86" t="str">
        <f t="shared" si="42"/>
        <v>&lt;=</v>
      </c>
      <c r="AJ66" s="86">
        <f t="shared" si="64"/>
        <v>511.002685546875</v>
      </c>
      <c r="AK66" s="86">
        <f t="shared" si="65"/>
        <v>10</v>
      </c>
      <c r="AL66" s="86" t="b">
        <f t="shared" si="66"/>
        <v>1</v>
      </c>
      <c r="AM66" s="86" t="str">
        <f t="shared" si="67"/>
        <v>GEBR</v>
      </c>
      <c r="AN66" s="86" t="str">
        <f t="shared" si="43"/>
        <v>&lt;=</v>
      </c>
      <c r="AO66" s="86">
        <f t="shared" si="68"/>
        <v>1.046142578125</v>
      </c>
      <c r="AP66" s="86">
        <f t="shared" si="69"/>
        <v>7</v>
      </c>
      <c r="AQ66" s="86" t="b">
        <f t="shared" si="70"/>
        <v>0</v>
      </c>
      <c r="AR66" s="86" t="str">
        <f t="shared" si="71"/>
        <v>Speed</v>
      </c>
      <c r="AS66" s="86" t="str">
        <f t="shared" si="44"/>
        <v>&gt;</v>
      </c>
      <c r="AT66" s="86">
        <f t="shared" si="72"/>
        <v>23.09912109375</v>
      </c>
      <c r="AU66" s="86">
        <f t="shared" si="73"/>
        <v>2</v>
      </c>
      <c r="AV66" s="86" t="b">
        <f t="shared" si="74"/>
        <v>1</v>
      </c>
      <c r="AW66" s="86" t="str">
        <f t="shared" si="75"/>
        <v>Distance</v>
      </c>
      <c r="AX66" s="86" t="str">
        <f t="shared" si="45"/>
        <v>&lt;=</v>
      </c>
      <c r="AY66" s="86">
        <f t="shared" si="76"/>
        <v>569.801025390625</v>
      </c>
      <c r="AZ66" s="86">
        <f t="shared" si="77"/>
        <v>0</v>
      </c>
      <c r="BA66" s="86" t="b">
        <f t="shared" si="78"/>
        <v>0</v>
      </c>
      <c r="BB66" s="86" t="str">
        <f t="shared" si="79"/>
        <v>Distance</v>
      </c>
      <c r="BC66" s="86" t="str">
        <f t="shared" si="46"/>
        <v>&gt;</v>
      </c>
      <c r="BD66" s="86">
        <f t="shared" si="80"/>
        <v>390.67724609375</v>
      </c>
      <c r="BE66" s="15">
        <f t="shared" si="33"/>
        <v>1</v>
      </c>
      <c r="BF66" s="15" t="str">
        <f t="shared" si="47"/>
        <v>GEBR&gt;0,85498046875 AND Speed&lt;=25,12060546875 AND Speed&gt;23,994140625 AND Distance&lt;=511,002685546875 AND GEBR&lt;=1,046142578125 AND Speed&gt;23,09912109375 AND Distance&lt;=569,801025390625 AND Distance&gt;390,67724609375</v>
      </c>
      <c r="BH66" s="86">
        <v>3.7109375E-2</v>
      </c>
      <c r="BI66" s="15">
        <v>1</v>
      </c>
      <c r="BJ66" s="15" t="s">
        <v>1775</v>
      </c>
    </row>
    <row r="67" spans="1:62">
      <c r="A67" s="15">
        <v>64</v>
      </c>
      <c r="B67" s="15">
        <v>1</v>
      </c>
      <c r="C67" s="15">
        <v>100753</v>
      </c>
      <c r="D67" s="15">
        <f t="shared" si="34"/>
        <v>24</v>
      </c>
      <c r="E67" s="15">
        <f t="shared" si="35"/>
        <v>2449</v>
      </c>
      <c r="F67" s="15">
        <f t="shared" si="36"/>
        <v>24.597900390625</v>
      </c>
      <c r="G67" s="15">
        <v>65</v>
      </c>
      <c r="H67" s="15">
        <v>66</v>
      </c>
      <c r="I67" s="15">
        <v>30</v>
      </c>
      <c r="J67" s="15">
        <v>6</v>
      </c>
      <c r="K67" s="15">
        <v>233</v>
      </c>
      <c r="L67" s="15">
        <v>307</v>
      </c>
      <c r="M67" s="15">
        <f t="shared" si="37"/>
        <v>7.4951171875E-2</v>
      </c>
      <c r="O67" s="86">
        <f t="shared" si="38"/>
        <v>233</v>
      </c>
      <c r="P67" s="86">
        <f t="shared" ref="P67:P98" si="81">VLOOKUP(O67,$A$3:$M$513,13,FALSE)</f>
        <v>0.25</v>
      </c>
      <c r="Q67" s="86">
        <f t="shared" ref="Q67:Q98" si="82">VLOOKUP(O67,$A$3:$I$513,9,FALSE)</f>
        <v>104</v>
      </c>
      <c r="R67" s="86" t="b">
        <f t="shared" ref="R67:R98" si="83">IF(VLOOKUP(Q67,$A$3:$G$513,7,FALSE) = O67, TRUE, IF(VLOOKUP(Q67, $A$3:$H$513,8,FALSE) = O67, FALSE, "Error: Invalid Decision!"))</f>
        <v>1</v>
      </c>
      <c r="S67" s="86" t="str">
        <f t="shared" ref="S67:S98" si="84">IF(VLOOKUP(Q67,$A$3:$B$513,2,FALSE) = 0, "Distance", IF(VLOOKUP(Q67,$A$3:$B$513,2,FALSE) = 1, "Speed", IF(VLOOKUP(Q67,$A$3:$B$513,2,FALSE) = 2, "GEBR", "Dummy Node")))</f>
        <v>Distance</v>
      </c>
      <c r="T67" s="86" t="str">
        <f t="shared" si="39"/>
        <v>&lt;=</v>
      </c>
      <c r="U67" s="86">
        <f t="shared" ref="U67:U98" si="85">IF(S67="Dummy Node","N/A",VLOOKUP(Q67,$A$3:$F$513,6,FALSE))</f>
        <v>279.68701171875</v>
      </c>
      <c r="V67" s="86">
        <f t="shared" ref="V67:V98" si="86">VLOOKUP(Q67,$A$3:$I$513,9,FALSE)</f>
        <v>38</v>
      </c>
      <c r="W67" s="86" t="b">
        <f t="shared" ref="W67:W98" si="87">IF(VLOOKUP(V67,$A$3:$G$513,7,FALSE) = Q67, TRUE, IF(VLOOKUP(V67, $A$3:$H$513,8,FALSE) = Q67, FALSE, "Error: Invalid Decision!"))</f>
        <v>0</v>
      </c>
      <c r="X67" s="86" t="str">
        <f t="shared" ref="X67:X98" si="88">IF(VLOOKUP(V67,$A$3:$B$513,2,FALSE) = 0, "Distance", IF(VLOOKUP(V67,$A$3:$B$513,2,FALSE) = 1, "Speed", IF(VLOOKUP(V67,$A$3:$B$513,2,FALSE) = 2, "GEBR", "Dummy Node")))</f>
        <v>Distance</v>
      </c>
      <c r="Y67" s="86" t="str">
        <f t="shared" si="40"/>
        <v>&gt;</v>
      </c>
      <c r="Z67" s="86">
        <f t="shared" ref="Z67:Z98" si="89">IF(X67="Dummy Node","N/A",VLOOKUP(V67,$A$3:$F$513,6,FALSE))</f>
        <v>271.98388671875</v>
      </c>
      <c r="AA67" s="86">
        <f t="shared" ref="AA67:AA98" si="90">VLOOKUP(V67,$A$3:$I$513,9,FALSE)</f>
        <v>36</v>
      </c>
      <c r="AB67" s="86" t="b">
        <f t="shared" ref="AB67:AB98" si="91">IF(VLOOKUP(AA67,$A$3:$G$513,7,FALSE) = V67, TRUE, IF(VLOOKUP(AA67, $A$3:$H$513,8,FALSE) = V67, FALSE, "Error: Invalid Decision!"))</f>
        <v>0</v>
      </c>
      <c r="AC67" s="86" t="str">
        <f t="shared" ref="AC67:AC98" si="92">IF(VLOOKUP(AA67,$A$3:$B$513,2,FALSE) = 0, "Distance", IF(VLOOKUP(AA67,$A$3:$B$513,2,FALSE) = 1, "Speed", IF(VLOOKUP(AA67,$A$3:$B$513,2,FALSE) = 2, "GEBR", "Dummy Node")))</f>
        <v>GEBR</v>
      </c>
      <c r="AD67" s="86" t="str">
        <f t="shared" si="41"/>
        <v>&gt;</v>
      </c>
      <c r="AE67" s="86">
        <f t="shared" ref="AE67:AE98" si="93">IF(AC67="Dummy Node","N/A",VLOOKUP(AA67,$A$3:$F$513,6,FALSE))</f>
        <v>0.715087890625</v>
      </c>
      <c r="AF67" s="86">
        <f t="shared" ref="AF67:AF98" si="94">VLOOKUP(AA67,$A$3:$I$513,9,FALSE)</f>
        <v>13</v>
      </c>
      <c r="AG67" s="86" t="b">
        <f t="shared" ref="AG67:AG98" si="95">IF(VLOOKUP(AF67,$A$3:$G$513,7,FALSE) = AA67, TRUE, IF(VLOOKUP(AF67, $A$3:$H$513,8,FALSE) = AA67, FALSE, "Error: Invalid Decision!"))</f>
        <v>0</v>
      </c>
      <c r="AH67" s="86" t="str">
        <f t="shared" ref="AH67:AH98" si="96">IF(VLOOKUP(AF67,$A$3:$B$513,2,FALSE) = 0, "Distance", IF(VLOOKUP(AF67,$A$3:$B$513,2,FALSE) = 1, "Speed", IF(VLOOKUP(AF67,$A$3:$B$513,2,FALSE) = 2, "GEBR", "Dummy Node")))</f>
        <v>Speed</v>
      </c>
      <c r="AI67" s="86" t="str">
        <f t="shared" si="42"/>
        <v>&gt;</v>
      </c>
      <c r="AJ67" s="86">
        <f t="shared" ref="AJ67:AJ98" si="97">IF(AH67="Dummy Node","N/A",VLOOKUP(AF67,$A$3:$F$513,6,FALSE))</f>
        <v>17.1845703125</v>
      </c>
      <c r="AK67" s="86">
        <f t="shared" ref="AK67:AK98" si="98">VLOOKUP(AF67,$A$3:$I$513,9,FALSE)</f>
        <v>12</v>
      </c>
      <c r="AL67" s="86" t="b">
        <f t="shared" ref="AL67:AL98" si="99">IF(VLOOKUP(AK67,$A$3:$G$513,7,FALSE) = AF67, TRUE, IF(VLOOKUP(AK67, $A$3:$H$513,8,FALSE) = AF67, FALSE, "Error: Invalid Decision!"))</f>
        <v>1</v>
      </c>
      <c r="AM67" s="86" t="str">
        <f t="shared" ref="AM67:AM98" si="100">IF(VLOOKUP(AK67,$A$3:$B$513,2,FALSE) = 0, "Distance", IF(VLOOKUP(AK67,$A$3:$B$513,2,FALSE) = 1, "Speed", IF(VLOOKUP(AK67,$A$3:$B$513,2,FALSE) = 2, "GEBR", "Dummy Node")))</f>
        <v>Speed</v>
      </c>
      <c r="AN67" s="86" t="str">
        <f t="shared" si="43"/>
        <v>&lt;=</v>
      </c>
      <c r="AO67" s="86">
        <f t="shared" ref="AO67:AO98" si="101">IF(AM67="Dummy Node","N/A",VLOOKUP(AK67,$A$3:$F$513,6,FALSE))</f>
        <v>18.69580078125</v>
      </c>
      <c r="AP67" s="86">
        <f t="shared" ref="AP67:AP98" si="102">VLOOKUP(AK67,$A$3:$I$513,9,FALSE)</f>
        <v>4</v>
      </c>
      <c r="AQ67" s="86" t="b">
        <f t="shared" ref="AQ67:AQ98" si="103">IF(VLOOKUP(AP67,$A$3:$G$513,7,FALSE) = AK67, TRUE, IF(VLOOKUP(AP67, $A$3:$H$513,8,FALSE) = AK67, FALSE, "Error: Invalid Decision!"))</f>
        <v>0</v>
      </c>
      <c r="AR67" s="86" t="str">
        <f t="shared" ref="AR67:AR98" si="104">IF(VLOOKUP(AP67,$A$3:$B$513,2,FALSE) = 0, "Distance", IF(VLOOKUP(AP67,$A$3:$B$513,2,FALSE) = 1, "Speed", IF(VLOOKUP(AP67,$A$3:$B$513,2,FALSE) = 2, "GEBR", "Dummy Node")))</f>
        <v>Distance</v>
      </c>
      <c r="AS67" s="86" t="str">
        <f t="shared" si="44"/>
        <v>&gt;</v>
      </c>
      <c r="AT67" s="86">
        <f t="shared" ref="AT67:AT98" si="105">IF(AR67="Dummy Node","N/A",VLOOKUP(AP67,$A$3:$F$513,6,FALSE))</f>
        <v>266.76708984375</v>
      </c>
      <c r="AU67" s="86">
        <f t="shared" ref="AU67:AU98" si="106">VLOOKUP(AP67,$A$3:$I$513,9,FALSE)</f>
        <v>1</v>
      </c>
      <c r="AV67" s="86" t="b">
        <f t="shared" ref="AV67:AV98" si="107">IF(VLOOKUP(AU67,$A$3:$G$513,7,FALSE) = AP67, TRUE, IF(VLOOKUP(AU67, $A$3:$H$513,8,FALSE) = AP67, FALSE, "Error: Invalid Decision!"))</f>
        <v>0</v>
      </c>
      <c r="AW67" s="86" t="str">
        <f t="shared" ref="AW67:AW98" si="108">IF(VLOOKUP(AU67,$A$3:$B$513,2,FALSE) = 0, "Distance", IF(VLOOKUP(AU67,$A$3:$B$513,2,FALSE) = 1, "Speed", IF(VLOOKUP(AU67,$A$3:$B$513,2,FALSE) = 2, "GEBR", "Dummy Node")))</f>
        <v>Speed</v>
      </c>
      <c r="AX67" s="86" t="str">
        <f t="shared" si="45"/>
        <v>&gt;</v>
      </c>
      <c r="AY67" s="86">
        <f t="shared" ref="AY67:AY98" si="109">IF(AW67="Dummy Node","N/A",VLOOKUP(AU67,$A$3:$F$513,6,FALSE))</f>
        <v>10.322265625</v>
      </c>
      <c r="AZ67" s="86">
        <f t="shared" ref="AZ67:AZ98" si="110">VLOOKUP(AU67,$A$3:$I$513,9,FALSE)</f>
        <v>0</v>
      </c>
      <c r="BA67" s="86" t="b">
        <f t="shared" ref="BA67:BA98" si="111">IF(VLOOKUP(AZ67,$A$3:$G$513,7,FALSE) = AU67, TRUE, IF(VLOOKUP(AZ67, $A$3:$H$513,8,FALSE) = AU67, FALSE, "Error: Invalid Decision!"))</f>
        <v>1</v>
      </c>
      <c r="BB67" s="86" t="str">
        <f t="shared" ref="BB67:BB98" si="112">IF(VLOOKUP(AZ67,$A$3:$B$513,2,FALSE) = 0, "Distance", IF(VLOOKUP(AZ67,$A$3:$B$513,2,FALSE) = 1, "Speed", IF(VLOOKUP(AZ67,$A$3:$B$513,2,FALSE) = 2, "GEBR", "Dummy Node")))</f>
        <v>Distance</v>
      </c>
      <c r="BC67" s="86" t="str">
        <f t="shared" si="46"/>
        <v>&lt;=</v>
      </c>
      <c r="BD67" s="86">
        <f t="shared" ref="BD67:BD98" si="113">IF(BB67="Dummy Node","N/A",VLOOKUP(AZ67,$A$3:$F$513,6,FALSE))</f>
        <v>390.67724609375</v>
      </c>
      <c r="BE67" s="15">
        <f t="shared" ref="BE67:BE130" si="114">IF(P67&lt;0.5/3, 1, 0)</f>
        <v>0</v>
      </c>
      <c r="BF67" s="15" t="str">
        <f t="shared" si="47"/>
        <v>Distance&lt;=279,68701171875 AND Distance&gt;271,98388671875 AND GEBR&gt;0,715087890625 AND Speed&gt;17,1845703125 AND Speed&lt;=18,69580078125 AND Distance&gt;266,76708984375 AND Speed&gt;10,322265625 AND Distance&lt;=390,67724609375</v>
      </c>
      <c r="BH67" s="86">
        <v>4.4677734375E-2</v>
      </c>
      <c r="BI67" s="15">
        <v>1</v>
      </c>
      <c r="BJ67" s="15" t="s">
        <v>1692</v>
      </c>
    </row>
    <row r="68" spans="1:62">
      <c r="A68" s="15">
        <v>65</v>
      </c>
      <c r="B68" s="15">
        <v>0</v>
      </c>
      <c r="C68" s="15">
        <v>1186963</v>
      </c>
      <c r="D68" s="15">
        <f t="shared" ref="D68:D131" si="115">IF(C68&lt;&gt;-8192,INT(C68/2^12),-1)</f>
        <v>289</v>
      </c>
      <c r="E68" s="15">
        <f t="shared" ref="E68:E131" si="116">IF(C68 &lt;&gt; -8192, MOD(C68, 2^12), 0)</f>
        <v>3219</v>
      </c>
      <c r="F68" s="15">
        <f t="shared" ref="F68:F131" si="117">D68+(E68/2^12)</f>
        <v>289.785888671875</v>
      </c>
      <c r="G68" s="15">
        <v>67</v>
      </c>
      <c r="H68" s="15">
        <v>68</v>
      </c>
      <c r="I68" s="15">
        <v>64</v>
      </c>
      <c r="J68" s="15">
        <v>7</v>
      </c>
      <c r="K68" s="15">
        <v>234</v>
      </c>
      <c r="L68" s="15">
        <v>819</v>
      </c>
      <c r="M68" s="15">
        <f t="shared" ref="M68:M131" si="118">IF(L68 &gt;= 2^12, "Error: Wrong Probability!", L68/2^12)</f>
        <v>0.199951171875</v>
      </c>
      <c r="O68" s="86">
        <f t="shared" ref="O68:O131" si="119">K68</f>
        <v>234</v>
      </c>
      <c r="P68" s="86">
        <f t="shared" si="81"/>
        <v>0.3291015625</v>
      </c>
      <c r="Q68" s="86">
        <f t="shared" si="82"/>
        <v>104</v>
      </c>
      <c r="R68" s="86" t="b">
        <f t="shared" si="83"/>
        <v>0</v>
      </c>
      <c r="S68" s="86" t="str">
        <f t="shared" si="84"/>
        <v>Distance</v>
      </c>
      <c r="T68" s="86" t="str">
        <f t="shared" ref="T68:T131" si="120">IF(S68="Dummy Node","N/A",IF(R68,"&lt;=","&gt;"))</f>
        <v>&gt;</v>
      </c>
      <c r="U68" s="86">
        <f t="shared" si="85"/>
        <v>279.68701171875</v>
      </c>
      <c r="V68" s="86">
        <f t="shared" si="86"/>
        <v>38</v>
      </c>
      <c r="W68" s="86" t="b">
        <f t="shared" si="87"/>
        <v>0</v>
      </c>
      <c r="X68" s="86" t="str">
        <f t="shared" si="88"/>
        <v>Distance</v>
      </c>
      <c r="Y68" s="86" t="str">
        <f t="shared" ref="Y68:Y131" si="121">IF(X68="Dummy Node","N/A",IF(W68,"&lt;=","&gt;"))</f>
        <v>&gt;</v>
      </c>
      <c r="Z68" s="86">
        <f t="shared" si="89"/>
        <v>271.98388671875</v>
      </c>
      <c r="AA68" s="86">
        <f t="shared" si="90"/>
        <v>36</v>
      </c>
      <c r="AB68" s="86" t="b">
        <f t="shared" si="91"/>
        <v>0</v>
      </c>
      <c r="AC68" s="86" t="str">
        <f t="shared" si="92"/>
        <v>GEBR</v>
      </c>
      <c r="AD68" s="86" t="str">
        <f t="shared" ref="AD68:AD131" si="122">IF(AC68="Dummy Node","N/A",IF(AB68,"&lt;=","&gt;"))</f>
        <v>&gt;</v>
      </c>
      <c r="AE68" s="86">
        <f t="shared" si="93"/>
        <v>0.715087890625</v>
      </c>
      <c r="AF68" s="86">
        <f t="shared" si="94"/>
        <v>13</v>
      </c>
      <c r="AG68" s="86" t="b">
        <f t="shared" si="95"/>
        <v>0</v>
      </c>
      <c r="AH68" s="86" t="str">
        <f t="shared" si="96"/>
        <v>Speed</v>
      </c>
      <c r="AI68" s="86" t="str">
        <f t="shared" ref="AI68:AI131" si="123">IF(AH68="Dummy Node","N/A",IF(AG68,"&lt;=","&gt;"))</f>
        <v>&gt;</v>
      </c>
      <c r="AJ68" s="86">
        <f t="shared" si="97"/>
        <v>17.1845703125</v>
      </c>
      <c r="AK68" s="86">
        <f t="shared" si="98"/>
        <v>12</v>
      </c>
      <c r="AL68" s="86" t="b">
        <f t="shared" si="99"/>
        <v>1</v>
      </c>
      <c r="AM68" s="86" t="str">
        <f t="shared" si="100"/>
        <v>Speed</v>
      </c>
      <c r="AN68" s="86" t="str">
        <f t="shared" ref="AN68:AN131" si="124">IF(AM68="Dummy Node","N/A",IF(AL68,"&lt;=","&gt;"))</f>
        <v>&lt;=</v>
      </c>
      <c r="AO68" s="86">
        <f t="shared" si="101"/>
        <v>18.69580078125</v>
      </c>
      <c r="AP68" s="86">
        <f t="shared" si="102"/>
        <v>4</v>
      </c>
      <c r="AQ68" s="86" t="b">
        <f t="shared" si="103"/>
        <v>0</v>
      </c>
      <c r="AR68" s="86" t="str">
        <f t="shared" si="104"/>
        <v>Distance</v>
      </c>
      <c r="AS68" s="86" t="str">
        <f t="shared" ref="AS68:AS131" si="125">IF(AR68="Dummy Node","N/A",IF(AQ68,"&lt;=","&gt;"))</f>
        <v>&gt;</v>
      </c>
      <c r="AT68" s="86">
        <f t="shared" si="105"/>
        <v>266.76708984375</v>
      </c>
      <c r="AU68" s="86">
        <f t="shared" si="106"/>
        <v>1</v>
      </c>
      <c r="AV68" s="86" t="b">
        <f t="shared" si="107"/>
        <v>0</v>
      </c>
      <c r="AW68" s="86" t="str">
        <f t="shared" si="108"/>
        <v>Speed</v>
      </c>
      <c r="AX68" s="86" t="str">
        <f t="shared" ref="AX68:AX131" si="126">IF(AW68="Dummy Node","N/A",IF(AV68,"&lt;=","&gt;"))</f>
        <v>&gt;</v>
      </c>
      <c r="AY68" s="86">
        <f t="shared" si="109"/>
        <v>10.322265625</v>
      </c>
      <c r="AZ68" s="86">
        <f t="shared" si="110"/>
        <v>0</v>
      </c>
      <c r="BA68" s="86" t="b">
        <f t="shared" si="111"/>
        <v>1</v>
      </c>
      <c r="BB68" s="86" t="str">
        <f t="shared" si="112"/>
        <v>Distance</v>
      </c>
      <c r="BC68" s="86" t="str">
        <f t="shared" ref="BC68:BC131" si="127">IF(BB68="Dummy Node","N/A",IF(BA68,"&lt;=","&gt;"))</f>
        <v>&lt;=</v>
      </c>
      <c r="BD68" s="86">
        <f t="shared" si="113"/>
        <v>390.67724609375</v>
      </c>
      <c r="BE68" s="15">
        <f t="shared" si="114"/>
        <v>0</v>
      </c>
      <c r="BF68" s="15" t="str">
        <f t="shared" ref="BF68:BF131" si="128">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f>
        <v>Distance&gt;279,68701171875 AND Distance&gt;271,98388671875 AND GEBR&gt;0,715087890625 AND Speed&gt;17,1845703125 AND Speed&lt;=18,69580078125 AND Distance&gt;266,76708984375 AND Speed&gt;10,322265625 AND Distance&lt;=390,67724609375</v>
      </c>
      <c r="BH68" s="86">
        <v>4.98046875E-2</v>
      </c>
      <c r="BI68" s="15">
        <v>1</v>
      </c>
      <c r="BJ68" s="15" t="s">
        <v>1726</v>
      </c>
    </row>
    <row r="69" spans="1:62">
      <c r="A69" s="15">
        <v>66</v>
      </c>
      <c r="B69" s="15">
        <v>0</v>
      </c>
      <c r="C69" s="15">
        <v>1478092</v>
      </c>
      <c r="D69" s="15">
        <f t="shared" si="115"/>
        <v>360</v>
      </c>
      <c r="E69" s="15">
        <f t="shared" si="116"/>
        <v>3532</v>
      </c>
      <c r="F69" s="15">
        <f t="shared" si="117"/>
        <v>360.8623046875</v>
      </c>
      <c r="G69" s="15">
        <v>87</v>
      </c>
      <c r="H69" s="15">
        <v>88</v>
      </c>
      <c r="I69" s="15">
        <v>64</v>
      </c>
      <c r="J69" s="15">
        <v>7</v>
      </c>
      <c r="K69" s="15">
        <v>237</v>
      </c>
      <c r="L69" s="15">
        <v>112</v>
      </c>
      <c r="M69" s="15">
        <f t="shared" si="118"/>
        <v>2.734375E-2</v>
      </c>
      <c r="O69" s="86">
        <f t="shared" si="119"/>
        <v>237</v>
      </c>
      <c r="P69" s="86">
        <f t="shared" si="81"/>
        <v>0.166748046875</v>
      </c>
      <c r="Q69" s="86">
        <f t="shared" si="82"/>
        <v>236</v>
      </c>
      <c r="R69" s="86" t="b">
        <f t="shared" si="83"/>
        <v>1</v>
      </c>
      <c r="S69" s="86" t="str">
        <f t="shared" si="84"/>
        <v>Speed</v>
      </c>
      <c r="T69" s="86" t="str">
        <f t="shared" si="120"/>
        <v>&lt;=</v>
      </c>
      <c r="U69" s="86">
        <f t="shared" si="85"/>
        <v>9.555419921875</v>
      </c>
      <c r="V69" s="86">
        <f t="shared" si="86"/>
        <v>93</v>
      </c>
      <c r="W69" s="86" t="b">
        <f t="shared" si="87"/>
        <v>0</v>
      </c>
      <c r="X69" s="86" t="str">
        <f t="shared" si="88"/>
        <v>GEBR</v>
      </c>
      <c r="Y69" s="86" t="str">
        <f t="shared" si="121"/>
        <v>&gt;</v>
      </c>
      <c r="Z69" s="86">
        <f t="shared" si="89"/>
        <v>0.85498046875</v>
      </c>
      <c r="AA69" s="86">
        <f t="shared" si="90"/>
        <v>50</v>
      </c>
      <c r="AB69" s="86" t="b">
        <f t="shared" si="91"/>
        <v>1</v>
      </c>
      <c r="AC69" s="86" t="str">
        <f t="shared" si="92"/>
        <v>GEBR</v>
      </c>
      <c r="AD69" s="86" t="str">
        <f t="shared" si="122"/>
        <v>&lt;=</v>
      </c>
      <c r="AE69" s="86">
        <f t="shared" si="93"/>
        <v>1.046142578125</v>
      </c>
      <c r="AF69" s="86">
        <f t="shared" si="94"/>
        <v>47</v>
      </c>
      <c r="AG69" s="86" t="b">
        <f t="shared" si="95"/>
        <v>0</v>
      </c>
      <c r="AH69" s="86" t="str">
        <f t="shared" si="96"/>
        <v>Speed</v>
      </c>
      <c r="AI69" s="86" t="str">
        <f t="shared" si="123"/>
        <v>&gt;</v>
      </c>
      <c r="AJ69" s="86">
        <f t="shared" si="97"/>
        <v>8.57421875</v>
      </c>
      <c r="AK69" s="86">
        <f t="shared" si="98"/>
        <v>6</v>
      </c>
      <c r="AL69" s="86" t="b">
        <f t="shared" si="99"/>
        <v>1</v>
      </c>
      <c r="AM69" s="86" t="str">
        <f t="shared" si="100"/>
        <v>Distance</v>
      </c>
      <c r="AN69" s="86" t="str">
        <f t="shared" si="124"/>
        <v>&lt;=</v>
      </c>
      <c r="AO69" s="86">
        <f t="shared" si="101"/>
        <v>97.578369140625</v>
      </c>
      <c r="AP69" s="86">
        <f t="shared" si="102"/>
        <v>3</v>
      </c>
      <c r="AQ69" s="86" t="b">
        <f t="shared" si="103"/>
        <v>0</v>
      </c>
      <c r="AR69" s="86" t="str">
        <f t="shared" si="104"/>
        <v>Distance</v>
      </c>
      <c r="AS69" s="86" t="str">
        <f t="shared" si="125"/>
        <v>&gt;</v>
      </c>
      <c r="AT69" s="86">
        <f t="shared" si="105"/>
        <v>80.353271484375</v>
      </c>
      <c r="AU69" s="86">
        <f t="shared" si="106"/>
        <v>1</v>
      </c>
      <c r="AV69" s="86" t="b">
        <f t="shared" si="107"/>
        <v>1</v>
      </c>
      <c r="AW69" s="86" t="str">
        <f t="shared" si="108"/>
        <v>Speed</v>
      </c>
      <c r="AX69" s="86" t="str">
        <f t="shared" si="126"/>
        <v>&lt;=</v>
      </c>
      <c r="AY69" s="86">
        <f t="shared" si="109"/>
        <v>10.322265625</v>
      </c>
      <c r="AZ69" s="86">
        <f t="shared" si="110"/>
        <v>0</v>
      </c>
      <c r="BA69" s="86" t="b">
        <f t="shared" si="111"/>
        <v>1</v>
      </c>
      <c r="BB69" s="86" t="str">
        <f t="shared" si="112"/>
        <v>Distance</v>
      </c>
      <c r="BC69" s="86" t="str">
        <f t="shared" si="127"/>
        <v>&lt;=</v>
      </c>
      <c r="BD69" s="86">
        <f t="shared" si="113"/>
        <v>390.67724609375</v>
      </c>
      <c r="BE69" s="15">
        <f t="shared" si="114"/>
        <v>0</v>
      </c>
      <c r="BF69" s="15" t="str">
        <f t="shared" si="128"/>
        <v>Speed&lt;=9,555419921875 AND GEBR&gt;0,85498046875 AND GEBR&lt;=1,046142578125 AND Speed&gt;8,57421875 AND Distance&lt;=97,578369140625 AND Distance&gt;80,353271484375 AND Speed&lt;=10,322265625 AND Distance&lt;=390,67724609375</v>
      </c>
      <c r="BH69" s="86">
        <v>5.322265625E-2</v>
      </c>
      <c r="BI69" s="15">
        <v>1</v>
      </c>
      <c r="BJ69" s="15" t="s">
        <v>1703</v>
      </c>
    </row>
    <row r="70" spans="1:62">
      <c r="A70" s="15">
        <v>67</v>
      </c>
      <c r="B70" s="15">
        <v>-2</v>
      </c>
      <c r="C70" s="15">
        <v>-8192</v>
      </c>
      <c r="D70" s="15">
        <f t="shared" si="115"/>
        <v>-1</v>
      </c>
      <c r="E70" s="15">
        <f t="shared" si="116"/>
        <v>0</v>
      </c>
      <c r="F70" s="15">
        <f t="shared" si="117"/>
        <v>-1</v>
      </c>
      <c r="G70" s="15">
        <v>-1</v>
      </c>
      <c r="H70" s="15">
        <v>-1</v>
      </c>
      <c r="I70" s="15">
        <v>65</v>
      </c>
      <c r="J70" s="15">
        <v>8</v>
      </c>
      <c r="K70" s="15">
        <v>238</v>
      </c>
      <c r="L70" s="15">
        <v>119</v>
      </c>
      <c r="M70" s="15">
        <f t="shared" si="118"/>
        <v>2.9052734375E-2</v>
      </c>
      <c r="O70" s="86">
        <f t="shared" si="119"/>
        <v>238</v>
      </c>
      <c r="P70" s="86">
        <f t="shared" si="81"/>
        <v>0</v>
      </c>
      <c r="Q70" s="86">
        <f t="shared" si="82"/>
        <v>236</v>
      </c>
      <c r="R70" s="86" t="b">
        <f t="shared" si="83"/>
        <v>0</v>
      </c>
      <c r="S70" s="86" t="str">
        <f t="shared" si="84"/>
        <v>Speed</v>
      </c>
      <c r="T70" s="86" t="str">
        <f t="shared" si="120"/>
        <v>&gt;</v>
      </c>
      <c r="U70" s="86">
        <f t="shared" si="85"/>
        <v>9.555419921875</v>
      </c>
      <c r="V70" s="86">
        <f t="shared" si="86"/>
        <v>93</v>
      </c>
      <c r="W70" s="86" t="b">
        <f t="shared" si="87"/>
        <v>0</v>
      </c>
      <c r="X70" s="86" t="str">
        <f t="shared" si="88"/>
        <v>GEBR</v>
      </c>
      <c r="Y70" s="86" t="str">
        <f t="shared" si="121"/>
        <v>&gt;</v>
      </c>
      <c r="Z70" s="86">
        <f t="shared" si="89"/>
        <v>0.85498046875</v>
      </c>
      <c r="AA70" s="86">
        <f t="shared" si="90"/>
        <v>50</v>
      </c>
      <c r="AB70" s="86" t="b">
        <f t="shared" si="91"/>
        <v>1</v>
      </c>
      <c r="AC70" s="86" t="str">
        <f t="shared" si="92"/>
        <v>GEBR</v>
      </c>
      <c r="AD70" s="86" t="str">
        <f t="shared" si="122"/>
        <v>&lt;=</v>
      </c>
      <c r="AE70" s="86">
        <f t="shared" si="93"/>
        <v>1.046142578125</v>
      </c>
      <c r="AF70" s="86">
        <f t="shared" si="94"/>
        <v>47</v>
      </c>
      <c r="AG70" s="86" t="b">
        <f t="shared" si="95"/>
        <v>0</v>
      </c>
      <c r="AH70" s="86" t="str">
        <f t="shared" si="96"/>
        <v>Speed</v>
      </c>
      <c r="AI70" s="86" t="str">
        <f t="shared" si="123"/>
        <v>&gt;</v>
      </c>
      <c r="AJ70" s="86">
        <f t="shared" si="97"/>
        <v>8.57421875</v>
      </c>
      <c r="AK70" s="86">
        <f t="shared" si="98"/>
        <v>6</v>
      </c>
      <c r="AL70" s="86" t="b">
        <f t="shared" si="99"/>
        <v>1</v>
      </c>
      <c r="AM70" s="86" t="str">
        <f t="shared" si="100"/>
        <v>Distance</v>
      </c>
      <c r="AN70" s="86" t="str">
        <f t="shared" si="124"/>
        <v>&lt;=</v>
      </c>
      <c r="AO70" s="86">
        <f t="shared" si="101"/>
        <v>97.578369140625</v>
      </c>
      <c r="AP70" s="86">
        <f t="shared" si="102"/>
        <v>3</v>
      </c>
      <c r="AQ70" s="86" t="b">
        <f t="shared" si="103"/>
        <v>0</v>
      </c>
      <c r="AR70" s="86" t="str">
        <f t="shared" si="104"/>
        <v>Distance</v>
      </c>
      <c r="AS70" s="86" t="str">
        <f t="shared" si="125"/>
        <v>&gt;</v>
      </c>
      <c r="AT70" s="86">
        <f t="shared" si="105"/>
        <v>80.353271484375</v>
      </c>
      <c r="AU70" s="86">
        <f t="shared" si="106"/>
        <v>1</v>
      </c>
      <c r="AV70" s="86" t="b">
        <f t="shared" si="107"/>
        <v>1</v>
      </c>
      <c r="AW70" s="86" t="str">
        <f t="shared" si="108"/>
        <v>Speed</v>
      </c>
      <c r="AX70" s="86" t="str">
        <f t="shared" si="126"/>
        <v>&lt;=</v>
      </c>
      <c r="AY70" s="86">
        <f t="shared" si="109"/>
        <v>10.322265625</v>
      </c>
      <c r="AZ70" s="86">
        <f t="shared" si="110"/>
        <v>0</v>
      </c>
      <c r="BA70" s="86" t="b">
        <f t="shared" si="111"/>
        <v>1</v>
      </c>
      <c r="BB70" s="86" t="str">
        <f t="shared" si="112"/>
        <v>Distance</v>
      </c>
      <c r="BC70" s="86" t="str">
        <f t="shared" si="127"/>
        <v>&lt;=</v>
      </c>
      <c r="BD70" s="86">
        <f t="shared" si="113"/>
        <v>390.67724609375</v>
      </c>
      <c r="BE70" s="15">
        <f t="shared" si="114"/>
        <v>1</v>
      </c>
      <c r="BF70" s="15" t="str">
        <f t="shared" si="128"/>
        <v>Speed&gt;9,555419921875 AND GEBR&gt;0,85498046875 AND GEBR&lt;=1,046142578125 AND Speed&gt;8,57421875 AND Distance&lt;=97,578369140625 AND Distance&gt;80,353271484375 AND Speed&lt;=10,322265625 AND Distance&lt;=390,67724609375</v>
      </c>
      <c r="BH70" s="86">
        <v>5.56640625E-2</v>
      </c>
      <c r="BI70" s="15">
        <v>1</v>
      </c>
      <c r="BJ70" s="15" t="s">
        <v>1731</v>
      </c>
    </row>
    <row r="71" spans="1:62">
      <c r="A71" s="15">
        <v>68</v>
      </c>
      <c r="B71" s="15">
        <v>-2</v>
      </c>
      <c r="C71" s="15">
        <v>-8192</v>
      </c>
      <c r="D71" s="15">
        <f t="shared" si="115"/>
        <v>-1</v>
      </c>
      <c r="E71" s="15">
        <f t="shared" si="116"/>
        <v>0</v>
      </c>
      <c r="F71" s="15">
        <f t="shared" si="117"/>
        <v>-1</v>
      </c>
      <c r="G71" s="15">
        <v>-1</v>
      </c>
      <c r="H71" s="15">
        <v>-1</v>
      </c>
      <c r="I71" s="15">
        <v>65</v>
      </c>
      <c r="J71" s="15">
        <v>8</v>
      </c>
      <c r="K71" s="15">
        <v>241</v>
      </c>
      <c r="L71" s="15">
        <v>1203</v>
      </c>
      <c r="M71" s="15">
        <f t="shared" si="118"/>
        <v>0.293701171875</v>
      </c>
      <c r="O71" s="86">
        <f t="shared" si="119"/>
        <v>241</v>
      </c>
      <c r="P71" s="86">
        <f t="shared" si="81"/>
        <v>0.166748046875</v>
      </c>
      <c r="Q71" s="86">
        <f t="shared" si="82"/>
        <v>191</v>
      </c>
      <c r="R71" s="86" t="b">
        <f t="shared" si="83"/>
        <v>1</v>
      </c>
      <c r="S71" s="86" t="str">
        <f t="shared" si="84"/>
        <v>Speed</v>
      </c>
      <c r="T71" s="86" t="str">
        <f t="shared" si="120"/>
        <v>&lt;=</v>
      </c>
      <c r="U71" s="86">
        <f t="shared" si="85"/>
        <v>9.819580078125</v>
      </c>
      <c r="V71" s="86">
        <f t="shared" si="86"/>
        <v>186</v>
      </c>
      <c r="W71" s="86" t="b">
        <f t="shared" si="87"/>
        <v>1</v>
      </c>
      <c r="X71" s="86" t="str">
        <f t="shared" si="88"/>
        <v>GEBR</v>
      </c>
      <c r="Y71" s="86" t="str">
        <f t="shared" si="121"/>
        <v>&lt;=</v>
      </c>
      <c r="Z71" s="86">
        <f t="shared" si="89"/>
        <v>1.046142578125</v>
      </c>
      <c r="AA71" s="86">
        <f t="shared" si="90"/>
        <v>183</v>
      </c>
      <c r="AB71" s="86" t="b">
        <f t="shared" si="91"/>
        <v>0</v>
      </c>
      <c r="AC71" s="86" t="str">
        <f t="shared" si="92"/>
        <v>Speed</v>
      </c>
      <c r="AD71" s="86" t="str">
        <f t="shared" si="122"/>
        <v>&gt;</v>
      </c>
      <c r="AE71" s="86">
        <f t="shared" si="93"/>
        <v>9.574951171875</v>
      </c>
      <c r="AF71" s="86">
        <f t="shared" si="94"/>
        <v>48</v>
      </c>
      <c r="AG71" s="86" t="b">
        <f t="shared" si="95"/>
        <v>1</v>
      </c>
      <c r="AH71" s="86" t="str">
        <f t="shared" si="96"/>
        <v>Distance</v>
      </c>
      <c r="AI71" s="86" t="str">
        <f t="shared" si="123"/>
        <v>&lt;=</v>
      </c>
      <c r="AJ71" s="86">
        <f t="shared" si="97"/>
        <v>105</v>
      </c>
      <c r="AK71" s="86">
        <f t="shared" si="98"/>
        <v>6</v>
      </c>
      <c r="AL71" s="86" t="b">
        <f t="shared" si="99"/>
        <v>0</v>
      </c>
      <c r="AM71" s="86" t="str">
        <f t="shared" si="100"/>
        <v>Distance</v>
      </c>
      <c r="AN71" s="86" t="str">
        <f t="shared" si="124"/>
        <v>&gt;</v>
      </c>
      <c r="AO71" s="86">
        <f t="shared" si="101"/>
        <v>97.578369140625</v>
      </c>
      <c r="AP71" s="86">
        <f t="shared" si="102"/>
        <v>3</v>
      </c>
      <c r="AQ71" s="86" t="b">
        <f t="shared" si="103"/>
        <v>0</v>
      </c>
      <c r="AR71" s="86" t="str">
        <f t="shared" si="104"/>
        <v>Distance</v>
      </c>
      <c r="AS71" s="86" t="str">
        <f t="shared" si="125"/>
        <v>&gt;</v>
      </c>
      <c r="AT71" s="86">
        <f t="shared" si="105"/>
        <v>80.353271484375</v>
      </c>
      <c r="AU71" s="86">
        <f t="shared" si="106"/>
        <v>1</v>
      </c>
      <c r="AV71" s="86" t="b">
        <f t="shared" si="107"/>
        <v>1</v>
      </c>
      <c r="AW71" s="86" t="str">
        <f t="shared" si="108"/>
        <v>Speed</v>
      </c>
      <c r="AX71" s="86" t="str">
        <f t="shared" si="126"/>
        <v>&lt;=</v>
      </c>
      <c r="AY71" s="86">
        <f t="shared" si="109"/>
        <v>10.322265625</v>
      </c>
      <c r="AZ71" s="86">
        <f t="shared" si="110"/>
        <v>0</v>
      </c>
      <c r="BA71" s="86" t="b">
        <f t="shared" si="111"/>
        <v>1</v>
      </c>
      <c r="BB71" s="86" t="str">
        <f t="shared" si="112"/>
        <v>Distance</v>
      </c>
      <c r="BC71" s="86" t="str">
        <f t="shared" si="127"/>
        <v>&lt;=</v>
      </c>
      <c r="BD71" s="86">
        <f t="shared" si="113"/>
        <v>390.67724609375</v>
      </c>
      <c r="BE71" s="15">
        <f t="shared" si="114"/>
        <v>0</v>
      </c>
      <c r="BF71" s="15" t="str">
        <f t="shared" si="128"/>
        <v>Speed&lt;=9,819580078125 AND GEBR&lt;=1,046142578125 AND Speed&gt;9,574951171875 AND Distance&lt;=105 AND Distance&gt;97,578369140625 AND Distance&gt;80,353271484375 AND Speed&lt;=10,322265625 AND Distance&lt;=390,67724609375</v>
      </c>
      <c r="BH71" s="86">
        <v>6.25E-2</v>
      </c>
      <c r="BI71" s="15">
        <v>1</v>
      </c>
      <c r="BJ71" s="15" t="s">
        <v>1772</v>
      </c>
    </row>
    <row r="72" spans="1:62">
      <c r="A72" s="15">
        <v>69</v>
      </c>
      <c r="B72" s="15">
        <v>1</v>
      </c>
      <c r="C72" s="15">
        <v>108586</v>
      </c>
      <c r="D72" s="15">
        <f t="shared" si="115"/>
        <v>26</v>
      </c>
      <c r="E72" s="15">
        <f t="shared" si="116"/>
        <v>2090</v>
      </c>
      <c r="F72" s="15">
        <f t="shared" si="117"/>
        <v>26.51025390625</v>
      </c>
      <c r="G72" s="15">
        <v>77</v>
      </c>
      <c r="H72" s="15">
        <v>78</v>
      </c>
      <c r="I72" s="15">
        <v>16</v>
      </c>
      <c r="J72" s="15">
        <v>5</v>
      </c>
      <c r="K72" s="15">
        <v>242</v>
      </c>
      <c r="L72" s="15">
        <v>768</v>
      </c>
      <c r="M72" s="15">
        <f t="shared" si="118"/>
        <v>0.1875</v>
      </c>
      <c r="O72" s="86">
        <f t="shared" si="119"/>
        <v>242</v>
      </c>
      <c r="P72" s="86">
        <f t="shared" si="81"/>
        <v>0</v>
      </c>
      <c r="Q72" s="86">
        <f t="shared" si="82"/>
        <v>191</v>
      </c>
      <c r="R72" s="86" t="b">
        <f t="shared" si="83"/>
        <v>0</v>
      </c>
      <c r="S72" s="86" t="str">
        <f t="shared" si="84"/>
        <v>Speed</v>
      </c>
      <c r="T72" s="86" t="str">
        <f t="shared" si="120"/>
        <v>&gt;</v>
      </c>
      <c r="U72" s="86">
        <f t="shared" si="85"/>
        <v>9.819580078125</v>
      </c>
      <c r="V72" s="86">
        <f t="shared" si="86"/>
        <v>186</v>
      </c>
      <c r="W72" s="86" t="b">
        <f t="shared" si="87"/>
        <v>1</v>
      </c>
      <c r="X72" s="86" t="str">
        <f t="shared" si="88"/>
        <v>GEBR</v>
      </c>
      <c r="Y72" s="86" t="str">
        <f t="shared" si="121"/>
        <v>&lt;=</v>
      </c>
      <c r="Z72" s="86">
        <f t="shared" si="89"/>
        <v>1.046142578125</v>
      </c>
      <c r="AA72" s="86">
        <f t="shared" si="90"/>
        <v>183</v>
      </c>
      <c r="AB72" s="86" t="b">
        <f t="shared" si="91"/>
        <v>0</v>
      </c>
      <c r="AC72" s="86" t="str">
        <f t="shared" si="92"/>
        <v>Speed</v>
      </c>
      <c r="AD72" s="86" t="str">
        <f t="shared" si="122"/>
        <v>&gt;</v>
      </c>
      <c r="AE72" s="86">
        <f t="shared" si="93"/>
        <v>9.574951171875</v>
      </c>
      <c r="AF72" s="86">
        <f t="shared" si="94"/>
        <v>48</v>
      </c>
      <c r="AG72" s="86" t="b">
        <f t="shared" si="95"/>
        <v>1</v>
      </c>
      <c r="AH72" s="86" t="str">
        <f t="shared" si="96"/>
        <v>Distance</v>
      </c>
      <c r="AI72" s="86" t="str">
        <f t="shared" si="123"/>
        <v>&lt;=</v>
      </c>
      <c r="AJ72" s="86">
        <f t="shared" si="97"/>
        <v>105</v>
      </c>
      <c r="AK72" s="86">
        <f t="shared" si="98"/>
        <v>6</v>
      </c>
      <c r="AL72" s="86" t="b">
        <f t="shared" si="99"/>
        <v>0</v>
      </c>
      <c r="AM72" s="86" t="str">
        <f t="shared" si="100"/>
        <v>Distance</v>
      </c>
      <c r="AN72" s="86" t="str">
        <f t="shared" si="124"/>
        <v>&gt;</v>
      </c>
      <c r="AO72" s="86">
        <f t="shared" si="101"/>
        <v>97.578369140625</v>
      </c>
      <c r="AP72" s="86">
        <f t="shared" si="102"/>
        <v>3</v>
      </c>
      <c r="AQ72" s="86" t="b">
        <f t="shared" si="103"/>
        <v>0</v>
      </c>
      <c r="AR72" s="86" t="str">
        <f t="shared" si="104"/>
        <v>Distance</v>
      </c>
      <c r="AS72" s="86" t="str">
        <f t="shared" si="125"/>
        <v>&gt;</v>
      </c>
      <c r="AT72" s="86">
        <f t="shared" si="105"/>
        <v>80.353271484375</v>
      </c>
      <c r="AU72" s="86">
        <f t="shared" si="106"/>
        <v>1</v>
      </c>
      <c r="AV72" s="86" t="b">
        <f t="shared" si="107"/>
        <v>1</v>
      </c>
      <c r="AW72" s="86" t="str">
        <f t="shared" si="108"/>
        <v>Speed</v>
      </c>
      <c r="AX72" s="86" t="str">
        <f t="shared" si="126"/>
        <v>&lt;=</v>
      </c>
      <c r="AY72" s="86">
        <f t="shared" si="109"/>
        <v>10.322265625</v>
      </c>
      <c r="AZ72" s="86">
        <f t="shared" si="110"/>
        <v>0</v>
      </c>
      <c r="BA72" s="86" t="b">
        <f t="shared" si="111"/>
        <v>1</v>
      </c>
      <c r="BB72" s="86" t="str">
        <f t="shared" si="112"/>
        <v>Distance</v>
      </c>
      <c r="BC72" s="86" t="str">
        <f t="shared" si="127"/>
        <v>&lt;=</v>
      </c>
      <c r="BD72" s="86">
        <f t="shared" si="113"/>
        <v>390.67724609375</v>
      </c>
      <c r="BE72" s="15">
        <f t="shared" si="114"/>
        <v>1</v>
      </c>
      <c r="BF72" s="15" t="str">
        <f t="shared" si="128"/>
        <v>Speed&gt;9,819580078125 AND GEBR&lt;=1,046142578125 AND Speed&gt;9,574951171875 AND Distance&lt;=105 AND Distance&gt;97,578369140625 AND Distance&gt;80,353271484375 AND Speed&lt;=10,322265625 AND Distance&lt;=390,67724609375</v>
      </c>
      <c r="BH72" s="86">
        <v>7.3974609375E-2</v>
      </c>
      <c r="BI72" s="15">
        <v>1</v>
      </c>
      <c r="BJ72" s="15" t="s">
        <v>1694</v>
      </c>
    </row>
    <row r="73" spans="1:62">
      <c r="A73" s="15">
        <v>70</v>
      </c>
      <c r="B73" s="15">
        <v>0</v>
      </c>
      <c r="C73" s="15">
        <v>1778010</v>
      </c>
      <c r="D73" s="15">
        <f t="shared" si="115"/>
        <v>434</v>
      </c>
      <c r="E73" s="15">
        <f t="shared" si="116"/>
        <v>346</v>
      </c>
      <c r="F73" s="15">
        <f t="shared" si="117"/>
        <v>434.08447265625</v>
      </c>
      <c r="G73" s="15">
        <v>297</v>
      </c>
      <c r="H73" s="15">
        <v>298</v>
      </c>
      <c r="I73" s="15">
        <v>16</v>
      </c>
      <c r="J73" s="15">
        <v>5</v>
      </c>
      <c r="K73" s="15">
        <v>245</v>
      </c>
      <c r="L73" s="15">
        <v>1357</v>
      </c>
      <c r="M73" s="15">
        <f t="shared" si="118"/>
        <v>0.331298828125</v>
      </c>
      <c r="O73" s="86">
        <f t="shared" si="119"/>
        <v>245</v>
      </c>
      <c r="P73" s="86">
        <f t="shared" si="81"/>
        <v>0.166748046875</v>
      </c>
      <c r="Q73" s="86">
        <f t="shared" si="82"/>
        <v>203</v>
      </c>
      <c r="R73" s="86" t="b">
        <f t="shared" si="83"/>
        <v>1</v>
      </c>
      <c r="S73" s="86" t="str">
        <f t="shared" si="84"/>
        <v>Distance</v>
      </c>
      <c r="T73" s="86" t="str">
        <f t="shared" si="120"/>
        <v>&lt;=</v>
      </c>
      <c r="U73" s="86">
        <f t="shared" si="85"/>
        <v>401.192138671875</v>
      </c>
      <c r="V73" s="86">
        <f t="shared" si="86"/>
        <v>201</v>
      </c>
      <c r="W73" s="86" t="b">
        <f t="shared" si="87"/>
        <v>1</v>
      </c>
      <c r="X73" s="86" t="str">
        <f t="shared" si="88"/>
        <v>Distance</v>
      </c>
      <c r="Y73" s="86" t="str">
        <f t="shared" si="121"/>
        <v>&lt;=</v>
      </c>
      <c r="Z73" s="86">
        <f t="shared" si="89"/>
        <v>436.760009765625</v>
      </c>
      <c r="AA73" s="86">
        <f t="shared" si="90"/>
        <v>200</v>
      </c>
      <c r="AB73" s="86" t="b">
        <f t="shared" si="91"/>
        <v>1</v>
      </c>
      <c r="AC73" s="86" t="str">
        <f t="shared" si="92"/>
        <v>GEBR</v>
      </c>
      <c r="AD73" s="86" t="str">
        <f t="shared" si="122"/>
        <v>&lt;=</v>
      </c>
      <c r="AE73" s="86">
        <f t="shared" si="93"/>
        <v>0.715087890625</v>
      </c>
      <c r="AF73" s="86">
        <f t="shared" si="94"/>
        <v>25</v>
      </c>
      <c r="AG73" s="86" t="b">
        <f t="shared" si="95"/>
        <v>0</v>
      </c>
      <c r="AH73" s="86" t="str">
        <f t="shared" si="96"/>
        <v>Speed</v>
      </c>
      <c r="AI73" s="86" t="str">
        <f t="shared" si="123"/>
        <v>&gt;</v>
      </c>
      <c r="AJ73" s="86">
        <f t="shared" si="97"/>
        <v>20.420166015625</v>
      </c>
      <c r="AK73" s="86">
        <f t="shared" si="98"/>
        <v>9</v>
      </c>
      <c r="AL73" s="86" t="b">
        <f t="shared" si="99"/>
        <v>1</v>
      </c>
      <c r="AM73" s="86" t="str">
        <f t="shared" si="100"/>
        <v>Speed</v>
      </c>
      <c r="AN73" s="86" t="str">
        <f t="shared" si="124"/>
        <v>&lt;=</v>
      </c>
      <c r="AO73" s="86">
        <f t="shared" si="101"/>
        <v>20.98681640625</v>
      </c>
      <c r="AP73" s="86">
        <f t="shared" si="102"/>
        <v>7</v>
      </c>
      <c r="AQ73" s="86" t="b">
        <f t="shared" si="103"/>
        <v>1</v>
      </c>
      <c r="AR73" s="86" t="str">
        <f t="shared" si="104"/>
        <v>Speed</v>
      </c>
      <c r="AS73" s="86" t="str">
        <f t="shared" si="125"/>
        <v>&lt;=</v>
      </c>
      <c r="AT73" s="86">
        <f t="shared" si="105"/>
        <v>23.09912109375</v>
      </c>
      <c r="AU73" s="86">
        <f t="shared" si="106"/>
        <v>2</v>
      </c>
      <c r="AV73" s="86" t="b">
        <f t="shared" si="107"/>
        <v>1</v>
      </c>
      <c r="AW73" s="86" t="str">
        <f t="shared" si="108"/>
        <v>Distance</v>
      </c>
      <c r="AX73" s="86" t="str">
        <f t="shared" si="126"/>
        <v>&lt;=</v>
      </c>
      <c r="AY73" s="86">
        <f t="shared" si="109"/>
        <v>569.801025390625</v>
      </c>
      <c r="AZ73" s="86">
        <f t="shared" si="110"/>
        <v>0</v>
      </c>
      <c r="BA73" s="86" t="b">
        <f t="shared" si="111"/>
        <v>0</v>
      </c>
      <c r="BB73" s="86" t="str">
        <f t="shared" si="112"/>
        <v>Distance</v>
      </c>
      <c r="BC73" s="86" t="str">
        <f t="shared" si="127"/>
        <v>&gt;</v>
      </c>
      <c r="BD73" s="86">
        <f t="shared" si="113"/>
        <v>390.67724609375</v>
      </c>
      <c r="BE73" s="15">
        <f t="shared" si="114"/>
        <v>0</v>
      </c>
      <c r="BF73" s="15" t="str">
        <f t="shared" si="128"/>
        <v>Distance&lt;=401,192138671875 AND Distance&lt;=436,760009765625 AND GEBR&lt;=0,715087890625 AND Speed&gt;20,420166015625 AND Speed&lt;=20,98681640625 AND Speed&lt;=23,09912109375 AND Distance&lt;=569,801025390625 AND Distance&gt;390,67724609375</v>
      </c>
      <c r="BH73" s="86">
        <v>0.103271484375</v>
      </c>
      <c r="BI73" s="15">
        <v>1</v>
      </c>
      <c r="BJ73" s="15" t="s">
        <v>1715</v>
      </c>
    </row>
    <row r="74" spans="1:62">
      <c r="A74" s="15">
        <v>71</v>
      </c>
      <c r="B74" s="15">
        <v>0</v>
      </c>
      <c r="C74" s="15">
        <v>450727</v>
      </c>
      <c r="D74" s="15">
        <f t="shared" si="115"/>
        <v>110</v>
      </c>
      <c r="E74" s="15">
        <f t="shared" si="116"/>
        <v>167</v>
      </c>
      <c r="F74" s="15">
        <f t="shared" si="117"/>
        <v>110.040771484375</v>
      </c>
      <c r="G74" s="15">
        <v>193</v>
      </c>
      <c r="H74" s="15">
        <v>194</v>
      </c>
      <c r="I74" s="15">
        <v>23</v>
      </c>
      <c r="J74" s="15">
        <v>6</v>
      </c>
      <c r="K74" s="15">
        <v>246</v>
      </c>
      <c r="L74" s="15">
        <v>12</v>
      </c>
      <c r="M74" s="15">
        <f t="shared" si="118"/>
        <v>2.9296875E-3</v>
      </c>
      <c r="O74" s="86">
        <f t="shared" si="119"/>
        <v>246</v>
      </c>
      <c r="P74" s="86">
        <f t="shared" si="81"/>
        <v>0</v>
      </c>
      <c r="Q74" s="86">
        <f t="shared" si="82"/>
        <v>203</v>
      </c>
      <c r="R74" s="86" t="b">
        <f t="shared" si="83"/>
        <v>0</v>
      </c>
      <c r="S74" s="86" t="str">
        <f t="shared" si="84"/>
        <v>Distance</v>
      </c>
      <c r="T74" s="86" t="str">
        <f t="shared" si="120"/>
        <v>&gt;</v>
      </c>
      <c r="U74" s="86">
        <f t="shared" si="85"/>
        <v>401.192138671875</v>
      </c>
      <c r="V74" s="86">
        <f t="shared" si="86"/>
        <v>201</v>
      </c>
      <c r="W74" s="86" t="b">
        <f t="shared" si="87"/>
        <v>1</v>
      </c>
      <c r="X74" s="86" t="str">
        <f t="shared" si="88"/>
        <v>Distance</v>
      </c>
      <c r="Y74" s="86" t="str">
        <f t="shared" si="121"/>
        <v>&lt;=</v>
      </c>
      <c r="Z74" s="86">
        <f t="shared" si="89"/>
        <v>436.760009765625</v>
      </c>
      <c r="AA74" s="86">
        <f t="shared" si="90"/>
        <v>200</v>
      </c>
      <c r="AB74" s="86" t="b">
        <f t="shared" si="91"/>
        <v>1</v>
      </c>
      <c r="AC74" s="86" t="str">
        <f t="shared" si="92"/>
        <v>GEBR</v>
      </c>
      <c r="AD74" s="86" t="str">
        <f t="shared" si="122"/>
        <v>&lt;=</v>
      </c>
      <c r="AE74" s="86">
        <f t="shared" si="93"/>
        <v>0.715087890625</v>
      </c>
      <c r="AF74" s="86">
        <f t="shared" si="94"/>
        <v>25</v>
      </c>
      <c r="AG74" s="86" t="b">
        <f t="shared" si="95"/>
        <v>0</v>
      </c>
      <c r="AH74" s="86" t="str">
        <f t="shared" si="96"/>
        <v>Speed</v>
      </c>
      <c r="AI74" s="86" t="str">
        <f t="shared" si="123"/>
        <v>&gt;</v>
      </c>
      <c r="AJ74" s="86">
        <f t="shared" si="97"/>
        <v>20.420166015625</v>
      </c>
      <c r="AK74" s="86">
        <f t="shared" si="98"/>
        <v>9</v>
      </c>
      <c r="AL74" s="86" t="b">
        <f t="shared" si="99"/>
        <v>1</v>
      </c>
      <c r="AM74" s="86" t="str">
        <f t="shared" si="100"/>
        <v>Speed</v>
      </c>
      <c r="AN74" s="86" t="str">
        <f t="shared" si="124"/>
        <v>&lt;=</v>
      </c>
      <c r="AO74" s="86">
        <f t="shared" si="101"/>
        <v>20.98681640625</v>
      </c>
      <c r="AP74" s="86">
        <f t="shared" si="102"/>
        <v>7</v>
      </c>
      <c r="AQ74" s="86" t="b">
        <f t="shared" si="103"/>
        <v>1</v>
      </c>
      <c r="AR74" s="86" t="str">
        <f t="shared" si="104"/>
        <v>Speed</v>
      </c>
      <c r="AS74" s="86" t="str">
        <f t="shared" si="125"/>
        <v>&lt;=</v>
      </c>
      <c r="AT74" s="86">
        <f t="shared" si="105"/>
        <v>23.09912109375</v>
      </c>
      <c r="AU74" s="86">
        <f t="shared" si="106"/>
        <v>2</v>
      </c>
      <c r="AV74" s="86" t="b">
        <f t="shared" si="107"/>
        <v>1</v>
      </c>
      <c r="AW74" s="86" t="str">
        <f t="shared" si="108"/>
        <v>Distance</v>
      </c>
      <c r="AX74" s="86" t="str">
        <f t="shared" si="126"/>
        <v>&lt;=</v>
      </c>
      <c r="AY74" s="86">
        <f t="shared" si="109"/>
        <v>569.801025390625</v>
      </c>
      <c r="AZ74" s="86">
        <f t="shared" si="110"/>
        <v>0</v>
      </c>
      <c r="BA74" s="86" t="b">
        <f t="shared" si="111"/>
        <v>0</v>
      </c>
      <c r="BB74" s="86" t="str">
        <f t="shared" si="112"/>
        <v>Distance</v>
      </c>
      <c r="BC74" s="86" t="str">
        <f t="shared" si="127"/>
        <v>&gt;</v>
      </c>
      <c r="BD74" s="86">
        <f t="shared" si="113"/>
        <v>390.67724609375</v>
      </c>
      <c r="BE74" s="15">
        <f t="shared" si="114"/>
        <v>1</v>
      </c>
      <c r="BF74" s="15" t="str">
        <f t="shared" si="128"/>
        <v>Distance&gt;401,192138671875 AND Distance&lt;=436,760009765625 AND GEBR&lt;=0,715087890625 AND Speed&gt;20,420166015625 AND Speed&lt;=20,98681640625 AND Speed&lt;=23,09912109375 AND Distance&lt;=569,801025390625 AND Distance&gt;390,67724609375</v>
      </c>
      <c r="BH74" s="86">
        <v>0.107177734375</v>
      </c>
      <c r="BI74" s="15">
        <v>1</v>
      </c>
      <c r="BJ74" s="15" t="s">
        <v>1701</v>
      </c>
    </row>
    <row r="75" spans="1:62">
      <c r="A75" s="15">
        <v>72</v>
      </c>
      <c r="B75" s="15">
        <v>2</v>
      </c>
      <c r="C75" s="15">
        <v>5238</v>
      </c>
      <c r="D75" s="15">
        <f t="shared" si="115"/>
        <v>1</v>
      </c>
      <c r="E75" s="15">
        <f t="shared" si="116"/>
        <v>1142</v>
      </c>
      <c r="F75" s="15">
        <f t="shared" si="117"/>
        <v>1.27880859375</v>
      </c>
      <c r="G75" s="15">
        <v>73</v>
      </c>
      <c r="H75" s="15">
        <v>74</v>
      </c>
      <c r="I75" s="15">
        <v>23</v>
      </c>
      <c r="J75" s="15">
        <v>6</v>
      </c>
      <c r="K75" s="15">
        <v>247</v>
      </c>
      <c r="L75" s="15">
        <v>281</v>
      </c>
      <c r="M75" s="15">
        <f t="shared" si="118"/>
        <v>6.8603515625E-2</v>
      </c>
      <c r="O75" s="86">
        <f t="shared" si="119"/>
        <v>247</v>
      </c>
      <c r="P75" s="86">
        <f t="shared" si="81"/>
        <v>0.333251953125</v>
      </c>
      <c r="Q75" s="86">
        <f t="shared" si="82"/>
        <v>156</v>
      </c>
      <c r="R75" s="86" t="b">
        <f t="shared" si="83"/>
        <v>1</v>
      </c>
      <c r="S75" s="86" t="str">
        <f t="shared" si="84"/>
        <v>Speed</v>
      </c>
      <c r="T75" s="86" t="str">
        <f t="shared" si="120"/>
        <v>&lt;=</v>
      </c>
      <c r="U75" s="86">
        <f t="shared" si="85"/>
        <v>25.8505859375</v>
      </c>
      <c r="V75" s="86">
        <f t="shared" si="86"/>
        <v>77</v>
      </c>
      <c r="W75" s="86" t="b">
        <f t="shared" si="87"/>
        <v>0</v>
      </c>
      <c r="X75" s="86" t="str">
        <f t="shared" si="88"/>
        <v>Distance</v>
      </c>
      <c r="Y75" s="86" t="str">
        <f t="shared" si="121"/>
        <v>&gt;</v>
      </c>
      <c r="Z75" s="86">
        <f t="shared" si="89"/>
        <v>392.4404296875</v>
      </c>
      <c r="AA75" s="86">
        <f t="shared" si="90"/>
        <v>69</v>
      </c>
      <c r="AB75" s="86" t="b">
        <f t="shared" si="91"/>
        <v>1</v>
      </c>
      <c r="AC75" s="86" t="str">
        <f t="shared" si="92"/>
        <v>Speed</v>
      </c>
      <c r="AD75" s="86" t="str">
        <f t="shared" si="122"/>
        <v>&lt;=</v>
      </c>
      <c r="AE75" s="86">
        <f t="shared" si="93"/>
        <v>26.51025390625</v>
      </c>
      <c r="AF75" s="86">
        <f t="shared" si="94"/>
        <v>16</v>
      </c>
      <c r="AG75" s="86" t="b">
        <f t="shared" si="95"/>
        <v>1</v>
      </c>
      <c r="AH75" s="86" t="str">
        <f t="shared" si="96"/>
        <v>Distance</v>
      </c>
      <c r="AI75" s="86" t="str">
        <f t="shared" si="123"/>
        <v>&lt;=</v>
      </c>
      <c r="AJ75" s="86">
        <f t="shared" si="97"/>
        <v>427.476318359375</v>
      </c>
      <c r="AK75" s="86">
        <f t="shared" si="98"/>
        <v>10</v>
      </c>
      <c r="AL75" s="86" t="b">
        <f t="shared" si="99"/>
        <v>0</v>
      </c>
      <c r="AM75" s="86" t="str">
        <f t="shared" si="100"/>
        <v>GEBR</v>
      </c>
      <c r="AN75" s="86" t="str">
        <f t="shared" si="124"/>
        <v>&gt;</v>
      </c>
      <c r="AO75" s="86">
        <f t="shared" si="101"/>
        <v>1.046142578125</v>
      </c>
      <c r="AP75" s="86">
        <f t="shared" si="102"/>
        <v>7</v>
      </c>
      <c r="AQ75" s="86" t="b">
        <f t="shared" si="103"/>
        <v>0</v>
      </c>
      <c r="AR75" s="86" t="str">
        <f t="shared" si="104"/>
        <v>Speed</v>
      </c>
      <c r="AS75" s="86" t="str">
        <f t="shared" si="125"/>
        <v>&gt;</v>
      </c>
      <c r="AT75" s="86">
        <f t="shared" si="105"/>
        <v>23.09912109375</v>
      </c>
      <c r="AU75" s="86">
        <f t="shared" si="106"/>
        <v>2</v>
      </c>
      <c r="AV75" s="86" t="b">
        <f t="shared" si="107"/>
        <v>1</v>
      </c>
      <c r="AW75" s="86" t="str">
        <f t="shared" si="108"/>
        <v>Distance</v>
      </c>
      <c r="AX75" s="86" t="str">
        <f t="shared" si="126"/>
        <v>&lt;=</v>
      </c>
      <c r="AY75" s="86">
        <f t="shared" si="109"/>
        <v>569.801025390625</v>
      </c>
      <c r="AZ75" s="86">
        <f t="shared" si="110"/>
        <v>0</v>
      </c>
      <c r="BA75" s="86" t="b">
        <f t="shared" si="111"/>
        <v>0</v>
      </c>
      <c r="BB75" s="86" t="str">
        <f t="shared" si="112"/>
        <v>Distance</v>
      </c>
      <c r="BC75" s="86" t="str">
        <f t="shared" si="127"/>
        <v>&gt;</v>
      </c>
      <c r="BD75" s="86">
        <f t="shared" si="113"/>
        <v>390.67724609375</v>
      </c>
      <c r="BE75" s="15">
        <f t="shared" si="114"/>
        <v>0</v>
      </c>
      <c r="BF75" s="15" t="str">
        <f t="shared" si="128"/>
        <v>Speed&lt;=25,8505859375 AND Distance&gt;392,4404296875 AND Speed&lt;=26,51025390625 AND Distance&lt;=427,476318359375 AND GEBR&gt;1,046142578125 AND Speed&gt;23,09912109375 AND Distance&lt;=569,801025390625 AND Distance&gt;390,67724609375</v>
      </c>
      <c r="BH75" s="86">
        <v>0.111083984375</v>
      </c>
      <c r="BI75" s="15">
        <v>1</v>
      </c>
      <c r="BJ75" s="15" t="s">
        <v>1717</v>
      </c>
    </row>
    <row r="76" spans="1:62">
      <c r="A76" s="15">
        <v>73</v>
      </c>
      <c r="B76" s="15">
        <v>1</v>
      </c>
      <c r="C76" s="15">
        <v>47860</v>
      </c>
      <c r="D76" s="15">
        <f t="shared" si="115"/>
        <v>11</v>
      </c>
      <c r="E76" s="15">
        <f t="shared" si="116"/>
        <v>2804</v>
      </c>
      <c r="F76" s="15">
        <f t="shared" si="117"/>
        <v>11.6845703125</v>
      </c>
      <c r="G76" s="15">
        <v>85</v>
      </c>
      <c r="H76" s="15">
        <v>86</v>
      </c>
      <c r="I76" s="15">
        <v>72</v>
      </c>
      <c r="J76" s="15">
        <v>7</v>
      </c>
      <c r="K76" s="15">
        <v>248</v>
      </c>
      <c r="L76" s="15">
        <v>155</v>
      </c>
      <c r="M76" s="15">
        <f t="shared" si="118"/>
        <v>3.7841796875E-2</v>
      </c>
      <c r="O76" s="86">
        <f t="shared" si="119"/>
        <v>248</v>
      </c>
      <c r="P76" s="86">
        <f t="shared" si="81"/>
        <v>0.25927734375</v>
      </c>
      <c r="Q76" s="86">
        <f t="shared" si="82"/>
        <v>156</v>
      </c>
      <c r="R76" s="86" t="b">
        <f t="shared" si="83"/>
        <v>0</v>
      </c>
      <c r="S76" s="86" t="str">
        <f t="shared" si="84"/>
        <v>Speed</v>
      </c>
      <c r="T76" s="86" t="str">
        <f t="shared" si="120"/>
        <v>&gt;</v>
      </c>
      <c r="U76" s="86">
        <f t="shared" si="85"/>
        <v>25.8505859375</v>
      </c>
      <c r="V76" s="86">
        <f t="shared" si="86"/>
        <v>77</v>
      </c>
      <c r="W76" s="86" t="b">
        <f t="shared" si="87"/>
        <v>0</v>
      </c>
      <c r="X76" s="86" t="str">
        <f t="shared" si="88"/>
        <v>Distance</v>
      </c>
      <c r="Y76" s="86" t="str">
        <f t="shared" si="121"/>
        <v>&gt;</v>
      </c>
      <c r="Z76" s="86">
        <f t="shared" si="89"/>
        <v>392.4404296875</v>
      </c>
      <c r="AA76" s="86">
        <f t="shared" si="90"/>
        <v>69</v>
      </c>
      <c r="AB76" s="86" t="b">
        <f t="shared" si="91"/>
        <v>1</v>
      </c>
      <c r="AC76" s="86" t="str">
        <f t="shared" si="92"/>
        <v>Speed</v>
      </c>
      <c r="AD76" s="86" t="str">
        <f t="shared" si="122"/>
        <v>&lt;=</v>
      </c>
      <c r="AE76" s="86">
        <f t="shared" si="93"/>
        <v>26.51025390625</v>
      </c>
      <c r="AF76" s="86">
        <f t="shared" si="94"/>
        <v>16</v>
      </c>
      <c r="AG76" s="86" t="b">
        <f t="shared" si="95"/>
        <v>1</v>
      </c>
      <c r="AH76" s="86" t="str">
        <f t="shared" si="96"/>
        <v>Distance</v>
      </c>
      <c r="AI76" s="86" t="str">
        <f t="shared" si="123"/>
        <v>&lt;=</v>
      </c>
      <c r="AJ76" s="86">
        <f t="shared" si="97"/>
        <v>427.476318359375</v>
      </c>
      <c r="AK76" s="86">
        <f t="shared" si="98"/>
        <v>10</v>
      </c>
      <c r="AL76" s="86" t="b">
        <f t="shared" si="99"/>
        <v>0</v>
      </c>
      <c r="AM76" s="86" t="str">
        <f t="shared" si="100"/>
        <v>GEBR</v>
      </c>
      <c r="AN76" s="86" t="str">
        <f t="shared" si="124"/>
        <v>&gt;</v>
      </c>
      <c r="AO76" s="86">
        <f t="shared" si="101"/>
        <v>1.046142578125</v>
      </c>
      <c r="AP76" s="86">
        <f t="shared" si="102"/>
        <v>7</v>
      </c>
      <c r="AQ76" s="86" t="b">
        <f t="shared" si="103"/>
        <v>0</v>
      </c>
      <c r="AR76" s="86" t="str">
        <f t="shared" si="104"/>
        <v>Speed</v>
      </c>
      <c r="AS76" s="86" t="str">
        <f t="shared" si="125"/>
        <v>&gt;</v>
      </c>
      <c r="AT76" s="86">
        <f t="shared" si="105"/>
        <v>23.09912109375</v>
      </c>
      <c r="AU76" s="86">
        <f t="shared" si="106"/>
        <v>2</v>
      </c>
      <c r="AV76" s="86" t="b">
        <f t="shared" si="107"/>
        <v>1</v>
      </c>
      <c r="AW76" s="86" t="str">
        <f t="shared" si="108"/>
        <v>Distance</v>
      </c>
      <c r="AX76" s="86" t="str">
        <f t="shared" si="126"/>
        <v>&lt;=</v>
      </c>
      <c r="AY76" s="86">
        <f t="shared" si="109"/>
        <v>569.801025390625</v>
      </c>
      <c r="AZ76" s="86">
        <f t="shared" si="110"/>
        <v>0</v>
      </c>
      <c r="BA76" s="86" t="b">
        <f t="shared" si="111"/>
        <v>0</v>
      </c>
      <c r="BB76" s="86" t="str">
        <f t="shared" si="112"/>
        <v>Distance</v>
      </c>
      <c r="BC76" s="86" t="str">
        <f t="shared" si="127"/>
        <v>&gt;</v>
      </c>
      <c r="BD76" s="86">
        <f t="shared" si="113"/>
        <v>390.67724609375</v>
      </c>
      <c r="BE76" s="15">
        <f t="shared" si="114"/>
        <v>0</v>
      </c>
      <c r="BF76" s="15" t="str">
        <f t="shared" si="128"/>
        <v>Speed&gt;25,8505859375 AND Distance&gt;392,4404296875 AND Speed&lt;=26,51025390625 AND Distance&lt;=427,476318359375 AND GEBR&gt;1,046142578125 AND Speed&gt;23,09912109375 AND Distance&lt;=569,801025390625 AND Distance&gt;390,67724609375</v>
      </c>
      <c r="BH76" s="86">
        <v>0.122314453125</v>
      </c>
      <c r="BI76" s="15">
        <v>1</v>
      </c>
      <c r="BJ76" s="15" t="s">
        <v>1707</v>
      </c>
    </row>
    <row r="77" spans="1:62">
      <c r="A77" s="15">
        <v>74</v>
      </c>
      <c r="B77" s="15">
        <v>1</v>
      </c>
      <c r="C77" s="15">
        <v>60293</v>
      </c>
      <c r="D77" s="15">
        <f t="shared" si="115"/>
        <v>14</v>
      </c>
      <c r="E77" s="15">
        <f t="shared" si="116"/>
        <v>2949</v>
      </c>
      <c r="F77" s="15">
        <f t="shared" si="117"/>
        <v>14.719970703125</v>
      </c>
      <c r="G77" s="15">
        <v>165</v>
      </c>
      <c r="H77" s="15">
        <v>166</v>
      </c>
      <c r="I77" s="15">
        <v>72</v>
      </c>
      <c r="J77" s="15">
        <v>7</v>
      </c>
      <c r="K77" s="15">
        <v>249</v>
      </c>
      <c r="L77" s="15">
        <v>1311</v>
      </c>
      <c r="M77" s="15">
        <f t="shared" si="118"/>
        <v>0.320068359375</v>
      </c>
      <c r="O77" s="86">
        <f t="shared" si="119"/>
        <v>249</v>
      </c>
      <c r="P77" s="86">
        <f t="shared" si="81"/>
        <v>0.333251953125</v>
      </c>
      <c r="Q77" s="86">
        <f t="shared" si="82"/>
        <v>136</v>
      </c>
      <c r="R77" s="86" t="b">
        <f t="shared" si="83"/>
        <v>1</v>
      </c>
      <c r="S77" s="86" t="str">
        <f t="shared" si="84"/>
        <v>Speed</v>
      </c>
      <c r="T77" s="86" t="str">
        <f t="shared" si="120"/>
        <v>&lt;=</v>
      </c>
      <c r="U77" s="86">
        <f t="shared" si="85"/>
        <v>23.61376953125</v>
      </c>
      <c r="V77" s="86">
        <f t="shared" si="86"/>
        <v>133</v>
      </c>
      <c r="W77" s="86" t="b">
        <f t="shared" si="87"/>
        <v>0</v>
      </c>
      <c r="X77" s="86" t="str">
        <f t="shared" si="88"/>
        <v>GEBR</v>
      </c>
      <c r="Y77" s="86" t="str">
        <f t="shared" si="121"/>
        <v>&gt;</v>
      </c>
      <c r="Z77" s="86">
        <f t="shared" si="89"/>
        <v>0.85498046875</v>
      </c>
      <c r="AA77" s="86">
        <f t="shared" si="90"/>
        <v>59</v>
      </c>
      <c r="AB77" s="86" t="b">
        <f t="shared" si="91"/>
        <v>1</v>
      </c>
      <c r="AC77" s="86" t="str">
        <f t="shared" si="92"/>
        <v>Speed</v>
      </c>
      <c r="AD77" s="86" t="str">
        <f t="shared" si="122"/>
        <v>&lt;=</v>
      </c>
      <c r="AE77" s="86">
        <f t="shared" si="93"/>
        <v>23.994140625</v>
      </c>
      <c r="AF77" s="86">
        <f t="shared" si="94"/>
        <v>15</v>
      </c>
      <c r="AG77" s="86" t="b">
        <f t="shared" si="95"/>
        <v>1</v>
      </c>
      <c r="AH77" s="86" t="str">
        <f t="shared" si="96"/>
        <v>Distance</v>
      </c>
      <c r="AI77" s="86" t="str">
        <f t="shared" si="123"/>
        <v>&lt;=</v>
      </c>
      <c r="AJ77" s="86">
        <f t="shared" si="97"/>
        <v>511.002685546875</v>
      </c>
      <c r="AK77" s="86">
        <f t="shared" si="98"/>
        <v>10</v>
      </c>
      <c r="AL77" s="86" t="b">
        <f t="shared" si="99"/>
        <v>1</v>
      </c>
      <c r="AM77" s="86" t="str">
        <f t="shared" si="100"/>
        <v>GEBR</v>
      </c>
      <c r="AN77" s="86" t="str">
        <f t="shared" si="124"/>
        <v>&lt;=</v>
      </c>
      <c r="AO77" s="86">
        <f t="shared" si="101"/>
        <v>1.046142578125</v>
      </c>
      <c r="AP77" s="86">
        <f t="shared" si="102"/>
        <v>7</v>
      </c>
      <c r="AQ77" s="86" t="b">
        <f t="shared" si="103"/>
        <v>0</v>
      </c>
      <c r="AR77" s="86" t="str">
        <f t="shared" si="104"/>
        <v>Speed</v>
      </c>
      <c r="AS77" s="86" t="str">
        <f t="shared" si="125"/>
        <v>&gt;</v>
      </c>
      <c r="AT77" s="86">
        <f t="shared" si="105"/>
        <v>23.09912109375</v>
      </c>
      <c r="AU77" s="86">
        <f t="shared" si="106"/>
        <v>2</v>
      </c>
      <c r="AV77" s="86" t="b">
        <f t="shared" si="107"/>
        <v>1</v>
      </c>
      <c r="AW77" s="86" t="str">
        <f t="shared" si="108"/>
        <v>Distance</v>
      </c>
      <c r="AX77" s="86" t="str">
        <f t="shared" si="126"/>
        <v>&lt;=</v>
      </c>
      <c r="AY77" s="86">
        <f t="shared" si="109"/>
        <v>569.801025390625</v>
      </c>
      <c r="AZ77" s="86">
        <f t="shared" si="110"/>
        <v>0</v>
      </c>
      <c r="BA77" s="86" t="b">
        <f t="shared" si="111"/>
        <v>0</v>
      </c>
      <c r="BB77" s="86" t="str">
        <f t="shared" si="112"/>
        <v>Distance</v>
      </c>
      <c r="BC77" s="86" t="str">
        <f t="shared" si="127"/>
        <v>&gt;</v>
      </c>
      <c r="BD77" s="86">
        <f t="shared" si="113"/>
        <v>390.67724609375</v>
      </c>
      <c r="BE77" s="15">
        <f t="shared" si="114"/>
        <v>0</v>
      </c>
      <c r="BF77" s="15" t="str">
        <f t="shared" si="128"/>
        <v>Speed&lt;=23,61376953125 AND GEBR&gt;0,85498046875 AND Speed&lt;=23,994140625 AND Distance&lt;=511,002685546875 AND GEBR&lt;=1,046142578125 AND Speed&gt;23,09912109375 AND Distance&lt;=569,801025390625 AND Distance&gt;390,67724609375</v>
      </c>
      <c r="BH77" s="86">
        <v>0.142822265625</v>
      </c>
      <c r="BI77" s="15">
        <v>1</v>
      </c>
      <c r="BJ77" s="15" t="s">
        <v>1751</v>
      </c>
    </row>
    <row r="78" spans="1:62">
      <c r="A78" s="15">
        <v>75</v>
      </c>
      <c r="B78" s="15">
        <v>2</v>
      </c>
      <c r="C78" s="15">
        <v>2929</v>
      </c>
      <c r="D78" s="15">
        <f t="shared" si="115"/>
        <v>0</v>
      </c>
      <c r="E78" s="15">
        <f t="shared" si="116"/>
        <v>2929</v>
      </c>
      <c r="F78" s="15">
        <f t="shared" si="117"/>
        <v>0.715087890625</v>
      </c>
      <c r="G78" s="15">
        <v>83</v>
      </c>
      <c r="H78" s="15">
        <v>84</v>
      </c>
      <c r="I78" s="15">
        <v>61</v>
      </c>
      <c r="J78" s="15">
        <v>7</v>
      </c>
      <c r="K78" s="15">
        <v>250</v>
      </c>
      <c r="L78" s="15">
        <v>768</v>
      </c>
      <c r="M78" s="15">
        <f t="shared" si="118"/>
        <v>0.1875</v>
      </c>
      <c r="O78" s="86">
        <f t="shared" si="119"/>
        <v>250</v>
      </c>
      <c r="P78" s="86">
        <f t="shared" si="81"/>
        <v>0.238037109375</v>
      </c>
      <c r="Q78" s="86">
        <f t="shared" si="82"/>
        <v>136</v>
      </c>
      <c r="R78" s="86" t="b">
        <f t="shared" si="83"/>
        <v>0</v>
      </c>
      <c r="S78" s="86" t="str">
        <f t="shared" si="84"/>
        <v>Speed</v>
      </c>
      <c r="T78" s="86" t="str">
        <f t="shared" si="120"/>
        <v>&gt;</v>
      </c>
      <c r="U78" s="86">
        <f t="shared" si="85"/>
        <v>23.61376953125</v>
      </c>
      <c r="V78" s="86">
        <f t="shared" si="86"/>
        <v>133</v>
      </c>
      <c r="W78" s="86" t="b">
        <f t="shared" si="87"/>
        <v>0</v>
      </c>
      <c r="X78" s="86" t="str">
        <f t="shared" si="88"/>
        <v>GEBR</v>
      </c>
      <c r="Y78" s="86" t="str">
        <f t="shared" si="121"/>
        <v>&gt;</v>
      </c>
      <c r="Z78" s="86">
        <f t="shared" si="89"/>
        <v>0.85498046875</v>
      </c>
      <c r="AA78" s="86">
        <f t="shared" si="90"/>
        <v>59</v>
      </c>
      <c r="AB78" s="86" t="b">
        <f t="shared" si="91"/>
        <v>1</v>
      </c>
      <c r="AC78" s="86" t="str">
        <f t="shared" si="92"/>
        <v>Speed</v>
      </c>
      <c r="AD78" s="86" t="str">
        <f t="shared" si="122"/>
        <v>&lt;=</v>
      </c>
      <c r="AE78" s="86">
        <f t="shared" si="93"/>
        <v>23.994140625</v>
      </c>
      <c r="AF78" s="86">
        <f t="shared" si="94"/>
        <v>15</v>
      </c>
      <c r="AG78" s="86" t="b">
        <f t="shared" si="95"/>
        <v>1</v>
      </c>
      <c r="AH78" s="86" t="str">
        <f t="shared" si="96"/>
        <v>Distance</v>
      </c>
      <c r="AI78" s="86" t="str">
        <f t="shared" si="123"/>
        <v>&lt;=</v>
      </c>
      <c r="AJ78" s="86">
        <f t="shared" si="97"/>
        <v>511.002685546875</v>
      </c>
      <c r="AK78" s="86">
        <f t="shared" si="98"/>
        <v>10</v>
      </c>
      <c r="AL78" s="86" t="b">
        <f t="shared" si="99"/>
        <v>1</v>
      </c>
      <c r="AM78" s="86" t="str">
        <f t="shared" si="100"/>
        <v>GEBR</v>
      </c>
      <c r="AN78" s="86" t="str">
        <f t="shared" si="124"/>
        <v>&lt;=</v>
      </c>
      <c r="AO78" s="86">
        <f t="shared" si="101"/>
        <v>1.046142578125</v>
      </c>
      <c r="AP78" s="86">
        <f t="shared" si="102"/>
        <v>7</v>
      </c>
      <c r="AQ78" s="86" t="b">
        <f t="shared" si="103"/>
        <v>0</v>
      </c>
      <c r="AR78" s="86" t="str">
        <f t="shared" si="104"/>
        <v>Speed</v>
      </c>
      <c r="AS78" s="86" t="str">
        <f t="shared" si="125"/>
        <v>&gt;</v>
      </c>
      <c r="AT78" s="86">
        <f t="shared" si="105"/>
        <v>23.09912109375</v>
      </c>
      <c r="AU78" s="86">
        <f t="shared" si="106"/>
        <v>2</v>
      </c>
      <c r="AV78" s="86" t="b">
        <f t="shared" si="107"/>
        <v>1</v>
      </c>
      <c r="AW78" s="86" t="str">
        <f t="shared" si="108"/>
        <v>Distance</v>
      </c>
      <c r="AX78" s="86" t="str">
        <f t="shared" si="126"/>
        <v>&lt;=</v>
      </c>
      <c r="AY78" s="86">
        <f t="shared" si="109"/>
        <v>569.801025390625</v>
      </c>
      <c r="AZ78" s="86">
        <f t="shared" si="110"/>
        <v>0</v>
      </c>
      <c r="BA78" s="86" t="b">
        <f t="shared" si="111"/>
        <v>0</v>
      </c>
      <c r="BB78" s="86" t="str">
        <f t="shared" si="112"/>
        <v>Distance</v>
      </c>
      <c r="BC78" s="86" t="str">
        <f t="shared" si="127"/>
        <v>&gt;</v>
      </c>
      <c r="BD78" s="86">
        <f t="shared" si="113"/>
        <v>390.67724609375</v>
      </c>
      <c r="BE78" s="15">
        <f t="shared" si="114"/>
        <v>0</v>
      </c>
      <c r="BF78" s="15" t="str">
        <f t="shared" si="128"/>
        <v>Speed&gt;23,61376953125 AND GEBR&gt;0,85498046875 AND Speed&lt;=23,994140625 AND Distance&lt;=511,002685546875 AND GEBR&lt;=1,046142578125 AND Speed&gt;23,09912109375 AND Distance&lt;=569,801025390625 AND Distance&gt;390,67724609375</v>
      </c>
      <c r="BH78" s="86">
        <v>0.166748046875</v>
      </c>
      <c r="BI78" s="15">
        <v>0</v>
      </c>
      <c r="BJ78" s="15" t="s">
        <v>1754</v>
      </c>
    </row>
    <row r="79" spans="1:62">
      <c r="A79" s="15">
        <v>76</v>
      </c>
      <c r="B79" s="15">
        <v>1</v>
      </c>
      <c r="C79" s="15">
        <v>107039</v>
      </c>
      <c r="D79" s="15">
        <f t="shared" si="115"/>
        <v>26</v>
      </c>
      <c r="E79" s="15">
        <f t="shared" si="116"/>
        <v>543</v>
      </c>
      <c r="F79" s="15">
        <f t="shared" si="117"/>
        <v>26.132568359375</v>
      </c>
      <c r="G79" s="15">
        <v>171</v>
      </c>
      <c r="H79" s="15">
        <v>172</v>
      </c>
      <c r="I79" s="15">
        <v>61</v>
      </c>
      <c r="J79" s="15">
        <v>7</v>
      </c>
      <c r="K79" s="15">
        <v>253</v>
      </c>
      <c r="L79" s="15">
        <v>78</v>
      </c>
      <c r="M79" s="15">
        <f t="shared" si="118"/>
        <v>1.904296875E-2</v>
      </c>
      <c r="O79" s="86">
        <f t="shared" si="119"/>
        <v>253</v>
      </c>
      <c r="P79" s="86">
        <f t="shared" si="81"/>
        <v>0.333251953125</v>
      </c>
      <c r="Q79" s="86">
        <f t="shared" si="82"/>
        <v>251</v>
      </c>
      <c r="R79" s="86" t="b">
        <f t="shared" si="83"/>
        <v>1</v>
      </c>
      <c r="S79" s="86" t="str">
        <f t="shared" si="84"/>
        <v>Distance</v>
      </c>
      <c r="T79" s="86" t="str">
        <f t="shared" si="120"/>
        <v>&lt;=</v>
      </c>
      <c r="U79" s="86">
        <f t="shared" si="85"/>
        <v>427.67724609375</v>
      </c>
      <c r="V79" s="86">
        <f t="shared" si="86"/>
        <v>96</v>
      </c>
      <c r="W79" s="86" t="b">
        <f t="shared" si="87"/>
        <v>1</v>
      </c>
      <c r="X79" s="86" t="str">
        <f t="shared" si="88"/>
        <v>Distance</v>
      </c>
      <c r="Y79" s="86" t="str">
        <f t="shared" si="121"/>
        <v>&lt;=</v>
      </c>
      <c r="Z79" s="86">
        <f t="shared" si="89"/>
        <v>428.849853515625</v>
      </c>
      <c r="AA79" s="86">
        <f t="shared" si="90"/>
        <v>28</v>
      </c>
      <c r="AB79" s="86" t="b">
        <f t="shared" si="91"/>
        <v>0</v>
      </c>
      <c r="AC79" s="86" t="str">
        <f t="shared" si="92"/>
        <v>Distance</v>
      </c>
      <c r="AD79" s="86" t="str">
        <f t="shared" si="122"/>
        <v>&gt;</v>
      </c>
      <c r="AE79" s="86">
        <f t="shared" si="93"/>
        <v>418.16162109375</v>
      </c>
      <c r="AF79" s="86">
        <f t="shared" si="94"/>
        <v>26</v>
      </c>
      <c r="AG79" s="86" t="b">
        <f t="shared" si="95"/>
        <v>0</v>
      </c>
      <c r="AH79" s="86" t="str">
        <f t="shared" si="96"/>
        <v>GEBR</v>
      </c>
      <c r="AI79" s="86" t="str">
        <f t="shared" si="123"/>
        <v>&gt;</v>
      </c>
      <c r="AJ79" s="86">
        <f t="shared" si="97"/>
        <v>0.715087890625</v>
      </c>
      <c r="AK79" s="86">
        <f t="shared" si="98"/>
        <v>9</v>
      </c>
      <c r="AL79" s="86" t="b">
        <f t="shared" si="99"/>
        <v>0</v>
      </c>
      <c r="AM79" s="86" t="str">
        <f t="shared" si="100"/>
        <v>Speed</v>
      </c>
      <c r="AN79" s="86" t="str">
        <f t="shared" si="124"/>
        <v>&gt;</v>
      </c>
      <c r="AO79" s="86">
        <f t="shared" si="101"/>
        <v>20.98681640625</v>
      </c>
      <c r="AP79" s="86">
        <f t="shared" si="102"/>
        <v>7</v>
      </c>
      <c r="AQ79" s="86" t="b">
        <f t="shared" si="103"/>
        <v>1</v>
      </c>
      <c r="AR79" s="86" t="str">
        <f t="shared" si="104"/>
        <v>Speed</v>
      </c>
      <c r="AS79" s="86" t="str">
        <f t="shared" si="125"/>
        <v>&lt;=</v>
      </c>
      <c r="AT79" s="86">
        <f t="shared" si="105"/>
        <v>23.09912109375</v>
      </c>
      <c r="AU79" s="86">
        <f t="shared" si="106"/>
        <v>2</v>
      </c>
      <c r="AV79" s="86" t="b">
        <f t="shared" si="107"/>
        <v>1</v>
      </c>
      <c r="AW79" s="86" t="str">
        <f t="shared" si="108"/>
        <v>Distance</v>
      </c>
      <c r="AX79" s="86" t="str">
        <f t="shared" si="126"/>
        <v>&lt;=</v>
      </c>
      <c r="AY79" s="86">
        <f t="shared" si="109"/>
        <v>569.801025390625</v>
      </c>
      <c r="AZ79" s="86">
        <f t="shared" si="110"/>
        <v>0</v>
      </c>
      <c r="BA79" s="86" t="b">
        <f t="shared" si="111"/>
        <v>0</v>
      </c>
      <c r="BB79" s="86" t="str">
        <f t="shared" si="112"/>
        <v>Distance</v>
      </c>
      <c r="BC79" s="86" t="str">
        <f t="shared" si="127"/>
        <v>&gt;</v>
      </c>
      <c r="BD79" s="86">
        <f t="shared" si="113"/>
        <v>390.67724609375</v>
      </c>
      <c r="BE79" s="15">
        <f t="shared" si="114"/>
        <v>0</v>
      </c>
      <c r="BF79" s="15" t="str">
        <f t="shared" si="128"/>
        <v>Distance&lt;=427,67724609375 AND Distance&lt;=428,849853515625 AND Distance&gt;418,16162109375 AND GEBR&gt;0,715087890625 AND Speed&gt;20,98681640625 AND Speed&lt;=23,09912109375 AND Distance&lt;=569,801025390625 AND Distance&gt;390,67724609375</v>
      </c>
      <c r="BH79" s="86">
        <v>0.166748046875</v>
      </c>
      <c r="BI79" s="15">
        <v>0</v>
      </c>
      <c r="BJ79" s="15" t="s">
        <v>1756</v>
      </c>
    </row>
    <row r="80" spans="1:62">
      <c r="A80" s="15">
        <v>77</v>
      </c>
      <c r="B80" s="15">
        <v>0</v>
      </c>
      <c r="C80" s="15">
        <v>1607436</v>
      </c>
      <c r="D80" s="15">
        <f t="shared" si="115"/>
        <v>392</v>
      </c>
      <c r="E80" s="15">
        <f t="shared" si="116"/>
        <v>1804</v>
      </c>
      <c r="F80" s="15">
        <f t="shared" si="117"/>
        <v>392.4404296875</v>
      </c>
      <c r="G80" s="15">
        <v>155</v>
      </c>
      <c r="H80" s="15">
        <v>156</v>
      </c>
      <c r="I80" s="15">
        <v>69</v>
      </c>
      <c r="J80" s="15">
        <v>6</v>
      </c>
      <c r="K80" s="15">
        <v>254</v>
      </c>
      <c r="L80" s="15">
        <v>1165</v>
      </c>
      <c r="M80" s="15">
        <f t="shared" si="118"/>
        <v>0.284423828125</v>
      </c>
      <c r="O80" s="86">
        <f t="shared" si="119"/>
        <v>254</v>
      </c>
      <c r="P80" s="86">
        <f t="shared" si="81"/>
        <v>0</v>
      </c>
      <c r="Q80" s="86">
        <f t="shared" si="82"/>
        <v>251</v>
      </c>
      <c r="R80" s="86" t="b">
        <f t="shared" si="83"/>
        <v>0</v>
      </c>
      <c r="S80" s="86" t="str">
        <f t="shared" si="84"/>
        <v>Distance</v>
      </c>
      <c r="T80" s="86" t="str">
        <f t="shared" si="120"/>
        <v>&gt;</v>
      </c>
      <c r="U80" s="86">
        <f t="shared" si="85"/>
        <v>427.67724609375</v>
      </c>
      <c r="V80" s="86">
        <f t="shared" si="86"/>
        <v>96</v>
      </c>
      <c r="W80" s="86" t="b">
        <f t="shared" si="87"/>
        <v>1</v>
      </c>
      <c r="X80" s="86" t="str">
        <f t="shared" si="88"/>
        <v>Distance</v>
      </c>
      <c r="Y80" s="86" t="str">
        <f t="shared" si="121"/>
        <v>&lt;=</v>
      </c>
      <c r="Z80" s="86">
        <f t="shared" si="89"/>
        <v>428.849853515625</v>
      </c>
      <c r="AA80" s="86">
        <f t="shared" si="90"/>
        <v>28</v>
      </c>
      <c r="AB80" s="86" t="b">
        <f t="shared" si="91"/>
        <v>0</v>
      </c>
      <c r="AC80" s="86" t="str">
        <f t="shared" si="92"/>
        <v>Distance</v>
      </c>
      <c r="AD80" s="86" t="str">
        <f t="shared" si="122"/>
        <v>&gt;</v>
      </c>
      <c r="AE80" s="86">
        <f t="shared" si="93"/>
        <v>418.16162109375</v>
      </c>
      <c r="AF80" s="86">
        <f t="shared" si="94"/>
        <v>26</v>
      </c>
      <c r="AG80" s="86" t="b">
        <f t="shared" si="95"/>
        <v>0</v>
      </c>
      <c r="AH80" s="86" t="str">
        <f t="shared" si="96"/>
        <v>GEBR</v>
      </c>
      <c r="AI80" s="86" t="str">
        <f t="shared" si="123"/>
        <v>&gt;</v>
      </c>
      <c r="AJ80" s="86">
        <f t="shared" si="97"/>
        <v>0.715087890625</v>
      </c>
      <c r="AK80" s="86">
        <f t="shared" si="98"/>
        <v>9</v>
      </c>
      <c r="AL80" s="86" t="b">
        <f t="shared" si="99"/>
        <v>0</v>
      </c>
      <c r="AM80" s="86" t="str">
        <f t="shared" si="100"/>
        <v>Speed</v>
      </c>
      <c r="AN80" s="86" t="str">
        <f t="shared" si="124"/>
        <v>&gt;</v>
      </c>
      <c r="AO80" s="86">
        <f t="shared" si="101"/>
        <v>20.98681640625</v>
      </c>
      <c r="AP80" s="86">
        <f t="shared" si="102"/>
        <v>7</v>
      </c>
      <c r="AQ80" s="86" t="b">
        <f t="shared" si="103"/>
        <v>1</v>
      </c>
      <c r="AR80" s="86" t="str">
        <f t="shared" si="104"/>
        <v>Speed</v>
      </c>
      <c r="AS80" s="86" t="str">
        <f t="shared" si="125"/>
        <v>&lt;=</v>
      </c>
      <c r="AT80" s="86">
        <f t="shared" si="105"/>
        <v>23.09912109375</v>
      </c>
      <c r="AU80" s="86">
        <f t="shared" si="106"/>
        <v>2</v>
      </c>
      <c r="AV80" s="86" t="b">
        <f t="shared" si="107"/>
        <v>1</v>
      </c>
      <c r="AW80" s="86" t="str">
        <f t="shared" si="108"/>
        <v>Distance</v>
      </c>
      <c r="AX80" s="86" t="str">
        <f t="shared" si="126"/>
        <v>&lt;=</v>
      </c>
      <c r="AY80" s="86">
        <f t="shared" si="109"/>
        <v>569.801025390625</v>
      </c>
      <c r="AZ80" s="86">
        <f t="shared" si="110"/>
        <v>0</v>
      </c>
      <c r="BA80" s="86" t="b">
        <f t="shared" si="111"/>
        <v>0</v>
      </c>
      <c r="BB80" s="86" t="str">
        <f t="shared" si="112"/>
        <v>Distance</v>
      </c>
      <c r="BC80" s="86" t="str">
        <f t="shared" si="127"/>
        <v>&gt;</v>
      </c>
      <c r="BD80" s="86">
        <f t="shared" si="113"/>
        <v>390.67724609375</v>
      </c>
      <c r="BE80" s="15">
        <f t="shared" si="114"/>
        <v>1</v>
      </c>
      <c r="BF80" s="15" t="str">
        <f t="shared" si="128"/>
        <v>Distance&gt;427,67724609375 AND Distance&lt;=428,849853515625 AND Distance&gt;418,16162109375 AND GEBR&gt;0,715087890625 AND Speed&gt;20,98681640625 AND Speed&lt;=23,09912109375 AND Distance&lt;=569,801025390625 AND Distance&gt;390,67724609375</v>
      </c>
      <c r="BH80" s="86">
        <v>0.166748046875</v>
      </c>
      <c r="BI80" s="15">
        <v>0</v>
      </c>
      <c r="BJ80" s="15" t="s">
        <v>1758</v>
      </c>
    </row>
    <row r="81" spans="1:62">
      <c r="A81" s="15">
        <v>78</v>
      </c>
      <c r="B81" s="15">
        <v>2</v>
      </c>
      <c r="C81" s="15">
        <v>5238</v>
      </c>
      <c r="D81" s="15">
        <f t="shared" si="115"/>
        <v>1</v>
      </c>
      <c r="E81" s="15">
        <f t="shared" si="116"/>
        <v>1142</v>
      </c>
      <c r="F81" s="15">
        <f t="shared" si="117"/>
        <v>1.27880859375</v>
      </c>
      <c r="G81" s="15">
        <v>115</v>
      </c>
      <c r="H81" s="15">
        <v>116</v>
      </c>
      <c r="I81" s="15">
        <v>69</v>
      </c>
      <c r="J81" s="15">
        <v>6</v>
      </c>
      <c r="K81" s="15">
        <v>259</v>
      </c>
      <c r="L81" s="15">
        <v>319</v>
      </c>
      <c r="M81" s="15">
        <f t="shared" si="118"/>
        <v>7.7880859375E-2</v>
      </c>
      <c r="O81" s="86">
        <f t="shared" si="119"/>
        <v>259</v>
      </c>
      <c r="P81" s="86">
        <f t="shared" si="81"/>
        <v>1.26953125E-2</v>
      </c>
      <c r="Q81" s="86">
        <f t="shared" si="82"/>
        <v>257</v>
      </c>
      <c r="R81" s="86" t="b">
        <f t="shared" si="83"/>
        <v>1</v>
      </c>
      <c r="S81" s="86" t="str">
        <f t="shared" si="84"/>
        <v>GEBR</v>
      </c>
      <c r="T81" s="86" t="str">
        <f t="shared" si="120"/>
        <v>&lt;=</v>
      </c>
      <c r="U81" s="86">
        <f t="shared" si="85"/>
        <v>1.27880859375</v>
      </c>
      <c r="V81" s="86">
        <f t="shared" si="86"/>
        <v>256</v>
      </c>
      <c r="W81" s="86" t="b">
        <f t="shared" si="87"/>
        <v>1</v>
      </c>
      <c r="X81" s="86" t="str">
        <f t="shared" si="88"/>
        <v>Speed</v>
      </c>
      <c r="Y81" s="86" t="str">
        <f t="shared" si="121"/>
        <v>&lt;=</v>
      </c>
      <c r="Z81" s="86">
        <f t="shared" si="89"/>
        <v>18.147216796875</v>
      </c>
      <c r="AA81" s="86">
        <f t="shared" si="90"/>
        <v>105</v>
      </c>
      <c r="AB81" s="86" t="b">
        <f t="shared" si="91"/>
        <v>0</v>
      </c>
      <c r="AC81" s="86" t="str">
        <f t="shared" si="92"/>
        <v>Distance</v>
      </c>
      <c r="AD81" s="86" t="str">
        <f t="shared" si="122"/>
        <v>&gt;</v>
      </c>
      <c r="AE81" s="86">
        <f t="shared" si="93"/>
        <v>179.773681640625</v>
      </c>
      <c r="AF81" s="86">
        <f t="shared" si="94"/>
        <v>22</v>
      </c>
      <c r="AG81" s="86" t="b">
        <f t="shared" si="95"/>
        <v>1</v>
      </c>
      <c r="AH81" s="86" t="str">
        <f t="shared" si="96"/>
        <v>Distance</v>
      </c>
      <c r="AI81" s="86" t="str">
        <f t="shared" si="123"/>
        <v>&lt;=</v>
      </c>
      <c r="AJ81" s="86">
        <f t="shared" si="97"/>
        <v>202.603271484375</v>
      </c>
      <c r="AK81" s="86">
        <f t="shared" si="98"/>
        <v>11</v>
      </c>
      <c r="AL81" s="86" t="b">
        <f t="shared" si="99"/>
        <v>0</v>
      </c>
      <c r="AM81" s="86" t="str">
        <f t="shared" si="100"/>
        <v>Speed</v>
      </c>
      <c r="AN81" s="86" t="str">
        <f t="shared" si="124"/>
        <v>&gt;</v>
      </c>
      <c r="AO81" s="86">
        <f t="shared" si="101"/>
        <v>14.839599609375</v>
      </c>
      <c r="AP81" s="86">
        <f t="shared" si="102"/>
        <v>4</v>
      </c>
      <c r="AQ81" s="86" t="b">
        <f t="shared" si="103"/>
        <v>1</v>
      </c>
      <c r="AR81" s="86" t="str">
        <f t="shared" si="104"/>
        <v>Distance</v>
      </c>
      <c r="AS81" s="86" t="str">
        <f t="shared" si="125"/>
        <v>&lt;=</v>
      </c>
      <c r="AT81" s="86">
        <f t="shared" si="105"/>
        <v>266.76708984375</v>
      </c>
      <c r="AU81" s="86">
        <f t="shared" si="106"/>
        <v>1</v>
      </c>
      <c r="AV81" s="86" t="b">
        <f t="shared" si="107"/>
        <v>0</v>
      </c>
      <c r="AW81" s="86" t="str">
        <f t="shared" si="108"/>
        <v>Speed</v>
      </c>
      <c r="AX81" s="86" t="str">
        <f t="shared" si="126"/>
        <v>&gt;</v>
      </c>
      <c r="AY81" s="86">
        <f t="shared" si="109"/>
        <v>10.322265625</v>
      </c>
      <c r="AZ81" s="86">
        <f t="shared" si="110"/>
        <v>0</v>
      </c>
      <c r="BA81" s="86" t="b">
        <f t="shared" si="111"/>
        <v>1</v>
      </c>
      <c r="BB81" s="86" t="str">
        <f t="shared" si="112"/>
        <v>Distance</v>
      </c>
      <c r="BC81" s="86" t="str">
        <f t="shared" si="127"/>
        <v>&lt;=</v>
      </c>
      <c r="BD81" s="86">
        <f t="shared" si="113"/>
        <v>390.67724609375</v>
      </c>
      <c r="BE81" s="15">
        <f t="shared" si="114"/>
        <v>1</v>
      </c>
      <c r="BF81" s="15" t="str">
        <f t="shared" si="128"/>
        <v>GEBR&lt;=1,27880859375 AND Speed&lt;=18,147216796875 AND Distance&gt;179,773681640625 AND Distance&lt;=202,603271484375 AND Speed&gt;14,839599609375 AND Distance&lt;=266,76708984375 AND Speed&gt;10,322265625 AND Distance&lt;=390,67724609375</v>
      </c>
      <c r="BH81" s="86">
        <v>0.166748046875</v>
      </c>
      <c r="BI81" s="15">
        <v>0</v>
      </c>
      <c r="BJ81" s="15" t="s">
        <v>1819</v>
      </c>
    </row>
    <row r="82" spans="1:62">
      <c r="A82" s="15">
        <v>79</v>
      </c>
      <c r="B82" s="15">
        <v>1</v>
      </c>
      <c r="C82" s="15">
        <v>77362</v>
      </c>
      <c r="D82" s="15">
        <f t="shared" si="115"/>
        <v>18</v>
      </c>
      <c r="E82" s="15">
        <f t="shared" si="116"/>
        <v>3634</v>
      </c>
      <c r="F82" s="15">
        <f t="shared" si="117"/>
        <v>18.88720703125</v>
      </c>
      <c r="G82" s="15">
        <v>307</v>
      </c>
      <c r="H82" s="15">
        <v>308</v>
      </c>
      <c r="I82" s="15">
        <v>31</v>
      </c>
      <c r="J82" s="15">
        <v>7</v>
      </c>
      <c r="K82" s="15">
        <v>260</v>
      </c>
      <c r="L82" s="15">
        <v>7</v>
      </c>
      <c r="M82" s="15">
        <f t="shared" si="118"/>
        <v>1.708984375E-3</v>
      </c>
      <c r="O82" s="86">
        <f t="shared" si="119"/>
        <v>260</v>
      </c>
      <c r="P82" s="86">
        <f t="shared" si="81"/>
        <v>0.3056640625</v>
      </c>
      <c r="Q82" s="86">
        <f t="shared" si="82"/>
        <v>257</v>
      </c>
      <c r="R82" s="86" t="b">
        <f t="shared" si="83"/>
        <v>0</v>
      </c>
      <c r="S82" s="86" t="str">
        <f t="shared" si="84"/>
        <v>GEBR</v>
      </c>
      <c r="T82" s="86" t="str">
        <f t="shared" si="120"/>
        <v>&gt;</v>
      </c>
      <c r="U82" s="86">
        <f t="shared" si="85"/>
        <v>1.27880859375</v>
      </c>
      <c r="V82" s="86">
        <f t="shared" si="86"/>
        <v>256</v>
      </c>
      <c r="W82" s="86" t="b">
        <f t="shared" si="87"/>
        <v>1</v>
      </c>
      <c r="X82" s="86" t="str">
        <f t="shared" si="88"/>
        <v>Speed</v>
      </c>
      <c r="Y82" s="86" t="str">
        <f t="shared" si="121"/>
        <v>&lt;=</v>
      </c>
      <c r="Z82" s="86">
        <f t="shared" si="89"/>
        <v>18.147216796875</v>
      </c>
      <c r="AA82" s="86">
        <f t="shared" si="90"/>
        <v>105</v>
      </c>
      <c r="AB82" s="86" t="b">
        <f t="shared" si="91"/>
        <v>0</v>
      </c>
      <c r="AC82" s="86" t="str">
        <f t="shared" si="92"/>
        <v>Distance</v>
      </c>
      <c r="AD82" s="86" t="str">
        <f t="shared" si="122"/>
        <v>&gt;</v>
      </c>
      <c r="AE82" s="86">
        <f t="shared" si="93"/>
        <v>179.773681640625</v>
      </c>
      <c r="AF82" s="86">
        <f t="shared" si="94"/>
        <v>22</v>
      </c>
      <c r="AG82" s="86" t="b">
        <f t="shared" si="95"/>
        <v>1</v>
      </c>
      <c r="AH82" s="86" t="str">
        <f t="shared" si="96"/>
        <v>Distance</v>
      </c>
      <c r="AI82" s="86" t="str">
        <f t="shared" si="123"/>
        <v>&lt;=</v>
      </c>
      <c r="AJ82" s="86">
        <f t="shared" si="97"/>
        <v>202.603271484375</v>
      </c>
      <c r="AK82" s="86">
        <f t="shared" si="98"/>
        <v>11</v>
      </c>
      <c r="AL82" s="86" t="b">
        <f t="shared" si="99"/>
        <v>0</v>
      </c>
      <c r="AM82" s="86" t="str">
        <f t="shared" si="100"/>
        <v>Speed</v>
      </c>
      <c r="AN82" s="86" t="str">
        <f t="shared" si="124"/>
        <v>&gt;</v>
      </c>
      <c r="AO82" s="86">
        <f t="shared" si="101"/>
        <v>14.839599609375</v>
      </c>
      <c r="AP82" s="86">
        <f t="shared" si="102"/>
        <v>4</v>
      </c>
      <c r="AQ82" s="86" t="b">
        <f t="shared" si="103"/>
        <v>1</v>
      </c>
      <c r="AR82" s="86" t="str">
        <f t="shared" si="104"/>
        <v>Distance</v>
      </c>
      <c r="AS82" s="86" t="str">
        <f t="shared" si="125"/>
        <v>&lt;=</v>
      </c>
      <c r="AT82" s="86">
        <f t="shared" si="105"/>
        <v>266.76708984375</v>
      </c>
      <c r="AU82" s="86">
        <f t="shared" si="106"/>
        <v>1</v>
      </c>
      <c r="AV82" s="86" t="b">
        <f t="shared" si="107"/>
        <v>0</v>
      </c>
      <c r="AW82" s="86" t="str">
        <f t="shared" si="108"/>
        <v>Speed</v>
      </c>
      <c r="AX82" s="86" t="str">
        <f t="shared" si="126"/>
        <v>&gt;</v>
      </c>
      <c r="AY82" s="86">
        <f t="shared" si="109"/>
        <v>10.322265625</v>
      </c>
      <c r="AZ82" s="86">
        <f t="shared" si="110"/>
        <v>0</v>
      </c>
      <c r="BA82" s="86" t="b">
        <f t="shared" si="111"/>
        <v>1</v>
      </c>
      <c r="BB82" s="86" t="str">
        <f t="shared" si="112"/>
        <v>Distance</v>
      </c>
      <c r="BC82" s="86" t="str">
        <f t="shared" si="127"/>
        <v>&lt;=</v>
      </c>
      <c r="BD82" s="86">
        <f t="shared" si="113"/>
        <v>390.67724609375</v>
      </c>
      <c r="BE82" s="15">
        <f t="shared" si="114"/>
        <v>0</v>
      </c>
      <c r="BF82" s="15" t="str">
        <f t="shared" si="128"/>
        <v>GEBR&gt;1,27880859375 AND Speed&lt;=18,147216796875 AND Distance&gt;179,773681640625 AND Distance&lt;=202,603271484375 AND Speed&gt;14,839599609375 AND Distance&lt;=266,76708984375 AND Speed&gt;10,322265625 AND Distance&lt;=390,67724609375</v>
      </c>
      <c r="BH82" s="86">
        <v>0.166748046875</v>
      </c>
      <c r="BI82" s="15">
        <v>0</v>
      </c>
      <c r="BJ82" s="15" t="s">
        <v>1822</v>
      </c>
    </row>
    <row r="83" spans="1:62">
      <c r="A83" s="15">
        <v>80</v>
      </c>
      <c r="B83" s="15">
        <v>2</v>
      </c>
      <c r="C83" s="15">
        <v>3502</v>
      </c>
      <c r="D83" s="15">
        <f t="shared" si="115"/>
        <v>0</v>
      </c>
      <c r="E83" s="15">
        <f t="shared" si="116"/>
        <v>3502</v>
      </c>
      <c r="F83" s="15">
        <f t="shared" si="117"/>
        <v>0.85498046875</v>
      </c>
      <c r="G83" s="15">
        <v>81</v>
      </c>
      <c r="H83" s="15">
        <v>82</v>
      </c>
      <c r="I83" s="15">
        <v>31</v>
      </c>
      <c r="J83" s="15">
        <v>7</v>
      </c>
      <c r="K83" s="15">
        <v>261</v>
      </c>
      <c r="L83" s="15">
        <v>335</v>
      </c>
      <c r="M83" s="15">
        <f t="shared" si="118"/>
        <v>8.1787109375E-2</v>
      </c>
      <c r="O83" s="86">
        <f t="shared" si="119"/>
        <v>261</v>
      </c>
      <c r="P83" s="86">
        <f t="shared" si="81"/>
        <v>0</v>
      </c>
      <c r="Q83" s="86">
        <f t="shared" si="82"/>
        <v>152</v>
      </c>
      <c r="R83" s="86" t="b">
        <f t="shared" si="83"/>
        <v>1</v>
      </c>
      <c r="S83" s="86" t="str">
        <f t="shared" si="84"/>
        <v>GEBR</v>
      </c>
      <c r="T83" s="86" t="str">
        <f t="shared" si="120"/>
        <v>&lt;=</v>
      </c>
      <c r="U83" s="86">
        <f t="shared" si="85"/>
        <v>1.046142578125</v>
      </c>
      <c r="V83" s="86">
        <f t="shared" si="86"/>
        <v>63</v>
      </c>
      <c r="W83" s="86" t="b">
        <f t="shared" si="87"/>
        <v>0</v>
      </c>
      <c r="X83" s="86" t="str">
        <f t="shared" si="88"/>
        <v>Speed</v>
      </c>
      <c r="Y83" s="86" t="str">
        <f t="shared" si="121"/>
        <v>&gt;</v>
      </c>
      <c r="Z83" s="86">
        <f t="shared" si="89"/>
        <v>22.943359375</v>
      </c>
      <c r="AA83" s="86">
        <f t="shared" si="90"/>
        <v>30</v>
      </c>
      <c r="AB83" s="86" t="b">
        <f t="shared" si="91"/>
        <v>1</v>
      </c>
      <c r="AC83" s="86" t="str">
        <f t="shared" si="92"/>
        <v>GEBR</v>
      </c>
      <c r="AD83" s="86" t="str">
        <f t="shared" si="122"/>
        <v>&lt;=</v>
      </c>
      <c r="AE83" s="86">
        <f t="shared" si="93"/>
        <v>1.27880859375</v>
      </c>
      <c r="AF83" s="86">
        <f t="shared" si="94"/>
        <v>14</v>
      </c>
      <c r="AG83" s="86" t="b">
        <f t="shared" si="95"/>
        <v>0</v>
      </c>
      <c r="AH83" s="86" t="str">
        <f t="shared" si="96"/>
        <v>Speed</v>
      </c>
      <c r="AI83" s="86" t="str">
        <f t="shared" si="123"/>
        <v>&gt;</v>
      </c>
      <c r="AJ83" s="86">
        <f t="shared" si="97"/>
        <v>21.57080078125</v>
      </c>
      <c r="AK83" s="86">
        <f t="shared" si="98"/>
        <v>12</v>
      </c>
      <c r="AL83" s="86" t="b">
        <f t="shared" si="99"/>
        <v>0</v>
      </c>
      <c r="AM83" s="86" t="str">
        <f t="shared" si="100"/>
        <v>Speed</v>
      </c>
      <c r="AN83" s="86" t="str">
        <f t="shared" si="124"/>
        <v>&gt;</v>
      </c>
      <c r="AO83" s="86">
        <f t="shared" si="101"/>
        <v>18.69580078125</v>
      </c>
      <c r="AP83" s="86">
        <f t="shared" si="102"/>
        <v>4</v>
      </c>
      <c r="AQ83" s="86" t="b">
        <f t="shared" si="103"/>
        <v>0</v>
      </c>
      <c r="AR83" s="86" t="str">
        <f t="shared" si="104"/>
        <v>Distance</v>
      </c>
      <c r="AS83" s="86" t="str">
        <f t="shared" si="125"/>
        <v>&gt;</v>
      </c>
      <c r="AT83" s="86">
        <f t="shared" si="105"/>
        <v>266.76708984375</v>
      </c>
      <c r="AU83" s="86">
        <f t="shared" si="106"/>
        <v>1</v>
      </c>
      <c r="AV83" s="86" t="b">
        <f t="shared" si="107"/>
        <v>0</v>
      </c>
      <c r="AW83" s="86" t="str">
        <f t="shared" si="108"/>
        <v>Speed</v>
      </c>
      <c r="AX83" s="86" t="str">
        <f t="shared" si="126"/>
        <v>&gt;</v>
      </c>
      <c r="AY83" s="86">
        <f t="shared" si="109"/>
        <v>10.322265625</v>
      </c>
      <c r="AZ83" s="86">
        <f t="shared" si="110"/>
        <v>0</v>
      </c>
      <c r="BA83" s="86" t="b">
        <f t="shared" si="111"/>
        <v>1</v>
      </c>
      <c r="BB83" s="86" t="str">
        <f t="shared" si="112"/>
        <v>Distance</v>
      </c>
      <c r="BC83" s="86" t="str">
        <f t="shared" si="127"/>
        <v>&lt;=</v>
      </c>
      <c r="BD83" s="86">
        <f t="shared" si="113"/>
        <v>390.67724609375</v>
      </c>
      <c r="BE83" s="15">
        <f t="shared" si="114"/>
        <v>1</v>
      </c>
      <c r="BF83" s="15" t="str">
        <f t="shared" si="128"/>
        <v>GEBR&lt;=1,046142578125 AND Speed&gt;22,943359375 AND GEBR&lt;=1,27880859375 AND Speed&gt;21,57080078125 AND Speed&gt;18,69580078125 AND Distance&gt;266,76708984375 AND Speed&gt;10,322265625 AND Distance&lt;=390,67724609375</v>
      </c>
      <c r="BH83" s="86">
        <v>0.166748046875</v>
      </c>
      <c r="BI83" s="15">
        <v>0</v>
      </c>
      <c r="BJ83" s="15" t="s">
        <v>1823</v>
      </c>
    </row>
    <row r="84" spans="1:62">
      <c r="A84" s="15">
        <v>81</v>
      </c>
      <c r="B84" s="15">
        <v>-2</v>
      </c>
      <c r="C84" s="15">
        <v>-8192</v>
      </c>
      <c r="D84" s="15">
        <f t="shared" si="115"/>
        <v>-1</v>
      </c>
      <c r="E84" s="15">
        <f t="shared" si="116"/>
        <v>0</v>
      </c>
      <c r="F84" s="15">
        <f t="shared" si="117"/>
        <v>-1</v>
      </c>
      <c r="G84" s="15">
        <v>-1</v>
      </c>
      <c r="H84" s="15">
        <v>-1</v>
      </c>
      <c r="I84" s="15">
        <v>80</v>
      </c>
      <c r="J84" s="15">
        <v>8</v>
      </c>
      <c r="K84" s="15">
        <v>262</v>
      </c>
      <c r="L84" s="15">
        <v>183</v>
      </c>
      <c r="M84" s="15">
        <f t="shared" si="118"/>
        <v>4.4677734375E-2</v>
      </c>
      <c r="O84" s="86">
        <f t="shared" si="119"/>
        <v>262</v>
      </c>
      <c r="P84" s="86">
        <f t="shared" si="81"/>
        <v>1.07421875E-2</v>
      </c>
      <c r="Q84" s="86">
        <f t="shared" si="82"/>
        <v>152</v>
      </c>
      <c r="R84" s="86" t="b">
        <f t="shared" si="83"/>
        <v>0</v>
      </c>
      <c r="S84" s="86" t="str">
        <f t="shared" si="84"/>
        <v>GEBR</v>
      </c>
      <c r="T84" s="86" t="str">
        <f t="shared" si="120"/>
        <v>&gt;</v>
      </c>
      <c r="U84" s="86">
        <f t="shared" si="85"/>
        <v>1.046142578125</v>
      </c>
      <c r="V84" s="86">
        <f t="shared" si="86"/>
        <v>63</v>
      </c>
      <c r="W84" s="86" t="b">
        <f t="shared" si="87"/>
        <v>0</v>
      </c>
      <c r="X84" s="86" t="str">
        <f t="shared" si="88"/>
        <v>Speed</v>
      </c>
      <c r="Y84" s="86" t="str">
        <f t="shared" si="121"/>
        <v>&gt;</v>
      </c>
      <c r="Z84" s="86">
        <f t="shared" si="89"/>
        <v>22.943359375</v>
      </c>
      <c r="AA84" s="86">
        <f t="shared" si="90"/>
        <v>30</v>
      </c>
      <c r="AB84" s="86" t="b">
        <f t="shared" si="91"/>
        <v>1</v>
      </c>
      <c r="AC84" s="86" t="str">
        <f t="shared" si="92"/>
        <v>GEBR</v>
      </c>
      <c r="AD84" s="86" t="str">
        <f t="shared" si="122"/>
        <v>&lt;=</v>
      </c>
      <c r="AE84" s="86">
        <f t="shared" si="93"/>
        <v>1.27880859375</v>
      </c>
      <c r="AF84" s="86">
        <f t="shared" si="94"/>
        <v>14</v>
      </c>
      <c r="AG84" s="86" t="b">
        <f t="shared" si="95"/>
        <v>0</v>
      </c>
      <c r="AH84" s="86" t="str">
        <f t="shared" si="96"/>
        <v>Speed</v>
      </c>
      <c r="AI84" s="86" t="str">
        <f t="shared" si="123"/>
        <v>&gt;</v>
      </c>
      <c r="AJ84" s="86">
        <f t="shared" si="97"/>
        <v>21.57080078125</v>
      </c>
      <c r="AK84" s="86">
        <f t="shared" si="98"/>
        <v>12</v>
      </c>
      <c r="AL84" s="86" t="b">
        <f t="shared" si="99"/>
        <v>0</v>
      </c>
      <c r="AM84" s="86" t="str">
        <f t="shared" si="100"/>
        <v>Speed</v>
      </c>
      <c r="AN84" s="86" t="str">
        <f t="shared" si="124"/>
        <v>&gt;</v>
      </c>
      <c r="AO84" s="86">
        <f t="shared" si="101"/>
        <v>18.69580078125</v>
      </c>
      <c r="AP84" s="86">
        <f t="shared" si="102"/>
        <v>4</v>
      </c>
      <c r="AQ84" s="86" t="b">
        <f t="shared" si="103"/>
        <v>0</v>
      </c>
      <c r="AR84" s="86" t="str">
        <f t="shared" si="104"/>
        <v>Distance</v>
      </c>
      <c r="AS84" s="86" t="str">
        <f t="shared" si="125"/>
        <v>&gt;</v>
      </c>
      <c r="AT84" s="86">
        <f t="shared" si="105"/>
        <v>266.76708984375</v>
      </c>
      <c r="AU84" s="86">
        <f t="shared" si="106"/>
        <v>1</v>
      </c>
      <c r="AV84" s="86" t="b">
        <f t="shared" si="107"/>
        <v>0</v>
      </c>
      <c r="AW84" s="86" t="str">
        <f t="shared" si="108"/>
        <v>Speed</v>
      </c>
      <c r="AX84" s="86" t="str">
        <f t="shared" si="126"/>
        <v>&gt;</v>
      </c>
      <c r="AY84" s="86">
        <f t="shared" si="109"/>
        <v>10.322265625</v>
      </c>
      <c r="AZ84" s="86">
        <f t="shared" si="110"/>
        <v>0</v>
      </c>
      <c r="BA84" s="86" t="b">
        <f t="shared" si="111"/>
        <v>1</v>
      </c>
      <c r="BB84" s="86" t="str">
        <f t="shared" si="112"/>
        <v>Distance</v>
      </c>
      <c r="BC84" s="86" t="str">
        <f t="shared" si="127"/>
        <v>&lt;=</v>
      </c>
      <c r="BD84" s="86">
        <f t="shared" si="113"/>
        <v>390.67724609375</v>
      </c>
      <c r="BE84" s="15">
        <f t="shared" si="114"/>
        <v>1</v>
      </c>
      <c r="BF84" s="15" t="str">
        <f t="shared" si="128"/>
        <v>GEBR&gt;1,046142578125 AND Speed&gt;22,943359375 AND GEBR&lt;=1,27880859375 AND Speed&gt;21,57080078125 AND Speed&gt;18,69580078125 AND Distance&gt;266,76708984375 AND Speed&gt;10,322265625 AND Distance&lt;=390,67724609375</v>
      </c>
      <c r="BH84" s="86">
        <v>0.17333984375</v>
      </c>
      <c r="BI84" s="15">
        <v>0</v>
      </c>
      <c r="BJ84" s="15" t="s">
        <v>1696</v>
      </c>
    </row>
    <row r="85" spans="1:62">
      <c r="A85" s="15">
        <v>82</v>
      </c>
      <c r="B85" s="15">
        <v>-2</v>
      </c>
      <c r="C85" s="15">
        <v>-8192</v>
      </c>
      <c r="D85" s="15">
        <f t="shared" si="115"/>
        <v>-1</v>
      </c>
      <c r="E85" s="15">
        <f t="shared" si="116"/>
        <v>0</v>
      </c>
      <c r="F85" s="15">
        <f t="shared" si="117"/>
        <v>-1</v>
      </c>
      <c r="G85" s="15">
        <v>-1</v>
      </c>
      <c r="H85" s="15">
        <v>-1</v>
      </c>
      <c r="I85" s="15">
        <v>80</v>
      </c>
      <c r="J85" s="15">
        <v>8</v>
      </c>
      <c r="K85" s="15">
        <v>265</v>
      </c>
      <c r="L85" s="15">
        <v>1152</v>
      </c>
      <c r="M85" s="15">
        <f t="shared" si="118"/>
        <v>0.28125</v>
      </c>
      <c r="O85" s="86">
        <f t="shared" si="119"/>
        <v>265</v>
      </c>
      <c r="P85" s="86">
        <f t="shared" si="81"/>
        <v>0</v>
      </c>
      <c r="Q85" s="86">
        <f t="shared" si="82"/>
        <v>264</v>
      </c>
      <c r="R85" s="86" t="b">
        <f t="shared" si="83"/>
        <v>1</v>
      </c>
      <c r="S85" s="86" t="str">
        <f t="shared" si="84"/>
        <v>GEBR</v>
      </c>
      <c r="T85" s="86" t="str">
        <f t="shared" si="120"/>
        <v>&lt;=</v>
      </c>
      <c r="U85" s="86">
        <f t="shared" si="85"/>
        <v>0.7900390625</v>
      </c>
      <c r="V85" s="86">
        <f t="shared" si="86"/>
        <v>185</v>
      </c>
      <c r="W85" s="86" t="b">
        <f t="shared" si="87"/>
        <v>0</v>
      </c>
      <c r="X85" s="86" t="str">
        <f t="shared" si="88"/>
        <v>Speed</v>
      </c>
      <c r="Y85" s="86" t="str">
        <f t="shared" si="121"/>
        <v>&gt;</v>
      </c>
      <c r="Z85" s="86">
        <f t="shared" si="89"/>
        <v>9.1318359375</v>
      </c>
      <c r="AA85" s="86">
        <f t="shared" si="90"/>
        <v>183</v>
      </c>
      <c r="AB85" s="86" t="b">
        <f t="shared" si="91"/>
        <v>1</v>
      </c>
      <c r="AC85" s="86" t="str">
        <f t="shared" si="92"/>
        <v>Speed</v>
      </c>
      <c r="AD85" s="86" t="str">
        <f t="shared" si="122"/>
        <v>&lt;=</v>
      </c>
      <c r="AE85" s="86">
        <f t="shared" si="93"/>
        <v>9.574951171875</v>
      </c>
      <c r="AF85" s="86">
        <f t="shared" si="94"/>
        <v>48</v>
      </c>
      <c r="AG85" s="86" t="b">
        <f t="shared" si="95"/>
        <v>1</v>
      </c>
      <c r="AH85" s="86" t="str">
        <f t="shared" si="96"/>
        <v>Distance</v>
      </c>
      <c r="AI85" s="86" t="str">
        <f t="shared" si="123"/>
        <v>&lt;=</v>
      </c>
      <c r="AJ85" s="86">
        <f t="shared" si="97"/>
        <v>105</v>
      </c>
      <c r="AK85" s="86">
        <f t="shared" si="98"/>
        <v>6</v>
      </c>
      <c r="AL85" s="86" t="b">
        <f t="shared" si="99"/>
        <v>0</v>
      </c>
      <c r="AM85" s="86" t="str">
        <f t="shared" si="100"/>
        <v>Distance</v>
      </c>
      <c r="AN85" s="86" t="str">
        <f t="shared" si="124"/>
        <v>&gt;</v>
      </c>
      <c r="AO85" s="86">
        <f t="shared" si="101"/>
        <v>97.578369140625</v>
      </c>
      <c r="AP85" s="86">
        <f t="shared" si="102"/>
        <v>3</v>
      </c>
      <c r="AQ85" s="86" t="b">
        <f t="shared" si="103"/>
        <v>0</v>
      </c>
      <c r="AR85" s="86" t="str">
        <f t="shared" si="104"/>
        <v>Distance</v>
      </c>
      <c r="AS85" s="86" t="str">
        <f t="shared" si="125"/>
        <v>&gt;</v>
      </c>
      <c r="AT85" s="86">
        <f t="shared" si="105"/>
        <v>80.353271484375</v>
      </c>
      <c r="AU85" s="86">
        <f t="shared" si="106"/>
        <v>1</v>
      </c>
      <c r="AV85" s="86" t="b">
        <f t="shared" si="107"/>
        <v>1</v>
      </c>
      <c r="AW85" s="86" t="str">
        <f t="shared" si="108"/>
        <v>Speed</v>
      </c>
      <c r="AX85" s="86" t="str">
        <f t="shared" si="126"/>
        <v>&lt;=</v>
      </c>
      <c r="AY85" s="86">
        <f t="shared" si="109"/>
        <v>10.322265625</v>
      </c>
      <c r="AZ85" s="86">
        <f t="shared" si="110"/>
        <v>0</v>
      </c>
      <c r="BA85" s="86" t="b">
        <f t="shared" si="111"/>
        <v>1</v>
      </c>
      <c r="BB85" s="86" t="str">
        <f t="shared" si="112"/>
        <v>Distance</v>
      </c>
      <c r="BC85" s="86" t="str">
        <f t="shared" si="127"/>
        <v>&lt;=</v>
      </c>
      <c r="BD85" s="86">
        <f t="shared" si="113"/>
        <v>390.67724609375</v>
      </c>
      <c r="BE85" s="15">
        <f t="shared" si="114"/>
        <v>1</v>
      </c>
      <c r="BF85" s="15" t="str">
        <f t="shared" si="128"/>
        <v>GEBR&lt;=0,7900390625 AND Speed&gt;9,1318359375 AND Speed&lt;=9,574951171875 AND Distance&lt;=105 AND Distance&gt;97,578369140625 AND Distance&gt;80,353271484375 AND Speed&lt;=10,322265625 AND Distance&lt;=390,67724609375</v>
      </c>
      <c r="BH85" s="86">
        <v>0.179443359375</v>
      </c>
      <c r="BI85" s="15">
        <v>0</v>
      </c>
      <c r="BJ85" s="15" t="s">
        <v>1713</v>
      </c>
    </row>
    <row r="86" spans="1:62">
      <c r="A86" s="15">
        <v>83</v>
      </c>
      <c r="B86" s="15">
        <v>-2</v>
      </c>
      <c r="C86" s="15">
        <v>-8192</v>
      </c>
      <c r="D86" s="15">
        <f t="shared" si="115"/>
        <v>-1</v>
      </c>
      <c r="E86" s="15">
        <f t="shared" si="116"/>
        <v>0</v>
      </c>
      <c r="F86" s="15">
        <f t="shared" si="117"/>
        <v>-1</v>
      </c>
      <c r="G86" s="15">
        <v>-1</v>
      </c>
      <c r="H86" s="15">
        <v>-1</v>
      </c>
      <c r="I86" s="15">
        <v>75</v>
      </c>
      <c r="J86" s="15">
        <v>8</v>
      </c>
      <c r="K86" s="15">
        <v>266</v>
      </c>
      <c r="L86" s="15">
        <v>303</v>
      </c>
      <c r="M86" s="15">
        <f t="shared" si="118"/>
        <v>7.3974609375E-2</v>
      </c>
      <c r="O86" s="86">
        <f t="shared" si="119"/>
        <v>266</v>
      </c>
      <c r="P86" s="86">
        <f t="shared" si="81"/>
        <v>0.333251953125</v>
      </c>
      <c r="Q86" s="86">
        <f t="shared" si="82"/>
        <v>264</v>
      </c>
      <c r="R86" s="86" t="b">
        <f t="shared" si="83"/>
        <v>0</v>
      </c>
      <c r="S86" s="86" t="str">
        <f t="shared" si="84"/>
        <v>GEBR</v>
      </c>
      <c r="T86" s="86" t="str">
        <f t="shared" si="120"/>
        <v>&gt;</v>
      </c>
      <c r="U86" s="86">
        <f t="shared" si="85"/>
        <v>0.7900390625</v>
      </c>
      <c r="V86" s="86">
        <f t="shared" si="86"/>
        <v>185</v>
      </c>
      <c r="W86" s="86" t="b">
        <f t="shared" si="87"/>
        <v>0</v>
      </c>
      <c r="X86" s="86" t="str">
        <f t="shared" si="88"/>
        <v>Speed</v>
      </c>
      <c r="Y86" s="86" t="str">
        <f t="shared" si="121"/>
        <v>&gt;</v>
      </c>
      <c r="Z86" s="86">
        <f t="shared" si="89"/>
        <v>9.1318359375</v>
      </c>
      <c r="AA86" s="86">
        <f t="shared" si="90"/>
        <v>183</v>
      </c>
      <c r="AB86" s="86" t="b">
        <f t="shared" si="91"/>
        <v>1</v>
      </c>
      <c r="AC86" s="86" t="str">
        <f t="shared" si="92"/>
        <v>Speed</v>
      </c>
      <c r="AD86" s="86" t="str">
        <f t="shared" si="122"/>
        <v>&lt;=</v>
      </c>
      <c r="AE86" s="86">
        <f t="shared" si="93"/>
        <v>9.574951171875</v>
      </c>
      <c r="AF86" s="86">
        <f t="shared" si="94"/>
        <v>48</v>
      </c>
      <c r="AG86" s="86" t="b">
        <f t="shared" si="95"/>
        <v>1</v>
      </c>
      <c r="AH86" s="86" t="str">
        <f t="shared" si="96"/>
        <v>Distance</v>
      </c>
      <c r="AI86" s="86" t="str">
        <f t="shared" si="123"/>
        <v>&lt;=</v>
      </c>
      <c r="AJ86" s="86">
        <f t="shared" si="97"/>
        <v>105</v>
      </c>
      <c r="AK86" s="86">
        <f t="shared" si="98"/>
        <v>6</v>
      </c>
      <c r="AL86" s="86" t="b">
        <f t="shared" si="99"/>
        <v>0</v>
      </c>
      <c r="AM86" s="86" t="str">
        <f t="shared" si="100"/>
        <v>Distance</v>
      </c>
      <c r="AN86" s="86" t="str">
        <f t="shared" si="124"/>
        <v>&gt;</v>
      </c>
      <c r="AO86" s="86">
        <f t="shared" si="101"/>
        <v>97.578369140625</v>
      </c>
      <c r="AP86" s="86">
        <f t="shared" si="102"/>
        <v>3</v>
      </c>
      <c r="AQ86" s="86" t="b">
        <f t="shared" si="103"/>
        <v>0</v>
      </c>
      <c r="AR86" s="86" t="str">
        <f t="shared" si="104"/>
        <v>Distance</v>
      </c>
      <c r="AS86" s="86" t="str">
        <f t="shared" si="125"/>
        <v>&gt;</v>
      </c>
      <c r="AT86" s="86">
        <f t="shared" si="105"/>
        <v>80.353271484375</v>
      </c>
      <c r="AU86" s="86">
        <f t="shared" si="106"/>
        <v>1</v>
      </c>
      <c r="AV86" s="86" t="b">
        <f t="shared" si="107"/>
        <v>1</v>
      </c>
      <c r="AW86" s="86" t="str">
        <f t="shared" si="108"/>
        <v>Speed</v>
      </c>
      <c r="AX86" s="86" t="str">
        <f t="shared" si="126"/>
        <v>&lt;=</v>
      </c>
      <c r="AY86" s="86">
        <f t="shared" si="109"/>
        <v>10.322265625</v>
      </c>
      <c r="AZ86" s="86">
        <f t="shared" si="110"/>
        <v>0</v>
      </c>
      <c r="BA86" s="86" t="b">
        <f t="shared" si="111"/>
        <v>1</v>
      </c>
      <c r="BB86" s="86" t="str">
        <f t="shared" si="112"/>
        <v>Distance</v>
      </c>
      <c r="BC86" s="86" t="str">
        <f t="shared" si="127"/>
        <v>&lt;=</v>
      </c>
      <c r="BD86" s="86">
        <f t="shared" si="113"/>
        <v>390.67724609375</v>
      </c>
      <c r="BE86" s="15">
        <f t="shared" si="114"/>
        <v>0</v>
      </c>
      <c r="BF86" s="15" t="str">
        <f t="shared" si="128"/>
        <v>GEBR&gt;0,7900390625 AND Speed&gt;9,1318359375 AND Speed&lt;=9,574951171875 AND Distance&lt;=105 AND Distance&gt;97,578369140625 AND Distance&gt;80,353271484375 AND Speed&lt;=10,322265625 AND Distance&lt;=390,67724609375</v>
      </c>
      <c r="BH86" s="86">
        <v>0.22216796875</v>
      </c>
      <c r="BI86" s="15">
        <v>0</v>
      </c>
      <c r="BJ86" s="15" t="s">
        <v>1699</v>
      </c>
    </row>
    <row r="87" spans="1:62">
      <c r="A87" s="15">
        <v>84</v>
      </c>
      <c r="B87" s="15">
        <v>-2</v>
      </c>
      <c r="C87" s="15">
        <v>-8192</v>
      </c>
      <c r="D87" s="15">
        <f t="shared" si="115"/>
        <v>-1</v>
      </c>
      <c r="E87" s="15">
        <f t="shared" si="116"/>
        <v>0</v>
      </c>
      <c r="F87" s="15">
        <f t="shared" si="117"/>
        <v>-1</v>
      </c>
      <c r="G87" s="15">
        <v>-1</v>
      </c>
      <c r="H87" s="15">
        <v>-1</v>
      </c>
      <c r="I87" s="15">
        <v>75</v>
      </c>
      <c r="J87" s="15">
        <v>8</v>
      </c>
      <c r="K87" s="15">
        <v>267</v>
      </c>
      <c r="L87" s="15">
        <v>1365</v>
      </c>
      <c r="M87" s="15">
        <f t="shared" si="118"/>
        <v>0.333251953125</v>
      </c>
      <c r="O87" s="86">
        <f t="shared" si="119"/>
        <v>267</v>
      </c>
      <c r="P87" s="86">
        <f t="shared" si="81"/>
        <v>6.25E-2</v>
      </c>
      <c r="Q87" s="86">
        <f t="shared" si="82"/>
        <v>115</v>
      </c>
      <c r="R87" s="86" t="b">
        <f t="shared" si="83"/>
        <v>1</v>
      </c>
      <c r="S87" s="86" t="str">
        <f t="shared" si="84"/>
        <v>Speed</v>
      </c>
      <c r="T87" s="86" t="str">
        <f t="shared" si="120"/>
        <v>&lt;=</v>
      </c>
      <c r="U87" s="86">
        <f t="shared" si="85"/>
        <v>28.095703125</v>
      </c>
      <c r="V87" s="86">
        <f t="shared" si="86"/>
        <v>78</v>
      </c>
      <c r="W87" s="86" t="b">
        <f t="shared" si="87"/>
        <v>1</v>
      </c>
      <c r="X87" s="86" t="str">
        <f t="shared" si="88"/>
        <v>GEBR</v>
      </c>
      <c r="Y87" s="86" t="str">
        <f t="shared" si="121"/>
        <v>&lt;=</v>
      </c>
      <c r="Z87" s="86">
        <f t="shared" si="89"/>
        <v>1.27880859375</v>
      </c>
      <c r="AA87" s="86">
        <f t="shared" si="90"/>
        <v>69</v>
      </c>
      <c r="AB87" s="86" t="b">
        <f t="shared" si="91"/>
        <v>0</v>
      </c>
      <c r="AC87" s="86" t="str">
        <f t="shared" si="92"/>
        <v>Speed</v>
      </c>
      <c r="AD87" s="86" t="str">
        <f t="shared" si="122"/>
        <v>&gt;</v>
      </c>
      <c r="AE87" s="86">
        <f t="shared" si="93"/>
        <v>26.51025390625</v>
      </c>
      <c r="AF87" s="86">
        <f t="shared" si="94"/>
        <v>16</v>
      </c>
      <c r="AG87" s="86" t="b">
        <f t="shared" si="95"/>
        <v>1</v>
      </c>
      <c r="AH87" s="86" t="str">
        <f t="shared" si="96"/>
        <v>Distance</v>
      </c>
      <c r="AI87" s="86" t="str">
        <f t="shared" si="123"/>
        <v>&lt;=</v>
      </c>
      <c r="AJ87" s="86">
        <f t="shared" si="97"/>
        <v>427.476318359375</v>
      </c>
      <c r="AK87" s="86">
        <f t="shared" si="98"/>
        <v>10</v>
      </c>
      <c r="AL87" s="86" t="b">
        <f t="shared" si="99"/>
        <v>0</v>
      </c>
      <c r="AM87" s="86" t="str">
        <f t="shared" si="100"/>
        <v>GEBR</v>
      </c>
      <c r="AN87" s="86" t="str">
        <f t="shared" si="124"/>
        <v>&gt;</v>
      </c>
      <c r="AO87" s="86">
        <f t="shared" si="101"/>
        <v>1.046142578125</v>
      </c>
      <c r="AP87" s="86">
        <f t="shared" si="102"/>
        <v>7</v>
      </c>
      <c r="AQ87" s="86" t="b">
        <f t="shared" si="103"/>
        <v>0</v>
      </c>
      <c r="AR87" s="86" t="str">
        <f t="shared" si="104"/>
        <v>Speed</v>
      </c>
      <c r="AS87" s="86" t="str">
        <f t="shared" si="125"/>
        <v>&gt;</v>
      </c>
      <c r="AT87" s="86">
        <f t="shared" si="105"/>
        <v>23.09912109375</v>
      </c>
      <c r="AU87" s="86">
        <f t="shared" si="106"/>
        <v>2</v>
      </c>
      <c r="AV87" s="86" t="b">
        <f t="shared" si="107"/>
        <v>1</v>
      </c>
      <c r="AW87" s="86" t="str">
        <f t="shared" si="108"/>
        <v>Distance</v>
      </c>
      <c r="AX87" s="86" t="str">
        <f t="shared" si="126"/>
        <v>&lt;=</v>
      </c>
      <c r="AY87" s="86">
        <f t="shared" si="109"/>
        <v>569.801025390625</v>
      </c>
      <c r="AZ87" s="86">
        <f t="shared" si="110"/>
        <v>0</v>
      </c>
      <c r="BA87" s="86" t="b">
        <f t="shared" si="111"/>
        <v>0</v>
      </c>
      <c r="BB87" s="86" t="str">
        <f t="shared" si="112"/>
        <v>Distance</v>
      </c>
      <c r="BC87" s="86" t="str">
        <f t="shared" si="127"/>
        <v>&gt;</v>
      </c>
      <c r="BD87" s="86">
        <f t="shared" si="113"/>
        <v>390.67724609375</v>
      </c>
      <c r="BE87" s="15">
        <f t="shared" si="114"/>
        <v>1</v>
      </c>
      <c r="BF87" s="15" t="str">
        <f t="shared" si="128"/>
        <v>Speed&lt;=28,095703125 AND GEBR&lt;=1,27880859375 AND Speed&gt;26,51025390625 AND Distance&lt;=427,476318359375 AND GEBR&gt;1,046142578125 AND Speed&gt;23,09912109375 AND Distance&lt;=569,801025390625 AND Distance&gt;390,67724609375</v>
      </c>
      <c r="BH87" s="86">
        <v>0.22216796875</v>
      </c>
      <c r="BI87" s="15">
        <v>0</v>
      </c>
      <c r="BJ87" s="15" t="s">
        <v>1738</v>
      </c>
    </row>
    <row r="88" spans="1:62">
      <c r="A88" s="15">
        <v>85</v>
      </c>
      <c r="B88" s="15">
        <v>-2</v>
      </c>
      <c r="C88" s="15">
        <v>-8192</v>
      </c>
      <c r="D88" s="15">
        <f t="shared" si="115"/>
        <v>-1</v>
      </c>
      <c r="E88" s="15">
        <f t="shared" si="116"/>
        <v>0</v>
      </c>
      <c r="F88" s="15">
        <f t="shared" si="117"/>
        <v>-1</v>
      </c>
      <c r="G88" s="15">
        <v>-1</v>
      </c>
      <c r="H88" s="15">
        <v>-1</v>
      </c>
      <c r="I88" s="15">
        <v>73</v>
      </c>
      <c r="J88" s="15">
        <v>8</v>
      </c>
      <c r="K88" s="15">
        <v>268</v>
      </c>
      <c r="L88" s="15">
        <v>710</v>
      </c>
      <c r="M88" s="15">
        <f t="shared" si="118"/>
        <v>0.17333984375</v>
      </c>
      <c r="O88" s="86">
        <f t="shared" si="119"/>
        <v>268</v>
      </c>
      <c r="P88" s="86">
        <f t="shared" si="81"/>
        <v>0</v>
      </c>
      <c r="Q88" s="86">
        <f t="shared" si="82"/>
        <v>115</v>
      </c>
      <c r="R88" s="86" t="b">
        <f t="shared" si="83"/>
        <v>0</v>
      </c>
      <c r="S88" s="86" t="str">
        <f t="shared" si="84"/>
        <v>Speed</v>
      </c>
      <c r="T88" s="86" t="str">
        <f t="shared" si="120"/>
        <v>&gt;</v>
      </c>
      <c r="U88" s="86">
        <f t="shared" si="85"/>
        <v>28.095703125</v>
      </c>
      <c r="V88" s="86">
        <f t="shared" si="86"/>
        <v>78</v>
      </c>
      <c r="W88" s="86" t="b">
        <f t="shared" si="87"/>
        <v>1</v>
      </c>
      <c r="X88" s="86" t="str">
        <f t="shared" si="88"/>
        <v>GEBR</v>
      </c>
      <c r="Y88" s="86" t="str">
        <f t="shared" si="121"/>
        <v>&lt;=</v>
      </c>
      <c r="Z88" s="86">
        <f t="shared" si="89"/>
        <v>1.27880859375</v>
      </c>
      <c r="AA88" s="86">
        <f t="shared" si="90"/>
        <v>69</v>
      </c>
      <c r="AB88" s="86" t="b">
        <f t="shared" si="91"/>
        <v>0</v>
      </c>
      <c r="AC88" s="86" t="str">
        <f t="shared" si="92"/>
        <v>Speed</v>
      </c>
      <c r="AD88" s="86" t="str">
        <f t="shared" si="122"/>
        <v>&gt;</v>
      </c>
      <c r="AE88" s="86">
        <f t="shared" si="93"/>
        <v>26.51025390625</v>
      </c>
      <c r="AF88" s="86">
        <f t="shared" si="94"/>
        <v>16</v>
      </c>
      <c r="AG88" s="86" t="b">
        <f t="shared" si="95"/>
        <v>1</v>
      </c>
      <c r="AH88" s="86" t="str">
        <f t="shared" si="96"/>
        <v>Distance</v>
      </c>
      <c r="AI88" s="86" t="str">
        <f t="shared" si="123"/>
        <v>&lt;=</v>
      </c>
      <c r="AJ88" s="86">
        <f t="shared" si="97"/>
        <v>427.476318359375</v>
      </c>
      <c r="AK88" s="86">
        <f t="shared" si="98"/>
        <v>10</v>
      </c>
      <c r="AL88" s="86" t="b">
        <f t="shared" si="99"/>
        <v>0</v>
      </c>
      <c r="AM88" s="86" t="str">
        <f t="shared" si="100"/>
        <v>GEBR</v>
      </c>
      <c r="AN88" s="86" t="str">
        <f t="shared" si="124"/>
        <v>&gt;</v>
      </c>
      <c r="AO88" s="86">
        <f t="shared" si="101"/>
        <v>1.046142578125</v>
      </c>
      <c r="AP88" s="86">
        <f t="shared" si="102"/>
        <v>7</v>
      </c>
      <c r="AQ88" s="86" t="b">
        <f t="shared" si="103"/>
        <v>0</v>
      </c>
      <c r="AR88" s="86" t="str">
        <f t="shared" si="104"/>
        <v>Speed</v>
      </c>
      <c r="AS88" s="86" t="str">
        <f t="shared" si="125"/>
        <v>&gt;</v>
      </c>
      <c r="AT88" s="86">
        <f t="shared" si="105"/>
        <v>23.09912109375</v>
      </c>
      <c r="AU88" s="86">
        <f t="shared" si="106"/>
        <v>2</v>
      </c>
      <c r="AV88" s="86" t="b">
        <f t="shared" si="107"/>
        <v>1</v>
      </c>
      <c r="AW88" s="86" t="str">
        <f t="shared" si="108"/>
        <v>Distance</v>
      </c>
      <c r="AX88" s="86" t="str">
        <f t="shared" si="126"/>
        <v>&lt;=</v>
      </c>
      <c r="AY88" s="86">
        <f t="shared" si="109"/>
        <v>569.801025390625</v>
      </c>
      <c r="AZ88" s="86">
        <f t="shared" si="110"/>
        <v>0</v>
      </c>
      <c r="BA88" s="86" t="b">
        <f t="shared" si="111"/>
        <v>0</v>
      </c>
      <c r="BB88" s="86" t="str">
        <f t="shared" si="112"/>
        <v>Distance</v>
      </c>
      <c r="BC88" s="86" t="str">
        <f t="shared" si="127"/>
        <v>&gt;</v>
      </c>
      <c r="BD88" s="86">
        <f t="shared" si="113"/>
        <v>390.67724609375</v>
      </c>
      <c r="BE88" s="15">
        <f t="shared" si="114"/>
        <v>1</v>
      </c>
      <c r="BF88" s="15" t="str">
        <f t="shared" si="128"/>
        <v>Speed&gt;28,095703125 AND GEBR&lt;=1,27880859375 AND Speed&gt;26,51025390625 AND Distance&lt;=427,476318359375 AND GEBR&gt;1,046142578125 AND Speed&gt;23,09912109375 AND Distance&lt;=569,801025390625 AND Distance&gt;390,67724609375</v>
      </c>
      <c r="BH88" s="86">
        <v>0.22216796875</v>
      </c>
      <c r="BI88" s="15">
        <v>0</v>
      </c>
      <c r="BJ88" s="15" t="s">
        <v>1744</v>
      </c>
    </row>
    <row r="89" spans="1:62">
      <c r="A89" s="15">
        <v>86</v>
      </c>
      <c r="B89" s="15">
        <v>-2</v>
      </c>
      <c r="C89" s="15">
        <v>-8192</v>
      </c>
      <c r="D89" s="15">
        <f t="shared" si="115"/>
        <v>-1</v>
      </c>
      <c r="E89" s="15">
        <f t="shared" si="116"/>
        <v>0</v>
      </c>
      <c r="F89" s="15">
        <f t="shared" si="117"/>
        <v>-1</v>
      </c>
      <c r="G89" s="15">
        <v>-1</v>
      </c>
      <c r="H89" s="15">
        <v>-1</v>
      </c>
      <c r="I89" s="15">
        <v>73</v>
      </c>
      <c r="J89" s="15">
        <v>8</v>
      </c>
      <c r="K89" s="15">
        <v>269</v>
      </c>
      <c r="L89" s="15">
        <v>77</v>
      </c>
      <c r="M89" s="15">
        <f t="shared" si="118"/>
        <v>1.8798828125E-2</v>
      </c>
      <c r="O89" s="86">
        <f t="shared" si="119"/>
        <v>269</v>
      </c>
      <c r="P89" s="86">
        <f t="shared" si="81"/>
        <v>0</v>
      </c>
      <c r="Q89" s="86">
        <f t="shared" si="82"/>
        <v>177</v>
      </c>
      <c r="R89" s="86" t="b">
        <f t="shared" si="83"/>
        <v>1</v>
      </c>
      <c r="S89" s="86" t="str">
        <f t="shared" si="84"/>
        <v>Distance</v>
      </c>
      <c r="T89" s="86" t="str">
        <f t="shared" si="120"/>
        <v>&lt;=</v>
      </c>
      <c r="U89" s="86">
        <f t="shared" si="85"/>
        <v>438.6181640625</v>
      </c>
      <c r="V89" s="86">
        <f t="shared" si="86"/>
        <v>51</v>
      </c>
      <c r="W89" s="86" t="b">
        <f t="shared" si="87"/>
        <v>1</v>
      </c>
      <c r="X89" s="86" t="str">
        <f t="shared" si="88"/>
        <v>Distance</v>
      </c>
      <c r="Y89" s="86" t="str">
        <f t="shared" si="121"/>
        <v>&lt;=</v>
      </c>
      <c r="Z89" s="86">
        <f t="shared" si="89"/>
        <v>468.345458984375</v>
      </c>
      <c r="AA89" s="86">
        <f t="shared" si="90"/>
        <v>27</v>
      </c>
      <c r="AB89" s="86" t="b">
        <f t="shared" si="91"/>
        <v>1</v>
      </c>
      <c r="AC89" s="86" t="str">
        <f t="shared" si="92"/>
        <v>Distance</v>
      </c>
      <c r="AD89" s="86" t="str">
        <f t="shared" si="122"/>
        <v>&lt;=</v>
      </c>
      <c r="AE89" s="86">
        <f t="shared" si="93"/>
        <v>480.10498046875</v>
      </c>
      <c r="AF89" s="86">
        <f t="shared" si="94"/>
        <v>26</v>
      </c>
      <c r="AG89" s="86" t="b">
        <f t="shared" si="95"/>
        <v>1</v>
      </c>
      <c r="AH89" s="86" t="str">
        <f t="shared" si="96"/>
        <v>GEBR</v>
      </c>
      <c r="AI89" s="86" t="str">
        <f t="shared" si="123"/>
        <v>&lt;=</v>
      </c>
      <c r="AJ89" s="86">
        <f t="shared" si="97"/>
        <v>0.715087890625</v>
      </c>
      <c r="AK89" s="86">
        <f t="shared" si="98"/>
        <v>9</v>
      </c>
      <c r="AL89" s="86" t="b">
        <f t="shared" si="99"/>
        <v>0</v>
      </c>
      <c r="AM89" s="86" t="str">
        <f t="shared" si="100"/>
        <v>Speed</v>
      </c>
      <c r="AN89" s="86" t="str">
        <f t="shared" si="124"/>
        <v>&gt;</v>
      </c>
      <c r="AO89" s="86">
        <f t="shared" si="101"/>
        <v>20.98681640625</v>
      </c>
      <c r="AP89" s="86">
        <f t="shared" si="102"/>
        <v>7</v>
      </c>
      <c r="AQ89" s="86" t="b">
        <f t="shared" si="103"/>
        <v>1</v>
      </c>
      <c r="AR89" s="86" t="str">
        <f t="shared" si="104"/>
        <v>Speed</v>
      </c>
      <c r="AS89" s="86" t="str">
        <f t="shared" si="125"/>
        <v>&lt;=</v>
      </c>
      <c r="AT89" s="86">
        <f t="shared" si="105"/>
        <v>23.09912109375</v>
      </c>
      <c r="AU89" s="86">
        <f t="shared" si="106"/>
        <v>2</v>
      </c>
      <c r="AV89" s="86" t="b">
        <f t="shared" si="107"/>
        <v>1</v>
      </c>
      <c r="AW89" s="86" t="str">
        <f t="shared" si="108"/>
        <v>Distance</v>
      </c>
      <c r="AX89" s="86" t="str">
        <f t="shared" si="126"/>
        <v>&lt;=</v>
      </c>
      <c r="AY89" s="86">
        <f t="shared" si="109"/>
        <v>569.801025390625</v>
      </c>
      <c r="AZ89" s="86">
        <f t="shared" si="110"/>
        <v>0</v>
      </c>
      <c r="BA89" s="86" t="b">
        <f t="shared" si="111"/>
        <v>0</v>
      </c>
      <c r="BB89" s="86" t="str">
        <f t="shared" si="112"/>
        <v>Distance</v>
      </c>
      <c r="BC89" s="86" t="str">
        <f t="shared" si="127"/>
        <v>&gt;</v>
      </c>
      <c r="BD89" s="86">
        <f t="shared" si="113"/>
        <v>390.67724609375</v>
      </c>
      <c r="BE89" s="15">
        <f t="shared" si="114"/>
        <v>1</v>
      </c>
      <c r="BF89" s="15" t="str">
        <f t="shared" si="128"/>
        <v>Distance&lt;=438,6181640625 AND Distance&lt;=468,345458984375 AND Distance&lt;=480,10498046875 AND GEBR&lt;=0,715087890625 AND Speed&gt;20,98681640625 AND Speed&lt;=23,09912109375 AND Distance&lt;=569,801025390625 AND Distance&gt;390,67724609375</v>
      </c>
      <c r="BH89" s="86">
        <v>0.229736328125</v>
      </c>
      <c r="BI89" s="15">
        <v>0</v>
      </c>
      <c r="BJ89" s="15" t="s">
        <v>1688</v>
      </c>
    </row>
    <row r="90" spans="1:62">
      <c r="A90" s="15">
        <v>87</v>
      </c>
      <c r="B90" s="15">
        <v>-2</v>
      </c>
      <c r="C90" s="15">
        <v>-8192</v>
      </c>
      <c r="D90" s="15">
        <f t="shared" si="115"/>
        <v>-1</v>
      </c>
      <c r="E90" s="15">
        <f t="shared" si="116"/>
        <v>0</v>
      </c>
      <c r="F90" s="15">
        <f t="shared" si="117"/>
        <v>-1</v>
      </c>
      <c r="G90" s="15">
        <v>-1</v>
      </c>
      <c r="H90" s="15">
        <v>-1</v>
      </c>
      <c r="I90" s="15">
        <v>66</v>
      </c>
      <c r="J90" s="15">
        <v>8</v>
      </c>
      <c r="K90" s="15">
        <v>270</v>
      </c>
      <c r="L90" s="15">
        <v>52</v>
      </c>
      <c r="M90" s="15">
        <f t="shared" si="118"/>
        <v>1.26953125E-2</v>
      </c>
      <c r="O90" s="86">
        <f t="shared" si="119"/>
        <v>270</v>
      </c>
      <c r="P90" s="86">
        <f t="shared" si="81"/>
        <v>3.7109375E-2</v>
      </c>
      <c r="Q90" s="86">
        <f t="shared" si="82"/>
        <v>177</v>
      </c>
      <c r="R90" s="86" t="b">
        <f t="shared" si="83"/>
        <v>0</v>
      </c>
      <c r="S90" s="86" t="str">
        <f t="shared" si="84"/>
        <v>Distance</v>
      </c>
      <c r="T90" s="86" t="str">
        <f t="shared" si="120"/>
        <v>&gt;</v>
      </c>
      <c r="U90" s="86">
        <f t="shared" si="85"/>
        <v>438.6181640625</v>
      </c>
      <c r="V90" s="86">
        <f t="shared" si="86"/>
        <v>51</v>
      </c>
      <c r="W90" s="86" t="b">
        <f t="shared" si="87"/>
        <v>1</v>
      </c>
      <c r="X90" s="86" t="str">
        <f t="shared" si="88"/>
        <v>Distance</v>
      </c>
      <c r="Y90" s="86" t="str">
        <f t="shared" si="121"/>
        <v>&lt;=</v>
      </c>
      <c r="Z90" s="86">
        <f t="shared" si="89"/>
        <v>468.345458984375</v>
      </c>
      <c r="AA90" s="86">
        <f t="shared" si="90"/>
        <v>27</v>
      </c>
      <c r="AB90" s="86" t="b">
        <f t="shared" si="91"/>
        <v>1</v>
      </c>
      <c r="AC90" s="86" t="str">
        <f t="shared" si="92"/>
        <v>Distance</v>
      </c>
      <c r="AD90" s="86" t="str">
        <f t="shared" si="122"/>
        <v>&lt;=</v>
      </c>
      <c r="AE90" s="86">
        <f t="shared" si="93"/>
        <v>480.10498046875</v>
      </c>
      <c r="AF90" s="86">
        <f t="shared" si="94"/>
        <v>26</v>
      </c>
      <c r="AG90" s="86" t="b">
        <f t="shared" si="95"/>
        <v>1</v>
      </c>
      <c r="AH90" s="86" t="str">
        <f t="shared" si="96"/>
        <v>GEBR</v>
      </c>
      <c r="AI90" s="86" t="str">
        <f t="shared" si="123"/>
        <v>&lt;=</v>
      </c>
      <c r="AJ90" s="86">
        <f t="shared" si="97"/>
        <v>0.715087890625</v>
      </c>
      <c r="AK90" s="86">
        <f t="shared" si="98"/>
        <v>9</v>
      </c>
      <c r="AL90" s="86" t="b">
        <f t="shared" si="99"/>
        <v>0</v>
      </c>
      <c r="AM90" s="86" t="str">
        <f t="shared" si="100"/>
        <v>Speed</v>
      </c>
      <c r="AN90" s="86" t="str">
        <f t="shared" si="124"/>
        <v>&gt;</v>
      </c>
      <c r="AO90" s="86">
        <f t="shared" si="101"/>
        <v>20.98681640625</v>
      </c>
      <c r="AP90" s="86">
        <f t="shared" si="102"/>
        <v>7</v>
      </c>
      <c r="AQ90" s="86" t="b">
        <f t="shared" si="103"/>
        <v>1</v>
      </c>
      <c r="AR90" s="86" t="str">
        <f t="shared" si="104"/>
        <v>Speed</v>
      </c>
      <c r="AS90" s="86" t="str">
        <f t="shared" si="125"/>
        <v>&lt;=</v>
      </c>
      <c r="AT90" s="86">
        <f t="shared" si="105"/>
        <v>23.09912109375</v>
      </c>
      <c r="AU90" s="86">
        <f t="shared" si="106"/>
        <v>2</v>
      </c>
      <c r="AV90" s="86" t="b">
        <f t="shared" si="107"/>
        <v>1</v>
      </c>
      <c r="AW90" s="86" t="str">
        <f t="shared" si="108"/>
        <v>Distance</v>
      </c>
      <c r="AX90" s="86" t="str">
        <f t="shared" si="126"/>
        <v>&lt;=</v>
      </c>
      <c r="AY90" s="86">
        <f t="shared" si="109"/>
        <v>569.801025390625</v>
      </c>
      <c r="AZ90" s="86">
        <f t="shared" si="110"/>
        <v>0</v>
      </c>
      <c r="BA90" s="86" t="b">
        <f t="shared" si="111"/>
        <v>0</v>
      </c>
      <c r="BB90" s="86" t="str">
        <f t="shared" si="112"/>
        <v>Distance</v>
      </c>
      <c r="BC90" s="86" t="str">
        <f t="shared" si="127"/>
        <v>&gt;</v>
      </c>
      <c r="BD90" s="86">
        <f t="shared" si="113"/>
        <v>390.67724609375</v>
      </c>
      <c r="BE90" s="15">
        <f t="shared" si="114"/>
        <v>1</v>
      </c>
      <c r="BF90" s="15" t="str">
        <f t="shared" si="128"/>
        <v>Distance&gt;438,6181640625 AND Distance&lt;=468,345458984375 AND Distance&lt;=480,10498046875 AND GEBR&lt;=0,715087890625 AND Speed&gt;20,98681640625 AND Speed&lt;=23,09912109375 AND Distance&lt;=569,801025390625 AND Distance&gt;390,67724609375</v>
      </c>
      <c r="BH90" s="86">
        <v>0.238037109375</v>
      </c>
      <c r="BI90" s="15">
        <v>0</v>
      </c>
      <c r="BJ90" s="15" t="s">
        <v>1749</v>
      </c>
    </row>
    <row r="91" spans="1:62">
      <c r="A91" s="15">
        <v>88</v>
      </c>
      <c r="B91" s="15">
        <v>-2</v>
      </c>
      <c r="C91" s="15">
        <v>-8192</v>
      </c>
      <c r="D91" s="15">
        <f t="shared" si="115"/>
        <v>-1</v>
      </c>
      <c r="E91" s="15">
        <f t="shared" si="116"/>
        <v>0</v>
      </c>
      <c r="F91" s="15">
        <f t="shared" si="117"/>
        <v>-1</v>
      </c>
      <c r="G91" s="15">
        <v>-1</v>
      </c>
      <c r="H91" s="15">
        <v>-1</v>
      </c>
      <c r="I91" s="15">
        <v>66</v>
      </c>
      <c r="J91" s="15">
        <v>8</v>
      </c>
      <c r="K91" s="15">
        <v>271</v>
      </c>
      <c r="L91" s="15">
        <v>910</v>
      </c>
      <c r="M91" s="15">
        <f t="shared" si="118"/>
        <v>0.22216796875</v>
      </c>
      <c r="O91" s="86">
        <f t="shared" si="119"/>
        <v>271</v>
      </c>
      <c r="P91" s="86">
        <f t="shared" si="81"/>
        <v>0.333251953125</v>
      </c>
      <c r="Q91" s="86">
        <f t="shared" si="82"/>
        <v>232</v>
      </c>
      <c r="R91" s="86" t="b">
        <f t="shared" si="83"/>
        <v>1</v>
      </c>
      <c r="S91" s="86" t="str">
        <f t="shared" si="84"/>
        <v>Speed</v>
      </c>
      <c r="T91" s="86" t="str">
        <f t="shared" si="120"/>
        <v>&lt;=</v>
      </c>
      <c r="U91" s="86">
        <f t="shared" si="85"/>
        <v>21.200927734375</v>
      </c>
      <c r="V91" s="86">
        <f t="shared" si="86"/>
        <v>32</v>
      </c>
      <c r="W91" s="86" t="b">
        <f t="shared" si="87"/>
        <v>0</v>
      </c>
      <c r="X91" s="86" t="str">
        <f t="shared" si="88"/>
        <v>Distance</v>
      </c>
      <c r="Y91" s="86" t="str">
        <f t="shared" si="121"/>
        <v>&gt;</v>
      </c>
      <c r="Z91" s="86">
        <f t="shared" si="89"/>
        <v>268.21435546875</v>
      </c>
      <c r="AA91" s="86">
        <f t="shared" si="90"/>
        <v>29</v>
      </c>
      <c r="AB91" s="86" t="b">
        <f t="shared" si="91"/>
        <v>0</v>
      </c>
      <c r="AC91" s="86" t="str">
        <f t="shared" si="92"/>
        <v>GEBR</v>
      </c>
      <c r="AD91" s="86" t="str">
        <f t="shared" si="122"/>
        <v>&gt;</v>
      </c>
      <c r="AE91" s="86">
        <f t="shared" si="93"/>
        <v>1.046142578125</v>
      </c>
      <c r="AF91" s="86">
        <f t="shared" si="94"/>
        <v>14</v>
      </c>
      <c r="AG91" s="86" t="b">
        <f t="shared" si="95"/>
        <v>1</v>
      </c>
      <c r="AH91" s="86" t="str">
        <f t="shared" si="96"/>
        <v>Speed</v>
      </c>
      <c r="AI91" s="86" t="str">
        <f t="shared" si="123"/>
        <v>&lt;=</v>
      </c>
      <c r="AJ91" s="86">
        <f t="shared" si="97"/>
        <v>21.57080078125</v>
      </c>
      <c r="AK91" s="86">
        <f t="shared" si="98"/>
        <v>12</v>
      </c>
      <c r="AL91" s="86" t="b">
        <f t="shared" si="99"/>
        <v>0</v>
      </c>
      <c r="AM91" s="86" t="str">
        <f t="shared" si="100"/>
        <v>Speed</v>
      </c>
      <c r="AN91" s="86" t="str">
        <f t="shared" si="124"/>
        <v>&gt;</v>
      </c>
      <c r="AO91" s="86">
        <f t="shared" si="101"/>
        <v>18.69580078125</v>
      </c>
      <c r="AP91" s="86">
        <f t="shared" si="102"/>
        <v>4</v>
      </c>
      <c r="AQ91" s="86" t="b">
        <f t="shared" si="103"/>
        <v>0</v>
      </c>
      <c r="AR91" s="86" t="str">
        <f t="shared" si="104"/>
        <v>Distance</v>
      </c>
      <c r="AS91" s="86" t="str">
        <f t="shared" si="125"/>
        <v>&gt;</v>
      </c>
      <c r="AT91" s="86">
        <f t="shared" si="105"/>
        <v>266.76708984375</v>
      </c>
      <c r="AU91" s="86">
        <f t="shared" si="106"/>
        <v>1</v>
      </c>
      <c r="AV91" s="86" t="b">
        <f t="shared" si="107"/>
        <v>0</v>
      </c>
      <c r="AW91" s="86" t="str">
        <f t="shared" si="108"/>
        <v>Speed</v>
      </c>
      <c r="AX91" s="86" t="str">
        <f t="shared" si="126"/>
        <v>&gt;</v>
      </c>
      <c r="AY91" s="86">
        <f t="shared" si="109"/>
        <v>10.322265625</v>
      </c>
      <c r="AZ91" s="86">
        <f t="shared" si="110"/>
        <v>0</v>
      </c>
      <c r="BA91" s="86" t="b">
        <f t="shared" si="111"/>
        <v>1</v>
      </c>
      <c r="BB91" s="86" t="str">
        <f t="shared" si="112"/>
        <v>Distance</v>
      </c>
      <c r="BC91" s="86" t="str">
        <f t="shared" si="127"/>
        <v>&lt;=</v>
      </c>
      <c r="BD91" s="86">
        <f t="shared" si="113"/>
        <v>390.67724609375</v>
      </c>
      <c r="BE91" s="15">
        <f t="shared" si="114"/>
        <v>0</v>
      </c>
      <c r="BF91" s="15" t="str">
        <f t="shared" si="128"/>
        <v>Speed&lt;=21,200927734375 AND Distance&gt;268,21435546875 AND GEBR&gt;1,046142578125 AND Speed&lt;=21,57080078125 AND Speed&gt;18,69580078125 AND Distance&gt;266,76708984375 AND Speed&gt;10,322265625 AND Distance&lt;=390,67724609375</v>
      </c>
      <c r="BH91" s="86">
        <v>0.238037109375</v>
      </c>
      <c r="BI91" s="15">
        <v>0</v>
      </c>
      <c r="BJ91" s="15" t="s">
        <v>1763</v>
      </c>
    </row>
    <row r="92" spans="1:62">
      <c r="A92" s="15">
        <v>89</v>
      </c>
      <c r="B92" s="15">
        <v>1</v>
      </c>
      <c r="C92" s="15">
        <v>53926</v>
      </c>
      <c r="D92" s="15">
        <f t="shared" si="115"/>
        <v>13</v>
      </c>
      <c r="E92" s="15">
        <f t="shared" si="116"/>
        <v>678</v>
      </c>
      <c r="F92" s="15">
        <f t="shared" si="117"/>
        <v>13.16552734375</v>
      </c>
      <c r="G92" s="15">
        <v>91</v>
      </c>
      <c r="H92" s="15">
        <v>92</v>
      </c>
      <c r="I92" s="15">
        <v>34</v>
      </c>
      <c r="J92" s="15">
        <v>7</v>
      </c>
      <c r="K92" s="15">
        <v>272</v>
      </c>
      <c r="L92" s="15">
        <v>940</v>
      </c>
      <c r="M92" s="15">
        <f t="shared" si="118"/>
        <v>0.2294921875</v>
      </c>
      <c r="O92" s="86">
        <f t="shared" si="119"/>
        <v>272</v>
      </c>
      <c r="P92" s="86">
        <f t="shared" si="81"/>
        <v>0.291748046875</v>
      </c>
      <c r="Q92" s="86">
        <f t="shared" si="82"/>
        <v>232</v>
      </c>
      <c r="R92" s="86" t="b">
        <f t="shared" si="83"/>
        <v>0</v>
      </c>
      <c r="S92" s="86" t="str">
        <f t="shared" si="84"/>
        <v>Speed</v>
      </c>
      <c r="T92" s="86" t="str">
        <f t="shared" si="120"/>
        <v>&gt;</v>
      </c>
      <c r="U92" s="86">
        <f t="shared" si="85"/>
        <v>21.200927734375</v>
      </c>
      <c r="V92" s="86">
        <f t="shared" si="86"/>
        <v>32</v>
      </c>
      <c r="W92" s="86" t="b">
        <f t="shared" si="87"/>
        <v>0</v>
      </c>
      <c r="X92" s="86" t="str">
        <f t="shared" si="88"/>
        <v>Distance</v>
      </c>
      <c r="Y92" s="86" t="str">
        <f t="shared" si="121"/>
        <v>&gt;</v>
      </c>
      <c r="Z92" s="86">
        <f t="shared" si="89"/>
        <v>268.21435546875</v>
      </c>
      <c r="AA92" s="86">
        <f t="shared" si="90"/>
        <v>29</v>
      </c>
      <c r="AB92" s="86" t="b">
        <f t="shared" si="91"/>
        <v>0</v>
      </c>
      <c r="AC92" s="86" t="str">
        <f t="shared" si="92"/>
        <v>GEBR</v>
      </c>
      <c r="AD92" s="86" t="str">
        <f t="shared" si="122"/>
        <v>&gt;</v>
      </c>
      <c r="AE92" s="86">
        <f t="shared" si="93"/>
        <v>1.046142578125</v>
      </c>
      <c r="AF92" s="86">
        <f t="shared" si="94"/>
        <v>14</v>
      </c>
      <c r="AG92" s="86" t="b">
        <f t="shared" si="95"/>
        <v>1</v>
      </c>
      <c r="AH92" s="86" t="str">
        <f t="shared" si="96"/>
        <v>Speed</v>
      </c>
      <c r="AI92" s="86" t="str">
        <f t="shared" si="123"/>
        <v>&lt;=</v>
      </c>
      <c r="AJ92" s="86">
        <f t="shared" si="97"/>
        <v>21.57080078125</v>
      </c>
      <c r="AK92" s="86">
        <f t="shared" si="98"/>
        <v>12</v>
      </c>
      <c r="AL92" s="86" t="b">
        <f t="shared" si="99"/>
        <v>0</v>
      </c>
      <c r="AM92" s="86" t="str">
        <f t="shared" si="100"/>
        <v>Speed</v>
      </c>
      <c r="AN92" s="86" t="str">
        <f t="shared" si="124"/>
        <v>&gt;</v>
      </c>
      <c r="AO92" s="86">
        <f t="shared" si="101"/>
        <v>18.69580078125</v>
      </c>
      <c r="AP92" s="86">
        <f t="shared" si="102"/>
        <v>4</v>
      </c>
      <c r="AQ92" s="86" t="b">
        <f t="shared" si="103"/>
        <v>0</v>
      </c>
      <c r="AR92" s="86" t="str">
        <f t="shared" si="104"/>
        <v>Distance</v>
      </c>
      <c r="AS92" s="86" t="str">
        <f t="shared" si="125"/>
        <v>&gt;</v>
      </c>
      <c r="AT92" s="86">
        <f t="shared" si="105"/>
        <v>266.76708984375</v>
      </c>
      <c r="AU92" s="86">
        <f t="shared" si="106"/>
        <v>1</v>
      </c>
      <c r="AV92" s="86" t="b">
        <f t="shared" si="107"/>
        <v>0</v>
      </c>
      <c r="AW92" s="86" t="str">
        <f t="shared" si="108"/>
        <v>Speed</v>
      </c>
      <c r="AX92" s="86" t="str">
        <f t="shared" si="126"/>
        <v>&gt;</v>
      </c>
      <c r="AY92" s="86">
        <f t="shared" si="109"/>
        <v>10.322265625</v>
      </c>
      <c r="AZ92" s="86">
        <f t="shared" si="110"/>
        <v>0</v>
      </c>
      <c r="BA92" s="86" t="b">
        <f t="shared" si="111"/>
        <v>1</v>
      </c>
      <c r="BB92" s="86" t="str">
        <f t="shared" si="112"/>
        <v>Distance</v>
      </c>
      <c r="BC92" s="86" t="str">
        <f t="shared" si="127"/>
        <v>&lt;=</v>
      </c>
      <c r="BD92" s="86">
        <f t="shared" si="113"/>
        <v>390.67724609375</v>
      </c>
      <c r="BE92" s="15">
        <f t="shared" si="114"/>
        <v>0</v>
      </c>
      <c r="BF92" s="15" t="str">
        <f t="shared" si="128"/>
        <v>Speed&gt;21,200927734375 AND Distance&gt;268,21435546875 AND GEBR&gt;1,046142578125 AND Speed&lt;=21,57080078125 AND Speed&gt;18,69580078125 AND Distance&gt;266,76708984375 AND Speed&gt;10,322265625 AND Distance&lt;=390,67724609375</v>
      </c>
      <c r="BH92" s="86">
        <v>0.238037109375</v>
      </c>
      <c r="BI92" s="15">
        <v>0</v>
      </c>
      <c r="BJ92" s="15" t="s">
        <v>1796</v>
      </c>
    </row>
    <row r="93" spans="1:62">
      <c r="A93" s="15">
        <v>90</v>
      </c>
      <c r="B93" s="15">
        <v>1</v>
      </c>
      <c r="C93" s="15">
        <v>60255</v>
      </c>
      <c r="D93" s="15">
        <f t="shared" si="115"/>
        <v>14</v>
      </c>
      <c r="E93" s="15">
        <f t="shared" si="116"/>
        <v>2911</v>
      </c>
      <c r="F93" s="15">
        <f t="shared" si="117"/>
        <v>14.710693359375</v>
      </c>
      <c r="G93" s="15">
        <v>223</v>
      </c>
      <c r="H93" s="15">
        <v>224</v>
      </c>
      <c r="I93" s="15">
        <v>34</v>
      </c>
      <c r="J93" s="15">
        <v>7</v>
      </c>
      <c r="K93" s="15">
        <v>273</v>
      </c>
      <c r="L93" s="15">
        <v>1347</v>
      </c>
      <c r="M93" s="15">
        <f t="shared" si="118"/>
        <v>0.328857421875</v>
      </c>
      <c r="O93" s="86">
        <f t="shared" si="119"/>
        <v>273</v>
      </c>
      <c r="P93" s="86">
        <f t="shared" si="81"/>
        <v>0</v>
      </c>
      <c r="Q93" s="86">
        <f t="shared" si="82"/>
        <v>228</v>
      </c>
      <c r="R93" s="86" t="b">
        <f t="shared" si="83"/>
        <v>1</v>
      </c>
      <c r="S93" s="86" t="str">
        <f t="shared" si="84"/>
        <v>Distance</v>
      </c>
      <c r="T93" s="86" t="str">
        <f t="shared" si="120"/>
        <v>&lt;=</v>
      </c>
      <c r="U93" s="86">
        <f t="shared" si="85"/>
        <v>491.3662109375</v>
      </c>
      <c r="V93" s="86">
        <f t="shared" si="86"/>
        <v>134</v>
      </c>
      <c r="W93" s="86" t="b">
        <f t="shared" si="87"/>
        <v>0</v>
      </c>
      <c r="X93" s="86" t="str">
        <f t="shared" si="88"/>
        <v>Speed</v>
      </c>
      <c r="Y93" s="86" t="str">
        <f t="shared" si="121"/>
        <v>&gt;</v>
      </c>
      <c r="Z93" s="86">
        <f t="shared" si="89"/>
        <v>25.12060546875</v>
      </c>
      <c r="AA93" s="86">
        <f t="shared" si="90"/>
        <v>59</v>
      </c>
      <c r="AB93" s="86" t="b">
        <f t="shared" si="91"/>
        <v>0</v>
      </c>
      <c r="AC93" s="86" t="str">
        <f t="shared" si="92"/>
        <v>Speed</v>
      </c>
      <c r="AD93" s="86" t="str">
        <f t="shared" si="122"/>
        <v>&gt;</v>
      </c>
      <c r="AE93" s="86">
        <f t="shared" si="93"/>
        <v>23.994140625</v>
      </c>
      <c r="AF93" s="86">
        <f t="shared" si="94"/>
        <v>15</v>
      </c>
      <c r="AG93" s="86" t="b">
        <f t="shared" si="95"/>
        <v>1</v>
      </c>
      <c r="AH93" s="86" t="str">
        <f t="shared" si="96"/>
        <v>Distance</v>
      </c>
      <c r="AI93" s="86" t="str">
        <f t="shared" si="123"/>
        <v>&lt;=</v>
      </c>
      <c r="AJ93" s="86">
        <f t="shared" si="97"/>
        <v>511.002685546875</v>
      </c>
      <c r="AK93" s="86">
        <f t="shared" si="98"/>
        <v>10</v>
      </c>
      <c r="AL93" s="86" t="b">
        <f t="shared" si="99"/>
        <v>1</v>
      </c>
      <c r="AM93" s="86" t="str">
        <f t="shared" si="100"/>
        <v>GEBR</v>
      </c>
      <c r="AN93" s="86" t="str">
        <f t="shared" si="124"/>
        <v>&lt;=</v>
      </c>
      <c r="AO93" s="86">
        <f t="shared" si="101"/>
        <v>1.046142578125</v>
      </c>
      <c r="AP93" s="86">
        <f t="shared" si="102"/>
        <v>7</v>
      </c>
      <c r="AQ93" s="86" t="b">
        <f t="shared" si="103"/>
        <v>0</v>
      </c>
      <c r="AR93" s="86" t="str">
        <f t="shared" si="104"/>
        <v>Speed</v>
      </c>
      <c r="AS93" s="86" t="str">
        <f t="shared" si="125"/>
        <v>&gt;</v>
      </c>
      <c r="AT93" s="86">
        <f t="shared" si="105"/>
        <v>23.09912109375</v>
      </c>
      <c r="AU93" s="86">
        <f t="shared" si="106"/>
        <v>2</v>
      </c>
      <c r="AV93" s="86" t="b">
        <f t="shared" si="107"/>
        <v>1</v>
      </c>
      <c r="AW93" s="86" t="str">
        <f t="shared" si="108"/>
        <v>Distance</v>
      </c>
      <c r="AX93" s="86" t="str">
        <f t="shared" si="126"/>
        <v>&lt;=</v>
      </c>
      <c r="AY93" s="86">
        <f t="shared" si="109"/>
        <v>569.801025390625</v>
      </c>
      <c r="AZ93" s="86">
        <f t="shared" si="110"/>
        <v>0</v>
      </c>
      <c r="BA93" s="86" t="b">
        <f t="shared" si="111"/>
        <v>0</v>
      </c>
      <c r="BB93" s="86" t="str">
        <f t="shared" si="112"/>
        <v>Distance</v>
      </c>
      <c r="BC93" s="86" t="str">
        <f t="shared" si="127"/>
        <v>&gt;</v>
      </c>
      <c r="BD93" s="86">
        <f t="shared" si="113"/>
        <v>390.67724609375</v>
      </c>
      <c r="BE93" s="15">
        <f t="shared" si="114"/>
        <v>1</v>
      </c>
      <c r="BF93" s="15" t="str">
        <f t="shared" si="128"/>
        <v>Distance&lt;=491,3662109375 AND Speed&gt;25,12060546875 AND Speed&gt;23,994140625 AND Distance&lt;=511,002685546875 AND GEBR&lt;=1,046142578125 AND Speed&gt;23,09912109375 AND Distance&lt;=569,801025390625 AND Distance&gt;390,67724609375</v>
      </c>
      <c r="BH93" s="86">
        <v>0.25</v>
      </c>
      <c r="BI93" s="15">
        <v>0</v>
      </c>
      <c r="BJ93" s="15" t="s">
        <v>1747</v>
      </c>
    </row>
    <row r="94" spans="1:62">
      <c r="A94" s="15">
        <v>91</v>
      </c>
      <c r="B94" s="15">
        <v>-2</v>
      </c>
      <c r="C94" s="15">
        <v>-8192</v>
      </c>
      <c r="D94" s="15">
        <f t="shared" si="115"/>
        <v>-1</v>
      </c>
      <c r="E94" s="15">
        <f t="shared" si="116"/>
        <v>0</v>
      </c>
      <c r="F94" s="15">
        <f t="shared" si="117"/>
        <v>-1</v>
      </c>
      <c r="G94" s="15">
        <v>-1</v>
      </c>
      <c r="H94" s="15">
        <v>-1</v>
      </c>
      <c r="I94" s="15">
        <v>89</v>
      </c>
      <c r="J94" s="15">
        <v>8</v>
      </c>
      <c r="K94" s="15">
        <v>274</v>
      </c>
      <c r="L94" s="15">
        <v>1365</v>
      </c>
      <c r="M94" s="15">
        <f t="shared" si="118"/>
        <v>0.333251953125</v>
      </c>
      <c r="O94" s="86">
        <f t="shared" si="119"/>
        <v>274</v>
      </c>
      <c r="P94" s="86">
        <f t="shared" si="81"/>
        <v>1.7333984375E-2</v>
      </c>
      <c r="Q94" s="86">
        <f t="shared" si="82"/>
        <v>228</v>
      </c>
      <c r="R94" s="86" t="b">
        <f t="shared" si="83"/>
        <v>0</v>
      </c>
      <c r="S94" s="86" t="str">
        <f t="shared" si="84"/>
        <v>Distance</v>
      </c>
      <c r="T94" s="86" t="str">
        <f t="shared" si="120"/>
        <v>&gt;</v>
      </c>
      <c r="U94" s="86">
        <f t="shared" si="85"/>
        <v>491.3662109375</v>
      </c>
      <c r="V94" s="86">
        <f t="shared" si="86"/>
        <v>134</v>
      </c>
      <c r="W94" s="86" t="b">
        <f t="shared" si="87"/>
        <v>0</v>
      </c>
      <c r="X94" s="86" t="str">
        <f t="shared" si="88"/>
        <v>Speed</v>
      </c>
      <c r="Y94" s="86" t="str">
        <f t="shared" si="121"/>
        <v>&gt;</v>
      </c>
      <c r="Z94" s="86">
        <f t="shared" si="89"/>
        <v>25.12060546875</v>
      </c>
      <c r="AA94" s="86">
        <f t="shared" si="90"/>
        <v>59</v>
      </c>
      <c r="AB94" s="86" t="b">
        <f t="shared" si="91"/>
        <v>0</v>
      </c>
      <c r="AC94" s="86" t="str">
        <f t="shared" si="92"/>
        <v>Speed</v>
      </c>
      <c r="AD94" s="86" t="str">
        <f t="shared" si="122"/>
        <v>&gt;</v>
      </c>
      <c r="AE94" s="86">
        <f t="shared" si="93"/>
        <v>23.994140625</v>
      </c>
      <c r="AF94" s="86">
        <f t="shared" si="94"/>
        <v>15</v>
      </c>
      <c r="AG94" s="86" t="b">
        <f t="shared" si="95"/>
        <v>1</v>
      </c>
      <c r="AH94" s="86" t="str">
        <f t="shared" si="96"/>
        <v>Distance</v>
      </c>
      <c r="AI94" s="86" t="str">
        <f t="shared" si="123"/>
        <v>&lt;=</v>
      </c>
      <c r="AJ94" s="86">
        <f t="shared" si="97"/>
        <v>511.002685546875</v>
      </c>
      <c r="AK94" s="86">
        <f t="shared" si="98"/>
        <v>10</v>
      </c>
      <c r="AL94" s="86" t="b">
        <f t="shared" si="99"/>
        <v>1</v>
      </c>
      <c r="AM94" s="86" t="str">
        <f t="shared" si="100"/>
        <v>GEBR</v>
      </c>
      <c r="AN94" s="86" t="str">
        <f t="shared" si="124"/>
        <v>&lt;=</v>
      </c>
      <c r="AO94" s="86">
        <f t="shared" si="101"/>
        <v>1.046142578125</v>
      </c>
      <c r="AP94" s="86">
        <f t="shared" si="102"/>
        <v>7</v>
      </c>
      <c r="AQ94" s="86" t="b">
        <f t="shared" si="103"/>
        <v>0</v>
      </c>
      <c r="AR94" s="86" t="str">
        <f t="shared" si="104"/>
        <v>Speed</v>
      </c>
      <c r="AS94" s="86" t="str">
        <f t="shared" si="125"/>
        <v>&gt;</v>
      </c>
      <c r="AT94" s="86">
        <f t="shared" si="105"/>
        <v>23.09912109375</v>
      </c>
      <c r="AU94" s="86">
        <f t="shared" si="106"/>
        <v>2</v>
      </c>
      <c r="AV94" s="86" t="b">
        <f t="shared" si="107"/>
        <v>1</v>
      </c>
      <c r="AW94" s="86" t="str">
        <f t="shared" si="108"/>
        <v>Distance</v>
      </c>
      <c r="AX94" s="86" t="str">
        <f t="shared" si="126"/>
        <v>&lt;=</v>
      </c>
      <c r="AY94" s="86">
        <f t="shared" si="109"/>
        <v>569.801025390625</v>
      </c>
      <c r="AZ94" s="86">
        <f t="shared" si="110"/>
        <v>0</v>
      </c>
      <c r="BA94" s="86" t="b">
        <f t="shared" si="111"/>
        <v>0</v>
      </c>
      <c r="BB94" s="86" t="str">
        <f t="shared" si="112"/>
        <v>Distance</v>
      </c>
      <c r="BC94" s="86" t="str">
        <f t="shared" si="127"/>
        <v>&gt;</v>
      </c>
      <c r="BD94" s="86">
        <f t="shared" si="113"/>
        <v>390.67724609375</v>
      </c>
      <c r="BE94" s="15">
        <f t="shared" si="114"/>
        <v>1</v>
      </c>
      <c r="BF94" s="15" t="str">
        <f t="shared" si="128"/>
        <v>Distance&gt;491,3662109375 AND Speed&gt;25,12060546875 AND Speed&gt;23,994140625 AND Distance&lt;=511,002685546875 AND GEBR&lt;=1,046142578125 AND Speed&gt;23,09912109375 AND Distance&lt;=569,801025390625 AND Distance&gt;390,67724609375</v>
      </c>
      <c r="BH94" s="86">
        <v>0.25</v>
      </c>
      <c r="BI94" s="15">
        <v>0</v>
      </c>
      <c r="BJ94" s="15" t="s">
        <v>1752</v>
      </c>
    </row>
    <row r="95" spans="1:62">
      <c r="A95" s="15">
        <v>92</v>
      </c>
      <c r="B95" s="15">
        <v>-2</v>
      </c>
      <c r="C95" s="15">
        <v>-8192</v>
      </c>
      <c r="D95" s="15">
        <f t="shared" si="115"/>
        <v>-1</v>
      </c>
      <c r="E95" s="15">
        <f t="shared" si="116"/>
        <v>0</v>
      </c>
      <c r="F95" s="15">
        <f t="shared" si="117"/>
        <v>-1</v>
      </c>
      <c r="G95" s="15">
        <v>-1</v>
      </c>
      <c r="H95" s="15">
        <v>-1</v>
      </c>
      <c r="I95" s="15">
        <v>89</v>
      </c>
      <c r="J95" s="15">
        <v>8</v>
      </c>
      <c r="K95" s="15">
        <v>283</v>
      </c>
      <c r="L95" s="15">
        <v>439</v>
      </c>
      <c r="M95" s="15">
        <f t="shared" si="118"/>
        <v>0.107177734375</v>
      </c>
      <c r="O95" s="86">
        <f t="shared" si="119"/>
        <v>283</v>
      </c>
      <c r="P95" s="86">
        <f t="shared" si="81"/>
        <v>0.3056640625</v>
      </c>
      <c r="Q95" s="86">
        <f t="shared" si="82"/>
        <v>281</v>
      </c>
      <c r="R95" s="86" t="b">
        <f t="shared" si="83"/>
        <v>1</v>
      </c>
      <c r="S95" s="86" t="str">
        <f t="shared" si="84"/>
        <v>Distance</v>
      </c>
      <c r="T95" s="86" t="str">
        <f t="shared" si="120"/>
        <v>&lt;=</v>
      </c>
      <c r="U95" s="86">
        <f t="shared" si="85"/>
        <v>590.362060546875</v>
      </c>
      <c r="V95" s="86">
        <f t="shared" si="86"/>
        <v>280</v>
      </c>
      <c r="W95" s="86" t="b">
        <f t="shared" si="87"/>
        <v>1</v>
      </c>
      <c r="X95" s="86" t="str">
        <f t="shared" si="88"/>
        <v>Distance</v>
      </c>
      <c r="Y95" s="86" t="str">
        <f t="shared" si="121"/>
        <v>&lt;=</v>
      </c>
      <c r="Z95" s="86">
        <f t="shared" si="89"/>
        <v>591.693359375</v>
      </c>
      <c r="AA95" s="86">
        <f t="shared" si="90"/>
        <v>157</v>
      </c>
      <c r="AB95" s="86" t="b">
        <f t="shared" si="91"/>
        <v>0</v>
      </c>
      <c r="AC95" s="86" t="str">
        <f t="shared" si="92"/>
        <v>Speed</v>
      </c>
      <c r="AD95" s="86" t="str">
        <f t="shared" si="122"/>
        <v>&gt;</v>
      </c>
      <c r="AE95" s="86">
        <f t="shared" si="93"/>
        <v>23.9521484375</v>
      </c>
      <c r="AF95" s="86">
        <f t="shared" si="94"/>
        <v>55</v>
      </c>
      <c r="AG95" s="86" t="b">
        <f t="shared" si="95"/>
        <v>1</v>
      </c>
      <c r="AH95" s="86" t="str">
        <f t="shared" si="96"/>
        <v>Speed</v>
      </c>
      <c r="AI95" s="86" t="str">
        <f t="shared" si="123"/>
        <v>&lt;=</v>
      </c>
      <c r="AJ95" s="86">
        <f t="shared" si="97"/>
        <v>24.992919921875</v>
      </c>
      <c r="AK95" s="86">
        <f t="shared" si="98"/>
        <v>53</v>
      </c>
      <c r="AL95" s="86" t="b">
        <f t="shared" si="99"/>
        <v>1</v>
      </c>
      <c r="AM95" s="86" t="str">
        <f t="shared" si="100"/>
        <v>Speed</v>
      </c>
      <c r="AN95" s="86" t="str">
        <f t="shared" si="124"/>
        <v>&lt;=</v>
      </c>
      <c r="AO95" s="86">
        <f t="shared" si="101"/>
        <v>25.539794921875</v>
      </c>
      <c r="AP95" s="86">
        <f t="shared" si="102"/>
        <v>8</v>
      </c>
      <c r="AQ95" s="86" t="b">
        <f t="shared" si="103"/>
        <v>1</v>
      </c>
      <c r="AR95" s="86" t="str">
        <f t="shared" si="104"/>
        <v>Distance</v>
      </c>
      <c r="AS95" s="86" t="str">
        <f t="shared" si="125"/>
        <v>&lt;=</v>
      </c>
      <c r="AT95" s="86">
        <f t="shared" si="105"/>
        <v>680.03369140625</v>
      </c>
      <c r="AU95" s="86">
        <f t="shared" si="106"/>
        <v>2</v>
      </c>
      <c r="AV95" s="86" t="b">
        <f t="shared" si="107"/>
        <v>0</v>
      </c>
      <c r="AW95" s="86" t="str">
        <f t="shared" si="108"/>
        <v>Distance</v>
      </c>
      <c r="AX95" s="86" t="str">
        <f t="shared" si="126"/>
        <v>&gt;</v>
      </c>
      <c r="AY95" s="86">
        <f t="shared" si="109"/>
        <v>569.801025390625</v>
      </c>
      <c r="AZ95" s="86">
        <f t="shared" si="110"/>
        <v>0</v>
      </c>
      <c r="BA95" s="86" t="b">
        <f t="shared" si="111"/>
        <v>0</v>
      </c>
      <c r="BB95" s="86" t="str">
        <f t="shared" si="112"/>
        <v>Distance</v>
      </c>
      <c r="BC95" s="86" t="str">
        <f t="shared" si="127"/>
        <v>&gt;</v>
      </c>
      <c r="BD95" s="86">
        <f t="shared" si="113"/>
        <v>390.67724609375</v>
      </c>
      <c r="BE95" s="15">
        <f t="shared" si="114"/>
        <v>0</v>
      </c>
      <c r="BF95" s="15" t="str">
        <f t="shared" si="128"/>
        <v>Distance&lt;=590,362060546875 AND Distance&lt;=591,693359375 AND Speed&gt;23,9521484375 AND Speed&lt;=24,992919921875 AND Speed&lt;=25,539794921875 AND Distance&lt;=680,03369140625 AND Distance&gt;569,801025390625 AND Distance&gt;390,67724609375</v>
      </c>
      <c r="BH95" s="86">
        <v>0.25927734375</v>
      </c>
      <c r="BI95" s="15">
        <v>0</v>
      </c>
      <c r="BJ95" s="15" t="s">
        <v>1761</v>
      </c>
    </row>
    <row r="96" spans="1:62">
      <c r="A96" s="15">
        <v>93</v>
      </c>
      <c r="B96" s="15">
        <v>2</v>
      </c>
      <c r="C96" s="15">
        <v>3502</v>
      </c>
      <c r="D96" s="15">
        <f t="shared" si="115"/>
        <v>0</v>
      </c>
      <c r="E96" s="15">
        <f t="shared" si="116"/>
        <v>3502</v>
      </c>
      <c r="F96" s="15">
        <f t="shared" si="117"/>
        <v>0.85498046875</v>
      </c>
      <c r="G96" s="15">
        <v>235</v>
      </c>
      <c r="H96" s="15">
        <v>236</v>
      </c>
      <c r="I96" s="15">
        <v>50</v>
      </c>
      <c r="J96" s="15">
        <v>6</v>
      </c>
      <c r="K96" s="15">
        <v>284</v>
      </c>
      <c r="L96" s="15">
        <v>78</v>
      </c>
      <c r="M96" s="15">
        <f t="shared" si="118"/>
        <v>1.904296875E-2</v>
      </c>
      <c r="O96" s="86">
        <f t="shared" si="119"/>
        <v>284</v>
      </c>
      <c r="P96" s="86">
        <f t="shared" si="81"/>
        <v>0</v>
      </c>
      <c r="Q96" s="86">
        <f t="shared" si="82"/>
        <v>281</v>
      </c>
      <c r="R96" s="86" t="b">
        <f t="shared" si="83"/>
        <v>0</v>
      </c>
      <c r="S96" s="86" t="str">
        <f t="shared" si="84"/>
        <v>Distance</v>
      </c>
      <c r="T96" s="86" t="str">
        <f t="shared" si="120"/>
        <v>&gt;</v>
      </c>
      <c r="U96" s="86">
        <f t="shared" si="85"/>
        <v>590.362060546875</v>
      </c>
      <c r="V96" s="86">
        <f t="shared" si="86"/>
        <v>280</v>
      </c>
      <c r="W96" s="86" t="b">
        <f t="shared" si="87"/>
        <v>1</v>
      </c>
      <c r="X96" s="86" t="str">
        <f t="shared" si="88"/>
        <v>Distance</v>
      </c>
      <c r="Y96" s="86" t="str">
        <f t="shared" si="121"/>
        <v>&lt;=</v>
      </c>
      <c r="Z96" s="86">
        <f t="shared" si="89"/>
        <v>591.693359375</v>
      </c>
      <c r="AA96" s="86">
        <f t="shared" si="90"/>
        <v>157</v>
      </c>
      <c r="AB96" s="86" t="b">
        <f t="shared" si="91"/>
        <v>0</v>
      </c>
      <c r="AC96" s="86" t="str">
        <f t="shared" si="92"/>
        <v>Speed</v>
      </c>
      <c r="AD96" s="86" t="str">
        <f t="shared" si="122"/>
        <v>&gt;</v>
      </c>
      <c r="AE96" s="86">
        <f t="shared" si="93"/>
        <v>23.9521484375</v>
      </c>
      <c r="AF96" s="86">
        <f t="shared" si="94"/>
        <v>55</v>
      </c>
      <c r="AG96" s="86" t="b">
        <f t="shared" si="95"/>
        <v>1</v>
      </c>
      <c r="AH96" s="86" t="str">
        <f t="shared" si="96"/>
        <v>Speed</v>
      </c>
      <c r="AI96" s="86" t="str">
        <f t="shared" si="123"/>
        <v>&lt;=</v>
      </c>
      <c r="AJ96" s="86">
        <f t="shared" si="97"/>
        <v>24.992919921875</v>
      </c>
      <c r="AK96" s="86">
        <f t="shared" si="98"/>
        <v>53</v>
      </c>
      <c r="AL96" s="86" t="b">
        <f t="shared" si="99"/>
        <v>1</v>
      </c>
      <c r="AM96" s="86" t="str">
        <f t="shared" si="100"/>
        <v>Speed</v>
      </c>
      <c r="AN96" s="86" t="str">
        <f t="shared" si="124"/>
        <v>&lt;=</v>
      </c>
      <c r="AO96" s="86">
        <f t="shared" si="101"/>
        <v>25.539794921875</v>
      </c>
      <c r="AP96" s="86">
        <f t="shared" si="102"/>
        <v>8</v>
      </c>
      <c r="AQ96" s="86" t="b">
        <f t="shared" si="103"/>
        <v>1</v>
      </c>
      <c r="AR96" s="86" t="str">
        <f t="shared" si="104"/>
        <v>Distance</v>
      </c>
      <c r="AS96" s="86" t="str">
        <f t="shared" si="125"/>
        <v>&lt;=</v>
      </c>
      <c r="AT96" s="86">
        <f t="shared" si="105"/>
        <v>680.03369140625</v>
      </c>
      <c r="AU96" s="86">
        <f t="shared" si="106"/>
        <v>2</v>
      </c>
      <c r="AV96" s="86" t="b">
        <f t="shared" si="107"/>
        <v>0</v>
      </c>
      <c r="AW96" s="86" t="str">
        <f t="shared" si="108"/>
        <v>Distance</v>
      </c>
      <c r="AX96" s="86" t="str">
        <f t="shared" si="126"/>
        <v>&gt;</v>
      </c>
      <c r="AY96" s="86">
        <f t="shared" si="109"/>
        <v>569.801025390625</v>
      </c>
      <c r="AZ96" s="86">
        <f t="shared" si="110"/>
        <v>0</v>
      </c>
      <c r="BA96" s="86" t="b">
        <f t="shared" si="111"/>
        <v>0</v>
      </c>
      <c r="BB96" s="86" t="str">
        <f t="shared" si="112"/>
        <v>Distance</v>
      </c>
      <c r="BC96" s="86" t="str">
        <f t="shared" si="127"/>
        <v>&gt;</v>
      </c>
      <c r="BD96" s="86">
        <f t="shared" si="113"/>
        <v>390.67724609375</v>
      </c>
      <c r="BE96" s="15">
        <f t="shared" si="114"/>
        <v>1</v>
      </c>
      <c r="BF96" s="15" t="str">
        <f t="shared" si="128"/>
        <v>Distance&gt;590,362060546875 AND Distance&lt;=591,693359375 AND Speed&gt;23,9521484375 AND Speed&lt;=24,992919921875 AND Speed&lt;=25,539794921875 AND Distance&lt;=680,03369140625 AND Distance&gt;569,801025390625 AND Distance&gt;390,67724609375</v>
      </c>
      <c r="BH96" s="86">
        <v>0.2666015625</v>
      </c>
      <c r="BI96" s="15">
        <v>0</v>
      </c>
      <c r="BJ96" s="15" t="s">
        <v>1709</v>
      </c>
    </row>
    <row r="97" spans="1:62">
      <c r="A97" s="15">
        <v>94</v>
      </c>
      <c r="B97" s="15">
        <v>0</v>
      </c>
      <c r="C97" s="15">
        <v>345973</v>
      </c>
      <c r="D97" s="15">
        <f t="shared" si="115"/>
        <v>84</v>
      </c>
      <c r="E97" s="15">
        <f t="shared" si="116"/>
        <v>1909</v>
      </c>
      <c r="F97" s="15">
        <f t="shared" si="117"/>
        <v>84.466064453125</v>
      </c>
      <c r="G97" s="15">
        <v>243</v>
      </c>
      <c r="H97" s="15">
        <v>244</v>
      </c>
      <c r="I97" s="15">
        <v>50</v>
      </c>
      <c r="J97" s="15">
        <v>6</v>
      </c>
      <c r="K97" s="15">
        <v>287</v>
      </c>
      <c r="L97" s="15">
        <v>1170</v>
      </c>
      <c r="M97" s="15">
        <f t="shared" si="118"/>
        <v>0.28564453125</v>
      </c>
      <c r="O97" s="86">
        <f t="shared" si="119"/>
        <v>287</v>
      </c>
      <c r="P97" s="86">
        <f t="shared" si="81"/>
        <v>1.6357421875E-2</v>
      </c>
      <c r="Q97" s="86">
        <f t="shared" si="82"/>
        <v>285</v>
      </c>
      <c r="R97" s="86" t="b">
        <f t="shared" si="83"/>
        <v>1</v>
      </c>
      <c r="S97" s="86" t="str">
        <f t="shared" si="84"/>
        <v>Speed</v>
      </c>
      <c r="T97" s="86" t="str">
        <f t="shared" si="120"/>
        <v>&lt;=</v>
      </c>
      <c r="U97" s="86">
        <f t="shared" si="85"/>
        <v>26.9931640625</v>
      </c>
      <c r="V97" s="86">
        <f t="shared" si="86"/>
        <v>216</v>
      </c>
      <c r="W97" s="86" t="b">
        <f t="shared" si="87"/>
        <v>1</v>
      </c>
      <c r="X97" s="86" t="str">
        <f t="shared" si="88"/>
        <v>Speed</v>
      </c>
      <c r="Y97" s="86" t="str">
        <f t="shared" si="121"/>
        <v>&lt;=</v>
      </c>
      <c r="Z97" s="86">
        <f t="shared" si="89"/>
        <v>27.035400390625</v>
      </c>
      <c r="AA97" s="86">
        <f t="shared" si="90"/>
        <v>57</v>
      </c>
      <c r="AB97" s="86" t="b">
        <f t="shared" si="91"/>
        <v>0</v>
      </c>
      <c r="AC97" s="86" t="str">
        <f t="shared" si="92"/>
        <v>Speed</v>
      </c>
      <c r="AD97" s="86" t="str">
        <f t="shared" si="122"/>
        <v>&gt;</v>
      </c>
      <c r="AE97" s="86">
        <f t="shared" si="93"/>
        <v>26.107177734375</v>
      </c>
      <c r="AF97" s="86">
        <f t="shared" si="94"/>
        <v>56</v>
      </c>
      <c r="AG97" s="86" t="b">
        <f t="shared" si="95"/>
        <v>1</v>
      </c>
      <c r="AH97" s="86" t="str">
        <f t="shared" si="96"/>
        <v>GEBR</v>
      </c>
      <c r="AI97" s="86" t="str">
        <f t="shared" si="123"/>
        <v>&lt;=</v>
      </c>
      <c r="AJ97" s="86">
        <f t="shared" si="97"/>
        <v>0.715087890625</v>
      </c>
      <c r="AK97" s="86">
        <f t="shared" si="98"/>
        <v>53</v>
      </c>
      <c r="AL97" s="86" t="b">
        <f t="shared" si="99"/>
        <v>0</v>
      </c>
      <c r="AM97" s="86" t="str">
        <f t="shared" si="100"/>
        <v>Speed</v>
      </c>
      <c r="AN97" s="86" t="str">
        <f t="shared" si="124"/>
        <v>&gt;</v>
      </c>
      <c r="AO97" s="86">
        <f t="shared" si="101"/>
        <v>25.539794921875</v>
      </c>
      <c r="AP97" s="86">
        <f t="shared" si="102"/>
        <v>8</v>
      </c>
      <c r="AQ97" s="86" t="b">
        <f t="shared" si="103"/>
        <v>1</v>
      </c>
      <c r="AR97" s="86" t="str">
        <f t="shared" si="104"/>
        <v>Distance</v>
      </c>
      <c r="AS97" s="86" t="str">
        <f t="shared" si="125"/>
        <v>&lt;=</v>
      </c>
      <c r="AT97" s="86">
        <f t="shared" si="105"/>
        <v>680.03369140625</v>
      </c>
      <c r="AU97" s="86">
        <f t="shared" si="106"/>
        <v>2</v>
      </c>
      <c r="AV97" s="86" t="b">
        <f t="shared" si="107"/>
        <v>0</v>
      </c>
      <c r="AW97" s="86" t="str">
        <f t="shared" si="108"/>
        <v>Distance</v>
      </c>
      <c r="AX97" s="86" t="str">
        <f t="shared" si="126"/>
        <v>&gt;</v>
      </c>
      <c r="AY97" s="86">
        <f t="shared" si="109"/>
        <v>569.801025390625</v>
      </c>
      <c r="AZ97" s="86">
        <f t="shared" si="110"/>
        <v>0</v>
      </c>
      <c r="BA97" s="86" t="b">
        <f t="shared" si="111"/>
        <v>0</v>
      </c>
      <c r="BB97" s="86" t="str">
        <f t="shared" si="112"/>
        <v>Distance</v>
      </c>
      <c r="BC97" s="86" t="str">
        <f t="shared" si="127"/>
        <v>&gt;</v>
      </c>
      <c r="BD97" s="86">
        <f t="shared" si="113"/>
        <v>390.67724609375</v>
      </c>
      <c r="BE97" s="15">
        <f t="shared" si="114"/>
        <v>1</v>
      </c>
      <c r="BF97" s="15" t="str">
        <f t="shared" si="128"/>
        <v>Speed&lt;=26,9931640625 AND Speed&lt;=27,035400390625 AND Speed&gt;26,107177734375 AND GEBR&lt;=0,715087890625 AND Speed&gt;25,539794921875 AND Distance&lt;=680,03369140625 AND Distance&gt;569,801025390625 AND Distance&gt;390,67724609375</v>
      </c>
      <c r="BH97" s="86">
        <v>0.27783203125</v>
      </c>
      <c r="BI97" s="15">
        <v>0</v>
      </c>
      <c r="BJ97" s="15" t="s">
        <v>1710</v>
      </c>
    </row>
    <row r="98" spans="1:62">
      <c r="A98" s="15">
        <v>95</v>
      </c>
      <c r="B98" s="15">
        <v>2</v>
      </c>
      <c r="C98" s="15">
        <v>3502</v>
      </c>
      <c r="D98" s="15">
        <f t="shared" si="115"/>
        <v>0</v>
      </c>
      <c r="E98" s="15">
        <f t="shared" si="116"/>
        <v>3502</v>
      </c>
      <c r="F98" s="15">
        <f t="shared" si="117"/>
        <v>0.85498046875</v>
      </c>
      <c r="G98" s="15">
        <v>97</v>
      </c>
      <c r="H98" s="15">
        <v>98</v>
      </c>
      <c r="I98" s="15">
        <v>28</v>
      </c>
      <c r="J98" s="15">
        <v>6</v>
      </c>
      <c r="K98" s="15">
        <v>288</v>
      </c>
      <c r="L98" s="15">
        <v>875</v>
      </c>
      <c r="M98" s="15">
        <f t="shared" si="118"/>
        <v>0.213623046875</v>
      </c>
      <c r="O98" s="86">
        <f t="shared" si="119"/>
        <v>288</v>
      </c>
      <c r="P98" s="86">
        <f t="shared" si="81"/>
        <v>0.333251953125</v>
      </c>
      <c r="Q98" s="86">
        <f t="shared" si="82"/>
        <v>285</v>
      </c>
      <c r="R98" s="86" t="b">
        <f t="shared" si="83"/>
        <v>0</v>
      </c>
      <c r="S98" s="86" t="str">
        <f t="shared" si="84"/>
        <v>Speed</v>
      </c>
      <c r="T98" s="86" t="str">
        <f t="shared" si="120"/>
        <v>&gt;</v>
      </c>
      <c r="U98" s="86">
        <f t="shared" si="85"/>
        <v>26.9931640625</v>
      </c>
      <c r="V98" s="86">
        <f t="shared" si="86"/>
        <v>216</v>
      </c>
      <c r="W98" s="86" t="b">
        <f t="shared" si="87"/>
        <v>1</v>
      </c>
      <c r="X98" s="86" t="str">
        <f t="shared" si="88"/>
        <v>Speed</v>
      </c>
      <c r="Y98" s="86" t="str">
        <f t="shared" si="121"/>
        <v>&lt;=</v>
      </c>
      <c r="Z98" s="86">
        <f t="shared" si="89"/>
        <v>27.035400390625</v>
      </c>
      <c r="AA98" s="86">
        <f t="shared" si="90"/>
        <v>57</v>
      </c>
      <c r="AB98" s="86" t="b">
        <f t="shared" si="91"/>
        <v>0</v>
      </c>
      <c r="AC98" s="86" t="str">
        <f t="shared" si="92"/>
        <v>Speed</v>
      </c>
      <c r="AD98" s="86" t="str">
        <f t="shared" si="122"/>
        <v>&gt;</v>
      </c>
      <c r="AE98" s="86">
        <f t="shared" si="93"/>
        <v>26.107177734375</v>
      </c>
      <c r="AF98" s="86">
        <f t="shared" si="94"/>
        <v>56</v>
      </c>
      <c r="AG98" s="86" t="b">
        <f t="shared" si="95"/>
        <v>1</v>
      </c>
      <c r="AH98" s="86" t="str">
        <f t="shared" si="96"/>
        <v>GEBR</v>
      </c>
      <c r="AI98" s="86" t="str">
        <f t="shared" si="123"/>
        <v>&lt;=</v>
      </c>
      <c r="AJ98" s="86">
        <f t="shared" si="97"/>
        <v>0.715087890625</v>
      </c>
      <c r="AK98" s="86">
        <f t="shared" si="98"/>
        <v>53</v>
      </c>
      <c r="AL98" s="86" t="b">
        <f t="shared" si="99"/>
        <v>0</v>
      </c>
      <c r="AM98" s="86" t="str">
        <f t="shared" si="100"/>
        <v>Speed</v>
      </c>
      <c r="AN98" s="86" t="str">
        <f t="shared" si="124"/>
        <v>&gt;</v>
      </c>
      <c r="AO98" s="86">
        <f t="shared" si="101"/>
        <v>25.539794921875</v>
      </c>
      <c r="AP98" s="86">
        <f t="shared" si="102"/>
        <v>8</v>
      </c>
      <c r="AQ98" s="86" t="b">
        <f t="shared" si="103"/>
        <v>1</v>
      </c>
      <c r="AR98" s="86" t="str">
        <f t="shared" si="104"/>
        <v>Distance</v>
      </c>
      <c r="AS98" s="86" t="str">
        <f t="shared" si="125"/>
        <v>&lt;=</v>
      </c>
      <c r="AT98" s="86">
        <f t="shared" si="105"/>
        <v>680.03369140625</v>
      </c>
      <c r="AU98" s="86">
        <f t="shared" si="106"/>
        <v>2</v>
      </c>
      <c r="AV98" s="86" t="b">
        <f t="shared" si="107"/>
        <v>0</v>
      </c>
      <c r="AW98" s="86" t="str">
        <f t="shared" si="108"/>
        <v>Distance</v>
      </c>
      <c r="AX98" s="86" t="str">
        <f t="shared" si="126"/>
        <v>&gt;</v>
      </c>
      <c r="AY98" s="86">
        <f t="shared" si="109"/>
        <v>569.801025390625</v>
      </c>
      <c r="AZ98" s="86">
        <f t="shared" si="110"/>
        <v>0</v>
      </c>
      <c r="BA98" s="86" t="b">
        <f t="shared" si="111"/>
        <v>0</v>
      </c>
      <c r="BB98" s="86" t="str">
        <f t="shared" si="112"/>
        <v>Distance</v>
      </c>
      <c r="BC98" s="86" t="str">
        <f t="shared" si="127"/>
        <v>&gt;</v>
      </c>
      <c r="BD98" s="86">
        <f t="shared" si="113"/>
        <v>390.67724609375</v>
      </c>
      <c r="BE98" s="15">
        <f t="shared" si="114"/>
        <v>0</v>
      </c>
      <c r="BF98" s="15" t="str">
        <f t="shared" si="128"/>
        <v>Speed&gt;26,9931640625 AND Speed&lt;=27,035400390625 AND Speed&gt;26,107177734375 AND GEBR&lt;=0,715087890625 AND Speed&gt;25,539794921875 AND Distance&lt;=680,03369140625 AND Distance&gt;569,801025390625 AND Distance&gt;390,67724609375</v>
      </c>
      <c r="BH98" s="86">
        <v>0.28125</v>
      </c>
      <c r="BI98" s="15">
        <v>0</v>
      </c>
      <c r="BJ98" s="15" t="s">
        <v>1693</v>
      </c>
    </row>
    <row r="99" spans="1:62">
      <c r="A99" s="15">
        <v>96</v>
      </c>
      <c r="B99" s="15">
        <v>0</v>
      </c>
      <c r="C99" s="15">
        <v>1756569</v>
      </c>
      <c r="D99" s="15">
        <f t="shared" si="115"/>
        <v>428</v>
      </c>
      <c r="E99" s="15">
        <f t="shared" si="116"/>
        <v>3481</v>
      </c>
      <c r="F99" s="15">
        <f t="shared" si="117"/>
        <v>428.849853515625</v>
      </c>
      <c r="G99" s="15">
        <v>251</v>
      </c>
      <c r="H99" s="15">
        <v>252</v>
      </c>
      <c r="I99" s="15">
        <v>28</v>
      </c>
      <c r="J99" s="15">
        <v>6</v>
      </c>
      <c r="K99" s="15">
        <v>303</v>
      </c>
      <c r="L99" s="15">
        <v>1347</v>
      </c>
      <c r="M99" s="15">
        <f t="shared" si="118"/>
        <v>0.328857421875</v>
      </c>
      <c r="O99" s="86">
        <f t="shared" si="119"/>
        <v>303</v>
      </c>
      <c r="P99" s="86">
        <f t="shared" ref="P99:P130" si="129">VLOOKUP(O99,$A$3:$M$513,13,FALSE)</f>
        <v>0.333251953125</v>
      </c>
      <c r="Q99" s="86">
        <f t="shared" ref="Q99:Q130" si="130">VLOOKUP(O99,$A$3:$I$513,9,FALSE)</f>
        <v>302</v>
      </c>
      <c r="R99" s="86" t="b">
        <f t="shared" ref="R99:R130" si="131">IF(VLOOKUP(Q99,$A$3:$G$513,7,FALSE) = O99, TRUE, IF(VLOOKUP(Q99, $A$3:$H$513,8,FALSE) = O99, FALSE, "Error: Invalid Decision!"))</f>
        <v>1</v>
      </c>
      <c r="S99" s="86" t="str">
        <f t="shared" ref="S99:S130" si="132">IF(VLOOKUP(Q99,$A$3:$B$513,2,FALSE) = 0, "Distance", IF(VLOOKUP(Q99,$A$3:$B$513,2,FALSE) = 1, "Speed", IF(VLOOKUP(Q99,$A$3:$B$513,2,FALSE) = 2, "GEBR", "Dummy Node")))</f>
        <v>Distance</v>
      </c>
      <c r="T99" s="86" t="str">
        <f t="shared" si="120"/>
        <v>&lt;=</v>
      </c>
      <c r="U99" s="86">
        <f t="shared" ref="U99:U130" si="133">IF(S99="Dummy Node","N/A",VLOOKUP(Q99,$A$3:$F$513,6,FALSE))</f>
        <v>8.918212890625</v>
      </c>
      <c r="V99" s="86">
        <f t="shared" ref="V99:V130" si="134">VLOOKUP(Q99,$A$3:$I$513,9,FALSE)</f>
        <v>137</v>
      </c>
      <c r="W99" s="86" t="b">
        <f t="shared" ref="W99:W130" si="135">IF(VLOOKUP(V99,$A$3:$G$513,7,FALSE) = Q99, TRUE, IF(VLOOKUP(V99, $A$3:$H$513,8,FALSE) = Q99, FALSE, "Error: Invalid Decision!"))</f>
        <v>0</v>
      </c>
      <c r="X99" s="86" t="str">
        <f t="shared" ref="X99:X130" si="136">IF(VLOOKUP(V99,$A$3:$B$513,2,FALSE) = 0, "Distance", IF(VLOOKUP(V99,$A$3:$B$513,2,FALSE) = 1, "Speed", IF(VLOOKUP(V99,$A$3:$B$513,2,FALSE) = 2, "GEBR", "Dummy Node")))</f>
        <v>Distance</v>
      </c>
      <c r="Y99" s="86" t="str">
        <f t="shared" si="121"/>
        <v>&gt;</v>
      </c>
      <c r="Z99" s="86">
        <f t="shared" ref="Z99:Z130" si="137">IF(X99="Dummy Node","N/A",VLOOKUP(V99,$A$3:$F$513,6,FALSE))</f>
        <v>8.8173828125</v>
      </c>
      <c r="AA99" s="86">
        <f t="shared" ref="AA99:AA130" si="138">VLOOKUP(V99,$A$3:$I$513,9,FALSE)</f>
        <v>19</v>
      </c>
      <c r="AB99" s="86" t="b">
        <f t="shared" ref="AB99:AB130" si="139">IF(VLOOKUP(AA99,$A$3:$G$513,7,FALSE) = V99, TRUE, IF(VLOOKUP(AA99, $A$3:$H$513,8,FALSE) = V99, FALSE, "Error: Invalid Decision!"))</f>
        <v>1</v>
      </c>
      <c r="AC99" s="86" t="str">
        <f t="shared" ref="AC99:AC130" si="140">IF(VLOOKUP(AA99,$A$3:$B$513,2,FALSE) = 0, "Distance", IF(VLOOKUP(AA99,$A$3:$B$513,2,FALSE) = 1, "Speed", IF(VLOOKUP(AA99,$A$3:$B$513,2,FALSE) = 2, "GEBR", "Dummy Node")))</f>
        <v>Distance</v>
      </c>
      <c r="AD99" s="86" t="str">
        <f t="shared" si="122"/>
        <v>&lt;=</v>
      </c>
      <c r="AE99" s="86">
        <f t="shared" ref="AE99:AE130" si="141">IF(AC99="Dummy Node","N/A",VLOOKUP(AA99,$A$3:$F$513,6,FALSE))</f>
        <v>9.56884765625</v>
      </c>
      <c r="AF99" s="86">
        <f t="shared" ref="AF99:AF130" si="142">VLOOKUP(AA99,$A$3:$I$513,9,FALSE)</f>
        <v>17</v>
      </c>
      <c r="AG99" s="86" t="b">
        <f t="shared" ref="AG99:AG130" si="143">IF(VLOOKUP(AF99,$A$3:$G$513,7,FALSE) = AA99, TRUE, IF(VLOOKUP(AF99, $A$3:$H$513,8,FALSE) = AA99, FALSE, "Error: Invalid Decision!"))</f>
        <v>1</v>
      </c>
      <c r="AH99" s="86" t="str">
        <f t="shared" ref="AH99:AH130" si="144">IF(VLOOKUP(AF99,$A$3:$B$513,2,FALSE) = 0, "Distance", IF(VLOOKUP(AF99,$A$3:$B$513,2,FALSE) = 1, "Speed", IF(VLOOKUP(AF99,$A$3:$B$513,2,FALSE) = 2, "GEBR", "Dummy Node")))</f>
        <v>Distance</v>
      </c>
      <c r="AI99" s="86" t="str">
        <f t="shared" si="123"/>
        <v>&lt;=</v>
      </c>
      <c r="AJ99" s="86">
        <f t="shared" ref="AJ99:AJ130" si="145">IF(AH99="Dummy Node","N/A",VLOOKUP(AF99,$A$3:$F$513,6,FALSE))</f>
        <v>15</v>
      </c>
      <c r="AK99" s="86">
        <f t="shared" ref="AK99:AK130" si="146">VLOOKUP(AF99,$A$3:$I$513,9,FALSE)</f>
        <v>5</v>
      </c>
      <c r="AL99" s="86" t="b">
        <f t="shared" ref="AL99:AL130" si="147">IF(VLOOKUP(AK99,$A$3:$G$513,7,FALSE) = AF99, TRUE, IF(VLOOKUP(AK99, $A$3:$H$513,8,FALSE) = AF99, FALSE, "Error: Invalid Decision!"))</f>
        <v>1</v>
      </c>
      <c r="AM99" s="86" t="str">
        <f t="shared" ref="AM99:AM130" si="148">IF(VLOOKUP(AK99,$A$3:$B$513,2,FALSE) = 0, "Distance", IF(VLOOKUP(AK99,$A$3:$B$513,2,FALSE) = 1, "Speed", IF(VLOOKUP(AK99,$A$3:$B$513,2,FALSE) = 2, "GEBR", "Dummy Node")))</f>
        <v>Speed</v>
      </c>
      <c r="AN99" s="86" t="str">
        <f t="shared" si="124"/>
        <v>&lt;=</v>
      </c>
      <c r="AO99" s="86">
        <f t="shared" ref="AO99:AO130" si="149">IF(AM99="Dummy Node","N/A",VLOOKUP(AK99,$A$3:$F$513,6,FALSE))</f>
        <v>3.076416015625</v>
      </c>
      <c r="AP99" s="86">
        <f t="shared" ref="AP99:AP130" si="150">VLOOKUP(AK99,$A$3:$I$513,9,FALSE)</f>
        <v>3</v>
      </c>
      <c r="AQ99" s="86" t="b">
        <f t="shared" ref="AQ99:AQ130" si="151">IF(VLOOKUP(AP99,$A$3:$G$513,7,FALSE) = AK99, TRUE, IF(VLOOKUP(AP99, $A$3:$H$513,8,FALSE) = AK99, FALSE, "Error: Invalid Decision!"))</f>
        <v>1</v>
      </c>
      <c r="AR99" s="86" t="str">
        <f t="shared" ref="AR99:AR130" si="152">IF(VLOOKUP(AP99,$A$3:$B$513,2,FALSE) = 0, "Distance", IF(VLOOKUP(AP99,$A$3:$B$513,2,FALSE) = 1, "Speed", IF(VLOOKUP(AP99,$A$3:$B$513,2,FALSE) = 2, "GEBR", "Dummy Node")))</f>
        <v>Distance</v>
      </c>
      <c r="AS99" s="86" t="str">
        <f t="shared" si="125"/>
        <v>&lt;=</v>
      </c>
      <c r="AT99" s="86">
        <f t="shared" ref="AT99:AT130" si="153">IF(AR99="Dummy Node","N/A",VLOOKUP(AP99,$A$3:$F$513,6,FALSE))</f>
        <v>80.353271484375</v>
      </c>
      <c r="AU99" s="86">
        <f t="shared" ref="AU99:AU130" si="154">VLOOKUP(AP99,$A$3:$I$513,9,FALSE)</f>
        <v>1</v>
      </c>
      <c r="AV99" s="86" t="b">
        <f t="shared" ref="AV99:AV130" si="155">IF(VLOOKUP(AU99,$A$3:$G$513,7,FALSE) = AP99, TRUE, IF(VLOOKUP(AU99, $A$3:$H$513,8,FALSE) = AP99, FALSE, "Error: Invalid Decision!"))</f>
        <v>1</v>
      </c>
      <c r="AW99" s="86" t="str">
        <f t="shared" ref="AW99:AW130" si="156">IF(VLOOKUP(AU99,$A$3:$B$513,2,FALSE) = 0, "Distance", IF(VLOOKUP(AU99,$A$3:$B$513,2,FALSE) = 1, "Speed", IF(VLOOKUP(AU99,$A$3:$B$513,2,FALSE) = 2, "GEBR", "Dummy Node")))</f>
        <v>Speed</v>
      </c>
      <c r="AX99" s="86" t="str">
        <f t="shared" si="126"/>
        <v>&lt;=</v>
      </c>
      <c r="AY99" s="86">
        <f t="shared" ref="AY99:AY130" si="157">IF(AW99="Dummy Node","N/A",VLOOKUP(AU99,$A$3:$F$513,6,FALSE))</f>
        <v>10.322265625</v>
      </c>
      <c r="AZ99" s="86">
        <f t="shared" ref="AZ99:AZ130" si="158">VLOOKUP(AU99,$A$3:$I$513,9,FALSE)</f>
        <v>0</v>
      </c>
      <c r="BA99" s="86" t="b">
        <f t="shared" ref="BA99:BA130" si="159">IF(VLOOKUP(AZ99,$A$3:$G$513,7,FALSE) = AU99, TRUE, IF(VLOOKUP(AZ99, $A$3:$H$513,8,FALSE) = AU99, FALSE, "Error: Invalid Decision!"))</f>
        <v>1</v>
      </c>
      <c r="BB99" s="86" t="str">
        <f t="shared" ref="BB99:BB130" si="160">IF(VLOOKUP(AZ99,$A$3:$B$513,2,FALSE) = 0, "Distance", IF(VLOOKUP(AZ99,$A$3:$B$513,2,FALSE) = 1, "Speed", IF(VLOOKUP(AZ99,$A$3:$B$513,2,FALSE) = 2, "GEBR", "Dummy Node")))</f>
        <v>Distance</v>
      </c>
      <c r="BC99" s="86" t="str">
        <f t="shared" si="127"/>
        <v>&lt;=</v>
      </c>
      <c r="BD99" s="86">
        <f t="shared" ref="BD99:BD130" si="161">IF(BB99="Dummy Node","N/A",VLOOKUP(AZ99,$A$3:$F$513,6,FALSE))</f>
        <v>390.67724609375</v>
      </c>
      <c r="BE99" s="15">
        <f t="shared" si="114"/>
        <v>0</v>
      </c>
      <c r="BF99" s="15" t="str">
        <f t="shared" si="128"/>
        <v>Distance&lt;=8,918212890625 AND Distance&gt;8,8173828125 AND Distance&lt;=9,56884765625 AND Distance&lt;=15 AND Speed&lt;=3,076416015625 AND Distance&lt;=80,353271484375 AND Speed&lt;=10,322265625 AND Distance&lt;=390,67724609375</v>
      </c>
      <c r="BH99" s="86">
        <v>0.291748046875</v>
      </c>
      <c r="BI99" s="15">
        <v>0</v>
      </c>
      <c r="BJ99" s="15" t="s">
        <v>1705</v>
      </c>
    </row>
    <row r="100" spans="1:62">
      <c r="A100" s="15">
        <v>97</v>
      </c>
      <c r="B100" s="15">
        <v>1</v>
      </c>
      <c r="C100" s="15">
        <v>87575</v>
      </c>
      <c r="D100" s="15">
        <f t="shared" si="115"/>
        <v>21</v>
      </c>
      <c r="E100" s="15">
        <f t="shared" si="116"/>
        <v>1559</v>
      </c>
      <c r="F100" s="15">
        <f t="shared" si="117"/>
        <v>21.380615234375</v>
      </c>
      <c r="G100" s="15">
        <v>181</v>
      </c>
      <c r="H100" s="15">
        <v>182</v>
      </c>
      <c r="I100" s="15">
        <v>95</v>
      </c>
      <c r="J100" s="15">
        <v>7</v>
      </c>
      <c r="K100" s="15">
        <v>304</v>
      </c>
      <c r="L100" s="15">
        <v>195</v>
      </c>
      <c r="M100" s="15">
        <f t="shared" si="118"/>
        <v>4.7607421875E-2</v>
      </c>
      <c r="O100" s="86">
        <f t="shared" si="119"/>
        <v>304</v>
      </c>
      <c r="P100" s="86">
        <f t="shared" si="129"/>
        <v>0</v>
      </c>
      <c r="Q100" s="86">
        <f t="shared" si="130"/>
        <v>302</v>
      </c>
      <c r="R100" s="86" t="b">
        <f t="shared" si="131"/>
        <v>0</v>
      </c>
      <c r="S100" s="86" t="str">
        <f t="shared" si="132"/>
        <v>Distance</v>
      </c>
      <c r="T100" s="86" t="str">
        <f t="shared" si="120"/>
        <v>&gt;</v>
      </c>
      <c r="U100" s="86">
        <f t="shared" si="133"/>
        <v>8.918212890625</v>
      </c>
      <c r="V100" s="86">
        <f t="shared" si="134"/>
        <v>137</v>
      </c>
      <c r="W100" s="86" t="b">
        <f t="shared" si="135"/>
        <v>0</v>
      </c>
      <c r="X100" s="86" t="str">
        <f t="shared" si="136"/>
        <v>Distance</v>
      </c>
      <c r="Y100" s="86" t="str">
        <f t="shared" si="121"/>
        <v>&gt;</v>
      </c>
      <c r="Z100" s="86">
        <f t="shared" si="137"/>
        <v>8.8173828125</v>
      </c>
      <c r="AA100" s="86">
        <f t="shared" si="138"/>
        <v>19</v>
      </c>
      <c r="AB100" s="86" t="b">
        <f t="shared" si="139"/>
        <v>1</v>
      </c>
      <c r="AC100" s="86" t="str">
        <f t="shared" si="140"/>
        <v>Distance</v>
      </c>
      <c r="AD100" s="86" t="str">
        <f t="shared" si="122"/>
        <v>&lt;=</v>
      </c>
      <c r="AE100" s="86">
        <f t="shared" si="141"/>
        <v>9.56884765625</v>
      </c>
      <c r="AF100" s="86">
        <f t="shared" si="142"/>
        <v>17</v>
      </c>
      <c r="AG100" s="86" t="b">
        <f t="shared" si="143"/>
        <v>1</v>
      </c>
      <c r="AH100" s="86" t="str">
        <f t="shared" si="144"/>
        <v>Distance</v>
      </c>
      <c r="AI100" s="86" t="str">
        <f t="shared" si="123"/>
        <v>&lt;=</v>
      </c>
      <c r="AJ100" s="86">
        <f t="shared" si="145"/>
        <v>15</v>
      </c>
      <c r="AK100" s="86">
        <f t="shared" si="146"/>
        <v>5</v>
      </c>
      <c r="AL100" s="86" t="b">
        <f t="shared" si="147"/>
        <v>1</v>
      </c>
      <c r="AM100" s="86" t="str">
        <f t="shared" si="148"/>
        <v>Speed</v>
      </c>
      <c r="AN100" s="86" t="str">
        <f t="shared" si="124"/>
        <v>&lt;=</v>
      </c>
      <c r="AO100" s="86">
        <f t="shared" si="149"/>
        <v>3.076416015625</v>
      </c>
      <c r="AP100" s="86">
        <f t="shared" si="150"/>
        <v>3</v>
      </c>
      <c r="AQ100" s="86" t="b">
        <f t="shared" si="151"/>
        <v>1</v>
      </c>
      <c r="AR100" s="86" t="str">
        <f t="shared" si="152"/>
        <v>Distance</v>
      </c>
      <c r="AS100" s="86" t="str">
        <f t="shared" si="125"/>
        <v>&lt;=</v>
      </c>
      <c r="AT100" s="86">
        <f t="shared" si="153"/>
        <v>80.353271484375</v>
      </c>
      <c r="AU100" s="86">
        <f t="shared" si="154"/>
        <v>1</v>
      </c>
      <c r="AV100" s="86" t="b">
        <f t="shared" si="155"/>
        <v>1</v>
      </c>
      <c r="AW100" s="86" t="str">
        <f t="shared" si="156"/>
        <v>Speed</v>
      </c>
      <c r="AX100" s="86" t="str">
        <f t="shared" si="126"/>
        <v>&lt;=</v>
      </c>
      <c r="AY100" s="86">
        <f t="shared" si="157"/>
        <v>10.322265625</v>
      </c>
      <c r="AZ100" s="86">
        <f t="shared" si="158"/>
        <v>0</v>
      </c>
      <c r="BA100" s="86" t="b">
        <f t="shared" si="159"/>
        <v>1</v>
      </c>
      <c r="BB100" s="86" t="str">
        <f t="shared" si="160"/>
        <v>Distance</v>
      </c>
      <c r="BC100" s="86" t="str">
        <f t="shared" si="127"/>
        <v>&lt;=</v>
      </c>
      <c r="BD100" s="86">
        <f t="shared" si="161"/>
        <v>390.67724609375</v>
      </c>
      <c r="BE100" s="15">
        <f t="shared" si="114"/>
        <v>1</v>
      </c>
      <c r="BF100" s="15" t="str">
        <f t="shared" si="128"/>
        <v>Distance&gt;8,918212890625 AND Distance&gt;8,8173828125 AND Distance&lt;=9,56884765625 AND Distance&lt;=15 AND Speed&lt;=3,076416015625 AND Distance&lt;=80,353271484375 AND Speed&lt;=10,322265625 AND Distance&lt;=390,67724609375</v>
      </c>
      <c r="BH100" s="86">
        <v>0.291748046875</v>
      </c>
      <c r="BI100" s="15">
        <v>0</v>
      </c>
      <c r="BJ100" s="15" t="s">
        <v>1777</v>
      </c>
    </row>
    <row r="101" spans="1:62">
      <c r="A101" s="15">
        <v>98</v>
      </c>
      <c r="B101" s="15">
        <v>0</v>
      </c>
      <c r="C101" s="15">
        <v>1606175</v>
      </c>
      <c r="D101" s="15">
        <f t="shared" si="115"/>
        <v>392</v>
      </c>
      <c r="E101" s="15">
        <f t="shared" si="116"/>
        <v>543</v>
      </c>
      <c r="F101" s="15">
        <f t="shared" si="117"/>
        <v>392.132568359375</v>
      </c>
      <c r="G101" s="15">
        <v>169</v>
      </c>
      <c r="H101" s="15">
        <v>170</v>
      </c>
      <c r="I101" s="15">
        <v>95</v>
      </c>
      <c r="J101" s="15">
        <v>7</v>
      </c>
      <c r="K101" s="15">
        <v>305</v>
      </c>
      <c r="L101" s="15">
        <v>1256</v>
      </c>
      <c r="M101" s="15">
        <f t="shared" si="118"/>
        <v>0.306640625</v>
      </c>
      <c r="O101" s="86">
        <f t="shared" si="119"/>
        <v>305</v>
      </c>
      <c r="P101" s="86">
        <f t="shared" si="129"/>
        <v>2.44140625E-4</v>
      </c>
      <c r="Q101" s="86">
        <f t="shared" si="130"/>
        <v>193</v>
      </c>
      <c r="R101" s="86" t="b">
        <f t="shared" si="131"/>
        <v>1</v>
      </c>
      <c r="S101" s="86" t="str">
        <f t="shared" si="132"/>
        <v>Distance</v>
      </c>
      <c r="T101" s="86" t="str">
        <f t="shared" si="120"/>
        <v>&lt;=</v>
      </c>
      <c r="U101" s="86">
        <f t="shared" si="133"/>
        <v>98.52685546875</v>
      </c>
      <c r="V101" s="86">
        <f t="shared" si="134"/>
        <v>71</v>
      </c>
      <c r="W101" s="86" t="b">
        <f t="shared" si="135"/>
        <v>1</v>
      </c>
      <c r="X101" s="86" t="str">
        <f t="shared" si="136"/>
        <v>Distance</v>
      </c>
      <c r="Y101" s="86" t="str">
        <f t="shared" si="121"/>
        <v>&lt;=</v>
      </c>
      <c r="Z101" s="86">
        <f t="shared" si="137"/>
        <v>110.040771484375</v>
      </c>
      <c r="AA101" s="86">
        <f t="shared" si="138"/>
        <v>23</v>
      </c>
      <c r="AB101" s="86" t="b">
        <f t="shared" si="139"/>
        <v>1</v>
      </c>
      <c r="AC101" s="86" t="str">
        <f t="shared" si="140"/>
        <v>Distance</v>
      </c>
      <c r="AD101" s="86" t="str">
        <f t="shared" si="122"/>
        <v>&lt;=</v>
      </c>
      <c r="AE101" s="86">
        <f t="shared" si="141"/>
        <v>119.846435546875</v>
      </c>
      <c r="AF101" s="86">
        <f t="shared" si="142"/>
        <v>21</v>
      </c>
      <c r="AG101" s="86" t="b">
        <f t="shared" si="143"/>
        <v>1</v>
      </c>
      <c r="AH101" s="86" t="str">
        <f t="shared" si="144"/>
        <v>Distance</v>
      </c>
      <c r="AI101" s="86" t="str">
        <f t="shared" si="123"/>
        <v>&lt;=</v>
      </c>
      <c r="AJ101" s="86">
        <f t="shared" si="145"/>
        <v>150.328369140625</v>
      </c>
      <c r="AK101" s="86">
        <f t="shared" si="146"/>
        <v>11</v>
      </c>
      <c r="AL101" s="86" t="b">
        <f t="shared" si="147"/>
        <v>1</v>
      </c>
      <c r="AM101" s="86" t="str">
        <f t="shared" si="148"/>
        <v>Speed</v>
      </c>
      <c r="AN101" s="86" t="str">
        <f t="shared" si="124"/>
        <v>&lt;=</v>
      </c>
      <c r="AO101" s="86">
        <f t="shared" si="149"/>
        <v>14.839599609375</v>
      </c>
      <c r="AP101" s="86">
        <f t="shared" si="150"/>
        <v>4</v>
      </c>
      <c r="AQ101" s="86" t="b">
        <f t="shared" si="151"/>
        <v>1</v>
      </c>
      <c r="AR101" s="86" t="str">
        <f t="shared" si="152"/>
        <v>Distance</v>
      </c>
      <c r="AS101" s="86" t="str">
        <f t="shared" si="125"/>
        <v>&lt;=</v>
      </c>
      <c r="AT101" s="86">
        <f t="shared" si="153"/>
        <v>266.76708984375</v>
      </c>
      <c r="AU101" s="86">
        <f t="shared" si="154"/>
        <v>1</v>
      </c>
      <c r="AV101" s="86" t="b">
        <f t="shared" si="155"/>
        <v>0</v>
      </c>
      <c r="AW101" s="86" t="str">
        <f t="shared" si="156"/>
        <v>Speed</v>
      </c>
      <c r="AX101" s="86" t="str">
        <f t="shared" si="126"/>
        <v>&gt;</v>
      </c>
      <c r="AY101" s="86">
        <f t="shared" si="157"/>
        <v>10.322265625</v>
      </c>
      <c r="AZ101" s="86">
        <f t="shared" si="158"/>
        <v>0</v>
      </c>
      <c r="BA101" s="86" t="b">
        <f t="shared" si="159"/>
        <v>1</v>
      </c>
      <c r="BB101" s="86" t="str">
        <f t="shared" si="160"/>
        <v>Distance</v>
      </c>
      <c r="BC101" s="86" t="str">
        <f t="shared" si="127"/>
        <v>&lt;=</v>
      </c>
      <c r="BD101" s="86">
        <f t="shared" si="161"/>
        <v>390.67724609375</v>
      </c>
      <c r="BE101" s="15">
        <f t="shared" si="114"/>
        <v>1</v>
      </c>
      <c r="BF101" s="15" t="str">
        <f t="shared" si="128"/>
        <v>Distance&lt;=98,52685546875 AND Distance&lt;=110,040771484375 AND Distance&lt;=119,846435546875 AND Distance&lt;=150,328369140625 AND Speed&lt;=14,839599609375 AND Distance&lt;=266,76708984375 AND Speed&gt;10,322265625 AND Distance&lt;=390,67724609375</v>
      </c>
      <c r="BH101" s="86">
        <v>0.293701171875</v>
      </c>
      <c r="BI101" s="15">
        <v>0</v>
      </c>
      <c r="BJ101" s="15" t="s">
        <v>1691</v>
      </c>
    </row>
    <row r="102" spans="1:62">
      <c r="A102" s="15">
        <v>99</v>
      </c>
      <c r="B102" s="15">
        <v>-2</v>
      </c>
      <c r="C102" s="15">
        <v>-8192</v>
      </c>
      <c r="D102" s="15">
        <f t="shared" si="115"/>
        <v>-1</v>
      </c>
      <c r="E102" s="15">
        <f t="shared" si="116"/>
        <v>0</v>
      </c>
      <c r="F102" s="15">
        <f t="shared" si="117"/>
        <v>-1</v>
      </c>
      <c r="G102" s="15">
        <v>329</v>
      </c>
      <c r="H102" s="15">
        <v>330</v>
      </c>
      <c r="I102" s="15">
        <v>42</v>
      </c>
      <c r="J102" s="15">
        <v>7</v>
      </c>
      <c r="K102" s="15">
        <v>306</v>
      </c>
      <c r="L102" s="15">
        <v>0</v>
      </c>
      <c r="M102" s="15">
        <f t="shared" si="118"/>
        <v>0</v>
      </c>
      <c r="O102" s="86">
        <f t="shared" si="119"/>
        <v>306</v>
      </c>
      <c r="P102" s="86">
        <f t="shared" si="129"/>
        <v>9.765625E-3</v>
      </c>
      <c r="Q102" s="86">
        <f t="shared" si="130"/>
        <v>193</v>
      </c>
      <c r="R102" s="86" t="b">
        <f t="shared" si="131"/>
        <v>0</v>
      </c>
      <c r="S102" s="86" t="str">
        <f t="shared" si="132"/>
        <v>Distance</v>
      </c>
      <c r="T102" s="86" t="str">
        <f t="shared" si="120"/>
        <v>&gt;</v>
      </c>
      <c r="U102" s="86">
        <f t="shared" si="133"/>
        <v>98.52685546875</v>
      </c>
      <c r="V102" s="86">
        <f t="shared" si="134"/>
        <v>71</v>
      </c>
      <c r="W102" s="86" t="b">
        <f t="shared" si="135"/>
        <v>1</v>
      </c>
      <c r="X102" s="86" t="str">
        <f t="shared" si="136"/>
        <v>Distance</v>
      </c>
      <c r="Y102" s="86" t="str">
        <f t="shared" si="121"/>
        <v>&lt;=</v>
      </c>
      <c r="Z102" s="86">
        <f t="shared" si="137"/>
        <v>110.040771484375</v>
      </c>
      <c r="AA102" s="86">
        <f t="shared" si="138"/>
        <v>23</v>
      </c>
      <c r="AB102" s="86" t="b">
        <f t="shared" si="139"/>
        <v>1</v>
      </c>
      <c r="AC102" s="86" t="str">
        <f t="shared" si="140"/>
        <v>Distance</v>
      </c>
      <c r="AD102" s="86" t="str">
        <f t="shared" si="122"/>
        <v>&lt;=</v>
      </c>
      <c r="AE102" s="86">
        <f t="shared" si="141"/>
        <v>119.846435546875</v>
      </c>
      <c r="AF102" s="86">
        <f t="shared" si="142"/>
        <v>21</v>
      </c>
      <c r="AG102" s="86" t="b">
        <f t="shared" si="143"/>
        <v>1</v>
      </c>
      <c r="AH102" s="86" t="str">
        <f t="shared" si="144"/>
        <v>Distance</v>
      </c>
      <c r="AI102" s="86" t="str">
        <f t="shared" si="123"/>
        <v>&lt;=</v>
      </c>
      <c r="AJ102" s="86">
        <f t="shared" si="145"/>
        <v>150.328369140625</v>
      </c>
      <c r="AK102" s="86">
        <f t="shared" si="146"/>
        <v>11</v>
      </c>
      <c r="AL102" s="86" t="b">
        <f t="shared" si="147"/>
        <v>1</v>
      </c>
      <c r="AM102" s="86" t="str">
        <f t="shared" si="148"/>
        <v>Speed</v>
      </c>
      <c r="AN102" s="86" t="str">
        <f t="shared" si="124"/>
        <v>&lt;=</v>
      </c>
      <c r="AO102" s="86">
        <f t="shared" si="149"/>
        <v>14.839599609375</v>
      </c>
      <c r="AP102" s="86">
        <f t="shared" si="150"/>
        <v>4</v>
      </c>
      <c r="AQ102" s="86" t="b">
        <f t="shared" si="151"/>
        <v>1</v>
      </c>
      <c r="AR102" s="86" t="str">
        <f t="shared" si="152"/>
        <v>Distance</v>
      </c>
      <c r="AS102" s="86" t="str">
        <f t="shared" si="125"/>
        <v>&lt;=</v>
      </c>
      <c r="AT102" s="86">
        <f t="shared" si="153"/>
        <v>266.76708984375</v>
      </c>
      <c r="AU102" s="86">
        <f t="shared" si="154"/>
        <v>1</v>
      </c>
      <c r="AV102" s="86" t="b">
        <f t="shared" si="155"/>
        <v>0</v>
      </c>
      <c r="AW102" s="86" t="str">
        <f t="shared" si="156"/>
        <v>Speed</v>
      </c>
      <c r="AX102" s="86" t="str">
        <f t="shared" si="126"/>
        <v>&gt;</v>
      </c>
      <c r="AY102" s="86">
        <f t="shared" si="157"/>
        <v>10.322265625</v>
      </c>
      <c r="AZ102" s="86">
        <f t="shared" si="158"/>
        <v>0</v>
      </c>
      <c r="BA102" s="86" t="b">
        <f t="shared" si="159"/>
        <v>1</v>
      </c>
      <c r="BB102" s="86" t="str">
        <f t="shared" si="160"/>
        <v>Distance</v>
      </c>
      <c r="BC102" s="86" t="str">
        <f t="shared" si="127"/>
        <v>&lt;=</v>
      </c>
      <c r="BD102" s="86">
        <f t="shared" si="161"/>
        <v>390.67724609375</v>
      </c>
      <c r="BE102" s="15">
        <f t="shared" si="114"/>
        <v>1</v>
      </c>
      <c r="BF102" s="15" t="str">
        <f t="shared" si="128"/>
        <v>Distance&gt;98,52685546875 AND Distance&lt;=110,040771484375 AND Distance&lt;=119,846435546875 AND Distance&lt;=150,328369140625 AND Speed&lt;=14,839599609375 AND Distance&lt;=266,76708984375 AND Speed&gt;10,322265625 AND Distance&lt;=390,67724609375</v>
      </c>
      <c r="BH102" s="86">
        <v>0.302978515625</v>
      </c>
      <c r="BI102" s="15">
        <v>0</v>
      </c>
      <c r="BJ102" s="15" t="s">
        <v>1729</v>
      </c>
    </row>
    <row r="103" spans="1:62">
      <c r="A103" s="15">
        <v>100</v>
      </c>
      <c r="B103" s="15">
        <v>1</v>
      </c>
      <c r="C103" s="15">
        <v>34974</v>
      </c>
      <c r="D103" s="15">
        <f t="shared" si="115"/>
        <v>8</v>
      </c>
      <c r="E103" s="15">
        <f t="shared" si="116"/>
        <v>2206</v>
      </c>
      <c r="F103" s="15">
        <f t="shared" si="117"/>
        <v>8.53857421875</v>
      </c>
      <c r="G103" s="15">
        <v>101</v>
      </c>
      <c r="H103" s="15">
        <v>102</v>
      </c>
      <c r="I103" s="15">
        <v>42</v>
      </c>
      <c r="J103" s="15">
        <v>7</v>
      </c>
      <c r="K103" s="15">
        <v>307</v>
      </c>
      <c r="L103" s="15">
        <v>522</v>
      </c>
      <c r="M103" s="15">
        <f t="shared" si="118"/>
        <v>0.12744140625</v>
      </c>
      <c r="O103" s="86">
        <f t="shared" si="119"/>
        <v>307</v>
      </c>
      <c r="P103" s="86">
        <f t="shared" si="129"/>
        <v>2.783203125E-2</v>
      </c>
      <c r="Q103" s="86">
        <f t="shared" si="130"/>
        <v>79</v>
      </c>
      <c r="R103" s="86" t="b">
        <f t="shared" si="131"/>
        <v>1</v>
      </c>
      <c r="S103" s="86" t="str">
        <f t="shared" si="132"/>
        <v>Speed</v>
      </c>
      <c r="T103" s="86" t="str">
        <f t="shared" si="120"/>
        <v>&lt;=</v>
      </c>
      <c r="U103" s="86">
        <f t="shared" si="133"/>
        <v>18.88720703125</v>
      </c>
      <c r="V103" s="86">
        <f t="shared" si="134"/>
        <v>31</v>
      </c>
      <c r="W103" s="86" t="b">
        <f t="shared" si="135"/>
        <v>1</v>
      </c>
      <c r="X103" s="86" t="str">
        <f t="shared" si="136"/>
        <v>Distance</v>
      </c>
      <c r="Y103" s="86" t="str">
        <f t="shared" si="121"/>
        <v>&lt;=</v>
      </c>
      <c r="Z103" s="86">
        <f t="shared" si="137"/>
        <v>317.2333984375</v>
      </c>
      <c r="AA103" s="86">
        <f t="shared" si="138"/>
        <v>29</v>
      </c>
      <c r="AB103" s="86" t="b">
        <f t="shared" si="139"/>
        <v>1</v>
      </c>
      <c r="AC103" s="86" t="str">
        <f t="shared" si="140"/>
        <v>GEBR</v>
      </c>
      <c r="AD103" s="86" t="str">
        <f t="shared" si="122"/>
        <v>&lt;=</v>
      </c>
      <c r="AE103" s="86">
        <f t="shared" si="141"/>
        <v>1.046142578125</v>
      </c>
      <c r="AF103" s="86">
        <f t="shared" si="142"/>
        <v>14</v>
      </c>
      <c r="AG103" s="86" t="b">
        <f t="shared" si="143"/>
        <v>1</v>
      </c>
      <c r="AH103" s="86" t="str">
        <f t="shared" si="144"/>
        <v>Speed</v>
      </c>
      <c r="AI103" s="86" t="str">
        <f t="shared" si="123"/>
        <v>&lt;=</v>
      </c>
      <c r="AJ103" s="86">
        <f t="shared" si="145"/>
        <v>21.57080078125</v>
      </c>
      <c r="AK103" s="86">
        <f t="shared" si="146"/>
        <v>12</v>
      </c>
      <c r="AL103" s="86" t="b">
        <f t="shared" si="147"/>
        <v>0</v>
      </c>
      <c r="AM103" s="86" t="str">
        <f t="shared" si="148"/>
        <v>Speed</v>
      </c>
      <c r="AN103" s="86" t="str">
        <f t="shared" si="124"/>
        <v>&gt;</v>
      </c>
      <c r="AO103" s="86">
        <f t="shared" si="149"/>
        <v>18.69580078125</v>
      </c>
      <c r="AP103" s="86">
        <f t="shared" si="150"/>
        <v>4</v>
      </c>
      <c r="AQ103" s="86" t="b">
        <f t="shared" si="151"/>
        <v>0</v>
      </c>
      <c r="AR103" s="86" t="str">
        <f t="shared" si="152"/>
        <v>Distance</v>
      </c>
      <c r="AS103" s="86" t="str">
        <f t="shared" si="125"/>
        <v>&gt;</v>
      </c>
      <c r="AT103" s="86">
        <f t="shared" si="153"/>
        <v>266.76708984375</v>
      </c>
      <c r="AU103" s="86">
        <f t="shared" si="154"/>
        <v>1</v>
      </c>
      <c r="AV103" s="86" t="b">
        <f t="shared" si="155"/>
        <v>0</v>
      </c>
      <c r="AW103" s="86" t="str">
        <f t="shared" si="156"/>
        <v>Speed</v>
      </c>
      <c r="AX103" s="86" t="str">
        <f t="shared" si="126"/>
        <v>&gt;</v>
      </c>
      <c r="AY103" s="86">
        <f t="shared" si="157"/>
        <v>10.322265625</v>
      </c>
      <c r="AZ103" s="86">
        <f t="shared" si="158"/>
        <v>0</v>
      </c>
      <c r="BA103" s="86" t="b">
        <f t="shared" si="159"/>
        <v>1</v>
      </c>
      <c r="BB103" s="86" t="str">
        <f t="shared" si="160"/>
        <v>Distance</v>
      </c>
      <c r="BC103" s="86" t="str">
        <f t="shared" si="127"/>
        <v>&lt;=</v>
      </c>
      <c r="BD103" s="86">
        <f t="shared" si="161"/>
        <v>390.67724609375</v>
      </c>
      <c r="BE103" s="15">
        <f t="shared" si="114"/>
        <v>1</v>
      </c>
      <c r="BF103" s="15" t="str">
        <f t="shared" si="128"/>
        <v>Speed&lt;=18,88720703125 AND Distance&lt;=317,2333984375 AND GEBR&lt;=1,046142578125 AND Speed&lt;=21,57080078125 AND Speed&gt;18,69580078125 AND Distance&gt;266,76708984375 AND Speed&gt;10,322265625 AND Distance&lt;=390,67724609375</v>
      </c>
      <c r="BH103" s="86">
        <v>0.3056640625</v>
      </c>
      <c r="BI103" s="15">
        <v>0</v>
      </c>
      <c r="BJ103" s="15" t="s">
        <v>1767</v>
      </c>
    </row>
    <row r="104" spans="1:62">
      <c r="A104" s="15">
        <v>101</v>
      </c>
      <c r="B104" s="15">
        <v>-2</v>
      </c>
      <c r="C104" s="15">
        <v>-8192</v>
      </c>
      <c r="D104" s="15">
        <f t="shared" si="115"/>
        <v>-1</v>
      </c>
      <c r="E104" s="15">
        <f t="shared" si="116"/>
        <v>0</v>
      </c>
      <c r="F104" s="15">
        <f t="shared" si="117"/>
        <v>-1</v>
      </c>
      <c r="G104" s="15">
        <v>-1</v>
      </c>
      <c r="H104" s="15">
        <v>-1</v>
      </c>
      <c r="I104" s="15">
        <v>100</v>
      </c>
      <c r="J104" s="15">
        <v>8</v>
      </c>
      <c r="K104" s="15">
        <v>308</v>
      </c>
      <c r="L104" s="15">
        <v>1365</v>
      </c>
      <c r="M104" s="15">
        <f t="shared" si="118"/>
        <v>0.333251953125</v>
      </c>
      <c r="O104" s="86">
        <f t="shared" si="119"/>
        <v>308</v>
      </c>
      <c r="P104" s="86">
        <f t="shared" si="129"/>
        <v>0</v>
      </c>
      <c r="Q104" s="86">
        <f t="shared" si="130"/>
        <v>79</v>
      </c>
      <c r="R104" s="86" t="b">
        <f t="shared" si="131"/>
        <v>0</v>
      </c>
      <c r="S104" s="86" t="str">
        <f t="shared" si="132"/>
        <v>Speed</v>
      </c>
      <c r="T104" s="86" t="str">
        <f t="shared" si="120"/>
        <v>&gt;</v>
      </c>
      <c r="U104" s="86">
        <f t="shared" si="133"/>
        <v>18.88720703125</v>
      </c>
      <c r="V104" s="86">
        <f t="shared" si="134"/>
        <v>31</v>
      </c>
      <c r="W104" s="86" t="b">
        <f t="shared" si="135"/>
        <v>1</v>
      </c>
      <c r="X104" s="86" t="str">
        <f t="shared" si="136"/>
        <v>Distance</v>
      </c>
      <c r="Y104" s="86" t="str">
        <f t="shared" si="121"/>
        <v>&lt;=</v>
      </c>
      <c r="Z104" s="86">
        <f t="shared" si="137"/>
        <v>317.2333984375</v>
      </c>
      <c r="AA104" s="86">
        <f t="shared" si="138"/>
        <v>29</v>
      </c>
      <c r="AB104" s="86" t="b">
        <f t="shared" si="139"/>
        <v>1</v>
      </c>
      <c r="AC104" s="86" t="str">
        <f t="shared" si="140"/>
        <v>GEBR</v>
      </c>
      <c r="AD104" s="86" t="str">
        <f t="shared" si="122"/>
        <v>&lt;=</v>
      </c>
      <c r="AE104" s="86">
        <f t="shared" si="141"/>
        <v>1.046142578125</v>
      </c>
      <c r="AF104" s="86">
        <f t="shared" si="142"/>
        <v>14</v>
      </c>
      <c r="AG104" s="86" t="b">
        <f t="shared" si="143"/>
        <v>1</v>
      </c>
      <c r="AH104" s="86" t="str">
        <f t="shared" si="144"/>
        <v>Speed</v>
      </c>
      <c r="AI104" s="86" t="str">
        <f t="shared" si="123"/>
        <v>&lt;=</v>
      </c>
      <c r="AJ104" s="86">
        <f t="shared" si="145"/>
        <v>21.57080078125</v>
      </c>
      <c r="AK104" s="86">
        <f t="shared" si="146"/>
        <v>12</v>
      </c>
      <c r="AL104" s="86" t="b">
        <f t="shared" si="147"/>
        <v>0</v>
      </c>
      <c r="AM104" s="86" t="str">
        <f t="shared" si="148"/>
        <v>Speed</v>
      </c>
      <c r="AN104" s="86" t="str">
        <f t="shared" si="124"/>
        <v>&gt;</v>
      </c>
      <c r="AO104" s="86">
        <f t="shared" si="149"/>
        <v>18.69580078125</v>
      </c>
      <c r="AP104" s="86">
        <f t="shared" si="150"/>
        <v>4</v>
      </c>
      <c r="AQ104" s="86" t="b">
        <f t="shared" si="151"/>
        <v>0</v>
      </c>
      <c r="AR104" s="86" t="str">
        <f t="shared" si="152"/>
        <v>Distance</v>
      </c>
      <c r="AS104" s="86" t="str">
        <f t="shared" si="125"/>
        <v>&gt;</v>
      </c>
      <c r="AT104" s="86">
        <f t="shared" si="153"/>
        <v>266.76708984375</v>
      </c>
      <c r="AU104" s="86">
        <f t="shared" si="154"/>
        <v>1</v>
      </c>
      <c r="AV104" s="86" t="b">
        <f t="shared" si="155"/>
        <v>0</v>
      </c>
      <c r="AW104" s="86" t="str">
        <f t="shared" si="156"/>
        <v>Speed</v>
      </c>
      <c r="AX104" s="86" t="str">
        <f t="shared" si="126"/>
        <v>&gt;</v>
      </c>
      <c r="AY104" s="86">
        <f t="shared" si="157"/>
        <v>10.322265625</v>
      </c>
      <c r="AZ104" s="86">
        <f t="shared" si="158"/>
        <v>0</v>
      </c>
      <c r="BA104" s="86" t="b">
        <f t="shared" si="159"/>
        <v>1</v>
      </c>
      <c r="BB104" s="86" t="str">
        <f t="shared" si="160"/>
        <v>Distance</v>
      </c>
      <c r="BC104" s="86" t="str">
        <f t="shared" si="127"/>
        <v>&lt;=</v>
      </c>
      <c r="BD104" s="86">
        <f t="shared" si="161"/>
        <v>390.67724609375</v>
      </c>
      <c r="BE104" s="15">
        <f t="shared" si="114"/>
        <v>1</v>
      </c>
      <c r="BF104" s="15" t="str">
        <f t="shared" si="128"/>
        <v>Speed&gt;18,88720703125 AND Distance&lt;=317,2333984375 AND GEBR&lt;=1,046142578125 AND Speed&lt;=21,57080078125 AND Speed&gt;18,69580078125 AND Distance&gt;266,76708984375 AND Speed&gt;10,322265625 AND Distance&lt;=390,67724609375</v>
      </c>
      <c r="BH104" s="86">
        <v>0.3056640625</v>
      </c>
      <c r="BI104" s="15">
        <v>0</v>
      </c>
      <c r="BJ104" s="15" t="s">
        <v>1780</v>
      </c>
    </row>
    <row r="105" spans="1:62">
      <c r="A105" s="15">
        <v>102</v>
      </c>
      <c r="B105" s="15">
        <v>-2</v>
      </c>
      <c r="C105" s="15">
        <v>-8192</v>
      </c>
      <c r="D105" s="15">
        <f t="shared" si="115"/>
        <v>-1</v>
      </c>
      <c r="E105" s="15">
        <f t="shared" si="116"/>
        <v>0</v>
      </c>
      <c r="F105" s="15">
        <f t="shared" si="117"/>
        <v>-1</v>
      </c>
      <c r="G105" s="15">
        <v>-1</v>
      </c>
      <c r="H105" s="15">
        <v>-1</v>
      </c>
      <c r="I105" s="15">
        <v>100</v>
      </c>
      <c r="J105" s="15">
        <v>8</v>
      </c>
      <c r="K105" s="15">
        <v>311</v>
      </c>
      <c r="L105" s="15">
        <v>218</v>
      </c>
      <c r="M105" s="15">
        <f t="shared" si="118"/>
        <v>5.322265625E-2</v>
      </c>
      <c r="O105" s="86">
        <f t="shared" si="119"/>
        <v>311</v>
      </c>
      <c r="P105" s="86">
        <f t="shared" si="129"/>
        <v>5.37109375E-3</v>
      </c>
      <c r="Q105" s="86">
        <f t="shared" si="130"/>
        <v>309</v>
      </c>
      <c r="R105" s="86" t="b">
        <f t="shared" si="131"/>
        <v>1</v>
      </c>
      <c r="S105" s="86" t="str">
        <f t="shared" si="132"/>
        <v>Speed</v>
      </c>
      <c r="T105" s="86" t="str">
        <f t="shared" si="120"/>
        <v>&lt;=</v>
      </c>
      <c r="U105" s="86">
        <f t="shared" si="133"/>
        <v>14.963623046875</v>
      </c>
      <c r="V105" s="86">
        <f t="shared" si="134"/>
        <v>255</v>
      </c>
      <c r="W105" s="86" t="b">
        <f t="shared" si="135"/>
        <v>1</v>
      </c>
      <c r="X105" s="86" t="str">
        <f t="shared" si="136"/>
        <v>Speed</v>
      </c>
      <c r="Y105" s="86" t="str">
        <f t="shared" si="121"/>
        <v>&lt;=</v>
      </c>
      <c r="Z105" s="86">
        <f t="shared" si="137"/>
        <v>14.96533203125</v>
      </c>
      <c r="AA105" s="86">
        <f t="shared" si="138"/>
        <v>105</v>
      </c>
      <c r="AB105" s="86" t="b">
        <f t="shared" si="139"/>
        <v>1</v>
      </c>
      <c r="AC105" s="86" t="str">
        <f t="shared" si="140"/>
        <v>Distance</v>
      </c>
      <c r="AD105" s="86" t="str">
        <f t="shared" si="122"/>
        <v>&lt;=</v>
      </c>
      <c r="AE105" s="86">
        <f t="shared" si="141"/>
        <v>179.773681640625</v>
      </c>
      <c r="AF105" s="86">
        <f t="shared" si="142"/>
        <v>22</v>
      </c>
      <c r="AG105" s="86" t="b">
        <f t="shared" si="143"/>
        <v>1</v>
      </c>
      <c r="AH105" s="86" t="str">
        <f t="shared" si="144"/>
        <v>Distance</v>
      </c>
      <c r="AI105" s="86" t="str">
        <f t="shared" si="123"/>
        <v>&lt;=</v>
      </c>
      <c r="AJ105" s="86">
        <f t="shared" si="145"/>
        <v>202.603271484375</v>
      </c>
      <c r="AK105" s="86">
        <f t="shared" si="146"/>
        <v>11</v>
      </c>
      <c r="AL105" s="86" t="b">
        <f t="shared" si="147"/>
        <v>0</v>
      </c>
      <c r="AM105" s="86" t="str">
        <f t="shared" si="148"/>
        <v>Speed</v>
      </c>
      <c r="AN105" s="86" t="str">
        <f t="shared" si="124"/>
        <v>&gt;</v>
      </c>
      <c r="AO105" s="86">
        <f t="shared" si="149"/>
        <v>14.839599609375</v>
      </c>
      <c r="AP105" s="86">
        <f t="shared" si="150"/>
        <v>4</v>
      </c>
      <c r="AQ105" s="86" t="b">
        <f t="shared" si="151"/>
        <v>1</v>
      </c>
      <c r="AR105" s="86" t="str">
        <f t="shared" si="152"/>
        <v>Distance</v>
      </c>
      <c r="AS105" s="86" t="str">
        <f t="shared" si="125"/>
        <v>&lt;=</v>
      </c>
      <c r="AT105" s="86">
        <f t="shared" si="153"/>
        <v>266.76708984375</v>
      </c>
      <c r="AU105" s="86">
        <f t="shared" si="154"/>
        <v>1</v>
      </c>
      <c r="AV105" s="86" t="b">
        <f t="shared" si="155"/>
        <v>0</v>
      </c>
      <c r="AW105" s="86" t="str">
        <f t="shared" si="156"/>
        <v>Speed</v>
      </c>
      <c r="AX105" s="86" t="str">
        <f t="shared" si="126"/>
        <v>&gt;</v>
      </c>
      <c r="AY105" s="86">
        <f t="shared" si="157"/>
        <v>10.322265625</v>
      </c>
      <c r="AZ105" s="86">
        <f t="shared" si="158"/>
        <v>0</v>
      </c>
      <c r="BA105" s="86" t="b">
        <f t="shared" si="159"/>
        <v>1</v>
      </c>
      <c r="BB105" s="86" t="str">
        <f t="shared" si="160"/>
        <v>Distance</v>
      </c>
      <c r="BC105" s="86" t="str">
        <f t="shared" si="127"/>
        <v>&lt;=</v>
      </c>
      <c r="BD105" s="86">
        <f t="shared" si="161"/>
        <v>390.67724609375</v>
      </c>
      <c r="BE105" s="15">
        <f t="shared" si="114"/>
        <v>1</v>
      </c>
      <c r="BF105" s="15" t="str">
        <f t="shared" si="128"/>
        <v>Speed&lt;=14,963623046875 AND Speed&lt;=14,96533203125 AND Distance&lt;=179,773681640625 AND Distance&lt;=202,603271484375 AND Speed&gt;14,839599609375 AND Distance&lt;=266,76708984375 AND Speed&gt;10,322265625 AND Distance&lt;=390,67724609375</v>
      </c>
      <c r="BH105" s="86">
        <v>0.3193359375</v>
      </c>
      <c r="BI105" s="15">
        <v>0</v>
      </c>
      <c r="BJ105" s="15" t="s">
        <v>1725</v>
      </c>
    </row>
    <row r="106" spans="1:62">
      <c r="A106" s="15">
        <v>103</v>
      </c>
      <c r="B106" s="15">
        <v>2</v>
      </c>
      <c r="C106" s="15">
        <v>3502</v>
      </c>
      <c r="D106" s="15">
        <f t="shared" si="115"/>
        <v>0</v>
      </c>
      <c r="E106" s="15">
        <f t="shared" si="116"/>
        <v>3502</v>
      </c>
      <c r="F106" s="15">
        <f t="shared" si="117"/>
        <v>0.85498046875</v>
      </c>
      <c r="G106" s="15">
        <v>113</v>
      </c>
      <c r="H106" s="15">
        <v>114</v>
      </c>
      <c r="I106" s="15">
        <v>38</v>
      </c>
      <c r="J106" s="15">
        <v>7</v>
      </c>
      <c r="K106" s="15">
        <v>312</v>
      </c>
      <c r="L106" s="15">
        <v>637</v>
      </c>
      <c r="M106" s="15">
        <f t="shared" si="118"/>
        <v>0.155517578125</v>
      </c>
      <c r="O106" s="86">
        <f t="shared" si="119"/>
        <v>312</v>
      </c>
      <c r="P106" s="86">
        <f t="shared" si="129"/>
        <v>0.333251953125</v>
      </c>
      <c r="Q106" s="86">
        <f t="shared" si="130"/>
        <v>309</v>
      </c>
      <c r="R106" s="86" t="b">
        <f t="shared" si="131"/>
        <v>0</v>
      </c>
      <c r="S106" s="86" t="str">
        <f t="shared" si="132"/>
        <v>Speed</v>
      </c>
      <c r="T106" s="86" t="str">
        <f t="shared" si="120"/>
        <v>&gt;</v>
      </c>
      <c r="U106" s="86">
        <f t="shared" si="133"/>
        <v>14.963623046875</v>
      </c>
      <c r="V106" s="86">
        <f t="shared" si="134"/>
        <v>255</v>
      </c>
      <c r="W106" s="86" t="b">
        <f t="shared" si="135"/>
        <v>1</v>
      </c>
      <c r="X106" s="86" t="str">
        <f t="shared" si="136"/>
        <v>Speed</v>
      </c>
      <c r="Y106" s="86" t="str">
        <f t="shared" si="121"/>
        <v>&lt;=</v>
      </c>
      <c r="Z106" s="86">
        <f t="shared" si="137"/>
        <v>14.96533203125</v>
      </c>
      <c r="AA106" s="86">
        <f t="shared" si="138"/>
        <v>105</v>
      </c>
      <c r="AB106" s="86" t="b">
        <f t="shared" si="139"/>
        <v>1</v>
      </c>
      <c r="AC106" s="86" t="str">
        <f t="shared" si="140"/>
        <v>Distance</v>
      </c>
      <c r="AD106" s="86" t="str">
        <f t="shared" si="122"/>
        <v>&lt;=</v>
      </c>
      <c r="AE106" s="86">
        <f t="shared" si="141"/>
        <v>179.773681640625</v>
      </c>
      <c r="AF106" s="86">
        <f t="shared" si="142"/>
        <v>22</v>
      </c>
      <c r="AG106" s="86" t="b">
        <f t="shared" si="143"/>
        <v>1</v>
      </c>
      <c r="AH106" s="86" t="str">
        <f t="shared" si="144"/>
        <v>Distance</v>
      </c>
      <c r="AI106" s="86" t="str">
        <f t="shared" si="123"/>
        <v>&lt;=</v>
      </c>
      <c r="AJ106" s="86">
        <f t="shared" si="145"/>
        <v>202.603271484375</v>
      </c>
      <c r="AK106" s="86">
        <f t="shared" si="146"/>
        <v>11</v>
      </c>
      <c r="AL106" s="86" t="b">
        <f t="shared" si="147"/>
        <v>0</v>
      </c>
      <c r="AM106" s="86" t="str">
        <f t="shared" si="148"/>
        <v>Speed</v>
      </c>
      <c r="AN106" s="86" t="str">
        <f t="shared" si="124"/>
        <v>&gt;</v>
      </c>
      <c r="AO106" s="86">
        <f t="shared" si="149"/>
        <v>14.839599609375</v>
      </c>
      <c r="AP106" s="86">
        <f t="shared" si="150"/>
        <v>4</v>
      </c>
      <c r="AQ106" s="86" t="b">
        <f t="shared" si="151"/>
        <v>1</v>
      </c>
      <c r="AR106" s="86" t="str">
        <f t="shared" si="152"/>
        <v>Distance</v>
      </c>
      <c r="AS106" s="86" t="str">
        <f t="shared" si="125"/>
        <v>&lt;=</v>
      </c>
      <c r="AT106" s="86">
        <f t="shared" si="153"/>
        <v>266.76708984375</v>
      </c>
      <c r="AU106" s="86">
        <f t="shared" si="154"/>
        <v>1</v>
      </c>
      <c r="AV106" s="86" t="b">
        <f t="shared" si="155"/>
        <v>0</v>
      </c>
      <c r="AW106" s="86" t="str">
        <f t="shared" si="156"/>
        <v>Speed</v>
      </c>
      <c r="AX106" s="86" t="str">
        <f t="shared" si="126"/>
        <v>&gt;</v>
      </c>
      <c r="AY106" s="86">
        <f t="shared" si="157"/>
        <v>10.322265625</v>
      </c>
      <c r="AZ106" s="86">
        <f t="shared" si="158"/>
        <v>0</v>
      </c>
      <c r="BA106" s="86" t="b">
        <f t="shared" si="159"/>
        <v>1</v>
      </c>
      <c r="BB106" s="86" t="str">
        <f t="shared" si="160"/>
        <v>Distance</v>
      </c>
      <c r="BC106" s="86" t="str">
        <f t="shared" si="127"/>
        <v>&lt;=</v>
      </c>
      <c r="BD106" s="86">
        <f t="shared" si="161"/>
        <v>390.67724609375</v>
      </c>
      <c r="BE106" s="15">
        <f t="shared" si="114"/>
        <v>0</v>
      </c>
      <c r="BF106" s="15" t="str">
        <f t="shared" si="128"/>
        <v>Speed&gt;14,963623046875 AND Speed&lt;=14,96533203125 AND Distance&lt;=179,773681640625 AND Distance&lt;=202,603271484375 AND Speed&gt;14,839599609375 AND Distance&lt;=266,76708984375 AND Speed&gt;10,322265625 AND Distance&lt;=390,67724609375</v>
      </c>
      <c r="BH106" s="86">
        <v>0.3291015625</v>
      </c>
      <c r="BI106" s="15">
        <v>0</v>
      </c>
      <c r="BJ106" s="15" t="s">
        <v>1753</v>
      </c>
    </row>
    <row r="107" spans="1:62">
      <c r="A107" s="15">
        <v>104</v>
      </c>
      <c r="B107" s="15">
        <v>0</v>
      </c>
      <c r="C107" s="15">
        <v>1145598</v>
      </c>
      <c r="D107" s="15">
        <f t="shared" si="115"/>
        <v>279</v>
      </c>
      <c r="E107" s="15">
        <f t="shared" si="116"/>
        <v>2814</v>
      </c>
      <c r="F107" s="15">
        <f t="shared" si="117"/>
        <v>279.68701171875</v>
      </c>
      <c r="G107" s="15">
        <v>233</v>
      </c>
      <c r="H107" s="15">
        <v>234</v>
      </c>
      <c r="I107" s="15">
        <v>38</v>
      </c>
      <c r="J107" s="15">
        <v>7</v>
      </c>
      <c r="K107" s="15">
        <v>313</v>
      </c>
      <c r="L107" s="15">
        <v>1318</v>
      </c>
      <c r="M107" s="15">
        <f t="shared" si="118"/>
        <v>0.32177734375</v>
      </c>
      <c r="O107" s="86">
        <f t="shared" si="119"/>
        <v>313</v>
      </c>
      <c r="P107" s="86">
        <f t="shared" si="129"/>
        <v>0</v>
      </c>
      <c r="Q107" s="86">
        <f t="shared" si="130"/>
        <v>174</v>
      </c>
      <c r="R107" s="86" t="b">
        <f t="shared" si="131"/>
        <v>1</v>
      </c>
      <c r="S107" s="86" t="str">
        <f t="shared" si="132"/>
        <v>Distance</v>
      </c>
      <c r="T107" s="86" t="str">
        <f t="shared" si="120"/>
        <v>&lt;=</v>
      </c>
      <c r="U107" s="86">
        <f t="shared" si="133"/>
        <v>34.324951171875</v>
      </c>
      <c r="V107" s="86">
        <f t="shared" si="134"/>
        <v>119</v>
      </c>
      <c r="W107" s="86" t="b">
        <f t="shared" si="135"/>
        <v>0</v>
      </c>
      <c r="X107" s="86" t="str">
        <f t="shared" si="136"/>
        <v>Speed</v>
      </c>
      <c r="Y107" s="86" t="str">
        <f t="shared" si="121"/>
        <v>&gt;</v>
      </c>
      <c r="Z107" s="86">
        <f t="shared" si="137"/>
        <v>4.484375</v>
      </c>
      <c r="AA107" s="86">
        <f t="shared" si="138"/>
        <v>39</v>
      </c>
      <c r="AB107" s="86" t="b">
        <f t="shared" si="139"/>
        <v>1</v>
      </c>
      <c r="AC107" s="86" t="str">
        <f t="shared" si="140"/>
        <v>Distance</v>
      </c>
      <c r="AD107" s="86" t="str">
        <f t="shared" si="122"/>
        <v>&lt;=</v>
      </c>
      <c r="AE107" s="86">
        <f t="shared" si="141"/>
        <v>47.509765625</v>
      </c>
      <c r="AF107" s="86">
        <f t="shared" si="142"/>
        <v>18</v>
      </c>
      <c r="AG107" s="86" t="b">
        <f t="shared" si="143"/>
        <v>1</v>
      </c>
      <c r="AH107" s="86" t="str">
        <f t="shared" si="144"/>
        <v>Distance</v>
      </c>
      <c r="AI107" s="86" t="str">
        <f t="shared" si="123"/>
        <v>&lt;=</v>
      </c>
      <c r="AJ107" s="86">
        <f t="shared" si="145"/>
        <v>59.583740234375</v>
      </c>
      <c r="AK107" s="86">
        <f t="shared" si="146"/>
        <v>5</v>
      </c>
      <c r="AL107" s="86" t="b">
        <f t="shared" si="147"/>
        <v>0</v>
      </c>
      <c r="AM107" s="86" t="str">
        <f t="shared" si="148"/>
        <v>Speed</v>
      </c>
      <c r="AN107" s="86" t="str">
        <f t="shared" si="124"/>
        <v>&gt;</v>
      </c>
      <c r="AO107" s="86">
        <f t="shared" si="149"/>
        <v>3.076416015625</v>
      </c>
      <c r="AP107" s="86">
        <f t="shared" si="150"/>
        <v>3</v>
      </c>
      <c r="AQ107" s="86" t="b">
        <f t="shared" si="151"/>
        <v>1</v>
      </c>
      <c r="AR107" s="86" t="str">
        <f t="shared" si="152"/>
        <v>Distance</v>
      </c>
      <c r="AS107" s="86" t="str">
        <f t="shared" si="125"/>
        <v>&lt;=</v>
      </c>
      <c r="AT107" s="86">
        <f t="shared" si="153"/>
        <v>80.353271484375</v>
      </c>
      <c r="AU107" s="86">
        <f t="shared" si="154"/>
        <v>1</v>
      </c>
      <c r="AV107" s="86" t="b">
        <f t="shared" si="155"/>
        <v>1</v>
      </c>
      <c r="AW107" s="86" t="str">
        <f t="shared" si="156"/>
        <v>Speed</v>
      </c>
      <c r="AX107" s="86" t="str">
        <f t="shared" si="126"/>
        <v>&lt;=</v>
      </c>
      <c r="AY107" s="86">
        <f t="shared" si="157"/>
        <v>10.322265625</v>
      </c>
      <c r="AZ107" s="86">
        <f t="shared" si="158"/>
        <v>0</v>
      </c>
      <c r="BA107" s="86" t="b">
        <f t="shared" si="159"/>
        <v>1</v>
      </c>
      <c r="BB107" s="86" t="str">
        <f t="shared" si="160"/>
        <v>Distance</v>
      </c>
      <c r="BC107" s="86" t="str">
        <f t="shared" si="127"/>
        <v>&lt;=</v>
      </c>
      <c r="BD107" s="86">
        <f t="shared" si="161"/>
        <v>390.67724609375</v>
      </c>
      <c r="BE107" s="15">
        <f t="shared" si="114"/>
        <v>1</v>
      </c>
      <c r="BF107" s="15" t="str">
        <f t="shared" si="128"/>
        <v>Distance&lt;=34,324951171875 AND Speed&gt;4,484375 AND Distance&lt;=47,509765625 AND Distance&lt;=59,583740234375 AND Speed&gt;3,076416015625 AND Distance&lt;=80,353271484375 AND Speed&lt;=10,322265625 AND Distance&lt;=390,67724609375</v>
      </c>
      <c r="BH107" s="86">
        <v>0.333251953125</v>
      </c>
      <c r="BI107" s="15">
        <v>0</v>
      </c>
      <c r="BJ107" s="15" t="s">
        <v>1695</v>
      </c>
    </row>
    <row r="108" spans="1:62">
      <c r="A108" s="15">
        <v>105</v>
      </c>
      <c r="B108" s="15">
        <v>0</v>
      </c>
      <c r="C108" s="15">
        <v>736353</v>
      </c>
      <c r="D108" s="15">
        <f t="shared" si="115"/>
        <v>179</v>
      </c>
      <c r="E108" s="15">
        <f t="shared" si="116"/>
        <v>3169</v>
      </c>
      <c r="F108" s="15">
        <f t="shared" si="117"/>
        <v>179.773681640625</v>
      </c>
      <c r="G108" s="15">
        <v>255</v>
      </c>
      <c r="H108" s="15">
        <v>256</v>
      </c>
      <c r="I108" s="15">
        <v>22</v>
      </c>
      <c r="J108" s="15">
        <v>5</v>
      </c>
      <c r="K108" s="15">
        <v>314</v>
      </c>
      <c r="L108" s="15">
        <v>4</v>
      </c>
      <c r="M108" s="15">
        <f t="shared" si="118"/>
        <v>9.765625E-4</v>
      </c>
      <c r="O108" s="86">
        <f t="shared" si="119"/>
        <v>314</v>
      </c>
      <c r="P108" s="86">
        <f t="shared" si="129"/>
        <v>7.080078125E-3</v>
      </c>
      <c r="Q108" s="86">
        <f t="shared" si="130"/>
        <v>174</v>
      </c>
      <c r="R108" s="86" t="b">
        <f t="shared" si="131"/>
        <v>0</v>
      </c>
      <c r="S108" s="86" t="str">
        <f t="shared" si="132"/>
        <v>Distance</v>
      </c>
      <c r="T108" s="86" t="str">
        <f t="shared" si="120"/>
        <v>&gt;</v>
      </c>
      <c r="U108" s="86">
        <f t="shared" si="133"/>
        <v>34.324951171875</v>
      </c>
      <c r="V108" s="86">
        <f t="shared" si="134"/>
        <v>119</v>
      </c>
      <c r="W108" s="86" t="b">
        <f t="shared" si="135"/>
        <v>0</v>
      </c>
      <c r="X108" s="86" t="str">
        <f t="shared" si="136"/>
        <v>Speed</v>
      </c>
      <c r="Y108" s="86" t="str">
        <f t="shared" si="121"/>
        <v>&gt;</v>
      </c>
      <c r="Z108" s="86">
        <f t="shared" si="137"/>
        <v>4.484375</v>
      </c>
      <c r="AA108" s="86">
        <f t="shared" si="138"/>
        <v>39</v>
      </c>
      <c r="AB108" s="86" t="b">
        <f t="shared" si="139"/>
        <v>1</v>
      </c>
      <c r="AC108" s="86" t="str">
        <f t="shared" si="140"/>
        <v>Distance</v>
      </c>
      <c r="AD108" s="86" t="str">
        <f t="shared" si="122"/>
        <v>&lt;=</v>
      </c>
      <c r="AE108" s="86">
        <f t="shared" si="141"/>
        <v>47.509765625</v>
      </c>
      <c r="AF108" s="86">
        <f t="shared" si="142"/>
        <v>18</v>
      </c>
      <c r="AG108" s="86" t="b">
        <f t="shared" si="143"/>
        <v>1</v>
      </c>
      <c r="AH108" s="86" t="str">
        <f t="shared" si="144"/>
        <v>Distance</v>
      </c>
      <c r="AI108" s="86" t="str">
        <f t="shared" si="123"/>
        <v>&lt;=</v>
      </c>
      <c r="AJ108" s="86">
        <f t="shared" si="145"/>
        <v>59.583740234375</v>
      </c>
      <c r="AK108" s="86">
        <f t="shared" si="146"/>
        <v>5</v>
      </c>
      <c r="AL108" s="86" t="b">
        <f t="shared" si="147"/>
        <v>0</v>
      </c>
      <c r="AM108" s="86" t="str">
        <f t="shared" si="148"/>
        <v>Speed</v>
      </c>
      <c r="AN108" s="86" t="str">
        <f t="shared" si="124"/>
        <v>&gt;</v>
      </c>
      <c r="AO108" s="86">
        <f t="shared" si="149"/>
        <v>3.076416015625</v>
      </c>
      <c r="AP108" s="86">
        <f t="shared" si="150"/>
        <v>3</v>
      </c>
      <c r="AQ108" s="86" t="b">
        <f t="shared" si="151"/>
        <v>1</v>
      </c>
      <c r="AR108" s="86" t="str">
        <f t="shared" si="152"/>
        <v>Distance</v>
      </c>
      <c r="AS108" s="86" t="str">
        <f t="shared" si="125"/>
        <v>&lt;=</v>
      </c>
      <c r="AT108" s="86">
        <f t="shared" si="153"/>
        <v>80.353271484375</v>
      </c>
      <c r="AU108" s="86">
        <f t="shared" si="154"/>
        <v>1</v>
      </c>
      <c r="AV108" s="86" t="b">
        <f t="shared" si="155"/>
        <v>1</v>
      </c>
      <c r="AW108" s="86" t="str">
        <f t="shared" si="156"/>
        <v>Speed</v>
      </c>
      <c r="AX108" s="86" t="str">
        <f t="shared" si="126"/>
        <v>&lt;=</v>
      </c>
      <c r="AY108" s="86">
        <f t="shared" si="157"/>
        <v>10.322265625</v>
      </c>
      <c r="AZ108" s="86">
        <f t="shared" si="158"/>
        <v>0</v>
      </c>
      <c r="BA108" s="86" t="b">
        <f t="shared" si="159"/>
        <v>1</v>
      </c>
      <c r="BB108" s="86" t="str">
        <f t="shared" si="160"/>
        <v>Distance</v>
      </c>
      <c r="BC108" s="86" t="str">
        <f t="shared" si="127"/>
        <v>&lt;=</v>
      </c>
      <c r="BD108" s="86">
        <f t="shared" si="161"/>
        <v>390.67724609375</v>
      </c>
      <c r="BE108" s="15">
        <f t="shared" si="114"/>
        <v>1</v>
      </c>
      <c r="BF108" s="15" t="str">
        <f t="shared" si="128"/>
        <v>Distance&gt;34,324951171875 AND Speed&gt;4,484375 AND Distance&lt;=47,509765625 AND Distance&lt;=59,583740234375 AND Speed&gt;3,076416015625 AND Distance&lt;=80,353271484375 AND Speed&lt;=10,322265625 AND Distance&lt;=390,67724609375</v>
      </c>
      <c r="BH108" s="86">
        <v>0.333251953125</v>
      </c>
      <c r="BI108" s="15">
        <v>0</v>
      </c>
      <c r="BJ108" s="15" t="s">
        <v>1700</v>
      </c>
    </row>
    <row r="109" spans="1:62">
      <c r="A109" s="15">
        <v>106</v>
      </c>
      <c r="B109" s="15">
        <v>1</v>
      </c>
      <c r="C109" s="15">
        <v>73174</v>
      </c>
      <c r="D109" s="15">
        <f t="shared" si="115"/>
        <v>17</v>
      </c>
      <c r="E109" s="15">
        <f t="shared" si="116"/>
        <v>3542</v>
      </c>
      <c r="F109" s="15">
        <f t="shared" si="117"/>
        <v>17.86474609375</v>
      </c>
      <c r="G109" s="15">
        <v>107</v>
      </c>
      <c r="H109" s="15">
        <v>108</v>
      </c>
      <c r="I109" s="15">
        <v>22</v>
      </c>
      <c r="J109" s="15">
        <v>5</v>
      </c>
      <c r="K109" s="15">
        <v>315</v>
      </c>
      <c r="L109" s="15">
        <v>67</v>
      </c>
      <c r="M109" s="15">
        <f t="shared" si="118"/>
        <v>1.6357421875E-2</v>
      </c>
      <c r="O109" s="86">
        <f t="shared" si="119"/>
        <v>315</v>
      </c>
      <c r="P109" s="86">
        <f t="shared" si="129"/>
        <v>9.033203125E-3</v>
      </c>
      <c r="Q109" s="86">
        <f t="shared" si="130"/>
        <v>124</v>
      </c>
      <c r="R109" s="86" t="b">
        <f t="shared" si="131"/>
        <v>1</v>
      </c>
      <c r="S109" s="86" t="str">
        <f t="shared" si="132"/>
        <v>Speed</v>
      </c>
      <c r="T109" s="86" t="str">
        <f t="shared" si="120"/>
        <v>&lt;=</v>
      </c>
      <c r="U109" s="86">
        <f t="shared" si="133"/>
        <v>20.720703125</v>
      </c>
      <c r="V109" s="86">
        <f t="shared" si="134"/>
        <v>108</v>
      </c>
      <c r="W109" s="86" t="b">
        <f t="shared" si="135"/>
        <v>0</v>
      </c>
      <c r="X109" s="86" t="str">
        <f t="shared" si="136"/>
        <v>Speed</v>
      </c>
      <c r="Y109" s="86" t="str">
        <f t="shared" si="121"/>
        <v>&gt;</v>
      </c>
      <c r="Z109" s="86">
        <f t="shared" si="137"/>
        <v>20.29931640625</v>
      </c>
      <c r="AA109" s="86">
        <f t="shared" si="138"/>
        <v>106</v>
      </c>
      <c r="AB109" s="86" t="b">
        <f t="shared" si="139"/>
        <v>0</v>
      </c>
      <c r="AC109" s="86" t="str">
        <f t="shared" si="140"/>
        <v>Speed</v>
      </c>
      <c r="AD109" s="86" t="str">
        <f t="shared" si="122"/>
        <v>&gt;</v>
      </c>
      <c r="AE109" s="86">
        <f t="shared" si="141"/>
        <v>17.86474609375</v>
      </c>
      <c r="AF109" s="86">
        <f t="shared" si="142"/>
        <v>22</v>
      </c>
      <c r="AG109" s="86" t="b">
        <f t="shared" si="143"/>
        <v>0</v>
      </c>
      <c r="AH109" s="86" t="str">
        <f t="shared" si="144"/>
        <v>Distance</v>
      </c>
      <c r="AI109" s="86" t="str">
        <f t="shared" si="123"/>
        <v>&gt;</v>
      </c>
      <c r="AJ109" s="86">
        <f t="shared" si="145"/>
        <v>202.603271484375</v>
      </c>
      <c r="AK109" s="86">
        <f t="shared" si="146"/>
        <v>11</v>
      </c>
      <c r="AL109" s="86" t="b">
        <f t="shared" si="147"/>
        <v>0</v>
      </c>
      <c r="AM109" s="86" t="str">
        <f t="shared" si="148"/>
        <v>Speed</v>
      </c>
      <c r="AN109" s="86" t="str">
        <f t="shared" si="124"/>
        <v>&gt;</v>
      </c>
      <c r="AO109" s="86">
        <f t="shared" si="149"/>
        <v>14.839599609375</v>
      </c>
      <c r="AP109" s="86">
        <f t="shared" si="150"/>
        <v>4</v>
      </c>
      <c r="AQ109" s="86" t="b">
        <f t="shared" si="151"/>
        <v>1</v>
      </c>
      <c r="AR109" s="86" t="str">
        <f t="shared" si="152"/>
        <v>Distance</v>
      </c>
      <c r="AS109" s="86" t="str">
        <f t="shared" si="125"/>
        <v>&lt;=</v>
      </c>
      <c r="AT109" s="86">
        <f t="shared" si="153"/>
        <v>266.76708984375</v>
      </c>
      <c r="AU109" s="86">
        <f t="shared" si="154"/>
        <v>1</v>
      </c>
      <c r="AV109" s="86" t="b">
        <f t="shared" si="155"/>
        <v>0</v>
      </c>
      <c r="AW109" s="86" t="str">
        <f t="shared" si="156"/>
        <v>Speed</v>
      </c>
      <c r="AX109" s="86" t="str">
        <f t="shared" si="126"/>
        <v>&gt;</v>
      </c>
      <c r="AY109" s="86">
        <f t="shared" si="157"/>
        <v>10.322265625</v>
      </c>
      <c r="AZ109" s="86">
        <f t="shared" si="158"/>
        <v>0</v>
      </c>
      <c r="BA109" s="86" t="b">
        <f t="shared" si="159"/>
        <v>1</v>
      </c>
      <c r="BB109" s="86" t="str">
        <f t="shared" si="160"/>
        <v>Distance</v>
      </c>
      <c r="BC109" s="86" t="str">
        <f t="shared" si="127"/>
        <v>&lt;=</v>
      </c>
      <c r="BD109" s="86">
        <f t="shared" si="161"/>
        <v>390.67724609375</v>
      </c>
      <c r="BE109" s="15">
        <f t="shared" si="114"/>
        <v>1</v>
      </c>
      <c r="BF109" s="15" t="str">
        <f t="shared" si="128"/>
        <v>Speed&lt;=20,720703125 AND Speed&gt;20,29931640625 AND Speed&gt;17,86474609375 AND Distance&gt;202,603271484375 AND Speed&gt;14,839599609375 AND Distance&lt;=266,76708984375 AND Speed&gt;10,322265625 AND Distance&lt;=390,67724609375</v>
      </c>
      <c r="BH109" s="86">
        <v>0.333251953125</v>
      </c>
      <c r="BI109" s="15">
        <v>0</v>
      </c>
      <c r="BJ109" s="15" t="s">
        <v>1702</v>
      </c>
    </row>
    <row r="110" spans="1:62">
      <c r="A110" s="15">
        <v>107</v>
      </c>
      <c r="B110" s="15">
        <v>2</v>
      </c>
      <c r="C110" s="15">
        <v>4285</v>
      </c>
      <c r="D110" s="15">
        <f t="shared" si="115"/>
        <v>1</v>
      </c>
      <c r="E110" s="15">
        <f t="shared" si="116"/>
        <v>189</v>
      </c>
      <c r="F110" s="15">
        <f t="shared" si="117"/>
        <v>1.046142578125</v>
      </c>
      <c r="G110" s="15">
        <v>109</v>
      </c>
      <c r="H110" s="15">
        <v>110</v>
      </c>
      <c r="I110" s="15">
        <v>106</v>
      </c>
      <c r="J110" s="15">
        <v>6</v>
      </c>
      <c r="K110" s="15">
        <v>316</v>
      </c>
      <c r="L110" s="15">
        <v>377</v>
      </c>
      <c r="M110" s="15">
        <f t="shared" si="118"/>
        <v>9.2041015625E-2</v>
      </c>
      <c r="O110" s="86">
        <f t="shared" si="119"/>
        <v>316</v>
      </c>
      <c r="P110" s="86">
        <f t="shared" si="129"/>
        <v>2.44140625E-4</v>
      </c>
      <c r="Q110" s="86">
        <f t="shared" si="130"/>
        <v>124</v>
      </c>
      <c r="R110" s="86" t="b">
        <f t="shared" si="131"/>
        <v>0</v>
      </c>
      <c r="S110" s="86" t="str">
        <f t="shared" si="132"/>
        <v>Speed</v>
      </c>
      <c r="T110" s="86" t="str">
        <f t="shared" si="120"/>
        <v>&gt;</v>
      </c>
      <c r="U110" s="86">
        <f t="shared" si="133"/>
        <v>20.720703125</v>
      </c>
      <c r="V110" s="86">
        <f t="shared" si="134"/>
        <v>108</v>
      </c>
      <c r="W110" s="86" t="b">
        <f t="shared" si="135"/>
        <v>0</v>
      </c>
      <c r="X110" s="86" t="str">
        <f t="shared" si="136"/>
        <v>Speed</v>
      </c>
      <c r="Y110" s="86" t="str">
        <f t="shared" si="121"/>
        <v>&gt;</v>
      </c>
      <c r="Z110" s="86">
        <f t="shared" si="137"/>
        <v>20.29931640625</v>
      </c>
      <c r="AA110" s="86">
        <f t="shared" si="138"/>
        <v>106</v>
      </c>
      <c r="AB110" s="86" t="b">
        <f t="shared" si="139"/>
        <v>0</v>
      </c>
      <c r="AC110" s="86" t="str">
        <f t="shared" si="140"/>
        <v>Speed</v>
      </c>
      <c r="AD110" s="86" t="str">
        <f t="shared" si="122"/>
        <v>&gt;</v>
      </c>
      <c r="AE110" s="86">
        <f t="shared" si="141"/>
        <v>17.86474609375</v>
      </c>
      <c r="AF110" s="86">
        <f t="shared" si="142"/>
        <v>22</v>
      </c>
      <c r="AG110" s="86" t="b">
        <f t="shared" si="143"/>
        <v>0</v>
      </c>
      <c r="AH110" s="86" t="str">
        <f t="shared" si="144"/>
        <v>Distance</v>
      </c>
      <c r="AI110" s="86" t="str">
        <f t="shared" si="123"/>
        <v>&gt;</v>
      </c>
      <c r="AJ110" s="86">
        <f t="shared" si="145"/>
        <v>202.603271484375</v>
      </c>
      <c r="AK110" s="86">
        <f t="shared" si="146"/>
        <v>11</v>
      </c>
      <c r="AL110" s="86" t="b">
        <f t="shared" si="147"/>
        <v>0</v>
      </c>
      <c r="AM110" s="86" t="str">
        <f t="shared" si="148"/>
        <v>Speed</v>
      </c>
      <c r="AN110" s="86" t="str">
        <f t="shared" si="124"/>
        <v>&gt;</v>
      </c>
      <c r="AO110" s="86">
        <f t="shared" si="149"/>
        <v>14.839599609375</v>
      </c>
      <c r="AP110" s="86">
        <f t="shared" si="150"/>
        <v>4</v>
      </c>
      <c r="AQ110" s="86" t="b">
        <f t="shared" si="151"/>
        <v>1</v>
      </c>
      <c r="AR110" s="86" t="str">
        <f t="shared" si="152"/>
        <v>Distance</v>
      </c>
      <c r="AS110" s="86" t="str">
        <f t="shared" si="125"/>
        <v>&lt;=</v>
      </c>
      <c r="AT110" s="86">
        <f t="shared" si="153"/>
        <v>266.76708984375</v>
      </c>
      <c r="AU110" s="86">
        <f t="shared" si="154"/>
        <v>1</v>
      </c>
      <c r="AV110" s="86" t="b">
        <f t="shared" si="155"/>
        <v>0</v>
      </c>
      <c r="AW110" s="86" t="str">
        <f t="shared" si="156"/>
        <v>Speed</v>
      </c>
      <c r="AX110" s="86" t="str">
        <f t="shared" si="126"/>
        <v>&gt;</v>
      </c>
      <c r="AY110" s="86">
        <f t="shared" si="157"/>
        <v>10.322265625</v>
      </c>
      <c r="AZ110" s="86">
        <f t="shared" si="158"/>
        <v>0</v>
      </c>
      <c r="BA110" s="86" t="b">
        <f t="shared" si="159"/>
        <v>1</v>
      </c>
      <c r="BB110" s="86" t="str">
        <f t="shared" si="160"/>
        <v>Distance</v>
      </c>
      <c r="BC110" s="86" t="str">
        <f t="shared" si="127"/>
        <v>&lt;=</v>
      </c>
      <c r="BD110" s="86">
        <f t="shared" si="161"/>
        <v>390.67724609375</v>
      </c>
      <c r="BE110" s="15">
        <f t="shared" si="114"/>
        <v>1</v>
      </c>
      <c r="BF110" s="15" t="str">
        <f t="shared" si="128"/>
        <v>Speed&gt;20,720703125 AND Speed&gt;20,29931640625 AND Speed&gt;17,86474609375 AND Distance&gt;202,603271484375 AND Speed&gt;14,839599609375 AND Distance&lt;=266,76708984375 AND Speed&gt;10,322265625 AND Distance&lt;=390,67724609375</v>
      </c>
      <c r="BH110" s="86">
        <v>0.333251953125</v>
      </c>
      <c r="BI110" s="15">
        <v>0</v>
      </c>
      <c r="BJ110" s="15" t="s">
        <v>1712</v>
      </c>
    </row>
    <row r="111" spans="1:62">
      <c r="A111" s="15">
        <v>108</v>
      </c>
      <c r="B111" s="15">
        <v>1</v>
      </c>
      <c r="C111" s="15">
        <v>83146</v>
      </c>
      <c r="D111" s="15">
        <f t="shared" si="115"/>
        <v>20</v>
      </c>
      <c r="E111" s="15">
        <f t="shared" si="116"/>
        <v>1226</v>
      </c>
      <c r="F111" s="15">
        <f t="shared" si="117"/>
        <v>20.29931640625</v>
      </c>
      <c r="G111" s="15">
        <v>123</v>
      </c>
      <c r="H111" s="15">
        <v>124</v>
      </c>
      <c r="I111" s="15">
        <v>106</v>
      </c>
      <c r="J111" s="15">
        <v>6</v>
      </c>
      <c r="K111" s="15">
        <v>319</v>
      </c>
      <c r="L111" s="15">
        <v>26</v>
      </c>
      <c r="M111" s="15">
        <f t="shared" si="118"/>
        <v>6.34765625E-3</v>
      </c>
      <c r="O111" s="86">
        <f t="shared" si="119"/>
        <v>319</v>
      </c>
      <c r="P111" s="86">
        <f t="shared" si="129"/>
        <v>0.238037109375</v>
      </c>
      <c r="Q111" s="86">
        <f t="shared" si="130"/>
        <v>318</v>
      </c>
      <c r="R111" s="86" t="b">
        <f t="shared" si="131"/>
        <v>1</v>
      </c>
      <c r="S111" s="86" t="str">
        <f t="shared" si="132"/>
        <v>Distance</v>
      </c>
      <c r="T111" s="86" t="str">
        <f t="shared" si="120"/>
        <v>&lt;=</v>
      </c>
      <c r="U111" s="86">
        <f t="shared" si="133"/>
        <v>127.044677734375</v>
      </c>
      <c r="V111" s="86">
        <f t="shared" si="134"/>
        <v>275</v>
      </c>
      <c r="W111" s="86" t="b">
        <f t="shared" si="135"/>
        <v>0</v>
      </c>
      <c r="X111" s="86" t="str">
        <f t="shared" si="136"/>
        <v>Speed</v>
      </c>
      <c r="Y111" s="86" t="str">
        <f t="shared" si="121"/>
        <v>&gt;</v>
      </c>
      <c r="Z111" s="86">
        <f t="shared" si="137"/>
        <v>9.869384765625</v>
      </c>
      <c r="AA111" s="86">
        <f t="shared" si="138"/>
        <v>184</v>
      </c>
      <c r="AB111" s="86" t="b">
        <f t="shared" si="139"/>
        <v>1</v>
      </c>
      <c r="AC111" s="86" t="str">
        <f t="shared" si="140"/>
        <v>Speed</v>
      </c>
      <c r="AD111" s="86" t="str">
        <f t="shared" si="122"/>
        <v>&lt;=</v>
      </c>
      <c r="AE111" s="86">
        <f t="shared" si="141"/>
        <v>10.303955078125</v>
      </c>
      <c r="AF111" s="86">
        <f t="shared" si="142"/>
        <v>48</v>
      </c>
      <c r="AG111" s="86" t="b">
        <f t="shared" si="143"/>
        <v>0</v>
      </c>
      <c r="AH111" s="86" t="str">
        <f t="shared" si="144"/>
        <v>Distance</v>
      </c>
      <c r="AI111" s="86" t="str">
        <f t="shared" si="123"/>
        <v>&gt;</v>
      </c>
      <c r="AJ111" s="86">
        <f t="shared" si="145"/>
        <v>105</v>
      </c>
      <c r="AK111" s="86">
        <f t="shared" si="146"/>
        <v>6</v>
      </c>
      <c r="AL111" s="86" t="b">
        <f t="shared" si="147"/>
        <v>0</v>
      </c>
      <c r="AM111" s="86" t="str">
        <f t="shared" si="148"/>
        <v>Distance</v>
      </c>
      <c r="AN111" s="86" t="str">
        <f t="shared" si="124"/>
        <v>&gt;</v>
      </c>
      <c r="AO111" s="86">
        <f t="shared" si="149"/>
        <v>97.578369140625</v>
      </c>
      <c r="AP111" s="86">
        <f t="shared" si="150"/>
        <v>3</v>
      </c>
      <c r="AQ111" s="86" t="b">
        <f t="shared" si="151"/>
        <v>0</v>
      </c>
      <c r="AR111" s="86" t="str">
        <f t="shared" si="152"/>
        <v>Distance</v>
      </c>
      <c r="AS111" s="86" t="str">
        <f t="shared" si="125"/>
        <v>&gt;</v>
      </c>
      <c r="AT111" s="86">
        <f t="shared" si="153"/>
        <v>80.353271484375</v>
      </c>
      <c r="AU111" s="86">
        <f t="shared" si="154"/>
        <v>1</v>
      </c>
      <c r="AV111" s="86" t="b">
        <f t="shared" si="155"/>
        <v>1</v>
      </c>
      <c r="AW111" s="86" t="str">
        <f t="shared" si="156"/>
        <v>Speed</v>
      </c>
      <c r="AX111" s="86" t="str">
        <f t="shared" si="126"/>
        <v>&lt;=</v>
      </c>
      <c r="AY111" s="86">
        <f t="shared" si="157"/>
        <v>10.322265625</v>
      </c>
      <c r="AZ111" s="86">
        <f t="shared" si="158"/>
        <v>0</v>
      </c>
      <c r="BA111" s="86" t="b">
        <f t="shared" si="159"/>
        <v>1</v>
      </c>
      <c r="BB111" s="86" t="str">
        <f t="shared" si="160"/>
        <v>Distance</v>
      </c>
      <c r="BC111" s="86" t="str">
        <f t="shared" si="127"/>
        <v>&lt;=</v>
      </c>
      <c r="BD111" s="86">
        <f t="shared" si="161"/>
        <v>390.67724609375</v>
      </c>
      <c r="BE111" s="15">
        <f t="shared" si="114"/>
        <v>0</v>
      </c>
      <c r="BF111" s="15" t="str">
        <f t="shared" si="128"/>
        <v>Distance&lt;=127,044677734375 AND Speed&gt;9,869384765625 AND Speed&lt;=10,303955078125 AND Distance&gt;105 AND Distance&gt;97,578369140625 AND Distance&gt;80,353271484375 AND Speed&lt;=10,322265625 AND Distance&lt;=390,67724609375</v>
      </c>
      <c r="BH111" s="86">
        <v>0.333251953125</v>
      </c>
      <c r="BI111" s="15">
        <v>0</v>
      </c>
      <c r="BJ111" s="15" t="s">
        <v>1718</v>
      </c>
    </row>
    <row r="112" spans="1:62">
      <c r="A112" s="15">
        <v>109</v>
      </c>
      <c r="B112" s="15">
        <v>2</v>
      </c>
      <c r="C112" s="15">
        <v>3502</v>
      </c>
      <c r="D112" s="15">
        <f t="shared" si="115"/>
        <v>0</v>
      </c>
      <c r="E112" s="15">
        <f t="shared" si="116"/>
        <v>3502</v>
      </c>
      <c r="F112" s="15">
        <f t="shared" si="117"/>
        <v>0.85498046875</v>
      </c>
      <c r="G112" s="15">
        <v>117</v>
      </c>
      <c r="H112" s="15">
        <v>118</v>
      </c>
      <c r="I112" s="15">
        <v>107</v>
      </c>
      <c r="J112" s="15">
        <v>7</v>
      </c>
      <c r="K112" s="15">
        <v>320</v>
      </c>
      <c r="L112" s="15">
        <v>137</v>
      </c>
      <c r="M112" s="15">
        <f t="shared" si="118"/>
        <v>3.3447265625E-2</v>
      </c>
      <c r="O112" s="86">
        <f t="shared" si="119"/>
        <v>320</v>
      </c>
      <c r="P112" s="86">
        <f t="shared" si="129"/>
        <v>0.333251953125</v>
      </c>
      <c r="Q112" s="86">
        <f t="shared" si="130"/>
        <v>318</v>
      </c>
      <c r="R112" s="86" t="b">
        <f t="shared" si="131"/>
        <v>0</v>
      </c>
      <c r="S112" s="86" t="str">
        <f t="shared" si="132"/>
        <v>Distance</v>
      </c>
      <c r="T112" s="86" t="str">
        <f t="shared" si="120"/>
        <v>&gt;</v>
      </c>
      <c r="U112" s="86">
        <f t="shared" si="133"/>
        <v>127.044677734375</v>
      </c>
      <c r="V112" s="86">
        <f t="shared" si="134"/>
        <v>275</v>
      </c>
      <c r="W112" s="86" t="b">
        <f t="shared" si="135"/>
        <v>0</v>
      </c>
      <c r="X112" s="86" t="str">
        <f t="shared" si="136"/>
        <v>Speed</v>
      </c>
      <c r="Y112" s="86" t="str">
        <f t="shared" si="121"/>
        <v>&gt;</v>
      </c>
      <c r="Z112" s="86">
        <f t="shared" si="137"/>
        <v>9.869384765625</v>
      </c>
      <c r="AA112" s="86">
        <f t="shared" si="138"/>
        <v>184</v>
      </c>
      <c r="AB112" s="86" t="b">
        <f t="shared" si="139"/>
        <v>1</v>
      </c>
      <c r="AC112" s="86" t="str">
        <f t="shared" si="140"/>
        <v>Speed</v>
      </c>
      <c r="AD112" s="86" t="str">
        <f t="shared" si="122"/>
        <v>&lt;=</v>
      </c>
      <c r="AE112" s="86">
        <f t="shared" si="141"/>
        <v>10.303955078125</v>
      </c>
      <c r="AF112" s="86">
        <f t="shared" si="142"/>
        <v>48</v>
      </c>
      <c r="AG112" s="86" t="b">
        <f t="shared" si="143"/>
        <v>0</v>
      </c>
      <c r="AH112" s="86" t="str">
        <f t="shared" si="144"/>
        <v>Distance</v>
      </c>
      <c r="AI112" s="86" t="str">
        <f t="shared" si="123"/>
        <v>&gt;</v>
      </c>
      <c r="AJ112" s="86">
        <f t="shared" si="145"/>
        <v>105</v>
      </c>
      <c r="AK112" s="86">
        <f t="shared" si="146"/>
        <v>6</v>
      </c>
      <c r="AL112" s="86" t="b">
        <f t="shared" si="147"/>
        <v>0</v>
      </c>
      <c r="AM112" s="86" t="str">
        <f t="shared" si="148"/>
        <v>Distance</v>
      </c>
      <c r="AN112" s="86" t="str">
        <f t="shared" si="124"/>
        <v>&gt;</v>
      </c>
      <c r="AO112" s="86">
        <f t="shared" si="149"/>
        <v>97.578369140625</v>
      </c>
      <c r="AP112" s="86">
        <f t="shared" si="150"/>
        <v>3</v>
      </c>
      <c r="AQ112" s="86" t="b">
        <f t="shared" si="151"/>
        <v>0</v>
      </c>
      <c r="AR112" s="86" t="str">
        <f t="shared" si="152"/>
        <v>Distance</v>
      </c>
      <c r="AS112" s="86" t="str">
        <f t="shared" si="125"/>
        <v>&gt;</v>
      </c>
      <c r="AT112" s="86">
        <f t="shared" si="153"/>
        <v>80.353271484375</v>
      </c>
      <c r="AU112" s="86">
        <f t="shared" si="154"/>
        <v>1</v>
      </c>
      <c r="AV112" s="86" t="b">
        <f t="shared" si="155"/>
        <v>1</v>
      </c>
      <c r="AW112" s="86" t="str">
        <f t="shared" si="156"/>
        <v>Speed</v>
      </c>
      <c r="AX112" s="86" t="str">
        <f t="shared" si="126"/>
        <v>&lt;=</v>
      </c>
      <c r="AY112" s="86">
        <f t="shared" si="157"/>
        <v>10.322265625</v>
      </c>
      <c r="AZ112" s="86">
        <f t="shared" si="158"/>
        <v>0</v>
      </c>
      <c r="BA112" s="86" t="b">
        <f t="shared" si="159"/>
        <v>1</v>
      </c>
      <c r="BB112" s="86" t="str">
        <f t="shared" si="160"/>
        <v>Distance</v>
      </c>
      <c r="BC112" s="86" t="str">
        <f t="shared" si="127"/>
        <v>&lt;=</v>
      </c>
      <c r="BD112" s="86">
        <f t="shared" si="161"/>
        <v>390.67724609375</v>
      </c>
      <c r="BE112" s="15">
        <f t="shared" si="114"/>
        <v>0</v>
      </c>
      <c r="BF112" s="15" t="str">
        <f t="shared" si="128"/>
        <v>Distance&gt;127,044677734375 AND Speed&gt;9,869384765625 AND Speed&lt;=10,303955078125 AND Distance&gt;105 AND Distance&gt;97,578369140625 AND Distance&gt;80,353271484375 AND Speed&lt;=10,322265625 AND Distance&lt;=390,67724609375</v>
      </c>
      <c r="BH112" s="86">
        <v>0.333251953125</v>
      </c>
      <c r="BI112" s="15">
        <v>0</v>
      </c>
      <c r="BJ112" s="15" t="s">
        <v>1720</v>
      </c>
    </row>
    <row r="113" spans="1:62">
      <c r="A113" s="15">
        <v>110</v>
      </c>
      <c r="B113" s="15">
        <v>-2</v>
      </c>
      <c r="C113" s="15">
        <v>-8192</v>
      </c>
      <c r="D113" s="15">
        <f t="shared" si="115"/>
        <v>-1</v>
      </c>
      <c r="E113" s="15">
        <f t="shared" si="116"/>
        <v>0</v>
      </c>
      <c r="F113" s="15">
        <f t="shared" si="117"/>
        <v>-1</v>
      </c>
      <c r="G113" s="15">
        <v>331</v>
      </c>
      <c r="H113" s="15">
        <v>332</v>
      </c>
      <c r="I113" s="15">
        <v>107</v>
      </c>
      <c r="J113" s="15">
        <v>7</v>
      </c>
      <c r="K113" s="15">
        <v>321</v>
      </c>
      <c r="L113" s="15">
        <v>1365</v>
      </c>
      <c r="M113" s="15">
        <f t="shared" si="118"/>
        <v>0.333251953125</v>
      </c>
      <c r="O113" s="86">
        <f t="shared" si="119"/>
        <v>321</v>
      </c>
      <c r="P113" s="86">
        <f t="shared" si="129"/>
        <v>0</v>
      </c>
      <c r="Q113" s="86">
        <f t="shared" si="130"/>
        <v>310</v>
      </c>
      <c r="R113" s="86" t="b">
        <f t="shared" si="131"/>
        <v>1</v>
      </c>
      <c r="S113" s="86" t="str">
        <f t="shared" si="132"/>
        <v>Distance</v>
      </c>
      <c r="T113" s="86" t="str">
        <f t="shared" si="120"/>
        <v>&lt;=</v>
      </c>
      <c r="U113" s="86">
        <f t="shared" si="133"/>
        <v>161.01025390625</v>
      </c>
      <c r="V113" s="86">
        <f t="shared" si="134"/>
        <v>255</v>
      </c>
      <c r="W113" s="86" t="b">
        <f t="shared" si="135"/>
        <v>0</v>
      </c>
      <c r="X113" s="86" t="str">
        <f t="shared" si="136"/>
        <v>Speed</v>
      </c>
      <c r="Y113" s="86" t="str">
        <f t="shared" si="121"/>
        <v>&gt;</v>
      </c>
      <c r="Z113" s="86">
        <f t="shared" si="137"/>
        <v>14.96533203125</v>
      </c>
      <c r="AA113" s="86">
        <f t="shared" si="138"/>
        <v>105</v>
      </c>
      <c r="AB113" s="86" t="b">
        <f t="shared" si="139"/>
        <v>1</v>
      </c>
      <c r="AC113" s="86" t="str">
        <f t="shared" si="140"/>
        <v>Distance</v>
      </c>
      <c r="AD113" s="86" t="str">
        <f t="shared" si="122"/>
        <v>&lt;=</v>
      </c>
      <c r="AE113" s="86">
        <f t="shared" si="141"/>
        <v>179.773681640625</v>
      </c>
      <c r="AF113" s="86">
        <f t="shared" si="142"/>
        <v>22</v>
      </c>
      <c r="AG113" s="86" t="b">
        <f t="shared" si="143"/>
        <v>1</v>
      </c>
      <c r="AH113" s="86" t="str">
        <f t="shared" si="144"/>
        <v>Distance</v>
      </c>
      <c r="AI113" s="86" t="str">
        <f t="shared" si="123"/>
        <v>&lt;=</v>
      </c>
      <c r="AJ113" s="86">
        <f t="shared" si="145"/>
        <v>202.603271484375</v>
      </c>
      <c r="AK113" s="86">
        <f t="shared" si="146"/>
        <v>11</v>
      </c>
      <c r="AL113" s="86" t="b">
        <f t="shared" si="147"/>
        <v>0</v>
      </c>
      <c r="AM113" s="86" t="str">
        <f t="shared" si="148"/>
        <v>Speed</v>
      </c>
      <c r="AN113" s="86" t="str">
        <f t="shared" si="124"/>
        <v>&gt;</v>
      </c>
      <c r="AO113" s="86">
        <f t="shared" si="149"/>
        <v>14.839599609375</v>
      </c>
      <c r="AP113" s="86">
        <f t="shared" si="150"/>
        <v>4</v>
      </c>
      <c r="AQ113" s="86" t="b">
        <f t="shared" si="151"/>
        <v>1</v>
      </c>
      <c r="AR113" s="86" t="str">
        <f t="shared" si="152"/>
        <v>Distance</v>
      </c>
      <c r="AS113" s="86" t="str">
        <f t="shared" si="125"/>
        <v>&lt;=</v>
      </c>
      <c r="AT113" s="86">
        <f t="shared" si="153"/>
        <v>266.76708984375</v>
      </c>
      <c r="AU113" s="86">
        <f t="shared" si="154"/>
        <v>1</v>
      </c>
      <c r="AV113" s="86" t="b">
        <f t="shared" si="155"/>
        <v>0</v>
      </c>
      <c r="AW113" s="86" t="str">
        <f t="shared" si="156"/>
        <v>Speed</v>
      </c>
      <c r="AX113" s="86" t="str">
        <f t="shared" si="126"/>
        <v>&gt;</v>
      </c>
      <c r="AY113" s="86">
        <f t="shared" si="157"/>
        <v>10.322265625</v>
      </c>
      <c r="AZ113" s="86">
        <f t="shared" si="158"/>
        <v>0</v>
      </c>
      <c r="BA113" s="86" t="b">
        <f t="shared" si="159"/>
        <v>1</v>
      </c>
      <c r="BB113" s="86" t="str">
        <f t="shared" si="160"/>
        <v>Distance</v>
      </c>
      <c r="BC113" s="86" t="str">
        <f t="shared" si="127"/>
        <v>&lt;=</v>
      </c>
      <c r="BD113" s="86">
        <f t="shared" si="161"/>
        <v>390.67724609375</v>
      </c>
      <c r="BE113" s="15">
        <f t="shared" si="114"/>
        <v>1</v>
      </c>
      <c r="BF113" s="15" t="str">
        <f t="shared" si="128"/>
        <v>Distance&lt;=161,01025390625 AND Speed&gt;14,96533203125 AND Distance&lt;=179,773681640625 AND Distance&lt;=202,603271484375 AND Speed&gt;14,839599609375 AND Distance&lt;=266,76708984375 AND Speed&gt;10,322265625 AND Distance&lt;=390,67724609375</v>
      </c>
      <c r="BH113" s="86">
        <v>0.333251953125</v>
      </c>
      <c r="BI113" s="15">
        <v>0</v>
      </c>
      <c r="BJ113" s="15" t="s">
        <v>1723</v>
      </c>
    </row>
    <row r="114" spans="1:62">
      <c r="A114" s="15">
        <v>111</v>
      </c>
      <c r="B114" s="15">
        <v>0</v>
      </c>
      <c r="C114" s="15">
        <v>1265724</v>
      </c>
      <c r="D114" s="15">
        <f t="shared" si="115"/>
        <v>309</v>
      </c>
      <c r="E114" s="15">
        <f t="shared" si="116"/>
        <v>60</v>
      </c>
      <c r="F114" s="15">
        <f t="shared" si="117"/>
        <v>309.0146484375</v>
      </c>
      <c r="G114" s="15">
        <v>161</v>
      </c>
      <c r="H114" s="15">
        <v>162</v>
      </c>
      <c r="I114" s="15">
        <v>37</v>
      </c>
      <c r="J114" s="15">
        <v>7</v>
      </c>
      <c r="K114" s="15">
        <v>322</v>
      </c>
      <c r="L114" s="15">
        <v>149</v>
      </c>
      <c r="M114" s="15">
        <f t="shared" si="118"/>
        <v>3.6376953125E-2</v>
      </c>
      <c r="O114" s="86">
        <f t="shared" si="119"/>
        <v>322</v>
      </c>
      <c r="P114" s="86">
        <f t="shared" si="129"/>
        <v>2.197265625E-3</v>
      </c>
      <c r="Q114" s="86">
        <f t="shared" si="130"/>
        <v>310</v>
      </c>
      <c r="R114" s="86" t="b">
        <f t="shared" si="131"/>
        <v>0</v>
      </c>
      <c r="S114" s="86" t="str">
        <f t="shared" si="132"/>
        <v>Distance</v>
      </c>
      <c r="T114" s="86" t="str">
        <f t="shared" si="120"/>
        <v>&gt;</v>
      </c>
      <c r="U114" s="86">
        <f t="shared" si="133"/>
        <v>161.01025390625</v>
      </c>
      <c r="V114" s="86">
        <f t="shared" si="134"/>
        <v>255</v>
      </c>
      <c r="W114" s="86" t="b">
        <f t="shared" si="135"/>
        <v>0</v>
      </c>
      <c r="X114" s="86" t="str">
        <f t="shared" si="136"/>
        <v>Speed</v>
      </c>
      <c r="Y114" s="86" t="str">
        <f t="shared" si="121"/>
        <v>&gt;</v>
      </c>
      <c r="Z114" s="86">
        <f t="shared" si="137"/>
        <v>14.96533203125</v>
      </c>
      <c r="AA114" s="86">
        <f t="shared" si="138"/>
        <v>105</v>
      </c>
      <c r="AB114" s="86" t="b">
        <f t="shared" si="139"/>
        <v>1</v>
      </c>
      <c r="AC114" s="86" t="str">
        <f t="shared" si="140"/>
        <v>Distance</v>
      </c>
      <c r="AD114" s="86" t="str">
        <f t="shared" si="122"/>
        <v>&lt;=</v>
      </c>
      <c r="AE114" s="86">
        <f t="shared" si="141"/>
        <v>179.773681640625</v>
      </c>
      <c r="AF114" s="86">
        <f t="shared" si="142"/>
        <v>22</v>
      </c>
      <c r="AG114" s="86" t="b">
        <f t="shared" si="143"/>
        <v>1</v>
      </c>
      <c r="AH114" s="86" t="str">
        <f t="shared" si="144"/>
        <v>Distance</v>
      </c>
      <c r="AI114" s="86" t="str">
        <f t="shared" si="123"/>
        <v>&lt;=</v>
      </c>
      <c r="AJ114" s="86">
        <f t="shared" si="145"/>
        <v>202.603271484375</v>
      </c>
      <c r="AK114" s="86">
        <f t="shared" si="146"/>
        <v>11</v>
      </c>
      <c r="AL114" s="86" t="b">
        <f t="shared" si="147"/>
        <v>0</v>
      </c>
      <c r="AM114" s="86" t="str">
        <f t="shared" si="148"/>
        <v>Speed</v>
      </c>
      <c r="AN114" s="86" t="str">
        <f t="shared" si="124"/>
        <v>&gt;</v>
      </c>
      <c r="AO114" s="86">
        <f t="shared" si="149"/>
        <v>14.839599609375</v>
      </c>
      <c r="AP114" s="86">
        <f t="shared" si="150"/>
        <v>4</v>
      </c>
      <c r="AQ114" s="86" t="b">
        <f t="shared" si="151"/>
        <v>1</v>
      </c>
      <c r="AR114" s="86" t="str">
        <f t="shared" si="152"/>
        <v>Distance</v>
      </c>
      <c r="AS114" s="86" t="str">
        <f t="shared" si="125"/>
        <v>&lt;=</v>
      </c>
      <c r="AT114" s="86">
        <f t="shared" si="153"/>
        <v>266.76708984375</v>
      </c>
      <c r="AU114" s="86">
        <f t="shared" si="154"/>
        <v>1</v>
      </c>
      <c r="AV114" s="86" t="b">
        <f t="shared" si="155"/>
        <v>0</v>
      </c>
      <c r="AW114" s="86" t="str">
        <f t="shared" si="156"/>
        <v>Speed</v>
      </c>
      <c r="AX114" s="86" t="str">
        <f t="shared" si="126"/>
        <v>&gt;</v>
      </c>
      <c r="AY114" s="86">
        <f t="shared" si="157"/>
        <v>10.322265625</v>
      </c>
      <c r="AZ114" s="86">
        <f t="shared" si="158"/>
        <v>0</v>
      </c>
      <c r="BA114" s="86" t="b">
        <f t="shared" si="159"/>
        <v>1</v>
      </c>
      <c r="BB114" s="86" t="str">
        <f t="shared" si="160"/>
        <v>Distance</v>
      </c>
      <c r="BC114" s="86" t="str">
        <f t="shared" si="127"/>
        <v>&lt;=</v>
      </c>
      <c r="BD114" s="86">
        <f t="shared" si="161"/>
        <v>390.67724609375</v>
      </c>
      <c r="BE114" s="15">
        <f t="shared" si="114"/>
        <v>1</v>
      </c>
      <c r="BF114" s="15" t="str">
        <f t="shared" si="128"/>
        <v>Distance&gt;161,01025390625 AND Speed&gt;14,96533203125 AND Distance&lt;=179,773681640625 AND Distance&lt;=202,603271484375 AND Speed&gt;14,839599609375 AND Distance&lt;=266,76708984375 AND Speed&gt;10,322265625 AND Distance&lt;=390,67724609375</v>
      </c>
      <c r="BH114" s="86">
        <v>0.333251953125</v>
      </c>
      <c r="BI114" s="15">
        <v>0</v>
      </c>
      <c r="BJ114" s="15" t="s">
        <v>1730</v>
      </c>
    </row>
    <row r="115" spans="1:62">
      <c r="A115" s="15">
        <v>112</v>
      </c>
      <c r="B115" s="15">
        <v>-2</v>
      </c>
      <c r="C115" s="15">
        <v>-8192</v>
      </c>
      <c r="D115" s="15">
        <f t="shared" si="115"/>
        <v>-1</v>
      </c>
      <c r="E115" s="15">
        <f t="shared" si="116"/>
        <v>0</v>
      </c>
      <c r="F115" s="15">
        <f t="shared" si="117"/>
        <v>-1</v>
      </c>
      <c r="G115" s="15">
        <v>333</v>
      </c>
      <c r="H115" s="15">
        <v>334</v>
      </c>
      <c r="I115" s="15">
        <v>37</v>
      </c>
      <c r="J115" s="15">
        <v>7</v>
      </c>
      <c r="K115" s="15">
        <v>327</v>
      </c>
      <c r="L115" s="15">
        <v>1365</v>
      </c>
      <c r="M115" s="15">
        <f t="shared" si="118"/>
        <v>0.333251953125</v>
      </c>
      <c r="O115" s="86">
        <f t="shared" si="119"/>
        <v>327</v>
      </c>
      <c r="P115" s="86">
        <f t="shared" si="129"/>
        <v>0.333251953125</v>
      </c>
      <c r="Q115" s="86">
        <f t="shared" si="130"/>
        <v>44</v>
      </c>
      <c r="R115" s="86" t="b">
        <f t="shared" si="131"/>
        <v>1</v>
      </c>
      <c r="S115" s="86" t="str">
        <f t="shared" si="132"/>
        <v>Dummy Node</v>
      </c>
      <c r="T115" s="86" t="str">
        <f t="shared" si="120"/>
        <v>N/A</v>
      </c>
      <c r="U115" s="86" t="str">
        <f t="shared" si="133"/>
        <v>N/A</v>
      </c>
      <c r="V115" s="86">
        <f t="shared" si="134"/>
        <v>33</v>
      </c>
      <c r="W115" s="86" t="b">
        <f t="shared" si="135"/>
        <v>0</v>
      </c>
      <c r="X115" s="86" t="str">
        <f t="shared" si="136"/>
        <v>GEBR</v>
      </c>
      <c r="Y115" s="86" t="str">
        <f t="shared" si="121"/>
        <v>&gt;</v>
      </c>
      <c r="Z115" s="86">
        <f t="shared" si="137"/>
        <v>1.046142578125</v>
      </c>
      <c r="AA115" s="86">
        <f t="shared" si="138"/>
        <v>24</v>
      </c>
      <c r="AB115" s="86" t="b">
        <f t="shared" si="139"/>
        <v>1</v>
      </c>
      <c r="AC115" s="86" t="str">
        <f t="shared" si="140"/>
        <v>Distance</v>
      </c>
      <c r="AD115" s="86" t="str">
        <f t="shared" si="122"/>
        <v>&lt;=</v>
      </c>
      <c r="AE115" s="86">
        <f t="shared" si="141"/>
        <v>188.468994140625</v>
      </c>
      <c r="AF115" s="86">
        <f t="shared" si="142"/>
        <v>21</v>
      </c>
      <c r="AG115" s="86" t="b">
        <f t="shared" si="143"/>
        <v>0</v>
      </c>
      <c r="AH115" s="86" t="str">
        <f t="shared" si="144"/>
        <v>Distance</v>
      </c>
      <c r="AI115" s="86" t="str">
        <f t="shared" si="123"/>
        <v>&gt;</v>
      </c>
      <c r="AJ115" s="86">
        <f t="shared" si="145"/>
        <v>150.328369140625</v>
      </c>
      <c r="AK115" s="86">
        <f t="shared" si="146"/>
        <v>11</v>
      </c>
      <c r="AL115" s="86" t="b">
        <f t="shared" si="147"/>
        <v>1</v>
      </c>
      <c r="AM115" s="86" t="str">
        <f t="shared" si="148"/>
        <v>Speed</v>
      </c>
      <c r="AN115" s="86" t="str">
        <f t="shared" si="124"/>
        <v>&lt;=</v>
      </c>
      <c r="AO115" s="86">
        <f t="shared" si="149"/>
        <v>14.839599609375</v>
      </c>
      <c r="AP115" s="86">
        <f t="shared" si="150"/>
        <v>4</v>
      </c>
      <c r="AQ115" s="86" t="b">
        <f t="shared" si="151"/>
        <v>1</v>
      </c>
      <c r="AR115" s="86" t="str">
        <f t="shared" si="152"/>
        <v>Distance</v>
      </c>
      <c r="AS115" s="86" t="str">
        <f t="shared" si="125"/>
        <v>&lt;=</v>
      </c>
      <c r="AT115" s="86">
        <f t="shared" si="153"/>
        <v>266.76708984375</v>
      </c>
      <c r="AU115" s="86">
        <f t="shared" si="154"/>
        <v>1</v>
      </c>
      <c r="AV115" s="86" t="b">
        <f t="shared" si="155"/>
        <v>0</v>
      </c>
      <c r="AW115" s="86" t="str">
        <f t="shared" si="156"/>
        <v>Speed</v>
      </c>
      <c r="AX115" s="86" t="str">
        <f t="shared" si="126"/>
        <v>&gt;</v>
      </c>
      <c r="AY115" s="86">
        <f t="shared" si="157"/>
        <v>10.322265625</v>
      </c>
      <c r="AZ115" s="86">
        <f t="shared" si="158"/>
        <v>0</v>
      </c>
      <c r="BA115" s="86" t="b">
        <f t="shared" si="159"/>
        <v>1</v>
      </c>
      <c r="BB115" s="86" t="str">
        <f t="shared" si="160"/>
        <v>Distance</v>
      </c>
      <c r="BC115" s="86" t="str">
        <f t="shared" si="127"/>
        <v>&lt;=</v>
      </c>
      <c r="BD115" s="86">
        <f t="shared" si="161"/>
        <v>390.67724609375</v>
      </c>
      <c r="BE115" s="15">
        <f t="shared" si="114"/>
        <v>0</v>
      </c>
      <c r="BF115" s="15" t="str">
        <f t="shared" si="128"/>
        <v>GEBR&gt;1,046142578125 AND Distance&lt;=188,468994140625 AND Distance&gt;150,328369140625 AND Speed&lt;=14,839599609375 AND Distance&lt;=266,76708984375 AND Speed&gt;10,322265625 AND Distance&lt;=390,67724609375</v>
      </c>
      <c r="BH115" s="86">
        <v>0.333251953125</v>
      </c>
      <c r="BI115" s="15">
        <v>0</v>
      </c>
      <c r="BJ115" s="15" t="s">
        <v>1732</v>
      </c>
    </row>
    <row r="116" spans="1:62">
      <c r="A116" s="15">
        <v>113</v>
      </c>
      <c r="B116" s="15">
        <v>-2</v>
      </c>
      <c r="C116" s="15">
        <v>-8192</v>
      </c>
      <c r="D116" s="15">
        <f t="shared" si="115"/>
        <v>-1</v>
      </c>
      <c r="E116" s="15">
        <f t="shared" si="116"/>
        <v>0</v>
      </c>
      <c r="F116" s="15">
        <f t="shared" si="117"/>
        <v>-1</v>
      </c>
      <c r="G116" s="15">
        <v>-1</v>
      </c>
      <c r="H116" s="15">
        <v>-1</v>
      </c>
      <c r="I116" s="15">
        <v>103</v>
      </c>
      <c r="J116" s="15">
        <v>8</v>
      </c>
      <c r="K116" s="15">
        <v>328</v>
      </c>
      <c r="L116" s="15">
        <v>0</v>
      </c>
      <c r="M116" s="15">
        <f t="shared" si="118"/>
        <v>0</v>
      </c>
      <c r="O116" s="86">
        <f t="shared" si="119"/>
        <v>328</v>
      </c>
      <c r="P116" s="86">
        <f t="shared" si="129"/>
        <v>0.333251953125</v>
      </c>
      <c r="Q116" s="86">
        <f t="shared" si="130"/>
        <v>44</v>
      </c>
      <c r="R116" s="86" t="b">
        <f t="shared" si="131"/>
        <v>0</v>
      </c>
      <c r="S116" s="86" t="str">
        <f t="shared" si="132"/>
        <v>Dummy Node</v>
      </c>
      <c r="T116" s="86" t="str">
        <f t="shared" si="120"/>
        <v>N/A</v>
      </c>
      <c r="U116" s="86" t="str">
        <f t="shared" si="133"/>
        <v>N/A</v>
      </c>
      <c r="V116" s="86">
        <f t="shared" si="134"/>
        <v>33</v>
      </c>
      <c r="W116" s="86" t="b">
        <f t="shared" si="135"/>
        <v>0</v>
      </c>
      <c r="X116" s="86" t="str">
        <f t="shared" si="136"/>
        <v>GEBR</v>
      </c>
      <c r="Y116" s="86" t="str">
        <f t="shared" si="121"/>
        <v>&gt;</v>
      </c>
      <c r="Z116" s="86">
        <f t="shared" si="137"/>
        <v>1.046142578125</v>
      </c>
      <c r="AA116" s="86">
        <f t="shared" si="138"/>
        <v>24</v>
      </c>
      <c r="AB116" s="86" t="b">
        <f t="shared" si="139"/>
        <v>1</v>
      </c>
      <c r="AC116" s="86" t="str">
        <f t="shared" si="140"/>
        <v>Distance</v>
      </c>
      <c r="AD116" s="86" t="str">
        <f t="shared" si="122"/>
        <v>&lt;=</v>
      </c>
      <c r="AE116" s="86">
        <f t="shared" si="141"/>
        <v>188.468994140625</v>
      </c>
      <c r="AF116" s="86">
        <f t="shared" si="142"/>
        <v>21</v>
      </c>
      <c r="AG116" s="86" t="b">
        <f t="shared" si="143"/>
        <v>0</v>
      </c>
      <c r="AH116" s="86" t="str">
        <f t="shared" si="144"/>
        <v>Distance</v>
      </c>
      <c r="AI116" s="86" t="str">
        <f t="shared" si="123"/>
        <v>&gt;</v>
      </c>
      <c r="AJ116" s="86">
        <f t="shared" si="145"/>
        <v>150.328369140625</v>
      </c>
      <c r="AK116" s="86">
        <f t="shared" si="146"/>
        <v>11</v>
      </c>
      <c r="AL116" s="86" t="b">
        <f t="shared" si="147"/>
        <v>1</v>
      </c>
      <c r="AM116" s="86" t="str">
        <f t="shared" si="148"/>
        <v>Speed</v>
      </c>
      <c r="AN116" s="86" t="str">
        <f t="shared" si="124"/>
        <v>&lt;=</v>
      </c>
      <c r="AO116" s="86">
        <f t="shared" si="149"/>
        <v>14.839599609375</v>
      </c>
      <c r="AP116" s="86">
        <f t="shared" si="150"/>
        <v>4</v>
      </c>
      <c r="AQ116" s="86" t="b">
        <f t="shared" si="151"/>
        <v>1</v>
      </c>
      <c r="AR116" s="86" t="str">
        <f t="shared" si="152"/>
        <v>Distance</v>
      </c>
      <c r="AS116" s="86" t="str">
        <f t="shared" si="125"/>
        <v>&lt;=</v>
      </c>
      <c r="AT116" s="86">
        <f t="shared" si="153"/>
        <v>266.76708984375</v>
      </c>
      <c r="AU116" s="86">
        <f t="shared" si="154"/>
        <v>1</v>
      </c>
      <c r="AV116" s="86" t="b">
        <f t="shared" si="155"/>
        <v>0</v>
      </c>
      <c r="AW116" s="86" t="str">
        <f t="shared" si="156"/>
        <v>Speed</v>
      </c>
      <c r="AX116" s="86" t="str">
        <f t="shared" si="126"/>
        <v>&gt;</v>
      </c>
      <c r="AY116" s="86">
        <f t="shared" si="157"/>
        <v>10.322265625</v>
      </c>
      <c r="AZ116" s="86">
        <f t="shared" si="158"/>
        <v>0</v>
      </c>
      <c r="BA116" s="86" t="b">
        <f t="shared" si="159"/>
        <v>1</v>
      </c>
      <c r="BB116" s="86" t="str">
        <f t="shared" si="160"/>
        <v>Distance</v>
      </c>
      <c r="BC116" s="86" t="str">
        <f t="shared" si="127"/>
        <v>&lt;=</v>
      </c>
      <c r="BD116" s="86">
        <f t="shared" si="161"/>
        <v>390.67724609375</v>
      </c>
      <c r="BE116" s="15">
        <f t="shared" si="114"/>
        <v>0</v>
      </c>
      <c r="BF116" s="15" t="str">
        <f t="shared" si="128"/>
        <v>GEBR&gt;1,046142578125 AND Distance&lt;=188,468994140625 AND Distance&gt;150,328369140625 AND Speed&lt;=14,839599609375 AND Distance&lt;=266,76708984375 AND Speed&gt;10,322265625 AND Distance&lt;=390,67724609375</v>
      </c>
      <c r="BH116" s="86">
        <v>0.333251953125</v>
      </c>
      <c r="BI116" s="15">
        <v>0</v>
      </c>
      <c r="BJ116" s="15" t="s">
        <v>1735</v>
      </c>
    </row>
    <row r="117" spans="1:62">
      <c r="A117" s="15">
        <v>114</v>
      </c>
      <c r="B117" s="15">
        <v>-2</v>
      </c>
      <c r="C117" s="15">
        <v>-8192</v>
      </c>
      <c r="D117" s="15">
        <f t="shared" si="115"/>
        <v>-1</v>
      </c>
      <c r="E117" s="15">
        <f t="shared" si="116"/>
        <v>0</v>
      </c>
      <c r="F117" s="15">
        <f t="shared" si="117"/>
        <v>-1</v>
      </c>
      <c r="G117" s="15">
        <v>-1</v>
      </c>
      <c r="H117" s="15">
        <v>-1</v>
      </c>
      <c r="I117" s="15">
        <v>103</v>
      </c>
      <c r="J117" s="15">
        <v>8</v>
      </c>
      <c r="K117" s="15">
        <v>329</v>
      </c>
      <c r="L117" s="15">
        <v>1195</v>
      </c>
      <c r="M117" s="15">
        <f t="shared" si="118"/>
        <v>0.291748046875</v>
      </c>
      <c r="O117" s="86">
        <f t="shared" si="119"/>
        <v>329</v>
      </c>
      <c r="P117" s="86">
        <f t="shared" si="129"/>
        <v>0</v>
      </c>
      <c r="Q117" s="86">
        <f t="shared" si="130"/>
        <v>99</v>
      </c>
      <c r="R117" s="86" t="b">
        <f t="shared" si="131"/>
        <v>1</v>
      </c>
      <c r="S117" s="86" t="str">
        <f t="shared" si="132"/>
        <v>Dummy Node</v>
      </c>
      <c r="T117" s="86" t="str">
        <f t="shared" si="120"/>
        <v>N/A</v>
      </c>
      <c r="U117" s="86" t="str">
        <f t="shared" si="133"/>
        <v>N/A</v>
      </c>
      <c r="V117" s="86">
        <f t="shared" si="134"/>
        <v>42</v>
      </c>
      <c r="W117" s="86" t="b">
        <f t="shared" si="135"/>
        <v>1</v>
      </c>
      <c r="X117" s="86" t="str">
        <f t="shared" si="136"/>
        <v>GEBR</v>
      </c>
      <c r="Y117" s="86" t="str">
        <f t="shared" si="121"/>
        <v>&lt;=</v>
      </c>
      <c r="Z117" s="86">
        <f t="shared" si="137"/>
        <v>1.046142578125</v>
      </c>
      <c r="AA117" s="86">
        <f t="shared" si="138"/>
        <v>40</v>
      </c>
      <c r="AB117" s="86" t="b">
        <f t="shared" si="139"/>
        <v>0</v>
      </c>
      <c r="AC117" s="86" t="str">
        <f t="shared" si="140"/>
        <v>Speed</v>
      </c>
      <c r="AD117" s="86" t="str">
        <f t="shared" si="122"/>
        <v>&gt;</v>
      </c>
      <c r="AE117" s="86">
        <f t="shared" si="141"/>
        <v>7.44775390625</v>
      </c>
      <c r="AF117" s="86">
        <f t="shared" si="142"/>
        <v>18</v>
      </c>
      <c r="AG117" s="86" t="b">
        <f t="shared" si="143"/>
        <v>0</v>
      </c>
      <c r="AH117" s="86" t="str">
        <f t="shared" si="144"/>
        <v>Distance</v>
      </c>
      <c r="AI117" s="86" t="str">
        <f t="shared" si="123"/>
        <v>&gt;</v>
      </c>
      <c r="AJ117" s="86">
        <f t="shared" si="145"/>
        <v>59.583740234375</v>
      </c>
      <c r="AK117" s="86">
        <f t="shared" si="146"/>
        <v>5</v>
      </c>
      <c r="AL117" s="86" t="b">
        <f t="shared" si="147"/>
        <v>0</v>
      </c>
      <c r="AM117" s="86" t="str">
        <f t="shared" si="148"/>
        <v>Speed</v>
      </c>
      <c r="AN117" s="86" t="str">
        <f t="shared" si="124"/>
        <v>&gt;</v>
      </c>
      <c r="AO117" s="86">
        <f t="shared" si="149"/>
        <v>3.076416015625</v>
      </c>
      <c r="AP117" s="86">
        <f t="shared" si="150"/>
        <v>3</v>
      </c>
      <c r="AQ117" s="86" t="b">
        <f t="shared" si="151"/>
        <v>1</v>
      </c>
      <c r="AR117" s="86" t="str">
        <f t="shared" si="152"/>
        <v>Distance</v>
      </c>
      <c r="AS117" s="86" t="str">
        <f t="shared" si="125"/>
        <v>&lt;=</v>
      </c>
      <c r="AT117" s="86">
        <f t="shared" si="153"/>
        <v>80.353271484375</v>
      </c>
      <c r="AU117" s="86">
        <f t="shared" si="154"/>
        <v>1</v>
      </c>
      <c r="AV117" s="86" t="b">
        <f t="shared" si="155"/>
        <v>1</v>
      </c>
      <c r="AW117" s="86" t="str">
        <f t="shared" si="156"/>
        <v>Speed</v>
      </c>
      <c r="AX117" s="86" t="str">
        <f t="shared" si="126"/>
        <v>&lt;=</v>
      </c>
      <c r="AY117" s="86">
        <f t="shared" si="157"/>
        <v>10.322265625</v>
      </c>
      <c r="AZ117" s="86">
        <f t="shared" si="158"/>
        <v>0</v>
      </c>
      <c r="BA117" s="86" t="b">
        <f t="shared" si="159"/>
        <v>1</v>
      </c>
      <c r="BB117" s="86" t="str">
        <f t="shared" si="160"/>
        <v>Distance</v>
      </c>
      <c r="BC117" s="86" t="str">
        <f t="shared" si="127"/>
        <v>&lt;=</v>
      </c>
      <c r="BD117" s="86">
        <f t="shared" si="161"/>
        <v>390.67724609375</v>
      </c>
      <c r="BE117" s="15">
        <f t="shared" si="114"/>
        <v>1</v>
      </c>
      <c r="BF117" s="15" t="str">
        <f t="shared" si="128"/>
        <v>GEBR&lt;=1,046142578125 AND Speed&gt;7,44775390625 AND Distance&gt;59,583740234375 AND Speed&gt;3,076416015625 AND Distance&lt;=80,353271484375 AND Speed&lt;=10,322265625 AND Distance&lt;=390,67724609375</v>
      </c>
      <c r="BH117" s="86">
        <v>0.333251953125</v>
      </c>
      <c r="BI117" s="15">
        <v>0</v>
      </c>
      <c r="BJ117" s="15" t="s">
        <v>1736</v>
      </c>
    </row>
    <row r="118" spans="1:62">
      <c r="A118" s="15">
        <v>115</v>
      </c>
      <c r="B118" s="15">
        <v>1</v>
      </c>
      <c r="C118" s="15">
        <v>115080</v>
      </c>
      <c r="D118" s="15">
        <f t="shared" si="115"/>
        <v>28</v>
      </c>
      <c r="E118" s="15">
        <f t="shared" si="116"/>
        <v>392</v>
      </c>
      <c r="F118" s="15">
        <f t="shared" si="117"/>
        <v>28.095703125</v>
      </c>
      <c r="G118" s="15">
        <v>267</v>
      </c>
      <c r="H118" s="15">
        <v>268</v>
      </c>
      <c r="I118" s="15">
        <v>78</v>
      </c>
      <c r="J118" s="15">
        <v>7</v>
      </c>
      <c r="K118" s="15">
        <v>330</v>
      </c>
      <c r="L118" s="15">
        <v>158</v>
      </c>
      <c r="M118" s="15">
        <f t="shared" si="118"/>
        <v>3.857421875E-2</v>
      </c>
      <c r="O118" s="86">
        <f t="shared" si="119"/>
        <v>330</v>
      </c>
      <c r="P118" s="86">
        <f t="shared" si="129"/>
        <v>0</v>
      </c>
      <c r="Q118" s="86">
        <f t="shared" si="130"/>
        <v>99</v>
      </c>
      <c r="R118" s="86" t="b">
        <f t="shared" si="131"/>
        <v>0</v>
      </c>
      <c r="S118" s="86" t="str">
        <f t="shared" si="132"/>
        <v>Dummy Node</v>
      </c>
      <c r="T118" s="86" t="str">
        <f t="shared" si="120"/>
        <v>N/A</v>
      </c>
      <c r="U118" s="86" t="str">
        <f t="shared" si="133"/>
        <v>N/A</v>
      </c>
      <c r="V118" s="86">
        <f t="shared" si="134"/>
        <v>42</v>
      </c>
      <c r="W118" s="86" t="b">
        <f t="shared" si="135"/>
        <v>1</v>
      </c>
      <c r="X118" s="86" t="str">
        <f t="shared" si="136"/>
        <v>GEBR</v>
      </c>
      <c r="Y118" s="86" t="str">
        <f t="shared" si="121"/>
        <v>&lt;=</v>
      </c>
      <c r="Z118" s="86">
        <f t="shared" si="137"/>
        <v>1.046142578125</v>
      </c>
      <c r="AA118" s="86">
        <f t="shared" si="138"/>
        <v>40</v>
      </c>
      <c r="AB118" s="86" t="b">
        <f t="shared" si="139"/>
        <v>0</v>
      </c>
      <c r="AC118" s="86" t="str">
        <f t="shared" si="140"/>
        <v>Speed</v>
      </c>
      <c r="AD118" s="86" t="str">
        <f t="shared" si="122"/>
        <v>&gt;</v>
      </c>
      <c r="AE118" s="86">
        <f t="shared" si="141"/>
        <v>7.44775390625</v>
      </c>
      <c r="AF118" s="86">
        <f t="shared" si="142"/>
        <v>18</v>
      </c>
      <c r="AG118" s="86" t="b">
        <f t="shared" si="143"/>
        <v>0</v>
      </c>
      <c r="AH118" s="86" t="str">
        <f t="shared" si="144"/>
        <v>Distance</v>
      </c>
      <c r="AI118" s="86" t="str">
        <f t="shared" si="123"/>
        <v>&gt;</v>
      </c>
      <c r="AJ118" s="86">
        <f t="shared" si="145"/>
        <v>59.583740234375</v>
      </c>
      <c r="AK118" s="86">
        <f t="shared" si="146"/>
        <v>5</v>
      </c>
      <c r="AL118" s="86" t="b">
        <f t="shared" si="147"/>
        <v>0</v>
      </c>
      <c r="AM118" s="86" t="str">
        <f t="shared" si="148"/>
        <v>Speed</v>
      </c>
      <c r="AN118" s="86" t="str">
        <f t="shared" si="124"/>
        <v>&gt;</v>
      </c>
      <c r="AO118" s="86">
        <f t="shared" si="149"/>
        <v>3.076416015625</v>
      </c>
      <c r="AP118" s="86">
        <f t="shared" si="150"/>
        <v>3</v>
      </c>
      <c r="AQ118" s="86" t="b">
        <f t="shared" si="151"/>
        <v>1</v>
      </c>
      <c r="AR118" s="86" t="str">
        <f t="shared" si="152"/>
        <v>Distance</v>
      </c>
      <c r="AS118" s="86" t="str">
        <f t="shared" si="125"/>
        <v>&lt;=</v>
      </c>
      <c r="AT118" s="86">
        <f t="shared" si="153"/>
        <v>80.353271484375</v>
      </c>
      <c r="AU118" s="86">
        <f t="shared" si="154"/>
        <v>1</v>
      </c>
      <c r="AV118" s="86" t="b">
        <f t="shared" si="155"/>
        <v>1</v>
      </c>
      <c r="AW118" s="86" t="str">
        <f t="shared" si="156"/>
        <v>Speed</v>
      </c>
      <c r="AX118" s="86" t="str">
        <f t="shared" si="126"/>
        <v>&lt;=</v>
      </c>
      <c r="AY118" s="86">
        <f t="shared" si="157"/>
        <v>10.322265625</v>
      </c>
      <c r="AZ118" s="86">
        <f t="shared" si="158"/>
        <v>0</v>
      </c>
      <c r="BA118" s="86" t="b">
        <f t="shared" si="159"/>
        <v>1</v>
      </c>
      <c r="BB118" s="86" t="str">
        <f t="shared" si="160"/>
        <v>Distance</v>
      </c>
      <c r="BC118" s="86" t="str">
        <f t="shared" si="127"/>
        <v>&lt;=</v>
      </c>
      <c r="BD118" s="86">
        <f t="shared" si="161"/>
        <v>390.67724609375</v>
      </c>
      <c r="BE118" s="15">
        <f t="shared" si="114"/>
        <v>1</v>
      </c>
      <c r="BF118" s="15" t="str">
        <f t="shared" si="128"/>
        <v>GEBR&lt;=1,046142578125 AND Speed&gt;7,44775390625 AND Distance&gt;59,583740234375 AND Speed&gt;3,076416015625 AND Distance&lt;=80,353271484375 AND Speed&lt;=10,322265625 AND Distance&lt;=390,67724609375</v>
      </c>
      <c r="BH118" s="86">
        <v>0.333251953125</v>
      </c>
      <c r="BI118" s="15">
        <v>0</v>
      </c>
      <c r="BJ118" s="15" t="s">
        <v>1739</v>
      </c>
    </row>
    <row r="119" spans="1:62">
      <c r="A119" s="15">
        <v>116</v>
      </c>
      <c r="B119" s="15">
        <v>-2</v>
      </c>
      <c r="C119" s="15">
        <v>-8192</v>
      </c>
      <c r="D119" s="15">
        <f t="shared" si="115"/>
        <v>-1</v>
      </c>
      <c r="E119" s="15">
        <f t="shared" si="116"/>
        <v>0</v>
      </c>
      <c r="F119" s="15">
        <f t="shared" si="117"/>
        <v>-1</v>
      </c>
      <c r="G119" s="15">
        <v>335</v>
      </c>
      <c r="H119" s="15">
        <v>336</v>
      </c>
      <c r="I119" s="15">
        <v>78</v>
      </c>
      <c r="J119" s="15">
        <v>7</v>
      </c>
      <c r="K119" s="15">
        <v>331</v>
      </c>
      <c r="L119" s="15">
        <v>1365</v>
      </c>
      <c r="M119" s="15">
        <f t="shared" si="118"/>
        <v>0.333251953125</v>
      </c>
      <c r="O119" s="86">
        <f t="shared" si="119"/>
        <v>331</v>
      </c>
      <c r="P119" s="86">
        <f t="shared" si="129"/>
        <v>0.333251953125</v>
      </c>
      <c r="Q119" s="86">
        <f t="shared" si="130"/>
        <v>110</v>
      </c>
      <c r="R119" s="86" t="b">
        <f t="shared" si="131"/>
        <v>1</v>
      </c>
      <c r="S119" s="86" t="str">
        <f t="shared" si="132"/>
        <v>Dummy Node</v>
      </c>
      <c r="T119" s="86" t="str">
        <f t="shared" si="120"/>
        <v>N/A</v>
      </c>
      <c r="U119" s="86" t="str">
        <f t="shared" si="133"/>
        <v>N/A</v>
      </c>
      <c r="V119" s="86">
        <f t="shared" si="134"/>
        <v>107</v>
      </c>
      <c r="W119" s="86" t="b">
        <f t="shared" si="135"/>
        <v>0</v>
      </c>
      <c r="X119" s="86" t="str">
        <f t="shared" si="136"/>
        <v>GEBR</v>
      </c>
      <c r="Y119" s="86" t="str">
        <f t="shared" si="121"/>
        <v>&gt;</v>
      </c>
      <c r="Z119" s="86">
        <f t="shared" si="137"/>
        <v>1.046142578125</v>
      </c>
      <c r="AA119" s="86">
        <f t="shared" si="138"/>
        <v>106</v>
      </c>
      <c r="AB119" s="86" t="b">
        <f t="shared" si="139"/>
        <v>1</v>
      </c>
      <c r="AC119" s="86" t="str">
        <f t="shared" si="140"/>
        <v>Speed</v>
      </c>
      <c r="AD119" s="86" t="str">
        <f t="shared" si="122"/>
        <v>&lt;=</v>
      </c>
      <c r="AE119" s="86">
        <f t="shared" si="141"/>
        <v>17.86474609375</v>
      </c>
      <c r="AF119" s="86">
        <f t="shared" si="142"/>
        <v>22</v>
      </c>
      <c r="AG119" s="86" t="b">
        <f t="shared" si="143"/>
        <v>0</v>
      </c>
      <c r="AH119" s="86" t="str">
        <f t="shared" si="144"/>
        <v>Distance</v>
      </c>
      <c r="AI119" s="86" t="str">
        <f t="shared" si="123"/>
        <v>&gt;</v>
      </c>
      <c r="AJ119" s="86">
        <f t="shared" si="145"/>
        <v>202.603271484375</v>
      </c>
      <c r="AK119" s="86">
        <f t="shared" si="146"/>
        <v>11</v>
      </c>
      <c r="AL119" s="86" t="b">
        <f t="shared" si="147"/>
        <v>0</v>
      </c>
      <c r="AM119" s="86" t="str">
        <f t="shared" si="148"/>
        <v>Speed</v>
      </c>
      <c r="AN119" s="86" t="str">
        <f t="shared" si="124"/>
        <v>&gt;</v>
      </c>
      <c r="AO119" s="86">
        <f t="shared" si="149"/>
        <v>14.839599609375</v>
      </c>
      <c r="AP119" s="86">
        <f t="shared" si="150"/>
        <v>4</v>
      </c>
      <c r="AQ119" s="86" t="b">
        <f t="shared" si="151"/>
        <v>1</v>
      </c>
      <c r="AR119" s="86" t="str">
        <f t="shared" si="152"/>
        <v>Distance</v>
      </c>
      <c r="AS119" s="86" t="str">
        <f t="shared" si="125"/>
        <v>&lt;=</v>
      </c>
      <c r="AT119" s="86">
        <f t="shared" si="153"/>
        <v>266.76708984375</v>
      </c>
      <c r="AU119" s="86">
        <f t="shared" si="154"/>
        <v>1</v>
      </c>
      <c r="AV119" s="86" t="b">
        <f t="shared" si="155"/>
        <v>0</v>
      </c>
      <c r="AW119" s="86" t="str">
        <f t="shared" si="156"/>
        <v>Speed</v>
      </c>
      <c r="AX119" s="86" t="str">
        <f t="shared" si="126"/>
        <v>&gt;</v>
      </c>
      <c r="AY119" s="86">
        <f t="shared" si="157"/>
        <v>10.322265625</v>
      </c>
      <c r="AZ119" s="86">
        <f t="shared" si="158"/>
        <v>0</v>
      </c>
      <c r="BA119" s="86" t="b">
        <f t="shared" si="159"/>
        <v>1</v>
      </c>
      <c r="BB119" s="86" t="str">
        <f t="shared" si="160"/>
        <v>Distance</v>
      </c>
      <c r="BC119" s="86" t="str">
        <f t="shared" si="127"/>
        <v>&lt;=</v>
      </c>
      <c r="BD119" s="86">
        <f t="shared" si="161"/>
        <v>390.67724609375</v>
      </c>
      <c r="BE119" s="15">
        <f t="shared" si="114"/>
        <v>0</v>
      </c>
      <c r="BF119" s="15" t="str">
        <f t="shared" si="128"/>
        <v>GEBR&gt;1,046142578125 AND Speed&lt;=17,86474609375 AND Distance&gt;202,603271484375 AND Speed&gt;14,839599609375 AND Distance&lt;=266,76708984375 AND Speed&gt;10,322265625 AND Distance&lt;=390,67724609375</v>
      </c>
      <c r="BH119" s="86">
        <v>0.333251953125</v>
      </c>
      <c r="BI119" s="15">
        <v>0</v>
      </c>
      <c r="BJ119" s="15" t="s">
        <v>1741</v>
      </c>
    </row>
    <row r="120" spans="1:62">
      <c r="A120" s="15">
        <v>117</v>
      </c>
      <c r="B120" s="15">
        <v>-2</v>
      </c>
      <c r="C120" s="15">
        <v>-8192</v>
      </c>
      <c r="D120" s="15">
        <f t="shared" si="115"/>
        <v>-1</v>
      </c>
      <c r="E120" s="15">
        <f t="shared" si="116"/>
        <v>0</v>
      </c>
      <c r="F120" s="15">
        <f t="shared" si="117"/>
        <v>-1</v>
      </c>
      <c r="G120" s="15">
        <v>-1</v>
      </c>
      <c r="H120" s="15">
        <v>-1</v>
      </c>
      <c r="I120" s="15">
        <v>109</v>
      </c>
      <c r="J120" s="15">
        <v>8</v>
      </c>
      <c r="K120" s="15">
        <v>332</v>
      </c>
      <c r="L120" s="15">
        <v>59</v>
      </c>
      <c r="M120" s="15">
        <f t="shared" si="118"/>
        <v>1.4404296875E-2</v>
      </c>
      <c r="O120" s="86">
        <f t="shared" si="119"/>
        <v>332</v>
      </c>
      <c r="P120" s="86">
        <f t="shared" si="129"/>
        <v>0.333251953125</v>
      </c>
      <c r="Q120" s="86">
        <f t="shared" si="130"/>
        <v>110</v>
      </c>
      <c r="R120" s="86" t="b">
        <f t="shared" si="131"/>
        <v>0</v>
      </c>
      <c r="S120" s="86" t="str">
        <f t="shared" si="132"/>
        <v>Dummy Node</v>
      </c>
      <c r="T120" s="86" t="str">
        <f t="shared" si="120"/>
        <v>N/A</v>
      </c>
      <c r="U120" s="86" t="str">
        <f t="shared" si="133"/>
        <v>N/A</v>
      </c>
      <c r="V120" s="86">
        <f t="shared" si="134"/>
        <v>107</v>
      </c>
      <c r="W120" s="86" t="b">
        <f t="shared" si="135"/>
        <v>0</v>
      </c>
      <c r="X120" s="86" t="str">
        <f t="shared" si="136"/>
        <v>GEBR</v>
      </c>
      <c r="Y120" s="86" t="str">
        <f t="shared" si="121"/>
        <v>&gt;</v>
      </c>
      <c r="Z120" s="86">
        <f t="shared" si="137"/>
        <v>1.046142578125</v>
      </c>
      <c r="AA120" s="86">
        <f t="shared" si="138"/>
        <v>106</v>
      </c>
      <c r="AB120" s="86" t="b">
        <f t="shared" si="139"/>
        <v>1</v>
      </c>
      <c r="AC120" s="86" t="str">
        <f t="shared" si="140"/>
        <v>Speed</v>
      </c>
      <c r="AD120" s="86" t="str">
        <f t="shared" si="122"/>
        <v>&lt;=</v>
      </c>
      <c r="AE120" s="86">
        <f t="shared" si="141"/>
        <v>17.86474609375</v>
      </c>
      <c r="AF120" s="86">
        <f t="shared" si="142"/>
        <v>22</v>
      </c>
      <c r="AG120" s="86" t="b">
        <f t="shared" si="143"/>
        <v>0</v>
      </c>
      <c r="AH120" s="86" t="str">
        <f t="shared" si="144"/>
        <v>Distance</v>
      </c>
      <c r="AI120" s="86" t="str">
        <f t="shared" si="123"/>
        <v>&gt;</v>
      </c>
      <c r="AJ120" s="86">
        <f t="shared" si="145"/>
        <v>202.603271484375</v>
      </c>
      <c r="AK120" s="86">
        <f t="shared" si="146"/>
        <v>11</v>
      </c>
      <c r="AL120" s="86" t="b">
        <f t="shared" si="147"/>
        <v>0</v>
      </c>
      <c r="AM120" s="86" t="str">
        <f t="shared" si="148"/>
        <v>Speed</v>
      </c>
      <c r="AN120" s="86" t="str">
        <f t="shared" si="124"/>
        <v>&gt;</v>
      </c>
      <c r="AO120" s="86">
        <f t="shared" si="149"/>
        <v>14.839599609375</v>
      </c>
      <c r="AP120" s="86">
        <f t="shared" si="150"/>
        <v>4</v>
      </c>
      <c r="AQ120" s="86" t="b">
        <f t="shared" si="151"/>
        <v>1</v>
      </c>
      <c r="AR120" s="86" t="str">
        <f t="shared" si="152"/>
        <v>Distance</v>
      </c>
      <c r="AS120" s="86" t="str">
        <f t="shared" si="125"/>
        <v>&lt;=</v>
      </c>
      <c r="AT120" s="86">
        <f t="shared" si="153"/>
        <v>266.76708984375</v>
      </c>
      <c r="AU120" s="86">
        <f t="shared" si="154"/>
        <v>1</v>
      </c>
      <c r="AV120" s="86" t="b">
        <f t="shared" si="155"/>
        <v>0</v>
      </c>
      <c r="AW120" s="86" t="str">
        <f t="shared" si="156"/>
        <v>Speed</v>
      </c>
      <c r="AX120" s="86" t="str">
        <f t="shared" si="126"/>
        <v>&gt;</v>
      </c>
      <c r="AY120" s="86">
        <f t="shared" si="157"/>
        <v>10.322265625</v>
      </c>
      <c r="AZ120" s="86">
        <f t="shared" si="158"/>
        <v>0</v>
      </c>
      <c r="BA120" s="86" t="b">
        <f t="shared" si="159"/>
        <v>1</v>
      </c>
      <c r="BB120" s="86" t="str">
        <f t="shared" si="160"/>
        <v>Distance</v>
      </c>
      <c r="BC120" s="86" t="str">
        <f t="shared" si="127"/>
        <v>&lt;=</v>
      </c>
      <c r="BD120" s="86">
        <f t="shared" si="161"/>
        <v>390.67724609375</v>
      </c>
      <c r="BE120" s="15">
        <f t="shared" si="114"/>
        <v>0</v>
      </c>
      <c r="BF120" s="15" t="str">
        <f t="shared" si="128"/>
        <v>GEBR&gt;1,046142578125 AND Speed&lt;=17,86474609375 AND Distance&gt;202,603271484375 AND Speed&gt;14,839599609375 AND Distance&lt;=266,76708984375 AND Speed&gt;10,322265625 AND Distance&lt;=390,67724609375</v>
      </c>
      <c r="BH120" s="86">
        <v>0.333251953125</v>
      </c>
      <c r="BI120" s="15">
        <v>0</v>
      </c>
      <c r="BJ120" s="15" t="s">
        <v>1743</v>
      </c>
    </row>
    <row r="121" spans="1:62">
      <c r="A121" s="15">
        <v>118</v>
      </c>
      <c r="B121" s="15">
        <v>-2</v>
      </c>
      <c r="C121" s="15">
        <v>-8192</v>
      </c>
      <c r="D121" s="15">
        <f t="shared" si="115"/>
        <v>-1</v>
      </c>
      <c r="E121" s="15">
        <f t="shared" si="116"/>
        <v>0</v>
      </c>
      <c r="F121" s="15">
        <f t="shared" si="117"/>
        <v>-1</v>
      </c>
      <c r="G121" s="15">
        <v>-1</v>
      </c>
      <c r="H121" s="15">
        <v>-1</v>
      </c>
      <c r="I121" s="15">
        <v>109</v>
      </c>
      <c r="J121" s="15">
        <v>8</v>
      </c>
      <c r="K121" s="15">
        <v>333</v>
      </c>
      <c r="L121" s="15">
        <v>501</v>
      </c>
      <c r="M121" s="15">
        <f t="shared" si="118"/>
        <v>0.122314453125</v>
      </c>
      <c r="O121" s="86">
        <f t="shared" si="119"/>
        <v>333</v>
      </c>
      <c r="P121" s="86">
        <f t="shared" si="129"/>
        <v>0.333251953125</v>
      </c>
      <c r="Q121" s="86">
        <f t="shared" si="130"/>
        <v>112</v>
      </c>
      <c r="R121" s="86" t="b">
        <f t="shared" si="131"/>
        <v>1</v>
      </c>
      <c r="S121" s="86" t="str">
        <f t="shared" si="132"/>
        <v>Dummy Node</v>
      </c>
      <c r="T121" s="86" t="str">
        <f t="shared" si="120"/>
        <v>N/A</v>
      </c>
      <c r="U121" s="86" t="str">
        <f t="shared" si="133"/>
        <v>N/A</v>
      </c>
      <c r="V121" s="86">
        <f t="shared" si="134"/>
        <v>37</v>
      </c>
      <c r="W121" s="86" t="b">
        <f t="shared" si="135"/>
        <v>0</v>
      </c>
      <c r="X121" s="86" t="str">
        <f t="shared" si="136"/>
        <v>Distance</v>
      </c>
      <c r="Y121" s="86" t="str">
        <f t="shared" si="121"/>
        <v>&gt;</v>
      </c>
      <c r="Z121" s="86">
        <f t="shared" si="137"/>
        <v>370.17236328125</v>
      </c>
      <c r="AA121" s="86">
        <f t="shared" si="138"/>
        <v>36</v>
      </c>
      <c r="AB121" s="86" t="b">
        <f t="shared" si="139"/>
        <v>1</v>
      </c>
      <c r="AC121" s="86" t="str">
        <f t="shared" si="140"/>
        <v>GEBR</v>
      </c>
      <c r="AD121" s="86" t="str">
        <f t="shared" si="122"/>
        <v>&lt;=</v>
      </c>
      <c r="AE121" s="86">
        <f t="shared" si="141"/>
        <v>0.715087890625</v>
      </c>
      <c r="AF121" s="86">
        <f t="shared" si="142"/>
        <v>13</v>
      </c>
      <c r="AG121" s="86" t="b">
        <f t="shared" si="143"/>
        <v>0</v>
      </c>
      <c r="AH121" s="86" t="str">
        <f t="shared" si="144"/>
        <v>Speed</v>
      </c>
      <c r="AI121" s="86" t="str">
        <f t="shared" si="123"/>
        <v>&gt;</v>
      </c>
      <c r="AJ121" s="86">
        <f t="shared" si="145"/>
        <v>17.1845703125</v>
      </c>
      <c r="AK121" s="86">
        <f t="shared" si="146"/>
        <v>12</v>
      </c>
      <c r="AL121" s="86" t="b">
        <f t="shared" si="147"/>
        <v>1</v>
      </c>
      <c r="AM121" s="86" t="str">
        <f t="shared" si="148"/>
        <v>Speed</v>
      </c>
      <c r="AN121" s="86" t="str">
        <f t="shared" si="124"/>
        <v>&lt;=</v>
      </c>
      <c r="AO121" s="86">
        <f t="shared" si="149"/>
        <v>18.69580078125</v>
      </c>
      <c r="AP121" s="86">
        <f t="shared" si="150"/>
        <v>4</v>
      </c>
      <c r="AQ121" s="86" t="b">
        <f t="shared" si="151"/>
        <v>0</v>
      </c>
      <c r="AR121" s="86" t="str">
        <f t="shared" si="152"/>
        <v>Distance</v>
      </c>
      <c r="AS121" s="86" t="str">
        <f t="shared" si="125"/>
        <v>&gt;</v>
      </c>
      <c r="AT121" s="86">
        <f t="shared" si="153"/>
        <v>266.76708984375</v>
      </c>
      <c r="AU121" s="86">
        <f t="shared" si="154"/>
        <v>1</v>
      </c>
      <c r="AV121" s="86" t="b">
        <f t="shared" si="155"/>
        <v>0</v>
      </c>
      <c r="AW121" s="86" t="str">
        <f t="shared" si="156"/>
        <v>Speed</v>
      </c>
      <c r="AX121" s="86" t="str">
        <f t="shared" si="126"/>
        <v>&gt;</v>
      </c>
      <c r="AY121" s="86">
        <f t="shared" si="157"/>
        <v>10.322265625</v>
      </c>
      <c r="AZ121" s="86">
        <f t="shared" si="158"/>
        <v>0</v>
      </c>
      <c r="BA121" s="86" t="b">
        <f t="shared" si="159"/>
        <v>1</v>
      </c>
      <c r="BB121" s="86" t="str">
        <f t="shared" si="160"/>
        <v>Distance</v>
      </c>
      <c r="BC121" s="86" t="str">
        <f t="shared" si="127"/>
        <v>&lt;=</v>
      </c>
      <c r="BD121" s="86">
        <f t="shared" si="161"/>
        <v>390.67724609375</v>
      </c>
      <c r="BE121" s="15">
        <f t="shared" si="114"/>
        <v>0</v>
      </c>
      <c r="BF121" s="15" t="str">
        <f t="shared" si="128"/>
        <v>Distance&gt;370,17236328125 AND GEBR&lt;=0,715087890625 AND Speed&gt;17,1845703125 AND Speed&lt;=18,69580078125 AND Distance&gt;266,76708984375 AND Speed&gt;10,322265625 AND Distance&lt;=390,67724609375</v>
      </c>
      <c r="BH121" s="86">
        <v>0.333251953125</v>
      </c>
      <c r="BI121" s="15">
        <v>0</v>
      </c>
      <c r="BJ121" s="15" t="s">
        <v>1746</v>
      </c>
    </row>
    <row r="122" spans="1:62">
      <c r="A122" s="15">
        <v>119</v>
      </c>
      <c r="B122" s="15">
        <v>1</v>
      </c>
      <c r="C122" s="15">
        <v>18368</v>
      </c>
      <c r="D122" s="15">
        <f t="shared" si="115"/>
        <v>4</v>
      </c>
      <c r="E122" s="15">
        <f t="shared" si="116"/>
        <v>1984</v>
      </c>
      <c r="F122" s="15">
        <f t="shared" si="117"/>
        <v>4.484375</v>
      </c>
      <c r="G122" s="15">
        <v>173</v>
      </c>
      <c r="H122" s="15">
        <v>174</v>
      </c>
      <c r="I122" s="15">
        <v>39</v>
      </c>
      <c r="J122" s="15">
        <v>6</v>
      </c>
      <c r="K122" s="15">
        <v>334</v>
      </c>
      <c r="L122" s="15">
        <v>21</v>
      </c>
      <c r="M122" s="15">
        <f t="shared" si="118"/>
        <v>5.126953125E-3</v>
      </c>
      <c r="O122" s="86">
        <f t="shared" si="119"/>
        <v>334</v>
      </c>
      <c r="P122" s="86">
        <f t="shared" si="129"/>
        <v>0.333251953125</v>
      </c>
      <c r="Q122" s="86">
        <f t="shared" si="130"/>
        <v>112</v>
      </c>
      <c r="R122" s="86" t="b">
        <f t="shared" si="131"/>
        <v>0</v>
      </c>
      <c r="S122" s="86" t="str">
        <f t="shared" si="132"/>
        <v>Dummy Node</v>
      </c>
      <c r="T122" s="86" t="str">
        <f t="shared" si="120"/>
        <v>N/A</v>
      </c>
      <c r="U122" s="86" t="str">
        <f t="shared" si="133"/>
        <v>N/A</v>
      </c>
      <c r="V122" s="86">
        <f t="shared" si="134"/>
        <v>37</v>
      </c>
      <c r="W122" s="86" t="b">
        <f t="shared" si="135"/>
        <v>0</v>
      </c>
      <c r="X122" s="86" t="str">
        <f t="shared" si="136"/>
        <v>Distance</v>
      </c>
      <c r="Y122" s="86" t="str">
        <f t="shared" si="121"/>
        <v>&gt;</v>
      </c>
      <c r="Z122" s="86">
        <f t="shared" si="137"/>
        <v>370.17236328125</v>
      </c>
      <c r="AA122" s="86">
        <f t="shared" si="138"/>
        <v>36</v>
      </c>
      <c r="AB122" s="86" t="b">
        <f t="shared" si="139"/>
        <v>1</v>
      </c>
      <c r="AC122" s="86" t="str">
        <f t="shared" si="140"/>
        <v>GEBR</v>
      </c>
      <c r="AD122" s="86" t="str">
        <f t="shared" si="122"/>
        <v>&lt;=</v>
      </c>
      <c r="AE122" s="86">
        <f t="shared" si="141"/>
        <v>0.715087890625</v>
      </c>
      <c r="AF122" s="86">
        <f t="shared" si="142"/>
        <v>13</v>
      </c>
      <c r="AG122" s="86" t="b">
        <f t="shared" si="143"/>
        <v>0</v>
      </c>
      <c r="AH122" s="86" t="str">
        <f t="shared" si="144"/>
        <v>Speed</v>
      </c>
      <c r="AI122" s="86" t="str">
        <f t="shared" si="123"/>
        <v>&gt;</v>
      </c>
      <c r="AJ122" s="86">
        <f t="shared" si="145"/>
        <v>17.1845703125</v>
      </c>
      <c r="AK122" s="86">
        <f t="shared" si="146"/>
        <v>12</v>
      </c>
      <c r="AL122" s="86" t="b">
        <f t="shared" si="147"/>
        <v>1</v>
      </c>
      <c r="AM122" s="86" t="str">
        <f t="shared" si="148"/>
        <v>Speed</v>
      </c>
      <c r="AN122" s="86" t="str">
        <f t="shared" si="124"/>
        <v>&lt;=</v>
      </c>
      <c r="AO122" s="86">
        <f t="shared" si="149"/>
        <v>18.69580078125</v>
      </c>
      <c r="AP122" s="86">
        <f t="shared" si="150"/>
        <v>4</v>
      </c>
      <c r="AQ122" s="86" t="b">
        <f t="shared" si="151"/>
        <v>0</v>
      </c>
      <c r="AR122" s="86" t="str">
        <f t="shared" si="152"/>
        <v>Distance</v>
      </c>
      <c r="AS122" s="86" t="str">
        <f t="shared" si="125"/>
        <v>&gt;</v>
      </c>
      <c r="AT122" s="86">
        <f t="shared" si="153"/>
        <v>266.76708984375</v>
      </c>
      <c r="AU122" s="86">
        <f t="shared" si="154"/>
        <v>1</v>
      </c>
      <c r="AV122" s="86" t="b">
        <f t="shared" si="155"/>
        <v>0</v>
      </c>
      <c r="AW122" s="86" t="str">
        <f t="shared" si="156"/>
        <v>Speed</v>
      </c>
      <c r="AX122" s="86" t="str">
        <f t="shared" si="126"/>
        <v>&gt;</v>
      </c>
      <c r="AY122" s="86">
        <f t="shared" si="157"/>
        <v>10.322265625</v>
      </c>
      <c r="AZ122" s="86">
        <f t="shared" si="158"/>
        <v>0</v>
      </c>
      <c r="BA122" s="86" t="b">
        <f t="shared" si="159"/>
        <v>1</v>
      </c>
      <c r="BB122" s="86" t="str">
        <f t="shared" si="160"/>
        <v>Distance</v>
      </c>
      <c r="BC122" s="86" t="str">
        <f t="shared" si="127"/>
        <v>&lt;=</v>
      </c>
      <c r="BD122" s="86">
        <f t="shared" si="161"/>
        <v>390.67724609375</v>
      </c>
      <c r="BE122" s="15">
        <f t="shared" si="114"/>
        <v>0</v>
      </c>
      <c r="BF122" s="15" t="str">
        <f t="shared" si="128"/>
        <v>Distance&gt;370,17236328125 AND GEBR&lt;=0,715087890625 AND Speed&gt;17,1845703125 AND Speed&lt;=18,69580078125 AND Distance&gt;266,76708984375 AND Speed&gt;10,322265625 AND Distance&lt;=390,67724609375</v>
      </c>
      <c r="BH122" s="86">
        <v>0.333251953125</v>
      </c>
      <c r="BI122" s="15">
        <v>0</v>
      </c>
      <c r="BJ122" s="15" t="s">
        <v>1748</v>
      </c>
    </row>
    <row r="123" spans="1:62">
      <c r="A123" s="15">
        <v>120</v>
      </c>
      <c r="B123" s="15">
        <v>1</v>
      </c>
      <c r="C123" s="15">
        <v>27533</v>
      </c>
      <c r="D123" s="15">
        <f t="shared" si="115"/>
        <v>6</v>
      </c>
      <c r="E123" s="15">
        <f t="shared" si="116"/>
        <v>2957</v>
      </c>
      <c r="F123" s="15">
        <f t="shared" si="117"/>
        <v>6.721923828125</v>
      </c>
      <c r="G123" s="15">
        <v>121</v>
      </c>
      <c r="H123" s="15">
        <v>122</v>
      </c>
      <c r="I123" s="15">
        <v>39</v>
      </c>
      <c r="J123" s="15">
        <v>6</v>
      </c>
      <c r="K123" s="15">
        <v>335</v>
      </c>
      <c r="L123" s="15">
        <v>200</v>
      </c>
      <c r="M123" s="15">
        <f t="shared" si="118"/>
        <v>4.8828125E-2</v>
      </c>
      <c r="O123" s="86">
        <f t="shared" si="119"/>
        <v>335</v>
      </c>
      <c r="P123" s="86">
        <f t="shared" si="129"/>
        <v>0.333251953125</v>
      </c>
      <c r="Q123" s="86">
        <f t="shared" si="130"/>
        <v>116</v>
      </c>
      <c r="R123" s="86" t="b">
        <f t="shared" si="131"/>
        <v>1</v>
      </c>
      <c r="S123" s="86" t="str">
        <f t="shared" si="132"/>
        <v>Dummy Node</v>
      </c>
      <c r="T123" s="86" t="str">
        <f t="shared" si="120"/>
        <v>N/A</v>
      </c>
      <c r="U123" s="86" t="str">
        <f t="shared" si="133"/>
        <v>N/A</v>
      </c>
      <c r="V123" s="86">
        <f t="shared" si="134"/>
        <v>78</v>
      </c>
      <c r="W123" s="86" t="b">
        <f t="shared" si="135"/>
        <v>0</v>
      </c>
      <c r="X123" s="86" t="str">
        <f t="shared" si="136"/>
        <v>GEBR</v>
      </c>
      <c r="Y123" s="86" t="str">
        <f t="shared" si="121"/>
        <v>&gt;</v>
      </c>
      <c r="Z123" s="86">
        <f t="shared" si="137"/>
        <v>1.27880859375</v>
      </c>
      <c r="AA123" s="86">
        <f t="shared" si="138"/>
        <v>69</v>
      </c>
      <c r="AB123" s="86" t="b">
        <f t="shared" si="139"/>
        <v>0</v>
      </c>
      <c r="AC123" s="86" t="str">
        <f t="shared" si="140"/>
        <v>Speed</v>
      </c>
      <c r="AD123" s="86" t="str">
        <f t="shared" si="122"/>
        <v>&gt;</v>
      </c>
      <c r="AE123" s="86">
        <f t="shared" si="141"/>
        <v>26.51025390625</v>
      </c>
      <c r="AF123" s="86">
        <f t="shared" si="142"/>
        <v>16</v>
      </c>
      <c r="AG123" s="86" t="b">
        <f t="shared" si="143"/>
        <v>1</v>
      </c>
      <c r="AH123" s="86" t="str">
        <f t="shared" si="144"/>
        <v>Distance</v>
      </c>
      <c r="AI123" s="86" t="str">
        <f t="shared" si="123"/>
        <v>&lt;=</v>
      </c>
      <c r="AJ123" s="86">
        <f t="shared" si="145"/>
        <v>427.476318359375</v>
      </c>
      <c r="AK123" s="86">
        <f t="shared" si="146"/>
        <v>10</v>
      </c>
      <c r="AL123" s="86" t="b">
        <f t="shared" si="147"/>
        <v>0</v>
      </c>
      <c r="AM123" s="86" t="str">
        <f t="shared" si="148"/>
        <v>GEBR</v>
      </c>
      <c r="AN123" s="86" t="str">
        <f t="shared" si="124"/>
        <v>&gt;</v>
      </c>
      <c r="AO123" s="86">
        <f t="shared" si="149"/>
        <v>1.046142578125</v>
      </c>
      <c r="AP123" s="86">
        <f t="shared" si="150"/>
        <v>7</v>
      </c>
      <c r="AQ123" s="86" t="b">
        <f t="shared" si="151"/>
        <v>0</v>
      </c>
      <c r="AR123" s="86" t="str">
        <f t="shared" si="152"/>
        <v>Speed</v>
      </c>
      <c r="AS123" s="86" t="str">
        <f t="shared" si="125"/>
        <v>&gt;</v>
      </c>
      <c r="AT123" s="86">
        <f t="shared" si="153"/>
        <v>23.09912109375</v>
      </c>
      <c r="AU123" s="86">
        <f t="shared" si="154"/>
        <v>2</v>
      </c>
      <c r="AV123" s="86" t="b">
        <f t="shared" si="155"/>
        <v>1</v>
      </c>
      <c r="AW123" s="86" t="str">
        <f t="shared" si="156"/>
        <v>Distance</v>
      </c>
      <c r="AX123" s="86" t="str">
        <f t="shared" si="126"/>
        <v>&lt;=</v>
      </c>
      <c r="AY123" s="86">
        <f t="shared" si="157"/>
        <v>569.801025390625</v>
      </c>
      <c r="AZ123" s="86">
        <f t="shared" si="158"/>
        <v>0</v>
      </c>
      <c r="BA123" s="86" t="b">
        <f t="shared" si="159"/>
        <v>0</v>
      </c>
      <c r="BB123" s="86" t="str">
        <f t="shared" si="160"/>
        <v>Distance</v>
      </c>
      <c r="BC123" s="86" t="str">
        <f t="shared" si="127"/>
        <v>&gt;</v>
      </c>
      <c r="BD123" s="86">
        <f t="shared" si="161"/>
        <v>390.67724609375</v>
      </c>
      <c r="BE123" s="15">
        <f t="shared" si="114"/>
        <v>0</v>
      </c>
      <c r="BF123" s="15" t="str">
        <f t="shared" si="128"/>
        <v>GEBR&gt;1,27880859375 AND Speed&gt;26,51025390625 AND Distance&lt;=427,476318359375 AND GEBR&gt;1,046142578125 AND Speed&gt;23,09912109375 AND Distance&lt;=569,801025390625 AND Distance&gt;390,67724609375</v>
      </c>
      <c r="BH123" s="86">
        <v>0.333251953125</v>
      </c>
      <c r="BI123" s="15">
        <v>0</v>
      </c>
      <c r="BJ123" s="15" t="s">
        <v>1760</v>
      </c>
    </row>
    <row r="124" spans="1:62">
      <c r="A124" s="15">
        <v>121</v>
      </c>
      <c r="B124" s="15">
        <v>1</v>
      </c>
      <c r="C124" s="15">
        <v>23023</v>
      </c>
      <c r="D124" s="15">
        <f t="shared" si="115"/>
        <v>5</v>
      </c>
      <c r="E124" s="15">
        <f t="shared" si="116"/>
        <v>2543</v>
      </c>
      <c r="F124" s="15">
        <f t="shared" si="117"/>
        <v>5.620849609375</v>
      </c>
      <c r="G124" s="15">
        <v>145</v>
      </c>
      <c r="H124" s="15">
        <v>146</v>
      </c>
      <c r="I124" s="15">
        <v>120</v>
      </c>
      <c r="J124" s="15">
        <v>7</v>
      </c>
      <c r="K124" s="15">
        <v>336</v>
      </c>
      <c r="L124" s="15">
        <v>1038</v>
      </c>
      <c r="M124" s="15">
        <f t="shared" si="118"/>
        <v>0.25341796875</v>
      </c>
      <c r="O124" s="86">
        <f t="shared" si="119"/>
        <v>336</v>
      </c>
      <c r="P124" s="86">
        <f t="shared" si="129"/>
        <v>0.333251953125</v>
      </c>
      <c r="Q124" s="86">
        <f t="shared" si="130"/>
        <v>116</v>
      </c>
      <c r="R124" s="86" t="b">
        <f t="shared" si="131"/>
        <v>0</v>
      </c>
      <c r="S124" s="86" t="str">
        <f t="shared" si="132"/>
        <v>Dummy Node</v>
      </c>
      <c r="T124" s="86" t="str">
        <f t="shared" si="120"/>
        <v>N/A</v>
      </c>
      <c r="U124" s="86" t="str">
        <f t="shared" si="133"/>
        <v>N/A</v>
      </c>
      <c r="V124" s="86">
        <f t="shared" si="134"/>
        <v>78</v>
      </c>
      <c r="W124" s="86" t="b">
        <f t="shared" si="135"/>
        <v>0</v>
      </c>
      <c r="X124" s="86" t="str">
        <f t="shared" si="136"/>
        <v>GEBR</v>
      </c>
      <c r="Y124" s="86" t="str">
        <f t="shared" si="121"/>
        <v>&gt;</v>
      </c>
      <c r="Z124" s="86">
        <f t="shared" si="137"/>
        <v>1.27880859375</v>
      </c>
      <c r="AA124" s="86">
        <f t="shared" si="138"/>
        <v>69</v>
      </c>
      <c r="AB124" s="86" t="b">
        <f t="shared" si="139"/>
        <v>0</v>
      </c>
      <c r="AC124" s="86" t="str">
        <f t="shared" si="140"/>
        <v>Speed</v>
      </c>
      <c r="AD124" s="86" t="str">
        <f t="shared" si="122"/>
        <v>&gt;</v>
      </c>
      <c r="AE124" s="86">
        <f t="shared" si="141"/>
        <v>26.51025390625</v>
      </c>
      <c r="AF124" s="86">
        <f t="shared" si="142"/>
        <v>16</v>
      </c>
      <c r="AG124" s="86" t="b">
        <f t="shared" si="143"/>
        <v>1</v>
      </c>
      <c r="AH124" s="86" t="str">
        <f t="shared" si="144"/>
        <v>Distance</v>
      </c>
      <c r="AI124" s="86" t="str">
        <f t="shared" si="123"/>
        <v>&lt;=</v>
      </c>
      <c r="AJ124" s="86">
        <f t="shared" si="145"/>
        <v>427.476318359375</v>
      </c>
      <c r="AK124" s="86">
        <f t="shared" si="146"/>
        <v>10</v>
      </c>
      <c r="AL124" s="86" t="b">
        <f t="shared" si="147"/>
        <v>0</v>
      </c>
      <c r="AM124" s="86" t="str">
        <f t="shared" si="148"/>
        <v>GEBR</v>
      </c>
      <c r="AN124" s="86" t="str">
        <f t="shared" si="124"/>
        <v>&gt;</v>
      </c>
      <c r="AO124" s="86">
        <f t="shared" si="149"/>
        <v>1.046142578125</v>
      </c>
      <c r="AP124" s="86">
        <f t="shared" si="150"/>
        <v>7</v>
      </c>
      <c r="AQ124" s="86" t="b">
        <f t="shared" si="151"/>
        <v>0</v>
      </c>
      <c r="AR124" s="86" t="str">
        <f t="shared" si="152"/>
        <v>Speed</v>
      </c>
      <c r="AS124" s="86" t="str">
        <f t="shared" si="125"/>
        <v>&gt;</v>
      </c>
      <c r="AT124" s="86">
        <f t="shared" si="153"/>
        <v>23.09912109375</v>
      </c>
      <c r="AU124" s="86">
        <f t="shared" si="154"/>
        <v>2</v>
      </c>
      <c r="AV124" s="86" t="b">
        <f t="shared" si="155"/>
        <v>1</v>
      </c>
      <c r="AW124" s="86" t="str">
        <f t="shared" si="156"/>
        <v>Distance</v>
      </c>
      <c r="AX124" s="86" t="str">
        <f t="shared" si="126"/>
        <v>&lt;=</v>
      </c>
      <c r="AY124" s="86">
        <f t="shared" si="157"/>
        <v>569.801025390625</v>
      </c>
      <c r="AZ124" s="86">
        <f t="shared" si="158"/>
        <v>0</v>
      </c>
      <c r="BA124" s="86" t="b">
        <f t="shared" si="159"/>
        <v>0</v>
      </c>
      <c r="BB124" s="86" t="str">
        <f t="shared" si="160"/>
        <v>Distance</v>
      </c>
      <c r="BC124" s="86" t="str">
        <f t="shared" si="127"/>
        <v>&gt;</v>
      </c>
      <c r="BD124" s="86">
        <f t="shared" si="161"/>
        <v>390.67724609375</v>
      </c>
      <c r="BE124" s="15">
        <f t="shared" si="114"/>
        <v>0</v>
      </c>
      <c r="BF124" s="15" t="str">
        <f t="shared" si="128"/>
        <v>GEBR&gt;1,27880859375 AND Speed&gt;26,51025390625 AND Distance&lt;=427,476318359375 AND GEBR&gt;1,046142578125 AND Speed&gt;23,09912109375 AND Distance&lt;=569,801025390625 AND Distance&gt;390,67724609375</v>
      </c>
      <c r="BH124" s="86">
        <v>0.333251953125</v>
      </c>
      <c r="BI124" s="15">
        <v>0</v>
      </c>
      <c r="BJ124" s="15" t="s">
        <v>1762</v>
      </c>
    </row>
    <row r="125" spans="1:62">
      <c r="A125" s="15">
        <v>122</v>
      </c>
      <c r="B125" s="15">
        <v>0</v>
      </c>
      <c r="C125" s="15">
        <v>194667</v>
      </c>
      <c r="D125" s="15">
        <f t="shared" si="115"/>
        <v>47</v>
      </c>
      <c r="E125" s="15">
        <f t="shared" si="116"/>
        <v>2155</v>
      </c>
      <c r="F125" s="15">
        <f t="shared" si="117"/>
        <v>47.526123046875</v>
      </c>
      <c r="G125" s="15">
        <v>163</v>
      </c>
      <c r="H125" s="15">
        <v>164</v>
      </c>
      <c r="I125" s="15">
        <v>120</v>
      </c>
      <c r="J125" s="15">
        <v>7</v>
      </c>
      <c r="K125" s="15">
        <v>339</v>
      </c>
      <c r="L125" s="15">
        <v>33</v>
      </c>
      <c r="M125" s="15">
        <f t="shared" si="118"/>
        <v>8.056640625E-3</v>
      </c>
      <c r="O125" s="86">
        <f t="shared" si="119"/>
        <v>339</v>
      </c>
      <c r="P125" s="86">
        <f t="shared" si="129"/>
        <v>0.333251953125</v>
      </c>
      <c r="Q125" s="86">
        <f t="shared" si="130"/>
        <v>130</v>
      </c>
      <c r="R125" s="86" t="b">
        <f t="shared" si="131"/>
        <v>1</v>
      </c>
      <c r="S125" s="86" t="str">
        <f t="shared" si="132"/>
        <v>Dummy Node</v>
      </c>
      <c r="T125" s="86" t="str">
        <f t="shared" si="120"/>
        <v>N/A</v>
      </c>
      <c r="U125" s="86" t="str">
        <f t="shared" si="133"/>
        <v>N/A</v>
      </c>
      <c r="V125" s="86">
        <f t="shared" si="134"/>
        <v>127</v>
      </c>
      <c r="W125" s="86" t="b">
        <f t="shared" si="135"/>
        <v>0</v>
      </c>
      <c r="X125" s="86" t="str">
        <f t="shared" si="136"/>
        <v>Distance</v>
      </c>
      <c r="Y125" s="86" t="str">
        <f t="shared" si="121"/>
        <v>&gt;</v>
      </c>
      <c r="Z125" s="86">
        <f t="shared" si="137"/>
        <v>605.625732421875</v>
      </c>
      <c r="AA125" s="86">
        <f t="shared" si="138"/>
        <v>58</v>
      </c>
      <c r="AB125" s="86" t="b">
        <f t="shared" si="139"/>
        <v>1</v>
      </c>
      <c r="AC125" s="86" t="str">
        <f t="shared" si="140"/>
        <v>GEBR</v>
      </c>
      <c r="AD125" s="86" t="str">
        <f t="shared" si="122"/>
        <v>&lt;=</v>
      </c>
      <c r="AE125" s="86">
        <f t="shared" si="141"/>
        <v>0.85498046875</v>
      </c>
      <c r="AF125" s="86">
        <f t="shared" si="142"/>
        <v>56</v>
      </c>
      <c r="AG125" s="86" t="b">
        <f t="shared" si="143"/>
        <v>0</v>
      </c>
      <c r="AH125" s="86" t="str">
        <f t="shared" si="144"/>
        <v>GEBR</v>
      </c>
      <c r="AI125" s="86" t="str">
        <f t="shared" si="123"/>
        <v>&gt;</v>
      </c>
      <c r="AJ125" s="86">
        <f t="shared" si="145"/>
        <v>0.715087890625</v>
      </c>
      <c r="AK125" s="86">
        <f t="shared" si="146"/>
        <v>53</v>
      </c>
      <c r="AL125" s="86" t="b">
        <f t="shared" si="147"/>
        <v>0</v>
      </c>
      <c r="AM125" s="86" t="str">
        <f t="shared" si="148"/>
        <v>Speed</v>
      </c>
      <c r="AN125" s="86" t="str">
        <f t="shared" si="124"/>
        <v>&gt;</v>
      </c>
      <c r="AO125" s="86">
        <f t="shared" si="149"/>
        <v>25.539794921875</v>
      </c>
      <c r="AP125" s="86">
        <f t="shared" si="150"/>
        <v>8</v>
      </c>
      <c r="AQ125" s="86" t="b">
        <f t="shared" si="151"/>
        <v>1</v>
      </c>
      <c r="AR125" s="86" t="str">
        <f t="shared" si="152"/>
        <v>Distance</v>
      </c>
      <c r="AS125" s="86" t="str">
        <f t="shared" si="125"/>
        <v>&lt;=</v>
      </c>
      <c r="AT125" s="86">
        <f t="shared" si="153"/>
        <v>680.03369140625</v>
      </c>
      <c r="AU125" s="86">
        <f t="shared" si="154"/>
        <v>2</v>
      </c>
      <c r="AV125" s="86" t="b">
        <f t="shared" si="155"/>
        <v>0</v>
      </c>
      <c r="AW125" s="86" t="str">
        <f t="shared" si="156"/>
        <v>Distance</v>
      </c>
      <c r="AX125" s="86" t="str">
        <f t="shared" si="126"/>
        <v>&gt;</v>
      </c>
      <c r="AY125" s="86">
        <f t="shared" si="157"/>
        <v>569.801025390625</v>
      </c>
      <c r="AZ125" s="86">
        <f t="shared" si="158"/>
        <v>0</v>
      </c>
      <c r="BA125" s="86" t="b">
        <f t="shared" si="159"/>
        <v>0</v>
      </c>
      <c r="BB125" s="86" t="str">
        <f t="shared" si="160"/>
        <v>Distance</v>
      </c>
      <c r="BC125" s="86" t="str">
        <f t="shared" si="127"/>
        <v>&gt;</v>
      </c>
      <c r="BD125" s="86">
        <f t="shared" si="161"/>
        <v>390.67724609375</v>
      </c>
      <c r="BE125" s="15">
        <f t="shared" si="114"/>
        <v>0</v>
      </c>
      <c r="BF125" s="15" t="str">
        <f t="shared" si="128"/>
        <v>Distance&gt;605,625732421875 AND GEBR&lt;=0,85498046875 AND GEBR&gt;0,715087890625 AND Speed&gt;25,539794921875 AND Distance&lt;=680,03369140625 AND Distance&gt;569,801025390625 AND Distance&gt;390,67724609375</v>
      </c>
      <c r="BH125" s="86">
        <v>0.333251953125</v>
      </c>
      <c r="BI125" s="15">
        <v>0</v>
      </c>
      <c r="BJ125" s="15" t="s">
        <v>1764</v>
      </c>
    </row>
    <row r="126" spans="1:62">
      <c r="A126" s="15">
        <v>123</v>
      </c>
      <c r="B126" s="15">
        <v>2</v>
      </c>
      <c r="C126" s="15">
        <v>5238</v>
      </c>
      <c r="D126" s="15">
        <f t="shared" si="115"/>
        <v>1</v>
      </c>
      <c r="E126" s="15">
        <f t="shared" si="116"/>
        <v>1142</v>
      </c>
      <c r="F126" s="15">
        <f t="shared" si="117"/>
        <v>1.27880859375</v>
      </c>
      <c r="G126" s="15">
        <v>125</v>
      </c>
      <c r="H126" s="15">
        <v>126</v>
      </c>
      <c r="I126" s="15">
        <v>108</v>
      </c>
      <c r="J126" s="15">
        <v>7</v>
      </c>
      <c r="K126" s="15">
        <v>340</v>
      </c>
      <c r="L126" s="15">
        <v>137</v>
      </c>
      <c r="M126" s="15">
        <f t="shared" si="118"/>
        <v>3.3447265625E-2</v>
      </c>
      <c r="O126" s="86">
        <f t="shared" si="119"/>
        <v>340</v>
      </c>
      <c r="P126" s="86">
        <f t="shared" si="129"/>
        <v>0.333251953125</v>
      </c>
      <c r="Q126" s="86">
        <f t="shared" si="130"/>
        <v>130</v>
      </c>
      <c r="R126" s="86" t="b">
        <f t="shared" si="131"/>
        <v>0</v>
      </c>
      <c r="S126" s="86" t="str">
        <f t="shared" si="132"/>
        <v>Dummy Node</v>
      </c>
      <c r="T126" s="86" t="str">
        <f t="shared" si="120"/>
        <v>N/A</v>
      </c>
      <c r="U126" s="86" t="str">
        <f t="shared" si="133"/>
        <v>N/A</v>
      </c>
      <c r="V126" s="86">
        <f t="shared" si="134"/>
        <v>127</v>
      </c>
      <c r="W126" s="86" t="b">
        <f t="shared" si="135"/>
        <v>0</v>
      </c>
      <c r="X126" s="86" t="str">
        <f t="shared" si="136"/>
        <v>Distance</v>
      </c>
      <c r="Y126" s="86" t="str">
        <f t="shared" si="121"/>
        <v>&gt;</v>
      </c>
      <c r="Z126" s="86">
        <f t="shared" si="137"/>
        <v>605.625732421875</v>
      </c>
      <c r="AA126" s="86">
        <f t="shared" si="138"/>
        <v>58</v>
      </c>
      <c r="AB126" s="86" t="b">
        <f t="shared" si="139"/>
        <v>1</v>
      </c>
      <c r="AC126" s="86" t="str">
        <f t="shared" si="140"/>
        <v>GEBR</v>
      </c>
      <c r="AD126" s="86" t="str">
        <f t="shared" si="122"/>
        <v>&lt;=</v>
      </c>
      <c r="AE126" s="86">
        <f t="shared" si="141"/>
        <v>0.85498046875</v>
      </c>
      <c r="AF126" s="86">
        <f t="shared" si="142"/>
        <v>56</v>
      </c>
      <c r="AG126" s="86" t="b">
        <f t="shared" si="143"/>
        <v>0</v>
      </c>
      <c r="AH126" s="86" t="str">
        <f t="shared" si="144"/>
        <v>GEBR</v>
      </c>
      <c r="AI126" s="86" t="str">
        <f t="shared" si="123"/>
        <v>&gt;</v>
      </c>
      <c r="AJ126" s="86">
        <f t="shared" si="145"/>
        <v>0.715087890625</v>
      </c>
      <c r="AK126" s="86">
        <f t="shared" si="146"/>
        <v>53</v>
      </c>
      <c r="AL126" s="86" t="b">
        <f t="shared" si="147"/>
        <v>0</v>
      </c>
      <c r="AM126" s="86" t="str">
        <f t="shared" si="148"/>
        <v>Speed</v>
      </c>
      <c r="AN126" s="86" t="str">
        <f t="shared" si="124"/>
        <v>&gt;</v>
      </c>
      <c r="AO126" s="86">
        <f t="shared" si="149"/>
        <v>25.539794921875</v>
      </c>
      <c r="AP126" s="86">
        <f t="shared" si="150"/>
        <v>8</v>
      </c>
      <c r="AQ126" s="86" t="b">
        <f t="shared" si="151"/>
        <v>1</v>
      </c>
      <c r="AR126" s="86" t="str">
        <f t="shared" si="152"/>
        <v>Distance</v>
      </c>
      <c r="AS126" s="86" t="str">
        <f t="shared" si="125"/>
        <v>&lt;=</v>
      </c>
      <c r="AT126" s="86">
        <f t="shared" si="153"/>
        <v>680.03369140625</v>
      </c>
      <c r="AU126" s="86">
        <f t="shared" si="154"/>
        <v>2</v>
      </c>
      <c r="AV126" s="86" t="b">
        <f t="shared" si="155"/>
        <v>0</v>
      </c>
      <c r="AW126" s="86" t="str">
        <f t="shared" si="156"/>
        <v>Distance</v>
      </c>
      <c r="AX126" s="86" t="str">
        <f t="shared" si="126"/>
        <v>&gt;</v>
      </c>
      <c r="AY126" s="86">
        <f t="shared" si="157"/>
        <v>569.801025390625</v>
      </c>
      <c r="AZ126" s="86">
        <f t="shared" si="158"/>
        <v>0</v>
      </c>
      <c r="BA126" s="86" t="b">
        <f t="shared" si="159"/>
        <v>0</v>
      </c>
      <c r="BB126" s="86" t="str">
        <f t="shared" si="160"/>
        <v>Distance</v>
      </c>
      <c r="BC126" s="86" t="str">
        <f t="shared" si="127"/>
        <v>&gt;</v>
      </c>
      <c r="BD126" s="86">
        <f t="shared" si="161"/>
        <v>390.67724609375</v>
      </c>
      <c r="BE126" s="15">
        <f t="shared" si="114"/>
        <v>0</v>
      </c>
      <c r="BF126" s="15" t="str">
        <f t="shared" si="128"/>
        <v>Distance&gt;605,625732421875 AND GEBR&lt;=0,85498046875 AND GEBR&gt;0,715087890625 AND Speed&gt;25,539794921875 AND Distance&lt;=680,03369140625 AND Distance&gt;569,801025390625 AND Distance&gt;390,67724609375</v>
      </c>
      <c r="BH126" s="86">
        <v>0.333251953125</v>
      </c>
      <c r="BI126" s="15">
        <v>0</v>
      </c>
      <c r="BJ126" s="15" t="s">
        <v>1771</v>
      </c>
    </row>
    <row r="127" spans="1:62">
      <c r="A127" s="15">
        <v>124</v>
      </c>
      <c r="B127" s="15">
        <v>1</v>
      </c>
      <c r="C127" s="15">
        <v>84872</v>
      </c>
      <c r="D127" s="15">
        <f t="shared" si="115"/>
        <v>20</v>
      </c>
      <c r="E127" s="15">
        <f t="shared" si="116"/>
        <v>2952</v>
      </c>
      <c r="F127" s="15">
        <f t="shared" si="117"/>
        <v>20.720703125</v>
      </c>
      <c r="G127" s="15">
        <v>315</v>
      </c>
      <c r="H127" s="15">
        <v>316</v>
      </c>
      <c r="I127" s="15">
        <v>108</v>
      </c>
      <c r="J127" s="15">
        <v>7</v>
      </c>
      <c r="K127" s="15">
        <v>341</v>
      </c>
      <c r="L127" s="15">
        <v>3</v>
      </c>
      <c r="M127" s="15">
        <f t="shared" si="118"/>
        <v>7.32421875E-4</v>
      </c>
      <c r="O127" s="86">
        <f t="shared" si="119"/>
        <v>341</v>
      </c>
      <c r="P127" s="86">
        <f t="shared" si="129"/>
        <v>0.333251953125</v>
      </c>
      <c r="Q127" s="86">
        <f t="shared" si="130"/>
        <v>139</v>
      </c>
      <c r="R127" s="86" t="b">
        <f t="shared" si="131"/>
        <v>1</v>
      </c>
      <c r="S127" s="86" t="str">
        <f t="shared" si="132"/>
        <v>Dummy Node</v>
      </c>
      <c r="T127" s="86" t="str">
        <f t="shared" si="120"/>
        <v>N/A</v>
      </c>
      <c r="U127" s="86" t="str">
        <f t="shared" si="133"/>
        <v>N/A</v>
      </c>
      <c r="V127" s="86">
        <f t="shared" si="134"/>
        <v>138</v>
      </c>
      <c r="W127" s="86" t="b">
        <f t="shared" si="135"/>
        <v>1</v>
      </c>
      <c r="X127" s="86" t="str">
        <f t="shared" si="136"/>
        <v>Speed</v>
      </c>
      <c r="Y127" s="86" t="str">
        <f t="shared" si="121"/>
        <v>&lt;=</v>
      </c>
      <c r="Z127" s="86">
        <f t="shared" si="137"/>
        <v>1.705810546875</v>
      </c>
      <c r="AA127" s="86">
        <f t="shared" si="138"/>
        <v>19</v>
      </c>
      <c r="AB127" s="86" t="b">
        <f t="shared" si="139"/>
        <v>0</v>
      </c>
      <c r="AC127" s="86" t="str">
        <f t="shared" si="140"/>
        <v>Distance</v>
      </c>
      <c r="AD127" s="86" t="str">
        <f t="shared" si="122"/>
        <v>&gt;</v>
      </c>
      <c r="AE127" s="86">
        <f t="shared" si="141"/>
        <v>9.56884765625</v>
      </c>
      <c r="AF127" s="86">
        <f t="shared" si="142"/>
        <v>17</v>
      </c>
      <c r="AG127" s="86" t="b">
        <f t="shared" si="143"/>
        <v>1</v>
      </c>
      <c r="AH127" s="86" t="str">
        <f t="shared" si="144"/>
        <v>Distance</v>
      </c>
      <c r="AI127" s="86" t="str">
        <f t="shared" si="123"/>
        <v>&lt;=</v>
      </c>
      <c r="AJ127" s="86">
        <f t="shared" si="145"/>
        <v>15</v>
      </c>
      <c r="AK127" s="86">
        <f t="shared" si="146"/>
        <v>5</v>
      </c>
      <c r="AL127" s="86" t="b">
        <f t="shared" si="147"/>
        <v>1</v>
      </c>
      <c r="AM127" s="86" t="str">
        <f t="shared" si="148"/>
        <v>Speed</v>
      </c>
      <c r="AN127" s="86" t="str">
        <f t="shared" si="124"/>
        <v>&lt;=</v>
      </c>
      <c r="AO127" s="86">
        <f t="shared" si="149"/>
        <v>3.076416015625</v>
      </c>
      <c r="AP127" s="86">
        <f t="shared" si="150"/>
        <v>3</v>
      </c>
      <c r="AQ127" s="86" t="b">
        <f t="shared" si="151"/>
        <v>1</v>
      </c>
      <c r="AR127" s="86" t="str">
        <f t="shared" si="152"/>
        <v>Distance</v>
      </c>
      <c r="AS127" s="86" t="str">
        <f t="shared" si="125"/>
        <v>&lt;=</v>
      </c>
      <c r="AT127" s="86">
        <f t="shared" si="153"/>
        <v>80.353271484375</v>
      </c>
      <c r="AU127" s="86">
        <f t="shared" si="154"/>
        <v>1</v>
      </c>
      <c r="AV127" s="86" t="b">
        <f t="shared" si="155"/>
        <v>1</v>
      </c>
      <c r="AW127" s="86" t="str">
        <f t="shared" si="156"/>
        <v>Speed</v>
      </c>
      <c r="AX127" s="86" t="str">
        <f t="shared" si="126"/>
        <v>&lt;=</v>
      </c>
      <c r="AY127" s="86">
        <f t="shared" si="157"/>
        <v>10.322265625</v>
      </c>
      <c r="AZ127" s="86">
        <f t="shared" si="158"/>
        <v>0</v>
      </c>
      <c r="BA127" s="86" t="b">
        <f t="shared" si="159"/>
        <v>1</v>
      </c>
      <c r="BB127" s="86" t="str">
        <f t="shared" si="160"/>
        <v>Distance</v>
      </c>
      <c r="BC127" s="86" t="str">
        <f t="shared" si="127"/>
        <v>&lt;=</v>
      </c>
      <c r="BD127" s="86">
        <f t="shared" si="161"/>
        <v>390.67724609375</v>
      </c>
      <c r="BE127" s="15">
        <f t="shared" si="114"/>
        <v>0</v>
      </c>
      <c r="BF127" s="15" t="str">
        <f t="shared" si="128"/>
        <v>Speed&lt;=1,705810546875 AND Distance&gt;9,56884765625 AND Distance&lt;=15 AND Speed&lt;=3,076416015625 AND Distance&lt;=80,353271484375 AND Speed&lt;=10,322265625 AND Distance&lt;=390,67724609375</v>
      </c>
      <c r="BH127" s="86">
        <v>0.333251953125</v>
      </c>
      <c r="BI127" s="15">
        <v>0</v>
      </c>
      <c r="BJ127" s="15" t="s">
        <v>1776</v>
      </c>
    </row>
    <row r="128" spans="1:62">
      <c r="A128" s="15">
        <v>125</v>
      </c>
      <c r="B128" s="15">
        <v>-2</v>
      </c>
      <c r="C128" s="15">
        <v>-8192</v>
      </c>
      <c r="D128" s="15">
        <f t="shared" si="115"/>
        <v>-1</v>
      </c>
      <c r="E128" s="15">
        <f t="shared" si="116"/>
        <v>0</v>
      </c>
      <c r="F128" s="15">
        <f t="shared" si="117"/>
        <v>-1</v>
      </c>
      <c r="G128" s="15">
        <v>-1</v>
      </c>
      <c r="H128" s="15">
        <v>-1</v>
      </c>
      <c r="I128" s="15">
        <v>123</v>
      </c>
      <c r="J128" s="15">
        <v>8</v>
      </c>
      <c r="K128" s="15">
        <v>342</v>
      </c>
      <c r="L128" s="15">
        <v>43</v>
      </c>
      <c r="M128" s="15">
        <f t="shared" si="118"/>
        <v>1.0498046875E-2</v>
      </c>
      <c r="O128" s="86">
        <f t="shared" si="119"/>
        <v>342</v>
      </c>
      <c r="P128" s="86">
        <f t="shared" si="129"/>
        <v>0.333251953125</v>
      </c>
      <c r="Q128" s="86">
        <f t="shared" si="130"/>
        <v>139</v>
      </c>
      <c r="R128" s="86" t="b">
        <f t="shared" si="131"/>
        <v>0</v>
      </c>
      <c r="S128" s="86" t="str">
        <f t="shared" si="132"/>
        <v>Dummy Node</v>
      </c>
      <c r="T128" s="86" t="str">
        <f t="shared" si="120"/>
        <v>N/A</v>
      </c>
      <c r="U128" s="86" t="str">
        <f t="shared" si="133"/>
        <v>N/A</v>
      </c>
      <c r="V128" s="86">
        <f t="shared" si="134"/>
        <v>138</v>
      </c>
      <c r="W128" s="86" t="b">
        <f t="shared" si="135"/>
        <v>1</v>
      </c>
      <c r="X128" s="86" t="str">
        <f t="shared" si="136"/>
        <v>Speed</v>
      </c>
      <c r="Y128" s="86" t="str">
        <f t="shared" si="121"/>
        <v>&lt;=</v>
      </c>
      <c r="Z128" s="86">
        <f t="shared" si="137"/>
        <v>1.705810546875</v>
      </c>
      <c r="AA128" s="86">
        <f t="shared" si="138"/>
        <v>19</v>
      </c>
      <c r="AB128" s="86" t="b">
        <f t="shared" si="139"/>
        <v>0</v>
      </c>
      <c r="AC128" s="86" t="str">
        <f t="shared" si="140"/>
        <v>Distance</v>
      </c>
      <c r="AD128" s="86" t="str">
        <f t="shared" si="122"/>
        <v>&gt;</v>
      </c>
      <c r="AE128" s="86">
        <f t="shared" si="141"/>
        <v>9.56884765625</v>
      </c>
      <c r="AF128" s="86">
        <f t="shared" si="142"/>
        <v>17</v>
      </c>
      <c r="AG128" s="86" t="b">
        <f t="shared" si="143"/>
        <v>1</v>
      </c>
      <c r="AH128" s="86" t="str">
        <f t="shared" si="144"/>
        <v>Distance</v>
      </c>
      <c r="AI128" s="86" t="str">
        <f t="shared" si="123"/>
        <v>&lt;=</v>
      </c>
      <c r="AJ128" s="86">
        <f t="shared" si="145"/>
        <v>15</v>
      </c>
      <c r="AK128" s="86">
        <f t="shared" si="146"/>
        <v>5</v>
      </c>
      <c r="AL128" s="86" t="b">
        <f t="shared" si="147"/>
        <v>1</v>
      </c>
      <c r="AM128" s="86" t="str">
        <f t="shared" si="148"/>
        <v>Speed</v>
      </c>
      <c r="AN128" s="86" t="str">
        <f t="shared" si="124"/>
        <v>&lt;=</v>
      </c>
      <c r="AO128" s="86">
        <f t="shared" si="149"/>
        <v>3.076416015625</v>
      </c>
      <c r="AP128" s="86">
        <f t="shared" si="150"/>
        <v>3</v>
      </c>
      <c r="AQ128" s="86" t="b">
        <f t="shared" si="151"/>
        <v>1</v>
      </c>
      <c r="AR128" s="86" t="str">
        <f t="shared" si="152"/>
        <v>Distance</v>
      </c>
      <c r="AS128" s="86" t="str">
        <f t="shared" si="125"/>
        <v>&lt;=</v>
      </c>
      <c r="AT128" s="86">
        <f t="shared" si="153"/>
        <v>80.353271484375</v>
      </c>
      <c r="AU128" s="86">
        <f t="shared" si="154"/>
        <v>1</v>
      </c>
      <c r="AV128" s="86" t="b">
        <f t="shared" si="155"/>
        <v>1</v>
      </c>
      <c r="AW128" s="86" t="str">
        <f t="shared" si="156"/>
        <v>Speed</v>
      </c>
      <c r="AX128" s="86" t="str">
        <f t="shared" si="126"/>
        <v>&lt;=</v>
      </c>
      <c r="AY128" s="86">
        <f t="shared" si="157"/>
        <v>10.322265625</v>
      </c>
      <c r="AZ128" s="86">
        <f t="shared" si="158"/>
        <v>0</v>
      </c>
      <c r="BA128" s="86" t="b">
        <f t="shared" si="159"/>
        <v>1</v>
      </c>
      <c r="BB128" s="86" t="str">
        <f t="shared" si="160"/>
        <v>Distance</v>
      </c>
      <c r="BC128" s="86" t="str">
        <f t="shared" si="127"/>
        <v>&lt;=</v>
      </c>
      <c r="BD128" s="86">
        <f t="shared" si="161"/>
        <v>390.67724609375</v>
      </c>
      <c r="BE128" s="15">
        <f t="shared" si="114"/>
        <v>0</v>
      </c>
      <c r="BF128" s="15" t="str">
        <f t="shared" si="128"/>
        <v>Speed&lt;=1,705810546875 AND Distance&gt;9,56884765625 AND Distance&lt;=15 AND Speed&lt;=3,076416015625 AND Distance&lt;=80,353271484375 AND Speed&lt;=10,322265625 AND Distance&lt;=390,67724609375</v>
      </c>
      <c r="BH128" s="86">
        <v>0.333251953125</v>
      </c>
      <c r="BI128" s="15">
        <v>0</v>
      </c>
      <c r="BJ128" s="15" t="s">
        <v>1783</v>
      </c>
    </row>
    <row r="129" spans="1:62">
      <c r="A129" s="15">
        <v>126</v>
      </c>
      <c r="B129" s="15">
        <v>-2</v>
      </c>
      <c r="C129" s="15">
        <v>-8192</v>
      </c>
      <c r="D129" s="15">
        <f t="shared" si="115"/>
        <v>-1</v>
      </c>
      <c r="E129" s="15">
        <f t="shared" si="116"/>
        <v>0</v>
      </c>
      <c r="F129" s="15">
        <f t="shared" si="117"/>
        <v>-1</v>
      </c>
      <c r="G129" s="15">
        <v>-1</v>
      </c>
      <c r="H129" s="15">
        <v>-1</v>
      </c>
      <c r="I129" s="15">
        <v>123</v>
      </c>
      <c r="J129" s="15">
        <v>8</v>
      </c>
      <c r="K129" s="15">
        <v>343</v>
      </c>
      <c r="L129" s="15">
        <v>1092</v>
      </c>
      <c r="M129" s="15">
        <f t="shared" si="118"/>
        <v>0.2666015625</v>
      </c>
      <c r="O129" s="86">
        <f t="shared" si="119"/>
        <v>343</v>
      </c>
      <c r="P129" s="86">
        <f t="shared" si="129"/>
        <v>0</v>
      </c>
      <c r="Q129" s="86">
        <f t="shared" si="130"/>
        <v>140</v>
      </c>
      <c r="R129" s="86" t="b">
        <f t="shared" si="131"/>
        <v>1</v>
      </c>
      <c r="S129" s="86" t="str">
        <f t="shared" si="132"/>
        <v>Dummy Node</v>
      </c>
      <c r="T129" s="86" t="str">
        <f t="shared" si="120"/>
        <v>N/A</v>
      </c>
      <c r="U129" s="86" t="str">
        <f t="shared" si="133"/>
        <v>N/A</v>
      </c>
      <c r="V129" s="86">
        <f t="shared" si="134"/>
        <v>138</v>
      </c>
      <c r="W129" s="86" t="b">
        <f t="shared" si="135"/>
        <v>0</v>
      </c>
      <c r="X129" s="86" t="str">
        <f t="shared" si="136"/>
        <v>Speed</v>
      </c>
      <c r="Y129" s="86" t="str">
        <f t="shared" si="121"/>
        <v>&gt;</v>
      </c>
      <c r="Z129" s="86">
        <f t="shared" si="137"/>
        <v>1.705810546875</v>
      </c>
      <c r="AA129" s="86">
        <f t="shared" si="138"/>
        <v>19</v>
      </c>
      <c r="AB129" s="86" t="b">
        <f t="shared" si="139"/>
        <v>0</v>
      </c>
      <c r="AC129" s="86" t="str">
        <f t="shared" si="140"/>
        <v>Distance</v>
      </c>
      <c r="AD129" s="86" t="str">
        <f t="shared" si="122"/>
        <v>&gt;</v>
      </c>
      <c r="AE129" s="86">
        <f t="shared" si="141"/>
        <v>9.56884765625</v>
      </c>
      <c r="AF129" s="86">
        <f t="shared" si="142"/>
        <v>17</v>
      </c>
      <c r="AG129" s="86" t="b">
        <f t="shared" si="143"/>
        <v>1</v>
      </c>
      <c r="AH129" s="86" t="str">
        <f t="shared" si="144"/>
        <v>Distance</v>
      </c>
      <c r="AI129" s="86" t="str">
        <f t="shared" si="123"/>
        <v>&lt;=</v>
      </c>
      <c r="AJ129" s="86">
        <f t="shared" si="145"/>
        <v>15</v>
      </c>
      <c r="AK129" s="86">
        <f t="shared" si="146"/>
        <v>5</v>
      </c>
      <c r="AL129" s="86" t="b">
        <f t="shared" si="147"/>
        <v>1</v>
      </c>
      <c r="AM129" s="86" t="str">
        <f t="shared" si="148"/>
        <v>Speed</v>
      </c>
      <c r="AN129" s="86" t="str">
        <f t="shared" si="124"/>
        <v>&lt;=</v>
      </c>
      <c r="AO129" s="86">
        <f t="shared" si="149"/>
        <v>3.076416015625</v>
      </c>
      <c r="AP129" s="86">
        <f t="shared" si="150"/>
        <v>3</v>
      </c>
      <c r="AQ129" s="86" t="b">
        <f t="shared" si="151"/>
        <v>1</v>
      </c>
      <c r="AR129" s="86" t="str">
        <f t="shared" si="152"/>
        <v>Distance</v>
      </c>
      <c r="AS129" s="86" t="str">
        <f t="shared" si="125"/>
        <v>&lt;=</v>
      </c>
      <c r="AT129" s="86">
        <f t="shared" si="153"/>
        <v>80.353271484375</v>
      </c>
      <c r="AU129" s="86">
        <f t="shared" si="154"/>
        <v>1</v>
      </c>
      <c r="AV129" s="86" t="b">
        <f t="shared" si="155"/>
        <v>1</v>
      </c>
      <c r="AW129" s="86" t="str">
        <f t="shared" si="156"/>
        <v>Speed</v>
      </c>
      <c r="AX129" s="86" t="str">
        <f t="shared" si="126"/>
        <v>&lt;=</v>
      </c>
      <c r="AY129" s="86">
        <f t="shared" si="157"/>
        <v>10.322265625</v>
      </c>
      <c r="AZ129" s="86">
        <f t="shared" si="158"/>
        <v>0</v>
      </c>
      <c r="BA129" s="86" t="b">
        <f t="shared" si="159"/>
        <v>1</v>
      </c>
      <c r="BB129" s="86" t="str">
        <f t="shared" si="160"/>
        <v>Distance</v>
      </c>
      <c r="BC129" s="86" t="str">
        <f t="shared" si="127"/>
        <v>&lt;=</v>
      </c>
      <c r="BD129" s="86">
        <f t="shared" si="161"/>
        <v>390.67724609375</v>
      </c>
      <c r="BE129" s="15">
        <f t="shared" si="114"/>
        <v>1</v>
      </c>
      <c r="BF129" s="15" t="str">
        <f t="shared" si="128"/>
        <v>Speed&gt;1,705810546875 AND Distance&gt;9,56884765625 AND Distance&lt;=15 AND Speed&lt;=3,076416015625 AND Distance&lt;=80,353271484375 AND Speed&lt;=10,322265625 AND Distance&lt;=390,67724609375</v>
      </c>
      <c r="BH129" s="86">
        <v>0.333251953125</v>
      </c>
      <c r="BI129" s="15">
        <v>0</v>
      </c>
      <c r="BJ129" s="15" t="s">
        <v>1784</v>
      </c>
    </row>
    <row r="130" spans="1:62">
      <c r="A130" s="15">
        <v>127</v>
      </c>
      <c r="B130" s="15">
        <v>0</v>
      </c>
      <c r="C130" s="15">
        <v>2480643</v>
      </c>
      <c r="D130" s="15">
        <f t="shared" si="115"/>
        <v>605</v>
      </c>
      <c r="E130" s="15">
        <f t="shared" si="116"/>
        <v>2563</v>
      </c>
      <c r="F130" s="15">
        <f t="shared" si="117"/>
        <v>605.625732421875</v>
      </c>
      <c r="G130" s="15">
        <v>129</v>
      </c>
      <c r="H130" s="15">
        <v>130</v>
      </c>
      <c r="I130" s="15">
        <v>58</v>
      </c>
      <c r="J130" s="15">
        <v>6</v>
      </c>
      <c r="K130" s="15">
        <v>344</v>
      </c>
      <c r="L130" s="15">
        <v>1006</v>
      </c>
      <c r="M130" s="15">
        <f t="shared" si="118"/>
        <v>0.24560546875</v>
      </c>
      <c r="O130" s="86">
        <f t="shared" si="119"/>
        <v>344</v>
      </c>
      <c r="P130" s="86">
        <f t="shared" si="129"/>
        <v>0</v>
      </c>
      <c r="Q130" s="86">
        <f t="shared" si="130"/>
        <v>140</v>
      </c>
      <c r="R130" s="86" t="b">
        <f t="shared" si="131"/>
        <v>0</v>
      </c>
      <c r="S130" s="86" t="str">
        <f t="shared" si="132"/>
        <v>Dummy Node</v>
      </c>
      <c r="T130" s="86" t="str">
        <f t="shared" si="120"/>
        <v>N/A</v>
      </c>
      <c r="U130" s="86" t="str">
        <f t="shared" si="133"/>
        <v>N/A</v>
      </c>
      <c r="V130" s="86">
        <f t="shared" si="134"/>
        <v>138</v>
      </c>
      <c r="W130" s="86" t="b">
        <f t="shared" si="135"/>
        <v>0</v>
      </c>
      <c r="X130" s="86" t="str">
        <f t="shared" si="136"/>
        <v>Speed</v>
      </c>
      <c r="Y130" s="86" t="str">
        <f t="shared" si="121"/>
        <v>&gt;</v>
      </c>
      <c r="Z130" s="86">
        <f t="shared" si="137"/>
        <v>1.705810546875</v>
      </c>
      <c r="AA130" s="86">
        <f t="shared" si="138"/>
        <v>19</v>
      </c>
      <c r="AB130" s="86" t="b">
        <f t="shared" si="139"/>
        <v>0</v>
      </c>
      <c r="AC130" s="86" t="str">
        <f t="shared" si="140"/>
        <v>Distance</v>
      </c>
      <c r="AD130" s="86" t="str">
        <f t="shared" si="122"/>
        <v>&gt;</v>
      </c>
      <c r="AE130" s="86">
        <f t="shared" si="141"/>
        <v>9.56884765625</v>
      </c>
      <c r="AF130" s="86">
        <f t="shared" si="142"/>
        <v>17</v>
      </c>
      <c r="AG130" s="86" t="b">
        <f t="shared" si="143"/>
        <v>1</v>
      </c>
      <c r="AH130" s="86" t="str">
        <f t="shared" si="144"/>
        <v>Distance</v>
      </c>
      <c r="AI130" s="86" t="str">
        <f t="shared" si="123"/>
        <v>&lt;=</v>
      </c>
      <c r="AJ130" s="86">
        <f t="shared" si="145"/>
        <v>15</v>
      </c>
      <c r="AK130" s="86">
        <f t="shared" si="146"/>
        <v>5</v>
      </c>
      <c r="AL130" s="86" t="b">
        <f t="shared" si="147"/>
        <v>1</v>
      </c>
      <c r="AM130" s="86" t="str">
        <f t="shared" si="148"/>
        <v>Speed</v>
      </c>
      <c r="AN130" s="86" t="str">
        <f t="shared" si="124"/>
        <v>&lt;=</v>
      </c>
      <c r="AO130" s="86">
        <f t="shared" si="149"/>
        <v>3.076416015625</v>
      </c>
      <c r="AP130" s="86">
        <f t="shared" si="150"/>
        <v>3</v>
      </c>
      <c r="AQ130" s="86" t="b">
        <f t="shared" si="151"/>
        <v>1</v>
      </c>
      <c r="AR130" s="86" t="str">
        <f t="shared" si="152"/>
        <v>Distance</v>
      </c>
      <c r="AS130" s="86" t="str">
        <f t="shared" si="125"/>
        <v>&lt;=</v>
      </c>
      <c r="AT130" s="86">
        <f t="shared" si="153"/>
        <v>80.353271484375</v>
      </c>
      <c r="AU130" s="86">
        <f t="shared" si="154"/>
        <v>1</v>
      </c>
      <c r="AV130" s="86" t="b">
        <f t="shared" si="155"/>
        <v>1</v>
      </c>
      <c r="AW130" s="86" t="str">
        <f t="shared" si="156"/>
        <v>Speed</v>
      </c>
      <c r="AX130" s="86" t="str">
        <f t="shared" si="126"/>
        <v>&lt;=</v>
      </c>
      <c r="AY130" s="86">
        <f t="shared" si="157"/>
        <v>10.322265625</v>
      </c>
      <c r="AZ130" s="86">
        <f t="shared" si="158"/>
        <v>0</v>
      </c>
      <c r="BA130" s="86" t="b">
        <f t="shared" si="159"/>
        <v>1</v>
      </c>
      <c r="BB130" s="86" t="str">
        <f t="shared" si="160"/>
        <v>Distance</v>
      </c>
      <c r="BC130" s="86" t="str">
        <f t="shared" si="127"/>
        <v>&lt;=</v>
      </c>
      <c r="BD130" s="86">
        <f t="shared" si="161"/>
        <v>390.67724609375</v>
      </c>
      <c r="BE130" s="15">
        <f t="shared" si="114"/>
        <v>1</v>
      </c>
      <c r="BF130" s="15" t="str">
        <f t="shared" si="128"/>
        <v>Speed&gt;1,705810546875 AND Distance&gt;9,56884765625 AND Distance&lt;=15 AND Speed&lt;=3,076416015625 AND Distance&lt;=80,353271484375 AND Speed&lt;=10,322265625 AND Distance&lt;=390,67724609375</v>
      </c>
      <c r="BH130" s="86">
        <v>0.333251953125</v>
      </c>
      <c r="BI130" s="15">
        <v>0</v>
      </c>
      <c r="BJ130" s="15" t="s">
        <v>1791</v>
      </c>
    </row>
    <row r="131" spans="1:62">
      <c r="A131" s="15">
        <v>128</v>
      </c>
      <c r="B131" s="15">
        <v>-2</v>
      </c>
      <c r="C131" s="15">
        <v>-8192</v>
      </c>
      <c r="D131" s="15">
        <f t="shared" si="115"/>
        <v>-1</v>
      </c>
      <c r="E131" s="15">
        <f t="shared" si="116"/>
        <v>0</v>
      </c>
      <c r="F131" s="15">
        <f t="shared" si="117"/>
        <v>-1</v>
      </c>
      <c r="G131" s="15">
        <v>337</v>
      </c>
      <c r="H131" s="15">
        <v>338</v>
      </c>
      <c r="I131" s="15">
        <v>58</v>
      </c>
      <c r="J131" s="15">
        <v>6</v>
      </c>
      <c r="K131" s="15">
        <v>345</v>
      </c>
      <c r="L131" s="15">
        <v>1365</v>
      </c>
      <c r="M131" s="15">
        <f t="shared" si="118"/>
        <v>0.333251953125</v>
      </c>
      <c r="O131" s="86">
        <f t="shared" si="119"/>
        <v>345</v>
      </c>
      <c r="P131" s="86">
        <f t="shared" ref="P131:P141" si="162">VLOOKUP(O131,$A$3:$M$513,13,FALSE)</f>
        <v>0</v>
      </c>
      <c r="Q131" s="86">
        <f t="shared" ref="Q131:Q141" si="163">VLOOKUP(O131,$A$3:$I$513,9,FALSE)</f>
        <v>142</v>
      </c>
      <c r="R131" s="86" t="b">
        <f t="shared" ref="R131:R141" si="164">IF(VLOOKUP(Q131,$A$3:$G$513,7,FALSE) = O131, TRUE, IF(VLOOKUP(Q131, $A$3:$H$513,8,FALSE) = O131, FALSE, "Error: Invalid Decision!"))</f>
        <v>1</v>
      </c>
      <c r="S131" s="86" t="str">
        <f t="shared" ref="S131:S141" si="165">IF(VLOOKUP(Q131,$A$3:$B$513,2,FALSE) = 0, "Distance", IF(VLOOKUP(Q131,$A$3:$B$513,2,FALSE) = 1, "Speed", IF(VLOOKUP(Q131,$A$3:$B$513,2,FALSE) = 2, "GEBR", "Dummy Node")))</f>
        <v>Dummy Node</v>
      </c>
      <c r="T131" s="86" t="str">
        <f t="shared" si="120"/>
        <v>N/A</v>
      </c>
      <c r="U131" s="86" t="str">
        <f t="shared" ref="U131:U141" si="166">IF(S131="Dummy Node","N/A",VLOOKUP(Q131,$A$3:$F$513,6,FALSE))</f>
        <v>N/A</v>
      </c>
      <c r="V131" s="86">
        <f t="shared" ref="V131:V141" si="167">VLOOKUP(Q131,$A$3:$I$513,9,FALSE)</f>
        <v>62</v>
      </c>
      <c r="W131" s="86" t="b">
        <f t="shared" ref="W131:W141" si="168">IF(VLOOKUP(V131,$A$3:$G$513,7,FALSE) = Q131, TRUE, IF(VLOOKUP(V131, $A$3:$H$513,8,FALSE) = Q131, FALSE, "Error: Invalid Decision!"))</f>
        <v>0</v>
      </c>
      <c r="X131" s="86" t="str">
        <f t="shared" ref="X131:X141" si="169">IF(VLOOKUP(V131,$A$3:$B$513,2,FALSE) = 0, "Distance", IF(VLOOKUP(V131,$A$3:$B$513,2,FALSE) = 1, "Speed", IF(VLOOKUP(V131,$A$3:$B$513,2,FALSE) = 2, "GEBR", "Dummy Node")))</f>
        <v>Speed</v>
      </c>
      <c r="Y131" s="86" t="str">
        <f t="shared" si="121"/>
        <v>&gt;</v>
      </c>
      <c r="Z131" s="86">
        <f t="shared" ref="Z131:Z141" si="170">IF(X131="Dummy Node","N/A",VLOOKUP(V131,$A$3:$F$513,6,FALSE))</f>
        <v>28.95458984375</v>
      </c>
      <c r="AA131" s="86">
        <f t="shared" ref="AA131:AA141" si="171">VLOOKUP(V131,$A$3:$I$513,9,FALSE)</f>
        <v>60</v>
      </c>
      <c r="AB131" s="86" t="b">
        <f t="shared" ref="AB131:AB141" si="172">IF(VLOOKUP(AA131,$A$3:$G$513,7,FALSE) = V131, TRUE, IF(VLOOKUP(AA131, $A$3:$H$513,8,FALSE) = V131, FALSE, "Error: Invalid Decision!"))</f>
        <v>0</v>
      </c>
      <c r="AC131" s="86" t="str">
        <f t="shared" ref="AC131:AC141" si="173">IF(VLOOKUP(AA131,$A$3:$B$513,2,FALSE) = 0, "Distance", IF(VLOOKUP(AA131,$A$3:$B$513,2,FALSE) = 1, "Speed", IF(VLOOKUP(AA131,$A$3:$B$513,2,FALSE) = 2, "GEBR", "Dummy Node")))</f>
        <v>GEBR</v>
      </c>
      <c r="AD131" s="86" t="str">
        <f t="shared" si="122"/>
        <v>&gt;</v>
      </c>
      <c r="AE131" s="86">
        <f t="shared" ref="AE131:AE141" si="174">IF(AC131="Dummy Node","N/A",VLOOKUP(AA131,$A$3:$F$513,6,FALSE))</f>
        <v>0.85498046875</v>
      </c>
      <c r="AF131" s="86">
        <f t="shared" ref="AF131:AF141" si="175">VLOOKUP(AA131,$A$3:$I$513,9,FALSE)</f>
        <v>15</v>
      </c>
      <c r="AG131" s="86" t="b">
        <f t="shared" ref="AG131:AG141" si="176">IF(VLOOKUP(AF131,$A$3:$G$513,7,FALSE) = AA131, TRUE, IF(VLOOKUP(AF131, $A$3:$H$513,8,FALSE) = AA131, FALSE, "Error: Invalid Decision!"))</f>
        <v>0</v>
      </c>
      <c r="AH131" s="86" t="str">
        <f t="shared" ref="AH131:AH141" si="177">IF(VLOOKUP(AF131,$A$3:$B$513,2,FALSE) = 0, "Distance", IF(VLOOKUP(AF131,$A$3:$B$513,2,FALSE) = 1, "Speed", IF(VLOOKUP(AF131,$A$3:$B$513,2,FALSE) = 2, "GEBR", "Dummy Node")))</f>
        <v>Distance</v>
      </c>
      <c r="AI131" s="86" t="str">
        <f t="shared" si="123"/>
        <v>&gt;</v>
      </c>
      <c r="AJ131" s="86">
        <f t="shared" ref="AJ131:AJ141" si="178">IF(AH131="Dummy Node","N/A",VLOOKUP(AF131,$A$3:$F$513,6,FALSE))</f>
        <v>511.002685546875</v>
      </c>
      <c r="AK131" s="86">
        <f t="shared" ref="AK131:AK141" si="179">VLOOKUP(AF131,$A$3:$I$513,9,FALSE)</f>
        <v>10</v>
      </c>
      <c r="AL131" s="86" t="b">
        <f t="shared" ref="AL131:AL141" si="180">IF(VLOOKUP(AK131,$A$3:$G$513,7,FALSE) = AF131, TRUE, IF(VLOOKUP(AK131, $A$3:$H$513,8,FALSE) = AF131, FALSE, "Error: Invalid Decision!"))</f>
        <v>1</v>
      </c>
      <c r="AM131" s="86" t="str">
        <f t="shared" ref="AM131:AM141" si="181">IF(VLOOKUP(AK131,$A$3:$B$513,2,FALSE) = 0, "Distance", IF(VLOOKUP(AK131,$A$3:$B$513,2,FALSE) = 1, "Speed", IF(VLOOKUP(AK131,$A$3:$B$513,2,FALSE) = 2, "GEBR", "Dummy Node")))</f>
        <v>GEBR</v>
      </c>
      <c r="AN131" s="86" t="str">
        <f t="shared" si="124"/>
        <v>&lt;=</v>
      </c>
      <c r="AO131" s="86">
        <f t="shared" ref="AO131:AO141" si="182">IF(AM131="Dummy Node","N/A",VLOOKUP(AK131,$A$3:$F$513,6,FALSE))</f>
        <v>1.046142578125</v>
      </c>
      <c r="AP131" s="86">
        <f t="shared" ref="AP131:AP141" si="183">VLOOKUP(AK131,$A$3:$I$513,9,FALSE)</f>
        <v>7</v>
      </c>
      <c r="AQ131" s="86" t="b">
        <f t="shared" ref="AQ131:AQ141" si="184">IF(VLOOKUP(AP131,$A$3:$G$513,7,FALSE) = AK131, TRUE, IF(VLOOKUP(AP131, $A$3:$H$513,8,FALSE) = AK131, FALSE, "Error: Invalid Decision!"))</f>
        <v>0</v>
      </c>
      <c r="AR131" s="86" t="str">
        <f t="shared" ref="AR131:AR141" si="185">IF(VLOOKUP(AP131,$A$3:$B$513,2,FALSE) = 0, "Distance", IF(VLOOKUP(AP131,$A$3:$B$513,2,FALSE) = 1, "Speed", IF(VLOOKUP(AP131,$A$3:$B$513,2,FALSE) = 2, "GEBR", "Dummy Node")))</f>
        <v>Speed</v>
      </c>
      <c r="AS131" s="86" t="str">
        <f t="shared" si="125"/>
        <v>&gt;</v>
      </c>
      <c r="AT131" s="86">
        <f t="shared" ref="AT131:AT141" si="186">IF(AR131="Dummy Node","N/A",VLOOKUP(AP131,$A$3:$F$513,6,FALSE))</f>
        <v>23.09912109375</v>
      </c>
      <c r="AU131" s="86">
        <f t="shared" ref="AU131:AU141" si="187">VLOOKUP(AP131,$A$3:$I$513,9,FALSE)</f>
        <v>2</v>
      </c>
      <c r="AV131" s="86" t="b">
        <f t="shared" ref="AV131:AV141" si="188">IF(VLOOKUP(AU131,$A$3:$G$513,7,FALSE) = AP131, TRUE, IF(VLOOKUP(AU131, $A$3:$H$513,8,FALSE) = AP131, FALSE, "Error: Invalid Decision!"))</f>
        <v>1</v>
      </c>
      <c r="AW131" s="86" t="str">
        <f t="shared" ref="AW131:AW141" si="189">IF(VLOOKUP(AU131,$A$3:$B$513,2,FALSE) = 0, "Distance", IF(VLOOKUP(AU131,$A$3:$B$513,2,FALSE) = 1, "Speed", IF(VLOOKUP(AU131,$A$3:$B$513,2,FALSE) = 2, "GEBR", "Dummy Node")))</f>
        <v>Distance</v>
      </c>
      <c r="AX131" s="86" t="str">
        <f t="shared" si="126"/>
        <v>&lt;=</v>
      </c>
      <c r="AY131" s="86">
        <f t="shared" ref="AY131:AY141" si="190">IF(AW131="Dummy Node","N/A",VLOOKUP(AU131,$A$3:$F$513,6,FALSE))</f>
        <v>569.801025390625</v>
      </c>
      <c r="AZ131" s="86">
        <f t="shared" ref="AZ131:AZ141" si="191">VLOOKUP(AU131,$A$3:$I$513,9,FALSE)</f>
        <v>0</v>
      </c>
      <c r="BA131" s="86" t="b">
        <f t="shared" ref="BA131:BA141" si="192">IF(VLOOKUP(AZ131,$A$3:$G$513,7,FALSE) = AU131, TRUE, IF(VLOOKUP(AZ131, $A$3:$H$513,8,FALSE) = AU131, FALSE, "Error: Invalid Decision!"))</f>
        <v>0</v>
      </c>
      <c r="BB131" s="86" t="str">
        <f t="shared" ref="BB131:BB141" si="193">IF(VLOOKUP(AZ131,$A$3:$B$513,2,FALSE) = 0, "Distance", IF(VLOOKUP(AZ131,$A$3:$B$513,2,FALSE) = 1, "Speed", IF(VLOOKUP(AZ131,$A$3:$B$513,2,FALSE) = 2, "GEBR", "Dummy Node")))</f>
        <v>Distance</v>
      </c>
      <c r="BC131" s="86" t="str">
        <f t="shared" si="127"/>
        <v>&gt;</v>
      </c>
      <c r="BD131" s="86">
        <f t="shared" ref="BD131:BD141" si="194">IF(BB131="Dummy Node","N/A",VLOOKUP(AZ131,$A$3:$F$513,6,FALSE))</f>
        <v>390.67724609375</v>
      </c>
      <c r="BE131" s="15">
        <f t="shared" ref="BE131:BE194" si="195">IF(P131&lt;0.5/3, 1, 0)</f>
        <v>1</v>
      </c>
      <c r="BF131" s="15" t="str">
        <f t="shared" si="128"/>
        <v>Speed&gt;28,95458984375 AND GEBR&gt;0,85498046875 AND Distance&gt;511,002685546875 AND GEBR&lt;=1,046142578125 AND Speed&gt;23,09912109375 AND Distance&lt;=569,801025390625 AND Distance&gt;390,67724609375</v>
      </c>
      <c r="BH131" s="86">
        <v>0.333251953125</v>
      </c>
      <c r="BI131" s="15">
        <v>0</v>
      </c>
      <c r="BJ131" s="15" t="s">
        <v>1797</v>
      </c>
    </row>
    <row r="132" spans="1:62">
      <c r="A132" s="15">
        <v>129</v>
      </c>
      <c r="B132" s="15">
        <v>1</v>
      </c>
      <c r="C132" s="15">
        <v>112870</v>
      </c>
      <c r="D132" s="15">
        <f t="shared" ref="D132:D195" si="196">IF(C132&lt;&gt;-8192,INT(C132/2^12),-1)</f>
        <v>27</v>
      </c>
      <c r="E132" s="15">
        <f t="shared" ref="E132:E195" si="197">IF(C132 &lt;&gt; -8192, MOD(C132, 2^12), 0)</f>
        <v>2278</v>
      </c>
      <c r="F132" s="15">
        <f t="shared" ref="F132:F195" si="198">D132+(E132/2^12)</f>
        <v>27.55615234375</v>
      </c>
      <c r="G132" s="15">
        <v>131</v>
      </c>
      <c r="H132" s="15">
        <v>132</v>
      </c>
      <c r="I132" s="15">
        <v>127</v>
      </c>
      <c r="J132" s="15">
        <v>7</v>
      </c>
      <c r="K132" s="15">
        <v>346</v>
      </c>
      <c r="L132" s="15">
        <v>455</v>
      </c>
      <c r="M132" s="15">
        <f t="shared" ref="M132:M195" si="199">IF(L132 &gt;= 2^12, "Error: Wrong Probability!", L132/2^12)</f>
        <v>0.111083984375</v>
      </c>
      <c r="O132" s="86">
        <f t="shared" ref="O132:O195" si="200">K132</f>
        <v>346</v>
      </c>
      <c r="P132" s="86">
        <f t="shared" si="162"/>
        <v>0</v>
      </c>
      <c r="Q132" s="86">
        <f t="shared" si="163"/>
        <v>142</v>
      </c>
      <c r="R132" s="86" t="b">
        <f t="shared" si="164"/>
        <v>0</v>
      </c>
      <c r="S132" s="86" t="str">
        <f t="shared" si="165"/>
        <v>Dummy Node</v>
      </c>
      <c r="T132" s="86" t="str">
        <f t="shared" ref="T132:T195" si="201">IF(S132="Dummy Node","N/A",IF(R132,"&lt;=","&gt;"))</f>
        <v>N/A</v>
      </c>
      <c r="U132" s="86" t="str">
        <f t="shared" si="166"/>
        <v>N/A</v>
      </c>
      <c r="V132" s="86">
        <f t="shared" si="167"/>
        <v>62</v>
      </c>
      <c r="W132" s="86" t="b">
        <f t="shared" si="168"/>
        <v>0</v>
      </c>
      <c r="X132" s="86" t="str">
        <f t="shared" si="169"/>
        <v>Speed</v>
      </c>
      <c r="Y132" s="86" t="str">
        <f t="shared" ref="Y132:Y195" si="202">IF(X132="Dummy Node","N/A",IF(W132,"&lt;=","&gt;"))</f>
        <v>&gt;</v>
      </c>
      <c r="Z132" s="86">
        <f t="shared" si="170"/>
        <v>28.95458984375</v>
      </c>
      <c r="AA132" s="86">
        <f t="shared" si="171"/>
        <v>60</v>
      </c>
      <c r="AB132" s="86" t="b">
        <f t="shared" si="172"/>
        <v>0</v>
      </c>
      <c r="AC132" s="86" t="str">
        <f t="shared" si="173"/>
        <v>GEBR</v>
      </c>
      <c r="AD132" s="86" t="str">
        <f t="shared" ref="AD132:AD195" si="203">IF(AC132="Dummy Node","N/A",IF(AB132,"&lt;=","&gt;"))</f>
        <v>&gt;</v>
      </c>
      <c r="AE132" s="86">
        <f t="shared" si="174"/>
        <v>0.85498046875</v>
      </c>
      <c r="AF132" s="86">
        <f t="shared" si="175"/>
        <v>15</v>
      </c>
      <c r="AG132" s="86" t="b">
        <f t="shared" si="176"/>
        <v>0</v>
      </c>
      <c r="AH132" s="86" t="str">
        <f t="shared" si="177"/>
        <v>Distance</v>
      </c>
      <c r="AI132" s="86" t="str">
        <f t="shared" ref="AI132:AI195" si="204">IF(AH132="Dummy Node","N/A",IF(AG132,"&lt;=","&gt;"))</f>
        <v>&gt;</v>
      </c>
      <c r="AJ132" s="86">
        <f t="shared" si="178"/>
        <v>511.002685546875</v>
      </c>
      <c r="AK132" s="86">
        <f t="shared" si="179"/>
        <v>10</v>
      </c>
      <c r="AL132" s="86" t="b">
        <f t="shared" si="180"/>
        <v>1</v>
      </c>
      <c r="AM132" s="86" t="str">
        <f t="shared" si="181"/>
        <v>GEBR</v>
      </c>
      <c r="AN132" s="86" t="str">
        <f t="shared" ref="AN132:AN195" si="205">IF(AM132="Dummy Node","N/A",IF(AL132,"&lt;=","&gt;"))</f>
        <v>&lt;=</v>
      </c>
      <c r="AO132" s="86">
        <f t="shared" si="182"/>
        <v>1.046142578125</v>
      </c>
      <c r="AP132" s="86">
        <f t="shared" si="183"/>
        <v>7</v>
      </c>
      <c r="AQ132" s="86" t="b">
        <f t="shared" si="184"/>
        <v>0</v>
      </c>
      <c r="AR132" s="86" t="str">
        <f t="shared" si="185"/>
        <v>Speed</v>
      </c>
      <c r="AS132" s="86" t="str">
        <f t="shared" ref="AS132:AS195" si="206">IF(AR132="Dummy Node","N/A",IF(AQ132,"&lt;=","&gt;"))</f>
        <v>&gt;</v>
      </c>
      <c r="AT132" s="86">
        <f t="shared" si="186"/>
        <v>23.09912109375</v>
      </c>
      <c r="AU132" s="86">
        <f t="shared" si="187"/>
        <v>2</v>
      </c>
      <c r="AV132" s="86" t="b">
        <f t="shared" si="188"/>
        <v>1</v>
      </c>
      <c r="AW132" s="86" t="str">
        <f t="shared" si="189"/>
        <v>Distance</v>
      </c>
      <c r="AX132" s="86" t="str">
        <f t="shared" ref="AX132:AX195" si="207">IF(AW132="Dummy Node","N/A",IF(AV132,"&lt;=","&gt;"))</f>
        <v>&lt;=</v>
      </c>
      <c r="AY132" s="86">
        <f t="shared" si="190"/>
        <v>569.801025390625</v>
      </c>
      <c r="AZ132" s="86">
        <f t="shared" si="191"/>
        <v>0</v>
      </c>
      <c r="BA132" s="86" t="b">
        <f t="shared" si="192"/>
        <v>0</v>
      </c>
      <c r="BB132" s="86" t="str">
        <f t="shared" si="193"/>
        <v>Distance</v>
      </c>
      <c r="BC132" s="86" t="str">
        <f t="shared" ref="BC132:BC195" si="208">IF(BB132="Dummy Node","N/A",IF(BA132,"&lt;=","&gt;"))</f>
        <v>&gt;</v>
      </c>
      <c r="BD132" s="86">
        <f t="shared" si="194"/>
        <v>390.67724609375</v>
      </c>
      <c r="BE132" s="15">
        <f t="shared" si="195"/>
        <v>1</v>
      </c>
      <c r="BF132" s="15" t="str">
        <f t="shared" ref="BF132:BF195" si="209">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f>
        <v>Speed&gt;28,95458984375 AND GEBR&gt;0,85498046875 AND Distance&gt;511,002685546875 AND GEBR&lt;=1,046142578125 AND Speed&gt;23,09912109375 AND Distance&lt;=569,801025390625 AND Distance&gt;390,67724609375</v>
      </c>
      <c r="BH132" s="86">
        <v>0.333251953125</v>
      </c>
      <c r="BI132" s="15">
        <v>0</v>
      </c>
      <c r="BJ132" s="15" t="s">
        <v>1800</v>
      </c>
    </row>
    <row r="133" spans="1:62">
      <c r="A133" s="15">
        <v>130</v>
      </c>
      <c r="B133" s="15">
        <v>-2</v>
      </c>
      <c r="C133" s="15">
        <v>-8192</v>
      </c>
      <c r="D133" s="15">
        <f t="shared" si="196"/>
        <v>-1</v>
      </c>
      <c r="E133" s="15">
        <f t="shared" si="197"/>
        <v>0</v>
      </c>
      <c r="F133" s="15">
        <f t="shared" si="198"/>
        <v>-1</v>
      </c>
      <c r="G133" s="15">
        <v>339</v>
      </c>
      <c r="H133" s="15">
        <v>340</v>
      </c>
      <c r="I133" s="15">
        <v>127</v>
      </c>
      <c r="J133" s="15">
        <v>7</v>
      </c>
      <c r="K133" s="15">
        <v>347</v>
      </c>
      <c r="L133" s="15">
        <v>1365</v>
      </c>
      <c r="M133" s="15">
        <f t="shared" si="199"/>
        <v>0.333251953125</v>
      </c>
      <c r="O133" s="86">
        <f t="shared" si="200"/>
        <v>347</v>
      </c>
      <c r="P133" s="86">
        <f t="shared" si="162"/>
        <v>0</v>
      </c>
      <c r="Q133" s="86">
        <f t="shared" si="163"/>
        <v>144</v>
      </c>
      <c r="R133" s="86" t="b">
        <f t="shared" si="164"/>
        <v>1</v>
      </c>
      <c r="S133" s="86" t="str">
        <f t="shared" si="165"/>
        <v>Dummy Node</v>
      </c>
      <c r="T133" s="86" t="str">
        <f t="shared" si="201"/>
        <v>N/A</v>
      </c>
      <c r="U133" s="86" t="str">
        <f t="shared" si="166"/>
        <v>N/A</v>
      </c>
      <c r="V133" s="86">
        <f t="shared" si="167"/>
        <v>52</v>
      </c>
      <c r="W133" s="86" t="b">
        <f t="shared" si="168"/>
        <v>0</v>
      </c>
      <c r="X133" s="86" t="str">
        <f t="shared" si="169"/>
        <v>Speed</v>
      </c>
      <c r="Y133" s="86" t="str">
        <f t="shared" si="202"/>
        <v>&gt;</v>
      </c>
      <c r="Z133" s="86">
        <f t="shared" si="170"/>
        <v>23.01611328125</v>
      </c>
      <c r="AA133" s="86">
        <f t="shared" si="171"/>
        <v>27</v>
      </c>
      <c r="AB133" s="86" t="b">
        <f t="shared" si="172"/>
        <v>0</v>
      </c>
      <c r="AC133" s="86" t="str">
        <f t="shared" si="173"/>
        <v>Distance</v>
      </c>
      <c r="AD133" s="86" t="str">
        <f t="shared" si="203"/>
        <v>&gt;</v>
      </c>
      <c r="AE133" s="86">
        <f t="shared" si="174"/>
        <v>480.10498046875</v>
      </c>
      <c r="AF133" s="86">
        <f t="shared" si="175"/>
        <v>26</v>
      </c>
      <c r="AG133" s="86" t="b">
        <f t="shared" si="176"/>
        <v>1</v>
      </c>
      <c r="AH133" s="86" t="str">
        <f t="shared" si="177"/>
        <v>GEBR</v>
      </c>
      <c r="AI133" s="86" t="str">
        <f t="shared" si="204"/>
        <v>&lt;=</v>
      </c>
      <c r="AJ133" s="86">
        <f t="shared" si="178"/>
        <v>0.715087890625</v>
      </c>
      <c r="AK133" s="86">
        <f t="shared" si="179"/>
        <v>9</v>
      </c>
      <c r="AL133" s="86" t="b">
        <f t="shared" si="180"/>
        <v>0</v>
      </c>
      <c r="AM133" s="86" t="str">
        <f t="shared" si="181"/>
        <v>Speed</v>
      </c>
      <c r="AN133" s="86" t="str">
        <f t="shared" si="205"/>
        <v>&gt;</v>
      </c>
      <c r="AO133" s="86">
        <f t="shared" si="182"/>
        <v>20.98681640625</v>
      </c>
      <c r="AP133" s="86">
        <f t="shared" si="183"/>
        <v>7</v>
      </c>
      <c r="AQ133" s="86" t="b">
        <f t="shared" si="184"/>
        <v>1</v>
      </c>
      <c r="AR133" s="86" t="str">
        <f t="shared" si="185"/>
        <v>Speed</v>
      </c>
      <c r="AS133" s="86" t="str">
        <f t="shared" si="206"/>
        <v>&lt;=</v>
      </c>
      <c r="AT133" s="86">
        <f t="shared" si="186"/>
        <v>23.09912109375</v>
      </c>
      <c r="AU133" s="86">
        <f t="shared" si="187"/>
        <v>2</v>
      </c>
      <c r="AV133" s="86" t="b">
        <f t="shared" si="188"/>
        <v>1</v>
      </c>
      <c r="AW133" s="86" t="str">
        <f t="shared" si="189"/>
        <v>Distance</v>
      </c>
      <c r="AX133" s="86" t="str">
        <f t="shared" si="207"/>
        <v>&lt;=</v>
      </c>
      <c r="AY133" s="86">
        <f t="shared" si="190"/>
        <v>569.801025390625</v>
      </c>
      <c r="AZ133" s="86">
        <f t="shared" si="191"/>
        <v>0</v>
      </c>
      <c r="BA133" s="86" t="b">
        <f t="shared" si="192"/>
        <v>0</v>
      </c>
      <c r="BB133" s="86" t="str">
        <f t="shared" si="193"/>
        <v>Distance</v>
      </c>
      <c r="BC133" s="86" t="str">
        <f t="shared" si="208"/>
        <v>&gt;</v>
      </c>
      <c r="BD133" s="86">
        <f t="shared" si="194"/>
        <v>390.67724609375</v>
      </c>
      <c r="BE133" s="15">
        <f t="shared" si="195"/>
        <v>1</v>
      </c>
      <c r="BF133" s="15" t="str">
        <f t="shared" si="209"/>
        <v>Speed&gt;23,01611328125 AND Distance&gt;480,10498046875 AND GEBR&lt;=0,715087890625 AND Speed&gt;20,98681640625 AND Speed&lt;=23,09912109375 AND Distance&lt;=569,801025390625 AND Distance&gt;390,67724609375</v>
      </c>
      <c r="BH133" s="86">
        <v>0.333251953125</v>
      </c>
      <c r="BI133" s="15">
        <v>0</v>
      </c>
      <c r="BJ133" s="15" t="s">
        <v>1802</v>
      </c>
    </row>
    <row r="134" spans="1:62">
      <c r="A134" s="15">
        <v>131</v>
      </c>
      <c r="B134" s="15">
        <v>-2</v>
      </c>
      <c r="C134" s="15">
        <v>-8192</v>
      </c>
      <c r="D134" s="15">
        <f t="shared" si="196"/>
        <v>-1</v>
      </c>
      <c r="E134" s="15">
        <f t="shared" si="197"/>
        <v>0</v>
      </c>
      <c r="F134" s="15">
        <f t="shared" si="198"/>
        <v>-1</v>
      </c>
      <c r="G134" s="15">
        <v>-1</v>
      </c>
      <c r="H134" s="15">
        <v>-1</v>
      </c>
      <c r="I134" s="15">
        <v>129</v>
      </c>
      <c r="J134" s="15">
        <v>8</v>
      </c>
      <c r="K134" s="15">
        <v>348</v>
      </c>
      <c r="L134" s="15">
        <v>1138</v>
      </c>
      <c r="M134" s="15">
        <f t="shared" si="199"/>
        <v>0.27783203125</v>
      </c>
      <c r="O134" s="86">
        <f t="shared" si="200"/>
        <v>348</v>
      </c>
      <c r="P134" s="86">
        <f t="shared" si="162"/>
        <v>0</v>
      </c>
      <c r="Q134" s="86">
        <f t="shared" si="163"/>
        <v>144</v>
      </c>
      <c r="R134" s="86" t="b">
        <f t="shared" si="164"/>
        <v>0</v>
      </c>
      <c r="S134" s="86" t="str">
        <f t="shared" si="165"/>
        <v>Dummy Node</v>
      </c>
      <c r="T134" s="86" t="str">
        <f t="shared" si="201"/>
        <v>N/A</v>
      </c>
      <c r="U134" s="86" t="str">
        <f t="shared" si="166"/>
        <v>N/A</v>
      </c>
      <c r="V134" s="86">
        <f t="shared" si="167"/>
        <v>52</v>
      </c>
      <c r="W134" s="86" t="b">
        <f t="shared" si="168"/>
        <v>0</v>
      </c>
      <c r="X134" s="86" t="str">
        <f t="shared" si="169"/>
        <v>Speed</v>
      </c>
      <c r="Y134" s="86" t="str">
        <f t="shared" si="202"/>
        <v>&gt;</v>
      </c>
      <c r="Z134" s="86">
        <f t="shared" si="170"/>
        <v>23.01611328125</v>
      </c>
      <c r="AA134" s="86">
        <f t="shared" si="171"/>
        <v>27</v>
      </c>
      <c r="AB134" s="86" t="b">
        <f t="shared" si="172"/>
        <v>0</v>
      </c>
      <c r="AC134" s="86" t="str">
        <f t="shared" si="173"/>
        <v>Distance</v>
      </c>
      <c r="AD134" s="86" t="str">
        <f t="shared" si="203"/>
        <v>&gt;</v>
      </c>
      <c r="AE134" s="86">
        <f t="shared" si="174"/>
        <v>480.10498046875</v>
      </c>
      <c r="AF134" s="86">
        <f t="shared" si="175"/>
        <v>26</v>
      </c>
      <c r="AG134" s="86" t="b">
        <f t="shared" si="176"/>
        <v>1</v>
      </c>
      <c r="AH134" s="86" t="str">
        <f t="shared" si="177"/>
        <v>GEBR</v>
      </c>
      <c r="AI134" s="86" t="str">
        <f t="shared" si="204"/>
        <v>&lt;=</v>
      </c>
      <c r="AJ134" s="86">
        <f t="shared" si="178"/>
        <v>0.715087890625</v>
      </c>
      <c r="AK134" s="86">
        <f t="shared" si="179"/>
        <v>9</v>
      </c>
      <c r="AL134" s="86" t="b">
        <f t="shared" si="180"/>
        <v>0</v>
      </c>
      <c r="AM134" s="86" t="str">
        <f t="shared" si="181"/>
        <v>Speed</v>
      </c>
      <c r="AN134" s="86" t="str">
        <f t="shared" si="205"/>
        <v>&gt;</v>
      </c>
      <c r="AO134" s="86">
        <f t="shared" si="182"/>
        <v>20.98681640625</v>
      </c>
      <c r="AP134" s="86">
        <f t="shared" si="183"/>
        <v>7</v>
      </c>
      <c r="AQ134" s="86" t="b">
        <f t="shared" si="184"/>
        <v>1</v>
      </c>
      <c r="AR134" s="86" t="str">
        <f t="shared" si="185"/>
        <v>Speed</v>
      </c>
      <c r="AS134" s="86" t="str">
        <f t="shared" si="206"/>
        <v>&lt;=</v>
      </c>
      <c r="AT134" s="86">
        <f t="shared" si="186"/>
        <v>23.09912109375</v>
      </c>
      <c r="AU134" s="86">
        <f t="shared" si="187"/>
        <v>2</v>
      </c>
      <c r="AV134" s="86" t="b">
        <f t="shared" si="188"/>
        <v>1</v>
      </c>
      <c r="AW134" s="86" t="str">
        <f t="shared" si="189"/>
        <v>Distance</v>
      </c>
      <c r="AX134" s="86" t="str">
        <f t="shared" si="207"/>
        <v>&lt;=</v>
      </c>
      <c r="AY134" s="86">
        <f t="shared" si="190"/>
        <v>569.801025390625</v>
      </c>
      <c r="AZ134" s="86">
        <f t="shared" si="191"/>
        <v>0</v>
      </c>
      <c r="BA134" s="86" t="b">
        <f t="shared" si="192"/>
        <v>0</v>
      </c>
      <c r="BB134" s="86" t="str">
        <f t="shared" si="193"/>
        <v>Distance</v>
      </c>
      <c r="BC134" s="86" t="str">
        <f t="shared" si="208"/>
        <v>&gt;</v>
      </c>
      <c r="BD134" s="86">
        <f t="shared" si="194"/>
        <v>390.67724609375</v>
      </c>
      <c r="BE134" s="15">
        <f t="shared" si="195"/>
        <v>1</v>
      </c>
      <c r="BF134" s="15" t="str">
        <f t="shared" si="209"/>
        <v>Speed&gt;23,01611328125 AND Distance&gt;480,10498046875 AND GEBR&lt;=0,715087890625 AND Speed&gt;20,98681640625 AND Speed&lt;=23,09912109375 AND Distance&lt;=569,801025390625 AND Distance&gt;390,67724609375</v>
      </c>
      <c r="BH134" s="86">
        <v>0.333251953125</v>
      </c>
      <c r="BI134" s="15">
        <v>0</v>
      </c>
      <c r="BJ134" s="15" t="s">
        <v>1803</v>
      </c>
    </row>
    <row r="135" spans="1:62">
      <c r="A135" s="15">
        <v>132</v>
      </c>
      <c r="B135" s="15">
        <v>-2</v>
      </c>
      <c r="C135" s="15">
        <v>-8192</v>
      </c>
      <c r="D135" s="15">
        <f t="shared" si="196"/>
        <v>-1</v>
      </c>
      <c r="E135" s="15">
        <f t="shared" si="197"/>
        <v>0</v>
      </c>
      <c r="F135" s="15">
        <f t="shared" si="198"/>
        <v>-1</v>
      </c>
      <c r="G135" s="15">
        <v>-1</v>
      </c>
      <c r="H135" s="15">
        <v>-1</v>
      </c>
      <c r="I135" s="15">
        <v>129</v>
      </c>
      <c r="J135" s="15">
        <v>8</v>
      </c>
      <c r="K135" s="15">
        <v>351</v>
      </c>
      <c r="L135" s="15">
        <v>0</v>
      </c>
      <c r="M135" s="15">
        <f t="shared" si="199"/>
        <v>0</v>
      </c>
      <c r="O135" s="86">
        <f t="shared" si="200"/>
        <v>351</v>
      </c>
      <c r="P135" s="86">
        <f t="shared" si="162"/>
        <v>0</v>
      </c>
      <c r="Q135" s="86">
        <f t="shared" si="163"/>
        <v>149</v>
      </c>
      <c r="R135" s="86" t="b">
        <f t="shared" si="164"/>
        <v>1</v>
      </c>
      <c r="S135" s="86" t="str">
        <f t="shared" si="165"/>
        <v>Dummy Node</v>
      </c>
      <c r="T135" s="86" t="str">
        <f t="shared" si="201"/>
        <v>N/A</v>
      </c>
      <c r="U135" s="86" t="str">
        <f t="shared" si="166"/>
        <v>N/A</v>
      </c>
      <c r="V135" s="86">
        <f t="shared" si="167"/>
        <v>148</v>
      </c>
      <c r="W135" s="86" t="b">
        <f t="shared" si="168"/>
        <v>1</v>
      </c>
      <c r="X135" s="86" t="str">
        <f t="shared" si="169"/>
        <v>GEBR</v>
      </c>
      <c r="Y135" s="86" t="str">
        <f t="shared" si="202"/>
        <v>&lt;=</v>
      </c>
      <c r="Z135" s="86">
        <f t="shared" si="170"/>
        <v>0.715087890625</v>
      </c>
      <c r="AA135" s="86">
        <f t="shared" si="171"/>
        <v>49</v>
      </c>
      <c r="AB135" s="86" t="b">
        <f t="shared" si="172"/>
        <v>0</v>
      </c>
      <c r="AC135" s="86" t="str">
        <f t="shared" si="173"/>
        <v>Speed</v>
      </c>
      <c r="AD135" s="86" t="str">
        <f t="shared" si="203"/>
        <v>&gt;</v>
      </c>
      <c r="AE135" s="86">
        <f t="shared" si="174"/>
        <v>7.791748046875</v>
      </c>
      <c r="AF135" s="86">
        <f t="shared" si="175"/>
        <v>47</v>
      </c>
      <c r="AG135" s="86" t="b">
        <f t="shared" si="176"/>
        <v>1</v>
      </c>
      <c r="AH135" s="86" t="str">
        <f t="shared" si="177"/>
        <v>Speed</v>
      </c>
      <c r="AI135" s="86" t="str">
        <f t="shared" si="204"/>
        <v>&lt;=</v>
      </c>
      <c r="AJ135" s="86">
        <f t="shared" si="178"/>
        <v>8.57421875</v>
      </c>
      <c r="AK135" s="86">
        <f t="shared" si="179"/>
        <v>6</v>
      </c>
      <c r="AL135" s="86" t="b">
        <f t="shared" si="180"/>
        <v>1</v>
      </c>
      <c r="AM135" s="86" t="str">
        <f t="shared" si="181"/>
        <v>Distance</v>
      </c>
      <c r="AN135" s="86" t="str">
        <f t="shared" si="205"/>
        <v>&lt;=</v>
      </c>
      <c r="AO135" s="86">
        <f t="shared" si="182"/>
        <v>97.578369140625</v>
      </c>
      <c r="AP135" s="86">
        <f t="shared" si="183"/>
        <v>3</v>
      </c>
      <c r="AQ135" s="86" t="b">
        <f t="shared" si="184"/>
        <v>0</v>
      </c>
      <c r="AR135" s="86" t="str">
        <f t="shared" si="185"/>
        <v>Distance</v>
      </c>
      <c r="AS135" s="86" t="str">
        <f t="shared" si="206"/>
        <v>&gt;</v>
      </c>
      <c r="AT135" s="86">
        <f t="shared" si="186"/>
        <v>80.353271484375</v>
      </c>
      <c r="AU135" s="86">
        <f t="shared" si="187"/>
        <v>1</v>
      </c>
      <c r="AV135" s="86" t="b">
        <f t="shared" si="188"/>
        <v>1</v>
      </c>
      <c r="AW135" s="86" t="str">
        <f t="shared" si="189"/>
        <v>Speed</v>
      </c>
      <c r="AX135" s="86" t="str">
        <f t="shared" si="207"/>
        <v>&lt;=</v>
      </c>
      <c r="AY135" s="86">
        <f t="shared" si="190"/>
        <v>10.322265625</v>
      </c>
      <c r="AZ135" s="86">
        <f t="shared" si="191"/>
        <v>0</v>
      </c>
      <c r="BA135" s="86" t="b">
        <f t="shared" si="192"/>
        <v>1</v>
      </c>
      <c r="BB135" s="86" t="str">
        <f t="shared" si="193"/>
        <v>Distance</v>
      </c>
      <c r="BC135" s="86" t="str">
        <f t="shared" si="208"/>
        <v>&lt;=</v>
      </c>
      <c r="BD135" s="86">
        <f t="shared" si="194"/>
        <v>390.67724609375</v>
      </c>
      <c r="BE135" s="15">
        <f t="shared" si="195"/>
        <v>1</v>
      </c>
      <c r="BF135" s="15" t="str">
        <f t="shared" si="209"/>
        <v>GEBR&lt;=0,715087890625 AND Speed&gt;7,791748046875 AND Speed&lt;=8,57421875 AND Distance&lt;=97,578369140625 AND Distance&gt;80,353271484375 AND Speed&lt;=10,322265625 AND Distance&lt;=390,67724609375</v>
      </c>
      <c r="BH135" s="86">
        <v>0.333251953125</v>
      </c>
      <c r="BI135" s="15">
        <v>0</v>
      </c>
      <c r="BJ135" s="15" t="s">
        <v>1804</v>
      </c>
    </row>
    <row r="136" spans="1:62">
      <c r="A136" s="15">
        <v>133</v>
      </c>
      <c r="B136" s="15">
        <v>2</v>
      </c>
      <c r="C136" s="15">
        <v>3502</v>
      </c>
      <c r="D136" s="15">
        <f t="shared" si="196"/>
        <v>0</v>
      </c>
      <c r="E136" s="15">
        <f t="shared" si="197"/>
        <v>3502</v>
      </c>
      <c r="F136" s="15">
        <f t="shared" si="198"/>
        <v>0.85498046875</v>
      </c>
      <c r="G136" s="15">
        <v>135</v>
      </c>
      <c r="H136" s="15">
        <v>136</v>
      </c>
      <c r="I136" s="15">
        <v>59</v>
      </c>
      <c r="J136" s="15">
        <v>6</v>
      </c>
      <c r="K136" s="15">
        <v>352</v>
      </c>
      <c r="L136" s="15">
        <v>223</v>
      </c>
      <c r="M136" s="15">
        <f t="shared" si="199"/>
        <v>5.4443359375E-2</v>
      </c>
      <c r="O136" s="86">
        <f t="shared" si="200"/>
        <v>352</v>
      </c>
      <c r="P136" s="86">
        <f t="shared" si="162"/>
        <v>0</v>
      </c>
      <c r="Q136" s="86">
        <f t="shared" si="163"/>
        <v>149</v>
      </c>
      <c r="R136" s="86" t="b">
        <f t="shared" si="164"/>
        <v>0</v>
      </c>
      <c r="S136" s="86" t="str">
        <f t="shared" si="165"/>
        <v>Dummy Node</v>
      </c>
      <c r="T136" s="86" t="str">
        <f t="shared" si="201"/>
        <v>N/A</v>
      </c>
      <c r="U136" s="86" t="str">
        <f t="shared" si="166"/>
        <v>N/A</v>
      </c>
      <c r="V136" s="86">
        <f t="shared" si="167"/>
        <v>148</v>
      </c>
      <c r="W136" s="86" t="b">
        <f t="shared" si="168"/>
        <v>1</v>
      </c>
      <c r="X136" s="86" t="str">
        <f t="shared" si="169"/>
        <v>GEBR</v>
      </c>
      <c r="Y136" s="86" t="str">
        <f t="shared" si="202"/>
        <v>&lt;=</v>
      </c>
      <c r="Z136" s="86">
        <f t="shared" si="170"/>
        <v>0.715087890625</v>
      </c>
      <c r="AA136" s="86">
        <f t="shared" si="171"/>
        <v>49</v>
      </c>
      <c r="AB136" s="86" t="b">
        <f t="shared" si="172"/>
        <v>0</v>
      </c>
      <c r="AC136" s="86" t="str">
        <f t="shared" si="173"/>
        <v>Speed</v>
      </c>
      <c r="AD136" s="86" t="str">
        <f t="shared" si="203"/>
        <v>&gt;</v>
      </c>
      <c r="AE136" s="86">
        <f t="shared" si="174"/>
        <v>7.791748046875</v>
      </c>
      <c r="AF136" s="86">
        <f t="shared" si="175"/>
        <v>47</v>
      </c>
      <c r="AG136" s="86" t="b">
        <f t="shared" si="176"/>
        <v>1</v>
      </c>
      <c r="AH136" s="86" t="str">
        <f t="shared" si="177"/>
        <v>Speed</v>
      </c>
      <c r="AI136" s="86" t="str">
        <f t="shared" si="204"/>
        <v>&lt;=</v>
      </c>
      <c r="AJ136" s="86">
        <f t="shared" si="178"/>
        <v>8.57421875</v>
      </c>
      <c r="AK136" s="86">
        <f t="shared" si="179"/>
        <v>6</v>
      </c>
      <c r="AL136" s="86" t="b">
        <f t="shared" si="180"/>
        <v>1</v>
      </c>
      <c r="AM136" s="86" t="str">
        <f t="shared" si="181"/>
        <v>Distance</v>
      </c>
      <c r="AN136" s="86" t="str">
        <f t="shared" si="205"/>
        <v>&lt;=</v>
      </c>
      <c r="AO136" s="86">
        <f t="shared" si="182"/>
        <v>97.578369140625</v>
      </c>
      <c r="AP136" s="86">
        <f t="shared" si="183"/>
        <v>3</v>
      </c>
      <c r="AQ136" s="86" t="b">
        <f t="shared" si="184"/>
        <v>0</v>
      </c>
      <c r="AR136" s="86" t="str">
        <f t="shared" si="185"/>
        <v>Distance</v>
      </c>
      <c r="AS136" s="86" t="str">
        <f t="shared" si="206"/>
        <v>&gt;</v>
      </c>
      <c r="AT136" s="86">
        <f t="shared" si="186"/>
        <v>80.353271484375</v>
      </c>
      <c r="AU136" s="86">
        <f t="shared" si="187"/>
        <v>1</v>
      </c>
      <c r="AV136" s="86" t="b">
        <f t="shared" si="188"/>
        <v>1</v>
      </c>
      <c r="AW136" s="86" t="str">
        <f t="shared" si="189"/>
        <v>Speed</v>
      </c>
      <c r="AX136" s="86" t="str">
        <f t="shared" si="207"/>
        <v>&lt;=</v>
      </c>
      <c r="AY136" s="86">
        <f t="shared" si="190"/>
        <v>10.322265625</v>
      </c>
      <c r="AZ136" s="86">
        <f t="shared" si="191"/>
        <v>0</v>
      </c>
      <c r="BA136" s="86" t="b">
        <f t="shared" si="192"/>
        <v>1</v>
      </c>
      <c r="BB136" s="86" t="str">
        <f t="shared" si="193"/>
        <v>Distance</v>
      </c>
      <c r="BC136" s="86" t="str">
        <f t="shared" si="208"/>
        <v>&lt;=</v>
      </c>
      <c r="BD136" s="86">
        <f t="shared" si="194"/>
        <v>390.67724609375</v>
      </c>
      <c r="BE136" s="15">
        <f t="shared" si="195"/>
        <v>1</v>
      </c>
      <c r="BF136" s="15" t="str">
        <f t="shared" si="209"/>
        <v>GEBR&lt;=0,715087890625 AND Speed&gt;7,791748046875 AND Speed&lt;=8,57421875 AND Distance&lt;=97,578369140625 AND Distance&gt;80,353271484375 AND Speed&lt;=10,322265625 AND Distance&lt;=390,67724609375</v>
      </c>
      <c r="BH136" s="86">
        <v>0.333251953125</v>
      </c>
      <c r="BI136" s="15">
        <v>0</v>
      </c>
      <c r="BJ136" s="15" t="s">
        <v>1805</v>
      </c>
    </row>
    <row r="137" spans="1:62">
      <c r="A137" s="15">
        <v>134</v>
      </c>
      <c r="B137" s="15">
        <v>1</v>
      </c>
      <c r="C137" s="15">
        <v>102894</v>
      </c>
      <c r="D137" s="15">
        <f t="shared" si="196"/>
        <v>25</v>
      </c>
      <c r="E137" s="15">
        <f t="shared" si="197"/>
        <v>494</v>
      </c>
      <c r="F137" s="15">
        <f t="shared" si="198"/>
        <v>25.12060546875</v>
      </c>
      <c r="G137" s="15">
        <v>227</v>
      </c>
      <c r="H137" s="15">
        <v>228</v>
      </c>
      <c r="I137" s="15">
        <v>59</v>
      </c>
      <c r="J137" s="15">
        <v>6</v>
      </c>
      <c r="K137" s="15">
        <v>353</v>
      </c>
      <c r="L137" s="15">
        <v>28</v>
      </c>
      <c r="M137" s="15">
        <f t="shared" si="199"/>
        <v>6.8359375E-3</v>
      </c>
      <c r="O137" s="86">
        <f t="shared" si="200"/>
        <v>353</v>
      </c>
      <c r="P137" s="86">
        <f t="shared" si="162"/>
        <v>0.333251953125</v>
      </c>
      <c r="Q137" s="86">
        <f t="shared" si="163"/>
        <v>150</v>
      </c>
      <c r="R137" s="86" t="b">
        <f t="shared" si="164"/>
        <v>1</v>
      </c>
      <c r="S137" s="86" t="str">
        <f t="shared" si="165"/>
        <v>Dummy Node</v>
      </c>
      <c r="T137" s="86" t="str">
        <f t="shared" si="201"/>
        <v>N/A</v>
      </c>
      <c r="U137" s="86" t="str">
        <f t="shared" si="166"/>
        <v>N/A</v>
      </c>
      <c r="V137" s="86">
        <f t="shared" si="167"/>
        <v>148</v>
      </c>
      <c r="W137" s="86" t="b">
        <f t="shared" si="168"/>
        <v>0</v>
      </c>
      <c r="X137" s="86" t="str">
        <f t="shared" si="169"/>
        <v>GEBR</v>
      </c>
      <c r="Y137" s="86" t="str">
        <f t="shared" si="202"/>
        <v>&gt;</v>
      </c>
      <c r="Z137" s="86">
        <f t="shared" si="170"/>
        <v>0.715087890625</v>
      </c>
      <c r="AA137" s="86">
        <f t="shared" si="171"/>
        <v>49</v>
      </c>
      <c r="AB137" s="86" t="b">
        <f t="shared" si="172"/>
        <v>0</v>
      </c>
      <c r="AC137" s="86" t="str">
        <f t="shared" si="173"/>
        <v>Speed</v>
      </c>
      <c r="AD137" s="86" t="str">
        <f t="shared" si="203"/>
        <v>&gt;</v>
      </c>
      <c r="AE137" s="86">
        <f t="shared" si="174"/>
        <v>7.791748046875</v>
      </c>
      <c r="AF137" s="86">
        <f t="shared" si="175"/>
        <v>47</v>
      </c>
      <c r="AG137" s="86" t="b">
        <f t="shared" si="176"/>
        <v>1</v>
      </c>
      <c r="AH137" s="86" t="str">
        <f t="shared" si="177"/>
        <v>Speed</v>
      </c>
      <c r="AI137" s="86" t="str">
        <f t="shared" si="204"/>
        <v>&lt;=</v>
      </c>
      <c r="AJ137" s="86">
        <f t="shared" si="178"/>
        <v>8.57421875</v>
      </c>
      <c r="AK137" s="86">
        <f t="shared" si="179"/>
        <v>6</v>
      </c>
      <c r="AL137" s="86" t="b">
        <f t="shared" si="180"/>
        <v>1</v>
      </c>
      <c r="AM137" s="86" t="str">
        <f t="shared" si="181"/>
        <v>Distance</v>
      </c>
      <c r="AN137" s="86" t="str">
        <f t="shared" si="205"/>
        <v>&lt;=</v>
      </c>
      <c r="AO137" s="86">
        <f t="shared" si="182"/>
        <v>97.578369140625</v>
      </c>
      <c r="AP137" s="86">
        <f t="shared" si="183"/>
        <v>3</v>
      </c>
      <c r="AQ137" s="86" t="b">
        <f t="shared" si="184"/>
        <v>0</v>
      </c>
      <c r="AR137" s="86" t="str">
        <f t="shared" si="185"/>
        <v>Distance</v>
      </c>
      <c r="AS137" s="86" t="str">
        <f t="shared" si="206"/>
        <v>&gt;</v>
      </c>
      <c r="AT137" s="86">
        <f t="shared" si="186"/>
        <v>80.353271484375</v>
      </c>
      <c r="AU137" s="86">
        <f t="shared" si="187"/>
        <v>1</v>
      </c>
      <c r="AV137" s="86" t="b">
        <f t="shared" si="188"/>
        <v>1</v>
      </c>
      <c r="AW137" s="86" t="str">
        <f t="shared" si="189"/>
        <v>Speed</v>
      </c>
      <c r="AX137" s="86" t="str">
        <f t="shared" si="207"/>
        <v>&lt;=</v>
      </c>
      <c r="AY137" s="86">
        <f t="shared" si="190"/>
        <v>10.322265625</v>
      </c>
      <c r="AZ137" s="86">
        <f t="shared" si="191"/>
        <v>0</v>
      </c>
      <c r="BA137" s="86" t="b">
        <f t="shared" si="192"/>
        <v>1</v>
      </c>
      <c r="BB137" s="86" t="str">
        <f t="shared" si="193"/>
        <v>Distance</v>
      </c>
      <c r="BC137" s="86" t="str">
        <f t="shared" si="208"/>
        <v>&lt;=</v>
      </c>
      <c r="BD137" s="86">
        <f t="shared" si="194"/>
        <v>390.67724609375</v>
      </c>
      <c r="BE137" s="15">
        <f t="shared" si="195"/>
        <v>0</v>
      </c>
      <c r="BF137" s="15" t="str">
        <f t="shared" si="209"/>
        <v>GEBR&gt;0,715087890625 AND Speed&gt;7,791748046875 AND Speed&lt;=8,57421875 AND Distance&lt;=97,578369140625 AND Distance&gt;80,353271484375 AND Speed&lt;=10,322265625 AND Distance&lt;=390,67724609375</v>
      </c>
      <c r="BH137" s="86">
        <v>0.333251953125</v>
      </c>
      <c r="BI137" s="15">
        <v>0</v>
      </c>
      <c r="BJ137" s="15" t="s">
        <v>1806</v>
      </c>
    </row>
    <row r="138" spans="1:62">
      <c r="A138" s="15">
        <v>135</v>
      </c>
      <c r="B138" s="15">
        <v>1</v>
      </c>
      <c r="C138" s="15">
        <v>98245</v>
      </c>
      <c r="D138" s="15">
        <f t="shared" si="196"/>
        <v>23</v>
      </c>
      <c r="E138" s="15">
        <f t="shared" si="197"/>
        <v>4037</v>
      </c>
      <c r="F138" s="15">
        <f t="shared" si="198"/>
        <v>23.985595703125</v>
      </c>
      <c r="G138" s="15">
        <v>167</v>
      </c>
      <c r="H138" s="15">
        <v>168</v>
      </c>
      <c r="I138" s="15">
        <v>133</v>
      </c>
      <c r="J138" s="15">
        <v>7</v>
      </c>
      <c r="K138" s="15">
        <v>354</v>
      </c>
      <c r="L138" s="15">
        <v>65</v>
      </c>
      <c r="M138" s="15">
        <f t="shared" si="199"/>
        <v>1.5869140625E-2</v>
      </c>
      <c r="O138" s="86">
        <f t="shared" si="200"/>
        <v>354</v>
      </c>
      <c r="P138" s="86">
        <f t="shared" si="162"/>
        <v>0.333251953125</v>
      </c>
      <c r="Q138" s="86">
        <f t="shared" si="163"/>
        <v>150</v>
      </c>
      <c r="R138" s="86" t="b">
        <f t="shared" si="164"/>
        <v>0</v>
      </c>
      <c r="S138" s="86" t="str">
        <f t="shared" si="165"/>
        <v>Dummy Node</v>
      </c>
      <c r="T138" s="86" t="str">
        <f t="shared" si="201"/>
        <v>N/A</v>
      </c>
      <c r="U138" s="86" t="str">
        <f t="shared" si="166"/>
        <v>N/A</v>
      </c>
      <c r="V138" s="86">
        <f t="shared" si="167"/>
        <v>148</v>
      </c>
      <c r="W138" s="86" t="b">
        <f t="shared" si="168"/>
        <v>0</v>
      </c>
      <c r="X138" s="86" t="str">
        <f t="shared" si="169"/>
        <v>GEBR</v>
      </c>
      <c r="Y138" s="86" t="str">
        <f t="shared" si="202"/>
        <v>&gt;</v>
      </c>
      <c r="Z138" s="86">
        <f t="shared" si="170"/>
        <v>0.715087890625</v>
      </c>
      <c r="AA138" s="86">
        <f t="shared" si="171"/>
        <v>49</v>
      </c>
      <c r="AB138" s="86" t="b">
        <f t="shared" si="172"/>
        <v>0</v>
      </c>
      <c r="AC138" s="86" t="str">
        <f t="shared" si="173"/>
        <v>Speed</v>
      </c>
      <c r="AD138" s="86" t="str">
        <f t="shared" si="203"/>
        <v>&gt;</v>
      </c>
      <c r="AE138" s="86">
        <f t="shared" si="174"/>
        <v>7.791748046875</v>
      </c>
      <c r="AF138" s="86">
        <f t="shared" si="175"/>
        <v>47</v>
      </c>
      <c r="AG138" s="86" t="b">
        <f t="shared" si="176"/>
        <v>1</v>
      </c>
      <c r="AH138" s="86" t="str">
        <f t="shared" si="177"/>
        <v>Speed</v>
      </c>
      <c r="AI138" s="86" t="str">
        <f t="shared" si="204"/>
        <v>&lt;=</v>
      </c>
      <c r="AJ138" s="86">
        <f t="shared" si="178"/>
        <v>8.57421875</v>
      </c>
      <c r="AK138" s="86">
        <f t="shared" si="179"/>
        <v>6</v>
      </c>
      <c r="AL138" s="86" t="b">
        <f t="shared" si="180"/>
        <v>1</v>
      </c>
      <c r="AM138" s="86" t="str">
        <f t="shared" si="181"/>
        <v>Distance</v>
      </c>
      <c r="AN138" s="86" t="str">
        <f t="shared" si="205"/>
        <v>&lt;=</v>
      </c>
      <c r="AO138" s="86">
        <f t="shared" si="182"/>
        <v>97.578369140625</v>
      </c>
      <c r="AP138" s="86">
        <f t="shared" si="183"/>
        <v>3</v>
      </c>
      <c r="AQ138" s="86" t="b">
        <f t="shared" si="184"/>
        <v>0</v>
      </c>
      <c r="AR138" s="86" t="str">
        <f t="shared" si="185"/>
        <v>Distance</v>
      </c>
      <c r="AS138" s="86" t="str">
        <f t="shared" si="206"/>
        <v>&gt;</v>
      </c>
      <c r="AT138" s="86">
        <f t="shared" si="186"/>
        <v>80.353271484375</v>
      </c>
      <c r="AU138" s="86">
        <f t="shared" si="187"/>
        <v>1</v>
      </c>
      <c r="AV138" s="86" t="b">
        <f t="shared" si="188"/>
        <v>1</v>
      </c>
      <c r="AW138" s="86" t="str">
        <f t="shared" si="189"/>
        <v>Speed</v>
      </c>
      <c r="AX138" s="86" t="str">
        <f t="shared" si="207"/>
        <v>&lt;=</v>
      </c>
      <c r="AY138" s="86">
        <f t="shared" si="190"/>
        <v>10.322265625</v>
      </c>
      <c r="AZ138" s="86">
        <f t="shared" si="191"/>
        <v>0</v>
      </c>
      <c r="BA138" s="86" t="b">
        <f t="shared" si="192"/>
        <v>1</v>
      </c>
      <c r="BB138" s="86" t="str">
        <f t="shared" si="193"/>
        <v>Distance</v>
      </c>
      <c r="BC138" s="86" t="str">
        <f t="shared" si="208"/>
        <v>&lt;=</v>
      </c>
      <c r="BD138" s="86">
        <f t="shared" si="194"/>
        <v>390.67724609375</v>
      </c>
      <c r="BE138" s="15">
        <f t="shared" si="195"/>
        <v>0</v>
      </c>
      <c r="BF138" s="15" t="str">
        <f t="shared" si="209"/>
        <v>GEBR&gt;0,715087890625 AND Speed&gt;7,791748046875 AND Speed&lt;=8,57421875 AND Distance&lt;=97,578369140625 AND Distance&gt;80,353271484375 AND Speed&lt;=10,322265625 AND Distance&lt;=390,67724609375</v>
      </c>
      <c r="BH138" s="86">
        <v>0.333251953125</v>
      </c>
      <c r="BI138" s="15">
        <v>0</v>
      </c>
      <c r="BJ138" s="15" t="s">
        <v>1811</v>
      </c>
    </row>
    <row r="139" spans="1:62">
      <c r="A139" s="15">
        <v>136</v>
      </c>
      <c r="B139" s="15">
        <v>1</v>
      </c>
      <c r="C139" s="15">
        <v>96722</v>
      </c>
      <c r="D139" s="15">
        <f t="shared" si="196"/>
        <v>23</v>
      </c>
      <c r="E139" s="15">
        <f t="shared" si="197"/>
        <v>2514</v>
      </c>
      <c r="F139" s="15">
        <f t="shared" si="198"/>
        <v>23.61376953125</v>
      </c>
      <c r="G139" s="15">
        <v>249</v>
      </c>
      <c r="H139" s="15">
        <v>250</v>
      </c>
      <c r="I139" s="15">
        <v>133</v>
      </c>
      <c r="J139" s="15">
        <v>7</v>
      </c>
      <c r="K139" s="15">
        <v>357</v>
      </c>
      <c r="L139" s="15">
        <v>1170</v>
      </c>
      <c r="M139" s="15">
        <f t="shared" si="199"/>
        <v>0.28564453125</v>
      </c>
      <c r="O139" s="86">
        <f t="shared" si="200"/>
        <v>357</v>
      </c>
      <c r="P139" s="86">
        <f t="shared" si="162"/>
        <v>0.333251953125</v>
      </c>
      <c r="Q139" s="86">
        <f t="shared" si="163"/>
        <v>187</v>
      </c>
      <c r="R139" s="86" t="b">
        <f t="shared" si="164"/>
        <v>1</v>
      </c>
      <c r="S139" s="86" t="str">
        <f t="shared" si="165"/>
        <v>Dummy Node</v>
      </c>
      <c r="T139" s="86" t="str">
        <f t="shared" si="201"/>
        <v>N/A</v>
      </c>
      <c r="U139" s="86" t="str">
        <f t="shared" si="166"/>
        <v>N/A</v>
      </c>
      <c r="V139" s="86">
        <f t="shared" si="167"/>
        <v>41</v>
      </c>
      <c r="W139" s="86" t="b">
        <f t="shared" si="168"/>
        <v>1</v>
      </c>
      <c r="X139" s="86" t="str">
        <f t="shared" si="169"/>
        <v>Speed</v>
      </c>
      <c r="Y139" s="86" t="str">
        <f t="shared" si="202"/>
        <v>&lt;=</v>
      </c>
      <c r="Z139" s="86">
        <f t="shared" si="170"/>
        <v>6.984619140625</v>
      </c>
      <c r="AA139" s="86">
        <f t="shared" si="171"/>
        <v>40</v>
      </c>
      <c r="AB139" s="86" t="b">
        <f t="shared" si="172"/>
        <v>1</v>
      </c>
      <c r="AC139" s="86" t="str">
        <f t="shared" si="173"/>
        <v>Speed</v>
      </c>
      <c r="AD139" s="86" t="str">
        <f t="shared" si="203"/>
        <v>&lt;=</v>
      </c>
      <c r="AE139" s="86">
        <f t="shared" si="174"/>
        <v>7.44775390625</v>
      </c>
      <c r="AF139" s="86">
        <f t="shared" si="175"/>
        <v>18</v>
      </c>
      <c r="AG139" s="86" t="b">
        <f t="shared" si="176"/>
        <v>0</v>
      </c>
      <c r="AH139" s="86" t="str">
        <f t="shared" si="177"/>
        <v>Distance</v>
      </c>
      <c r="AI139" s="86" t="str">
        <f t="shared" si="204"/>
        <v>&gt;</v>
      </c>
      <c r="AJ139" s="86">
        <f t="shared" si="178"/>
        <v>59.583740234375</v>
      </c>
      <c r="AK139" s="86">
        <f t="shared" si="179"/>
        <v>5</v>
      </c>
      <c r="AL139" s="86" t="b">
        <f t="shared" si="180"/>
        <v>0</v>
      </c>
      <c r="AM139" s="86" t="str">
        <f t="shared" si="181"/>
        <v>Speed</v>
      </c>
      <c r="AN139" s="86" t="str">
        <f t="shared" si="205"/>
        <v>&gt;</v>
      </c>
      <c r="AO139" s="86">
        <f t="shared" si="182"/>
        <v>3.076416015625</v>
      </c>
      <c r="AP139" s="86">
        <f t="shared" si="183"/>
        <v>3</v>
      </c>
      <c r="AQ139" s="86" t="b">
        <f t="shared" si="184"/>
        <v>1</v>
      </c>
      <c r="AR139" s="86" t="str">
        <f t="shared" si="185"/>
        <v>Distance</v>
      </c>
      <c r="AS139" s="86" t="str">
        <f t="shared" si="206"/>
        <v>&lt;=</v>
      </c>
      <c r="AT139" s="86">
        <f t="shared" si="186"/>
        <v>80.353271484375</v>
      </c>
      <c r="AU139" s="86">
        <f t="shared" si="187"/>
        <v>1</v>
      </c>
      <c r="AV139" s="86" t="b">
        <f t="shared" si="188"/>
        <v>1</v>
      </c>
      <c r="AW139" s="86" t="str">
        <f t="shared" si="189"/>
        <v>Speed</v>
      </c>
      <c r="AX139" s="86" t="str">
        <f t="shared" si="207"/>
        <v>&lt;=</v>
      </c>
      <c r="AY139" s="86">
        <f t="shared" si="190"/>
        <v>10.322265625</v>
      </c>
      <c r="AZ139" s="86">
        <f t="shared" si="191"/>
        <v>0</v>
      </c>
      <c r="BA139" s="86" t="b">
        <f t="shared" si="192"/>
        <v>1</v>
      </c>
      <c r="BB139" s="86" t="str">
        <f t="shared" si="193"/>
        <v>Distance</v>
      </c>
      <c r="BC139" s="86" t="str">
        <f t="shared" si="208"/>
        <v>&lt;=</v>
      </c>
      <c r="BD139" s="86">
        <f t="shared" si="194"/>
        <v>390.67724609375</v>
      </c>
      <c r="BE139" s="15">
        <f t="shared" si="195"/>
        <v>0</v>
      </c>
      <c r="BF139" s="15" t="str">
        <f t="shared" si="209"/>
        <v>Speed&lt;=6,984619140625 AND Speed&lt;=7,44775390625 AND Distance&gt;59,583740234375 AND Speed&gt;3,076416015625 AND Distance&lt;=80,353271484375 AND Speed&lt;=10,322265625 AND Distance&lt;=390,67724609375</v>
      </c>
      <c r="BH139" s="86">
        <v>0.333251953125</v>
      </c>
      <c r="BI139" s="15">
        <v>0</v>
      </c>
      <c r="BJ139" s="15" t="s">
        <v>1812</v>
      </c>
    </row>
    <row r="140" spans="1:62">
      <c r="A140" s="15">
        <v>137</v>
      </c>
      <c r="B140" s="15">
        <v>0</v>
      </c>
      <c r="C140" s="15">
        <v>36116</v>
      </c>
      <c r="D140" s="15">
        <f t="shared" si="196"/>
        <v>8</v>
      </c>
      <c r="E140" s="15">
        <f t="shared" si="197"/>
        <v>3348</v>
      </c>
      <c r="F140" s="15">
        <f t="shared" si="198"/>
        <v>8.8173828125</v>
      </c>
      <c r="G140" s="15">
        <v>301</v>
      </c>
      <c r="H140" s="15">
        <v>302</v>
      </c>
      <c r="I140" s="15">
        <v>19</v>
      </c>
      <c r="J140" s="15">
        <v>6</v>
      </c>
      <c r="K140" s="15">
        <v>358</v>
      </c>
      <c r="L140" s="15">
        <v>13</v>
      </c>
      <c r="M140" s="15">
        <f t="shared" si="199"/>
        <v>3.173828125E-3</v>
      </c>
      <c r="O140" s="86">
        <f t="shared" si="200"/>
        <v>358</v>
      </c>
      <c r="P140" s="86">
        <f t="shared" si="162"/>
        <v>0.333251953125</v>
      </c>
      <c r="Q140" s="86">
        <f t="shared" si="163"/>
        <v>187</v>
      </c>
      <c r="R140" s="86" t="b">
        <f t="shared" si="164"/>
        <v>0</v>
      </c>
      <c r="S140" s="86" t="str">
        <f t="shared" si="165"/>
        <v>Dummy Node</v>
      </c>
      <c r="T140" s="86" t="str">
        <f t="shared" si="201"/>
        <v>N/A</v>
      </c>
      <c r="U140" s="86" t="str">
        <f t="shared" si="166"/>
        <v>N/A</v>
      </c>
      <c r="V140" s="86">
        <f t="shared" si="167"/>
        <v>41</v>
      </c>
      <c r="W140" s="86" t="b">
        <f t="shared" si="168"/>
        <v>1</v>
      </c>
      <c r="X140" s="86" t="str">
        <f t="shared" si="169"/>
        <v>Speed</v>
      </c>
      <c r="Y140" s="86" t="str">
        <f t="shared" si="202"/>
        <v>&lt;=</v>
      </c>
      <c r="Z140" s="86">
        <f t="shared" si="170"/>
        <v>6.984619140625</v>
      </c>
      <c r="AA140" s="86">
        <f t="shared" si="171"/>
        <v>40</v>
      </c>
      <c r="AB140" s="86" t="b">
        <f t="shared" si="172"/>
        <v>1</v>
      </c>
      <c r="AC140" s="86" t="str">
        <f t="shared" si="173"/>
        <v>Speed</v>
      </c>
      <c r="AD140" s="86" t="str">
        <f t="shared" si="203"/>
        <v>&lt;=</v>
      </c>
      <c r="AE140" s="86">
        <f t="shared" si="174"/>
        <v>7.44775390625</v>
      </c>
      <c r="AF140" s="86">
        <f t="shared" si="175"/>
        <v>18</v>
      </c>
      <c r="AG140" s="86" t="b">
        <f t="shared" si="176"/>
        <v>0</v>
      </c>
      <c r="AH140" s="86" t="str">
        <f t="shared" si="177"/>
        <v>Distance</v>
      </c>
      <c r="AI140" s="86" t="str">
        <f t="shared" si="204"/>
        <v>&gt;</v>
      </c>
      <c r="AJ140" s="86">
        <f t="shared" si="178"/>
        <v>59.583740234375</v>
      </c>
      <c r="AK140" s="86">
        <f t="shared" si="179"/>
        <v>5</v>
      </c>
      <c r="AL140" s="86" t="b">
        <f t="shared" si="180"/>
        <v>0</v>
      </c>
      <c r="AM140" s="86" t="str">
        <f t="shared" si="181"/>
        <v>Speed</v>
      </c>
      <c r="AN140" s="86" t="str">
        <f t="shared" si="205"/>
        <v>&gt;</v>
      </c>
      <c r="AO140" s="86">
        <f t="shared" si="182"/>
        <v>3.076416015625</v>
      </c>
      <c r="AP140" s="86">
        <f t="shared" si="183"/>
        <v>3</v>
      </c>
      <c r="AQ140" s="86" t="b">
        <f t="shared" si="184"/>
        <v>1</v>
      </c>
      <c r="AR140" s="86" t="str">
        <f t="shared" si="185"/>
        <v>Distance</v>
      </c>
      <c r="AS140" s="86" t="str">
        <f t="shared" si="206"/>
        <v>&lt;=</v>
      </c>
      <c r="AT140" s="86">
        <f t="shared" si="186"/>
        <v>80.353271484375</v>
      </c>
      <c r="AU140" s="86">
        <f t="shared" si="187"/>
        <v>1</v>
      </c>
      <c r="AV140" s="86" t="b">
        <f t="shared" si="188"/>
        <v>1</v>
      </c>
      <c r="AW140" s="86" t="str">
        <f t="shared" si="189"/>
        <v>Speed</v>
      </c>
      <c r="AX140" s="86" t="str">
        <f t="shared" si="207"/>
        <v>&lt;=</v>
      </c>
      <c r="AY140" s="86">
        <f t="shared" si="190"/>
        <v>10.322265625</v>
      </c>
      <c r="AZ140" s="86">
        <f t="shared" si="191"/>
        <v>0</v>
      </c>
      <c r="BA140" s="86" t="b">
        <f t="shared" si="192"/>
        <v>1</v>
      </c>
      <c r="BB140" s="86" t="str">
        <f t="shared" si="193"/>
        <v>Distance</v>
      </c>
      <c r="BC140" s="86" t="str">
        <f t="shared" si="208"/>
        <v>&lt;=</v>
      </c>
      <c r="BD140" s="86">
        <f t="shared" si="194"/>
        <v>390.67724609375</v>
      </c>
      <c r="BE140" s="15">
        <f t="shared" si="195"/>
        <v>0</v>
      </c>
      <c r="BF140" s="15" t="str">
        <f t="shared" si="209"/>
        <v>Speed&lt;=6,984619140625 AND Speed&lt;=7,44775390625 AND Distance&gt;59,583740234375 AND Speed&gt;3,076416015625 AND Distance&lt;=80,353271484375 AND Speed&lt;=10,322265625 AND Distance&lt;=390,67724609375</v>
      </c>
      <c r="BH140" s="86">
        <v>0.333251953125</v>
      </c>
      <c r="BI140" s="15">
        <v>0</v>
      </c>
      <c r="BJ140" s="15" t="s">
        <v>1813</v>
      </c>
    </row>
    <row r="141" spans="1:62">
      <c r="A141" s="15">
        <v>138</v>
      </c>
      <c r="B141" s="15">
        <v>1</v>
      </c>
      <c r="C141" s="15">
        <v>6987</v>
      </c>
      <c r="D141" s="15">
        <f t="shared" si="196"/>
        <v>1</v>
      </c>
      <c r="E141" s="15">
        <f t="shared" si="197"/>
        <v>2891</v>
      </c>
      <c r="F141" s="15">
        <f t="shared" si="198"/>
        <v>1.705810546875</v>
      </c>
      <c r="G141" s="15">
        <v>139</v>
      </c>
      <c r="H141" s="15">
        <v>140</v>
      </c>
      <c r="I141" s="15">
        <v>19</v>
      </c>
      <c r="J141" s="15">
        <v>6</v>
      </c>
      <c r="K141" s="15">
        <v>359</v>
      </c>
      <c r="L141" s="15">
        <v>372</v>
      </c>
      <c r="M141" s="15">
        <f t="shared" si="199"/>
        <v>9.08203125E-2</v>
      </c>
      <c r="O141" s="86">
        <f t="shared" si="200"/>
        <v>359</v>
      </c>
      <c r="P141" s="86">
        <f t="shared" si="162"/>
        <v>0.333251953125</v>
      </c>
      <c r="Q141" s="86">
        <f t="shared" si="163"/>
        <v>192</v>
      </c>
      <c r="R141" s="86" t="b">
        <f t="shared" si="164"/>
        <v>1</v>
      </c>
      <c r="S141" s="86" t="str">
        <f t="shared" si="165"/>
        <v>Dummy Node</v>
      </c>
      <c r="T141" s="86" t="str">
        <f t="shared" si="201"/>
        <v>N/A</v>
      </c>
      <c r="U141" s="86" t="str">
        <f t="shared" si="166"/>
        <v>N/A</v>
      </c>
      <c r="V141" s="86">
        <f t="shared" si="167"/>
        <v>186</v>
      </c>
      <c r="W141" s="86" t="b">
        <f t="shared" si="168"/>
        <v>0</v>
      </c>
      <c r="X141" s="86" t="str">
        <f t="shared" si="169"/>
        <v>GEBR</v>
      </c>
      <c r="Y141" s="86" t="str">
        <f t="shared" si="202"/>
        <v>&gt;</v>
      </c>
      <c r="Z141" s="86">
        <f t="shared" si="170"/>
        <v>1.046142578125</v>
      </c>
      <c r="AA141" s="86">
        <f t="shared" si="171"/>
        <v>183</v>
      </c>
      <c r="AB141" s="86" t="b">
        <f t="shared" si="172"/>
        <v>0</v>
      </c>
      <c r="AC141" s="86" t="str">
        <f t="shared" si="173"/>
        <v>Speed</v>
      </c>
      <c r="AD141" s="86" t="str">
        <f t="shared" si="203"/>
        <v>&gt;</v>
      </c>
      <c r="AE141" s="86">
        <f t="shared" si="174"/>
        <v>9.574951171875</v>
      </c>
      <c r="AF141" s="86">
        <f t="shared" si="175"/>
        <v>48</v>
      </c>
      <c r="AG141" s="86" t="b">
        <f t="shared" si="176"/>
        <v>1</v>
      </c>
      <c r="AH141" s="86" t="str">
        <f t="shared" si="177"/>
        <v>Distance</v>
      </c>
      <c r="AI141" s="86" t="str">
        <f t="shared" si="204"/>
        <v>&lt;=</v>
      </c>
      <c r="AJ141" s="86">
        <f t="shared" si="178"/>
        <v>105</v>
      </c>
      <c r="AK141" s="86">
        <f t="shared" si="179"/>
        <v>6</v>
      </c>
      <c r="AL141" s="86" t="b">
        <f t="shared" si="180"/>
        <v>0</v>
      </c>
      <c r="AM141" s="86" t="str">
        <f t="shared" si="181"/>
        <v>Distance</v>
      </c>
      <c r="AN141" s="86" t="str">
        <f t="shared" si="205"/>
        <v>&gt;</v>
      </c>
      <c r="AO141" s="86">
        <f t="shared" si="182"/>
        <v>97.578369140625</v>
      </c>
      <c r="AP141" s="86">
        <f t="shared" si="183"/>
        <v>3</v>
      </c>
      <c r="AQ141" s="86" t="b">
        <f t="shared" si="184"/>
        <v>0</v>
      </c>
      <c r="AR141" s="86" t="str">
        <f t="shared" si="185"/>
        <v>Distance</v>
      </c>
      <c r="AS141" s="86" t="str">
        <f t="shared" si="206"/>
        <v>&gt;</v>
      </c>
      <c r="AT141" s="86">
        <f t="shared" si="186"/>
        <v>80.353271484375</v>
      </c>
      <c r="AU141" s="86">
        <f t="shared" si="187"/>
        <v>1</v>
      </c>
      <c r="AV141" s="86" t="b">
        <f t="shared" si="188"/>
        <v>1</v>
      </c>
      <c r="AW141" s="86" t="str">
        <f t="shared" si="189"/>
        <v>Speed</v>
      </c>
      <c r="AX141" s="86" t="str">
        <f t="shared" si="207"/>
        <v>&lt;=</v>
      </c>
      <c r="AY141" s="86">
        <f t="shared" si="190"/>
        <v>10.322265625</v>
      </c>
      <c r="AZ141" s="86">
        <f t="shared" si="191"/>
        <v>0</v>
      </c>
      <c r="BA141" s="86" t="b">
        <f t="shared" si="192"/>
        <v>1</v>
      </c>
      <c r="BB141" s="86" t="str">
        <f t="shared" si="193"/>
        <v>Distance</v>
      </c>
      <c r="BC141" s="86" t="str">
        <f t="shared" si="208"/>
        <v>&lt;=</v>
      </c>
      <c r="BD141" s="86">
        <f t="shared" si="194"/>
        <v>390.67724609375</v>
      </c>
      <c r="BE141" s="15">
        <f t="shared" si="195"/>
        <v>0</v>
      </c>
      <c r="BF141" s="15" t="str">
        <f t="shared" si="209"/>
        <v>GEBR&gt;1,046142578125 AND Speed&gt;9,574951171875 AND Distance&lt;=105 AND Distance&gt;97,578369140625 AND Distance&gt;80,353271484375 AND Speed&lt;=10,322265625 AND Distance&lt;=390,67724609375</v>
      </c>
      <c r="BH141" s="86">
        <v>0.333251953125</v>
      </c>
      <c r="BI141" s="15">
        <v>0</v>
      </c>
      <c r="BJ141" s="15" t="s">
        <v>1814</v>
      </c>
    </row>
    <row r="142" spans="1:62">
      <c r="A142" s="15">
        <v>139</v>
      </c>
      <c r="B142" s="15">
        <v>-2</v>
      </c>
      <c r="C142" s="15">
        <v>-8192</v>
      </c>
      <c r="D142" s="15">
        <f t="shared" si="196"/>
        <v>-1</v>
      </c>
      <c r="E142" s="15">
        <f t="shared" si="197"/>
        <v>0</v>
      </c>
      <c r="F142" s="15">
        <f t="shared" si="198"/>
        <v>-1</v>
      </c>
      <c r="G142" s="15">
        <v>341</v>
      </c>
      <c r="H142" s="15">
        <v>342</v>
      </c>
      <c r="I142" s="15">
        <v>138</v>
      </c>
      <c r="J142" s="15">
        <v>7</v>
      </c>
      <c r="K142" s="15">
        <v>360</v>
      </c>
      <c r="L142" s="15">
        <v>1365</v>
      </c>
      <c r="M142" s="15">
        <f t="shared" si="199"/>
        <v>0.333251953125</v>
      </c>
      <c r="O142" s="86">
        <f t="shared" si="200"/>
        <v>360</v>
      </c>
      <c r="P142" s="86">
        <f t="shared" ref="P142:P205" si="210">VLOOKUP(O142,$A$3:$M$513,13,FALSE)</f>
        <v>0.333251953125</v>
      </c>
      <c r="Q142" s="86">
        <f t="shared" ref="Q142:Q205" si="211">VLOOKUP(O142,$A$3:$I$513,9,FALSE)</f>
        <v>192</v>
      </c>
      <c r="R142" s="86" t="b">
        <f t="shared" ref="R142:R205" si="212">IF(VLOOKUP(Q142,$A$3:$G$513,7,FALSE) = O142, TRUE, IF(VLOOKUP(Q142, $A$3:$H$513,8,FALSE) = O142, FALSE, "Error: Invalid Decision!"))</f>
        <v>0</v>
      </c>
      <c r="S142" s="86" t="str">
        <f t="shared" ref="S142:S205" si="213">IF(VLOOKUP(Q142,$A$3:$B$513,2,FALSE) = 0, "Distance", IF(VLOOKUP(Q142,$A$3:$B$513,2,FALSE) = 1, "Speed", IF(VLOOKUP(Q142,$A$3:$B$513,2,FALSE) = 2, "GEBR", "Dummy Node")))</f>
        <v>Dummy Node</v>
      </c>
      <c r="T142" s="86" t="str">
        <f t="shared" si="201"/>
        <v>N/A</v>
      </c>
      <c r="U142" s="86" t="str">
        <f t="shared" ref="U142:U205" si="214">IF(S142="Dummy Node","N/A",VLOOKUP(Q142,$A$3:$F$513,6,FALSE))</f>
        <v>N/A</v>
      </c>
      <c r="V142" s="86">
        <f t="shared" ref="V142:V205" si="215">VLOOKUP(Q142,$A$3:$I$513,9,FALSE)</f>
        <v>186</v>
      </c>
      <c r="W142" s="86" t="b">
        <f t="shared" ref="W142:W205" si="216">IF(VLOOKUP(V142,$A$3:$G$513,7,FALSE) = Q142, TRUE, IF(VLOOKUP(V142, $A$3:$H$513,8,FALSE) = Q142, FALSE, "Error: Invalid Decision!"))</f>
        <v>0</v>
      </c>
      <c r="X142" s="86" t="str">
        <f t="shared" ref="X142:X205" si="217">IF(VLOOKUP(V142,$A$3:$B$513,2,FALSE) = 0, "Distance", IF(VLOOKUP(V142,$A$3:$B$513,2,FALSE) = 1, "Speed", IF(VLOOKUP(V142,$A$3:$B$513,2,FALSE) = 2, "GEBR", "Dummy Node")))</f>
        <v>GEBR</v>
      </c>
      <c r="Y142" s="86" t="str">
        <f t="shared" si="202"/>
        <v>&gt;</v>
      </c>
      <c r="Z142" s="86">
        <f t="shared" ref="Z142:Z205" si="218">IF(X142="Dummy Node","N/A",VLOOKUP(V142,$A$3:$F$513,6,FALSE))</f>
        <v>1.046142578125</v>
      </c>
      <c r="AA142" s="86">
        <f t="shared" ref="AA142:AA205" si="219">VLOOKUP(V142,$A$3:$I$513,9,FALSE)</f>
        <v>183</v>
      </c>
      <c r="AB142" s="86" t="b">
        <f t="shared" ref="AB142:AB205" si="220">IF(VLOOKUP(AA142,$A$3:$G$513,7,FALSE) = V142, TRUE, IF(VLOOKUP(AA142, $A$3:$H$513,8,FALSE) = V142, FALSE, "Error: Invalid Decision!"))</f>
        <v>0</v>
      </c>
      <c r="AC142" s="86" t="str">
        <f t="shared" ref="AC142:AC205" si="221">IF(VLOOKUP(AA142,$A$3:$B$513,2,FALSE) = 0, "Distance", IF(VLOOKUP(AA142,$A$3:$B$513,2,FALSE) = 1, "Speed", IF(VLOOKUP(AA142,$A$3:$B$513,2,FALSE) = 2, "GEBR", "Dummy Node")))</f>
        <v>Speed</v>
      </c>
      <c r="AD142" s="86" t="str">
        <f t="shared" si="203"/>
        <v>&gt;</v>
      </c>
      <c r="AE142" s="86">
        <f t="shared" ref="AE142:AE205" si="222">IF(AC142="Dummy Node","N/A",VLOOKUP(AA142,$A$3:$F$513,6,FALSE))</f>
        <v>9.574951171875</v>
      </c>
      <c r="AF142" s="86">
        <f t="shared" ref="AF142:AF205" si="223">VLOOKUP(AA142,$A$3:$I$513,9,FALSE)</f>
        <v>48</v>
      </c>
      <c r="AG142" s="86" t="b">
        <f t="shared" ref="AG142:AG205" si="224">IF(VLOOKUP(AF142,$A$3:$G$513,7,FALSE) = AA142, TRUE, IF(VLOOKUP(AF142, $A$3:$H$513,8,FALSE) = AA142, FALSE, "Error: Invalid Decision!"))</f>
        <v>1</v>
      </c>
      <c r="AH142" s="86" t="str">
        <f t="shared" ref="AH142:AH205" si="225">IF(VLOOKUP(AF142,$A$3:$B$513,2,FALSE) = 0, "Distance", IF(VLOOKUP(AF142,$A$3:$B$513,2,FALSE) = 1, "Speed", IF(VLOOKUP(AF142,$A$3:$B$513,2,FALSE) = 2, "GEBR", "Dummy Node")))</f>
        <v>Distance</v>
      </c>
      <c r="AI142" s="86" t="str">
        <f t="shared" si="204"/>
        <v>&lt;=</v>
      </c>
      <c r="AJ142" s="86">
        <f t="shared" ref="AJ142:AJ205" si="226">IF(AH142="Dummy Node","N/A",VLOOKUP(AF142,$A$3:$F$513,6,FALSE))</f>
        <v>105</v>
      </c>
      <c r="AK142" s="86">
        <f t="shared" ref="AK142:AK205" si="227">VLOOKUP(AF142,$A$3:$I$513,9,FALSE)</f>
        <v>6</v>
      </c>
      <c r="AL142" s="86" t="b">
        <f t="shared" ref="AL142:AL205" si="228">IF(VLOOKUP(AK142,$A$3:$G$513,7,FALSE) = AF142, TRUE, IF(VLOOKUP(AK142, $A$3:$H$513,8,FALSE) = AF142, FALSE, "Error: Invalid Decision!"))</f>
        <v>0</v>
      </c>
      <c r="AM142" s="86" t="str">
        <f t="shared" ref="AM142:AM205" si="229">IF(VLOOKUP(AK142,$A$3:$B$513,2,FALSE) = 0, "Distance", IF(VLOOKUP(AK142,$A$3:$B$513,2,FALSE) = 1, "Speed", IF(VLOOKUP(AK142,$A$3:$B$513,2,FALSE) = 2, "GEBR", "Dummy Node")))</f>
        <v>Distance</v>
      </c>
      <c r="AN142" s="86" t="str">
        <f t="shared" si="205"/>
        <v>&gt;</v>
      </c>
      <c r="AO142" s="86">
        <f t="shared" ref="AO142:AO205" si="230">IF(AM142="Dummy Node","N/A",VLOOKUP(AK142,$A$3:$F$513,6,FALSE))</f>
        <v>97.578369140625</v>
      </c>
      <c r="AP142" s="86">
        <f t="shared" ref="AP142:AP205" si="231">VLOOKUP(AK142,$A$3:$I$513,9,FALSE)</f>
        <v>3</v>
      </c>
      <c r="AQ142" s="86" t="b">
        <f t="shared" ref="AQ142:AQ205" si="232">IF(VLOOKUP(AP142,$A$3:$G$513,7,FALSE) = AK142, TRUE, IF(VLOOKUP(AP142, $A$3:$H$513,8,FALSE) = AK142, FALSE, "Error: Invalid Decision!"))</f>
        <v>0</v>
      </c>
      <c r="AR142" s="86" t="str">
        <f t="shared" ref="AR142:AR205" si="233">IF(VLOOKUP(AP142,$A$3:$B$513,2,FALSE) = 0, "Distance", IF(VLOOKUP(AP142,$A$3:$B$513,2,FALSE) = 1, "Speed", IF(VLOOKUP(AP142,$A$3:$B$513,2,FALSE) = 2, "GEBR", "Dummy Node")))</f>
        <v>Distance</v>
      </c>
      <c r="AS142" s="86" t="str">
        <f t="shared" si="206"/>
        <v>&gt;</v>
      </c>
      <c r="AT142" s="86">
        <f t="shared" ref="AT142:AT205" si="234">IF(AR142="Dummy Node","N/A",VLOOKUP(AP142,$A$3:$F$513,6,FALSE))</f>
        <v>80.353271484375</v>
      </c>
      <c r="AU142" s="86">
        <f t="shared" ref="AU142:AU205" si="235">VLOOKUP(AP142,$A$3:$I$513,9,FALSE)</f>
        <v>1</v>
      </c>
      <c r="AV142" s="86" t="b">
        <f t="shared" ref="AV142:AV205" si="236">IF(VLOOKUP(AU142,$A$3:$G$513,7,FALSE) = AP142, TRUE, IF(VLOOKUP(AU142, $A$3:$H$513,8,FALSE) = AP142, FALSE, "Error: Invalid Decision!"))</f>
        <v>1</v>
      </c>
      <c r="AW142" s="86" t="str">
        <f t="shared" ref="AW142:AW205" si="237">IF(VLOOKUP(AU142,$A$3:$B$513,2,FALSE) = 0, "Distance", IF(VLOOKUP(AU142,$A$3:$B$513,2,FALSE) = 1, "Speed", IF(VLOOKUP(AU142,$A$3:$B$513,2,FALSE) = 2, "GEBR", "Dummy Node")))</f>
        <v>Speed</v>
      </c>
      <c r="AX142" s="86" t="str">
        <f t="shared" si="207"/>
        <v>&lt;=</v>
      </c>
      <c r="AY142" s="86">
        <f t="shared" ref="AY142:AY205" si="238">IF(AW142="Dummy Node","N/A",VLOOKUP(AU142,$A$3:$F$513,6,FALSE))</f>
        <v>10.322265625</v>
      </c>
      <c r="AZ142" s="86">
        <f t="shared" ref="AZ142:AZ205" si="239">VLOOKUP(AU142,$A$3:$I$513,9,FALSE)</f>
        <v>0</v>
      </c>
      <c r="BA142" s="86" t="b">
        <f t="shared" ref="BA142:BA205" si="240">IF(VLOOKUP(AZ142,$A$3:$G$513,7,FALSE) = AU142, TRUE, IF(VLOOKUP(AZ142, $A$3:$H$513,8,FALSE) = AU142, FALSE, "Error: Invalid Decision!"))</f>
        <v>1</v>
      </c>
      <c r="BB142" s="86" t="str">
        <f t="shared" ref="BB142:BB205" si="241">IF(VLOOKUP(AZ142,$A$3:$B$513,2,FALSE) = 0, "Distance", IF(VLOOKUP(AZ142,$A$3:$B$513,2,FALSE) = 1, "Speed", IF(VLOOKUP(AZ142,$A$3:$B$513,2,FALSE) = 2, "GEBR", "Dummy Node")))</f>
        <v>Distance</v>
      </c>
      <c r="BC142" s="86" t="str">
        <f t="shared" si="208"/>
        <v>&lt;=</v>
      </c>
      <c r="BD142" s="86">
        <f t="shared" ref="BD142:BD205" si="242">IF(BB142="Dummy Node","N/A",VLOOKUP(AZ142,$A$3:$F$513,6,FALSE))</f>
        <v>390.67724609375</v>
      </c>
      <c r="BE142" s="15">
        <f t="shared" si="195"/>
        <v>0</v>
      </c>
      <c r="BF142" s="15" t="str">
        <f t="shared" si="209"/>
        <v>GEBR&gt;1,046142578125 AND Speed&gt;9,574951171875 AND Distance&lt;=105 AND Distance&gt;97,578369140625 AND Distance&gt;80,353271484375 AND Speed&lt;=10,322265625 AND Distance&lt;=390,67724609375</v>
      </c>
      <c r="BH142" s="86">
        <v>0.333251953125</v>
      </c>
      <c r="BI142" s="15">
        <v>0</v>
      </c>
      <c r="BJ142" s="15" t="s">
        <v>1815</v>
      </c>
    </row>
    <row r="143" spans="1:62">
      <c r="A143" s="15">
        <v>140</v>
      </c>
      <c r="B143" s="15">
        <v>-2</v>
      </c>
      <c r="C143" s="15">
        <v>-8192</v>
      </c>
      <c r="D143" s="15">
        <f t="shared" si="196"/>
        <v>-1</v>
      </c>
      <c r="E143" s="15">
        <f t="shared" si="197"/>
        <v>0</v>
      </c>
      <c r="F143" s="15">
        <f t="shared" si="198"/>
        <v>-1</v>
      </c>
      <c r="G143" s="15">
        <v>343</v>
      </c>
      <c r="H143" s="15">
        <v>344</v>
      </c>
      <c r="I143" s="15">
        <v>138</v>
      </c>
      <c r="J143" s="15">
        <v>7</v>
      </c>
      <c r="K143" s="15">
        <v>365</v>
      </c>
      <c r="L143" s="15">
        <v>0</v>
      </c>
      <c r="M143" s="15">
        <f t="shared" si="199"/>
        <v>0</v>
      </c>
      <c r="O143" s="86">
        <f t="shared" si="200"/>
        <v>365</v>
      </c>
      <c r="P143" s="86">
        <f t="shared" si="210"/>
        <v>0.333251953125</v>
      </c>
      <c r="Q143" s="86">
        <f t="shared" si="211"/>
        <v>204</v>
      </c>
      <c r="R143" s="86" t="b">
        <f t="shared" si="212"/>
        <v>1</v>
      </c>
      <c r="S143" s="86" t="str">
        <f t="shared" si="213"/>
        <v>Dummy Node</v>
      </c>
      <c r="T143" s="86" t="str">
        <f t="shared" si="201"/>
        <v>N/A</v>
      </c>
      <c r="U143" s="86" t="str">
        <f t="shared" si="214"/>
        <v>N/A</v>
      </c>
      <c r="V143" s="86">
        <f t="shared" si="215"/>
        <v>201</v>
      </c>
      <c r="W143" s="86" t="b">
        <f t="shared" si="216"/>
        <v>0</v>
      </c>
      <c r="X143" s="86" t="str">
        <f t="shared" si="217"/>
        <v>Distance</v>
      </c>
      <c r="Y143" s="86" t="str">
        <f t="shared" si="202"/>
        <v>&gt;</v>
      </c>
      <c r="Z143" s="86">
        <f t="shared" si="218"/>
        <v>436.760009765625</v>
      </c>
      <c r="AA143" s="86">
        <f t="shared" si="219"/>
        <v>200</v>
      </c>
      <c r="AB143" s="86" t="b">
        <f t="shared" si="220"/>
        <v>1</v>
      </c>
      <c r="AC143" s="86" t="str">
        <f t="shared" si="221"/>
        <v>GEBR</v>
      </c>
      <c r="AD143" s="86" t="str">
        <f t="shared" si="203"/>
        <v>&lt;=</v>
      </c>
      <c r="AE143" s="86">
        <f t="shared" si="222"/>
        <v>0.715087890625</v>
      </c>
      <c r="AF143" s="86">
        <f t="shared" si="223"/>
        <v>25</v>
      </c>
      <c r="AG143" s="86" t="b">
        <f t="shared" si="224"/>
        <v>0</v>
      </c>
      <c r="AH143" s="86" t="str">
        <f t="shared" si="225"/>
        <v>Speed</v>
      </c>
      <c r="AI143" s="86" t="str">
        <f t="shared" si="204"/>
        <v>&gt;</v>
      </c>
      <c r="AJ143" s="86">
        <f t="shared" si="226"/>
        <v>20.420166015625</v>
      </c>
      <c r="AK143" s="86">
        <f t="shared" si="227"/>
        <v>9</v>
      </c>
      <c r="AL143" s="86" t="b">
        <f t="shared" si="228"/>
        <v>1</v>
      </c>
      <c r="AM143" s="86" t="str">
        <f t="shared" si="229"/>
        <v>Speed</v>
      </c>
      <c r="AN143" s="86" t="str">
        <f t="shared" si="205"/>
        <v>&lt;=</v>
      </c>
      <c r="AO143" s="86">
        <f t="shared" si="230"/>
        <v>20.98681640625</v>
      </c>
      <c r="AP143" s="86">
        <f t="shared" si="231"/>
        <v>7</v>
      </c>
      <c r="AQ143" s="86" t="b">
        <f t="shared" si="232"/>
        <v>1</v>
      </c>
      <c r="AR143" s="86" t="str">
        <f t="shared" si="233"/>
        <v>Speed</v>
      </c>
      <c r="AS143" s="86" t="str">
        <f t="shared" si="206"/>
        <v>&lt;=</v>
      </c>
      <c r="AT143" s="86">
        <f t="shared" si="234"/>
        <v>23.09912109375</v>
      </c>
      <c r="AU143" s="86">
        <f t="shared" si="235"/>
        <v>2</v>
      </c>
      <c r="AV143" s="86" t="b">
        <f t="shared" si="236"/>
        <v>1</v>
      </c>
      <c r="AW143" s="86" t="str">
        <f t="shared" si="237"/>
        <v>Distance</v>
      </c>
      <c r="AX143" s="86" t="str">
        <f t="shared" si="207"/>
        <v>&lt;=</v>
      </c>
      <c r="AY143" s="86">
        <f t="shared" si="238"/>
        <v>569.801025390625</v>
      </c>
      <c r="AZ143" s="86">
        <f t="shared" si="239"/>
        <v>0</v>
      </c>
      <c r="BA143" s="86" t="b">
        <f t="shared" si="240"/>
        <v>0</v>
      </c>
      <c r="BB143" s="86" t="str">
        <f t="shared" si="241"/>
        <v>Distance</v>
      </c>
      <c r="BC143" s="86" t="str">
        <f t="shared" si="208"/>
        <v>&gt;</v>
      </c>
      <c r="BD143" s="86">
        <f t="shared" si="242"/>
        <v>390.67724609375</v>
      </c>
      <c r="BE143" s="15">
        <f t="shared" si="195"/>
        <v>0</v>
      </c>
      <c r="BF143" s="15" t="str">
        <f t="shared" si="209"/>
        <v>Distance&gt;436,760009765625 AND GEBR&lt;=0,715087890625 AND Speed&gt;20,420166015625 AND Speed&lt;=20,98681640625 AND Speed&lt;=23,09912109375 AND Distance&lt;=569,801025390625 AND Distance&gt;390,67724609375</v>
      </c>
      <c r="BH143" s="86">
        <v>0.333251953125</v>
      </c>
      <c r="BI143" s="15">
        <v>0</v>
      </c>
      <c r="BJ143" s="15" t="s">
        <v>1816</v>
      </c>
    </row>
    <row r="144" spans="1:62">
      <c r="A144" s="15">
        <v>141</v>
      </c>
      <c r="B144" s="15">
        <v>1</v>
      </c>
      <c r="C144" s="15">
        <v>114336</v>
      </c>
      <c r="D144" s="15">
        <f t="shared" si="196"/>
        <v>27</v>
      </c>
      <c r="E144" s="15">
        <f t="shared" si="197"/>
        <v>3744</v>
      </c>
      <c r="F144" s="15">
        <f t="shared" si="198"/>
        <v>27.9140625</v>
      </c>
      <c r="G144" s="15">
        <v>225</v>
      </c>
      <c r="H144" s="15">
        <v>226</v>
      </c>
      <c r="I144" s="15">
        <v>62</v>
      </c>
      <c r="J144" s="15">
        <v>7</v>
      </c>
      <c r="K144" s="15">
        <v>366</v>
      </c>
      <c r="L144" s="15">
        <v>1295</v>
      </c>
      <c r="M144" s="15">
        <f t="shared" si="199"/>
        <v>0.316162109375</v>
      </c>
      <c r="O144" s="86">
        <f t="shared" si="200"/>
        <v>366</v>
      </c>
      <c r="P144" s="86">
        <f t="shared" si="210"/>
        <v>0.333251953125</v>
      </c>
      <c r="Q144" s="86">
        <f t="shared" si="211"/>
        <v>204</v>
      </c>
      <c r="R144" s="86" t="b">
        <f t="shared" si="212"/>
        <v>0</v>
      </c>
      <c r="S144" s="86" t="str">
        <f t="shared" si="213"/>
        <v>Dummy Node</v>
      </c>
      <c r="T144" s="86" t="str">
        <f t="shared" si="201"/>
        <v>N/A</v>
      </c>
      <c r="U144" s="86" t="str">
        <f t="shared" si="214"/>
        <v>N/A</v>
      </c>
      <c r="V144" s="86">
        <f t="shared" si="215"/>
        <v>201</v>
      </c>
      <c r="W144" s="86" t="b">
        <f t="shared" si="216"/>
        <v>0</v>
      </c>
      <c r="X144" s="86" t="str">
        <f t="shared" si="217"/>
        <v>Distance</v>
      </c>
      <c r="Y144" s="86" t="str">
        <f t="shared" si="202"/>
        <v>&gt;</v>
      </c>
      <c r="Z144" s="86">
        <f t="shared" si="218"/>
        <v>436.760009765625</v>
      </c>
      <c r="AA144" s="86">
        <f t="shared" si="219"/>
        <v>200</v>
      </c>
      <c r="AB144" s="86" t="b">
        <f t="shared" si="220"/>
        <v>1</v>
      </c>
      <c r="AC144" s="86" t="str">
        <f t="shared" si="221"/>
        <v>GEBR</v>
      </c>
      <c r="AD144" s="86" t="str">
        <f t="shared" si="203"/>
        <v>&lt;=</v>
      </c>
      <c r="AE144" s="86">
        <f t="shared" si="222"/>
        <v>0.715087890625</v>
      </c>
      <c r="AF144" s="86">
        <f t="shared" si="223"/>
        <v>25</v>
      </c>
      <c r="AG144" s="86" t="b">
        <f t="shared" si="224"/>
        <v>0</v>
      </c>
      <c r="AH144" s="86" t="str">
        <f t="shared" si="225"/>
        <v>Speed</v>
      </c>
      <c r="AI144" s="86" t="str">
        <f t="shared" si="204"/>
        <v>&gt;</v>
      </c>
      <c r="AJ144" s="86">
        <f t="shared" si="226"/>
        <v>20.420166015625</v>
      </c>
      <c r="AK144" s="86">
        <f t="shared" si="227"/>
        <v>9</v>
      </c>
      <c r="AL144" s="86" t="b">
        <f t="shared" si="228"/>
        <v>1</v>
      </c>
      <c r="AM144" s="86" t="str">
        <f t="shared" si="229"/>
        <v>Speed</v>
      </c>
      <c r="AN144" s="86" t="str">
        <f t="shared" si="205"/>
        <v>&lt;=</v>
      </c>
      <c r="AO144" s="86">
        <f t="shared" si="230"/>
        <v>20.98681640625</v>
      </c>
      <c r="AP144" s="86">
        <f t="shared" si="231"/>
        <v>7</v>
      </c>
      <c r="AQ144" s="86" t="b">
        <f t="shared" si="232"/>
        <v>1</v>
      </c>
      <c r="AR144" s="86" t="str">
        <f t="shared" si="233"/>
        <v>Speed</v>
      </c>
      <c r="AS144" s="86" t="str">
        <f t="shared" si="206"/>
        <v>&lt;=</v>
      </c>
      <c r="AT144" s="86">
        <f t="shared" si="234"/>
        <v>23.09912109375</v>
      </c>
      <c r="AU144" s="86">
        <f t="shared" si="235"/>
        <v>2</v>
      </c>
      <c r="AV144" s="86" t="b">
        <f t="shared" si="236"/>
        <v>1</v>
      </c>
      <c r="AW144" s="86" t="str">
        <f t="shared" si="237"/>
        <v>Distance</v>
      </c>
      <c r="AX144" s="86" t="str">
        <f t="shared" si="207"/>
        <v>&lt;=</v>
      </c>
      <c r="AY144" s="86">
        <f t="shared" si="238"/>
        <v>569.801025390625</v>
      </c>
      <c r="AZ144" s="86">
        <f t="shared" si="239"/>
        <v>0</v>
      </c>
      <c r="BA144" s="86" t="b">
        <f t="shared" si="240"/>
        <v>0</v>
      </c>
      <c r="BB144" s="86" t="str">
        <f t="shared" si="241"/>
        <v>Distance</v>
      </c>
      <c r="BC144" s="86" t="str">
        <f t="shared" si="208"/>
        <v>&gt;</v>
      </c>
      <c r="BD144" s="86">
        <f t="shared" si="242"/>
        <v>390.67724609375</v>
      </c>
      <c r="BE144" s="15">
        <f t="shared" si="195"/>
        <v>0</v>
      </c>
      <c r="BF144" s="15" t="str">
        <f t="shared" si="209"/>
        <v>Distance&gt;436,760009765625 AND GEBR&lt;=0,715087890625 AND Speed&gt;20,420166015625 AND Speed&lt;=20,98681640625 AND Speed&lt;=23,09912109375 AND Distance&lt;=569,801025390625 AND Distance&gt;390,67724609375</v>
      </c>
      <c r="BH144" s="86">
        <v>0.333251953125</v>
      </c>
      <c r="BI144" s="15">
        <v>0</v>
      </c>
      <c r="BJ144" s="15" t="s">
        <v>1818</v>
      </c>
    </row>
    <row r="145" spans="1:62">
      <c r="A145" s="15">
        <v>142</v>
      </c>
      <c r="B145" s="15">
        <v>-2</v>
      </c>
      <c r="C145" s="15">
        <v>-8192</v>
      </c>
      <c r="D145" s="15">
        <f t="shared" si="196"/>
        <v>-1</v>
      </c>
      <c r="E145" s="15">
        <f t="shared" si="197"/>
        <v>0</v>
      </c>
      <c r="F145" s="15">
        <f t="shared" si="198"/>
        <v>-1</v>
      </c>
      <c r="G145" s="15">
        <v>345</v>
      </c>
      <c r="H145" s="15">
        <v>346</v>
      </c>
      <c r="I145" s="15">
        <v>62</v>
      </c>
      <c r="J145" s="15">
        <v>7</v>
      </c>
      <c r="K145" s="15">
        <v>369</v>
      </c>
      <c r="L145" s="15">
        <v>0</v>
      </c>
      <c r="M145" s="15">
        <f t="shared" si="199"/>
        <v>0</v>
      </c>
      <c r="O145" s="86">
        <f t="shared" si="200"/>
        <v>369</v>
      </c>
      <c r="P145" s="86">
        <f t="shared" si="210"/>
        <v>0.333251953125</v>
      </c>
      <c r="Q145" s="86">
        <f t="shared" si="211"/>
        <v>208</v>
      </c>
      <c r="R145" s="86" t="b">
        <f t="shared" si="212"/>
        <v>1</v>
      </c>
      <c r="S145" s="86" t="str">
        <f t="shared" si="213"/>
        <v>Dummy Node</v>
      </c>
      <c r="T145" s="86" t="str">
        <f t="shared" si="201"/>
        <v>N/A</v>
      </c>
      <c r="U145" s="86" t="str">
        <f t="shared" si="214"/>
        <v>N/A</v>
      </c>
      <c r="V145" s="86">
        <f t="shared" si="215"/>
        <v>206</v>
      </c>
      <c r="W145" s="86" t="b">
        <f t="shared" si="216"/>
        <v>0</v>
      </c>
      <c r="X145" s="86" t="str">
        <f t="shared" si="217"/>
        <v>Distance</v>
      </c>
      <c r="Y145" s="86" t="str">
        <f t="shared" si="202"/>
        <v>&gt;</v>
      </c>
      <c r="Z145" s="86">
        <f t="shared" si="218"/>
        <v>280.709716796875</v>
      </c>
      <c r="AA145" s="86">
        <f t="shared" si="219"/>
        <v>35</v>
      </c>
      <c r="AB145" s="86" t="b">
        <f t="shared" si="220"/>
        <v>0</v>
      </c>
      <c r="AC145" s="86" t="str">
        <f t="shared" si="221"/>
        <v>Speed</v>
      </c>
      <c r="AD145" s="86" t="str">
        <f t="shared" si="203"/>
        <v>&gt;</v>
      </c>
      <c r="AE145" s="86">
        <f t="shared" si="222"/>
        <v>16.242919921875</v>
      </c>
      <c r="AF145" s="86">
        <f t="shared" si="223"/>
        <v>13</v>
      </c>
      <c r="AG145" s="86" t="b">
        <f t="shared" si="224"/>
        <v>1</v>
      </c>
      <c r="AH145" s="86" t="str">
        <f t="shared" si="225"/>
        <v>Speed</v>
      </c>
      <c r="AI145" s="86" t="str">
        <f t="shared" si="204"/>
        <v>&lt;=</v>
      </c>
      <c r="AJ145" s="86">
        <f t="shared" si="226"/>
        <v>17.1845703125</v>
      </c>
      <c r="AK145" s="86">
        <f t="shared" si="227"/>
        <v>12</v>
      </c>
      <c r="AL145" s="86" t="b">
        <f t="shared" si="228"/>
        <v>1</v>
      </c>
      <c r="AM145" s="86" t="str">
        <f t="shared" si="229"/>
        <v>Speed</v>
      </c>
      <c r="AN145" s="86" t="str">
        <f t="shared" si="205"/>
        <v>&lt;=</v>
      </c>
      <c r="AO145" s="86">
        <f t="shared" si="230"/>
        <v>18.69580078125</v>
      </c>
      <c r="AP145" s="86">
        <f t="shared" si="231"/>
        <v>4</v>
      </c>
      <c r="AQ145" s="86" t="b">
        <f t="shared" si="232"/>
        <v>0</v>
      </c>
      <c r="AR145" s="86" t="str">
        <f t="shared" si="233"/>
        <v>Distance</v>
      </c>
      <c r="AS145" s="86" t="str">
        <f t="shared" si="206"/>
        <v>&gt;</v>
      </c>
      <c r="AT145" s="86">
        <f t="shared" si="234"/>
        <v>266.76708984375</v>
      </c>
      <c r="AU145" s="86">
        <f t="shared" si="235"/>
        <v>1</v>
      </c>
      <c r="AV145" s="86" t="b">
        <f t="shared" si="236"/>
        <v>0</v>
      </c>
      <c r="AW145" s="86" t="str">
        <f t="shared" si="237"/>
        <v>Speed</v>
      </c>
      <c r="AX145" s="86" t="str">
        <f t="shared" si="207"/>
        <v>&gt;</v>
      </c>
      <c r="AY145" s="86">
        <f t="shared" si="238"/>
        <v>10.322265625</v>
      </c>
      <c r="AZ145" s="86">
        <f t="shared" si="239"/>
        <v>0</v>
      </c>
      <c r="BA145" s="86" t="b">
        <f t="shared" si="240"/>
        <v>1</v>
      </c>
      <c r="BB145" s="86" t="str">
        <f t="shared" si="241"/>
        <v>Distance</v>
      </c>
      <c r="BC145" s="86" t="str">
        <f t="shared" si="208"/>
        <v>&lt;=</v>
      </c>
      <c r="BD145" s="86">
        <f t="shared" si="242"/>
        <v>390.67724609375</v>
      </c>
      <c r="BE145" s="15">
        <f t="shared" si="195"/>
        <v>0</v>
      </c>
      <c r="BF145" s="15" t="str">
        <f t="shared" si="209"/>
        <v>Distance&gt;280,709716796875 AND Speed&gt;16,242919921875 AND Speed&lt;=17,1845703125 AND Speed&lt;=18,69580078125 AND Distance&gt;266,76708984375 AND Speed&gt;10,322265625 AND Distance&lt;=390,67724609375</v>
      </c>
      <c r="BH145" s="86">
        <v>0.333251953125</v>
      </c>
      <c r="BI145" s="15">
        <v>0</v>
      </c>
      <c r="BJ145" s="15" t="s">
        <v>1824</v>
      </c>
    </row>
    <row r="146" spans="1:62">
      <c r="A146" s="15">
        <v>143</v>
      </c>
      <c r="B146" s="15">
        <v>0</v>
      </c>
      <c r="C146" s="15">
        <v>2142181</v>
      </c>
      <c r="D146" s="15">
        <f t="shared" si="196"/>
        <v>522</v>
      </c>
      <c r="E146" s="15">
        <f t="shared" si="197"/>
        <v>4069</v>
      </c>
      <c r="F146" s="15">
        <f t="shared" si="198"/>
        <v>522.993408203125</v>
      </c>
      <c r="G146" s="15">
        <v>197</v>
      </c>
      <c r="H146" s="15">
        <v>198</v>
      </c>
      <c r="I146" s="15">
        <v>52</v>
      </c>
      <c r="J146" s="15">
        <v>7</v>
      </c>
      <c r="K146" s="15">
        <v>370</v>
      </c>
      <c r="L146" s="15">
        <v>1179</v>
      </c>
      <c r="M146" s="15">
        <f t="shared" si="199"/>
        <v>0.287841796875</v>
      </c>
      <c r="O146" s="86">
        <f t="shared" si="200"/>
        <v>370</v>
      </c>
      <c r="P146" s="86">
        <f t="shared" si="210"/>
        <v>0.333251953125</v>
      </c>
      <c r="Q146" s="86">
        <f t="shared" si="211"/>
        <v>208</v>
      </c>
      <c r="R146" s="86" t="b">
        <f t="shared" si="212"/>
        <v>0</v>
      </c>
      <c r="S146" s="86" t="str">
        <f t="shared" si="213"/>
        <v>Dummy Node</v>
      </c>
      <c r="T146" s="86" t="str">
        <f t="shared" si="201"/>
        <v>N/A</v>
      </c>
      <c r="U146" s="86" t="str">
        <f t="shared" si="214"/>
        <v>N/A</v>
      </c>
      <c r="V146" s="86">
        <f t="shared" si="215"/>
        <v>206</v>
      </c>
      <c r="W146" s="86" t="b">
        <f t="shared" si="216"/>
        <v>0</v>
      </c>
      <c r="X146" s="86" t="str">
        <f t="shared" si="217"/>
        <v>Distance</v>
      </c>
      <c r="Y146" s="86" t="str">
        <f t="shared" si="202"/>
        <v>&gt;</v>
      </c>
      <c r="Z146" s="86">
        <f t="shared" si="218"/>
        <v>280.709716796875</v>
      </c>
      <c r="AA146" s="86">
        <f t="shared" si="219"/>
        <v>35</v>
      </c>
      <c r="AB146" s="86" t="b">
        <f t="shared" si="220"/>
        <v>0</v>
      </c>
      <c r="AC146" s="86" t="str">
        <f t="shared" si="221"/>
        <v>Speed</v>
      </c>
      <c r="AD146" s="86" t="str">
        <f t="shared" si="203"/>
        <v>&gt;</v>
      </c>
      <c r="AE146" s="86">
        <f t="shared" si="222"/>
        <v>16.242919921875</v>
      </c>
      <c r="AF146" s="86">
        <f t="shared" si="223"/>
        <v>13</v>
      </c>
      <c r="AG146" s="86" t="b">
        <f t="shared" si="224"/>
        <v>1</v>
      </c>
      <c r="AH146" s="86" t="str">
        <f t="shared" si="225"/>
        <v>Speed</v>
      </c>
      <c r="AI146" s="86" t="str">
        <f t="shared" si="204"/>
        <v>&lt;=</v>
      </c>
      <c r="AJ146" s="86">
        <f t="shared" si="226"/>
        <v>17.1845703125</v>
      </c>
      <c r="AK146" s="86">
        <f t="shared" si="227"/>
        <v>12</v>
      </c>
      <c r="AL146" s="86" t="b">
        <f t="shared" si="228"/>
        <v>1</v>
      </c>
      <c r="AM146" s="86" t="str">
        <f t="shared" si="229"/>
        <v>Speed</v>
      </c>
      <c r="AN146" s="86" t="str">
        <f t="shared" si="205"/>
        <v>&lt;=</v>
      </c>
      <c r="AO146" s="86">
        <f t="shared" si="230"/>
        <v>18.69580078125</v>
      </c>
      <c r="AP146" s="86">
        <f t="shared" si="231"/>
        <v>4</v>
      </c>
      <c r="AQ146" s="86" t="b">
        <f t="shared" si="232"/>
        <v>0</v>
      </c>
      <c r="AR146" s="86" t="str">
        <f t="shared" si="233"/>
        <v>Distance</v>
      </c>
      <c r="AS146" s="86" t="str">
        <f t="shared" si="206"/>
        <v>&gt;</v>
      </c>
      <c r="AT146" s="86">
        <f t="shared" si="234"/>
        <v>266.76708984375</v>
      </c>
      <c r="AU146" s="86">
        <f t="shared" si="235"/>
        <v>1</v>
      </c>
      <c r="AV146" s="86" t="b">
        <f t="shared" si="236"/>
        <v>0</v>
      </c>
      <c r="AW146" s="86" t="str">
        <f t="shared" si="237"/>
        <v>Speed</v>
      </c>
      <c r="AX146" s="86" t="str">
        <f t="shared" si="207"/>
        <v>&gt;</v>
      </c>
      <c r="AY146" s="86">
        <f t="shared" si="238"/>
        <v>10.322265625</v>
      </c>
      <c r="AZ146" s="86">
        <f t="shared" si="239"/>
        <v>0</v>
      </c>
      <c r="BA146" s="86" t="b">
        <f t="shared" si="240"/>
        <v>1</v>
      </c>
      <c r="BB146" s="86" t="str">
        <f t="shared" si="241"/>
        <v>Distance</v>
      </c>
      <c r="BC146" s="86" t="str">
        <f t="shared" si="208"/>
        <v>&lt;=</v>
      </c>
      <c r="BD146" s="86">
        <f t="shared" si="242"/>
        <v>390.67724609375</v>
      </c>
      <c r="BE146" s="15">
        <f t="shared" si="195"/>
        <v>0</v>
      </c>
      <c r="BF146" s="15" t="str">
        <f t="shared" si="209"/>
        <v>Distance&gt;280,709716796875 AND Speed&gt;16,242919921875 AND Speed&lt;=17,1845703125 AND Speed&lt;=18,69580078125 AND Distance&gt;266,76708984375 AND Speed&gt;10,322265625 AND Distance&lt;=390,67724609375</v>
      </c>
      <c r="BH146" s="86">
        <v>0.333251953125</v>
      </c>
      <c r="BI146" s="15">
        <v>0</v>
      </c>
      <c r="BJ146" s="15" t="s">
        <v>1825</v>
      </c>
    </row>
    <row r="147" spans="1:62">
      <c r="A147" s="15">
        <v>144</v>
      </c>
      <c r="B147" s="15">
        <v>-2</v>
      </c>
      <c r="C147" s="15">
        <v>-8192</v>
      </c>
      <c r="D147" s="15">
        <f t="shared" si="196"/>
        <v>-1</v>
      </c>
      <c r="E147" s="15">
        <f t="shared" si="197"/>
        <v>0</v>
      </c>
      <c r="F147" s="15">
        <f t="shared" si="198"/>
        <v>-1</v>
      </c>
      <c r="G147" s="15">
        <v>347</v>
      </c>
      <c r="H147" s="15">
        <v>348</v>
      </c>
      <c r="I147" s="15">
        <v>52</v>
      </c>
      <c r="J147" s="15">
        <v>7</v>
      </c>
      <c r="K147" s="15">
        <v>373</v>
      </c>
      <c r="L147" s="15">
        <v>0</v>
      </c>
      <c r="M147" s="15">
        <f t="shared" si="199"/>
        <v>0</v>
      </c>
      <c r="O147" s="86">
        <f t="shared" si="200"/>
        <v>373</v>
      </c>
      <c r="P147" s="86">
        <f t="shared" si="210"/>
        <v>0.333251953125</v>
      </c>
      <c r="Q147" s="86">
        <f t="shared" si="211"/>
        <v>213</v>
      </c>
      <c r="R147" s="86" t="b">
        <f t="shared" si="212"/>
        <v>1</v>
      </c>
      <c r="S147" s="86" t="str">
        <f t="shared" si="213"/>
        <v>Dummy Node</v>
      </c>
      <c r="T147" s="86" t="str">
        <f t="shared" si="201"/>
        <v>N/A</v>
      </c>
      <c r="U147" s="86" t="str">
        <f t="shared" si="214"/>
        <v>N/A</v>
      </c>
      <c r="V147" s="86">
        <f t="shared" si="215"/>
        <v>211</v>
      </c>
      <c r="W147" s="86" t="b">
        <f t="shared" si="216"/>
        <v>1</v>
      </c>
      <c r="X147" s="86" t="str">
        <f t="shared" si="217"/>
        <v>Speed</v>
      </c>
      <c r="Y147" s="86" t="str">
        <f t="shared" si="202"/>
        <v>&lt;=</v>
      </c>
      <c r="Z147" s="86">
        <f t="shared" si="218"/>
        <v>2.50390625</v>
      </c>
      <c r="AA147" s="86">
        <f t="shared" si="219"/>
        <v>20</v>
      </c>
      <c r="AB147" s="86" t="b">
        <f t="shared" si="220"/>
        <v>1</v>
      </c>
      <c r="AC147" s="86" t="str">
        <f t="shared" si="221"/>
        <v>Distance</v>
      </c>
      <c r="AD147" s="86" t="str">
        <f t="shared" si="203"/>
        <v>&lt;=</v>
      </c>
      <c r="AE147" s="86">
        <f t="shared" si="222"/>
        <v>19.46044921875</v>
      </c>
      <c r="AF147" s="86">
        <f t="shared" si="223"/>
        <v>17</v>
      </c>
      <c r="AG147" s="86" t="b">
        <f t="shared" si="224"/>
        <v>0</v>
      </c>
      <c r="AH147" s="86" t="str">
        <f t="shared" si="225"/>
        <v>Distance</v>
      </c>
      <c r="AI147" s="86" t="str">
        <f t="shared" si="204"/>
        <v>&gt;</v>
      </c>
      <c r="AJ147" s="86">
        <f t="shared" si="226"/>
        <v>15</v>
      </c>
      <c r="AK147" s="86">
        <f t="shared" si="227"/>
        <v>5</v>
      </c>
      <c r="AL147" s="86" t="b">
        <f t="shared" si="228"/>
        <v>1</v>
      </c>
      <c r="AM147" s="86" t="str">
        <f t="shared" si="229"/>
        <v>Speed</v>
      </c>
      <c r="AN147" s="86" t="str">
        <f t="shared" si="205"/>
        <v>&lt;=</v>
      </c>
      <c r="AO147" s="86">
        <f t="shared" si="230"/>
        <v>3.076416015625</v>
      </c>
      <c r="AP147" s="86">
        <f t="shared" si="231"/>
        <v>3</v>
      </c>
      <c r="AQ147" s="86" t="b">
        <f t="shared" si="232"/>
        <v>1</v>
      </c>
      <c r="AR147" s="86" t="str">
        <f t="shared" si="233"/>
        <v>Distance</v>
      </c>
      <c r="AS147" s="86" t="str">
        <f t="shared" si="206"/>
        <v>&lt;=</v>
      </c>
      <c r="AT147" s="86">
        <f t="shared" si="234"/>
        <v>80.353271484375</v>
      </c>
      <c r="AU147" s="86">
        <f t="shared" si="235"/>
        <v>1</v>
      </c>
      <c r="AV147" s="86" t="b">
        <f t="shared" si="236"/>
        <v>1</v>
      </c>
      <c r="AW147" s="86" t="str">
        <f t="shared" si="237"/>
        <v>Speed</v>
      </c>
      <c r="AX147" s="86" t="str">
        <f t="shared" si="207"/>
        <v>&lt;=</v>
      </c>
      <c r="AY147" s="86">
        <f t="shared" si="238"/>
        <v>10.322265625</v>
      </c>
      <c r="AZ147" s="86">
        <f t="shared" si="239"/>
        <v>0</v>
      </c>
      <c r="BA147" s="86" t="b">
        <f t="shared" si="240"/>
        <v>1</v>
      </c>
      <c r="BB147" s="86" t="str">
        <f t="shared" si="241"/>
        <v>Distance</v>
      </c>
      <c r="BC147" s="86" t="str">
        <f t="shared" si="208"/>
        <v>&lt;=</v>
      </c>
      <c r="BD147" s="86">
        <f t="shared" si="242"/>
        <v>390.67724609375</v>
      </c>
      <c r="BE147" s="15">
        <f t="shared" si="195"/>
        <v>0</v>
      </c>
      <c r="BF147" s="15" t="str">
        <f t="shared" si="209"/>
        <v>Speed&lt;=2,50390625 AND Distance&lt;=19,46044921875 AND Distance&gt;15 AND Speed&lt;=3,076416015625 AND Distance&lt;=80,353271484375 AND Speed&lt;=10,322265625 AND Distance&lt;=390,67724609375</v>
      </c>
      <c r="BH147" s="86">
        <v>0.333251953125</v>
      </c>
      <c r="BI147" s="15">
        <v>0</v>
      </c>
      <c r="BJ147" s="15" t="s">
        <v>1827</v>
      </c>
    </row>
    <row r="148" spans="1:62">
      <c r="A148" s="15">
        <v>145</v>
      </c>
      <c r="B148" s="15">
        <v>-2</v>
      </c>
      <c r="C148" s="15">
        <v>-8192</v>
      </c>
      <c r="D148" s="15">
        <f t="shared" si="196"/>
        <v>-1</v>
      </c>
      <c r="E148" s="15">
        <f t="shared" si="197"/>
        <v>0</v>
      </c>
      <c r="F148" s="15">
        <f t="shared" si="198"/>
        <v>-1</v>
      </c>
      <c r="G148" s="15">
        <v>-1</v>
      </c>
      <c r="H148" s="15">
        <v>-1</v>
      </c>
      <c r="I148" s="15">
        <v>121</v>
      </c>
      <c r="J148" s="15">
        <v>8</v>
      </c>
      <c r="K148" s="15">
        <v>374</v>
      </c>
      <c r="L148" s="15">
        <v>1365</v>
      </c>
      <c r="M148" s="15">
        <f t="shared" si="199"/>
        <v>0.333251953125</v>
      </c>
      <c r="O148" s="86">
        <f t="shared" si="200"/>
        <v>374</v>
      </c>
      <c r="P148" s="86">
        <f t="shared" si="210"/>
        <v>0.333251953125</v>
      </c>
      <c r="Q148" s="86">
        <f t="shared" si="211"/>
        <v>213</v>
      </c>
      <c r="R148" s="86" t="b">
        <f t="shared" si="212"/>
        <v>0</v>
      </c>
      <c r="S148" s="86" t="str">
        <f t="shared" si="213"/>
        <v>Dummy Node</v>
      </c>
      <c r="T148" s="86" t="str">
        <f t="shared" si="201"/>
        <v>N/A</v>
      </c>
      <c r="U148" s="86" t="str">
        <f t="shared" si="214"/>
        <v>N/A</v>
      </c>
      <c r="V148" s="86">
        <f t="shared" si="215"/>
        <v>211</v>
      </c>
      <c r="W148" s="86" t="b">
        <f t="shared" si="216"/>
        <v>1</v>
      </c>
      <c r="X148" s="86" t="str">
        <f t="shared" si="217"/>
        <v>Speed</v>
      </c>
      <c r="Y148" s="86" t="str">
        <f t="shared" si="202"/>
        <v>&lt;=</v>
      </c>
      <c r="Z148" s="86">
        <f t="shared" si="218"/>
        <v>2.50390625</v>
      </c>
      <c r="AA148" s="86">
        <f t="shared" si="219"/>
        <v>20</v>
      </c>
      <c r="AB148" s="86" t="b">
        <f t="shared" si="220"/>
        <v>1</v>
      </c>
      <c r="AC148" s="86" t="str">
        <f t="shared" si="221"/>
        <v>Distance</v>
      </c>
      <c r="AD148" s="86" t="str">
        <f t="shared" si="203"/>
        <v>&lt;=</v>
      </c>
      <c r="AE148" s="86">
        <f t="shared" si="222"/>
        <v>19.46044921875</v>
      </c>
      <c r="AF148" s="86">
        <f t="shared" si="223"/>
        <v>17</v>
      </c>
      <c r="AG148" s="86" t="b">
        <f t="shared" si="224"/>
        <v>0</v>
      </c>
      <c r="AH148" s="86" t="str">
        <f t="shared" si="225"/>
        <v>Distance</v>
      </c>
      <c r="AI148" s="86" t="str">
        <f t="shared" si="204"/>
        <v>&gt;</v>
      </c>
      <c r="AJ148" s="86">
        <f t="shared" si="226"/>
        <v>15</v>
      </c>
      <c r="AK148" s="86">
        <f t="shared" si="227"/>
        <v>5</v>
      </c>
      <c r="AL148" s="86" t="b">
        <f t="shared" si="228"/>
        <v>1</v>
      </c>
      <c r="AM148" s="86" t="str">
        <f t="shared" si="229"/>
        <v>Speed</v>
      </c>
      <c r="AN148" s="86" t="str">
        <f t="shared" si="205"/>
        <v>&lt;=</v>
      </c>
      <c r="AO148" s="86">
        <f t="shared" si="230"/>
        <v>3.076416015625</v>
      </c>
      <c r="AP148" s="86">
        <f t="shared" si="231"/>
        <v>3</v>
      </c>
      <c r="AQ148" s="86" t="b">
        <f t="shared" si="232"/>
        <v>1</v>
      </c>
      <c r="AR148" s="86" t="str">
        <f t="shared" si="233"/>
        <v>Distance</v>
      </c>
      <c r="AS148" s="86" t="str">
        <f t="shared" si="206"/>
        <v>&lt;=</v>
      </c>
      <c r="AT148" s="86">
        <f t="shared" si="234"/>
        <v>80.353271484375</v>
      </c>
      <c r="AU148" s="86">
        <f t="shared" si="235"/>
        <v>1</v>
      </c>
      <c r="AV148" s="86" t="b">
        <f t="shared" si="236"/>
        <v>1</v>
      </c>
      <c r="AW148" s="86" t="str">
        <f t="shared" si="237"/>
        <v>Speed</v>
      </c>
      <c r="AX148" s="86" t="str">
        <f t="shared" si="207"/>
        <v>&lt;=</v>
      </c>
      <c r="AY148" s="86">
        <f t="shared" si="238"/>
        <v>10.322265625</v>
      </c>
      <c r="AZ148" s="86">
        <f t="shared" si="239"/>
        <v>0</v>
      </c>
      <c r="BA148" s="86" t="b">
        <f t="shared" si="240"/>
        <v>1</v>
      </c>
      <c r="BB148" s="86" t="str">
        <f t="shared" si="241"/>
        <v>Distance</v>
      </c>
      <c r="BC148" s="86" t="str">
        <f t="shared" si="208"/>
        <v>&lt;=</v>
      </c>
      <c r="BD148" s="86">
        <f t="shared" si="242"/>
        <v>390.67724609375</v>
      </c>
      <c r="BE148" s="15">
        <f t="shared" si="195"/>
        <v>0</v>
      </c>
      <c r="BF148" s="15" t="str">
        <f t="shared" si="209"/>
        <v>Speed&lt;=2,50390625 AND Distance&lt;=19,46044921875 AND Distance&gt;15 AND Speed&lt;=3,076416015625 AND Distance&lt;=80,353271484375 AND Speed&lt;=10,322265625 AND Distance&lt;=390,67724609375</v>
      </c>
      <c r="BH148" s="86">
        <v>0.333251953125</v>
      </c>
      <c r="BI148" s="15">
        <v>0</v>
      </c>
      <c r="BJ148" s="15" t="s">
        <v>1829</v>
      </c>
    </row>
    <row r="149" spans="1:62">
      <c r="A149" s="15">
        <v>146</v>
      </c>
      <c r="B149" s="15">
        <v>-2</v>
      </c>
      <c r="C149" s="15">
        <v>-8192</v>
      </c>
      <c r="D149" s="15">
        <f t="shared" si="196"/>
        <v>-1</v>
      </c>
      <c r="E149" s="15">
        <f t="shared" si="197"/>
        <v>0</v>
      </c>
      <c r="F149" s="15">
        <f t="shared" si="198"/>
        <v>-1</v>
      </c>
      <c r="G149" s="15">
        <v>-1</v>
      </c>
      <c r="H149" s="15">
        <v>-1</v>
      </c>
      <c r="I149" s="15">
        <v>121</v>
      </c>
      <c r="J149" s="15">
        <v>8</v>
      </c>
      <c r="K149" s="15">
        <v>375</v>
      </c>
      <c r="L149" s="15">
        <v>735</v>
      </c>
      <c r="M149" s="15">
        <f t="shared" si="199"/>
        <v>0.179443359375</v>
      </c>
      <c r="O149" s="86">
        <f t="shared" si="200"/>
        <v>375</v>
      </c>
      <c r="P149" s="86">
        <f t="shared" si="210"/>
        <v>0</v>
      </c>
      <c r="Q149" s="86">
        <f t="shared" si="211"/>
        <v>214</v>
      </c>
      <c r="R149" s="86" t="b">
        <f t="shared" si="212"/>
        <v>1</v>
      </c>
      <c r="S149" s="86" t="str">
        <f t="shared" si="213"/>
        <v>Dummy Node</v>
      </c>
      <c r="T149" s="86" t="str">
        <f t="shared" si="201"/>
        <v>N/A</v>
      </c>
      <c r="U149" s="86" t="str">
        <f t="shared" si="214"/>
        <v>N/A</v>
      </c>
      <c r="V149" s="86">
        <f t="shared" si="215"/>
        <v>211</v>
      </c>
      <c r="W149" s="86" t="b">
        <f t="shared" si="216"/>
        <v>0</v>
      </c>
      <c r="X149" s="86" t="str">
        <f t="shared" si="217"/>
        <v>Speed</v>
      </c>
      <c r="Y149" s="86" t="str">
        <f t="shared" si="202"/>
        <v>&gt;</v>
      </c>
      <c r="Z149" s="86">
        <f t="shared" si="218"/>
        <v>2.50390625</v>
      </c>
      <c r="AA149" s="86">
        <f t="shared" si="219"/>
        <v>20</v>
      </c>
      <c r="AB149" s="86" t="b">
        <f t="shared" si="220"/>
        <v>1</v>
      </c>
      <c r="AC149" s="86" t="str">
        <f t="shared" si="221"/>
        <v>Distance</v>
      </c>
      <c r="AD149" s="86" t="str">
        <f t="shared" si="203"/>
        <v>&lt;=</v>
      </c>
      <c r="AE149" s="86">
        <f t="shared" si="222"/>
        <v>19.46044921875</v>
      </c>
      <c r="AF149" s="86">
        <f t="shared" si="223"/>
        <v>17</v>
      </c>
      <c r="AG149" s="86" t="b">
        <f t="shared" si="224"/>
        <v>0</v>
      </c>
      <c r="AH149" s="86" t="str">
        <f t="shared" si="225"/>
        <v>Distance</v>
      </c>
      <c r="AI149" s="86" t="str">
        <f t="shared" si="204"/>
        <v>&gt;</v>
      </c>
      <c r="AJ149" s="86">
        <f t="shared" si="226"/>
        <v>15</v>
      </c>
      <c r="AK149" s="86">
        <f t="shared" si="227"/>
        <v>5</v>
      </c>
      <c r="AL149" s="86" t="b">
        <f t="shared" si="228"/>
        <v>1</v>
      </c>
      <c r="AM149" s="86" t="str">
        <f t="shared" si="229"/>
        <v>Speed</v>
      </c>
      <c r="AN149" s="86" t="str">
        <f t="shared" si="205"/>
        <v>&lt;=</v>
      </c>
      <c r="AO149" s="86">
        <f t="shared" si="230"/>
        <v>3.076416015625</v>
      </c>
      <c r="AP149" s="86">
        <f t="shared" si="231"/>
        <v>3</v>
      </c>
      <c r="AQ149" s="86" t="b">
        <f t="shared" si="232"/>
        <v>1</v>
      </c>
      <c r="AR149" s="86" t="str">
        <f t="shared" si="233"/>
        <v>Distance</v>
      </c>
      <c r="AS149" s="86" t="str">
        <f t="shared" si="206"/>
        <v>&lt;=</v>
      </c>
      <c r="AT149" s="86">
        <f t="shared" si="234"/>
        <v>80.353271484375</v>
      </c>
      <c r="AU149" s="86">
        <f t="shared" si="235"/>
        <v>1</v>
      </c>
      <c r="AV149" s="86" t="b">
        <f t="shared" si="236"/>
        <v>1</v>
      </c>
      <c r="AW149" s="86" t="str">
        <f t="shared" si="237"/>
        <v>Speed</v>
      </c>
      <c r="AX149" s="86" t="str">
        <f t="shared" si="207"/>
        <v>&lt;=</v>
      </c>
      <c r="AY149" s="86">
        <f t="shared" si="238"/>
        <v>10.322265625</v>
      </c>
      <c r="AZ149" s="86">
        <f t="shared" si="239"/>
        <v>0</v>
      </c>
      <c r="BA149" s="86" t="b">
        <f t="shared" si="240"/>
        <v>1</v>
      </c>
      <c r="BB149" s="86" t="str">
        <f t="shared" si="241"/>
        <v>Distance</v>
      </c>
      <c r="BC149" s="86" t="str">
        <f t="shared" si="208"/>
        <v>&lt;=</v>
      </c>
      <c r="BD149" s="86">
        <f t="shared" si="242"/>
        <v>390.67724609375</v>
      </c>
      <c r="BE149" s="15">
        <f t="shared" si="195"/>
        <v>1</v>
      </c>
      <c r="BF149" s="15" t="str">
        <f t="shared" si="209"/>
        <v>Speed&gt;2,50390625 AND Distance&lt;=19,46044921875 AND Distance&gt;15 AND Speed&lt;=3,076416015625 AND Distance&lt;=80,353271484375 AND Speed&lt;=10,322265625 AND Distance&lt;=390,67724609375</v>
      </c>
      <c r="BH149" s="86">
        <v>0.333251953125</v>
      </c>
      <c r="BI149" s="15">
        <v>0</v>
      </c>
      <c r="BJ149" s="15" t="s">
        <v>1830</v>
      </c>
    </row>
    <row r="150" spans="1:62">
      <c r="A150" s="15">
        <v>147</v>
      </c>
      <c r="B150" s="15">
        <v>-2</v>
      </c>
      <c r="C150" s="15">
        <v>-8192</v>
      </c>
      <c r="D150" s="15">
        <f t="shared" si="196"/>
        <v>-1</v>
      </c>
      <c r="E150" s="15">
        <f t="shared" si="197"/>
        <v>0</v>
      </c>
      <c r="F150" s="15">
        <f t="shared" si="198"/>
        <v>-1</v>
      </c>
      <c r="G150" s="15">
        <v>349</v>
      </c>
      <c r="H150" s="15">
        <v>350</v>
      </c>
      <c r="I150" s="15">
        <v>49</v>
      </c>
      <c r="J150" s="15">
        <v>6</v>
      </c>
      <c r="K150" s="15">
        <v>376</v>
      </c>
      <c r="L150" s="15">
        <v>1365</v>
      </c>
      <c r="M150" s="15">
        <f t="shared" si="199"/>
        <v>0.333251953125</v>
      </c>
      <c r="O150" s="86">
        <f t="shared" si="200"/>
        <v>376</v>
      </c>
      <c r="P150" s="86">
        <f t="shared" si="210"/>
        <v>0</v>
      </c>
      <c r="Q150" s="86">
        <f t="shared" si="211"/>
        <v>214</v>
      </c>
      <c r="R150" s="86" t="b">
        <f t="shared" si="212"/>
        <v>0</v>
      </c>
      <c r="S150" s="86" t="str">
        <f t="shared" si="213"/>
        <v>Dummy Node</v>
      </c>
      <c r="T150" s="86" t="str">
        <f t="shared" si="201"/>
        <v>N/A</v>
      </c>
      <c r="U150" s="86" t="str">
        <f t="shared" si="214"/>
        <v>N/A</v>
      </c>
      <c r="V150" s="86">
        <f t="shared" si="215"/>
        <v>211</v>
      </c>
      <c r="W150" s="86" t="b">
        <f t="shared" si="216"/>
        <v>0</v>
      </c>
      <c r="X150" s="86" t="str">
        <f t="shared" si="217"/>
        <v>Speed</v>
      </c>
      <c r="Y150" s="86" t="str">
        <f t="shared" si="202"/>
        <v>&gt;</v>
      </c>
      <c r="Z150" s="86">
        <f t="shared" si="218"/>
        <v>2.50390625</v>
      </c>
      <c r="AA150" s="86">
        <f t="shared" si="219"/>
        <v>20</v>
      </c>
      <c r="AB150" s="86" t="b">
        <f t="shared" si="220"/>
        <v>1</v>
      </c>
      <c r="AC150" s="86" t="str">
        <f t="shared" si="221"/>
        <v>Distance</v>
      </c>
      <c r="AD150" s="86" t="str">
        <f t="shared" si="203"/>
        <v>&lt;=</v>
      </c>
      <c r="AE150" s="86">
        <f t="shared" si="222"/>
        <v>19.46044921875</v>
      </c>
      <c r="AF150" s="86">
        <f t="shared" si="223"/>
        <v>17</v>
      </c>
      <c r="AG150" s="86" t="b">
        <f t="shared" si="224"/>
        <v>0</v>
      </c>
      <c r="AH150" s="86" t="str">
        <f t="shared" si="225"/>
        <v>Distance</v>
      </c>
      <c r="AI150" s="86" t="str">
        <f t="shared" si="204"/>
        <v>&gt;</v>
      </c>
      <c r="AJ150" s="86">
        <f t="shared" si="226"/>
        <v>15</v>
      </c>
      <c r="AK150" s="86">
        <f t="shared" si="227"/>
        <v>5</v>
      </c>
      <c r="AL150" s="86" t="b">
        <f t="shared" si="228"/>
        <v>1</v>
      </c>
      <c r="AM150" s="86" t="str">
        <f t="shared" si="229"/>
        <v>Speed</v>
      </c>
      <c r="AN150" s="86" t="str">
        <f t="shared" si="205"/>
        <v>&lt;=</v>
      </c>
      <c r="AO150" s="86">
        <f t="shared" si="230"/>
        <v>3.076416015625</v>
      </c>
      <c r="AP150" s="86">
        <f t="shared" si="231"/>
        <v>3</v>
      </c>
      <c r="AQ150" s="86" t="b">
        <f t="shared" si="232"/>
        <v>1</v>
      </c>
      <c r="AR150" s="86" t="str">
        <f t="shared" si="233"/>
        <v>Distance</v>
      </c>
      <c r="AS150" s="86" t="str">
        <f t="shared" si="206"/>
        <v>&lt;=</v>
      </c>
      <c r="AT150" s="86">
        <f t="shared" si="234"/>
        <v>80.353271484375</v>
      </c>
      <c r="AU150" s="86">
        <f t="shared" si="235"/>
        <v>1</v>
      </c>
      <c r="AV150" s="86" t="b">
        <f t="shared" si="236"/>
        <v>1</v>
      </c>
      <c r="AW150" s="86" t="str">
        <f t="shared" si="237"/>
        <v>Speed</v>
      </c>
      <c r="AX150" s="86" t="str">
        <f t="shared" si="207"/>
        <v>&lt;=</v>
      </c>
      <c r="AY150" s="86">
        <f t="shared" si="238"/>
        <v>10.322265625</v>
      </c>
      <c r="AZ150" s="86">
        <f t="shared" si="239"/>
        <v>0</v>
      </c>
      <c r="BA150" s="86" t="b">
        <f t="shared" si="240"/>
        <v>1</v>
      </c>
      <c r="BB150" s="86" t="str">
        <f t="shared" si="241"/>
        <v>Distance</v>
      </c>
      <c r="BC150" s="86" t="str">
        <f t="shared" si="208"/>
        <v>&lt;=</v>
      </c>
      <c r="BD150" s="86">
        <f t="shared" si="242"/>
        <v>390.67724609375</v>
      </c>
      <c r="BE150" s="15">
        <f t="shared" si="195"/>
        <v>1</v>
      </c>
      <c r="BF150" s="15" t="str">
        <f t="shared" si="209"/>
        <v>Speed&gt;2,50390625 AND Distance&lt;=19,46044921875 AND Distance&gt;15 AND Speed&lt;=3,076416015625 AND Distance&lt;=80,353271484375 AND Speed&lt;=10,322265625 AND Distance&lt;=390,67724609375</v>
      </c>
      <c r="BH150" s="86">
        <v>0.333251953125</v>
      </c>
      <c r="BI150" s="15">
        <v>0</v>
      </c>
      <c r="BJ150" s="15" t="s">
        <v>1832</v>
      </c>
    </row>
    <row r="151" spans="1:62">
      <c r="A151" s="15">
        <v>148</v>
      </c>
      <c r="B151" s="15">
        <v>2</v>
      </c>
      <c r="C151" s="15">
        <v>2929</v>
      </c>
      <c r="D151" s="15">
        <f t="shared" si="196"/>
        <v>0</v>
      </c>
      <c r="E151" s="15">
        <f t="shared" si="197"/>
        <v>2929</v>
      </c>
      <c r="F151" s="15">
        <f t="shared" si="198"/>
        <v>0.715087890625</v>
      </c>
      <c r="G151" s="15">
        <v>149</v>
      </c>
      <c r="H151" s="15">
        <v>150</v>
      </c>
      <c r="I151" s="15">
        <v>49</v>
      </c>
      <c r="J151" s="15">
        <v>6</v>
      </c>
      <c r="K151" s="15">
        <v>377</v>
      </c>
      <c r="L151" s="15">
        <v>869</v>
      </c>
      <c r="M151" s="15">
        <f t="shared" si="199"/>
        <v>0.212158203125</v>
      </c>
      <c r="O151" s="86">
        <f t="shared" si="200"/>
        <v>377</v>
      </c>
      <c r="P151" s="86">
        <f t="shared" si="210"/>
        <v>0.333251953125</v>
      </c>
      <c r="Q151" s="86">
        <f t="shared" si="211"/>
        <v>218</v>
      </c>
      <c r="R151" s="86" t="b">
        <f t="shared" si="212"/>
        <v>1</v>
      </c>
      <c r="S151" s="86" t="str">
        <f t="shared" si="213"/>
        <v>Dummy Node</v>
      </c>
      <c r="T151" s="86" t="str">
        <f t="shared" si="201"/>
        <v>N/A</v>
      </c>
      <c r="U151" s="86" t="str">
        <f t="shared" si="214"/>
        <v>N/A</v>
      </c>
      <c r="V151" s="86">
        <f t="shared" si="215"/>
        <v>215</v>
      </c>
      <c r="W151" s="86" t="b">
        <f t="shared" si="216"/>
        <v>0</v>
      </c>
      <c r="X151" s="86" t="str">
        <f t="shared" si="217"/>
        <v>Distance</v>
      </c>
      <c r="Y151" s="86" t="str">
        <f t="shared" si="202"/>
        <v>&gt;</v>
      </c>
      <c r="Z151" s="86">
        <f t="shared" si="218"/>
        <v>654.375244140625</v>
      </c>
      <c r="AA151" s="86">
        <f t="shared" si="219"/>
        <v>57</v>
      </c>
      <c r="AB151" s="86" t="b">
        <f t="shared" si="220"/>
        <v>1</v>
      </c>
      <c r="AC151" s="86" t="str">
        <f t="shared" si="221"/>
        <v>Speed</v>
      </c>
      <c r="AD151" s="86" t="str">
        <f t="shared" si="203"/>
        <v>&lt;=</v>
      </c>
      <c r="AE151" s="86">
        <f t="shared" si="222"/>
        <v>26.107177734375</v>
      </c>
      <c r="AF151" s="86">
        <f t="shared" si="223"/>
        <v>56</v>
      </c>
      <c r="AG151" s="86" t="b">
        <f t="shared" si="224"/>
        <v>1</v>
      </c>
      <c r="AH151" s="86" t="str">
        <f t="shared" si="225"/>
        <v>GEBR</v>
      </c>
      <c r="AI151" s="86" t="str">
        <f t="shared" si="204"/>
        <v>&lt;=</v>
      </c>
      <c r="AJ151" s="86">
        <f t="shared" si="226"/>
        <v>0.715087890625</v>
      </c>
      <c r="AK151" s="86">
        <f t="shared" si="227"/>
        <v>53</v>
      </c>
      <c r="AL151" s="86" t="b">
        <f t="shared" si="228"/>
        <v>0</v>
      </c>
      <c r="AM151" s="86" t="str">
        <f t="shared" si="229"/>
        <v>Speed</v>
      </c>
      <c r="AN151" s="86" t="str">
        <f t="shared" si="205"/>
        <v>&gt;</v>
      </c>
      <c r="AO151" s="86">
        <f t="shared" si="230"/>
        <v>25.539794921875</v>
      </c>
      <c r="AP151" s="86">
        <f t="shared" si="231"/>
        <v>8</v>
      </c>
      <c r="AQ151" s="86" t="b">
        <f t="shared" si="232"/>
        <v>1</v>
      </c>
      <c r="AR151" s="86" t="str">
        <f t="shared" si="233"/>
        <v>Distance</v>
      </c>
      <c r="AS151" s="86" t="str">
        <f t="shared" si="206"/>
        <v>&lt;=</v>
      </c>
      <c r="AT151" s="86">
        <f t="shared" si="234"/>
        <v>680.03369140625</v>
      </c>
      <c r="AU151" s="86">
        <f t="shared" si="235"/>
        <v>2</v>
      </c>
      <c r="AV151" s="86" t="b">
        <f t="shared" si="236"/>
        <v>0</v>
      </c>
      <c r="AW151" s="86" t="str">
        <f t="shared" si="237"/>
        <v>Distance</v>
      </c>
      <c r="AX151" s="86" t="str">
        <f t="shared" si="207"/>
        <v>&gt;</v>
      </c>
      <c r="AY151" s="86">
        <f t="shared" si="238"/>
        <v>569.801025390625</v>
      </c>
      <c r="AZ151" s="86">
        <f t="shared" si="239"/>
        <v>0</v>
      </c>
      <c r="BA151" s="86" t="b">
        <f t="shared" si="240"/>
        <v>0</v>
      </c>
      <c r="BB151" s="86" t="str">
        <f t="shared" si="241"/>
        <v>Distance</v>
      </c>
      <c r="BC151" s="86" t="str">
        <f t="shared" si="208"/>
        <v>&gt;</v>
      </c>
      <c r="BD151" s="86">
        <f t="shared" si="242"/>
        <v>390.67724609375</v>
      </c>
      <c r="BE151" s="15">
        <f t="shared" si="195"/>
        <v>0</v>
      </c>
      <c r="BF151" s="15" t="str">
        <f t="shared" si="209"/>
        <v>Distance&gt;654,375244140625 AND Speed&lt;=26,107177734375 AND GEBR&lt;=0,715087890625 AND Speed&gt;25,539794921875 AND Distance&lt;=680,03369140625 AND Distance&gt;569,801025390625 AND Distance&gt;390,67724609375</v>
      </c>
      <c r="BH151" s="86">
        <v>0.333251953125</v>
      </c>
      <c r="BI151" s="15">
        <v>0</v>
      </c>
      <c r="BJ151" s="15" t="s">
        <v>1834</v>
      </c>
    </row>
    <row r="152" spans="1:62">
      <c r="A152" s="15">
        <v>149</v>
      </c>
      <c r="B152" s="15">
        <v>-2</v>
      </c>
      <c r="C152" s="15">
        <v>-8192</v>
      </c>
      <c r="D152" s="15">
        <f t="shared" si="196"/>
        <v>-1</v>
      </c>
      <c r="E152" s="15">
        <f t="shared" si="197"/>
        <v>0</v>
      </c>
      <c r="F152" s="15">
        <f t="shared" si="198"/>
        <v>-1</v>
      </c>
      <c r="G152" s="15">
        <v>351</v>
      </c>
      <c r="H152" s="15">
        <v>352</v>
      </c>
      <c r="I152" s="15">
        <v>148</v>
      </c>
      <c r="J152" s="15">
        <v>7</v>
      </c>
      <c r="K152" s="15">
        <v>378</v>
      </c>
      <c r="L152" s="15">
        <v>0</v>
      </c>
      <c r="M152" s="15">
        <f t="shared" si="199"/>
        <v>0</v>
      </c>
      <c r="O152" s="86">
        <f t="shared" si="200"/>
        <v>378</v>
      </c>
      <c r="P152" s="86">
        <f t="shared" si="210"/>
        <v>0.333251953125</v>
      </c>
      <c r="Q152" s="86">
        <f t="shared" si="211"/>
        <v>218</v>
      </c>
      <c r="R152" s="86" t="b">
        <f t="shared" si="212"/>
        <v>0</v>
      </c>
      <c r="S152" s="86" t="str">
        <f t="shared" si="213"/>
        <v>Dummy Node</v>
      </c>
      <c r="T152" s="86" t="str">
        <f t="shared" si="201"/>
        <v>N/A</v>
      </c>
      <c r="U152" s="86" t="str">
        <f t="shared" si="214"/>
        <v>N/A</v>
      </c>
      <c r="V152" s="86">
        <f t="shared" si="215"/>
        <v>215</v>
      </c>
      <c r="W152" s="86" t="b">
        <f t="shared" si="216"/>
        <v>0</v>
      </c>
      <c r="X152" s="86" t="str">
        <f t="shared" si="217"/>
        <v>Distance</v>
      </c>
      <c r="Y152" s="86" t="str">
        <f t="shared" si="202"/>
        <v>&gt;</v>
      </c>
      <c r="Z152" s="86">
        <f t="shared" si="218"/>
        <v>654.375244140625</v>
      </c>
      <c r="AA152" s="86">
        <f t="shared" si="219"/>
        <v>57</v>
      </c>
      <c r="AB152" s="86" t="b">
        <f t="shared" si="220"/>
        <v>1</v>
      </c>
      <c r="AC152" s="86" t="str">
        <f t="shared" si="221"/>
        <v>Speed</v>
      </c>
      <c r="AD152" s="86" t="str">
        <f t="shared" si="203"/>
        <v>&lt;=</v>
      </c>
      <c r="AE152" s="86">
        <f t="shared" si="222"/>
        <v>26.107177734375</v>
      </c>
      <c r="AF152" s="86">
        <f t="shared" si="223"/>
        <v>56</v>
      </c>
      <c r="AG152" s="86" t="b">
        <f t="shared" si="224"/>
        <v>1</v>
      </c>
      <c r="AH152" s="86" t="str">
        <f t="shared" si="225"/>
        <v>GEBR</v>
      </c>
      <c r="AI152" s="86" t="str">
        <f t="shared" si="204"/>
        <v>&lt;=</v>
      </c>
      <c r="AJ152" s="86">
        <f t="shared" si="226"/>
        <v>0.715087890625</v>
      </c>
      <c r="AK152" s="86">
        <f t="shared" si="227"/>
        <v>53</v>
      </c>
      <c r="AL152" s="86" t="b">
        <f t="shared" si="228"/>
        <v>0</v>
      </c>
      <c r="AM152" s="86" t="str">
        <f t="shared" si="229"/>
        <v>Speed</v>
      </c>
      <c r="AN152" s="86" t="str">
        <f t="shared" si="205"/>
        <v>&gt;</v>
      </c>
      <c r="AO152" s="86">
        <f t="shared" si="230"/>
        <v>25.539794921875</v>
      </c>
      <c r="AP152" s="86">
        <f t="shared" si="231"/>
        <v>8</v>
      </c>
      <c r="AQ152" s="86" t="b">
        <f t="shared" si="232"/>
        <v>1</v>
      </c>
      <c r="AR152" s="86" t="str">
        <f t="shared" si="233"/>
        <v>Distance</v>
      </c>
      <c r="AS152" s="86" t="str">
        <f t="shared" si="206"/>
        <v>&lt;=</v>
      </c>
      <c r="AT152" s="86">
        <f t="shared" si="234"/>
        <v>680.03369140625</v>
      </c>
      <c r="AU152" s="86">
        <f t="shared" si="235"/>
        <v>2</v>
      </c>
      <c r="AV152" s="86" t="b">
        <f t="shared" si="236"/>
        <v>0</v>
      </c>
      <c r="AW152" s="86" t="str">
        <f t="shared" si="237"/>
        <v>Distance</v>
      </c>
      <c r="AX152" s="86" t="str">
        <f t="shared" si="207"/>
        <v>&gt;</v>
      </c>
      <c r="AY152" s="86">
        <f t="shared" si="238"/>
        <v>569.801025390625</v>
      </c>
      <c r="AZ152" s="86">
        <f t="shared" si="239"/>
        <v>0</v>
      </c>
      <c r="BA152" s="86" t="b">
        <f t="shared" si="240"/>
        <v>0</v>
      </c>
      <c r="BB152" s="86" t="str">
        <f t="shared" si="241"/>
        <v>Distance</v>
      </c>
      <c r="BC152" s="86" t="str">
        <f t="shared" si="208"/>
        <v>&gt;</v>
      </c>
      <c r="BD152" s="86">
        <f t="shared" si="242"/>
        <v>390.67724609375</v>
      </c>
      <c r="BE152" s="15">
        <f t="shared" si="195"/>
        <v>0</v>
      </c>
      <c r="BF152" s="15" t="str">
        <f t="shared" si="209"/>
        <v>Distance&gt;654,375244140625 AND Speed&lt;=26,107177734375 AND GEBR&lt;=0,715087890625 AND Speed&gt;25,539794921875 AND Distance&lt;=680,03369140625 AND Distance&gt;569,801025390625 AND Distance&gt;390,67724609375</v>
      </c>
      <c r="BH152" s="86">
        <v>0.333251953125</v>
      </c>
      <c r="BI152" s="15">
        <v>0</v>
      </c>
      <c r="BJ152" s="15" t="s">
        <v>1837</v>
      </c>
    </row>
    <row r="153" spans="1:62">
      <c r="A153" s="15">
        <v>150</v>
      </c>
      <c r="B153" s="15">
        <v>-2</v>
      </c>
      <c r="C153" s="15">
        <v>-8192</v>
      </c>
      <c r="D153" s="15">
        <f t="shared" si="196"/>
        <v>-1</v>
      </c>
      <c r="E153" s="15">
        <f t="shared" si="197"/>
        <v>0</v>
      </c>
      <c r="F153" s="15">
        <f t="shared" si="198"/>
        <v>-1</v>
      </c>
      <c r="G153" s="15">
        <v>353</v>
      </c>
      <c r="H153" s="15">
        <v>354</v>
      </c>
      <c r="I153" s="15">
        <v>148</v>
      </c>
      <c r="J153" s="15">
        <v>7</v>
      </c>
      <c r="K153" s="15">
        <v>379</v>
      </c>
      <c r="L153" s="15">
        <v>1365</v>
      </c>
      <c r="M153" s="15">
        <f t="shared" si="199"/>
        <v>0.333251953125</v>
      </c>
      <c r="O153" s="86">
        <f t="shared" si="200"/>
        <v>379</v>
      </c>
      <c r="P153" s="86">
        <f t="shared" si="210"/>
        <v>0.166748046875</v>
      </c>
      <c r="Q153" s="86">
        <f t="shared" si="211"/>
        <v>231</v>
      </c>
      <c r="R153" s="86" t="b">
        <f t="shared" si="212"/>
        <v>1</v>
      </c>
      <c r="S153" s="86" t="str">
        <f t="shared" si="213"/>
        <v>Dummy Node</v>
      </c>
      <c r="T153" s="86" t="str">
        <f t="shared" si="201"/>
        <v>N/A</v>
      </c>
      <c r="U153" s="86" t="str">
        <f t="shared" si="214"/>
        <v>N/A</v>
      </c>
      <c r="V153" s="86">
        <f t="shared" si="215"/>
        <v>32</v>
      </c>
      <c r="W153" s="86" t="b">
        <f t="shared" si="216"/>
        <v>1</v>
      </c>
      <c r="X153" s="86" t="str">
        <f t="shared" si="217"/>
        <v>Distance</v>
      </c>
      <c r="Y153" s="86" t="str">
        <f t="shared" si="202"/>
        <v>&lt;=</v>
      </c>
      <c r="Z153" s="86">
        <f t="shared" si="218"/>
        <v>268.21435546875</v>
      </c>
      <c r="AA153" s="86">
        <f t="shared" si="219"/>
        <v>29</v>
      </c>
      <c r="AB153" s="86" t="b">
        <f t="shared" si="220"/>
        <v>0</v>
      </c>
      <c r="AC153" s="86" t="str">
        <f t="shared" si="221"/>
        <v>GEBR</v>
      </c>
      <c r="AD153" s="86" t="str">
        <f t="shared" si="203"/>
        <v>&gt;</v>
      </c>
      <c r="AE153" s="86">
        <f t="shared" si="222"/>
        <v>1.046142578125</v>
      </c>
      <c r="AF153" s="86">
        <f t="shared" si="223"/>
        <v>14</v>
      </c>
      <c r="AG153" s="86" t="b">
        <f t="shared" si="224"/>
        <v>1</v>
      </c>
      <c r="AH153" s="86" t="str">
        <f t="shared" si="225"/>
        <v>Speed</v>
      </c>
      <c r="AI153" s="86" t="str">
        <f t="shared" si="204"/>
        <v>&lt;=</v>
      </c>
      <c r="AJ153" s="86">
        <f t="shared" si="226"/>
        <v>21.57080078125</v>
      </c>
      <c r="AK153" s="86">
        <f t="shared" si="227"/>
        <v>12</v>
      </c>
      <c r="AL153" s="86" t="b">
        <f t="shared" si="228"/>
        <v>0</v>
      </c>
      <c r="AM153" s="86" t="str">
        <f t="shared" si="229"/>
        <v>Speed</v>
      </c>
      <c r="AN153" s="86" t="str">
        <f t="shared" si="205"/>
        <v>&gt;</v>
      </c>
      <c r="AO153" s="86">
        <f t="shared" si="230"/>
        <v>18.69580078125</v>
      </c>
      <c r="AP153" s="86">
        <f t="shared" si="231"/>
        <v>4</v>
      </c>
      <c r="AQ153" s="86" t="b">
        <f t="shared" si="232"/>
        <v>0</v>
      </c>
      <c r="AR153" s="86" t="str">
        <f t="shared" si="233"/>
        <v>Distance</v>
      </c>
      <c r="AS153" s="86" t="str">
        <f t="shared" si="206"/>
        <v>&gt;</v>
      </c>
      <c r="AT153" s="86">
        <f t="shared" si="234"/>
        <v>266.76708984375</v>
      </c>
      <c r="AU153" s="86">
        <f t="shared" si="235"/>
        <v>1</v>
      </c>
      <c r="AV153" s="86" t="b">
        <f t="shared" si="236"/>
        <v>0</v>
      </c>
      <c r="AW153" s="86" t="str">
        <f t="shared" si="237"/>
        <v>Speed</v>
      </c>
      <c r="AX153" s="86" t="str">
        <f t="shared" si="207"/>
        <v>&gt;</v>
      </c>
      <c r="AY153" s="86">
        <f t="shared" si="238"/>
        <v>10.322265625</v>
      </c>
      <c r="AZ153" s="86">
        <f t="shared" si="239"/>
        <v>0</v>
      </c>
      <c r="BA153" s="86" t="b">
        <f t="shared" si="240"/>
        <v>1</v>
      </c>
      <c r="BB153" s="86" t="str">
        <f t="shared" si="241"/>
        <v>Distance</v>
      </c>
      <c r="BC153" s="86" t="str">
        <f t="shared" si="208"/>
        <v>&lt;=</v>
      </c>
      <c r="BD153" s="86">
        <f t="shared" si="242"/>
        <v>390.67724609375</v>
      </c>
      <c r="BE153" s="15">
        <f t="shared" si="195"/>
        <v>0</v>
      </c>
      <c r="BF153" s="15" t="str">
        <f t="shared" si="209"/>
        <v>Distance&lt;=268,21435546875 AND GEBR&gt;1,046142578125 AND Speed&lt;=21,57080078125 AND Speed&gt;18,69580078125 AND Distance&gt;266,76708984375 AND Speed&gt;10,322265625 AND Distance&lt;=390,67724609375</v>
      </c>
      <c r="BH153" s="86">
        <v>0.333251953125</v>
      </c>
      <c r="BI153" s="15">
        <v>0</v>
      </c>
      <c r="BJ153" s="15" t="s">
        <v>1838</v>
      </c>
    </row>
    <row r="154" spans="1:62">
      <c r="A154" s="15">
        <v>151</v>
      </c>
      <c r="B154" s="15">
        <v>2</v>
      </c>
      <c r="C154" s="15">
        <v>4285</v>
      </c>
      <c r="D154" s="15">
        <f t="shared" si="196"/>
        <v>1</v>
      </c>
      <c r="E154" s="15">
        <f t="shared" si="197"/>
        <v>189</v>
      </c>
      <c r="F154" s="15">
        <f t="shared" si="198"/>
        <v>1.046142578125</v>
      </c>
      <c r="G154" s="15">
        <v>153</v>
      </c>
      <c r="H154" s="15">
        <v>154</v>
      </c>
      <c r="I154" s="15">
        <v>63</v>
      </c>
      <c r="J154" s="15">
        <v>7</v>
      </c>
      <c r="K154" s="15">
        <v>380</v>
      </c>
      <c r="L154" s="15">
        <v>106</v>
      </c>
      <c r="M154" s="15">
        <f t="shared" si="199"/>
        <v>2.587890625E-2</v>
      </c>
      <c r="O154" s="86">
        <f t="shared" si="200"/>
        <v>380</v>
      </c>
      <c r="P154" s="86">
        <f t="shared" si="210"/>
        <v>0.166748046875</v>
      </c>
      <c r="Q154" s="86">
        <f t="shared" si="211"/>
        <v>231</v>
      </c>
      <c r="R154" s="86" t="b">
        <f t="shared" si="212"/>
        <v>0</v>
      </c>
      <c r="S154" s="86" t="str">
        <f t="shared" si="213"/>
        <v>Dummy Node</v>
      </c>
      <c r="T154" s="86" t="str">
        <f t="shared" si="201"/>
        <v>N/A</v>
      </c>
      <c r="U154" s="86" t="str">
        <f t="shared" si="214"/>
        <v>N/A</v>
      </c>
      <c r="V154" s="86">
        <f t="shared" si="215"/>
        <v>32</v>
      </c>
      <c r="W154" s="86" t="b">
        <f t="shared" si="216"/>
        <v>1</v>
      </c>
      <c r="X154" s="86" t="str">
        <f t="shared" si="217"/>
        <v>Distance</v>
      </c>
      <c r="Y154" s="86" t="str">
        <f t="shared" si="202"/>
        <v>&lt;=</v>
      </c>
      <c r="Z154" s="86">
        <f t="shared" si="218"/>
        <v>268.21435546875</v>
      </c>
      <c r="AA154" s="86">
        <f t="shared" si="219"/>
        <v>29</v>
      </c>
      <c r="AB154" s="86" t="b">
        <f t="shared" si="220"/>
        <v>0</v>
      </c>
      <c r="AC154" s="86" t="str">
        <f t="shared" si="221"/>
        <v>GEBR</v>
      </c>
      <c r="AD154" s="86" t="str">
        <f t="shared" si="203"/>
        <v>&gt;</v>
      </c>
      <c r="AE154" s="86">
        <f t="shared" si="222"/>
        <v>1.046142578125</v>
      </c>
      <c r="AF154" s="86">
        <f t="shared" si="223"/>
        <v>14</v>
      </c>
      <c r="AG154" s="86" t="b">
        <f t="shared" si="224"/>
        <v>1</v>
      </c>
      <c r="AH154" s="86" t="str">
        <f t="shared" si="225"/>
        <v>Speed</v>
      </c>
      <c r="AI154" s="86" t="str">
        <f t="shared" si="204"/>
        <v>&lt;=</v>
      </c>
      <c r="AJ154" s="86">
        <f t="shared" si="226"/>
        <v>21.57080078125</v>
      </c>
      <c r="AK154" s="86">
        <f t="shared" si="227"/>
        <v>12</v>
      </c>
      <c r="AL154" s="86" t="b">
        <f t="shared" si="228"/>
        <v>0</v>
      </c>
      <c r="AM154" s="86" t="str">
        <f t="shared" si="229"/>
        <v>Speed</v>
      </c>
      <c r="AN154" s="86" t="str">
        <f t="shared" si="205"/>
        <v>&gt;</v>
      </c>
      <c r="AO154" s="86">
        <f t="shared" si="230"/>
        <v>18.69580078125</v>
      </c>
      <c r="AP154" s="86">
        <f t="shared" si="231"/>
        <v>4</v>
      </c>
      <c r="AQ154" s="86" t="b">
        <f t="shared" si="232"/>
        <v>0</v>
      </c>
      <c r="AR154" s="86" t="str">
        <f t="shared" si="233"/>
        <v>Distance</v>
      </c>
      <c r="AS154" s="86" t="str">
        <f t="shared" si="206"/>
        <v>&gt;</v>
      </c>
      <c r="AT154" s="86">
        <f t="shared" si="234"/>
        <v>266.76708984375</v>
      </c>
      <c r="AU154" s="86">
        <f t="shared" si="235"/>
        <v>1</v>
      </c>
      <c r="AV154" s="86" t="b">
        <f t="shared" si="236"/>
        <v>0</v>
      </c>
      <c r="AW154" s="86" t="str">
        <f t="shared" si="237"/>
        <v>Speed</v>
      </c>
      <c r="AX154" s="86" t="str">
        <f t="shared" si="207"/>
        <v>&gt;</v>
      </c>
      <c r="AY154" s="86">
        <f t="shared" si="238"/>
        <v>10.322265625</v>
      </c>
      <c r="AZ154" s="86">
        <f t="shared" si="239"/>
        <v>0</v>
      </c>
      <c r="BA154" s="86" t="b">
        <f t="shared" si="240"/>
        <v>1</v>
      </c>
      <c r="BB154" s="86" t="str">
        <f t="shared" si="241"/>
        <v>Distance</v>
      </c>
      <c r="BC154" s="86" t="str">
        <f t="shared" si="208"/>
        <v>&lt;=</v>
      </c>
      <c r="BD154" s="86">
        <f t="shared" si="242"/>
        <v>390.67724609375</v>
      </c>
      <c r="BE154" s="15">
        <f t="shared" si="195"/>
        <v>0</v>
      </c>
      <c r="BF154" s="15" t="str">
        <f t="shared" si="209"/>
        <v>Distance&lt;=268,21435546875 AND GEBR&gt;1,046142578125 AND Speed&lt;=21,57080078125 AND Speed&gt;18,69580078125 AND Distance&gt;266,76708984375 AND Speed&gt;10,322265625 AND Distance&lt;=390,67724609375</v>
      </c>
      <c r="BH154" s="86">
        <v>0.333251953125</v>
      </c>
      <c r="BI154" s="15">
        <v>0</v>
      </c>
      <c r="BJ154" s="15" t="s">
        <v>1839</v>
      </c>
    </row>
    <row r="155" spans="1:62">
      <c r="A155" s="15">
        <v>152</v>
      </c>
      <c r="B155" s="15">
        <v>2</v>
      </c>
      <c r="C155" s="15">
        <v>4285</v>
      </c>
      <c r="D155" s="15">
        <f t="shared" si="196"/>
        <v>1</v>
      </c>
      <c r="E155" s="15">
        <f t="shared" si="197"/>
        <v>189</v>
      </c>
      <c r="F155" s="15">
        <f t="shared" si="198"/>
        <v>1.046142578125</v>
      </c>
      <c r="G155" s="15">
        <v>261</v>
      </c>
      <c r="H155" s="15">
        <v>262</v>
      </c>
      <c r="I155" s="15">
        <v>63</v>
      </c>
      <c r="J155" s="15">
        <v>7</v>
      </c>
      <c r="K155" s="15">
        <v>381</v>
      </c>
      <c r="L155" s="15">
        <v>10</v>
      </c>
      <c r="M155" s="15">
        <f t="shared" si="199"/>
        <v>2.44140625E-3</v>
      </c>
      <c r="O155" s="86">
        <f t="shared" si="200"/>
        <v>381</v>
      </c>
      <c r="P155" s="86">
        <f t="shared" si="210"/>
        <v>0</v>
      </c>
      <c r="Q155" s="86">
        <f t="shared" si="211"/>
        <v>235</v>
      </c>
      <c r="R155" s="86" t="b">
        <f t="shared" si="212"/>
        <v>1</v>
      </c>
      <c r="S155" s="86" t="str">
        <f t="shared" si="213"/>
        <v>Dummy Node</v>
      </c>
      <c r="T155" s="86" t="str">
        <f t="shared" si="201"/>
        <v>N/A</v>
      </c>
      <c r="U155" s="86" t="str">
        <f t="shared" si="214"/>
        <v>N/A</v>
      </c>
      <c r="V155" s="86">
        <f t="shared" si="215"/>
        <v>93</v>
      </c>
      <c r="W155" s="86" t="b">
        <f t="shared" si="216"/>
        <v>1</v>
      </c>
      <c r="X155" s="86" t="str">
        <f t="shared" si="217"/>
        <v>GEBR</v>
      </c>
      <c r="Y155" s="86" t="str">
        <f t="shared" si="202"/>
        <v>&lt;=</v>
      </c>
      <c r="Z155" s="86">
        <f t="shared" si="218"/>
        <v>0.85498046875</v>
      </c>
      <c r="AA155" s="86">
        <f t="shared" si="219"/>
        <v>50</v>
      </c>
      <c r="AB155" s="86" t="b">
        <f t="shared" si="220"/>
        <v>1</v>
      </c>
      <c r="AC155" s="86" t="str">
        <f t="shared" si="221"/>
        <v>GEBR</v>
      </c>
      <c r="AD155" s="86" t="str">
        <f t="shared" si="203"/>
        <v>&lt;=</v>
      </c>
      <c r="AE155" s="86">
        <f t="shared" si="222"/>
        <v>1.046142578125</v>
      </c>
      <c r="AF155" s="86">
        <f t="shared" si="223"/>
        <v>47</v>
      </c>
      <c r="AG155" s="86" t="b">
        <f t="shared" si="224"/>
        <v>0</v>
      </c>
      <c r="AH155" s="86" t="str">
        <f t="shared" si="225"/>
        <v>Speed</v>
      </c>
      <c r="AI155" s="86" t="str">
        <f t="shared" si="204"/>
        <v>&gt;</v>
      </c>
      <c r="AJ155" s="86">
        <f t="shared" si="226"/>
        <v>8.57421875</v>
      </c>
      <c r="AK155" s="86">
        <f t="shared" si="227"/>
        <v>6</v>
      </c>
      <c r="AL155" s="86" t="b">
        <f t="shared" si="228"/>
        <v>1</v>
      </c>
      <c r="AM155" s="86" t="str">
        <f t="shared" si="229"/>
        <v>Distance</v>
      </c>
      <c r="AN155" s="86" t="str">
        <f t="shared" si="205"/>
        <v>&lt;=</v>
      </c>
      <c r="AO155" s="86">
        <f t="shared" si="230"/>
        <v>97.578369140625</v>
      </c>
      <c r="AP155" s="86">
        <f t="shared" si="231"/>
        <v>3</v>
      </c>
      <c r="AQ155" s="86" t="b">
        <f t="shared" si="232"/>
        <v>0</v>
      </c>
      <c r="AR155" s="86" t="str">
        <f t="shared" si="233"/>
        <v>Distance</v>
      </c>
      <c r="AS155" s="86" t="str">
        <f t="shared" si="206"/>
        <v>&gt;</v>
      </c>
      <c r="AT155" s="86">
        <f t="shared" si="234"/>
        <v>80.353271484375</v>
      </c>
      <c r="AU155" s="86">
        <f t="shared" si="235"/>
        <v>1</v>
      </c>
      <c r="AV155" s="86" t="b">
        <f t="shared" si="236"/>
        <v>1</v>
      </c>
      <c r="AW155" s="86" t="str">
        <f t="shared" si="237"/>
        <v>Speed</v>
      </c>
      <c r="AX155" s="86" t="str">
        <f t="shared" si="207"/>
        <v>&lt;=</v>
      </c>
      <c r="AY155" s="86">
        <f t="shared" si="238"/>
        <v>10.322265625</v>
      </c>
      <c r="AZ155" s="86">
        <f t="shared" si="239"/>
        <v>0</v>
      </c>
      <c r="BA155" s="86" t="b">
        <f t="shared" si="240"/>
        <v>1</v>
      </c>
      <c r="BB155" s="86" t="str">
        <f t="shared" si="241"/>
        <v>Distance</v>
      </c>
      <c r="BC155" s="86" t="str">
        <f t="shared" si="208"/>
        <v>&lt;=</v>
      </c>
      <c r="BD155" s="86">
        <f t="shared" si="242"/>
        <v>390.67724609375</v>
      </c>
      <c r="BE155" s="15">
        <f t="shared" si="195"/>
        <v>1</v>
      </c>
      <c r="BF155" s="15" t="str">
        <f t="shared" si="209"/>
        <v>GEBR&lt;=0,85498046875 AND GEBR&lt;=1,046142578125 AND Speed&gt;8,57421875 AND Distance&lt;=97,578369140625 AND Distance&gt;80,353271484375 AND Speed&lt;=10,322265625 AND Distance&lt;=390,67724609375</v>
      </c>
      <c r="BH155" s="86">
        <v>0.333251953125</v>
      </c>
      <c r="BI155" s="15">
        <v>0</v>
      </c>
      <c r="BJ155" s="15" t="s">
        <v>1840</v>
      </c>
    </row>
    <row r="156" spans="1:62">
      <c r="A156" s="15">
        <v>153</v>
      </c>
      <c r="B156" s="15">
        <v>-2</v>
      </c>
      <c r="C156" s="15">
        <v>-8192</v>
      </c>
      <c r="D156" s="15">
        <f t="shared" si="196"/>
        <v>-1</v>
      </c>
      <c r="E156" s="15">
        <f t="shared" si="197"/>
        <v>0</v>
      </c>
      <c r="F156" s="15">
        <f t="shared" si="198"/>
        <v>-1</v>
      </c>
      <c r="G156" s="15">
        <v>-1</v>
      </c>
      <c r="H156" s="15">
        <v>-1</v>
      </c>
      <c r="I156" s="15">
        <v>151</v>
      </c>
      <c r="J156" s="15">
        <v>8</v>
      </c>
      <c r="K156" s="15">
        <v>382</v>
      </c>
      <c r="L156" s="15">
        <v>54</v>
      </c>
      <c r="M156" s="15">
        <f t="shared" si="199"/>
        <v>1.318359375E-2</v>
      </c>
      <c r="O156" s="86">
        <f t="shared" si="200"/>
        <v>382</v>
      </c>
      <c r="P156" s="86">
        <f t="shared" si="210"/>
        <v>0</v>
      </c>
      <c r="Q156" s="86">
        <f t="shared" si="211"/>
        <v>235</v>
      </c>
      <c r="R156" s="86" t="b">
        <f t="shared" si="212"/>
        <v>0</v>
      </c>
      <c r="S156" s="86" t="str">
        <f t="shared" si="213"/>
        <v>Dummy Node</v>
      </c>
      <c r="T156" s="86" t="str">
        <f t="shared" si="201"/>
        <v>N/A</v>
      </c>
      <c r="U156" s="86" t="str">
        <f t="shared" si="214"/>
        <v>N/A</v>
      </c>
      <c r="V156" s="86">
        <f t="shared" si="215"/>
        <v>93</v>
      </c>
      <c r="W156" s="86" t="b">
        <f t="shared" si="216"/>
        <v>1</v>
      </c>
      <c r="X156" s="86" t="str">
        <f t="shared" si="217"/>
        <v>GEBR</v>
      </c>
      <c r="Y156" s="86" t="str">
        <f t="shared" si="202"/>
        <v>&lt;=</v>
      </c>
      <c r="Z156" s="86">
        <f t="shared" si="218"/>
        <v>0.85498046875</v>
      </c>
      <c r="AA156" s="86">
        <f t="shared" si="219"/>
        <v>50</v>
      </c>
      <c r="AB156" s="86" t="b">
        <f t="shared" si="220"/>
        <v>1</v>
      </c>
      <c r="AC156" s="86" t="str">
        <f t="shared" si="221"/>
        <v>GEBR</v>
      </c>
      <c r="AD156" s="86" t="str">
        <f t="shared" si="203"/>
        <v>&lt;=</v>
      </c>
      <c r="AE156" s="86">
        <f t="shared" si="222"/>
        <v>1.046142578125</v>
      </c>
      <c r="AF156" s="86">
        <f t="shared" si="223"/>
        <v>47</v>
      </c>
      <c r="AG156" s="86" t="b">
        <f t="shared" si="224"/>
        <v>0</v>
      </c>
      <c r="AH156" s="86" t="str">
        <f t="shared" si="225"/>
        <v>Speed</v>
      </c>
      <c r="AI156" s="86" t="str">
        <f t="shared" si="204"/>
        <v>&gt;</v>
      </c>
      <c r="AJ156" s="86">
        <f t="shared" si="226"/>
        <v>8.57421875</v>
      </c>
      <c r="AK156" s="86">
        <f t="shared" si="227"/>
        <v>6</v>
      </c>
      <c r="AL156" s="86" t="b">
        <f t="shared" si="228"/>
        <v>1</v>
      </c>
      <c r="AM156" s="86" t="str">
        <f t="shared" si="229"/>
        <v>Distance</v>
      </c>
      <c r="AN156" s="86" t="str">
        <f t="shared" si="205"/>
        <v>&lt;=</v>
      </c>
      <c r="AO156" s="86">
        <f t="shared" si="230"/>
        <v>97.578369140625</v>
      </c>
      <c r="AP156" s="86">
        <f t="shared" si="231"/>
        <v>3</v>
      </c>
      <c r="AQ156" s="86" t="b">
        <f t="shared" si="232"/>
        <v>0</v>
      </c>
      <c r="AR156" s="86" t="str">
        <f t="shared" si="233"/>
        <v>Distance</v>
      </c>
      <c r="AS156" s="86" t="str">
        <f t="shared" si="206"/>
        <v>&gt;</v>
      </c>
      <c r="AT156" s="86">
        <f t="shared" si="234"/>
        <v>80.353271484375</v>
      </c>
      <c r="AU156" s="86">
        <f t="shared" si="235"/>
        <v>1</v>
      </c>
      <c r="AV156" s="86" t="b">
        <f t="shared" si="236"/>
        <v>1</v>
      </c>
      <c r="AW156" s="86" t="str">
        <f t="shared" si="237"/>
        <v>Speed</v>
      </c>
      <c r="AX156" s="86" t="str">
        <f t="shared" si="207"/>
        <v>&lt;=</v>
      </c>
      <c r="AY156" s="86">
        <f t="shared" si="238"/>
        <v>10.322265625</v>
      </c>
      <c r="AZ156" s="86">
        <f t="shared" si="239"/>
        <v>0</v>
      </c>
      <c r="BA156" s="86" t="b">
        <f t="shared" si="240"/>
        <v>1</v>
      </c>
      <c r="BB156" s="86" t="str">
        <f t="shared" si="241"/>
        <v>Distance</v>
      </c>
      <c r="BC156" s="86" t="str">
        <f t="shared" si="208"/>
        <v>&lt;=</v>
      </c>
      <c r="BD156" s="86">
        <f t="shared" si="242"/>
        <v>390.67724609375</v>
      </c>
      <c r="BE156" s="15">
        <f t="shared" si="195"/>
        <v>1</v>
      </c>
      <c r="BF156" s="15" t="str">
        <f t="shared" si="209"/>
        <v>GEBR&lt;=0,85498046875 AND GEBR&lt;=1,046142578125 AND Speed&gt;8,57421875 AND Distance&lt;=97,578369140625 AND Distance&gt;80,353271484375 AND Speed&lt;=10,322265625 AND Distance&lt;=390,67724609375</v>
      </c>
      <c r="BH156" s="86">
        <v>0.333251953125</v>
      </c>
      <c r="BI156" s="15">
        <v>0</v>
      </c>
      <c r="BJ156" s="15" t="s">
        <v>1841</v>
      </c>
    </row>
    <row r="157" spans="1:62">
      <c r="A157" s="15">
        <v>154</v>
      </c>
      <c r="B157" s="15">
        <v>-2</v>
      </c>
      <c r="C157" s="15">
        <v>-8192</v>
      </c>
      <c r="D157" s="15">
        <f t="shared" si="196"/>
        <v>-1</v>
      </c>
      <c r="E157" s="15">
        <f t="shared" si="197"/>
        <v>0</v>
      </c>
      <c r="F157" s="15">
        <f t="shared" si="198"/>
        <v>-1</v>
      </c>
      <c r="G157" s="15">
        <v>-1</v>
      </c>
      <c r="H157" s="15">
        <v>-1</v>
      </c>
      <c r="I157" s="15">
        <v>151</v>
      </c>
      <c r="J157" s="15">
        <v>8</v>
      </c>
      <c r="K157" s="15">
        <v>383</v>
      </c>
      <c r="L157" s="15">
        <v>423</v>
      </c>
      <c r="M157" s="15">
        <f t="shared" si="199"/>
        <v>0.103271484375</v>
      </c>
      <c r="O157" s="86">
        <f t="shared" si="200"/>
        <v>383</v>
      </c>
      <c r="P157" s="86">
        <f t="shared" si="210"/>
        <v>0</v>
      </c>
      <c r="Q157" s="86">
        <f t="shared" si="211"/>
        <v>239</v>
      </c>
      <c r="R157" s="86" t="b">
        <f t="shared" si="212"/>
        <v>1</v>
      </c>
      <c r="S157" s="86" t="str">
        <f t="shared" si="213"/>
        <v>Dummy Node</v>
      </c>
      <c r="T157" s="86" t="str">
        <f t="shared" si="201"/>
        <v>N/A</v>
      </c>
      <c r="U157" s="86" t="str">
        <f t="shared" si="214"/>
        <v>N/A</v>
      </c>
      <c r="V157" s="86">
        <f t="shared" si="215"/>
        <v>159</v>
      </c>
      <c r="W157" s="86" t="b">
        <f t="shared" si="216"/>
        <v>1</v>
      </c>
      <c r="X157" s="86" t="str">
        <f t="shared" si="217"/>
        <v>Distance</v>
      </c>
      <c r="Y157" s="86" t="str">
        <f t="shared" si="202"/>
        <v>&lt;=</v>
      </c>
      <c r="Z157" s="86">
        <f t="shared" si="218"/>
        <v>604.088134765625</v>
      </c>
      <c r="AA157" s="86">
        <f t="shared" si="219"/>
        <v>158</v>
      </c>
      <c r="AB157" s="86" t="b">
        <f t="shared" si="220"/>
        <v>1</v>
      </c>
      <c r="AC157" s="86" t="str">
        <f t="shared" si="221"/>
        <v>GEBR</v>
      </c>
      <c r="AD157" s="86" t="str">
        <f t="shared" si="203"/>
        <v>&lt;=</v>
      </c>
      <c r="AE157" s="86">
        <f t="shared" si="222"/>
        <v>0.715087890625</v>
      </c>
      <c r="AF157" s="86">
        <f t="shared" si="223"/>
        <v>55</v>
      </c>
      <c r="AG157" s="86" t="b">
        <f t="shared" si="224"/>
        <v>0</v>
      </c>
      <c r="AH157" s="86" t="str">
        <f t="shared" si="225"/>
        <v>Speed</v>
      </c>
      <c r="AI157" s="86" t="str">
        <f t="shared" si="204"/>
        <v>&gt;</v>
      </c>
      <c r="AJ157" s="86">
        <f t="shared" si="226"/>
        <v>24.992919921875</v>
      </c>
      <c r="AK157" s="86">
        <f t="shared" si="227"/>
        <v>53</v>
      </c>
      <c r="AL157" s="86" t="b">
        <f t="shared" si="228"/>
        <v>1</v>
      </c>
      <c r="AM157" s="86" t="str">
        <f t="shared" si="229"/>
        <v>Speed</v>
      </c>
      <c r="AN157" s="86" t="str">
        <f t="shared" si="205"/>
        <v>&lt;=</v>
      </c>
      <c r="AO157" s="86">
        <f t="shared" si="230"/>
        <v>25.539794921875</v>
      </c>
      <c r="AP157" s="86">
        <f t="shared" si="231"/>
        <v>8</v>
      </c>
      <c r="AQ157" s="86" t="b">
        <f t="shared" si="232"/>
        <v>1</v>
      </c>
      <c r="AR157" s="86" t="str">
        <f t="shared" si="233"/>
        <v>Distance</v>
      </c>
      <c r="AS157" s="86" t="str">
        <f t="shared" si="206"/>
        <v>&lt;=</v>
      </c>
      <c r="AT157" s="86">
        <f t="shared" si="234"/>
        <v>680.03369140625</v>
      </c>
      <c r="AU157" s="86">
        <f t="shared" si="235"/>
        <v>2</v>
      </c>
      <c r="AV157" s="86" t="b">
        <f t="shared" si="236"/>
        <v>0</v>
      </c>
      <c r="AW157" s="86" t="str">
        <f t="shared" si="237"/>
        <v>Distance</v>
      </c>
      <c r="AX157" s="86" t="str">
        <f t="shared" si="207"/>
        <v>&gt;</v>
      </c>
      <c r="AY157" s="86">
        <f t="shared" si="238"/>
        <v>569.801025390625</v>
      </c>
      <c r="AZ157" s="86">
        <f t="shared" si="239"/>
        <v>0</v>
      </c>
      <c r="BA157" s="86" t="b">
        <f t="shared" si="240"/>
        <v>0</v>
      </c>
      <c r="BB157" s="86" t="str">
        <f t="shared" si="241"/>
        <v>Distance</v>
      </c>
      <c r="BC157" s="86" t="str">
        <f t="shared" si="208"/>
        <v>&gt;</v>
      </c>
      <c r="BD157" s="86">
        <f t="shared" si="242"/>
        <v>390.67724609375</v>
      </c>
      <c r="BE157" s="15">
        <f t="shared" si="195"/>
        <v>1</v>
      </c>
      <c r="BF157" s="15" t="str">
        <f t="shared" si="209"/>
        <v>Distance&lt;=604,088134765625 AND GEBR&lt;=0,715087890625 AND Speed&gt;24,992919921875 AND Speed&lt;=25,539794921875 AND Distance&lt;=680,03369140625 AND Distance&gt;569,801025390625 AND Distance&gt;390,67724609375</v>
      </c>
      <c r="BH157" s="86">
        <v>0.333251953125</v>
      </c>
      <c r="BI157" s="15">
        <v>0</v>
      </c>
      <c r="BJ157" s="15" t="s">
        <v>1842</v>
      </c>
    </row>
    <row r="158" spans="1:62">
      <c r="A158" s="15">
        <v>155</v>
      </c>
      <c r="B158" s="15">
        <v>1</v>
      </c>
      <c r="C158" s="15">
        <v>105501</v>
      </c>
      <c r="D158" s="15">
        <f t="shared" si="196"/>
        <v>25</v>
      </c>
      <c r="E158" s="15">
        <f t="shared" si="197"/>
        <v>3101</v>
      </c>
      <c r="F158" s="15">
        <f t="shared" si="198"/>
        <v>25.757080078125</v>
      </c>
      <c r="G158" s="15">
        <v>221</v>
      </c>
      <c r="H158" s="15">
        <v>222</v>
      </c>
      <c r="I158" s="15">
        <v>77</v>
      </c>
      <c r="J158" s="15">
        <v>7</v>
      </c>
      <c r="K158" s="15">
        <v>384</v>
      </c>
      <c r="L158" s="15">
        <v>546</v>
      </c>
      <c r="M158" s="15">
        <f t="shared" si="199"/>
        <v>0.13330078125</v>
      </c>
      <c r="O158" s="86">
        <f t="shared" si="200"/>
        <v>384</v>
      </c>
      <c r="P158" s="86">
        <f t="shared" si="210"/>
        <v>0</v>
      </c>
      <c r="Q158" s="86">
        <f t="shared" si="211"/>
        <v>239</v>
      </c>
      <c r="R158" s="86" t="b">
        <f t="shared" si="212"/>
        <v>0</v>
      </c>
      <c r="S158" s="86" t="str">
        <f t="shared" si="213"/>
        <v>Dummy Node</v>
      </c>
      <c r="T158" s="86" t="str">
        <f t="shared" si="201"/>
        <v>N/A</v>
      </c>
      <c r="U158" s="86" t="str">
        <f t="shared" si="214"/>
        <v>N/A</v>
      </c>
      <c r="V158" s="86">
        <f t="shared" si="215"/>
        <v>159</v>
      </c>
      <c r="W158" s="86" t="b">
        <f t="shared" si="216"/>
        <v>1</v>
      </c>
      <c r="X158" s="86" t="str">
        <f t="shared" si="217"/>
        <v>Distance</v>
      </c>
      <c r="Y158" s="86" t="str">
        <f t="shared" si="202"/>
        <v>&lt;=</v>
      </c>
      <c r="Z158" s="86">
        <f t="shared" si="218"/>
        <v>604.088134765625</v>
      </c>
      <c r="AA158" s="86">
        <f t="shared" si="219"/>
        <v>158</v>
      </c>
      <c r="AB158" s="86" t="b">
        <f t="shared" si="220"/>
        <v>1</v>
      </c>
      <c r="AC158" s="86" t="str">
        <f t="shared" si="221"/>
        <v>GEBR</v>
      </c>
      <c r="AD158" s="86" t="str">
        <f t="shared" si="203"/>
        <v>&lt;=</v>
      </c>
      <c r="AE158" s="86">
        <f t="shared" si="222"/>
        <v>0.715087890625</v>
      </c>
      <c r="AF158" s="86">
        <f t="shared" si="223"/>
        <v>55</v>
      </c>
      <c r="AG158" s="86" t="b">
        <f t="shared" si="224"/>
        <v>0</v>
      </c>
      <c r="AH158" s="86" t="str">
        <f t="shared" si="225"/>
        <v>Speed</v>
      </c>
      <c r="AI158" s="86" t="str">
        <f t="shared" si="204"/>
        <v>&gt;</v>
      </c>
      <c r="AJ158" s="86">
        <f t="shared" si="226"/>
        <v>24.992919921875</v>
      </c>
      <c r="AK158" s="86">
        <f t="shared" si="227"/>
        <v>53</v>
      </c>
      <c r="AL158" s="86" t="b">
        <f t="shared" si="228"/>
        <v>1</v>
      </c>
      <c r="AM158" s="86" t="str">
        <f t="shared" si="229"/>
        <v>Speed</v>
      </c>
      <c r="AN158" s="86" t="str">
        <f t="shared" si="205"/>
        <v>&lt;=</v>
      </c>
      <c r="AO158" s="86">
        <f t="shared" si="230"/>
        <v>25.539794921875</v>
      </c>
      <c r="AP158" s="86">
        <f t="shared" si="231"/>
        <v>8</v>
      </c>
      <c r="AQ158" s="86" t="b">
        <f t="shared" si="232"/>
        <v>1</v>
      </c>
      <c r="AR158" s="86" t="str">
        <f t="shared" si="233"/>
        <v>Distance</v>
      </c>
      <c r="AS158" s="86" t="str">
        <f t="shared" si="206"/>
        <v>&lt;=</v>
      </c>
      <c r="AT158" s="86">
        <f t="shared" si="234"/>
        <v>680.03369140625</v>
      </c>
      <c r="AU158" s="86">
        <f t="shared" si="235"/>
        <v>2</v>
      </c>
      <c r="AV158" s="86" t="b">
        <f t="shared" si="236"/>
        <v>0</v>
      </c>
      <c r="AW158" s="86" t="str">
        <f t="shared" si="237"/>
        <v>Distance</v>
      </c>
      <c r="AX158" s="86" t="str">
        <f t="shared" si="207"/>
        <v>&gt;</v>
      </c>
      <c r="AY158" s="86">
        <f t="shared" si="238"/>
        <v>569.801025390625</v>
      </c>
      <c r="AZ158" s="86">
        <f t="shared" si="239"/>
        <v>0</v>
      </c>
      <c r="BA158" s="86" t="b">
        <f t="shared" si="240"/>
        <v>0</v>
      </c>
      <c r="BB158" s="86" t="str">
        <f t="shared" si="241"/>
        <v>Distance</v>
      </c>
      <c r="BC158" s="86" t="str">
        <f t="shared" si="208"/>
        <v>&gt;</v>
      </c>
      <c r="BD158" s="86">
        <f t="shared" si="242"/>
        <v>390.67724609375</v>
      </c>
      <c r="BE158" s="15">
        <f t="shared" si="195"/>
        <v>1</v>
      </c>
      <c r="BF158" s="15" t="str">
        <f t="shared" si="209"/>
        <v>Distance&lt;=604,088134765625 AND GEBR&lt;=0,715087890625 AND Speed&gt;24,992919921875 AND Speed&lt;=25,539794921875 AND Distance&lt;=680,03369140625 AND Distance&gt;569,801025390625 AND Distance&gt;390,67724609375</v>
      </c>
      <c r="BH158" s="86">
        <v>0.333251953125</v>
      </c>
      <c r="BI158" s="15">
        <v>0</v>
      </c>
      <c r="BJ158" s="15" t="s">
        <v>1843</v>
      </c>
    </row>
    <row r="159" spans="1:62">
      <c r="A159" s="15">
        <v>156</v>
      </c>
      <c r="B159" s="15">
        <v>1</v>
      </c>
      <c r="C159" s="15">
        <v>105884</v>
      </c>
      <c r="D159" s="15">
        <f t="shared" si="196"/>
        <v>25</v>
      </c>
      <c r="E159" s="15">
        <f t="shared" si="197"/>
        <v>3484</v>
      </c>
      <c r="F159" s="15">
        <f t="shared" si="198"/>
        <v>25.8505859375</v>
      </c>
      <c r="G159" s="15">
        <v>247</v>
      </c>
      <c r="H159" s="15">
        <v>248</v>
      </c>
      <c r="I159" s="15">
        <v>77</v>
      </c>
      <c r="J159" s="15">
        <v>7</v>
      </c>
      <c r="K159" s="15">
        <v>385</v>
      </c>
      <c r="L159" s="15">
        <v>1271</v>
      </c>
      <c r="M159" s="15">
        <f t="shared" si="199"/>
        <v>0.310302734375</v>
      </c>
      <c r="O159" s="86">
        <f t="shared" si="200"/>
        <v>385</v>
      </c>
      <c r="P159" s="86">
        <f t="shared" si="210"/>
        <v>0.166748046875</v>
      </c>
      <c r="Q159" s="86">
        <f t="shared" si="211"/>
        <v>240</v>
      </c>
      <c r="R159" s="86" t="b">
        <f t="shared" si="212"/>
        <v>1</v>
      </c>
      <c r="S159" s="86" t="str">
        <f t="shared" si="213"/>
        <v>Dummy Node</v>
      </c>
      <c r="T159" s="86" t="str">
        <f t="shared" si="201"/>
        <v>N/A</v>
      </c>
      <c r="U159" s="86" t="str">
        <f t="shared" si="214"/>
        <v>N/A</v>
      </c>
      <c r="V159" s="86">
        <f t="shared" si="215"/>
        <v>159</v>
      </c>
      <c r="W159" s="86" t="b">
        <f t="shared" si="216"/>
        <v>0</v>
      </c>
      <c r="X159" s="86" t="str">
        <f t="shared" si="217"/>
        <v>Distance</v>
      </c>
      <c r="Y159" s="86" t="str">
        <f t="shared" si="202"/>
        <v>&gt;</v>
      </c>
      <c r="Z159" s="86">
        <f t="shared" si="218"/>
        <v>604.088134765625</v>
      </c>
      <c r="AA159" s="86">
        <f t="shared" si="219"/>
        <v>158</v>
      </c>
      <c r="AB159" s="86" t="b">
        <f t="shared" si="220"/>
        <v>1</v>
      </c>
      <c r="AC159" s="86" t="str">
        <f t="shared" si="221"/>
        <v>GEBR</v>
      </c>
      <c r="AD159" s="86" t="str">
        <f t="shared" si="203"/>
        <v>&lt;=</v>
      </c>
      <c r="AE159" s="86">
        <f t="shared" si="222"/>
        <v>0.715087890625</v>
      </c>
      <c r="AF159" s="86">
        <f t="shared" si="223"/>
        <v>55</v>
      </c>
      <c r="AG159" s="86" t="b">
        <f t="shared" si="224"/>
        <v>0</v>
      </c>
      <c r="AH159" s="86" t="str">
        <f t="shared" si="225"/>
        <v>Speed</v>
      </c>
      <c r="AI159" s="86" t="str">
        <f t="shared" si="204"/>
        <v>&gt;</v>
      </c>
      <c r="AJ159" s="86">
        <f t="shared" si="226"/>
        <v>24.992919921875</v>
      </c>
      <c r="AK159" s="86">
        <f t="shared" si="227"/>
        <v>53</v>
      </c>
      <c r="AL159" s="86" t="b">
        <f t="shared" si="228"/>
        <v>1</v>
      </c>
      <c r="AM159" s="86" t="str">
        <f t="shared" si="229"/>
        <v>Speed</v>
      </c>
      <c r="AN159" s="86" t="str">
        <f t="shared" si="205"/>
        <v>&lt;=</v>
      </c>
      <c r="AO159" s="86">
        <f t="shared" si="230"/>
        <v>25.539794921875</v>
      </c>
      <c r="AP159" s="86">
        <f t="shared" si="231"/>
        <v>8</v>
      </c>
      <c r="AQ159" s="86" t="b">
        <f t="shared" si="232"/>
        <v>1</v>
      </c>
      <c r="AR159" s="86" t="str">
        <f t="shared" si="233"/>
        <v>Distance</v>
      </c>
      <c r="AS159" s="86" t="str">
        <f t="shared" si="206"/>
        <v>&lt;=</v>
      </c>
      <c r="AT159" s="86">
        <f t="shared" si="234"/>
        <v>680.03369140625</v>
      </c>
      <c r="AU159" s="86">
        <f t="shared" si="235"/>
        <v>2</v>
      </c>
      <c r="AV159" s="86" t="b">
        <f t="shared" si="236"/>
        <v>0</v>
      </c>
      <c r="AW159" s="86" t="str">
        <f t="shared" si="237"/>
        <v>Distance</v>
      </c>
      <c r="AX159" s="86" t="str">
        <f t="shared" si="207"/>
        <v>&gt;</v>
      </c>
      <c r="AY159" s="86">
        <f t="shared" si="238"/>
        <v>569.801025390625</v>
      </c>
      <c r="AZ159" s="86">
        <f t="shared" si="239"/>
        <v>0</v>
      </c>
      <c r="BA159" s="86" t="b">
        <f t="shared" si="240"/>
        <v>0</v>
      </c>
      <c r="BB159" s="86" t="str">
        <f t="shared" si="241"/>
        <v>Distance</v>
      </c>
      <c r="BC159" s="86" t="str">
        <f t="shared" si="208"/>
        <v>&gt;</v>
      </c>
      <c r="BD159" s="86">
        <f t="shared" si="242"/>
        <v>390.67724609375</v>
      </c>
      <c r="BE159" s="15">
        <f t="shared" si="195"/>
        <v>0</v>
      </c>
      <c r="BF159" s="15" t="str">
        <f t="shared" si="209"/>
        <v>Distance&gt;604,088134765625 AND GEBR&lt;=0,715087890625 AND Speed&gt;24,992919921875 AND Speed&lt;=25,539794921875 AND Distance&lt;=680,03369140625 AND Distance&gt;569,801025390625 AND Distance&gt;390,67724609375</v>
      </c>
      <c r="BH159" s="86">
        <v>0.333251953125</v>
      </c>
      <c r="BI159" s="15">
        <v>0</v>
      </c>
      <c r="BJ159" s="15" t="s">
        <v>1844</v>
      </c>
    </row>
    <row r="160" spans="1:62">
      <c r="A160" s="15">
        <v>157</v>
      </c>
      <c r="B160" s="15">
        <v>1</v>
      </c>
      <c r="C160" s="15">
        <v>98108</v>
      </c>
      <c r="D160" s="15">
        <f t="shared" si="196"/>
        <v>23</v>
      </c>
      <c r="E160" s="15">
        <f t="shared" si="197"/>
        <v>3900</v>
      </c>
      <c r="F160" s="15">
        <f t="shared" si="198"/>
        <v>23.9521484375</v>
      </c>
      <c r="G160" s="15">
        <v>279</v>
      </c>
      <c r="H160" s="15">
        <v>280</v>
      </c>
      <c r="I160" s="15">
        <v>55</v>
      </c>
      <c r="J160" s="15">
        <v>5</v>
      </c>
      <c r="K160" s="15">
        <v>386</v>
      </c>
      <c r="L160" s="15">
        <v>1363</v>
      </c>
      <c r="M160" s="15">
        <f t="shared" si="199"/>
        <v>0.332763671875</v>
      </c>
      <c r="O160" s="86">
        <f t="shared" si="200"/>
        <v>386</v>
      </c>
      <c r="P160" s="86">
        <f t="shared" si="210"/>
        <v>0.166748046875</v>
      </c>
      <c r="Q160" s="86">
        <f t="shared" si="211"/>
        <v>240</v>
      </c>
      <c r="R160" s="86" t="b">
        <f t="shared" si="212"/>
        <v>0</v>
      </c>
      <c r="S160" s="86" t="str">
        <f t="shared" si="213"/>
        <v>Dummy Node</v>
      </c>
      <c r="T160" s="86" t="str">
        <f t="shared" si="201"/>
        <v>N/A</v>
      </c>
      <c r="U160" s="86" t="str">
        <f t="shared" si="214"/>
        <v>N/A</v>
      </c>
      <c r="V160" s="86">
        <f t="shared" si="215"/>
        <v>159</v>
      </c>
      <c r="W160" s="86" t="b">
        <f t="shared" si="216"/>
        <v>0</v>
      </c>
      <c r="X160" s="86" t="str">
        <f t="shared" si="217"/>
        <v>Distance</v>
      </c>
      <c r="Y160" s="86" t="str">
        <f t="shared" si="202"/>
        <v>&gt;</v>
      </c>
      <c r="Z160" s="86">
        <f t="shared" si="218"/>
        <v>604.088134765625</v>
      </c>
      <c r="AA160" s="86">
        <f t="shared" si="219"/>
        <v>158</v>
      </c>
      <c r="AB160" s="86" t="b">
        <f t="shared" si="220"/>
        <v>1</v>
      </c>
      <c r="AC160" s="86" t="str">
        <f t="shared" si="221"/>
        <v>GEBR</v>
      </c>
      <c r="AD160" s="86" t="str">
        <f t="shared" si="203"/>
        <v>&lt;=</v>
      </c>
      <c r="AE160" s="86">
        <f t="shared" si="222"/>
        <v>0.715087890625</v>
      </c>
      <c r="AF160" s="86">
        <f t="shared" si="223"/>
        <v>55</v>
      </c>
      <c r="AG160" s="86" t="b">
        <f t="shared" si="224"/>
        <v>0</v>
      </c>
      <c r="AH160" s="86" t="str">
        <f t="shared" si="225"/>
        <v>Speed</v>
      </c>
      <c r="AI160" s="86" t="str">
        <f t="shared" si="204"/>
        <v>&gt;</v>
      </c>
      <c r="AJ160" s="86">
        <f t="shared" si="226"/>
        <v>24.992919921875</v>
      </c>
      <c r="AK160" s="86">
        <f t="shared" si="227"/>
        <v>53</v>
      </c>
      <c r="AL160" s="86" t="b">
        <f t="shared" si="228"/>
        <v>1</v>
      </c>
      <c r="AM160" s="86" t="str">
        <f t="shared" si="229"/>
        <v>Speed</v>
      </c>
      <c r="AN160" s="86" t="str">
        <f t="shared" si="205"/>
        <v>&lt;=</v>
      </c>
      <c r="AO160" s="86">
        <f t="shared" si="230"/>
        <v>25.539794921875</v>
      </c>
      <c r="AP160" s="86">
        <f t="shared" si="231"/>
        <v>8</v>
      </c>
      <c r="AQ160" s="86" t="b">
        <f t="shared" si="232"/>
        <v>1</v>
      </c>
      <c r="AR160" s="86" t="str">
        <f t="shared" si="233"/>
        <v>Distance</v>
      </c>
      <c r="AS160" s="86" t="str">
        <f t="shared" si="206"/>
        <v>&lt;=</v>
      </c>
      <c r="AT160" s="86">
        <f t="shared" si="234"/>
        <v>680.03369140625</v>
      </c>
      <c r="AU160" s="86">
        <f t="shared" si="235"/>
        <v>2</v>
      </c>
      <c r="AV160" s="86" t="b">
        <f t="shared" si="236"/>
        <v>0</v>
      </c>
      <c r="AW160" s="86" t="str">
        <f t="shared" si="237"/>
        <v>Distance</v>
      </c>
      <c r="AX160" s="86" t="str">
        <f t="shared" si="207"/>
        <v>&gt;</v>
      </c>
      <c r="AY160" s="86">
        <f t="shared" si="238"/>
        <v>569.801025390625</v>
      </c>
      <c r="AZ160" s="86">
        <f t="shared" si="239"/>
        <v>0</v>
      </c>
      <c r="BA160" s="86" t="b">
        <f t="shared" si="240"/>
        <v>0</v>
      </c>
      <c r="BB160" s="86" t="str">
        <f t="shared" si="241"/>
        <v>Distance</v>
      </c>
      <c r="BC160" s="86" t="str">
        <f t="shared" si="208"/>
        <v>&gt;</v>
      </c>
      <c r="BD160" s="86">
        <f t="shared" si="242"/>
        <v>390.67724609375</v>
      </c>
      <c r="BE160" s="15">
        <f t="shared" si="195"/>
        <v>0</v>
      </c>
      <c r="BF160" s="15" t="str">
        <f t="shared" si="209"/>
        <v>Distance&gt;604,088134765625 AND GEBR&lt;=0,715087890625 AND Speed&gt;24,992919921875 AND Speed&lt;=25,539794921875 AND Distance&lt;=680,03369140625 AND Distance&gt;569,801025390625 AND Distance&gt;390,67724609375</v>
      </c>
      <c r="BH160" s="86">
        <v>0.333251953125</v>
      </c>
      <c r="BI160" s="15">
        <v>0</v>
      </c>
      <c r="BJ160" s="15" t="s">
        <v>1845</v>
      </c>
    </row>
    <row r="161" spans="1:62">
      <c r="A161" s="15">
        <v>158</v>
      </c>
      <c r="B161" s="15">
        <v>2</v>
      </c>
      <c r="C161" s="15">
        <v>2929</v>
      </c>
      <c r="D161" s="15">
        <f t="shared" si="196"/>
        <v>0</v>
      </c>
      <c r="E161" s="15">
        <f t="shared" si="197"/>
        <v>2929</v>
      </c>
      <c r="F161" s="15">
        <f t="shared" si="198"/>
        <v>0.715087890625</v>
      </c>
      <c r="G161" s="15">
        <v>159</v>
      </c>
      <c r="H161" s="15">
        <v>160</v>
      </c>
      <c r="I161" s="15">
        <v>55</v>
      </c>
      <c r="J161" s="15">
        <v>5</v>
      </c>
      <c r="K161" s="15">
        <v>387</v>
      </c>
      <c r="L161" s="15">
        <v>1138</v>
      </c>
      <c r="M161" s="15">
        <f t="shared" si="199"/>
        <v>0.27783203125</v>
      </c>
      <c r="O161" s="86">
        <f t="shared" si="200"/>
        <v>387</v>
      </c>
      <c r="P161" s="86">
        <f t="shared" si="210"/>
        <v>0.166748046875</v>
      </c>
      <c r="Q161" s="86">
        <f t="shared" si="211"/>
        <v>243</v>
      </c>
      <c r="R161" s="86" t="b">
        <f t="shared" si="212"/>
        <v>1</v>
      </c>
      <c r="S161" s="86" t="str">
        <f t="shared" si="213"/>
        <v>Dummy Node</v>
      </c>
      <c r="T161" s="86" t="str">
        <f t="shared" si="201"/>
        <v>N/A</v>
      </c>
      <c r="U161" s="86" t="str">
        <f t="shared" si="214"/>
        <v>N/A</v>
      </c>
      <c r="V161" s="86">
        <f t="shared" si="215"/>
        <v>94</v>
      </c>
      <c r="W161" s="86" t="b">
        <f t="shared" si="216"/>
        <v>1</v>
      </c>
      <c r="X161" s="86" t="str">
        <f t="shared" si="217"/>
        <v>Distance</v>
      </c>
      <c r="Y161" s="86" t="str">
        <f t="shared" si="202"/>
        <v>&lt;=</v>
      </c>
      <c r="Z161" s="86">
        <f t="shared" si="218"/>
        <v>84.466064453125</v>
      </c>
      <c r="AA161" s="86">
        <f t="shared" si="219"/>
        <v>50</v>
      </c>
      <c r="AB161" s="86" t="b">
        <f t="shared" si="220"/>
        <v>0</v>
      </c>
      <c r="AC161" s="86" t="str">
        <f t="shared" si="221"/>
        <v>GEBR</v>
      </c>
      <c r="AD161" s="86" t="str">
        <f t="shared" si="203"/>
        <v>&gt;</v>
      </c>
      <c r="AE161" s="86">
        <f t="shared" si="222"/>
        <v>1.046142578125</v>
      </c>
      <c r="AF161" s="86">
        <f t="shared" si="223"/>
        <v>47</v>
      </c>
      <c r="AG161" s="86" t="b">
        <f t="shared" si="224"/>
        <v>0</v>
      </c>
      <c r="AH161" s="86" t="str">
        <f t="shared" si="225"/>
        <v>Speed</v>
      </c>
      <c r="AI161" s="86" t="str">
        <f t="shared" si="204"/>
        <v>&gt;</v>
      </c>
      <c r="AJ161" s="86">
        <f t="shared" si="226"/>
        <v>8.57421875</v>
      </c>
      <c r="AK161" s="86">
        <f t="shared" si="227"/>
        <v>6</v>
      </c>
      <c r="AL161" s="86" t="b">
        <f t="shared" si="228"/>
        <v>1</v>
      </c>
      <c r="AM161" s="86" t="str">
        <f t="shared" si="229"/>
        <v>Distance</v>
      </c>
      <c r="AN161" s="86" t="str">
        <f t="shared" si="205"/>
        <v>&lt;=</v>
      </c>
      <c r="AO161" s="86">
        <f t="shared" si="230"/>
        <v>97.578369140625</v>
      </c>
      <c r="AP161" s="86">
        <f t="shared" si="231"/>
        <v>3</v>
      </c>
      <c r="AQ161" s="86" t="b">
        <f t="shared" si="232"/>
        <v>0</v>
      </c>
      <c r="AR161" s="86" t="str">
        <f t="shared" si="233"/>
        <v>Distance</v>
      </c>
      <c r="AS161" s="86" t="str">
        <f t="shared" si="206"/>
        <v>&gt;</v>
      </c>
      <c r="AT161" s="86">
        <f t="shared" si="234"/>
        <v>80.353271484375</v>
      </c>
      <c r="AU161" s="86">
        <f t="shared" si="235"/>
        <v>1</v>
      </c>
      <c r="AV161" s="86" t="b">
        <f t="shared" si="236"/>
        <v>1</v>
      </c>
      <c r="AW161" s="86" t="str">
        <f t="shared" si="237"/>
        <v>Speed</v>
      </c>
      <c r="AX161" s="86" t="str">
        <f t="shared" si="207"/>
        <v>&lt;=</v>
      </c>
      <c r="AY161" s="86">
        <f t="shared" si="238"/>
        <v>10.322265625</v>
      </c>
      <c r="AZ161" s="86">
        <f t="shared" si="239"/>
        <v>0</v>
      </c>
      <c r="BA161" s="86" t="b">
        <f t="shared" si="240"/>
        <v>1</v>
      </c>
      <c r="BB161" s="86" t="str">
        <f t="shared" si="241"/>
        <v>Distance</v>
      </c>
      <c r="BC161" s="86" t="str">
        <f t="shared" si="208"/>
        <v>&lt;=</v>
      </c>
      <c r="BD161" s="86">
        <f t="shared" si="242"/>
        <v>390.67724609375</v>
      </c>
      <c r="BE161" s="15">
        <f t="shared" si="195"/>
        <v>0</v>
      </c>
      <c r="BF161" s="15" t="str">
        <f t="shared" si="209"/>
        <v>Distance&lt;=84,466064453125 AND GEBR&gt;1,046142578125 AND Speed&gt;8,57421875 AND Distance&lt;=97,578369140625 AND Distance&gt;80,353271484375 AND Speed&lt;=10,322265625 AND Distance&lt;=390,67724609375</v>
      </c>
      <c r="BH161" s="86">
        <v>0.333251953125</v>
      </c>
      <c r="BI161" s="15">
        <v>0</v>
      </c>
      <c r="BJ161" s="15" t="s">
        <v>1846</v>
      </c>
    </row>
    <row r="162" spans="1:62">
      <c r="A162" s="15">
        <v>159</v>
      </c>
      <c r="B162" s="15">
        <v>0</v>
      </c>
      <c r="C162" s="15">
        <v>2474345</v>
      </c>
      <c r="D162" s="15">
        <f t="shared" si="196"/>
        <v>604</v>
      </c>
      <c r="E162" s="15">
        <f t="shared" si="197"/>
        <v>361</v>
      </c>
      <c r="F162" s="15">
        <f t="shared" si="198"/>
        <v>604.088134765625</v>
      </c>
      <c r="G162" s="15">
        <v>239</v>
      </c>
      <c r="H162" s="15">
        <v>240</v>
      </c>
      <c r="I162" s="15">
        <v>158</v>
      </c>
      <c r="J162" s="15">
        <v>6</v>
      </c>
      <c r="K162" s="15">
        <v>388</v>
      </c>
      <c r="L162" s="15">
        <v>171</v>
      </c>
      <c r="M162" s="15">
        <f t="shared" si="199"/>
        <v>4.1748046875E-2</v>
      </c>
      <c r="O162" s="86">
        <f t="shared" si="200"/>
        <v>388</v>
      </c>
      <c r="P162" s="86">
        <f t="shared" si="210"/>
        <v>0.166748046875</v>
      </c>
      <c r="Q162" s="86">
        <f t="shared" si="211"/>
        <v>243</v>
      </c>
      <c r="R162" s="86" t="b">
        <f t="shared" si="212"/>
        <v>0</v>
      </c>
      <c r="S162" s="86" t="str">
        <f t="shared" si="213"/>
        <v>Dummy Node</v>
      </c>
      <c r="T162" s="86" t="str">
        <f t="shared" si="201"/>
        <v>N/A</v>
      </c>
      <c r="U162" s="86" t="str">
        <f t="shared" si="214"/>
        <v>N/A</v>
      </c>
      <c r="V162" s="86">
        <f t="shared" si="215"/>
        <v>94</v>
      </c>
      <c r="W162" s="86" t="b">
        <f t="shared" si="216"/>
        <v>1</v>
      </c>
      <c r="X162" s="86" t="str">
        <f t="shared" si="217"/>
        <v>Distance</v>
      </c>
      <c r="Y162" s="86" t="str">
        <f t="shared" si="202"/>
        <v>&lt;=</v>
      </c>
      <c r="Z162" s="86">
        <f t="shared" si="218"/>
        <v>84.466064453125</v>
      </c>
      <c r="AA162" s="86">
        <f t="shared" si="219"/>
        <v>50</v>
      </c>
      <c r="AB162" s="86" t="b">
        <f t="shared" si="220"/>
        <v>0</v>
      </c>
      <c r="AC162" s="86" t="str">
        <f t="shared" si="221"/>
        <v>GEBR</v>
      </c>
      <c r="AD162" s="86" t="str">
        <f t="shared" si="203"/>
        <v>&gt;</v>
      </c>
      <c r="AE162" s="86">
        <f t="shared" si="222"/>
        <v>1.046142578125</v>
      </c>
      <c r="AF162" s="86">
        <f t="shared" si="223"/>
        <v>47</v>
      </c>
      <c r="AG162" s="86" t="b">
        <f t="shared" si="224"/>
        <v>0</v>
      </c>
      <c r="AH162" s="86" t="str">
        <f t="shared" si="225"/>
        <v>Speed</v>
      </c>
      <c r="AI162" s="86" t="str">
        <f t="shared" si="204"/>
        <v>&gt;</v>
      </c>
      <c r="AJ162" s="86">
        <f t="shared" si="226"/>
        <v>8.57421875</v>
      </c>
      <c r="AK162" s="86">
        <f t="shared" si="227"/>
        <v>6</v>
      </c>
      <c r="AL162" s="86" t="b">
        <f t="shared" si="228"/>
        <v>1</v>
      </c>
      <c r="AM162" s="86" t="str">
        <f t="shared" si="229"/>
        <v>Distance</v>
      </c>
      <c r="AN162" s="86" t="str">
        <f t="shared" si="205"/>
        <v>&lt;=</v>
      </c>
      <c r="AO162" s="86">
        <f t="shared" si="230"/>
        <v>97.578369140625</v>
      </c>
      <c r="AP162" s="86">
        <f t="shared" si="231"/>
        <v>3</v>
      </c>
      <c r="AQ162" s="86" t="b">
        <f t="shared" si="232"/>
        <v>0</v>
      </c>
      <c r="AR162" s="86" t="str">
        <f t="shared" si="233"/>
        <v>Distance</v>
      </c>
      <c r="AS162" s="86" t="str">
        <f t="shared" si="206"/>
        <v>&gt;</v>
      </c>
      <c r="AT162" s="86">
        <f t="shared" si="234"/>
        <v>80.353271484375</v>
      </c>
      <c r="AU162" s="86">
        <f t="shared" si="235"/>
        <v>1</v>
      </c>
      <c r="AV162" s="86" t="b">
        <f t="shared" si="236"/>
        <v>1</v>
      </c>
      <c r="AW162" s="86" t="str">
        <f t="shared" si="237"/>
        <v>Speed</v>
      </c>
      <c r="AX162" s="86" t="str">
        <f t="shared" si="207"/>
        <v>&lt;=</v>
      </c>
      <c r="AY162" s="86">
        <f t="shared" si="238"/>
        <v>10.322265625</v>
      </c>
      <c r="AZ162" s="86">
        <f t="shared" si="239"/>
        <v>0</v>
      </c>
      <c r="BA162" s="86" t="b">
        <f t="shared" si="240"/>
        <v>1</v>
      </c>
      <c r="BB162" s="86" t="str">
        <f t="shared" si="241"/>
        <v>Distance</v>
      </c>
      <c r="BC162" s="86" t="str">
        <f t="shared" si="208"/>
        <v>&lt;=</v>
      </c>
      <c r="BD162" s="86">
        <f t="shared" si="242"/>
        <v>390.67724609375</v>
      </c>
      <c r="BE162" s="15">
        <f t="shared" si="195"/>
        <v>0</v>
      </c>
      <c r="BF162" s="15" t="str">
        <f t="shared" si="209"/>
        <v>Distance&lt;=84,466064453125 AND GEBR&gt;1,046142578125 AND Speed&gt;8,57421875 AND Distance&lt;=97,578369140625 AND Distance&gt;80,353271484375 AND Speed&lt;=10,322265625 AND Distance&lt;=390,67724609375</v>
      </c>
      <c r="BH162" s="86">
        <v>0.333251953125</v>
      </c>
      <c r="BI162" s="15">
        <v>0</v>
      </c>
      <c r="BJ162" s="15" t="s">
        <v>1848</v>
      </c>
    </row>
    <row r="163" spans="1:62">
      <c r="A163" s="15">
        <v>160</v>
      </c>
      <c r="B163" s="15">
        <v>-2</v>
      </c>
      <c r="C163" s="15">
        <v>-8192</v>
      </c>
      <c r="D163" s="15">
        <f t="shared" si="196"/>
        <v>-1</v>
      </c>
      <c r="E163" s="15">
        <f t="shared" si="197"/>
        <v>0</v>
      </c>
      <c r="F163" s="15">
        <f t="shared" si="198"/>
        <v>-1</v>
      </c>
      <c r="G163" s="15">
        <v>355</v>
      </c>
      <c r="H163" s="15">
        <v>356</v>
      </c>
      <c r="I163" s="15">
        <v>158</v>
      </c>
      <c r="J163" s="15">
        <v>6</v>
      </c>
      <c r="K163" s="15">
        <v>389</v>
      </c>
      <c r="L163" s="15">
        <v>1365</v>
      </c>
      <c r="M163" s="15">
        <f t="shared" si="199"/>
        <v>0.333251953125</v>
      </c>
      <c r="O163" s="86">
        <f t="shared" si="200"/>
        <v>389</v>
      </c>
      <c r="P163" s="86">
        <f t="shared" si="210"/>
        <v>0.333251953125</v>
      </c>
      <c r="Q163" s="86">
        <f t="shared" si="211"/>
        <v>244</v>
      </c>
      <c r="R163" s="86" t="b">
        <f t="shared" si="212"/>
        <v>1</v>
      </c>
      <c r="S163" s="86" t="str">
        <f t="shared" si="213"/>
        <v>Dummy Node</v>
      </c>
      <c r="T163" s="86" t="str">
        <f t="shared" si="201"/>
        <v>N/A</v>
      </c>
      <c r="U163" s="86" t="str">
        <f t="shared" si="214"/>
        <v>N/A</v>
      </c>
      <c r="V163" s="86">
        <f t="shared" si="215"/>
        <v>94</v>
      </c>
      <c r="W163" s="86" t="b">
        <f t="shared" si="216"/>
        <v>0</v>
      </c>
      <c r="X163" s="86" t="str">
        <f t="shared" si="217"/>
        <v>Distance</v>
      </c>
      <c r="Y163" s="86" t="str">
        <f t="shared" si="202"/>
        <v>&gt;</v>
      </c>
      <c r="Z163" s="86">
        <f t="shared" si="218"/>
        <v>84.466064453125</v>
      </c>
      <c r="AA163" s="86">
        <f t="shared" si="219"/>
        <v>50</v>
      </c>
      <c r="AB163" s="86" t="b">
        <f t="shared" si="220"/>
        <v>0</v>
      </c>
      <c r="AC163" s="86" t="str">
        <f t="shared" si="221"/>
        <v>GEBR</v>
      </c>
      <c r="AD163" s="86" t="str">
        <f t="shared" si="203"/>
        <v>&gt;</v>
      </c>
      <c r="AE163" s="86">
        <f t="shared" si="222"/>
        <v>1.046142578125</v>
      </c>
      <c r="AF163" s="86">
        <f t="shared" si="223"/>
        <v>47</v>
      </c>
      <c r="AG163" s="86" t="b">
        <f t="shared" si="224"/>
        <v>0</v>
      </c>
      <c r="AH163" s="86" t="str">
        <f t="shared" si="225"/>
        <v>Speed</v>
      </c>
      <c r="AI163" s="86" t="str">
        <f t="shared" si="204"/>
        <v>&gt;</v>
      </c>
      <c r="AJ163" s="86">
        <f t="shared" si="226"/>
        <v>8.57421875</v>
      </c>
      <c r="AK163" s="86">
        <f t="shared" si="227"/>
        <v>6</v>
      </c>
      <c r="AL163" s="86" t="b">
        <f t="shared" si="228"/>
        <v>1</v>
      </c>
      <c r="AM163" s="86" t="str">
        <f t="shared" si="229"/>
        <v>Distance</v>
      </c>
      <c r="AN163" s="86" t="str">
        <f t="shared" si="205"/>
        <v>&lt;=</v>
      </c>
      <c r="AO163" s="86">
        <f t="shared" si="230"/>
        <v>97.578369140625</v>
      </c>
      <c r="AP163" s="86">
        <f t="shared" si="231"/>
        <v>3</v>
      </c>
      <c r="AQ163" s="86" t="b">
        <f t="shared" si="232"/>
        <v>0</v>
      </c>
      <c r="AR163" s="86" t="str">
        <f t="shared" si="233"/>
        <v>Distance</v>
      </c>
      <c r="AS163" s="86" t="str">
        <f t="shared" si="206"/>
        <v>&gt;</v>
      </c>
      <c r="AT163" s="86">
        <f t="shared" si="234"/>
        <v>80.353271484375</v>
      </c>
      <c r="AU163" s="86">
        <f t="shared" si="235"/>
        <v>1</v>
      </c>
      <c r="AV163" s="86" t="b">
        <f t="shared" si="236"/>
        <v>1</v>
      </c>
      <c r="AW163" s="86" t="str">
        <f t="shared" si="237"/>
        <v>Speed</v>
      </c>
      <c r="AX163" s="86" t="str">
        <f t="shared" si="207"/>
        <v>&lt;=</v>
      </c>
      <c r="AY163" s="86">
        <f t="shared" si="238"/>
        <v>10.322265625</v>
      </c>
      <c r="AZ163" s="86">
        <f t="shared" si="239"/>
        <v>0</v>
      </c>
      <c r="BA163" s="86" t="b">
        <f t="shared" si="240"/>
        <v>1</v>
      </c>
      <c r="BB163" s="86" t="str">
        <f t="shared" si="241"/>
        <v>Distance</v>
      </c>
      <c r="BC163" s="86" t="str">
        <f t="shared" si="208"/>
        <v>&lt;=</v>
      </c>
      <c r="BD163" s="86">
        <f t="shared" si="242"/>
        <v>390.67724609375</v>
      </c>
      <c r="BE163" s="15">
        <f t="shared" si="195"/>
        <v>0</v>
      </c>
      <c r="BF163" s="15" t="str">
        <f t="shared" si="209"/>
        <v>Distance&gt;84,466064453125 AND GEBR&gt;1,046142578125 AND Speed&gt;8,57421875 AND Distance&lt;=97,578369140625 AND Distance&gt;80,353271484375 AND Speed&lt;=10,322265625 AND Distance&lt;=390,67724609375</v>
      </c>
      <c r="BH163" s="86">
        <v>0.333251953125</v>
      </c>
      <c r="BI163" s="15">
        <v>0</v>
      </c>
      <c r="BJ163" s="15" t="s">
        <v>1849</v>
      </c>
    </row>
    <row r="164" spans="1:62">
      <c r="A164" s="15">
        <v>161</v>
      </c>
      <c r="B164" s="15">
        <v>-2</v>
      </c>
      <c r="C164" s="15">
        <v>-8192</v>
      </c>
      <c r="D164" s="15">
        <f t="shared" si="196"/>
        <v>-1</v>
      </c>
      <c r="E164" s="15">
        <f t="shared" si="197"/>
        <v>0</v>
      </c>
      <c r="F164" s="15">
        <f t="shared" si="198"/>
        <v>-1</v>
      </c>
      <c r="G164" s="15">
        <v>-1</v>
      </c>
      <c r="H164" s="15">
        <v>-1</v>
      </c>
      <c r="I164" s="15">
        <v>111</v>
      </c>
      <c r="J164" s="15">
        <v>8</v>
      </c>
      <c r="K164" s="15">
        <v>390</v>
      </c>
      <c r="L164" s="15">
        <v>34</v>
      </c>
      <c r="M164" s="15">
        <f t="shared" si="199"/>
        <v>8.30078125E-3</v>
      </c>
      <c r="O164" s="86">
        <f t="shared" si="200"/>
        <v>390</v>
      </c>
      <c r="P164" s="86">
        <f t="shared" si="210"/>
        <v>0.333251953125</v>
      </c>
      <c r="Q164" s="86">
        <f t="shared" si="211"/>
        <v>244</v>
      </c>
      <c r="R164" s="86" t="b">
        <f t="shared" si="212"/>
        <v>0</v>
      </c>
      <c r="S164" s="86" t="str">
        <f t="shared" si="213"/>
        <v>Dummy Node</v>
      </c>
      <c r="T164" s="86" t="str">
        <f t="shared" si="201"/>
        <v>N/A</v>
      </c>
      <c r="U164" s="86" t="str">
        <f t="shared" si="214"/>
        <v>N/A</v>
      </c>
      <c r="V164" s="86">
        <f t="shared" si="215"/>
        <v>94</v>
      </c>
      <c r="W164" s="86" t="b">
        <f t="shared" si="216"/>
        <v>0</v>
      </c>
      <c r="X164" s="86" t="str">
        <f t="shared" si="217"/>
        <v>Distance</v>
      </c>
      <c r="Y164" s="86" t="str">
        <f t="shared" si="202"/>
        <v>&gt;</v>
      </c>
      <c r="Z164" s="86">
        <f t="shared" si="218"/>
        <v>84.466064453125</v>
      </c>
      <c r="AA164" s="86">
        <f t="shared" si="219"/>
        <v>50</v>
      </c>
      <c r="AB164" s="86" t="b">
        <f t="shared" si="220"/>
        <v>0</v>
      </c>
      <c r="AC164" s="86" t="str">
        <f t="shared" si="221"/>
        <v>GEBR</v>
      </c>
      <c r="AD164" s="86" t="str">
        <f t="shared" si="203"/>
        <v>&gt;</v>
      </c>
      <c r="AE164" s="86">
        <f t="shared" si="222"/>
        <v>1.046142578125</v>
      </c>
      <c r="AF164" s="86">
        <f t="shared" si="223"/>
        <v>47</v>
      </c>
      <c r="AG164" s="86" t="b">
        <f t="shared" si="224"/>
        <v>0</v>
      </c>
      <c r="AH164" s="86" t="str">
        <f t="shared" si="225"/>
        <v>Speed</v>
      </c>
      <c r="AI164" s="86" t="str">
        <f t="shared" si="204"/>
        <v>&gt;</v>
      </c>
      <c r="AJ164" s="86">
        <f t="shared" si="226"/>
        <v>8.57421875</v>
      </c>
      <c r="AK164" s="86">
        <f t="shared" si="227"/>
        <v>6</v>
      </c>
      <c r="AL164" s="86" t="b">
        <f t="shared" si="228"/>
        <v>1</v>
      </c>
      <c r="AM164" s="86" t="str">
        <f t="shared" si="229"/>
        <v>Distance</v>
      </c>
      <c r="AN164" s="86" t="str">
        <f t="shared" si="205"/>
        <v>&lt;=</v>
      </c>
      <c r="AO164" s="86">
        <f t="shared" si="230"/>
        <v>97.578369140625</v>
      </c>
      <c r="AP164" s="86">
        <f t="shared" si="231"/>
        <v>3</v>
      </c>
      <c r="AQ164" s="86" t="b">
        <f t="shared" si="232"/>
        <v>0</v>
      </c>
      <c r="AR164" s="86" t="str">
        <f t="shared" si="233"/>
        <v>Distance</v>
      </c>
      <c r="AS164" s="86" t="str">
        <f t="shared" si="206"/>
        <v>&gt;</v>
      </c>
      <c r="AT164" s="86">
        <f t="shared" si="234"/>
        <v>80.353271484375</v>
      </c>
      <c r="AU164" s="86">
        <f t="shared" si="235"/>
        <v>1</v>
      </c>
      <c r="AV164" s="86" t="b">
        <f t="shared" si="236"/>
        <v>1</v>
      </c>
      <c r="AW164" s="86" t="str">
        <f t="shared" si="237"/>
        <v>Speed</v>
      </c>
      <c r="AX164" s="86" t="str">
        <f t="shared" si="207"/>
        <v>&lt;=</v>
      </c>
      <c r="AY164" s="86">
        <f t="shared" si="238"/>
        <v>10.322265625</v>
      </c>
      <c r="AZ164" s="86">
        <f t="shared" si="239"/>
        <v>0</v>
      </c>
      <c r="BA164" s="86" t="b">
        <f t="shared" si="240"/>
        <v>1</v>
      </c>
      <c r="BB164" s="86" t="str">
        <f t="shared" si="241"/>
        <v>Distance</v>
      </c>
      <c r="BC164" s="86" t="str">
        <f t="shared" si="208"/>
        <v>&lt;=</v>
      </c>
      <c r="BD164" s="86">
        <f t="shared" si="242"/>
        <v>390.67724609375</v>
      </c>
      <c r="BE164" s="15">
        <f t="shared" si="195"/>
        <v>0</v>
      </c>
      <c r="BF164" s="15" t="str">
        <f t="shared" si="209"/>
        <v>Distance&gt;84,466064453125 AND GEBR&gt;1,046142578125 AND Speed&gt;8,57421875 AND Distance&lt;=97,578369140625 AND Distance&gt;80,353271484375 AND Speed&lt;=10,322265625 AND Distance&lt;=390,67724609375</v>
      </c>
      <c r="BH164" s="86">
        <v>0.333251953125</v>
      </c>
      <c r="BI164" s="15">
        <v>0</v>
      </c>
      <c r="BJ164" s="15" t="s">
        <v>1850</v>
      </c>
    </row>
    <row r="165" spans="1:62">
      <c r="A165" s="15">
        <v>162</v>
      </c>
      <c r="B165" s="15">
        <v>-2</v>
      </c>
      <c r="C165" s="15">
        <v>-8192</v>
      </c>
      <c r="D165" s="15">
        <f t="shared" si="196"/>
        <v>-1</v>
      </c>
      <c r="E165" s="15">
        <f t="shared" si="197"/>
        <v>0</v>
      </c>
      <c r="F165" s="15">
        <f t="shared" si="198"/>
        <v>-1</v>
      </c>
      <c r="G165" s="15">
        <v>-1</v>
      </c>
      <c r="H165" s="15">
        <v>-1</v>
      </c>
      <c r="I165" s="15">
        <v>111</v>
      </c>
      <c r="J165" s="15">
        <v>8</v>
      </c>
      <c r="K165" s="15">
        <v>391</v>
      </c>
      <c r="L165" s="15">
        <v>455</v>
      </c>
      <c r="M165" s="15">
        <f t="shared" si="199"/>
        <v>0.111083984375</v>
      </c>
      <c r="O165" s="86">
        <f t="shared" si="200"/>
        <v>391</v>
      </c>
      <c r="P165" s="86">
        <f t="shared" si="210"/>
        <v>0.333251953125</v>
      </c>
      <c r="Q165" s="86">
        <f t="shared" si="211"/>
        <v>252</v>
      </c>
      <c r="R165" s="86" t="b">
        <f t="shared" si="212"/>
        <v>1</v>
      </c>
      <c r="S165" s="86" t="str">
        <f t="shared" si="213"/>
        <v>Dummy Node</v>
      </c>
      <c r="T165" s="86" t="str">
        <f t="shared" si="201"/>
        <v>N/A</v>
      </c>
      <c r="U165" s="86" t="str">
        <f t="shared" si="214"/>
        <v>N/A</v>
      </c>
      <c r="V165" s="86">
        <f t="shared" si="215"/>
        <v>96</v>
      </c>
      <c r="W165" s="86" t="b">
        <f t="shared" si="216"/>
        <v>0</v>
      </c>
      <c r="X165" s="86" t="str">
        <f t="shared" si="217"/>
        <v>Distance</v>
      </c>
      <c r="Y165" s="86" t="str">
        <f t="shared" si="202"/>
        <v>&gt;</v>
      </c>
      <c r="Z165" s="86">
        <f t="shared" si="218"/>
        <v>428.849853515625</v>
      </c>
      <c r="AA165" s="86">
        <f t="shared" si="219"/>
        <v>28</v>
      </c>
      <c r="AB165" s="86" t="b">
        <f t="shared" si="220"/>
        <v>0</v>
      </c>
      <c r="AC165" s="86" t="str">
        <f t="shared" si="221"/>
        <v>Distance</v>
      </c>
      <c r="AD165" s="86" t="str">
        <f t="shared" si="203"/>
        <v>&gt;</v>
      </c>
      <c r="AE165" s="86">
        <f t="shared" si="222"/>
        <v>418.16162109375</v>
      </c>
      <c r="AF165" s="86">
        <f t="shared" si="223"/>
        <v>26</v>
      </c>
      <c r="AG165" s="86" t="b">
        <f t="shared" si="224"/>
        <v>0</v>
      </c>
      <c r="AH165" s="86" t="str">
        <f t="shared" si="225"/>
        <v>GEBR</v>
      </c>
      <c r="AI165" s="86" t="str">
        <f t="shared" si="204"/>
        <v>&gt;</v>
      </c>
      <c r="AJ165" s="86">
        <f t="shared" si="226"/>
        <v>0.715087890625</v>
      </c>
      <c r="AK165" s="86">
        <f t="shared" si="227"/>
        <v>9</v>
      </c>
      <c r="AL165" s="86" t="b">
        <f t="shared" si="228"/>
        <v>0</v>
      </c>
      <c r="AM165" s="86" t="str">
        <f t="shared" si="229"/>
        <v>Speed</v>
      </c>
      <c r="AN165" s="86" t="str">
        <f t="shared" si="205"/>
        <v>&gt;</v>
      </c>
      <c r="AO165" s="86">
        <f t="shared" si="230"/>
        <v>20.98681640625</v>
      </c>
      <c r="AP165" s="86">
        <f t="shared" si="231"/>
        <v>7</v>
      </c>
      <c r="AQ165" s="86" t="b">
        <f t="shared" si="232"/>
        <v>1</v>
      </c>
      <c r="AR165" s="86" t="str">
        <f t="shared" si="233"/>
        <v>Speed</v>
      </c>
      <c r="AS165" s="86" t="str">
        <f t="shared" si="206"/>
        <v>&lt;=</v>
      </c>
      <c r="AT165" s="86">
        <f t="shared" si="234"/>
        <v>23.09912109375</v>
      </c>
      <c r="AU165" s="86">
        <f t="shared" si="235"/>
        <v>2</v>
      </c>
      <c r="AV165" s="86" t="b">
        <f t="shared" si="236"/>
        <v>1</v>
      </c>
      <c r="AW165" s="86" t="str">
        <f t="shared" si="237"/>
        <v>Distance</v>
      </c>
      <c r="AX165" s="86" t="str">
        <f t="shared" si="207"/>
        <v>&lt;=</v>
      </c>
      <c r="AY165" s="86">
        <f t="shared" si="238"/>
        <v>569.801025390625</v>
      </c>
      <c r="AZ165" s="86">
        <f t="shared" si="239"/>
        <v>0</v>
      </c>
      <c r="BA165" s="86" t="b">
        <f t="shared" si="240"/>
        <v>0</v>
      </c>
      <c r="BB165" s="86" t="str">
        <f t="shared" si="241"/>
        <v>Distance</v>
      </c>
      <c r="BC165" s="86" t="str">
        <f t="shared" si="208"/>
        <v>&gt;</v>
      </c>
      <c r="BD165" s="86">
        <f t="shared" si="242"/>
        <v>390.67724609375</v>
      </c>
      <c r="BE165" s="15">
        <f t="shared" si="195"/>
        <v>0</v>
      </c>
      <c r="BF165" s="15" t="str">
        <f t="shared" si="209"/>
        <v>Distance&gt;428,849853515625 AND Distance&gt;418,16162109375 AND GEBR&gt;0,715087890625 AND Speed&gt;20,98681640625 AND Speed&lt;=23,09912109375 AND Distance&lt;=569,801025390625 AND Distance&gt;390,67724609375</v>
      </c>
      <c r="BH165" s="86">
        <v>0.333251953125</v>
      </c>
      <c r="BI165" s="15">
        <v>0</v>
      </c>
      <c r="BJ165" s="15" t="s">
        <v>1851</v>
      </c>
    </row>
    <row r="166" spans="1:62">
      <c r="A166" s="15">
        <v>163</v>
      </c>
      <c r="B166" s="15">
        <v>-2</v>
      </c>
      <c r="C166" s="15">
        <v>-8192</v>
      </c>
      <c r="D166" s="15">
        <f t="shared" si="196"/>
        <v>-1</v>
      </c>
      <c r="E166" s="15">
        <f t="shared" si="197"/>
        <v>0</v>
      </c>
      <c r="F166" s="15">
        <f t="shared" si="198"/>
        <v>-1</v>
      </c>
      <c r="G166" s="15">
        <v>-1</v>
      </c>
      <c r="H166" s="15">
        <v>-1</v>
      </c>
      <c r="I166" s="15">
        <v>122</v>
      </c>
      <c r="J166" s="15">
        <v>8</v>
      </c>
      <c r="K166" s="15">
        <v>392</v>
      </c>
      <c r="L166" s="15">
        <v>1365</v>
      </c>
      <c r="M166" s="15">
        <f t="shared" si="199"/>
        <v>0.333251953125</v>
      </c>
      <c r="O166" s="86">
        <f t="shared" si="200"/>
        <v>392</v>
      </c>
      <c r="P166" s="86">
        <f t="shared" si="210"/>
        <v>0.333251953125</v>
      </c>
      <c r="Q166" s="86">
        <f t="shared" si="211"/>
        <v>252</v>
      </c>
      <c r="R166" s="86" t="b">
        <f t="shared" si="212"/>
        <v>0</v>
      </c>
      <c r="S166" s="86" t="str">
        <f t="shared" si="213"/>
        <v>Dummy Node</v>
      </c>
      <c r="T166" s="86" t="str">
        <f t="shared" si="201"/>
        <v>N/A</v>
      </c>
      <c r="U166" s="86" t="str">
        <f t="shared" si="214"/>
        <v>N/A</v>
      </c>
      <c r="V166" s="86">
        <f t="shared" si="215"/>
        <v>96</v>
      </c>
      <c r="W166" s="86" t="b">
        <f t="shared" si="216"/>
        <v>0</v>
      </c>
      <c r="X166" s="86" t="str">
        <f t="shared" si="217"/>
        <v>Distance</v>
      </c>
      <c r="Y166" s="86" t="str">
        <f t="shared" si="202"/>
        <v>&gt;</v>
      </c>
      <c r="Z166" s="86">
        <f t="shared" si="218"/>
        <v>428.849853515625</v>
      </c>
      <c r="AA166" s="86">
        <f t="shared" si="219"/>
        <v>28</v>
      </c>
      <c r="AB166" s="86" t="b">
        <f t="shared" si="220"/>
        <v>0</v>
      </c>
      <c r="AC166" s="86" t="str">
        <f t="shared" si="221"/>
        <v>Distance</v>
      </c>
      <c r="AD166" s="86" t="str">
        <f t="shared" si="203"/>
        <v>&gt;</v>
      </c>
      <c r="AE166" s="86">
        <f t="shared" si="222"/>
        <v>418.16162109375</v>
      </c>
      <c r="AF166" s="86">
        <f t="shared" si="223"/>
        <v>26</v>
      </c>
      <c r="AG166" s="86" t="b">
        <f t="shared" si="224"/>
        <v>0</v>
      </c>
      <c r="AH166" s="86" t="str">
        <f t="shared" si="225"/>
        <v>GEBR</v>
      </c>
      <c r="AI166" s="86" t="str">
        <f t="shared" si="204"/>
        <v>&gt;</v>
      </c>
      <c r="AJ166" s="86">
        <f t="shared" si="226"/>
        <v>0.715087890625</v>
      </c>
      <c r="AK166" s="86">
        <f t="shared" si="227"/>
        <v>9</v>
      </c>
      <c r="AL166" s="86" t="b">
        <f t="shared" si="228"/>
        <v>0</v>
      </c>
      <c r="AM166" s="86" t="str">
        <f t="shared" si="229"/>
        <v>Speed</v>
      </c>
      <c r="AN166" s="86" t="str">
        <f t="shared" si="205"/>
        <v>&gt;</v>
      </c>
      <c r="AO166" s="86">
        <f t="shared" si="230"/>
        <v>20.98681640625</v>
      </c>
      <c r="AP166" s="86">
        <f t="shared" si="231"/>
        <v>7</v>
      </c>
      <c r="AQ166" s="86" t="b">
        <f t="shared" si="232"/>
        <v>1</v>
      </c>
      <c r="AR166" s="86" t="str">
        <f t="shared" si="233"/>
        <v>Speed</v>
      </c>
      <c r="AS166" s="86" t="str">
        <f t="shared" si="206"/>
        <v>&lt;=</v>
      </c>
      <c r="AT166" s="86">
        <f t="shared" si="234"/>
        <v>23.09912109375</v>
      </c>
      <c r="AU166" s="86">
        <f t="shared" si="235"/>
        <v>2</v>
      </c>
      <c r="AV166" s="86" t="b">
        <f t="shared" si="236"/>
        <v>1</v>
      </c>
      <c r="AW166" s="86" t="str">
        <f t="shared" si="237"/>
        <v>Distance</v>
      </c>
      <c r="AX166" s="86" t="str">
        <f t="shared" si="207"/>
        <v>&lt;=</v>
      </c>
      <c r="AY166" s="86">
        <f t="shared" si="238"/>
        <v>569.801025390625</v>
      </c>
      <c r="AZ166" s="86">
        <f t="shared" si="239"/>
        <v>0</v>
      </c>
      <c r="BA166" s="86" t="b">
        <f t="shared" si="240"/>
        <v>0</v>
      </c>
      <c r="BB166" s="86" t="str">
        <f t="shared" si="241"/>
        <v>Distance</v>
      </c>
      <c r="BC166" s="86" t="str">
        <f t="shared" si="208"/>
        <v>&gt;</v>
      </c>
      <c r="BD166" s="86">
        <f t="shared" si="242"/>
        <v>390.67724609375</v>
      </c>
      <c r="BE166" s="15">
        <f t="shared" si="195"/>
        <v>0</v>
      </c>
      <c r="BF166" s="15" t="str">
        <f t="shared" si="209"/>
        <v>Distance&gt;428,849853515625 AND Distance&gt;418,16162109375 AND GEBR&gt;0,715087890625 AND Speed&gt;20,98681640625 AND Speed&lt;=23,09912109375 AND Distance&lt;=569,801025390625 AND Distance&gt;390,67724609375</v>
      </c>
      <c r="BH166"/>
      <c r="BI166"/>
      <c r="BJ166"/>
    </row>
    <row r="167" spans="1:62">
      <c r="A167" s="15">
        <v>164</v>
      </c>
      <c r="B167" s="15">
        <v>-2</v>
      </c>
      <c r="C167" s="15">
        <v>-8192</v>
      </c>
      <c r="D167" s="15">
        <f t="shared" si="196"/>
        <v>-1</v>
      </c>
      <c r="E167" s="15">
        <f t="shared" si="197"/>
        <v>0</v>
      </c>
      <c r="F167" s="15">
        <f t="shared" si="198"/>
        <v>-1</v>
      </c>
      <c r="G167" s="15">
        <v>-1</v>
      </c>
      <c r="H167" s="15">
        <v>-1</v>
      </c>
      <c r="I167" s="15">
        <v>122</v>
      </c>
      <c r="J167" s="15">
        <v>8</v>
      </c>
      <c r="K167" s="15">
        <v>393</v>
      </c>
      <c r="L167" s="15">
        <v>22</v>
      </c>
      <c r="M167" s="15">
        <f t="shared" si="199"/>
        <v>5.37109375E-3</v>
      </c>
      <c r="O167" s="86">
        <f t="shared" si="200"/>
        <v>393</v>
      </c>
      <c r="P167" s="86">
        <f t="shared" si="210"/>
        <v>0</v>
      </c>
      <c r="Q167" s="86">
        <f t="shared" si="211"/>
        <v>258</v>
      </c>
      <c r="R167" s="86" t="b">
        <f t="shared" si="212"/>
        <v>1</v>
      </c>
      <c r="S167" s="86" t="str">
        <f t="shared" si="213"/>
        <v>Dummy Node</v>
      </c>
      <c r="T167" s="86" t="str">
        <f t="shared" si="201"/>
        <v>N/A</v>
      </c>
      <c r="U167" s="86" t="str">
        <f t="shared" si="214"/>
        <v>N/A</v>
      </c>
      <c r="V167" s="86">
        <f t="shared" si="215"/>
        <v>256</v>
      </c>
      <c r="W167" s="86" t="b">
        <f t="shared" si="216"/>
        <v>0</v>
      </c>
      <c r="X167" s="86" t="str">
        <f t="shared" si="217"/>
        <v>Speed</v>
      </c>
      <c r="Y167" s="86" t="str">
        <f t="shared" si="202"/>
        <v>&gt;</v>
      </c>
      <c r="Z167" s="86">
        <f t="shared" si="218"/>
        <v>18.147216796875</v>
      </c>
      <c r="AA167" s="86">
        <f t="shared" si="219"/>
        <v>105</v>
      </c>
      <c r="AB167" s="86" t="b">
        <f t="shared" si="220"/>
        <v>0</v>
      </c>
      <c r="AC167" s="86" t="str">
        <f t="shared" si="221"/>
        <v>Distance</v>
      </c>
      <c r="AD167" s="86" t="str">
        <f t="shared" si="203"/>
        <v>&gt;</v>
      </c>
      <c r="AE167" s="86">
        <f t="shared" si="222"/>
        <v>179.773681640625</v>
      </c>
      <c r="AF167" s="86">
        <f t="shared" si="223"/>
        <v>22</v>
      </c>
      <c r="AG167" s="86" t="b">
        <f t="shared" si="224"/>
        <v>1</v>
      </c>
      <c r="AH167" s="86" t="str">
        <f t="shared" si="225"/>
        <v>Distance</v>
      </c>
      <c r="AI167" s="86" t="str">
        <f t="shared" si="204"/>
        <v>&lt;=</v>
      </c>
      <c r="AJ167" s="86">
        <f t="shared" si="226"/>
        <v>202.603271484375</v>
      </c>
      <c r="AK167" s="86">
        <f t="shared" si="227"/>
        <v>11</v>
      </c>
      <c r="AL167" s="86" t="b">
        <f t="shared" si="228"/>
        <v>0</v>
      </c>
      <c r="AM167" s="86" t="str">
        <f t="shared" si="229"/>
        <v>Speed</v>
      </c>
      <c r="AN167" s="86" t="str">
        <f t="shared" si="205"/>
        <v>&gt;</v>
      </c>
      <c r="AO167" s="86">
        <f t="shared" si="230"/>
        <v>14.839599609375</v>
      </c>
      <c r="AP167" s="86">
        <f t="shared" si="231"/>
        <v>4</v>
      </c>
      <c r="AQ167" s="86" t="b">
        <f t="shared" si="232"/>
        <v>1</v>
      </c>
      <c r="AR167" s="86" t="str">
        <f t="shared" si="233"/>
        <v>Distance</v>
      </c>
      <c r="AS167" s="86" t="str">
        <f t="shared" si="206"/>
        <v>&lt;=</v>
      </c>
      <c r="AT167" s="86">
        <f t="shared" si="234"/>
        <v>266.76708984375</v>
      </c>
      <c r="AU167" s="86">
        <f t="shared" si="235"/>
        <v>1</v>
      </c>
      <c r="AV167" s="86" t="b">
        <f t="shared" si="236"/>
        <v>0</v>
      </c>
      <c r="AW167" s="86" t="str">
        <f t="shared" si="237"/>
        <v>Speed</v>
      </c>
      <c r="AX167" s="86" t="str">
        <f t="shared" si="207"/>
        <v>&gt;</v>
      </c>
      <c r="AY167" s="86">
        <f t="shared" si="238"/>
        <v>10.322265625</v>
      </c>
      <c r="AZ167" s="86">
        <f t="shared" si="239"/>
        <v>0</v>
      </c>
      <c r="BA167" s="86" t="b">
        <f t="shared" si="240"/>
        <v>1</v>
      </c>
      <c r="BB167" s="86" t="str">
        <f t="shared" si="241"/>
        <v>Distance</v>
      </c>
      <c r="BC167" s="86" t="str">
        <f t="shared" si="208"/>
        <v>&lt;=</v>
      </c>
      <c r="BD167" s="86">
        <f t="shared" si="242"/>
        <v>390.67724609375</v>
      </c>
      <c r="BE167" s="15">
        <f t="shared" si="195"/>
        <v>1</v>
      </c>
      <c r="BF167" s="15" t="str">
        <f t="shared" si="209"/>
        <v>Speed&gt;18,147216796875 AND Distance&gt;179,773681640625 AND Distance&lt;=202,603271484375 AND Speed&gt;14,839599609375 AND Distance&lt;=266,76708984375 AND Speed&gt;10,322265625 AND Distance&lt;=390,67724609375</v>
      </c>
      <c r="BH167"/>
      <c r="BI167"/>
      <c r="BJ167"/>
    </row>
    <row r="168" spans="1:62">
      <c r="A168" s="15">
        <v>165</v>
      </c>
      <c r="B168" s="15">
        <v>-2</v>
      </c>
      <c r="C168" s="15">
        <v>-8192</v>
      </c>
      <c r="D168" s="15">
        <f t="shared" si="196"/>
        <v>-1</v>
      </c>
      <c r="E168" s="15">
        <f t="shared" si="197"/>
        <v>0</v>
      </c>
      <c r="F168" s="15">
        <f t="shared" si="198"/>
        <v>-1</v>
      </c>
      <c r="G168" s="15">
        <v>-1</v>
      </c>
      <c r="H168" s="15">
        <v>-1</v>
      </c>
      <c r="I168" s="15">
        <v>74</v>
      </c>
      <c r="J168" s="15">
        <v>8</v>
      </c>
      <c r="K168" s="15">
        <v>394</v>
      </c>
      <c r="L168" s="15">
        <v>1365</v>
      </c>
      <c r="M168" s="15">
        <f t="shared" si="199"/>
        <v>0.333251953125</v>
      </c>
      <c r="O168" s="86">
        <f t="shared" si="200"/>
        <v>394</v>
      </c>
      <c r="P168" s="86">
        <f t="shared" si="210"/>
        <v>0</v>
      </c>
      <c r="Q168" s="86">
        <f t="shared" si="211"/>
        <v>258</v>
      </c>
      <c r="R168" s="86" t="b">
        <f t="shared" si="212"/>
        <v>0</v>
      </c>
      <c r="S168" s="86" t="str">
        <f t="shared" si="213"/>
        <v>Dummy Node</v>
      </c>
      <c r="T168" s="86" t="str">
        <f t="shared" si="201"/>
        <v>N/A</v>
      </c>
      <c r="U168" s="86" t="str">
        <f t="shared" si="214"/>
        <v>N/A</v>
      </c>
      <c r="V168" s="86">
        <f t="shared" si="215"/>
        <v>256</v>
      </c>
      <c r="W168" s="86" t="b">
        <f t="shared" si="216"/>
        <v>0</v>
      </c>
      <c r="X168" s="86" t="str">
        <f t="shared" si="217"/>
        <v>Speed</v>
      </c>
      <c r="Y168" s="86" t="str">
        <f t="shared" si="202"/>
        <v>&gt;</v>
      </c>
      <c r="Z168" s="86">
        <f t="shared" si="218"/>
        <v>18.147216796875</v>
      </c>
      <c r="AA168" s="86">
        <f t="shared" si="219"/>
        <v>105</v>
      </c>
      <c r="AB168" s="86" t="b">
        <f t="shared" si="220"/>
        <v>0</v>
      </c>
      <c r="AC168" s="86" t="str">
        <f t="shared" si="221"/>
        <v>Distance</v>
      </c>
      <c r="AD168" s="86" t="str">
        <f t="shared" si="203"/>
        <v>&gt;</v>
      </c>
      <c r="AE168" s="86">
        <f t="shared" si="222"/>
        <v>179.773681640625</v>
      </c>
      <c r="AF168" s="86">
        <f t="shared" si="223"/>
        <v>22</v>
      </c>
      <c r="AG168" s="86" t="b">
        <f t="shared" si="224"/>
        <v>1</v>
      </c>
      <c r="AH168" s="86" t="str">
        <f t="shared" si="225"/>
        <v>Distance</v>
      </c>
      <c r="AI168" s="86" t="str">
        <f t="shared" si="204"/>
        <v>&lt;=</v>
      </c>
      <c r="AJ168" s="86">
        <f t="shared" si="226"/>
        <v>202.603271484375</v>
      </c>
      <c r="AK168" s="86">
        <f t="shared" si="227"/>
        <v>11</v>
      </c>
      <c r="AL168" s="86" t="b">
        <f t="shared" si="228"/>
        <v>0</v>
      </c>
      <c r="AM168" s="86" t="str">
        <f t="shared" si="229"/>
        <v>Speed</v>
      </c>
      <c r="AN168" s="86" t="str">
        <f t="shared" si="205"/>
        <v>&gt;</v>
      </c>
      <c r="AO168" s="86">
        <f t="shared" si="230"/>
        <v>14.839599609375</v>
      </c>
      <c r="AP168" s="86">
        <f t="shared" si="231"/>
        <v>4</v>
      </c>
      <c r="AQ168" s="86" t="b">
        <f t="shared" si="232"/>
        <v>1</v>
      </c>
      <c r="AR168" s="86" t="str">
        <f t="shared" si="233"/>
        <v>Distance</v>
      </c>
      <c r="AS168" s="86" t="str">
        <f t="shared" si="206"/>
        <v>&lt;=</v>
      </c>
      <c r="AT168" s="86">
        <f t="shared" si="234"/>
        <v>266.76708984375</v>
      </c>
      <c r="AU168" s="86">
        <f t="shared" si="235"/>
        <v>1</v>
      </c>
      <c r="AV168" s="86" t="b">
        <f t="shared" si="236"/>
        <v>0</v>
      </c>
      <c r="AW168" s="86" t="str">
        <f t="shared" si="237"/>
        <v>Speed</v>
      </c>
      <c r="AX168" s="86" t="str">
        <f t="shared" si="207"/>
        <v>&gt;</v>
      </c>
      <c r="AY168" s="86">
        <f t="shared" si="238"/>
        <v>10.322265625</v>
      </c>
      <c r="AZ168" s="86">
        <f t="shared" si="239"/>
        <v>0</v>
      </c>
      <c r="BA168" s="86" t="b">
        <f t="shared" si="240"/>
        <v>1</v>
      </c>
      <c r="BB168" s="86" t="str">
        <f t="shared" si="241"/>
        <v>Distance</v>
      </c>
      <c r="BC168" s="86" t="str">
        <f t="shared" si="208"/>
        <v>&lt;=</v>
      </c>
      <c r="BD168" s="86">
        <f t="shared" si="242"/>
        <v>390.67724609375</v>
      </c>
      <c r="BE168" s="15">
        <f t="shared" si="195"/>
        <v>1</v>
      </c>
      <c r="BF168" s="15" t="str">
        <f t="shared" si="209"/>
        <v>Speed&gt;18,147216796875 AND Distance&gt;179,773681640625 AND Distance&lt;=202,603271484375 AND Speed&gt;14,839599609375 AND Distance&lt;=266,76708984375 AND Speed&gt;10,322265625 AND Distance&lt;=390,67724609375</v>
      </c>
      <c r="BH168"/>
      <c r="BI168"/>
      <c r="BJ168"/>
    </row>
    <row r="169" spans="1:62">
      <c r="A169" s="15">
        <v>166</v>
      </c>
      <c r="B169" s="15">
        <v>-2</v>
      </c>
      <c r="C169" s="15">
        <v>-8192</v>
      </c>
      <c r="D169" s="15">
        <f t="shared" si="196"/>
        <v>-1</v>
      </c>
      <c r="E169" s="15">
        <f t="shared" si="197"/>
        <v>0</v>
      </c>
      <c r="F169" s="15">
        <f t="shared" si="198"/>
        <v>-1</v>
      </c>
      <c r="G169" s="15">
        <v>-1</v>
      </c>
      <c r="H169" s="15">
        <v>-1</v>
      </c>
      <c r="I169" s="15">
        <v>74</v>
      </c>
      <c r="J169" s="15">
        <v>8</v>
      </c>
      <c r="K169" s="15">
        <v>395</v>
      </c>
      <c r="L169" s="15">
        <v>0</v>
      </c>
      <c r="M169" s="15">
        <f t="shared" si="199"/>
        <v>0</v>
      </c>
      <c r="O169" s="86">
        <f t="shared" si="200"/>
        <v>395</v>
      </c>
      <c r="P169" s="86">
        <f t="shared" si="210"/>
        <v>0.333251953125</v>
      </c>
      <c r="Q169" s="86">
        <f t="shared" si="211"/>
        <v>263</v>
      </c>
      <c r="R169" s="86" t="b">
        <f t="shared" si="212"/>
        <v>1</v>
      </c>
      <c r="S169" s="86" t="str">
        <f t="shared" si="213"/>
        <v>Dummy Node</v>
      </c>
      <c r="T169" s="86" t="str">
        <f t="shared" si="201"/>
        <v>N/A</v>
      </c>
      <c r="U169" s="86" t="str">
        <f t="shared" si="214"/>
        <v>N/A</v>
      </c>
      <c r="V169" s="86">
        <f t="shared" si="215"/>
        <v>185</v>
      </c>
      <c r="W169" s="86" t="b">
        <f t="shared" si="216"/>
        <v>1</v>
      </c>
      <c r="X169" s="86" t="str">
        <f t="shared" si="217"/>
        <v>Speed</v>
      </c>
      <c r="Y169" s="86" t="str">
        <f t="shared" si="202"/>
        <v>&lt;=</v>
      </c>
      <c r="Z169" s="86">
        <f t="shared" si="218"/>
        <v>9.1318359375</v>
      </c>
      <c r="AA169" s="86">
        <f t="shared" si="219"/>
        <v>183</v>
      </c>
      <c r="AB169" s="86" t="b">
        <f t="shared" si="220"/>
        <v>1</v>
      </c>
      <c r="AC169" s="86" t="str">
        <f t="shared" si="221"/>
        <v>Speed</v>
      </c>
      <c r="AD169" s="86" t="str">
        <f t="shared" si="203"/>
        <v>&lt;=</v>
      </c>
      <c r="AE169" s="86">
        <f t="shared" si="222"/>
        <v>9.574951171875</v>
      </c>
      <c r="AF169" s="86">
        <f t="shared" si="223"/>
        <v>48</v>
      </c>
      <c r="AG169" s="86" t="b">
        <f t="shared" si="224"/>
        <v>1</v>
      </c>
      <c r="AH169" s="86" t="str">
        <f t="shared" si="225"/>
        <v>Distance</v>
      </c>
      <c r="AI169" s="86" t="str">
        <f t="shared" si="204"/>
        <v>&lt;=</v>
      </c>
      <c r="AJ169" s="86">
        <f t="shared" si="226"/>
        <v>105</v>
      </c>
      <c r="AK169" s="86">
        <f t="shared" si="227"/>
        <v>6</v>
      </c>
      <c r="AL169" s="86" t="b">
        <f t="shared" si="228"/>
        <v>0</v>
      </c>
      <c r="AM169" s="86" t="str">
        <f t="shared" si="229"/>
        <v>Distance</v>
      </c>
      <c r="AN169" s="86" t="str">
        <f t="shared" si="205"/>
        <v>&gt;</v>
      </c>
      <c r="AO169" s="86">
        <f t="shared" si="230"/>
        <v>97.578369140625</v>
      </c>
      <c r="AP169" s="86">
        <f t="shared" si="231"/>
        <v>3</v>
      </c>
      <c r="AQ169" s="86" t="b">
        <f t="shared" si="232"/>
        <v>0</v>
      </c>
      <c r="AR169" s="86" t="str">
        <f t="shared" si="233"/>
        <v>Distance</v>
      </c>
      <c r="AS169" s="86" t="str">
        <f t="shared" si="206"/>
        <v>&gt;</v>
      </c>
      <c r="AT169" s="86">
        <f t="shared" si="234"/>
        <v>80.353271484375</v>
      </c>
      <c r="AU169" s="86">
        <f t="shared" si="235"/>
        <v>1</v>
      </c>
      <c r="AV169" s="86" t="b">
        <f t="shared" si="236"/>
        <v>1</v>
      </c>
      <c r="AW169" s="86" t="str">
        <f t="shared" si="237"/>
        <v>Speed</v>
      </c>
      <c r="AX169" s="86" t="str">
        <f t="shared" si="207"/>
        <v>&lt;=</v>
      </c>
      <c r="AY169" s="86">
        <f t="shared" si="238"/>
        <v>10.322265625</v>
      </c>
      <c r="AZ169" s="86">
        <f t="shared" si="239"/>
        <v>0</v>
      </c>
      <c r="BA169" s="86" t="b">
        <f t="shared" si="240"/>
        <v>1</v>
      </c>
      <c r="BB169" s="86" t="str">
        <f t="shared" si="241"/>
        <v>Distance</v>
      </c>
      <c r="BC169" s="86" t="str">
        <f t="shared" si="208"/>
        <v>&lt;=</v>
      </c>
      <c r="BD169" s="86">
        <f t="shared" si="242"/>
        <v>390.67724609375</v>
      </c>
      <c r="BE169" s="15">
        <f t="shared" si="195"/>
        <v>0</v>
      </c>
      <c r="BF169" s="15" t="str">
        <f t="shared" si="209"/>
        <v>Speed&lt;=9,1318359375 AND Speed&lt;=9,574951171875 AND Distance&lt;=105 AND Distance&gt;97,578369140625 AND Distance&gt;80,353271484375 AND Speed&lt;=10,322265625 AND Distance&lt;=390,67724609375</v>
      </c>
      <c r="BH169"/>
      <c r="BI169"/>
      <c r="BJ169"/>
    </row>
    <row r="170" spans="1:62">
      <c r="A170" s="15">
        <v>167</v>
      </c>
      <c r="B170" s="15">
        <v>-2</v>
      </c>
      <c r="C170" s="15">
        <v>-8192</v>
      </c>
      <c r="D170" s="15">
        <f t="shared" si="196"/>
        <v>-1</v>
      </c>
      <c r="E170" s="15">
        <f t="shared" si="197"/>
        <v>0</v>
      </c>
      <c r="F170" s="15">
        <f t="shared" si="198"/>
        <v>-1</v>
      </c>
      <c r="G170" s="15">
        <v>-1</v>
      </c>
      <c r="H170" s="15">
        <v>-1</v>
      </c>
      <c r="I170" s="15">
        <v>135</v>
      </c>
      <c r="J170" s="15">
        <v>8</v>
      </c>
      <c r="K170" s="15">
        <v>396</v>
      </c>
      <c r="L170" s="15">
        <v>49</v>
      </c>
      <c r="M170" s="15">
        <f t="shared" si="199"/>
        <v>1.1962890625E-2</v>
      </c>
      <c r="O170" s="86">
        <f t="shared" si="200"/>
        <v>396</v>
      </c>
      <c r="P170" s="86">
        <f t="shared" si="210"/>
        <v>0.333251953125</v>
      </c>
      <c r="Q170" s="86">
        <f t="shared" si="211"/>
        <v>263</v>
      </c>
      <c r="R170" s="86" t="b">
        <f t="shared" si="212"/>
        <v>0</v>
      </c>
      <c r="S170" s="86" t="str">
        <f t="shared" si="213"/>
        <v>Dummy Node</v>
      </c>
      <c r="T170" s="86" t="str">
        <f t="shared" si="201"/>
        <v>N/A</v>
      </c>
      <c r="U170" s="86" t="str">
        <f t="shared" si="214"/>
        <v>N/A</v>
      </c>
      <c r="V170" s="86">
        <f t="shared" si="215"/>
        <v>185</v>
      </c>
      <c r="W170" s="86" t="b">
        <f t="shared" si="216"/>
        <v>1</v>
      </c>
      <c r="X170" s="86" t="str">
        <f t="shared" si="217"/>
        <v>Speed</v>
      </c>
      <c r="Y170" s="86" t="str">
        <f t="shared" si="202"/>
        <v>&lt;=</v>
      </c>
      <c r="Z170" s="86">
        <f t="shared" si="218"/>
        <v>9.1318359375</v>
      </c>
      <c r="AA170" s="86">
        <f t="shared" si="219"/>
        <v>183</v>
      </c>
      <c r="AB170" s="86" t="b">
        <f t="shared" si="220"/>
        <v>1</v>
      </c>
      <c r="AC170" s="86" t="str">
        <f t="shared" si="221"/>
        <v>Speed</v>
      </c>
      <c r="AD170" s="86" t="str">
        <f t="shared" si="203"/>
        <v>&lt;=</v>
      </c>
      <c r="AE170" s="86">
        <f t="shared" si="222"/>
        <v>9.574951171875</v>
      </c>
      <c r="AF170" s="86">
        <f t="shared" si="223"/>
        <v>48</v>
      </c>
      <c r="AG170" s="86" t="b">
        <f t="shared" si="224"/>
        <v>1</v>
      </c>
      <c r="AH170" s="86" t="str">
        <f t="shared" si="225"/>
        <v>Distance</v>
      </c>
      <c r="AI170" s="86" t="str">
        <f t="shared" si="204"/>
        <v>&lt;=</v>
      </c>
      <c r="AJ170" s="86">
        <f t="shared" si="226"/>
        <v>105</v>
      </c>
      <c r="AK170" s="86">
        <f t="shared" si="227"/>
        <v>6</v>
      </c>
      <c r="AL170" s="86" t="b">
        <f t="shared" si="228"/>
        <v>0</v>
      </c>
      <c r="AM170" s="86" t="str">
        <f t="shared" si="229"/>
        <v>Distance</v>
      </c>
      <c r="AN170" s="86" t="str">
        <f t="shared" si="205"/>
        <v>&gt;</v>
      </c>
      <c r="AO170" s="86">
        <f t="shared" si="230"/>
        <v>97.578369140625</v>
      </c>
      <c r="AP170" s="86">
        <f t="shared" si="231"/>
        <v>3</v>
      </c>
      <c r="AQ170" s="86" t="b">
        <f t="shared" si="232"/>
        <v>0</v>
      </c>
      <c r="AR170" s="86" t="str">
        <f t="shared" si="233"/>
        <v>Distance</v>
      </c>
      <c r="AS170" s="86" t="str">
        <f t="shared" si="206"/>
        <v>&gt;</v>
      </c>
      <c r="AT170" s="86">
        <f t="shared" si="234"/>
        <v>80.353271484375</v>
      </c>
      <c r="AU170" s="86">
        <f t="shared" si="235"/>
        <v>1</v>
      </c>
      <c r="AV170" s="86" t="b">
        <f t="shared" si="236"/>
        <v>1</v>
      </c>
      <c r="AW170" s="86" t="str">
        <f t="shared" si="237"/>
        <v>Speed</v>
      </c>
      <c r="AX170" s="86" t="str">
        <f t="shared" si="207"/>
        <v>&lt;=</v>
      </c>
      <c r="AY170" s="86">
        <f t="shared" si="238"/>
        <v>10.322265625</v>
      </c>
      <c r="AZ170" s="86">
        <f t="shared" si="239"/>
        <v>0</v>
      </c>
      <c r="BA170" s="86" t="b">
        <f t="shared" si="240"/>
        <v>1</v>
      </c>
      <c r="BB170" s="86" t="str">
        <f t="shared" si="241"/>
        <v>Distance</v>
      </c>
      <c r="BC170" s="86" t="str">
        <f t="shared" si="208"/>
        <v>&lt;=</v>
      </c>
      <c r="BD170" s="86">
        <f t="shared" si="242"/>
        <v>390.67724609375</v>
      </c>
      <c r="BE170" s="15">
        <f t="shared" si="195"/>
        <v>0</v>
      </c>
      <c r="BF170" s="15" t="str">
        <f t="shared" si="209"/>
        <v>Speed&lt;=9,1318359375 AND Speed&lt;=9,574951171875 AND Distance&lt;=105 AND Distance&gt;97,578369140625 AND Distance&gt;80,353271484375 AND Speed&lt;=10,322265625 AND Distance&lt;=390,67724609375</v>
      </c>
      <c r="BH170"/>
      <c r="BI170"/>
      <c r="BJ170"/>
    </row>
    <row r="171" spans="1:62">
      <c r="A171" s="15">
        <v>168</v>
      </c>
      <c r="B171" s="15">
        <v>-2</v>
      </c>
      <c r="C171" s="15">
        <v>-8192</v>
      </c>
      <c r="D171" s="15">
        <f t="shared" si="196"/>
        <v>-1</v>
      </c>
      <c r="E171" s="15">
        <f t="shared" si="197"/>
        <v>0</v>
      </c>
      <c r="F171" s="15">
        <f t="shared" si="198"/>
        <v>-1</v>
      </c>
      <c r="G171" s="15">
        <v>-1</v>
      </c>
      <c r="H171" s="15">
        <v>-1</v>
      </c>
      <c r="I171" s="15">
        <v>135</v>
      </c>
      <c r="J171" s="15">
        <v>8</v>
      </c>
      <c r="K171" s="15">
        <v>397</v>
      </c>
      <c r="L171" s="15">
        <v>1365</v>
      </c>
      <c r="M171" s="15">
        <f t="shared" si="199"/>
        <v>0.333251953125</v>
      </c>
      <c r="O171" s="86">
        <f t="shared" si="200"/>
        <v>397</v>
      </c>
      <c r="P171" s="86">
        <f t="shared" si="210"/>
        <v>0</v>
      </c>
      <c r="Q171" s="86">
        <f t="shared" si="211"/>
        <v>277</v>
      </c>
      <c r="R171" s="86" t="b">
        <f t="shared" si="212"/>
        <v>1</v>
      </c>
      <c r="S171" s="86" t="str">
        <f t="shared" si="213"/>
        <v>Dummy Node</v>
      </c>
      <c r="T171" s="86" t="str">
        <f t="shared" si="201"/>
        <v>N/A</v>
      </c>
      <c r="U171" s="86" t="str">
        <f t="shared" si="214"/>
        <v>N/A</v>
      </c>
      <c r="V171" s="86">
        <f t="shared" si="215"/>
        <v>276</v>
      </c>
      <c r="W171" s="86" t="b">
        <f t="shared" si="216"/>
        <v>1</v>
      </c>
      <c r="X171" s="86" t="str">
        <f t="shared" si="217"/>
        <v>Speed</v>
      </c>
      <c r="Y171" s="86" t="str">
        <f t="shared" si="202"/>
        <v>&lt;=</v>
      </c>
      <c r="Z171" s="86">
        <f t="shared" si="218"/>
        <v>10.306396484375</v>
      </c>
      <c r="AA171" s="86">
        <f t="shared" si="219"/>
        <v>184</v>
      </c>
      <c r="AB171" s="86" t="b">
        <f t="shared" si="220"/>
        <v>0</v>
      </c>
      <c r="AC171" s="86" t="str">
        <f t="shared" si="221"/>
        <v>Speed</v>
      </c>
      <c r="AD171" s="86" t="str">
        <f t="shared" si="203"/>
        <v>&gt;</v>
      </c>
      <c r="AE171" s="86">
        <f t="shared" si="222"/>
        <v>10.303955078125</v>
      </c>
      <c r="AF171" s="86">
        <f t="shared" si="223"/>
        <v>48</v>
      </c>
      <c r="AG171" s="86" t="b">
        <f t="shared" si="224"/>
        <v>0</v>
      </c>
      <c r="AH171" s="86" t="str">
        <f t="shared" si="225"/>
        <v>Distance</v>
      </c>
      <c r="AI171" s="86" t="str">
        <f t="shared" si="204"/>
        <v>&gt;</v>
      </c>
      <c r="AJ171" s="86">
        <f t="shared" si="226"/>
        <v>105</v>
      </c>
      <c r="AK171" s="86">
        <f t="shared" si="227"/>
        <v>6</v>
      </c>
      <c r="AL171" s="86" t="b">
        <f t="shared" si="228"/>
        <v>0</v>
      </c>
      <c r="AM171" s="86" t="str">
        <f t="shared" si="229"/>
        <v>Distance</v>
      </c>
      <c r="AN171" s="86" t="str">
        <f t="shared" si="205"/>
        <v>&gt;</v>
      </c>
      <c r="AO171" s="86">
        <f t="shared" si="230"/>
        <v>97.578369140625</v>
      </c>
      <c r="AP171" s="86">
        <f t="shared" si="231"/>
        <v>3</v>
      </c>
      <c r="AQ171" s="86" t="b">
        <f t="shared" si="232"/>
        <v>0</v>
      </c>
      <c r="AR171" s="86" t="str">
        <f t="shared" si="233"/>
        <v>Distance</v>
      </c>
      <c r="AS171" s="86" t="str">
        <f t="shared" si="206"/>
        <v>&gt;</v>
      </c>
      <c r="AT171" s="86">
        <f t="shared" si="234"/>
        <v>80.353271484375</v>
      </c>
      <c r="AU171" s="86">
        <f t="shared" si="235"/>
        <v>1</v>
      </c>
      <c r="AV171" s="86" t="b">
        <f t="shared" si="236"/>
        <v>1</v>
      </c>
      <c r="AW171" s="86" t="str">
        <f t="shared" si="237"/>
        <v>Speed</v>
      </c>
      <c r="AX171" s="86" t="str">
        <f t="shared" si="207"/>
        <v>&lt;=</v>
      </c>
      <c r="AY171" s="86">
        <f t="shared" si="238"/>
        <v>10.322265625</v>
      </c>
      <c r="AZ171" s="86">
        <f t="shared" si="239"/>
        <v>0</v>
      </c>
      <c r="BA171" s="86" t="b">
        <f t="shared" si="240"/>
        <v>1</v>
      </c>
      <c r="BB171" s="86" t="str">
        <f t="shared" si="241"/>
        <v>Distance</v>
      </c>
      <c r="BC171" s="86" t="str">
        <f t="shared" si="208"/>
        <v>&lt;=</v>
      </c>
      <c r="BD171" s="86">
        <f t="shared" si="242"/>
        <v>390.67724609375</v>
      </c>
      <c r="BE171" s="15">
        <f t="shared" si="195"/>
        <v>1</v>
      </c>
      <c r="BF171" s="15" t="str">
        <f t="shared" si="209"/>
        <v>Speed&lt;=10,306396484375 AND Speed&gt;10,303955078125 AND Distance&gt;105 AND Distance&gt;97,578369140625 AND Distance&gt;80,353271484375 AND Speed&lt;=10,322265625 AND Distance&lt;=390,67724609375</v>
      </c>
      <c r="BH171"/>
      <c r="BI171"/>
      <c r="BJ171"/>
    </row>
    <row r="172" spans="1:62">
      <c r="A172" s="15">
        <v>169</v>
      </c>
      <c r="B172" s="15">
        <v>-2</v>
      </c>
      <c r="C172" s="15">
        <v>-8192</v>
      </c>
      <c r="D172" s="15">
        <f t="shared" si="196"/>
        <v>-1</v>
      </c>
      <c r="E172" s="15">
        <f t="shared" si="197"/>
        <v>0</v>
      </c>
      <c r="F172" s="15">
        <f t="shared" si="198"/>
        <v>-1</v>
      </c>
      <c r="G172" s="15">
        <v>-1</v>
      </c>
      <c r="H172" s="15">
        <v>-1</v>
      </c>
      <c r="I172" s="15">
        <v>98</v>
      </c>
      <c r="J172" s="15">
        <v>8</v>
      </c>
      <c r="K172" s="15">
        <v>398</v>
      </c>
      <c r="L172" s="15">
        <v>0</v>
      </c>
      <c r="M172" s="15">
        <f t="shared" si="199"/>
        <v>0</v>
      </c>
      <c r="O172" s="86">
        <f t="shared" si="200"/>
        <v>398</v>
      </c>
      <c r="P172" s="86">
        <f t="shared" si="210"/>
        <v>0</v>
      </c>
      <c r="Q172" s="86">
        <f t="shared" si="211"/>
        <v>277</v>
      </c>
      <c r="R172" s="86" t="b">
        <f t="shared" si="212"/>
        <v>0</v>
      </c>
      <c r="S172" s="86" t="str">
        <f t="shared" si="213"/>
        <v>Dummy Node</v>
      </c>
      <c r="T172" s="86" t="str">
        <f t="shared" si="201"/>
        <v>N/A</v>
      </c>
      <c r="U172" s="86" t="str">
        <f t="shared" si="214"/>
        <v>N/A</v>
      </c>
      <c r="V172" s="86">
        <f t="shared" si="215"/>
        <v>276</v>
      </c>
      <c r="W172" s="86" t="b">
        <f t="shared" si="216"/>
        <v>1</v>
      </c>
      <c r="X172" s="86" t="str">
        <f t="shared" si="217"/>
        <v>Speed</v>
      </c>
      <c r="Y172" s="86" t="str">
        <f t="shared" si="202"/>
        <v>&lt;=</v>
      </c>
      <c r="Z172" s="86">
        <f t="shared" si="218"/>
        <v>10.306396484375</v>
      </c>
      <c r="AA172" s="86">
        <f t="shared" si="219"/>
        <v>184</v>
      </c>
      <c r="AB172" s="86" t="b">
        <f t="shared" si="220"/>
        <v>0</v>
      </c>
      <c r="AC172" s="86" t="str">
        <f t="shared" si="221"/>
        <v>Speed</v>
      </c>
      <c r="AD172" s="86" t="str">
        <f t="shared" si="203"/>
        <v>&gt;</v>
      </c>
      <c r="AE172" s="86">
        <f t="shared" si="222"/>
        <v>10.303955078125</v>
      </c>
      <c r="AF172" s="86">
        <f t="shared" si="223"/>
        <v>48</v>
      </c>
      <c r="AG172" s="86" t="b">
        <f t="shared" si="224"/>
        <v>0</v>
      </c>
      <c r="AH172" s="86" t="str">
        <f t="shared" si="225"/>
        <v>Distance</v>
      </c>
      <c r="AI172" s="86" t="str">
        <f t="shared" si="204"/>
        <v>&gt;</v>
      </c>
      <c r="AJ172" s="86">
        <f t="shared" si="226"/>
        <v>105</v>
      </c>
      <c r="AK172" s="86">
        <f t="shared" si="227"/>
        <v>6</v>
      </c>
      <c r="AL172" s="86" t="b">
        <f t="shared" si="228"/>
        <v>0</v>
      </c>
      <c r="AM172" s="86" t="str">
        <f t="shared" si="229"/>
        <v>Distance</v>
      </c>
      <c r="AN172" s="86" t="str">
        <f t="shared" si="205"/>
        <v>&gt;</v>
      </c>
      <c r="AO172" s="86">
        <f t="shared" si="230"/>
        <v>97.578369140625</v>
      </c>
      <c r="AP172" s="86">
        <f t="shared" si="231"/>
        <v>3</v>
      </c>
      <c r="AQ172" s="86" t="b">
        <f t="shared" si="232"/>
        <v>0</v>
      </c>
      <c r="AR172" s="86" t="str">
        <f t="shared" si="233"/>
        <v>Distance</v>
      </c>
      <c r="AS172" s="86" t="str">
        <f t="shared" si="206"/>
        <v>&gt;</v>
      </c>
      <c r="AT172" s="86">
        <f t="shared" si="234"/>
        <v>80.353271484375</v>
      </c>
      <c r="AU172" s="86">
        <f t="shared" si="235"/>
        <v>1</v>
      </c>
      <c r="AV172" s="86" t="b">
        <f t="shared" si="236"/>
        <v>1</v>
      </c>
      <c r="AW172" s="86" t="str">
        <f t="shared" si="237"/>
        <v>Speed</v>
      </c>
      <c r="AX172" s="86" t="str">
        <f t="shared" si="207"/>
        <v>&lt;=</v>
      </c>
      <c r="AY172" s="86">
        <f t="shared" si="238"/>
        <v>10.322265625</v>
      </c>
      <c r="AZ172" s="86">
        <f t="shared" si="239"/>
        <v>0</v>
      </c>
      <c r="BA172" s="86" t="b">
        <f t="shared" si="240"/>
        <v>1</v>
      </c>
      <c r="BB172" s="86" t="str">
        <f t="shared" si="241"/>
        <v>Distance</v>
      </c>
      <c r="BC172" s="86" t="str">
        <f t="shared" si="208"/>
        <v>&lt;=</v>
      </c>
      <c r="BD172" s="86">
        <f t="shared" si="242"/>
        <v>390.67724609375</v>
      </c>
      <c r="BE172" s="15">
        <f t="shared" si="195"/>
        <v>1</v>
      </c>
      <c r="BF172" s="15" t="str">
        <f t="shared" si="209"/>
        <v>Speed&lt;=10,306396484375 AND Speed&gt;10,303955078125 AND Distance&gt;105 AND Distance&gt;97,578369140625 AND Distance&gt;80,353271484375 AND Speed&lt;=10,322265625 AND Distance&lt;=390,67724609375</v>
      </c>
      <c r="BH172"/>
      <c r="BI172"/>
      <c r="BJ172"/>
    </row>
    <row r="173" spans="1:62">
      <c r="A173" s="15">
        <v>170</v>
      </c>
      <c r="B173" s="15">
        <v>-2</v>
      </c>
      <c r="C173" s="15">
        <v>-8192</v>
      </c>
      <c r="D173" s="15">
        <f t="shared" si="196"/>
        <v>-1</v>
      </c>
      <c r="E173" s="15">
        <f t="shared" si="197"/>
        <v>0</v>
      </c>
      <c r="F173" s="15">
        <f t="shared" si="198"/>
        <v>-1</v>
      </c>
      <c r="G173" s="15">
        <v>-1</v>
      </c>
      <c r="H173" s="15">
        <v>-1</v>
      </c>
      <c r="I173" s="15">
        <v>98</v>
      </c>
      <c r="J173" s="15">
        <v>8</v>
      </c>
      <c r="K173" s="15">
        <v>399</v>
      </c>
      <c r="L173" s="15">
        <v>1308</v>
      </c>
      <c r="M173" s="15">
        <f t="shared" si="199"/>
        <v>0.3193359375</v>
      </c>
      <c r="O173" s="86">
        <f t="shared" si="200"/>
        <v>399</v>
      </c>
      <c r="P173" s="86">
        <f t="shared" si="210"/>
        <v>0.333251953125</v>
      </c>
      <c r="Q173" s="86">
        <f t="shared" si="211"/>
        <v>278</v>
      </c>
      <c r="R173" s="86" t="b">
        <f t="shared" si="212"/>
        <v>1</v>
      </c>
      <c r="S173" s="86" t="str">
        <f t="shared" si="213"/>
        <v>Dummy Node</v>
      </c>
      <c r="T173" s="86" t="str">
        <f t="shared" si="201"/>
        <v>N/A</v>
      </c>
      <c r="U173" s="86" t="str">
        <f t="shared" si="214"/>
        <v>N/A</v>
      </c>
      <c r="V173" s="86">
        <f t="shared" si="215"/>
        <v>276</v>
      </c>
      <c r="W173" s="86" t="b">
        <f t="shared" si="216"/>
        <v>0</v>
      </c>
      <c r="X173" s="86" t="str">
        <f t="shared" si="217"/>
        <v>Speed</v>
      </c>
      <c r="Y173" s="86" t="str">
        <f t="shared" si="202"/>
        <v>&gt;</v>
      </c>
      <c r="Z173" s="86">
        <f t="shared" si="218"/>
        <v>10.306396484375</v>
      </c>
      <c r="AA173" s="86">
        <f t="shared" si="219"/>
        <v>184</v>
      </c>
      <c r="AB173" s="86" t="b">
        <f t="shared" si="220"/>
        <v>0</v>
      </c>
      <c r="AC173" s="86" t="str">
        <f t="shared" si="221"/>
        <v>Speed</v>
      </c>
      <c r="AD173" s="86" t="str">
        <f t="shared" si="203"/>
        <v>&gt;</v>
      </c>
      <c r="AE173" s="86">
        <f t="shared" si="222"/>
        <v>10.303955078125</v>
      </c>
      <c r="AF173" s="86">
        <f t="shared" si="223"/>
        <v>48</v>
      </c>
      <c r="AG173" s="86" t="b">
        <f t="shared" si="224"/>
        <v>0</v>
      </c>
      <c r="AH173" s="86" t="str">
        <f t="shared" si="225"/>
        <v>Distance</v>
      </c>
      <c r="AI173" s="86" t="str">
        <f t="shared" si="204"/>
        <v>&gt;</v>
      </c>
      <c r="AJ173" s="86">
        <f t="shared" si="226"/>
        <v>105</v>
      </c>
      <c r="AK173" s="86">
        <f t="shared" si="227"/>
        <v>6</v>
      </c>
      <c r="AL173" s="86" t="b">
        <f t="shared" si="228"/>
        <v>0</v>
      </c>
      <c r="AM173" s="86" t="str">
        <f t="shared" si="229"/>
        <v>Distance</v>
      </c>
      <c r="AN173" s="86" t="str">
        <f t="shared" si="205"/>
        <v>&gt;</v>
      </c>
      <c r="AO173" s="86">
        <f t="shared" si="230"/>
        <v>97.578369140625</v>
      </c>
      <c r="AP173" s="86">
        <f t="shared" si="231"/>
        <v>3</v>
      </c>
      <c r="AQ173" s="86" t="b">
        <f t="shared" si="232"/>
        <v>0</v>
      </c>
      <c r="AR173" s="86" t="str">
        <f t="shared" si="233"/>
        <v>Distance</v>
      </c>
      <c r="AS173" s="86" t="str">
        <f t="shared" si="206"/>
        <v>&gt;</v>
      </c>
      <c r="AT173" s="86">
        <f t="shared" si="234"/>
        <v>80.353271484375</v>
      </c>
      <c r="AU173" s="86">
        <f t="shared" si="235"/>
        <v>1</v>
      </c>
      <c r="AV173" s="86" t="b">
        <f t="shared" si="236"/>
        <v>1</v>
      </c>
      <c r="AW173" s="86" t="str">
        <f t="shared" si="237"/>
        <v>Speed</v>
      </c>
      <c r="AX173" s="86" t="str">
        <f t="shared" si="207"/>
        <v>&lt;=</v>
      </c>
      <c r="AY173" s="86">
        <f t="shared" si="238"/>
        <v>10.322265625</v>
      </c>
      <c r="AZ173" s="86">
        <f t="shared" si="239"/>
        <v>0</v>
      </c>
      <c r="BA173" s="86" t="b">
        <f t="shared" si="240"/>
        <v>1</v>
      </c>
      <c r="BB173" s="86" t="str">
        <f t="shared" si="241"/>
        <v>Distance</v>
      </c>
      <c r="BC173" s="86" t="str">
        <f t="shared" si="208"/>
        <v>&lt;=</v>
      </c>
      <c r="BD173" s="86">
        <f t="shared" si="242"/>
        <v>390.67724609375</v>
      </c>
      <c r="BE173" s="15">
        <f t="shared" si="195"/>
        <v>0</v>
      </c>
      <c r="BF173" s="15" t="str">
        <f t="shared" si="209"/>
        <v>Speed&gt;10,306396484375 AND Speed&gt;10,303955078125 AND Distance&gt;105 AND Distance&gt;97,578369140625 AND Distance&gt;80,353271484375 AND Speed&lt;=10,322265625 AND Distance&lt;=390,67724609375</v>
      </c>
      <c r="BH173"/>
      <c r="BI173"/>
      <c r="BJ173"/>
    </row>
    <row r="174" spans="1:62">
      <c r="A174" s="15">
        <v>171</v>
      </c>
      <c r="B174" s="15">
        <v>-2</v>
      </c>
      <c r="C174" s="15">
        <v>-8192</v>
      </c>
      <c r="D174" s="15">
        <f t="shared" si="196"/>
        <v>-1</v>
      </c>
      <c r="E174" s="15">
        <f t="shared" si="197"/>
        <v>0</v>
      </c>
      <c r="F174" s="15">
        <f t="shared" si="198"/>
        <v>-1</v>
      </c>
      <c r="G174" s="15">
        <v>-1</v>
      </c>
      <c r="H174" s="15">
        <v>-1</v>
      </c>
      <c r="I174" s="15">
        <v>76</v>
      </c>
      <c r="J174" s="15">
        <v>8</v>
      </c>
      <c r="K174" s="15">
        <v>400</v>
      </c>
      <c r="L174" s="15">
        <v>204</v>
      </c>
      <c r="M174" s="15">
        <f t="shared" si="199"/>
        <v>4.98046875E-2</v>
      </c>
      <c r="O174" s="86">
        <f t="shared" si="200"/>
        <v>400</v>
      </c>
      <c r="P174" s="86">
        <f t="shared" si="210"/>
        <v>0.333251953125</v>
      </c>
      <c r="Q174" s="86">
        <f t="shared" si="211"/>
        <v>278</v>
      </c>
      <c r="R174" s="86" t="b">
        <f t="shared" si="212"/>
        <v>0</v>
      </c>
      <c r="S174" s="86" t="str">
        <f t="shared" si="213"/>
        <v>Dummy Node</v>
      </c>
      <c r="T174" s="86" t="str">
        <f t="shared" si="201"/>
        <v>N/A</v>
      </c>
      <c r="U174" s="86" t="str">
        <f t="shared" si="214"/>
        <v>N/A</v>
      </c>
      <c r="V174" s="86">
        <f t="shared" si="215"/>
        <v>276</v>
      </c>
      <c r="W174" s="86" t="b">
        <f t="shared" si="216"/>
        <v>0</v>
      </c>
      <c r="X174" s="86" t="str">
        <f t="shared" si="217"/>
        <v>Speed</v>
      </c>
      <c r="Y174" s="86" t="str">
        <f t="shared" si="202"/>
        <v>&gt;</v>
      </c>
      <c r="Z174" s="86">
        <f t="shared" si="218"/>
        <v>10.306396484375</v>
      </c>
      <c r="AA174" s="86">
        <f t="shared" si="219"/>
        <v>184</v>
      </c>
      <c r="AB174" s="86" t="b">
        <f t="shared" si="220"/>
        <v>0</v>
      </c>
      <c r="AC174" s="86" t="str">
        <f t="shared" si="221"/>
        <v>Speed</v>
      </c>
      <c r="AD174" s="86" t="str">
        <f t="shared" si="203"/>
        <v>&gt;</v>
      </c>
      <c r="AE174" s="86">
        <f t="shared" si="222"/>
        <v>10.303955078125</v>
      </c>
      <c r="AF174" s="86">
        <f t="shared" si="223"/>
        <v>48</v>
      </c>
      <c r="AG174" s="86" t="b">
        <f t="shared" si="224"/>
        <v>0</v>
      </c>
      <c r="AH174" s="86" t="str">
        <f t="shared" si="225"/>
        <v>Distance</v>
      </c>
      <c r="AI174" s="86" t="str">
        <f t="shared" si="204"/>
        <v>&gt;</v>
      </c>
      <c r="AJ174" s="86">
        <f t="shared" si="226"/>
        <v>105</v>
      </c>
      <c r="AK174" s="86">
        <f t="shared" si="227"/>
        <v>6</v>
      </c>
      <c r="AL174" s="86" t="b">
        <f t="shared" si="228"/>
        <v>0</v>
      </c>
      <c r="AM174" s="86" t="str">
        <f t="shared" si="229"/>
        <v>Distance</v>
      </c>
      <c r="AN174" s="86" t="str">
        <f t="shared" si="205"/>
        <v>&gt;</v>
      </c>
      <c r="AO174" s="86">
        <f t="shared" si="230"/>
        <v>97.578369140625</v>
      </c>
      <c r="AP174" s="86">
        <f t="shared" si="231"/>
        <v>3</v>
      </c>
      <c r="AQ174" s="86" t="b">
        <f t="shared" si="232"/>
        <v>0</v>
      </c>
      <c r="AR174" s="86" t="str">
        <f t="shared" si="233"/>
        <v>Distance</v>
      </c>
      <c r="AS174" s="86" t="str">
        <f t="shared" si="206"/>
        <v>&gt;</v>
      </c>
      <c r="AT174" s="86">
        <f t="shared" si="234"/>
        <v>80.353271484375</v>
      </c>
      <c r="AU174" s="86">
        <f t="shared" si="235"/>
        <v>1</v>
      </c>
      <c r="AV174" s="86" t="b">
        <f t="shared" si="236"/>
        <v>1</v>
      </c>
      <c r="AW174" s="86" t="str">
        <f t="shared" si="237"/>
        <v>Speed</v>
      </c>
      <c r="AX174" s="86" t="str">
        <f t="shared" si="207"/>
        <v>&lt;=</v>
      </c>
      <c r="AY174" s="86">
        <f t="shared" si="238"/>
        <v>10.322265625</v>
      </c>
      <c r="AZ174" s="86">
        <f t="shared" si="239"/>
        <v>0</v>
      </c>
      <c r="BA174" s="86" t="b">
        <f t="shared" si="240"/>
        <v>1</v>
      </c>
      <c r="BB174" s="86" t="str">
        <f t="shared" si="241"/>
        <v>Distance</v>
      </c>
      <c r="BC174" s="86" t="str">
        <f t="shared" si="208"/>
        <v>&lt;=</v>
      </c>
      <c r="BD174" s="86">
        <f t="shared" si="242"/>
        <v>390.67724609375</v>
      </c>
      <c r="BE174" s="15">
        <f t="shared" si="195"/>
        <v>0</v>
      </c>
      <c r="BF174" s="15" t="str">
        <f t="shared" si="209"/>
        <v>Speed&gt;10,306396484375 AND Speed&gt;10,303955078125 AND Distance&gt;105 AND Distance&gt;97,578369140625 AND Distance&gt;80,353271484375 AND Speed&lt;=10,322265625 AND Distance&lt;=390,67724609375</v>
      </c>
      <c r="BH174"/>
      <c r="BI174"/>
      <c r="BJ174"/>
    </row>
    <row r="175" spans="1:62">
      <c r="A175" s="15">
        <v>172</v>
      </c>
      <c r="B175" s="15">
        <v>-2</v>
      </c>
      <c r="C175" s="15">
        <v>-8192</v>
      </c>
      <c r="D175" s="15">
        <f t="shared" si="196"/>
        <v>-1</v>
      </c>
      <c r="E175" s="15">
        <f t="shared" si="197"/>
        <v>0</v>
      </c>
      <c r="F175" s="15">
        <f t="shared" si="198"/>
        <v>-1</v>
      </c>
      <c r="G175" s="15">
        <v>-1</v>
      </c>
      <c r="H175" s="15">
        <v>-1</v>
      </c>
      <c r="I175" s="15">
        <v>76</v>
      </c>
      <c r="J175" s="15">
        <v>8</v>
      </c>
      <c r="K175" s="15">
        <v>403</v>
      </c>
      <c r="L175" s="15">
        <v>11</v>
      </c>
      <c r="M175" s="15">
        <f t="shared" si="199"/>
        <v>2.685546875E-3</v>
      </c>
      <c r="O175" s="86">
        <f t="shared" si="200"/>
        <v>403</v>
      </c>
      <c r="P175" s="86">
        <f t="shared" si="210"/>
        <v>0.333251953125</v>
      </c>
      <c r="Q175" s="86">
        <f t="shared" si="211"/>
        <v>282</v>
      </c>
      <c r="R175" s="86" t="b">
        <f t="shared" si="212"/>
        <v>1</v>
      </c>
      <c r="S175" s="86" t="str">
        <f t="shared" si="213"/>
        <v>Dummy Node</v>
      </c>
      <c r="T175" s="86" t="str">
        <f t="shared" si="201"/>
        <v>N/A</v>
      </c>
      <c r="U175" s="86" t="str">
        <f t="shared" si="214"/>
        <v>N/A</v>
      </c>
      <c r="V175" s="86">
        <f t="shared" si="215"/>
        <v>280</v>
      </c>
      <c r="W175" s="86" t="b">
        <f t="shared" si="216"/>
        <v>0</v>
      </c>
      <c r="X175" s="86" t="str">
        <f t="shared" si="217"/>
        <v>Distance</v>
      </c>
      <c r="Y175" s="86" t="str">
        <f t="shared" si="202"/>
        <v>&gt;</v>
      </c>
      <c r="Z175" s="86">
        <f t="shared" si="218"/>
        <v>591.693359375</v>
      </c>
      <c r="AA175" s="86">
        <f t="shared" si="219"/>
        <v>157</v>
      </c>
      <c r="AB175" s="86" t="b">
        <f t="shared" si="220"/>
        <v>0</v>
      </c>
      <c r="AC175" s="86" t="str">
        <f t="shared" si="221"/>
        <v>Speed</v>
      </c>
      <c r="AD175" s="86" t="str">
        <f t="shared" si="203"/>
        <v>&gt;</v>
      </c>
      <c r="AE175" s="86">
        <f t="shared" si="222"/>
        <v>23.9521484375</v>
      </c>
      <c r="AF175" s="86">
        <f t="shared" si="223"/>
        <v>55</v>
      </c>
      <c r="AG175" s="86" t="b">
        <f t="shared" si="224"/>
        <v>1</v>
      </c>
      <c r="AH175" s="86" t="str">
        <f t="shared" si="225"/>
        <v>Speed</v>
      </c>
      <c r="AI175" s="86" t="str">
        <f t="shared" si="204"/>
        <v>&lt;=</v>
      </c>
      <c r="AJ175" s="86">
        <f t="shared" si="226"/>
        <v>24.992919921875</v>
      </c>
      <c r="AK175" s="86">
        <f t="shared" si="227"/>
        <v>53</v>
      </c>
      <c r="AL175" s="86" t="b">
        <f t="shared" si="228"/>
        <v>1</v>
      </c>
      <c r="AM175" s="86" t="str">
        <f t="shared" si="229"/>
        <v>Speed</v>
      </c>
      <c r="AN175" s="86" t="str">
        <f t="shared" si="205"/>
        <v>&lt;=</v>
      </c>
      <c r="AO175" s="86">
        <f t="shared" si="230"/>
        <v>25.539794921875</v>
      </c>
      <c r="AP175" s="86">
        <f t="shared" si="231"/>
        <v>8</v>
      </c>
      <c r="AQ175" s="86" t="b">
        <f t="shared" si="232"/>
        <v>1</v>
      </c>
      <c r="AR175" s="86" t="str">
        <f t="shared" si="233"/>
        <v>Distance</v>
      </c>
      <c r="AS175" s="86" t="str">
        <f t="shared" si="206"/>
        <v>&lt;=</v>
      </c>
      <c r="AT175" s="86">
        <f t="shared" si="234"/>
        <v>680.03369140625</v>
      </c>
      <c r="AU175" s="86">
        <f t="shared" si="235"/>
        <v>2</v>
      </c>
      <c r="AV175" s="86" t="b">
        <f t="shared" si="236"/>
        <v>0</v>
      </c>
      <c r="AW175" s="86" t="str">
        <f t="shared" si="237"/>
        <v>Distance</v>
      </c>
      <c r="AX175" s="86" t="str">
        <f t="shared" si="207"/>
        <v>&gt;</v>
      </c>
      <c r="AY175" s="86">
        <f t="shared" si="238"/>
        <v>569.801025390625</v>
      </c>
      <c r="AZ175" s="86">
        <f t="shared" si="239"/>
        <v>0</v>
      </c>
      <c r="BA175" s="86" t="b">
        <f t="shared" si="240"/>
        <v>0</v>
      </c>
      <c r="BB175" s="86" t="str">
        <f t="shared" si="241"/>
        <v>Distance</v>
      </c>
      <c r="BC175" s="86" t="str">
        <f t="shared" si="208"/>
        <v>&gt;</v>
      </c>
      <c r="BD175" s="86">
        <f t="shared" si="242"/>
        <v>390.67724609375</v>
      </c>
      <c r="BE175" s="15">
        <f t="shared" si="195"/>
        <v>0</v>
      </c>
      <c r="BF175" s="15" t="str">
        <f t="shared" si="209"/>
        <v>Distance&gt;591,693359375 AND Speed&gt;23,9521484375 AND Speed&lt;=24,992919921875 AND Speed&lt;=25,539794921875 AND Distance&lt;=680,03369140625 AND Distance&gt;569,801025390625 AND Distance&gt;390,67724609375</v>
      </c>
      <c r="BH175"/>
      <c r="BI175"/>
      <c r="BJ175"/>
    </row>
    <row r="176" spans="1:62">
      <c r="A176" s="15">
        <v>173</v>
      </c>
      <c r="B176" s="15">
        <v>0</v>
      </c>
      <c r="C176" s="15">
        <v>121528</v>
      </c>
      <c r="D176" s="15">
        <f t="shared" si="196"/>
        <v>29</v>
      </c>
      <c r="E176" s="15">
        <f t="shared" si="197"/>
        <v>2744</v>
      </c>
      <c r="F176" s="15">
        <f t="shared" si="198"/>
        <v>29.669921875</v>
      </c>
      <c r="G176" s="15">
        <v>175</v>
      </c>
      <c r="H176" s="15">
        <v>176</v>
      </c>
      <c r="I176" s="15">
        <v>119</v>
      </c>
      <c r="J176" s="15">
        <v>7</v>
      </c>
      <c r="K176" s="15">
        <v>404</v>
      </c>
      <c r="L176" s="15">
        <v>131</v>
      </c>
      <c r="M176" s="15">
        <f t="shared" si="199"/>
        <v>3.1982421875E-2</v>
      </c>
      <c r="O176" s="86">
        <f t="shared" si="200"/>
        <v>404</v>
      </c>
      <c r="P176" s="86">
        <f t="shared" si="210"/>
        <v>0.333251953125</v>
      </c>
      <c r="Q176" s="86">
        <f t="shared" si="211"/>
        <v>282</v>
      </c>
      <c r="R176" s="86" t="b">
        <f t="shared" si="212"/>
        <v>0</v>
      </c>
      <c r="S176" s="86" t="str">
        <f t="shared" si="213"/>
        <v>Dummy Node</v>
      </c>
      <c r="T176" s="86" t="str">
        <f t="shared" si="201"/>
        <v>N/A</v>
      </c>
      <c r="U176" s="86" t="str">
        <f t="shared" si="214"/>
        <v>N/A</v>
      </c>
      <c r="V176" s="86">
        <f t="shared" si="215"/>
        <v>280</v>
      </c>
      <c r="W176" s="86" t="b">
        <f t="shared" si="216"/>
        <v>0</v>
      </c>
      <c r="X176" s="86" t="str">
        <f t="shared" si="217"/>
        <v>Distance</v>
      </c>
      <c r="Y176" s="86" t="str">
        <f t="shared" si="202"/>
        <v>&gt;</v>
      </c>
      <c r="Z176" s="86">
        <f t="shared" si="218"/>
        <v>591.693359375</v>
      </c>
      <c r="AA176" s="86">
        <f t="shared" si="219"/>
        <v>157</v>
      </c>
      <c r="AB176" s="86" t="b">
        <f t="shared" si="220"/>
        <v>0</v>
      </c>
      <c r="AC176" s="86" t="str">
        <f t="shared" si="221"/>
        <v>Speed</v>
      </c>
      <c r="AD176" s="86" t="str">
        <f t="shared" si="203"/>
        <v>&gt;</v>
      </c>
      <c r="AE176" s="86">
        <f t="shared" si="222"/>
        <v>23.9521484375</v>
      </c>
      <c r="AF176" s="86">
        <f t="shared" si="223"/>
        <v>55</v>
      </c>
      <c r="AG176" s="86" t="b">
        <f t="shared" si="224"/>
        <v>1</v>
      </c>
      <c r="AH176" s="86" t="str">
        <f t="shared" si="225"/>
        <v>Speed</v>
      </c>
      <c r="AI176" s="86" t="str">
        <f t="shared" si="204"/>
        <v>&lt;=</v>
      </c>
      <c r="AJ176" s="86">
        <f t="shared" si="226"/>
        <v>24.992919921875</v>
      </c>
      <c r="AK176" s="86">
        <f t="shared" si="227"/>
        <v>53</v>
      </c>
      <c r="AL176" s="86" t="b">
        <f t="shared" si="228"/>
        <v>1</v>
      </c>
      <c r="AM176" s="86" t="str">
        <f t="shared" si="229"/>
        <v>Speed</v>
      </c>
      <c r="AN176" s="86" t="str">
        <f t="shared" si="205"/>
        <v>&lt;=</v>
      </c>
      <c r="AO176" s="86">
        <f t="shared" si="230"/>
        <v>25.539794921875</v>
      </c>
      <c r="AP176" s="86">
        <f t="shared" si="231"/>
        <v>8</v>
      </c>
      <c r="AQ176" s="86" t="b">
        <f t="shared" si="232"/>
        <v>1</v>
      </c>
      <c r="AR176" s="86" t="str">
        <f t="shared" si="233"/>
        <v>Distance</v>
      </c>
      <c r="AS176" s="86" t="str">
        <f t="shared" si="206"/>
        <v>&lt;=</v>
      </c>
      <c r="AT176" s="86">
        <f t="shared" si="234"/>
        <v>680.03369140625</v>
      </c>
      <c r="AU176" s="86">
        <f t="shared" si="235"/>
        <v>2</v>
      </c>
      <c r="AV176" s="86" t="b">
        <f t="shared" si="236"/>
        <v>0</v>
      </c>
      <c r="AW176" s="86" t="str">
        <f t="shared" si="237"/>
        <v>Distance</v>
      </c>
      <c r="AX176" s="86" t="str">
        <f t="shared" si="207"/>
        <v>&gt;</v>
      </c>
      <c r="AY176" s="86">
        <f t="shared" si="238"/>
        <v>569.801025390625</v>
      </c>
      <c r="AZ176" s="86">
        <f t="shared" si="239"/>
        <v>0</v>
      </c>
      <c r="BA176" s="86" t="b">
        <f t="shared" si="240"/>
        <v>0</v>
      </c>
      <c r="BB176" s="86" t="str">
        <f t="shared" si="241"/>
        <v>Distance</v>
      </c>
      <c r="BC176" s="86" t="str">
        <f t="shared" si="208"/>
        <v>&gt;</v>
      </c>
      <c r="BD176" s="86">
        <f t="shared" si="242"/>
        <v>390.67724609375</v>
      </c>
      <c r="BE176" s="15">
        <f t="shared" si="195"/>
        <v>0</v>
      </c>
      <c r="BF176" s="15" t="str">
        <f t="shared" si="209"/>
        <v>Distance&gt;591,693359375 AND Speed&gt;23,9521484375 AND Speed&lt;=24,992919921875 AND Speed&lt;=25,539794921875 AND Distance&lt;=680,03369140625 AND Distance&gt;569,801025390625 AND Distance&gt;390,67724609375</v>
      </c>
      <c r="BH176"/>
      <c r="BI176"/>
      <c r="BJ176"/>
    </row>
    <row r="177" spans="1:62">
      <c r="A177" s="15">
        <v>174</v>
      </c>
      <c r="B177" s="15">
        <v>0</v>
      </c>
      <c r="C177" s="15">
        <v>140595</v>
      </c>
      <c r="D177" s="15">
        <f t="shared" si="196"/>
        <v>34</v>
      </c>
      <c r="E177" s="15">
        <f t="shared" si="197"/>
        <v>1331</v>
      </c>
      <c r="F177" s="15">
        <f t="shared" si="198"/>
        <v>34.324951171875</v>
      </c>
      <c r="G177" s="15">
        <v>313</v>
      </c>
      <c r="H177" s="15">
        <v>314</v>
      </c>
      <c r="I177" s="15">
        <v>119</v>
      </c>
      <c r="J177" s="15">
        <v>7</v>
      </c>
      <c r="K177" s="15">
        <v>405</v>
      </c>
      <c r="L177" s="15">
        <v>5</v>
      </c>
      <c r="M177" s="15">
        <f t="shared" si="199"/>
        <v>1.220703125E-3</v>
      </c>
      <c r="O177" s="86">
        <f t="shared" si="200"/>
        <v>405</v>
      </c>
      <c r="P177" s="86">
        <f t="shared" si="210"/>
        <v>0</v>
      </c>
      <c r="Q177" s="86">
        <f t="shared" si="211"/>
        <v>286</v>
      </c>
      <c r="R177" s="86" t="b">
        <f t="shared" si="212"/>
        <v>1</v>
      </c>
      <c r="S177" s="86" t="str">
        <f t="shared" si="213"/>
        <v>Dummy Node</v>
      </c>
      <c r="T177" s="86" t="str">
        <f t="shared" si="201"/>
        <v>N/A</v>
      </c>
      <c r="U177" s="86" t="str">
        <f t="shared" si="214"/>
        <v>N/A</v>
      </c>
      <c r="V177" s="86">
        <f t="shared" si="215"/>
        <v>216</v>
      </c>
      <c r="W177" s="86" t="b">
        <f t="shared" si="216"/>
        <v>0</v>
      </c>
      <c r="X177" s="86" t="str">
        <f t="shared" si="217"/>
        <v>Speed</v>
      </c>
      <c r="Y177" s="86" t="str">
        <f t="shared" si="202"/>
        <v>&gt;</v>
      </c>
      <c r="Z177" s="86">
        <f t="shared" si="218"/>
        <v>27.035400390625</v>
      </c>
      <c r="AA177" s="86">
        <f t="shared" si="219"/>
        <v>57</v>
      </c>
      <c r="AB177" s="86" t="b">
        <f t="shared" si="220"/>
        <v>0</v>
      </c>
      <c r="AC177" s="86" t="str">
        <f t="shared" si="221"/>
        <v>Speed</v>
      </c>
      <c r="AD177" s="86" t="str">
        <f t="shared" si="203"/>
        <v>&gt;</v>
      </c>
      <c r="AE177" s="86">
        <f t="shared" si="222"/>
        <v>26.107177734375</v>
      </c>
      <c r="AF177" s="86">
        <f t="shared" si="223"/>
        <v>56</v>
      </c>
      <c r="AG177" s="86" t="b">
        <f t="shared" si="224"/>
        <v>1</v>
      </c>
      <c r="AH177" s="86" t="str">
        <f t="shared" si="225"/>
        <v>GEBR</v>
      </c>
      <c r="AI177" s="86" t="str">
        <f t="shared" si="204"/>
        <v>&lt;=</v>
      </c>
      <c r="AJ177" s="86">
        <f t="shared" si="226"/>
        <v>0.715087890625</v>
      </c>
      <c r="AK177" s="86">
        <f t="shared" si="227"/>
        <v>53</v>
      </c>
      <c r="AL177" s="86" t="b">
        <f t="shared" si="228"/>
        <v>0</v>
      </c>
      <c r="AM177" s="86" t="str">
        <f t="shared" si="229"/>
        <v>Speed</v>
      </c>
      <c r="AN177" s="86" t="str">
        <f t="shared" si="205"/>
        <v>&gt;</v>
      </c>
      <c r="AO177" s="86">
        <f t="shared" si="230"/>
        <v>25.539794921875</v>
      </c>
      <c r="AP177" s="86">
        <f t="shared" si="231"/>
        <v>8</v>
      </c>
      <c r="AQ177" s="86" t="b">
        <f t="shared" si="232"/>
        <v>1</v>
      </c>
      <c r="AR177" s="86" t="str">
        <f t="shared" si="233"/>
        <v>Distance</v>
      </c>
      <c r="AS177" s="86" t="str">
        <f t="shared" si="206"/>
        <v>&lt;=</v>
      </c>
      <c r="AT177" s="86">
        <f t="shared" si="234"/>
        <v>680.03369140625</v>
      </c>
      <c r="AU177" s="86">
        <f t="shared" si="235"/>
        <v>2</v>
      </c>
      <c r="AV177" s="86" t="b">
        <f t="shared" si="236"/>
        <v>0</v>
      </c>
      <c r="AW177" s="86" t="str">
        <f t="shared" si="237"/>
        <v>Distance</v>
      </c>
      <c r="AX177" s="86" t="str">
        <f t="shared" si="207"/>
        <v>&gt;</v>
      </c>
      <c r="AY177" s="86">
        <f t="shared" si="238"/>
        <v>569.801025390625</v>
      </c>
      <c r="AZ177" s="86">
        <f t="shared" si="239"/>
        <v>0</v>
      </c>
      <c r="BA177" s="86" t="b">
        <f t="shared" si="240"/>
        <v>0</v>
      </c>
      <c r="BB177" s="86" t="str">
        <f t="shared" si="241"/>
        <v>Distance</v>
      </c>
      <c r="BC177" s="86" t="str">
        <f t="shared" si="208"/>
        <v>&gt;</v>
      </c>
      <c r="BD177" s="86">
        <f t="shared" si="242"/>
        <v>390.67724609375</v>
      </c>
      <c r="BE177" s="15">
        <f t="shared" si="195"/>
        <v>1</v>
      </c>
      <c r="BF177" s="15" t="str">
        <f t="shared" si="209"/>
        <v>Speed&gt;27,035400390625 AND Speed&gt;26,107177734375 AND GEBR&lt;=0,715087890625 AND Speed&gt;25,539794921875 AND Distance&lt;=680,03369140625 AND Distance&gt;569,801025390625 AND Distance&gt;390,67724609375</v>
      </c>
      <c r="BH177"/>
      <c r="BI177"/>
      <c r="BJ177"/>
    </row>
    <row r="178" spans="1:62">
      <c r="A178" s="15">
        <v>175</v>
      </c>
      <c r="B178" s="15">
        <v>-2</v>
      </c>
      <c r="C178" s="15">
        <v>-8192</v>
      </c>
      <c r="D178" s="15">
        <f t="shared" si="196"/>
        <v>-1</v>
      </c>
      <c r="E178" s="15">
        <f t="shared" si="197"/>
        <v>0</v>
      </c>
      <c r="F178" s="15">
        <f t="shared" si="198"/>
        <v>-1</v>
      </c>
      <c r="G178" s="15">
        <v>-1</v>
      </c>
      <c r="H178" s="15">
        <v>-1</v>
      </c>
      <c r="I178" s="15">
        <v>173</v>
      </c>
      <c r="J178" s="15">
        <v>8</v>
      </c>
      <c r="K178" s="15">
        <v>406</v>
      </c>
      <c r="L178" s="15">
        <v>13</v>
      </c>
      <c r="M178" s="15">
        <f t="shared" si="199"/>
        <v>3.173828125E-3</v>
      </c>
      <c r="O178" s="86">
        <f t="shared" si="200"/>
        <v>406</v>
      </c>
      <c r="P178" s="86">
        <f t="shared" si="210"/>
        <v>0</v>
      </c>
      <c r="Q178" s="86">
        <f t="shared" si="211"/>
        <v>286</v>
      </c>
      <c r="R178" s="86" t="b">
        <f t="shared" si="212"/>
        <v>0</v>
      </c>
      <c r="S178" s="86" t="str">
        <f t="shared" si="213"/>
        <v>Dummy Node</v>
      </c>
      <c r="T178" s="86" t="str">
        <f t="shared" si="201"/>
        <v>N/A</v>
      </c>
      <c r="U178" s="86" t="str">
        <f t="shared" si="214"/>
        <v>N/A</v>
      </c>
      <c r="V178" s="86">
        <f t="shared" si="215"/>
        <v>216</v>
      </c>
      <c r="W178" s="86" t="b">
        <f t="shared" si="216"/>
        <v>0</v>
      </c>
      <c r="X178" s="86" t="str">
        <f t="shared" si="217"/>
        <v>Speed</v>
      </c>
      <c r="Y178" s="86" t="str">
        <f t="shared" si="202"/>
        <v>&gt;</v>
      </c>
      <c r="Z178" s="86">
        <f t="shared" si="218"/>
        <v>27.035400390625</v>
      </c>
      <c r="AA178" s="86">
        <f t="shared" si="219"/>
        <v>57</v>
      </c>
      <c r="AB178" s="86" t="b">
        <f t="shared" si="220"/>
        <v>0</v>
      </c>
      <c r="AC178" s="86" t="str">
        <f t="shared" si="221"/>
        <v>Speed</v>
      </c>
      <c r="AD178" s="86" t="str">
        <f t="shared" si="203"/>
        <v>&gt;</v>
      </c>
      <c r="AE178" s="86">
        <f t="shared" si="222"/>
        <v>26.107177734375</v>
      </c>
      <c r="AF178" s="86">
        <f t="shared" si="223"/>
        <v>56</v>
      </c>
      <c r="AG178" s="86" t="b">
        <f t="shared" si="224"/>
        <v>1</v>
      </c>
      <c r="AH178" s="86" t="str">
        <f t="shared" si="225"/>
        <v>GEBR</v>
      </c>
      <c r="AI178" s="86" t="str">
        <f t="shared" si="204"/>
        <v>&lt;=</v>
      </c>
      <c r="AJ178" s="86">
        <f t="shared" si="226"/>
        <v>0.715087890625</v>
      </c>
      <c r="AK178" s="86">
        <f t="shared" si="227"/>
        <v>53</v>
      </c>
      <c r="AL178" s="86" t="b">
        <f t="shared" si="228"/>
        <v>0</v>
      </c>
      <c r="AM178" s="86" t="str">
        <f t="shared" si="229"/>
        <v>Speed</v>
      </c>
      <c r="AN178" s="86" t="str">
        <f t="shared" si="205"/>
        <v>&gt;</v>
      </c>
      <c r="AO178" s="86">
        <f t="shared" si="230"/>
        <v>25.539794921875</v>
      </c>
      <c r="AP178" s="86">
        <f t="shared" si="231"/>
        <v>8</v>
      </c>
      <c r="AQ178" s="86" t="b">
        <f t="shared" si="232"/>
        <v>1</v>
      </c>
      <c r="AR178" s="86" t="str">
        <f t="shared" si="233"/>
        <v>Distance</v>
      </c>
      <c r="AS178" s="86" t="str">
        <f t="shared" si="206"/>
        <v>&lt;=</v>
      </c>
      <c r="AT178" s="86">
        <f t="shared" si="234"/>
        <v>680.03369140625</v>
      </c>
      <c r="AU178" s="86">
        <f t="shared" si="235"/>
        <v>2</v>
      </c>
      <c r="AV178" s="86" t="b">
        <f t="shared" si="236"/>
        <v>0</v>
      </c>
      <c r="AW178" s="86" t="str">
        <f t="shared" si="237"/>
        <v>Distance</v>
      </c>
      <c r="AX178" s="86" t="str">
        <f t="shared" si="207"/>
        <v>&gt;</v>
      </c>
      <c r="AY178" s="86">
        <f t="shared" si="238"/>
        <v>569.801025390625</v>
      </c>
      <c r="AZ178" s="86">
        <f t="shared" si="239"/>
        <v>0</v>
      </c>
      <c r="BA178" s="86" t="b">
        <f t="shared" si="240"/>
        <v>0</v>
      </c>
      <c r="BB178" s="86" t="str">
        <f t="shared" si="241"/>
        <v>Distance</v>
      </c>
      <c r="BC178" s="86" t="str">
        <f t="shared" si="208"/>
        <v>&gt;</v>
      </c>
      <c r="BD178" s="86">
        <f t="shared" si="242"/>
        <v>390.67724609375</v>
      </c>
      <c r="BE178" s="15">
        <f t="shared" si="195"/>
        <v>1</v>
      </c>
      <c r="BF178" s="15" t="str">
        <f t="shared" si="209"/>
        <v>Speed&gt;27,035400390625 AND Speed&gt;26,107177734375 AND GEBR&lt;=0,715087890625 AND Speed&gt;25,539794921875 AND Distance&lt;=680,03369140625 AND Distance&gt;569,801025390625 AND Distance&gt;390,67724609375</v>
      </c>
      <c r="BH178"/>
      <c r="BI178"/>
      <c r="BJ178"/>
    </row>
    <row r="179" spans="1:62">
      <c r="A179" s="15">
        <v>176</v>
      </c>
      <c r="B179" s="15">
        <v>-2</v>
      </c>
      <c r="C179" s="15">
        <v>-8192</v>
      </c>
      <c r="D179" s="15">
        <f t="shared" si="196"/>
        <v>-1</v>
      </c>
      <c r="E179" s="15">
        <f t="shared" si="197"/>
        <v>0</v>
      </c>
      <c r="F179" s="15">
        <f t="shared" si="198"/>
        <v>-1</v>
      </c>
      <c r="G179" s="15">
        <v>-1</v>
      </c>
      <c r="H179" s="15">
        <v>-1</v>
      </c>
      <c r="I179" s="15">
        <v>173</v>
      </c>
      <c r="J179" s="15">
        <v>8</v>
      </c>
      <c r="K179" s="15">
        <v>411</v>
      </c>
      <c r="L179" s="15">
        <v>1241</v>
      </c>
      <c r="M179" s="15">
        <f t="shared" si="199"/>
        <v>0.302978515625</v>
      </c>
      <c r="O179" s="86">
        <f t="shared" si="200"/>
        <v>411</v>
      </c>
      <c r="P179" s="86">
        <f t="shared" si="210"/>
        <v>0.333251953125</v>
      </c>
      <c r="Q179" s="86">
        <f t="shared" si="211"/>
        <v>295</v>
      </c>
      <c r="R179" s="86" t="b">
        <f t="shared" si="212"/>
        <v>1</v>
      </c>
      <c r="S179" s="86" t="str">
        <f t="shared" si="213"/>
        <v>Dummy Node</v>
      </c>
      <c r="T179" s="86" t="str">
        <f t="shared" si="201"/>
        <v>N/A</v>
      </c>
      <c r="U179" s="86" t="str">
        <f t="shared" si="214"/>
        <v>N/A</v>
      </c>
      <c r="V179" s="86">
        <f t="shared" si="215"/>
        <v>293</v>
      </c>
      <c r="W179" s="86" t="b">
        <f t="shared" si="216"/>
        <v>1</v>
      </c>
      <c r="X179" s="86" t="str">
        <f t="shared" si="217"/>
        <v>Distance</v>
      </c>
      <c r="Y179" s="86" t="str">
        <f t="shared" si="202"/>
        <v>&lt;=</v>
      </c>
      <c r="Z179" s="86">
        <f t="shared" si="218"/>
        <v>682.205078125</v>
      </c>
      <c r="AA179" s="86">
        <f t="shared" si="219"/>
        <v>292</v>
      </c>
      <c r="AB179" s="86" t="b">
        <f t="shared" si="220"/>
        <v>1</v>
      </c>
      <c r="AC179" s="86" t="str">
        <f t="shared" si="221"/>
        <v>GEBR</v>
      </c>
      <c r="AD179" s="86" t="str">
        <f t="shared" si="203"/>
        <v>&lt;=</v>
      </c>
      <c r="AE179" s="86">
        <f t="shared" si="222"/>
        <v>0.715087890625</v>
      </c>
      <c r="AF179" s="86">
        <f t="shared" si="223"/>
        <v>289</v>
      </c>
      <c r="AG179" s="86" t="b">
        <f t="shared" si="224"/>
        <v>0</v>
      </c>
      <c r="AH179" s="86" t="str">
        <f t="shared" si="225"/>
        <v>Speed</v>
      </c>
      <c r="AI179" s="86" t="str">
        <f t="shared" si="204"/>
        <v>&gt;</v>
      </c>
      <c r="AJ179" s="86">
        <f t="shared" si="226"/>
        <v>26.96923828125</v>
      </c>
      <c r="AK179" s="86">
        <f t="shared" si="227"/>
        <v>54</v>
      </c>
      <c r="AL179" s="86" t="b">
        <f t="shared" si="228"/>
        <v>1</v>
      </c>
      <c r="AM179" s="86" t="str">
        <f t="shared" si="229"/>
        <v>Distance</v>
      </c>
      <c r="AN179" s="86" t="str">
        <f t="shared" si="205"/>
        <v>&lt;=</v>
      </c>
      <c r="AO179" s="86">
        <f t="shared" si="230"/>
        <v>691.18310546875</v>
      </c>
      <c r="AP179" s="86">
        <f t="shared" si="231"/>
        <v>8</v>
      </c>
      <c r="AQ179" s="86" t="b">
        <f t="shared" si="232"/>
        <v>0</v>
      </c>
      <c r="AR179" s="86" t="str">
        <f t="shared" si="233"/>
        <v>Distance</v>
      </c>
      <c r="AS179" s="86" t="str">
        <f t="shared" si="206"/>
        <v>&gt;</v>
      </c>
      <c r="AT179" s="86">
        <f t="shared" si="234"/>
        <v>680.03369140625</v>
      </c>
      <c r="AU179" s="86">
        <f t="shared" si="235"/>
        <v>2</v>
      </c>
      <c r="AV179" s="86" t="b">
        <f t="shared" si="236"/>
        <v>0</v>
      </c>
      <c r="AW179" s="86" t="str">
        <f t="shared" si="237"/>
        <v>Distance</v>
      </c>
      <c r="AX179" s="86" t="str">
        <f t="shared" si="207"/>
        <v>&gt;</v>
      </c>
      <c r="AY179" s="86">
        <f t="shared" si="238"/>
        <v>569.801025390625</v>
      </c>
      <c r="AZ179" s="86">
        <f t="shared" si="239"/>
        <v>0</v>
      </c>
      <c r="BA179" s="86" t="b">
        <f t="shared" si="240"/>
        <v>0</v>
      </c>
      <c r="BB179" s="86" t="str">
        <f t="shared" si="241"/>
        <v>Distance</v>
      </c>
      <c r="BC179" s="86" t="str">
        <f t="shared" si="208"/>
        <v>&gt;</v>
      </c>
      <c r="BD179" s="86">
        <f t="shared" si="242"/>
        <v>390.67724609375</v>
      </c>
      <c r="BE179" s="15">
        <f t="shared" si="195"/>
        <v>0</v>
      </c>
      <c r="BF179" s="15" t="str">
        <f t="shared" si="209"/>
        <v>Distance&lt;=682,205078125 AND GEBR&lt;=0,715087890625 AND Speed&gt;26,96923828125 AND Distance&lt;=691,18310546875 AND Distance&gt;680,03369140625 AND Distance&gt;569,801025390625 AND Distance&gt;390,67724609375</v>
      </c>
      <c r="BH179"/>
      <c r="BI179"/>
      <c r="BJ179"/>
    </row>
    <row r="180" spans="1:62">
      <c r="A180" s="15">
        <v>177</v>
      </c>
      <c r="B180" s="15">
        <v>0</v>
      </c>
      <c r="C180" s="15">
        <v>1796580</v>
      </c>
      <c r="D180" s="15">
        <f t="shared" si="196"/>
        <v>438</v>
      </c>
      <c r="E180" s="15">
        <f t="shared" si="197"/>
        <v>2532</v>
      </c>
      <c r="F180" s="15">
        <f t="shared" si="198"/>
        <v>438.6181640625</v>
      </c>
      <c r="G180" s="15">
        <v>269</v>
      </c>
      <c r="H180" s="15">
        <v>270</v>
      </c>
      <c r="I180" s="15">
        <v>51</v>
      </c>
      <c r="J180" s="15">
        <v>7</v>
      </c>
      <c r="K180" s="15">
        <v>412</v>
      </c>
      <c r="L180" s="15">
        <v>55</v>
      </c>
      <c r="M180" s="15">
        <f t="shared" si="199"/>
        <v>1.3427734375E-2</v>
      </c>
      <c r="O180" s="86">
        <f t="shared" si="200"/>
        <v>412</v>
      </c>
      <c r="P180" s="86">
        <f t="shared" si="210"/>
        <v>0.333251953125</v>
      </c>
      <c r="Q180" s="86">
        <f t="shared" si="211"/>
        <v>295</v>
      </c>
      <c r="R180" s="86" t="b">
        <f t="shared" si="212"/>
        <v>0</v>
      </c>
      <c r="S180" s="86" t="str">
        <f t="shared" si="213"/>
        <v>Dummy Node</v>
      </c>
      <c r="T180" s="86" t="str">
        <f t="shared" si="201"/>
        <v>N/A</v>
      </c>
      <c r="U180" s="86" t="str">
        <f t="shared" si="214"/>
        <v>N/A</v>
      </c>
      <c r="V180" s="86">
        <f t="shared" si="215"/>
        <v>293</v>
      </c>
      <c r="W180" s="86" t="b">
        <f t="shared" si="216"/>
        <v>1</v>
      </c>
      <c r="X180" s="86" t="str">
        <f t="shared" si="217"/>
        <v>Distance</v>
      </c>
      <c r="Y180" s="86" t="str">
        <f t="shared" si="202"/>
        <v>&lt;=</v>
      </c>
      <c r="Z180" s="86">
        <f t="shared" si="218"/>
        <v>682.205078125</v>
      </c>
      <c r="AA180" s="86">
        <f t="shared" si="219"/>
        <v>292</v>
      </c>
      <c r="AB180" s="86" t="b">
        <f t="shared" si="220"/>
        <v>1</v>
      </c>
      <c r="AC180" s="86" t="str">
        <f t="shared" si="221"/>
        <v>GEBR</v>
      </c>
      <c r="AD180" s="86" t="str">
        <f t="shared" si="203"/>
        <v>&lt;=</v>
      </c>
      <c r="AE180" s="86">
        <f t="shared" si="222"/>
        <v>0.715087890625</v>
      </c>
      <c r="AF180" s="86">
        <f t="shared" si="223"/>
        <v>289</v>
      </c>
      <c r="AG180" s="86" t="b">
        <f t="shared" si="224"/>
        <v>0</v>
      </c>
      <c r="AH180" s="86" t="str">
        <f t="shared" si="225"/>
        <v>Speed</v>
      </c>
      <c r="AI180" s="86" t="str">
        <f t="shared" si="204"/>
        <v>&gt;</v>
      </c>
      <c r="AJ180" s="86">
        <f t="shared" si="226"/>
        <v>26.96923828125</v>
      </c>
      <c r="AK180" s="86">
        <f t="shared" si="227"/>
        <v>54</v>
      </c>
      <c r="AL180" s="86" t="b">
        <f t="shared" si="228"/>
        <v>1</v>
      </c>
      <c r="AM180" s="86" t="str">
        <f t="shared" si="229"/>
        <v>Distance</v>
      </c>
      <c r="AN180" s="86" t="str">
        <f t="shared" si="205"/>
        <v>&lt;=</v>
      </c>
      <c r="AO180" s="86">
        <f t="shared" si="230"/>
        <v>691.18310546875</v>
      </c>
      <c r="AP180" s="86">
        <f t="shared" si="231"/>
        <v>8</v>
      </c>
      <c r="AQ180" s="86" t="b">
        <f t="shared" si="232"/>
        <v>0</v>
      </c>
      <c r="AR180" s="86" t="str">
        <f t="shared" si="233"/>
        <v>Distance</v>
      </c>
      <c r="AS180" s="86" t="str">
        <f t="shared" si="206"/>
        <v>&gt;</v>
      </c>
      <c r="AT180" s="86">
        <f t="shared" si="234"/>
        <v>680.03369140625</v>
      </c>
      <c r="AU180" s="86">
        <f t="shared" si="235"/>
        <v>2</v>
      </c>
      <c r="AV180" s="86" t="b">
        <f t="shared" si="236"/>
        <v>0</v>
      </c>
      <c r="AW180" s="86" t="str">
        <f t="shared" si="237"/>
        <v>Distance</v>
      </c>
      <c r="AX180" s="86" t="str">
        <f t="shared" si="207"/>
        <v>&gt;</v>
      </c>
      <c r="AY180" s="86">
        <f t="shared" si="238"/>
        <v>569.801025390625</v>
      </c>
      <c r="AZ180" s="86">
        <f t="shared" si="239"/>
        <v>0</v>
      </c>
      <c r="BA180" s="86" t="b">
        <f t="shared" si="240"/>
        <v>0</v>
      </c>
      <c r="BB180" s="86" t="str">
        <f t="shared" si="241"/>
        <v>Distance</v>
      </c>
      <c r="BC180" s="86" t="str">
        <f t="shared" si="208"/>
        <v>&gt;</v>
      </c>
      <c r="BD180" s="86">
        <f t="shared" si="242"/>
        <v>390.67724609375</v>
      </c>
      <c r="BE180" s="15">
        <f t="shared" si="195"/>
        <v>0</v>
      </c>
      <c r="BF180" s="15" t="str">
        <f t="shared" si="209"/>
        <v>Distance&lt;=682,205078125 AND GEBR&lt;=0,715087890625 AND Speed&gt;26,96923828125 AND Distance&lt;=691,18310546875 AND Distance&gt;680,03369140625 AND Distance&gt;569,801025390625 AND Distance&gt;390,67724609375</v>
      </c>
      <c r="BH180"/>
      <c r="BI180"/>
      <c r="BJ180"/>
    </row>
    <row r="181" spans="1:62">
      <c r="A181" s="15">
        <v>178</v>
      </c>
      <c r="B181" s="15">
        <v>0</v>
      </c>
      <c r="C181" s="15">
        <v>1926189</v>
      </c>
      <c r="D181" s="15">
        <f t="shared" si="196"/>
        <v>470</v>
      </c>
      <c r="E181" s="15">
        <f t="shared" si="197"/>
        <v>1069</v>
      </c>
      <c r="F181" s="15">
        <f t="shared" si="198"/>
        <v>470.260986328125</v>
      </c>
      <c r="G181" s="15">
        <v>179</v>
      </c>
      <c r="H181" s="15">
        <v>180</v>
      </c>
      <c r="I181" s="15">
        <v>51</v>
      </c>
      <c r="J181" s="15">
        <v>7</v>
      </c>
      <c r="K181" s="15">
        <v>413</v>
      </c>
      <c r="L181" s="15">
        <v>512</v>
      </c>
      <c r="M181" s="15">
        <f t="shared" si="199"/>
        <v>0.125</v>
      </c>
      <c r="O181" s="86">
        <f t="shared" si="200"/>
        <v>413</v>
      </c>
      <c r="P181" s="86">
        <f t="shared" si="210"/>
        <v>0</v>
      </c>
      <c r="Q181" s="86">
        <f t="shared" si="211"/>
        <v>296</v>
      </c>
      <c r="R181" s="86" t="b">
        <f t="shared" si="212"/>
        <v>1</v>
      </c>
      <c r="S181" s="86" t="str">
        <f t="shared" si="213"/>
        <v>Dummy Node</v>
      </c>
      <c r="T181" s="86" t="str">
        <f t="shared" si="201"/>
        <v>N/A</v>
      </c>
      <c r="U181" s="86" t="str">
        <f t="shared" si="214"/>
        <v>N/A</v>
      </c>
      <c r="V181" s="86">
        <f t="shared" si="215"/>
        <v>293</v>
      </c>
      <c r="W181" s="86" t="b">
        <f t="shared" si="216"/>
        <v>0</v>
      </c>
      <c r="X181" s="86" t="str">
        <f t="shared" si="217"/>
        <v>Distance</v>
      </c>
      <c r="Y181" s="86" t="str">
        <f t="shared" si="202"/>
        <v>&gt;</v>
      </c>
      <c r="Z181" s="86">
        <f t="shared" si="218"/>
        <v>682.205078125</v>
      </c>
      <c r="AA181" s="86">
        <f t="shared" si="219"/>
        <v>292</v>
      </c>
      <c r="AB181" s="86" t="b">
        <f t="shared" si="220"/>
        <v>1</v>
      </c>
      <c r="AC181" s="86" t="str">
        <f t="shared" si="221"/>
        <v>GEBR</v>
      </c>
      <c r="AD181" s="86" t="str">
        <f t="shared" si="203"/>
        <v>&lt;=</v>
      </c>
      <c r="AE181" s="86">
        <f t="shared" si="222"/>
        <v>0.715087890625</v>
      </c>
      <c r="AF181" s="86">
        <f t="shared" si="223"/>
        <v>289</v>
      </c>
      <c r="AG181" s="86" t="b">
        <f t="shared" si="224"/>
        <v>0</v>
      </c>
      <c r="AH181" s="86" t="str">
        <f t="shared" si="225"/>
        <v>Speed</v>
      </c>
      <c r="AI181" s="86" t="str">
        <f t="shared" si="204"/>
        <v>&gt;</v>
      </c>
      <c r="AJ181" s="86">
        <f t="shared" si="226"/>
        <v>26.96923828125</v>
      </c>
      <c r="AK181" s="86">
        <f t="shared" si="227"/>
        <v>54</v>
      </c>
      <c r="AL181" s="86" t="b">
        <f t="shared" si="228"/>
        <v>1</v>
      </c>
      <c r="AM181" s="86" t="str">
        <f t="shared" si="229"/>
        <v>Distance</v>
      </c>
      <c r="AN181" s="86" t="str">
        <f t="shared" si="205"/>
        <v>&lt;=</v>
      </c>
      <c r="AO181" s="86">
        <f t="shared" si="230"/>
        <v>691.18310546875</v>
      </c>
      <c r="AP181" s="86">
        <f t="shared" si="231"/>
        <v>8</v>
      </c>
      <c r="AQ181" s="86" t="b">
        <f t="shared" si="232"/>
        <v>0</v>
      </c>
      <c r="AR181" s="86" t="str">
        <f t="shared" si="233"/>
        <v>Distance</v>
      </c>
      <c r="AS181" s="86" t="str">
        <f t="shared" si="206"/>
        <v>&gt;</v>
      </c>
      <c r="AT181" s="86">
        <f t="shared" si="234"/>
        <v>680.03369140625</v>
      </c>
      <c r="AU181" s="86">
        <f t="shared" si="235"/>
        <v>2</v>
      </c>
      <c r="AV181" s="86" t="b">
        <f t="shared" si="236"/>
        <v>0</v>
      </c>
      <c r="AW181" s="86" t="str">
        <f t="shared" si="237"/>
        <v>Distance</v>
      </c>
      <c r="AX181" s="86" t="str">
        <f t="shared" si="207"/>
        <v>&gt;</v>
      </c>
      <c r="AY181" s="86">
        <f t="shared" si="238"/>
        <v>569.801025390625</v>
      </c>
      <c r="AZ181" s="86">
        <f t="shared" si="239"/>
        <v>0</v>
      </c>
      <c r="BA181" s="86" t="b">
        <f t="shared" si="240"/>
        <v>0</v>
      </c>
      <c r="BB181" s="86" t="str">
        <f t="shared" si="241"/>
        <v>Distance</v>
      </c>
      <c r="BC181" s="86" t="str">
        <f t="shared" si="208"/>
        <v>&gt;</v>
      </c>
      <c r="BD181" s="86">
        <f t="shared" si="242"/>
        <v>390.67724609375</v>
      </c>
      <c r="BE181" s="15">
        <f t="shared" si="195"/>
        <v>1</v>
      </c>
      <c r="BF181" s="15" t="str">
        <f t="shared" si="209"/>
        <v>Distance&gt;682,205078125 AND GEBR&lt;=0,715087890625 AND Speed&gt;26,96923828125 AND Distance&lt;=691,18310546875 AND Distance&gt;680,03369140625 AND Distance&gt;569,801025390625 AND Distance&gt;390,67724609375</v>
      </c>
      <c r="BH181"/>
      <c r="BI181"/>
      <c r="BJ181"/>
    </row>
    <row r="182" spans="1:62">
      <c r="A182" s="15">
        <v>179</v>
      </c>
      <c r="B182" s="15">
        <v>-2</v>
      </c>
      <c r="C182" s="15">
        <v>-8192</v>
      </c>
      <c r="D182" s="15">
        <f t="shared" si="196"/>
        <v>-1</v>
      </c>
      <c r="E182" s="15">
        <f t="shared" si="197"/>
        <v>0</v>
      </c>
      <c r="F182" s="15">
        <f t="shared" si="198"/>
        <v>-1</v>
      </c>
      <c r="G182" s="15">
        <v>-1</v>
      </c>
      <c r="H182" s="15">
        <v>-1</v>
      </c>
      <c r="I182" s="15">
        <v>178</v>
      </c>
      <c r="J182" s="15">
        <v>8</v>
      </c>
      <c r="K182" s="15">
        <v>414</v>
      </c>
      <c r="L182" s="15">
        <v>1365</v>
      </c>
      <c r="M182" s="15">
        <f t="shared" si="199"/>
        <v>0.333251953125</v>
      </c>
      <c r="O182" s="86">
        <f t="shared" si="200"/>
        <v>414</v>
      </c>
      <c r="P182" s="86">
        <f t="shared" si="210"/>
        <v>0</v>
      </c>
      <c r="Q182" s="86">
        <f t="shared" si="211"/>
        <v>296</v>
      </c>
      <c r="R182" s="86" t="b">
        <f t="shared" si="212"/>
        <v>0</v>
      </c>
      <c r="S182" s="86" t="str">
        <f t="shared" si="213"/>
        <v>Dummy Node</v>
      </c>
      <c r="T182" s="86" t="str">
        <f t="shared" si="201"/>
        <v>N/A</v>
      </c>
      <c r="U182" s="86" t="str">
        <f t="shared" si="214"/>
        <v>N/A</v>
      </c>
      <c r="V182" s="86">
        <f t="shared" si="215"/>
        <v>293</v>
      </c>
      <c r="W182" s="86" t="b">
        <f t="shared" si="216"/>
        <v>0</v>
      </c>
      <c r="X182" s="86" t="str">
        <f t="shared" si="217"/>
        <v>Distance</v>
      </c>
      <c r="Y182" s="86" t="str">
        <f t="shared" si="202"/>
        <v>&gt;</v>
      </c>
      <c r="Z182" s="86">
        <f t="shared" si="218"/>
        <v>682.205078125</v>
      </c>
      <c r="AA182" s="86">
        <f t="shared" si="219"/>
        <v>292</v>
      </c>
      <c r="AB182" s="86" t="b">
        <f t="shared" si="220"/>
        <v>1</v>
      </c>
      <c r="AC182" s="86" t="str">
        <f t="shared" si="221"/>
        <v>GEBR</v>
      </c>
      <c r="AD182" s="86" t="str">
        <f t="shared" si="203"/>
        <v>&lt;=</v>
      </c>
      <c r="AE182" s="86">
        <f t="shared" si="222"/>
        <v>0.715087890625</v>
      </c>
      <c r="AF182" s="86">
        <f t="shared" si="223"/>
        <v>289</v>
      </c>
      <c r="AG182" s="86" t="b">
        <f t="shared" si="224"/>
        <v>0</v>
      </c>
      <c r="AH182" s="86" t="str">
        <f t="shared" si="225"/>
        <v>Speed</v>
      </c>
      <c r="AI182" s="86" t="str">
        <f t="shared" si="204"/>
        <v>&gt;</v>
      </c>
      <c r="AJ182" s="86">
        <f t="shared" si="226"/>
        <v>26.96923828125</v>
      </c>
      <c r="AK182" s="86">
        <f t="shared" si="227"/>
        <v>54</v>
      </c>
      <c r="AL182" s="86" t="b">
        <f t="shared" si="228"/>
        <v>1</v>
      </c>
      <c r="AM182" s="86" t="str">
        <f t="shared" si="229"/>
        <v>Distance</v>
      </c>
      <c r="AN182" s="86" t="str">
        <f t="shared" si="205"/>
        <v>&lt;=</v>
      </c>
      <c r="AO182" s="86">
        <f t="shared" si="230"/>
        <v>691.18310546875</v>
      </c>
      <c r="AP182" s="86">
        <f t="shared" si="231"/>
        <v>8</v>
      </c>
      <c r="AQ182" s="86" t="b">
        <f t="shared" si="232"/>
        <v>0</v>
      </c>
      <c r="AR182" s="86" t="str">
        <f t="shared" si="233"/>
        <v>Distance</v>
      </c>
      <c r="AS182" s="86" t="str">
        <f t="shared" si="206"/>
        <v>&gt;</v>
      </c>
      <c r="AT182" s="86">
        <f t="shared" si="234"/>
        <v>680.03369140625</v>
      </c>
      <c r="AU182" s="86">
        <f t="shared" si="235"/>
        <v>2</v>
      </c>
      <c r="AV182" s="86" t="b">
        <f t="shared" si="236"/>
        <v>0</v>
      </c>
      <c r="AW182" s="86" t="str">
        <f t="shared" si="237"/>
        <v>Distance</v>
      </c>
      <c r="AX182" s="86" t="str">
        <f t="shared" si="207"/>
        <v>&gt;</v>
      </c>
      <c r="AY182" s="86">
        <f t="shared" si="238"/>
        <v>569.801025390625</v>
      </c>
      <c r="AZ182" s="86">
        <f t="shared" si="239"/>
        <v>0</v>
      </c>
      <c r="BA182" s="86" t="b">
        <f t="shared" si="240"/>
        <v>0</v>
      </c>
      <c r="BB182" s="86" t="str">
        <f t="shared" si="241"/>
        <v>Distance</v>
      </c>
      <c r="BC182" s="86" t="str">
        <f t="shared" si="208"/>
        <v>&gt;</v>
      </c>
      <c r="BD182" s="86">
        <f t="shared" si="242"/>
        <v>390.67724609375</v>
      </c>
      <c r="BE182" s="15">
        <f t="shared" si="195"/>
        <v>1</v>
      </c>
      <c r="BF182" s="15" t="str">
        <f t="shared" si="209"/>
        <v>Distance&gt;682,205078125 AND GEBR&lt;=0,715087890625 AND Speed&gt;26,96923828125 AND Distance&lt;=691,18310546875 AND Distance&gt;680,03369140625 AND Distance&gt;569,801025390625 AND Distance&gt;390,67724609375</v>
      </c>
      <c r="BH182"/>
      <c r="BI182"/>
      <c r="BJ182"/>
    </row>
    <row r="183" spans="1:62">
      <c r="A183" s="15">
        <v>180</v>
      </c>
      <c r="B183" s="15">
        <v>-2</v>
      </c>
      <c r="C183" s="15">
        <v>-8192</v>
      </c>
      <c r="D183" s="15">
        <f t="shared" si="196"/>
        <v>-1</v>
      </c>
      <c r="E183" s="15">
        <f t="shared" si="197"/>
        <v>0</v>
      </c>
      <c r="F183" s="15">
        <f t="shared" si="198"/>
        <v>-1</v>
      </c>
      <c r="G183" s="15">
        <v>-1</v>
      </c>
      <c r="H183" s="15">
        <v>-1</v>
      </c>
      <c r="I183" s="15">
        <v>178</v>
      </c>
      <c r="J183" s="15">
        <v>8</v>
      </c>
      <c r="K183" s="15">
        <v>417</v>
      </c>
      <c r="L183" s="15">
        <v>228</v>
      </c>
      <c r="M183" s="15">
        <f t="shared" si="199"/>
        <v>5.56640625E-2</v>
      </c>
      <c r="O183" s="86">
        <f t="shared" si="200"/>
        <v>417</v>
      </c>
      <c r="P183" s="86">
        <f t="shared" si="210"/>
        <v>0.333251953125</v>
      </c>
      <c r="Q183" s="86">
        <f t="shared" si="211"/>
        <v>299</v>
      </c>
      <c r="R183" s="86" t="b">
        <f t="shared" si="212"/>
        <v>1</v>
      </c>
      <c r="S183" s="86" t="str">
        <f t="shared" si="213"/>
        <v>Dummy Node</v>
      </c>
      <c r="T183" s="86" t="str">
        <f t="shared" si="201"/>
        <v>N/A</v>
      </c>
      <c r="U183" s="86" t="str">
        <f t="shared" si="214"/>
        <v>N/A</v>
      </c>
      <c r="V183" s="86">
        <f t="shared" si="215"/>
        <v>297</v>
      </c>
      <c r="W183" s="86" t="b">
        <f t="shared" si="216"/>
        <v>1</v>
      </c>
      <c r="X183" s="86" t="str">
        <f t="shared" si="217"/>
        <v>Speed</v>
      </c>
      <c r="Y183" s="86" t="str">
        <f t="shared" si="202"/>
        <v>&lt;=</v>
      </c>
      <c r="Z183" s="86">
        <f t="shared" si="218"/>
        <v>28.059814453125</v>
      </c>
      <c r="AA183" s="86">
        <f t="shared" si="219"/>
        <v>70</v>
      </c>
      <c r="AB183" s="86" t="b">
        <f t="shared" si="220"/>
        <v>1</v>
      </c>
      <c r="AC183" s="86" t="str">
        <f t="shared" si="221"/>
        <v>Distance</v>
      </c>
      <c r="AD183" s="86" t="str">
        <f t="shared" si="203"/>
        <v>&lt;=</v>
      </c>
      <c r="AE183" s="86">
        <f t="shared" si="222"/>
        <v>434.08447265625</v>
      </c>
      <c r="AF183" s="86">
        <f t="shared" si="223"/>
        <v>16</v>
      </c>
      <c r="AG183" s="86" t="b">
        <f t="shared" si="224"/>
        <v>0</v>
      </c>
      <c r="AH183" s="86" t="str">
        <f t="shared" si="225"/>
        <v>Distance</v>
      </c>
      <c r="AI183" s="86" t="str">
        <f t="shared" si="204"/>
        <v>&gt;</v>
      </c>
      <c r="AJ183" s="86">
        <f t="shared" si="226"/>
        <v>427.476318359375</v>
      </c>
      <c r="AK183" s="86">
        <f t="shared" si="227"/>
        <v>10</v>
      </c>
      <c r="AL183" s="86" t="b">
        <f t="shared" si="228"/>
        <v>0</v>
      </c>
      <c r="AM183" s="86" t="str">
        <f t="shared" si="229"/>
        <v>GEBR</v>
      </c>
      <c r="AN183" s="86" t="str">
        <f t="shared" si="205"/>
        <v>&gt;</v>
      </c>
      <c r="AO183" s="86">
        <f t="shared" si="230"/>
        <v>1.046142578125</v>
      </c>
      <c r="AP183" s="86">
        <f t="shared" si="231"/>
        <v>7</v>
      </c>
      <c r="AQ183" s="86" t="b">
        <f t="shared" si="232"/>
        <v>0</v>
      </c>
      <c r="AR183" s="86" t="str">
        <f t="shared" si="233"/>
        <v>Speed</v>
      </c>
      <c r="AS183" s="86" t="str">
        <f t="shared" si="206"/>
        <v>&gt;</v>
      </c>
      <c r="AT183" s="86">
        <f t="shared" si="234"/>
        <v>23.09912109375</v>
      </c>
      <c r="AU183" s="86">
        <f t="shared" si="235"/>
        <v>2</v>
      </c>
      <c r="AV183" s="86" t="b">
        <f t="shared" si="236"/>
        <v>1</v>
      </c>
      <c r="AW183" s="86" t="str">
        <f t="shared" si="237"/>
        <v>Distance</v>
      </c>
      <c r="AX183" s="86" t="str">
        <f t="shared" si="207"/>
        <v>&lt;=</v>
      </c>
      <c r="AY183" s="86">
        <f t="shared" si="238"/>
        <v>569.801025390625</v>
      </c>
      <c r="AZ183" s="86">
        <f t="shared" si="239"/>
        <v>0</v>
      </c>
      <c r="BA183" s="86" t="b">
        <f t="shared" si="240"/>
        <v>0</v>
      </c>
      <c r="BB183" s="86" t="str">
        <f t="shared" si="241"/>
        <v>Distance</v>
      </c>
      <c r="BC183" s="86" t="str">
        <f t="shared" si="208"/>
        <v>&gt;</v>
      </c>
      <c r="BD183" s="86">
        <f t="shared" si="242"/>
        <v>390.67724609375</v>
      </c>
      <c r="BE183" s="15">
        <f t="shared" si="195"/>
        <v>0</v>
      </c>
      <c r="BF183" s="15" t="str">
        <f t="shared" si="209"/>
        <v>Speed&lt;=28,059814453125 AND Distance&lt;=434,08447265625 AND Distance&gt;427,476318359375 AND GEBR&gt;1,046142578125 AND Speed&gt;23,09912109375 AND Distance&lt;=569,801025390625 AND Distance&gt;390,67724609375</v>
      </c>
      <c r="BH183"/>
      <c r="BI183"/>
      <c r="BJ183"/>
    </row>
    <row r="184" spans="1:62">
      <c r="A184" s="15">
        <v>181</v>
      </c>
      <c r="B184" s="15">
        <v>-2</v>
      </c>
      <c r="C184" s="15">
        <v>-8192</v>
      </c>
      <c r="D184" s="15">
        <f t="shared" si="196"/>
        <v>-1</v>
      </c>
      <c r="E184" s="15">
        <f t="shared" si="197"/>
        <v>0</v>
      </c>
      <c r="F184" s="15">
        <f t="shared" si="198"/>
        <v>-1</v>
      </c>
      <c r="G184" s="15">
        <v>-1</v>
      </c>
      <c r="H184" s="15">
        <v>-1</v>
      </c>
      <c r="I184" s="15">
        <v>97</v>
      </c>
      <c r="J184" s="15">
        <v>8</v>
      </c>
      <c r="K184" s="15">
        <v>418</v>
      </c>
      <c r="L184" s="15">
        <v>1365</v>
      </c>
      <c r="M184" s="15">
        <f t="shared" si="199"/>
        <v>0.333251953125</v>
      </c>
      <c r="O184" s="86">
        <f t="shared" si="200"/>
        <v>418</v>
      </c>
      <c r="P184" s="86">
        <f t="shared" si="210"/>
        <v>0.333251953125</v>
      </c>
      <c r="Q184" s="86">
        <f t="shared" si="211"/>
        <v>299</v>
      </c>
      <c r="R184" s="86" t="b">
        <f t="shared" si="212"/>
        <v>0</v>
      </c>
      <c r="S184" s="86" t="str">
        <f t="shared" si="213"/>
        <v>Dummy Node</v>
      </c>
      <c r="T184" s="86" t="str">
        <f t="shared" si="201"/>
        <v>N/A</v>
      </c>
      <c r="U184" s="86" t="str">
        <f t="shared" si="214"/>
        <v>N/A</v>
      </c>
      <c r="V184" s="86">
        <f t="shared" si="215"/>
        <v>297</v>
      </c>
      <c r="W184" s="86" t="b">
        <f t="shared" si="216"/>
        <v>1</v>
      </c>
      <c r="X184" s="86" t="str">
        <f t="shared" si="217"/>
        <v>Speed</v>
      </c>
      <c r="Y184" s="86" t="str">
        <f t="shared" si="202"/>
        <v>&lt;=</v>
      </c>
      <c r="Z184" s="86">
        <f t="shared" si="218"/>
        <v>28.059814453125</v>
      </c>
      <c r="AA184" s="86">
        <f t="shared" si="219"/>
        <v>70</v>
      </c>
      <c r="AB184" s="86" t="b">
        <f t="shared" si="220"/>
        <v>1</v>
      </c>
      <c r="AC184" s="86" t="str">
        <f t="shared" si="221"/>
        <v>Distance</v>
      </c>
      <c r="AD184" s="86" t="str">
        <f t="shared" si="203"/>
        <v>&lt;=</v>
      </c>
      <c r="AE184" s="86">
        <f t="shared" si="222"/>
        <v>434.08447265625</v>
      </c>
      <c r="AF184" s="86">
        <f t="shared" si="223"/>
        <v>16</v>
      </c>
      <c r="AG184" s="86" t="b">
        <f t="shared" si="224"/>
        <v>0</v>
      </c>
      <c r="AH184" s="86" t="str">
        <f t="shared" si="225"/>
        <v>Distance</v>
      </c>
      <c r="AI184" s="86" t="str">
        <f t="shared" si="204"/>
        <v>&gt;</v>
      </c>
      <c r="AJ184" s="86">
        <f t="shared" si="226"/>
        <v>427.476318359375</v>
      </c>
      <c r="AK184" s="86">
        <f t="shared" si="227"/>
        <v>10</v>
      </c>
      <c r="AL184" s="86" t="b">
        <f t="shared" si="228"/>
        <v>0</v>
      </c>
      <c r="AM184" s="86" t="str">
        <f t="shared" si="229"/>
        <v>GEBR</v>
      </c>
      <c r="AN184" s="86" t="str">
        <f t="shared" si="205"/>
        <v>&gt;</v>
      </c>
      <c r="AO184" s="86">
        <f t="shared" si="230"/>
        <v>1.046142578125</v>
      </c>
      <c r="AP184" s="86">
        <f t="shared" si="231"/>
        <v>7</v>
      </c>
      <c r="AQ184" s="86" t="b">
        <f t="shared" si="232"/>
        <v>0</v>
      </c>
      <c r="AR184" s="86" t="str">
        <f t="shared" si="233"/>
        <v>Speed</v>
      </c>
      <c r="AS184" s="86" t="str">
        <f t="shared" si="206"/>
        <v>&gt;</v>
      </c>
      <c r="AT184" s="86">
        <f t="shared" si="234"/>
        <v>23.09912109375</v>
      </c>
      <c r="AU184" s="86">
        <f t="shared" si="235"/>
        <v>2</v>
      </c>
      <c r="AV184" s="86" t="b">
        <f t="shared" si="236"/>
        <v>1</v>
      </c>
      <c r="AW184" s="86" t="str">
        <f t="shared" si="237"/>
        <v>Distance</v>
      </c>
      <c r="AX184" s="86" t="str">
        <f t="shared" si="207"/>
        <v>&lt;=</v>
      </c>
      <c r="AY184" s="86">
        <f t="shared" si="238"/>
        <v>569.801025390625</v>
      </c>
      <c r="AZ184" s="86">
        <f t="shared" si="239"/>
        <v>0</v>
      </c>
      <c r="BA184" s="86" t="b">
        <f t="shared" si="240"/>
        <v>0</v>
      </c>
      <c r="BB184" s="86" t="str">
        <f t="shared" si="241"/>
        <v>Distance</v>
      </c>
      <c r="BC184" s="86" t="str">
        <f t="shared" si="208"/>
        <v>&gt;</v>
      </c>
      <c r="BD184" s="86">
        <f t="shared" si="242"/>
        <v>390.67724609375</v>
      </c>
      <c r="BE184" s="15">
        <f t="shared" si="195"/>
        <v>0</v>
      </c>
      <c r="BF184" s="15" t="str">
        <f t="shared" si="209"/>
        <v>Speed&lt;=28,059814453125 AND Distance&lt;=434,08447265625 AND Distance&gt;427,476318359375 AND GEBR&gt;1,046142578125 AND Speed&gt;23,09912109375 AND Distance&lt;=569,801025390625 AND Distance&gt;390,67724609375</v>
      </c>
      <c r="BH184"/>
      <c r="BI184"/>
      <c r="BJ184"/>
    </row>
    <row r="185" spans="1:62">
      <c r="A185" s="15">
        <v>182</v>
      </c>
      <c r="B185" s="15">
        <v>-2</v>
      </c>
      <c r="C185" s="15">
        <v>-8192</v>
      </c>
      <c r="D185" s="15">
        <f t="shared" si="196"/>
        <v>-1</v>
      </c>
      <c r="E185" s="15">
        <f t="shared" si="197"/>
        <v>0</v>
      </c>
      <c r="F185" s="15">
        <f t="shared" si="198"/>
        <v>-1</v>
      </c>
      <c r="G185" s="15">
        <v>-1</v>
      </c>
      <c r="H185" s="15">
        <v>-1</v>
      </c>
      <c r="I185" s="15">
        <v>97</v>
      </c>
      <c r="J185" s="15">
        <v>8</v>
      </c>
      <c r="K185" s="15">
        <v>419</v>
      </c>
      <c r="L185" s="15">
        <v>105</v>
      </c>
      <c r="M185" s="15">
        <f t="shared" si="199"/>
        <v>2.5634765625E-2</v>
      </c>
      <c r="O185" s="86">
        <f t="shared" si="200"/>
        <v>419</v>
      </c>
      <c r="P185" s="86">
        <f t="shared" si="210"/>
        <v>0</v>
      </c>
      <c r="Q185" s="86">
        <f t="shared" si="211"/>
        <v>300</v>
      </c>
      <c r="R185" s="86" t="b">
        <f t="shared" si="212"/>
        <v>1</v>
      </c>
      <c r="S185" s="86" t="str">
        <f t="shared" si="213"/>
        <v>Dummy Node</v>
      </c>
      <c r="T185" s="86" t="str">
        <f t="shared" si="201"/>
        <v>N/A</v>
      </c>
      <c r="U185" s="86" t="str">
        <f t="shared" si="214"/>
        <v>N/A</v>
      </c>
      <c r="V185" s="86">
        <f t="shared" si="215"/>
        <v>297</v>
      </c>
      <c r="W185" s="86" t="b">
        <f t="shared" si="216"/>
        <v>0</v>
      </c>
      <c r="X185" s="86" t="str">
        <f t="shared" si="217"/>
        <v>Speed</v>
      </c>
      <c r="Y185" s="86" t="str">
        <f t="shared" si="202"/>
        <v>&gt;</v>
      </c>
      <c r="Z185" s="86">
        <f t="shared" si="218"/>
        <v>28.059814453125</v>
      </c>
      <c r="AA185" s="86">
        <f t="shared" si="219"/>
        <v>70</v>
      </c>
      <c r="AB185" s="86" t="b">
        <f t="shared" si="220"/>
        <v>1</v>
      </c>
      <c r="AC185" s="86" t="str">
        <f t="shared" si="221"/>
        <v>Distance</v>
      </c>
      <c r="AD185" s="86" t="str">
        <f t="shared" si="203"/>
        <v>&lt;=</v>
      </c>
      <c r="AE185" s="86">
        <f t="shared" si="222"/>
        <v>434.08447265625</v>
      </c>
      <c r="AF185" s="86">
        <f t="shared" si="223"/>
        <v>16</v>
      </c>
      <c r="AG185" s="86" t="b">
        <f t="shared" si="224"/>
        <v>0</v>
      </c>
      <c r="AH185" s="86" t="str">
        <f t="shared" si="225"/>
        <v>Distance</v>
      </c>
      <c r="AI185" s="86" t="str">
        <f t="shared" si="204"/>
        <v>&gt;</v>
      </c>
      <c r="AJ185" s="86">
        <f t="shared" si="226"/>
        <v>427.476318359375</v>
      </c>
      <c r="AK185" s="86">
        <f t="shared" si="227"/>
        <v>10</v>
      </c>
      <c r="AL185" s="86" t="b">
        <f t="shared" si="228"/>
        <v>0</v>
      </c>
      <c r="AM185" s="86" t="str">
        <f t="shared" si="229"/>
        <v>GEBR</v>
      </c>
      <c r="AN185" s="86" t="str">
        <f t="shared" si="205"/>
        <v>&gt;</v>
      </c>
      <c r="AO185" s="86">
        <f t="shared" si="230"/>
        <v>1.046142578125</v>
      </c>
      <c r="AP185" s="86">
        <f t="shared" si="231"/>
        <v>7</v>
      </c>
      <c r="AQ185" s="86" t="b">
        <f t="shared" si="232"/>
        <v>0</v>
      </c>
      <c r="AR185" s="86" t="str">
        <f t="shared" si="233"/>
        <v>Speed</v>
      </c>
      <c r="AS185" s="86" t="str">
        <f t="shared" si="206"/>
        <v>&gt;</v>
      </c>
      <c r="AT185" s="86">
        <f t="shared" si="234"/>
        <v>23.09912109375</v>
      </c>
      <c r="AU185" s="86">
        <f t="shared" si="235"/>
        <v>2</v>
      </c>
      <c r="AV185" s="86" t="b">
        <f t="shared" si="236"/>
        <v>1</v>
      </c>
      <c r="AW185" s="86" t="str">
        <f t="shared" si="237"/>
        <v>Distance</v>
      </c>
      <c r="AX185" s="86" t="str">
        <f t="shared" si="207"/>
        <v>&lt;=</v>
      </c>
      <c r="AY185" s="86">
        <f t="shared" si="238"/>
        <v>569.801025390625</v>
      </c>
      <c r="AZ185" s="86">
        <f t="shared" si="239"/>
        <v>0</v>
      </c>
      <c r="BA185" s="86" t="b">
        <f t="shared" si="240"/>
        <v>0</v>
      </c>
      <c r="BB185" s="86" t="str">
        <f t="shared" si="241"/>
        <v>Distance</v>
      </c>
      <c r="BC185" s="86" t="str">
        <f t="shared" si="208"/>
        <v>&gt;</v>
      </c>
      <c r="BD185" s="86">
        <f t="shared" si="242"/>
        <v>390.67724609375</v>
      </c>
      <c r="BE185" s="15">
        <f t="shared" si="195"/>
        <v>1</v>
      </c>
      <c r="BF185" s="15" t="str">
        <f t="shared" si="209"/>
        <v>Speed&gt;28,059814453125 AND Distance&lt;=434,08447265625 AND Distance&gt;427,476318359375 AND GEBR&gt;1,046142578125 AND Speed&gt;23,09912109375 AND Distance&lt;=569,801025390625 AND Distance&gt;390,67724609375</v>
      </c>
      <c r="BH185"/>
      <c r="BI185"/>
      <c r="BJ185"/>
    </row>
    <row r="186" spans="1:62">
      <c r="A186" s="15">
        <v>183</v>
      </c>
      <c r="B186" s="15">
        <v>1</v>
      </c>
      <c r="C186" s="15">
        <v>39219</v>
      </c>
      <c r="D186" s="15">
        <f t="shared" si="196"/>
        <v>9</v>
      </c>
      <c r="E186" s="15">
        <f t="shared" si="197"/>
        <v>2355</v>
      </c>
      <c r="F186" s="15">
        <f t="shared" si="198"/>
        <v>9.574951171875</v>
      </c>
      <c r="G186" s="15">
        <v>185</v>
      </c>
      <c r="H186" s="15">
        <v>186</v>
      </c>
      <c r="I186" s="15">
        <v>48</v>
      </c>
      <c r="J186" s="15">
        <v>5</v>
      </c>
      <c r="K186" s="15">
        <v>420</v>
      </c>
      <c r="L186" s="15">
        <v>1227</v>
      </c>
      <c r="M186" s="15">
        <f t="shared" si="199"/>
        <v>0.299560546875</v>
      </c>
      <c r="O186" s="86">
        <f t="shared" si="200"/>
        <v>420</v>
      </c>
      <c r="P186" s="86">
        <f t="shared" si="210"/>
        <v>0</v>
      </c>
      <c r="Q186" s="86">
        <f t="shared" si="211"/>
        <v>300</v>
      </c>
      <c r="R186" s="86" t="b">
        <f t="shared" si="212"/>
        <v>0</v>
      </c>
      <c r="S186" s="86" t="str">
        <f t="shared" si="213"/>
        <v>Dummy Node</v>
      </c>
      <c r="T186" s="86" t="str">
        <f t="shared" si="201"/>
        <v>N/A</v>
      </c>
      <c r="U186" s="86" t="str">
        <f t="shared" si="214"/>
        <v>N/A</v>
      </c>
      <c r="V186" s="86">
        <f t="shared" si="215"/>
        <v>297</v>
      </c>
      <c r="W186" s="86" t="b">
        <f t="shared" si="216"/>
        <v>0</v>
      </c>
      <c r="X186" s="86" t="str">
        <f t="shared" si="217"/>
        <v>Speed</v>
      </c>
      <c r="Y186" s="86" t="str">
        <f t="shared" si="202"/>
        <v>&gt;</v>
      </c>
      <c r="Z186" s="86">
        <f t="shared" si="218"/>
        <v>28.059814453125</v>
      </c>
      <c r="AA186" s="86">
        <f t="shared" si="219"/>
        <v>70</v>
      </c>
      <c r="AB186" s="86" t="b">
        <f t="shared" si="220"/>
        <v>1</v>
      </c>
      <c r="AC186" s="86" t="str">
        <f t="shared" si="221"/>
        <v>Distance</v>
      </c>
      <c r="AD186" s="86" t="str">
        <f t="shared" si="203"/>
        <v>&lt;=</v>
      </c>
      <c r="AE186" s="86">
        <f t="shared" si="222"/>
        <v>434.08447265625</v>
      </c>
      <c r="AF186" s="86">
        <f t="shared" si="223"/>
        <v>16</v>
      </c>
      <c r="AG186" s="86" t="b">
        <f t="shared" si="224"/>
        <v>0</v>
      </c>
      <c r="AH186" s="86" t="str">
        <f t="shared" si="225"/>
        <v>Distance</v>
      </c>
      <c r="AI186" s="86" t="str">
        <f t="shared" si="204"/>
        <v>&gt;</v>
      </c>
      <c r="AJ186" s="86">
        <f t="shared" si="226"/>
        <v>427.476318359375</v>
      </c>
      <c r="AK186" s="86">
        <f t="shared" si="227"/>
        <v>10</v>
      </c>
      <c r="AL186" s="86" t="b">
        <f t="shared" si="228"/>
        <v>0</v>
      </c>
      <c r="AM186" s="86" t="str">
        <f t="shared" si="229"/>
        <v>GEBR</v>
      </c>
      <c r="AN186" s="86" t="str">
        <f t="shared" si="205"/>
        <v>&gt;</v>
      </c>
      <c r="AO186" s="86">
        <f t="shared" si="230"/>
        <v>1.046142578125</v>
      </c>
      <c r="AP186" s="86">
        <f t="shared" si="231"/>
        <v>7</v>
      </c>
      <c r="AQ186" s="86" t="b">
        <f t="shared" si="232"/>
        <v>0</v>
      </c>
      <c r="AR186" s="86" t="str">
        <f t="shared" si="233"/>
        <v>Speed</v>
      </c>
      <c r="AS186" s="86" t="str">
        <f t="shared" si="206"/>
        <v>&gt;</v>
      </c>
      <c r="AT186" s="86">
        <f t="shared" si="234"/>
        <v>23.09912109375</v>
      </c>
      <c r="AU186" s="86">
        <f t="shared" si="235"/>
        <v>2</v>
      </c>
      <c r="AV186" s="86" t="b">
        <f t="shared" si="236"/>
        <v>1</v>
      </c>
      <c r="AW186" s="86" t="str">
        <f t="shared" si="237"/>
        <v>Distance</v>
      </c>
      <c r="AX186" s="86" t="str">
        <f t="shared" si="207"/>
        <v>&lt;=</v>
      </c>
      <c r="AY186" s="86">
        <f t="shared" si="238"/>
        <v>569.801025390625</v>
      </c>
      <c r="AZ186" s="86">
        <f t="shared" si="239"/>
        <v>0</v>
      </c>
      <c r="BA186" s="86" t="b">
        <f t="shared" si="240"/>
        <v>0</v>
      </c>
      <c r="BB186" s="86" t="str">
        <f t="shared" si="241"/>
        <v>Distance</v>
      </c>
      <c r="BC186" s="86" t="str">
        <f t="shared" si="208"/>
        <v>&gt;</v>
      </c>
      <c r="BD186" s="86">
        <f t="shared" si="242"/>
        <v>390.67724609375</v>
      </c>
      <c r="BE186" s="15">
        <f t="shared" si="195"/>
        <v>1</v>
      </c>
      <c r="BF186" s="15" t="str">
        <f t="shared" si="209"/>
        <v>Speed&gt;28,059814453125 AND Distance&lt;=434,08447265625 AND Distance&gt;427,476318359375 AND GEBR&gt;1,046142578125 AND Speed&gt;23,09912109375 AND Distance&lt;=569,801025390625 AND Distance&gt;390,67724609375</v>
      </c>
      <c r="BH186"/>
      <c r="BI186"/>
      <c r="BJ186"/>
    </row>
    <row r="187" spans="1:62">
      <c r="A187" s="15">
        <v>184</v>
      </c>
      <c r="B187" s="15">
        <v>1</v>
      </c>
      <c r="C187" s="15">
        <v>42205</v>
      </c>
      <c r="D187" s="15">
        <f t="shared" si="196"/>
        <v>10</v>
      </c>
      <c r="E187" s="15">
        <f t="shared" si="197"/>
        <v>1245</v>
      </c>
      <c r="F187" s="15">
        <f t="shared" si="198"/>
        <v>10.303955078125</v>
      </c>
      <c r="G187" s="15">
        <v>275</v>
      </c>
      <c r="H187" s="15">
        <v>276</v>
      </c>
      <c r="I187" s="15">
        <v>48</v>
      </c>
      <c r="J187" s="15">
        <v>5</v>
      </c>
      <c r="K187" s="15">
        <v>421</v>
      </c>
      <c r="L187" s="15">
        <v>1363</v>
      </c>
      <c r="M187" s="15">
        <f t="shared" si="199"/>
        <v>0.332763671875</v>
      </c>
      <c r="O187" s="86">
        <f t="shared" si="200"/>
        <v>421</v>
      </c>
      <c r="P187" s="86">
        <f t="shared" si="210"/>
        <v>0</v>
      </c>
      <c r="Q187" s="86">
        <f t="shared" si="211"/>
        <v>301</v>
      </c>
      <c r="R187" s="86" t="b">
        <f t="shared" si="212"/>
        <v>1</v>
      </c>
      <c r="S187" s="86" t="str">
        <f t="shared" si="213"/>
        <v>Dummy Node</v>
      </c>
      <c r="T187" s="86" t="str">
        <f t="shared" si="201"/>
        <v>N/A</v>
      </c>
      <c r="U187" s="86" t="str">
        <f t="shared" si="214"/>
        <v>N/A</v>
      </c>
      <c r="V187" s="86">
        <f t="shared" si="215"/>
        <v>137</v>
      </c>
      <c r="W187" s="86" t="b">
        <f t="shared" si="216"/>
        <v>1</v>
      </c>
      <c r="X187" s="86" t="str">
        <f t="shared" si="217"/>
        <v>Distance</v>
      </c>
      <c r="Y187" s="86" t="str">
        <f t="shared" si="202"/>
        <v>&lt;=</v>
      </c>
      <c r="Z187" s="86">
        <f t="shared" si="218"/>
        <v>8.8173828125</v>
      </c>
      <c r="AA187" s="86">
        <f t="shared" si="219"/>
        <v>19</v>
      </c>
      <c r="AB187" s="86" t="b">
        <f t="shared" si="220"/>
        <v>1</v>
      </c>
      <c r="AC187" s="86" t="str">
        <f t="shared" si="221"/>
        <v>Distance</v>
      </c>
      <c r="AD187" s="86" t="str">
        <f t="shared" si="203"/>
        <v>&lt;=</v>
      </c>
      <c r="AE187" s="86">
        <f t="shared" si="222"/>
        <v>9.56884765625</v>
      </c>
      <c r="AF187" s="86">
        <f t="shared" si="223"/>
        <v>17</v>
      </c>
      <c r="AG187" s="86" t="b">
        <f t="shared" si="224"/>
        <v>1</v>
      </c>
      <c r="AH187" s="86" t="str">
        <f t="shared" si="225"/>
        <v>Distance</v>
      </c>
      <c r="AI187" s="86" t="str">
        <f t="shared" si="204"/>
        <v>&lt;=</v>
      </c>
      <c r="AJ187" s="86">
        <f t="shared" si="226"/>
        <v>15</v>
      </c>
      <c r="AK187" s="86">
        <f t="shared" si="227"/>
        <v>5</v>
      </c>
      <c r="AL187" s="86" t="b">
        <f t="shared" si="228"/>
        <v>1</v>
      </c>
      <c r="AM187" s="86" t="str">
        <f t="shared" si="229"/>
        <v>Speed</v>
      </c>
      <c r="AN187" s="86" t="str">
        <f t="shared" si="205"/>
        <v>&lt;=</v>
      </c>
      <c r="AO187" s="86">
        <f t="shared" si="230"/>
        <v>3.076416015625</v>
      </c>
      <c r="AP187" s="86">
        <f t="shared" si="231"/>
        <v>3</v>
      </c>
      <c r="AQ187" s="86" t="b">
        <f t="shared" si="232"/>
        <v>1</v>
      </c>
      <c r="AR187" s="86" t="str">
        <f t="shared" si="233"/>
        <v>Distance</v>
      </c>
      <c r="AS187" s="86" t="str">
        <f t="shared" si="206"/>
        <v>&lt;=</v>
      </c>
      <c r="AT187" s="86">
        <f t="shared" si="234"/>
        <v>80.353271484375</v>
      </c>
      <c r="AU187" s="86">
        <f t="shared" si="235"/>
        <v>1</v>
      </c>
      <c r="AV187" s="86" t="b">
        <f t="shared" si="236"/>
        <v>1</v>
      </c>
      <c r="AW187" s="86" t="str">
        <f t="shared" si="237"/>
        <v>Speed</v>
      </c>
      <c r="AX187" s="86" t="str">
        <f t="shared" si="207"/>
        <v>&lt;=</v>
      </c>
      <c r="AY187" s="86">
        <f t="shared" si="238"/>
        <v>10.322265625</v>
      </c>
      <c r="AZ187" s="86">
        <f t="shared" si="239"/>
        <v>0</v>
      </c>
      <c r="BA187" s="86" t="b">
        <f t="shared" si="240"/>
        <v>1</v>
      </c>
      <c r="BB187" s="86" t="str">
        <f t="shared" si="241"/>
        <v>Distance</v>
      </c>
      <c r="BC187" s="86" t="str">
        <f t="shared" si="208"/>
        <v>&lt;=</v>
      </c>
      <c r="BD187" s="86">
        <f t="shared" si="242"/>
        <v>390.67724609375</v>
      </c>
      <c r="BE187" s="15">
        <f t="shared" si="195"/>
        <v>1</v>
      </c>
      <c r="BF187" s="15" t="str">
        <f t="shared" si="209"/>
        <v>Distance&lt;=8,8173828125 AND Distance&lt;=9,56884765625 AND Distance&lt;=15 AND Speed&lt;=3,076416015625 AND Distance&lt;=80,353271484375 AND Speed&lt;=10,322265625 AND Distance&lt;=390,67724609375</v>
      </c>
      <c r="BH187"/>
      <c r="BI187"/>
      <c r="BJ187"/>
    </row>
    <row r="188" spans="1:62">
      <c r="A188" s="15">
        <v>185</v>
      </c>
      <c r="B188" s="15">
        <v>1</v>
      </c>
      <c r="C188" s="15">
        <v>37404</v>
      </c>
      <c r="D188" s="15">
        <f t="shared" si="196"/>
        <v>9</v>
      </c>
      <c r="E188" s="15">
        <f t="shared" si="197"/>
        <v>540</v>
      </c>
      <c r="F188" s="15">
        <f t="shared" si="198"/>
        <v>9.1318359375</v>
      </c>
      <c r="G188" s="15">
        <v>263</v>
      </c>
      <c r="H188" s="15">
        <v>264</v>
      </c>
      <c r="I188" s="15">
        <v>183</v>
      </c>
      <c r="J188" s="15">
        <v>6</v>
      </c>
      <c r="K188" s="15">
        <v>422</v>
      </c>
      <c r="L188" s="15">
        <v>1343</v>
      </c>
      <c r="M188" s="15">
        <f t="shared" si="199"/>
        <v>0.327880859375</v>
      </c>
      <c r="O188" s="86">
        <f t="shared" si="200"/>
        <v>422</v>
      </c>
      <c r="P188" s="86">
        <f t="shared" si="210"/>
        <v>0</v>
      </c>
      <c r="Q188" s="86">
        <f t="shared" si="211"/>
        <v>301</v>
      </c>
      <c r="R188" s="86" t="b">
        <f t="shared" si="212"/>
        <v>0</v>
      </c>
      <c r="S188" s="86" t="str">
        <f t="shared" si="213"/>
        <v>Dummy Node</v>
      </c>
      <c r="T188" s="86" t="str">
        <f t="shared" si="201"/>
        <v>N/A</v>
      </c>
      <c r="U188" s="86" t="str">
        <f t="shared" si="214"/>
        <v>N/A</v>
      </c>
      <c r="V188" s="86">
        <f t="shared" si="215"/>
        <v>137</v>
      </c>
      <c r="W188" s="86" t="b">
        <f t="shared" si="216"/>
        <v>1</v>
      </c>
      <c r="X188" s="86" t="str">
        <f t="shared" si="217"/>
        <v>Distance</v>
      </c>
      <c r="Y188" s="86" t="str">
        <f t="shared" si="202"/>
        <v>&lt;=</v>
      </c>
      <c r="Z188" s="86">
        <f t="shared" si="218"/>
        <v>8.8173828125</v>
      </c>
      <c r="AA188" s="86">
        <f t="shared" si="219"/>
        <v>19</v>
      </c>
      <c r="AB188" s="86" t="b">
        <f t="shared" si="220"/>
        <v>1</v>
      </c>
      <c r="AC188" s="86" t="str">
        <f t="shared" si="221"/>
        <v>Distance</v>
      </c>
      <c r="AD188" s="86" t="str">
        <f t="shared" si="203"/>
        <v>&lt;=</v>
      </c>
      <c r="AE188" s="86">
        <f t="shared" si="222"/>
        <v>9.56884765625</v>
      </c>
      <c r="AF188" s="86">
        <f t="shared" si="223"/>
        <v>17</v>
      </c>
      <c r="AG188" s="86" t="b">
        <f t="shared" si="224"/>
        <v>1</v>
      </c>
      <c r="AH188" s="86" t="str">
        <f t="shared" si="225"/>
        <v>Distance</v>
      </c>
      <c r="AI188" s="86" t="str">
        <f t="shared" si="204"/>
        <v>&lt;=</v>
      </c>
      <c r="AJ188" s="86">
        <f t="shared" si="226"/>
        <v>15</v>
      </c>
      <c r="AK188" s="86">
        <f t="shared" si="227"/>
        <v>5</v>
      </c>
      <c r="AL188" s="86" t="b">
        <f t="shared" si="228"/>
        <v>1</v>
      </c>
      <c r="AM188" s="86" t="str">
        <f t="shared" si="229"/>
        <v>Speed</v>
      </c>
      <c r="AN188" s="86" t="str">
        <f t="shared" si="205"/>
        <v>&lt;=</v>
      </c>
      <c r="AO188" s="86">
        <f t="shared" si="230"/>
        <v>3.076416015625</v>
      </c>
      <c r="AP188" s="86">
        <f t="shared" si="231"/>
        <v>3</v>
      </c>
      <c r="AQ188" s="86" t="b">
        <f t="shared" si="232"/>
        <v>1</v>
      </c>
      <c r="AR188" s="86" t="str">
        <f t="shared" si="233"/>
        <v>Distance</v>
      </c>
      <c r="AS188" s="86" t="str">
        <f t="shared" si="206"/>
        <v>&lt;=</v>
      </c>
      <c r="AT188" s="86">
        <f t="shared" si="234"/>
        <v>80.353271484375</v>
      </c>
      <c r="AU188" s="86">
        <f t="shared" si="235"/>
        <v>1</v>
      </c>
      <c r="AV188" s="86" t="b">
        <f t="shared" si="236"/>
        <v>1</v>
      </c>
      <c r="AW188" s="86" t="str">
        <f t="shared" si="237"/>
        <v>Speed</v>
      </c>
      <c r="AX188" s="86" t="str">
        <f t="shared" si="207"/>
        <v>&lt;=</v>
      </c>
      <c r="AY188" s="86">
        <f t="shared" si="238"/>
        <v>10.322265625</v>
      </c>
      <c r="AZ188" s="86">
        <f t="shared" si="239"/>
        <v>0</v>
      </c>
      <c r="BA188" s="86" t="b">
        <f t="shared" si="240"/>
        <v>1</v>
      </c>
      <c r="BB188" s="86" t="str">
        <f t="shared" si="241"/>
        <v>Distance</v>
      </c>
      <c r="BC188" s="86" t="str">
        <f t="shared" si="208"/>
        <v>&lt;=</v>
      </c>
      <c r="BD188" s="86">
        <f t="shared" si="242"/>
        <v>390.67724609375</v>
      </c>
      <c r="BE188" s="15">
        <f t="shared" si="195"/>
        <v>1</v>
      </c>
      <c r="BF188" s="15" t="str">
        <f t="shared" si="209"/>
        <v>Distance&lt;=8,8173828125 AND Distance&lt;=9,56884765625 AND Distance&lt;=15 AND Speed&lt;=3,076416015625 AND Distance&lt;=80,353271484375 AND Speed&lt;=10,322265625 AND Distance&lt;=390,67724609375</v>
      </c>
      <c r="BH188"/>
      <c r="BI188"/>
      <c r="BJ188"/>
    </row>
    <row r="189" spans="1:62">
      <c r="A189" s="15">
        <v>186</v>
      </c>
      <c r="B189" s="15">
        <v>2</v>
      </c>
      <c r="C189" s="15">
        <v>4285</v>
      </c>
      <c r="D189" s="15">
        <f t="shared" si="196"/>
        <v>1</v>
      </c>
      <c r="E189" s="15">
        <f t="shared" si="197"/>
        <v>189</v>
      </c>
      <c r="F189" s="15">
        <f t="shared" si="198"/>
        <v>1.046142578125</v>
      </c>
      <c r="G189" s="15">
        <v>191</v>
      </c>
      <c r="H189" s="15">
        <v>192</v>
      </c>
      <c r="I189" s="15">
        <v>183</v>
      </c>
      <c r="J189" s="15">
        <v>6</v>
      </c>
      <c r="K189" s="15">
        <v>423</v>
      </c>
      <c r="L189" s="15">
        <v>341</v>
      </c>
      <c r="M189" s="15">
        <f t="shared" si="199"/>
        <v>8.3251953125E-2</v>
      </c>
      <c r="O189" s="86">
        <f t="shared" si="200"/>
        <v>423</v>
      </c>
      <c r="P189" s="86">
        <f t="shared" si="210"/>
        <v>0.333251953125</v>
      </c>
      <c r="Q189" s="86">
        <f t="shared" si="211"/>
        <v>317</v>
      </c>
      <c r="R189" s="86" t="b">
        <f t="shared" si="212"/>
        <v>1</v>
      </c>
      <c r="S189" s="86" t="str">
        <f t="shared" si="213"/>
        <v>Dummy Node</v>
      </c>
      <c r="T189" s="86" t="str">
        <f t="shared" si="201"/>
        <v>N/A</v>
      </c>
      <c r="U189" s="86" t="str">
        <f t="shared" si="214"/>
        <v>N/A</v>
      </c>
      <c r="V189" s="86">
        <f t="shared" si="215"/>
        <v>275</v>
      </c>
      <c r="W189" s="86" t="b">
        <f t="shared" si="216"/>
        <v>1</v>
      </c>
      <c r="X189" s="86" t="str">
        <f t="shared" si="217"/>
        <v>Speed</v>
      </c>
      <c r="Y189" s="86" t="str">
        <f t="shared" si="202"/>
        <v>&lt;=</v>
      </c>
      <c r="Z189" s="86">
        <f t="shared" si="218"/>
        <v>9.869384765625</v>
      </c>
      <c r="AA189" s="86">
        <f t="shared" si="219"/>
        <v>184</v>
      </c>
      <c r="AB189" s="86" t="b">
        <f t="shared" si="220"/>
        <v>1</v>
      </c>
      <c r="AC189" s="86" t="str">
        <f t="shared" si="221"/>
        <v>Speed</v>
      </c>
      <c r="AD189" s="86" t="str">
        <f t="shared" si="203"/>
        <v>&lt;=</v>
      </c>
      <c r="AE189" s="86">
        <f t="shared" si="222"/>
        <v>10.303955078125</v>
      </c>
      <c r="AF189" s="86">
        <f t="shared" si="223"/>
        <v>48</v>
      </c>
      <c r="AG189" s="86" t="b">
        <f t="shared" si="224"/>
        <v>0</v>
      </c>
      <c r="AH189" s="86" t="str">
        <f t="shared" si="225"/>
        <v>Distance</v>
      </c>
      <c r="AI189" s="86" t="str">
        <f t="shared" si="204"/>
        <v>&gt;</v>
      </c>
      <c r="AJ189" s="86">
        <f t="shared" si="226"/>
        <v>105</v>
      </c>
      <c r="AK189" s="86">
        <f t="shared" si="227"/>
        <v>6</v>
      </c>
      <c r="AL189" s="86" t="b">
        <f t="shared" si="228"/>
        <v>0</v>
      </c>
      <c r="AM189" s="86" t="str">
        <f t="shared" si="229"/>
        <v>Distance</v>
      </c>
      <c r="AN189" s="86" t="str">
        <f t="shared" si="205"/>
        <v>&gt;</v>
      </c>
      <c r="AO189" s="86">
        <f t="shared" si="230"/>
        <v>97.578369140625</v>
      </c>
      <c r="AP189" s="86">
        <f t="shared" si="231"/>
        <v>3</v>
      </c>
      <c r="AQ189" s="86" t="b">
        <f t="shared" si="232"/>
        <v>0</v>
      </c>
      <c r="AR189" s="86" t="str">
        <f t="shared" si="233"/>
        <v>Distance</v>
      </c>
      <c r="AS189" s="86" t="str">
        <f t="shared" si="206"/>
        <v>&gt;</v>
      </c>
      <c r="AT189" s="86">
        <f t="shared" si="234"/>
        <v>80.353271484375</v>
      </c>
      <c r="AU189" s="86">
        <f t="shared" si="235"/>
        <v>1</v>
      </c>
      <c r="AV189" s="86" t="b">
        <f t="shared" si="236"/>
        <v>1</v>
      </c>
      <c r="AW189" s="86" t="str">
        <f t="shared" si="237"/>
        <v>Speed</v>
      </c>
      <c r="AX189" s="86" t="str">
        <f t="shared" si="207"/>
        <v>&lt;=</v>
      </c>
      <c r="AY189" s="86">
        <f t="shared" si="238"/>
        <v>10.322265625</v>
      </c>
      <c r="AZ189" s="86">
        <f t="shared" si="239"/>
        <v>0</v>
      </c>
      <c r="BA189" s="86" t="b">
        <f t="shared" si="240"/>
        <v>1</v>
      </c>
      <c r="BB189" s="86" t="str">
        <f t="shared" si="241"/>
        <v>Distance</v>
      </c>
      <c r="BC189" s="86" t="str">
        <f t="shared" si="208"/>
        <v>&lt;=</v>
      </c>
      <c r="BD189" s="86">
        <f t="shared" si="242"/>
        <v>390.67724609375</v>
      </c>
      <c r="BE189" s="15">
        <f t="shared" si="195"/>
        <v>0</v>
      </c>
      <c r="BF189" s="15" t="str">
        <f t="shared" si="209"/>
        <v>Speed&lt;=9,869384765625 AND Speed&lt;=10,303955078125 AND Distance&gt;105 AND Distance&gt;97,578369140625 AND Distance&gt;80,353271484375 AND Speed&lt;=10,322265625 AND Distance&lt;=390,67724609375</v>
      </c>
      <c r="BH189"/>
      <c r="BI189"/>
      <c r="BJ189"/>
    </row>
    <row r="190" spans="1:62">
      <c r="A190" s="15">
        <v>187</v>
      </c>
      <c r="B190" s="15">
        <v>-2</v>
      </c>
      <c r="C190" s="15">
        <v>-8192</v>
      </c>
      <c r="D190" s="15">
        <f t="shared" si="196"/>
        <v>-1</v>
      </c>
      <c r="E190" s="15">
        <f t="shared" si="197"/>
        <v>0</v>
      </c>
      <c r="F190" s="15">
        <f t="shared" si="198"/>
        <v>-1</v>
      </c>
      <c r="G190" s="15">
        <v>357</v>
      </c>
      <c r="H190" s="15">
        <v>358</v>
      </c>
      <c r="I190" s="15">
        <v>41</v>
      </c>
      <c r="J190" s="15">
        <v>7</v>
      </c>
      <c r="K190" s="15">
        <v>424</v>
      </c>
      <c r="L190" s="15">
        <v>1365</v>
      </c>
      <c r="M190" s="15">
        <f t="shared" si="199"/>
        <v>0.333251953125</v>
      </c>
      <c r="O190" s="86">
        <f t="shared" si="200"/>
        <v>424</v>
      </c>
      <c r="P190" s="86">
        <f t="shared" si="210"/>
        <v>0.333251953125</v>
      </c>
      <c r="Q190" s="86">
        <f t="shared" si="211"/>
        <v>317</v>
      </c>
      <c r="R190" s="86" t="b">
        <f t="shared" si="212"/>
        <v>0</v>
      </c>
      <c r="S190" s="86" t="str">
        <f t="shared" si="213"/>
        <v>Dummy Node</v>
      </c>
      <c r="T190" s="86" t="str">
        <f t="shared" si="201"/>
        <v>N/A</v>
      </c>
      <c r="U190" s="86" t="str">
        <f t="shared" si="214"/>
        <v>N/A</v>
      </c>
      <c r="V190" s="86">
        <f t="shared" si="215"/>
        <v>275</v>
      </c>
      <c r="W190" s="86" t="b">
        <f t="shared" si="216"/>
        <v>1</v>
      </c>
      <c r="X190" s="86" t="str">
        <f t="shared" si="217"/>
        <v>Speed</v>
      </c>
      <c r="Y190" s="86" t="str">
        <f t="shared" si="202"/>
        <v>&lt;=</v>
      </c>
      <c r="Z190" s="86">
        <f t="shared" si="218"/>
        <v>9.869384765625</v>
      </c>
      <c r="AA190" s="86">
        <f t="shared" si="219"/>
        <v>184</v>
      </c>
      <c r="AB190" s="86" t="b">
        <f t="shared" si="220"/>
        <v>1</v>
      </c>
      <c r="AC190" s="86" t="str">
        <f t="shared" si="221"/>
        <v>Speed</v>
      </c>
      <c r="AD190" s="86" t="str">
        <f t="shared" si="203"/>
        <v>&lt;=</v>
      </c>
      <c r="AE190" s="86">
        <f t="shared" si="222"/>
        <v>10.303955078125</v>
      </c>
      <c r="AF190" s="86">
        <f t="shared" si="223"/>
        <v>48</v>
      </c>
      <c r="AG190" s="86" t="b">
        <f t="shared" si="224"/>
        <v>0</v>
      </c>
      <c r="AH190" s="86" t="str">
        <f t="shared" si="225"/>
        <v>Distance</v>
      </c>
      <c r="AI190" s="86" t="str">
        <f t="shared" si="204"/>
        <v>&gt;</v>
      </c>
      <c r="AJ190" s="86">
        <f t="shared" si="226"/>
        <v>105</v>
      </c>
      <c r="AK190" s="86">
        <f t="shared" si="227"/>
        <v>6</v>
      </c>
      <c r="AL190" s="86" t="b">
        <f t="shared" si="228"/>
        <v>0</v>
      </c>
      <c r="AM190" s="86" t="str">
        <f t="shared" si="229"/>
        <v>Distance</v>
      </c>
      <c r="AN190" s="86" t="str">
        <f t="shared" si="205"/>
        <v>&gt;</v>
      </c>
      <c r="AO190" s="86">
        <f t="shared" si="230"/>
        <v>97.578369140625</v>
      </c>
      <c r="AP190" s="86">
        <f t="shared" si="231"/>
        <v>3</v>
      </c>
      <c r="AQ190" s="86" t="b">
        <f t="shared" si="232"/>
        <v>0</v>
      </c>
      <c r="AR190" s="86" t="str">
        <f t="shared" si="233"/>
        <v>Distance</v>
      </c>
      <c r="AS190" s="86" t="str">
        <f t="shared" si="206"/>
        <v>&gt;</v>
      </c>
      <c r="AT190" s="86">
        <f t="shared" si="234"/>
        <v>80.353271484375</v>
      </c>
      <c r="AU190" s="86">
        <f t="shared" si="235"/>
        <v>1</v>
      </c>
      <c r="AV190" s="86" t="b">
        <f t="shared" si="236"/>
        <v>1</v>
      </c>
      <c r="AW190" s="86" t="str">
        <f t="shared" si="237"/>
        <v>Speed</v>
      </c>
      <c r="AX190" s="86" t="str">
        <f t="shared" si="207"/>
        <v>&lt;=</v>
      </c>
      <c r="AY190" s="86">
        <f t="shared" si="238"/>
        <v>10.322265625</v>
      </c>
      <c r="AZ190" s="86">
        <f t="shared" si="239"/>
        <v>0</v>
      </c>
      <c r="BA190" s="86" t="b">
        <f t="shared" si="240"/>
        <v>1</v>
      </c>
      <c r="BB190" s="86" t="str">
        <f t="shared" si="241"/>
        <v>Distance</v>
      </c>
      <c r="BC190" s="86" t="str">
        <f t="shared" si="208"/>
        <v>&lt;=</v>
      </c>
      <c r="BD190" s="86">
        <f t="shared" si="242"/>
        <v>390.67724609375</v>
      </c>
      <c r="BE190" s="15">
        <f t="shared" si="195"/>
        <v>0</v>
      </c>
      <c r="BF190" s="15" t="str">
        <f t="shared" si="209"/>
        <v>Speed&lt;=9,869384765625 AND Speed&lt;=10,303955078125 AND Distance&gt;105 AND Distance&gt;97,578369140625 AND Distance&gt;80,353271484375 AND Speed&lt;=10,322265625 AND Distance&lt;=390,67724609375</v>
      </c>
      <c r="BH190"/>
      <c r="BI190"/>
      <c r="BJ190"/>
    </row>
    <row r="191" spans="1:62">
      <c r="A191" s="15">
        <v>188</v>
      </c>
      <c r="B191" s="15">
        <v>2</v>
      </c>
      <c r="C191" s="15">
        <v>2929</v>
      </c>
      <c r="D191" s="15">
        <f t="shared" si="196"/>
        <v>0</v>
      </c>
      <c r="E191" s="15">
        <f t="shared" si="197"/>
        <v>2929</v>
      </c>
      <c r="F191" s="15">
        <f t="shared" si="198"/>
        <v>0.715087890625</v>
      </c>
      <c r="G191" s="15">
        <v>189</v>
      </c>
      <c r="H191" s="15">
        <v>190</v>
      </c>
      <c r="I191" s="15">
        <v>41</v>
      </c>
      <c r="J191" s="15">
        <v>7</v>
      </c>
      <c r="K191" s="15">
        <v>431</v>
      </c>
      <c r="L191" s="15">
        <v>993</v>
      </c>
      <c r="M191" s="15">
        <f t="shared" si="199"/>
        <v>0.242431640625</v>
      </c>
      <c r="O191" s="86">
        <f t="shared" si="200"/>
        <v>431</v>
      </c>
      <c r="P191" s="86">
        <f t="shared" si="210"/>
        <v>0.333251953125</v>
      </c>
      <c r="Q191" s="86">
        <f t="shared" si="211"/>
        <v>337</v>
      </c>
      <c r="R191" s="86" t="b">
        <f t="shared" si="212"/>
        <v>1</v>
      </c>
      <c r="S191" s="86" t="str">
        <f t="shared" si="213"/>
        <v>Dummy Node</v>
      </c>
      <c r="T191" s="86" t="str">
        <f t="shared" si="201"/>
        <v>N/A</v>
      </c>
      <c r="U191" s="86" t="str">
        <f t="shared" si="214"/>
        <v>N/A</v>
      </c>
      <c r="V191" s="86">
        <f t="shared" si="215"/>
        <v>128</v>
      </c>
      <c r="W191" s="86" t="b">
        <f t="shared" si="216"/>
        <v>1</v>
      </c>
      <c r="X191" s="86" t="str">
        <f t="shared" si="217"/>
        <v>Dummy Node</v>
      </c>
      <c r="Y191" s="86" t="str">
        <f t="shared" si="202"/>
        <v>N/A</v>
      </c>
      <c r="Z191" s="86" t="str">
        <f t="shared" si="218"/>
        <v>N/A</v>
      </c>
      <c r="AA191" s="86">
        <f t="shared" si="219"/>
        <v>58</v>
      </c>
      <c r="AB191" s="86" t="b">
        <f t="shared" si="220"/>
        <v>0</v>
      </c>
      <c r="AC191" s="86" t="str">
        <f t="shared" si="221"/>
        <v>GEBR</v>
      </c>
      <c r="AD191" s="86" t="str">
        <f t="shared" si="203"/>
        <v>&gt;</v>
      </c>
      <c r="AE191" s="86">
        <f t="shared" si="222"/>
        <v>0.85498046875</v>
      </c>
      <c r="AF191" s="86">
        <f t="shared" si="223"/>
        <v>56</v>
      </c>
      <c r="AG191" s="86" t="b">
        <f t="shared" si="224"/>
        <v>0</v>
      </c>
      <c r="AH191" s="86" t="str">
        <f t="shared" si="225"/>
        <v>GEBR</v>
      </c>
      <c r="AI191" s="86" t="str">
        <f t="shared" si="204"/>
        <v>&gt;</v>
      </c>
      <c r="AJ191" s="86">
        <f t="shared" si="226"/>
        <v>0.715087890625</v>
      </c>
      <c r="AK191" s="86">
        <f t="shared" si="227"/>
        <v>53</v>
      </c>
      <c r="AL191" s="86" t="b">
        <f t="shared" si="228"/>
        <v>0</v>
      </c>
      <c r="AM191" s="86" t="str">
        <f t="shared" si="229"/>
        <v>Speed</v>
      </c>
      <c r="AN191" s="86" t="str">
        <f t="shared" si="205"/>
        <v>&gt;</v>
      </c>
      <c r="AO191" s="86">
        <f t="shared" si="230"/>
        <v>25.539794921875</v>
      </c>
      <c r="AP191" s="86">
        <f t="shared" si="231"/>
        <v>8</v>
      </c>
      <c r="AQ191" s="86" t="b">
        <f t="shared" si="232"/>
        <v>1</v>
      </c>
      <c r="AR191" s="86" t="str">
        <f t="shared" si="233"/>
        <v>Distance</v>
      </c>
      <c r="AS191" s="86" t="str">
        <f t="shared" si="206"/>
        <v>&lt;=</v>
      </c>
      <c r="AT191" s="86">
        <f t="shared" si="234"/>
        <v>680.03369140625</v>
      </c>
      <c r="AU191" s="86">
        <f t="shared" si="235"/>
        <v>2</v>
      </c>
      <c r="AV191" s="86" t="b">
        <f t="shared" si="236"/>
        <v>0</v>
      </c>
      <c r="AW191" s="86" t="str">
        <f t="shared" si="237"/>
        <v>Distance</v>
      </c>
      <c r="AX191" s="86" t="str">
        <f t="shared" si="207"/>
        <v>&gt;</v>
      </c>
      <c r="AY191" s="86">
        <f t="shared" si="238"/>
        <v>569.801025390625</v>
      </c>
      <c r="AZ191" s="86">
        <f t="shared" si="239"/>
        <v>0</v>
      </c>
      <c r="BA191" s="86" t="b">
        <f t="shared" si="240"/>
        <v>0</v>
      </c>
      <c r="BB191" s="86" t="str">
        <f t="shared" si="241"/>
        <v>Distance</v>
      </c>
      <c r="BC191" s="86" t="str">
        <f t="shared" si="208"/>
        <v>&gt;</v>
      </c>
      <c r="BD191" s="86">
        <f t="shared" si="242"/>
        <v>390.67724609375</v>
      </c>
      <c r="BE191" s="15">
        <f t="shared" si="195"/>
        <v>0</v>
      </c>
      <c r="BF191" s="15" t="str">
        <f t="shared" si="209"/>
        <v>GEBR&gt;0,85498046875 AND GEBR&gt;0,715087890625 AND Speed&gt;25,539794921875 AND Distance&lt;=680,03369140625 AND Distance&gt;569,801025390625 AND Distance&gt;390,67724609375</v>
      </c>
      <c r="BH191"/>
      <c r="BI191"/>
      <c r="BJ191"/>
    </row>
    <row r="192" spans="1:62">
      <c r="A192" s="15">
        <v>189</v>
      </c>
      <c r="B192" s="15">
        <v>-2</v>
      </c>
      <c r="C192" s="15">
        <v>-8192</v>
      </c>
      <c r="D192" s="15">
        <f t="shared" si="196"/>
        <v>-1</v>
      </c>
      <c r="E192" s="15">
        <f t="shared" si="197"/>
        <v>0</v>
      </c>
      <c r="F192" s="15">
        <f t="shared" si="198"/>
        <v>-1</v>
      </c>
      <c r="G192" s="15">
        <v>-1</v>
      </c>
      <c r="H192" s="15">
        <v>-1</v>
      </c>
      <c r="I192" s="15">
        <v>188</v>
      </c>
      <c r="J192" s="15">
        <v>8</v>
      </c>
      <c r="K192" s="15">
        <v>432</v>
      </c>
      <c r="L192" s="15">
        <v>0</v>
      </c>
      <c r="M192" s="15">
        <f t="shared" si="199"/>
        <v>0</v>
      </c>
      <c r="O192" s="86">
        <f t="shared" si="200"/>
        <v>432</v>
      </c>
      <c r="P192" s="86">
        <f t="shared" si="210"/>
        <v>0.333251953125</v>
      </c>
      <c r="Q192" s="86">
        <f t="shared" si="211"/>
        <v>337</v>
      </c>
      <c r="R192" s="86" t="b">
        <f t="shared" si="212"/>
        <v>0</v>
      </c>
      <c r="S192" s="86" t="str">
        <f t="shared" si="213"/>
        <v>Dummy Node</v>
      </c>
      <c r="T192" s="86" t="str">
        <f t="shared" si="201"/>
        <v>N/A</v>
      </c>
      <c r="U192" s="86" t="str">
        <f t="shared" si="214"/>
        <v>N/A</v>
      </c>
      <c r="V192" s="86">
        <f t="shared" si="215"/>
        <v>128</v>
      </c>
      <c r="W192" s="86" t="b">
        <f t="shared" si="216"/>
        <v>1</v>
      </c>
      <c r="X192" s="86" t="str">
        <f t="shared" si="217"/>
        <v>Dummy Node</v>
      </c>
      <c r="Y192" s="86" t="str">
        <f t="shared" si="202"/>
        <v>N/A</v>
      </c>
      <c r="Z192" s="86" t="str">
        <f t="shared" si="218"/>
        <v>N/A</v>
      </c>
      <c r="AA192" s="86">
        <f t="shared" si="219"/>
        <v>58</v>
      </c>
      <c r="AB192" s="86" t="b">
        <f t="shared" si="220"/>
        <v>0</v>
      </c>
      <c r="AC192" s="86" t="str">
        <f t="shared" si="221"/>
        <v>GEBR</v>
      </c>
      <c r="AD192" s="86" t="str">
        <f t="shared" si="203"/>
        <v>&gt;</v>
      </c>
      <c r="AE192" s="86">
        <f t="shared" si="222"/>
        <v>0.85498046875</v>
      </c>
      <c r="AF192" s="86">
        <f t="shared" si="223"/>
        <v>56</v>
      </c>
      <c r="AG192" s="86" t="b">
        <f t="shared" si="224"/>
        <v>0</v>
      </c>
      <c r="AH192" s="86" t="str">
        <f t="shared" si="225"/>
        <v>GEBR</v>
      </c>
      <c r="AI192" s="86" t="str">
        <f t="shared" si="204"/>
        <v>&gt;</v>
      </c>
      <c r="AJ192" s="86">
        <f t="shared" si="226"/>
        <v>0.715087890625</v>
      </c>
      <c r="AK192" s="86">
        <f t="shared" si="227"/>
        <v>53</v>
      </c>
      <c r="AL192" s="86" t="b">
        <f t="shared" si="228"/>
        <v>0</v>
      </c>
      <c r="AM192" s="86" t="str">
        <f t="shared" si="229"/>
        <v>Speed</v>
      </c>
      <c r="AN192" s="86" t="str">
        <f t="shared" si="205"/>
        <v>&gt;</v>
      </c>
      <c r="AO192" s="86">
        <f t="shared" si="230"/>
        <v>25.539794921875</v>
      </c>
      <c r="AP192" s="86">
        <f t="shared" si="231"/>
        <v>8</v>
      </c>
      <c r="AQ192" s="86" t="b">
        <f t="shared" si="232"/>
        <v>1</v>
      </c>
      <c r="AR192" s="86" t="str">
        <f t="shared" si="233"/>
        <v>Distance</v>
      </c>
      <c r="AS192" s="86" t="str">
        <f t="shared" si="206"/>
        <v>&lt;=</v>
      </c>
      <c r="AT192" s="86">
        <f t="shared" si="234"/>
        <v>680.03369140625</v>
      </c>
      <c r="AU192" s="86">
        <f t="shared" si="235"/>
        <v>2</v>
      </c>
      <c r="AV192" s="86" t="b">
        <f t="shared" si="236"/>
        <v>0</v>
      </c>
      <c r="AW192" s="86" t="str">
        <f t="shared" si="237"/>
        <v>Distance</v>
      </c>
      <c r="AX192" s="86" t="str">
        <f t="shared" si="207"/>
        <v>&gt;</v>
      </c>
      <c r="AY192" s="86">
        <f t="shared" si="238"/>
        <v>569.801025390625</v>
      </c>
      <c r="AZ192" s="86">
        <f t="shared" si="239"/>
        <v>0</v>
      </c>
      <c r="BA192" s="86" t="b">
        <f t="shared" si="240"/>
        <v>0</v>
      </c>
      <c r="BB192" s="86" t="str">
        <f t="shared" si="241"/>
        <v>Distance</v>
      </c>
      <c r="BC192" s="86" t="str">
        <f t="shared" si="208"/>
        <v>&gt;</v>
      </c>
      <c r="BD192" s="86">
        <f t="shared" si="242"/>
        <v>390.67724609375</v>
      </c>
      <c r="BE192" s="15">
        <f t="shared" si="195"/>
        <v>0</v>
      </c>
      <c r="BF192" s="15" t="str">
        <f t="shared" si="209"/>
        <v>GEBR&gt;0,85498046875 AND GEBR&gt;0,715087890625 AND Speed&gt;25,539794921875 AND Distance&lt;=680,03369140625 AND Distance&gt;569,801025390625 AND Distance&gt;390,67724609375</v>
      </c>
      <c r="BH192"/>
      <c r="BI192"/>
      <c r="BJ192"/>
    </row>
    <row r="193" spans="1:62">
      <c r="A193" s="15">
        <v>190</v>
      </c>
      <c r="B193" s="15">
        <v>-2</v>
      </c>
      <c r="C193" s="15">
        <v>-8192</v>
      </c>
      <c r="D193" s="15">
        <f t="shared" si="196"/>
        <v>-1</v>
      </c>
      <c r="E193" s="15">
        <f t="shared" si="197"/>
        <v>0</v>
      </c>
      <c r="F193" s="15">
        <f t="shared" si="198"/>
        <v>-1</v>
      </c>
      <c r="G193" s="15">
        <v>-1</v>
      </c>
      <c r="H193" s="15">
        <v>-1</v>
      </c>
      <c r="I193" s="15">
        <v>188</v>
      </c>
      <c r="J193" s="15">
        <v>8</v>
      </c>
      <c r="K193" s="15">
        <v>433</v>
      </c>
      <c r="L193" s="15">
        <v>1365</v>
      </c>
      <c r="M193" s="15">
        <f t="shared" si="199"/>
        <v>0.333251953125</v>
      </c>
      <c r="O193" s="86">
        <f t="shared" si="200"/>
        <v>433</v>
      </c>
      <c r="P193" s="86">
        <f t="shared" si="210"/>
        <v>0.333251953125</v>
      </c>
      <c r="Q193" s="86">
        <f t="shared" si="211"/>
        <v>338</v>
      </c>
      <c r="R193" s="86" t="b">
        <f t="shared" si="212"/>
        <v>1</v>
      </c>
      <c r="S193" s="86" t="str">
        <f t="shared" si="213"/>
        <v>Dummy Node</v>
      </c>
      <c r="T193" s="86" t="str">
        <f t="shared" si="201"/>
        <v>N/A</v>
      </c>
      <c r="U193" s="86" t="str">
        <f t="shared" si="214"/>
        <v>N/A</v>
      </c>
      <c r="V193" s="86">
        <f t="shared" si="215"/>
        <v>128</v>
      </c>
      <c r="W193" s="86" t="b">
        <f t="shared" si="216"/>
        <v>0</v>
      </c>
      <c r="X193" s="86" t="str">
        <f t="shared" si="217"/>
        <v>Dummy Node</v>
      </c>
      <c r="Y193" s="86" t="str">
        <f t="shared" si="202"/>
        <v>N/A</v>
      </c>
      <c r="Z193" s="86" t="str">
        <f t="shared" si="218"/>
        <v>N/A</v>
      </c>
      <c r="AA193" s="86">
        <f t="shared" si="219"/>
        <v>58</v>
      </c>
      <c r="AB193" s="86" t="b">
        <f t="shared" si="220"/>
        <v>0</v>
      </c>
      <c r="AC193" s="86" t="str">
        <f t="shared" si="221"/>
        <v>GEBR</v>
      </c>
      <c r="AD193" s="86" t="str">
        <f t="shared" si="203"/>
        <v>&gt;</v>
      </c>
      <c r="AE193" s="86">
        <f t="shared" si="222"/>
        <v>0.85498046875</v>
      </c>
      <c r="AF193" s="86">
        <f t="shared" si="223"/>
        <v>56</v>
      </c>
      <c r="AG193" s="86" t="b">
        <f t="shared" si="224"/>
        <v>0</v>
      </c>
      <c r="AH193" s="86" t="str">
        <f t="shared" si="225"/>
        <v>GEBR</v>
      </c>
      <c r="AI193" s="86" t="str">
        <f t="shared" si="204"/>
        <v>&gt;</v>
      </c>
      <c r="AJ193" s="86">
        <f t="shared" si="226"/>
        <v>0.715087890625</v>
      </c>
      <c r="AK193" s="86">
        <f t="shared" si="227"/>
        <v>53</v>
      </c>
      <c r="AL193" s="86" t="b">
        <f t="shared" si="228"/>
        <v>0</v>
      </c>
      <c r="AM193" s="86" t="str">
        <f t="shared" si="229"/>
        <v>Speed</v>
      </c>
      <c r="AN193" s="86" t="str">
        <f t="shared" si="205"/>
        <v>&gt;</v>
      </c>
      <c r="AO193" s="86">
        <f t="shared" si="230"/>
        <v>25.539794921875</v>
      </c>
      <c r="AP193" s="86">
        <f t="shared" si="231"/>
        <v>8</v>
      </c>
      <c r="AQ193" s="86" t="b">
        <f t="shared" si="232"/>
        <v>1</v>
      </c>
      <c r="AR193" s="86" t="str">
        <f t="shared" si="233"/>
        <v>Distance</v>
      </c>
      <c r="AS193" s="86" t="str">
        <f t="shared" si="206"/>
        <v>&lt;=</v>
      </c>
      <c r="AT193" s="86">
        <f t="shared" si="234"/>
        <v>680.03369140625</v>
      </c>
      <c r="AU193" s="86">
        <f t="shared" si="235"/>
        <v>2</v>
      </c>
      <c r="AV193" s="86" t="b">
        <f t="shared" si="236"/>
        <v>0</v>
      </c>
      <c r="AW193" s="86" t="str">
        <f t="shared" si="237"/>
        <v>Distance</v>
      </c>
      <c r="AX193" s="86" t="str">
        <f t="shared" si="207"/>
        <v>&gt;</v>
      </c>
      <c r="AY193" s="86">
        <f t="shared" si="238"/>
        <v>569.801025390625</v>
      </c>
      <c r="AZ193" s="86">
        <f t="shared" si="239"/>
        <v>0</v>
      </c>
      <c r="BA193" s="86" t="b">
        <f t="shared" si="240"/>
        <v>0</v>
      </c>
      <c r="BB193" s="86" t="str">
        <f t="shared" si="241"/>
        <v>Distance</v>
      </c>
      <c r="BC193" s="86" t="str">
        <f t="shared" si="208"/>
        <v>&gt;</v>
      </c>
      <c r="BD193" s="86">
        <f t="shared" si="242"/>
        <v>390.67724609375</v>
      </c>
      <c r="BE193" s="15">
        <f t="shared" si="195"/>
        <v>0</v>
      </c>
      <c r="BF193" s="15" t="str">
        <f t="shared" si="209"/>
        <v>GEBR&gt;0,85498046875 AND GEBR&gt;0,715087890625 AND Speed&gt;25,539794921875 AND Distance&lt;=680,03369140625 AND Distance&gt;569,801025390625 AND Distance&gt;390,67724609375</v>
      </c>
      <c r="BH193"/>
      <c r="BI193"/>
      <c r="BJ193"/>
    </row>
    <row r="194" spans="1:62">
      <c r="A194" s="15">
        <v>191</v>
      </c>
      <c r="B194" s="15">
        <v>1</v>
      </c>
      <c r="C194" s="15">
        <v>40221</v>
      </c>
      <c r="D194" s="15">
        <f t="shared" si="196"/>
        <v>9</v>
      </c>
      <c r="E194" s="15">
        <f t="shared" si="197"/>
        <v>3357</v>
      </c>
      <c r="F194" s="15">
        <f t="shared" si="198"/>
        <v>9.819580078125</v>
      </c>
      <c r="G194" s="15">
        <v>241</v>
      </c>
      <c r="H194" s="15">
        <v>242</v>
      </c>
      <c r="I194" s="15">
        <v>186</v>
      </c>
      <c r="J194" s="15">
        <v>7</v>
      </c>
      <c r="K194" s="15">
        <v>434</v>
      </c>
      <c r="L194" s="15">
        <v>195</v>
      </c>
      <c r="M194" s="15">
        <f t="shared" si="199"/>
        <v>4.7607421875E-2</v>
      </c>
      <c r="O194" s="86">
        <f t="shared" si="200"/>
        <v>434</v>
      </c>
      <c r="P194" s="86">
        <f t="shared" si="210"/>
        <v>0.333251953125</v>
      </c>
      <c r="Q194" s="86">
        <f t="shared" si="211"/>
        <v>338</v>
      </c>
      <c r="R194" s="86" t="b">
        <f t="shared" si="212"/>
        <v>0</v>
      </c>
      <c r="S194" s="86" t="str">
        <f t="shared" si="213"/>
        <v>Dummy Node</v>
      </c>
      <c r="T194" s="86" t="str">
        <f t="shared" si="201"/>
        <v>N/A</v>
      </c>
      <c r="U194" s="86" t="str">
        <f t="shared" si="214"/>
        <v>N/A</v>
      </c>
      <c r="V194" s="86">
        <f t="shared" si="215"/>
        <v>128</v>
      </c>
      <c r="W194" s="86" t="b">
        <f t="shared" si="216"/>
        <v>0</v>
      </c>
      <c r="X194" s="86" t="str">
        <f t="shared" si="217"/>
        <v>Dummy Node</v>
      </c>
      <c r="Y194" s="86" t="str">
        <f t="shared" si="202"/>
        <v>N/A</v>
      </c>
      <c r="Z194" s="86" t="str">
        <f t="shared" si="218"/>
        <v>N/A</v>
      </c>
      <c r="AA194" s="86">
        <f t="shared" si="219"/>
        <v>58</v>
      </c>
      <c r="AB194" s="86" t="b">
        <f t="shared" si="220"/>
        <v>0</v>
      </c>
      <c r="AC194" s="86" t="str">
        <f t="shared" si="221"/>
        <v>GEBR</v>
      </c>
      <c r="AD194" s="86" t="str">
        <f t="shared" si="203"/>
        <v>&gt;</v>
      </c>
      <c r="AE194" s="86">
        <f t="shared" si="222"/>
        <v>0.85498046875</v>
      </c>
      <c r="AF194" s="86">
        <f t="shared" si="223"/>
        <v>56</v>
      </c>
      <c r="AG194" s="86" t="b">
        <f t="shared" si="224"/>
        <v>0</v>
      </c>
      <c r="AH194" s="86" t="str">
        <f t="shared" si="225"/>
        <v>GEBR</v>
      </c>
      <c r="AI194" s="86" t="str">
        <f t="shared" si="204"/>
        <v>&gt;</v>
      </c>
      <c r="AJ194" s="86">
        <f t="shared" si="226"/>
        <v>0.715087890625</v>
      </c>
      <c r="AK194" s="86">
        <f t="shared" si="227"/>
        <v>53</v>
      </c>
      <c r="AL194" s="86" t="b">
        <f t="shared" si="228"/>
        <v>0</v>
      </c>
      <c r="AM194" s="86" t="str">
        <f t="shared" si="229"/>
        <v>Speed</v>
      </c>
      <c r="AN194" s="86" t="str">
        <f t="shared" si="205"/>
        <v>&gt;</v>
      </c>
      <c r="AO194" s="86">
        <f t="shared" si="230"/>
        <v>25.539794921875</v>
      </c>
      <c r="AP194" s="86">
        <f t="shared" si="231"/>
        <v>8</v>
      </c>
      <c r="AQ194" s="86" t="b">
        <f t="shared" si="232"/>
        <v>1</v>
      </c>
      <c r="AR194" s="86" t="str">
        <f t="shared" si="233"/>
        <v>Distance</v>
      </c>
      <c r="AS194" s="86" t="str">
        <f t="shared" si="206"/>
        <v>&lt;=</v>
      </c>
      <c r="AT194" s="86">
        <f t="shared" si="234"/>
        <v>680.03369140625</v>
      </c>
      <c r="AU194" s="86">
        <f t="shared" si="235"/>
        <v>2</v>
      </c>
      <c r="AV194" s="86" t="b">
        <f t="shared" si="236"/>
        <v>0</v>
      </c>
      <c r="AW194" s="86" t="str">
        <f t="shared" si="237"/>
        <v>Distance</v>
      </c>
      <c r="AX194" s="86" t="str">
        <f t="shared" si="207"/>
        <v>&gt;</v>
      </c>
      <c r="AY194" s="86">
        <f t="shared" si="238"/>
        <v>569.801025390625</v>
      </c>
      <c r="AZ194" s="86">
        <f t="shared" si="239"/>
        <v>0</v>
      </c>
      <c r="BA194" s="86" t="b">
        <f t="shared" si="240"/>
        <v>0</v>
      </c>
      <c r="BB194" s="86" t="str">
        <f t="shared" si="241"/>
        <v>Distance</v>
      </c>
      <c r="BC194" s="86" t="str">
        <f t="shared" si="208"/>
        <v>&gt;</v>
      </c>
      <c r="BD194" s="86">
        <f t="shared" si="242"/>
        <v>390.67724609375</v>
      </c>
      <c r="BE194" s="15">
        <f t="shared" si="195"/>
        <v>0</v>
      </c>
      <c r="BF194" s="15" t="str">
        <f t="shared" si="209"/>
        <v>GEBR&gt;0,85498046875 AND GEBR&gt;0,715087890625 AND Speed&gt;25,539794921875 AND Distance&lt;=680,03369140625 AND Distance&gt;569,801025390625 AND Distance&gt;390,67724609375</v>
      </c>
      <c r="BH194"/>
      <c r="BI194"/>
      <c r="BJ194"/>
    </row>
    <row r="195" spans="1:62">
      <c r="A195" s="15">
        <v>192</v>
      </c>
      <c r="B195" s="15">
        <v>-2</v>
      </c>
      <c r="C195" s="15">
        <v>-8192</v>
      </c>
      <c r="D195" s="15">
        <f t="shared" si="196"/>
        <v>-1</v>
      </c>
      <c r="E195" s="15">
        <f t="shared" si="197"/>
        <v>0</v>
      </c>
      <c r="F195" s="15">
        <f t="shared" si="198"/>
        <v>-1</v>
      </c>
      <c r="G195" s="15">
        <v>359</v>
      </c>
      <c r="H195" s="15">
        <v>360</v>
      </c>
      <c r="I195" s="15">
        <v>186</v>
      </c>
      <c r="J195" s="15">
        <v>7</v>
      </c>
      <c r="K195" s="15">
        <v>435</v>
      </c>
      <c r="L195" s="15">
        <v>1365</v>
      </c>
      <c r="M195" s="15">
        <f t="shared" si="199"/>
        <v>0.333251953125</v>
      </c>
      <c r="O195" s="86">
        <f t="shared" si="200"/>
        <v>435</v>
      </c>
      <c r="P195" s="86">
        <f t="shared" si="210"/>
        <v>0.333251953125</v>
      </c>
      <c r="Q195" s="86">
        <f t="shared" si="211"/>
        <v>349</v>
      </c>
      <c r="R195" s="86" t="b">
        <f t="shared" si="212"/>
        <v>1</v>
      </c>
      <c r="S195" s="86" t="str">
        <f t="shared" si="213"/>
        <v>Dummy Node</v>
      </c>
      <c r="T195" s="86" t="str">
        <f t="shared" si="201"/>
        <v>N/A</v>
      </c>
      <c r="U195" s="86" t="str">
        <f t="shared" si="214"/>
        <v>N/A</v>
      </c>
      <c r="V195" s="86">
        <f t="shared" si="215"/>
        <v>147</v>
      </c>
      <c r="W195" s="86" t="b">
        <f t="shared" si="216"/>
        <v>1</v>
      </c>
      <c r="X195" s="86" t="str">
        <f t="shared" si="217"/>
        <v>Dummy Node</v>
      </c>
      <c r="Y195" s="86" t="str">
        <f t="shared" si="202"/>
        <v>N/A</v>
      </c>
      <c r="Z195" s="86" t="str">
        <f t="shared" si="218"/>
        <v>N/A</v>
      </c>
      <c r="AA195" s="86">
        <f t="shared" si="219"/>
        <v>49</v>
      </c>
      <c r="AB195" s="86" t="b">
        <f t="shared" si="220"/>
        <v>1</v>
      </c>
      <c r="AC195" s="86" t="str">
        <f t="shared" si="221"/>
        <v>Speed</v>
      </c>
      <c r="AD195" s="86" t="str">
        <f t="shared" si="203"/>
        <v>&lt;=</v>
      </c>
      <c r="AE195" s="86">
        <f t="shared" si="222"/>
        <v>7.791748046875</v>
      </c>
      <c r="AF195" s="86">
        <f t="shared" si="223"/>
        <v>47</v>
      </c>
      <c r="AG195" s="86" t="b">
        <f t="shared" si="224"/>
        <v>1</v>
      </c>
      <c r="AH195" s="86" t="str">
        <f t="shared" si="225"/>
        <v>Speed</v>
      </c>
      <c r="AI195" s="86" t="str">
        <f t="shared" si="204"/>
        <v>&lt;=</v>
      </c>
      <c r="AJ195" s="86">
        <f t="shared" si="226"/>
        <v>8.57421875</v>
      </c>
      <c r="AK195" s="86">
        <f t="shared" si="227"/>
        <v>6</v>
      </c>
      <c r="AL195" s="86" t="b">
        <f t="shared" si="228"/>
        <v>1</v>
      </c>
      <c r="AM195" s="86" t="str">
        <f t="shared" si="229"/>
        <v>Distance</v>
      </c>
      <c r="AN195" s="86" t="str">
        <f t="shared" si="205"/>
        <v>&lt;=</v>
      </c>
      <c r="AO195" s="86">
        <f t="shared" si="230"/>
        <v>97.578369140625</v>
      </c>
      <c r="AP195" s="86">
        <f t="shared" si="231"/>
        <v>3</v>
      </c>
      <c r="AQ195" s="86" t="b">
        <f t="shared" si="232"/>
        <v>0</v>
      </c>
      <c r="AR195" s="86" t="str">
        <f t="shared" si="233"/>
        <v>Distance</v>
      </c>
      <c r="AS195" s="86" t="str">
        <f t="shared" si="206"/>
        <v>&gt;</v>
      </c>
      <c r="AT195" s="86">
        <f t="shared" si="234"/>
        <v>80.353271484375</v>
      </c>
      <c r="AU195" s="86">
        <f t="shared" si="235"/>
        <v>1</v>
      </c>
      <c r="AV195" s="86" t="b">
        <f t="shared" si="236"/>
        <v>1</v>
      </c>
      <c r="AW195" s="86" t="str">
        <f t="shared" si="237"/>
        <v>Speed</v>
      </c>
      <c r="AX195" s="86" t="str">
        <f t="shared" si="207"/>
        <v>&lt;=</v>
      </c>
      <c r="AY195" s="86">
        <f t="shared" si="238"/>
        <v>10.322265625</v>
      </c>
      <c r="AZ195" s="86">
        <f t="shared" si="239"/>
        <v>0</v>
      </c>
      <c r="BA195" s="86" t="b">
        <f t="shared" si="240"/>
        <v>1</v>
      </c>
      <c r="BB195" s="86" t="str">
        <f t="shared" si="241"/>
        <v>Distance</v>
      </c>
      <c r="BC195" s="86" t="str">
        <f t="shared" si="208"/>
        <v>&lt;=</v>
      </c>
      <c r="BD195" s="86">
        <f t="shared" si="242"/>
        <v>390.67724609375</v>
      </c>
      <c r="BE195" s="15">
        <f t="shared" ref="BE195:BE258" si="243">IF(P195&lt;0.5/3, 1, 0)</f>
        <v>0</v>
      </c>
      <c r="BF195" s="15" t="str">
        <f t="shared" si="209"/>
        <v>Speed&lt;=7,791748046875 AND Speed&lt;=8,57421875 AND Distance&lt;=97,578369140625 AND Distance&gt;80,353271484375 AND Speed&lt;=10,322265625 AND Distance&lt;=390,67724609375</v>
      </c>
      <c r="BH195"/>
      <c r="BI195"/>
      <c r="BJ195"/>
    </row>
    <row r="196" spans="1:62">
      <c r="A196" s="15">
        <v>193</v>
      </c>
      <c r="B196" s="15">
        <v>0</v>
      </c>
      <c r="C196" s="15">
        <v>403566</v>
      </c>
      <c r="D196" s="15">
        <f t="shared" ref="D196:D259" si="244">IF(C196&lt;&gt;-8192,INT(C196/2^12),-1)</f>
        <v>98</v>
      </c>
      <c r="E196" s="15">
        <f t="shared" ref="E196:E259" si="245">IF(C196 &lt;&gt; -8192, MOD(C196, 2^12), 0)</f>
        <v>2158</v>
      </c>
      <c r="F196" s="15">
        <f t="shared" ref="F196:F259" si="246">D196+(E196/2^12)</f>
        <v>98.52685546875</v>
      </c>
      <c r="G196" s="15">
        <v>305</v>
      </c>
      <c r="H196" s="15">
        <v>306</v>
      </c>
      <c r="I196" s="15">
        <v>71</v>
      </c>
      <c r="J196" s="15">
        <v>7</v>
      </c>
      <c r="K196" s="15">
        <v>436</v>
      </c>
      <c r="L196" s="15">
        <v>5</v>
      </c>
      <c r="M196" s="15">
        <f t="shared" ref="M196:M259" si="247">IF(L196 &gt;= 2^12, "Error: Wrong Probability!", L196/2^12)</f>
        <v>1.220703125E-3</v>
      </c>
      <c r="O196" s="86">
        <f t="shared" ref="O196:O258" si="248">K196</f>
        <v>436</v>
      </c>
      <c r="P196" s="86">
        <f t="shared" si="210"/>
        <v>0.333251953125</v>
      </c>
      <c r="Q196" s="86">
        <f t="shared" si="211"/>
        <v>349</v>
      </c>
      <c r="R196" s="86" t="b">
        <f t="shared" si="212"/>
        <v>0</v>
      </c>
      <c r="S196" s="86" t="str">
        <f t="shared" si="213"/>
        <v>Dummy Node</v>
      </c>
      <c r="T196" s="86" t="str">
        <f t="shared" ref="T196:T258" si="249">IF(S196="Dummy Node","N/A",IF(R196,"&lt;=","&gt;"))</f>
        <v>N/A</v>
      </c>
      <c r="U196" s="86" t="str">
        <f t="shared" si="214"/>
        <v>N/A</v>
      </c>
      <c r="V196" s="86">
        <f t="shared" si="215"/>
        <v>147</v>
      </c>
      <c r="W196" s="86" t="b">
        <f t="shared" si="216"/>
        <v>1</v>
      </c>
      <c r="X196" s="86" t="str">
        <f t="shared" si="217"/>
        <v>Dummy Node</v>
      </c>
      <c r="Y196" s="86" t="str">
        <f t="shared" ref="Y196:Y258" si="250">IF(X196="Dummy Node","N/A",IF(W196,"&lt;=","&gt;"))</f>
        <v>N/A</v>
      </c>
      <c r="Z196" s="86" t="str">
        <f t="shared" si="218"/>
        <v>N/A</v>
      </c>
      <c r="AA196" s="86">
        <f t="shared" si="219"/>
        <v>49</v>
      </c>
      <c r="AB196" s="86" t="b">
        <f t="shared" si="220"/>
        <v>1</v>
      </c>
      <c r="AC196" s="86" t="str">
        <f t="shared" si="221"/>
        <v>Speed</v>
      </c>
      <c r="AD196" s="86" t="str">
        <f t="shared" ref="AD196:AD258" si="251">IF(AC196="Dummy Node","N/A",IF(AB196,"&lt;=","&gt;"))</f>
        <v>&lt;=</v>
      </c>
      <c r="AE196" s="86">
        <f t="shared" si="222"/>
        <v>7.791748046875</v>
      </c>
      <c r="AF196" s="86">
        <f t="shared" si="223"/>
        <v>47</v>
      </c>
      <c r="AG196" s="86" t="b">
        <f t="shared" si="224"/>
        <v>1</v>
      </c>
      <c r="AH196" s="86" t="str">
        <f t="shared" si="225"/>
        <v>Speed</v>
      </c>
      <c r="AI196" s="86" t="str">
        <f t="shared" ref="AI196:AI258" si="252">IF(AH196="Dummy Node","N/A",IF(AG196,"&lt;=","&gt;"))</f>
        <v>&lt;=</v>
      </c>
      <c r="AJ196" s="86">
        <f t="shared" si="226"/>
        <v>8.57421875</v>
      </c>
      <c r="AK196" s="86">
        <f t="shared" si="227"/>
        <v>6</v>
      </c>
      <c r="AL196" s="86" t="b">
        <f t="shared" si="228"/>
        <v>1</v>
      </c>
      <c r="AM196" s="86" t="str">
        <f t="shared" si="229"/>
        <v>Distance</v>
      </c>
      <c r="AN196" s="86" t="str">
        <f t="shared" ref="AN196:AN258" si="253">IF(AM196="Dummy Node","N/A",IF(AL196,"&lt;=","&gt;"))</f>
        <v>&lt;=</v>
      </c>
      <c r="AO196" s="86">
        <f t="shared" si="230"/>
        <v>97.578369140625</v>
      </c>
      <c r="AP196" s="86">
        <f t="shared" si="231"/>
        <v>3</v>
      </c>
      <c r="AQ196" s="86" t="b">
        <f t="shared" si="232"/>
        <v>0</v>
      </c>
      <c r="AR196" s="86" t="str">
        <f t="shared" si="233"/>
        <v>Distance</v>
      </c>
      <c r="AS196" s="86" t="str">
        <f t="shared" ref="AS196:AS258" si="254">IF(AR196="Dummy Node","N/A",IF(AQ196,"&lt;=","&gt;"))</f>
        <v>&gt;</v>
      </c>
      <c r="AT196" s="86">
        <f t="shared" si="234"/>
        <v>80.353271484375</v>
      </c>
      <c r="AU196" s="86">
        <f t="shared" si="235"/>
        <v>1</v>
      </c>
      <c r="AV196" s="86" t="b">
        <f t="shared" si="236"/>
        <v>1</v>
      </c>
      <c r="AW196" s="86" t="str">
        <f t="shared" si="237"/>
        <v>Speed</v>
      </c>
      <c r="AX196" s="86" t="str">
        <f t="shared" ref="AX196:AX258" si="255">IF(AW196="Dummy Node","N/A",IF(AV196,"&lt;=","&gt;"))</f>
        <v>&lt;=</v>
      </c>
      <c r="AY196" s="86">
        <f t="shared" si="238"/>
        <v>10.322265625</v>
      </c>
      <c r="AZ196" s="86">
        <f t="shared" si="239"/>
        <v>0</v>
      </c>
      <c r="BA196" s="86" t="b">
        <f t="shared" si="240"/>
        <v>1</v>
      </c>
      <c r="BB196" s="86" t="str">
        <f t="shared" si="241"/>
        <v>Distance</v>
      </c>
      <c r="BC196" s="86" t="str">
        <f t="shared" ref="BC196:BC258" si="256">IF(BB196="Dummy Node","N/A",IF(BA196,"&lt;=","&gt;"))</f>
        <v>&lt;=</v>
      </c>
      <c r="BD196" s="86">
        <f t="shared" si="242"/>
        <v>390.67724609375</v>
      </c>
      <c r="BE196" s="15">
        <f t="shared" si="243"/>
        <v>0</v>
      </c>
      <c r="BF196" s="15" t="str">
        <f t="shared" ref="BF196:BF258" si="257">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f>
        <v>Speed&lt;=7,791748046875 AND Speed&lt;=8,57421875 AND Distance&lt;=97,578369140625 AND Distance&gt;80,353271484375 AND Speed&lt;=10,322265625 AND Distance&lt;=390,67724609375</v>
      </c>
      <c r="BH196"/>
      <c r="BI196"/>
      <c r="BJ196"/>
    </row>
    <row r="197" spans="1:62">
      <c r="A197" s="15">
        <v>194</v>
      </c>
      <c r="B197" s="15">
        <v>0</v>
      </c>
      <c r="C197" s="15">
        <v>451085</v>
      </c>
      <c r="D197" s="15">
        <f t="shared" si="244"/>
        <v>110</v>
      </c>
      <c r="E197" s="15">
        <f t="shared" si="245"/>
        <v>525</v>
      </c>
      <c r="F197" s="15">
        <f t="shared" si="246"/>
        <v>110.128173828125</v>
      </c>
      <c r="G197" s="15">
        <v>195</v>
      </c>
      <c r="H197" s="15">
        <v>196</v>
      </c>
      <c r="I197" s="15">
        <v>71</v>
      </c>
      <c r="J197" s="15">
        <v>7</v>
      </c>
      <c r="K197" s="15">
        <v>437</v>
      </c>
      <c r="L197" s="15">
        <v>119</v>
      </c>
      <c r="M197" s="15">
        <f t="shared" si="247"/>
        <v>2.9052734375E-2</v>
      </c>
      <c r="O197" s="86">
        <f t="shared" si="248"/>
        <v>437</v>
      </c>
      <c r="P197" s="86">
        <f t="shared" si="210"/>
        <v>0.333251953125</v>
      </c>
      <c r="Q197" s="86">
        <f t="shared" si="211"/>
        <v>350</v>
      </c>
      <c r="R197" s="86" t="b">
        <f t="shared" si="212"/>
        <v>1</v>
      </c>
      <c r="S197" s="86" t="str">
        <f t="shared" si="213"/>
        <v>Dummy Node</v>
      </c>
      <c r="T197" s="86" t="str">
        <f t="shared" si="249"/>
        <v>N/A</v>
      </c>
      <c r="U197" s="86" t="str">
        <f t="shared" si="214"/>
        <v>N/A</v>
      </c>
      <c r="V197" s="86">
        <f t="shared" si="215"/>
        <v>147</v>
      </c>
      <c r="W197" s="86" t="b">
        <f t="shared" si="216"/>
        <v>0</v>
      </c>
      <c r="X197" s="86" t="str">
        <f t="shared" si="217"/>
        <v>Dummy Node</v>
      </c>
      <c r="Y197" s="86" t="str">
        <f t="shared" si="250"/>
        <v>N/A</v>
      </c>
      <c r="Z197" s="86" t="str">
        <f t="shared" si="218"/>
        <v>N/A</v>
      </c>
      <c r="AA197" s="86">
        <f t="shared" si="219"/>
        <v>49</v>
      </c>
      <c r="AB197" s="86" t="b">
        <f t="shared" si="220"/>
        <v>1</v>
      </c>
      <c r="AC197" s="86" t="str">
        <f t="shared" si="221"/>
        <v>Speed</v>
      </c>
      <c r="AD197" s="86" t="str">
        <f t="shared" si="251"/>
        <v>&lt;=</v>
      </c>
      <c r="AE197" s="86">
        <f t="shared" si="222"/>
        <v>7.791748046875</v>
      </c>
      <c r="AF197" s="86">
        <f t="shared" si="223"/>
        <v>47</v>
      </c>
      <c r="AG197" s="86" t="b">
        <f t="shared" si="224"/>
        <v>1</v>
      </c>
      <c r="AH197" s="86" t="str">
        <f t="shared" si="225"/>
        <v>Speed</v>
      </c>
      <c r="AI197" s="86" t="str">
        <f t="shared" si="252"/>
        <v>&lt;=</v>
      </c>
      <c r="AJ197" s="86">
        <f t="shared" si="226"/>
        <v>8.57421875</v>
      </c>
      <c r="AK197" s="86">
        <f t="shared" si="227"/>
        <v>6</v>
      </c>
      <c r="AL197" s="86" t="b">
        <f t="shared" si="228"/>
        <v>1</v>
      </c>
      <c r="AM197" s="86" t="str">
        <f t="shared" si="229"/>
        <v>Distance</v>
      </c>
      <c r="AN197" s="86" t="str">
        <f t="shared" si="253"/>
        <v>&lt;=</v>
      </c>
      <c r="AO197" s="86">
        <f t="shared" si="230"/>
        <v>97.578369140625</v>
      </c>
      <c r="AP197" s="86">
        <f t="shared" si="231"/>
        <v>3</v>
      </c>
      <c r="AQ197" s="86" t="b">
        <f t="shared" si="232"/>
        <v>0</v>
      </c>
      <c r="AR197" s="86" t="str">
        <f t="shared" si="233"/>
        <v>Distance</v>
      </c>
      <c r="AS197" s="86" t="str">
        <f t="shared" si="254"/>
        <v>&gt;</v>
      </c>
      <c r="AT197" s="86">
        <f t="shared" si="234"/>
        <v>80.353271484375</v>
      </c>
      <c r="AU197" s="86">
        <f t="shared" si="235"/>
        <v>1</v>
      </c>
      <c r="AV197" s="86" t="b">
        <f t="shared" si="236"/>
        <v>1</v>
      </c>
      <c r="AW197" s="86" t="str">
        <f t="shared" si="237"/>
        <v>Speed</v>
      </c>
      <c r="AX197" s="86" t="str">
        <f t="shared" si="255"/>
        <v>&lt;=</v>
      </c>
      <c r="AY197" s="86">
        <f t="shared" si="238"/>
        <v>10.322265625</v>
      </c>
      <c r="AZ197" s="86">
        <f t="shared" si="239"/>
        <v>0</v>
      </c>
      <c r="BA197" s="86" t="b">
        <f t="shared" si="240"/>
        <v>1</v>
      </c>
      <c r="BB197" s="86" t="str">
        <f t="shared" si="241"/>
        <v>Distance</v>
      </c>
      <c r="BC197" s="86" t="str">
        <f t="shared" si="256"/>
        <v>&lt;=</v>
      </c>
      <c r="BD197" s="86">
        <f t="shared" si="242"/>
        <v>390.67724609375</v>
      </c>
      <c r="BE197" s="15">
        <f t="shared" si="243"/>
        <v>0</v>
      </c>
      <c r="BF197" s="15" t="str">
        <f t="shared" si="257"/>
        <v>Speed&lt;=7,791748046875 AND Speed&lt;=8,57421875 AND Distance&lt;=97,578369140625 AND Distance&gt;80,353271484375 AND Speed&lt;=10,322265625 AND Distance&lt;=390,67724609375</v>
      </c>
      <c r="BH197"/>
      <c r="BI197"/>
      <c r="BJ197"/>
    </row>
    <row r="198" spans="1:62">
      <c r="A198" s="15">
        <v>195</v>
      </c>
      <c r="B198" s="15">
        <v>-2</v>
      </c>
      <c r="C198" s="15">
        <v>-8192</v>
      </c>
      <c r="D198" s="15">
        <f t="shared" si="244"/>
        <v>-1</v>
      </c>
      <c r="E198" s="15">
        <f t="shared" si="245"/>
        <v>0</v>
      </c>
      <c r="F198" s="15">
        <f t="shared" si="246"/>
        <v>-1</v>
      </c>
      <c r="G198" s="15">
        <v>-1</v>
      </c>
      <c r="H198" s="15">
        <v>-1</v>
      </c>
      <c r="I198" s="15">
        <v>194</v>
      </c>
      <c r="J198" s="15">
        <v>8</v>
      </c>
      <c r="K198" s="15">
        <v>438</v>
      </c>
      <c r="L198" s="15">
        <v>1365</v>
      </c>
      <c r="M198" s="15">
        <f t="shared" si="247"/>
        <v>0.333251953125</v>
      </c>
      <c r="O198" s="86">
        <f t="shared" si="248"/>
        <v>438</v>
      </c>
      <c r="P198" s="86">
        <f t="shared" si="210"/>
        <v>0.333251953125</v>
      </c>
      <c r="Q198" s="86">
        <f t="shared" si="211"/>
        <v>350</v>
      </c>
      <c r="R198" s="86" t="b">
        <f t="shared" si="212"/>
        <v>0</v>
      </c>
      <c r="S198" s="86" t="str">
        <f t="shared" si="213"/>
        <v>Dummy Node</v>
      </c>
      <c r="T198" s="86" t="str">
        <f t="shared" si="249"/>
        <v>N/A</v>
      </c>
      <c r="U198" s="86" t="str">
        <f t="shared" si="214"/>
        <v>N/A</v>
      </c>
      <c r="V198" s="86">
        <f t="shared" si="215"/>
        <v>147</v>
      </c>
      <c r="W198" s="86" t="b">
        <f t="shared" si="216"/>
        <v>0</v>
      </c>
      <c r="X198" s="86" t="str">
        <f t="shared" si="217"/>
        <v>Dummy Node</v>
      </c>
      <c r="Y198" s="86" t="str">
        <f t="shared" si="250"/>
        <v>N/A</v>
      </c>
      <c r="Z198" s="86" t="str">
        <f t="shared" si="218"/>
        <v>N/A</v>
      </c>
      <c r="AA198" s="86">
        <f t="shared" si="219"/>
        <v>49</v>
      </c>
      <c r="AB198" s="86" t="b">
        <f t="shared" si="220"/>
        <v>1</v>
      </c>
      <c r="AC198" s="86" t="str">
        <f t="shared" si="221"/>
        <v>Speed</v>
      </c>
      <c r="AD198" s="86" t="str">
        <f t="shared" si="251"/>
        <v>&lt;=</v>
      </c>
      <c r="AE198" s="86">
        <f t="shared" si="222"/>
        <v>7.791748046875</v>
      </c>
      <c r="AF198" s="86">
        <f t="shared" si="223"/>
        <v>47</v>
      </c>
      <c r="AG198" s="86" t="b">
        <f t="shared" si="224"/>
        <v>1</v>
      </c>
      <c r="AH198" s="86" t="str">
        <f t="shared" si="225"/>
        <v>Speed</v>
      </c>
      <c r="AI198" s="86" t="str">
        <f t="shared" si="252"/>
        <v>&lt;=</v>
      </c>
      <c r="AJ198" s="86">
        <f t="shared" si="226"/>
        <v>8.57421875</v>
      </c>
      <c r="AK198" s="86">
        <f t="shared" si="227"/>
        <v>6</v>
      </c>
      <c r="AL198" s="86" t="b">
        <f t="shared" si="228"/>
        <v>1</v>
      </c>
      <c r="AM198" s="86" t="str">
        <f t="shared" si="229"/>
        <v>Distance</v>
      </c>
      <c r="AN198" s="86" t="str">
        <f t="shared" si="253"/>
        <v>&lt;=</v>
      </c>
      <c r="AO198" s="86">
        <f t="shared" si="230"/>
        <v>97.578369140625</v>
      </c>
      <c r="AP198" s="86">
        <f t="shared" si="231"/>
        <v>3</v>
      </c>
      <c r="AQ198" s="86" t="b">
        <f t="shared" si="232"/>
        <v>0</v>
      </c>
      <c r="AR198" s="86" t="str">
        <f t="shared" si="233"/>
        <v>Distance</v>
      </c>
      <c r="AS198" s="86" t="str">
        <f t="shared" si="254"/>
        <v>&gt;</v>
      </c>
      <c r="AT198" s="86">
        <f t="shared" si="234"/>
        <v>80.353271484375</v>
      </c>
      <c r="AU198" s="86">
        <f t="shared" si="235"/>
        <v>1</v>
      </c>
      <c r="AV198" s="86" t="b">
        <f t="shared" si="236"/>
        <v>1</v>
      </c>
      <c r="AW198" s="86" t="str">
        <f t="shared" si="237"/>
        <v>Speed</v>
      </c>
      <c r="AX198" s="86" t="str">
        <f t="shared" si="255"/>
        <v>&lt;=</v>
      </c>
      <c r="AY198" s="86">
        <f t="shared" si="238"/>
        <v>10.322265625</v>
      </c>
      <c r="AZ198" s="86">
        <f t="shared" si="239"/>
        <v>0</v>
      </c>
      <c r="BA198" s="86" t="b">
        <f t="shared" si="240"/>
        <v>1</v>
      </c>
      <c r="BB198" s="86" t="str">
        <f t="shared" si="241"/>
        <v>Distance</v>
      </c>
      <c r="BC198" s="86" t="str">
        <f t="shared" si="256"/>
        <v>&lt;=</v>
      </c>
      <c r="BD198" s="86">
        <f t="shared" si="242"/>
        <v>390.67724609375</v>
      </c>
      <c r="BE198" s="15">
        <f t="shared" si="243"/>
        <v>0</v>
      </c>
      <c r="BF198" s="15" t="str">
        <f t="shared" si="257"/>
        <v>Speed&lt;=7,791748046875 AND Speed&lt;=8,57421875 AND Distance&lt;=97,578369140625 AND Distance&gt;80,353271484375 AND Speed&lt;=10,322265625 AND Distance&lt;=390,67724609375</v>
      </c>
      <c r="BH198"/>
      <c r="BI198"/>
      <c r="BJ198"/>
    </row>
    <row r="199" spans="1:62">
      <c r="A199" s="15">
        <v>196</v>
      </c>
      <c r="B199" s="15">
        <v>-2</v>
      </c>
      <c r="C199" s="15">
        <v>-8192</v>
      </c>
      <c r="D199" s="15">
        <f t="shared" si="244"/>
        <v>-1</v>
      </c>
      <c r="E199" s="15">
        <f t="shared" si="245"/>
        <v>0</v>
      </c>
      <c r="F199" s="15">
        <f t="shared" si="246"/>
        <v>-1</v>
      </c>
      <c r="G199" s="15">
        <v>-1</v>
      </c>
      <c r="H199" s="15">
        <v>-1</v>
      </c>
      <c r="I199" s="15">
        <v>194</v>
      </c>
      <c r="J199" s="15">
        <v>8</v>
      </c>
      <c r="K199" s="15">
        <v>439</v>
      </c>
      <c r="L199" s="15">
        <v>91</v>
      </c>
      <c r="M199" s="15">
        <f t="shared" si="247"/>
        <v>2.2216796875E-2</v>
      </c>
      <c r="O199" s="86">
        <f t="shared" si="248"/>
        <v>439</v>
      </c>
      <c r="P199" s="86">
        <f t="shared" si="210"/>
        <v>0.333251953125</v>
      </c>
      <c r="Q199" s="86">
        <f t="shared" si="211"/>
        <v>355</v>
      </c>
      <c r="R199" s="86" t="b">
        <f t="shared" si="212"/>
        <v>1</v>
      </c>
      <c r="S199" s="86" t="str">
        <f t="shared" si="213"/>
        <v>Dummy Node</v>
      </c>
      <c r="T199" s="86" t="str">
        <f t="shared" si="249"/>
        <v>N/A</v>
      </c>
      <c r="U199" s="86" t="str">
        <f t="shared" si="214"/>
        <v>N/A</v>
      </c>
      <c r="V199" s="86">
        <f t="shared" si="215"/>
        <v>160</v>
      </c>
      <c r="W199" s="86" t="b">
        <f t="shared" si="216"/>
        <v>1</v>
      </c>
      <c r="X199" s="86" t="str">
        <f t="shared" si="217"/>
        <v>Dummy Node</v>
      </c>
      <c r="Y199" s="86" t="str">
        <f t="shared" si="250"/>
        <v>N/A</v>
      </c>
      <c r="Z199" s="86" t="str">
        <f t="shared" si="218"/>
        <v>N/A</v>
      </c>
      <c r="AA199" s="86">
        <f t="shared" si="219"/>
        <v>158</v>
      </c>
      <c r="AB199" s="86" t="b">
        <f t="shared" si="220"/>
        <v>0</v>
      </c>
      <c r="AC199" s="86" t="str">
        <f t="shared" si="221"/>
        <v>GEBR</v>
      </c>
      <c r="AD199" s="86" t="str">
        <f t="shared" si="251"/>
        <v>&gt;</v>
      </c>
      <c r="AE199" s="86">
        <f t="shared" si="222"/>
        <v>0.715087890625</v>
      </c>
      <c r="AF199" s="86">
        <f t="shared" si="223"/>
        <v>55</v>
      </c>
      <c r="AG199" s="86" t="b">
        <f t="shared" si="224"/>
        <v>0</v>
      </c>
      <c r="AH199" s="86" t="str">
        <f t="shared" si="225"/>
        <v>Speed</v>
      </c>
      <c r="AI199" s="86" t="str">
        <f t="shared" si="252"/>
        <v>&gt;</v>
      </c>
      <c r="AJ199" s="86">
        <f t="shared" si="226"/>
        <v>24.992919921875</v>
      </c>
      <c r="AK199" s="86">
        <f t="shared" si="227"/>
        <v>53</v>
      </c>
      <c r="AL199" s="86" t="b">
        <f t="shared" si="228"/>
        <v>1</v>
      </c>
      <c r="AM199" s="86" t="str">
        <f t="shared" si="229"/>
        <v>Speed</v>
      </c>
      <c r="AN199" s="86" t="str">
        <f t="shared" si="253"/>
        <v>&lt;=</v>
      </c>
      <c r="AO199" s="86">
        <f t="shared" si="230"/>
        <v>25.539794921875</v>
      </c>
      <c r="AP199" s="86">
        <f t="shared" si="231"/>
        <v>8</v>
      </c>
      <c r="AQ199" s="86" t="b">
        <f t="shared" si="232"/>
        <v>1</v>
      </c>
      <c r="AR199" s="86" t="str">
        <f t="shared" si="233"/>
        <v>Distance</v>
      </c>
      <c r="AS199" s="86" t="str">
        <f t="shared" si="254"/>
        <v>&lt;=</v>
      </c>
      <c r="AT199" s="86">
        <f t="shared" si="234"/>
        <v>680.03369140625</v>
      </c>
      <c r="AU199" s="86">
        <f t="shared" si="235"/>
        <v>2</v>
      </c>
      <c r="AV199" s="86" t="b">
        <f t="shared" si="236"/>
        <v>0</v>
      </c>
      <c r="AW199" s="86" t="str">
        <f t="shared" si="237"/>
        <v>Distance</v>
      </c>
      <c r="AX199" s="86" t="str">
        <f t="shared" si="255"/>
        <v>&gt;</v>
      </c>
      <c r="AY199" s="86">
        <f t="shared" si="238"/>
        <v>569.801025390625</v>
      </c>
      <c r="AZ199" s="86">
        <f t="shared" si="239"/>
        <v>0</v>
      </c>
      <c r="BA199" s="86" t="b">
        <f t="shared" si="240"/>
        <v>0</v>
      </c>
      <c r="BB199" s="86" t="str">
        <f t="shared" si="241"/>
        <v>Distance</v>
      </c>
      <c r="BC199" s="86" t="str">
        <f t="shared" si="256"/>
        <v>&gt;</v>
      </c>
      <c r="BD199" s="86">
        <f t="shared" si="242"/>
        <v>390.67724609375</v>
      </c>
      <c r="BE199" s="15">
        <f t="shared" si="243"/>
        <v>0</v>
      </c>
      <c r="BF199" s="15" t="str">
        <f t="shared" si="257"/>
        <v>GEBR&gt;0,715087890625 AND Speed&gt;24,992919921875 AND Speed&lt;=25,539794921875 AND Distance&lt;=680,03369140625 AND Distance&gt;569,801025390625 AND Distance&gt;390,67724609375</v>
      </c>
      <c r="BH199"/>
      <c r="BI199"/>
      <c r="BJ199"/>
    </row>
    <row r="200" spans="1:62">
      <c r="A200" s="15">
        <v>197</v>
      </c>
      <c r="B200" s="15">
        <v>-2</v>
      </c>
      <c r="C200" s="15">
        <v>-8192</v>
      </c>
      <c r="D200" s="15">
        <f t="shared" si="244"/>
        <v>-1</v>
      </c>
      <c r="E200" s="15">
        <f t="shared" si="245"/>
        <v>0</v>
      </c>
      <c r="F200" s="15">
        <f t="shared" si="246"/>
        <v>-1</v>
      </c>
      <c r="G200" s="15">
        <v>-1</v>
      </c>
      <c r="H200" s="15">
        <v>-1</v>
      </c>
      <c r="I200" s="15">
        <v>143</v>
      </c>
      <c r="J200" s="15">
        <v>8</v>
      </c>
      <c r="K200" s="15">
        <v>440</v>
      </c>
      <c r="L200" s="15">
        <v>910</v>
      </c>
      <c r="M200" s="15">
        <f t="shared" si="247"/>
        <v>0.22216796875</v>
      </c>
      <c r="O200" s="86">
        <f t="shared" si="248"/>
        <v>440</v>
      </c>
      <c r="P200" s="86">
        <f t="shared" si="210"/>
        <v>0.333251953125</v>
      </c>
      <c r="Q200" s="86">
        <f t="shared" si="211"/>
        <v>355</v>
      </c>
      <c r="R200" s="86" t="b">
        <f t="shared" si="212"/>
        <v>0</v>
      </c>
      <c r="S200" s="86" t="str">
        <f t="shared" si="213"/>
        <v>Dummy Node</v>
      </c>
      <c r="T200" s="86" t="str">
        <f t="shared" si="249"/>
        <v>N/A</v>
      </c>
      <c r="U200" s="86" t="str">
        <f t="shared" si="214"/>
        <v>N/A</v>
      </c>
      <c r="V200" s="86">
        <f t="shared" si="215"/>
        <v>160</v>
      </c>
      <c r="W200" s="86" t="b">
        <f t="shared" si="216"/>
        <v>1</v>
      </c>
      <c r="X200" s="86" t="str">
        <f t="shared" si="217"/>
        <v>Dummy Node</v>
      </c>
      <c r="Y200" s="86" t="str">
        <f t="shared" si="250"/>
        <v>N/A</v>
      </c>
      <c r="Z200" s="86" t="str">
        <f t="shared" si="218"/>
        <v>N/A</v>
      </c>
      <c r="AA200" s="86">
        <f t="shared" si="219"/>
        <v>158</v>
      </c>
      <c r="AB200" s="86" t="b">
        <f t="shared" si="220"/>
        <v>0</v>
      </c>
      <c r="AC200" s="86" t="str">
        <f t="shared" si="221"/>
        <v>GEBR</v>
      </c>
      <c r="AD200" s="86" t="str">
        <f t="shared" si="251"/>
        <v>&gt;</v>
      </c>
      <c r="AE200" s="86">
        <f t="shared" si="222"/>
        <v>0.715087890625</v>
      </c>
      <c r="AF200" s="86">
        <f t="shared" si="223"/>
        <v>55</v>
      </c>
      <c r="AG200" s="86" t="b">
        <f t="shared" si="224"/>
        <v>0</v>
      </c>
      <c r="AH200" s="86" t="str">
        <f t="shared" si="225"/>
        <v>Speed</v>
      </c>
      <c r="AI200" s="86" t="str">
        <f t="shared" si="252"/>
        <v>&gt;</v>
      </c>
      <c r="AJ200" s="86">
        <f t="shared" si="226"/>
        <v>24.992919921875</v>
      </c>
      <c r="AK200" s="86">
        <f t="shared" si="227"/>
        <v>53</v>
      </c>
      <c r="AL200" s="86" t="b">
        <f t="shared" si="228"/>
        <v>1</v>
      </c>
      <c r="AM200" s="86" t="str">
        <f t="shared" si="229"/>
        <v>Speed</v>
      </c>
      <c r="AN200" s="86" t="str">
        <f t="shared" si="253"/>
        <v>&lt;=</v>
      </c>
      <c r="AO200" s="86">
        <f t="shared" si="230"/>
        <v>25.539794921875</v>
      </c>
      <c r="AP200" s="86">
        <f t="shared" si="231"/>
        <v>8</v>
      </c>
      <c r="AQ200" s="86" t="b">
        <f t="shared" si="232"/>
        <v>1</v>
      </c>
      <c r="AR200" s="86" t="str">
        <f t="shared" si="233"/>
        <v>Distance</v>
      </c>
      <c r="AS200" s="86" t="str">
        <f t="shared" si="254"/>
        <v>&lt;=</v>
      </c>
      <c r="AT200" s="86">
        <f t="shared" si="234"/>
        <v>680.03369140625</v>
      </c>
      <c r="AU200" s="86">
        <f t="shared" si="235"/>
        <v>2</v>
      </c>
      <c r="AV200" s="86" t="b">
        <f t="shared" si="236"/>
        <v>0</v>
      </c>
      <c r="AW200" s="86" t="str">
        <f t="shared" si="237"/>
        <v>Distance</v>
      </c>
      <c r="AX200" s="86" t="str">
        <f t="shared" si="255"/>
        <v>&gt;</v>
      </c>
      <c r="AY200" s="86">
        <f t="shared" si="238"/>
        <v>569.801025390625</v>
      </c>
      <c r="AZ200" s="86">
        <f t="shared" si="239"/>
        <v>0</v>
      </c>
      <c r="BA200" s="86" t="b">
        <f t="shared" si="240"/>
        <v>0</v>
      </c>
      <c r="BB200" s="86" t="str">
        <f t="shared" si="241"/>
        <v>Distance</v>
      </c>
      <c r="BC200" s="86" t="str">
        <f t="shared" si="256"/>
        <v>&gt;</v>
      </c>
      <c r="BD200" s="86">
        <f t="shared" si="242"/>
        <v>390.67724609375</v>
      </c>
      <c r="BE200" s="15">
        <f t="shared" si="243"/>
        <v>0</v>
      </c>
      <c r="BF200" s="15" t="str">
        <f t="shared" si="257"/>
        <v>GEBR&gt;0,715087890625 AND Speed&gt;24,992919921875 AND Speed&lt;=25,539794921875 AND Distance&lt;=680,03369140625 AND Distance&gt;569,801025390625 AND Distance&gt;390,67724609375</v>
      </c>
      <c r="BH200"/>
      <c r="BI200"/>
      <c r="BJ200"/>
    </row>
    <row r="201" spans="1:62">
      <c r="A201" s="15">
        <v>198</v>
      </c>
      <c r="B201" s="15">
        <v>-2</v>
      </c>
      <c r="C201" s="15">
        <v>-8192</v>
      </c>
      <c r="D201" s="15">
        <f t="shared" si="244"/>
        <v>-1</v>
      </c>
      <c r="E201" s="15">
        <f t="shared" si="245"/>
        <v>0</v>
      </c>
      <c r="F201" s="15">
        <f t="shared" si="246"/>
        <v>-1</v>
      </c>
      <c r="G201" s="15">
        <v>-1</v>
      </c>
      <c r="H201" s="15">
        <v>-1</v>
      </c>
      <c r="I201" s="15">
        <v>143</v>
      </c>
      <c r="J201" s="15">
        <v>8</v>
      </c>
      <c r="K201" s="15">
        <v>441</v>
      </c>
      <c r="L201" s="15">
        <v>1365</v>
      </c>
      <c r="M201" s="15">
        <f t="shared" si="247"/>
        <v>0.333251953125</v>
      </c>
      <c r="O201" s="86">
        <f t="shared" si="248"/>
        <v>441</v>
      </c>
      <c r="P201" s="86">
        <f t="shared" si="210"/>
        <v>0.333251953125</v>
      </c>
      <c r="Q201" s="86">
        <f t="shared" si="211"/>
        <v>356</v>
      </c>
      <c r="R201" s="86" t="b">
        <f t="shared" si="212"/>
        <v>1</v>
      </c>
      <c r="S201" s="86" t="str">
        <f t="shared" si="213"/>
        <v>Dummy Node</v>
      </c>
      <c r="T201" s="86" t="str">
        <f t="shared" si="249"/>
        <v>N/A</v>
      </c>
      <c r="U201" s="86" t="str">
        <f t="shared" si="214"/>
        <v>N/A</v>
      </c>
      <c r="V201" s="86">
        <f t="shared" si="215"/>
        <v>160</v>
      </c>
      <c r="W201" s="86" t="b">
        <f t="shared" si="216"/>
        <v>0</v>
      </c>
      <c r="X201" s="86" t="str">
        <f t="shared" si="217"/>
        <v>Dummy Node</v>
      </c>
      <c r="Y201" s="86" t="str">
        <f t="shared" si="250"/>
        <v>N/A</v>
      </c>
      <c r="Z201" s="86" t="str">
        <f t="shared" si="218"/>
        <v>N/A</v>
      </c>
      <c r="AA201" s="86">
        <f t="shared" si="219"/>
        <v>158</v>
      </c>
      <c r="AB201" s="86" t="b">
        <f t="shared" si="220"/>
        <v>0</v>
      </c>
      <c r="AC201" s="86" t="str">
        <f t="shared" si="221"/>
        <v>GEBR</v>
      </c>
      <c r="AD201" s="86" t="str">
        <f t="shared" si="251"/>
        <v>&gt;</v>
      </c>
      <c r="AE201" s="86">
        <f t="shared" si="222"/>
        <v>0.715087890625</v>
      </c>
      <c r="AF201" s="86">
        <f t="shared" si="223"/>
        <v>55</v>
      </c>
      <c r="AG201" s="86" t="b">
        <f t="shared" si="224"/>
        <v>0</v>
      </c>
      <c r="AH201" s="86" t="str">
        <f t="shared" si="225"/>
        <v>Speed</v>
      </c>
      <c r="AI201" s="86" t="str">
        <f t="shared" si="252"/>
        <v>&gt;</v>
      </c>
      <c r="AJ201" s="86">
        <f t="shared" si="226"/>
        <v>24.992919921875</v>
      </c>
      <c r="AK201" s="86">
        <f t="shared" si="227"/>
        <v>53</v>
      </c>
      <c r="AL201" s="86" t="b">
        <f t="shared" si="228"/>
        <v>1</v>
      </c>
      <c r="AM201" s="86" t="str">
        <f t="shared" si="229"/>
        <v>Speed</v>
      </c>
      <c r="AN201" s="86" t="str">
        <f t="shared" si="253"/>
        <v>&lt;=</v>
      </c>
      <c r="AO201" s="86">
        <f t="shared" si="230"/>
        <v>25.539794921875</v>
      </c>
      <c r="AP201" s="86">
        <f t="shared" si="231"/>
        <v>8</v>
      </c>
      <c r="AQ201" s="86" t="b">
        <f t="shared" si="232"/>
        <v>1</v>
      </c>
      <c r="AR201" s="86" t="str">
        <f t="shared" si="233"/>
        <v>Distance</v>
      </c>
      <c r="AS201" s="86" t="str">
        <f t="shared" si="254"/>
        <v>&lt;=</v>
      </c>
      <c r="AT201" s="86">
        <f t="shared" si="234"/>
        <v>680.03369140625</v>
      </c>
      <c r="AU201" s="86">
        <f t="shared" si="235"/>
        <v>2</v>
      </c>
      <c r="AV201" s="86" t="b">
        <f t="shared" si="236"/>
        <v>0</v>
      </c>
      <c r="AW201" s="86" t="str">
        <f t="shared" si="237"/>
        <v>Distance</v>
      </c>
      <c r="AX201" s="86" t="str">
        <f t="shared" si="255"/>
        <v>&gt;</v>
      </c>
      <c r="AY201" s="86">
        <f t="shared" si="238"/>
        <v>569.801025390625</v>
      </c>
      <c r="AZ201" s="86">
        <f t="shared" si="239"/>
        <v>0</v>
      </c>
      <c r="BA201" s="86" t="b">
        <f t="shared" si="240"/>
        <v>0</v>
      </c>
      <c r="BB201" s="86" t="str">
        <f t="shared" si="241"/>
        <v>Distance</v>
      </c>
      <c r="BC201" s="86" t="str">
        <f t="shared" si="256"/>
        <v>&gt;</v>
      </c>
      <c r="BD201" s="86">
        <f t="shared" si="242"/>
        <v>390.67724609375</v>
      </c>
      <c r="BE201" s="15">
        <f t="shared" si="243"/>
        <v>0</v>
      </c>
      <c r="BF201" s="15" t="str">
        <f t="shared" si="257"/>
        <v>GEBR&gt;0,715087890625 AND Speed&gt;24,992919921875 AND Speed&lt;=25,539794921875 AND Distance&lt;=680,03369140625 AND Distance&gt;569,801025390625 AND Distance&gt;390,67724609375</v>
      </c>
      <c r="BH201"/>
      <c r="BI201"/>
      <c r="BJ201"/>
    </row>
    <row r="202" spans="1:62">
      <c r="A202" s="15">
        <v>199</v>
      </c>
      <c r="B202" s="15">
        <v>-2</v>
      </c>
      <c r="C202" s="15">
        <v>-8192</v>
      </c>
      <c r="D202" s="15">
        <f t="shared" si="244"/>
        <v>-1</v>
      </c>
      <c r="E202" s="15">
        <f t="shared" si="245"/>
        <v>0</v>
      </c>
      <c r="F202" s="15">
        <f t="shared" si="246"/>
        <v>-1</v>
      </c>
      <c r="G202" s="15">
        <v>361</v>
      </c>
      <c r="H202" s="15">
        <v>362</v>
      </c>
      <c r="I202" s="15">
        <v>25</v>
      </c>
      <c r="J202" s="15">
        <v>5</v>
      </c>
      <c r="K202" s="15">
        <v>442</v>
      </c>
      <c r="L202" s="15">
        <v>1365</v>
      </c>
      <c r="M202" s="15">
        <f t="shared" si="247"/>
        <v>0.333251953125</v>
      </c>
      <c r="O202" s="86">
        <f t="shared" si="248"/>
        <v>442</v>
      </c>
      <c r="P202" s="86">
        <f t="shared" si="210"/>
        <v>0.333251953125</v>
      </c>
      <c r="Q202" s="86">
        <f t="shared" si="211"/>
        <v>356</v>
      </c>
      <c r="R202" s="86" t="b">
        <f t="shared" si="212"/>
        <v>0</v>
      </c>
      <c r="S202" s="86" t="str">
        <f t="shared" si="213"/>
        <v>Dummy Node</v>
      </c>
      <c r="T202" s="86" t="str">
        <f t="shared" si="249"/>
        <v>N/A</v>
      </c>
      <c r="U202" s="86" t="str">
        <f t="shared" si="214"/>
        <v>N/A</v>
      </c>
      <c r="V202" s="86">
        <f t="shared" si="215"/>
        <v>160</v>
      </c>
      <c r="W202" s="86" t="b">
        <f t="shared" si="216"/>
        <v>0</v>
      </c>
      <c r="X202" s="86" t="str">
        <f t="shared" si="217"/>
        <v>Dummy Node</v>
      </c>
      <c r="Y202" s="86" t="str">
        <f t="shared" si="250"/>
        <v>N/A</v>
      </c>
      <c r="Z202" s="86" t="str">
        <f t="shared" si="218"/>
        <v>N/A</v>
      </c>
      <c r="AA202" s="86">
        <f t="shared" si="219"/>
        <v>158</v>
      </c>
      <c r="AB202" s="86" t="b">
        <f t="shared" si="220"/>
        <v>0</v>
      </c>
      <c r="AC202" s="86" t="str">
        <f t="shared" si="221"/>
        <v>GEBR</v>
      </c>
      <c r="AD202" s="86" t="str">
        <f t="shared" si="251"/>
        <v>&gt;</v>
      </c>
      <c r="AE202" s="86">
        <f t="shared" si="222"/>
        <v>0.715087890625</v>
      </c>
      <c r="AF202" s="86">
        <f t="shared" si="223"/>
        <v>55</v>
      </c>
      <c r="AG202" s="86" t="b">
        <f t="shared" si="224"/>
        <v>0</v>
      </c>
      <c r="AH202" s="86" t="str">
        <f t="shared" si="225"/>
        <v>Speed</v>
      </c>
      <c r="AI202" s="86" t="str">
        <f t="shared" si="252"/>
        <v>&gt;</v>
      </c>
      <c r="AJ202" s="86">
        <f t="shared" si="226"/>
        <v>24.992919921875</v>
      </c>
      <c r="AK202" s="86">
        <f t="shared" si="227"/>
        <v>53</v>
      </c>
      <c r="AL202" s="86" t="b">
        <f t="shared" si="228"/>
        <v>1</v>
      </c>
      <c r="AM202" s="86" t="str">
        <f t="shared" si="229"/>
        <v>Speed</v>
      </c>
      <c r="AN202" s="86" t="str">
        <f t="shared" si="253"/>
        <v>&lt;=</v>
      </c>
      <c r="AO202" s="86">
        <f t="shared" si="230"/>
        <v>25.539794921875</v>
      </c>
      <c r="AP202" s="86">
        <f t="shared" si="231"/>
        <v>8</v>
      </c>
      <c r="AQ202" s="86" t="b">
        <f t="shared" si="232"/>
        <v>1</v>
      </c>
      <c r="AR202" s="86" t="str">
        <f t="shared" si="233"/>
        <v>Distance</v>
      </c>
      <c r="AS202" s="86" t="str">
        <f t="shared" si="254"/>
        <v>&lt;=</v>
      </c>
      <c r="AT202" s="86">
        <f t="shared" si="234"/>
        <v>680.03369140625</v>
      </c>
      <c r="AU202" s="86">
        <f t="shared" si="235"/>
        <v>2</v>
      </c>
      <c r="AV202" s="86" t="b">
        <f t="shared" si="236"/>
        <v>0</v>
      </c>
      <c r="AW202" s="86" t="str">
        <f t="shared" si="237"/>
        <v>Distance</v>
      </c>
      <c r="AX202" s="86" t="str">
        <f t="shared" si="255"/>
        <v>&gt;</v>
      </c>
      <c r="AY202" s="86">
        <f t="shared" si="238"/>
        <v>569.801025390625</v>
      </c>
      <c r="AZ202" s="86">
        <f t="shared" si="239"/>
        <v>0</v>
      </c>
      <c r="BA202" s="86" t="b">
        <f t="shared" si="240"/>
        <v>0</v>
      </c>
      <c r="BB202" s="86" t="str">
        <f t="shared" si="241"/>
        <v>Distance</v>
      </c>
      <c r="BC202" s="86" t="str">
        <f t="shared" si="256"/>
        <v>&gt;</v>
      </c>
      <c r="BD202" s="86">
        <f t="shared" si="242"/>
        <v>390.67724609375</v>
      </c>
      <c r="BE202" s="15">
        <f t="shared" si="243"/>
        <v>0</v>
      </c>
      <c r="BF202" s="15" t="str">
        <f t="shared" si="257"/>
        <v>GEBR&gt;0,715087890625 AND Speed&gt;24,992919921875 AND Speed&lt;=25,539794921875 AND Distance&lt;=680,03369140625 AND Distance&gt;569,801025390625 AND Distance&gt;390,67724609375</v>
      </c>
      <c r="BH202"/>
      <c r="BI202"/>
      <c r="BJ202"/>
    </row>
    <row r="203" spans="1:62">
      <c r="A203" s="15">
        <v>200</v>
      </c>
      <c r="B203" s="15">
        <v>2</v>
      </c>
      <c r="C203" s="15">
        <v>2929</v>
      </c>
      <c r="D203" s="15">
        <f t="shared" si="244"/>
        <v>0</v>
      </c>
      <c r="E203" s="15">
        <f t="shared" si="245"/>
        <v>2929</v>
      </c>
      <c r="F203" s="15">
        <f t="shared" si="246"/>
        <v>0.715087890625</v>
      </c>
      <c r="G203" s="15">
        <v>201</v>
      </c>
      <c r="H203" s="15">
        <v>202</v>
      </c>
      <c r="I203" s="15">
        <v>25</v>
      </c>
      <c r="J203" s="15">
        <v>5</v>
      </c>
      <c r="K203" s="15">
        <v>447</v>
      </c>
      <c r="L203" s="15">
        <v>1231</v>
      </c>
      <c r="M203" s="15">
        <f t="shared" si="247"/>
        <v>0.300537109375</v>
      </c>
      <c r="O203" s="86">
        <f t="shared" si="248"/>
        <v>447</v>
      </c>
      <c r="P203" s="86">
        <f t="shared" si="210"/>
        <v>0.333251953125</v>
      </c>
      <c r="Q203" s="86">
        <f t="shared" si="211"/>
        <v>363</v>
      </c>
      <c r="R203" s="86" t="b">
        <f t="shared" si="212"/>
        <v>1</v>
      </c>
      <c r="S203" s="86" t="str">
        <f t="shared" si="213"/>
        <v>Dummy Node</v>
      </c>
      <c r="T203" s="86" t="str">
        <f t="shared" si="249"/>
        <v>N/A</v>
      </c>
      <c r="U203" s="86" t="str">
        <f t="shared" si="214"/>
        <v>N/A</v>
      </c>
      <c r="V203" s="86">
        <f t="shared" si="215"/>
        <v>202</v>
      </c>
      <c r="W203" s="86" t="b">
        <f t="shared" si="216"/>
        <v>1</v>
      </c>
      <c r="X203" s="86" t="str">
        <f t="shared" si="217"/>
        <v>Dummy Node</v>
      </c>
      <c r="Y203" s="86" t="str">
        <f t="shared" si="250"/>
        <v>N/A</v>
      </c>
      <c r="Z203" s="86" t="str">
        <f t="shared" si="218"/>
        <v>N/A</v>
      </c>
      <c r="AA203" s="86">
        <f t="shared" si="219"/>
        <v>200</v>
      </c>
      <c r="AB203" s="86" t="b">
        <f t="shared" si="220"/>
        <v>0</v>
      </c>
      <c r="AC203" s="86" t="str">
        <f t="shared" si="221"/>
        <v>GEBR</v>
      </c>
      <c r="AD203" s="86" t="str">
        <f t="shared" si="251"/>
        <v>&gt;</v>
      </c>
      <c r="AE203" s="86">
        <f t="shared" si="222"/>
        <v>0.715087890625</v>
      </c>
      <c r="AF203" s="86">
        <f t="shared" si="223"/>
        <v>25</v>
      </c>
      <c r="AG203" s="86" t="b">
        <f t="shared" si="224"/>
        <v>0</v>
      </c>
      <c r="AH203" s="86" t="str">
        <f t="shared" si="225"/>
        <v>Speed</v>
      </c>
      <c r="AI203" s="86" t="str">
        <f t="shared" si="252"/>
        <v>&gt;</v>
      </c>
      <c r="AJ203" s="86">
        <f t="shared" si="226"/>
        <v>20.420166015625</v>
      </c>
      <c r="AK203" s="86">
        <f t="shared" si="227"/>
        <v>9</v>
      </c>
      <c r="AL203" s="86" t="b">
        <f t="shared" si="228"/>
        <v>1</v>
      </c>
      <c r="AM203" s="86" t="str">
        <f t="shared" si="229"/>
        <v>Speed</v>
      </c>
      <c r="AN203" s="86" t="str">
        <f t="shared" si="253"/>
        <v>&lt;=</v>
      </c>
      <c r="AO203" s="86">
        <f t="shared" si="230"/>
        <v>20.98681640625</v>
      </c>
      <c r="AP203" s="86">
        <f t="shared" si="231"/>
        <v>7</v>
      </c>
      <c r="AQ203" s="86" t="b">
        <f t="shared" si="232"/>
        <v>1</v>
      </c>
      <c r="AR203" s="86" t="str">
        <f t="shared" si="233"/>
        <v>Speed</v>
      </c>
      <c r="AS203" s="86" t="str">
        <f t="shared" si="254"/>
        <v>&lt;=</v>
      </c>
      <c r="AT203" s="86">
        <f t="shared" si="234"/>
        <v>23.09912109375</v>
      </c>
      <c r="AU203" s="86">
        <f t="shared" si="235"/>
        <v>2</v>
      </c>
      <c r="AV203" s="86" t="b">
        <f t="shared" si="236"/>
        <v>1</v>
      </c>
      <c r="AW203" s="86" t="str">
        <f t="shared" si="237"/>
        <v>Distance</v>
      </c>
      <c r="AX203" s="86" t="str">
        <f t="shared" si="255"/>
        <v>&lt;=</v>
      </c>
      <c r="AY203" s="86">
        <f t="shared" si="238"/>
        <v>569.801025390625</v>
      </c>
      <c r="AZ203" s="86">
        <f t="shared" si="239"/>
        <v>0</v>
      </c>
      <c r="BA203" s="86" t="b">
        <f t="shared" si="240"/>
        <v>0</v>
      </c>
      <c r="BB203" s="86" t="str">
        <f t="shared" si="241"/>
        <v>Distance</v>
      </c>
      <c r="BC203" s="86" t="str">
        <f t="shared" si="256"/>
        <v>&gt;</v>
      </c>
      <c r="BD203" s="86">
        <f t="shared" si="242"/>
        <v>390.67724609375</v>
      </c>
      <c r="BE203" s="15">
        <f t="shared" si="243"/>
        <v>0</v>
      </c>
      <c r="BF203" s="15" t="str">
        <f t="shared" si="257"/>
        <v>GEBR&gt;0,715087890625 AND Speed&gt;20,420166015625 AND Speed&lt;=20,98681640625 AND Speed&lt;=23,09912109375 AND Distance&lt;=569,801025390625 AND Distance&gt;390,67724609375</v>
      </c>
      <c r="BH203"/>
      <c r="BI203"/>
      <c r="BJ203"/>
    </row>
    <row r="204" spans="1:62">
      <c r="A204" s="15">
        <v>201</v>
      </c>
      <c r="B204" s="15">
        <v>0</v>
      </c>
      <c r="C204" s="15">
        <v>1788969</v>
      </c>
      <c r="D204" s="15">
        <f t="shared" si="244"/>
        <v>436</v>
      </c>
      <c r="E204" s="15">
        <f t="shared" si="245"/>
        <v>3113</v>
      </c>
      <c r="F204" s="15">
        <f t="shared" si="246"/>
        <v>436.760009765625</v>
      </c>
      <c r="G204" s="15">
        <v>203</v>
      </c>
      <c r="H204" s="15">
        <v>204</v>
      </c>
      <c r="I204" s="15">
        <v>200</v>
      </c>
      <c r="J204" s="15">
        <v>6</v>
      </c>
      <c r="K204" s="15">
        <v>448</v>
      </c>
      <c r="L204" s="15">
        <v>735</v>
      </c>
      <c r="M204" s="15">
        <f t="shared" si="247"/>
        <v>0.179443359375</v>
      </c>
      <c r="O204" s="86">
        <f t="shared" si="248"/>
        <v>448</v>
      </c>
      <c r="P204" s="86">
        <f t="shared" si="210"/>
        <v>0.333251953125</v>
      </c>
      <c r="Q204" s="86">
        <f t="shared" si="211"/>
        <v>363</v>
      </c>
      <c r="R204" s="86" t="b">
        <f t="shared" si="212"/>
        <v>0</v>
      </c>
      <c r="S204" s="86" t="str">
        <f t="shared" si="213"/>
        <v>Dummy Node</v>
      </c>
      <c r="T204" s="86" t="str">
        <f t="shared" si="249"/>
        <v>N/A</v>
      </c>
      <c r="U204" s="86" t="str">
        <f t="shared" si="214"/>
        <v>N/A</v>
      </c>
      <c r="V204" s="86">
        <f t="shared" si="215"/>
        <v>202</v>
      </c>
      <c r="W204" s="86" t="b">
        <f t="shared" si="216"/>
        <v>1</v>
      </c>
      <c r="X204" s="86" t="str">
        <f t="shared" si="217"/>
        <v>Dummy Node</v>
      </c>
      <c r="Y204" s="86" t="str">
        <f t="shared" si="250"/>
        <v>N/A</v>
      </c>
      <c r="Z204" s="86" t="str">
        <f t="shared" si="218"/>
        <v>N/A</v>
      </c>
      <c r="AA204" s="86">
        <f t="shared" si="219"/>
        <v>200</v>
      </c>
      <c r="AB204" s="86" t="b">
        <f t="shared" si="220"/>
        <v>0</v>
      </c>
      <c r="AC204" s="86" t="str">
        <f t="shared" si="221"/>
        <v>GEBR</v>
      </c>
      <c r="AD204" s="86" t="str">
        <f t="shared" si="251"/>
        <v>&gt;</v>
      </c>
      <c r="AE204" s="86">
        <f t="shared" si="222"/>
        <v>0.715087890625</v>
      </c>
      <c r="AF204" s="86">
        <f t="shared" si="223"/>
        <v>25</v>
      </c>
      <c r="AG204" s="86" t="b">
        <f t="shared" si="224"/>
        <v>0</v>
      </c>
      <c r="AH204" s="86" t="str">
        <f t="shared" si="225"/>
        <v>Speed</v>
      </c>
      <c r="AI204" s="86" t="str">
        <f t="shared" si="252"/>
        <v>&gt;</v>
      </c>
      <c r="AJ204" s="86">
        <f t="shared" si="226"/>
        <v>20.420166015625</v>
      </c>
      <c r="AK204" s="86">
        <f t="shared" si="227"/>
        <v>9</v>
      </c>
      <c r="AL204" s="86" t="b">
        <f t="shared" si="228"/>
        <v>1</v>
      </c>
      <c r="AM204" s="86" t="str">
        <f t="shared" si="229"/>
        <v>Speed</v>
      </c>
      <c r="AN204" s="86" t="str">
        <f t="shared" si="253"/>
        <v>&lt;=</v>
      </c>
      <c r="AO204" s="86">
        <f t="shared" si="230"/>
        <v>20.98681640625</v>
      </c>
      <c r="AP204" s="86">
        <f t="shared" si="231"/>
        <v>7</v>
      </c>
      <c r="AQ204" s="86" t="b">
        <f t="shared" si="232"/>
        <v>1</v>
      </c>
      <c r="AR204" s="86" t="str">
        <f t="shared" si="233"/>
        <v>Speed</v>
      </c>
      <c r="AS204" s="86" t="str">
        <f t="shared" si="254"/>
        <v>&lt;=</v>
      </c>
      <c r="AT204" s="86">
        <f t="shared" si="234"/>
        <v>23.09912109375</v>
      </c>
      <c r="AU204" s="86">
        <f t="shared" si="235"/>
        <v>2</v>
      </c>
      <c r="AV204" s="86" t="b">
        <f t="shared" si="236"/>
        <v>1</v>
      </c>
      <c r="AW204" s="86" t="str">
        <f t="shared" si="237"/>
        <v>Distance</v>
      </c>
      <c r="AX204" s="86" t="str">
        <f t="shared" si="255"/>
        <v>&lt;=</v>
      </c>
      <c r="AY204" s="86">
        <f t="shared" si="238"/>
        <v>569.801025390625</v>
      </c>
      <c r="AZ204" s="86">
        <f t="shared" si="239"/>
        <v>0</v>
      </c>
      <c r="BA204" s="86" t="b">
        <f t="shared" si="240"/>
        <v>0</v>
      </c>
      <c r="BB204" s="86" t="str">
        <f t="shared" si="241"/>
        <v>Distance</v>
      </c>
      <c r="BC204" s="86" t="str">
        <f t="shared" si="256"/>
        <v>&gt;</v>
      </c>
      <c r="BD204" s="86">
        <f t="shared" si="242"/>
        <v>390.67724609375</v>
      </c>
      <c r="BE204" s="15">
        <f t="shared" si="243"/>
        <v>0</v>
      </c>
      <c r="BF204" s="15" t="str">
        <f t="shared" si="257"/>
        <v>GEBR&gt;0,715087890625 AND Speed&gt;20,420166015625 AND Speed&lt;=20,98681640625 AND Speed&lt;=23,09912109375 AND Distance&lt;=569,801025390625 AND Distance&gt;390,67724609375</v>
      </c>
      <c r="BH204"/>
      <c r="BI204"/>
      <c r="BJ204"/>
    </row>
    <row r="205" spans="1:62">
      <c r="A205" s="15">
        <v>202</v>
      </c>
      <c r="B205" s="15">
        <v>-2</v>
      </c>
      <c r="C205" s="15">
        <v>-8192</v>
      </c>
      <c r="D205" s="15">
        <f t="shared" si="244"/>
        <v>-1</v>
      </c>
      <c r="E205" s="15">
        <f t="shared" si="245"/>
        <v>0</v>
      </c>
      <c r="F205" s="15">
        <f t="shared" si="246"/>
        <v>-1</v>
      </c>
      <c r="G205" s="15">
        <v>363</v>
      </c>
      <c r="H205" s="15">
        <v>364</v>
      </c>
      <c r="I205" s="15">
        <v>200</v>
      </c>
      <c r="J205" s="15">
        <v>6</v>
      </c>
      <c r="K205" s="15">
        <v>449</v>
      </c>
      <c r="L205" s="15">
        <v>1365</v>
      </c>
      <c r="M205" s="15">
        <f t="shared" si="247"/>
        <v>0.333251953125</v>
      </c>
      <c r="O205" s="86">
        <f t="shared" si="248"/>
        <v>449</v>
      </c>
      <c r="P205" s="86">
        <f t="shared" si="210"/>
        <v>0.333251953125</v>
      </c>
      <c r="Q205" s="86">
        <f t="shared" si="211"/>
        <v>364</v>
      </c>
      <c r="R205" s="86" t="b">
        <f t="shared" si="212"/>
        <v>1</v>
      </c>
      <c r="S205" s="86" t="str">
        <f t="shared" si="213"/>
        <v>Dummy Node</v>
      </c>
      <c r="T205" s="86" t="str">
        <f t="shared" si="249"/>
        <v>N/A</v>
      </c>
      <c r="U205" s="86" t="str">
        <f t="shared" si="214"/>
        <v>N/A</v>
      </c>
      <c r="V205" s="86">
        <f t="shared" si="215"/>
        <v>202</v>
      </c>
      <c r="W205" s="86" t="b">
        <f t="shared" si="216"/>
        <v>0</v>
      </c>
      <c r="X205" s="86" t="str">
        <f t="shared" si="217"/>
        <v>Dummy Node</v>
      </c>
      <c r="Y205" s="86" t="str">
        <f t="shared" si="250"/>
        <v>N/A</v>
      </c>
      <c r="Z205" s="86" t="str">
        <f t="shared" si="218"/>
        <v>N/A</v>
      </c>
      <c r="AA205" s="86">
        <f t="shared" si="219"/>
        <v>200</v>
      </c>
      <c r="AB205" s="86" t="b">
        <f t="shared" si="220"/>
        <v>0</v>
      </c>
      <c r="AC205" s="86" t="str">
        <f t="shared" si="221"/>
        <v>GEBR</v>
      </c>
      <c r="AD205" s="86" t="str">
        <f t="shared" si="251"/>
        <v>&gt;</v>
      </c>
      <c r="AE205" s="86">
        <f t="shared" si="222"/>
        <v>0.715087890625</v>
      </c>
      <c r="AF205" s="86">
        <f t="shared" si="223"/>
        <v>25</v>
      </c>
      <c r="AG205" s="86" t="b">
        <f t="shared" si="224"/>
        <v>0</v>
      </c>
      <c r="AH205" s="86" t="str">
        <f t="shared" si="225"/>
        <v>Speed</v>
      </c>
      <c r="AI205" s="86" t="str">
        <f t="shared" si="252"/>
        <v>&gt;</v>
      </c>
      <c r="AJ205" s="86">
        <f t="shared" si="226"/>
        <v>20.420166015625</v>
      </c>
      <c r="AK205" s="86">
        <f t="shared" si="227"/>
        <v>9</v>
      </c>
      <c r="AL205" s="86" t="b">
        <f t="shared" si="228"/>
        <v>1</v>
      </c>
      <c r="AM205" s="86" t="str">
        <f t="shared" si="229"/>
        <v>Speed</v>
      </c>
      <c r="AN205" s="86" t="str">
        <f t="shared" si="253"/>
        <v>&lt;=</v>
      </c>
      <c r="AO205" s="86">
        <f t="shared" si="230"/>
        <v>20.98681640625</v>
      </c>
      <c r="AP205" s="86">
        <f t="shared" si="231"/>
        <v>7</v>
      </c>
      <c r="AQ205" s="86" t="b">
        <f t="shared" si="232"/>
        <v>1</v>
      </c>
      <c r="AR205" s="86" t="str">
        <f t="shared" si="233"/>
        <v>Speed</v>
      </c>
      <c r="AS205" s="86" t="str">
        <f t="shared" si="254"/>
        <v>&lt;=</v>
      </c>
      <c r="AT205" s="86">
        <f t="shared" si="234"/>
        <v>23.09912109375</v>
      </c>
      <c r="AU205" s="86">
        <f t="shared" si="235"/>
        <v>2</v>
      </c>
      <c r="AV205" s="86" t="b">
        <f t="shared" si="236"/>
        <v>1</v>
      </c>
      <c r="AW205" s="86" t="str">
        <f t="shared" si="237"/>
        <v>Distance</v>
      </c>
      <c r="AX205" s="86" t="str">
        <f t="shared" si="255"/>
        <v>&lt;=</v>
      </c>
      <c r="AY205" s="86">
        <f t="shared" si="238"/>
        <v>569.801025390625</v>
      </c>
      <c r="AZ205" s="86">
        <f t="shared" si="239"/>
        <v>0</v>
      </c>
      <c r="BA205" s="86" t="b">
        <f t="shared" si="240"/>
        <v>0</v>
      </c>
      <c r="BB205" s="86" t="str">
        <f t="shared" si="241"/>
        <v>Distance</v>
      </c>
      <c r="BC205" s="86" t="str">
        <f t="shared" si="256"/>
        <v>&gt;</v>
      </c>
      <c r="BD205" s="86">
        <f t="shared" si="242"/>
        <v>390.67724609375</v>
      </c>
      <c r="BE205" s="15">
        <f t="shared" si="243"/>
        <v>0</v>
      </c>
      <c r="BF205" s="15" t="str">
        <f t="shared" si="257"/>
        <v>GEBR&gt;0,715087890625 AND Speed&gt;20,420166015625 AND Speed&lt;=20,98681640625 AND Speed&lt;=23,09912109375 AND Distance&lt;=569,801025390625 AND Distance&gt;390,67724609375</v>
      </c>
      <c r="BH205"/>
      <c r="BI205"/>
      <c r="BJ205"/>
    </row>
    <row r="206" spans="1:62">
      <c r="A206" s="15">
        <v>203</v>
      </c>
      <c r="B206" s="15">
        <v>0</v>
      </c>
      <c r="C206" s="15">
        <v>1643283</v>
      </c>
      <c r="D206" s="15">
        <f t="shared" si="244"/>
        <v>401</v>
      </c>
      <c r="E206" s="15">
        <f t="shared" si="245"/>
        <v>787</v>
      </c>
      <c r="F206" s="15">
        <f t="shared" si="246"/>
        <v>401.192138671875</v>
      </c>
      <c r="G206" s="15">
        <v>245</v>
      </c>
      <c r="H206" s="15">
        <v>246</v>
      </c>
      <c r="I206" s="15">
        <v>201</v>
      </c>
      <c r="J206" s="15">
        <v>7</v>
      </c>
      <c r="K206" s="15">
        <v>450</v>
      </c>
      <c r="L206" s="15">
        <v>195</v>
      </c>
      <c r="M206" s="15">
        <f t="shared" si="247"/>
        <v>4.7607421875E-2</v>
      </c>
      <c r="O206" s="86">
        <f t="shared" si="248"/>
        <v>450</v>
      </c>
      <c r="P206" s="86">
        <f t="shared" ref="P206:P258" si="258">VLOOKUP(O206,$A$3:$M$513,13,FALSE)</f>
        <v>0.333251953125</v>
      </c>
      <c r="Q206" s="86">
        <f t="shared" ref="Q206:Q258" si="259">VLOOKUP(O206,$A$3:$I$513,9,FALSE)</f>
        <v>364</v>
      </c>
      <c r="R206" s="86" t="b">
        <f t="shared" ref="R206:R258" si="260">IF(VLOOKUP(Q206,$A$3:$G$513,7,FALSE) = O206, TRUE, IF(VLOOKUP(Q206, $A$3:$H$513,8,FALSE) = O206, FALSE, "Error: Invalid Decision!"))</f>
        <v>0</v>
      </c>
      <c r="S206" s="86" t="str">
        <f t="shared" ref="S206:S258" si="261">IF(VLOOKUP(Q206,$A$3:$B$513,2,FALSE) = 0, "Distance", IF(VLOOKUP(Q206,$A$3:$B$513,2,FALSE) = 1, "Speed", IF(VLOOKUP(Q206,$A$3:$B$513,2,FALSE) = 2, "GEBR", "Dummy Node")))</f>
        <v>Dummy Node</v>
      </c>
      <c r="T206" s="86" t="str">
        <f t="shared" si="249"/>
        <v>N/A</v>
      </c>
      <c r="U206" s="86" t="str">
        <f t="shared" ref="U206:U258" si="262">IF(S206="Dummy Node","N/A",VLOOKUP(Q206,$A$3:$F$513,6,FALSE))</f>
        <v>N/A</v>
      </c>
      <c r="V206" s="86">
        <f t="shared" ref="V206:V258" si="263">VLOOKUP(Q206,$A$3:$I$513,9,FALSE)</f>
        <v>202</v>
      </c>
      <c r="W206" s="86" t="b">
        <f t="shared" ref="W206:W258" si="264">IF(VLOOKUP(V206,$A$3:$G$513,7,FALSE) = Q206, TRUE, IF(VLOOKUP(V206, $A$3:$H$513,8,FALSE) = Q206, FALSE, "Error: Invalid Decision!"))</f>
        <v>0</v>
      </c>
      <c r="X206" s="86" t="str">
        <f t="shared" ref="X206:X258" si="265">IF(VLOOKUP(V206,$A$3:$B$513,2,FALSE) = 0, "Distance", IF(VLOOKUP(V206,$A$3:$B$513,2,FALSE) = 1, "Speed", IF(VLOOKUP(V206,$A$3:$B$513,2,FALSE) = 2, "GEBR", "Dummy Node")))</f>
        <v>Dummy Node</v>
      </c>
      <c r="Y206" s="86" t="str">
        <f t="shared" si="250"/>
        <v>N/A</v>
      </c>
      <c r="Z206" s="86" t="str">
        <f t="shared" ref="Z206:Z258" si="266">IF(X206="Dummy Node","N/A",VLOOKUP(V206,$A$3:$F$513,6,FALSE))</f>
        <v>N/A</v>
      </c>
      <c r="AA206" s="86">
        <f t="shared" ref="AA206:AA258" si="267">VLOOKUP(V206,$A$3:$I$513,9,FALSE)</f>
        <v>200</v>
      </c>
      <c r="AB206" s="86" t="b">
        <f t="shared" ref="AB206:AB258" si="268">IF(VLOOKUP(AA206,$A$3:$G$513,7,FALSE) = V206, TRUE, IF(VLOOKUP(AA206, $A$3:$H$513,8,FALSE) = V206, FALSE, "Error: Invalid Decision!"))</f>
        <v>0</v>
      </c>
      <c r="AC206" s="86" t="str">
        <f t="shared" ref="AC206:AC258" si="269">IF(VLOOKUP(AA206,$A$3:$B$513,2,FALSE) = 0, "Distance", IF(VLOOKUP(AA206,$A$3:$B$513,2,FALSE) = 1, "Speed", IF(VLOOKUP(AA206,$A$3:$B$513,2,FALSE) = 2, "GEBR", "Dummy Node")))</f>
        <v>GEBR</v>
      </c>
      <c r="AD206" s="86" t="str">
        <f t="shared" si="251"/>
        <v>&gt;</v>
      </c>
      <c r="AE206" s="86">
        <f t="shared" ref="AE206:AE258" si="270">IF(AC206="Dummy Node","N/A",VLOOKUP(AA206,$A$3:$F$513,6,FALSE))</f>
        <v>0.715087890625</v>
      </c>
      <c r="AF206" s="86">
        <f t="shared" ref="AF206:AF258" si="271">VLOOKUP(AA206,$A$3:$I$513,9,FALSE)</f>
        <v>25</v>
      </c>
      <c r="AG206" s="86" t="b">
        <f t="shared" ref="AG206:AG258" si="272">IF(VLOOKUP(AF206,$A$3:$G$513,7,FALSE) = AA206, TRUE, IF(VLOOKUP(AF206, $A$3:$H$513,8,FALSE) = AA206, FALSE, "Error: Invalid Decision!"))</f>
        <v>0</v>
      </c>
      <c r="AH206" s="86" t="str">
        <f t="shared" ref="AH206:AH258" si="273">IF(VLOOKUP(AF206,$A$3:$B$513,2,FALSE) = 0, "Distance", IF(VLOOKUP(AF206,$A$3:$B$513,2,FALSE) = 1, "Speed", IF(VLOOKUP(AF206,$A$3:$B$513,2,FALSE) = 2, "GEBR", "Dummy Node")))</f>
        <v>Speed</v>
      </c>
      <c r="AI206" s="86" t="str">
        <f t="shared" si="252"/>
        <v>&gt;</v>
      </c>
      <c r="AJ206" s="86">
        <f t="shared" ref="AJ206:AJ258" si="274">IF(AH206="Dummy Node","N/A",VLOOKUP(AF206,$A$3:$F$513,6,FALSE))</f>
        <v>20.420166015625</v>
      </c>
      <c r="AK206" s="86">
        <f t="shared" ref="AK206:AK258" si="275">VLOOKUP(AF206,$A$3:$I$513,9,FALSE)</f>
        <v>9</v>
      </c>
      <c r="AL206" s="86" t="b">
        <f t="shared" ref="AL206:AL258" si="276">IF(VLOOKUP(AK206,$A$3:$G$513,7,FALSE) = AF206, TRUE, IF(VLOOKUP(AK206, $A$3:$H$513,8,FALSE) = AF206, FALSE, "Error: Invalid Decision!"))</f>
        <v>1</v>
      </c>
      <c r="AM206" s="86" t="str">
        <f t="shared" ref="AM206:AM258" si="277">IF(VLOOKUP(AK206,$A$3:$B$513,2,FALSE) = 0, "Distance", IF(VLOOKUP(AK206,$A$3:$B$513,2,FALSE) = 1, "Speed", IF(VLOOKUP(AK206,$A$3:$B$513,2,FALSE) = 2, "GEBR", "Dummy Node")))</f>
        <v>Speed</v>
      </c>
      <c r="AN206" s="86" t="str">
        <f t="shared" si="253"/>
        <v>&lt;=</v>
      </c>
      <c r="AO206" s="86">
        <f t="shared" ref="AO206:AO258" si="278">IF(AM206="Dummy Node","N/A",VLOOKUP(AK206,$A$3:$F$513,6,FALSE))</f>
        <v>20.98681640625</v>
      </c>
      <c r="AP206" s="86">
        <f t="shared" ref="AP206:AP258" si="279">VLOOKUP(AK206,$A$3:$I$513,9,FALSE)</f>
        <v>7</v>
      </c>
      <c r="AQ206" s="86" t="b">
        <f t="shared" ref="AQ206:AQ258" si="280">IF(VLOOKUP(AP206,$A$3:$G$513,7,FALSE) = AK206, TRUE, IF(VLOOKUP(AP206, $A$3:$H$513,8,FALSE) = AK206, FALSE, "Error: Invalid Decision!"))</f>
        <v>1</v>
      </c>
      <c r="AR206" s="86" t="str">
        <f t="shared" ref="AR206:AR258" si="281">IF(VLOOKUP(AP206,$A$3:$B$513,2,FALSE) = 0, "Distance", IF(VLOOKUP(AP206,$A$3:$B$513,2,FALSE) = 1, "Speed", IF(VLOOKUP(AP206,$A$3:$B$513,2,FALSE) = 2, "GEBR", "Dummy Node")))</f>
        <v>Speed</v>
      </c>
      <c r="AS206" s="86" t="str">
        <f t="shared" si="254"/>
        <v>&lt;=</v>
      </c>
      <c r="AT206" s="86">
        <f t="shared" ref="AT206:AT258" si="282">IF(AR206="Dummy Node","N/A",VLOOKUP(AP206,$A$3:$F$513,6,FALSE))</f>
        <v>23.09912109375</v>
      </c>
      <c r="AU206" s="86">
        <f t="shared" ref="AU206:AU258" si="283">VLOOKUP(AP206,$A$3:$I$513,9,FALSE)</f>
        <v>2</v>
      </c>
      <c r="AV206" s="86" t="b">
        <f t="shared" ref="AV206:AV258" si="284">IF(VLOOKUP(AU206,$A$3:$G$513,7,FALSE) = AP206, TRUE, IF(VLOOKUP(AU206, $A$3:$H$513,8,FALSE) = AP206, FALSE, "Error: Invalid Decision!"))</f>
        <v>1</v>
      </c>
      <c r="AW206" s="86" t="str">
        <f t="shared" ref="AW206:AW258" si="285">IF(VLOOKUP(AU206,$A$3:$B$513,2,FALSE) = 0, "Distance", IF(VLOOKUP(AU206,$A$3:$B$513,2,FALSE) = 1, "Speed", IF(VLOOKUP(AU206,$A$3:$B$513,2,FALSE) = 2, "GEBR", "Dummy Node")))</f>
        <v>Distance</v>
      </c>
      <c r="AX206" s="86" t="str">
        <f t="shared" si="255"/>
        <v>&lt;=</v>
      </c>
      <c r="AY206" s="86">
        <f t="shared" ref="AY206:AY258" si="286">IF(AW206="Dummy Node","N/A",VLOOKUP(AU206,$A$3:$F$513,6,FALSE))</f>
        <v>569.801025390625</v>
      </c>
      <c r="AZ206" s="86">
        <f t="shared" ref="AZ206:AZ258" si="287">VLOOKUP(AU206,$A$3:$I$513,9,FALSE)</f>
        <v>0</v>
      </c>
      <c r="BA206" s="86" t="b">
        <f t="shared" ref="BA206:BA258" si="288">IF(VLOOKUP(AZ206,$A$3:$G$513,7,FALSE) = AU206, TRUE, IF(VLOOKUP(AZ206, $A$3:$H$513,8,FALSE) = AU206, FALSE, "Error: Invalid Decision!"))</f>
        <v>0</v>
      </c>
      <c r="BB206" s="86" t="str">
        <f t="shared" ref="BB206:BB258" si="289">IF(VLOOKUP(AZ206,$A$3:$B$513,2,FALSE) = 0, "Distance", IF(VLOOKUP(AZ206,$A$3:$B$513,2,FALSE) = 1, "Speed", IF(VLOOKUP(AZ206,$A$3:$B$513,2,FALSE) = 2, "GEBR", "Dummy Node")))</f>
        <v>Distance</v>
      </c>
      <c r="BC206" s="86" t="str">
        <f t="shared" si="256"/>
        <v>&gt;</v>
      </c>
      <c r="BD206" s="86">
        <f t="shared" ref="BD206:BD258" si="290">IF(BB206="Dummy Node","N/A",VLOOKUP(AZ206,$A$3:$F$513,6,FALSE))</f>
        <v>390.67724609375</v>
      </c>
      <c r="BE206" s="15">
        <f t="shared" si="243"/>
        <v>0</v>
      </c>
      <c r="BF206" s="15" t="str">
        <f t="shared" si="257"/>
        <v>GEBR&gt;0,715087890625 AND Speed&gt;20,420166015625 AND Speed&lt;=20,98681640625 AND Speed&lt;=23,09912109375 AND Distance&lt;=569,801025390625 AND Distance&gt;390,67724609375</v>
      </c>
      <c r="BH206"/>
      <c r="BI206"/>
      <c r="BJ206"/>
    </row>
    <row r="207" spans="1:62">
      <c r="A207" s="15">
        <v>204</v>
      </c>
      <c r="B207" s="15">
        <v>-2</v>
      </c>
      <c r="C207" s="15">
        <v>-8192</v>
      </c>
      <c r="D207" s="15">
        <f t="shared" si="244"/>
        <v>-1</v>
      </c>
      <c r="E207" s="15">
        <f t="shared" si="245"/>
        <v>0</v>
      </c>
      <c r="F207" s="15">
        <f t="shared" si="246"/>
        <v>-1</v>
      </c>
      <c r="G207" s="15">
        <v>365</v>
      </c>
      <c r="H207" s="15">
        <v>366</v>
      </c>
      <c r="I207" s="15">
        <v>201</v>
      </c>
      <c r="J207" s="15">
        <v>7</v>
      </c>
      <c r="K207" s="15">
        <v>451</v>
      </c>
      <c r="L207" s="15">
        <v>1365</v>
      </c>
      <c r="M207" s="15">
        <f t="shared" si="247"/>
        <v>0.333251953125</v>
      </c>
      <c r="O207" s="86">
        <f t="shared" si="248"/>
        <v>451</v>
      </c>
      <c r="P207" s="86">
        <f t="shared" si="258"/>
        <v>0.333251953125</v>
      </c>
      <c r="Q207" s="86">
        <f t="shared" si="259"/>
        <v>367</v>
      </c>
      <c r="R207" s="86" t="b">
        <f t="shared" si="260"/>
        <v>1</v>
      </c>
      <c r="S207" s="86" t="str">
        <f t="shared" si="261"/>
        <v>Dummy Node</v>
      </c>
      <c r="T207" s="86" t="str">
        <f t="shared" si="249"/>
        <v>N/A</v>
      </c>
      <c r="U207" s="86" t="str">
        <f t="shared" si="262"/>
        <v>N/A</v>
      </c>
      <c r="V207" s="86">
        <f t="shared" si="263"/>
        <v>205</v>
      </c>
      <c r="W207" s="86" t="b">
        <f t="shared" si="264"/>
        <v>1</v>
      </c>
      <c r="X207" s="86" t="str">
        <f t="shared" si="265"/>
        <v>Dummy Node</v>
      </c>
      <c r="Y207" s="86" t="str">
        <f t="shared" si="250"/>
        <v>N/A</v>
      </c>
      <c r="Z207" s="86" t="str">
        <f t="shared" si="266"/>
        <v>N/A</v>
      </c>
      <c r="AA207" s="86">
        <f t="shared" si="267"/>
        <v>35</v>
      </c>
      <c r="AB207" s="86" t="b">
        <f t="shared" si="268"/>
        <v>1</v>
      </c>
      <c r="AC207" s="86" t="str">
        <f t="shared" si="269"/>
        <v>Speed</v>
      </c>
      <c r="AD207" s="86" t="str">
        <f t="shared" si="251"/>
        <v>&lt;=</v>
      </c>
      <c r="AE207" s="86">
        <f t="shared" si="270"/>
        <v>16.242919921875</v>
      </c>
      <c r="AF207" s="86">
        <f t="shared" si="271"/>
        <v>13</v>
      </c>
      <c r="AG207" s="86" t="b">
        <f t="shared" si="272"/>
        <v>1</v>
      </c>
      <c r="AH207" s="86" t="str">
        <f t="shared" si="273"/>
        <v>Speed</v>
      </c>
      <c r="AI207" s="86" t="str">
        <f t="shared" si="252"/>
        <v>&lt;=</v>
      </c>
      <c r="AJ207" s="86">
        <f t="shared" si="274"/>
        <v>17.1845703125</v>
      </c>
      <c r="AK207" s="86">
        <f t="shared" si="275"/>
        <v>12</v>
      </c>
      <c r="AL207" s="86" t="b">
        <f t="shared" si="276"/>
        <v>1</v>
      </c>
      <c r="AM207" s="86" t="str">
        <f t="shared" si="277"/>
        <v>Speed</v>
      </c>
      <c r="AN207" s="86" t="str">
        <f t="shared" si="253"/>
        <v>&lt;=</v>
      </c>
      <c r="AO207" s="86">
        <f t="shared" si="278"/>
        <v>18.69580078125</v>
      </c>
      <c r="AP207" s="86">
        <f t="shared" si="279"/>
        <v>4</v>
      </c>
      <c r="AQ207" s="86" t="b">
        <f t="shared" si="280"/>
        <v>0</v>
      </c>
      <c r="AR207" s="86" t="str">
        <f t="shared" si="281"/>
        <v>Distance</v>
      </c>
      <c r="AS207" s="86" t="str">
        <f t="shared" si="254"/>
        <v>&gt;</v>
      </c>
      <c r="AT207" s="86">
        <f t="shared" si="282"/>
        <v>266.76708984375</v>
      </c>
      <c r="AU207" s="86">
        <f t="shared" si="283"/>
        <v>1</v>
      </c>
      <c r="AV207" s="86" t="b">
        <f t="shared" si="284"/>
        <v>0</v>
      </c>
      <c r="AW207" s="86" t="str">
        <f t="shared" si="285"/>
        <v>Speed</v>
      </c>
      <c r="AX207" s="86" t="str">
        <f t="shared" si="255"/>
        <v>&gt;</v>
      </c>
      <c r="AY207" s="86">
        <f t="shared" si="286"/>
        <v>10.322265625</v>
      </c>
      <c r="AZ207" s="86">
        <f t="shared" si="287"/>
        <v>0</v>
      </c>
      <c r="BA207" s="86" t="b">
        <f t="shared" si="288"/>
        <v>1</v>
      </c>
      <c r="BB207" s="86" t="str">
        <f t="shared" si="289"/>
        <v>Distance</v>
      </c>
      <c r="BC207" s="86" t="str">
        <f t="shared" si="256"/>
        <v>&lt;=</v>
      </c>
      <c r="BD207" s="86">
        <f t="shared" si="290"/>
        <v>390.67724609375</v>
      </c>
      <c r="BE207" s="15">
        <f t="shared" si="243"/>
        <v>0</v>
      </c>
      <c r="BF207" s="15" t="str">
        <f t="shared" si="257"/>
        <v>Speed&lt;=16,242919921875 AND Speed&lt;=17,1845703125 AND Speed&lt;=18,69580078125 AND Distance&gt;266,76708984375 AND Speed&gt;10,322265625 AND Distance&lt;=390,67724609375</v>
      </c>
      <c r="BH207"/>
      <c r="BI207"/>
      <c r="BJ207"/>
    </row>
    <row r="208" spans="1:62">
      <c r="A208" s="15">
        <v>205</v>
      </c>
      <c r="B208" s="15">
        <v>-2</v>
      </c>
      <c r="C208" s="15">
        <v>-8192</v>
      </c>
      <c r="D208" s="15">
        <f t="shared" si="244"/>
        <v>-1</v>
      </c>
      <c r="E208" s="15">
        <f t="shared" si="245"/>
        <v>0</v>
      </c>
      <c r="F208" s="15">
        <f t="shared" si="246"/>
        <v>-1</v>
      </c>
      <c r="G208" s="15">
        <v>367</v>
      </c>
      <c r="H208" s="15">
        <v>368</v>
      </c>
      <c r="I208" s="15">
        <v>35</v>
      </c>
      <c r="J208" s="15">
        <v>6</v>
      </c>
      <c r="K208" s="15">
        <v>452</v>
      </c>
      <c r="L208" s="15">
        <v>1365</v>
      </c>
      <c r="M208" s="15">
        <f t="shared" si="247"/>
        <v>0.333251953125</v>
      </c>
      <c r="O208" s="86">
        <f t="shared" si="248"/>
        <v>452</v>
      </c>
      <c r="P208" s="86">
        <f t="shared" si="258"/>
        <v>0.333251953125</v>
      </c>
      <c r="Q208" s="86">
        <f t="shared" si="259"/>
        <v>367</v>
      </c>
      <c r="R208" s="86" t="b">
        <f t="shared" si="260"/>
        <v>0</v>
      </c>
      <c r="S208" s="86" t="str">
        <f t="shared" si="261"/>
        <v>Dummy Node</v>
      </c>
      <c r="T208" s="86" t="str">
        <f t="shared" si="249"/>
        <v>N/A</v>
      </c>
      <c r="U208" s="86" t="str">
        <f t="shared" si="262"/>
        <v>N/A</v>
      </c>
      <c r="V208" s="86">
        <f t="shared" si="263"/>
        <v>205</v>
      </c>
      <c r="W208" s="86" t="b">
        <f t="shared" si="264"/>
        <v>1</v>
      </c>
      <c r="X208" s="86" t="str">
        <f t="shared" si="265"/>
        <v>Dummy Node</v>
      </c>
      <c r="Y208" s="86" t="str">
        <f t="shared" si="250"/>
        <v>N/A</v>
      </c>
      <c r="Z208" s="86" t="str">
        <f t="shared" si="266"/>
        <v>N/A</v>
      </c>
      <c r="AA208" s="86">
        <f t="shared" si="267"/>
        <v>35</v>
      </c>
      <c r="AB208" s="86" t="b">
        <f t="shared" si="268"/>
        <v>1</v>
      </c>
      <c r="AC208" s="86" t="str">
        <f t="shared" si="269"/>
        <v>Speed</v>
      </c>
      <c r="AD208" s="86" t="str">
        <f t="shared" si="251"/>
        <v>&lt;=</v>
      </c>
      <c r="AE208" s="86">
        <f t="shared" si="270"/>
        <v>16.242919921875</v>
      </c>
      <c r="AF208" s="86">
        <f t="shared" si="271"/>
        <v>13</v>
      </c>
      <c r="AG208" s="86" t="b">
        <f t="shared" si="272"/>
        <v>1</v>
      </c>
      <c r="AH208" s="86" t="str">
        <f t="shared" si="273"/>
        <v>Speed</v>
      </c>
      <c r="AI208" s="86" t="str">
        <f t="shared" si="252"/>
        <v>&lt;=</v>
      </c>
      <c r="AJ208" s="86">
        <f t="shared" si="274"/>
        <v>17.1845703125</v>
      </c>
      <c r="AK208" s="86">
        <f t="shared" si="275"/>
        <v>12</v>
      </c>
      <c r="AL208" s="86" t="b">
        <f t="shared" si="276"/>
        <v>1</v>
      </c>
      <c r="AM208" s="86" t="str">
        <f t="shared" si="277"/>
        <v>Speed</v>
      </c>
      <c r="AN208" s="86" t="str">
        <f t="shared" si="253"/>
        <v>&lt;=</v>
      </c>
      <c r="AO208" s="86">
        <f t="shared" si="278"/>
        <v>18.69580078125</v>
      </c>
      <c r="AP208" s="86">
        <f t="shared" si="279"/>
        <v>4</v>
      </c>
      <c r="AQ208" s="86" t="b">
        <f t="shared" si="280"/>
        <v>0</v>
      </c>
      <c r="AR208" s="86" t="str">
        <f t="shared" si="281"/>
        <v>Distance</v>
      </c>
      <c r="AS208" s="86" t="str">
        <f t="shared" si="254"/>
        <v>&gt;</v>
      </c>
      <c r="AT208" s="86">
        <f t="shared" si="282"/>
        <v>266.76708984375</v>
      </c>
      <c r="AU208" s="86">
        <f t="shared" si="283"/>
        <v>1</v>
      </c>
      <c r="AV208" s="86" t="b">
        <f t="shared" si="284"/>
        <v>0</v>
      </c>
      <c r="AW208" s="86" t="str">
        <f t="shared" si="285"/>
        <v>Speed</v>
      </c>
      <c r="AX208" s="86" t="str">
        <f t="shared" si="255"/>
        <v>&gt;</v>
      </c>
      <c r="AY208" s="86">
        <f t="shared" si="286"/>
        <v>10.322265625</v>
      </c>
      <c r="AZ208" s="86">
        <f t="shared" si="287"/>
        <v>0</v>
      </c>
      <c r="BA208" s="86" t="b">
        <f t="shared" si="288"/>
        <v>1</v>
      </c>
      <c r="BB208" s="86" t="str">
        <f t="shared" si="289"/>
        <v>Distance</v>
      </c>
      <c r="BC208" s="86" t="str">
        <f t="shared" si="256"/>
        <v>&lt;=</v>
      </c>
      <c r="BD208" s="86">
        <f t="shared" si="290"/>
        <v>390.67724609375</v>
      </c>
      <c r="BE208" s="15">
        <f t="shared" si="243"/>
        <v>0</v>
      </c>
      <c r="BF208" s="15" t="str">
        <f t="shared" si="257"/>
        <v>Speed&lt;=16,242919921875 AND Speed&lt;=17,1845703125 AND Speed&lt;=18,69580078125 AND Distance&gt;266,76708984375 AND Speed&gt;10,322265625 AND Distance&lt;=390,67724609375</v>
      </c>
      <c r="BH208"/>
      <c r="BI208"/>
      <c r="BJ208"/>
    </row>
    <row r="209" spans="1:62">
      <c r="A209" s="15">
        <v>206</v>
      </c>
      <c r="B209" s="15">
        <v>0</v>
      </c>
      <c r="C209" s="15">
        <v>1149787</v>
      </c>
      <c r="D209" s="15">
        <f t="shared" si="244"/>
        <v>280</v>
      </c>
      <c r="E209" s="15">
        <f t="shared" si="245"/>
        <v>2907</v>
      </c>
      <c r="F209" s="15">
        <f t="shared" si="246"/>
        <v>280.709716796875</v>
      </c>
      <c r="G209" s="15">
        <v>207</v>
      </c>
      <c r="H209" s="15">
        <v>208</v>
      </c>
      <c r="I209" s="15">
        <v>35</v>
      </c>
      <c r="J209" s="15">
        <v>6</v>
      </c>
      <c r="K209" s="15">
        <v>453</v>
      </c>
      <c r="L209" s="15">
        <v>1219</v>
      </c>
      <c r="M209" s="15">
        <f t="shared" si="247"/>
        <v>0.297607421875</v>
      </c>
      <c r="O209" s="86">
        <f t="shared" si="248"/>
        <v>453</v>
      </c>
      <c r="P209" s="86">
        <f t="shared" si="258"/>
        <v>0.333251953125</v>
      </c>
      <c r="Q209" s="86">
        <f t="shared" si="259"/>
        <v>368</v>
      </c>
      <c r="R209" s="86" t="b">
        <f t="shared" si="260"/>
        <v>1</v>
      </c>
      <c r="S209" s="86" t="str">
        <f t="shared" si="261"/>
        <v>Dummy Node</v>
      </c>
      <c r="T209" s="86" t="str">
        <f t="shared" si="249"/>
        <v>N/A</v>
      </c>
      <c r="U209" s="86" t="str">
        <f t="shared" si="262"/>
        <v>N/A</v>
      </c>
      <c r="V209" s="86">
        <f t="shared" si="263"/>
        <v>205</v>
      </c>
      <c r="W209" s="86" t="b">
        <f t="shared" si="264"/>
        <v>0</v>
      </c>
      <c r="X209" s="86" t="str">
        <f t="shared" si="265"/>
        <v>Dummy Node</v>
      </c>
      <c r="Y209" s="86" t="str">
        <f t="shared" si="250"/>
        <v>N/A</v>
      </c>
      <c r="Z209" s="86" t="str">
        <f t="shared" si="266"/>
        <v>N/A</v>
      </c>
      <c r="AA209" s="86">
        <f t="shared" si="267"/>
        <v>35</v>
      </c>
      <c r="AB209" s="86" t="b">
        <f t="shared" si="268"/>
        <v>1</v>
      </c>
      <c r="AC209" s="86" t="str">
        <f t="shared" si="269"/>
        <v>Speed</v>
      </c>
      <c r="AD209" s="86" t="str">
        <f t="shared" si="251"/>
        <v>&lt;=</v>
      </c>
      <c r="AE209" s="86">
        <f t="shared" si="270"/>
        <v>16.242919921875</v>
      </c>
      <c r="AF209" s="86">
        <f t="shared" si="271"/>
        <v>13</v>
      </c>
      <c r="AG209" s="86" t="b">
        <f t="shared" si="272"/>
        <v>1</v>
      </c>
      <c r="AH209" s="86" t="str">
        <f t="shared" si="273"/>
        <v>Speed</v>
      </c>
      <c r="AI209" s="86" t="str">
        <f t="shared" si="252"/>
        <v>&lt;=</v>
      </c>
      <c r="AJ209" s="86">
        <f t="shared" si="274"/>
        <v>17.1845703125</v>
      </c>
      <c r="AK209" s="86">
        <f t="shared" si="275"/>
        <v>12</v>
      </c>
      <c r="AL209" s="86" t="b">
        <f t="shared" si="276"/>
        <v>1</v>
      </c>
      <c r="AM209" s="86" t="str">
        <f t="shared" si="277"/>
        <v>Speed</v>
      </c>
      <c r="AN209" s="86" t="str">
        <f t="shared" si="253"/>
        <v>&lt;=</v>
      </c>
      <c r="AO209" s="86">
        <f t="shared" si="278"/>
        <v>18.69580078125</v>
      </c>
      <c r="AP209" s="86">
        <f t="shared" si="279"/>
        <v>4</v>
      </c>
      <c r="AQ209" s="86" t="b">
        <f t="shared" si="280"/>
        <v>0</v>
      </c>
      <c r="AR209" s="86" t="str">
        <f t="shared" si="281"/>
        <v>Distance</v>
      </c>
      <c r="AS209" s="86" t="str">
        <f t="shared" si="254"/>
        <v>&gt;</v>
      </c>
      <c r="AT209" s="86">
        <f t="shared" si="282"/>
        <v>266.76708984375</v>
      </c>
      <c r="AU209" s="86">
        <f t="shared" si="283"/>
        <v>1</v>
      </c>
      <c r="AV209" s="86" t="b">
        <f t="shared" si="284"/>
        <v>0</v>
      </c>
      <c r="AW209" s="86" t="str">
        <f t="shared" si="285"/>
        <v>Speed</v>
      </c>
      <c r="AX209" s="86" t="str">
        <f t="shared" si="255"/>
        <v>&gt;</v>
      </c>
      <c r="AY209" s="86">
        <f t="shared" si="286"/>
        <v>10.322265625</v>
      </c>
      <c r="AZ209" s="86">
        <f t="shared" si="287"/>
        <v>0</v>
      </c>
      <c r="BA209" s="86" t="b">
        <f t="shared" si="288"/>
        <v>1</v>
      </c>
      <c r="BB209" s="86" t="str">
        <f t="shared" si="289"/>
        <v>Distance</v>
      </c>
      <c r="BC209" s="86" t="str">
        <f t="shared" si="256"/>
        <v>&lt;=</v>
      </c>
      <c r="BD209" s="86">
        <f t="shared" si="290"/>
        <v>390.67724609375</v>
      </c>
      <c r="BE209" s="15">
        <f t="shared" si="243"/>
        <v>0</v>
      </c>
      <c r="BF209" s="15" t="str">
        <f t="shared" si="257"/>
        <v>Speed&lt;=16,242919921875 AND Speed&lt;=17,1845703125 AND Speed&lt;=18,69580078125 AND Distance&gt;266,76708984375 AND Speed&gt;10,322265625 AND Distance&lt;=390,67724609375</v>
      </c>
      <c r="BH209"/>
      <c r="BI209"/>
      <c r="BJ209"/>
    </row>
    <row r="210" spans="1:62">
      <c r="A210" s="15">
        <v>207</v>
      </c>
      <c r="B210" s="15">
        <v>2</v>
      </c>
      <c r="C210" s="15">
        <v>2929</v>
      </c>
      <c r="D210" s="15">
        <f t="shared" si="244"/>
        <v>0</v>
      </c>
      <c r="E210" s="15">
        <f t="shared" si="245"/>
        <v>2929</v>
      </c>
      <c r="F210" s="15">
        <f t="shared" si="246"/>
        <v>0.715087890625</v>
      </c>
      <c r="G210" s="15">
        <v>209</v>
      </c>
      <c r="H210" s="15">
        <v>210</v>
      </c>
      <c r="I210" s="15">
        <v>206</v>
      </c>
      <c r="J210" s="15">
        <v>7</v>
      </c>
      <c r="K210" s="15">
        <v>454</v>
      </c>
      <c r="L210" s="15">
        <v>546</v>
      </c>
      <c r="M210" s="15">
        <f t="shared" si="247"/>
        <v>0.13330078125</v>
      </c>
      <c r="O210" s="86">
        <f t="shared" si="248"/>
        <v>454</v>
      </c>
      <c r="P210" s="86">
        <f t="shared" si="258"/>
        <v>0.333251953125</v>
      </c>
      <c r="Q210" s="86">
        <f t="shared" si="259"/>
        <v>368</v>
      </c>
      <c r="R210" s="86" t="b">
        <f t="shared" si="260"/>
        <v>0</v>
      </c>
      <c r="S210" s="86" t="str">
        <f t="shared" si="261"/>
        <v>Dummy Node</v>
      </c>
      <c r="T210" s="86" t="str">
        <f t="shared" si="249"/>
        <v>N/A</v>
      </c>
      <c r="U210" s="86" t="str">
        <f t="shared" si="262"/>
        <v>N/A</v>
      </c>
      <c r="V210" s="86">
        <f t="shared" si="263"/>
        <v>205</v>
      </c>
      <c r="W210" s="86" t="b">
        <f t="shared" si="264"/>
        <v>0</v>
      </c>
      <c r="X210" s="86" t="str">
        <f t="shared" si="265"/>
        <v>Dummy Node</v>
      </c>
      <c r="Y210" s="86" t="str">
        <f t="shared" si="250"/>
        <v>N/A</v>
      </c>
      <c r="Z210" s="86" t="str">
        <f t="shared" si="266"/>
        <v>N/A</v>
      </c>
      <c r="AA210" s="86">
        <f t="shared" si="267"/>
        <v>35</v>
      </c>
      <c r="AB210" s="86" t="b">
        <f t="shared" si="268"/>
        <v>1</v>
      </c>
      <c r="AC210" s="86" t="str">
        <f t="shared" si="269"/>
        <v>Speed</v>
      </c>
      <c r="AD210" s="86" t="str">
        <f t="shared" si="251"/>
        <v>&lt;=</v>
      </c>
      <c r="AE210" s="86">
        <f t="shared" si="270"/>
        <v>16.242919921875</v>
      </c>
      <c r="AF210" s="86">
        <f t="shared" si="271"/>
        <v>13</v>
      </c>
      <c r="AG210" s="86" t="b">
        <f t="shared" si="272"/>
        <v>1</v>
      </c>
      <c r="AH210" s="86" t="str">
        <f t="shared" si="273"/>
        <v>Speed</v>
      </c>
      <c r="AI210" s="86" t="str">
        <f t="shared" si="252"/>
        <v>&lt;=</v>
      </c>
      <c r="AJ210" s="86">
        <f t="shared" si="274"/>
        <v>17.1845703125</v>
      </c>
      <c r="AK210" s="86">
        <f t="shared" si="275"/>
        <v>12</v>
      </c>
      <c r="AL210" s="86" t="b">
        <f t="shared" si="276"/>
        <v>1</v>
      </c>
      <c r="AM210" s="86" t="str">
        <f t="shared" si="277"/>
        <v>Speed</v>
      </c>
      <c r="AN210" s="86" t="str">
        <f t="shared" si="253"/>
        <v>&lt;=</v>
      </c>
      <c r="AO210" s="86">
        <f t="shared" si="278"/>
        <v>18.69580078125</v>
      </c>
      <c r="AP210" s="86">
        <f t="shared" si="279"/>
        <v>4</v>
      </c>
      <c r="AQ210" s="86" t="b">
        <f t="shared" si="280"/>
        <v>0</v>
      </c>
      <c r="AR210" s="86" t="str">
        <f t="shared" si="281"/>
        <v>Distance</v>
      </c>
      <c r="AS210" s="86" t="str">
        <f t="shared" si="254"/>
        <v>&gt;</v>
      </c>
      <c r="AT210" s="86">
        <f t="shared" si="282"/>
        <v>266.76708984375</v>
      </c>
      <c r="AU210" s="86">
        <f t="shared" si="283"/>
        <v>1</v>
      </c>
      <c r="AV210" s="86" t="b">
        <f t="shared" si="284"/>
        <v>0</v>
      </c>
      <c r="AW210" s="86" t="str">
        <f t="shared" si="285"/>
        <v>Speed</v>
      </c>
      <c r="AX210" s="86" t="str">
        <f t="shared" si="255"/>
        <v>&gt;</v>
      </c>
      <c r="AY210" s="86">
        <f t="shared" si="286"/>
        <v>10.322265625</v>
      </c>
      <c r="AZ210" s="86">
        <f t="shared" si="287"/>
        <v>0</v>
      </c>
      <c r="BA210" s="86" t="b">
        <f t="shared" si="288"/>
        <v>1</v>
      </c>
      <c r="BB210" s="86" t="str">
        <f t="shared" si="289"/>
        <v>Distance</v>
      </c>
      <c r="BC210" s="86" t="str">
        <f t="shared" si="256"/>
        <v>&lt;=</v>
      </c>
      <c r="BD210" s="86">
        <f t="shared" si="290"/>
        <v>390.67724609375</v>
      </c>
      <c r="BE210" s="15">
        <f t="shared" si="243"/>
        <v>0</v>
      </c>
      <c r="BF210" s="15" t="str">
        <f t="shared" si="257"/>
        <v>Speed&lt;=16,242919921875 AND Speed&lt;=17,1845703125 AND Speed&lt;=18,69580078125 AND Distance&gt;266,76708984375 AND Speed&gt;10,322265625 AND Distance&lt;=390,67724609375</v>
      </c>
      <c r="BH210"/>
      <c r="BI210"/>
      <c r="BJ210"/>
    </row>
    <row r="211" spans="1:62">
      <c r="A211" s="15">
        <v>208</v>
      </c>
      <c r="B211" s="15">
        <v>-2</v>
      </c>
      <c r="C211" s="15">
        <v>-8192</v>
      </c>
      <c r="D211" s="15">
        <f t="shared" si="244"/>
        <v>-1</v>
      </c>
      <c r="E211" s="15">
        <f t="shared" si="245"/>
        <v>0</v>
      </c>
      <c r="F211" s="15">
        <f t="shared" si="246"/>
        <v>-1</v>
      </c>
      <c r="G211" s="15">
        <v>369</v>
      </c>
      <c r="H211" s="15">
        <v>370</v>
      </c>
      <c r="I211" s="15">
        <v>206</v>
      </c>
      <c r="J211" s="15">
        <v>7</v>
      </c>
      <c r="K211" s="15">
        <v>455</v>
      </c>
      <c r="L211" s="15">
        <v>1365</v>
      </c>
      <c r="M211" s="15">
        <f t="shared" si="247"/>
        <v>0.333251953125</v>
      </c>
      <c r="O211" s="86">
        <f t="shared" si="248"/>
        <v>455</v>
      </c>
      <c r="P211" s="86">
        <f t="shared" si="258"/>
        <v>0.333251953125</v>
      </c>
      <c r="Q211" s="86">
        <f t="shared" si="259"/>
        <v>371</v>
      </c>
      <c r="R211" s="86" t="b">
        <f t="shared" si="260"/>
        <v>1</v>
      </c>
      <c r="S211" s="86" t="str">
        <f t="shared" si="261"/>
        <v>Dummy Node</v>
      </c>
      <c r="T211" s="86" t="str">
        <f t="shared" si="249"/>
        <v>N/A</v>
      </c>
      <c r="U211" s="86" t="str">
        <f t="shared" si="262"/>
        <v>N/A</v>
      </c>
      <c r="V211" s="86">
        <f t="shared" si="263"/>
        <v>212</v>
      </c>
      <c r="W211" s="86" t="b">
        <f t="shared" si="264"/>
        <v>1</v>
      </c>
      <c r="X211" s="86" t="str">
        <f t="shared" si="265"/>
        <v>Dummy Node</v>
      </c>
      <c r="Y211" s="86" t="str">
        <f t="shared" si="250"/>
        <v>N/A</v>
      </c>
      <c r="Z211" s="86" t="str">
        <f t="shared" si="266"/>
        <v>N/A</v>
      </c>
      <c r="AA211" s="86">
        <f t="shared" si="267"/>
        <v>20</v>
      </c>
      <c r="AB211" s="86" t="b">
        <f t="shared" si="268"/>
        <v>0</v>
      </c>
      <c r="AC211" s="86" t="str">
        <f t="shared" si="269"/>
        <v>Distance</v>
      </c>
      <c r="AD211" s="86" t="str">
        <f t="shared" si="251"/>
        <v>&gt;</v>
      </c>
      <c r="AE211" s="86">
        <f t="shared" si="270"/>
        <v>19.46044921875</v>
      </c>
      <c r="AF211" s="86">
        <f t="shared" si="271"/>
        <v>17</v>
      </c>
      <c r="AG211" s="86" t="b">
        <f t="shared" si="272"/>
        <v>0</v>
      </c>
      <c r="AH211" s="86" t="str">
        <f t="shared" si="273"/>
        <v>Distance</v>
      </c>
      <c r="AI211" s="86" t="str">
        <f t="shared" si="252"/>
        <v>&gt;</v>
      </c>
      <c r="AJ211" s="86">
        <f t="shared" si="274"/>
        <v>15</v>
      </c>
      <c r="AK211" s="86">
        <f t="shared" si="275"/>
        <v>5</v>
      </c>
      <c r="AL211" s="86" t="b">
        <f t="shared" si="276"/>
        <v>1</v>
      </c>
      <c r="AM211" s="86" t="str">
        <f t="shared" si="277"/>
        <v>Speed</v>
      </c>
      <c r="AN211" s="86" t="str">
        <f t="shared" si="253"/>
        <v>&lt;=</v>
      </c>
      <c r="AO211" s="86">
        <f t="shared" si="278"/>
        <v>3.076416015625</v>
      </c>
      <c r="AP211" s="86">
        <f t="shared" si="279"/>
        <v>3</v>
      </c>
      <c r="AQ211" s="86" t="b">
        <f t="shared" si="280"/>
        <v>1</v>
      </c>
      <c r="AR211" s="86" t="str">
        <f t="shared" si="281"/>
        <v>Distance</v>
      </c>
      <c r="AS211" s="86" t="str">
        <f t="shared" si="254"/>
        <v>&lt;=</v>
      </c>
      <c r="AT211" s="86">
        <f t="shared" si="282"/>
        <v>80.353271484375</v>
      </c>
      <c r="AU211" s="86">
        <f t="shared" si="283"/>
        <v>1</v>
      </c>
      <c r="AV211" s="86" t="b">
        <f t="shared" si="284"/>
        <v>1</v>
      </c>
      <c r="AW211" s="86" t="str">
        <f t="shared" si="285"/>
        <v>Speed</v>
      </c>
      <c r="AX211" s="86" t="str">
        <f t="shared" si="255"/>
        <v>&lt;=</v>
      </c>
      <c r="AY211" s="86">
        <f t="shared" si="286"/>
        <v>10.322265625</v>
      </c>
      <c r="AZ211" s="86">
        <f t="shared" si="287"/>
        <v>0</v>
      </c>
      <c r="BA211" s="86" t="b">
        <f t="shared" si="288"/>
        <v>1</v>
      </c>
      <c r="BB211" s="86" t="str">
        <f t="shared" si="289"/>
        <v>Distance</v>
      </c>
      <c r="BC211" s="86" t="str">
        <f t="shared" si="256"/>
        <v>&lt;=</v>
      </c>
      <c r="BD211" s="86">
        <f t="shared" si="290"/>
        <v>390.67724609375</v>
      </c>
      <c r="BE211" s="15">
        <f t="shared" si="243"/>
        <v>0</v>
      </c>
      <c r="BF211" s="15" t="str">
        <f t="shared" si="257"/>
        <v>Distance&gt;19,46044921875 AND Distance&gt;15 AND Speed&lt;=3,076416015625 AND Distance&lt;=80,353271484375 AND Speed&lt;=10,322265625 AND Distance&lt;=390,67724609375</v>
      </c>
      <c r="BH211"/>
      <c r="BI211"/>
      <c r="BJ211"/>
    </row>
    <row r="212" spans="1:62">
      <c r="A212" s="15">
        <v>209</v>
      </c>
      <c r="B212" s="15">
        <v>-2</v>
      </c>
      <c r="C212" s="15">
        <v>-8192</v>
      </c>
      <c r="D212" s="15">
        <f t="shared" si="244"/>
        <v>-1</v>
      </c>
      <c r="E212" s="15">
        <f t="shared" si="245"/>
        <v>0</v>
      </c>
      <c r="F212" s="15">
        <f t="shared" si="246"/>
        <v>-1</v>
      </c>
      <c r="G212" s="15">
        <v>-1</v>
      </c>
      <c r="H212" s="15">
        <v>-1</v>
      </c>
      <c r="I212" s="15">
        <v>207</v>
      </c>
      <c r="J212" s="15">
        <v>8</v>
      </c>
      <c r="K212" s="15">
        <v>456</v>
      </c>
      <c r="L212" s="15">
        <v>0</v>
      </c>
      <c r="M212" s="15">
        <f t="shared" si="247"/>
        <v>0</v>
      </c>
      <c r="O212" s="86">
        <f t="shared" si="248"/>
        <v>456</v>
      </c>
      <c r="P212" s="86">
        <f t="shared" si="258"/>
        <v>0.333251953125</v>
      </c>
      <c r="Q212" s="86">
        <f t="shared" si="259"/>
        <v>371</v>
      </c>
      <c r="R212" s="86" t="b">
        <f t="shared" si="260"/>
        <v>0</v>
      </c>
      <c r="S212" s="86" t="str">
        <f t="shared" si="261"/>
        <v>Dummy Node</v>
      </c>
      <c r="T212" s="86" t="str">
        <f t="shared" si="249"/>
        <v>N/A</v>
      </c>
      <c r="U212" s="86" t="str">
        <f t="shared" si="262"/>
        <v>N/A</v>
      </c>
      <c r="V212" s="86">
        <f t="shared" si="263"/>
        <v>212</v>
      </c>
      <c r="W212" s="86" t="b">
        <f t="shared" si="264"/>
        <v>1</v>
      </c>
      <c r="X212" s="86" t="str">
        <f t="shared" si="265"/>
        <v>Dummy Node</v>
      </c>
      <c r="Y212" s="86" t="str">
        <f t="shared" si="250"/>
        <v>N/A</v>
      </c>
      <c r="Z212" s="86" t="str">
        <f t="shared" si="266"/>
        <v>N/A</v>
      </c>
      <c r="AA212" s="86">
        <f t="shared" si="267"/>
        <v>20</v>
      </c>
      <c r="AB212" s="86" t="b">
        <f t="shared" si="268"/>
        <v>0</v>
      </c>
      <c r="AC212" s="86" t="str">
        <f t="shared" si="269"/>
        <v>Distance</v>
      </c>
      <c r="AD212" s="86" t="str">
        <f t="shared" si="251"/>
        <v>&gt;</v>
      </c>
      <c r="AE212" s="86">
        <f t="shared" si="270"/>
        <v>19.46044921875</v>
      </c>
      <c r="AF212" s="86">
        <f t="shared" si="271"/>
        <v>17</v>
      </c>
      <c r="AG212" s="86" t="b">
        <f t="shared" si="272"/>
        <v>0</v>
      </c>
      <c r="AH212" s="86" t="str">
        <f t="shared" si="273"/>
        <v>Distance</v>
      </c>
      <c r="AI212" s="86" t="str">
        <f t="shared" si="252"/>
        <v>&gt;</v>
      </c>
      <c r="AJ212" s="86">
        <f t="shared" si="274"/>
        <v>15</v>
      </c>
      <c r="AK212" s="86">
        <f t="shared" si="275"/>
        <v>5</v>
      </c>
      <c r="AL212" s="86" t="b">
        <f t="shared" si="276"/>
        <v>1</v>
      </c>
      <c r="AM212" s="86" t="str">
        <f t="shared" si="277"/>
        <v>Speed</v>
      </c>
      <c r="AN212" s="86" t="str">
        <f t="shared" si="253"/>
        <v>&lt;=</v>
      </c>
      <c r="AO212" s="86">
        <f t="shared" si="278"/>
        <v>3.076416015625</v>
      </c>
      <c r="AP212" s="86">
        <f t="shared" si="279"/>
        <v>3</v>
      </c>
      <c r="AQ212" s="86" t="b">
        <f t="shared" si="280"/>
        <v>1</v>
      </c>
      <c r="AR212" s="86" t="str">
        <f t="shared" si="281"/>
        <v>Distance</v>
      </c>
      <c r="AS212" s="86" t="str">
        <f t="shared" si="254"/>
        <v>&lt;=</v>
      </c>
      <c r="AT212" s="86">
        <f t="shared" si="282"/>
        <v>80.353271484375</v>
      </c>
      <c r="AU212" s="86">
        <f t="shared" si="283"/>
        <v>1</v>
      </c>
      <c r="AV212" s="86" t="b">
        <f t="shared" si="284"/>
        <v>1</v>
      </c>
      <c r="AW212" s="86" t="str">
        <f t="shared" si="285"/>
        <v>Speed</v>
      </c>
      <c r="AX212" s="86" t="str">
        <f t="shared" si="255"/>
        <v>&lt;=</v>
      </c>
      <c r="AY212" s="86">
        <f t="shared" si="286"/>
        <v>10.322265625</v>
      </c>
      <c r="AZ212" s="86">
        <f t="shared" si="287"/>
        <v>0</v>
      </c>
      <c r="BA212" s="86" t="b">
        <f t="shared" si="288"/>
        <v>1</v>
      </c>
      <c r="BB212" s="86" t="str">
        <f t="shared" si="289"/>
        <v>Distance</v>
      </c>
      <c r="BC212" s="86" t="str">
        <f t="shared" si="256"/>
        <v>&lt;=</v>
      </c>
      <c r="BD212" s="86">
        <f t="shared" si="290"/>
        <v>390.67724609375</v>
      </c>
      <c r="BE212" s="15">
        <f t="shared" si="243"/>
        <v>0</v>
      </c>
      <c r="BF212" s="15" t="str">
        <f t="shared" si="257"/>
        <v>Distance&gt;19,46044921875 AND Distance&gt;15 AND Speed&lt;=3,076416015625 AND Distance&lt;=80,353271484375 AND Speed&lt;=10,322265625 AND Distance&lt;=390,67724609375</v>
      </c>
      <c r="BH212"/>
      <c r="BI212"/>
      <c r="BJ212"/>
    </row>
    <row r="213" spans="1:62">
      <c r="A213" s="15">
        <v>210</v>
      </c>
      <c r="B213" s="15">
        <v>-2</v>
      </c>
      <c r="C213" s="15">
        <v>-8192</v>
      </c>
      <c r="D213" s="15">
        <f t="shared" si="244"/>
        <v>-1</v>
      </c>
      <c r="E213" s="15">
        <f t="shared" si="245"/>
        <v>0</v>
      </c>
      <c r="F213" s="15">
        <f t="shared" si="246"/>
        <v>-1</v>
      </c>
      <c r="G213" s="15">
        <v>-1</v>
      </c>
      <c r="H213" s="15">
        <v>-1</v>
      </c>
      <c r="I213" s="15">
        <v>207</v>
      </c>
      <c r="J213" s="15">
        <v>8</v>
      </c>
      <c r="K213" s="15">
        <v>457</v>
      </c>
      <c r="L213" s="15">
        <v>1365</v>
      </c>
      <c r="M213" s="15">
        <f t="shared" si="247"/>
        <v>0.333251953125</v>
      </c>
      <c r="O213" s="86">
        <f t="shared" si="248"/>
        <v>457</v>
      </c>
      <c r="P213" s="86">
        <f t="shared" si="258"/>
        <v>0.333251953125</v>
      </c>
      <c r="Q213" s="86">
        <f t="shared" si="259"/>
        <v>372</v>
      </c>
      <c r="R213" s="86" t="b">
        <f t="shared" si="260"/>
        <v>1</v>
      </c>
      <c r="S213" s="86" t="str">
        <f t="shared" si="261"/>
        <v>Dummy Node</v>
      </c>
      <c r="T213" s="86" t="str">
        <f t="shared" si="249"/>
        <v>N/A</v>
      </c>
      <c r="U213" s="86" t="str">
        <f t="shared" si="262"/>
        <v>N/A</v>
      </c>
      <c r="V213" s="86">
        <f t="shared" si="263"/>
        <v>212</v>
      </c>
      <c r="W213" s="86" t="b">
        <f t="shared" si="264"/>
        <v>0</v>
      </c>
      <c r="X213" s="86" t="str">
        <f t="shared" si="265"/>
        <v>Dummy Node</v>
      </c>
      <c r="Y213" s="86" t="str">
        <f t="shared" si="250"/>
        <v>N/A</v>
      </c>
      <c r="Z213" s="86" t="str">
        <f t="shared" si="266"/>
        <v>N/A</v>
      </c>
      <c r="AA213" s="86">
        <f t="shared" si="267"/>
        <v>20</v>
      </c>
      <c r="AB213" s="86" t="b">
        <f t="shared" si="268"/>
        <v>0</v>
      </c>
      <c r="AC213" s="86" t="str">
        <f t="shared" si="269"/>
        <v>Distance</v>
      </c>
      <c r="AD213" s="86" t="str">
        <f t="shared" si="251"/>
        <v>&gt;</v>
      </c>
      <c r="AE213" s="86">
        <f t="shared" si="270"/>
        <v>19.46044921875</v>
      </c>
      <c r="AF213" s="86">
        <f t="shared" si="271"/>
        <v>17</v>
      </c>
      <c r="AG213" s="86" t="b">
        <f t="shared" si="272"/>
        <v>0</v>
      </c>
      <c r="AH213" s="86" t="str">
        <f t="shared" si="273"/>
        <v>Distance</v>
      </c>
      <c r="AI213" s="86" t="str">
        <f t="shared" si="252"/>
        <v>&gt;</v>
      </c>
      <c r="AJ213" s="86">
        <f t="shared" si="274"/>
        <v>15</v>
      </c>
      <c r="AK213" s="86">
        <f t="shared" si="275"/>
        <v>5</v>
      </c>
      <c r="AL213" s="86" t="b">
        <f t="shared" si="276"/>
        <v>1</v>
      </c>
      <c r="AM213" s="86" t="str">
        <f t="shared" si="277"/>
        <v>Speed</v>
      </c>
      <c r="AN213" s="86" t="str">
        <f t="shared" si="253"/>
        <v>&lt;=</v>
      </c>
      <c r="AO213" s="86">
        <f t="shared" si="278"/>
        <v>3.076416015625</v>
      </c>
      <c r="AP213" s="86">
        <f t="shared" si="279"/>
        <v>3</v>
      </c>
      <c r="AQ213" s="86" t="b">
        <f t="shared" si="280"/>
        <v>1</v>
      </c>
      <c r="AR213" s="86" t="str">
        <f t="shared" si="281"/>
        <v>Distance</v>
      </c>
      <c r="AS213" s="86" t="str">
        <f t="shared" si="254"/>
        <v>&lt;=</v>
      </c>
      <c r="AT213" s="86">
        <f t="shared" si="282"/>
        <v>80.353271484375</v>
      </c>
      <c r="AU213" s="86">
        <f t="shared" si="283"/>
        <v>1</v>
      </c>
      <c r="AV213" s="86" t="b">
        <f t="shared" si="284"/>
        <v>1</v>
      </c>
      <c r="AW213" s="86" t="str">
        <f t="shared" si="285"/>
        <v>Speed</v>
      </c>
      <c r="AX213" s="86" t="str">
        <f t="shared" si="255"/>
        <v>&lt;=</v>
      </c>
      <c r="AY213" s="86">
        <f t="shared" si="286"/>
        <v>10.322265625</v>
      </c>
      <c r="AZ213" s="86">
        <f t="shared" si="287"/>
        <v>0</v>
      </c>
      <c r="BA213" s="86" t="b">
        <f t="shared" si="288"/>
        <v>1</v>
      </c>
      <c r="BB213" s="86" t="str">
        <f t="shared" si="289"/>
        <v>Distance</v>
      </c>
      <c r="BC213" s="86" t="str">
        <f t="shared" si="256"/>
        <v>&lt;=</v>
      </c>
      <c r="BD213" s="86">
        <f t="shared" si="290"/>
        <v>390.67724609375</v>
      </c>
      <c r="BE213" s="15">
        <f t="shared" si="243"/>
        <v>0</v>
      </c>
      <c r="BF213" s="15" t="str">
        <f t="shared" si="257"/>
        <v>Distance&gt;19,46044921875 AND Distance&gt;15 AND Speed&lt;=3,076416015625 AND Distance&lt;=80,353271484375 AND Speed&lt;=10,322265625 AND Distance&lt;=390,67724609375</v>
      </c>
      <c r="BH213"/>
      <c r="BI213"/>
      <c r="BJ213"/>
    </row>
    <row r="214" spans="1:62">
      <c r="A214" s="15">
        <v>211</v>
      </c>
      <c r="B214" s="15">
        <v>1</v>
      </c>
      <c r="C214" s="15">
        <v>10256</v>
      </c>
      <c r="D214" s="15">
        <f t="shared" si="244"/>
        <v>2</v>
      </c>
      <c r="E214" s="15">
        <f t="shared" si="245"/>
        <v>2064</v>
      </c>
      <c r="F214" s="15">
        <f t="shared" si="246"/>
        <v>2.50390625</v>
      </c>
      <c r="G214" s="15">
        <v>213</v>
      </c>
      <c r="H214" s="15">
        <v>214</v>
      </c>
      <c r="I214" s="15">
        <v>20</v>
      </c>
      <c r="J214" s="15">
        <v>6</v>
      </c>
      <c r="K214" s="15">
        <v>458</v>
      </c>
      <c r="L214" s="15">
        <v>975</v>
      </c>
      <c r="M214" s="15">
        <f t="shared" si="247"/>
        <v>0.238037109375</v>
      </c>
      <c r="O214" s="86">
        <f t="shared" si="248"/>
        <v>458</v>
      </c>
      <c r="P214" s="86">
        <f t="shared" si="258"/>
        <v>0.333251953125</v>
      </c>
      <c r="Q214" s="86">
        <f t="shared" si="259"/>
        <v>372</v>
      </c>
      <c r="R214" s="86" t="b">
        <f t="shared" si="260"/>
        <v>0</v>
      </c>
      <c r="S214" s="86" t="str">
        <f t="shared" si="261"/>
        <v>Dummy Node</v>
      </c>
      <c r="T214" s="86" t="str">
        <f t="shared" si="249"/>
        <v>N/A</v>
      </c>
      <c r="U214" s="86" t="str">
        <f t="shared" si="262"/>
        <v>N/A</v>
      </c>
      <c r="V214" s="86">
        <f t="shared" si="263"/>
        <v>212</v>
      </c>
      <c r="W214" s="86" t="b">
        <f t="shared" si="264"/>
        <v>0</v>
      </c>
      <c r="X214" s="86" t="str">
        <f t="shared" si="265"/>
        <v>Dummy Node</v>
      </c>
      <c r="Y214" s="86" t="str">
        <f t="shared" si="250"/>
        <v>N/A</v>
      </c>
      <c r="Z214" s="86" t="str">
        <f t="shared" si="266"/>
        <v>N/A</v>
      </c>
      <c r="AA214" s="86">
        <f t="shared" si="267"/>
        <v>20</v>
      </c>
      <c r="AB214" s="86" t="b">
        <f t="shared" si="268"/>
        <v>0</v>
      </c>
      <c r="AC214" s="86" t="str">
        <f t="shared" si="269"/>
        <v>Distance</v>
      </c>
      <c r="AD214" s="86" t="str">
        <f t="shared" si="251"/>
        <v>&gt;</v>
      </c>
      <c r="AE214" s="86">
        <f t="shared" si="270"/>
        <v>19.46044921875</v>
      </c>
      <c r="AF214" s="86">
        <f t="shared" si="271"/>
        <v>17</v>
      </c>
      <c r="AG214" s="86" t="b">
        <f t="shared" si="272"/>
        <v>0</v>
      </c>
      <c r="AH214" s="86" t="str">
        <f t="shared" si="273"/>
        <v>Distance</v>
      </c>
      <c r="AI214" s="86" t="str">
        <f t="shared" si="252"/>
        <v>&gt;</v>
      </c>
      <c r="AJ214" s="86">
        <f t="shared" si="274"/>
        <v>15</v>
      </c>
      <c r="AK214" s="86">
        <f t="shared" si="275"/>
        <v>5</v>
      </c>
      <c r="AL214" s="86" t="b">
        <f t="shared" si="276"/>
        <v>1</v>
      </c>
      <c r="AM214" s="86" t="str">
        <f t="shared" si="277"/>
        <v>Speed</v>
      </c>
      <c r="AN214" s="86" t="str">
        <f t="shared" si="253"/>
        <v>&lt;=</v>
      </c>
      <c r="AO214" s="86">
        <f t="shared" si="278"/>
        <v>3.076416015625</v>
      </c>
      <c r="AP214" s="86">
        <f t="shared" si="279"/>
        <v>3</v>
      </c>
      <c r="AQ214" s="86" t="b">
        <f t="shared" si="280"/>
        <v>1</v>
      </c>
      <c r="AR214" s="86" t="str">
        <f t="shared" si="281"/>
        <v>Distance</v>
      </c>
      <c r="AS214" s="86" t="str">
        <f t="shared" si="254"/>
        <v>&lt;=</v>
      </c>
      <c r="AT214" s="86">
        <f t="shared" si="282"/>
        <v>80.353271484375</v>
      </c>
      <c r="AU214" s="86">
        <f t="shared" si="283"/>
        <v>1</v>
      </c>
      <c r="AV214" s="86" t="b">
        <f t="shared" si="284"/>
        <v>1</v>
      </c>
      <c r="AW214" s="86" t="str">
        <f t="shared" si="285"/>
        <v>Speed</v>
      </c>
      <c r="AX214" s="86" t="str">
        <f t="shared" si="255"/>
        <v>&lt;=</v>
      </c>
      <c r="AY214" s="86">
        <f t="shared" si="286"/>
        <v>10.322265625</v>
      </c>
      <c r="AZ214" s="86">
        <f t="shared" si="287"/>
        <v>0</v>
      </c>
      <c r="BA214" s="86" t="b">
        <f t="shared" si="288"/>
        <v>1</v>
      </c>
      <c r="BB214" s="86" t="str">
        <f t="shared" si="289"/>
        <v>Distance</v>
      </c>
      <c r="BC214" s="86" t="str">
        <f t="shared" si="256"/>
        <v>&lt;=</v>
      </c>
      <c r="BD214" s="86">
        <f t="shared" si="290"/>
        <v>390.67724609375</v>
      </c>
      <c r="BE214" s="15">
        <f t="shared" si="243"/>
        <v>0</v>
      </c>
      <c r="BF214" s="15" t="str">
        <f t="shared" si="257"/>
        <v>Distance&gt;19,46044921875 AND Distance&gt;15 AND Speed&lt;=3,076416015625 AND Distance&lt;=80,353271484375 AND Speed&lt;=10,322265625 AND Distance&lt;=390,67724609375</v>
      </c>
      <c r="BH214"/>
      <c r="BI214"/>
      <c r="BJ214"/>
    </row>
    <row r="215" spans="1:62">
      <c r="A215" s="15">
        <v>212</v>
      </c>
      <c r="B215" s="15">
        <v>-2</v>
      </c>
      <c r="C215" s="15">
        <v>-8192</v>
      </c>
      <c r="D215" s="15">
        <f t="shared" si="244"/>
        <v>-1</v>
      </c>
      <c r="E215" s="15">
        <f t="shared" si="245"/>
        <v>0</v>
      </c>
      <c r="F215" s="15">
        <f t="shared" si="246"/>
        <v>-1</v>
      </c>
      <c r="G215" s="15">
        <v>371</v>
      </c>
      <c r="H215" s="15">
        <v>372</v>
      </c>
      <c r="I215" s="15">
        <v>20</v>
      </c>
      <c r="J215" s="15">
        <v>6</v>
      </c>
      <c r="K215" s="15">
        <v>459</v>
      </c>
      <c r="L215" s="15">
        <v>1365</v>
      </c>
      <c r="M215" s="15">
        <f t="shared" si="247"/>
        <v>0.333251953125</v>
      </c>
      <c r="O215" s="86">
        <f t="shared" si="248"/>
        <v>459</v>
      </c>
      <c r="P215" s="86">
        <f t="shared" si="258"/>
        <v>0.333251953125</v>
      </c>
      <c r="Q215" s="86">
        <f t="shared" si="259"/>
        <v>401</v>
      </c>
      <c r="R215" s="86" t="b">
        <f t="shared" si="260"/>
        <v>1</v>
      </c>
      <c r="S215" s="86" t="str">
        <f t="shared" si="261"/>
        <v>Dummy Node</v>
      </c>
      <c r="T215" s="86" t="str">
        <f t="shared" si="249"/>
        <v>N/A</v>
      </c>
      <c r="U215" s="86" t="str">
        <f t="shared" si="262"/>
        <v>N/A</v>
      </c>
      <c r="V215" s="86">
        <f t="shared" si="263"/>
        <v>279</v>
      </c>
      <c r="W215" s="86" t="b">
        <f t="shared" si="264"/>
        <v>1</v>
      </c>
      <c r="X215" s="86" t="str">
        <f t="shared" si="265"/>
        <v>Dummy Node</v>
      </c>
      <c r="Y215" s="86" t="str">
        <f t="shared" si="250"/>
        <v>N/A</v>
      </c>
      <c r="Z215" s="86" t="str">
        <f t="shared" si="266"/>
        <v>N/A</v>
      </c>
      <c r="AA215" s="86">
        <f t="shared" si="267"/>
        <v>157</v>
      </c>
      <c r="AB215" s="86" t="b">
        <f t="shared" si="268"/>
        <v>1</v>
      </c>
      <c r="AC215" s="86" t="str">
        <f t="shared" si="269"/>
        <v>Speed</v>
      </c>
      <c r="AD215" s="86" t="str">
        <f t="shared" si="251"/>
        <v>&lt;=</v>
      </c>
      <c r="AE215" s="86">
        <f t="shared" si="270"/>
        <v>23.9521484375</v>
      </c>
      <c r="AF215" s="86">
        <f t="shared" si="271"/>
        <v>55</v>
      </c>
      <c r="AG215" s="86" t="b">
        <f t="shared" si="272"/>
        <v>1</v>
      </c>
      <c r="AH215" s="86" t="str">
        <f t="shared" si="273"/>
        <v>Speed</v>
      </c>
      <c r="AI215" s="86" t="str">
        <f t="shared" si="252"/>
        <v>&lt;=</v>
      </c>
      <c r="AJ215" s="86">
        <f t="shared" si="274"/>
        <v>24.992919921875</v>
      </c>
      <c r="AK215" s="86">
        <f t="shared" si="275"/>
        <v>53</v>
      </c>
      <c r="AL215" s="86" t="b">
        <f t="shared" si="276"/>
        <v>1</v>
      </c>
      <c r="AM215" s="86" t="str">
        <f t="shared" si="277"/>
        <v>Speed</v>
      </c>
      <c r="AN215" s="86" t="str">
        <f t="shared" si="253"/>
        <v>&lt;=</v>
      </c>
      <c r="AO215" s="86">
        <f t="shared" si="278"/>
        <v>25.539794921875</v>
      </c>
      <c r="AP215" s="86">
        <f t="shared" si="279"/>
        <v>8</v>
      </c>
      <c r="AQ215" s="86" t="b">
        <f t="shared" si="280"/>
        <v>1</v>
      </c>
      <c r="AR215" s="86" t="str">
        <f t="shared" si="281"/>
        <v>Distance</v>
      </c>
      <c r="AS215" s="86" t="str">
        <f t="shared" si="254"/>
        <v>&lt;=</v>
      </c>
      <c r="AT215" s="86">
        <f t="shared" si="282"/>
        <v>680.03369140625</v>
      </c>
      <c r="AU215" s="86">
        <f t="shared" si="283"/>
        <v>2</v>
      </c>
      <c r="AV215" s="86" t="b">
        <f t="shared" si="284"/>
        <v>0</v>
      </c>
      <c r="AW215" s="86" t="str">
        <f t="shared" si="285"/>
        <v>Distance</v>
      </c>
      <c r="AX215" s="86" t="str">
        <f t="shared" si="255"/>
        <v>&gt;</v>
      </c>
      <c r="AY215" s="86">
        <f t="shared" si="286"/>
        <v>569.801025390625</v>
      </c>
      <c r="AZ215" s="86">
        <f t="shared" si="287"/>
        <v>0</v>
      </c>
      <c r="BA215" s="86" t="b">
        <f t="shared" si="288"/>
        <v>0</v>
      </c>
      <c r="BB215" s="86" t="str">
        <f t="shared" si="289"/>
        <v>Distance</v>
      </c>
      <c r="BC215" s="86" t="str">
        <f t="shared" si="256"/>
        <v>&gt;</v>
      </c>
      <c r="BD215" s="86">
        <f t="shared" si="290"/>
        <v>390.67724609375</v>
      </c>
      <c r="BE215" s="15">
        <f t="shared" si="243"/>
        <v>0</v>
      </c>
      <c r="BF215" s="15" t="str">
        <f t="shared" si="257"/>
        <v>Speed&lt;=23,9521484375 AND Speed&lt;=24,992919921875 AND Speed&lt;=25,539794921875 AND Distance&lt;=680,03369140625 AND Distance&gt;569,801025390625 AND Distance&gt;390,67724609375</v>
      </c>
      <c r="BH215"/>
      <c r="BI215"/>
      <c r="BJ215"/>
    </row>
    <row r="216" spans="1:62">
      <c r="A216" s="15">
        <v>213</v>
      </c>
      <c r="B216" s="15">
        <v>-2</v>
      </c>
      <c r="C216" s="15">
        <v>-8192</v>
      </c>
      <c r="D216" s="15">
        <f t="shared" si="244"/>
        <v>-1</v>
      </c>
      <c r="E216" s="15">
        <f t="shared" si="245"/>
        <v>0</v>
      </c>
      <c r="F216" s="15">
        <f t="shared" si="246"/>
        <v>-1</v>
      </c>
      <c r="G216" s="15">
        <v>373</v>
      </c>
      <c r="H216" s="15">
        <v>374</v>
      </c>
      <c r="I216" s="15">
        <v>211</v>
      </c>
      <c r="J216" s="15">
        <v>7</v>
      </c>
      <c r="K216" s="15">
        <v>460</v>
      </c>
      <c r="L216" s="15">
        <v>1365</v>
      </c>
      <c r="M216" s="15">
        <f t="shared" si="247"/>
        <v>0.333251953125</v>
      </c>
      <c r="O216" s="86">
        <f t="shared" si="248"/>
        <v>460</v>
      </c>
      <c r="P216" s="86">
        <f t="shared" si="258"/>
        <v>0.333251953125</v>
      </c>
      <c r="Q216" s="86">
        <f t="shared" si="259"/>
        <v>401</v>
      </c>
      <c r="R216" s="86" t="b">
        <f t="shared" si="260"/>
        <v>0</v>
      </c>
      <c r="S216" s="86" t="str">
        <f t="shared" si="261"/>
        <v>Dummy Node</v>
      </c>
      <c r="T216" s="86" t="str">
        <f t="shared" si="249"/>
        <v>N/A</v>
      </c>
      <c r="U216" s="86" t="str">
        <f t="shared" si="262"/>
        <v>N/A</v>
      </c>
      <c r="V216" s="86">
        <f t="shared" si="263"/>
        <v>279</v>
      </c>
      <c r="W216" s="86" t="b">
        <f t="shared" si="264"/>
        <v>1</v>
      </c>
      <c r="X216" s="86" t="str">
        <f t="shared" si="265"/>
        <v>Dummy Node</v>
      </c>
      <c r="Y216" s="86" t="str">
        <f t="shared" si="250"/>
        <v>N/A</v>
      </c>
      <c r="Z216" s="86" t="str">
        <f t="shared" si="266"/>
        <v>N/A</v>
      </c>
      <c r="AA216" s="86">
        <f t="shared" si="267"/>
        <v>157</v>
      </c>
      <c r="AB216" s="86" t="b">
        <f t="shared" si="268"/>
        <v>1</v>
      </c>
      <c r="AC216" s="86" t="str">
        <f t="shared" si="269"/>
        <v>Speed</v>
      </c>
      <c r="AD216" s="86" t="str">
        <f t="shared" si="251"/>
        <v>&lt;=</v>
      </c>
      <c r="AE216" s="86">
        <f t="shared" si="270"/>
        <v>23.9521484375</v>
      </c>
      <c r="AF216" s="86">
        <f t="shared" si="271"/>
        <v>55</v>
      </c>
      <c r="AG216" s="86" t="b">
        <f t="shared" si="272"/>
        <v>1</v>
      </c>
      <c r="AH216" s="86" t="str">
        <f t="shared" si="273"/>
        <v>Speed</v>
      </c>
      <c r="AI216" s="86" t="str">
        <f t="shared" si="252"/>
        <v>&lt;=</v>
      </c>
      <c r="AJ216" s="86">
        <f t="shared" si="274"/>
        <v>24.992919921875</v>
      </c>
      <c r="AK216" s="86">
        <f t="shared" si="275"/>
        <v>53</v>
      </c>
      <c r="AL216" s="86" t="b">
        <f t="shared" si="276"/>
        <v>1</v>
      </c>
      <c r="AM216" s="86" t="str">
        <f t="shared" si="277"/>
        <v>Speed</v>
      </c>
      <c r="AN216" s="86" t="str">
        <f t="shared" si="253"/>
        <v>&lt;=</v>
      </c>
      <c r="AO216" s="86">
        <f t="shared" si="278"/>
        <v>25.539794921875</v>
      </c>
      <c r="AP216" s="86">
        <f t="shared" si="279"/>
        <v>8</v>
      </c>
      <c r="AQ216" s="86" t="b">
        <f t="shared" si="280"/>
        <v>1</v>
      </c>
      <c r="AR216" s="86" t="str">
        <f t="shared" si="281"/>
        <v>Distance</v>
      </c>
      <c r="AS216" s="86" t="str">
        <f t="shared" si="254"/>
        <v>&lt;=</v>
      </c>
      <c r="AT216" s="86">
        <f t="shared" si="282"/>
        <v>680.03369140625</v>
      </c>
      <c r="AU216" s="86">
        <f t="shared" si="283"/>
        <v>2</v>
      </c>
      <c r="AV216" s="86" t="b">
        <f t="shared" si="284"/>
        <v>0</v>
      </c>
      <c r="AW216" s="86" t="str">
        <f t="shared" si="285"/>
        <v>Distance</v>
      </c>
      <c r="AX216" s="86" t="str">
        <f t="shared" si="255"/>
        <v>&gt;</v>
      </c>
      <c r="AY216" s="86">
        <f t="shared" si="286"/>
        <v>569.801025390625</v>
      </c>
      <c r="AZ216" s="86">
        <f t="shared" si="287"/>
        <v>0</v>
      </c>
      <c r="BA216" s="86" t="b">
        <f t="shared" si="288"/>
        <v>0</v>
      </c>
      <c r="BB216" s="86" t="str">
        <f t="shared" si="289"/>
        <v>Distance</v>
      </c>
      <c r="BC216" s="86" t="str">
        <f t="shared" si="256"/>
        <v>&gt;</v>
      </c>
      <c r="BD216" s="86">
        <f t="shared" si="290"/>
        <v>390.67724609375</v>
      </c>
      <c r="BE216" s="15">
        <f t="shared" si="243"/>
        <v>0</v>
      </c>
      <c r="BF216" s="15" t="str">
        <f t="shared" si="257"/>
        <v>Speed&lt;=23,9521484375 AND Speed&lt;=24,992919921875 AND Speed&lt;=25,539794921875 AND Distance&lt;=680,03369140625 AND Distance&gt;569,801025390625 AND Distance&gt;390,67724609375</v>
      </c>
      <c r="BH216"/>
      <c r="BI216"/>
      <c r="BJ216"/>
    </row>
    <row r="217" spans="1:62">
      <c r="A217" s="15">
        <v>214</v>
      </c>
      <c r="B217" s="15">
        <v>-2</v>
      </c>
      <c r="C217" s="15">
        <v>-8192</v>
      </c>
      <c r="D217" s="15">
        <f t="shared" si="244"/>
        <v>-1</v>
      </c>
      <c r="E217" s="15">
        <f t="shared" si="245"/>
        <v>0</v>
      </c>
      <c r="F217" s="15">
        <f t="shared" si="246"/>
        <v>-1</v>
      </c>
      <c r="G217" s="15">
        <v>375</v>
      </c>
      <c r="H217" s="15">
        <v>376</v>
      </c>
      <c r="I217" s="15">
        <v>211</v>
      </c>
      <c r="J217" s="15">
        <v>7</v>
      </c>
      <c r="K217" s="15">
        <v>461</v>
      </c>
      <c r="L217" s="15">
        <v>0</v>
      </c>
      <c r="M217" s="15">
        <f t="shared" si="247"/>
        <v>0</v>
      </c>
      <c r="O217" s="86">
        <f t="shared" si="248"/>
        <v>461</v>
      </c>
      <c r="P217" s="86">
        <f t="shared" si="258"/>
        <v>0.333251953125</v>
      </c>
      <c r="Q217" s="86">
        <f t="shared" si="259"/>
        <v>402</v>
      </c>
      <c r="R217" s="86" t="b">
        <f t="shared" si="260"/>
        <v>1</v>
      </c>
      <c r="S217" s="86" t="str">
        <f t="shared" si="261"/>
        <v>Dummy Node</v>
      </c>
      <c r="T217" s="86" t="str">
        <f t="shared" si="249"/>
        <v>N/A</v>
      </c>
      <c r="U217" s="86" t="str">
        <f t="shared" si="262"/>
        <v>N/A</v>
      </c>
      <c r="V217" s="86">
        <f t="shared" si="263"/>
        <v>279</v>
      </c>
      <c r="W217" s="86" t="b">
        <f t="shared" si="264"/>
        <v>0</v>
      </c>
      <c r="X217" s="86" t="str">
        <f t="shared" si="265"/>
        <v>Dummy Node</v>
      </c>
      <c r="Y217" s="86" t="str">
        <f t="shared" si="250"/>
        <v>N/A</v>
      </c>
      <c r="Z217" s="86" t="str">
        <f t="shared" si="266"/>
        <v>N/A</v>
      </c>
      <c r="AA217" s="86">
        <f t="shared" si="267"/>
        <v>157</v>
      </c>
      <c r="AB217" s="86" t="b">
        <f t="shared" si="268"/>
        <v>1</v>
      </c>
      <c r="AC217" s="86" t="str">
        <f t="shared" si="269"/>
        <v>Speed</v>
      </c>
      <c r="AD217" s="86" t="str">
        <f t="shared" si="251"/>
        <v>&lt;=</v>
      </c>
      <c r="AE217" s="86">
        <f t="shared" si="270"/>
        <v>23.9521484375</v>
      </c>
      <c r="AF217" s="86">
        <f t="shared" si="271"/>
        <v>55</v>
      </c>
      <c r="AG217" s="86" t="b">
        <f t="shared" si="272"/>
        <v>1</v>
      </c>
      <c r="AH217" s="86" t="str">
        <f t="shared" si="273"/>
        <v>Speed</v>
      </c>
      <c r="AI217" s="86" t="str">
        <f t="shared" si="252"/>
        <v>&lt;=</v>
      </c>
      <c r="AJ217" s="86">
        <f t="shared" si="274"/>
        <v>24.992919921875</v>
      </c>
      <c r="AK217" s="86">
        <f t="shared" si="275"/>
        <v>53</v>
      </c>
      <c r="AL217" s="86" t="b">
        <f t="shared" si="276"/>
        <v>1</v>
      </c>
      <c r="AM217" s="86" t="str">
        <f t="shared" si="277"/>
        <v>Speed</v>
      </c>
      <c r="AN217" s="86" t="str">
        <f t="shared" si="253"/>
        <v>&lt;=</v>
      </c>
      <c r="AO217" s="86">
        <f t="shared" si="278"/>
        <v>25.539794921875</v>
      </c>
      <c r="AP217" s="86">
        <f t="shared" si="279"/>
        <v>8</v>
      </c>
      <c r="AQ217" s="86" t="b">
        <f t="shared" si="280"/>
        <v>1</v>
      </c>
      <c r="AR217" s="86" t="str">
        <f t="shared" si="281"/>
        <v>Distance</v>
      </c>
      <c r="AS217" s="86" t="str">
        <f t="shared" si="254"/>
        <v>&lt;=</v>
      </c>
      <c r="AT217" s="86">
        <f t="shared" si="282"/>
        <v>680.03369140625</v>
      </c>
      <c r="AU217" s="86">
        <f t="shared" si="283"/>
        <v>2</v>
      </c>
      <c r="AV217" s="86" t="b">
        <f t="shared" si="284"/>
        <v>0</v>
      </c>
      <c r="AW217" s="86" t="str">
        <f t="shared" si="285"/>
        <v>Distance</v>
      </c>
      <c r="AX217" s="86" t="str">
        <f t="shared" si="255"/>
        <v>&gt;</v>
      </c>
      <c r="AY217" s="86">
        <f t="shared" si="286"/>
        <v>569.801025390625</v>
      </c>
      <c r="AZ217" s="86">
        <f t="shared" si="287"/>
        <v>0</v>
      </c>
      <c r="BA217" s="86" t="b">
        <f t="shared" si="288"/>
        <v>0</v>
      </c>
      <c r="BB217" s="86" t="str">
        <f t="shared" si="289"/>
        <v>Distance</v>
      </c>
      <c r="BC217" s="86" t="str">
        <f t="shared" si="256"/>
        <v>&gt;</v>
      </c>
      <c r="BD217" s="86">
        <f t="shared" si="290"/>
        <v>390.67724609375</v>
      </c>
      <c r="BE217" s="15">
        <f t="shared" si="243"/>
        <v>0</v>
      </c>
      <c r="BF217" s="15" t="str">
        <f t="shared" si="257"/>
        <v>Speed&lt;=23,9521484375 AND Speed&lt;=24,992919921875 AND Speed&lt;=25,539794921875 AND Distance&lt;=680,03369140625 AND Distance&gt;569,801025390625 AND Distance&gt;390,67724609375</v>
      </c>
      <c r="BH217"/>
      <c r="BI217"/>
      <c r="BJ217"/>
    </row>
    <row r="218" spans="1:62">
      <c r="A218" s="15">
        <v>215</v>
      </c>
      <c r="B218" s="15">
        <v>0</v>
      </c>
      <c r="C218" s="15">
        <v>2680321</v>
      </c>
      <c r="D218" s="15">
        <f t="shared" si="244"/>
        <v>654</v>
      </c>
      <c r="E218" s="15">
        <f t="shared" si="245"/>
        <v>1537</v>
      </c>
      <c r="F218" s="15">
        <f t="shared" si="246"/>
        <v>654.375244140625</v>
      </c>
      <c r="G218" s="15">
        <v>217</v>
      </c>
      <c r="H218" s="15">
        <v>218</v>
      </c>
      <c r="I218" s="15">
        <v>57</v>
      </c>
      <c r="J218" s="15">
        <v>6</v>
      </c>
      <c r="K218" s="15">
        <v>462</v>
      </c>
      <c r="L218" s="15">
        <v>287</v>
      </c>
      <c r="M218" s="15">
        <f t="shared" si="247"/>
        <v>7.0068359375E-2</v>
      </c>
      <c r="O218" s="86">
        <f t="shared" si="248"/>
        <v>462</v>
      </c>
      <c r="P218" s="86">
        <f t="shared" si="258"/>
        <v>0.333251953125</v>
      </c>
      <c r="Q218" s="86">
        <f t="shared" si="259"/>
        <v>402</v>
      </c>
      <c r="R218" s="86" t="b">
        <f t="shared" si="260"/>
        <v>0</v>
      </c>
      <c r="S218" s="86" t="str">
        <f t="shared" si="261"/>
        <v>Dummy Node</v>
      </c>
      <c r="T218" s="86" t="str">
        <f t="shared" si="249"/>
        <v>N/A</v>
      </c>
      <c r="U218" s="86" t="str">
        <f t="shared" si="262"/>
        <v>N/A</v>
      </c>
      <c r="V218" s="86">
        <f t="shared" si="263"/>
        <v>279</v>
      </c>
      <c r="W218" s="86" t="b">
        <f t="shared" si="264"/>
        <v>0</v>
      </c>
      <c r="X218" s="86" t="str">
        <f t="shared" si="265"/>
        <v>Dummy Node</v>
      </c>
      <c r="Y218" s="86" t="str">
        <f t="shared" si="250"/>
        <v>N/A</v>
      </c>
      <c r="Z218" s="86" t="str">
        <f t="shared" si="266"/>
        <v>N/A</v>
      </c>
      <c r="AA218" s="86">
        <f t="shared" si="267"/>
        <v>157</v>
      </c>
      <c r="AB218" s="86" t="b">
        <f t="shared" si="268"/>
        <v>1</v>
      </c>
      <c r="AC218" s="86" t="str">
        <f t="shared" si="269"/>
        <v>Speed</v>
      </c>
      <c r="AD218" s="86" t="str">
        <f t="shared" si="251"/>
        <v>&lt;=</v>
      </c>
      <c r="AE218" s="86">
        <f t="shared" si="270"/>
        <v>23.9521484375</v>
      </c>
      <c r="AF218" s="86">
        <f t="shared" si="271"/>
        <v>55</v>
      </c>
      <c r="AG218" s="86" t="b">
        <f t="shared" si="272"/>
        <v>1</v>
      </c>
      <c r="AH218" s="86" t="str">
        <f t="shared" si="273"/>
        <v>Speed</v>
      </c>
      <c r="AI218" s="86" t="str">
        <f t="shared" si="252"/>
        <v>&lt;=</v>
      </c>
      <c r="AJ218" s="86">
        <f t="shared" si="274"/>
        <v>24.992919921875</v>
      </c>
      <c r="AK218" s="86">
        <f t="shared" si="275"/>
        <v>53</v>
      </c>
      <c r="AL218" s="86" t="b">
        <f t="shared" si="276"/>
        <v>1</v>
      </c>
      <c r="AM218" s="86" t="str">
        <f t="shared" si="277"/>
        <v>Speed</v>
      </c>
      <c r="AN218" s="86" t="str">
        <f t="shared" si="253"/>
        <v>&lt;=</v>
      </c>
      <c r="AO218" s="86">
        <f t="shared" si="278"/>
        <v>25.539794921875</v>
      </c>
      <c r="AP218" s="86">
        <f t="shared" si="279"/>
        <v>8</v>
      </c>
      <c r="AQ218" s="86" t="b">
        <f t="shared" si="280"/>
        <v>1</v>
      </c>
      <c r="AR218" s="86" t="str">
        <f t="shared" si="281"/>
        <v>Distance</v>
      </c>
      <c r="AS218" s="86" t="str">
        <f t="shared" si="254"/>
        <v>&lt;=</v>
      </c>
      <c r="AT218" s="86">
        <f t="shared" si="282"/>
        <v>680.03369140625</v>
      </c>
      <c r="AU218" s="86">
        <f t="shared" si="283"/>
        <v>2</v>
      </c>
      <c r="AV218" s="86" t="b">
        <f t="shared" si="284"/>
        <v>0</v>
      </c>
      <c r="AW218" s="86" t="str">
        <f t="shared" si="285"/>
        <v>Distance</v>
      </c>
      <c r="AX218" s="86" t="str">
        <f t="shared" si="255"/>
        <v>&gt;</v>
      </c>
      <c r="AY218" s="86">
        <f t="shared" si="286"/>
        <v>569.801025390625</v>
      </c>
      <c r="AZ218" s="86">
        <f t="shared" si="287"/>
        <v>0</v>
      </c>
      <c r="BA218" s="86" t="b">
        <f t="shared" si="288"/>
        <v>0</v>
      </c>
      <c r="BB218" s="86" t="str">
        <f t="shared" si="289"/>
        <v>Distance</v>
      </c>
      <c r="BC218" s="86" t="str">
        <f t="shared" si="256"/>
        <v>&gt;</v>
      </c>
      <c r="BD218" s="86">
        <f t="shared" si="290"/>
        <v>390.67724609375</v>
      </c>
      <c r="BE218" s="15">
        <f t="shared" si="243"/>
        <v>0</v>
      </c>
      <c r="BF218" s="15" t="str">
        <f t="shared" si="257"/>
        <v>Speed&lt;=23,9521484375 AND Speed&lt;=24,992919921875 AND Speed&lt;=25,539794921875 AND Distance&lt;=680,03369140625 AND Distance&gt;569,801025390625 AND Distance&gt;390,67724609375</v>
      </c>
      <c r="BH218"/>
      <c r="BI218"/>
      <c r="BJ218"/>
    </row>
    <row r="219" spans="1:62">
      <c r="A219" s="15">
        <v>216</v>
      </c>
      <c r="B219" s="15">
        <v>1</v>
      </c>
      <c r="C219" s="15">
        <v>110737</v>
      </c>
      <c r="D219" s="15">
        <f t="shared" si="244"/>
        <v>27</v>
      </c>
      <c r="E219" s="15">
        <f t="shared" si="245"/>
        <v>145</v>
      </c>
      <c r="F219" s="15">
        <f t="shared" si="246"/>
        <v>27.035400390625</v>
      </c>
      <c r="G219" s="15">
        <v>285</v>
      </c>
      <c r="H219" s="15">
        <v>286</v>
      </c>
      <c r="I219" s="15">
        <v>57</v>
      </c>
      <c r="J219" s="15">
        <v>6</v>
      </c>
      <c r="K219" s="15">
        <v>467</v>
      </c>
      <c r="L219" s="15">
        <v>39</v>
      </c>
      <c r="M219" s="15">
        <f t="shared" si="247"/>
        <v>9.521484375E-3</v>
      </c>
      <c r="O219" s="86">
        <f t="shared" si="248"/>
        <v>467</v>
      </c>
      <c r="P219" s="86">
        <f t="shared" si="258"/>
        <v>0.333251953125</v>
      </c>
      <c r="Q219" s="86">
        <f t="shared" si="259"/>
        <v>409</v>
      </c>
      <c r="R219" s="86" t="b">
        <f t="shared" si="260"/>
        <v>1</v>
      </c>
      <c r="S219" s="86" t="str">
        <f t="shared" si="261"/>
        <v>Dummy Node</v>
      </c>
      <c r="T219" s="86" t="str">
        <f t="shared" si="249"/>
        <v>N/A</v>
      </c>
      <c r="U219" s="86" t="str">
        <f t="shared" si="262"/>
        <v>N/A</v>
      </c>
      <c r="V219" s="86">
        <f t="shared" si="263"/>
        <v>294</v>
      </c>
      <c r="W219" s="86" t="b">
        <f t="shared" si="264"/>
        <v>1</v>
      </c>
      <c r="X219" s="86" t="str">
        <f t="shared" si="265"/>
        <v>Dummy Node</v>
      </c>
      <c r="Y219" s="86" t="str">
        <f t="shared" si="250"/>
        <v>N/A</v>
      </c>
      <c r="Z219" s="86" t="str">
        <f t="shared" si="266"/>
        <v>N/A</v>
      </c>
      <c r="AA219" s="86">
        <f t="shared" si="267"/>
        <v>292</v>
      </c>
      <c r="AB219" s="86" t="b">
        <f t="shared" si="268"/>
        <v>0</v>
      </c>
      <c r="AC219" s="86" t="str">
        <f t="shared" si="269"/>
        <v>GEBR</v>
      </c>
      <c r="AD219" s="86" t="str">
        <f t="shared" si="251"/>
        <v>&gt;</v>
      </c>
      <c r="AE219" s="86">
        <f t="shared" si="270"/>
        <v>0.715087890625</v>
      </c>
      <c r="AF219" s="86">
        <f t="shared" si="271"/>
        <v>289</v>
      </c>
      <c r="AG219" s="86" t="b">
        <f t="shared" si="272"/>
        <v>0</v>
      </c>
      <c r="AH219" s="86" t="str">
        <f t="shared" si="273"/>
        <v>Speed</v>
      </c>
      <c r="AI219" s="86" t="str">
        <f t="shared" si="252"/>
        <v>&gt;</v>
      </c>
      <c r="AJ219" s="86">
        <f t="shared" si="274"/>
        <v>26.96923828125</v>
      </c>
      <c r="AK219" s="86">
        <f t="shared" si="275"/>
        <v>54</v>
      </c>
      <c r="AL219" s="86" t="b">
        <f t="shared" si="276"/>
        <v>1</v>
      </c>
      <c r="AM219" s="86" t="str">
        <f t="shared" si="277"/>
        <v>Distance</v>
      </c>
      <c r="AN219" s="86" t="str">
        <f t="shared" si="253"/>
        <v>&lt;=</v>
      </c>
      <c r="AO219" s="86">
        <f t="shared" si="278"/>
        <v>691.18310546875</v>
      </c>
      <c r="AP219" s="86">
        <f t="shared" si="279"/>
        <v>8</v>
      </c>
      <c r="AQ219" s="86" t="b">
        <f t="shared" si="280"/>
        <v>0</v>
      </c>
      <c r="AR219" s="86" t="str">
        <f t="shared" si="281"/>
        <v>Distance</v>
      </c>
      <c r="AS219" s="86" t="str">
        <f t="shared" si="254"/>
        <v>&gt;</v>
      </c>
      <c r="AT219" s="86">
        <f t="shared" si="282"/>
        <v>680.03369140625</v>
      </c>
      <c r="AU219" s="86">
        <f t="shared" si="283"/>
        <v>2</v>
      </c>
      <c r="AV219" s="86" t="b">
        <f t="shared" si="284"/>
        <v>0</v>
      </c>
      <c r="AW219" s="86" t="str">
        <f t="shared" si="285"/>
        <v>Distance</v>
      </c>
      <c r="AX219" s="86" t="str">
        <f t="shared" si="255"/>
        <v>&gt;</v>
      </c>
      <c r="AY219" s="86">
        <f t="shared" si="286"/>
        <v>569.801025390625</v>
      </c>
      <c r="AZ219" s="86">
        <f t="shared" si="287"/>
        <v>0</v>
      </c>
      <c r="BA219" s="86" t="b">
        <f t="shared" si="288"/>
        <v>0</v>
      </c>
      <c r="BB219" s="86" t="str">
        <f t="shared" si="289"/>
        <v>Distance</v>
      </c>
      <c r="BC219" s="86" t="str">
        <f t="shared" si="256"/>
        <v>&gt;</v>
      </c>
      <c r="BD219" s="86">
        <f t="shared" si="290"/>
        <v>390.67724609375</v>
      </c>
      <c r="BE219" s="15">
        <f t="shared" si="243"/>
        <v>0</v>
      </c>
      <c r="BF219" s="15" t="str">
        <f t="shared" si="257"/>
        <v>GEBR&gt;0,715087890625 AND Speed&gt;26,96923828125 AND Distance&lt;=691,18310546875 AND Distance&gt;680,03369140625 AND Distance&gt;569,801025390625 AND Distance&gt;390,67724609375</v>
      </c>
      <c r="BH219"/>
      <c r="BI219"/>
      <c r="BJ219"/>
    </row>
    <row r="220" spans="1:62">
      <c r="A220" s="15">
        <v>217</v>
      </c>
      <c r="B220" s="15">
        <v>1</v>
      </c>
      <c r="C220" s="15">
        <v>106863</v>
      </c>
      <c r="D220" s="15">
        <f t="shared" si="244"/>
        <v>26</v>
      </c>
      <c r="E220" s="15">
        <f t="shared" si="245"/>
        <v>367</v>
      </c>
      <c r="F220" s="15">
        <f t="shared" si="246"/>
        <v>26.089599609375</v>
      </c>
      <c r="G220" s="15">
        <v>219</v>
      </c>
      <c r="H220" s="15">
        <v>220</v>
      </c>
      <c r="I220" s="15">
        <v>215</v>
      </c>
      <c r="J220" s="15">
        <v>7</v>
      </c>
      <c r="K220" s="15">
        <v>468</v>
      </c>
      <c r="L220" s="15">
        <v>161</v>
      </c>
      <c r="M220" s="15">
        <f t="shared" si="247"/>
        <v>3.9306640625E-2</v>
      </c>
      <c r="O220" s="86">
        <f t="shared" si="248"/>
        <v>468</v>
      </c>
      <c r="P220" s="86">
        <f t="shared" si="258"/>
        <v>0.333251953125</v>
      </c>
      <c r="Q220" s="86">
        <f t="shared" si="259"/>
        <v>409</v>
      </c>
      <c r="R220" s="86" t="b">
        <f t="shared" si="260"/>
        <v>0</v>
      </c>
      <c r="S220" s="86" t="str">
        <f t="shared" si="261"/>
        <v>Dummy Node</v>
      </c>
      <c r="T220" s="86" t="str">
        <f t="shared" si="249"/>
        <v>N/A</v>
      </c>
      <c r="U220" s="86" t="str">
        <f t="shared" si="262"/>
        <v>N/A</v>
      </c>
      <c r="V220" s="86">
        <f t="shared" si="263"/>
        <v>294</v>
      </c>
      <c r="W220" s="86" t="b">
        <f t="shared" si="264"/>
        <v>1</v>
      </c>
      <c r="X220" s="86" t="str">
        <f t="shared" si="265"/>
        <v>Dummy Node</v>
      </c>
      <c r="Y220" s="86" t="str">
        <f t="shared" si="250"/>
        <v>N/A</v>
      </c>
      <c r="Z220" s="86" t="str">
        <f t="shared" si="266"/>
        <v>N/A</v>
      </c>
      <c r="AA220" s="86">
        <f t="shared" si="267"/>
        <v>292</v>
      </c>
      <c r="AB220" s="86" t="b">
        <f t="shared" si="268"/>
        <v>0</v>
      </c>
      <c r="AC220" s="86" t="str">
        <f t="shared" si="269"/>
        <v>GEBR</v>
      </c>
      <c r="AD220" s="86" t="str">
        <f t="shared" si="251"/>
        <v>&gt;</v>
      </c>
      <c r="AE220" s="86">
        <f t="shared" si="270"/>
        <v>0.715087890625</v>
      </c>
      <c r="AF220" s="86">
        <f t="shared" si="271"/>
        <v>289</v>
      </c>
      <c r="AG220" s="86" t="b">
        <f t="shared" si="272"/>
        <v>0</v>
      </c>
      <c r="AH220" s="86" t="str">
        <f t="shared" si="273"/>
        <v>Speed</v>
      </c>
      <c r="AI220" s="86" t="str">
        <f t="shared" si="252"/>
        <v>&gt;</v>
      </c>
      <c r="AJ220" s="86">
        <f t="shared" si="274"/>
        <v>26.96923828125</v>
      </c>
      <c r="AK220" s="86">
        <f t="shared" si="275"/>
        <v>54</v>
      </c>
      <c r="AL220" s="86" t="b">
        <f t="shared" si="276"/>
        <v>1</v>
      </c>
      <c r="AM220" s="86" t="str">
        <f t="shared" si="277"/>
        <v>Distance</v>
      </c>
      <c r="AN220" s="86" t="str">
        <f t="shared" si="253"/>
        <v>&lt;=</v>
      </c>
      <c r="AO220" s="86">
        <f t="shared" si="278"/>
        <v>691.18310546875</v>
      </c>
      <c r="AP220" s="86">
        <f t="shared" si="279"/>
        <v>8</v>
      </c>
      <c r="AQ220" s="86" t="b">
        <f t="shared" si="280"/>
        <v>0</v>
      </c>
      <c r="AR220" s="86" t="str">
        <f t="shared" si="281"/>
        <v>Distance</v>
      </c>
      <c r="AS220" s="86" t="str">
        <f t="shared" si="254"/>
        <v>&gt;</v>
      </c>
      <c r="AT220" s="86">
        <f t="shared" si="282"/>
        <v>680.03369140625</v>
      </c>
      <c r="AU220" s="86">
        <f t="shared" si="283"/>
        <v>2</v>
      </c>
      <c r="AV220" s="86" t="b">
        <f t="shared" si="284"/>
        <v>0</v>
      </c>
      <c r="AW220" s="86" t="str">
        <f t="shared" si="285"/>
        <v>Distance</v>
      </c>
      <c r="AX220" s="86" t="str">
        <f t="shared" si="255"/>
        <v>&gt;</v>
      </c>
      <c r="AY220" s="86">
        <f t="shared" si="286"/>
        <v>569.801025390625</v>
      </c>
      <c r="AZ220" s="86">
        <f t="shared" si="287"/>
        <v>0</v>
      </c>
      <c r="BA220" s="86" t="b">
        <f t="shared" si="288"/>
        <v>0</v>
      </c>
      <c r="BB220" s="86" t="str">
        <f t="shared" si="289"/>
        <v>Distance</v>
      </c>
      <c r="BC220" s="86" t="str">
        <f t="shared" si="256"/>
        <v>&gt;</v>
      </c>
      <c r="BD220" s="86">
        <f t="shared" si="290"/>
        <v>390.67724609375</v>
      </c>
      <c r="BE220" s="15">
        <f t="shared" si="243"/>
        <v>0</v>
      </c>
      <c r="BF220" s="15" t="str">
        <f t="shared" si="257"/>
        <v>GEBR&gt;0,715087890625 AND Speed&gt;26,96923828125 AND Distance&lt;=691,18310546875 AND Distance&gt;680,03369140625 AND Distance&gt;569,801025390625 AND Distance&gt;390,67724609375</v>
      </c>
      <c r="BH220"/>
      <c r="BI220"/>
      <c r="BJ220"/>
    </row>
    <row r="221" spans="1:62">
      <c r="A221" s="15">
        <v>218</v>
      </c>
      <c r="B221" s="15">
        <v>-2</v>
      </c>
      <c r="C221" s="15">
        <v>-8192</v>
      </c>
      <c r="D221" s="15">
        <f t="shared" si="244"/>
        <v>-1</v>
      </c>
      <c r="E221" s="15">
        <f t="shared" si="245"/>
        <v>0</v>
      </c>
      <c r="F221" s="15">
        <f t="shared" si="246"/>
        <v>-1</v>
      </c>
      <c r="G221" s="15">
        <v>377</v>
      </c>
      <c r="H221" s="15">
        <v>378</v>
      </c>
      <c r="I221" s="15">
        <v>215</v>
      </c>
      <c r="J221" s="15">
        <v>7</v>
      </c>
      <c r="K221" s="15">
        <v>469</v>
      </c>
      <c r="L221" s="15">
        <v>1365</v>
      </c>
      <c r="M221" s="15">
        <f t="shared" si="247"/>
        <v>0.333251953125</v>
      </c>
      <c r="O221" s="86">
        <f t="shared" si="248"/>
        <v>469</v>
      </c>
      <c r="P221" s="86">
        <f t="shared" si="258"/>
        <v>0.333251953125</v>
      </c>
      <c r="Q221" s="86">
        <f t="shared" si="259"/>
        <v>410</v>
      </c>
      <c r="R221" s="86" t="b">
        <f t="shared" si="260"/>
        <v>1</v>
      </c>
      <c r="S221" s="86" t="str">
        <f t="shared" si="261"/>
        <v>Dummy Node</v>
      </c>
      <c r="T221" s="86" t="str">
        <f t="shared" si="249"/>
        <v>N/A</v>
      </c>
      <c r="U221" s="86" t="str">
        <f t="shared" si="262"/>
        <v>N/A</v>
      </c>
      <c r="V221" s="86">
        <f t="shared" si="263"/>
        <v>294</v>
      </c>
      <c r="W221" s="86" t="b">
        <f t="shared" si="264"/>
        <v>0</v>
      </c>
      <c r="X221" s="86" t="str">
        <f t="shared" si="265"/>
        <v>Dummy Node</v>
      </c>
      <c r="Y221" s="86" t="str">
        <f t="shared" si="250"/>
        <v>N/A</v>
      </c>
      <c r="Z221" s="86" t="str">
        <f t="shared" si="266"/>
        <v>N/A</v>
      </c>
      <c r="AA221" s="86">
        <f t="shared" si="267"/>
        <v>292</v>
      </c>
      <c r="AB221" s="86" t="b">
        <f t="shared" si="268"/>
        <v>0</v>
      </c>
      <c r="AC221" s="86" t="str">
        <f t="shared" si="269"/>
        <v>GEBR</v>
      </c>
      <c r="AD221" s="86" t="str">
        <f t="shared" si="251"/>
        <v>&gt;</v>
      </c>
      <c r="AE221" s="86">
        <f t="shared" si="270"/>
        <v>0.715087890625</v>
      </c>
      <c r="AF221" s="86">
        <f t="shared" si="271"/>
        <v>289</v>
      </c>
      <c r="AG221" s="86" t="b">
        <f t="shared" si="272"/>
        <v>0</v>
      </c>
      <c r="AH221" s="86" t="str">
        <f t="shared" si="273"/>
        <v>Speed</v>
      </c>
      <c r="AI221" s="86" t="str">
        <f t="shared" si="252"/>
        <v>&gt;</v>
      </c>
      <c r="AJ221" s="86">
        <f t="shared" si="274"/>
        <v>26.96923828125</v>
      </c>
      <c r="AK221" s="86">
        <f t="shared" si="275"/>
        <v>54</v>
      </c>
      <c r="AL221" s="86" t="b">
        <f t="shared" si="276"/>
        <v>1</v>
      </c>
      <c r="AM221" s="86" t="str">
        <f t="shared" si="277"/>
        <v>Distance</v>
      </c>
      <c r="AN221" s="86" t="str">
        <f t="shared" si="253"/>
        <v>&lt;=</v>
      </c>
      <c r="AO221" s="86">
        <f t="shared" si="278"/>
        <v>691.18310546875</v>
      </c>
      <c r="AP221" s="86">
        <f t="shared" si="279"/>
        <v>8</v>
      </c>
      <c r="AQ221" s="86" t="b">
        <f t="shared" si="280"/>
        <v>0</v>
      </c>
      <c r="AR221" s="86" t="str">
        <f t="shared" si="281"/>
        <v>Distance</v>
      </c>
      <c r="AS221" s="86" t="str">
        <f t="shared" si="254"/>
        <v>&gt;</v>
      </c>
      <c r="AT221" s="86">
        <f t="shared" si="282"/>
        <v>680.03369140625</v>
      </c>
      <c r="AU221" s="86">
        <f t="shared" si="283"/>
        <v>2</v>
      </c>
      <c r="AV221" s="86" t="b">
        <f t="shared" si="284"/>
        <v>0</v>
      </c>
      <c r="AW221" s="86" t="str">
        <f t="shared" si="285"/>
        <v>Distance</v>
      </c>
      <c r="AX221" s="86" t="str">
        <f t="shared" si="255"/>
        <v>&gt;</v>
      </c>
      <c r="AY221" s="86">
        <f t="shared" si="286"/>
        <v>569.801025390625</v>
      </c>
      <c r="AZ221" s="86">
        <f t="shared" si="287"/>
        <v>0</v>
      </c>
      <c r="BA221" s="86" t="b">
        <f t="shared" si="288"/>
        <v>0</v>
      </c>
      <c r="BB221" s="86" t="str">
        <f t="shared" si="289"/>
        <v>Distance</v>
      </c>
      <c r="BC221" s="86" t="str">
        <f t="shared" si="256"/>
        <v>&gt;</v>
      </c>
      <c r="BD221" s="86">
        <f t="shared" si="290"/>
        <v>390.67724609375</v>
      </c>
      <c r="BE221" s="15">
        <f t="shared" si="243"/>
        <v>0</v>
      </c>
      <c r="BF221" s="15" t="str">
        <f t="shared" si="257"/>
        <v>GEBR&gt;0,715087890625 AND Speed&gt;26,96923828125 AND Distance&lt;=691,18310546875 AND Distance&gt;680,03369140625 AND Distance&gt;569,801025390625 AND Distance&gt;390,67724609375</v>
      </c>
      <c r="BH221"/>
      <c r="BI221"/>
      <c r="BJ221"/>
    </row>
    <row r="222" spans="1:62">
      <c r="A222" s="15">
        <v>219</v>
      </c>
      <c r="B222" s="15">
        <v>-2</v>
      </c>
      <c r="C222" s="15">
        <v>-8192</v>
      </c>
      <c r="D222" s="15">
        <f t="shared" si="244"/>
        <v>-1</v>
      </c>
      <c r="E222" s="15">
        <f t="shared" si="245"/>
        <v>0</v>
      </c>
      <c r="F222" s="15">
        <f t="shared" si="246"/>
        <v>-1</v>
      </c>
      <c r="G222" s="15">
        <v>-1</v>
      </c>
      <c r="H222" s="15">
        <v>-1</v>
      </c>
      <c r="I222" s="15">
        <v>217</v>
      </c>
      <c r="J222" s="15">
        <v>8</v>
      </c>
      <c r="K222" s="15">
        <v>470</v>
      </c>
      <c r="L222" s="15">
        <v>85</v>
      </c>
      <c r="M222" s="15">
        <f t="shared" si="247"/>
        <v>2.0751953125E-2</v>
      </c>
      <c r="O222" s="86">
        <f t="shared" si="248"/>
        <v>470</v>
      </c>
      <c r="P222" s="86">
        <f t="shared" si="258"/>
        <v>0.333251953125</v>
      </c>
      <c r="Q222" s="86">
        <f t="shared" si="259"/>
        <v>410</v>
      </c>
      <c r="R222" s="86" t="b">
        <f t="shared" si="260"/>
        <v>0</v>
      </c>
      <c r="S222" s="86" t="str">
        <f t="shared" si="261"/>
        <v>Dummy Node</v>
      </c>
      <c r="T222" s="86" t="str">
        <f t="shared" si="249"/>
        <v>N/A</v>
      </c>
      <c r="U222" s="86" t="str">
        <f t="shared" si="262"/>
        <v>N/A</v>
      </c>
      <c r="V222" s="86">
        <f t="shared" si="263"/>
        <v>294</v>
      </c>
      <c r="W222" s="86" t="b">
        <f t="shared" si="264"/>
        <v>0</v>
      </c>
      <c r="X222" s="86" t="str">
        <f t="shared" si="265"/>
        <v>Dummy Node</v>
      </c>
      <c r="Y222" s="86" t="str">
        <f t="shared" si="250"/>
        <v>N/A</v>
      </c>
      <c r="Z222" s="86" t="str">
        <f t="shared" si="266"/>
        <v>N/A</v>
      </c>
      <c r="AA222" s="86">
        <f t="shared" si="267"/>
        <v>292</v>
      </c>
      <c r="AB222" s="86" t="b">
        <f t="shared" si="268"/>
        <v>0</v>
      </c>
      <c r="AC222" s="86" t="str">
        <f t="shared" si="269"/>
        <v>GEBR</v>
      </c>
      <c r="AD222" s="86" t="str">
        <f t="shared" si="251"/>
        <v>&gt;</v>
      </c>
      <c r="AE222" s="86">
        <f t="shared" si="270"/>
        <v>0.715087890625</v>
      </c>
      <c r="AF222" s="86">
        <f t="shared" si="271"/>
        <v>289</v>
      </c>
      <c r="AG222" s="86" t="b">
        <f t="shared" si="272"/>
        <v>0</v>
      </c>
      <c r="AH222" s="86" t="str">
        <f t="shared" si="273"/>
        <v>Speed</v>
      </c>
      <c r="AI222" s="86" t="str">
        <f t="shared" si="252"/>
        <v>&gt;</v>
      </c>
      <c r="AJ222" s="86">
        <f t="shared" si="274"/>
        <v>26.96923828125</v>
      </c>
      <c r="AK222" s="86">
        <f t="shared" si="275"/>
        <v>54</v>
      </c>
      <c r="AL222" s="86" t="b">
        <f t="shared" si="276"/>
        <v>1</v>
      </c>
      <c r="AM222" s="86" t="str">
        <f t="shared" si="277"/>
        <v>Distance</v>
      </c>
      <c r="AN222" s="86" t="str">
        <f t="shared" si="253"/>
        <v>&lt;=</v>
      </c>
      <c r="AO222" s="86">
        <f t="shared" si="278"/>
        <v>691.18310546875</v>
      </c>
      <c r="AP222" s="86">
        <f t="shared" si="279"/>
        <v>8</v>
      </c>
      <c r="AQ222" s="86" t="b">
        <f t="shared" si="280"/>
        <v>0</v>
      </c>
      <c r="AR222" s="86" t="str">
        <f t="shared" si="281"/>
        <v>Distance</v>
      </c>
      <c r="AS222" s="86" t="str">
        <f t="shared" si="254"/>
        <v>&gt;</v>
      </c>
      <c r="AT222" s="86">
        <f t="shared" si="282"/>
        <v>680.03369140625</v>
      </c>
      <c r="AU222" s="86">
        <f t="shared" si="283"/>
        <v>2</v>
      </c>
      <c r="AV222" s="86" t="b">
        <f t="shared" si="284"/>
        <v>0</v>
      </c>
      <c r="AW222" s="86" t="str">
        <f t="shared" si="285"/>
        <v>Distance</v>
      </c>
      <c r="AX222" s="86" t="str">
        <f t="shared" si="255"/>
        <v>&gt;</v>
      </c>
      <c r="AY222" s="86">
        <f t="shared" si="286"/>
        <v>569.801025390625</v>
      </c>
      <c r="AZ222" s="86">
        <f t="shared" si="287"/>
        <v>0</v>
      </c>
      <c r="BA222" s="86" t="b">
        <f t="shared" si="288"/>
        <v>0</v>
      </c>
      <c r="BB222" s="86" t="str">
        <f t="shared" si="289"/>
        <v>Distance</v>
      </c>
      <c r="BC222" s="86" t="str">
        <f t="shared" si="256"/>
        <v>&gt;</v>
      </c>
      <c r="BD222" s="86">
        <f t="shared" si="290"/>
        <v>390.67724609375</v>
      </c>
      <c r="BE222" s="15">
        <f t="shared" si="243"/>
        <v>0</v>
      </c>
      <c r="BF222" s="15" t="str">
        <f t="shared" si="257"/>
        <v>GEBR&gt;0,715087890625 AND Speed&gt;26,96923828125 AND Distance&lt;=691,18310546875 AND Distance&gt;680,03369140625 AND Distance&gt;569,801025390625 AND Distance&gt;390,67724609375</v>
      </c>
      <c r="BH222"/>
      <c r="BI222"/>
      <c r="BJ222"/>
    </row>
    <row r="223" spans="1:62">
      <c r="A223" s="15">
        <v>220</v>
      </c>
      <c r="B223" s="15">
        <v>-2</v>
      </c>
      <c r="C223" s="15">
        <v>-8192</v>
      </c>
      <c r="D223" s="15">
        <f t="shared" si="244"/>
        <v>-1</v>
      </c>
      <c r="E223" s="15">
        <f t="shared" si="245"/>
        <v>0</v>
      </c>
      <c r="F223" s="15">
        <f t="shared" si="246"/>
        <v>-1</v>
      </c>
      <c r="G223" s="15">
        <v>-1</v>
      </c>
      <c r="H223" s="15">
        <v>-1</v>
      </c>
      <c r="I223" s="15">
        <v>217</v>
      </c>
      <c r="J223" s="15">
        <v>8</v>
      </c>
      <c r="K223" s="15">
        <v>471</v>
      </c>
      <c r="L223" s="15">
        <v>1365</v>
      </c>
      <c r="M223" s="15">
        <f t="shared" si="247"/>
        <v>0.333251953125</v>
      </c>
      <c r="O223" s="86">
        <f t="shared" si="248"/>
        <v>471</v>
      </c>
      <c r="P223" s="86">
        <f t="shared" si="258"/>
        <v>0.333251953125</v>
      </c>
      <c r="Q223" s="86">
        <f t="shared" si="259"/>
        <v>415</v>
      </c>
      <c r="R223" s="86" t="b">
        <f t="shared" si="260"/>
        <v>1</v>
      </c>
      <c r="S223" s="86" t="str">
        <f t="shared" si="261"/>
        <v>Dummy Node</v>
      </c>
      <c r="T223" s="86" t="str">
        <f t="shared" si="249"/>
        <v>N/A</v>
      </c>
      <c r="U223" s="86" t="str">
        <f t="shared" si="262"/>
        <v>N/A</v>
      </c>
      <c r="V223" s="86">
        <f t="shared" si="263"/>
        <v>298</v>
      </c>
      <c r="W223" s="86" t="b">
        <f t="shared" si="264"/>
        <v>1</v>
      </c>
      <c r="X223" s="86" t="str">
        <f t="shared" si="265"/>
        <v>Dummy Node</v>
      </c>
      <c r="Y223" s="86" t="str">
        <f t="shared" si="250"/>
        <v>N/A</v>
      </c>
      <c r="Z223" s="86" t="str">
        <f t="shared" si="266"/>
        <v>N/A</v>
      </c>
      <c r="AA223" s="86">
        <f t="shared" si="267"/>
        <v>70</v>
      </c>
      <c r="AB223" s="86" t="b">
        <f t="shared" si="268"/>
        <v>0</v>
      </c>
      <c r="AC223" s="86" t="str">
        <f t="shared" si="269"/>
        <v>Distance</v>
      </c>
      <c r="AD223" s="86" t="str">
        <f t="shared" si="251"/>
        <v>&gt;</v>
      </c>
      <c r="AE223" s="86">
        <f t="shared" si="270"/>
        <v>434.08447265625</v>
      </c>
      <c r="AF223" s="86">
        <f t="shared" si="271"/>
        <v>16</v>
      </c>
      <c r="AG223" s="86" t="b">
        <f t="shared" si="272"/>
        <v>0</v>
      </c>
      <c r="AH223" s="86" t="str">
        <f t="shared" si="273"/>
        <v>Distance</v>
      </c>
      <c r="AI223" s="86" t="str">
        <f t="shared" si="252"/>
        <v>&gt;</v>
      </c>
      <c r="AJ223" s="86">
        <f t="shared" si="274"/>
        <v>427.476318359375</v>
      </c>
      <c r="AK223" s="86">
        <f t="shared" si="275"/>
        <v>10</v>
      </c>
      <c r="AL223" s="86" t="b">
        <f t="shared" si="276"/>
        <v>0</v>
      </c>
      <c r="AM223" s="86" t="str">
        <f t="shared" si="277"/>
        <v>GEBR</v>
      </c>
      <c r="AN223" s="86" t="str">
        <f t="shared" si="253"/>
        <v>&gt;</v>
      </c>
      <c r="AO223" s="86">
        <f t="shared" si="278"/>
        <v>1.046142578125</v>
      </c>
      <c r="AP223" s="86">
        <f t="shared" si="279"/>
        <v>7</v>
      </c>
      <c r="AQ223" s="86" t="b">
        <f t="shared" si="280"/>
        <v>0</v>
      </c>
      <c r="AR223" s="86" t="str">
        <f t="shared" si="281"/>
        <v>Speed</v>
      </c>
      <c r="AS223" s="86" t="str">
        <f t="shared" si="254"/>
        <v>&gt;</v>
      </c>
      <c r="AT223" s="86">
        <f t="shared" si="282"/>
        <v>23.09912109375</v>
      </c>
      <c r="AU223" s="86">
        <f t="shared" si="283"/>
        <v>2</v>
      </c>
      <c r="AV223" s="86" t="b">
        <f t="shared" si="284"/>
        <v>1</v>
      </c>
      <c r="AW223" s="86" t="str">
        <f t="shared" si="285"/>
        <v>Distance</v>
      </c>
      <c r="AX223" s="86" t="str">
        <f t="shared" si="255"/>
        <v>&lt;=</v>
      </c>
      <c r="AY223" s="86">
        <f t="shared" si="286"/>
        <v>569.801025390625</v>
      </c>
      <c r="AZ223" s="86">
        <f t="shared" si="287"/>
        <v>0</v>
      </c>
      <c r="BA223" s="86" t="b">
        <f t="shared" si="288"/>
        <v>0</v>
      </c>
      <c r="BB223" s="86" t="str">
        <f t="shared" si="289"/>
        <v>Distance</v>
      </c>
      <c r="BC223" s="86" t="str">
        <f t="shared" si="256"/>
        <v>&gt;</v>
      </c>
      <c r="BD223" s="86">
        <f t="shared" si="290"/>
        <v>390.67724609375</v>
      </c>
      <c r="BE223" s="15">
        <f t="shared" si="243"/>
        <v>0</v>
      </c>
      <c r="BF223" s="15" t="str">
        <f t="shared" si="257"/>
        <v>Distance&gt;434,08447265625 AND Distance&gt;427,476318359375 AND GEBR&gt;1,046142578125 AND Speed&gt;23,09912109375 AND Distance&lt;=569,801025390625 AND Distance&gt;390,67724609375</v>
      </c>
      <c r="BH223"/>
      <c r="BI223"/>
      <c r="BJ223"/>
    </row>
    <row r="224" spans="1:62">
      <c r="A224" s="15">
        <v>221</v>
      </c>
      <c r="B224" s="15">
        <v>-2</v>
      </c>
      <c r="C224" s="15">
        <v>-8192</v>
      </c>
      <c r="D224" s="15">
        <f t="shared" si="244"/>
        <v>-1</v>
      </c>
      <c r="E224" s="15">
        <f t="shared" si="245"/>
        <v>0</v>
      </c>
      <c r="F224" s="15">
        <f t="shared" si="246"/>
        <v>-1</v>
      </c>
      <c r="G224" s="15">
        <v>-1</v>
      </c>
      <c r="H224" s="15">
        <v>-1</v>
      </c>
      <c r="I224" s="15">
        <v>155</v>
      </c>
      <c r="J224" s="15">
        <v>8</v>
      </c>
      <c r="K224" s="15">
        <v>472</v>
      </c>
      <c r="L224" s="15">
        <v>910</v>
      </c>
      <c r="M224" s="15">
        <f t="shared" si="247"/>
        <v>0.22216796875</v>
      </c>
      <c r="O224" s="86">
        <f t="shared" si="248"/>
        <v>472</v>
      </c>
      <c r="P224" s="86">
        <f t="shared" si="258"/>
        <v>0.333251953125</v>
      </c>
      <c r="Q224" s="86">
        <f t="shared" si="259"/>
        <v>415</v>
      </c>
      <c r="R224" s="86" t="b">
        <f t="shared" si="260"/>
        <v>0</v>
      </c>
      <c r="S224" s="86" t="str">
        <f t="shared" si="261"/>
        <v>Dummy Node</v>
      </c>
      <c r="T224" s="86" t="str">
        <f t="shared" si="249"/>
        <v>N/A</v>
      </c>
      <c r="U224" s="86" t="str">
        <f t="shared" si="262"/>
        <v>N/A</v>
      </c>
      <c r="V224" s="86">
        <f t="shared" si="263"/>
        <v>298</v>
      </c>
      <c r="W224" s="86" t="b">
        <f t="shared" si="264"/>
        <v>1</v>
      </c>
      <c r="X224" s="86" t="str">
        <f t="shared" si="265"/>
        <v>Dummy Node</v>
      </c>
      <c r="Y224" s="86" t="str">
        <f t="shared" si="250"/>
        <v>N/A</v>
      </c>
      <c r="Z224" s="86" t="str">
        <f t="shared" si="266"/>
        <v>N/A</v>
      </c>
      <c r="AA224" s="86">
        <f t="shared" si="267"/>
        <v>70</v>
      </c>
      <c r="AB224" s="86" t="b">
        <f t="shared" si="268"/>
        <v>0</v>
      </c>
      <c r="AC224" s="86" t="str">
        <f t="shared" si="269"/>
        <v>Distance</v>
      </c>
      <c r="AD224" s="86" t="str">
        <f t="shared" si="251"/>
        <v>&gt;</v>
      </c>
      <c r="AE224" s="86">
        <f t="shared" si="270"/>
        <v>434.08447265625</v>
      </c>
      <c r="AF224" s="86">
        <f t="shared" si="271"/>
        <v>16</v>
      </c>
      <c r="AG224" s="86" t="b">
        <f t="shared" si="272"/>
        <v>0</v>
      </c>
      <c r="AH224" s="86" t="str">
        <f t="shared" si="273"/>
        <v>Distance</v>
      </c>
      <c r="AI224" s="86" t="str">
        <f t="shared" si="252"/>
        <v>&gt;</v>
      </c>
      <c r="AJ224" s="86">
        <f t="shared" si="274"/>
        <v>427.476318359375</v>
      </c>
      <c r="AK224" s="86">
        <f t="shared" si="275"/>
        <v>10</v>
      </c>
      <c r="AL224" s="86" t="b">
        <f t="shared" si="276"/>
        <v>0</v>
      </c>
      <c r="AM224" s="86" t="str">
        <f t="shared" si="277"/>
        <v>GEBR</v>
      </c>
      <c r="AN224" s="86" t="str">
        <f t="shared" si="253"/>
        <v>&gt;</v>
      </c>
      <c r="AO224" s="86">
        <f t="shared" si="278"/>
        <v>1.046142578125</v>
      </c>
      <c r="AP224" s="86">
        <f t="shared" si="279"/>
        <v>7</v>
      </c>
      <c r="AQ224" s="86" t="b">
        <f t="shared" si="280"/>
        <v>0</v>
      </c>
      <c r="AR224" s="86" t="str">
        <f t="shared" si="281"/>
        <v>Speed</v>
      </c>
      <c r="AS224" s="86" t="str">
        <f t="shared" si="254"/>
        <v>&gt;</v>
      </c>
      <c r="AT224" s="86">
        <f t="shared" si="282"/>
        <v>23.09912109375</v>
      </c>
      <c r="AU224" s="86">
        <f t="shared" si="283"/>
        <v>2</v>
      </c>
      <c r="AV224" s="86" t="b">
        <f t="shared" si="284"/>
        <v>1</v>
      </c>
      <c r="AW224" s="86" t="str">
        <f t="shared" si="285"/>
        <v>Distance</v>
      </c>
      <c r="AX224" s="86" t="str">
        <f t="shared" si="255"/>
        <v>&lt;=</v>
      </c>
      <c r="AY224" s="86">
        <f t="shared" si="286"/>
        <v>569.801025390625</v>
      </c>
      <c r="AZ224" s="86">
        <f t="shared" si="287"/>
        <v>0</v>
      </c>
      <c r="BA224" s="86" t="b">
        <f t="shared" si="288"/>
        <v>0</v>
      </c>
      <c r="BB224" s="86" t="str">
        <f t="shared" si="289"/>
        <v>Distance</v>
      </c>
      <c r="BC224" s="86" t="str">
        <f t="shared" si="256"/>
        <v>&gt;</v>
      </c>
      <c r="BD224" s="86">
        <f t="shared" si="290"/>
        <v>390.67724609375</v>
      </c>
      <c r="BE224" s="15">
        <f t="shared" si="243"/>
        <v>0</v>
      </c>
      <c r="BF224" s="15" t="str">
        <f t="shared" si="257"/>
        <v>Distance&gt;434,08447265625 AND Distance&gt;427,476318359375 AND GEBR&gt;1,046142578125 AND Speed&gt;23,09912109375 AND Distance&lt;=569,801025390625 AND Distance&gt;390,67724609375</v>
      </c>
      <c r="BH224"/>
      <c r="BI224"/>
      <c r="BJ224"/>
    </row>
    <row r="225" spans="1:62">
      <c r="A225" s="15">
        <v>222</v>
      </c>
      <c r="B225" s="15">
        <v>-2</v>
      </c>
      <c r="C225" s="15">
        <v>-8192</v>
      </c>
      <c r="D225" s="15">
        <f t="shared" si="244"/>
        <v>-1</v>
      </c>
      <c r="E225" s="15">
        <f t="shared" si="245"/>
        <v>0</v>
      </c>
      <c r="F225" s="15">
        <f t="shared" si="246"/>
        <v>-1</v>
      </c>
      <c r="G225" s="15">
        <v>-1</v>
      </c>
      <c r="H225" s="15">
        <v>-1</v>
      </c>
      <c r="I225" s="15">
        <v>155</v>
      </c>
      <c r="J225" s="15">
        <v>8</v>
      </c>
      <c r="K225" s="15">
        <v>473</v>
      </c>
      <c r="L225" s="15">
        <v>0</v>
      </c>
      <c r="M225" s="15">
        <f t="shared" si="247"/>
        <v>0</v>
      </c>
      <c r="O225" s="86">
        <f t="shared" si="248"/>
        <v>473</v>
      </c>
      <c r="P225" s="86">
        <f t="shared" si="258"/>
        <v>0.333251953125</v>
      </c>
      <c r="Q225" s="86">
        <f t="shared" si="259"/>
        <v>416</v>
      </c>
      <c r="R225" s="86" t="b">
        <f t="shared" si="260"/>
        <v>1</v>
      </c>
      <c r="S225" s="86" t="str">
        <f t="shared" si="261"/>
        <v>Dummy Node</v>
      </c>
      <c r="T225" s="86" t="str">
        <f t="shared" si="249"/>
        <v>N/A</v>
      </c>
      <c r="U225" s="86" t="str">
        <f t="shared" si="262"/>
        <v>N/A</v>
      </c>
      <c r="V225" s="86">
        <f t="shared" si="263"/>
        <v>298</v>
      </c>
      <c r="W225" s="86" t="b">
        <f t="shared" si="264"/>
        <v>0</v>
      </c>
      <c r="X225" s="86" t="str">
        <f t="shared" si="265"/>
        <v>Dummy Node</v>
      </c>
      <c r="Y225" s="86" t="str">
        <f t="shared" si="250"/>
        <v>N/A</v>
      </c>
      <c r="Z225" s="86" t="str">
        <f t="shared" si="266"/>
        <v>N/A</v>
      </c>
      <c r="AA225" s="86">
        <f t="shared" si="267"/>
        <v>70</v>
      </c>
      <c r="AB225" s="86" t="b">
        <f t="shared" si="268"/>
        <v>0</v>
      </c>
      <c r="AC225" s="86" t="str">
        <f t="shared" si="269"/>
        <v>Distance</v>
      </c>
      <c r="AD225" s="86" t="str">
        <f t="shared" si="251"/>
        <v>&gt;</v>
      </c>
      <c r="AE225" s="86">
        <f t="shared" si="270"/>
        <v>434.08447265625</v>
      </c>
      <c r="AF225" s="86">
        <f t="shared" si="271"/>
        <v>16</v>
      </c>
      <c r="AG225" s="86" t="b">
        <f t="shared" si="272"/>
        <v>0</v>
      </c>
      <c r="AH225" s="86" t="str">
        <f t="shared" si="273"/>
        <v>Distance</v>
      </c>
      <c r="AI225" s="86" t="str">
        <f t="shared" si="252"/>
        <v>&gt;</v>
      </c>
      <c r="AJ225" s="86">
        <f t="shared" si="274"/>
        <v>427.476318359375</v>
      </c>
      <c r="AK225" s="86">
        <f t="shared" si="275"/>
        <v>10</v>
      </c>
      <c r="AL225" s="86" t="b">
        <f t="shared" si="276"/>
        <v>0</v>
      </c>
      <c r="AM225" s="86" t="str">
        <f t="shared" si="277"/>
        <v>GEBR</v>
      </c>
      <c r="AN225" s="86" t="str">
        <f t="shared" si="253"/>
        <v>&gt;</v>
      </c>
      <c r="AO225" s="86">
        <f t="shared" si="278"/>
        <v>1.046142578125</v>
      </c>
      <c r="AP225" s="86">
        <f t="shared" si="279"/>
        <v>7</v>
      </c>
      <c r="AQ225" s="86" t="b">
        <f t="shared" si="280"/>
        <v>0</v>
      </c>
      <c r="AR225" s="86" t="str">
        <f t="shared" si="281"/>
        <v>Speed</v>
      </c>
      <c r="AS225" s="86" t="str">
        <f t="shared" si="254"/>
        <v>&gt;</v>
      </c>
      <c r="AT225" s="86">
        <f t="shared" si="282"/>
        <v>23.09912109375</v>
      </c>
      <c r="AU225" s="86">
        <f t="shared" si="283"/>
        <v>2</v>
      </c>
      <c r="AV225" s="86" t="b">
        <f t="shared" si="284"/>
        <v>1</v>
      </c>
      <c r="AW225" s="86" t="str">
        <f t="shared" si="285"/>
        <v>Distance</v>
      </c>
      <c r="AX225" s="86" t="str">
        <f t="shared" si="255"/>
        <v>&lt;=</v>
      </c>
      <c r="AY225" s="86">
        <f t="shared" si="286"/>
        <v>569.801025390625</v>
      </c>
      <c r="AZ225" s="86">
        <f t="shared" si="287"/>
        <v>0</v>
      </c>
      <c r="BA225" s="86" t="b">
        <f t="shared" si="288"/>
        <v>0</v>
      </c>
      <c r="BB225" s="86" t="str">
        <f t="shared" si="289"/>
        <v>Distance</v>
      </c>
      <c r="BC225" s="86" t="str">
        <f t="shared" si="256"/>
        <v>&gt;</v>
      </c>
      <c r="BD225" s="86">
        <f t="shared" si="290"/>
        <v>390.67724609375</v>
      </c>
      <c r="BE225" s="15">
        <f t="shared" si="243"/>
        <v>0</v>
      </c>
      <c r="BF225" s="15" t="str">
        <f t="shared" si="257"/>
        <v>Distance&gt;434,08447265625 AND Distance&gt;427,476318359375 AND GEBR&gt;1,046142578125 AND Speed&gt;23,09912109375 AND Distance&lt;=569,801025390625 AND Distance&gt;390,67724609375</v>
      </c>
      <c r="BH225"/>
      <c r="BI225"/>
      <c r="BJ225"/>
    </row>
    <row r="226" spans="1:62">
      <c r="A226" s="15">
        <v>223</v>
      </c>
      <c r="B226" s="15">
        <v>-2</v>
      </c>
      <c r="C226" s="15">
        <v>-8192</v>
      </c>
      <c r="D226" s="15">
        <f t="shared" si="244"/>
        <v>-1</v>
      </c>
      <c r="E226" s="15">
        <f t="shared" si="245"/>
        <v>0</v>
      </c>
      <c r="F226" s="15">
        <f t="shared" si="246"/>
        <v>-1</v>
      </c>
      <c r="G226" s="15">
        <v>-1</v>
      </c>
      <c r="H226" s="15">
        <v>-1</v>
      </c>
      <c r="I226" s="15">
        <v>90</v>
      </c>
      <c r="J226" s="15">
        <v>8</v>
      </c>
      <c r="K226" s="15">
        <v>474</v>
      </c>
      <c r="L226" s="15">
        <v>1365</v>
      </c>
      <c r="M226" s="15">
        <f t="shared" si="247"/>
        <v>0.333251953125</v>
      </c>
      <c r="O226" s="86">
        <f t="shared" si="248"/>
        <v>474</v>
      </c>
      <c r="P226" s="86">
        <f t="shared" si="258"/>
        <v>0.333251953125</v>
      </c>
      <c r="Q226" s="86">
        <f t="shared" si="259"/>
        <v>416</v>
      </c>
      <c r="R226" s="86" t="b">
        <f t="shared" si="260"/>
        <v>0</v>
      </c>
      <c r="S226" s="86" t="str">
        <f t="shared" si="261"/>
        <v>Dummy Node</v>
      </c>
      <c r="T226" s="86" t="str">
        <f t="shared" si="249"/>
        <v>N/A</v>
      </c>
      <c r="U226" s="86" t="str">
        <f t="shared" si="262"/>
        <v>N/A</v>
      </c>
      <c r="V226" s="86">
        <f t="shared" si="263"/>
        <v>298</v>
      </c>
      <c r="W226" s="86" t="b">
        <f t="shared" si="264"/>
        <v>0</v>
      </c>
      <c r="X226" s="86" t="str">
        <f t="shared" si="265"/>
        <v>Dummy Node</v>
      </c>
      <c r="Y226" s="86" t="str">
        <f t="shared" si="250"/>
        <v>N/A</v>
      </c>
      <c r="Z226" s="86" t="str">
        <f t="shared" si="266"/>
        <v>N/A</v>
      </c>
      <c r="AA226" s="86">
        <f t="shared" si="267"/>
        <v>70</v>
      </c>
      <c r="AB226" s="86" t="b">
        <f t="shared" si="268"/>
        <v>0</v>
      </c>
      <c r="AC226" s="86" t="str">
        <f t="shared" si="269"/>
        <v>Distance</v>
      </c>
      <c r="AD226" s="86" t="str">
        <f t="shared" si="251"/>
        <v>&gt;</v>
      </c>
      <c r="AE226" s="86">
        <f t="shared" si="270"/>
        <v>434.08447265625</v>
      </c>
      <c r="AF226" s="86">
        <f t="shared" si="271"/>
        <v>16</v>
      </c>
      <c r="AG226" s="86" t="b">
        <f t="shared" si="272"/>
        <v>0</v>
      </c>
      <c r="AH226" s="86" t="str">
        <f t="shared" si="273"/>
        <v>Distance</v>
      </c>
      <c r="AI226" s="86" t="str">
        <f t="shared" si="252"/>
        <v>&gt;</v>
      </c>
      <c r="AJ226" s="86">
        <f t="shared" si="274"/>
        <v>427.476318359375</v>
      </c>
      <c r="AK226" s="86">
        <f t="shared" si="275"/>
        <v>10</v>
      </c>
      <c r="AL226" s="86" t="b">
        <f t="shared" si="276"/>
        <v>0</v>
      </c>
      <c r="AM226" s="86" t="str">
        <f t="shared" si="277"/>
        <v>GEBR</v>
      </c>
      <c r="AN226" s="86" t="str">
        <f t="shared" si="253"/>
        <v>&gt;</v>
      </c>
      <c r="AO226" s="86">
        <f t="shared" si="278"/>
        <v>1.046142578125</v>
      </c>
      <c r="AP226" s="86">
        <f t="shared" si="279"/>
        <v>7</v>
      </c>
      <c r="AQ226" s="86" t="b">
        <f t="shared" si="280"/>
        <v>0</v>
      </c>
      <c r="AR226" s="86" t="str">
        <f t="shared" si="281"/>
        <v>Speed</v>
      </c>
      <c r="AS226" s="86" t="str">
        <f t="shared" si="254"/>
        <v>&gt;</v>
      </c>
      <c r="AT226" s="86">
        <f t="shared" si="282"/>
        <v>23.09912109375</v>
      </c>
      <c r="AU226" s="86">
        <f t="shared" si="283"/>
        <v>2</v>
      </c>
      <c r="AV226" s="86" t="b">
        <f t="shared" si="284"/>
        <v>1</v>
      </c>
      <c r="AW226" s="86" t="str">
        <f t="shared" si="285"/>
        <v>Distance</v>
      </c>
      <c r="AX226" s="86" t="str">
        <f t="shared" si="255"/>
        <v>&lt;=</v>
      </c>
      <c r="AY226" s="86">
        <f t="shared" si="286"/>
        <v>569.801025390625</v>
      </c>
      <c r="AZ226" s="86">
        <f t="shared" si="287"/>
        <v>0</v>
      </c>
      <c r="BA226" s="86" t="b">
        <f t="shared" si="288"/>
        <v>0</v>
      </c>
      <c r="BB226" s="86" t="str">
        <f t="shared" si="289"/>
        <v>Distance</v>
      </c>
      <c r="BC226" s="86" t="str">
        <f t="shared" si="256"/>
        <v>&gt;</v>
      </c>
      <c r="BD226" s="86">
        <f t="shared" si="290"/>
        <v>390.67724609375</v>
      </c>
      <c r="BE226" s="15">
        <f t="shared" si="243"/>
        <v>0</v>
      </c>
      <c r="BF226" s="15" t="str">
        <f t="shared" si="257"/>
        <v>Distance&gt;434,08447265625 AND Distance&gt;427,476318359375 AND GEBR&gt;1,046142578125 AND Speed&gt;23,09912109375 AND Distance&lt;=569,801025390625 AND Distance&gt;390,67724609375</v>
      </c>
      <c r="BH226"/>
      <c r="BI226"/>
      <c r="BJ226"/>
    </row>
    <row r="227" spans="1:62">
      <c r="A227" s="15">
        <v>224</v>
      </c>
      <c r="B227" s="15">
        <v>-2</v>
      </c>
      <c r="C227" s="15">
        <v>-8192</v>
      </c>
      <c r="D227" s="15">
        <f t="shared" si="244"/>
        <v>-1</v>
      </c>
      <c r="E227" s="15">
        <f t="shared" si="245"/>
        <v>0</v>
      </c>
      <c r="F227" s="15">
        <f t="shared" si="246"/>
        <v>-1</v>
      </c>
      <c r="G227" s="15">
        <v>-1</v>
      </c>
      <c r="H227" s="15">
        <v>-1</v>
      </c>
      <c r="I227" s="15">
        <v>90</v>
      </c>
      <c r="J227" s="15">
        <v>8</v>
      </c>
      <c r="K227" s="15">
        <v>479</v>
      </c>
      <c r="L227" s="15">
        <v>1024</v>
      </c>
      <c r="M227" s="15">
        <f t="shared" si="247"/>
        <v>0.25</v>
      </c>
      <c r="O227" s="86">
        <f t="shared" si="248"/>
        <v>479</v>
      </c>
      <c r="P227" s="86">
        <f t="shared" si="258"/>
        <v>0</v>
      </c>
      <c r="Q227" s="86">
        <f t="shared" si="259"/>
        <v>427</v>
      </c>
      <c r="R227" s="86" t="b">
        <f t="shared" si="260"/>
        <v>1</v>
      </c>
      <c r="S227" s="86" t="str">
        <f t="shared" si="261"/>
        <v>Dummy Node</v>
      </c>
      <c r="T227" s="86" t="str">
        <f t="shared" si="249"/>
        <v>N/A</v>
      </c>
      <c r="U227" s="86" t="str">
        <f t="shared" si="262"/>
        <v>N/A</v>
      </c>
      <c r="V227" s="86">
        <f t="shared" si="263"/>
        <v>325</v>
      </c>
      <c r="W227" s="86" t="b">
        <f t="shared" si="264"/>
        <v>1</v>
      </c>
      <c r="X227" s="86" t="str">
        <f t="shared" si="265"/>
        <v>Dummy Node</v>
      </c>
      <c r="Y227" s="86" t="str">
        <f t="shared" si="250"/>
        <v>N/A</v>
      </c>
      <c r="Z227" s="86" t="str">
        <f t="shared" si="266"/>
        <v>N/A</v>
      </c>
      <c r="AA227" s="86">
        <f t="shared" si="267"/>
        <v>324</v>
      </c>
      <c r="AB227" s="86" t="b">
        <f t="shared" si="268"/>
        <v>1</v>
      </c>
      <c r="AC227" s="86" t="str">
        <f t="shared" si="269"/>
        <v>Speed</v>
      </c>
      <c r="AD227" s="86" t="str">
        <f t="shared" si="251"/>
        <v>&lt;=</v>
      </c>
      <c r="AE227" s="86">
        <f t="shared" si="270"/>
        <v>28.58447265625</v>
      </c>
      <c r="AF227" s="86">
        <f t="shared" si="271"/>
        <v>290</v>
      </c>
      <c r="AG227" s="86" t="b">
        <f t="shared" si="272"/>
        <v>0</v>
      </c>
      <c r="AH227" s="86" t="str">
        <f t="shared" si="273"/>
        <v>Speed</v>
      </c>
      <c r="AI227" s="86" t="str">
        <f t="shared" si="252"/>
        <v>&gt;</v>
      </c>
      <c r="AJ227" s="86">
        <f t="shared" si="274"/>
        <v>28.58056640625</v>
      </c>
      <c r="AK227" s="86">
        <f t="shared" si="275"/>
        <v>54</v>
      </c>
      <c r="AL227" s="86" t="b">
        <f t="shared" si="276"/>
        <v>0</v>
      </c>
      <c r="AM227" s="86" t="str">
        <f t="shared" si="277"/>
        <v>Distance</v>
      </c>
      <c r="AN227" s="86" t="str">
        <f t="shared" si="253"/>
        <v>&gt;</v>
      </c>
      <c r="AO227" s="86">
        <f t="shared" si="278"/>
        <v>691.18310546875</v>
      </c>
      <c r="AP227" s="86">
        <f t="shared" si="279"/>
        <v>8</v>
      </c>
      <c r="AQ227" s="86" t="b">
        <f t="shared" si="280"/>
        <v>0</v>
      </c>
      <c r="AR227" s="86" t="str">
        <f t="shared" si="281"/>
        <v>Distance</v>
      </c>
      <c r="AS227" s="86" t="str">
        <f t="shared" si="254"/>
        <v>&gt;</v>
      </c>
      <c r="AT227" s="86">
        <f t="shared" si="282"/>
        <v>680.03369140625</v>
      </c>
      <c r="AU227" s="86">
        <f t="shared" si="283"/>
        <v>2</v>
      </c>
      <c r="AV227" s="86" t="b">
        <f t="shared" si="284"/>
        <v>0</v>
      </c>
      <c r="AW227" s="86" t="str">
        <f t="shared" si="285"/>
        <v>Distance</v>
      </c>
      <c r="AX227" s="86" t="str">
        <f t="shared" si="255"/>
        <v>&gt;</v>
      </c>
      <c r="AY227" s="86">
        <f t="shared" si="286"/>
        <v>569.801025390625</v>
      </c>
      <c r="AZ227" s="86">
        <f t="shared" si="287"/>
        <v>0</v>
      </c>
      <c r="BA227" s="86" t="b">
        <f t="shared" si="288"/>
        <v>0</v>
      </c>
      <c r="BB227" s="86" t="str">
        <f t="shared" si="289"/>
        <v>Distance</v>
      </c>
      <c r="BC227" s="86" t="str">
        <f t="shared" si="256"/>
        <v>&gt;</v>
      </c>
      <c r="BD227" s="86">
        <f t="shared" si="290"/>
        <v>390.67724609375</v>
      </c>
      <c r="BE227" s="15">
        <f t="shared" si="243"/>
        <v>1</v>
      </c>
      <c r="BF227" s="15" t="str">
        <f t="shared" si="257"/>
        <v>Speed&lt;=28,58447265625 AND Speed&gt;28,58056640625 AND Distance&gt;691,18310546875 AND Distance&gt;680,03369140625 AND Distance&gt;569,801025390625 AND Distance&gt;390,67724609375</v>
      </c>
      <c r="BH227"/>
      <c r="BI227"/>
      <c r="BJ227"/>
    </row>
    <row r="228" spans="1:62">
      <c r="A228" s="15">
        <v>225</v>
      </c>
      <c r="B228" s="15">
        <v>-2</v>
      </c>
      <c r="C228" s="15">
        <v>-8192</v>
      </c>
      <c r="D228" s="15">
        <f t="shared" si="244"/>
        <v>-1</v>
      </c>
      <c r="E228" s="15">
        <f t="shared" si="245"/>
        <v>0</v>
      </c>
      <c r="F228" s="15">
        <f t="shared" si="246"/>
        <v>-1</v>
      </c>
      <c r="G228" s="15">
        <v>-1</v>
      </c>
      <c r="H228" s="15">
        <v>-1</v>
      </c>
      <c r="I228" s="15">
        <v>141</v>
      </c>
      <c r="J228" s="15">
        <v>8</v>
      </c>
      <c r="K228" s="15">
        <v>480</v>
      </c>
      <c r="L228" s="15">
        <v>1365</v>
      </c>
      <c r="M228" s="15">
        <f t="shared" si="247"/>
        <v>0.333251953125</v>
      </c>
      <c r="O228" s="86">
        <f t="shared" si="248"/>
        <v>480</v>
      </c>
      <c r="P228" s="86">
        <f t="shared" si="258"/>
        <v>0</v>
      </c>
      <c r="Q228" s="86">
        <f t="shared" si="259"/>
        <v>427</v>
      </c>
      <c r="R228" s="86" t="b">
        <f t="shared" si="260"/>
        <v>0</v>
      </c>
      <c r="S228" s="86" t="str">
        <f t="shared" si="261"/>
        <v>Dummy Node</v>
      </c>
      <c r="T228" s="86" t="str">
        <f t="shared" si="249"/>
        <v>N/A</v>
      </c>
      <c r="U228" s="86" t="str">
        <f t="shared" si="262"/>
        <v>N/A</v>
      </c>
      <c r="V228" s="86">
        <f t="shared" si="263"/>
        <v>325</v>
      </c>
      <c r="W228" s="86" t="b">
        <f t="shared" si="264"/>
        <v>1</v>
      </c>
      <c r="X228" s="86" t="str">
        <f t="shared" si="265"/>
        <v>Dummy Node</v>
      </c>
      <c r="Y228" s="86" t="str">
        <f t="shared" si="250"/>
        <v>N/A</v>
      </c>
      <c r="Z228" s="86" t="str">
        <f t="shared" si="266"/>
        <v>N/A</v>
      </c>
      <c r="AA228" s="86">
        <f t="shared" si="267"/>
        <v>324</v>
      </c>
      <c r="AB228" s="86" t="b">
        <f t="shared" si="268"/>
        <v>1</v>
      </c>
      <c r="AC228" s="86" t="str">
        <f t="shared" si="269"/>
        <v>Speed</v>
      </c>
      <c r="AD228" s="86" t="str">
        <f t="shared" si="251"/>
        <v>&lt;=</v>
      </c>
      <c r="AE228" s="86">
        <f t="shared" si="270"/>
        <v>28.58447265625</v>
      </c>
      <c r="AF228" s="86">
        <f t="shared" si="271"/>
        <v>290</v>
      </c>
      <c r="AG228" s="86" t="b">
        <f t="shared" si="272"/>
        <v>0</v>
      </c>
      <c r="AH228" s="86" t="str">
        <f t="shared" si="273"/>
        <v>Speed</v>
      </c>
      <c r="AI228" s="86" t="str">
        <f t="shared" si="252"/>
        <v>&gt;</v>
      </c>
      <c r="AJ228" s="86">
        <f t="shared" si="274"/>
        <v>28.58056640625</v>
      </c>
      <c r="AK228" s="86">
        <f t="shared" si="275"/>
        <v>54</v>
      </c>
      <c r="AL228" s="86" t="b">
        <f t="shared" si="276"/>
        <v>0</v>
      </c>
      <c r="AM228" s="86" t="str">
        <f t="shared" si="277"/>
        <v>Distance</v>
      </c>
      <c r="AN228" s="86" t="str">
        <f t="shared" si="253"/>
        <v>&gt;</v>
      </c>
      <c r="AO228" s="86">
        <f t="shared" si="278"/>
        <v>691.18310546875</v>
      </c>
      <c r="AP228" s="86">
        <f t="shared" si="279"/>
        <v>8</v>
      </c>
      <c r="AQ228" s="86" t="b">
        <f t="shared" si="280"/>
        <v>0</v>
      </c>
      <c r="AR228" s="86" t="str">
        <f t="shared" si="281"/>
        <v>Distance</v>
      </c>
      <c r="AS228" s="86" t="str">
        <f t="shared" si="254"/>
        <v>&gt;</v>
      </c>
      <c r="AT228" s="86">
        <f t="shared" si="282"/>
        <v>680.03369140625</v>
      </c>
      <c r="AU228" s="86">
        <f t="shared" si="283"/>
        <v>2</v>
      </c>
      <c r="AV228" s="86" t="b">
        <f t="shared" si="284"/>
        <v>0</v>
      </c>
      <c r="AW228" s="86" t="str">
        <f t="shared" si="285"/>
        <v>Distance</v>
      </c>
      <c r="AX228" s="86" t="str">
        <f t="shared" si="255"/>
        <v>&gt;</v>
      </c>
      <c r="AY228" s="86">
        <f t="shared" si="286"/>
        <v>569.801025390625</v>
      </c>
      <c r="AZ228" s="86">
        <f t="shared" si="287"/>
        <v>0</v>
      </c>
      <c r="BA228" s="86" t="b">
        <f t="shared" si="288"/>
        <v>0</v>
      </c>
      <c r="BB228" s="86" t="str">
        <f t="shared" si="289"/>
        <v>Distance</v>
      </c>
      <c r="BC228" s="86" t="str">
        <f t="shared" si="256"/>
        <v>&gt;</v>
      </c>
      <c r="BD228" s="86">
        <f t="shared" si="290"/>
        <v>390.67724609375</v>
      </c>
      <c r="BE228" s="15">
        <f t="shared" si="243"/>
        <v>1</v>
      </c>
      <c r="BF228" s="15" t="str">
        <f t="shared" si="257"/>
        <v>Speed&lt;=28,58447265625 AND Speed&gt;28,58056640625 AND Distance&gt;691,18310546875 AND Distance&gt;680,03369140625 AND Distance&gt;569,801025390625 AND Distance&gt;390,67724609375</v>
      </c>
      <c r="BH228"/>
      <c r="BI228"/>
      <c r="BJ228"/>
    </row>
    <row r="229" spans="1:62">
      <c r="A229" s="15">
        <v>226</v>
      </c>
      <c r="B229" s="15">
        <v>-2</v>
      </c>
      <c r="C229" s="15">
        <v>-8192</v>
      </c>
      <c r="D229" s="15">
        <f t="shared" si="244"/>
        <v>-1</v>
      </c>
      <c r="E229" s="15">
        <f t="shared" si="245"/>
        <v>0</v>
      </c>
      <c r="F229" s="15">
        <f t="shared" si="246"/>
        <v>-1</v>
      </c>
      <c r="G229" s="15">
        <v>-1</v>
      </c>
      <c r="H229" s="15">
        <v>-1</v>
      </c>
      <c r="I229" s="15">
        <v>141</v>
      </c>
      <c r="J229" s="15">
        <v>8</v>
      </c>
      <c r="K229" s="15">
        <v>481</v>
      </c>
      <c r="L229" s="15">
        <v>975</v>
      </c>
      <c r="M229" s="15">
        <f t="shared" si="247"/>
        <v>0.238037109375</v>
      </c>
      <c r="O229" s="86">
        <f t="shared" si="248"/>
        <v>481</v>
      </c>
      <c r="P229" s="86">
        <f t="shared" si="258"/>
        <v>0</v>
      </c>
      <c r="Q229" s="86">
        <f t="shared" si="259"/>
        <v>428</v>
      </c>
      <c r="R229" s="86" t="b">
        <f t="shared" si="260"/>
        <v>1</v>
      </c>
      <c r="S229" s="86" t="str">
        <f t="shared" si="261"/>
        <v>Dummy Node</v>
      </c>
      <c r="T229" s="86" t="str">
        <f t="shared" si="249"/>
        <v>N/A</v>
      </c>
      <c r="U229" s="86" t="str">
        <f t="shared" si="262"/>
        <v>N/A</v>
      </c>
      <c r="V229" s="86">
        <f t="shared" si="263"/>
        <v>325</v>
      </c>
      <c r="W229" s="86" t="b">
        <f t="shared" si="264"/>
        <v>0</v>
      </c>
      <c r="X229" s="86" t="str">
        <f t="shared" si="265"/>
        <v>Dummy Node</v>
      </c>
      <c r="Y229" s="86" t="str">
        <f t="shared" si="250"/>
        <v>N/A</v>
      </c>
      <c r="Z229" s="86" t="str">
        <f t="shared" si="266"/>
        <v>N/A</v>
      </c>
      <c r="AA229" s="86">
        <f t="shared" si="267"/>
        <v>324</v>
      </c>
      <c r="AB229" s="86" t="b">
        <f t="shared" si="268"/>
        <v>1</v>
      </c>
      <c r="AC229" s="86" t="str">
        <f t="shared" si="269"/>
        <v>Speed</v>
      </c>
      <c r="AD229" s="86" t="str">
        <f t="shared" si="251"/>
        <v>&lt;=</v>
      </c>
      <c r="AE229" s="86">
        <f t="shared" si="270"/>
        <v>28.58447265625</v>
      </c>
      <c r="AF229" s="86">
        <f t="shared" si="271"/>
        <v>290</v>
      </c>
      <c r="AG229" s="86" t="b">
        <f t="shared" si="272"/>
        <v>0</v>
      </c>
      <c r="AH229" s="86" t="str">
        <f t="shared" si="273"/>
        <v>Speed</v>
      </c>
      <c r="AI229" s="86" t="str">
        <f t="shared" si="252"/>
        <v>&gt;</v>
      </c>
      <c r="AJ229" s="86">
        <f t="shared" si="274"/>
        <v>28.58056640625</v>
      </c>
      <c r="AK229" s="86">
        <f t="shared" si="275"/>
        <v>54</v>
      </c>
      <c r="AL229" s="86" t="b">
        <f t="shared" si="276"/>
        <v>0</v>
      </c>
      <c r="AM229" s="86" t="str">
        <f t="shared" si="277"/>
        <v>Distance</v>
      </c>
      <c r="AN229" s="86" t="str">
        <f t="shared" si="253"/>
        <v>&gt;</v>
      </c>
      <c r="AO229" s="86">
        <f t="shared" si="278"/>
        <v>691.18310546875</v>
      </c>
      <c r="AP229" s="86">
        <f t="shared" si="279"/>
        <v>8</v>
      </c>
      <c r="AQ229" s="86" t="b">
        <f t="shared" si="280"/>
        <v>0</v>
      </c>
      <c r="AR229" s="86" t="str">
        <f t="shared" si="281"/>
        <v>Distance</v>
      </c>
      <c r="AS229" s="86" t="str">
        <f t="shared" si="254"/>
        <v>&gt;</v>
      </c>
      <c r="AT229" s="86">
        <f t="shared" si="282"/>
        <v>680.03369140625</v>
      </c>
      <c r="AU229" s="86">
        <f t="shared" si="283"/>
        <v>2</v>
      </c>
      <c r="AV229" s="86" t="b">
        <f t="shared" si="284"/>
        <v>0</v>
      </c>
      <c r="AW229" s="86" t="str">
        <f t="shared" si="285"/>
        <v>Distance</v>
      </c>
      <c r="AX229" s="86" t="str">
        <f t="shared" si="255"/>
        <v>&gt;</v>
      </c>
      <c r="AY229" s="86">
        <f t="shared" si="286"/>
        <v>569.801025390625</v>
      </c>
      <c r="AZ229" s="86">
        <f t="shared" si="287"/>
        <v>0</v>
      </c>
      <c r="BA229" s="86" t="b">
        <f t="shared" si="288"/>
        <v>0</v>
      </c>
      <c r="BB229" s="86" t="str">
        <f t="shared" si="289"/>
        <v>Distance</v>
      </c>
      <c r="BC229" s="86" t="str">
        <f t="shared" si="256"/>
        <v>&gt;</v>
      </c>
      <c r="BD229" s="86">
        <f t="shared" si="290"/>
        <v>390.67724609375</v>
      </c>
      <c r="BE229" s="15">
        <f t="shared" si="243"/>
        <v>1</v>
      </c>
      <c r="BF229" s="15" t="str">
        <f t="shared" si="257"/>
        <v>Speed&lt;=28,58447265625 AND Speed&gt;28,58056640625 AND Distance&gt;691,18310546875 AND Distance&gt;680,03369140625 AND Distance&gt;569,801025390625 AND Distance&gt;390,67724609375</v>
      </c>
      <c r="BH229"/>
      <c r="BI229"/>
      <c r="BJ229"/>
    </row>
    <row r="230" spans="1:62">
      <c r="A230" s="15">
        <v>227</v>
      </c>
      <c r="B230" s="15">
        <v>2</v>
      </c>
      <c r="C230" s="15">
        <v>3502</v>
      </c>
      <c r="D230" s="15">
        <f t="shared" si="244"/>
        <v>0</v>
      </c>
      <c r="E230" s="15">
        <f t="shared" si="245"/>
        <v>3502</v>
      </c>
      <c r="F230" s="15">
        <f t="shared" si="246"/>
        <v>0.85498046875</v>
      </c>
      <c r="G230" s="15">
        <v>229</v>
      </c>
      <c r="H230" s="15">
        <v>230</v>
      </c>
      <c r="I230" s="15">
        <v>134</v>
      </c>
      <c r="J230" s="15">
        <v>7</v>
      </c>
      <c r="K230" s="15">
        <v>482</v>
      </c>
      <c r="L230" s="15">
        <v>92</v>
      </c>
      <c r="M230" s="15">
        <f t="shared" si="247"/>
        <v>2.24609375E-2</v>
      </c>
      <c r="O230" s="86">
        <f t="shared" si="248"/>
        <v>482</v>
      </c>
      <c r="P230" s="86">
        <f t="shared" si="258"/>
        <v>0</v>
      </c>
      <c r="Q230" s="86">
        <f t="shared" si="259"/>
        <v>428</v>
      </c>
      <c r="R230" s="86" t="b">
        <f t="shared" si="260"/>
        <v>0</v>
      </c>
      <c r="S230" s="86" t="str">
        <f t="shared" si="261"/>
        <v>Dummy Node</v>
      </c>
      <c r="T230" s="86" t="str">
        <f t="shared" si="249"/>
        <v>N/A</v>
      </c>
      <c r="U230" s="86" t="str">
        <f t="shared" si="262"/>
        <v>N/A</v>
      </c>
      <c r="V230" s="86">
        <f t="shared" si="263"/>
        <v>325</v>
      </c>
      <c r="W230" s="86" t="b">
        <f t="shared" si="264"/>
        <v>0</v>
      </c>
      <c r="X230" s="86" t="str">
        <f t="shared" si="265"/>
        <v>Dummy Node</v>
      </c>
      <c r="Y230" s="86" t="str">
        <f t="shared" si="250"/>
        <v>N/A</v>
      </c>
      <c r="Z230" s="86" t="str">
        <f t="shared" si="266"/>
        <v>N/A</v>
      </c>
      <c r="AA230" s="86">
        <f t="shared" si="267"/>
        <v>324</v>
      </c>
      <c r="AB230" s="86" t="b">
        <f t="shared" si="268"/>
        <v>1</v>
      </c>
      <c r="AC230" s="86" t="str">
        <f t="shared" si="269"/>
        <v>Speed</v>
      </c>
      <c r="AD230" s="86" t="str">
        <f t="shared" si="251"/>
        <v>&lt;=</v>
      </c>
      <c r="AE230" s="86">
        <f t="shared" si="270"/>
        <v>28.58447265625</v>
      </c>
      <c r="AF230" s="86">
        <f t="shared" si="271"/>
        <v>290</v>
      </c>
      <c r="AG230" s="86" t="b">
        <f t="shared" si="272"/>
        <v>0</v>
      </c>
      <c r="AH230" s="86" t="str">
        <f t="shared" si="273"/>
        <v>Speed</v>
      </c>
      <c r="AI230" s="86" t="str">
        <f t="shared" si="252"/>
        <v>&gt;</v>
      </c>
      <c r="AJ230" s="86">
        <f t="shared" si="274"/>
        <v>28.58056640625</v>
      </c>
      <c r="AK230" s="86">
        <f t="shared" si="275"/>
        <v>54</v>
      </c>
      <c r="AL230" s="86" t="b">
        <f t="shared" si="276"/>
        <v>0</v>
      </c>
      <c r="AM230" s="86" t="str">
        <f t="shared" si="277"/>
        <v>Distance</v>
      </c>
      <c r="AN230" s="86" t="str">
        <f t="shared" si="253"/>
        <v>&gt;</v>
      </c>
      <c r="AO230" s="86">
        <f t="shared" si="278"/>
        <v>691.18310546875</v>
      </c>
      <c r="AP230" s="86">
        <f t="shared" si="279"/>
        <v>8</v>
      </c>
      <c r="AQ230" s="86" t="b">
        <f t="shared" si="280"/>
        <v>0</v>
      </c>
      <c r="AR230" s="86" t="str">
        <f t="shared" si="281"/>
        <v>Distance</v>
      </c>
      <c r="AS230" s="86" t="str">
        <f t="shared" si="254"/>
        <v>&gt;</v>
      </c>
      <c r="AT230" s="86">
        <f t="shared" si="282"/>
        <v>680.03369140625</v>
      </c>
      <c r="AU230" s="86">
        <f t="shared" si="283"/>
        <v>2</v>
      </c>
      <c r="AV230" s="86" t="b">
        <f t="shared" si="284"/>
        <v>0</v>
      </c>
      <c r="AW230" s="86" t="str">
        <f t="shared" si="285"/>
        <v>Distance</v>
      </c>
      <c r="AX230" s="86" t="str">
        <f t="shared" si="255"/>
        <v>&gt;</v>
      </c>
      <c r="AY230" s="86">
        <f t="shared" si="286"/>
        <v>569.801025390625</v>
      </c>
      <c r="AZ230" s="86">
        <f t="shared" si="287"/>
        <v>0</v>
      </c>
      <c r="BA230" s="86" t="b">
        <f t="shared" si="288"/>
        <v>0</v>
      </c>
      <c r="BB230" s="86" t="str">
        <f t="shared" si="289"/>
        <v>Distance</v>
      </c>
      <c r="BC230" s="86" t="str">
        <f t="shared" si="256"/>
        <v>&gt;</v>
      </c>
      <c r="BD230" s="86">
        <f t="shared" si="290"/>
        <v>390.67724609375</v>
      </c>
      <c r="BE230" s="15">
        <f t="shared" si="243"/>
        <v>1</v>
      </c>
      <c r="BF230" s="15" t="str">
        <f t="shared" si="257"/>
        <v>Speed&lt;=28,58447265625 AND Speed&gt;28,58056640625 AND Distance&gt;691,18310546875 AND Distance&gt;680,03369140625 AND Distance&gt;569,801025390625 AND Distance&gt;390,67724609375</v>
      </c>
      <c r="BH230"/>
      <c r="BI230"/>
      <c r="BJ230"/>
    </row>
    <row r="231" spans="1:62">
      <c r="A231" s="15">
        <v>228</v>
      </c>
      <c r="B231" s="15">
        <v>0</v>
      </c>
      <c r="C231" s="15">
        <v>2012636</v>
      </c>
      <c r="D231" s="15">
        <f t="shared" si="244"/>
        <v>491</v>
      </c>
      <c r="E231" s="15">
        <f t="shared" si="245"/>
        <v>1500</v>
      </c>
      <c r="F231" s="15">
        <f t="shared" si="246"/>
        <v>491.3662109375</v>
      </c>
      <c r="G231" s="15">
        <v>273</v>
      </c>
      <c r="H231" s="15">
        <v>274</v>
      </c>
      <c r="I231" s="15">
        <v>134</v>
      </c>
      <c r="J231" s="15">
        <v>7</v>
      </c>
      <c r="K231" s="15">
        <v>483</v>
      </c>
      <c r="L231" s="15">
        <v>10</v>
      </c>
      <c r="M231" s="15">
        <f t="shared" si="247"/>
        <v>2.44140625E-3</v>
      </c>
      <c r="O231" s="86">
        <f t="shared" si="248"/>
        <v>483</v>
      </c>
      <c r="P231" s="86">
        <f t="shared" si="258"/>
        <v>0.333251953125</v>
      </c>
      <c r="Q231" s="86">
        <f t="shared" si="259"/>
        <v>429</v>
      </c>
      <c r="R231" s="86" t="b">
        <f t="shared" si="260"/>
        <v>1</v>
      </c>
      <c r="S231" s="86" t="str">
        <f t="shared" si="261"/>
        <v>Dummy Node</v>
      </c>
      <c r="T231" s="86" t="str">
        <f t="shared" si="249"/>
        <v>N/A</v>
      </c>
      <c r="U231" s="86" t="str">
        <f t="shared" si="262"/>
        <v>N/A</v>
      </c>
      <c r="V231" s="86">
        <f t="shared" si="263"/>
        <v>326</v>
      </c>
      <c r="W231" s="86" t="b">
        <f t="shared" si="264"/>
        <v>1</v>
      </c>
      <c r="X231" s="86" t="str">
        <f t="shared" si="265"/>
        <v>Dummy Node</v>
      </c>
      <c r="Y231" s="86" t="str">
        <f t="shared" si="250"/>
        <v>N/A</v>
      </c>
      <c r="Z231" s="86" t="str">
        <f t="shared" si="266"/>
        <v>N/A</v>
      </c>
      <c r="AA231" s="86">
        <f t="shared" si="267"/>
        <v>324</v>
      </c>
      <c r="AB231" s="86" t="b">
        <f t="shared" si="268"/>
        <v>0</v>
      </c>
      <c r="AC231" s="86" t="str">
        <f t="shared" si="269"/>
        <v>Speed</v>
      </c>
      <c r="AD231" s="86" t="str">
        <f t="shared" si="251"/>
        <v>&gt;</v>
      </c>
      <c r="AE231" s="86">
        <f t="shared" si="270"/>
        <v>28.58447265625</v>
      </c>
      <c r="AF231" s="86">
        <f t="shared" si="271"/>
        <v>290</v>
      </c>
      <c r="AG231" s="86" t="b">
        <f t="shared" si="272"/>
        <v>0</v>
      </c>
      <c r="AH231" s="86" t="str">
        <f t="shared" si="273"/>
        <v>Speed</v>
      </c>
      <c r="AI231" s="86" t="str">
        <f t="shared" si="252"/>
        <v>&gt;</v>
      </c>
      <c r="AJ231" s="86">
        <f t="shared" si="274"/>
        <v>28.58056640625</v>
      </c>
      <c r="AK231" s="86">
        <f t="shared" si="275"/>
        <v>54</v>
      </c>
      <c r="AL231" s="86" t="b">
        <f t="shared" si="276"/>
        <v>0</v>
      </c>
      <c r="AM231" s="86" t="str">
        <f t="shared" si="277"/>
        <v>Distance</v>
      </c>
      <c r="AN231" s="86" t="str">
        <f t="shared" si="253"/>
        <v>&gt;</v>
      </c>
      <c r="AO231" s="86">
        <f t="shared" si="278"/>
        <v>691.18310546875</v>
      </c>
      <c r="AP231" s="86">
        <f t="shared" si="279"/>
        <v>8</v>
      </c>
      <c r="AQ231" s="86" t="b">
        <f t="shared" si="280"/>
        <v>0</v>
      </c>
      <c r="AR231" s="86" t="str">
        <f t="shared" si="281"/>
        <v>Distance</v>
      </c>
      <c r="AS231" s="86" t="str">
        <f t="shared" si="254"/>
        <v>&gt;</v>
      </c>
      <c r="AT231" s="86">
        <f t="shared" si="282"/>
        <v>680.03369140625</v>
      </c>
      <c r="AU231" s="86">
        <f t="shared" si="283"/>
        <v>2</v>
      </c>
      <c r="AV231" s="86" t="b">
        <f t="shared" si="284"/>
        <v>0</v>
      </c>
      <c r="AW231" s="86" t="str">
        <f t="shared" si="285"/>
        <v>Distance</v>
      </c>
      <c r="AX231" s="86" t="str">
        <f t="shared" si="255"/>
        <v>&gt;</v>
      </c>
      <c r="AY231" s="86">
        <f t="shared" si="286"/>
        <v>569.801025390625</v>
      </c>
      <c r="AZ231" s="86">
        <f t="shared" si="287"/>
        <v>0</v>
      </c>
      <c r="BA231" s="86" t="b">
        <f t="shared" si="288"/>
        <v>0</v>
      </c>
      <c r="BB231" s="86" t="str">
        <f t="shared" si="289"/>
        <v>Distance</v>
      </c>
      <c r="BC231" s="86" t="str">
        <f t="shared" si="256"/>
        <v>&gt;</v>
      </c>
      <c r="BD231" s="86">
        <f t="shared" si="290"/>
        <v>390.67724609375</v>
      </c>
      <c r="BE231" s="15">
        <f t="shared" si="243"/>
        <v>0</v>
      </c>
      <c r="BF231" s="15" t="str">
        <f t="shared" si="257"/>
        <v>Speed&gt;28,58447265625 AND Speed&gt;28,58056640625 AND Distance&gt;691,18310546875 AND Distance&gt;680,03369140625 AND Distance&gt;569,801025390625 AND Distance&gt;390,67724609375</v>
      </c>
      <c r="BH231"/>
      <c r="BI231"/>
      <c r="BJ231"/>
    </row>
    <row r="232" spans="1:62">
      <c r="A232" s="15">
        <v>229</v>
      </c>
      <c r="B232" s="15">
        <v>-2</v>
      </c>
      <c r="C232" s="15">
        <v>-8192</v>
      </c>
      <c r="D232" s="15">
        <f t="shared" si="244"/>
        <v>-1</v>
      </c>
      <c r="E232" s="15">
        <f t="shared" si="245"/>
        <v>0</v>
      </c>
      <c r="F232" s="15">
        <f t="shared" si="246"/>
        <v>-1</v>
      </c>
      <c r="G232" s="15">
        <v>-1</v>
      </c>
      <c r="H232" s="15">
        <v>-1</v>
      </c>
      <c r="I232" s="15">
        <v>227</v>
      </c>
      <c r="J232" s="15">
        <v>8</v>
      </c>
      <c r="K232" s="15">
        <v>484</v>
      </c>
      <c r="L232" s="15">
        <v>19</v>
      </c>
      <c r="M232" s="15">
        <f t="shared" si="247"/>
        <v>4.638671875E-3</v>
      </c>
      <c r="O232" s="86">
        <f t="shared" si="248"/>
        <v>484</v>
      </c>
      <c r="P232" s="86">
        <f t="shared" si="258"/>
        <v>0.333251953125</v>
      </c>
      <c r="Q232" s="86">
        <f t="shared" si="259"/>
        <v>429</v>
      </c>
      <c r="R232" s="86" t="b">
        <f t="shared" si="260"/>
        <v>0</v>
      </c>
      <c r="S232" s="86" t="str">
        <f t="shared" si="261"/>
        <v>Dummy Node</v>
      </c>
      <c r="T232" s="86" t="str">
        <f t="shared" si="249"/>
        <v>N/A</v>
      </c>
      <c r="U232" s="86" t="str">
        <f t="shared" si="262"/>
        <v>N/A</v>
      </c>
      <c r="V232" s="86">
        <f t="shared" si="263"/>
        <v>326</v>
      </c>
      <c r="W232" s="86" t="b">
        <f t="shared" si="264"/>
        <v>1</v>
      </c>
      <c r="X232" s="86" t="str">
        <f t="shared" si="265"/>
        <v>Dummy Node</v>
      </c>
      <c r="Y232" s="86" t="str">
        <f t="shared" si="250"/>
        <v>N/A</v>
      </c>
      <c r="Z232" s="86" t="str">
        <f t="shared" si="266"/>
        <v>N/A</v>
      </c>
      <c r="AA232" s="86">
        <f t="shared" si="267"/>
        <v>324</v>
      </c>
      <c r="AB232" s="86" t="b">
        <f t="shared" si="268"/>
        <v>0</v>
      </c>
      <c r="AC232" s="86" t="str">
        <f t="shared" si="269"/>
        <v>Speed</v>
      </c>
      <c r="AD232" s="86" t="str">
        <f t="shared" si="251"/>
        <v>&gt;</v>
      </c>
      <c r="AE232" s="86">
        <f t="shared" si="270"/>
        <v>28.58447265625</v>
      </c>
      <c r="AF232" s="86">
        <f t="shared" si="271"/>
        <v>290</v>
      </c>
      <c r="AG232" s="86" t="b">
        <f t="shared" si="272"/>
        <v>0</v>
      </c>
      <c r="AH232" s="86" t="str">
        <f t="shared" si="273"/>
        <v>Speed</v>
      </c>
      <c r="AI232" s="86" t="str">
        <f t="shared" si="252"/>
        <v>&gt;</v>
      </c>
      <c r="AJ232" s="86">
        <f t="shared" si="274"/>
        <v>28.58056640625</v>
      </c>
      <c r="AK232" s="86">
        <f t="shared" si="275"/>
        <v>54</v>
      </c>
      <c r="AL232" s="86" t="b">
        <f t="shared" si="276"/>
        <v>0</v>
      </c>
      <c r="AM232" s="86" t="str">
        <f t="shared" si="277"/>
        <v>Distance</v>
      </c>
      <c r="AN232" s="86" t="str">
        <f t="shared" si="253"/>
        <v>&gt;</v>
      </c>
      <c r="AO232" s="86">
        <f t="shared" si="278"/>
        <v>691.18310546875</v>
      </c>
      <c r="AP232" s="86">
        <f t="shared" si="279"/>
        <v>8</v>
      </c>
      <c r="AQ232" s="86" t="b">
        <f t="shared" si="280"/>
        <v>0</v>
      </c>
      <c r="AR232" s="86" t="str">
        <f t="shared" si="281"/>
        <v>Distance</v>
      </c>
      <c r="AS232" s="86" t="str">
        <f t="shared" si="254"/>
        <v>&gt;</v>
      </c>
      <c r="AT232" s="86">
        <f t="shared" si="282"/>
        <v>680.03369140625</v>
      </c>
      <c r="AU232" s="86">
        <f t="shared" si="283"/>
        <v>2</v>
      </c>
      <c r="AV232" s="86" t="b">
        <f t="shared" si="284"/>
        <v>0</v>
      </c>
      <c r="AW232" s="86" t="str">
        <f t="shared" si="285"/>
        <v>Distance</v>
      </c>
      <c r="AX232" s="86" t="str">
        <f t="shared" si="255"/>
        <v>&gt;</v>
      </c>
      <c r="AY232" s="86">
        <f t="shared" si="286"/>
        <v>569.801025390625</v>
      </c>
      <c r="AZ232" s="86">
        <f t="shared" si="287"/>
        <v>0</v>
      </c>
      <c r="BA232" s="86" t="b">
        <f t="shared" si="288"/>
        <v>0</v>
      </c>
      <c r="BB232" s="86" t="str">
        <f t="shared" si="289"/>
        <v>Distance</v>
      </c>
      <c r="BC232" s="86" t="str">
        <f t="shared" si="256"/>
        <v>&gt;</v>
      </c>
      <c r="BD232" s="86">
        <f t="shared" si="290"/>
        <v>390.67724609375</v>
      </c>
      <c r="BE232" s="15">
        <f t="shared" si="243"/>
        <v>0</v>
      </c>
      <c r="BF232" s="15" t="str">
        <f t="shared" si="257"/>
        <v>Speed&gt;28,58447265625 AND Speed&gt;28,58056640625 AND Distance&gt;691,18310546875 AND Distance&gt;680,03369140625 AND Distance&gt;569,801025390625 AND Distance&gt;390,67724609375</v>
      </c>
      <c r="BH232"/>
      <c r="BI232"/>
      <c r="BJ232"/>
    </row>
    <row r="233" spans="1:62">
      <c r="A233" s="15">
        <v>230</v>
      </c>
      <c r="B233" s="15">
        <v>-2</v>
      </c>
      <c r="C233" s="15">
        <v>-8192</v>
      </c>
      <c r="D233" s="15">
        <f t="shared" si="244"/>
        <v>-1</v>
      </c>
      <c r="E233" s="15">
        <f t="shared" si="245"/>
        <v>0</v>
      </c>
      <c r="F233" s="15">
        <f t="shared" si="246"/>
        <v>-1</v>
      </c>
      <c r="G233" s="15">
        <v>-1</v>
      </c>
      <c r="H233" s="15">
        <v>-1</v>
      </c>
      <c r="I233" s="15">
        <v>227</v>
      </c>
      <c r="J233" s="15">
        <v>8</v>
      </c>
      <c r="K233" s="15">
        <v>485</v>
      </c>
      <c r="L233" s="15">
        <v>585</v>
      </c>
      <c r="M233" s="15">
        <f t="shared" si="247"/>
        <v>0.142822265625</v>
      </c>
      <c r="O233" s="86">
        <f t="shared" si="248"/>
        <v>485</v>
      </c>
      <c r="P233" s="86">
        <f t="shared" si="258"/>
        <v>0.333251953125</v>
      </c>
      <c r="Q233" s="86">
        <f t="shared" si="259"/>
        <v>430</v>
      </c>
      <c r="R233" s="86" t="b">
        <f t="shared" si="260"/>
        <v>1</v>
      </c>
      <c r="S233" s="86" t="str">
        <f t="shared" si="261"/>
        <v>Dummy Node</v>
      </c>
      <c r="T233" s="86" t="str">
        <f t="shared" si="249"/>
        <v>N/A</v>
      </c>
      <c r="U233" s="86" t="str">
        <f t="shared" si="262"/>
        <v>N/A</v>
      </c>
      <c r="V233" s="86">
        <f t="shared" si="263"/>
        <v>326</v>
      </c>
      <c r="W233" s="86" t="b">
        <f t="shared" si="264"/>
        <v>0</v>
      </c>
      <c r="X233" s="86" t="str">
        <f t="shared" si="265"/>
        <v>Dummy Node</v>
      </c>
      <c r="Y233" s="86" t="str">
        <f t="shared" si="250"/>
        <v>N/A</v>
      </c>
      <c r="Z233" s="86" t="str">
        <f t="shared" si="266"/>
        <v>N/A</v>
      </c>
      <c r="AA233" s="86">
        <f t="shared" si="267"/>
        <v>324</v>
      </c>
      <c r="AB233" s="86" t="b">
        <f t="shared" si="268"/>
        <v>0</v>
      </c>
      <c r="AC233" s="86" t="str">
        <f t="shared" si="269"/>
        <v>Speed</v>
      </c>
      <c r="AD233" s="86" t="str">
        <f t="shared" si="251"/>
        <v>&gt;</v>
      </c>
      <c r="AE233" s="86">
        <f t="shared" si="270"/>
        <v>28.58447265625</v>
      </c>
      <c r="AF233" s="86">
        <f t="shared" si="271"/>
        <v>290</v>
      </c>
      <c r="AG233" s="86" t="b">
        <f t="shared" si="272"/>
        <v>0</v>
      </c>
      <c r="AH233" s="86" t="str">
        <f t="shared" si="273"/>
        <v>Speed</v>
      </c>
      <c r="AI233" s="86" t="str">
        <f t="shared" si="252"/>
        <v>&gt;</v>
      </c>
      <c r="AJ233" s="86">
        <f t="shared" si="274"/>
        <v>28.58056640625</v>
      </c>
      <c r="AK233" s="86">
        <f t="shared" si="275"/>
        <v>54</v>
      </c>
      <c r="AL233" s="86" t="b">
        <f t="shared" si="276"/>
        <v>0</v>
      </c>
      <c r="AM233" s="86" t="str">
        <f t="shared" si="277"/>
        <v>Distance</v>
      </c>
      <c r="AN233" s="86" t="str">
        <f t="shared" si="253"/>
        <v>&gt;</v>
      </c>
      <c r="AO233" s="86">
        <f t="shared" si="278"/>
        <v>691.18310546875</v>
      </c>
      <c r="AP233" s="86">
        <f t="shared" si="279"/>
        <v>8</v>
      </c>
      <c r="AQ233" s="86" t="b">
        <f t="shared" si="280"/>
        <v>0</v>
      </c>
      <c r="AR233" s="86" t="str">
        <f t="shared" si="281"/>
        <v>Distance</v>
      </c>
      <c r="AS233" s="86" t="str">
        <f t="shared" si="254"/>
        <v>&gt;</v>
      </c>
      <c r="AT233" s="86">
        <f t="shared" si="282"/>
        <v>680.03369140625</v>
      </c>
      <c r="AU233" s="86">
        <f t="shared" si="283"/>
        <v>2</v>
      </c>
      <c r="AV233" s="86" t="b">
        <f t="shared" si="284"/>
        <v>0</v>
      </c>
      <c r="AW233" s="86" t="str">
        <f t="shared" si="285"/>
        <v>Distance</v>
      </c>
      <c r="AX233" s="86" t="str">
        <f t="shared" si="255"/>
        <v>&gt;</v>
      </c>
      <c r="AY233" s="86">
        <f t="shared" si="286"/>
        <v>569.801025390625</v>
      </c>
      <c r="AZ233" s="86">
        <f t="shared" si="287"/>
        <v>0</v>
      </c>
      <c r="BA233" s="86" t="b">
        <f t="shared" si="288"/>
        <v>0</v>
      </c>
      <c r="BB233" s="86" t="str">
        <f t="shared" si="289"/>
        <v>Distance</v>
      </c>
      <c r="BC233" s="86" t="str">
        <f t="shared" si="256"/>
        <v>&gt;</v>
      </c>
      <c r="BD233" s="86">
        <f t="shared" si="290"/>
        <v>390.67724609375</v>
      </c>
      <c r="BE233" s="15">
        <f t="shared" si="243"/>
        <v>0</v>
      </c>
      <c r="BF233" s="15" t="str">
        <f t="shared" si="257"/>
        <v>Speed&gt;28,58447265625 AND Speed&gt;28,58056640625 AND Distance&gt;691,18310546875 AND Distance&gt;680,03369140625 AND Distance&gt;569,801025390625 AND Distance&gt;390,67724609375</v>
      </c>
      <c r="BH233"/>
      <c r="BI233"/>
      <c r="BJ233"/>
    </row>
    <row r="234" spans="1:62">
      <c r="A234" s="15">
        <v>231</v>
      </c>
      <c r="B234" s="15">
        <v>-2</v>
      </c>
      <c r="C234" s="15">
        <v>-8192</v>
      </c>
      <c r="D234" s="15">
        <f t="shared" si="244"/>
        <v>-1</v>
      </c>
      <c r="E234" s="15">
        <f t="shared" si="245"/>
        <v>0</v>
      </c>
      <c r="F234" s="15">
        <f t="shared" si="246"/>
        <v>-1</v>
      </c>
      <c r="G234" s="15">
        <v>379</v>
      </c>
      <c r="H234" s="15">
        <v>380</v>
      </c>
      <c r="I234" s="15">
        <v>32</v>
      </c>
      <c r="J234" s="15">
        <v>7</v>
      </c>
      <c r="K234" s="15">
        <v>486</v>
      </c>
      <c r="L234" s="15">
        <v>683</v>
      </c>
      <c r="M234" s="15">
        <f t="shared" si="247"/>
        <v>0.166748046875</v>
      </c>
      <c r="O234" s="86">
        <f t="shared" si="248"/>
        <v>486</v>
      </c>
      <c r="P234" s="86">
        <f t="shared" si="258"/>
        <v>0.333251953125</v>
      </c>
      <c r="Q234" s="86">
        <f t="shared" si="259"/>
        <v>430</v>
      </c>
      <c r="R234" s="86" t="b">
        <f t="shared" si="260"/>
        <v>0</v>
      </c>
      <c r="S234" s="86" t="str">
        <f t="shared" si="261"/>
        <v>Dummy Node</v>
      </c>
      <c r="T234" s="86" t="str">
        <f t="shared" si="249"/>
        <v>N/A</v>
      </c>
      <c r="U234" s="86" t="str">
        <f t="shared" si="262"/>
        <v>N/A</v>
      </c>
      <c r="V234" s="86">
        <f t="shared" si="263"/>
        <v>326</v>
      </c>
      <c r="W234" s="86" t="b">
        <f t="shared" si="264"/>
        <v>0</v>
      </c>
      <c r="X234" s="86" t="str">
        <f t="shared" si="265"/>
        <v>Dummy Node</v>
      </c>
      <c r="Y234" s="86" t="str">
        <f t="shared" si="250"/>
        <v>N/A</v>
      </c>
      <c r="Z234" s="86" t="str">
        <f t="shared" si="266"/>
        <v>N/A</v>
      </c>
      <c r="AA234" s="86">
        <f t="shared" si="267"/>
        <v>324</v>
      </c>
      <c r="AB234" s="86" t="b">
        <f t="shared" si="268"/>
        <v>0</v>
      </c>
      <c r="AC234" s="86" t="str">
        <f t="shared" si="269"/>
        <v>Speed</v>
      </c>
      <c r="AD234" s="86" t="str">
        <f t="shared" si="251"/>
        <v>&gt;</v>
      </c>
      <c r="AE234" s="86">
        <f t="shared" si="270"/>
        <v>28.58447265625</v>
      </c>
      <c r="AF234" s="86">
        <f t="shared" si="271"/>
        <v>290</v>
      </c>
      <c r="AG234" s="86" t="b">
        <f t="shared" si="272"/>
        <v>0</v>
      </c>
      <c r="AH234" s="86" t="str">
        <f t="shared" si="273"/>
        <v>Speed</v>
      </c>
      <c r="AI234" s="86" t="str">
        <f t="shared" si="252"/>
        <v>&gt;</v>
      </c>
      <c r="AJ234" s="86">
        <f t="shared" si="274"/>
        <v>28.58056640625</v>
      </c>
      <c r="AK234" s="86">
        <f t="shared" si="275"/>
        <v>54</v>
      </c>
      <c r="AL234" s="86" t="b">
        <f t="shared" si="276"/>
        <v>0</v>
      </c>
      <c r="AM234" s="86" t="str">
        <f t="shared" si="277"/>
        <v>Distance</v>
      </c>
      <c r="AN234" s="86" t="str">
        <f t="shared" si="253"/>
        <v>&gt;</v>
      </c>
      <c r="AO234" s="86">
        <f t="shared" si="278"/>
        <v>691.18310546875</v>
      </c>
      <c r="AP234" s="86">
        <f t="shared" si="279"/>
        <v>8</v>
      </c>
      <c r="AQ234" s="86" t="b">
        <f t="shared" si="280"/>
        <v>0</v>
      </c>
      <c r="AR234" s="86" t="str">
        <f t="shared" si="281"/>
        <v>Distance</v>
      </c>
      <c r="AS234" s="86" t="str">
        <f t="shared" si="254"/>
        <v>&gt;</v>
      </c>
      <c r="AT234" s="86">
        <f t="shared" si="282"/>
        <v>680.03369140625</v>
      </c>
      <c r="AU234" s="86">
        <f t="shared" si="283"/>
        <v>2</v>
      </c>
      <c r="AV234" s="86" t="b">
        <f t="shared" si="284"/>
        <v>0</v>
      </c>
      <c r="AW234" s="86" t="str">
        <f t="shared" si="285"/>
        <v>Distance</v>
      </c>
      <c r="AX234" s="86" t="str">
        <f t="shared" si="255"/>
        <v>&gt;</v>
      </c>
      <c r="AY234" s="86">
        <f t="shared" si="286"/>
        <v>569.801025390625</v>
      </c>
      <c r="AZ234" s="86">
        <f t="shared" si="287"/>
        <v>0</v>
      </c>
      <c r="BA234" s="86" t="b">
        <f t="shared" si="288"/>
        <v>0</v>
      </c>
      <c r="BB234" s="86" t="str">
        <f t="shared" si="289"/>
        <v>Distance</v>
      </c>
      <c r="BC234" s="86" t="str">
        <f t="shared" si="256"/>
        <v>&gt;</v>
      </c>
      <c r="BD234" s="86">
        <f t="shared" si="290"/>
        <v>390.67724609375</v>
      </c>
      <c r="BE234" s="15">
        <f t="shared" si="243"/>
        <v>0</v>
      </c>
      <c r="BF234" s="15" t="str">
        <f t="shared" si="257"/>
        <v>Speed&gt;28,58447265625 AND Speed&gt;28,58056640625 AND Distance&gt;691,18310546875 AND Distance&gt;680,03369140625 AND Distance&gt;569,801025390625 AND Distance&gt;390,67724609375</v>
      </c>
      <c r="BH234"/>
      <c r="BI234"/>
      <c r="BJ234"/>
    </row>
    <row r="235" spans="1:62">
      <c r="A235" s="15">
        <v>232</v>
      </c>
      <c r="B235" s="15">
        <v>1</v>
      </c>
      <c r="C235" s="15">
        <v>86839</v>
      </c>
      <c r="D235" s="15">
        <f t="shared" si="244"/>
        <v>21</v>
      </c>
      <c r="E235" s="15">
        <f t="shared" si="245"/>
        <v>823</v>
      </c>
      <c r="F235" s="15">
        <f t="shared" si="246"/>
        <v>21.200927734375</v>
      </c>
      <c r="G235" s="15">
        <v>271</v>
      </c>
      <c r="H235" s="15">
        <v>272</v>
      </c>
      <c r="I235" s="15">
        <v>32</v>
      </c>
      <c r="J235" s="15">
        <v>7</v>
      </c>
      <c r="K235" s="15">
        <v>487</v>
      </c>
      <c r="L235" s="15">
        <v>1336</v>
      </c>
      <c r="M235" s="15">
        <f t="shared" si="247"/>
        <v>0.326171875</v>
      </c>
      <c r="O235" s="86">
        <f t="shared" si="248"/>
        <v>487</v>
      </c>
      <c r="P235" s="86">
        <f t="shared" si="258"/>
        <v>0.333251953125</v>
      </c>
      <c r="Q235" s="86">
        <f t="shared" si="259"/>
        <v>443</v>
      </c>
      <c r="R235" s="86" t="b">
        <f t="shared" si="260"/>
        <v>1</v>
      </c>
      <c r="S235" s="86" t="str">
        <f t="shared" si="261"/>
        <v>Dummy Node</v>
      </c>
      <c r="T235" s="86" t="str">
        <f t="shared" si="249"/>
        <v>N/A</v>
      </c>
      <c r="U235" s="86" t="str">
        <f t="shared" si="262"/>
        <v>N/A</v>
      </c>
      <c r="V235" s="86">
        <f t="shared" si="263"/>
        <v>361</v>
      </c>
      <c r="W235" s="86" t="b">
        <f t="shared" si="264"/>
        <v>1</v>
      </c>
      <c r="X235" s="86" t="str">
        <f t="shared" si="265"/>
        <v>Dummy Node</v>
      </c>
      <c r="Y235" s="86" t="str">
        <f t="shared" si="250"/>
        <v>N/A</v>
      </c>
      <c r="Z235" s="86" t="str">
        <f t="shared" si="266"/>
        <v>N/A</v>
      </c>
      <c r="AA235" s="86">
        <f t="shared" si="267"/>
        <v>199</v>
      </c>
      <c r="AB235" s="86" t="b">
        <f t="shared" si="268"/>
        <v>1</v>
      </c>
      <c r="AC235" s="86" t="str">
        <f t="shared" si="269"/>
        <v>Dummy Node</v>
      </c>
      <c r="AD235" s="86" t="str">
        <f t="shared" si="251"/>
        <v>N/A</v>
      </c>
      <c r="AE235" s="86" t="str">
        <f t="shared" si="270"/>
        <v>N/A</v>
      </c>
      <c r="AF235" s="86">
        <f t="shared" si="271"/>
        <v>25</v>
      </c>
      <c r="AG235" s="86" t="b">
        <f t="shared" si="272"/>
        <v>1</v>
      </c>
      <c r="AH235" s="86" t="str">
        <f t="shared" si="273"/>
        <v>Speed</v>
      </c>
      <c r="AI235" s="86" t="str">
        <f t="shared" si="252"/>
        <v>&lt;=</v>
      </c>
      <c r="AJ235" s="86">
        <f t="shared" si="274"/>
        <v>20.420166015625</v>
      </c>
      <c r="AK235" s="86">
        <f t="shared" si="275"/>
        <v>9</v>
      </c>
      <c r="AL235" s="86" t="b">
        <f t="shared" si="276"/>
        <v>1</v>
      </c>
      <c r="AM235" s="86" t="str">
        <f t="shared" si="277"/>
        <v>Speed</v>
      </c>
      <c r="AN235" s="86" t="str">
        <f t="shared" si="253"/>
        <v>&lt;=</v>
      </c>
      <c r="AO235" s="86">
        <f t="shared" si="278"/>
        <v>20.98681640625</v>
      </c>
      <c r="AP235" s="86">
        <f t="shared" si="279"/>
        <v>7</v>
      </c>
      <c r="AQ235" s="86" t="b">
        <f t="shared" si="280"/>
        <v>1</v>
      </c>
      <c r="AR235" s="86" t="str">
        <f t="shared" si="281"/>
        <v>Speed</v>
      </c>
      <c r="AS235" s="86" t="str">
        <f t="shared" si="254"/>
        <v>&lt;=</v>
      </c>
      <c r="AT235" s="86">
        <f t="shared" si="282"/>
        <v>23.09912109375</v>
      </c>
      <c r="AU235" s="86">
        <f t="shared" si="283"/>
        <v>2</v>
      </c>
      <c r="AV235" s="86" t="b">
        <f t="shared" si="284"/>
        <v>1</v>
      </c>
      <c r="AW235" s="86" t="str">
        <f t="shared" si="285"/>
        <v>Distance</v>
      </c>
      <c r="AX235" s="86" t="str">
        <f t="shared" si="255"/>
        <v>&lt;=</v>
      </c>
      <c r="AY235" s="86">
        <f t="shared" si="286"/>
        <v>569.801025390625</v>
      </c>
      <c r="AZ235" s="86">
        <f t="shared" si="287"/>
        <v>0</v>
      </c>
      <c r="BA235" s="86" t="b">
        <f t="shared" si="288"/>
        <v>0</v>
      </c>
      <c r="BB235" s="86" t="str">
        <f t="shared" si="289"/>
        <v>Distance</v>
      </c>
      <c r="BC235" s="86" t="str">
        <f t="shared" si="256"/>
        <v>&gt;</v>
      </c>
      <c r="BD235" s="86">
        <f t="shared" si="290"/>
        <v>390.67724609375</v>
      </c>
      <c r="BE235" s="15">
        <f t="shared" si="243"/>
        <v>0</v>
      </c>
      <c r="BF235" s="15" t="str">
        <f t="shared" si="257"/>
        <v>Speed&lt;=20,420166015625 AND Speed&lt;=20,98681640625 AND Speed&lt;=23,09912109375 AND Distance&lt;=569,801025390625 AND Distance&gt;390,67724609375</v>
      </c>
      <c r="BH235"/>
      <c r="BI235"/>
      <c r="BJ235"/>
    </row>
    <row r="236" spans="1:62">
      <c r="A236" s="15">
        <v>233</v>
      </c>
      <c r="B236" s="15">
        <v>-2</v>
      </c>
      <c r="C236" s="15">
        <v>-8192</v>
      </c>
      <c r="D236" s="15">
        <f t="shared" si="244"/>
        <v>-1</v>
      </c>
      <c r="E236" s="15">
        <f t="shared" si="245"/>
        <v>0</v>
      </c>
      <c r="F236" s="15">
        <f t="shared" si="246"/>
        <v>-1</v>
      </c>
      <c r="G236" s="15">
        <v>-1</v>
      </c>
      <c r="H236" s="15">
        <v>-1</v>
      </c>
      <c r="I236" s="15">
        <v>104</v>
      </c>
      <c r="J236" s="15">
        <v>8</v>
      </c>
      <c r="K236" s="15">
        <v>488</v>
      </c>
      <c r="L236" s="15">
        <v>1024</v>
      </c>
      <c r="M236" s="15">
        <f t="shared" si="247"/>
        <v>0.25</v>
      </c>
      <c r="O236" s="86">
        <f t="shared" si="248"/>
        <v>488</v>
      </c>
      <c r="P236" s="86">
        <f t="shared" si="258"/>
        <v>0.333251953125</v>
      </c>
      <c r="Q236" s="86">
        <f t="shared" si="259"/>
        <v>443</v>
      </c>
      <c r="R236" s="86" t="b">
        <f t="shared" si="260"/>
        <v>0</v>
      </c>
      <c r="S236" s="86" t="str">
        <f t="shared" si="261"/>
        <v>Dummy Node</v>
      </c>
      <c r="T236" s="86" t="str">
        <f t="shared" si="249"/>
        <v>N/A</v>
      </c>
      <c r="U236" s="86" t="str">
        <f t="shared" si="262"/>
        <v>N/A</v>
      </c>
      <c r="V236" s="86">
        <f t="shared" si="263"/>
        <v>361</v>
      </c>
      <c r="W236" s="86" t="b">
        <f t="shared" si="264"/>
        <v>1</v>
      </c>
      <c r="X236" s="86" t="str">
        <f t="shared" si="265"/>
        <v>Dummy Node</v>
      </c>
      <c r="Y236" s="86" t="str">
        <f t="shared" si="250"/>
        <v>N/A</v>
      </c>
      <c r="Z236" s="86" t="str">
        <f t="shared" si="266"/>
        <v>N/A</v>
      </c>
      <c r="AA236" s="86">
        <f t="shared" si="267"/>
        <v>199</v>
      </c>
      <c r="AB236" s="86" t="b">
        <f t="shared" si="268"/>
        <v>1</v>
      </c>
      <c r="AC236" s="86" t="str">
        <f t="shared" si="269"/>
        <v>Dummy Node</v>
      </c>
      <c r="AD236" s="86" t="str">
        <f t="shared" si="251"/>
        <v>N/A</v>
      </c>
      <c r="AE236" s="86" t="str">
        <f t="shared" si="270"/>
        <v>N/A</v>
      </c>
      <c r="AF236" s="86">
        <f t="shared" si="271"/>
        <v>25</v>
      </c>
      <c r="AG236" s="86" t="b">
        <f t="shared" si="272"/>
        <v>1</v>
      </c>
      <c r="AH236" s="86" t="str">
        <f t="shared" si="273"/>
        <v>Speed</v>
      </c>
      <c r="AI236" s="86" t="str">
        <f t="shared" si="252"/>
        <v>&lt;=</v>
      </c>
      <c r="AJ236" s="86">
        <f t="shared" si="274"/>
        <v>20.420166015625</v>
      </c>
      <c r="AK236" s="86">
        <f t="shared" si="275"/>
        <v>9</v>
      </c>
      <c r="AL236" s="86" t="b">
        <f t="shared" si="276"/>
        <v>1</v>
      </c>
      <c r="AM236" s="86" t="str">
        <f t="shared" si="277"/>
        <v>Speed</v>
      </c>
      <c r="AN236" s="86" t="str">
        <f t="shared" si="253"/>
        <v>&lt;=</v>
      </c>
      <c r="AO236" s="86">
        <f t="shared" si="278"/>
        <v>20.98681640625</v>
      </c>
      <c r="AP236" s="86">
        <f t="shared" si="279"/>
        <v>7</v>
      </c>
      <c r="AQ236" s="86" t="b">
        <f t="shared" si="280"/>
        <v>1</v>
      </c>
      <c r="AR236" s="86" t="str">
        <f t="shared" si="281"/>
        <v>Speed</v>
      </c>
      <c r="AS236" s="86" t="str">
        <f t="shared" si="254"/>
        <v>&lt;=</v>
      </c>
      <c r="AT236" s="86">
        <f t="shared" si="282"/>
        <v>23.09912109375</v>
      </c>
      <c r="AU236" s="86">
        <f t="shared" si="283"/>
        <v>2</v>
      </c>
      <c r="AV236" s="86" t="b">
        <f t="shared" si="284"/>
        <v>1</v>
      </c>
      <c r="AW236" s="86" t="str">
        <f t="shared" si="285"/>
        <v>Distance</v>
      </c>
      <c r="AX236" s="86" t="str">
        <f t="shared" si="255"/>
        <v>&lt;=</v>
      </c>
      <c r="AY236" s="86">
        <f t="shared" si="286"/>
        <v>569.801025390625</v>
      </c>
      <c r="AZ236" s="86">
        <f t="shared" si="287"/>
        <v>0</v>
      </c>
      <c r="BA236" s="86" t="b">
        <f t="shared" si="288"/>
        <v>0</v>
      </c>
      <c r="BB236" s="86" t="str">
        <f t="shared" si="289"/>
        <v>Distance</v>
      </c>
      <c r="BC236" s="86" t="str">
        <f t="shared" si="256"/>
        <v>&gt;</v>
      </c>
      <c r="BD236" s="86">
        <f t="shared" si="290"/>
        <v>390.67724609375</v>
      </c>
      <c r="BE236" s="15">
        <f t="shared" si="243"/>
        <v>0</v>
      </c>
      <c r="BF236" s="15" t="str">
        <f t="shared" si="257"/>
        <v>Speed&lt;=20,420166015625 AND Speed&lt;=20,98681640625 AND Speed&lt;=23,09912109375 AND Distance&lt;=569,801025390625 AND Distance&gt;390,67724609375</v>
      </c>
      <c r="BH236"/>
      <c r="BI236"/>
      <c r="BJ236"/>
    </row>
    <row r="237" spans="1:62">
      <c r="A237" s="15">
        <v>234</v>
      </c>
      <c r="B237" s="15">
        <v>-2</v>
      </c>
      <c r="C237" s="15">
        <v>-8192</v>
      </c>
      <c r="D237" s="15">
        <f t="shared" si="244"/>
        <v>-1</v>
      </c>
      <c r="E237" s="15">
        <f t="shared" si="245"/>
        <v>0</v>
      </c>
      <c r="F237" s="15">
        <f t="shared" si="246"/>
        <v>-1</v>
      </c>
      <c r="G237" s="15">
        <v>-1</v>
      </c>
      <c r="H237" s="15">
        <v>-1</v>
      </c>
      <c r="I237" s="15">
        <v>104</v>
      </c>
      <c r="J237" s="15">
        <v>8</v>
      </c>
      <c r="K237" s="15">
        <v>489</v>
      </c>
      <c r="L237" s="15">
        <v>1348</v>
      </c>
      <c r="M237" s="15">
        <f t="shared" si="247"/>
        <v>0.3291015625</v>
      </c>
      <c r="O237" s="86">
        <f t="shared" si="248"/>
        <v>489</v>
      </c>
      <c r="P237" s="86">
        <f t="shared" si="258"/>
        <v>0.333251953125</v>
      </c>
      <c r="Q237" s="86">
        <f t="shared" si="259"/>
        <v>444</v>
      </c>
      <c r="R237" s="86" t="b">
        <f t="shared" si="260"/>
        <v>1</v>
      </c>
      <c r="S237" s="86" t="str">
        <f t="shared" si="261"/>
        <v>Dummy Node</v>
      </c>
      <c r="T237" s="86" t="str">
        <f t="shared" si="249"/>
        <v>N/A</v>
      </c>
      <c r="U237" s="86" t="str">
        <f t="shared" si="262"/>
        <v>N/A</v>
      </c>
      <c r="V237" s="86">
        <f t="shared" si="263"/>
        <v>361</v>
      </c>
      <c r="W237" s="86" t="b">
        <f t="shared" si="264"/>
        <v>0</v>
      </c>
      <c r="X237" s="86" t="str">
        <f t="shared" si="265"/>
        <v>Dummy Node</v>
      </c>
      <c r="Y237" s="86" t="str">
        <f t="shared" si="250"/>
        <v>N/A</v>
      </c>
      <c r="Z237" s="86" t="str">
        <f t="shared" si="266"/>
        <v>N/A</v>
      </c>
      <c r="AA237" s="86">
        <f t="shared" si="267"/>
        <v>199</v>
      </c>
      <c r="AB237" s="86" t="b">
        <f t="shared" si="268"/>
        <v>1</v>
      </c>
      <c r="AC237" s="86" t="str">
        <f t="shared" si="269"/>
        <v>Dummy Node</v>
      </c>
      <c r="AD237" s="86" t="str">
        <f t="shared" si="251"/>
        <v>N/A</v>
      </c>
      <c r="AE237" s="86" t="str">
        <f t="shared" si="270"/>
        <v>N/A</v>
      </c>
      <c r="AF237" s="86">
        <f t="shared" si="271"/>
        <v>25</v>
      </c>
      <c r="AG237" s="86" t="b">
        <f t="shared" si="272"/>
        <v>1</v>
      </c>
      <c r="AH237" s="86" t="str">
        <f t="shared" si="273"/>
        <v>Speed</v>
      </c>
      <c r="AI237" s="86" t="str">
        <f t="shared" si="252"/>
        <v>&lt;=</v>
      </c>
      <c r="AJ237" s="86">
        <f t="shared" si="274"/>
        <v>20.420166015625</v>
      </c>
      <c r="AK237" s="86">
        <f t="shared" si="275"/>
        <v>9</v>
      </c>
      <c r="AL237" s="86" t="b">
        <f t="shared" si="276"/>
        <v>1</v>
      </c>
      <c r="AM237" s="86" t="str">
        <f t="shared" si="277"/>
        <v>Speed</v>
      </c>
      <c r="AN237" s="86" t="str">
        <f t="shared" si="253"/>
        <v>&lt;=</v>
      </c>
      <c r="AO237" s="86">
        <f t="shared" si="278"/>
        <v>20.98681640625</v>
      </c>
      <c r="AP237" s="86">
        <f t="shared" si="279"/>
        <v>7</v>
      </c>
      <c r="AQ237" s="86" t="b">
        <f t="shared" si="280"/>
        <v>1</v>
      </c>
      <c r="AR237" s="86" t="str">
        <f t="shared" si="281"/>
        <v>Speed</v>
      </c>
      <c r="AS237" s="86" t="str">
        <f t="shared" si="254"/>
        <v>&lt;=</v>
      </c>
      <c r="AT237" s="86">
        <f t="shared" si="282"/>
        <v>23.09912109375</v>
      </c>
      <c r="AU237" s="86">
        <f t="shared" si="283"/>
        <v>2</v>
      </c>
      <c r="AV237" s="86" t="b">
        <f t="shared" si="284"/>
        <v>1</v>
      </c>
      <c r="AW237" s="86" t="str">
        <f t="shared" si="285"/>
        <v>Distance</v>
      </c>
      <c r="AX237" s="86" t="str">
        <f t="shared" si="255"/>
        <v>&lt;=</v>
      </c>
      <c r="AY237" s="86">
        <f t="shared" si="286"/>
        <v>569.801025390625</v>
      </c>
      <c r="AZ237" s="86">
        <f t="shared" si="287"/>
        <v>0</v>
      </c>
      <c r="BA237" s="86" t="b">
        <f t="shared" si="288"/>
        <v>0</v>
      </c>
      <c r="BB237" s="86" t="str">
        <f t="shared" si="289"/>
        <v>Distance</v>
      </c>
      <c r="BC237" s="86" t="str">
        <f t="shared" si="256"/>
        <v>&gt;</v>
      </c>
      <c r="BD237" s="86">
        <f t="shared" si="290"/>
        <v>390.67724609375</v>
      </c>
      <c r="BE237" s="15">
        <f t="shared" si="243"/>
        <v>0</v>
      </c>
      <c r="BF237" s="15" t="str">
        <f t="shared" si="257"/>
        <v>Speed&lt;=20,420166015625 AND Speed&lt;=20,98681640625 AND Speed&lt;=23,09912109375 AND Distance&lt;=569,801025390625 AND Distance&gt;390,67724609375</v>
      </c>
      <c r="BH237"/>
      <c r="BI237"/>
      <c r="BJ237"/>
    </row>
    <row r="238" spans="1:62">
      <c r="A238" s="15">
        <v>235</v>
      </c>
      <c r="B238" s="15">
        <v>-2</v>
      </c>
      <c r="C238" s="15">
        <v>-8192</v>
      </c>
      <c r="D238" s="15">
        <f t="shared" si="244"/>
        <v>-1</v>
      </c>
      <c r="E238" s="15">
        <f t="shared" si="245"/>
        <v>0</v>
      </c>
      <c r="F238" s="15">
        <f t="shared" si="246"/>
        <v>-1</v>
      </c>
      <c r="G238" s="15">
        <v>381</v>
      </c>
      <c r="H238" s="15">
        <v>382</v>
      </c>
      <c r="I238" s="15">
        <v>93</v>
      </c>
      <c r="J238" s="15">
        <v>7</v>
      </c>
      <c r="K238" s="15">
        <v>490</v>
      </c>
      <c r="L238" s="15">
        <v>0</v>
      </c>
      <c r="M238" s="15">
        <f t="shared" si="247"/>
        <v>0</v>
      </c>
      <c r="O238" s="86">
        <f t="shared" si="248"/>
        <v>490</v>
      </c>
      <c r="P238" s="86">
        <f t="shared" si="258"/>
        <v>0.333251953125</v>
      </c>
      <c r="Q238" s="86">
        <f t="shared" si="259"/>
        <v>444</v>
      </c>
      <c r="R238" s="86" t="b">
        <f t="shared" si="260"/>
        <v>0</v>
      </c>
      <c r="S238" s="86" t="str">
        <f t="shared" si="261"/>
        <v>Dummy Node</v>
      </c>
      <c r="T238" s="86" t="str">
        <f t="shared" si="249"/>
        <v>N/A</v>
      </c>
      <c r="U238" s="86" t="str">
        <f t="shared" si="262"/>
        <v>N/A</v>
      </c>
      <c r="V238" s="86">
        <f t="shared" si="263"/>
        <v>361</v>
      </c>
      <c r="W238" s="86" t="b">
        <f t="shared" si="264"/>
        <v>0</v>
      </c>
      <c r="X238" s="86" t="str">
        <f t="shared" si="265"/>
        <v>Dummy Node</v>
      </c>
      <c r="Y238" s="86" t="str">
        <f t="shared" si="250"/>
        <v>N/A</v>
      </c>
      <c r="Z238" s="86" t="str">
        <f t="shared" si="266"/>
        <v>N/A</v>
      </c>
      <c r="AA238" s="86">
        <f t="shared" si="267"/>
        <v>199</v>
      </c>
      <c r="AB238" s="86" t="b">
        <f t="shared" si="268"/>
        <v>1</v>
      </c>
      <c r="AC238" s="86" t="str">
        <f t="shared" si="269"/>
        <v>Dummy Node</v>
      </c>
      <c r="AD238" s="86" t="str">
        <f t="shared" si="251"/>
        <v>N/A</v>
      </c>
      <c r="AE238" s="86" t="str">
        <f t="shared" si="270"/>
        <v>N/A</v>
      </c>
      <c r="AF238" s="86">
        <f t="shared" si="271"/>
        <v>25</v>
      </c>
      <c r="AG238" s="86" t="b">
        <f t="shared" si="272"/>
        <v>1</v>
      </c>
      <c r="AH238" s="86" t="str">
        <f t="shared" si="273"/>
        <v>Speed</v>
      </c>
      <c r="AI238" s="86" t="str">
        <f t="shared" si="252"/>
        <v>&lt;=</v>
      </c>
      <c r="AJ238" s="86">
        <f t="shared" si="274"/>
        <v>20.420166015625</v>
      </c>
      <c r="AK238" s="86">
        <f t="shared" si="275"/>
        <v>9</v>
      </c>
      <c r="AL238" s="86" t="b">
        <f t="shared" si="276"/>
        <v>1</v>
      </c>
      <c r="AM238" s="86" t="str">
        <f t="shared" si="277"/>
        <v>Speed</v>
      </c>
      <c r="AN238" s="86" t="str">
        <f t="shared" si="253"/>
        <v>&lt;=</v>
      </c>
      <c r="AO238" s="86">
        <f t="shared" si="278"/>
        <v>20.98681640625</v>
      </c>
      <c r="AP238" s="86">
        <f t="shared" si="279"/>
        <v>7</v>
      </c>
      <c r="AQ238" s="86" t="b">
        <f t="shared" si="280"/>
        <v>1</v>
      </c>
      <c r="AR238" s="86" t="str">
        <f t="shared" si="281"/>
        <v>Speed</v>
      </c>
      <c r="AS238" s="86" t="str">
        <f t="shared" si="254"/>
        <v>&lt;=</v>
      </c>
      <c r="AT238" s="86">
        <f t="shared" si="282"/>
        <v>23.09912109375</v>
      </c>
      <c r="AU238" s="86">
        <f t="shared" si="283"/>
        <v>2</v>
      </c>
      <c r="AV238" s="86" t="b">
        <f t="shared" si="284"/>
        <v>1</v>
      </c>
      <c r="AW238" s="86" t="str">
        <f t="shared" si="285"/>
        <v>Distance</v>
      </c>
      <c r="AX238" s="86" t="str">
        <f t="shared" si="255"/>
        <v>&lt;=</v>
      </c>
      <c r="AY238" s="86">
        <f t="shared" si="286"/>
        <v>569.801025390625</v>
      </c>
      <c r="AZ238" s="86">
        <f t="shared" si="287"/>
        <v>0</v>
      </c>
      <c r="BA238" s="86" t="b">
        <f t="shared" si="288"/>
        <v>0</v>
      </c>
      <c r="BB238" s="86" t="str">
        <f t="shared" si="289"/>
        <v>Distance</v>
      </c>
      <c r="BC238" s="86" t="str">
        <f t="shared" si="256"/>
        <v>&gt;</v>
      </c>
      <c r="BD238" s="86">
        <f t="shared" si="290"/>
        <v>390.67724609375</v>
      </c>
      <c r="BE238" s="15">
        <f t="shared" si="243"/>
        <v>0</v>
      </c>
      <c r="BF238" s="15" t="str">
        <f t="shared" si="257"/>
        <v>Speed&lt;=20,420166015625 AND Speed&lt;=20,98681640625 AND Speed&lt;=23,09912109375 AND Distance&lt;=569,801025390625 AND Distance&gt;390,67724609375</v>
      </c>
      <c r="BH238"/>
      <c r="BI238"/>
      <c r="BJ238"/>
    </row>
    <row r="239" spans="1:62">
      <c r="A239" s="15">
        <v>236</v>
      </c>
      <c r="B239" s="15">
        <v>1</v>
      </c>
      <c r="C239" s="15">
        <v>39139</v>
      </c>
      <c r="D239" s="15">
        <f t="shared" si="244"/>
        <v>9</v>
      </c>
      <c r="E239" s="15">
        <f t="shared" si="245"/>
        <v>2275</v>
      </c>
      <c r="F239" s="15">
        <f t="shared" si="246"/>
        <v>9.555419921875</v>
      </c>
      <c r="G239" s="15">
        <v>237</v>
      </c>
      <c r="H239" s="15">
        <v>238</v>
      </c>
      <c r="I239" s="15">
        <v>93</v>
      </c>
      <c r="J239" s="15">
        <v>7</v>
      </c>
      <c r="K239" s="15">
        <v>491</v>
      </c>
      <c r="L239" s="15">
        <v>341</v>
      </c>
      <c r="M239" s="15">
        <f t="shared" si="247"/>
        <v>8.3251953125E-2</v>
      </c>
      <c r="O239" s="86">
        <f t="shared" si="248"/>
        <v>491</v>
      </c>
      <c r="P239" s="86">
        <f t="shared" si="258"/>
        <v>0.333251953125</v>
      </c>
      <c r="Q239" s="86">
        <f t="shared" si="259"/>
        <v>445</v>
      </c>
      <c r="R239" s="86" t="b">
        <f t="shared" si="260"/>
        <v>1</v>
      </c>
      <c r="S239" s="86" t="str">
        <f t="shared" si="261"/>
        <v>Dummy Node</v>
      </c>
      <c r="T239" s="86" t="str">
        <f t="shared" si="249"/>
        <v>N/A</v>
      </c>
      <c r="U239" s="86" t="str">
        <f t="shared" si="262"/>
        <v>N/A</v>
      </c>
      <c r="V239" s="86">
        <f t="shared" si="263"/>
        <v>362</v>
      </c>
      <c r="W239" s="86" t="b">
        <f t="shared" si="264"/>
        <v>1</v>
      </c>
      <c r="X239" s="86" t="str">
        <f t="shared" si="265"/>
        <v>Dummy Node</v>
      </c>
      <c r="Y239" s="86" t="str">
        <f t="shared" si="250"/>
        <v>N/A</v>
      </c>
      <c r="Z239" s="86" t="str">
        <f t="shared" si="266"/>
        <v>N/A</v>
      </c>
      <c r="AA239" s="86">
        <f t="shared" si="267"/>
        <v>199</v>
      </c>
      <c r="AB239" s="86" t="b">
        <f t="shared" si="268"/>
        <v>0</v>
      </c>
      <c r="AC239" s="86" t="str">
        <f t="shared" si="269"/>
        <v>Dummy Node</v>
      </c>
      <c r="AD239" s="86" t="str">
        <f t="shared" si="251"/>
        <v>N/A</v>
      </c>
      <c r="AE239" s="86" t="str">
        <f t="shared" si="270"/>
        <v>N/A</v>
      </c>
      <c r="AF239" s="86">
        <f t="shared" si="271"/>
        <v>25</v>
      </c>
      <c r="AG239" s="86" t="b">
        <f t="shared" si="272"/>
        <v>1</v>
      </c>
      <c r="AH239" s="86" t="str">
        <f t="shared" si="273"/>
        <v>Speed</v>
      </c>
      <c r="AI239" s="86" t="str">
        <f t="shared" si="252"/>
        <v>&lt;=</v>
      </c>
      <c r="AJ239" s="86">
        <f t="shared" si="274"/>
        <v>20.420166015625</v>
      </c>
      <c r="AK239" s="86">
        <f t="shared" si="275"/>
        <v>9</v>
      </c>
      <c r="AL239" s="86" t="b">
        <f t="shared" si="276"/>
        <v>1</v>
      </c>
      <c r="AM239" s="86" t="str">
        <f t="shared" si="277"/>
        <v>Speed</v>
      </c>
      <c r="AN239" s="86" t="str">
        <f t="shared" si="253"/>
        <v>&lt;=</v>
      </c>
      <c r="AO239" s="86">
        <f t="shared" si="278"/>
        <v>20.98681640625</v>
      </c>
      <c r="AP239" s="86">
        <f t="shared" si="279"/>
        <v>7</v>
      </c>
      <c r="AQ239" s="86" t="b">
        <f t="shared" si="280"/>
        <v>1</v>
      </c>
      <c r="AR239" s="86" t="str">
        <f t="shared" si="281"/>
        <v>Speed</v>
      </c>
      <c r="AS239" s="86" t="str">
        <f t="shared" si="254"/>
        <v>&lt;=</v>
      </c>
      <c r="AT239" s="86">
        <f t="shared" si="282"/>
        <v>23.09912109375</v>
      </c>
      <c r="AU239" s="86">
        <f t="shared" si="283"/>
        <v>2</v>
      </c>
      <c r="AV239" s="86" t="b">
        <f t="shared" si="284"/>
        <v>1</v>
      </c>
      <c r="AW239" s="86" t="str">
        <f t="shared" si="285"/>
        <v>Distance</v>
      </c>
      <c r="AX239" s="86" t="str">
        <f t="shared" si="255"/>
        <v>&lt;=</v>
      </c>
      <c r="AY239" s="86">
        <f t="shared" si="286"/>
        <v>569.801025390625</v>
      </c>
      <c r="AZ239" s="86">
        <f t="shared" si="287"/>
        <v>0</v>
      </c>
      <c r="BA239" s="86" t="b">
        <f t="shared" si="288"/>
        <v>0</v>
      </c>
      <c r="BB239" s="86" t="str">
        <f t="shared" si="289"/>
        <v>Distance</v>
      </c>
      <c r="BC239" s="86" t="str">
        <f t="shared" si="256"/>
        <v>&gt;</v>
      </c>
      <c r="BD239" s="86">
        <f t="shared" si="290"/>
        <v>390.67724609375</v>
      </c>
      <c r="BE239" s="15">
        <f t="shared" si="243"/>
        <v>0</v>
      </c>
      <c r="BF239" s="15" t="str">
        <f t="shared" si="257"/>
        <v>Speed&lt;=20,420166015625 AND Speed&lt;=20,98681640625 AND Speed&lt;=23,09912109375 AND Distance&lt;=569,801025390625 AND Distance&gt;390,67724609375</v>
      </c>
      <c r="BH239"/>
      <c r="BI239"/>
      <c r="BJ239"/>
    </row>
    <row r="240" spans="1:62">
      <c r="A240" s="15">
        <v>237</v>
      </c>
      <c r="B240" s="15">
        <v>-2</v>
      </c>
      <c r="C240" s="15">
        <v>-8192</v>
      </c>
      <c r="D240" s="15">
        <f t="shared" si="244"/>
        <v>-1</v>
      </c>
      <c r="E240" s="15">
        <f t="shared" si="245"/>
        <v>0</v>
      </c>
      <c r="F240" s="15">
        <f t="shared" si="246"/>
        <v>-1</v>
      </c>
      <c r="G240" s="15">
        <v>-1</v>
      </c>
      <c r="H240" s="15">
        <v>-1</v>
      </c>
      <c r="I240" s="15">
        <v>236</v>
      </c>
      <c r="J240" s="15">
        <v>8</v>
      </c>
      <c r="K240" s="15">
        <v>492</v>
      </c>
      <c r="L240" s="15">
        <v>683</v>
      </c>
      <c r="M240" s="15">
        <f t="shared" si="247"/>
        <v>0.166748046875</v>
      </c>
      <c r="O240" s="86">
        <f t="shared" si="248"/>
        <v>492</v>
      </c>
      <c r="P240" s="86">
        <f t="shared" si="258"/>
        <v>0.333251953125</v>
      </c>
      <c r="Q240" s="86">
        <f t="shared" si="259"/>
        <v>445</v>
      </c>
      <c r="R240" s="86" t="b">
        <f t="shared" si="260"/>
        <v>0</v>
      </c>
      <c r="S240" s="86" t="str">
        <f t="shared" si="261"/>
        <v>Dummy Node</v>
      </c>
      <c r="T240" s="86" t="str">
        <f t="shared" si="249"/>
        <v>N/A</v>
      </c>
      <c r="U240" s="86" t="str">
        <f t="shared" si="262"/>
        <v>N/A</v>
      </c>
      <c r="V240" s="86">
        <f t="shared" si="263"/>
        <v>362</v>
      </c>
      <c r="W240" s="86" t="b">
        <f t="shared" si="264"/>
        <v>1</v>
      </c>
      <c r="X240" s="86" t="str">
        <f t="shared" si="265"/>
        <v>Dummy Node</v>
      </c>
      <c r="Y240" s="86" t="str">
        <f t="shared" si="250"/>
        <v>N/A</v>
      </c>
      <c r="Z240" s="86" t="str">
        <f t="shared" si="266"/>
        <v>N/A</v>
      </c>
      <c r="AA240" s="86">
        <f t="shared" si="267"/>
        <v>199</v>
      </c>
      <c r="AB240" s="86" t="b">
        <f t="shared" si="268"/>
        <v>0</v>
      </c>
      <c r="AC240" s="86" t="str">
        <f t="shared" si="269"/>
        <v>Dummy Node</v>
      </c>
      <c r="AD240" s="86" t="str">
        <f t="shared" si="251"/>
        <v>N/A</v>
      </c>
      <c r="AE240" s="86" t="str">
        <f t="shared" si="270"/>
        <v>N/A</v>
      </c>
      <c r="AF240" s="86">
        <f t="shared" si="271"/>
        <v>25</v>
      </c>
      <c r="AG240" s="86" t="b">
        <f t="shared" si="272"/>
        <v>1</v>
      </c>
      <c r="AH240" s="86" t="str">
        <f t="shared" si="273"/>
        <v>Speed</v>
      </c>
      <c r="AI240" s="86" t="str">
        <f t="shared" si="252"/>
        <v>&lt;=</v>
      </c>
      <c r="AJ240" s="86">
        <f t="shared" si="274"/>
        <v>20.420166015625</v>
      </c>
      <c r="AK240" s="86">
        <f t="shared" si="275"/>
        <v>9</v>
      </c>
      <c r="AL240" s="86" t="b">
        <f t="shared" si="276"/>
        <v>1</v>
      </c>
      <c r="AM240" s="86" t="str">
        <f t="shared" si="277"/>
        <v>Speed</v>
      </c>
      <c r="AN240" s="86" t="str">
        <f t="shared" si="253"/>
        <v>&lt;=</v>
      </c>
      <c r="AO240" s="86">
        <f t="shared" si="278"/>
        <v>20.98681640625</v>
      </c>
      <c r="AP240" s="86">
        <f t="shared" si="279"/>
        <v>7</v>
      </c>
      <c r="AQ240" s="86" t="b">
        <f t="shared" si="280"/>
        <v>1</v>
      </c>
      <c r="AR240" s="86" t="str">
        <f t="shared" si="281"/>
        <v>Speed</v>
      </c>
      <c r="AS240" s="86" t="str">
        <f t="shared" si="254"/>
        <v>&lt;=</v>
      </c>
      <c r="AT240" s="86">
        <f t="shared" si="282"/>
        <v>23.09912109375</v>
      </c>
      <c r="AU240" s="86">
        <f t="shared" si="283"/>
        <v>2</v>
      </c>
      <c r="AV240" s="86" t="b">
        <f t="shared" si="284"/>
        <v>1</v>
      </c>
      <c r="AW240" s="86" t="str">
        <f t="shared" si="285"/>
        <v>Distance</v>
      </c>
      <c r="AX240" s="86" t="str">
        <f t="shared" si="255"/>
        <v>&lt;=</v>
      </c>
      <c r="AY240" s="86">
        <f t="shared" si="286"/>
        <v>569.801025390625</v>
      </c>
      <c r="AZ240" s="86">
        <f t="shared" si="287"/>
        <v>0</v>
      </c>
      <c r="BA240" s="86" t="b">
        <f t="shared" si="288"/>
        <v>0</v>
      </c>
      <c r="BB240" s="86" t="str">
        <f t="shared" si="289"/>
        <v>Distance</v>
      </c>
      <c r="BC240" s="86" t="str">
        <f t="shared" si="256"/>
        <v>&gt;</v>
      </c>
      <c r="BD240" s="86">
        <f t="shared" si="290"/>
        <v>390.67724609375</v>
      </c>
      <c r="BE240" s="15">
        <f t="shared" si="243"/>
        <v>0</v>
      </c>
      <c r="BF240" s="15" t="str">
        <f t="shared" si="257"/>
        <v>Speed&lt;=20,420166015625 AND Speed&lt;=20,98681640625 AND Speed&lt;=23,09912109375 AND Distance&lt;=569,801025390625 AND Distance&gt;390,67724609375</v>
      </c>
      <c r="BH240"/>
      <c r="BI240"/>
      <c r="BJ240"/>
    </row>
    <row r="241" spans="1:62">
      <c r="A241" s="15">
        <v>238</v>
      </c>
      <c r="B241" s="15">
        <v>-2</v>
      </c>
      <c r="C241" s="15">
        <v>-8192</v>
      </c>
      <c r="D241" s="15">
        <f t="shared" si="244"/>
        <v>-1</v>
      </c>
      <c r="E241" s="15">
        <f t="shared" si="245"/>
        <v>0</v>
      </c>
      <c r="F241" s="15">
        <f t="shared" si="246"/>
        <v>-1</v>
      </c>
      <c r="G241" s="15">
        <v>-1</v>
      </c>
      <c r="H241" s="15">
        <v>-1</v>
      </c>
      <c r="I241" s="15">
        <v>236</v>
      </c>
      <c r="J241" s="15">
        <v>8</v>
      </c>
      <c r="K241" s="15">
        <v>493</v>
      </c>
      <c r="L241" s="15">
        <v>0</v>
      </c>
      <c r="M241" s="15">
        <f t="shared" si="247"/>
        <v>0</v>
      </c>
      <c r="O241" s="86">
        <f t="shared" si="248"/>
        <v>493</v>
      </c>
      <c r="P241" s="86">
        <f t="shared" si="258"/>
        <v>0.333251953125</v>
      </c>
      <c r="Q241" s="86">
        <f t="shared" si="259"/>
        <v>446</v>
      </c>
      <c r="R241" s="86" t="b">
        <f t="shared" si="260"/>
        <v>1</v>
      </c>
      <c r="S241" s="86" t="str">
        <f t="shared" si="261"/>
        <v>Dummy Node</v>
      </c>
      <c r="T241" s="86" t="str">
        <f t="shared" si="249"/>
        <v>N/A</v>
      </c>
      <c r="U241" s="86" t="str">
        <f t="shared" si="262"/>
        <v>N/A</v>
      </c>
      <c r="V241" s="86">
        <f t="shared" si="263"/>
        <v>362</v>
      </c>
      <c r="W241" s="86" t="b">
        <f t="shared" si="264"/>
        <v>0</v>
      </c>
      <c r="X241" s="86" t="str">
        <f t="shared" si="265"/>
        <v>Dummy Node</v>
      </c>
      <c r="Y241" s="86" t="str">
        <f t="shared" si="250"/>
        <v>N/A</v>
      </c>
      <c r="Z241" s="86" t="str">
        <f t="shared" si="266"/>
        <v>N/A</v>
      </c>
      <c r="AA241" s="86">
        <f t="shared" si="267"/>
        <v>199</v>
      </c>
      <c r="AB241" s="86" t="b">
        <f t="shared" si="268"/>
        <v>0</v>
      </c>
      <c r="AC241" s="86" t="str">
        <f t="shared" si="269"/>
        <v>Dummy Node</v>
      </c>
      <c r="AD241" s="86" t="str">
        <f t="shared" si="251"/>
        <v>N/A</v>
      </c>
      <c r="AE241" s="86" t="str">
        <f t="shared" si="270"/>
        <v>N/A</v>
      </c>
      <c r="AF241" s="86">
        <f t="shared" si="271"/>
        <v>25</v>
      </c>
      <c r="AG241" s="86" t="b">
        <f t="shared" si="272"/>
        <v>1</v>
      </c>
      <c r="AH241" s="86" t="str">
        <f t="shared" si="273"/>
        <v>Speed</v>
      </c>
      <c r="AI241" s="86" t="str">
        <f t="shared" si="252"/>
        <v>&lt;=</v>
      </c>
      <c r="AJ241" s="86">
        <f t="shared" si="274"/>
        <v>20.420166015625</v>
      </c>
      <c r="AK241" s="86">
        <f t="shared" si="275"/>
        <v>9</v>
      </c>
      <c r="AL241" s="86" t="b">
        <f t="shared" si="276"/>
        <v>1</v>
      </c>
      <c r="AM241" s="86" t="str">
        <f t="shared" si="277"/>
        <v>Speed</v>
      </c>
      <c r="AN241" s="86" t="str">
        <f t="shared" si="253"/>
        <v>&lt;=</v>
      </c>
      <c r="AO241" s="86">
        <f t="shared" si="278"/>
        <v>20.98681640625</v>
      </c>
      <c r="AP241" s="86">
        <f t="shared" si="279"/>
        <v>7</v>
      </c>
      <c r="AQ241" s="86" t="b">
        <f t="shared" si="280"/>
        <v>1</v>
      </c>
      <c r="AR241" s="86" t="str">
        <f t="shared" si="281"/>
        <v>Speed</v>
      </c>
      <c r="AS241" s="86" t="str">
        <f t="shared" si="254"/>
        <v>&lt;=</v>
      </c>
      <c r="AT241" s="86">
        <f t="shared" si="282"/>
        <v>23.09912109375</v>
      </c>
      <c r="AU241" s="86">
        <f t="shared" si="283"/>
        <v>2</v>
      </c>
      <c r="AV241" s="86" t="b">
        <f t="shared" si="284"/>
        <v>1</v>
      </c>
      <c r="AW241" s="86" t="str">
        <f t="shared" si="285"/>
        <v>Distance</v>
      </c>
      <c r="AX241" s="86" t="str">
        <f t="shared" si="255"/>
        <v>&lt;=</v>
      </c>
      <c r="AY241" s="86">
        <f t="shared" si="286"/>
        <v>569.801025390625</v>
      </c>
      <c r="AZ241" s="86">
        <f t="shared" si="287"/>
        <v>0</v>
      </c>
      <c r="BA241" s="86" t="b">
        <f t="shared" si="288"/>
        <v>0</v>
      </c>
      <c r="BB241" s="86" t="str">
        <f t="shared" si="289"/>
        <v>Distance</v>
      </c>
      <c r="BC241" s="86" t="str">
        <f t="shared" si="256"/>
        <v>&gt;</v>
      </c>
      <c r="BD241" s="86">
        <f t="shared" si="290"/>
        <v>390.67724609375</v>
      </c>
      <c r="BE241" s="15">
        <f t="shared" si="243"/>
        <v>0</v>
      </c>
      <c r="BF241" s="15" t="str">
        <f t="shared" si="257"/>
        <v>Speed&lt;=20,420166015625 AND Speed&lt;=20,98681640625 AND Speed&lt;=23,09912109375 AND Distance&lt;=569,801025390625 AND Distance&gt;390,67724609375</v>
      </c>
      <c r="BH241"/>
      <c r="BI241"/>
      <c r="BJ241"/>
    </row>
    <row r="242" spans="1:62">
      <c r="A242" s="15">
        <v>239</v>
      </c>
      <c r="B242" s="15">
        <v>-2</v>
      </c>
      <c r="C242" s="15">
        <v>-8192</v>
      </c>
      <c r="D242" s="15">
        <f t="shared" si="244"/>
        <v>-1</v>
      </c>
      <c r="E242" s="15">
        <f t="shared" si="245"/>
        <v>0</v>
      </c>
      <c r="F242" s="15">
        <f t="shared" si="246"/>
        <v>-1</v>
      </c>
      <c r="G242" s="15">
        <v>383</v>
      </c>
      <c r="H242" s="15">
        <v>384</v>
      </c>
      <c r="I242" s="15">
        <v>159</v>
      </c>
      <c r="J242" s="15">
        <v>7</v>
      </c>
      <c r="K242" s="15">
        <v>494</v>
      </c>
      <c r="L242" s="15">
        <v>0</v>
      </c>
      <c r="M242" s="15">
        <f t="shared" si="247"/>
        <v>0</v>
      </c>
      <c r="O242" s="86">
        <f t="shared" si="248"/>
        <v>494</v>
      </c>
      <c r="P242" s="86">
        <f t="shared" si="258"/>
        <v>0.333251953125</v>
      </c>
      <c r="Q242" s="86">
        <f t="shared" si="259"/>
        <v>446</v>
      </c>
      <c r="R242" s="86" t="b">
        <f t="shared" si="260"/>
        <v>0</v>
      </c>
      <c r="S242" s="86" t="str">
        <f t="shared" si="261"/>
        <v>Dummy Node</v>
      </c>
      <c r="T242" s="86" t="str">
        <f t="shared" si="249"/>
        <v>N/A</v>
      </c>
      <c r="U242" s="86" t="str">
        <f t="shared" si="262"/>
        <v>N/A</v>
      </c>
      <c r="V242" s="86">
        <f t="shared" si="263"/>
        <v>362</v>
      </c>
      <c r="W242" s="86" t="b">
        <f t="shared" si="264"/>
        <v>0</v>
      </c>
      <c r="X242" s="86" t="str">
        <f t="shared" si="265"/>
        <v>Dummy Node</v>
      </c>
      <c r="Y242" s="86" t="str">
        <f t="shared" si="250"/>
        <v>N/A</v>
      </c>
      <c r="Z242" s="86" t="str">
        <f t="shared" si="266"/>
        <v>N/A</v>
      </c>
      <c r="AA242" s="86">
        <f t="shared" si="267"/>
        <v>199</v>
      </c>
      <c r="AB242" s="86" t="b">
        <f t="shared" si="268"/>
        <v>0</v>
      </c>
      <c r="AC242" s="86" t="str">
        <f t="shared" si="269"/>
        <v>Dummy Node</v>
      </c>
      <c r="AD242" s="86" t="str">
        <f t="shared" si="251"/>
        <v>N/A</v>
      </c>
      <c r="AE242" s="86" t="str">
        <f t="shared" si="270"/>
        <v>N/A</v>
      </c>
      <c r="AF242" s="86">
        <f t="shared" si="271"/>
        <v>25</v>
      </c>
      <c r="AG242" s="86" t="b">
        <f t="shared" si="272"/>
        <v>1</v>
      </c>
      <c r="AH242" s="86" t="str">
        <f t="shared" si="273"/>
        <v>Speed</v>
      </c>
      <c r="AI242" s="86" t="str">
        <f t="shared" si="252"/>
        <v>&lt;=</v>
      </c>
      <c r="AJ242" s="86">
        <f t="shared" si="274"/>
        <v>20.420166015625</v>
      </c>
      <c r="AK242" s="86">
        <f t="shared" si="275"/>
        <v>9</v>
      </c>
      <c r="AL242" s="86" t="b">
        <f t="shared" si="276"/>
        <v>1</v>
      </c>
      <c r="AM242" s="86" t="str">
        <f t="shared" si="277"/>
        <v>Speed</v>
      </c>
      <c r="AN242" s="86" t="str">
        <f t="shared" si="253"/>
        <v>&lt;=</v>
      </c>
      <c r="AO242" s="86">
        <f t="shared" si="278"/>
        <v>20.98681640625</v>
      </c>
      <c r="AP242" s="86">
        <f t="shared" si="279"/>
        <v>7</v>
      </c>
      <c r="AQ242" s="86" t="b">
        <f t="shared" si="280"/>
        <v>1</v>
      </c>
      <c r="AR242" s="86" t="str">
        <f t="shared" si="281"/>
        <v>Speed</v>
      </c>
      <c r="AS242" s="86" t="str">
        <f t="shared" si="254"/>
        <v>&lt;=</v>
      </c>
      <c r="AT242" s="86">
        <f t="shared" si="282"/>
        <v>23.09912109375</v>
      </c>
      <c r="AU242" s="86">
        <f t="shared" si="283"/>
        <v>2</v>
      </c>
      <c r="AV242" s="86" t="b">
        <f t="shared" si="284"/>
        <v>1</v>
      </c>
      <c r="AW242" s="86" t="str">
        <f t="shared" si="285"/>
        <v>Distance</v>
      </c>
      <c r="AX242" s="86" t="str">
        <f t="shared" si="255"/>
        <v>&lt;=</v>
      </c>
      <c r="AY242" s="86">
        <f t="shared" si="286"/>
        <v>569.801025390625</v>
      </c>
      <c r="AZ242" s="86">
        <f t="shared" si="287"/>
        <v>0</v>
      </c>
      <c r="BA242" s="86" t="b">
        <f t="shared" si="288"/>
        <v>0</v>
      </c>
      <c r="BB242" s="86" t="str">
        <f t="shared" si="289"/>
        <v>Distance</v>
      </c>
      <c r="BC242" s="86" t="str">
        <f t="shared" si="256"/>
        <v>&gt;</v>
      </c>
      <c r="BD242" s="86">
        <f t="shared" si="290"/>
        <v>390.67724609375</v>
      </c>
      <c r="BE242" s="15">
        <f t="shared" si="243"/>
        <v>0</v>
      </c>
      <c r="BF242" s="15" t="str">
        <f t="shared" si="257"/>
        <v>Speed&lt;=20,420166015625 AND Speed&lt;=20,98681640625 AND Speed&lt;=23,09912109375 AND Distance&lt;=569,801025390625 AND Distance&gt;390,67724609375</v>
      </c>
      <c r="BH242"/>
      <c r="BI242"/>
      <c r="BJ242"/>
    </row>
    <row r="243" spans="1:62">
      <c r="A243" s="15">
        <v>240</v>
      </c>
      <c r="B243" s="15">
        <v>-2</v>
      </c>
      <c r="C243" s="15">
        <v>-8192</v>
      </c>
      <c r="D243" s="15">
        <f t="shared" si="244"/>
        <v>-1</v>
      </c>
      <c r="E243" s="15">
        <f t="shared" si="245"/>
        <v>0</v>
      </c>
      <c r="F243" s="15">
        <f t="shared" si="246"/>
        <v>-1</v>
      </c>
      <c r="G243" s="15">
        <v>385</v>
      </c>
      <c r="H243" s="15">
        <v>386</v>
      </c>
      <c r="I243" s="15">
        <v>159</v>
      </c>
      <c r="J243" s="15">
        <v>7</v>
      </c>
      <c r="K243" s="15">
        <v>495</v>
      </c>
      <c r="L243" s="15">
        <v>683</v>
      </c>
      <c r="M243" s="15">
        <f t="shared" si="247"/>
        <v>0.166748046875</v>
      </c>
      <c r="O243" s="86">
        <f t="shared" si="248"/>
        <v>495</v>
      </c>
      <c r="P243" s="86">
        <f t="shared" si="258"/>
        <v>0.333251953125</v>
      </c>
      <c r="Q243" s="86">
        <f t="shared" si="259"/>
        <v>463</v>
      </c>
      <c r="R243" s="86" t="b">
        <f t="shared" si="260"/>
        <v>1</v>
      </c>
      <c r="S243" s="86" t="str">
        <f t="shared" si="261"/>
        <v>Dummy Node</v>
      </c>
      <c r="T243" s="86" t="str">
        <f t="shared" si="249"/>
        <v>N/A</v>
      </c>
      <c r="U243" s="86" t="str">
        <f t="shared" si="262"/>
        <v>N/A</v>
      </c>
      <c r="V243" s="86">
        <f t="shared" si="263"/>
        <v>407</v>
      </c>
      <c r="W243" s="86" t="b">
        <f t="shared" si="264"/>
        <v>1</v>
      </c>
      <c r="X243" s="86" t="str">
        <f t="shared" si="265"/>
        <v>Dummy Node</v>
      </c>
      <c r="Y243" s="86" t="str">
        <f t="shared" si="250"/>
        <v>N/A</v>
      </c>
      <c r="Z243" s="86" t="str">
        <f t="shared" si="266"/>
        <v>N/A</v>
      </c>
      <c r="AA243" s="86">
        <f t="shared" si="267"/>
        <v>291</v>
      </c>
      <c r="AB243" s="86" t="b">
        <f t="shared" si="268"/>
        <v>1</v>
      </c>
      <c r="AC243" s="86" t="str">
        <f t="shared" si="269"/>
        <v>Dummy Node</v>
      </c>
      <c r="AD243" s="86" t="str">
        <f t="shared" si="251"/>
        <v>N/A</v>
      </c>
      <c r="AE243" s="86" t="str">
        <f t="shared" si="270"/>
        <v>N/A</v>
      </c>
      <c r="AF243" s="86">
        <f t="shared" si="271"/>
        <v>289</v>
      </c>
      <c r="AG243" s="86" t="b">
        <f t="shared" si="272"/>
        <v>1</v>
      </c>
      <c r="AH243" s="86" t="str">
        <f t="shared" si="273"/>
        <v>Speed</v>
      </c>
      <c r="AI243" s="86" t="str">
        <f t="shared" si="252"/>
        <v>&lt;=</v>
      </c>
      <c r="AJ243" s="86">
        <f t="shared" si="274"/>
        <v>26.96923828125</v>
      </c>
      <c r="AK243" s="86">
        <f t="shared" si="275"/>
        <v>54</v>
      </c>
      <c r="AL243" s="86" t="b">
        <f t="shared" si="276"/>
        <v>1</v>
      </c>
      <c r="AM243" s="86" t="str">
        <f t="shared" si="277"/>
        <v>Distance</v>
      </c>
      <c r="AN243" s="86" t="str">
        <f t="shared" si="253"/>
        <v>&lt;=</v>
      </c>
      <c r="AO243" s="86">
        <f t="shared" si="278"/>
        <v>691.18310546875</v>
      </c>
      <c r="AP243" s="86">
        <f t="shared" si="279"/>
        <v>8</v>
      </c>
      <c r="AQ243" s="86" t="b">
        <f t="shared" si="280"/>
        <v>0</v>
      </c>
      <c r="AR243" s="86" t="str">
        <f t="shared" si="281"/>
        <v>Distance</v>
      </c>
      <c r="AS243" s="86" t="str">
        <f t="shared" si="254"/>
        <v>&gt;</v>
      </c>
      <c r="AT243" s="86">
        <f t="shared" si="282"/>
        <v>680.03369140625</v>
      </c>
      <c r="AU243" s="86">
        <f t="shared" si="283"/>
        <v>2</v>
      </c>
      <c r="AV243" s="86" t="b">
        <f t="shared" si="284"/>
        <v>0</v>
      </c>
      <c r="AW243" s="86" t="str">
        <f t="shared" si="285"/>
        <v>Distance</v>
      </c>
      <c r="AX243" s="86" t="str">
        <f t="shared" si="255"/>
        <v>&gt;</v>
      </c>
      <c r="AY243" s="86">
        <f t="shared" si="286"/>
        <v>569.801025390625</v>
      </c>
      <c r="AZ243" s="86">
        <f t="shared" si="287"/>
        <v>0</v>
      </c>
      <c r="BA243" s="86" t="b">
        <f t="shared" si="288"/>
        <v>0</v>
      </c>
      <c r="BB243" s="86" t="str">
        <f t="shared" si="289"/>
        <v>Distance</v>
      </c>
      <c r="BC243" s="86" t="str">
        <f t="shared" si="256"/>
        <v>&gt;</v>
      </c>
      <c r="BD243" s="86">
        <f t="shared" si="290"/>
        <v>390.67724609375</v>
      </c>
      <c r="BE243" s="15">
        <f t="shared" si="243"/>
        <v>0</v>
      </c>
      <c r="BF243" s="15" t="str">
        <f t="shared" si="257"/>
        <v>Speed&lt;=26,96923828125 AND Distance&lt;=691,18310546875 AND Distance&gt;680,03369140625 AND Distance&gt;569,801025390625 AND Distance&gt;390,67724609375</v>
      </c>
      <c r="BH243"/>
      <c r="BI243"/>
      <c r="BJ243"/>
    </row>
    <row r="244" spans="1:62">
      <c r="A244" s="15">
        <v>241</v>
      </c>
      <c r="B244" s="15">
        <v>-2</v>
      </c>
      <c r="C244" s="15">
        <v>-8192</v>
      </c>
      <c r="D244" s="15">
        <f t="shared" si="244"/>
        <v>-1</v>
      </c>
      <c r="E244" s="15">
        <f t="shared" si="245"/>
        <v>0</v>
      </c>
      <c r="F244" s="15">
        <f t="shared" si="246"/>
        <v>-1</v>
      </c>
      <c r="G244" s="15">
        <v>-1</v>
      </c>
      <c r="H244" s="15">
        <v>-1</v>
      </c>
      <c r="I244" s="15">
        <v>191</v>
      </c>
      <c r="J244" s="15">
        <v>8</v>
      </c>
      <c r="K244" s="15">
        <v>496</v>
      </c>
      <c r="L244" s="15">
        <v>683</v>
      </c>
      <c r="M244" s="15">
        <f t="shared" si="247"/>
        <v>0.166748046875</v>
      </c>
      <c r="O244" s="86">
        <f t="shared" si="248"/>
        <v>496</v>
      </c>
      <c r="P244" s="86">
        <f t="shared" si="258"/>
        <v>0.333251953125</v>
      </c>
      <c r="Q244" s="86">
        <f t="shared" si="259"/>
        <v>463</v>
      </c>
      <c r="R244" s="86" t="b">
        <f t="shared" si="260"/>
        <v>0</v>
      </c>
      <c r="S244" s="86" t="str">
        <f t="shared" si="261"/>
        <v>Dummy Node</v>
      </c>
      <c r="T244" s="86" t="str">
        <f t="shared" si="249"/>
        <v>N/A</v>
      </c>
      <c r="U244" s="86" t="str">
        <f t="shared" si="262"/>
        <v>N/A</v>
      </c>
      <c r="V244" s="86">
        <f t="shared" si="263"/>
        <v>407</v>
      </c>
      <c r="W244" s="86" t="b">
        <f t="shared" si="264"/>
        <v>1</v>
      </c>
      <c r="X244" s="86" t="str">
        <f t="shared" si="265"/>
        <v>Dummy Node</v>
      </c>
      <c r="Y244" s="86" t="str">
        <f t="shared" si="250"/>
        <v>N/A</v>
      </c>
      <c r="Z244" s="86" t="str">
        <f t="shared" si="266"/>
        <v>N/A</v>
      </c>
      <c r="AA244" s="86">
        <f t="shared" si="267"/>
        <v>291</v>
      </c>
      <c r="AB244" s="86" t="b">
        <f t="shared" si="268"/>
        <v>1</v>
      </c>
      <c r="AC244" s="86" t="str">
        <f t="shared" si="269"/>
        <v>Dummy Node</v>
      </c>
      <c r="AD244" s="86" t="str">
        <f t="shared" si="251"/>
        <v>N/A</v>
      </c>
      <c r="AE244" s="86" t="str">
        <f t="shared" si="270"/>
        <v>N/A</v>
      </c>
      <c r="AF244" s="86">
        <f t="shared" si="271"/>
        <v>289</v>
      </c>
      <c r="AG244" s="86" t="b">
        <f t="shared" si="272"/>
        <v>1</v>
      </c>
      <c r="AH244" s="86" t="str">
        <f t="shared" si="273"/>
        <v>Speed</v>
      </c>
      <c r="AI244" s="86" t="str">
        <f t="shared" si="252"/>
        <v>&lt;=</v>
      </c>
      <c r="AJ244" s="86">
        <f t="shared" si="274"/>
        <v>26.96923828125</v>
      </c>
      <c r="AK244" s="86">
        <f t="shared" si="275"/>
        <v>54</v>
      </c>
      <c r="AL244" s="86" t="b">
        <f t="shared" si="276"/>
        <v>1</v>
      </c>
      <c r="AM244" s="86" t="str">
        <f t="shared" si="277"/>
        <v>Distance</v>
      </c>
      <c r="AN244" s="86" t="str">
        <f t="shared" si="253"/>
        <v>&lt;=</v>
      </c>
      <c r="AO244" s="86">
        <f t="shared" si="278"/>
        <v>691.18310546875</v>
      </c>
      <c r="AP244" s="86">
        <f t="shared" si="279"/>
        <v>8</v>
      </c>
      <c r="AQ244" s="86" t="b">
        <f t="shared" si="280"/>
        <v>0</v>
      </c>
      <c r="AR244" s="86" t="str">
        <f t="shared" si="281"/>
        <v>Distance</v>
      </c>
      <c r="AS244" s="86" t="str">
        <f t="shared" si="254"/>
        <v>&gt;</v>
      </c>
      <c r="AT244" s="86">
        <f t="shared" si="282"/>
        <v>680.03369140625</v>
      </c>
      <c r="AU244" s="86">
        <f t="shared" si="283"/>
        <v>2</v>
      </c>
      <c r="AV244" s="86" t="b">
        <f t="shared" si="284"/>
        <v>0</v>
      </c>
      <c r="AW244" s="86" t="str">
        <f t="shared" si="285"/>
        <v>Distance</v>
      </c>
      <c r="AX244" s="86" t="str">
        <f t="shared" si="255"/>
        <v>&gt;</v>
      </c>
      <c r="AY244" s="86">
        <f t="shared" si="286"/>
        <v>569.801025390625</v>
      </c>
      <c r="AZ244" s="86">
        <f t="shared" si="287"/>
        <v>0</v>
      </c>
      <c r="BA244" s="86" t="b">
        <f t="shared" si="288"/>
        <v>0</v>
      </c>
      <c r="BB244" s="86" t="str">
        <f t="shared" si="289"/>
        <v>Distance</v>
      </c>
      <c r="BC244" s="86" t="str">
        <f t="shared" si="256"/>
        <v>&gt;</v>
      </c>
      <c r="BD244" s="86">
        <f t="shared" si="290"/>
        <v>390.67724609375</v>
      </c>
      <c r="BE244" s="15">
        <f t="shared" si="243"/>
        <v>0</v>
      </c>
      <c r="BF244" s="15" t="str">
        <f t="shared" si="257"/>
        <v>Speed&lt;=26,96923828125 AND Distance&lt;=691,18310546875 AND Distance&gt;680,03369140625 AND Distance&gt;569,801025390625 AND Distance&gt;390,67724609375</v>
      </c>
      <c r="BH244"/>
      <c r="BI244"/>
      <c r="BJ244"/>
    </row>
    <row r="245" spans="1:62">
      <c r="A245" s="15">
        <v>242</v>
      </c>
      <c r="B245" s="15">
        <v>-2</v>
      </c>
      <c r="C245" s="15">
        <v>-8192</v>
      </c>
      <c r="D245" s="15">
        <f t="shared" si="244"/>
        <v>-1</v>
      </c>
      <c r="E245" s="15">
        <f t="shared" si="245"/>
        <v>0</v>
      </c>
      <c r="F245" s="15">
        <f t="shared" si="246"/>
        <v>-1</v>
      </c>
      <c r="G245" s="15">
        <v>-1</v>
      </c>
      <c r="H245" s="15">
        <v>-1</v>
      </c>
      <c r="I245" s="15">
        <v>191</v>
      </c>
      <c r="J245" s="15">
        <v>8</v>
      </c>
      <c r="K245" s="15">
        <v>497</v>
      </c>
      <c r="L245" s="15">
        <v>0</v>
      </c>
      <c r="M245" s="15">
        <f t="shared" si="247"/>
        <v>0</v>
      </c>
      <c r="O245" s="86">
        <f t="shared" si="248"/>
        <v>497</v>
      </c>
      <c r="P245" s="86">
        <f t="shared" si="258"/>
        <v>0.333251953125</v>
      </c>
      <c r="Q245" s="86">
        <f t="shared" si="259"/>
        <v>464</v>
      </c>
      <c r="R245" s="86" t="b">
        <f t="shared" si="260"/>
        <v>1</v>
      </c>
      <c r="S245" s="86" t="str">
        <f t="shared" si="261"/>
        <v>Dummy Node</v>
      </c>
      <c r="T245" s="86" t="str">
        <f t="shared" si="249"/>
        <v>N/A</v>
      </c>
      <c r="U245" s="86" t="str">
        <f t="shared" si="262"/>
        <v>N/A</v>
      </c>
      <c r="V245" s="86">
        <f t="shared" si="263"/>
        <v>407</v>
      </c>
      <c r="W245" s="86" t="b">
        <f t="shared" si="264"/>
        <v>0</v>
      </c>
      <c r="X245" s="86" t="str">
        <f t="shared" si="265"/>
        <v>Dummy Node</v>
      </c>
      <c r="Y245" s="86" t="str">
        <f t="shared" si="250"/>
        <v>N/A</v>
      </c>
      <c r="Z245" s="86" t="str">
        <f t="shared" si="266"/>
        <v>N/A</v>
      </c>
      <c r="AA245" s="86">
        <f t="shared" si="267"/>
        <v>291</v>
      </c>
      <c r="AB245" s="86" t="b">
        <f t="shared" si="268"/>
        <v>1</v>
      </c>
      <c r="AC245" s="86" t="str">
        <f t="shared" si="269"/>
        <v>Dummy Node</v>
      </c>
      <c r="AD245" s="86" t="str">
        <f t="shared" si="251"/>
        <v>N/A</v>
      </c>
      <c r="AE245" s="86" t="str">
        <f t="shared" si="270"/>
        <v>N/A</v>
      </c>
      <c r="AF245" s="86">
        <f t="shared" si="271"/>
        <v>289</v>
      </c>
      <c r="AG245" s="86" t="b">
        <f t="shared" si="272"/>
        <v>1</v>
      </c>
      <c r="AH245" s="86" t="str">
        <f t="shared" si="273"/>
        <v>Speed</v>
      </c>
      <c r="AI245" s="86" t="str">
        <f t="shared" si="252"/>
        <v>&lt;=</v>
      </c>
      <c r="AJ245" s="86">
        <f t="shared" si="274"/>
        <v>26.96923828125</v>
      </c>
      <c r="AK245" s="86">
        <f t="shared" si="275"/>
        <v>54</v>
      </c>
      <c r="AL245" s="86" t="b">
        <f t="shared" si="276"/>
        <v>1</v>
      </c>
      <c r="AM245" s="86" t="str">
        <f t="shared" si="277"/>
        <v>Distance</v>
      </c>
      <c r="AN245" s="86" t="str">
        <f t="shared" si="253"/>
        <v>&lt;=</v>
      </c>
      <c r="AO245" s="86">
        <f t="shared" si="278"/>
        <v>691.18310546875</v>
      </c>
      <c r="AP245" s="86">
        <f t="shared" si="279"/>
        <v>8</v>
      </c>
      <c r="AQ245" s="86" t="b">
        <f t="shared" si="280"/>
        <v>0</v>
      </c>
      <c r="AR245" s="86" t="str">
        <f t="shared" si="281"/>
        <v>Distance</v>
      </c>
      <c r="AS245" s="86" t="str">
        <f t="shared" si="254"/>
        <v>&gt;</v>
      </c>
      <c r="AT245" s="86">
        <f t="shared" si="282"/>
        <v>680.03369140625</v>
      </c>
      <c r="AU245" s="86">
        <f t="shared" si="283"/>
        <v>2</v>
      </c>
      <c r="AV245" s="86" t="b">
        <f t="shared" si="284"/>
        <v>0</v>
      </c>
      <c r="AW245" s="86" t="str">
        <f t="shared" si="285"/>
        <v>Distance</v>
      </c>
      <c r="AX245" s="86" t="str">
        <f t="shared" si="255"/>
        <v>&gt;</v>
      </c>
      <c r="AY245" s="86">
        <f t="shared" si="286"/>
        <v>569.801025390625</v>
      </c>
      <c r="AZ245" s="86">
        <f t="shared" si="287"/>
        <v>0</v>
      </c>
      <c r="BA245" s="86" t="b">
        <f t="shared" si="288"/>
        <v>0</v>
      </c>
      <c r="BB245" s="86" t="str">
        <f t="shared" si="289"/>
        <v>Distance</v>
      </c>
      <c r="BC245" s="86" t="str">
        <f t="shared" si="256"/>
        <v>&gt;</v>
      </c>
      <c r="BD245" s="86">
        <f t="shared" si="290"/>
        <v>390.67724609375</v>
      </c>
      <c r="BE245" s="15">
        <f t="shared" si="243"/>
        <v>0</v>
      </c>
      <c r="BF245" s="15" t="str">
        <f t="shared" si="257"/>
        <v>Speed&lt;=26,96923828125 AND Distance&lt;=691,18310546875 AND Distance&gt;680,03369140625 AND Distance&gt;569,801025390625 AND Distance&gt;390,67724609375</v>
      </c>
      <c r="BH245"/>
      <c r="BI245"/>
      <c r="BJ245"/>
    </row>
    <row r="246" spans="1:62">
      <c r="A246" s="15">
        <v>243</v>
      </c>
      <c r="B246" s="15">
        <v>-2</v>
      </c>
      <c r="C246" s="15">
        <v>-8192</v>
      </c>
      <c r="D246" s="15">
        <f t="shared" si="244"/>
        <v>-1</v>
      </c>
      <c r="E246" s="15">
        <f t="shared" si="245"/>
        <v>0</v>
      </c>
      <c r="F246" s="15">
        <f t="shared" si="246"/>
        <v>-1</v>
      </c>
      <c r="G246" s="15">
        <v>387</v>
      </c>
      <c r="H246" s="15">
        <v>388</v>
      </c>
      <c r="I246" s="15">
        <v>94</v>
      </c>
      <c r="J246" s="15">
        <v>7</v>
      </c>
      <c r="K246" s="15">
        <v>498</v>
      </c>
      <c r="L246" s="15">
        <v>683</v>
      </c>
      <c r="M246" s="15">
        <f t="shared" si="247"/>
        <v>0.166748046875</v>
      </c>
      <c r="O246" s="86">
        <f t="shared" si="248"/>
        <v>498</v>
      </c>
      <c r="P246" s="86">
        <f t="shared" si="258"/>
        <v>0.333251953125</v>
      </c>
      <c r="Q246" s="86">
        <f t="shared" si="259"/>
        <v>464</v>
      </c>
      <c r="R246" s="86" t="b">
        <f t="shared" si="260"/>
        <v>0</v>
      </c>
      <c r="S246" s="86" t="str">
        <f t="shared" si="261"/>
        <v>Dummy Node</v>
      </c>
      <c r="T246" s="86" t="str">
        <f t="shared" si="249"/>
        <v>N/A</v>
      </c>
      <c r="U246" s="86" t="str">
        <f t="shared" si="262"/>
        <v>N/A</v>
      </c>
      <c r="V246" s="86">
        <f t="shared" si="263"/>
        <v>407</v>
      </c>
      <c r="W246" s="86" t="b">
        <f t="shared" si="264"/>
        <v>0</v>
      </c>
      <c r="X246" s="86" t="str">
        <f t="shared" si="265"/>
        <v>Dummy Node</v>
      </c>
      <c r="Y246" s="86" t="str">
        <f t="shared" si="250"/>
        <v>N/A</v>
      </c>
      <c r="Z246" s="86" t="str">
        <f t="shared" si="266"/>
        <v>N/A</v>
      </c>
      <c r="AA246" s="86">
        <f t="shared" si="267"/>
        <v>291</v>
      </c>
      <c r="AB246" s="86" t="b">
        <f t="shared" si="268"/>
        <v>1</v>
      </c>
      <c r="AC246" s="86" t="str">
        <f t="shared" si="269"/>
        <v>Dummy Node</v>
      </c>
      <c r="AD246" s="86" t="str">
        <f t="shared" si="251"/>
        <v>N/A</v>
      </c>
      <c r="AE246" s="86" t="str">
        <f t="shared" si="270"/>
        <v>N/A</v>
      </c>
      <c r="AF246" s="86">
        <f t="shared" si="271"/>
        <v>289</v>
      </c>
      <c r="AG246" s="86" t="b">
        <f t="shared" si="272"/>
        <v>1</v>
      </c>
      <c r="AH246" s="86" t="str">
        <f t="shared" si="273"/>
        <v>Speed</v>
      </c>
      <c r="AI246" s="86" t="str">
        <f t="shared" si="252"/>
        <v>&lt;=</v>
      </c>
      <c r="AJ246" s="86">
        <f t="shared" si="274"/>
        <v>26.96923828125</v>
      </c>
      <c r="AK246" s="86">
        <f t="shared" si="275"/>
        <v>54</v>
      </c>
      <c r="AL246" s="86" t="b">
        <f t="shared" si="276"/>
        <v>1</v>
      </c>
      <c r="AM246" s="86" t="str">
        <f t="shared" si="277"/>
        <v>Distance</v>
      </c>
      <c r="AN246" s="86" t="str">
        <f t="shared" si="253"/>
        <v>&lt;=</v>
      </c>
      <c r="AO246" s="86">
        <f t="shared" si="278"/>
        <v>691.18310546875</v>
      </c>
      <c r="AP246" s="86">
        <f t="shared" si="279"/>
        <v>8</v>
      </c>
      <c r="AQ246" s="86" t="b">
        <f t="shared" si="280"/>
        <v>0</v>
      </c>
      <c r="AR246" s="86" t="str">
        <f t="shared" si="281"/>
        <v>Distance</v>
      </c>
      <c r="AS246" s="86" t="str">
        <f t="shared" si="254"/>
        <v>&gt;</v>
      </c>
      <c r="AT246" s="86">
        <f t="shared" si="282"/>
        <v>680.03369140625</v>
      </c>
      <c r="AU246" s="86">
        <f t="shared" si="283"/>
        <v>2</v>
      </c>
      <c r="AV246" s="86" t="b">
        <f t="shared" si="284"/>
        <v>0</v>
      </c>
      <c r="AW246" s="86" t="str">
        <f t="shared" si="285"/>
        <v>Distance</v>
      </c>
      <c r="AX246" s="86" t="str">
        <f t="shared" si="255"/>
        <v>&gt;</v>
      </c>
      <c r="AY246" s="86">
        <f t="shared" si="286"/>
        <v>569.801025390625</v>
      </c>
      <c r="AZ246" s="86">
        <f t="shared" si="287"/>
        <v>0</v>
      </c>
      <c r="BA246" s="86" t="b">
        <f t="shared" si="288"/>
        <v>0</v>
      </c>
      <c r="BB246" s="86" t="str">
        <f t="shared" si="289"/>
        <v>Distance</v>
      </c>
      <c r="BC246" s="86" t="str">
        <f t="shared" si="256"/>
        <v>&gt;</v>
      </c>
      <c r="BD246" s="86">
        <f t="shared" si="290"/>
        <v>390.67724609375</v>
      </c>
      <c r="BE246" s="15">
        <f t="shared" si="243"/>
        <v>0</v>
      </c>
      <c r="BF246" s="15" t="str">
        <f t="shared" si="257"/>
        <v>Speed&lt;=26,96923828125 AND Distance&lt;=691,18310546875 AND Distance&gt;680,03369140625 AND Distance&gt;569,801025390625 AND Distance&gt;390,67724609375</v>
      </c>
      <c r="BH246"/>
      <c r="BI246"/>
      <c r="BJ246"/>
    </row>
    <row r="247" spans="1:62">
      <c r="A247" s="15">
        <v>244</v>
      </c>
      <c r="B247" s="15">
        <v>-2</v>
      </c>
      <c r="C247" s="15">
        <v>-8192</v>
      </c>
      <c r="D247" s="15">
        <f t="shared" si="244"/>
        <v>-1</v>
      </c>
      <c r="E247" s="15">
        <f t="shared" si="245"/>
        <v>0</v>
      </c>
      <c r="F247" s="15">
        <f t="shared" si="246"/>
        <v>-1</v>
      </c>
      <c r="G247" s="15">
        <v>389</v>
      </c>
      <c r="H247" s="15">
        <v>390</v>
      </c>
      <c r="I247" s="15">
        <v>94</v>
      </c>
      <c r="J247" s="15">
        <v>7</v>
      </c>
      <c r="K247" s="15">
        <v>499</v>
      </c>
      <c r="L247" s="15">
        <v>1365</v>
      </c>
      <c r="M247" s="15">
        <f t="shared" si="247"/>
        <v>0.333251953125</v>
      </c>
      <c r="O247" s="86">
        <f t="shared" si="248"/>
        <v>499</v>
      </c>
      <c r="P247" s="86">
        <f t="shared" si="258"/>
        <v>0.333251953125</v>
      </c>
      <c r="Q247" s="86">
        <f t="shared" si="259"/>
        <v>465</v>
      </c>
      <c r="R247" s="86" t="b">
        <f t="shared" si="260"/>
        <v>1</v>
      </c>
      <c r="S247" s="86" t="str">
        <f t="shared" si="261"/>
        <v>Dummy Node</v>
      </c>
      <c r="T247" s="86" t="str">
        <f t="shared" si="249"/>
        <v>N/A</v>
      </c>
      <c r="U247" s="86" t="str">
        <f t="shared" si="262"/>
        <v>N/A</v>
      </c>
      <c r="V247" s="86">
        <f t="shared" si="263"/>
        <v>408</v>
      </c>
      <c r="W247" s="86" t="b">
        <f t="shared" si="264"/>
        <v>1</v>
      </c>
      <c r="X247" s="86" t="str">
        <f t="shared" si="265"/>
        <v>Dummy Node</v>
      </c>
      <c r="Y247" s="86" t="str">
        <f t="shared" si="250"/>
        <v>N/A</v>
      </c>
      <c r="Z247" s="86" t="str">
        <f t="shared" si="266"/>
        <v>N/A</v>
      </c>
      <c r="AA247" s="86">
        <f t="shared" si="267"/>
        <v>291</v>
      </c>
      <c r="AB247" s="86" t="b">
        <f t="shared" si="268"/>
        <v>0</v>
      </c>
      <c r="AC247" s="86" t="str">
        <f t="shared" si="269"/>
        <v>Dummy Node</v>
      </c>
      <c r="AD247" s="86" t="str">
        <f t="shared" si="251"/>
        <v>N/A</v>
      </c>
      <c r="AE247" s="86" t="str">
        <f t="shared" si="270"/>
        <v>N/A</v>
      </c>
      <c r="AF247" s="86">
        <f t="shared" si="271"/>
        <v>289</v>
      </c>
      <c r="AG247" s="86" t="b">
        <f t="shared" si="272"/>
        <v>1</v>
      </c>
      <c r="AH247" s="86" t="str">
        <f t="shared" si="273"/>
        <v>Speed</v>
      </c>
      <c r="AI247" s="86" t="str">
        <f t="shared" si="252"/>
        <v>&lt;=</v>
      </c>
      <c r="AJ247" s="86">
        <f t="shared" si="274"/>
        <v>26.96923828125</v>
      </c>
      <c r="AK247" s="86">
        <f t="shared" si="275"/>
        <v>54</v>
      </c>
      <c r="AL247" s="86" t="b">
        <f t="shared" si="276"/>
        <v>1</v>
      </c>
      <c r="AM247" s="86" t="str">
        <f t="shared" si="277"/>
        <v>Distance</v>
      </c>
      <c r="AN247" s="86" t="str">
        <f t="shared" si="253"/>
        <v>&lt;=</v>
      </c>
      <c r="AO247" s="86">
        <f t="shared" si="278"/>
        <v>691.18310546875</v>
      </c>
      <c r="AP247" s="86">
        <f t="shared" si="279"/>
        <v>8</v>
      </c>
      <c r="AQ247" s="86" t="b">
        <f t="shared" si="280"/>
        <v>0</v>
      </c>
      <c r="AR247" s="86" t="str">
        <f t="shared" si="281"/>
        <v>Distance</v>
      </c>
      <c r="AS247" s="86" t="str">
        <f t="shared" si="254"/>
        <v>&gt;</v>
      </c>
      <c r="AT247" s="86">
        <f t="shared" si="282"/>
        <v>680.03369140625</v>
      </c>
      <c r="AU247" s="86">
        <f t="shared" si="283"/>
        <v>2</v>
      </c>
      <c r="AV247" s="86" t="b">
        <f t="shared" si="284"/>
        <v>0</v>
      </c>
      <c r="AW247" s="86" t="str">
        <f t="shared" si="285"/>
        <v>Distance</v>
      </c>
      <c r="AX247" s="86" t="str">
        <f t="shared" si="255"/>
        <v>&gt;</v>
      </c>
      <c r="AY247" s="86">
        <f t="shared" si="286"/>
        <v>569.801025390625</v>
      </c>
      <c r="AZ247" s="86">
        <f t="shared" si="287"/>
        <v>0</v>
      </c>
      <c r="BA247" s="86" t="b">
        <f t="shared" si="288"/>
        <v>0</v>
      </c>
      <c r="BB247" s="86" t="str">
        <f t="shared" si="289"/>
        <v>Distance</v>
      </c>
      <c r="BC247" s="86" t="str">
        <f t="shared" si="256"/>
        <v>&gt;</v>
      </c>
      <c r="BD247" s="86">
        <f t="shared" si="290"/>
        <v>390.67724609375</v>
      </c>
      <c r="BE247" s="15">
        <f t="shared" si="243"/>
        <v>0</v>
      </c>
      <c r="BF247" s="15" t="str">
        <f t="shared" si="257"/>
        <v>Speed&lt;=26,96923828125 AND Distance&lt;=691,18310546875 AND Distance&gt;680,03369140625 AND Distance&gt;569,801025390625 AND Distance&gt;390,67724609375</v>
      </c>
      <c r="BH247"/>
      <c r="BI247"/>
      <c r="BJ247"/>
    </row>
    <row r="248" spans="1:62">
      <c r="A248" s="15">
        <v>245</v>
      </c>
      <c r="B248" s="15">
        <v>-2</v>
      </c>
      <c r="C248" s="15">
        <v>-8192</v>
      </c>
      <c r="D248" s="15">
        <f t="shared" si="244"/>
        <v>-1</v>
      </c>
      <c r="E248" s="15">
        <f t="shared" si="245"/>
        <v>0</v>
      </c>
      <c r="F248" s="15">
        <f t="shared" si="246"/>
        <v>-1</v>
      </c>
      <c r="G248" s="15">
        <v>-1</v>
      </c>
      <c r="H248" s="15">
        <v>-1</v>
      </c>
      <c r="I248" s="15">
        <v>203</v>
      </c>
      <c r="J248" s="15">
        <v>8</v>
      </c>
      <c r="K248" s="15">
        <v>500</v>
      </c>
      <c r="L248" s="15">
        <v>683</v>
      </c>
      <c r="M248" s="15">
        <f t="shared" si="247"/>
        <v>0.166748046875</v>
      </c>
      <c r="O248" s="86">
        <f t="shared" si="248"/>
        <v>500</v>
      </c>
      <c r="P248" s="86">
        <f t="shared" si="258"/>
        <v>0.333251953125</v>
      </c>
      <c r="Q248" s="86">
        <f t="shared" si="259"/>
        <v>465</v>
      </c>
      <c r="R248" s="86" t="b">
        <f t="shared" si="260"/>
        <v>0</v>
      </c>
      <c r="S248" s="86" t="str">
        <f t="shared" si="261"/>
        <v>Dummy Node</v>
      </c>
      <c r="T248" s="86" t="str">
        <f t="shared" si="249"/>
        <v>N/A</v>
      </c>
      <c r="U248" s="86" t="str">
        <f t="shared" si="262"/>
        <v>N/A</v>
      </c>
      <c r="V248" s="86">
        <f t="shared" si="263"/>
        <v>408</v>
      </c>
      <c r="W248" s="86" t="b">
        <f t="shared" si="264"/>
        <v>1</v>
      </c>
      <c r="X248" s="86" t="str">
        <f t="shared" si="265"/>
        <v>Dummy Node</v>
      </c>
      <c r="Y248" s="86" t="str">
        <f t="shared" si="250"/>
        <v>N/A</v>
      </c>
      <c r="Z248" s="86" t="str">
        <f t="shared" si="266"/>
        <v>N/A</v>
      </c>
      <c r="AA248" s="86">
        <f t="shared" si="267"/>
        <v>291</v>
      </c>
      <c r="AB248" s="86" t="b">
        <f t="shared" si="268"/>
        <v>0</v>
      </c>
      <c r="AC248" s="86" t="str">
        <f t="shared" si="269"/>
        <v>Dummy Node</v>
      </c>
      <c r="AD248" s="86" t="str">
        <f t="shared" si="251"/>
        <v>N/A</v>
      </c>
      <c r="AE248" s="86" t="str">
        <f t="shared" si="270"/>
        <v>N/A</v>
      </c>
      <c r="AF248" s="86">
        <f t="shared" si="271"/>
        <v>289</v>
      </c>
      <c r="AG248" s="86" t="b">
        <f t="shared" si="272"/>
        <v>1</v>
      </c>
      <c r="AH248" s="86" t="str">
        <f t="shared" si="273"/>
        <v>Speed</v>
      </c>
      <c r="AI248" s="86" t="str">
        <f t="shared" si="252"/>
        <v>&lt;=</v>
      </c>
      <c r="AJ248" s="86">
        <f t="shared" si="274"/>
        <v>26.96923828125</v>
      </c>
      <c r="AK248" s="86">
        <f t="shared" si="275"/>
        <v>54</v>
      </c>
      <c r="AL248" s="86" t="b">
        <f t="shared" si="276"/>
        <v>1</v>
      </c>
      <c r="AM248" s="86" t="str">
        <f t="shared" si="277"/>
        <v>Distance</v>
      </c>
      <c r="AN248" s="86" t="str">
        <f t="shared" si="253"/>
        <v>&lt;=</v>
      </c>
      <c r="AO248" s="86">
        <f t="shared" si="278"/>
        <v>691.18310546875</v>
      </c>
      <c r="AP248" s="86">
        <f t="shared" si="279"/>
        <v>8</v>
      </c>
      <c r="AQ248" s="86" t="b">
        <f t="shared" si="280"/>
        <v>0</v>
      </c>
      <c r="AR248" s="86" t="str">
        <f t="shared" si="281"/>
        <v>Distance</v>
      </c>
      <c r="AS248" s="86" t="str">
        <f t="shared" si="254"/>
        <v>&gt;</v>
      </c>
      <c r="AT248" s="86">
        <f t="shared" si="282"/>
        <v>680.03369140625</v>
      </c>
      <c r="AU248" s="86">
        <f t="shared" si="283"/>
        <v>2</v>
      </c>
      <c r="AV248" s="86" t="b">
        <f t="shared" si="284"/>
        <v>0</v>
      </c>
      <c r="AW248" s="86" t="str">
        <f t="shared" si="285"/>
        <v>Distance</v>
      </c>
      <c r="AX248" s="86" t="str">
        <f t="shared" si="255"/>
        <v>&gt;</v>
      </c>
      <c r="AY248" s="86">
        <f t="shared" si="286"/>
        <v>569.801025390625</v>
      </c>
      <c r="AZ248" s="86">
        <f t="shared" si="287"/>
        <v>0</v>
      </c>
      <c r="BA248" s="86" t="b">
        <f t="shared" si="288"/>
        <v>0</v>
      </c>
      <c r="BB248" s="86" t="str">
        <f t="shared" si="289"/>
        <v>Distance</v>
      </c>
      <c r="BC248" s="86" t="str">
        <f t="shared" si="256"/>
        <v>&gt;</v>
      </c>
      <c r="BD248" s="86">
        <f t="shared" si="290"/>
        <v>390.67724609375</v>
      </c>
      <c r="BE248" s="15">
        <f t="shared" si="243"/>
        <v>0</v>
      </c>
      <c r="BF248" s="15" t="str">
        <f t="shared" si="257"/>
        <v>Speed&lt;=26,96923828125 AND Distance&lt;=691,18310546875 AND Distance&gt;680,03369140625 AND Distance&gt;569,801025390625 AND Distance&gt;390,67724609375</v>
      </c>
      <c r="BH248"/>
      <c r="BI248"/>
      <c r="BJ248"/>
    </row>
    <row r="249" spans="1:62">
      <c r="A249" s="15">
        <v>246</v>
      </c>
      <c r="B249" s="15">
        <v>-2</v>
      </c>
      <c r="C249" s="15">
        <v>-8192</v>
      </c>
      <c r="D249" s="15">
        <f t="shared" si="244"/>
        <v>-1</v>
      </c>
      <c r="E249" s="15">
        <f t="shared" si="245"/>
        <v>0</v>
      </c>
      <c r="F249" s="15">
        <f t="shared" si="246"/>
        <v>-1</v>
      </c>
      <c r="G249" s="15">
        <v>-1</v>
      </c>
      <c r="H249" s="15">
        <v>-1</v>
      </c>
      <c r="I249" s="15">
        <v>203</v>
      </c>
      <c r="J249" s="15">
        <v>8</v>
      </c>
      <c r="K249" s="15">
        <v>501</v>
      </c>
      <c r="L249" s="15">
        <v>0</v>
      </c>
      <c r="M249" s="15">
        <f t="shared" si="247"/>
        <v>0</v>
      </c>
      <c r="O249" s="86">
        <f t="shared" si="248"/>
        <v>501</v>
      </c>
      <c r="P249" s="86">
        <f t="shared" si="258"/>
        <v>0.333251953125</v>
      </c>
      <c r="Q249" s="86">
        <f t="shared" si="259"/>
        <v>466</v>
      </c>
      <c r="R249" s="86" t="b">
        <f t="shared" si="260"/>
        <v>1</v>
      </c>
      <c r="S249" s="86" t="str">
        <f t="shared" si="261"/>
        <v>Dummy Node</v>
      </c>
      <c r="T249" s="86" t="str">
        <f t="shared" si="249"/>
        <v>N/A</v>
      </c>
      <c r="U249" s="86" t="str">
        <f t="shared" si="262"/>
        <v>N/A</v>
      </c>
      <c r="V249" s="86">
        <f t="shared" si="263"/>
        <v>408</v>
      </c>
      <c r="W249" s="86" t="b">
        <f t="shared" si="264"/>
        <v>0</v>
      </c>
      <c r="X249" s="86" t="str">
        <f t="shared" si="265"/>
        <v>Dummy Node</v>
      </c>
      <c r="Y249" s="86" t="str">
        <f t="shared" si="250"/>
        <v>N/A</v>
      </c>
      <c r="Z249" s="86" t="str">
        <f t="shared" si="266"/>
        <v>N/A</v>
      </c>
      <c r="AA249" s="86">
        <f t="shared" si="267"/>
        <v>291</v>
      </c>
      <c r="AB249" s="86" t="b">
        <f t="shared" si="268"/>
        <v>0</v>
      </c>
      <c r="AC249" s="86" t="str">
        <f t="shared" si="269"/>
        <v>Dummy Node</v>
      </c>
      <c r="AD249" s="86" t="str">
        <f t="shared" si="251"/>
        <v>N/A</v>
      </c>
      <c r="AE249" s="86" t="str">
        <f t="shared" si="270"/>
        <v>N/A</v>
      </c>
      <c r="AF249" s="86">
        <f t="shared" si="271"/>
        <v>289</v>
      </c>
      <c r="AG249" s="86" t="b">
        <f t="shared" si="272"/>
        <v>1</v>
      </c>
      <c r="AH249" s="86" t="str">
        <f t="shared" si="273"/>
        <v>Speed</v>
      </c>
      <c r="AI249" s="86" t="str">
        <f t="shared" si="252"/>
        <v>&lt;=</v>
      </c>
      <c r="AJ249" s="86">
        <f t="shared" si="274"/>
        <v>26.96923828125</v>
      </c>
      <c r="AK249" s="86">
        <f t="shared" si="275"/>
        <v>54</v>
      </c>
      <c r="AL249" s="86" t="b">
        <f t="shared" si="276"/>
        <v>1</v>
      </c>
      <c r="AM249" s="86" t="str">
        <f t="shared" si="277"/>
        <v>Distance</v>
      </c>
      <c r="AN249" s="86" t="str">
        <f t="shared" si="253"/>
        <v>&lt;=</v>
      </c>
      <c r="AO249" s="86">
        <f t="shared" si="278"/>
        <v>691.18310546875</v>
      </c>
      <c r="AP249" s="86">
        <f t="shared" si="279"/>
        <v>8</v>
      </c>
      <c r="AQ249" s="86" t="b">
        <f t="shared" si="280"/>
        <v>0</v>
      </c>
      <c r="AR249" s="86" t="str">
        <f t="shared" si="281"/>
        <v>Distance</v>
      </c>
      <c r="AS249" s="86" t="str">
        <f t="shared" si="254"/>
        <v>&gt;</v>
      </c>
      <c r="AT249" s="86">
        <f t="shared" si="282"/>
        <v>680.03369140625</v>
      </c>
      <c r="AU249" s="86">
        <f t="shared" si="283"/>
        <v>2</v>
      </c>
      <c r="AV249" s="86" t="b">
        <f t="shared" si="284"/>
        <v>0</v>
      </c>
      <c r="AW249" s="86" t="str">
        <f t="shared" si="285"/>
        <v>Distance</v>
      </c>
      <c r="AX249" s="86" t="str">
        <f t="shared" si="255"/>
        <v>&gt;</v>
      </c>
      <c r="AY249" s="86">
        <f t="shared" si="286"/>
        <v>569.801025390625</v>
      </c>
      <c r="AZ249" s="86">
        <f t="shared" si="287"/>
        <v>0</v>
      </c>
      <c r="BA249" s="86" t="b">
        <f t="shared" si="288"/>
        <v>0</v>
      </c>
      <c r="BB249" s="86" t="str">
        <f t="shared" si="289"/>
        <v>Distance</v>
      </c>
      <c r="BC249" s="86" t="str">
        <f t="shared" si="256"/>
        <v>&gt;</v>
      </c>
      <c r="BD249" s="86">
        <f t="shared" si="290"/>
        <v>390.67724609375</v>
      </c>
      <c r="BE249" s="15">
        <f t="shared" si="243"/>
        <v>0</v>
      </c>
      <c r="BF249" s="15" t="str">
        <f t="shared" si="257"/>
        <v>Speed&lt;=26,96923828125 AND Distance&lt;=691,18310546875 AND Distance&gt;680,03369140625 AND Distance&gt;569,801025390625 AND Distance&gt;390,67724609375</v>
      </c>
      <c r="BH249"/>
      <c r="BI249"/>
      <c r="BJ249"/>
    </row>
    <row r="250" spans="1:62">
      <c r="A250" s="15">
        <v>247</v>
      </c>
      <c r="B250" s="15">
        <v>-2</v>
      </c>
      <c r="C250" s="15">
        <v>-8192</v>
      </c>
      <c r="D250" s="15">
        <f t="shared" si="244"/>
        <v>-1</v>
      </c>
      <c r="E250" s="15">
        <f t="shared" si="245"/>
        <v>0</v>
      </c>
      <c r="F250" s="15">
        <f t="shared" si="246"/>
        <v>-1</v>
      </c>
      <c r="G250" s="15">
        <v>-1</v>
      </c>
      <c r="H250" s="15">
        <v>-1</v>
      </c>
      <c r="I250" s="15">
        <v>156</v>
      </c>
      <c r="J250" s="15">
        <v>8</v>
      </c>
      <c r="K250" s="15">
        <v>502</v>
      </c>
      <c r="L250" s="15">
        <v>1365</v>
      </c>
      <c r="M250" s="15">
        <f t="shared" si="247"/>
        <v>0.333251953125</v>
      </c>
      <c r="O250" s="86">
        <f t="shared" si="248"/>
        <v>502</v>
      </c>
      <c r="P250" s="86">
        <f t="shared" si="258"/>
        <v>0.333251953125</v>
      </c>
      <c r="Q250" s="86">
        <f t="shared" si="259"/>
        <v>466</v>
      </c>
      <c r="R250" s="86" t="b">
        <f t="shared" si="260"/>
        <v>0</v>
      </c>
      <c r="S250" s="86" t="str">
        <f t="shared" si="261"/>
        <v>Dummy Node</v>
      </c>
      <c r="T250" s="86" t="str">
        <f t="shared" si="249"/>
        <v>N/A</v>
      </c>
      <c r="U250" s="86" t="str">
        <f t="shared" si="262"/>
        <v>N/A</v>
      </c>
      <c r="V250" s="86">
        <f t="shared" si="263"/>
        <v>408</v>
      </c>
      <c r="W250" s="86" t="b">
        <f t="shared" si="264"/>
        <v>0</v>
      </c>
      <c r="X250" s="86" t="str">
        <f t="shared" si="265"/>
        <v>Dummy Node</v>
      </c>
      <c r="Y250" s="86" t="str">
        <f t="shared" si="250"/>
        <v>N/A</v>
      </c>
      <c r="Z250" s="86" t="str">
        <f t="shared" si="266"/>
        <v>N/A</v>
      </c>
      <c r="AA250" s="86">
        <f t="shared" si="267"/>
        <v>291</v>
      </c>
      <c r="AB250" s="86" t="b">
        <f t="shared" si="268"/>
        <v>0</v>
      </c>
      <c r="AC250" s="86" t="str">
        <f t="shared" si="269"/>
        <v>Dummy Node</v>
      </c>
      <c r="AD250" s="86" t="str">
        <f t="shared" si="251"/>
        <v>N/A</v>
      </c>
      <c r="AE250" s="86" t="str">
        <f t="shared" si="270"/>
        <v>N/A</v>
      </c>
      <c r="AF250" s="86">
        <f t="shared" si="271"/>
        <v>289</v>
      </c>
      <c r="AG250" s="86" t="b">
        <f t="shared" si="272"/>
        <v>1</v>
      </c>
      <c r="AH250" s="86" t="str">
        <f t="shared" si="273"/>
        <v>Speed</v>
      </c>
      <c r="AI250" s="86" t="str">
        <f t="shared" si="252"/>
        <v>&lt;=</v>
      </c>
      <c r="AJ250" s="86">
        <f t="shared" si="274"/>
        <v>26.96923828125</v>
      </c>
      <c r="AK250" s="86">
        <f t="shared" si="275"/>
        <v>54</v>
      </c>
      <c r="AL250" s="86" t="b">
        <f t="shared" si="276"/>
        <v>1</v>
      </c>
      <c r="AM250" s="86" t="str">
        <f t="shared" si="277"/>
        <v>Distance</v>
      </c>
      <c r="AN250" s="86" t="str">
        <f t="shared" si="253"/>
        <v>&lt;=</v>
      </c>
      <c r="AO250" s="86">
        <f t="shared" si="278"/>
        <v>691.18310546875</v>
      </c>
      <c r="AP250" s="86">
        <f t="shared" si="279"/>
        <v>8</v>
      </c>
      <c r="AQ250" s="86" t="b">
        <f t="shared" si="280"/>
        <v>0</v>
      </c>
      <c r="AR250" s="86" t="str">
        <f t="shared" si="281"/>
        <v>Distance</v>
      </c>
      <c r="AS250" s="86" t="str">
        <f t="shared" si="254"/>
        <v>&gt;</v>
      </c>
      <c r="AT250" s="86">
        <f t="shared" si="282"/>
        <v>680.03369140625</v>
      </c>
      <c r="AU250" s="86">
        <f t="shared" si="283"/>
        <v>2</v>
      </c>
      <c r="AV250" s="86" t="b">
        <f t="shared" si="284"/>
        <v>0</v>
      </c>
      <c r="AW250" s="86" t="str">
        <f t="shared" si="285"/>
        <v>Distance</v>
      </c>
      <c r="AX250" s="86" t="str">
        <f t="shared" si="255"/>
        <v>&gt;</v>
      </c>
      <c r="AY250" s="86">
        <f t="shared" si="286"/>
        <v>569.801025390625</v>
      </c>
      <c r="AZ250" s="86">
        <f t="shared" si="287"/>
        <v>0</v>
      </c>
      <c r="BA250" s="86" t="b">
        <f t="shared" si="288"/>
        <v>0</v>
      </c>
      <c r="BB250" s="86" t="str">
        <f t="shared" si="289"/>
        <v>Distance</v>
      </c>
      <c r="BC250" s="86" t="str">
        <f t="shared" si="256"/>
        <v>&gt;</v>
      </c>
      <c r="BD250" s="86">
        <f t="shared" si="290"/>
        <v>390.67724609375</v>
      </c>
      <c r="BE250" s="15">
        <f t="shared" si="243"/>
        <v>0</v>
      </c>
      <c r="BF250" s="15" t="str">
        <f t="shared" si="257"/>
        <v>Speed&lt;=26,96923828125 AND Distance&lt;=691,18310546875 AND Distance&gt;680,03369140625 AND Distance&gt;569,801025390625 AND Distance&gt;390,67724609375</v>
      </c>
      <c r="BH250"/>
      <c r="BI250"/>
      <c r="BJ250"/>
    </row>
    <row r="251" spans="1:62">
      <c r="A251" s="15">
        <v>248</v>
      </c>
      <c r="B251" s="15">
        <v>-2</v>
      </c>
      <c r="C251" s="15">
        <v>-8192</v>
      </c>
      <c r="D251" s="15">
        <f t="shared" si="244"/>
        <v>-1</v>
      </c>
      <c r="E251" s="15">
        <f t="shared" si="245"/>
        <v>0</v>
      </c>
      <c r="F251" s="15">
        <f t="shared" si="246"/>
        <v>-1</v>
      </c>
      <c r="G251" s="15">
        <v>-1</v>
      </c>
      <c r="H251" s="15">
        <v>-1</v>
      </c>
      <c r="I251" s="15">
        <v>156</v>
      </c>
      <c r="J251" s="15">
        <v>8</v>
      </c>
      <c r="K251" s="15">
        <v>503</v>
      </c>
      <c r="L251" s="15">
        <v>1062</v>
      </c>
      <c r="M251" s="15">
        <f t="shared" si="247"/>
        <v>0.25927734375</v>
      </c>
      <c r="O251" s="86">
        <f t="shared" si="248"/>
        <v>503</v>
      </c>
      <c r="P251" s="86">
        <f t="shared" si="258"/>
        <v>0.333251953125</v>
      </c>
      <c r="Q251" s="86">
        <f t="shared" si="259"/>
        <v>475</v>
      </c>
      <c r="R251" s="86" t="b">
        <f t="shared" si="260"/>
        <v>1</v>
      </c>
      <c r="S251" s="86" t="str">
        <f t="shared" si="261"/>
        <v>Dummy Node</v>
      </c>
      <c r="T251" s="86" t="str">
        <f t="shared" si="249"/>
        <v>N/A</v>
      </c>
      <c r="U251" s="86" t="str">
        <f t="shared" si="262"/>
        <v>N/A</v>
      </c>
      <c r="V251" s="86">
        <f t="shared" si="263"/>
        <v>425</v>
      </c>
      <c r="W251" s="86" t="b">
        <f t="shared" si="264"/>
        <v>1</v>
      </c>
      <c r="X251" s="86" t="str">
        <f t="shared" si="265"/>
        <v>Dummy Node</v>
      </c>
      <c r="Y251" s="86" t="str">
        <f t="shared" si="250"/>
        <v>N/A</v>
      </c>
      <c r="Z251" s="86" t="str">
        <f t="shared" si="266"/>
        <v>N/A</v>
      </c>
      <c r="AA251" s="86">
        <f t="shared" si="267"/>
        <v>323</v>
      </c>
      <c r="AB251" s="86" t="b">
        <f t="shared" si="268"/>
        <v>1</v>
      </c>
      <c r="AC251" s="86" t="str">
        <f t="shared" si="269"/>
        <v>Dummy Node</v>
      </c>
      <c r="AD251" s="86" t="str">
        <f t="shared" si="251"/>
        <v>N/A</v>
      </c>
      <c r="AE251" s="86" t="str">
        <f t="shared" si="270"/>
        <v>N/A</v>
      </c>
      <c r="AF251" s="86">
        <f t="shared" si="271"/>
        <v>290</v>
      </c>
      <c r="AG251" s="86" t="b">
        <f t="shared" si="272"/>
        <v>1</v>
      </c>
      <c r="AH251" s="86" t="str">
        <f t="shared" si="273"/>
        <v>Speed</v>
      </c>
      <c r="AI251" s="86" t="str">
        <f t="shared" si="252"/>
        <v>&lt;=</v>
      </c>
      <c r="AJ251" s="86">
        <f t="shared" si="274"/>
        <v>28.58056640625</v>
      </c>
      <c r="AK251" s="86">
        <f t="shared" si="275"/>
        <v>54</v>
      </c>
      <c r="AL251" s="86" t="b">
        <f t="shared" si="276"/>
        <v>0</v>
      </c>
      <c r="AM251" s="86" t="str">
        <f t="shared" si="277"/>
        <v>Distance</v>
      </c>
      <c r="AN251" s="86" t="str">
        <f t="shared" si="253"/>
        <v>&gt;</v>
      </c>
      <c r="AO251" s="86">
        <f t="shared" si="278"/>
        <v>691.18310546875</v>
      </c>
      <c r="AP251" s="86">
        <f t="shared" si="279"/>
        <v>8</v>
      </c>
      <c r="AQ251" s="86" t="b">
        <f t="shared" si="280"/>
        <v>0</v>
      </c>
      <c r="AR251" s="86" t="str">
        <f t="shared" si="281"/>
        <v>Distance</v>
      </c>
      <c r="AS251" s="86" t="str">
        <f t="shared" si="254"/>
        <v>&gt;</v>
      </c>
      <c r="AT251" s="86">
        <f t="shared" si="282"/>
        <v>680.03369140625</v>
      </c>
      <c r="AU251" s="86">
        <f t="shared" si="283"/>
        <v>2</v>
      </c>
      <c r="AV251" s="86" t="b">
        <f t="shared" si="284"/>
        <v>0</v>
      </c>
      <c r="AW251" s="86" t="str">
        <f t="shared" si="285"/>
        <v>Distance</v>
      </c>
      <c r="AX251" s="86" t="str">
        <f t="shared" si="255"/>
        <v>&gt;</v>
      </c>
      <c r="AY251" s="86">
        <f t="shared" si="286"/>
        <v>569.801025390625</v>
      </c>
      <c r="AZ251" s="86">
        <f t="shared" si="287"/>
        <v>0</v>
      </c>
      <c r="BA251" s="86" t="b">
        <f t="shared" si="288"/>
        <v>0</v>
      </c>
      <c r="BB251" s="86" t="str">
        <f t="shared" si="289"/>
        <v>Distance</v>
      </c>
      <c r="BC251" s="86" t="str">
        <f t="shared" si="256"/>
        <v>&gt;</v>
      </c>
      <c r="BD251" s="86">
        <f t="shared" si="290"/>
        <v>390.67724609375</v>
      </c>
      <c r="BE251" s="15">
        <f t="shared" si="243"/>
        <v>0</v>
      </c>
      <c r="BF251" s="15" t="str">
        <f t="shared" si="257"/>
        <v>Speed&lt;=28,58056640625 AND Distance&gt;691,18310546875 AND Distance&gt;680,03369140625 AND Distance&gt;569,801025390625 AND Distance&gt;390,67724609375</v>
      </c>
      <c r="BH251"/>
      <c r="BI251"/>
      <c r="BJ251"/>
    </row>
    <row r="252" spans="1:62">
      <c r="A252" s="15">
        <v>249</v>
      </c>
      <c r="B252" s="15">
        <v>-2</v>
      </c>
      <c r="C252" s="15">
        <v>-8192</v>
      </c>
      <c r="D252" s="15">
        <f t="shared" si="244"/>
        <v>-1</v>
      </c>
      <c r="E252" s="15">
        <f t="shared" si="245"/>
        <v>0</v>
      </c>
      <c r="F252" s="15">
        <f t="shared" si="246"/>
        <v>-1</v>
      </c>
      <c r="G252" s="15">
        <v>-1</v>
      </c>
      <c r="H252" s="15">
        <v>-1</v>
      </c>
      <c r="I252" s="15">
        <v>136</v>
      </c>
      <c r="J252" s="15">
        <v>8</v>
      </c>
      <c r="K252" s="15">
        <v>504</v>
      </c>
      <c r="L252" s="15">
        <v>1365</v>
      </c>
      <c r="M252" s="15">
        <f t="shared" si="247"/>
        <v>0.333251953125</v>
      </c>
      <c r="O252" s="86">
        <f t="shared" si="248"/>
        <v>504</v>
      </c>
      <c r="P252" s="86">
        <f t="shared" si="258"/>
        <v>0.333251953125</v>
      </c>
      <c r="Q252" s="86">
        <f t="shared" si="259"/>
        <v>475</v>
      </c>
      <c r="R252" s="86" t="b">
        <f t="shared" si="260"/>
        <v>0</v>
      </c>
      <c r="S252" s="86" t="str">
        <f t="shared" si="261"/>
        <v>Dummy Node</v>
      </c>
      <c r="T252" s="86" t="str">
        <f t="shared" si="249"/>
        <v>N/A</v>
      </c>
      <c r="U252" s="86" t="str">
        <f t="shared" si="262"/>
        <v>N/A</v>
      </c>
      <c r="V252" s="86">
        <f t="shared" si="263"/>
        <v>425</v>
      </c>
      <c r="W252" s="86" t="b">
        <f t="shared" si="264"/>
        <v>1</v>
      </c>
      <c r="X252" s="86" t="str">
        <f t="shared" si="265"/>
        <v>Dummy Node</v>
      </c>
      <c r="Y252" s="86" t="str">
        <f t="shared" si="250"/>
        <v>N/A</v>
      </c>
      <c r="Z252" s="86" t="str">
        <f t="shared" si="266"/>
        <v>N/A</v>
      </c>
      <c r="AA252" s="86">
        <f t="shared" si="267"/>
        <v>323</v>
      </c>
      <c r="AB252" s="86" t="b">
        <f t="shared" si="268"/>
        <v>1</v>
      </c>
      <c r="AC252" s="86" t="str">
        <f t="shared" si="269"/>
        <v>Dummy Node</v>
      </c>
      <c r="AD252" s="86" t="str">
        <f t="shared" si="251"/>
        <v>N/A</v>
      </c>
      <c r="AE252" s="86" t="str">
        <f t="shared" si="270"/>
        <v>N/A</v>
      </c>
      <c r="AF252" s="86">
        <f t="shared" si="271"/>
        <v>290</v>
      </c>
      <c r="AG252" s="86" t="b">
        <f t="shared" si="272"/>
        <v>1</v>
      </c>
      <c r="AH252" s="86" t="str">
        <f t="shared" si="273"/>
        <v>Speed</v>
      </c>
      <c r="AI252" s="86" t="str">
        <f t="shared" si="252"/>
        <v>&lt;=</v>
      </c>
      <c r="AJ252" s="86">
        <f t="shared" si="274"/>
        <v>28.58056640625</v>
      </c>
      <c r="AK252" s="86">
        <f t="shared" si="275"/>
        <v>54</v>
      </c>
      <c r="AL252" s="86" t="b">
        <f t="shared" si="276"/>
        <v>0</v>
      </c>
      <c r="AM252" s="86" t="str">
        <f t="shared" si="277"/>
        <v>Distance</v>
      </c>
      <c r="AN252" s="86" t="str">
        <f t="shared" si="253"/>
        <v>&gt;</v>
      </c>
      <c r="AO252" s="86">
        <f t="shared" si="278"/>
        <v>691.18310546875</v>
      </c>
      <c r="AP252" s="86">
        <f t="shared" si="279"/>
        <v>8</v>
      </c>
      <c r="AQ252" s="86" t="b">
        <f t="shared" si="280"/>
        <v>0</v>
      </c>
      <c r="AR252" s="86" t="str">
        <f t="shared" si="281"/>
        <v>Distance</v>
      </c>
      <c r="AS252" s="86" t="str">
        <f t="shared" si="254"/>
        <v>&gt;</v>
      </c>
      <c r="AT252" s="86">
        <f t="shared" si="282"/>
        <v>680.03369140625</v>
      </c>
      <c r="AU252" s="86">
        <f t="shared" si="283"/>
        <v>2</v>
      </c>
      <c r="AV252" s="86" t="b">
        <f t="shared" si="284"/>
        <v>0</v>
      </c>
      <c r="AW252" s="86" t="str">
        <f t="shared" si="285"/>
        <v>Distance</v>
      </c>
      <c r="AX252" s="86" t="str">
        <f t="shared" si="255"/>
        <v>&gt;</v>
      </c>
      <c r="AY252" s="86">
        <f t="shared" si="286"/>
        <v>569.801025390625</v>
      </c>
      <c r="AZ252" s="86">
        <f t="shared" si="287"/>
        <v>0</v>
      </c>
      <c r="BA252" s="86" t="b">
        <f t="shared" si="288"/>
        <v>0</v>
      </c>
      <c r="BB252" s="86" t="str">
        <f t="shared" si="289"/>
        <v>Distance</v>
      </c>
      <c r="BC252" s="86" t="str">
        <f t="shared" si="256"/>
        <v>&gt;</v>
      </c>
      <c r="BD252" s="86">
        <f t="shared" si="290"/>
        <v>390.67724609375</v>
      </c>
      <c r="BE252" s="15">
        <f t="shared" si="243"/>
        <v>0</v>
      </c>
      <c r="BF252" s="15" t="str">
        <f t="shared" si="257"/>
        <v>Speed&lt;=28,58056640625 AND Distance&gt;691,18310546875 AND Distance&gt;680,03369140625 AND Distance&gt;569,801025390625 AND Distance&gt;390,67724609375</v>
      </c>
      <c r="BH252"/>
      <c r="BI252"/>
      <c r="BJ252"/>
    </row>
    <row r="253" spans="1:62">
      <c r="A253" s="15">
        <v>250</v>
      </c>
      <c r="B253" s="15">
        <v>-2</v>
      </c>
      <c r="C253" s="15">
        <v>-8192</v>
      </c>
      <c r="D253" s="15">
        <f t="shared" si="244"/>
        <v>-1</v>
      </c>
      <c r="E253" s="15">
        <f t="shared" si="245"/>
        <v>0</v>
      </c>
      <c r="F253" s="15">
        <f t="shared" si="246"/>
        <v>-1</v>
      </c>
      <c r="G253" s="15">
        <v>-1</v>
      </c>
      <c r="H253" s="15">
        <v>-1</v>
      </c>
      <c r="I253" s="15">
        <v>136</v>
      </c>
      <c r="J253" s="15">
        <v>8</v>
      </c>
      <c r="K253" s="15">
        <v>505</v>
      </c>
      <c r="L253" s="15">
        <v>975</v>
      </c>
      <c r="M253" s="15">
        <f t="shared" si="247"/>
        <v>0.238037109375</v>
      </c>
      <c r="O253" s="86">
        <f t="shared" si="248"/>
        <v>505</v>
      </c>
      <c r="P253" s="86">
        <f t="shared" si="258"/>
        <v>0.333251953125</v>
      </c>
      <c r="Q253" s="86">
        <f t="shared" si="259"/>
        <v>476</v>
      </c>
      <c r="R253" s="86" t="b">
        <f t="shared" si="260"/>
        <v>1</v>
      </c>
      <c r="S253" s="86" t="str">
        <f t="shared" si="261"/>
        <v>Dummy Node</v>
      </c>
      <c r="T253" s="86" t="str">
        <f t="shared" si="249"/>
        <v>N/A</v>
      </c>
      <c r="U253" s="86" t="str">
        <f t="shared" si="262"/>
        <v>N/A</v>
      </c>
      <c r="V253" s="86">
        <f t="shared" si="263"/>
        <v>425</v>
      </c>
      <c r="W253" s="86" t="b">
        <f t="shared" si="264"/>
        <v>0</v>
      </c>
      <c r="X253" s="86" t="str">
        <f t="shared" si="265"/>
        <v>Dummy Node</v>
      </c>
      <c r="Y253" s="86" t="str">
        <f t="shared" si="250"/>
        <v>N/A</v>
      </c>
      <c r="Z253" s="86" t="str">
        <f t="shared" si="266"/>
        <v>N/A</v>
      </c>
      <c r="AA253" s="86">
        <f t="shared" si="267"/>
        <v>323</v>
      </c>
      <c r="AB253" s="86" t="b">
        <f t="shared" si="268"/>
        <v>1</v>
      </c>
      <c r="AC253" s="86" t="str">
        <f t="shared" si="269"/>
        <v>Dummy Node</v>
      </c>
      <c r="AD253" s="86" t="str">
        <f t="shared" si="251"/>
        <v>N/A</v>
      </c>
      <c r="AE253" s="86" t="str">
        <f t="shared" si="270"/>
        <v>N/A</v>
      </c>
      <c r="AF253" s="86">
        <f t="shared" si="271"/>
        <v>290</v>
      </c>
      <c r="AG253" s="86" t="b">
        <f t="shared" si="272"/>
        <v>1</v>
      </c>
      <c r="AH253" s="86" t="str">
        <f t="shared" si="273"/>
        <v>Speed</v>
      </c>
      <c r="AI253" s="86" t="str">
        <f t="shared" si="252"/>
        <v>&lt;=</v>
      </c>
      <c r="AJ253" s="86">
        <f t="shared" si="274"/>
        <v>28.58056640625</v>
      </c>
      <c r="AK253" s="86">
        <f t="shared" si="275"/>
        <v>54</v>
      </c>
      <c r="AL253" s="86" t="b">
        <f t="shared" si="276"/>
        <v>0</v>
      </c>
      <c r="AM253" s="86" t="str">
        <f t="shared" si="277"/>
        <v>Distance</v>
      </c>
      <c r="AN253" s="86" t="str">
        <f t="shared" si="253"/>
        <v>&gt;</v>
      </c>
      <c r="AO253" s="86">
        <f t="shared" si="278"/>
        <v>691.18310546875</v>
      </c>
      <c r="AP253" s="86">
        <f t="shared" si="279"/>
        <v>8</v>
      </c>
      <c r="AQ253" s="86" t="b">
        <f t="shared" si="280"/>
        <v>0</v>
      </c>
      <c r="AR253" s="86" t="str">
        <f t="shared" si="281"/>
        <v>Distance</v>
      </c>
      <c r="AS253" s="86" t="str">
        <f t="shared" si="254"/>
        <v>&gt;</v>
      </c>
      <c r="AT253" s="86">
        <f t="shared" si="282"/>
        <v>680.03369140625</v>
      </c>
      <c r="AU253" s="86">
        <f t="shared" si="283"/>
        <v>2</v>
      </c>
      <c r="AV253" s="86" t="b">
        <f t="shared" si="284"/>
        <v>0</v>
      </c>
      <c r="AW253" s="86" t="str">
        <f t="shared" si="285"/>
        <v>Distance</v>
      </c>
      <c r="AX253" s="86" t="str">
        <f t="shared" si="255"/>
        <v>&gt;</v>
      </c>
      <c r="AY253" s="86">
        <f t="shared" si="286"/>
        <v>569.801025390625</v>
      </c>
      <c r="AZ253" s="86">
        <f t="shared" si="287"/>
        <v>0</v>
      </c>
      <c r="BA253" s="86" t="b">
        <f t="shared" si="288"/>
        <v>0</v>
      </c>
      <c r="BB253" s="86" t="str">
        <f t="shared" si="289"/>
        <v>Distance</v>
      </c>
      <c r="BC253" s="86" t="str">
        <f t="shared" si="256"/>
        <v>&gt;</v>
      </c>
      <c r="BD253" s="86">
        <f t="shared" si="290"/>
        <v>390.67724609375</v>
      </c>
      <c r="BE253" s="15">
        <f t="shared" si="243"/>
        <v>0</v>
      </c>
      <c r="BF253" s="15" t="str">
        <f t="shared" si="257"/>
        <v>Speed&lt;=28,58056640625 AND Distance&gt;691,18310546875 AND Distance&gt;680,03369140625 AND Distance&gt;569,801025390625 AND Distance&gt;390,67724609375</v>
      </c>
      <c r="BH253"/>
      <c r="BI253"/>
      <c r="BJ253"/>
    </row>
    <row r="254" spans="1:62">
      <c r="A254" s="15">
        <v>251</v>
      </c>
      <c r="B254" s="15">
        <v>0</v>
      </c>
      <c r="C254" s="15">
        <v>1751766</v>
      </c>
      <c r="D254" s="15">
        <f t="shared" si="244"/>
        <v>427</v>
      </c>
      <c r="E254" s="15">
        <f t="shared" si="245"/>
        <v>2774</v>
      </c>
      <c r="F254" s="15">
        <f t="shared" si="246"/>
        <v>427.67724609375</v>
      </c>
      <c r="G254" s="15">
        <v>253</v>
      </c>
      <c r="H254" s="15">
        <v>254</v>
      </c>
      <c r="I254" s="15">
        <v>96</v>
      </c>
      <c r="J254" s="15">
        <v>7</v>
      </c>
      <c r="K254" s="15">
        <v>506</v>
      </c>
      <c r="L254" s="15">
        <v>1155</v>
      </c>
      <c r="M254" s="15">
        <f t="shared" si="247"/>
        <v>0.281982421875</v>
      </c>
      <c r="O254" s="86">
        <f t="shared" si="248"/>
        <v>506</v>
      </c>
      <c r="P254" s="86">
        <f t="shared" si="258"/>
        <v>0.333251953125</v>
      </c>
      <c r="Q254" s="86">
        <f t="shared" si="259"/>
        <v>476</v>
      </c>
      <c r="R254" s="86" t="b">
        <f t="shared" si="260"/>
        <v>0</v>
      </c>
      <c r="S254" s="86" t="str">
        <f t="shared" si="261"/>
        <v>Dummy Node</v>
      </c>
      <c r="T254" s="86" t="str">
        <f t="shared" si="249"/>
        <v>N/A</v>
      </c>
      <c r="U254" s="86" t="str">
        <f t="shared" si="262"/>
        <v>N/A</v>
      </c>
      <c r="V254" s="86">
        <f t="shared" si="263"/>
        <v>425</v>
      </c>
      <c r="W254" s="86" t="b">
        <f t="shared" si="264"/>
        <v>0</v>
      </c>
      <c r="X254" s="86" t="str">
        <f t="shared" si="265"/>
        <v>Dummy Node</v>
      </c>
      <c r="Y254" s="86" t="str">
        <f t="shared" si="250"/>
        <v>N/A</v>
      </c>
      <c r="Z254" s="86" t="str">
        <f t="shared" si="266"/>
        <v>N/A</v>
      </c>
      <c r="AA254" s="86">
        <f t="shared" si="267"/>
        <v>323</v>
      </c>
      <c r="AB254" s="86" t="b">
        <f t="shared" si="268"/>
        <v>1</v>
      </c>
      <c r="AC254" s="86" t="str">
        <f t="shared" si="269"/>
        <v>Dummy Node</v>
      </c>
      <c r="AD254" s="86" t="str">
        <f t="shared" si="251"/>
        <v>N/A</v>
      </c>
      <c r="AE254" s="86" t="str">
        <f t="shared" si="270"/>
        <v>N/A</v>
      </c>
      <c r="AF254" s="86">
        <f t="shared" si="271"/>
        <v>290</v>
      </c>
      <c r="AG254" s="86" t="b">
        <f t="shared" si="272"/>
        <v>1</v>
      </c>
      <c r="AH254" s="86" t="str">
        <f t="shared" si="273"/>
        <v>Speed</v>
      </c>
      <c r="AI254" s="86" t="str">
        <f t="shared" si="252"/>
        <v>&lt;=</v>
      </c>
      <c r="AJ254" s="86">
        <f t="shared" si="274"/>
        <v>28.58056640625</v>
      </c>
      <c r="AK254" s="86">
        <f t="shared" si="275"/>
        <v>54</v>
      </c>
      <c r="AL254" s="86" t="b">
        <f t="shared" si="276"/>
        <v>0</v>
      </c>
      <c r="AM254" s="86" t="str">
        <f t="shared" si="277"/>
        <v>Distance</v>
      </c>
      <c r="AN254" s="86" t="str">
        <f t="shared" si="253"/>
        <v>&gt;</v>
      </c>
      <c r="AO254" s="86">
        <f t="shared" si="278"/>
        <v>691.18310546875</v>
      </c>
      <c r="AP254" s="86">
        <f t="shared" si="279"/>
        <v>8</v>
      </c>
      <c r="AQ254" s="86" t="b">
        <f t="shared" si="280"/>
        <v>0</v>
      </c>
      <c r="AR254" s="86" t="str">
        <f t="shared" si="281"/>
        <v>Distance</v>
      </c>
      <c r="AS254" s="86" t="str">
        <f t="shared" si="254"/>
        <v>&gt;</v>
      </c>
      <c r="AT254" s="86">
        <f t="shared" si="282"/>
        <v>680.03369140625</v>
      </c>
      <c r="AU254" s="86">
        <f t="shared" si="283"/>
        <v>2</v>
      </c>
      <c r="AV254" s="86" t="b">
        <f t="shared" si="284"/>
        <v>0</v>
      </c>
      <c r="AW254" s="86" t="str">
        <f t="shared" si="285"/>
        <v>Distance</v>
      </c>
      <c r="AX254" s="86" t="str">
        <f t="shared" si="255"/>
        <v>&gt;</v>
      </c>
      <c r="AY254" s="86">
        <f t="shared" si="286"/>
        <v>569.801025390625</v>
      </c>
      <c r="AZ254" s="86">
        <f t="shared" si="287"/>
        <v>0</v>
      </c>
      <c r="BA254" s="86" t="b">
        <f t="shared" si="288"/>
        <v>0</v>
      </c>
      <c r="BB254" s="86" t="str">
        <f t="shared" si="289"/>
        <v>Distance</v>
      </c>
      <c r="BC254" s="86" t="str">
        <f t="shared" si="256"/>
        <v>&gt;</v>
      </c>
      <c r="BD254" s="86">
        <f t="shared" si="290"/>
        <v>390.67724609375</v>
      </c>
      <c r="BE254" s="15">
        <f t="shared" si="243"/>
        <v>0</v>
      </c>
      <c r="BF254" s="15" t="str">
        <f t="shared" si="257"/>
        <v>Speed&lt;=28,58056640625 AND Distance&gt;691,18310546875 AND Distance&gt;680,03369140625 AND Distance&gt;569,801025390625 AND Distance&gt;390,67724609375</v>
      </c>
      <c r="BH254"/>
      <c r="BI254"/>
      <c r="BJ254"/>
    </row>
    <row r="255" spans="1:62">
      <c r="A255" s="15">
        <v>252</v>
      </c>
      <c r="B255" s="15">
        <v>-2</v>
      </c>
      <c r="C255" s="15">
        <v>-8192</v>
      </c>
      <c r="D255" s="15">
        <f t="shared" si="244"/>
        <v>-1</v>
      </c>
      <c r="E255" s="15">
        <f t="shared" si="245"/>
        <v>0</v>
      </c>
      <c r="F255" s="15">
        <f t="shared" si="246"/>
        <v>-1</v>
      </c>
      <c r="G255" s="15">
        <v>391</v>
      </c>
      <c r="H255" s="15">
        <v>392</v>
      </c>
      <c r="I255" s="15">
        <v>96</v>
      </c>
      <c r="J255" s="15">
        <v>7</v>
      </c>
      <c r="K255" s="15">
        <v>507</v>
      </c>
      <c r="L255" s="15">
        <v>1365</v>
      </c>
      <c r="M255" s="15">
        <f t="shared" si="247"/>
        <v>0.333251953125</v>
      </c>
      <c r="O255" s="86">
        <f t="shared" si="248"/>
        <v>507</v>
      </c>
      <c r="P255" s="86">
        <f t="shared" si="258"/>
        <v>0.333251953125</v>
      </c>
      <c r="Q255" s="86">
        <f t="shared" si="259"/>
        <v>477</v>
      </c>
      <c r="R255" s="86" t="b">
        <f t="shared" si="260"/>
        <v>1</v>
      </c>
      <c r="S255" s="86" t="str">
        <f t="shared" si="261"/>
        <v>Dummy Node</v>
      </c>
      <c r="T255" s="86" t="str">
        <f t="shared" si="249"/>
        <v>N/A</v>
      </c>
      <c r="U255" s="86" t="str">
        <f t="shared" si="262"/>
        <v>N/A</v>
      </c>
      <c r="V255" s="86">
        <f t="shared" si="263"/>
        <v>426</v>
      </c>
      <c r="W255" s="86" t="b">
        <f t="shared" si="264"/>
        <v>1</v>
      </c>
      <c r="X255" s="86" t="str">
        <f t="shared" si="265"/>
        <v>Dummy Node</v>
      </c>
      <c r="Y255" s="86" t="str">
        <f t="shared" si="250"/>
        <v>N/A</v>
      </c>
      <c r="Z255" s="86" t="str">
        <f t="shared" si="266"/>
        <v>N/A</v>
      </c>
      <c r="AA255" s="86">
        <f t="shared" si="267"/>
        <v>323</v>
      </c>
      <c r="AB255" s="86" t="b">
        <f t="shared" si="268"/>
        <v>0</v>
      </c>
      <c r="AC255" s="86" t="str">
        <f t="shared" si="269"/>
        <v>Dummy Node</v>
      </c>
      <c r="AD255" s="86" t="str">
        <f t="shared" si="251"/>
        <v>N/A</v>
      </c>
      <c r="AE255" s="86" t="str">
        <f t="shared" si="270"/>
        <v>N/A</v>
      </c>
      <c r="AF255" s="86">
        <f t="shared" si="271"/>
        <v>290</v>
      </c>
      <c r="AG255" s="86" t="b">
        <f t="shared" si="272"/>
        <v>1</v>
      </c>
      <c r="AH255" s="86" t="str">
        <f t="shared" si="273"/>
        <v>Speed</v>
      </c>
      <c r="AI255" s="86" t="str">
        <f t="shared" si="252"/>
        <v>&lt;=</v>
      </c>
      <c r="AJ255" s="86">
        <f t="shared" si="274"/>
        <v>28.58056640625</v>
      </c>
      <c r="AK255" s="86">
        <f t="shared" si="275"/>
        <v>54</v>
      </c>
      <c r="AL255" s="86" t="b">
        <f t="shared" si="276"/>
        <v>0</v>
      </c>
      <c r="AM255" s="86" t="str">
        <f t="shared" si="277"/>
        <v>Distance</v>
      </c>
      <c r="AN255" s="86" t="str">
        <f t="shared" si="253"/>
        <v>&gt;</v>
      </c>
      <c r="AO255" s="86">
        <f t="shared" si="278"/>
        <v>691.18310546875</v>
      </c>
      <c r="AP255" s="86">
        <f t="shared" si="279"/>
        <v>8</v>
      </c>
      <c r="AQ255" s="86" t="b">
        <f t="shared" si="280"/>
        <v>0</v>
      </c>
      <c r="AR255" s="86" t="str">
        <f t="shared" si="281"/>
        <v>Distance</v>
      </c>
      <c r="AS255" s="86" t="str">
        <f t="shared" si="254"/>
        <v>&gt;</v>
      </c>
      <c r="AT255" s="86">
        <f t="shared" si="282"/>
        <v>680.03369140625</v>
      </c>
      <c r="AU255" s="86">
        <f t="shared" si="283"/>
        <v>2</v>
      </c>
      <c r="AV255" s="86" t="b">
        <f t="shared" si="284"/>
        <v>0</v>
      </c>
      <c r="AW255" s="86" t="str">
        <f t="shared" si="285"/>
        <v>Distance</v>
      </c>
      <c r="AX255" s="86" t="str">
        <f t="shared" si="255"/>
        <v>&gt;</v>
      </c>
      <c r="AY255" s="86">
        <f t="shared" si="286"/>
        <v>569.801025390625</v>
      </c>
      <c r="AZ255" s="86">
        <f t="shared" si="287"/>
        <v>0</v>
      </c>
      <c r="BA255" s="86" t="b">
        <f t="shared" si="288"/>
        <v>0</v>
      </c>
      <c r="BB255" s="86" t="str">
        <f t="shared" si="289"/>
        <v>Distance</v>
      </c>
      <c r="BC255" s="86" t="str">
        <f t="shared" si="256"/>
        <v>&gt;</v>
      </c>
      <c r="BD255" s="86">
        <f t="shared" si="290"/>
        <v>390.67724609375</v>
      </c>
      <c r="BE255" s="15">
        <f t="shared" si="243"/>
        <v>0</v>
      </c>
      <c r="BF255" s="15" t="str">
        <f t="shared" si="257"/>
        <v>Speed&lt;=28,58056640625 AND Distance&gt;691,18310546875 AND Distance&gt;680,03369140625 AND Distance&gt;569,801025390625 AND Distance&gt;390,67724609375</v>
      </c>
      <c r="BH255"/>
      <c r="BI255"/>
      <c r="BJ255"/>
    </row>
    <row r="256" spans="1:62">
      <c r="A256" s="15">
        <v>253</v>
      </c>
      <c r="B256" s="15">
        <v>-2</v>
      </c>
      <c r="C256" s="15">
        <v>-8192</v>
      </c>
      <c r="D256" s="15">
        <f t="shared" si="244"/>
        <v>-1</v>
      </c>
      <c r="E256" s="15">
        <f t="shared" si="245"/>
        <v>0</v>
      </c>
      <c r="F256" s="15">
        <f t="shared" si="246"/>
        <v>-1</v>
      </c>
      <c r="G256" s="15">
        <v>-1</v>
      </c>
      <c r="H256" s="15">
        <v>-1</v>
      </c>
      <c r="I256" s="15">
        <v>251</v>
      </c>
      <c r="J256" s="15">
        <v>8</v>
      </c>
      <c r="K256" s="15">
        <v>508</v>
      </c>
      <c r="L256" s="15">
        <v>1365</v>
      </c>
      <c r="M256" s="15">
        <f t="shared" si="247"/>
        <v>0.333251953125</v>
      </c>
      <c r="O256" s="86">
        <f t="shared" si="248"/>
        <v>508</v>
      </c>
      <c r="P256" s="86">
        <f t="shared" si="258"/>
        <v>0.333251953125</v>
      </c>
      <c r="Q256" s="86">
        <f t="shared" si="259"/>
        <v>477</v>
      </c>
      <c r="R256" s="86" t="b">
        <f t="shared" si="260"/>
        <v>0</v>
      </c>
      <c r="S256" s="86" t="str">
        <f t="shared" si="261"/>
        <v>Dummy Node</v>
      </c>
      <c r="T256" s="86" t="str">
        <f t="shared" si="249"/>
        <v>N/A</v>
      </c>
      <c r="U256" s="86" t="str">
        <f t="shared" si="262"/>
        <v>N/A</v>
      </c>
      <c r="V256" s="86">
        <f t="shared" si="263"/>
        <v>426</v>
      </c>
      <c r="W256" s="86" t="b">
        <f t="shared" si="264"/>
        <v>1</v>
      </c>
      <c r="X256" s="86" t="str">
        <f t="shared" si="265"/>
        <v>Dummy Node</v>
      </c>
      <c r="Y256" s="86" t="str">
        <f t="shared" si="250"/>
        <v>N/A</v>
      </c>
      <c r="Z256" s="86" t="str">
        <f t="shared" si="266"/>
        <v>N/A</v>
      </c>
      <c r="AA256" s="86">
        <f t="shared" si="267"/>
        <v>323</v>
      </c>
      <c r="AB256" s="86" t="b">
        <f t="shared" si="268"/>
        <v>0</v>
      </c>
      <c r="AC256" s="86" t="str">
        <f t="shared" si="269"/>
        <v>Dummy Node</v>
      </c>
      <c r="AD256" s="86" t="str">
        <f t="shared" si="251"/>
        <v>N/A</v>
      </c>
      <c r="AE256" s="86" t="str">
        <f t="shared" si="270"/>
        <v>N/A</v>
      </c>
      <c r="AF256" s="86">
        <f t="shared" si="271"/>
        <v>290</v>
      </c>
      <c r="AG256" s="86" t="b">
        <f t="shared" si="272"/>
        <v>1</v>
      </c>
      <c r="AH256" s="86" t="str">
        <f t="shared" si="273"/>
        <v>Speed</v>
      </c>
      <c r="AI256" s="86" t="str">
        <f t="shared" si="252"/>
        <v>&lt;=</v>
      </c>
      <c r="AJ256" s="86">
        <f t="shared" si="274"/>
        <v>28.58056640625</v>
      </c>
      <c r="AK256" s="86">
        <f t="shared" si="275"/>
        <v>54</v>
      </c>
      <c r="AL256" s="86" t="b">
        <f t="shared" si="276"/>
        <v>0</v>
      </c>
      <c r="AM256" s="86" t="str">
        <f t="shared" si="277"/>
        <v>Distance</v>
      </c>
      <c r="AN256" s="86" t="str">
        <f t="shared" si="253"/>
        <v>&gt;</v>
      </c>
      <c r="AO256" s="86">
        <f t="shared" si="278"/>
        <v>691.18310546875</v>
      </c>
      <c r="AP256" s="86">
        <f t="shared" si="279"/>
        <v>8</v>
      </c>
      <c r="AQ256" s="86" t="b">
        <f t="shared" si="280"/>
        <v>0</v>
      </c>
      <c r="AR256" s="86" t="str">
        <f t="shared" si="281"/>
        <v>Distance</v>
      </c>
      <c r="AS256" s="86" t="str">
        <f t="shared" si="254"/>
        <v>&gt;</v>
      </c>
      <c r="AT256" s="86">
        <f t="shared" si="282"/>
        <v>680.03369140625</v>
      </c>
      <c r="AU256" s="86">
        <f t="shared" si="283"/>
        <v>2</v>
      </c>
      <c r="AV256" s="86" t="b">
        <f t="shared" si="284"/>
        <v>0</v>
      </c>
      <c r="AW256" s="86" t="str">
        <f t="shared" si="285"/>
        <v>Distance</v>
      </c>
      <c r="AX256" s="86" t="str">
        <f t="shared" si="255"/>
        <v>&gt;</v>
      </c>
      <c r="AY256" s="86">
        <f t="shared" si="286"/>
        <v>569.801025390625</v>
      </c>
      <c r="AZ256" s="86">
        <f t="shared" si="287"/>
        <v>0</v>
      </c>
      <c r="BA256" s="86" t="b">
        <f t="shared" si="288"/>
        <v>0</v>
      </c>
      <c r="BB256" s="86" t="str">
        <f t="shared" si="289"/>
        <v>Distance</v>
      </c>
      <c r="BC256" s="86" t="str">
        <f t="shared" si="256"/>
        <v>&gt;</v>
      </c>
      <c r="BD256" s="86">
        <f t="shared" si="290"/>
        <v>390.67724609375</v>
      </c>
      <c r="BE256" s="15">
        <f t="shared" si="243"/>
        <v>0</v>
      </c>
      <c r="BF256" s="15" t="str">
        <f t="shared" si="257"/>
        <v>Speed&lt;=28,58056640625 AND Distance&gt;691,18310546875 AND Distance&gt;680,03369140625 AND Distance&gt;569,801025390625 AND Distance&gt;390,67724609375</v>
      </c>
      <c r="BH256"/>
      <c r="BI256"/>
      <c r="BJ256"/>
    </row>
    <row r="257" spans="1:62">
      <c r="A257" s="15">
        <v>254</v>
      </c>
      <c r="B257" s="15">
        <v>-2</v>
      </c>
      <c r="C257" s="15">
        <v>-8192</v>
      </c>
      <c r="D257" s="15">
        <f t="shared" si="244"/>
        <v>-1</v>
      </c>
      <c r="E257" s="15">
        <f t="shared" si="245"/>
        <v>0</v>
      </c>
      <c r="F257" s="15">
        <f t="shared" si="246"/>
        <v>-1</v>
      </c>
      <c r="G257" s="15">
        <v>-1</v>
      </c>
      <c r="H257" s="15">
        <v>-1</v>
      </c>
      <c r="I257" s="15">
        <v>251</v>
      </c>
      <c r="J257" s="15">
        <v>8</v>
      </c>
      <c r="K257" s="15">
        <v>509</v>
      </c>
      <c r="L257" s="15">
        <v>0</v>
      </c>
      <c r="M257" s="15">
        <f t="shared" si="247"/>
        <v>0</v>
      </c>
      <c r="O257" s="86">
        <f t="shared" si="248"/>
        <v>509</v>
      </c>
      <c r="P257" s="86">
        <f t="shared" si="258"/>
        <v>0.333251953125</v>
      </c>
      <c r="Q257" s="86">
        <f t="shared" si="259"/>
        <v>478</v>
      </c>
      <c r="R257" s="86" t="b">
        <f t="shared" si="260"/>
        <v>1</v>
      </c>
      <c r="S257" s="86" t="str">
        <f t="shared" si="261"/>
        <v>Dummy Node</v>
      </c>
      <c r="T257" s="86" t="str">
        <f t="shared" si="249"/>
        <v>N/A</v>
      </c>
      <c r="U257" s="86" t="str">
        <f t="shared" si="262"/>
        <v>N/A</v>
      </c>
      <c r="V257" s="86">
        <f t="shared" si="263"/>
        <v>426</v>
      </c>
      <c r="W257" s="86" t="b">
        <f t="shared" si="264"/>
        <v>0</v>
      </c>
      <c r="X257" s="86" t="str">
        <f t="shared" si="265"/>
        <v>Dummy Node</v>
      </c>
      <c r="Y257" s="86" t="str">
        <f t="shared" si="250"/>
        <v>N/A</v>
      </c>
      <c r="Z257" s="86" t="str">
        <f t="shared" si="266"/>
        <v>N/A</v>
      </c>
      <c r="AA257" s="86">
        <f t="shared" si="267"/>
        <v>323</v>
      </c>
      <c r="AB257" s="86" t="b">
        <f t="shared" si="268"/>
        <v>0</v>
      </c>
      <c r="AC257" s="86" t="str">
        <f t="shared" si="269"/>
        <v>Dummy Node</v>
      </c>
      <c r="AD257" s="86" t="str">
        <f t="shared" si="251"/>
        <v>N/A</v>
      </c>
      <c r="AE257" s="86" t="str">
        <f t="shared" si="270"/>
        <v>N/A</v>
      </c>
      <c r="AF257" s="86">
        <f t="shared" si="271"/>
        <v>290</v>
      </c>
      <c r="AG257" s="86" t="b">
        <f t="shared" si="272"/>
        <v>1</v>
      </c>
      <c r="AH257" s="86" t="str">
        <f t="shared" si="273"/>
        <v>Speed</v>
      </c>
      <c r="AI257" s="86" t="str">
        <f t="shared" si="252"/>
        <v>&lt;=</v>
      </c>
      <c r="AJ257" s="86">
        <f t="shared" si="274"/>
        <v>28.58056640625</v>
      </c>
      <c r="AK257" s="86">
        <f t="shared" si="275"/>
        <v>54</v>
      </c>
      <c r="AL257" s="86" t="b">
        <f t="shared" si="276"/>
        <v>0</v>
      </c>
      <c r="AM257" s="86" t="str">
        <f t="shared" si="277"/>
        <v>Distance</v>
      </c>
      <c r="AN257" s="86" t="str">
        <f t="shared" si="253"/>
        <v>&gt;</v>
      </c>
      <c r="AO257" s="86">
        <f t="shared" si="278"/>
        <v>691.18310546875</v>
      </c>
      <c r="AP257" s="86">
        <f t="shared" si="279"/>
        <v>8</v>
      </c>
      <c r="AQ257" s="86" t="b">
        <f t="shared" si="280"/>
        <v>0</v>
      </c>
      <c r="AR257" s="86" t="str">
        <f t="shared" si="281"/>
        <v>Distance</v>
      </c>
      <c r="AS257" s="86" t="str">
        <f t="shared" si="254"/>
        <v>&gt;</v>
      </c>
      <c r="AT257" s="86">
        <f t="shared" si="282"/>
        <v>680.03369140625</v>
      </c>
      <c r="AU257" s="86">
        <f t="shared" si="283"/>
        <v>2</v>
      </c>
      <c r="AV257" s="86" t="b">
        <f t="shared" si="284"/>
        <v>0</v>
      </c>
      <c r="AW257" s="86" t="str">
        <f t="shared" si="285"/>
        <v>Distance</v>
      </c>
      <c r="AX257" s="86" t="str">
        <f t="shared" si="255"/>
        <v>&gt;</v>
      </c>
      <c r="AY257" s="86">
        <f t="shared" si="286"/>
        <v>569.801025390625</v>
      </c>
      <c r="AZ257" s="86">
        <f t="shared" si="287"/>
        <v>0</v>
      </c>
      <c r="BA257" s="86" t="b">
        <f t="shared" si="288"/>
        <v>0</v>
      </c>
      <c r="BB257" s="86" t="str">
        <f t="shared" si="289"/>
        <v>Distance</v>
      </c>
      <c r="BC257" s="86" t="str">
        <f t="shared" si="256"/>
        <v>&gt;</v>
      </c>
      <c r="BD257" s="86">
        <f t="shared" si="290"/>
        <v>390.67724609375</v>
      </c>
      <c r="BE257" s="15">
        <f t="shared" si="243"/>
        <v>0</v>
      </c>
      <c r="BF257" s="15" t="str">
        <f t="shared" si="257"/>
        <v>Speed&lt;=28,58056640625 AND Distance&gt;691,18310546875 AND Distance&gt;680,03369140625 AND Distance&gt;569,801025390625 AND Distance&gt;390,67724609375</v>
      </c>
      <c r="BH257"/>
      <c r="BI257"/>
      <c r="BJ257"/>
    </row>
    <row r="258" spans="1:62">
      <c r="A258" s="15">
        <v>255</v>
      </c>
      <c r="B258" s="15">
        <v>1</v>
      </c>
      <c r="C258" s="15">
        <v>61298</v>
      </c>
      <c r="D258" s="15">
        <f t="shared" si="244"/>
        <v>14</v>
      </c>
      <c r="E258" s="15">
        <f t="shared" si="245"/>
        <v>3954</v>
      </c>
      <c r="F258" s="15">
        <f t="shared" si="246"/>
        <v>14.96533203125</v>
      </c>
      <c r="G258" s="15">
        <v>309</v>
      </c>
      <c r="H258" s="15">
        <v>310</v>
      </c>
      <c r="I258" s="15">
        <v>105</v>
      </c>
      <c r="J258" s="15">
        <v>6</v>
      </c>
      <c r="K258" s="15">
        <v>510</v>
      </c>
      <c r="L258" s="15">
        <v>1</v>
      </c>
      <c r="M258" s="15">
        <f t="shared" si="247"/>
        <v>2.44140625E-4</v>
      </c>
      <c r="O258" s="86">
        <f t="shared" si="248"/>
        <v>510</v>
      </c>
      <c r="P258" s="86">
        <f t="shared" si="258"/>
        <v>0.333251953125</v>
      </c>
      <c r="Q258" s="86">
        <f t="shared" si="259"/>
        <v>478</v>
      </c>
      <c r="R258" s="86" t="b">
        <f t="shared" si="260"/>
        <v>0</v>
      </c>
      <c r="S258" s="86" t="str">
        <f t="shared" si="261"/>
        <v>Dummy Node</v>
      </c>
      <c r="T258" s="86" t="str">
        <f t="shared" si="249"/>
        <v>N/A</v>
      </c>
      <c r="U258" s="86" t="str">
        <f t="shared" si="262"/>
        <v>N/A</v>
      </c>
      <c r="V258" s="86">
        <f t="shared" si="263"/>
        <v>426</v>
      </c>
      <c r="W258" s="86" t="b">
        <f t="shared" si="264"/>
        <v>0</v>
      </c>
      <c r="X258" s="86" t="str">
        <f t="shared" si="265"/>
        <v>Dummy Node</v>
      </c>
      <c r="Y258" s="86" t="str">
        <f t="shared" si="250"/>
        <v>N/A</v>
      </c>
      <c r="Z258" s="86" t="str">
        <f t="shared" si="266"/>
        <v>N/A</v>
      </c>
      <c r="AA258" s="86">
        <f t="shared" si="267"/>
        <v>323</v>
      </c>
      <c r="AB258" s="86" t="b">
        <f t="shared" si="268"/>
        <v>0</v>
      </c>
      <c r="AC258" s="86" t="str">
        <f t="shared" si="269"/>
        <v>Dummy Node</v>
      </c>
      <c r="AD258" s="86" t="str">
        <f t="shared" si="251"/>
        <v>N/A</v>
      </c>
      <c r="AE258" s="86" t="str">
        <f t="shared" si="270"/>
        <v>N/A</v>
      </c>
      <c r="AF258" s="86">
        <f t="shared" si="271"/>
        <v>290</v>
      </c>
      <c r="AG258" s="86" t="b">
        <f t="shared" si="272"/>
        <v>1</v>
      </c>
      <c r="AH258" s="86" t="str">
        <f t="shared" si="273"/>
        <v>Speed</v>
      </c>
      <c r="AI258" s="86" t="str">
        <f t="shared" si="252"/>
        <v>&lt;=</v>
      </c>
      <c r="AJ258" s="86">
        <f t="shared" si="274"/>
        <v>28.58056640625</v>
      </c>
      <c r="AK258" s="86">
        <f t="shared" si="275"/>
        <v>54</v>
      </c>
      <c r="AL258" s="86" t="b">
        <f t="shared" si="276"/>
        <v>0</v>
      </c>
      <c r="AM258" s="86" t="str">
        <f t="shared" si="277"/>
        <v>Distance</v>
      </c>
      <c r="AN258" s="86" t="str">
        <f t="shared" si="253"/>
        <v>&gt;</v>
      </c>
      <c r="AO258" s="86">
        <f t="shared" si="278"/>
        <v>691.18310546875</v>
      </c>
      <c r="AP258" s="86">
        <f t="shared" si="279"/>
        <v>8</v>
      </c>
      <c r="AQ258" s="86" t="b">
        <f t="shared" si="280"/>
        <v>0</v>
      </c>
      <c r="AR258" s="86" t="str">
        <f t="shared" si="281"/>
        <v>Distance</v>
      </c>
      <c r="AS258" s="86" t="str">
        <f t="shared" si="254"/>
        <v>&gt;</v>
      </c>
      <c r="AT258" s="86">
        <f t="shared" si="282"/>
        <v>680.03369140625</v>
      </c>
      <c r="AU258" s="86">
        <f t="shared" si="283"/>
        <v>2</v>
      </c>
      <c r="AV258" s="86" t="b">
        <f t="shared" si="284"/>
        <v>0</v>
      </c>
      <c r="AW258" s="86" t="str">
        <f t="shared" si="285"/>
        <v>Distance</v>
      </c>
      <c r="AX258" s="86" t="str">
        <f t="shared" si="255"/>
        <v>&gt;</v>
      </c>
      <c r="AY258" s="86">
        <f t="shared" si="286"/>
        <v>569.801025390625</v>
      </c>
      <c r="AZ258" s="86">
        <f t="shared" si="287"/>
        <v>0</v>
      </c>
      <c r="BA258" s="86" t="b">
        <f t="shared" si="288"/>
        <v>0</v>
      </c>
      <c r="BB258" s="86" t="str">
        <f t="shared" si="289"/>
        <v>Distance</v>
      </c>
      <c r="BC258" s="86" t="str">
        <f t="shared" si="256"/>
        <v>&gt;</v>
      </c>
      <c r="BD258" s="86">
        <f t="shared" si="290"/>
        <v>390.67724609375</v>
      </c>
      <c r="BE258" s="15">
        <f t="shared" si="243"/>
        <v>0</v>
      </c>
      <c r="BF258" s="15" t="str">
        <f t="shared" si="257"/>
        <v>Speed&lt;=28,58056640625 AND Distance&gt;691,18310546875 AND Distance&gt;680,03369140625 AND Distance&gt;569,801025390625 AND Distance&gt;390,67724609375</v>
      </c>
      <c r="BH258"/>
      <c r="BI258"/>
      <c r="BJ258"/>
    </row>
    <row r="259" spans="1:62">
      <c r="A259" s="15">
        <v>256</v>
      </c>
      <c r="B259" s="15">
        <v>1</v>
      </c>
      <c r="C259" s="15">
        <v>74331</v>
      </c>
      <c r="D259" s="15">
        <f t="shared" si="244"/>
        <v>18</v>
      </c>
      <c r="E259" s="15">
        <f t="shared" si="245"/>
        <v>603</v>
      </c>
      <c r="F259" s="15">
        <f t="shared" si="246"/>
        <v>18.147216796875</v>
      </c>
      <c r="G259" s="15">
        <v>257</v>
      </c>
      <c r="H259" s="15">
        <v>258</v>
      </c>
      <c r="I259" s="15">
        <v>105</v>
      </c>
      <c r="J259" s="15">
        <v>6</v>
      </c>
      <c r="K259" s="15"/>
      <c r="L259" s="15">
        <v>28</v>
      </c>
      <c r="M259" s="15">
        <f t="shared" si="247"/>
        <v>6.8359375E-3</v>
      </c>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H259"/>
      <c r="BI259"/>
      <c r="BJ259"/>
    </row>
    <row r="260" spans="1:62">
      <c r="A260" s="15">
        <v>257</v>
      </c>
      <c r="B260" s="15">
        <v>2</v>
      </c>
      <c r="C260" s="15">
        <v>5238</v>
      </c>
      <c r="D260" s="15">
        <f t="shared" ref="D260:D323" si="291">IF(C260&lt;&gt;-8192,INT(C260/2^12),-1)</f>
        <v>1</v>
      </c>
      <c r="E260" s="15">
        <f t="shared" ref="E260:E323" si="292">IF(C260 &lt;&gt; -8192, MOD(C260, 2^12), 0)</f>
        <v>1142</v>
      </c>
      <c r="F260" s="15">
        <f t="shared" ref="F260:F323" si="293">D260+(E260/2^12)</f>
        <v>1.27880859375</v>
      </c>
      <c r="G260" s="15">
        <v>259</v>
      </c>
      <c r="H260" s="15">
        <v>260</v>
      </c>
      <c r="I260" s="15">
        <v>256</v>
      </c>
      <c r="J260" s="15">
        <v>7</v>
      </c>
      <c r="K260" s="15"/>
      <c r="L260" s="15">
        <v>137</v>
      </c>
      <c r="M260" s="15">
        <f t="shared" ref="M260:M323" si="294">IF(L260 &gt;= 2^12, "Error: Wrong Probability!", L260/2^12)</f>
        <v>3.3447265625E-2</v>
      </c>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H260"/>
      <c r="BI260"/>
      <c r="BJ260"/>
    </row>
    <row r="261" spans="1:62">
      <c r="A261" s="15">
        <v>258</v>
      </c>
      <c r="B261" s="15">
        <v>-2</v>
      </c>
      <c r="C261" s="15">
        <v>-8192</v>
      </c>
      <c r="D261" s="15">
        <f t="shared" si="291"/>
        <v>-1</v>
      </c>
      <c r="E261" s="15">
        <f t="shared" si="292"/>
        <v>0</v>
      </c>
      <c r="F261" s="15">
        <f t="shared" si="293"/>
        <v>-1</v>
      </c>
      <c r="G261" s="15">
        <v>393</v>
      </c>
      <c r="H261" s="15">
        <v>394</v>
      </c>
      <c r="I261" s="15">
        <v>256</v>
      </c>
      <c r="J261" s="15">
        <v>7</v>
      </c>
      <c r="K261" s="15"/>
      <c r="L261" s="15">
        <v>0</v>
      </c>
      <c r="M261" s="15">
        <f t="shared" si="294"/>
        <v>0</v>
      </c>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H261"/>
      <c r="BI261"/>
      <c r="BJ261"/>
    </row>
    <row r="262" spans="1:62">
      <c r="A262" s="15">
        <v>259</v>
      </c>
      <c r="B262" s="15">
        <v>-2</v>
      </c>
      <c r="C262" s="15">
        <v>-8192</v>
      </c>
      <c r="D262" s="15">
        <f t="shared" si="291"/>
        <v>-1</v>
      </c>
      <c r="E262" s="15">
        <f t="shared" si="292"/>
        <v>0</v>
      </c>
      <c r="F262" s="15">
        <f t="shared" si="293"/>
        <v>-1</v>
      </c>
      <c r="G262" s="15">
        <v>-1</v>
      </c>
      <c r="H262" s="15">
        <v>-1</v>
      </c>
      <c r="I262" s="15">
        <v>257</v>
      </c>
      <c r="J262" s="15">
        <v>8</v>
      </c>
      <c r="K262" s="15"/>
      <c r="L262" s="15">
        <v>52</v>
      </c>
      <c r="M262" s="15">
        <f t="shared" si="294"/>
        <v>1.26953125E-2</v>
      </c>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H262"/>
      <c r="BI262"/>
      <c r="BJ262"/>
    </row>
    <row r="263" spans="1:62">
      <c r="A263" s="15">
        <v>260</v>
      </c>
      <c r="B263" s="15">
        <v>-2</v>
      </c>
      <c r="C263" s="15">
        <v>-8192</v>
      </c>
      <c r="D263" s="15">
        <f t="shared" si="291"/>
        <v>-1</v>
      </c>
      <c r="E263" s="15">
        <f t="shared" si="292"/>
        <v>0</v>
      </c>
      <c r="F263" s="15">
        <f t="shared" si="293"/>
        <v>-1</v>
      </c>
      <c r="G263" s="15">
        <v>-1</v>
      </c>
      <c r="H263" s="15">
        <v>-1</v>
      </c>
      <c r="I263" s="15">
        <v>257</v>
      </c>
      <c r="J263" s="15">
        <v>8</v>
      </c>
      <c r="K263" s="15"/>
      <c r="L263" s="15">
        <v>1252</v>
      </c>
      <c r="M263" s="15">
        <f t="shared" si="294"/>
        <v>0.3056640625</v>
      </c>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H263"/>
      <c r="BI263"/>
      <c r="BJ263"/>
    </row>
    <row r="264" spans="1:62">
      <c r="A264" s="15">
        <v>261</v>
      </c>
      <c r="B264" s="15">
        <v>-2</v>
      </c>
      <c r="C264" s="15">
        <v>-8192</v>
      </c>
      <c r="D264" s="15">
        <f t="shared" si="291"/>
        <v>-1</v>
      </c>
      <c r="E264" s="15">
        <f t="shared" si="292"/>
        <v>0</v>
      </c>
      <c r="F264" s="15">
        <f t="shared" si="293"/>
        <v>-1</v>
      </c>
      <c r="G264" s="15">
        <v>-1</v>
      </c>
      <c r="H264" s="15">
        <v>-1</v>
      </c>
      <c r="I264" s="15">
        <v>152</v>
      </c>
      <c r="J264" s="15">
        <v>8</v>
      </c>
      <c r="K264" s="15"/>
      <c r="L264" s="15">
        <v>0</v>
      </c>
      <c r="M264" s="15">
        <f t="shared" si="294"/>
        <v>0</v>
      </c>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H264"/>
      <c r="BI264"/>
      <c r="BJ264"/>
    </row>
    <row r="265" spans="1:62">
      <c r="A265" s="15">
        <v>262</v>
      </c>
      <c r="B265" s="15">
        <v>-2</v>
      </c>
      <c r="C265" s="15">
        <v>-8192</v>
      </c>
      <c r="D265" s="15">
        <f t="shared" si="291"/>
        <v>-1</v>
      </c>
      <c r="E265" s="15">
        <f t="shared" si="292"/>
        <v>0</v>
      </c>
      <c r="F265" s="15">
        <f t="shared" si="293"/>
        <v>-1</v>
      </c>
      <c r="G265" s="15">
        <v>-1</v>
      </c>
      <c r="H265" s="15">
        <v>-1</v>
      </c>
      <c r="I265" s="15">
        <v>152</v>
      </c>
      <c r="J265" s="15">
        <v>8</v>
      </c>
      <c r="K265" s="15"/>
      <c r="L265" s="15">
        <v>44</v>
      </c>
      <c r="M265" s="15">
        <f t="shared" si="294"/>
        <v>1.07421875E-2</v>
      </c>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H265"/>
      <c r="BI265"/>
      <c r="BJ265"/>
    </row>
    <row r="266" spans="1:62">
      <c r="A266" s="15">
        <v>263</v>
      </c>
      <c r="B266" s="15">
        <v>-2</v>
      </c>
      <c r="C266" s="15">
        <v>-8192</v>
      </c>
      <c r="D266" s="15">
        <f t="shared" si="291"/>
        <v>-1</v>
      </c>
      <c r="E266" s="15">
        <f t="shared" si="292"/>
        <v>0</v>
      </c>
      <c r="F266" s="15">
        <f t="shared" si="293"/>
        <v>-1</v>
      </c>
      <c r="G266" s="15">
        <v>395</v>
      </c>
      <c r="H266" s="15">
        <v>396</v>
      </c>
      <c r="I266" s="15">
        <v>185</v>
      </c>
      <c r="J266" s="15">
        <v>7</v>
      </c>
      <c r="K266" s="15"/>
      <c r="L266" s="15">
        <v>1365</v>
      </c>
      <c r="M266" s="15">
        <f t="shared" si="294"/>
        <v>0.333251953125</v>
      </c>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H266"/>
      <c r="BI266"/>
      <c r="BJ266"/>
    </row>
    <row r="267" spans="1:62">
      <c r="A267" s="15">
        <v>264</v>
      </c>
      <c r="B267" s="15">
        <v>2</v>
      </c>
      <c r="C267" s="15">
        <v>3236</v>
      </c>
      <c r="D267" s="15">
        <f t="shared" si="291"/>
        <v>0</v>
      </c>
      <c r="E267" s="15">
        <f t="shared" si="292"/>
        <v>3236</v>
      </c>
      <c r="F267" s="15">
        <f t="shared" si="293"/>
        <v>0.7900390625</v>
      </c>
      <c r="G267" s="15">
        <v>265</v>
      </c>
      <c r="H267" s="15">
        <v>266</v>
      </c>
      <c r="I267" s="15">
        <v>185</v>
      </c>
      <c r="J267" s="15">
        <v>7</v>
      </c>
      <c r="K267" s="15"/>
      <c r="L267" s="15">
        <v>1024</v>
      </c>
      <c r="M267" s="15">
        <f t="shared" si="294"/>
        <v>0.25</v>
      </c>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H267"/>
      <c r="BI267"/>
      <c r="BJ267"/>
    </row>
    <row r="268" spans="1:62">
      <c r="A268" s="15">
        <v>265</v>
      </c>
      <c r="B268" s="15">
        <v>-2</v>
      </c>
      <c r="C268" s="15">
        <v>-8192</v>
      </c>
      <c r="D268" s="15">
        <f t="shared" si="291"/>
        <v>-1</v>
      </c>
      <c r="E268" s="15">
        <f t="shared" si="292"/>
        <v>0</v>
      </c>
      <c r="F268" s="15">
        <f t="shared" si="293"/>
        <v>-1</v>
      </c>
      <c r="G268" s="15">
        <v>-1</v>
      </c>
      <c r="H268" s="15">
        <v>-1</v>
      </c>
      <c r="I268" s="15">
        <v>264</v>
      </c>
      <c r="J268" s="15">
        <v>8</v>
      </c>
      <c r="K268" s="15"/>
      <c r="L268" s="15">
        <v>0</v>
      </c>
      <c r="M268" s="15">
        <f t="shared" si="294"/>
        <v>0</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H268"/>
      <c r="BI268"/>
      <c r="BJ268"/>
    </row>
    <row r="269" spans="1:62">
      <c r="A269" s="15">
        <v>266</v>
      </c>
      <c r="B269" s="15">
        <v>-2</v>
      </c>
      <c r="C269" s="15">
        <v>-8192</v>
      </c>
      <c r="D269" s="15">
        <f t="shared" si="291"/>
        <v>-1</v>
      </c>
      <c r="E269" s="15">
        <f t="shared" si="292"/>
        <v>0</v>
      </c>
      <c r="F269" s="15">
        <f t="shared" si="293"/>
        <v>-1</v>
      </c>
      <c r="G269" s="15">
        <v>-1</v>
      </c>
      <c r="H269" s="15">
        <v>-1</v>
      </c>
      <c r="I269" s="15">
        <v>264</v>
      </c>
      <c r="J269" s="15">
        <v>8</v>
      </c>
      <c r="K269" s="15"/>
      <c r="L269" s="15">
        <v>1365</v>
      </c>
      <c r="M269" s="15">
        <f t="shared" si="294"/>
        <v>0.333251953125</v>
      </c>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H269"/>
      <c r="BI269"/>
      <c r="BJ269"/>
    </row>
    <row r="270" spans="1:62">
      <c r="A270" s="15">
        <v>267</v>
      </c>
      <c r="B270" s="15">
        <v>-2</v>
      </c>
      <c r="C270" s="15">
        <v>-8192</v>
      </c>
      <c r="D270" s="15">
        <f t="shared" si="291"/>
        <v>-1</v>
      </c>
      <c r="E270" s="15">
        <f t="shared" si="292"/>
        <v>0</v>
      </c>
      <c r="F270" s="15">
        <f t="shared" si="293"/>
        <v>-1</v>
      </c>
      <c r="G270" s="15">
        <v>-1</v>
      </c>
      <c r="H270" s="15">
        <v>-1</v>
      </c>
      <c r="I270" s="15">
        <v>115</v>
      </c>
      <c r="J270" s="15">
        <v>8</v>
      </c>
      <c r="K270" s="15"/>
      <c r="L270" s="15">
        <v>256</v>
      </c>
      <c r="M270" s="15">
        <f t="shared" si="294"/>
        <v>6.25E-2</v>
      </c>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H270"/>
      <c r="BI270"/>
      <c r="BJ270"/>
    </row>
    <row r="271" spans="1:62">
      <c r="A271" s="15">
        <v>268</v>
      </c>
      <c r="B271" s="15">
        <v>-2</v>
      </c>
      <c r="C271" s="15">
        <v>-8192</v>
      </c>
      <c r="D271" s="15">
        <f t="shared" si="291"/>
        <v>-1</v>
      </c>
      <c r="E271" s="15">
        <f t="shared" si="292"/>
        <v>0</v>
      </c>
      <c r="F271" s="15">
        <f t="shared" si="293"/>
        <v>-1</v>
      </c>
      <c r="G271" s="15">
        <v>-1</v>
      </c>
      <c r="H271" s="15">
        <v>-1</v>
      </c>
      <c r="I271" s="15">
        <v>115</v>
      </c>
      <c r="J271" s="15">
        <v>8</v>
      </c>
      <c r="K271" s="15"/>
      <c r="L271" s="15">
        <v>0</v>
      </c>
      <c r="M271" s="15">
        <f t="shared" si="294"/>
        <v>0</v>
      </c>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H271"/>
      <c r="BI271"/>
      <c r="BJ271"/>
    </row>
    <row r="272" spans="1:62">
      <c r="A272" s="15">
        <v>269</v>
      </c>
      <c r="B272" s="15">
        <v>-2</v>
      </c>
      <c r="C272" s="15">
        <v>-8192</v>
      </c>
      <c r="D272" s="15">
        <f t="shared" si="291"/>
        <v>-1</v>
      </c>
      <c r="E272" s="15">
        <f t="shared" si="292"/>
        <v>0</v>
      </c>
      <c r="F272" s="15">
        <f t="shared" si="293"/>
        <v>-1</v>
      </c>
      <c r="G272" s="15">
        <v>-1</v>
      </c>
      <c r="H272" s="15">
        <v>-1</v>
      </c>
      <c r="I272" s="15">
        <v>177</v>
      </c>
      <c r="J272" s="15">
        <v>8</v>
      </c>
      <c r="K272" s="15"/>
      <c r="L272" s="15">
        <v>0</v>
      </c>
      <c r="M272" s="15">
        <f t="shared" si="294"/>
        <v>0</v>
      </c>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H272"/>
      <c r="BI272"/>
      <c r="BJ272"/>
    </row>
    <row r="273" spans="1:62">
      <c r="A273" s="15">
        <v>270</v>
      </c>
      <c r="B273" s="15">
        <v>-2</v>
      </c>
      <c r="C273" s="15">
        <v>-8192</v>
      </c>
      <c r="D273" s="15">
        <f t="shared" si="291"/>
        <v>-1</v>
      </c>
      <c r="E273" s="15">
        <f t="shared" si="292"/>
        <v>0</v>
      </c>
      <c r="F273" s="15">
        <f t="shared" si="293"/>
        <v>-1</v>
      </c>
      <c r="G273" s="15">
        <v>-1</v>
      </c>
      <c r="H273" s="15">
        <v>-1</v>
      </c>
      <c r="I273" s="15">
        <v>177</v>
      </c>
      <c r="J273" s="15">
        <v>8</v>
      </c>
      <c r="K273" s="15"/>
      <c r="L273" s="15">
        <v>152</v>
      </c>
      <c r="M273" s="15">
        <f t="shared" si="294"/>
        <v>3.7109375E-2</v>
      </c>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H273"/>
      <c r="BI273"/>
      <c r="BJ273"/>
    </row>
    <row r="274" spans="1:62">
      <c r="A274" s="15">
        <v>271</v>
      </c>
      <c r="B274" s="15">
        <v>-2</v>
      </c>
      <c r="C274" s="15">
        <v>-8192</v>
      </c>
      <c r="D274" s="15">
        <f t="shared" si="291"/>
        <v>-1</v>
      </c>
      <c r="E274" s="15">
        <f t="shared" si="292"/>
        <v>0</v>
      </c>
      <c r="F274" s="15">
        <f t="shared" si="293"/>
        <v>-1</v>
      </c>
      <c r="G274" s="15">
        <v>-1</v>
      </c>
      <c r="H274" s="15">
        <v>-1</v>
      </c>
      <c r="I274" s="15">
        <v>232</v>
      </c>
      <c r="J274" s="15">
        <v>8</v>
      </c>
      <c r="K274" s="15"/>
      <c r="L274" s="15">
        <v>1365</v>
      </c>
      <c r="M274" s="15">
        <f t="shared" si="294"/>
        <v>0.333251953125</v>
      </c>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H274"/>
      <c r="BI274"/>
      <c r="BJ274"/>
    </row>
    <row r="275" spans="1:62">
      <c r="A275" s="15">
        <v>272</v>
      </c>
      <c r="B275" s="15">
        <v>-2</v>
      </c>
      <c r="C275" s="15">
        <v>-8192</v>
      </c>
      <c r="D275" s="15">
        <f t="shared" si="291"/>
        <v>-1</v>
      </c>
      <c r="E275" s="15">
        <f t="shared" si="292"/>
        <v>0</v>
      </c>
      <c r="F275" s="15">
        <f t="shared" si="293"/>
        <v>-1</v>
      </c>
      <c r="G275" s="15">
        <v>-1</v>
      </c>
      <c r="H275" s="15">
        <v>-1</v>
      </c>
      <c r="I275" s="15">
        <v>232</v>
      </c>
      <c r="J275" s="15">
        <v>8</v>
      </c>
      <c r="K275" s="15"/>
      <c r="L275" s="15">
        <v>1195</v>
      </c>
      <c r="M275" s="15">
        <f t="shared" si="294"/>
        <v>0.291748046875</v>
      </c>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H275"/>
      <c r="BI275"/>
      <c r="BJ275"/>
    </row>
    <row r="276" spans="1:62">
      <c r="A276" s="15">
        <v>273</v>
      </c>
      <c r="B276" s="15">
        <v>-2</v>
      </c>
      <c r="C276" s="15">
        <v>-8192</v>
      </c>
      <c r="D276" s="15">
        <f t="shared" si="291"/>
        <v>-1</v>
      </c>
      <c r="E276" s="15">
        <f t="shared" si="292"/>
        <v>0</v>
      </c>
      <c r="F276" s="15">
        <f t="shared" si="293"/>
        <v>-1</v>
      </c>
      <c r="G276" s="15">
        <v>-1</v>
      </c>
      <c r="H276" s="15">
        <v>-1</v>
      </c>
      <c r="I276" s="15">
        <v>228</v>
      </c>
      <c r="J276" s="15">
        <v>8</v>
      </c>
      <c r="K276" s="15"/>
      <c r="L276" s="15">
        <v>0</v>
      </c>
      <c r="M276" s="15">
        <f t="shared" si="294"/>
        <v>0</v>
      </c>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H276"/>
      <c r="BI276"/>
      <c r="BJ276"/>
    </row>
    <row r="277" spans="1:62">
      <c r="A277" s="15">
        <v>274</v>
      </c>
      <c r="B277" s="15">
        <v>-2</v>
      </c>
      <c r="C277" s="15">
        <v>-8192</v>
      </c>
      <c r="D277" s="15">
        <f t="shared" si="291"/>
        <v>-1</v>
      </c>
      <c r="E277" s="15">
        <f t="shared" si="292"/>
        <v>0</v>
      </c>
      <c r="F277" s="15">
        <f t="shared" si="293"/>
        <v>-1</v>
      </c>
      <c r="G277" s="15">
        <v>-1</v>
      </c>
      <c r="H277" s="15">
        <v>-1</v>
      </c>
      <c r="I277" s="15">
        <v>228</v>
      </c>
      <c r="J277" s="15">
        <v>8</v>
      </c>
      <c r="K277" s="15"/>
      <c r="L277" s="15">
        <v>71</v>
      </c>
      <c r="M277" s="15">
        <f t="shared" si="294"/>
        <v>1.7333984375E-2</v>
      </c>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H277"/>
      <c r="BI277"/>
      <c r="BJ277"/>
    </row>
    <row r="278" spans="1:62">
      <c r="A278" s="15">
        <v>275</v>
      </c>
      <c r="B278" s="15">
        <v>1</v>
      </c>
      <c r="C278" s="15">
        <v>40425</v>
      </c>
      <c r="D278" s="15">
        <f t="shared" si="291"/>
        <v>9</v>
      </c>
      <c r="E278" s="15">
        <f t="shared" si="292"/>
        <v>3561</v>
      </c>
      <c r="F278" s="15">
        <f t="shared" si="293"/>
        <v>9.869384765625</v>
      </c>
      <c r="G278" s="15">
        <v>317</v>
      </c>
      <c r="H278" s="15">
        <v>318</v>
      </c>
      <c r="I278" s="15">
        <v>184</v>
      </c>
      <c r="J278" s="15">
        <v>6</v>
      </c>
      <c r="K278" s="15"/>
      <c r="L278" s="15">
        <v>1364</v>
      </c>
      <c r="M278" s="15">
        <f t="shared" si="294"/>
        <v>0.3330078125</v>
      </c>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H278"/>
      <c r="BI278"/>
      <c r="BJ278"/>
    </row>
    <row r="279" spans="1:62">
      <c r="A279" s="15">
        <v>276</v>
      </c>
      <c r="B279" s="15">
        <v>1</v>
      </c>
      <c r="C279" s="15">
        <v>42215</v>
      </c>
      <c r="D279" s="15">
        <f t="shared" si="291"/>
        <v>10</v>
      </c>
      <c r="E279" s="15">
        <f t="shared" si="292"/>
        <v>1255</v>
      </c>
      <c r="F279" s="15">
        <f t="shared" si="293"/>
        <v>10.306396484375</v>
      </c>
      <c r="G279" s="15">
        <v>277</v>
      </c>
      <c r="H279" s="15">
        <v>278</v>
      </c>
      <c r="I279" s="15">
        <v>184</v>
      </c>
      <c r="J279" s="15">
        <v>6</v>
      </c>
      <c r="K279" s="15"/>
      <c r="L279" s="15">
        <v>1170</v>
      </c>
      <c r="M279" s="15">
        <f t="shared" si="294"/>
        <v>0.28564453125</v>
      </c>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H279"/>
      <c r="BI279"/>
      <c r="BJ279"/>
    </row>
    <row r="280" spans="1:62">
      <c r="A280" s="15">
        <v>277</v>
      </c>
      <c r="B280" s="15">
        <v>-2</v>
      </c>
      <c r="C280" s="15">
        <v>-8192</v>
      </c>
      <c r="D280" s="15">
        <f t="shared" si="291"/>
        <v>-1</v>
      </c>
      <c r="E280" s="15">
        <f t="shared" si="292"/>
        <v>0</v>
      </c>
      <c r="F280" s="15">
        <f t="shared" si="293"/>
        <v>-1</v>
      </c>
      <c r="G280" s="15">
        <v>397</v>
      </c>
      <c r="H280" s="15">
        <v>398</v>
      </c>
      <c r="I280" s="15">
        <v>276</v>
      </c>
      <c r="J280" s="15">
        <v>7</v>
      </c>
      <c r="K280" s="15"/>
      <c r="L280" s="15">
        <v>0</v>
      </c>
      <c r="M280" s="15">
        <f t="shared" si="294"/>
        <v>0</v>
      </c>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H280"/>
      <c r="BI280"/>
      <c r="BJ280"/>
    </row>
    <row r="281" spans="1:62">
      <c r="A281" s="15">
        <v>278</v>
      </c>
      <c r="B281" s="15">
        <v>-2</v>
      </c>
      <c r="C281" s="15">
        <v>-8192</v>
      </c>
      <c r="D281" s="15">
        <f t="shared" si="291"/>
        <v>-1</v>
      </c>
      <c r="E281" s="15">
        <f t="shared" si="292"/>
        <v>0</v>
      </c>
      <c r="F281" s="15">
        <f t="shared" si="293"/>
        <v>-1</v>
      </c>
      <c r="G281" s="15">
        <v>399</v>
      </c>
      <c r="H281" s="15">
        <v>400</v>
      </c>
      <c r="I281" s="15">
        <v>276</v>
      </c>
      <c r="J281" s="15">
        <v>7</v>
      </c>
      <c r="K281" s="15"/>
      <c r="L281" s="15">
        <v>1365</v>
      </c>
      <c r="M281" s="15">
        <f t="shared" si="294"/>
        <v>0.333251953125</v>
      </c>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H281"/>
      <c r="BI281"/>
      <c r="BJ281"/>
    </row>
    <row r="282" spans="1:62">
      <c r="A282" s="15">
        <v>279</v>
      </c>
      <c r="B282" s="15">
        <v>-2</v>
      </c>
      <c r="C282" s="15">
        <v>-8192</v>
      </c>
      <c r="D282" s="15">
        <f t="shared" si="291"/>
        <v>-1</v>
      </c>
      <c r="E282" s="15">
        <f t="shared" si="292"/>
        <v>0</v>
      </c>
      <c r="F282" s="15">
        <f t="shared" si="293"/>
        <v>-1</v>
      </c>
      <c r="G282" s="15">
        <v>401</v>
      </c>
      <c r="H282" s="15">
        <v>402</v>
      </c>
      <c r="I282" s="15">
        <v>157</v>
      </c>
      <c r="J282" s="15">
        <v>6</v>
      </c>
      <c r="K282" s="15"/>
      <c r="L282" s="15">
        <v>1365</v>
      </c>
      <c r="M282" s="15">
        <f t="shared" si="294"/>
        <v>0.333251953125</v>
      </c>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H282"/>
      <c r="BI282"/>
      <c r="BJ282"/>
    </row>
    <row r="283" spans="1:62">
      <c r="A283" s="15">
        <v>280</v>
      </c>
      <c r="B283" s="15">
        <v>0</v>
      </c>
      <c r="C283" s="15">
        <v>2423576</v>
      </c>
      <c r="D283" s="15">
        <f t="shared" si="291"/>
        <v>591</v>
      </c>
      <c r="E283" s="15">
        <f t="shared" si="292"/>
        <v>2840</v>
      </c>
      <c r="F283" s="15">
        <f t="shared" si="293"/>
        <v>591.693359375</v>
      </c>
      <c r="G283" s="15">
        <v>281</v>
      </c>
      <c r="H283" s="15">
        <v>282</v>
      </c>
      <c r="I283" s="15">
        <v>157</v>
      </c>
      <c r="J283" s="15">
        <v>6</v>
      </c>
      <c r="K283" s="15"/>
      <c r="L283" s="15">
        <v>1303</v>
      </c>
      <c r="M283" s="15">
        <f t="shared" si="294"/>
        <v>0.318115234375</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H283"/>
      <c r="BI283"/>
      <c r="BJ283"/>
    </row>
    <row r="284" spans="1:62">
      <c r="A284" s="15">
        <v>281</v>
      </c>
      <c r="B284" s="15">
        <v>0</v>
      </c>
      <c r="C284" s="15">
        <v>2418123</v>
      </c>
      <c r="D284" s="15">
        <f t="shared" si="291"/>
        <v>590</v>
      </c>
      <c r="E284" s="15">
        <f t="shared" si="292"/>
        <v>1483</v>
      </c>
      <c r="F284" s="15">
        <f t="shared" si="293"/>
        <v>590.362060546875</v>
      </c>
      <c r="G284" s="15">
        <v>283</v>
      </c>
      <c r="H284" s="15">
        <v>284</v>
      </c>
      <c r="I284" s="15">
        <v>280</v>
      </c>
      <c r="J284" s="15">
        <v>7</v>
      </c>
      <c r="K284" s="15"/>
      <c r="L284" s="15">
        <v>1073</v>
      </c>
      <c r="M284" s="15">
        <f t="shared" si="294"/>
        <v>0.261962890625</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H284"/>
      <c r="BI284"/>
      <c r="BJ284"/>
    </row>
    <row r="285" spans="1:62">
      <c r="A285" s="15">
        <v>282</v>
      </c>
      <c r="B285" s="15">
        <v>-2</v>
      </c>
      <c r="C285" s="15">
        <v>-8192</v>
      </c>
      <c r="D285" s="15">
        <f t="shared" si="291"/>
        <v>-1</v>
      </c>
      <c r="E285" s="15">
        <f t="shared" si="292"/>
        <v>0</v>
      </c>
      <c r="F285" s="15">
        <f t="shared" si="293"/>
        <v>-1</v>
      </c>
      <c r="G285" s="15">
        <v>403</v>
      </c>
      <c r="H285" s="15">
        <v>404</v>
      </c>
      <c r="I285" s="15">
        <v>280</v>
      </c>
      <c r="J285" s="15">
        <v>7</v>
      </c>
      <c r="K285" s="15"/>
      <c r="L285" s="15">
        <v>1365</v>
      </c>
      <c r="M285" s="15">
        <f t="shared" si="294"/>
        <v>0.333251953125</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H285"/>
      <c r="BI285"/>
      <c r="BJ285"/>
    </row>
    <row r="286" spans="1:62">
      <c r="A286" s="15">
        <v>283</v>
      </c>
      <c r="B286" s="15">
        <v>-2</v>
      </c>
      <c r="C286" s="15">
        <v>-8192</v>
      </c>
      <c r="D286" s="15">
        <f t="shared" si="291"/>
        <v>-1</v>
      </c>
      <c r="E286" s="15">
        <f t="shared" si="292"/>
        <v>0</v>
      </c>
      <c r="F286" s="15">
        <f t="shared" si="293"/>
        <v>-1</v>
      </c>
      <c r="G286" s="15">
        <v>-1</v>
      </c>
      <c r="H286" s="15">
        <v>-1</v>
      </c>
      <c r="I286" s="15">
        <v>281</v>
      </c>
      <c r="J286" s="15">
        <v>8</v>
      </c>
      <c r="K286" s="15"/>
      <c r="L286" s="15">
        <v>1252</v>
      </c>
      <c r="M286" s="15">
        <f t="shared" si="294"/>
        <v>0.3056640625</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H286"/>
      <c r="BI286"/>
      <c r="BJ286"/>
    </row>
    <row r="287" spans="1:62">
      <c r="A287" s="15">
        <v>284</v>
      </c>
      <c r="B287" s="15">
        <v>-2</v>
      </c>
      <c r="C287" s="15">
        <v>-8192</v>
      </c>
      <c r="D287" s="15">
        <f t="shared" si="291"/>
        <v>-1</v>
      </c>
      <c r="E287" s="15">
        <f t="shared" si="292"/>
        <v>0</v>
      </c>
      <c r="F287" s="15">
        <f t="shared" si="293"/>
        <v>-1</v>
      </c>
      <c r="G287" s="15">
        <v>-1</v>
      </c>
      <c r="H287" s="15">
        <v>-1</v>
      </c>
      <c r="I287" s="15">
        <v>281</v>
      </c>
      <c r="J287" s="15">
        <v>8</v>
      </c>
      <c r="K287" s="15"/>
      <c r="L287" s="15">
        <v>0</v>
      </c>
      <c r="M287" s="15">
        <f t="shared" si="294"/>
        <v>0</v>
      </c>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H287"/>
      <c r="BI287"/>
      <c r="BJ287"/>
    </row>
    <row r="288" spans="1:62">
      <c r="A288" s="15">
        <v>285</v>
      </c>
      <c r="B288" s="15">
        <v>1</v>
      </c>
      <c r="C288" s="15">
        <v>110564</v>
      </c>
      <c r="D288" s="15">
        <f t="shared" si="291"/>
        <v>26</v>
      </c>
      <c r="E288" s="15">
        <f t="shared" si="292"/>
        <v>4068</v>
      </c>
      <c r="F288" s="15">
        <f t="shared" si="293"/>
        <v>26.9931640625</v>
      </c>
      <c r="G288" s="15">
        <v>287</v>
      </c>
      <c r="H288" s="15">
        <v>288</v>
      </c>
      <c r="I288" s="15">
        <v>216</v>
      </c>
      <c r="J288" s="15">
        <v>7</v>
      </c>
      <c r="K288" s="15"/>
      <c r="L288" s="15">
        <v>98</v>
      </c>
      <c r="M288" s="15">
        <f t="shared" si="294"/>
        <v>2.392578125E-2</v>
      </c>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H288"/>
      <c r="BI288"/>
      <c r="BJ288"/>
    </row>
    <row r="289" spans="1:62">
      <c r="A289" s="15">
        <v>286</v>
      </c>
      <c r="B289" s="15">
        <v>-2</v>
      </c>
      <c r="C289" s="15">
        <v>-8192</v>
      </c>
      <c r="D289" s="15">
        <f t="shared" si="291"/>
        <v>-1</v>
      </c>
      <c r="E289" s="15">
        <f t="shared" si="292"/>
        <v>0</v>
      </c>
      <c r="F289" s="15">
        <f t="shared" si="293"/>
        <v>-1</v>
      </c>
      <c r="G289" s="15">
        <v>405</v>
      </c>
      <c r="H289" s="15">
        <v>406</v>
      </c>
      <c r="I289" s="15">
        <v>216</v>
      </c>
      <c r="J289" s="15">
        <v>7</v>
      </c>
      <c r="K289" s="15"/>
      <c r="L289" s="15">
        <v>0</v>
      </c>
      <c r="M289" s="15">
        <f t="shared" si="294"/>
        <v>0</v>
      </c>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H289"/>
      <c r="BI289"/>
      <c r="BJ289"/>
    </row>
    <row r="290" spans="1:62">
      <c r="A290" s="15">
        <v>287</v>
      </c>
      <c r="B290" s="15">
        <v>-2</v>
      </c>
      <c r="C290" s="15">
        <v>-8192</v>
      </c>
      <c r="D290" s="15">
        <f t="shared" si="291"/>
        <v>-1</v>
      </c>
      <c r="E290" s="15">
        <f t="shared" si="292"/>
        <v>0</v>
      </c>
      <c r="F290" s="15">
        <f t="shared" si="293"/>
        <v>-1</v>
      </c>
      <c r="G290" s="15">
        <v>-1</v>
      </c>
      <c r="H290" s="15">
        <v>-1</v>
      </c>
      <c r="I290" s="15">
        <v>285</v>
      </c>
      <c r="J290" s="15">
        <v>8</v>
      </c>
      <c r="K290" s="15"/>
      <c r="L290" s="15">
        <v>67</v>
      </c>
      <c r="M290" s="15">
        <f t="shared" si="294"/>
        <v>1.6357421875E-2</v>
      </c>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H290"/>
      <c r="BI290"/>
      <c r="BJ290"/>
    </row>
    <row r="291" spans="1:62">
      <c r="A291" s="15">
        <v>288</v>
      </c>
      <c r="B291" s="15">
        <v>-2</v>
      </c>
      <c r="C291" s="15">
        <v>-8192</v>
      </c>
      <c r="D291" s="15">
        <f t="shared" si="291"/>
        <v>-1</v>
      </c>
      <c r="E291" s="15">
        <f t="shared" si="292"/>
        <v>0</v>
      </c>
      <c r="F291" s="15">
        <f t="shared" si="293"/>
        <v>-1</v>
      </c>
      <c r="G291" s="15">
        <v>-1</v>
      </c>
      <c r="H291" s="15">
        <v>-1</v>
      </c>
      <c r="I291" s="15">
        <v>285</v>
      </c>
      <c r="J291" s="15">
        <v>8</v>
      </c>
      <c r="K291" s="15"/>
      <c r="L291" s="15">
        <v>1365</v>
      </c>
      <c r="M291" s="15">
        <f t="shared" si="294"/>
        <v>0.333251953125</v>
      </c>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H291"/>
      <c r="BI291"/>
      <c r="BJ291"/>
    </row>
    <row r="292" spans="1:62">
      <c r="A292" s="15">
        <v>289</v>
      </c>
      <c r="B292" s="15">
        <v>1</v>
      </c>
      <c r="C292" s="15">
        <v>110466</v>
      </c>
      <c r="D292" s="15">
        <f t="shared" si="291"/>
        <v>26</v>
      </c>
      <c r="E292" s="15">
        <f t="shared" si="292"/>
        <v>3970</v>
      </c>
      <c r="F292" s="15">
        <f t="shared" si="293"/>
        <v>26.96923828125</v>
      </c>
      <c r="G292" s="15">
        <v>291</v>
      </c>
      <c r="H292" s="15">
        <v>292</v>
      </c>
      <c r="I292" s="15">
        <v>54</v>
      </c>
      <c r="J292" s="15">
        <v>4</v>
      </c>
      <c r="K292" s="15"/>
      <c r="L292" s="15">
        <v>1331</v>
      </c>
      <c r="M292" s="15">
        <f t="shared" si="294"/>
        <v>0.324951171875</v>
      </c>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H292"/>
      <c r="BI292"/>
      <c r="BJ292"/>
    </row>
    <row r="293" spans="1:62">
      <c r="A293" s="15">
        <v>290</v>
      </c>
      <c r="B293" s="15">
        <v>1</v>
      </c>
      <c r="C293" s="15">
        <v>117066</v>
      </c>
      <c r="D293" s="15">
        <f t="shared" si="291"/>
        <v>28</v>
      </c>
      <c r="E293" s="15">
        <f t="shared" si="292"/>
        <v>2378</v>
      </c>
      <c r="F293" s="15">
        <f t="shared" si="293"/>
        <v>28.58056640625</v>
      </c>
      <c r="G293" s="15">
        <v>323</v>
      </c>
      <c r="H293" s="15">
        <v>324</v>
      </c>
      <c r="I293" s="15">
        <v>54</v>
      </c>
      <c r="J293" s="15">
        <v>4</v>
      </c>
      <c r="K293" s="15"/>
      <c r="L293" s="15">
        <v>1365</v>
      </c>
      <c r="M293" s="15">
        <f t="shared" si="294"/>
        <v>0.333251953125</v>
      </c>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H293"/>
      <c r="BI293"/>
      <c r="BJ293"/>
    </row>
    <row r="294" spans="1:62">
      <c r="A294" s="15">
        <v>291</v>
      </c>
      <c r="B294" s="15">
        <v>-2</v>
      </c>
      <c r="C294" s="15">
        <v>-8192</v>
      </c>
      <c r="D294" s="15">
        <f t="shared" si="291"/>
        <v>-1</v>
      </c>
      <c r="E294" s="15">
        <f t="shared" si="292"/>
        <v>0</v>
      </c>
      <c r="F294" s="15">
        <f t="shared" si="293"/>
        <v>-1</v>
      </c>
      <c r="G294" s="15">
        <v>407</v>
      </c>
      <c r="H294" s="15">
        <v>408</v>
      </c>
      <c r="I294" s="15">
        <v>289</v>
      </c>
      <c r="J294" s="15">
        <v>5</v>
      </c>
      <c r="K294" s="15"/>
      <c r="L294" s="15">
        <v>1365</v>
      </c>
      <c r="M294" s="15">
        <f t="shared" si="294"/>
        <v>0.333251953125</v>
      </c>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H294"/>
      <c r="BI294"/>
      <c r="BJ294"/>
    </row>
    <row r="295" spans="1:62">
      <c r="A295" s="15">
        <v>292</v>
      </c>
      <c r="B295" s="15">
        <v>2</v>
      </c>
      <c r="C295" s="15">
        <v>2929</v>
      </c>
      <c r="D295" s="15">
        <f t="shared" si="291"/>
        <v>0</v>
      </c>
      <c r="E295" s="15">
        <f t="shared" si="292"/>
        <v>2929</v>
      </c>
      <c r="F295" s="15">
        <f t="shared" si="293"/>
        <v>0.715087890625</v>
      </c>
      <c r="G295" s="15">
        <v>293</v>
      </c>
      <c r="H295" s="15">
        <v>294</v>
      </c>
      <c r="I295" s="15">
        <v>289</v>
      </c>
      <c r="J295" s="15">
        <v>5</v>
      </c>
      <c r="K295" s="15"/>
      <c r="L295" s="15">
        <v>745</v>
      </c>
      <c r="M295" s="15">
        <f t="shared" si="294"/>
        <v>0.181884765625</v>
      </c>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H295"/>
      <c r="BI295"/>
      <c r="BJ295"/>
    </row>
    <row r="296" spans="1:62">
      <c r="A296" s="15">
        <v>293</v>
      </c>
      <c r="B296" s="15">
        <v>0</v>
      </c>
      <c r="C296" s="15">
        <v>2794312</v>
      </c>
      <c r="D296" s="15">
        <f t="shared" si="291"/>
        <v>682</v>
      </c>
      <c r="E296" s="15">
        <f t="shared" si="292"/>
        <v>840</v>
      </c>
      <c r="F296" s="15">
        <f t="shared" si="293"/>
        <v>682.205078125</v>
      </c>
      <c r="G296" s="15">
        <v>295</v>
      </c>
      <c r="H296" s="15">
        <v>296</v>
      </c>
      <c r="I296" s="15">
        <v>292</v>
      </c>
      <c r="J296" s="15">
        <v>6</v>
      </c>
      <c r="K296" s="15"/>
      <c r="L296" s="15">
        <v>228</v>
      </c>
      <c r="M296" s="15">
        <f t="shared" si="294"/>
        <v>5.56640625E-2</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H296"/>
      <c r="BI296"/>
      <c r="BJ296"/>
    </row>
    <row r="297" spans="1:62">
      <c r="A297" s="15">
        <v>294</v>
      </c>
      <c r="B297" s="15">
        <v>-2</v>
      </c>
      <c r="C297" s="15">
        <v>-8192</v>
      </c>
      <c r="D297" s="15">
        <f t="shared" si="291"/>
        <v>-1</v>
      </c>
      <c r="E297" s="15">
        <f t="shared" si="292"/>
        <v>0</v>
      </c>
      <c r="F297" s="15">
        <f t="shared" si="293"/>
        <v>-1</v>
      </c>
      <c r="G297" s="15">
        <v>409</v>
      </c>
      <c r="H297" s="15">
        <v>410</v>
      </c>
      <c r="I297" s="15">
        <v>292</v>
      </c>
      <c r="J297" s="15">
        <v>6</v>
      </c>
      <c r="K297" s="15"/>
      <c r="L297" s="15">
        <v>1365</v>
      </c>
      <c r="M297" s="15">
        <f t="shared" si="294"/>
        <v>0.333251953125</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H297"/>
      <c r="BI297"/>
      <c r="BJ297"/>
    </row>
    <row r="298" spans="1:62">
      <c r="A298" s="15">
        <v>295</v>
      </c>
      <c r="B298" s="15">
        <v>-2</v>
      </c>
      <c r="C298" s="15">
        <v>-8192</v>
      </c>
      <c r="D298" s="15">
        <f t="shared" si="291"/>
        <v>-1</v>
      </c>
      <c r="E298" s="15">
        <f t="shared" si="292"/>
        <v>0</v>
      </c>
      <c r="F298" s="15">
        <f t="shared" si="293"/>
        <v>-1</v>
      </c>
      <c r="G298" s="15">
        <v>411</v>
      </c>
      <c r="H298" s="15">
        <v>412</v>
      </c>
      <c r="I298" s="15">
        <v>293</v>
      </c>
      <c r="J298" s="15">
        <v>7</v>
      </c>
      <c r="K298" s="15"/>
      <c r="L298" s="15">
        <v>1365</v>
      </c>
      <c r="M298" s="15">
        <f t="shared" si="294"/>
        <v>0.333251953125</v>
      </c>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H298"/>
      <c r="BI298"/>
      <c r="BJ298"/>
    </row>
    <row r="299" spans="1:62">
      <c r="A299" s="15">
        <v>296</v>
      </c>
      <c r="B299" s="15">
        <v>-2</v>
      </c>
      <c r="C299" s="15">
        <v>-8192</v>
      </c>
      <c r="D299" s="15">
        <f t="shared" si="291"/>
        <v>-1</v>
      </c>
      <c r="E299" s="15">
        <f t="shared" si="292"/>
        <v>0</v>
      </c>
      <c r="F299" s="15">
        <f t="shared" si="293"/>
        <v>-1</v>
      </c>
      <c r="G299" s="15">
        <v>413</v>
      </c>
      <c r="H299" s="15">
        <v>414</v>
      </c>
      <c r="I299" s="15">
        <v>293</v>
      </c>
      <c r="J299" s="15">
        <v>7</v>
      </c>
      <c r="K299" s="15"/>
      <c r="L299" s="15">
        <v>0</v>
      </c>
      <c r="M299" s="15">
        <f t="shared" si="294"/>
        <v>0</v>
      </c>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H299"/>
      <c r="BI299"/>
      <c r="BJ299"/>
    </row>
    <row r="300" spans="1:62">
      <c r="A300" s="15">
        <v>297</v>
      </c>
      <c r="B300" s="15">
        <v>1</v>
      </c>
      <c r="C300" s="15">
        <v>114933</v>
      </c>
      <c r="D300" s="15">
        <f t="shared" si="291"/>
        <v>28</v>
      </c>
      <c r="E300" s="15">
        <f t="shared" si="292"/>
        <v>245</v>
      </c>
      <c r="F300" s="15">
        <f t="shared" si="293"/>
        <v>28.059814453125</v>
      </c>
      <c r="G300" s="15">
        <v>299</v>
      </c>
      <c r="H300" s="15">
        <v>300</v>
      </c>
      <c r="I300" s="15">
        <v>70</v>
      </c>
      <c r="J300" s="15">
        <v>6</v>
      </c>
      <c r="K300" s="15"/>
      <c r="L300" s="15">
        <v>1195</v>
      </c>
      <c r="M300" s="15">
        <f t="shared" si="294"/>
        <v>0.291748046875</v>
      </c>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H300"/>
      <c r="BI300"/>
      <c r="BJ300"/>
    </row>
    <row r="301" spans="1:62">
      <c r="A301" s="15">
        <v>298</v>
      </c>
      <c r="B301" s="15">
        <v>-2</v>
      </c>
      <c r="C301" s="15">
        <v>-8192</v>
      </c>
      <c r="D301" s="15">
        <f t="shared" si="291"/>
        <v>-1</v>
      </c>
      <c r="E301" s="15">
        <f t="shared" si="292"/>
        <v>0</v>
      </c>
      <c r="F301" s="15">
        <f t="shared" si="293"/>
        <v>-1</v>
      </c>
      <c r="G301" s="15">
        <v>415</v>
      </c>
      <c r="H301" s="15">
        <v>416</v>
      </c>
      <c r="I301" s="15">
        <v>70</v>
      </c>
      <c r="J301" s="15">
        <v>6</v>
      </c>
      <c r="K301" s="15"/>
      <c r="L301" s="15">
        <v>1365</v>
      </c>
      <c r="M301" s="15">
        <f t="shared" si="294"/>
        <v>0.333251953125</v>
      </c>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H301"/>
      <c r="BI301"/>
      <c r="BJ301"/>
    </row>
    <row r="302" spans="1:62">
      <c r="A302" s="15">
        <v>299</v>
      </c>
      <c r="B302" s="15">
        <v>-2</v>
      </c>
      <c r="C302" s="15">
        <v>-8192</v>
      </c>
      <c r="D302" s="15">
        <f t="shared" si="291"/>
        <v>-1</v>
      </c>
      <c r="E302" s="15">
        <f t="shared" si="292"/>
        <v>0</v>
      </c>
      <c r="F302" s="15">
        <f t="shared" si="293"/>
        <v>-1</v>
      </c>
      <c r="G302" s="15">
        <v>417</v>
      </c>
      <c r="H302" s="15">
        <v>418</v>
      </c>
      <c r="I302" s="15">
        <v>297</v>
      </c>
      <c r="J302" s="15">
        <v>7</v>
      </c>
      <c r="K302" s="15"/>
      <c r="L302" s="15">
        <v>1365</v>
      </c>
      <c r="M302" s="15">
        <f t="shared" si="294"/>
        <v>0.333251953125</v>
      </c>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H302"/>
      <c r="BI302"/>
      <c r="BJ302"/>
    </row>
    <row r="303" spans="1:62">
      <c r="A303" s="15">
        <v>300</v>
      </c>
      <c r="B303" s="15">
        <v>-2</v>
      </c>
      <c r="C303" s="15">
        <v>-8192</v>
      </c>
      <c r="D303" s="15">
        <f t="shared" si="291"/>
        <v>-1</v>
      </c>
      <c r="E303" s="15">
        <f t="shared" si="292"/>
        <v>0</v>
      </c>
      <c r="F303" s="15">
        <f t="shared" si="293"/>
        <v>-1</v>
      </c>
      <c r="G303" s="15">
        <v>419</v>
      </c>
      <c r="H303" s="15">
        <v>420</v>
      </c>
      <c r="I303" s="15">
        <v>297</v>
      </c>
      <c r="J303" s="15">
        <v>7</v>
      </c>
      <c r="K303" s="15"/>
      <c r="L303" s="15">
        <v>0</v>
      </c>
      <c r="M303" s="15">
        <f t="shared" si="294"/>
        <v>0</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H303"/>
      <c r="BI303"/>
      <c r="BJ303"/>
    </row>
    <row r="304" spans="1:62">
      <c r="A304" s="15">
        <v>301</v>
      </c>
      <c r="B304" s="15">
        <v>-2</v>
      </c>
      <c r="C304" s="15">
        <v>-8192</v>
      </c>
      <c r="D304" s="15">
        <f t="shared" si="291"/>
        <v>-1</v>
      </c>
      <c r="E304" s="15">
        <f t="shared" si="292"/>
        <v>0</v>
      </c>
      <c r="F304" s="15">
        <f t="shared" si="293"/>
        <v>-1</v>
      </c>
      <c r="G304" s="15">
        <v>421</v>
      </c>
      <c r="H304" s="15">
        <v>422</v>
      </c>
      <c r="I304" s="15">
        <v>137</v>
      </c>
      <c r="J304" s="15">
        <v>7</v>
      </c>
      <c r="K304" s="15"/>
      <c r="L304" s="15">
        <v>0</v>
      </c>
      <c r="M304" s="15">
        <f t="shared" si="294"/>
        <v>0</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H304"/>
      <c r="BI304"/>
      <c r="BJ304"/>
    </row>
    <row r="305" spans="1:62">
      <c r="A305" s="15">
        <v>302</v>
      </c>
      <c r="B305" s="15">
        <v>0</v>
      </c>
      <c r="C305" s="15">
        <v>36529</v>
      </c>
      <c r="D305" s="15">
        <f t="shared" si="291"/>
        <v>8</v>
      </c>
      <c r="E305" s="15">
        <f t="shared" si="292"/>
        <v>3761</v>
      </c>
      <c r="F305" s="15">
        <f t="shared" si="293"/>
        <v>8.918212890625</v>
      </c>
      <c r="G305" s="15">
        <v>303</v>
      </c>
      <c r="H305" s="15">
        <v>304</v>
      </c>
      <c r="I305" s="15">
        <v>137</v>
      </c>
      <c r="J305" s="15">
        <v>7</v>
      </c>
      <c r="K305" s="15"/>
      <c r="L305" s="15">
        <v>171</v>
      </c>
      <c r="M305" s="15">
        <f t="shared" si="294"/>
        <v>4.1748046875E-2</v>
      </c>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H305"/>
      <c r="BI305"/>
      <c r="BJ305"/>
    </row>
    <row r="306" spans="1:62">
      <c r="A306" s="15">
        <v>303</v>
      </c>
      <c r="B306" s="15">
        <v>-2</v>
      </c>
      <c r="C306" s="15">
        <v>-8192</v>
      </c>
      <c r="D306" s="15">
        <f t="shared" si="291"/>
        <v>-1</v>
      </c>
      <c r="E306" s="15">
        <f t="shared" si="292"/>
        <v>0</v>
      </c>
      <c r="F306" s="15">
        <f t="shared" si="293"/>
        <v>-1</v>
      </c>
      <c r="G306" s="15">
        <v>-1</v>
      </c>
      <c r="H306" s="15">
        <v>-1</v>
      </c>
      <c r="I306" s="15">
        <v>302</v>
      </c>
      <c r="J306" s="15">
        <v>8</v>
      </c>
      <c r="K306" s="15"/>
      <c r="L306" s="15">
        <v>1365</v>
      </c>
      <c r="M306" s="15">
        <f t="shared" si="294"/>
        <v>0.333251953125</v>
      </c>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H306"/>
      <c r="BI306"/>
      <c r="BJ306"/>
    </row>
    <row r="307" spans="1:62">
      <c r="A307" s="15">
        <v>304</v>
      </c>
      <c r="B307" s="15">
        <v>-2</v>
      </c>
      <c r="C307" s="15">
        <v>-8192</v>
      </c>
      <c r="D307" s="15">
        <f t="shared" si="291"/>
        <v>-1</v>
      </c>
      <c r="E307" s="15">
        <f t="shared" si="292"/>
        <v>0</v>
      </c>
      <c r="F307" s="15">
        <f t="shared" si="293"/>
        <v>-1</v>
      </c>
      <c r="G307" s="15">
        <v>-1</v>
      </c>
      <c r="H307" s="15">
        <v>-1</v>
      </c>
      <c r="I307" s="15">
        <v>302</v>
      </c>
      <c r="J307" s="15">
        <v>8</v>
      </c>
      <c r="K307" s="15"/>
      <c r="L307" s="15">
        <v>0</v>
      </c>
      <c r="M307" s="15">
        <f t="shared" si="294"/>
        <v>0</v>
      </c>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H307"/>
      <c r="BI307"/>
      <c r="BJ307"/>
    </row>
    <row r="308" spans="1:62">
      <c r="A308" s="15">
        <v>305</v>
      </c>
      <c r="B308" s="15">
        <v>-2</v>
      </c>
      <c r="C308" s="15">
        <v>-8192</v>
      </c>
      <c r="D308" s="15">
        <f t="shared" si="291"/>
        <v>-1</v>
      </c>
      <c r="E308" s="15">
        <f t="shared" si="292"/>
        <v>0</v>
      </c>
      <c r="F308" s="15">
        <f t="shared" si="293"/>
        <v>-1</v>
      </c>
      <c r="G308" s="15">
        <v>-1</v>
      </c>
      <c r="H308" s="15">
        <v>-1</v>
      </c>
      <c r="I308" s="15">
        <v>193</v>
      </c>
      <c r="J308" s="15">
        <v>8</v>
      </c>
      <c r="K308" s="15"/>
      <c r="L308" s="15">
        <v>1</v>
      </c>
      <c r="M308" s="15">
        <f t="shared" si="294"/>
        <v>2.44140625E-4</v>
      </c>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H308"/>
      <c r="BI308"/>
      <c r="BJ308"/>
    </row>
    <row r="309" spans="1:62">
      <c r="A309" s="15">
        <v>306</v>
      </c>
      <c r="B309" s="15">
        <v>-2</v>
      </c>
      <c r="C309" s="15">
        <v>-8192</v>
      </c>
      <c r="D309" s="15">
        <f t="shared" si="291"/>
        <v>-1</v>
      </c>
      <c r="E309" s="15">
        <f t="shared" si="292"/>
        <v>0</v>
      </c>
      <c r="F309" s="15">
        <f t="shared" si="293"/>
        <v>-1</v>
      </c>
      <c r="G309" s="15">
        <v>-1</v>
      </c>
      <c r="H309" s="15">
        <v>-1</v>
      </c>
      <c r="I309" s="15">
        <v>193</v>
      </c>
      <c r="J309" s="15">
        <v>8</v>
      </c>
      <c r="K309" s="15"/>
      <c r="L309" s="15">
        <v>40</v>
      </c>
      <c r="M309" s="15">
        <f t="shared" si="294"/>
        <v>9.765625E-3</v>
      </c>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H309"/>
      <c r="BI309"/>
      <c r="BJ309"/>
    </row>
    <row r="310" spans="1:62">
      <c r="A310" s="15">
        <v>307</v>
      </c>
      <c r="B310" s="15">
        <v>-2</v>
      </c>
      <c r="C310" s="15">
        <v>-8192</v>
      </c>
      <c r="D310" s="15">
        <f t="shared" si="291"/>
        <v>-1</v>
      </c>
      <c r="E310" s="15">
        <f t="shared" si="292"/>
        <v>0</v>
      </c>
      <c r="F310" s="15">
        <f t="shared" si="293"/>
        <v>-1</v>
      </c>
      <c r="G310" s="15">
        <v>-1</v>
      </c>
      <c r="H310" s="15">
        <v>-1</v>
      </c>
      <c r="I310" s="15">
        <v>79</v>
      </c>
      <c r="J310" s="15">
        <v>8</v>
      </c>
      <c r="K310" s="15"/>
      <c r="L310" s="15">
        <v>114</v>
      </c>
      <c r="M310" s="15">
        <f t="shared" si="294"/>
        <v>2.783203125E-2</v>
      </c>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H310"/>
      <c r="BI310"/>
      <c r="BJ310"/>
    </row>
    <row r="311" spans="1:62">
      <c r="A311" s="15">
        <v>308</v>
      </c>
      <c r="B311" s="15">
        <v>-2</v>
      </c>
      <c r="C311" s="15">
        <v>-8192</v>
      </c>
      <c r="D311" s="15">
        <f t="shared" si="291"/>
        <v>-1</v>
      </c>
      <c r="E311" s="15">
        <f t="shared" si="292"/>
        <v>0</v>
      </c>
      <c r="F311" s="15">
        <f t="shared" si="293"/>
        <v>-1</v>
      </c>
      <c r="G311" s="15">
        <v>-1</v>
      </c>
      <c r="H311" s="15">
        <v>-1</v>
      </c>
      <c r="I311" s="15">
        <v>79</v>
      </c>
      <c r="J311" s="15">
        <v>8</v>
      </c>
      <c r="K311" s="15"/>
      <c r="L311" s="15">
        <v>0</v>
      </c>
      <c r="M311" s="15">
        <f t="shared" si="294"/>
        <v>0</v>
      </c>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H311"/>
      <c r="BI311"/>
      <c r="BJ311"/>
    </row>
    <row r="312" spans="1:62">
      <c r="A312" s="15">
        <v>309</v>
      </c>
      <c r="B312" s="15">
        <v>1</v>
      </c>
      <c r="C312" s="15">
        <v>61291</v>
      </c>
      <c r="D312" s="15">
        <f t="shared" si="291"/>
        <v>14</v>
      </c>
      <c r="E312" s="15">
        <f t="shared" si="292"/>
        <v>3947</v>
      </c>
      <c r="F312" s="15">
        <f t="shared" si="293"/>
        <v>14.963623046875</v>
      </c>
      <c r="G312" s="15">
        <v>311</v>
      </c>
      <c r="H312" s="15">
        <v>312</v>
      </c>
      <c r="I312" s="15">
        <v>255</v>
      </c>
      <c r="J312" s="15">
        <v>7</v>
      </c>
      <c r="K312" s="15"/>
      <c r="L312" s="15">
        <v>44</v>
      </c>
      <c r="M312" s="15">
        <f t="shared" si="294"/>
        <v>1.07421875E-2</v>
      </c>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H312"/>
      <c r="BI312"/>
      <c r="BJ312"/>
    </row>
    <row r="313" spans="1:62">
      <c r="A313" s="15">
        <v>310</v>
      </c>
      <c r="B313" s="15">
        <v>0</v>
      </c>
      <c r="C313" s="15">
        <v>659498</v>
      </c>
      <c r="D313" s="15">
        <f t="shared" si="291"/>
        <v>161</v>
      </c>
      <c r="E313" s="15">
        <f t="shared" si="292"/>
        <v>42</v>
      </c>
      <c r="F313" s="15">
        <f t="shared" si="293"/>
        <v>161.01025390625</v>
      </c>
      <c r="G313" s="15">
        <v>321</v>
      </c>
      <c r="H313" s="15">
        <v>322</v>
      </c>
      <c r="I313" s="15">
        <v>255</v>
      </c>
      <c r="J313" s="15">
        <v>7</v>
      </c>
      <c r="K313" s="15"/>
      <c r="L313" s="15">
        <v>1</v>
      </c>
      <c r="M313" s="15">
        <f t="shared" si="294"/>
        <v>2.44140625E-4</v>
      </c>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H313"/>
      <c r="BI313"/>
      <c r="BJ313"/>
    </row>
    <row r="314" spans="1:62">
      <c r="A314" s="15">
        <v>311</v>
      </c>
      <c r="B314" s="15">
        <v>-2</v>
      </c>
      <c r="C314" s="15">
        <v>-8192</v>
      </c>
      <c r="D314" s="15">
        <f t="shared" si="291"/>
        <v>-1</v>
      </c>
      <c r="E314" s="15">
        <f t="shared" si="292"/>
        <v>0</v>
      </c>
      <c r="F314" s="15">
        <f t="shared" si="293"/>
        <v>-1</v>
      </c>
      <c r="G314" s="15">
        <v>-1</v>
      </c>
      <c r="H314" s="15">
        <v>-1</v>
      </c>
      <c r="I314" s="15">
        <v>309</v>
      </c>
      <c r="J314" s="15">
        <v>8</v>
      </c>
      <c r="K314" s="15"/>
      <c r="L314" s="15">
        <v>22</v>
      </c>
      <c r="M314" s="15">
        <f t="shared" si="294"/>
        <v>5.37109375E-3</v>
      </c>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H314"/>
      <c r="BI314"/>
      <c r="BJ314"/>
    </row>
    <row r="315" spans="1:62">
      <c r="A315" s="15">
        <v>312</v>
      </c>
      <c r="B315" s="15">
        <v>-2</v>
      </c>
      <c r="C315" s="15">
        <v>-8192</v>
      </c>
      <c r="D315" s="15">
        <f t="shared" si="291"/>
        <v>-1</v>
      </c>
      <c r="E315" s="15">
        <f t="shared" si="292"/>
        <v>0</v>
      </c>
      <c r="F315" s="15">
        <f t="shared" si="293"/>
        <v>-1</v>
      </c>
      <c r="G315" s="15">
        <v>-1</v>
      </c>
      <c r="H315" s="15">
        <v>-1</v>
      </c>
      <c r="I315" s="15">
        <v>309</v>
      </c>
      <c r="J315" s="15">
        <v>8</v>
      </c>
      <c r="K315" s="15"/>
      <c r="L315" s="15">
        <v>1365</v>
      </c>
      <c r="M315" s="15">
        <f t="shared" si="294"/>
        <v>0.333251953125</v>
      </c>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H315"/>
      <c r="BI315"/>
      <c r="BJ315"/>
    </row>
    <row r="316" spans="1:62">
      <c r="A316" s="15">
        <v>313</v>
      </c>
      <c r="B316" s="15">
        <v>-2</v>
      </c>
      <c r="C316" s="15">
        <v>-8192</v>
      </c>
      <c r="D316" s="15">
        <f t="shared" si="291"/>
        <v>-1</v>
      </c>
      <c r="E316" s="15">
        <f t="shared" si="292"/>
        <v>0</v>
      </c>
      <c r="F316" s="15">
        <f t="shared" si="293"/>
        <v>-1</v>
      </c>
      <c r="G316" s="15">
        <v>-1</v>
      </c>
      <c r="H316" s="15">
        <v>-1</v>
      </c>
      <c r="I316" s="15">
        <v>174</v>
      </c>
      <c r="J316" s="15">
        <v>8</v>
      </c>
      <c r="K316" s="15"/>
      <c r="L316" s="15">
        <v>0</v>
      </c>
      <c r="M316" s="15">
        <f t="shared" si="294"/>
        <v>0</v>
      </c>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H316"/>
      <c r="BI316"/>
      <c r="BJ316"/>
    </row>
    <row r="317" spans="1:62">
      <c r="A317" s="15">
        <v>314</v>
      </c>
      <c r="B317" s="15">
        <v>-2</v>
      </c>
      <c r="C317" s="15">
        <v>-8192</v>
      </c>
      <c r="D317" s="15">
        <f t="shared" si="291"/>
        <v>-1</v>
      </c>
      <c r="E317" s="15">
        <f t="shared" si="292"/>
        <v>0</v>
      </c>
      <c r="F317" s="15">
        <f t="shared" si="293"/>
        <v>-1</v>
      </c>
      <c r="G317" s="15">
        <v>-1</v>
      </c>
      <c r="H317" s="15">
        <v>-1</v>
      </c>
      <c r="I317" s="15">
        <v>174</v>
      </c>
      <c r="J317" s="15">
        <v>8</v>
      </c>
      <c r="K317" s="15"/>
      <c r="L317" s="15">
        <v>29</v>
      </c>
      <c r="M317" s="15">
        <f t="shared" si="294"/>
        <v>7.080078125E-3</v>
      </c>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H317"/>
      <c r="BI317"/>
      <c r="BJ317"/>
    </row>
    <row r="318" spans="1:62">
      <c r="A318" s="15">
        <v>315</v>
      </c>
      <c r="B318" s="15">
        <v>-2</v>
      </c>
      <c r="C318" s="15">
        <v>-8192</v>
      </c>
      <c r="D318" s="15">
        <f t="shared" si="291"/>
        <v>-1</v>
      </c>
      <c r="E318" s="15">
        <f t="shared" si="292"/>
        <v>0</v>
      </c>
      <c r="F318" s="15">
        <f t="shared" si="293"/>
        <v>-1</v>
      </c>
      <c r="G318" s="15">
        <v>-1</v>
      </c>
      <c r="H318" s="15">
        <v>-1</v>
      </c>
      <c r="I318" s="15">
        <v>124</v>
      </c>
      <c r="J318" s="15">
        <v>8</v>
      </c>
      <c r="K318" s="15"/>
      <c r="L318" s="15">
        <v>37</v>
      </c>
      <c r="M318" s="15">
        <f t="shared" si="294"/>
        <v>9.033203125E-3</v>
      </c>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H318"/>
      <c r="BI318"/>
      <c r="BJ318"/>
    </row>
    <row r="319" spans="1:62">
      <c r="A319" s="15">
        <v>316</v>
      </c>
      <c r="B319" s="15">
        <v>-2</v>
      </c>
      <c r="C319" s="15">
        <v>-8192</v>
      </c>
      <c r="D319" s="15">
        <f t="shared" si="291"/>
        <v>-1</v>
      </c>
      <c r="E319" s="15">
        <f t="shared" si="292"/>
        <v>0</v>
      </c>
      <c r="F319" s="15">
        <f t="shared" si="293"/>
        <v>-1</v>
      </c>
      <c r="G319" s="15">
        <v>-1</v>
      </c>
      <c r="H319" s="15">
        <v>-1</v>
      </c>
      <c r="I319" s="15">
        <v>124</v>
      </c>
      <c r="J319" s="15">
        <v>8</v>
      </c>
      <c r="K319" s="15"/>
      <c r="L319" s="15">
        <v>1</v>
      </c>
      <c r="M319" s="15">
        <f t="shared" si="294"/>
        <v>2.44140625E-4</v>
      </c>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H319"/>
      <c r="BI319"/>
      <c r="BJ319"/>
    </row>
    <row r="320" spans="1:62">
      <c r="A320" s="15">
        <v>317</v>
      </c>
      <c r="B320" s="15">
        <v>-2</v>
      </c>
      <c r="C320" s="15">
        <v>-8192</v>
      </c>
      <c r="D320" s="15">
        <f t="shared" si="291"/>
        <v>-1</v>
      </c>
      <c r="E320" s="15">
        <f t="shared" si="292"/>
        <v>0</v>
      </c>
      <c r="F320" s="15">
        <f t="shared" si="293"/>
        <v>-1</v>
      </c>
      <c r="G320" s="15">
        <v>423</v>
      </c>
      <c r="H320" s="15">
        <v>424</v>
      </c>
      <c r="I320" s="15">
        <v>275</v>
      </c>
      <c r="J320" s="15">
        <v>7</v>
      </c>
      <c r="K320" s="15"/>
      <c r="L320" s="15">
        <v>1365</v>
      </c>
      <c r="M320" s="15">
        <f t="shared" si="294"/>
        <v>0.333251953125</v>
      </c>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H320"/>
      <c r="BI320"/>
      <c r="BJ320"/>
    </row>
    <row r="321" spans="1:62">
      <c r="A321" s="15">
        <v>318</v>
      </c>
      <c r="B321" s="15">
        <v>0</v>
      </c>
      <c r="C321" s="15">
        <v>520375</v>
      </c>
      <c r="D321" s="15">
        <f t="shared" si="291"/>
        <v>127</v>
      </c>
      <c r="E321" s="15">
        <f t="shared" si="292"/>
        <v>183</v>
      </c>
      <c r="F321" s="15">
        <f t="shared" si="293"/>
        <v>127.044677734375</v>
      </c>
      <c r="G321" s="15">
        <v>319</v>
      </c>
      <c r="H321" s="15">
        <v>320</v>
      </c>
      <c r="I321" s="15">
        <v>275</v>
      </c>
      <c r="J321" s="15">
        <v>7</v>
      </c>
      <c r="K321" s="15"/>
      <c r="L321" s="15">
        <v>1333</v>
      </c>
      <c r="M321" s="15">
        <f t="shared" si="294"/>
        <v>0.325439453125</v>
      </c>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H321"/>
      <c r="BI321"/>
      <c r="BJ321"/>
    </row>
    <row r="322" spans="1:62">
      <c r="A322" s="15">
        <v>319</v>
      </c>
      <c r="B322" s="15">
        <v>-2</v>
      </c>
      <c r="C322" s="15">
        <v>-8192</v>
      </c>
      <c r="D322" s="15">
        <f t="shared" si="291"/>
        <v>-1</v>
      </c>
      <c r="E322" s="15">
        <f t="shared" si="292"/>
        <v>0</v>
      </c>
      <c r="F322" s="15">
        <f t="shared" si="293"/>
        <v>-1</v>
      </c>
      <c r="G322" s="15">
        <v>-1</v>
      </c>
      <c r="H322" s="15">
        <v>-1</v>
      </c>
      <c r="I322" s="15">
        <v>318</v>
      </c>
      <c r="J322" s="15">
        <v>8</v>
      </c>
      <c r="K322" s="15"/>
      <c r="L322" s="15">
        <v>975</v>
      </c>
      <c r="M322" s="15">
        <f t="shared" si="294"/>
        <v>0.238037109375</v>
      </c>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H322"/>
      <c r="BI322"/>
      <c r="BJ322"/>
    </row>
    <row r="323" spans="1:62">
      <c r="A323" s="15">
        <v>320</v>
      </c>
      <c r="B323" s="15">
        <v>-2</v>
      </c>
      <c r="C323" s="15">
        <v>-8192</v>
      </c>
      <c r="D323" s="15">
        <f t="shared" si="291"/>
        <v>-1</v>
      </c>
      <c r="E323" s="15">
        <f t="shared" si="292"/>
        <v>0</v>
      </c>
      <c r="F323" s="15">
        <f t="shared" si="293"/>
        <v>-1</v>
      </c>
      <c r="G323" s="15">
        <v>-1</v>
      </c>
      <c r="H323" s="15">
        <v>-1</v>
      </c>
      <c r="I323" s="15">
        <v>318</v>
      </c>
      <c r="J323" s="15">
        <v>8</v>
      </c>
      <c r="K323" s="15"/>
      <c r="L323" s="15">
        <v>1365</v>
      </c>
      <c r="M323" s="15">
        <f t="shared" si="294"/>
        <v>0.333251953125</v>
      </c>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H323"/>
      <c r="BI323"/>
      <c r="BJ323"/>
    </row>
    <row r="324" spans="1:62">
      <c r="A324" s="15">
        <v>321</v>
      </c>
      <c r="B324" s="15">
        <v>-2</v>
      </c>
      <c r="C324" s="15">
        <v>-8192</v>
      </c>
      <c r="D324" s="15">
        <f t="shared" ref="D324:D387" si="295">IF(C324&lt;&gt;-8192,INT(C324/2^12),-1)</f>
        <v>-1</v>
      </c>
      <c r="E324" s="15">
        <f t="shared" ref="E324:E387" si="296">IF(C324 &lt;&gt; -8192, MOD(C324, 2^12), 0)</f>
        <v>0</v>
      </c>
      <c r="F324" s="15">
        <f t="shared" ref="F324:F387" si="297">D324+(E324/2^12)</f>
        <v>-1</v>
      </c>
      <c r="G324" s="15">
        <v>-1</v>
      </c>
      <c r="H324" s="15">
        <v>-1</v>
      </c>
      <c r="I324" s="15">
        <v>310</v>
      </c>
      <c r="J324" s="15">
        <v>8</v>
      </c>
      <c r="K324" s="15"/>
      <c r="L324" s="15">
        <v>0</v>
      </c>
      <c r="M324" s="15">
        <f t="shared" ref="M324:M387" si="298">IF(L324 &gt;= 2^12, "Error: Wrong Probability!", L324/2^12)</f>
        <v>0</v>
      </c>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H324"/>
      <c r="BI324"/>
      <c r="BJ324"/>
    </row>
    <row r="325" spans="1:62">
      <c r="A325" s="15">
        <v>322</v>
      </c>
      <c r="B325" s="15">
        <v>-2</v>
      </c>
      <c r="C325" s="15">
        <v>-8192</v>
      </c>
      <c r="D325" s="15">
        <f t="shared" si="295"/>
        <v>-1</v>
      </c>
      <c r="E325" s="15">
        <f t="shared" si="296"/>
        <v>0</v>
      </c>
      <c r="F325" s="15">
        <f t="shared" si="297"/>
        <v>-1</v>
      </c>
      <c r="G325" s="15">
        <v>-1</v>
      </c>
      <c r="H325" s="15">
        <v>-1</v>
      </c>
      <c r="I325" s="15">
        <v>310</v>
      </c>
      <c r="J325" s="15">
        <v>8</v>
      </c>
      <c r="K325" s="15"/>
      <c r="L325" s="15">
        <v>9</v>
      </c>
      <c r="M325" s="15">
        <f t="shared" si="298"/>
        <v>2.197265625E-3</v>
      </c>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H325"/>
      <c r="BI325"/>
      <c r="BJ325"/>
    </row>
    <row r="326" spans="1:62">
      <c r="A326" s="15">
        <v>323</v>
      </c>
      <c r="B326" s="15">
        <v>-2</v>
      </c>
      <c r="C326" s="15">
        <v>-8192</v>
      </c>
      <c r="D326" s="15">
        <f t="shared" si="295"/>
        <v>-1</v>
      </c>
      <c r="E326" s="15">
        <f t="shared" si="296"/>
        <v>0</v>
      </c>
      <c r="F326" s="15">
        <f t="shared" si="297"/>
        <v>-1</v>
      </c>
      <c r="G326" s="15">
        <v>425</v>
      </c>
      <c r="H326" s="15">
        <v>426</v>
      </c>
      <c r="I326" s="15">
        <v>290</v>
      </c>
      <c r="J326" s="15">
        <v>5</v>
      </c>
      <c r="K326" s="15"/>
      <c r="L326" s="15">
        <v>1365</v>
      </c>
      <c r="M326" s="15">
        <f t="shared" si="298"/>
        <v>0.333251953125</v>
      </c>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H326"/>
      <c r="BI326"/>
      <c r="BJ326"/>
    </row>
    <row r="327" spans="1:62">
      <c r="A327" s="15">
        <v>324</v>
      </c>
      <c r="B327" s="15">
        <v>1</v>
      </c>
      <c r="C327" s="15">
        <v>117082</v>
      </c>
      <c r="D327" s="15">
        <f t="shared" si="295"/>
        <v>28</v>
      </c>
      <c r="E327" s="15">
        <f t="shared" si="296"/>
        <v>2394</v>
      </c>
      <c r="F327" s="15">
        <f t="shared" si="297"/>
        <v>28.58447265625</v>
      </c>
      <c r="G327" s="15">
        <v>325</v>
      </c>
      <c r="H327" s="15">
        <v>326</v>
      </c>
      <c r="I327" s="15">
        <v>290</v>
      </c>
      <c r="J327" s="15">
        <v>5</v>
      </c>
      <c r="K327" s="15"/>
      <c r="L327" s="15">
        <v>1356</v>
      </c>
      <c r="M327" s="15">
        <f t="shared" si="298"/>
        <v>0.3310546875</v>
      </c>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H327"/>
      <c r="BI327"/>
      <c r="BJ327"/>
    </row>
    <row r="328" spans="1:62">
      <c r="A328" s="15">
        <v>325</v>
      </c>
      <c r="B328" s="15">
        <v>-2</v>
      </c>
      <c r="C328" s="15">
        <v>-8192</v>
      </c>
      <c r="D328" s="15">
        <f t="shared" si="295"/>
        <v>-1</v>
      </c>
      <c r="E328" s="15">
        <f t="shared" si="296"/>
        <v>0</v>
      </c>
      <c r="F328" s="15">
        <f t="shared" si="297"/>
        <v>-1</v>
      </c>
      <c r="G328" s="15">
        <v>427</v>
      </c>
      <c r="H328" s="15">
        <v>428</v>
      </c>
      <c r="I328" s="15">
        <v>324</v>
      </c>
      <c r="J328" s="15">
        <v>6</v>
      </c>
      <c r="K328" s="15"/>
      <c r="L328" s="15">
        <v>0</v>
      </c>
      <c r="M328" s="15">
        <f t="shared" si="298"/>
        <v>0</v>
      </c>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H328"/>
      <c r="BI328"/>
      <c r="BJ328"/>
    </row>
    <row r="329" spans="1:62">
      <c r="A329" s="15">
        <v>326</v>
      </c>
      <c r="B329" s="15">
        <v>-2</v>
      </c>
      <c r="C329" s="15">
        <v>-8192</v>
      </c>
      <c r="D329" s="15">
        <f t="shared" si="295"/>
        <v>-1</v>
      </c>
      <c r="E329" s="15">
        <f t="shared" si="296"/>
        <v>0</v>
      </c>
      <c r="F329" s="15">
        <f t="shared" si="297"/>
        <v>-1</v>
      </c>
      <c r="G329" s="15">
        <v>429</v>
      </c>
      <c r="H329" s="15">
        <v>430</v>
      </c>
      <c r="I329" s="15">
        <v>324</v>
      </c>
      <c r="J329" s="15">
        <v>6</v>
      </c>
      <c r="K329" s="15"/>
      <c r="L329" s="15">
        <v>1365</v>
      </c>
      <c r="M329" s="15">
        <f t="shared" si="298"/>
        <v>0.333251953125</v>
      </c>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H329"/>
      <c r="BI329"/>
      <c r="BJ329"/>
    </row>
    <row r="330" spans="1:62">
      <c r="A330" s="15">
        <v>327</v>
      </c>
      <c r="B330" s="15">
        <v>-2</v>
      </c>
      <c r="C330" s="15">
        <v>-8192</v>
      </c>
      <c r="D330" s="15">
        <f t="shared" si="295"/>
        <v>-1</v>
      </c>
      <c r="E330" s="15">
        <f t="shared" si="296"/>
        <v>0</v>
      </c>
      <c r="F330" s="15">
        <f t="shared" si="297"/>
        <v>-1</v>
      </c>
      <c r="G330" s="15">
        <v>-1</v>
      </c>
      <c r="H330" s="15">
        <v>-1</v>
      </c>
      <c r="I330" s="15">
        <v>44</v>
      </c>
      <c r="J330" s="15">
        <v>8</v>
      </c>
      <c r="K330" s="15"/>
      <c r="L330" s="15">
        <v>1365</v>
      </c>
      <c r="M330" s="15">
        <f t="shared" si="298"/>
        <v>0.333251953125</v>
      </c>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H330"/>
      <c r="BI330"/>
      <c r="BJ330"/>
    </row>
    <row r="331" spans="1:62">
      <c r="A331" s="15">
        <v>328</v>
      </c>
      <c r="B331" s="15">
        <v>-2</v>
      </c>
      <c r="C331" s="15">
        <v>-8192</v>
      </c>
      <c r="D331" s="15">
        <f t="shared" si="295"/>
        <v>-1</v>
      </c>
      <c r="E331" s="15">
        <f t="shared" si="296"/>
        <v>0</v>
      </c>
      <c r="F331" s="15">
        <f t="shared" si="297"/>
        <v>-1</v>
      </c>
      <c r="G331" s="15">
        <v>-1</v>
      </c>
      <c r="H331" s="15">
        <v>-1</v>
      </c>
      <c r="I331" s="15">
        <v>44</v>
      </c>
      <c r="J331" s="15">
        <v>8</v>
      </c>
      <c r="K331" s="15"/>
      <c r="L331" s="15">
        <v>1365</v>
      </c>
      <c r="M331" s="15">
        <f t="shared" si="298"/>
        <v>0.333251953125</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H331"/>
      <c r="BI331"/>
      <c r="BJ331"/>
    </row>
    <row r="332" spans="1:62">
      <c r="A332" s="15">
        <v>329</v>
      </c>
      <c r="B332" s="15">
        <v>-2</v>
      </c>
      <c r="C332" s="15">
        <v>-8192</v>
      </c>
      <c r="D332" s="15">
        <f t="shared" si="295"/>
        <v>-1</v>
      </c>
      <c r="E332" s="15">
        <f t="shared" si="296"/>
        <v>0</v>
      </c>
      <c r="F332" s="15">
        <f t="shared" si="297"/>
        <v>-1</v>
      </c>
      <c r="G332" s="15">
        <v>-1</v>
      </c>
      <c r="H332" s="15">
        <v>-1</v>
      </c>
      <c r="I332" s="15">
        <v>99</v>
      </c>
      <c r="J332" s="15">
        <v>8</v>
      </c>
      <c r="K332" s="15"/>
      <c r="L332" s="15">
        <v>0</v>
      </c>
      <c r="M332" s="15">
        <f t="shared" si="298"/>
        <v>0</v>
      </c>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H332"/>
      <c r="BI332"/>
      <c r="BJ332"/>
    </row>
    <row r="333" spans="1:62">
      <c r="A333" s="15">
        <v>330</v>
      </c>
      <c r="B333" s="15">
        <v>-2</v>
      </c>
      <c r="C333" s="15">
        <v>-8192</v>
      </c>
      <c r="D333" s="15">
        <f t="shared" si="295"/>
        <v>-1</v>
      </c>
      <c r="E333" s="15">
        <f t="shared" si="296"/>
        <v>0</v>
      </c>
      <c r="F333" s="15">
        <f t="shared" si="297"/>
        <v>-1</v>
      </c>
      <c r="G333" s="15">
        <v>-1</v>
      </c>
      <c r="H333" s="15">
        <v>-1</v>
      </c>
      <c r="I333" s="15">
        <v>99</v>
      </c>
      <c r="J333" s="15">
        <v>8</v>
      </c>
      <c r="K333" s="15"/>
      <c r="L333" s="15">
        <v>0</v>
      </c>
      <c r="M333" s="15">
        <f t="shared" si="298"/>
        <v>0</v>
      </c>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H333"/>
      <c r="BI333"/>
      <c r="BJ333"/>
    </row>
    <row r="334" spans="1:62">
      <c r="A334" s="15">
        <v>331</v>
      </c>
      <c r="B334" s="15">
        <v>-2</v>
      </c>
      <c r="C334" s="15">
        <v>-8192</v>
      </c>
      <c r="D334" s="15">
        <f t="shared" si="295"/>
        <v>-1</v>
      </c>
      <c r="E334" s="15">
        <f t="shared" si="296"/>
        <v>0</v>
      </c>
      <c r="F334" s="15">
        <f t="shared" si="297"/>
        <v>-1</v>
      </c>
      <c r="G334" s="15">
        <v>-1</v>
      </c>
      <c r="H334" s="15">
        <v>-1</v>
      </c>
      <c r="I334" s="15">
        <v>110</v>
      </c>
      <c r="J334" s="15">
        <v>8</v>
      </c>
      <c r="K334" s="15"/>
      <c r="L334" s="15">
        <v>1365</v>
      </c>
      <c r="M334" s="15">
        <f t="shared" si="298"/>
        <v>0.333251953125</v>
      </c>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H334"/>
      <c r="BI334"/>
      <c r="BJ334"/>
    </row>
    <row r="335" spans="1:62">
      <c r="A335" s="15">
        <v>332</v>
      </c>
      <c r="B335" s="15">
        <v>-2</v>
      </c>
      <c r="C335" s="15">
        <v>-8192</v>
      </c>
      <c r="D335" s="15">
        <f t="shared" si="295"/>
        <v>-1</v>
      </c>
      <c r="E335" s="15">
        <f t="shared" si="296"/>
        <v>0</v>
      </c>
      <c r="F335" s="15">
        <f t="shared" si="297"/>
        <v>-1</v>
      </c>
      <c r="G335" s="15">
        <v>-1</v>
      </c>
      <c r="H335" s="15">
        <v>-1</v>
      </c>
      <c r="I335" s="15">
        <v>110</v>
      </c>
      <c r="J335" s="15">
        <v>8</v>
      </c>
      <c r="K335" s="15"/>
      <c r="L335" s="15">
        <v>1365</v>
      </c>
      <c r="M335" s="15">
        <f t="shared" si="298"/>
        <v>0.333251953125</v>
      </c>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H335"/>
      <c r="BI335"/>
      <c r="BJ335"/>
    </row>
    <row r="336" spans="1:62">
      <c r="A336" s="15">
        <v>333</v>
      </c>
      <c r="B336" s="15">
        <v>-2</v>
      </c>
      <c r="C336" s="15">
        <v>-8192</v>
      </c>
      <c r="D336" s="15">
        <f t="shared" si="295"/>
        <v>-1</v>
      </c>
      <c r="E336" s="15">
        <f t="shared" si="296"/>
        <v>0</v>
      </c>
      <c r="F336" s="15">
        <f t="shared" si="297"/>
        <v>-1</v>
      </c>
      <c r="G336" s="15">
        <v>-1</v>
      </c>
      <c r="H336" s="15">
        <v>-1</v>
      </c>
      <c r="I336" s="15">
        <v>112</v>
      </c>
      <c r="J336" s="15">
        <v>8</v>
      </c>
      <c r="K336" s="15"/>
      <c r="L336" s="15">
        <v>1365</v>
      </c>
      <c r="M336" s="15">
        <f t="shared" si="298"/>
        <v>0.333251953125</v>
      </c>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H336"/>
      <c r="BI336"/>
      <c r="BJ336"/>
    </row>
    <row r="337" spans="1:62">
      <c r="A337" s="15">
        <v>334</v>
      </c>
      <c r="B337" s="15">
        <v>-2</v>
      </c>
      <c r="C337" s="15">
        <v>-8192</v>
      </c>
      <c r="D337" s="15">
        <f t="shared" si="295"/>
        <v>-1</v>
      </c>
      <c r="E337" s="15">
        <f t="shared" si="296"/>
        <v>0</v>
      </c>
      <c r="F337" s="15">
        <f t="shared" si="297"/>
        <v>-1</v>
      </c>
      <c r="G337" s="15">
        <v>-1</v>
      </c>
      <c r="H337" s="15">
        <v>-1</v>
      </c>
      <c r="I337" s="15">
        <v>112</v>
      </c>
      <c r="J337" s="15">
        <v>8</v>
      </c>
      <c r="K337" s="15"/>
      <c r="L337" s="15">
        <v>1365</v>
      </c>
      <c r="M337" s="15">
        <f t="shared" si="298"/>
        <v>0.333251953125</v>
      </c>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H337"/>
      <c r="BI337"/>
      <c r="BJ337"/>
    </row>
    <row r="338" spans="1:62">
      <c r="A338" s="15">
        <v>335</v>
      </c>
      <c r="B338" s="15">
        <v>-2</v>
      </c>
      <c r="C338" s="15">
        <v>-8192</v>
      </c>
      <c r="D338" s="15">
        <f t="shared" si="295"/>
        <v>-1</v>
      </c>
      <c r="E338" s="15">
        <f t="shared" si="296"/>
        <v>0</v>
      </c>
      <c r="F338" s="15">
        <f t="shared" si="297"/>
        <v>-1</v>
      </c>
      <c r="G338" s="15">
        <v>-1</v>
      </c>
      <c r="H338" s="15">
        <v>-1</v>
      </c>
      <c r="I338" s="15">
        <v>116</v>
      </c>
      <c r="J338" s="15">
        <v>8</v>
      </c>
      <c r="K338" s="15"/>
      <c r="L338" s="15">
        <v>1365</v>
      </c>
      <c r="M338" s="15">
        <f t="shared" si="298"/>
        <v>0.333251953125</v>
      </c>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H338"/>
      <c r="BI338"/>
      <c r="BJ338"/>
    </row>
    <row r="339" spans="1:62">
      <c r="A339" s="15">
        <v>336</v>
      </c>
      <c r="B339" s="15">
        <v>-2</v>
      </c>
      <c r="C339" s="15">
        <v>-8192</v>
      </c>
      <c r="D339" s="15">
        <f t="shared" si="295"/>
        <v>-1</v>
      </c>
      <c r="E339" s="15">
        <f t="shared" si="296"/>
        <v>0</v>
      </c>
      <c r="F339" s="15">
        <f t="shared" si="297"/>
        <v>-1</v>
      </c>
      <c r="G339" s="15">
        <v>-1</v>
      </c>
      <c r="H339" s="15">
        <v>-1</v>
      </c>
      <c r="I339" s="15">
        <v>116</v>
      </c>
      <c r="J339" s="15">
        <v>8</v>
      </c>
      <c r="K339" s="15"/>
      <c r="L339" s="15">
        <v>1365</v>
      </c>
      <c r="M339" s="15">
        <f t="shared" si="298"/>
        <v>0.333251953125</v>
      </c>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H339"/>
      <c r="BI339"/>
      <c r="BJ339"/>
    </row>
    <row r="340" spans="1:62">
      <c r="A340" s="15">
        <v>337</v>
      </c>
      <c r="B340" s="15">
        <v>-2</v>
      </c>
      <c r="C340" s="15">
        <v>-8192</v>
      </c>
      <c r="D340" s="15">
        <f t="shared" si="295"/>
        <v>-1</v>
      </c>
      <c r="E340" s="15">
        <f t="shared" si="296"/>
        <v>0</v>
      </c>
      <c r="F340" s="15">
        <f t="shared" si="297"/>
        <v>-1</v>
      </c>
      <c r="G340" s="15">
        <v>431</v>
      </c>
      <c r="H340" s="15">
        <v>432</v>
      </c>
      <c r="I340" s="15">
        <v>128</v>
      </c>
      <c r="J340" s="15">
        <v>7</v>
      </c>
      <c r="K340" s="15"/>
      <c r="L340" s="15">
        <v>1365</v>
      </c>
      <c r="M340" s="15">
        <f t="shared" si="298"/>
        <v>0.333251953125</v>
      </c>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H340"/>
      <c r="BI340"/>
      <c r="BJ340"/>
    </row>
    <row r="341" spans="1:62">
      <c r="A341" s="15">
        <v>338</v>
      </c>
      <c r="B341" s="15">
        <v>-2</v>
      </c>
      <c r="C341" s="15">
        <v>-8192</v>
      </c>
      <c r="D341" s="15">
        <f t="shared" si="295"/>
        <v>-1</v>
      </c>
      <c r="E341" s="15">
        <f t="shared" si="296"/>
        <v>0</v>
      </c>
      <c r="F341" s="15">
        <f t="shared" si="297"/>
        <v>-1</v>
      </c>
      <c r="G341" s="15">
        <v>433</v>
      </c>
      <c r="H341" s="15">
        <v>434</v>
      </c>
      <c r="I341" s="15">
        <v>128</v>
      </c>
      <c r="J341" s="15">
        <v>7</v>
      </c>
      <c r="K341" s="15"/>
      <c r="L341" s="15">
        <v>1365</v>
      </c>
      <c r="M341" s="15">
        <f t="shared" si="298"/>
        <v>0.333251953125</v>
      </c>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H341"/>
      <c r="BI341"/>
      <c r="BJ341"/>
    </row>
    <row r="342" spans="1:62">
      <c r="A342" s="15">
        <v>339</v>
      </c>
      <c r="B342" s="15">
        <v>-2</v>
      </c>
      <c r="C342" s="15">
        <v>-8192</v>
      </c>
      <c r="D342" s="15">
        <f t="shared" si="295"/>
        <v>-1</v>
      </c>
      <c r="E342" s="15">
        <f t="shared" si="296"/>
        <v>0</v>
      </c>
      <c r="F342" s="15">
        <f t="shared" si="297"/>
        <v>-1</v>
      </c>
      <c r="G342" s="15">
        <v>-1</v>
      </c>
      <c r="H342" s="15">
        <v>-1</v>
      </c>
      <c r="I342" s="15">
        <v>130</v>
      </c>
      <c r="J342" s="15">
        <v>8</v>
      </c>
      <c r="K342" s="15"/>
      <c r="L342" s="15">
        <v>1365</v>
      </c>
      <c r="M342" s="15">
        <f t="shared" si="298"/>
        <v>0.333251953125</v>
      </c>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H342"/>
      <c r="BI342"/>
      <c r="BJ342"/>
    </row>
    <row r="343" spans="1:62">
      <c r="A343" s="15">
        <v>340</v>
      </c>
      <c r="B343" s="15">
        <v>-2</v>
      </c>
      <c r="C343" s="15">
        <v>-8192</v>
      </c>
      <c r="D343" s="15">
        <f t="shared" si="295"/>
        <v>-1</v>
      </c>
      <c r="E343" s="15">
        <f t="shared" si="296"/>
        <v>0</v>
      </c>
      <c r="F343" s="15">
        <f t="shared" si="297"/>
        <v>-1</v>
      </c>
      <c r="G343" s="15">
        <v>-1</v>
      </c>
      <c r="H343" s="15">
        <v>-1</v>
      </c>
      <c r="I343" s="15">
        <v>130</v>
      </c>
      <c r="J343" s="15">
        <v>8</v>
      </c>
      <c r="K343" s="15"/>
      <c r="L343" s="15">
        <v>1365</v>
      </c>
      <c r="M343" s="15">
        <f t="shared" si="298"/>
        <v>0.333251953125</v>
      </c>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H343"/>
      <c r="BI343"/>
      <c r="BJ343"/>
    </row>
    <row r="344" spans="1:62">
      <c r="A344" s="15">
        <v>341</v>
      </c>
      <c r="B344" s="15">
        <v>-2</v>
      </c>
      <c r="C344" s="15">
        <v>-8192</v>
      </c>
      <c r="D344" s="15">
        <f t="shared" si="295"/>
        <v>-1</v>
      </c>
      <c r="E344" s="15">
        <f t="shared" si="296"/>
        <v>0</v>
      </c>
      <c r="F344" s="15">
        <f t="shared" si="297"/>
        <v>-1</v>
      </c>
      <c r="G344" s="15">
        <v>-1</v>
      </c>
      <c r="H344" s="15">
        <v>-1</v>
      </c>
      <c r="I344" s="15">
        <v>139</v>
      </c>
      <c r="J344" s="15">
        <v>8</v>
      </c>
      <c r="K344" s="15"/>
      <c r="L344" s="15">
        <v>1365</v>
      </c>
      <c r="M344" s="15">
        <f t="shared" si="298"/>
        <v>0.333251953125</v>
      </c>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H344"/>
      <c r="BI344"/>
      <c r="BJ344"/>
    </row>
    <row r="345" spans="1:62">
      <c r="A345" s="15">
        <v>342</v>
      </c>
      <c r="B345" s="15">
        <v>-2</v>
      </c>
      <c r="C345" s="15">
        <v>-8192</v>
      </c>
      <c r="D345" s="15">
        <f t="shared" si="295"/>
        <v>-1</v>
      </c>
      <c r="E345" s="15">
        <f t="shared" si="296"/>
        <v>0</v>
      </c>
      <c r="F345" s="15">
        <f t="shared" si="297"/>
        <v>-1</v>
      </c>
      <c r="G345" s="15">
        <v>-1</v>
      </c>
      <c r="H345" s="15">
        <v>-1</v>
      </c>
      <c r="I345" s="15">
        <v>139</v>
      </c>
      <c r="J345" s="15">
        <v>8</v>
      </c>
      <c r="K345" s="15"/>
      <c r="L345" s="15">
        <v>1365</v>
      </c>
      <c r="M345" s="15">
        <f t="shared" si="298"/>
        <v>0.333251953125</v>
      </c>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H345"/>
      <c r="BI345"/>
      <c r="BJ345"/>
    </row>
    <row r="346" spans="1:62">
      <c r="A346" s="15">
        <v>343</v>
      </c>
      <c r="B346" s="15">
        <v>-2</v>
      </c>
      <c r="C346" s="15">
        <v>-8192</v>
      </c>
      <c r="D346" s="15">
        <f t="shared" si="295"/>
        <v>-1</v>
      </c>
      <c r="E346" s="15">
        <f t="shared" si="296"/>
        <v>0</v>
      </c>
      <c r="F346" s="15">
        <f t="shared" si="297"/>
        <v>-1</v>
      </c>
      <c r="G346" s="15">
        <v>-1</v>
      </c>
      <c r="H346" s="15">
        <v>-1</v>
      </c>
      <c r="I346" s="15">
        <v>140</v>
      </c>
      <c r="J346" s="15">
        <v>8</v>
      </c>
      <c r="K346" s="15"/>
      <c r="L346" s="15">
        <v>0</v>
      </c>
      <c r="M346" s="15">
        <f t="shared" si="298"/>
        <v>0</v>
      </c>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H346"/>
      <c r="BI346"/>
      <c r="BJ346"/>
    </row>
    <row r="347" spans="1:62">
      <c r="A347" s="15">
        <v>344</v>
      </c>
      <c r="B347" s="15">
        <v>-2</v>
      </c>
      <c r="C347" s="15">
        <v>-8192</v>
      </c>
      <c r="D347" s="15">
        <f t="shared" si="295"/>
        <v>-1</v>
      </c>
      <c r="E347" s="15">
        <f t="shared" si="296"/>
        <v>0</v>
      </c>
      <c r="F347" s="15">
        <f t="shared" si="297"/>
        <v>-1</v>
      </c>
      <c r="G347" s="15">
        <v>-1</v>
      </c>
      <c r="H347" s="15">
        <v>-1</v>
      </c>
      <c r="I347" s="15">
        <v>140</v>
      </c>
      <c r="J347" s="15">
        <v>8</v>
      </c>
      <c r="K347" s="15"/>
      <c r="L347" s="15">
        <v>0</v>
      </c>
      <c r="M347" s="15">
        <f t="shared" si="298"/>
        <v>0</v>
      </c>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H347"/>
      <c r="BI347"/>
      <c r="BJ347"/>
    </row>
    <row r="348" spans="1:62">
      <c r="A348" s="15">
        <v>345</v>
      </c>
      <c r="B348" s="15">
        <v>-2</v>
      </c>
      <c r="C348" s="15">
        <v>-8192</v>
      </c>
      <c r="D348" s="15">
        <f t="shared" si="295"/>
        <v>-1</v>
      </c>
      <c r="E348" s="15">
        <f t="shared" si="296"/>
        <v>0</v>
      </c>
      <c r="F348" s="15">
        <f t="shared" si="297"/>
        <v>-1</v>
      </c>
      <c r="G348" s="15">
        <v>-1</v>
      </c>
      <c r="H348" s="15">
        <v>-1</v>
      </c>
      <c r="I348" s="15">
        <v>142</v>
      </c>
      <c r="J348" s="15">
        <v>8</v>
      </c>
      <c r="K348" s="15"/>
      <c r="L348" s="15">
        <v>0</v>
      </c>
      <c r="M348" s="15">
        <f t="shared" si="298"/>
        <v>0</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H348"/>
      <c r="BI348"/>
      <c r="BJ348"/>
    </row>
    <row r="349" spans="1:62">
      <c r="A349" s="15">
        <v>346</v>
      </c>
      <c r="B349" s="15">
        <v>-2</v>
      </c>
      <c r="C349" s="15">
        <v>-8192</v>
      </c>
      <c r="D349" s="15">
        <f t="shared" si="295"/>
        <v>-1</v>
      </c>
      <c r="E349" s="15">
        <f t="shared" si="296"/>
        <v>0</v>
      </c>
      <c r="F349" s="15">
        <f t="shared" si="297"/>
        <v>-1</v>
      </c>
      <c r="G349" s="15">
        <v>-1</v>
      </c>
      <c r="H349" s="15">
        <v>-1</v>
      </c>
      <c r="I349" s="15">
        <v>142</v>
      </c>
      <c r="J349" s="15">
        <v>8</v>
      </c>
      <c r="K349" s="15"/>
      <c r="L349" s="15">
        <v>0</v>
      </c>
      <c r="M349" s="15">
        <f t="shared" si="298"/>
        <v>0</v>
      </c>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H349"/>
      <c r="BI349"/>
      <c r="BJ349"/>
    </row>
    <row r="350" spans="1:62">
      <c r="A350" s="15">
        <v>347</v>
      </c>
      <c r="B350" s="15">
        <v>-2</v>
      </c>
      <c r="C350" s="15">
        <v>-8192</v>
      </c>
      <c r="D350" s="15">
        <f t="shared" si="295"/>
        <v>-1</v>
      </c>
      <c r="E350" s="15">
        <f t="shared" si="296"/>
        <v>0</v>
      </c>
      <c r="F350" s="15">
        <f t="shared" si="297"/>
        <v>-1</v>
      </c>
      <c r="G350" s="15">
        <v>-1</v>
      </c>
      <c r="H350" s="15">
        <v>-1</v>
      </c>
      <c r="I350" s="15">
        <v>144</v>
      </c>
      <c r="J350" s="15">
        <v>8</v>
      </c>
      <c r="K350" s="15"/>
      <c r="L350" s="15">
        <v>0</v>
      </c>
      <c r="M350" s="15">
        <f t="shared" si="298"/>
        <v>0</v>
      </c>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H350"/>
      <c r="BI350"/>
      <c r="BJ350"/>
    </row>
    <row r="351" spans="1:62">
      <c r="A351" s="15">
        <v>348</v>
      </c>
      <c r="B351" s="15">
        <v>-2</v>
      </c>
      <c r="C351" s="15">
        <v>-8192</v>
      </c>
      <c r="D351" s="15">
        <f t="shared" si="295"/>
        <v>-1</v>
      </c>
      <c r="E351" s="15">
        <f t="shared" si="296"/>
        <v>0</v>
      </c>
      <c r="F351" s="15">
        <f t="shared" si="297"/>
        <v>-1</v>
      </c>
      <c r="G351" s="15">
        <v>-1</v>
      </c>
      <c r="H351" s="15">
        <v>-1</v>
      </c>
      <c r="I351" s="15">
        <v>144</v>
      </c>
      <c r="J351" s="15">
        <v>8</v>
      </c>
      <c r="K351" s="15"/>
      <c r="L351" s="15">
        <v>0</v>
      </c>
      <c r="M351" s="15">
        <f t="shared" si="298"/>
        <v>0</v>
      </c>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H351"/>
      <c r="BI351"/>
      <c r="BJ351"/>
    </row>
    <row r="352" spans="1:62">
      <c r="A352" s="15">
        <v>349</v>
      </c>
      <c r="B352" s="15">
        <v>-2</v>
      </c>
      <c r="C352" s="15">
        <v>-8192</v>
      </c>
      <c r="D352" s="15">
        <f t="shared" si="295"/>
        <v>-1</v>
      </c>
      <c r="E352" s="15">
        <f t="shared" si="296"/>
        <v>0</v>
      </c>
      <c r="F352" s="15">
        <f t="shared" si="297"/>
        <v>-1</v>
      </c>
      <c r="G352" s="15">
        <v>435</v>
      </c>
      <c r="H352" s="15">
        <v>436</v>
      </c>
      <c r="I352" s="15">
        <v>147</v>
      </c>
      <c r="J352" s="15">
        <v>7</v>
      </c>
      <c r="K352" s="15"/>
      <c r="L352" s="15">
        <v>1365</v>
      </c>
      <c r="M352" s="15">
        <f t="shared" si="298"/>
        <v>0.333251953125</v>
      </c>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H352"/>
      <c r="BI352"/>
      <c r="BJ352"/>
    </row>
    <row r="353" spans="1:62">
      <c r="A353" s="15">
        <v>350</v>
      </c>
      <c r="B353" s="15">
        <v>-2</v>
      </c>
      <c r="C353" s="15">
        <v>-8192</v>
      </c>
      <c r="D353" s="15">
        <f t="shared" si="295"/>
        <v>-1</v>
      </c>
      <c r="E353" s="15">
        <f t="shared" si="296"/>
        <v>0</v>
      </c>
      <c r="F353" s="15">
        <f t="shared" si="297"/>
        <v>-1</v>
      </c>
      <c r="G353" s="15">
        <v>437</v>
      </c>
      <c r="H353" s="15">
        <v>438</v>
      </c>
      <c r="I353" s="15">
        <v>147</v>
      </c>
      <c r="J353" s="15">
        <v>7</v>
      </c>
      <c r="K353" s="15"/>
      <c r="L353" s="15">
        <v>1365</v>
      </c>
      <c r="M353" s="15">
        <f t="shared" si="298"/>
        <v>0.333251953125</v>
      </c>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H353"/>
      <c r="BI353"/>
      <c r="BJ353"/>
    </row>
    <row r="354" spans="1:62">
      <c r="A354" s="15">
        <v>351</v>
      </c>
      <c r="B354" s="15">
        <v>-2</v>
      </c>
      <c r="C354" s="15">
        <v>-8192</v>
      </c>
      <c r="D354" s="15">
        <f t="shared" si="295"/>
        <v>-1</v>
      </c>
      <c r="E354" s="15">
        <f t="shared" si="296"/>
        <v>0</v>
      </c>
      <c r="F354" s="15">
        <f t="shared" si="297"/>
        <v>-1</v>
      </c>
      <c r="G354" s="15">
        <v>-1</v>
      </c>
      <c r="H354" s="15">
        <v>-1</v>
      </c>
      <c r="I354" s="15">
        <v>149</v>
      </c>
      <c r="J354" s="15">
        <v>8</v>
      </c>
      <c r="K354" s="15"/>
      <c r="L354" s="15">
        <v>0</v>
      </c>
      <c r="M354" s="15">
        <f t="shared" si="298"/>
        <v>0</v>
      </c>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H354"/>
      <c r="BI354"/>
      <c r="BJ354"/>
    </row>
    <row r="355" spans="1:62">
      <c r="A355" s="15">
        <v>352</v>
      </c>
      <c r="B355" s="15">
        <v>-2</v>
      </c>
      <c r="C355" s="15">
        <v>-8192</v>
      </c>
      <c r="D355" s="15">
        <f t="shared" si="295"/>
        <v>-1</v>
      </c>
      <c r="E355" s="15">
        <f t="shared" si="296"/>
        <v>0</v>
      </c>
      <c r="F355" s="15">
        <f t="shared" si="297"/>
        <v>-1</v>
      </c>
      <c r="G355" s="15">
        <v>-1</v>
      </c>
      <c r="H355" s="15">
        <v>-1</v>
      </c>
      <c r="I355" s="15">
        <v>149</v>
      </c>
      <c r="J355" s="15">
        <v>8</v>
      </c>
      <c r="K355" s="15"/>
      <c r="L355" s="15">
        <v>0</v>
      </c>
      <c r="M355" s="15">
        <f t="shared" si="298"/>
        <v>0</v>
      </c>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H355"/>
      <c r="BI355"/>
      <c r="BJ355"/>
    </row>
    <row r="356" spans="1:62">
      <c r="A356" s="15">
        <v>353</v>
      </c>
      <c r="B356" s="15">
        <v>-2</v>
      </c>
      <c r="C356" s="15">
        <v>-8192</v>
      </c>
      <c r="D356" s="15">
        <f t="shared" si="295"/>
        <v>-1</v>
      </c>
      <c r="E356" s="15">
        <f t="shared" si="296"/>
        <v>0</v>
      </c>
      <c r="F356" s="15">
        <f t="shared" si="297"/>
        <v>-1</v>
      </c>
      <c r="G356" s="15">
        <v>-1</v>
      </c>
      <c r="H356" s="15">
        <v>-1</v>
      </c>
      <c r="I356" s="15">
        <v>150</v>
      </c>
      <c r="J356" s="15">
        <v>8</v>
      </c>
      <c r="K356" s="15"/>
      <c r="L356" s="15">
        <v>1365</v>
      </c>
      <c r="M356" s="15">
        <f t="shared" si="298"/>
        <v>0.333251953125</v>
      </c>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H356"/>
      <c r="BI356"/>
      <c r="BJ356"/>
    </row>
    <row r="357" spans="1:62">
      <c r="A357" s="15">
        <v>354</v>
      </c>
      <c r="B357" s="15">
        <v>-2</v>
      </c>
      <c r="C357" s="15">
        <v>-8192</v>
      </c>
      <c r="D357" s="15">
        <f t="shared" si="295"/>
        <v>-1</v>
      </c>
      <c r="E357" s="15">
        <f t="shared" si="296"/>
        <v>0</v>
      </c>
      <c r="F357" s="15">
        <f t="shared" si="297"/>
        <v>-1</v>
      </c>
      <c r="G357" s="15">
        <v>-1</v>
      </c>
      <c r="H357" s="15">
        <v>-1</v>
      </c>
      <c r="I357" s="15">
        <v>150</v>
      </c>
      <c r="J357" s="15">
        <v>8</v>
      </c>
      <c r="K357" s="15"/>
      <c r="L357" s="15">
        <v>1365</v>
      </c>
      <c r="M357" s="15">
        <f t="shared" si="298"/>
        <v>0.333251953125</v>
      </c>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H357"/>
      <c r="BI357"/>
      <c r="BJ357"/>
    </row>
    <row r="358" spans="1:62">
      <c r="A358" s="15">
        <v>355</v>
      </c>
      <c r="B358" s="15">
        <v>-2</v>
      </c>
      <c r="C358" s="15">
        <v>-8192</v>
      </c>
      <c r="D358" s="15">
        <f t="shared" si="295"/>
        <v>-1</v>
      </c>
      <c r="E358" s="15">
        <f t="shared" si="296"/>
        <v>0</v>
      </c>
      <c r="F358" s="15">
        <f t="shared" si="297"/>
        <v>-1</v>
      </c>
      <c r="G358" s="15">
        <v>439</v>
      </c>
      <c r="H358" s="15">
        <v>440</v>
      </c>
      <c r="I358" s="15">
        <v>160</v>
      </c>
      <c r="J358" s="15">
        <v>7</v>
      </c>
      <c r="K358" s="15"/>
      <c r="L358" s="15">
        <v>1365</v>
      </c>
      <c r="M358" s="15">
        <f t="shared" si="298"/>
        <v>0.333251953125</v>
      </c>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H358"/>
      <c r="BI358"/>
      <c r="BJ358"/>
    </row>
    <row r="359" spans="1:62">
      <c r="A359" s="15">
        <v>356</v>
      </c>
      <c r="B359" s="15">
        <v>-2</v>
      </c>
      <c r="C359" s="15">
        <v>-8192</v>
      </c>
      <c r="D359" s="15">
        <f t="shared" si="295"/>
        <v>-1</v>
      </c>
      <c r="E359" s="15">
        <f t="shared" si="296"/>
        <v>0</v>
      </c>
      <c r="F359" s="15">
        <f t="shared" si="297"/>
        <v>-1</v>
      </c>
      <c r="G359" s="15">
        <v>441</v>
      </c>
      <c r="H359" s="15">
        <v>442</v>
      </c>
      <c r="I359" s="15">
        <v>160</v>
      </c>
      <c r="J359" s="15">
        <v>7</v>
      </c>
      <c r="K359" s="15"/>
      <c r="L359" s="15">
        <v>1365</v>
      </c>
      <c r="M359" s="15">
        <f t="shared" si="298"/>
        <v>0.333251953125</v>
      </c>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H359"/>
      <c r="BI359"/>
      <c r="BJ359"/>
    </row>
    <row r="360" spans="1:62">
      <c r="A360" s="15">
        <v>357</v>
      </c>
      <c r="B360" s="15">
        <v>-2</v>
      </c>
      <c r="C360" s="15">
        <v>-8192</v>
      </c>
      <c r="D360" s="15">
        <f t="shared" si="295"/>
        <v>-1</v>
      </c>
      <c r="E360" s="15">
        <f t="shared" si="296"/>
        <v>0</v>
      </c>
      <c r="F360" s="15">
        <f t="shared" si="297"/>
        <v>-1</v>
      </c>
      <c r="G360" s="15">
        <v>-1</v>
      </c>
      <c r="H360" s="15">
        <v>-1</v>
      </c>
      <c r="I360" s="15">
        <v>187</v>
      </c>
      <c r="J360" s="15">
        <v>8</v>
      </c>
      <c r="K360" s="15"/>
      <c r="L360" s="15">
        <v>1365</v>
      </c>
      <c r="M360" s="15">
        <f t="shared" si="298"/>
        <v>0.333251953125</v>
      </c>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H360"/>
      <c r="BI360"/>
      <c r="BJ360"/>
    </row>
    <row r="361" spans="1:62">
      <c r="A361" s="15">
        <v>358</v>
      </c>
      <c r="B361" s="15">
        <v>-2</v>
      </c>
      <c r="C361" s="15">
        <v>-8192</v>
      </c>
      <c r="D361" s="15">
        <f t="shared" si="295"/>
        <v>-1</v>
      </c>
      <c r="E361" s="15">
        <f t="shared" si="296"/>
        <v>0</v>
      </c>
      <c r="F361" s="15">
        <f t="shared" si="297"/>
        <v>-1</v>
      </c>
      <c r="G361" s="15">
        <v>-1</v>
      </c>
      <c r="H361" s="15">
        <v>-1</v>
      </c>
      <c r="I361" s="15">
        <v>187</v>
      </c>
      <c r="J361" s="15">
        <v>8</v>
      </c>
      <c r="K361" s="15"/>
      <c r="L361" s="15">
        <v>1365</v>
      </c>
      <c r="M361" s="15">
        <f t="shared" si="298"/>
        <v>0.333251953125</v>
      </c>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H361"/>
      <c r="BI361"/>
      <c r="BJ361"/>
    </row>
    <row r="362" spans="1:62">
      <c r="A362" s="15">
        <v>359</v>
      </c>
      <c r="B362" s="15">
        <v>-2</v>
      </c>
      <c r="C362" s="15">
        <v>-8192</v>
      </c>
      <c r="D362" s="15">
        <f t="shared" si="295"/>
        <v>-1</v>
      </c>
      <c r="E362" s="15">
        <f t="shared" si="296"/>
        <v>0</v>
      </c>
      <c r="F362" s="15">
        <f t="shared" si="297"/>
        <v>-1</v>
      </c>
      <c r="G362" s="15">
        <v>-1</v>
      </c>
      <c r="H362" s="15">
        <v>-1</v>
      </c>
      <c r="I362" s="15">
        <v>192</v>
      </c>
      <c r="J362" s="15">
        <v>8</v>
      </c>
      <c r="K362" s="15"/>
      <c r="L362" s="15">
        <v>1365</v>
      </c>
      <c r="M362" s="15">
        <f t="shared" si="298"/>
        <v>0.333251953125</v>
      </c>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H362"/>
      <c r="BI362"/>
      <c r="BJ362"/>
    </row>
    <row r="363" spans="1:62">
      <c r="A363" s="15">
        <v>360</v>
      </c>
      <c r="B363" s="15">
        <v>-2</v>
      </c>
      <c r="C363" s="15">
        <v>-8192</v>
      </c>
      <c r="D363" s="15">
        <f t="shared" si="295"/>
        <v>-1</v>
      </c>
      <c r="E363" s="15">
        <f t="shared" si="296"/>
        <v>0</v>
      </c>
      <c r="F363" s="15">
        <f t="shared" si="297"/>
        <v>-1</v>
      </c>
      <c r="G363" s="15">
        <v>-1</v>
      </c>
      <c r="H363" s="15">
        <v>-1</v>
      </c>
      <c r="I363" s="15">
        <v>192</v>
      </c>
      <c r="J363" s="15">
        <v>8</v>
      </c>
      <c r="K363" s="15"/>
      <c r="L363" s="15">
        <v>1365</v>
      </c>
      <c r="M363" s="15">
        <f t="shared" si="298"/>
        <v>0.333251953125</v>
      </c>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H363"/>
      <c r="BI363"/>
      <c r="BJ363"/>
    </row>
    <row r="364" spans="1:62">
      <c r="A364" s="15">
        <v>361</v>
      </c>
      <c r="B364" s="15">
        <v>-2</v>
      </c>
      <c r="C364" s="15">
        <v>-8192</v>
      </c>
      <c r="D364" s="15">
        <f t="shared" si="295"/>
        <v>-1</v>
      </c>
      <c r="E364" s="15">
        <f t="shared" si="296"/>
        <v>0</v>
      </c>
      <c r="F364" s="15">
        <f t="shared" si="297"/>
        <v>-1</v>
      </c>
      <c r="G364" s="15">
        <v>443</v>
      </c>
      <c r="H364" s="15">
        <v>444</v>
      </c>
      <c r="I364" s="15">
        <v>199</v>
      </c>
      <c r="J364" s="15">
        <v>6</v>
      </c>
      <c r="K364" s="15"/>
      <c r="L364" s="15">
        <v>1365</v>
      </c>
      <c r="M364" s="15">
        <f t="shared" si="298"/>
        <v>0.333251953125</v>
      </c>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H364"/>
      <c r="BI364"/>
      <c r="BJ364"/>
    </row>
    <row r="365" spans="1:62">
      <c r="A365" s="15">
        <v>362</v>
      </c>
      <c r="B365" s="15">
        <v>-2</v>
      </c>
      <c r="C365" s="15">
        <v>-8192</v>
      </c>
      <c r="D365" s="15">
        <f t="shared" si="295"/>
        <v>-1</v>
      </c>
      <c r="E365" s="15">
        <f t="shared" si="296"/>
        <v>0</v>
      </c>
      <c r="F365" s="15">
        <f t="shared" si="297"/>
        <v>-1</v>
      </c>
      <c r="G365" s="15">
        <v>445</v>
      </c>
      <c r="H365" s="15">
        <v>446</v>
      </c>
      <c r="I365" s="15">
        <v>199</v>
      </c>
      <c r="J365" s="15">
        <v>6</v>
      </c>
      <c r="K365" s="15"/>
      <c r="L365" s="15">
        <v>1365</v>
      </c>
      <c r="M365" s="15">
        <f t="shared" si="298"/>
        <v>0.333251953125</v>
      </c>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H365"/>
      <c r="BI365"/>
      <c r="BJ365"/>
    </row>
    <row r="366" spans="1:62">
      <c r="A366" s="15">
        <v>363</v>
      </c>
      <c r="B366" s="15">
        <v>-2</v>
      </c>
      <c r="C366" s="15">
        <v>-8192</v>
      </c>
      <c r="D366" s="15">
        <f t="shared" si="295"/>
        <v>-1</v>
      </c>
      <c r="E366" s="15">
        <f t="shared" si="296"/>
        <v>0</v>
      </c>
      <c r="F366" s="15">
        <f t="shared" si="297"/>
        <v>-1</v>
      </c>
      <c r="G366" s="15">
        <v>447</v>
      </c>
      <c r="H366" s="15">
        <v>448</v>
      </c>
      <c r="I366" s="15">
        <v>202</v>
      </c>
      <c r="J366" s="15">
        <v>7</v>
      </c>
      <c r="K366" s="15"/>
      <c r="L366" s="15">
        <v>1365</v>
      </c>
      <c r="M366" s="15">
        <f t="shared" si="298"/>
        <v>0.333251953125</v>
      </c>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H366"/>
      <c r="BI366"/>
      <c r="BJ366"/>
    </row>
    <row r="367" spans="1:62">
      <c r="A367" s="15">
        <v>364</v>
      </c>
      <c r="B367" s="15">
        <v>-2</v>
      </c>
      <c r="C367" s="15">
        <v>-8192</v>
      </c>
      <c r="D367" s="15">
        <f t="shared" si="295"/>
        <v>-1</v>
      </c>
      <c r="E367" s="15">
        <f t="shared" si="296"/>
        <v>0</v>
      </c>
      <c r="F367" s="15">
        <f t="shared" si="297"/>
        <v>-1</v>
      </c>
      <c r="G367" s="15">
        <v>449</v>
      </c>
      <c r="H367" s="15">
        <v>450</v>
      </c>
      <c r="I367" s="15">
        <v>202</v>
      </c>
      <c r="J367" s="15">
        <v>7</v>
      </c>
      <c r="K367" s="15"/>
      <c r="L367" s="15">
        <v>1365</v>
      </c>
      <c r="M367" s="15">
        <f t="shared" si="298"/>
        <v>0.333251953125</v>
      </c>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H367"/>
      <c r="BI367"/>
      <c r="BJ367"/>
    </row>
    <row r="368" spans="1:62">
      <c r="A368" s="15">
        <v>365</v>
      </c>
      <c r="B368" s="15">
        <v>-2</v>
      </c>
      <c r="C368" s="15">
        <v>-8192</v>
      </c>
      <c r="D368" s="15">
        <f t="shared" si="295"/>
        <v>-1</v>
      </c>
      <c r="E368" s="15">
        <f t="shared" si="296"/>
        <v>0</v>
      </c>
      <c r="F368" s="15">
        <f t="shared" si="297"/>
        <v>-1</v>
      </c>
      <c r="G368" s="15">
        <v>-1</v>
      </c>
      <c r="H368" s="15">
        <v>-1</v>
      </c>
      <c r="I368" s="15">
        <v>204</v>
      </c>
      <c r="J368" s="15">
        <v>8</v>
      </c>
      <c r="K368" s="15"/>
      <c r="L368" s="15">
        <v>1365</v>
      </c>
      <c r="M368" s="15">
        <f t="shared" si="298"/>
        <v>0.333251953125</v>
      </c>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H368"/>
      <c r="BI368"/>
      <c r="BJ368"/>
    </row>
    <row r="369" spans="1:62">
      <c r="A369" s="15">
        <v>366</v>
      </c>
      <c r="B369" s="15">
        <v>-2</v>
      </c>
      <c r="C369" s="15">
        <v>-8192</v>
      </c>
      <c r="D369" s="15">
        <f t="shared" si="295"/>
        <v>-1</v>
      </c>
      <c r="E369" s="15">
        <f t="shared" si="296"/>
        <v>0</v>
      </c>
      <c r="F369" s="15">
        <f t="shared" si="297"/>
        <v>-1</v>
      </c>
      <c r="G369" s="15">
        <v>-1</v>
      </c>
      <c r="H369" s="15">
        <v>-1</v>
      </c>
      <c r="I369" s="15">
        <v>204</v>
      </c>
      <c r="J369" s="15">
        <v>8</v>
      </c>
      <c r="K369" s="15"/>
      <c r="L369" s="15">
        <v>1365</v>
      </c>
      <c r="M369" s="15">
        <f t="shared" si="298"/>
        <v>0.333251953125</v>
      </c>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H369"/>
      <c r="BI369"/>
      <c r="BJ369"/>
    </row>
    <row r="370" spans="1:62">
      <c r="A370" s="15">
        <v>367</v>
      </c>
      <c r="B370" s="15">
        <v>-2</v>
      </c>
      <c r="C370" s="15">
        <v>-8192</v>
      </c>
      <c r="D370" s="15">
        <f t="shared" si="295"/>
        <v>-1</v>
      </c>
      <c r="E370" s="15">
        <f t="shared" si="296"/>
        <v>0</v>
      </c>
      <c r="F370" s="15">
        <f t="shared" si="297"/>
        <v>-1</v>
      </c>
      <c r="G370" s="15">
        <v>451</v>
      </c>
      <c r="H370" s="15">
        <v>452</v>
      </c>
      <c r="I370" s="15">
        <v>205</v>
      </c>
      <c r="J370" s="15">
        <v>7</v>
      </c>
      <c r="K370" s="15"/>
      <c r="L370" s="15">
        <v>1365</v>
      </c>
      <c r="M370" s="15">
        <f t="shared" si="298"/>
        <v>0.333251953125</v>
      </c>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H370"/>
      <c r="BI370"/>
      <c r="BJ370"/>
    </row>
    <row r="371" spans="1:62">
      <c r="A371" s="15">
        <v>368</v>
      </c>
      <c r="B371" s="15">
        <v>-2</v>
      </c>
      <c r="C371" s="15">
        <v>-8192</v>
      </c>
      <c r="D371" s="15">
        <f t="shared" si="295"/>
        <v>-1</v>
      </c>
      <c r="E371" s="15">
        <f t="shared" si="296"/>
        <v>0</v>
      </c>
      <c r="F371" s="15">
        <f t="shared" si="297"/>
        <v>-1</v>
      </c>
      <c r="G371" s="15">
        <v>453</v>
      </c>
      <c r="H371" s="15">
        <v>454</v>
      </c>
      <c r="I371" s="15">
        <v>205</v>
      </c>
      <c r="J371" s="15">
        <v>7</v>
      </c>
      <c r="K371" s="15"/>
      <c r="L371" s="15">
        <v>1365</v>
      </c>
      <c r="M371" s="15">
        <f t="shared" si="298"/>
        <v>0.333251953125</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H371"/>
      <c r="BI371"/>
      <c r="BJ371"/>
    </row>
    <row r="372" spans="1:62">
      <c r="A372" s="15">
        <v>369</v>
      </c>
      <c r="B372" s="15">
        <v>-2</v>
      </c>
      <c r="C372" s="15">
        <v>-8192</v>
      </c>
      <c r="D372" s="15">
        <f t="shared" si="295"/>
        <v>-1</v>
      </c>
      <c r="E372" s="15">
        <f t="shared" si="296"/>
        <v>0</v>
      </c>
      <c r="F372" s="15">
        <f t="shared" si="297"/>
        <v>-1</v>
      </c>
      <c r="G372" s="15">
        <v>-1</v>
      </c>
      <c r="H372" s="15">
        <v>-1</v>
      </c>
      <c r="I372" s="15">
        <v>208</v>
      </c>
      <c r="J372" s="15">
        <v>8</v>
      </c>
      <c r="K372" s="15"/>
      <c r="L372" s="15">
        <v>1365</v>
      </c>
      <c r="M372" s="15">
        <f t="shared" si="298"/>
        <v>0.333251953125</v>
      </c>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H372"/>
      <c r="BI372"/>
      <c r="BJ372"/>
    </row>
    <row r="373" spans="1:62">
      <c r="A373" s="15">
        <v>370</v>
      </c>
      <c r="B373" s="15">
        <v>-2</v>
      </c>
      <c r="C373" s="15">
        <v>-8192</v>
      </c>
      <c r="D373" s="15">
        <f t="shared" si="295"/>
        <v>-1</v>
      </c>
      <c r="E373" s="15">
        <f t="shared" si="296"/>
        <v>0</v>
      </c>
      <c r="F373" s="15">
        <f t="shared" si="297"/>
        <v>-1</v>
      </c>
      <c r="G373" s="15">
        <v>-1</v>
      </c>
      <c r="H373" s="15">
        <v>-1</v>
      </c>
      <c r="I373" s="15">
        <v>208</v>
      </c>
      <c r="J373" s="15">
        <v>8</v>
      </c>
      <c r="K373" s="15"/>
      <c r="L373" s="15">
        <v>1365</v>
      </c>
      <c r="M373" s="15">
        <f t="shared" si="298"/>
        <v>0.333251953125</v>
      </c>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H373"/>
      <c r="BI373"/>
      <c r="BJ373"/>
    </row>
    <row r="374" spans="1:62">
      <c r="A374" s="15">
        <v>371</v>
      </c>
      <c r="B374" s="15">
        <v>-2</v>
      </c>
      <c r="C374" s="15">
        <v>-8192</v>
      </c>
      <c r="D374" s="15">
        <f t="shared" si="295"/>
        <v>-1</v>
      </c>
      <c r="E374" s="15">
        <f t="shared" si="296"/>
        <v>0</v>
      </c>
      <c r="F374" s="15">
        <f t="shared" si="297"/>
        <v>-1</v>
      </c>
      <c r="G374" s="15">
        <v>455</v>
      </c>
      <c r="H374" s="15">
        <v>456</v>
      </c>
      <c r="I374" s="15">
        <v>212</v>
      </c>
      <c r="J374" s="15">
        <v>7</v>
      </c>
      <c r="K374" s="15"/>
      <c r="L374" s="15">
        <v>1365</v>
      </c>
      <c r="M374" s="15">
        <f t="shared" si="298"/>
        <v>0.333251953125</v>
      </c>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H374"/>
      <c r="BI374"/>
      <c r="BJ374"/>
    </row>
    <row r="375" spans="1:62">
      <c r="A375" s="15">
        <v>372</v>
      </c>
      <c r="B375" s="15">
        <v>-2</v>
      </c>
      <c r="C375" s="15">
        <v>-8192</v>
      </c>
      <c r="D375" s="15">
        <f t="shared" si="295"/>
        <v>-1</v>
      </c>
      <c r="E375" s="15">
        <f t="shared" si="296"/>
        <v>0</v>
      </c>
      <c r="F375" s="15">
        <f t="shared" si="297"/>
        <v>-1</v>
      </c>
      <c r="G375" s="15">
        <v>457</v>
      </c>
      <c r="H375" s="15">
        <v>458</v>
      </c>
      <c r="I375" s="15">
        <v>212</v>
      </c>
      <c r="J375" s="15">
        <v>7</v>
      </c>
      <c r="K375" s="15"/>
      <c r="L375" s="15">
        <v>1365</v>
      </c>
      <c r="M375" s="15">
        <f t="shared" si="298"/>
        <v>0.333251953125</v>
      </c>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H375"/>
      <c r="BI375"/>
      <c r="BJ375"/>
    </row>
    <row r="376" spans="1:62">
      <c r="A376" s="15">
        <v>373</v>
      </c>
      <c r="B376" s="15">
        <v>-2</v>
      </c>
      <c r="C376" s="15">
        <v>-8192</v>
      </c>
      <c r="D376" s="15">
        <f t="shared" si="295"/>
        <v>-1</v>
      </c>
      <c r="E376" s="15">
        <f t="shared" si="296"/>
        <v>0</v>
      </c>
      <c r="F376" s="15">
        <f t="shared" si="297"/>
        <v>-1</v>
      </c>
      <c r="G376" s="15">
        <v>-1</v>
      </c>
      <c r="H376" s="15">
        <v>-1</v>
      </c>
      <c r="I376" s="15">
        <v>213</v>
      </c>
      <c r="J376" s="15">
        <v>8</v>
      </c>
      <c r="K376" s="15"/>
      <c r="L376" s="15">
        <v>1365</v>
      </c>
      <c r="M376" s="15">
        <f t="shared" si="298"/>
        <v>0.333251953125</v>
      </c>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H376"/>
      <c r="BI376"/>
      <c r="BJ376"/>
    </row>
    <row r="377" spans="1:62">
      <c r="A377" s="15">
        <v>374</v>
      </c>
      <c r="B377" s="15">
        <v>-2</v>
      </c>
      <c r="C377" s="15">
        <v>-8192</v>
      </c>
      <c r="D377" s="15">
        <f t="shared" si="295"/>
        <v>-1</v>
      </c>
      <c r="E377" s="15">
        <f t="shared" si="296"/>
        <v>0</v>
      </c>
      <c r="F377" s="15">
        <f t="shared" si="297"/>
        <v>-1</v>
      </c>
      <c r="G377" s="15">
        <v>-1</v>
      </c>
      <c r="H377" s="15">
        <v>-1</v>
      </c>
      <c r="I377" s="15">
        <v>213</v>
      </c>
      <c r="J377" s="15">
        <v>8</v>
      </c>
      <c r="K377" s="15"/>
      <c r="L377" s="15">
        <v>1365</v>
      </c>
      <c r="M377" s="15">
        <f t="shared" si="298"/>
        <v>0.333251953125</v>
      </c>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H377"/>
      <c r="BI377"/>
      <c r="BJ377"/>
    </row>
    <row r="378" spans="1:62">
      <c r="A378" s="15">
        <v>375</v>
      </c>
      <c r="B378" s="15">
        <v>-2</v>
      </c>
      <c r="C378" s="15">
        <v>-8192</v>
      </c>
      <c r="D378" s="15">
        <f t="shared" si="295"/>
        <v>-1</v>
      </c>
      <c r="E378" s="15">
        <f t="shared" si="296"/>
        <v>0</v>
      </c>
      <c r="F378" s="15">
        <f t="shared" si="297"/>
        <v>-1</v>
      </c>
      <c r="G378" s="15">
        <v>-1</v>
      </c>
      <c r="H378" s="15">
        <v>-1</v>
      </c>
      <c r="I378" s="15">
        <v>214</v>
      </c>
      <c r="J378" s="15">
        <v>8</v>
      </c>
      <c r="K378" s="15"/>
      <c r="L378" s="15">
        <v>0</v>
      </c>
      <c r="M378" s="15">
        <f t="shared" si="298"/>
        <v>0</v>
      </c>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H378"/>
      <c r="BI378"/>
      <c r="BJ378"/>
    </row>
    <row r="379" spans="1:62">
      <c r="A379" s="15">
        <v>376</v>
      </c>
      <c r="B379" s="15">
        <v>-2</v>
      </c>
      <c r="C379" s="15">
        <v>-8192</v>
      </c>
      <c r="D379" s="15">
        <f t="shared" si="295"/>
        <v>-1</v>
      </c>
      <c r="E379" s="15">
        <f t="shared" si="296"/>
        <v>0</v>
      </c>
      <c r="F379" s="15">
        <f t="shared" si="297"/>
        <v>-1</v>
      </c>
      <c r="G379" s="15">
        <v>-1</v>
      </c>
      <c r="H379" s="15">
        <v>-1</v>
      </c>
      <c r="I379" s="15">
        <v>214</v>
      </c>
      <c r="J379" s="15">
        <v>8</v>
      </c>
      <c r="K379" s="15"/>
      <c r="L379" s="15">
        <v>0</v>
      </c>
      <c r="M379" s="15">
        <f t="shared" si="298"/>
        <v>0</v>
      </c>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H379"/>
      <c r="BI379"/>
      <c r="BJ379"/>
    </row>
    <row r="380" spans="1:62">
      <c r="A380" s="15">
        <v>377</v>
      </c>
      <c r="B380" s="15">
        <v>-2</v>
      </c>
      <c r="C380" s="15">
        <v>-8192</v>
      </c>
      <c r="D380" s="15">
        <f t="shared" si="295"/>
        <v>-1</v>
      </c>
      <c r="E380" s="15">
        <f t="shared" si="296"/>
        <v>0</v>
      </c>
      <c r="F380" s="15">
        <f t="shared" si="297"/>
        <v>-1</v>
      </c>
      <c r="G380" s="15">
        <v>-1</v>
      </c>
      <c r="H380" s="15">
        <v>-1</v>
      </c>
      <c r="I380" s="15">
        <v>218</v>
      </c>
      <c r="J380" s="15">
        <v>8</v>
      </c>
      <c r="K380" s="15"/>
      <c r="L380" s="15">
        <v>1365</v>
      </c>
      <c r="M380" s="15">
        <f t="shared" si="298"/>
        <v>0.333251953125</v>
      </c>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H380"/>
      <c r="BI380"/>
      <c r="BJ380"/>
    </row>
    <row r="381" spans="1:62">
      <c r="A381" s="15">
        <v>378</v>
      </c>
      <c r="B381" s="15">
        <v>-2</v>
      </c>
      <c r="C381" s="15">
        <v>-8192</v>
      </c>
      <c r="D381" s="15">
        <f t="shared" si="295"/>
        <v>-1</v>
      </c>
      <c r="E381" s="15">
        <f t="shared" si="296"/>
        <v>0</v>
      </c>
      <c r="F381" s="15">
        <f t="shared" si="297"/>
        <v>-1</v>
      </c>
      <c r="G381" s="15">
        <v>-1</v>
      </c>
      <c r="H381" s="15">
        <v>-1</v>
      </c>
      <c r="I381" s="15">
        <v>218</v>
      </c>
      <c r="J381" s="15">
        <v>8</v>
      </c>
      <c r="K381" s="15"/>
      <c r="L381" s="15">
        <v>1365</v>
      </c>
      <c r="M381" s="15">
        <f t="shared" si="298"/>
        <v>0.333251953125</v>
      </c>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H381"/>
      <c r="BI381"/>
      <c r="BJ381"/>
    </row>
    <row r="382" spans="1:62">
      <c r="A382" s="15">
        <v>379</v>
      </c>
      <c r="B382" s="15">
        <v>-2</v>
      </c>
      <c r="C382" s="15">
        <v>-8192</v>
      </c>
      <c r="D382" s="15">
        <f t="shared" si="295"/>
        <v>-1</v>
      </c>
      <c r="E382" s="15">
        <f t="shared" si="296"/>
        <v>0</v>
      </c>
      <c r="F382" s="15">
        <f t="shared" si="297"/>
        <v>-1</v>
      </c>
      <c r="G382" s="15">
        <v>-1</v>
      </c>
      <c r="H382" s="15">
        <v>-1</v>
      </c>
      <c r="I382" s="15">
        <v>231</v>
      </c>
      <c r="J382" s="15">
        <v>8</v>
      </c>
      <c r="K382" s="15"/>
      <c r="L382" s="15">
        <v>683</v>
      </c>
      <c r="M382" s="15">
        <f t="shared" si="298"/>
        <v>0.166748046875</v>
      </c>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H382"/>
      <c r="BI382"/>
      <c r="BJ382"/>
    </row>
    <row r="383" spans="1:62">
      <c r="A383" s="15">
        <v>380</v>
      </c>
      <c r="B383" s="15">
        <v>-2</v>
      </c>
      <c r="C383" s="15">
        <v>-8192</v>
      </c>
      <c r="D383" s="15">
        <f t="shared" si="295"/>
        <v>-1</v>
      </c>
      <c r="E383" s="15">
        <f t="shared" si="296"/>
        <v>0</v>
      </c>
      <c r="F383" s="15">
        <f t="shared" si="297"/>
        <v>-1</v>
      </c>
      <c r="G383" s="15">
        <v>-1</v>
      </c>
      <c r="H383" s="15">
        <v>-1</v>
      </c>
      <c r="I383" s="15">
        <v>231</v>
      </c>
      <c r="J383" s="15">
        <v>8</v>
      </c>
      <c r="K383" s="15"/>
      <c r="L383" s="15">
        <v>683</v>
      </c>
      <c r="M383" s="15">
        <f t="shared" si="298"/>
        <v>0.166748046875</v>
      </c>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H383"/>
      <c r="BI383"/>
      <c r="BJ383"/>
    </row>
    <row r="384" spans="1:62">
      <c r="A384" s="15">
        <v>381</v>
      </c>
      <c r="B384" s="15">
        <v>-2</v>
      </c>
      <c r="C384" s="15">
        <v>-8192</v>
      </c>
      <c r="D384" s="15">
        <f t="shared" si="295"/>
        <v>-1</v>
      </c>
      <c r="E384" s="15">
        <f t="shared" si="296"/>
        <v>0</v>
      </c>
      <c r="F384" s="15">
        <f t="shared" si="297"/>
        <v>-1</v>
      </c>
      <c r="G384" s="15">
        <v>-1</v>
      </c>
      <c r="H384" s="15">
        <v>-1</v>
      </c>
      <c r="I384" s="15">
        <v>235</v>
      </c>
      <c r="J384" s="15">
        <v>8</v>
      </c>
      <c r="K384" s="15"/>
      <c r="L384" s="15">
        <v>0</v>
      </c>
      <c r="M384" s="15">
        <f t="shared" si="298"/>
        <v>0</v>
      </c>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H384"/>
      <c r="BI384"/>
      <c r="BJ384"/>
    </row>
    <row r="385" spans="1:62">
      <c r="A385" s="15">
        <v>382</v>
      </c>
      <c r="B385" s="15">
        <v>-2</v>
      </c>
      <c r="C385" s="15">
        <v>-8192</v>
      </c>
      <c r="D385" s="15">
        <f t="shared" si="295"/>
        <v>-1</v>
      </c>
      <c r="E385" s="15">
        <f t="shared" si="296"/>
        <v>0</v>
      </c>
      <c r="F385" s="15">
        <f t="shared" si="297"/>
        <v>-1</v>
      </c>
      <c r="G385" s="15">
        <v>-1</v>
      </c>
      <c r="H385" s="15">
        <v>-1</v>
      </c>
      <c r="I385" s="15">
        <v>235</v>
      </c>
      <c r="J385" s="15">
        <v>8</v>
      </c>
      <c r="K385" s="15"/>
      <c r="L385" s="15">
        <v>0</v>
      </c>
      <c r="M385" s="15">
        <f t="shared" si="298"/>
        <v>0</v>
      </c>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H385"/>
      <c r="BI385"/>
      <c r="BJ385"/>
    </row>
    <row r="386" spans="1:62">
      <c r="A386" s="15">
        <v>383</v>
      </c>
      <c r="B386" s="15">
        <v>-2</v>
      </c>
      <c r="C386" s="15">
        <v>-8192</v>
      </c>
      <c r="D386" s="15">
        <f t="shared" si="295"/>
        <v>-1</v>
      </c>
      <c r="E386" s="15">
        <f t="shared" si="296"/>
        <v>0</v>
      </c>
      <c r="F386" s="15">
        <f t="shared" si="297"/>
        <v>-1</v>
      </c>
      <c r="G386" s="15">
        <v>-1</v>
      </c>
      <c r="H386" s="15">
        <v>-1</v>
      </c>
      <c r="I386" s="15">
        <v>239</v>
      </c>
      <c r="J386" s="15">
        <v>8</v>
      </c>
      <c r="K386" s="15"/>
      <c r="L386" s="15">
        <v>0</v>
      </c>
      <c r="M386" s="15">
        <f t="shared" si="298"/>
        <v>0</v>
      </c>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H386"/>
      <c r="BI386"/>
      <c r="BJ386"/>
    </row>
    <row r="387" spans="1:62">
      <c r="A387" s="15">
        <v>384</v>
      </c>
      <c r="B387" s="15">
        <v>-2</v>
      </c>
      <c r="C387" s="15">
        <v>-8192</v>
      </c>
      <c r="D387" s="15">
        <f t="shared" si="295"/>
        <v>-1</v>
      </c>
      <c r="E387" s="15">
        <f t="shared" si="296"/>
        <v>0</v>
      </c>
      <c r="F387" s="15">
        <f t="shared" si="297"/>
        <v>-1</v>
      </c>
      <c r="G387" s="15">
        <v>-1</v>
      </c>
      <c r="H387" s="15">
        <v>-1</v>
      </c>
      <c r="I387" s="15">
        <v>239</v>
      </c>
      <c r="J387" s="15">
        <v>8</v>
      </c>
      <c r="K387" s="15"/>
      <c r="L387" s="15">
        <v>0</v>
      </c>
      <c r="M387" s="15">
        <f t="shared" si="298"/>
        <v>0</v>
      </c>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H387"/>
      <c r="BI387"/>
      <c r="BJ387"/>
    </row>
    <row r="388" spans="1:62">
      <c r="A388" s="15">
        <v>385</v>
      </c>
      <c r="B388" s="15">
        <v>-2</v>
      </c>
      <c r="C388" s="15">
        <v>-8192</v>
      </c>
      <c r="D388" s="15">
        <f t="shared" ref="D388:D451" si="299">IF(C388&lt;&gt;-8192,INT(C388/2^12),-1)</f>
        <v>-1</v>
      </c>
      <c r="E388" s="15">
        <f t="shared" ref="E388:E451" si="300">IF(C388 &lt;&gt; -8192, MOD(C388, 2^12), 0)</f>
        <v>0</v>
      </c>
      <c r="F388" s="15">
        <f t="shared" ref="F388:F451" si="301">D388+(E388/2^12)</f>
        <v>-1</v>
      </c>
      <c r="G388" s="15">
        <v>-1</v>
      </c>
      <c r="H388" s="15">
        <v>-1</v>
      </c>
      <c r="I388" s="15">
        <v>240</v>
      </c>
      <c r="J388" s="15">
        <v>8</v>
      </c>
      <c r="K388" s="15"/>
      <c r="L388" s="15">
        <v>683</v>
      </c>
      <c r="M388" s="15">
        <f t="shared" ref="M388:M451" si="302">IF(L388 &gt;= 2^12, "Error: Wrong Probability!", L388/2^12)</f>
        <v>0.166748046875</v>
      </c>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H388"/>
      <c r="BI388"/>
      <c r="BJ388"/>
    </row>
    <row r="389" spans="1:62">
      <c r="A389" s="15">
        <v>386</v>
      </c>
      <c r="B389" s="15">
        <v>-2</v>
      </c>
      <c r="C389" s="15">
        <v>-8192</v>
      </c>
      <c r="D389" s="15">
        <f t="shared" si="299"/>
        <v>-1</v>
      </c>
      <c r="E389" s="15">
        <f t="shared" si="300"/>
        <v>0</v>
      </c>
      <c r="F389" s="15">
        <f t="shared" si="301"/>
        <v>-1</v>
      </c>
      <c r="G389" s="15">
        <v>-1</v>
      </c>
      <c r="H389" s="15">
        <v>-1</v>
      </c>
      <c r="I389" s="15">
        <v>240</v>
      </c>
      <c r="J389" s="15">
        <v>8</v>
      </c>
      <c r="K389" s="15"/>
      <c r="L389" s="15">
        <v>683</v>
      </c>
      <c r="M389" s="15">
        <f t="shared" si="302"/>
        <v>0.166748046875</v>
      </c>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H389"/>
      <c r="BI389"/>
      <c r="BJ389"/>
    </row>
    <row r="390" spans="1:62">
      <c r="A390" s="15">
        <v>387</v>
      </c>
      <c r="B390" s="15">
        <v>-2</v>
      </c>
      <c r="C390" s="15">
        <v>-8192</v>
      </c>
      <c r="D390" s="15">
        <f t="shared" si="299"/>
        <v>-1</v>
      </c>
      <c r="E390" s="15">
        <f t="shared" si="300"/>
        <v>0</v>
      </c>
      <c r="F390" s="15">
        <f t="shared" si="301"/>
        <v>-1</v>
      </c>
      <c r="G390" s="15">
        <v>-1</v>
      </c>
      <c r="H390" s="15">
        <v>-1</v>
      </c>
      <c r="I390" s="15">
        <v>243</v>
      </c>
      <c r="J390" s="15">
        <v>8</v>
      </c>
      <c r="K390" s="15"/>
      <c r="L390" s="15">
        <v>683</v>
      </c>
      <c r="M390" s="15">
        <f t="shared" si="302"/>
        <v>0.166748046875</v>
      </c>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H390"/>
      <c r="BI390"/>
      <c r="BJ390"/>
    </row>
    <row r="391" spans="1:62">
      <c r="A391" s="15">
        <v>388</v>
      </c>
      <c r="B391" s="15">
        <v>-2</v>
      </c>
      <c r="C391" s="15">
        <v>-8192</v>
      </c>
      <c r="D391" s="15">
        <f t="shared" si="299"/>
        <v>-1</v>
      </c>
      <c r="E391" s="15">
        <f t="shared" si="300"/>
        <v>0</v>
      </c>
      <c r="F391" s="15">
        <f t="shared" si="301"/>
        <v>-1</v>
      </c>
      <c r="G391" s="15">
        <v>-1</v>
      </c>
      <c r="H391" s="15">
        <v>-1</v>
      </c>
      <c r="I391" s="15">
        <v>243</v>
      </c>
      <c r="J391" s="15">
        <v>8</v>
      </c>
      <c r="K391" s="15"/>
      <c r="L391" s="15">
        <v>683</v>
      </c>
      <c r="M391" s="15">
        <f t="shared" si="302"/>
        <v>0.166748046875</v>
      </c>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H391"/>
      <c r="BI391"/>
      <c r="BJ391"/>
    </row>
    <row r="392" spans="1:62">
      <c r="A392" s="15">
        <v>389</v>
      </c>
      <c r="B392" s="15">
        <v>-2</v>
      </c>
      <c r="C392" s="15">
        <v>-8192</v>
      </c>
      <c r="D392" s="15">
        <f t="shared" si="299"/>
        <v>-1</v>
      </c>
      <c r="E392" s="15">
        <f t="shared" si="300"/>
        <v>0</v>
      </c>
      <c r="F392" s="15">
        <f t="shared" si="301"/>
        <v>-1</v>
      </c>
      <c r="G392" s="15">
        <v>-1</v>
      </c>
      <c r="H392" s="15">
        <v>-1</v>
      </c>
      <c r="I392" s="15">
        <v>244</v>
      </c>
      <c r="J392" s="15">
        <v>8</v>
      </c>
      <c r="K392" s="15"/>
      <c r="L392" s="15">
        <v>1365</v>
      </c>
      <c r="M392" s="15">
        <f t="shared" si="302"/>
        <v>0.333251953125</v>
      </c>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H392"/>
      <c r="BI392"/>
      <c r="BJ392"/>
    </row>
    <row r="393" spans="1:62">
      <c r="A393" s="15">
        <v>390</v>
      </c>
      <c r="B393" s="15">
        <v>-2</v>
      </c>
      <c r="C393" s="15">
        <v>-8192</v>
      </c>
      <c r="D393" s="15">
        <f t="shared" si="299"/>
        <v>-1</v>
      </c>
      <c r="E393" s="15">
        <f t="shared" si="300"/>
        <v>0</v>
      </c>
      <c r="F393" s="15">
        <f t="shared" si="301"/>
        <v>-1</v>
      </c>
      <c r="G393" s="15">
        <v>-1</v>
      </c>
      <c r="H393" s="15">
        <v>-1</v>
      </c>
      <c r="I393" s="15">
        <v>244</v>
      </c>
      <c r="J393" s="15">
        <v>8</v>
      </c>
      <c r="K393" s="15"/>
      <c r="L393" s="15">
        <v>1365</v>
      </c>
      <c r="M393" s="15">
        <f t="shared" si="302"/>
        <v>0.333251953125</v>
      </c>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H393"/>
      <c r="BI393"/>
      <c r="BJ393"/>
    </row>
    <row r="394" spans="1:62">
      <c r="A394" s="15">
        <v>391</v>
      </c>
      <c r="B394" s="15">
        <v>-2</v>
      </c>
      <c r="C394" s="15">
        <v>-8192</v>
      </c>
      <c r="D394" s="15">
        <f t="shared" si="299"/>
        <v>-1</v>
      </c>
      <c r="E394" s="15">
        <f t="shared" si="300"/>
        <v>0</v>
      </c>
      <c r="F394" s="15">
        <f t="shared" si="301"/>
        <v>-1</v>
      </c>
      <c r="G394" s="15">
        <v>-1</v>
      </c>
      <c r="H394" s="15">
        <v>-1</v>
      </c>
      <c r="I394" s="15">
        <v>252</v>
      </c>
      <c r="J394" s="15">
        <v>8</v>
      </c>
      <c r="K394" s="15"/>
      <c r="L394" s="15">
        <v>1365</v>
      </c>
      <c r="M394" s="15">
        <f t="shared" si="302"/>
        <v>0.333251953125</v>
      </c>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H394"/>
      <c r="BI394"/>
      <c r="BJ394"/>
    </row>
    <row r="395" spans="1:62">
      <c r="A395" s="15">
        <v>392</v>
      </c>
      <c r="B395" s="15">
        <v>-2</v>
      </c>
      <c r="C395" s="15">
        <v>-8192</v>
      </c>
      <c r="D395" s="15">
        <f t="shared" si="299"/>
        <v>-1</v>
      </c>
      <c r="E395" s="15">
        <f t="shared" si="300"/>
        <v>0</v>
      </c>
      <c r="F395" s="15">
        <f t="shared" si="301"/>
        <v>-1</v>
      </c>
      <c r="G395" s="15">
        <v>-1</v>
      </c>
      <c r="H395" s="15">
        <v>-1</v>
      </c>
      <c r="I395" s="15">
        <v>252</v>
      </c>
      <c r="J395" s="15">
        <v>8</v>
      </c>
      <c r="K395" s="15"/>
      <c r="L395" s="15">
        <v>1365</v>
      </c>
      <c r="M395" s="15">
        <f t="shared" si="302"/>
        <v>0.333251953125</v>
      </c>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H395"/>
      <c r="BI395"/>
      <c r="BJ395"/>
    </row>
    <row r="396" spans="1:62">
      <c r="A396" s="15">
        <v>393</v>
      </c>
      <c r="B396" s="15">
        <v>-2</v>
      </c>
      <c r="C396" s="15">
        <v>-8192</v>
      </c>
      <c r="D396" s="15">
        <f t="shared" si="299"/>
        <v>-1</v>
      </c>
      <c r="E396" s="15">
        <f t="shared" si="300"/>
        <v>0</v>
      </c>
      <c r="F396" s="15">
        <f t="shared" si="301"/>
        <v>-1</v>
      </c>
      <c r="G396" s="15">
        <v>-1</v>
      </c>
      <c r="H396" s="15">
        <v>-1</v>
      </c>
      <c r="I396" s="15">
        <v>258</v>
      </c>
      <c r="J396" s="15">
        <v>8</v>
      </c>
      <c r="K396" s="15"/>
      <c r="L396" s="15">
        <v>0</v>
      </c>
      <c r="M396" s="15">
        <f t="shared" si="302"/>
        <v>0</v>
      </c>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H396"/>
      <c r="BI396"/>
      <c r="BJ396"/>
    </row>
    <row r="397" spans="1:62">
      <c r="A397" s="15">
        <v>394</v>
      </c>
      <c r="B397" s="15">
        <v>-2</v>
      </c>
      <c r="C397" s="15">
        <v>-8192</v>
      </c>
      <c r="D397" s="15">
        <f t="shared" si="299"/>
        <v>-1</v>
      </c>
      <c r="E397" s="15">
        <f t="shared" si="300"/>
        <v>0</v>
      </c>
      <c r="F397" s="15">
        <f t="shared" si="301"/>
        <v>-1</v>
      </c>
      <c r="G397" s="15">
        <v>-1</v>
      </c>
      <c r="H397" s="15">
        <v>-1</v>
      </c>
      <c r="I397" s="15">
        <v>258</v>
      </c>
      <c r="J397" s="15">
        <v>8</v>
      </c>
      <c r="K397" s="15"/>
      <c r="L397" s="15">
        <v>0</v>
      </c>
      <c r="M397" s="15">
        <f t="shared" si="302"/>
        <v>0</v>
      </c>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H397"/>
      <c r="BI397"/>
      <c r="BJ397"/>
    </row>
    <row r="398" spans="1:62">
      <c r="A398" s="15">
        <v>395</v>
      </c>
      <c r="B398" s="15">
        <v>-2</v>
      </c>
      <c r="C398" s="15">
        <v>-8192</v>
      </c>
      <c r="D398" s="15">
        <f t="shared" si="299"/>
        <v>-1</v>
      </c>
      <c r="E398" s="15">
        <f t="shared" si="300"/>
        <v>0</v>
      </c>
      <c r="F398" s="15">
        <f t="shared" si="301"/>
        <v>-1</v>
      </c>
      <c r="G398" s="15">
        <v>-1</v>
      </c>
      <c r="H398" s="15">
        <v>-1</v>
      </c>
      <c r="I398" s="15">
        <v>263</v>
      </c>
      <c r="J398" s="15">
        <v>8</v>
      </c>
      <c r="K398" s="15"/>
      <c r="L398" s="15">
        <v>1365</v>
      </c>
      <c r="M398" s="15">
        <f t="shared" si="302"/>
        <v>0.333251953125</v>
      </c>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H398"/>
      <c r="BI398"/>
      <c r="BJ398"/>
    </row>
    <row r="399" spans="1:62">
      <c r="A399" s="15">
        <v>396</v>
      </c>
      <c r="B399" s="15">
        <v>-2</v>
      </c>
      <c r="C399" s="15">
        <v>-8192</v>
      </c>
      <c r="D399" s="15">
        <f t="shared" si="299"/>
        <v>-1</v>
      </c>
      <c r="E399" s="15">
        <f t="shared" si="300"/>
        <v>0</v>
      </c>
      <c r="F399" s="15">
        <f t="shared" si="301"/>
        <v>-1</v>
      </c>
      <c r="G399" s="15">
        <v>-1</v>
      </c>
      <c r="H399" s="15">
        <v>-1</v>
      </c>
      <c r="I399" s="15">
        <v>263</v>
      </c>
      <c r="J399" s="15">
        <v>8</v>
      </c>
      <c r="K399" s="15"/>
      <c r="L399" s="15">
        <v>1365</v>
      </c>
      <c r="M399" s="15">
        <f t="shared" si="302"/>
        <v>0.333251953125</v>
      </c>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H399"/>
      <c r="BI399"/>
      <c r="BJ399"/>
    </row>
    <row r="400" spans="1:62">
      <c r="A400" s="15">
        <v>397</v>
      </c>
      <c r="B400" s="15">
        <v>-2</v>
      </c>
      <c r="C400" s="15">
        <v>-8192</v>
      </c>
      <c r="D400" s="15">
        <f t="shared" si="299"/>
        <v>-1</v>
      </c>
      <c r="E400" s="15">
        <f t="shared" si="300"/>
        <v>0</v>
      </c>
      <c r="F400" s="15">
        <f t="shared" si="301"/>
        <v>-1</v>
      </c>
      <c r="G400" s="15">
        <v>-1</v>
      </c>
      <c r="H400" s="15">
        <v>-1</v>
      </c>
      <c r="I400" s="15">
        <v>277</v>
      </c>
      <c r="J400" s="15">
        <v>8</v>
      </c>
      <c r="K400" s="15"/>
      <c r="L400" s="15">
        <v>0</v>
      </c>
      <c r="M400" s="15">
        <f t="shared" si="302"/>
        <v>0</v>
      </c>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H400"/>
      <c r="BI400"/>
      <c r="BJ400"/>
    </row>
    <row r="401" spans="1:62">
      <c r="A401" s="15">
        <v>398</v>
      </c>
      <c r="B401" s="15">
        <v>-2</v>
      </c>
      <c r="C401" s="15">
        <v>-8192</v>
      </c>
      <c r="D401" s="15">
        <f t="shared" si="299"/>
        <v>-1</v>
      </c>
      <c r="E401" s="15">
        <f t="shared" si="300"/>
        <v>0</v>
      </c>
      <c r="F401" s="15">
        <f t="shared" si="301"/>
        <v>-1</v>
      </c>
      <c r="G401" s="15">
        <v>-1</v>
      </c>
      <c r="H401" s="15">
        <v>-1</v>
      </c>
      <c r="I401" s="15">
        <v>277</v>
      </c>
      <c r="J401" s="15">
        <v>8</v>
      </c>
      <c r="K401" s="15"/>
      <c r="L401" s="15">
        <v>0</v>
      </c>
      <c r="M401" s="15">
        <f t="shared" si="302"/>
        <v>0</v>
      </c>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H401"/>
      <c r="BI401"/>
      <c r="BJ401"/>
    </row>
    <row r="402" spans="1:62">
      <c r="A402" s="15">
        <v>399</v>
      </c>
      <c r="B402" s="15">
        <v>-2</v>
      </c>
      <c r="C402" s="15">
        <v>-8192</v>
      </c>
      <c r="D402" s="15">
        <f t="shared" si="299"/>
        <v>-1</v>
      </c>
      <c r="E402" s="15">
        <f t="shared" si="300"/>
        <v>0</v>
      </c>
      <c r="F402" s="15">
        <f t="shared" si="301"/>
        <v>-1</v>
      </c>
      <c r="G402" s="15">
        <v>-1</v>
      </c>
      <c r="H402" s="15">
        <v>-1</v>
      </c>
      <c r="I402" s="15">
        <v>278</v>
      </c>
      <c r="J402" s="15">
        <v>8</v>
      </c>
      <c r="K402" s="15"/>
      <c r="L402" s="15">
        <v>1365</v>
      </c>
      <c r="M402" s="15">
        <f t="shared" si="302"/>
        <v>0.333251953125</v>
      </c>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H402"/>
      <c r="BI402"/>
      <c r="BJ402"/>
    </row>
    <row r="403" spans="1:62">
      <c r="A403" s="15">
        <v>400</v>
      </c>
      <c r="B403" s="15">
        <v>-2</v>
      </c>
      <c r="C403" s="15">
        <v>-8192</v>
      </c>
      <c r="D403" s="15">
        <f t="shared" si="299"/>
        <v>-1</v>
      </c>
      <c r="E403" s="15">
        <f t="shared" si="300"/>
        <v>0</v>
      </c>
      <c r="F403" s="15">
        <f t="shared" si="301"/>
        <v>-1</v>
      </c>
      <c r="G403" s="15">
        <v>-1</v>
      </c>
      <c r="H403" s="15">
        <v>-1</v>
      </c>
      <c r="I403" s="15">
        <v>278</v>
      </c>
      <c r="J403" s="15">
        <v>8</v>
      </c>
      <c r="K403" s="15"/>
      <c r="L403" s="15">
        <v>1365</v>
      </c>
      <c r="M403" s="15">
        <f t="shared" si="302"/>
        <v>0.333251953125</v>
      </c>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H403"/>
      <c r="BI403"/>
      <c r="BJ403"/>
    </row>
    <row r="404" spans="1:62">
      <c r="A404" s="15">
        <v>401</v>
      </c>
      <c r="B404" s="15">
        <v>-2</v>
      </c>
      <c r="C404" s="15">
        <v>-8192</v>
      </c>
      <c r="D404" s="15">
        <f t="shared" si="299"/>
        <v>-1</v>
      </c>
      <c r="E404" s="15">
        <f t="shared" si="300"/>
        <v>0</v>
      </c>
      <c r="F404" s="15">
        <f t="shared" si="301"/>
        <v>-1</v>
      </c>
      <c r="G404" s="15">
        <v>459</v>
      </c>
      <c r="H404" s="15">
        <v>460</v>
      </c>
      <c r="I404" s="15">
        <v>279</v>
      </c>
      <c r="J404" s="15">
        <v>7</v>
      </c>
      <c r="K404" s="15"/>
      <c r="L404" s="15">
        <v>1365</v>
      </c>
      <c r="M404" s="15">
        <f t="shared" si="302"/>
        <v>0.333251953125</v>
      </c>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H404"/>
      <c r="BI404"/>
      <c r="BJ404"/>
    </row>
    <row r="405" spans="1:62">
      <c r="A405" s="15">
        <v>402</v>
      </c>
      <c r="B405" s="15">
        <v>-2</v>
      </c>
      <c r="C405" s="15">
        <v>-8192</v>
      </c>
      <c r="D405" s="15">
        <f t="shared" si="299"/>
        <v>-1</v>
      </c>
      <c r="E405" s="15">
        <f t="shared" si="300"/>
        <v>0</v>
      </c>
      <c r="F405" s="15">
        <f t="shared" si="301"/>
        <v>-1</v>
      </c>
      <c r="G405" s="15">
        <v>461</v>
      </c>
      <c r="H405" s="15">
        <v>462</v>
      </c>
      <c r="I405" s="15">
        <v>279</v>
      </c>
      <c r="J405" s="15">
        <v>7</v>
      </c>
      <c r="K405" s="15"/>
      <c r="L405" s="15">
        <v>1365</v>
      </c>
      <c r="M405" s="15">
        <f t="shared" si="302"/>
        <v>0.333251953125</v>
      </c>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H405"/>
      <c r="BI405"/>
      <c r="BJ405"/>
    </row>
    <row r="406" spans="1:62">
      <c r="A406" s="15">
        <v>403</v>
      </c>
      <c r="B406" s="15">
        <v>-2</v>
      </c>
      <c r="C406" s="15">
        <v>-8192</v>
      </c>
      <c r="D406" s="15">
        <f t="shared" si="299"/>
        <v>-1</v>
      </c>
      <c r="E406" s="15">
        <f t="shared" si="300"/>
        <v>0</v>
      </c>
      <c r="F406" s="15">
        <f t="shared" si="301"/>
        <v>-1</v>
      </c>
      <c r="G406" s="15">
        <v>-1</v>
      </c>
      <c r="H406" s="15">
        <v>-1</v>
      </c>
      <c r="I406" s="15">
        <v>282</v>
      </c>
      <c r="J406" s="15">
        <v>8</v>
      </c>
      <c r="K406" s="15"/>
      <c r="L406" s="15">
        <v>1365</v>
      </c>
      <c r="M406" s="15">
        <f t="shared" si="302"/>
        <v>0.333251953125</v>
      </c>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H406"/>
      <c r="BI406"/>
      <c r="BJ406"/>
    </row>
    <row r="407" spans="1:62">
      <c r="A407" s="15">
        <v>404</v>
      </c>
      <c r="B407" s="15">
        <v>-2</v>
      </c>
      <c r="C407" s="15">
        <v>-8192</v>
      </c>
      <c r="D407" s="15">
        <f t="shared" si="299"/>
        <v>-1</v>
      </c>
      <c r="E407" s="15">
        <f t="shared" si="300"/>
        <v>0</v>
      </c>
      <c r="F407" s="15">
        <f t="shared" si="301"/>
        <v>-1</v>
      </c>
      <c r="G407" s="15">
        <v>-1</v>
      </c>
      <c r="H407" s="15">
        <v>-1</v>
      </c>
      <c r="I407" s="15">
        <v>282</v>
      </c>
      <c r="J407" s="15">
        <v>8</v>
      </c>
      <c r="K407" s="15"/>
      <c r="L407" s="15">
        <v>1365</v>
      </c>
      <c r="M407" s="15">
        <f t="shared" si="302"/>
        <v>0.333251953125</v>
      </c>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H407"/>
      <c r="BI407"/>
      <c r="BJ407"/>
    </row>
    <row r="408" spans="1:62">
      <c r="A408" s="15">
        <v>405</v>
      </c>
      <c r="B408" s="15">
        <v>-2</v>
      </c>
      <c r="C408" s="15">
        <v>-8192</v>
      </c>
      <c r="D408" s="15">
        <f t="shared" si="299"/>
        <v>-1</v>
      </c>
      <c r="E408" s="15">
        <f t="shared" si="300"/>
        <v>0</v>
      </c>
      <c r="F408" s="15">
        <f t="shared" si="301"/>
        <v>-1</v>
      </c>
      <c r="G408" s="15">
        <v>-1</v>
      </c>
      <c r="H408" s="15">
        <v>-1</v>
      </c>
      <c r="I408" s="15">
        <v>286</v>
      </c>
      <c r="J408" s="15">
        <v>8</v>
      </c>
      <c r="K408" s="15"/>
      <c r="L408" s="15">
        <v>0</v>
      </c>
      <c r="M408" s="15">
        <f t="shared" si="302"/>
        <v>0</v>
      </c>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H408"/>
      <c r="BI408"/>
      <c r="BJ408"/>
    </row>
    <row r="409" spans="1:62">
      <c r="A409" s="15">
        <v>406</v>
      </c>
      <c r="B409" s="15">
        <v>-2</v>
      </c>
      <c r="C409" s="15">
        <v>-8192</v>
      </c>
      <c r="D409" s="15">
        <f t="shared" si="299"/>
        <v>-1</v>
      </c>
      <c r="E409" s="15">
        <f t="shared" si="300"/>
        <v>0</v>
      </c>
      <c r="F409" s="15">
        <f t="shared" si="301"/>
        <v>-1</v>
      </c>
      <c r="G409" s="15">
        <v>-1</v>
      </c>
      <c r="H409" s="15">
        <v>-1</v>
      </c>
      <c r="I409" s="15">
        <v>286</v>
      </c>
      <c r="J409" s="15">
        <v>8</v>
      </c>
      <c r="K409" s="15"/>
      <c r="L409" s="15">
        <v>0</v>
      </c>
      <c r="M409" s="15">
        <f t="shared" si="302"/>
        <v>0</v>
      </c>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H409"/>
      <c r="BI409"/>
      <c r="BJ409"/>
    </row>
    <row r="410" spans="1:62">
      <c r="A410" s="15">
        <v>407</v>
      </c>
      <c r="B410" s="15">
        <v>-2</v>
      </c>
      <c r="C410" s="15">
        <v>-8192</v>
      </c>
      <c r="D410" s="15">
        <f t="shared" si="299"/>
        <v>-1</v>
      </c>
      <c r="E410" s="15">
        <f t="shared" si="300"/>
        <v>0</v>
      </c>
      <c r="F410" s="15">
        <f t="shared" si="301"/>
        <v>-1</v>
      </c>
      <c r="G410" s="15">
        <v>463</v>
      </c>
      <c r="H410" s="15">
        <v>464</v>
      </c>
      <c r="I410" s="15">
        <v>291</v>
      </c>
      <c r="J410" s="15">
        <v>6</v>
      </c>
      <c r="K410" s="15"/>
      <c r="L410" s="15">
        <v>1365</v>
      </c>
      <c r="M410" s="15">
        <f t="shared" si="302"/>
        <v>0.333251953125</v>
      </c>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H410"/>
      <c r="BI410"/>
      <c r="BJ410"/>
    </row>
    <row r="411" spans="1:62">
      <c r="A411" s="15">
        <v>408</v>
      </c>
      <c r="B411" s="15">
        <v>-2</v>
      </c>
      <c r="C411" s="15">
        <v>-8192</v>
      </c>
      <c r="D411" s="15">
        <f t="shared" si="299"/>
        <v>-1</v>
      </c>
      <c r="E411" s="15">
        <f t="shared" si="300"/>
        <v>0</v>
      </c>
      <c r="F411" s="15">
        <f t="shared" si="301"/>
        <v>-1</v>
      </c>
      <c r="G411" s="15">
        <v>465</v>
      </c>
      <c r="H411" s="15">
        <v>466</v>
      </c>
      <c r="I411" s="15">
        <v>291</v>
      </c>
      <c r="J411" s="15">
        <v>6</v>
      </c>
      <c r="K411" s="15"/>
      <c r="L411" s="15">
        <v>1365</v>
      </c>
      <c r="M411" s="15">
        <f t="shared" si="302"/>
        <v>0.333251953125</v>
      </c>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H411"/>
      <c r="BI411"/>
      <c r="BJ411"/>
    </row>
    <row r="412" spans="1:62">
      <c r="A412" s="15">
        <v>409</v>
      </c>
      <c r="B412" s="15">
        <v>-2</v>
      </c>
      <c r="C412" s="15">
        <v>-8192</v>
      </c>
      <c r="D412" s="15">
        <f t="shared" si="299"/>
        <v>-1</v>
      </c>
      <c r="E412" s="15">
        <f t="shared" si="300"/>
        <v>0</v>
      </c>
      <c r="F412" s="15">
        <f t="shared" si="301"/>
        <v>-1</v>
      </c>
      <c r="G412" s="15">
        <v>467</v>
      </c>
      <c r="H412" s="15">
        <v>468</v>
      </c>
      <c r="I412" s="15">
        <v>294</v>
      </c>
      <c r="J412" s="15">
        <v>7</v>
      </c>
      <c r="K412" s="15"/>
      <c r="L412" s="15">
        <v>1365</v>
      </c>
      <c r="M412" s="15">
        <f t="shared" si="302"/>
        <v>0.333251953125</v>
      </c>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H412"/>
      <c r="BI412"/>
      <c r="BJ412"/>
    </row>
    <row r="413" spans="1:62">
      <c r="A413" s="15">
        <v>410</v>
      </c>
      <c r="B413" s="15">
        <v>-2</v>
      </c>
      <c r="C413" s="15">
        <v>-8192</v>
      </c>
      <c r="D413" s="15">
        <f t="shared" si="299"/>
        <v>-1</v>
      </c>
      <c r="E413" s="15">
        <f t="shared" si="300"/>
        <v>0</v>
      </c>
      <c r="F413" s="15">
        <f t="shared" si="301"/>
        <v>-1</v>
      </c>
      <c r="G413" s="15">
        <v>469</v>
      </c>
      <c r="H413" s="15">
        <v>470</v>
      </c>
      <c r="I413" s="15">
        <v>294</v>
      </c>
      <c r="J413" s="15">
        <v>7</v>
      </c>
      <c r="K413" s="15"/>
      <c r="L413" s="15">
        <v>1365</v>
      </c>
      <c r="M413" s="15">
        <f t="shared" si="302"/>
        <v>0.333251953125</v>
      </c>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H413"/>
      <c r="BI413"/>
      <c r="BJ413"/>
    </row>
    <row r="414" spans="1:62">
      <c r="A414" s="15">
        <v>411</v>
      </c>
      <c r="B414" s="15">
        <v>-2</v>
      </c>
      <c r="C414" s="15">
        <v>-8192</v>
      </c>
      <c r="D414" s="15">
        <f t="shared" si="299"/>
        <v>-1</v>
      </c>
      <c r="E414" s="15">
        <f t="shared" si="300"/>
        <v>0</v>
      </c>
      <c r="F414" s="15">
        <f t="shared" si="301"/>
        <v>-1</v>
      </c>
      <c r="G414" s="15">
        <v>-1</v>
      </c>
      <c r="H414" s="15">
        <v>-1</v>
      </c>
      <c r="I414" s="15">
        <v>295</v>
      </c>
      <c r="J414" s="15">
        <v>8</v>
      </c>
      <c r="K414" s="15"/>
      <c r="L414" s="15">
        <v>1365</v>
      </c>
      <c r="M414" s="15">
        <f t="shared" si="302"/>
        <v>0.333251953125</v>
      </c>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H414"/>
      <c r="BI414"/>
      <c r="BJ414"/>
    </row>
    <row r="415" spans="1:62">
      <c r="A415" s="15">
        <v>412</v>
      </c>
      <c r="B415" s="15">
        <v>-2</v>
      </c>
      <c r="C415" s="15">
        <v>-8192</v>
      </c>
      <c r="D415" s="15">
        <f t="shared" si="299"/>
        <v>-1</v>
      </c>
      <c r="E415" s="15">
        <f t="shared" si="300"/>
        <v>0</v>
      </c>
      <c r="F415" s="15">
        <f t="shared" si="301"/>
        <v>-1</v>
      </c>
      <c r="G415" s="15">
        <v>-1</v>
      </c>
      <c r="H415" s="15">
        <v>-1</v>
      </c>
      <c r="I415" s="15">
        <v>295</v>
      </c>
      <c r="J415" s="15">
        <v>8</v>
      </c>
      <c r="K415" s="15"/>
      <c r="L415" s="15">
        <v>1365</v>
      </c>
      <c r="M415" s="15">
        <f t="shared" si="302"/>
        <v>0.333251953125</v>
      </c>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H415"/>
      <c r="BI415"/>
      <c r="BJ415"/>
    </row>
    <row r="416" spans="1:62">
      <c r="A416" s="15">
        <v>413</v>
      </c>
      <c r="B416" s="15">
        <v>-2</v>
      </c>
      <c r="C416" s="15">
        <v>-8192</v>
      </c>
      <c r="D416" s="15">
        <f t="shared" si="299"/>
        <v>-1</v>
      </c>
      <c r="E416" s="15">
        <f t="shared" si="300"/>
        <v>0</v>
      </c>
      <c r="F416" s="15">
        <f t="shared" si="301"/>
        <v>-1</v>
      </c>
      <c r="G416" s="15">
        <v>-1</v>
      </c>
      <c r="H416" s="15">
        <v>-1</v>
      </c>
      <c r="I416" s="15">
        <v>296</v>
      </c>
      <c r="J416" s="15">
        <v>8</v>
      </c>
      <c r="K416" s="15"/>
      <c r="L416" s="15">
        <v>0</v>
      </c>
      <c r="M416" s="15">
        <f t="shared" si="302"/>
        <v>0</v>
      </c>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H416"/>
      <c r="BI416"/>
      <c r="BJ416"/>
    </row>
    <row r="417" spans="1:62">
      <c r="A417" s="15">
        <v>414</v>
      </c>
      <c r="B417" s="15">
        <v>-2</v>
      </c>
      <c r="C417" s="15">
        <v>-8192</v>
      </c>
      <c r="D417" s="15">
        <f t="shared" si="299"/>
        <v>-1</v>
      </c>
      <c r="E417" s="15">
        <f t="shared" si="300"/>
        <v>0</v>
      </c>
      <c r="F417" s="15">
        <f t="shared" si="301"/>
        <v>-1</v>
      </c>
      <c r="G417" s="15">
        <v>-1</v>
      </c>
      <c r="H417" s="15">
        <v>-1</v>
      </c>
      <c r="I417" s="15">
        <v>296</v>
      </c>
      <c r="J417" s="15">
        <v>8</v>
      </c>
      <c r="K417" s="15"/>
      <c r="L417" s="15">
        <v>0</v>
      </c>
      <c r="M417" s="15">
        <f t="shared" si="302"/>
        <v>0</v>
      </c>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H417"/>
      <c r="BI417"/>
      <c r="BJ417"/>
    </row>
    <row r="418" spans="1:62">
      <c r="A418" s="15">
        <v>415</v>
      </c>
      <c r="B418" s="15">
        <v>-2</v>
      </c>
      <c r="C418" s="15">
        <v>-8192</v>
      </c>
      <c r="D418" s="15">
        <f t="shared" si="299"/>
        <v>-1</v>
      </c>
      <c r="E418" s="15">
        <f t="shared" si="300"/>
        <v>0</v>
      </c>
      <c r="F418" s="15">
        <f t="shared" si="301"/>
        <v>-1</v>
      </c>
      <c r="G418" s="15">
        <v>471</v>
      </c>
      <c r="H418" s="15">
        <v>472</v>
      </c>
      <c r="I418" s="15">
        <v>298</v>
      </c>
      <c r="J418" s="15">
        <v>7</v>
      </c>
      <c r="K418" s="15"/>
      <c r="L418" s="15">
        <v>1365</v>
      </c>
      <c r="M418" s="15">
        <f t="shared" si="302"/>
        <v>0.333251953125</v>
      </c>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H418"/>
      <c r="BI418"/>
      <c r="BJ418"/>
    </row>
    <row r="419" spans="1:62">
      <c r="A419" s="15">
        <v>416</v>
      </c>
      <c r="B419" s="15">
        <v>-2</v>
      </c>
      <c r="C419" s="15">
        <v>-8192</v>
      </c>
      <c r="D419" s="15">
        <f t="shared" si="299"/>
        <v>-1</v>
      </c>
      <c r="E419" s="15">
        <f t="shared" si="300"/>
        <v>0</v>
      </c>
      <c r="F419" s="15">
        <f t="shared" si="301"/>
        <v>-1</v>
      </c>
      <c r="G419" s="15">
        <v>473</v>
      </c>
      <c r="H419" s="15">
        <v>474</v>
      </c>
      <c r="I419" s="15">
        <v>298</v>
      </c>
      <c r="J419" s="15">
        <v>7</v>
      </c>
      <c r="K419" s="15"/>
      <c r="L419" s="15">
        <v>1365</v>
      </c>
      <c r="M419" s="15">
        <f t="shared" si="302"/>
        <v>0.333251953125</v>
      </c>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H419"/>
      <c r="BI419"/>
      <c r="BJ419"/>
    </row>
    <row r="420" spans="1:62">
      <c r="A420" s="15">
        <v>417</v>
      </c>
      <c r="B420" s="15">
        <v>-2</v>
      </c>
      <c r="C420" s="15">
        <v>-8192</v>
      </c>
      <c r="D420" s="15">
        <f t="shared" si="299"/>
        <v>-1</v>
      </c>
      <c r="E420" s="15">
        <f t="shared" si="300"/>
        <v>0</v>
      </c>
      <c r="F420" s="15">
        <f t="shared" si="301"/>
        <v>-1</v>
      </c>
      <c r="G420" s="15">
        <v>-1</v>
      </c>
      <c r="H420" s="15">
        <v>-1</v>
      </c>
      <c r="I420" s="15">
        <v>299</v>
      </c>
      <c r="J420" s="15">
        <v>8</v>
      </c>
      <c r="K420" s="15"/>
      <c r="L420" s="15">
        <v>1365</v>
      </c>
      <c r="M420" s="15">
        <f t="shared" si="302"/>
        <v>0.333251953125</v>
      </c>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H420"/>
      <c r="BI420"/>
      <c r="BJ420"/>
    </row>
    <row r="421" spans="1:62">
      <c r="A421" s="15">
        <v>418</v>
      </c>
      <c r="B421" s="15">
        <v>-2</v>
      </c>
      <c r="C421" s="15">
        <v>-8192</v>
      </c>
      <c r="D421" s="15">
        <f t="shared" si="299"/>
        <v>-1</v>
      </c>
      <c r="E421" s="15">
        <f t="shared" si="300"/>
        <v>0</v>
      </c>
      <c r="F421" s="15">
        <f t="shared" si="301"/>
        <v>-1</v>
      </c>
      <c r="G421" s="15">
        <v>-1</v>
      </c>
      <c r="H421" s="15">
        <v>-1</v>
      </c>
      <c r="I421" s="15">
        <v>299</v>
      </c>
      <c r="J421" s="15">
        <v>8</v>
      </c>
      <c r="K421" s="15"/>
      <c r="L421" s="15">
        <v>1365</v>
      </c>
      <c r="M421" s="15">
        <f t="shared" si="302"/>
        <v>0.333251953125</v>
      </c>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H421"/>
      <c r="BI421"/>
      <c r="BJ421"/>
    </row>
    <row r="422" spans="1:62">
      <c r="A422" s="15">
        <v>419</v>
      </c>
      <c r="B422" s="15">
        <v>-2</v>
      </c>
      <c r="C422" s="15">
        <v>-8192</v>
      </c>
      <c r="D422" s="15">
        <f t="shared" si="299"/>
        <v>-1</v>
      </c>
      <c r="E422" s="15">
        <f t="shared" si="300"/>
        <v>0</v>
      </c>
      <c r="F422" s="15">
        <f t="shared" si="301"/>
        <v>-1</v>
      </c>
      <c r="G422" s="15">
        <v>-1</v>
      </c>
      <c r="H422" s="15">
        <v>-1</v>
      </c>
      <c r="I422" s="15">
        <v>300</v>
      </c>
      <c r="J422" s="15">
        <v>8</v>
      </c>
      <c r="K422" s="15"/>
      <c r="L422" s="15">
        <v>0</v>
      </c>
      <c r="M422" s="15">
        <f t="shared" si="302"/>
        <v>0</v>
      </c>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H422"/>
      <c r="BI422"/>
      <c r="BJ422"/>
    </row>
    <row r="423" spans="1:62">
      <c r="A423" s="15">
        <v>420</v>
      </c>
      <c r="B423" s="15">
        <v>-2</v>
      </c>
      <c r="C423" s="15">
        <v>-8192</v>
      </c>
      <c r="D423" s="15">
        <f t="shared" si="299"/>
        <v>-1</v>
      </c>
      <c r="E423" s="15">
        <f t="shared" si="300"/>
        <v>0</v>
      </c>
      <c r="F423" s="15">
        <f t="shared" si="301"/>
        <v>-1</v>
      </c>
      <c r="G423" s="15">
        <v>-1</v>
      </c>
      <c r="H423" s="15">
        <v>-1</v>
      </c>
      <c r="I423" s="15">
        <v>300</v>
      </c>
      <c r="J423" s="15">
        <v>8</v>
      </c>
      <c r="K423" s="15"/>
      <c r="L423" s="15">
        <v>0</v>
      </c>
      <c r="M423" s="15">
        <f t="shared" si="302"/>
        <v>0</v>
      </c>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H423"/>
      <c r="BI423"/>
      <c r="BJ423"/>
    </row>
    <row r="424" spans="1:62">
      <c r="A424" s="15">
        <v>421</v>
      </c>
      <c r="B424" s="15">
        <v>-2</v>
      </c>
      <c r="C424" s="15">
        <v>-8192</v>
      </c>
      <c r="D424" s="15">
        <f t="shared" si="299"/>
        <v>-1</v>
      </c>
      <c r="E424" s="15">
        <f t="shared" si="300"/>
        <v>0</v>
      </c>
      <c r="F424" s="15">
        <f t="shared" si="301"/>
        <v>-1</v>
      </c>
      <c r="G424" s="15">
        <v>-1</v>
      </c>
      <c r="H424" s="15">
        <v>-1</v>
      </c>
      <c r="I424" s="15">
        <v>301</v>
      </c>
      <c r="J424" s="15">
        <v>8</v>
      </c>
      <c r="K424" s="15"/>
      <c r="L424" s="15">
        <v>0</v>
      </c>
      <c r="M424" s="15">
        <f t="shared" si="302"/>
        <v>0</v>
      </c>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H424"/>
      <c r="BI424"/>
      <c r="BJ424"/>
    </row>
    <row r="425" spans="1:62">
      <c r="A425" s="15">
        <v>422</v>
      </c>
      <c r="B425" s="15">
        <v>-2</v>
      </c>
      <c r="C425" s="15">
        <v>-8192</v>
      </c>
      <c r="D425" s="15">
        <f t="shared" si="299"/>
        <v>-1</v>
      </c>
      <c r="E425" s="15">
        <f t="shared" si="300"/>
        <v>0</v>
      </c>
      <c r="F425" s="15">
        <f t="shared" si="301"/>
        <v>-1</v>
      </c>
      <c r="G425" s="15">
        <v>-1</v>
      </c>
      <c r="H425" s="15">
        <v>-1</v>
      </c>
      <c r="I425" s="15">
        <v>301</v>
      </c>
      <c r="J425" s="15">
        <v>8</v>
      </c>
      <c r="K425" s="15"/>
      <c r="L425" s="15">
        <v>0</v>
      </c>
      <c r="M425" s="15">
        <f t="shared" si="302"/>
        <v>0</v>
      </c>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H425"/>
      <c r="BI425"/>
      <c r="BJ425"/>
    </row>
    <row r="426" spans="1:62">
      <c r="A426" s="15">
        <v>423</v>
      </c>
      <c r="B426" s="15">
        <v>-2</v>
      </c>
      <c r="C426" s="15">
        <v>-8192</v>
      </c>
      <c r="D426" s="15">
        <f t="shared" si="299"/>
        <v>-1</v>
      </c>
      <c r="E426" s="15">
        <f t="shared" si="300"/>
        <v>0</v>
      </c>
      <c r="F426" s="15">
        <f t="shared" si="301"/>
        <v>-1</v>
      </c>
      <c r="G426" s="15">
        <v>-1</v>
      </c>
      <c r="H426" s="15">
        <v>-1</v>
      </c>
      <c r="I426" s="15">
        <v>317</v>
      </c>
      <c r="J426" s="15">
        <v>8</v>
      </c>
      <c r="K426" s="15"/>
      <c r="L426" s="15">
        <v>1365</v>
      </c>
      <c r="M426" s="15">
        <f t="shared" si="302"/>
        <v>0.333251953125</v>
      </c>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H426"/>
      <c r="BI426"/>
      <c r="BJ426"/>
    </row>
    <row r="427" spans="1:62">
      <c r="A427" s="15">
        <v>424</v>
      </c>
      <c r="B427" s="15">
        <v>-2</v>
      </c>
      <c r="C427" s="15">
        <v>-8192</v>
      </c>
      <c r="D427" s="15">
        <f t="shared" si="299"/>
        <v>-1</v>
      </c>
      <c r="E427" s="15">
        <f t="shared" si="300"/>
        <v>0</v>
      </c>
      <c r="F427" s="15">
        <f t="shared" si="301"/>
        <v>-1</v>
      </c>
      <c r="G427" s="15">
        <v>-1</v>
      </c>
      <c r="H427" s="15">
        <v>-1</v>
      </c>
      <c r="I427" s="15">
        <v>317</v>
      </c>
      <c r="J427" s="15">
        <v>8</v>
      </c>
      <c r="K427" s="15"/>
      <c r="L427" s="15">
        <v>1365</v>
      </c>
      <c r="M427" s="15">
        <f t="shared" si="302"/>
        <v>0.333251953125</v>
      </c>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H427"/>
      <c r="BI427"/>
      <c r="BJ427"/>
    </row>
    <row r="428" spans="1:62">
      <c r="A428" s="15">
        <v>425</v>
      </c>
      <c r="B428" s="15">
        <v>-2</v>
      </c>
      <c r="C428" s="15">
        <v>-8192</v>
      </c>
      <c r="D428" s="15">
        <f t="shared" si="299"/>
        <v>-1</v>
      </c>
      <c r="E428" s="15">
        <f t="shared" si="300"/>
        <v>0</v>
      </c>
      <c r="F428" s="15">
        <f t="shared" si="301"/>
        <v>-1</v>
      </c>
      <c r="G428" s="15">
        <v>475</v>
      </c>
      <c r="H428" s="15">
        <v>476</v>
      </c>
      <c r="I428" s="15">
        <v>323</v>
      </c>
      <c r="J428" s="15">
        <v>6</v>
      </c>
      <c r="K428" s="15"/>
      <c r="L428" s="15">
        <v>1365</v>
      </c>
      <c r="M428" s="15">
        <f t="shared" si="302"/>
        <v>0.333251953125</v>
      </c>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H428"/>
      <c r="BI428"/>
      <c r="BJ428"/>
    </row>
    <row r="429" spans="1:62">
      <c r="A429" s="15">
        <v>426</v>
      </c>
      <c r="B429" s="15">
        <v>-2</v>
      </c>
      <c r="C429" s="15">
        <v>-8192</v>
      </c>
      <c r="D429" s="15">
        <f t="shared" si="299"/>
        <v>-1</v>
      </c>
      <c r="E429" s="15">
        <f t="shared" si="300"/>
        <v>0</v>
      </c>
      <c r="F429" s="15">
        <f t="shared" si="301"/>
        <v>-1</v>
      </c>
      <c r="G429" s="15">
        <v>477</v>
      </c>
      <c r="H429" s="15">
        <v>478</v>
      </c>
      <c r="I429" s="15">
        <v>323</v>
      </c>
      <c r="J429" s="15">
        <v>6</v>
      </c>
      <c r="K429" s="15"/>
      <c r="L429" s="15">
        <v>1365</v>
      </c>
      <c r="M429" s="15">
        <f t="shared" si="302"/>
        <v>0.333251953125</v>
      </c>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H429"/>
      <c r="BI429"/>
      <c r="BJ429"/>
    </row>
    <row r="430" spans="1:62">
      <c r="A430" s="15">
        <v>427</v>
      </c>
      <c r="B430" s="15">
        <v>-2</v>
      </c>
      <c r="C430" s="15">
        <v>-8192</v>
      </c>
      <c r="D430" s="15">
        <f t="shared" si="299"/>
        <v>-1</v>
      </c>
      <c r="E430" s="15">
        <f t="shared" si="300"/>
        <v>0</v>
      </c>
      <c r="F430" s="15">
        <f t="shared" si="301"/>
        <v>-1</v>
      </c>
      <c r="G430" s="15">
        <v>479</v>
      </c>
      <c r="H430" s="15">
        <v>480</v>
      </c>
      <c r="I430" s="15">
        <v>325</v>
      </c>
      <c r="J430" s="15">
        <v>7</v>
      </c>
      <c r="K430" s="15"/>
      <c r="L430" s="15">
        <v>0</v>
      </c>
      <c r="M430" s="15">
        <f t="shared" si="302"/>
        <v>0</v>
      </c>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H430"/>
      <c r="BI430"/>
      <c r="BJ430"/>
    </row>
    <row r="431" spans="1:62">
      <c r="A431" s="15">
        <v>428</v>
      </c>
      <c r="B431" s="15">
        <v>-2</v>
      </c>
      <c r="C431" s="15">
        <v>-8192</v>
      </c>
      <c r="D431" s="15">
        <f t="shared" si="299"/>
        <v>-1</v>
      </c>
      <c r="E431" s="15">
        <f t="shared" si="300"/>
        <v>0</v>
      </c>
      <c r="F431" s="15">
        <f t="shared" si="301"/>
        <v>-1</v>
      </c>
      <c r="G431" s="15">
        <v>481</v>
      </c>
      <c r="H431" s="15">
        <v>482</v>
      </c>
      <c r="I431" s="15">
        <v>325</v>
      </c>
      <c r="J431" s="15">
        <v>7</v>
      </c>
      <c r="K431" s="15"/>
      <c r="L431" s="15">
        <v>0</v>
      </c>
      <c r="M431" s="15">
        <f t="shared" si="302"/>
        <v>0</v>
      </c>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H431"/>
      <c r="BI431"/>
      <c r="BJ431"/>
    </row>
    <row r="432" spans="1:62">
      <c r="A432" s="15">
        <v>429</v>
      </c>
      <c r="B432" s="15">
        <v>-2</v>
      </c>
      <c r="C432" s="15">
        <v>-8192</v>
      </c>
      <c r="D432" s="15">
        <f t="shared" si="299"/>
        <v>-1</v>
      </c>
      <c r="E432" s="15">
        <f t="shared" si="300"/>
        <v>0</v>
      </c>
      <c r="F432" s="15">
        <f t="shared" si="301"/>
        <v>-1</v>
      </c>
      <c r="G432" s="15">
        <v>483</v>
      </c>
      <c r="H432" s="15">
        <v>484</v>
      </c>
      <c r="I432" s="15">
        <v>326</v>
      </c>
      <c r="J432" s="15">
        <v>7</v>
      </c>
      <c r="K432" s="15"/>
      <c r="L432" s="15">
        <v>1365</v>
      </c>
      <c r="M432" s="15">
        <f t="shared" si="302"/>
        <v>0.333251953125</v>
      </c>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H432"/>
      <c r="BI432"/>
      <c r="BJ432"/>
    </row>
    <row r="433" spans="1:62">
      <c r="A433" s="15">
        <v>430</v>
      </c>
      <c r="B433" s="15">
        <v>-2</v>
      </c>
      <c r="C433" s="15">
        <v>-8192</v>
      </c>
      <c r="D433" s="15">
        <f t="shared" si="299"/>
        <v>-1</v>
      </c>
      <c r="E433" s="15">
        <f t="shared" si="300"/>
        <v>0</v>
      </c>
      <c r="F433" s="15">
        <f t="shared" si="301"/>
        <v>-1</v>
      </c>
      <c r="G433" s="15">
        <v>485</v>
      </c>
      <c r="H433" s="15">
        <v>486</v>
      </c>
      <c r="I433" s="15">
        <v>326</v>
      </c>
      <c r="J433" s="15">
        <v>7</v>
      </c>
      <c r="K433" s="15"/>
      <c r="L433" s="15">
        <v>1365</v>
      </c>
      <c r="M433" s="15">
        <f t="shared" si="302"/>
        <v>0.333251953125</v>
      </c>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H433"/>
      <c r="BI433"/>
      <c r="BJ433"/>
    </row>
    <row r="434" spans="1:62">
      <c r="A434" s="15">
        <v>431</v>
      </c>
      <c r="B434" s="15">
        <v>-2</v>
      </c>
      <c r="C434" s="15">
        <v>-8192</v>
      </c>
      <c r="D434" s="15">
        <f t="shared" si="299"/>
        <v>-1</v>
      </c>
      <c r="E434" s="15">
        <f t="shared" si="300"/>
        <v>0</v>
      </c>
      <c r="F434" s="15">
        <f t="shared" si="301"/>
        <v>-1</v>
      </c>
      <c r="G434" s="15">
        <v>-1</v>
      </c>
      <c r="H434" s="15">
        <v>-1</v>
      </c>
      <c r="I434" s="15">
        <v>337</v>
      </c>
      <c r="J434" s="15">
        <v>8</v>
      </c>
      <c r="K434" s="15"/>
      <c r="L434" s="15">
        <v>1365</v>
      </c>
      <c r="M434" s="15">
        <f t="shared" si="302"/>
        <v>0.333251953125</v>
      </c>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H434"/>
      <c r="BI434"/>
      <c r="BJ434"/>
    </row>
    <row r="435" spans="1:62">
      <c r="A435" s="15">
        <v>432</v>
      </c>
      <c r="B435" s="15">
        <v>-2</v>
      </c>
      <c r="C435" s="15">
        <v>-8192</v>
      </c>
      <c r="D435" s="15">
        <f t="shared" si="299"/>
        <v>-1</v>
      </c>
      <c r="E435" s="15">
        <f t="shared" si="300"/>
        <v>0</v>
      </c>
      <c r="F435" s="15">
        <f t="shared" si="301"/>
        <v>-1</v>
      </c>
      <c r="G435" s="15">
        <v>-1</v>
      </c>
      <c r="H435" s="15">
        <v>-1</v>
      </c>
      <c r="I435" s="15">
        <v>337</v>
      </c>
      <c r="J435" s="15">
        <v>8</v>
      </c>
      <c r="K435" s="15"/>
      <c r="L435" s="15">
        <v>1365</v>
      </c>
      <c r="M435" s="15">
        <f t="shared" si="302"/>
        <v>0.333251953125</v>
      </c>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H435"/>
      <c r="BI435"/>
      <c r="BJ435"/>
    </row>
    <row r="436" spans="1:62">
      <c r="A436" s="15">
        <v>433</v>
      </c>
      <c r="B436" s="15">
        <v>-2</v>
      </c>
      <c r="C436" s="15">
        <v>-8192</v>
      </c>
      <c r="D436" s="15">
        <f t="shared" si="299"/>
        <v>-1</v>
      </c>
      <c r="E436" s="15">
        <f t="shared" si="300"/>
        <v>0</v>
      </c>
      <c r="F436" s="15">
        <f t="shared" si="301"/>
        <v>-1</v>
      </c>
      <c r="G436" s="15">
        <v>-1</v>
      </c>
      <c r="H436" s="15">
        <v>-1</v>
      </c>
      <c r="I436" s="15">
        <v>338</v>
      </c>
      <c r="J436" s="15">
        <v>8</v>
      </c>
      <c r="K436" s="15"/>
      <c r="L436" s="15">
        <v>1365</v>
      </c>
      <c r="M436" s="15">
        <f t="shared" si="302"/>
        <v>0.333251953125</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H436"/>
      <c r="BI436"/>
      <c r="BJ436"/>
    </row>
    <row r="437" spans="1:62">
      <c r="A437" s="15">
        <v>434</v>
      </c>
      <c r="B437" s="15">
        <v>-2</v>
      </c>
      <c r="C437" s="15">
        <v>-8192</v>
      </c>
      <c r="D437" s="15">
        <f t="shared" si="299"/>
        <v>-1</v>
      </c>
      <c r="E437" s="15">
        <f t="shared" si="300"/>
        <v>0</v>
      </c>
      <c r="F437" s="15">
        <f t="shared" si="301"/>
        <v>-1</v>
      </c>
      <c r="G437" s="15">
        <v>-1</v>
      </c>
      <c r="H437" s="15">
        <v>-1</v>
      </c>
      <c r="I437" s="15">
        <v>338</v>
      </c>
      <c r="J437" s="15">
        <v>8</v>
      </c>
      <c r="K437" s="15"/>
      <c r="L437" s="15">
        <v>1365</v>
      </c>
      <c r="M437" s="15">
        <f t="shared" si="302"/>
        <v>0.333251953125</v>
      </c>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H437"/>
      <c r="BI437"/>
      <c r="BJ437"/>
    </row>
    <row r="438" spans="1:62">
      <c r="A438" s="15">
        <v>435</v>
      </c>
      <c r="B438" s="15">
        <v>-2</v>
      </c>
      <c r="C438" s="15">
        <v>-8192</v>
      </c>
      <c r="D438" s="15">
        <f t="shared" si="299"/>
        <v>-1</v>
      </c>
      <c r="E438" s="15">
        <f t="shared" si="300"/>
        <v>0</v>
      </c>
      <c r="F438" s="15">
        <f t="shared" si="301"/>
        <v>-1</v>
      </c>
      <c r="G438" s="15">
        <v>-1</v>
      </c>
      <c r="H438" s="15">
        <v>-1</v>
      </c>
      <c r="I438" s="15">
        <v>349</v>
      </c>
      <c r="J438" s="15">
        <v>8</v>
      </c>
      <c r="K438" s="15"/>
      <c r="L438" s="15">
        <v>1365</v>
      </c>
      <c r="M438" s="15">
        <f t="shared" si="302"/>
        <v>0.333251953125</v>
      </c>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H438"/>
      <c r="BI438"/>
      <c r="BJ438"/>
    </row>
    <row r="439" spans="1:62">
      <c r="A439" s="15">
        <v>436</v>
      </c>
      <c r="B439" s="15">
        <v>-2</v>
      </c>
      <c r="C439" s="15">
        <v>-8192</v>
      </c>
      <c r="D439" s="15">
        <f t="shared" si="299"/>
        <v>-1</v>
      </c>
      <c r="E439" s="15">
        <f t="shared" si="300"/>
        <v>0</v>
      </c>
      <c r="F439" s="15">
        <f t="shared" si="301"/>
        <v>-1</v>
      </c>
      <c r="G439" s="15">
        <v>-1</v>
      </c>
      <c r="H439" s="15">
        <v>-1</v>
      </c>
      <c r="I439" s="15">
        <v>349</v>
      </c>
      <c r="J439" s="15">
        <v>8</v>
      </c>
      <c r="K439" s="15"/>
      <c r="L439" s="15">
        <v>1365</v>
      </c>
      <c r="M439" s="15">
        <f t="shared" si="302"/>
        <v>0.333251953125</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H439"/>
      <c r="BI439"/>
      <c r="BJ439"/>
    </row>
    <row r="440" spans="1:62">
      <c r="A440" s="15">
        <v>437</v>
      </c>
      <c r="B440" s="15">
        <v>-2</v>
      </c>
      <c r="C440" s="15">
        <v>-8192</v>
      </c>
      <c r="D440" s="15">
        <f t="shared" si="299"/>
        <v>-1</v>
      </c>
      <c r="E440" s="15">
        <f t="shared" si="300"/>
        <v>0</v>
      </c>
      <c r="F440" s="15">
        <f t="shared" si="301"/>
        <v>-1</v>
      </c>
      <c r="G440" s="15">
        <v>-1</v>
      </c>
      <c r="H440" s="15">
        <v>-1</v>
      </c>
      <c r="I440" s="15">
        <v>350</v>
      </c>
      <c r="J440" s="15">
        <v>8</v>
      </c>
      <c r="K440" s="15"/>
      <c r="L440" s="15">
        <v>1365</v>
      </c>
      <c r="M440" s="15">
        <f t="shared" si="302"/>
        <v>0.333251953125</v>
      </c>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H440"/>
      <c r="BI440"/>
      <c r="BJ440"/>
    </row>
    <row r="441" spans="1:62">
      <c r="A441" s="15">
        <v>438</v>
      </c>
      <c r="B441" s="15">
        <v>-2</v>
      </c>
      <c r="C441" s="15">
        <v>-8192</v>
      </c>
      <c r="D441" s="15">
        <f t="shared" si="299"/>
        <v>-1</v>
      </c>
      <c r="E441" s="15">
        <f t="shared" si="300"/>
        <v>0</v>
      </c>
      <c r="F441" s="15">
        <f t="shared" si="301"/>
        <v>-1</v>
      </c>
      <c r="G441" s="15">
        <v>-1</v>
      </c>
      <c r="H441" s="15">
        <v>-1</v>
      </c>
      <c r="I441" s="15">
        <v>350</v>
      </c>
      <c r="J441" s="15">
        <v>8</v>
      </c>
      <c r="K441" s="15"/>
      <c r="L441" s="15">
        <v>1365</v>
      </c>
      <c r="M441" s="15">
        <f t="shared" si="302"/>
        <v>0.333251953125</v>
      </c>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H441"/>
      <c r="BI441"/>
      <c r="BJ441"/>
    </row>
    <row r="442" spans="1:62">
      <c r="A442" s="15">
        <v>439</v>
      </c>
      <c r="B442" s="15">
        <v>-2</v>
      </c>
      <c r="C442" s="15">
        <v>-8192</v>
      </c>
      <c r="D442" s="15">
        <f t="shared" si="299"/>
        <v>-1</v>
      </c>
      <c r="E442" s="15">
        <f t="shared" si="300"/>
        <v>0</v>
      </c>
      <c r="F442" s="15">
        <f t="shared" si="301"/>
        <v>-1</v>
      </c>
      <c r="G442" s="15">
        <v>-1</v>
      </c>
      <c r="H442" s="15">
        <v>-1</v>
      </c>
      <c r="I442" s="15">
        <v>355</v>
      </c>
      <c r="J442" s="15">
        <v>8</v>
      </c>
      <c r="K442" s="15"/>
      <c r="L442" s="15">
        <v>1365</v>
      </c>
      <c r="M442" s="15">
        <f t="shared" si="302"/>
        <v>0.333251953125</v>
      </c>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H442"/>
      <c r="BI442"/>
      <c r="BJ442"/>
    </row>
    <row r="443" spans="1:62">
      <c r="A443" s="15">
        <v>440</v>
      </c>
      <c r="B443" s="15">
        <v>-2</v>
      </c>
      <c r="C443" s="15">
        <v>-8192</v>
      </c>
      <c r="D443" s="15">
        <f t="shared" si="299"/>
        <v>-1</v>
      </c>
      <c r="E443" s="15">
        <f t="shared" si="300"/>
        <v>0</v>
      </c>
      <c r="F443" s="15">
        <f t="shared" si="301"/>
        <v>-1</v>
      </c>
      <c r="G443" s="15">
        <v>-1</v>
      </c>
      <c r="H443" s="15">
        <v>-1</v>
      </c>
      <c r="I443" s="15">
        <v>355</v>
      </c>
      <c r="J443" s="15">
        <v>8</v>
      </c>
      <c r="K443" s="15"/>
      <c r="L443" s="15">
        <v>1365</v>
      </c>
      <c r="M443" s="15">
        <f t="shared" si="302"/>
        <v>0.333251953125</v>
      </c>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H443"/>
      <c r="BI443"/>
      <c r="BJ443"/>
    </row>
    <row r="444" spans="1:62">
      <c r="A444" s="15">
        <v>441</v>
      </c>
      <c r="B444" s="15">
        <v>-2</v>
      </c>
      <c r="C444" s="15">
        <v>-8192</v>
      </c>
      <c r="D444" s="15">
        <f t="shared" si="299"/>
        <v>-1</v>
      </c>
      <c r="E444" s="15">
        <f t="shared" si="300"/>
        <v>0</v>
      </c>
      <c r="F444" s="15">
        <f t="shared" si="301"/>
        <v>-1</v>
      </c>
      <c r="G444" s="15">
        <v>-1</v>
      </c>
      <c r="H444" s="15">
        <v>-1</v>
      </c>
      <c r="I444" s="15">
        <v>356</v>
      </c>
      <c r="J444" s="15">
        <v>8</v>
      </c>
      <c r="K444" s="15"/>
      <c r="L444" s="15">
        <v>1365</v>
      </c>
      <c r="M444" s="15">
        <f t="shared" si="302"/>
        <v>0.333251953125</v>
      </c>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H444"/>
      <c r="BI444"/>
      <c r="BJ444"/>
    </row>
    <row r="445" spans="1:62">
      <c r="A445" s="15">
        <v>442</v>
      </c>
      <c r="B445" s="15">
        <v>-2</v>
      </c>
      <c r="C445" s="15">
        <v>-8192</v>
      </c>
      <c r="D445" s="15">
        <f t="shared" si="299"/>
        <v>-1</v>
      </c>
      <c r="E445" s="15">
        <f t="shared" si="300"/>
        <v>0</v>
      </c>
      <c r="F445" s="15">
        <f t="shared" si="301"/>
        <v>-1</v>
      </c>
      <c r="G445" s="15">
        <v>-1</v>
      </c>
      <c r="H445" s="15">
        <v>-1</v>
      </c>
      <c r="I445" s="15">
        <v>356</v>
      </c>
      <c r="J445" s="15">
        <v>8</v>
      </c>
      <c r="K445" s="15"/>
      <c r="L445" s="15">
        <v>1365</v>
      </c>
      <c r="M445" s="15">
        <f t="shared" si="302"/>
        <v>0.333251953125</v>
      </c>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H445"/>
      <c r="BI445"/>
      <c r="BJ445"/>
    </row>
    <row r="446" spans="1:62">
      <c r="A446" s="15">
        <v>443</v>
      </c>
      <c r="B446" s="15">
        <v>-2</v>
      </c>
      <c r="C446" s="15">
        <v>-8192</v>
      </c>
      <c r="D446" s="15">
        <f t="shared" si="299"/>
        <v>-1</v>
      </c>
      <c r="E446" s="15">
        <f t="shared" si="300"/>
        <v>0</v>
      </c>
      <c r="F446" s="15">
        <f t="shared" si="301"/>
        <v>-1</v>
      </c>
      <c r="G446" s="15">
        <v>487</v>
      </c>
      <c r="H446" s="15">
        <v>488</v>
      </c>
      <c r="I446" s="15">
        <v>361</v>
      </c>
      <c r="J446" s="15">
        <v>7</v>
      </c>
      <c r="K446" s="15"/>
      <c r="L446" s="15">
        <v>1365</v>
      </c>
      <c r="M446" s="15">
        <f t="shared" si="302"/>
        <v>0.333251953125</v>
      </c>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H446"/>
      <c r="BI446"/>
      <c r="BJ446"/>
    </row>
    <row r="447" spans="1:62">
      <c r="A447" s="15">
        <v>444</v>
      </c>
      <c r="B447" s="15">
        <v>-2</v>
      </c>
      <c r="C447" s="15">
        <v>-8192</v>
      </c>
      <c r="D447" s="15">
        <f t="shared" si="299"/>
        <v>-1</v>
      </c>
      <c r="E447" s="15">
        <f t="shared" si="300"/>
        <v>0</v>
      </c>
      <c r="F447" s="15">
        <f t="shared" si="301"/>
        <v>-1</v>
      </c>
      <c r="G447" s="15">
        <v>489</v>
      </c>
      <c r="H447" s="15">
        <v>490</v>
      </c>
      <c r="I447" s="15">
        <v>361</v>
      </c>
      <c r="J447" s="15">
        <v>7</v>
      </c>
      <c r="K447" s="15"/>
      <c r="L447" s="15">
        <v>1365</v>
      </c>
      <c r="M447" s="15">
        <f t="shared" si="302"/>
        <v>0.333251953125</v>
      </c>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H447"/>
      <c r="BI447"/>
      <c r="BJ447"/>
    </row>
    <row r="448" spans="1:62">
      <c r="A448" s="15">
        <v>445</v>
      </c>
      <c r="B448" s="15">
        <v>-2</v>
      </c>
      <c r="C448" s="15">
        <v>-8192</v>
      </c>
      <c r="D448" s="15">
        <f t="shared" si="299"/>
        <v>-1</v>
      </c>
      <c r="E448" s="15">
        <f t="shared" si="300"/>
        <v>0</v>
      </c>
      <c r="F448" s="15">
        <f t="shared" si="301"/>
        <v>-1</v>
      </c>
      <c r="G448" s="15">
        <v>491</v>
      </c>
      <c r="H448" s="15">
        <v>492</v>
      </c>
      <c r="I448" s="15">
        <v>362</v>
      </c>
      <c r="J448" s="15">
        <v>7</v>
      </c>
      <c r="K448" s="15"/>
      <c r="L448" s="15">
        <v>1365</v>
      </c>
      <c r="M448" s="15">
        <f t="shared" si="302"/>
        <v>0.333251953125</v>
      </c>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H448"/>
      <c r="BI448"/>
      <c r="BJ448"/>
    </row>
    <row r="449" spans="1:62">
      <c r="A449" s="15">
        <v>446</v>
      </c>
      <c r="B449" s="15">
        <v>-2</v>
      </c>
      <c r="C449" s="15">
        <v>-8192</v>
      </c>
      <c r="D449" s="15">
        <f t="shared" si="299"/>
        <v>-1</v>
      </c>
      <c r="E449" s="15">
        <f t="shared" si="300"/>
        <v>0</v>
      </c>
      <c r="F449" s="15">
        <f t="shared" si="301"/>
        <v>-1</v>
      </c>
      <c r="G449" s="15">
        <v>493</v>
      </c>
      <c r="H449" s="15">
        <v>494</v>
      </c>
      <c r="I449" s="15">
        <v>362</v>
      </c>
      <c r="J449" s="15">
        <v>7</v>
      </c>
      <c r="K449" s="15"/>
      <c r="L449" s="15">
        <v>1365</v>
      </c>
      <c r="M449" s="15">
        <f t="shared" si="302"/>
        <v>0.333251953125</v>
      </c>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H449"/>
      <c r="BI449"/>
      <c r="BJ449"/>
    </row>
    <row r="450" spans="1:62">
      <c r="A450" s="15">
        <v>447</v>
      </c>
      <c r="B450" s="15">
        <v>-2</v>
      </c>
      <c r="C450" s="15">
        <v>-8192</v>
      </c>
      <c r="D450" s="15">
        <f t="shared" si="299"/>
        <v>-1</v>
      </c>
      <c r="E450" s="15">
        <f t="shared" si="300"/>
        <v>0</v>
      </c>
      <c r="F450" s="15">
        <f t="shared" si="301"/>
        <v>-1</v>
      </c>
      <c r="G450" s="15">
        <v>-1</v>
      </c>
      <c r="H450" s="15">
        <v>-1</v>
      </c>
      <c r="I450" s="15">
        <v>363</v>
      </c>
      <c r="J450" s="15">
        <v>8</v>
      </c>
      <c r="K450" s="15"/>
      <c r="L450" s="15">
        <v>1365</v>
      </c>
      <c r="M450" s="15">
        <f t="shared" si="302"/>
        <v>0.333251953125</v>
      </c>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H450"/>
      <c r="BI450"/>
      <c r="BJ450"/>
    </row>
    <row r="451" spans="1:62">
      <c r="A451" s="15">
        <v>448</v>
      </c>
      <c r="B451" s="15">
        <v>-2</v>
      </c>
      <c r="C451" s="15">
        <v>-8192</v>
      </c>
      <c r="D451" s="15">
        <f t="shared" si="299"/>
        <v>-1</v>
      </c>
      <c r="E451" s="15">
        <f t="shared" si="300"/>
        <v>0</v>
      </c>
      <c r="F451" s="15">
        <f t="shared" si="301"/>
        <v>-1</v>
      </c>
      <c r="G451" s="15">
        <v>-1</v>
      </c>
      <c r="H451" s="15">
        <v>-1</v>
      </c>
      <c r="I451" s="15">
        <v>363</v>
      </c>
      <c r="J451" s="15">
        <v>8</v>
      </c>
      <c r="K451" s="15"/>
      <c r="L451" s="15">
        <v>1365</v>
      </c>
      <c r="M451" s="15">
        <f t="shared" si="302"/>
        <v>0.333251953125</v>
      </c>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H451"/>
      <c r="BI451"/>
      <c r="BJ451"/>
    </row>
    <row r="452" spans="1:62">
      <c r="A452" s="15">
        <v>449</v>
      </c>
      <c r="B452" s="15">
        <v>-2</v>
      </c>
      <c r="C452" s="15">
        <v>-8192</v>
      </c>
      <c r="D452" s="15">
        <f t="shared" ref="D452:D513" si="303">IF(C452&lt;&gt;-8192,INT(C452/2^12),-1)</f>
        <v>-1</v>
      </c>
      <c r="E452" s="15">
        <f t="shared" ref="E452:E513" si="304">IF(C452 &lt;&gt; -8192, MOD(C452, 2^12), 0)</f>
        <v>0</v>
      </c>
      <c r="F452" s="15">
        <f t="shared" ref="F452:F513" si="305">D452+(E452/2^12)</f>
        <v>-1</v>
      </c>
      <c r="G452" s="15">
        <v>-1</v>
      </c>
      <c r="H452" s="15">
        <v>-1</v>
      </c>
      <c r="I452" s="15">
        <v>364</v>
      </c>
      <c r="J452" s="15">
        <v>8</v>
      </c>
      <c r="K452" s="15"/>
      <c r="L452" s="15">
        <v>1365</v>
      </c>
      <c r="M452" s="15">
        <f t="shared" ref="M452:M513" si="306">IF(L452 &gt;= 2^12, "Error: Wrong Probability!", L452/2^12)</f>
        <v>0.333251953125</v>
      </c>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H452"/>
      <c r="BI452"/>
      <c r="BJ452"/>
    </row>
    <row r="453" spans="1:62">
      <c r="A453" s="15">
        <v>450</v>
      </c>
      <c r="B453" s="15">
        <v>-2</v>
      </c>
      <c r="C453" s="15">
        <v>-8192</v>
      </c>
      <c r="D453" s="15">
        <f t="shared" si="303"/>
        <v>-1</v>
      </c>
      <c r="E453" s="15">
        <f t="shared" si="304"/>
        <v>0</v>
      </c>
      <c r="F453" s="15">
        <f t="shared" si="305"/>
        <v>-1</v>
      </c>
      <c r="G453" s="15">
        <v>-1</v>
      </c>
      <c r="H453" s="15">
        <v>-1</v>
      </c>
      <c r="I453" s="15">
        <v>364</v>
      </c>
      <c r="J453" s="15">
        <v>8</v>
      </c>
      <c r="K453" s="15"/>
      <c r="L453" s="15">
        <v>1365</v>
      </c>
      <c r="M453" s="15">
        <f t="shared" si="306"/>
        <v>0.333251953125</v>
      </c>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H453"/>
      <c r="BI453"/>
      <c r="BJ453"/>
    </row>
    <row r="454" spans="1:62">
      <c r="A454" s="15">
        <v>451</v>
      </c>
      <c r="B454" s="15">
        <v>-2</v>
      </c>
      <c r="C454" s="15">
        <v>-8192</v>
      </c>
      <c r="D454" s="15">
        <f t="shared" si="303"/>
        <v>-1</v>
      </c>
      <c r="E454" s="15">
        <f t="shared" si="304"/>
        <v>0</v>
      </c>
      <c r="F454" s="15">
        <f t="shared" si="305"/>
        <v>-1</v>
      </c>
      <c r="G454" s="15">
        <v>-1</v>
      </c>
      <c r="H454" s="15">
        <v>-1</v>
      </c>
      <c r="I454" s="15">
        <v>367</v>
      </c>
      <c r="J454" s="15">
        <v>8</v>
      </c>
      <c r="K454" s="15"/>
      <c r="L454" s="15">
        <v>1365</v>
      </c>
      <c r="M454" s="15">
        <f t="shared" si="306"/>
        <v>0.333251953125</v>
      </c>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H454"/>
      <c r="BI454"/>
      <c r="BJ454"/>
    </row>
    <row r="455" spans="1:62">
      <c r="A455" s="15">
        <v>452</v>
      </c>
      <c r="B455" s="15">
        <v>-2</v>
      </c>
      <c r="C455" s="15">
        <v>-8192</v>
      </c>
      <c r="D455" s="15">
        <f t="shared" si="303"/>
        <v>-1</v>
      </c>
      <c r="E455" s="15">
        <f t="shared" si="304"/>
        <v>0</v>
      </c>
      <c r="F455" s="15">
        <f t="shared" si="305"/>
        <v>-1</v>
      </c>
      <c r="G455" s="15">
        <v>-1</v>
      </c>
      <c r="H455" s="15">
        <v>-1</v>
      </c>
      <c r="I455" s="15">
        <v>367</v>
      </c>
      <c r="J455" s="15">
        <v>8</v>
      </c>
      <c r="K455" s="15"/>
      <c r="L455" s="15">
        <v>1365</v>
      </c>
      <c r="M455" s="15">
        <f t="shared" si="306"/>
        <v>0.333251953125</v>
      </c>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H455"/>
      <c r="BI455"/>
      <c r="BJ455"/>
    </row>
    <row r="456" spans="1:62">
      <c r="A456" s="15">
        <v>453</v>
      </c>
      <c r="B456" s="15">
        <v>-2</v>
      </c>
      <c r="C456" s="15">
        <v>-8192</v>
      </c>
      <c r="D456" s="15">
        <f t="shared" si="303"/>
        <v>-1</v>
      </c>
      <c r="E456" s="15">
        <f t="shared" si="304"/>
        <v>0</v>
      </c>
      <c r="F456" s="15">
        <f t="shared" si="305"/>
        <v>-1</v>
      </c>
      <c r="G456" s="15">
        <v>-1</v>
      </c>
      <c r="H456" s="15">
        <v>-1</v>
      </c>
      <c r="I456" s="15">
        <v>368</v>
      </c>
      <c r="J456" s="15">
        <v>8</v>
      </c>
      <c r="K456" s="15"/>
      <c r="L456" s="15">
        <v>1365</v>
      </c>
      <c r="M456" s="15">
        <f t="shared" si="306"/>
        <v>0.333251953125</v>
      </c>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H456"/>
      <c r="BI456"/>
      <c r="BJ456"/>
    </row>
    <row r="457" spans="1:62">
      <c r="A457" s="15">
        <v>454</v>
      </c>
      <c r="B457" s="15">
        <v>-2</v>
      </c>
      <c r="C457" s="15">
        <v>-8192</v>
      </c>
      <c r="D457" s="15">
        <f t="shared" si="303"/>
        <v>-1</v>
      </c>
      <c r="E457" s="15">
        <f t="shared" si="304"/>
        <v>0</v>
      </c>
      <c r="F457" s="15">
        <f t="shared" si="305"/>
        <v>-1</v>
      </c>
      <c r="G457" s="15">
        <v>-1</v>
      </c>
      <c r="H457" s="15">
        <v>-1</v>
      </c>
      <c r="I457" s="15">
        <v>368</v>
      </c>
      <c r="J457" s="15">
        <v>8</v>
      </c>
      <c r="K457" s="15"/>
      <c r="L457" s="15">
        <v>1365</v>
      </c>
      <c r="M457" s="15">
        <f t="shared" si="306"/>
        <v>0.333251953125</v>
      </c>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H457"/>
      <c r="BI457"/>
      <c r="BJ457"/>
    </row>
    <row r="458" spans="1:62">
      <c r="A458" s="15">
        <v>455</v>
      </c>
      <c r="B458" s="15">
        <v>-2</v>
      </c>
      <c r="C458" s="15">
        <v>-8192</v>
      </c>
      <c r="D458" s="15">
        <f t="shared" si="303"/>
        <v>-1</v>
      </c>
      <c r="E458" s="15">
        <f t="shared" si="304"/>
        <v>0</v>
      </c>
      <c r="F458" s="15">
        <f t="shared" si="305"/>
        <v>-1</v>
      </c>
      <c r="G458" s="15">
        <v>-1</v>
      </c>
      <c r="H458" s="15">
        <v>-1</v>
      </c>
      <c r="I458" s="15">
        <v>371</v>
      </c>
      <c r="J458" s="15">
        <v>8</v>
      </c>
      <c r="K458" s="15"/>
      <c r="L458" s="15">
        <v>1365</v>
      </c>
      <c r="M458" s="15">
        <f t="shared" si="306"/>
        <v>0.333251953125</v>
      </c>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H458"/>
      <c r="BI458"/>
      <c r="BJ458"/>
    </row>
    <row r="459" spans="1:62">
      <c r="A459" s="15">
        <v>456</v>
      </c>
      <c r="B459" s="15">
        <v>-2</v>
      </c>
      <c r="C459" s="15">
        <v>-8192</v>
      </c>
      <c r="D459" s="15">
        <f t="shared" si="303"/>
        <v>-1</v>
      </c>
      <c r="E459" s="15">
        <f t="shared" si="304"/>
        <v>0</v>
      </c>
      <c r="F459" s="15">
        <f t="shared" si="305"/>
        <v>-1</v>
      </c>
      <c r="G459" s="15">
        <v>-1</v>
      </c>
      <c r="H459" s="15">
        <v>-1</v>
      </c>
      <c r="I459" s="15">
        <v>371</v>
      </c>
      <c r="J459" s="15">
        <v>8</v>
      </c>
      <c r="K459" s="15"/>
      <c r="L459" s="15">
        <v>1365</v>
      </c>
      <c r="M459" s="15">
        <f t="shared" si="306"/>
        <v>0.333251953125</v>
      </c>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H459"/>
      <c r="BI459"/>
      <c r="BJ459"/>
    </row>
    <row r="460" spans="1:62">
      <c r="A460" s="15">
        <v>457</v>
      </c>
      <c r="B460" s="15">
        <v>-2</v>
      </c>
      <c r="C460" s="15">
        <v>-8192</v>
      </c>
      <c r="D460" s="15">
        <f t="shared" si="303"/>
        <v>-1</v>
      </c>
      <c r="E460" s="15">
        <f t="shared" si="304"/>
        <v>0</v>
      </c>
      <c r="F460" s="15">
        <f t="shared" si="305"/>
        <v>-1</v>
      </c>
      <c r="G460" s="15">
        <v>-1</v>
      </c>
      <c r="H460" s="15">
        <v>-1</v>
      </c>
      <c r="I460" s="15">
        <v>372</v>
      </c>
      <c r="J460" s="15">
        <v>8</v>
      </c>
      <c r="K460" s="15"/>
      <c r="L460" s="15">
        <v>1365</v>
      </c>
      <c r="M460" s="15">
        <f t="shared" si="306"/>
        <v>0.333251953125</v>
      </c>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H460"/>
      <c r="BI460"/>
      <c r="BJ460"/>
    </row>
    <row r="461" spans="1:62">
      <c r="A461" s="15">
        <v>458</v>
      </c>
      <c r="B461" s="15">
        <v>-2</v>
      </c>
      <c r="C461" s="15">
        <v>-8192</v>
      </c>
      <c r="D461" s="15">
        <f t="shared" si="303"/>
        <v>-1</v>
      </c>
      <c r="E461" s="15">
        <f t="shared" si="304"/>
        <v>0</v>
      </c>
      <c r="F461" s="15">
        <f t="shared" si="305"/>
        <v>-1</v>
      </c>
      <c r="G461" s="15">
        <v>-1</v>
      </c>
      <c r="H461" s="15">
        <v>-1</v>
      </c>
      <c r="I461" s="15">
        <v>372</v>
      </c>
      <c r="J461" s="15">
        <v>8</v>
      </c>
      <c r="K461" s="15"/>
      <c r="L461" s="15">
        <v>1365</v>
      </c>
      <c r="M461" s="15">
        <f t="shared" si="306"/>
        <v>0.333251953125</v>
      </c>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H461"/>
      <c r="BI461"/>
      <c r="BJ461"/>
    </row>
    <row r="462" spans="1:62">
      <c r="A462" s="15">
        <v>459</v>
      </c>
      <c r="B462" s="15">
        <v>-2</v>
      </c>
      <c r="C462" s="15">
        <v>-8192</v>
      </c>
      <c r="D462" s="15">
        <f t="shared" si="303"/>
        <v>-1</v>
      </c>
      <c r="E462" s="15">
        <f t="shared" si="304"/>
        <v>0</v>
      </c>
      <c r="F462" s="15">
        <f t="shared" si="305"/>
        <v>-1</v>
      </c>
      <c r="G462" s="15">
        <v>-1</v>
      </c>
      <c r="H462" s="15">
        <v>-1</v>
      </c>
      <c r="I462" s="15">
        <v>401</v>
      </c>
      <c r="J462" s="15">
        <v>8</v>
      </c>
      <c r="K462" s="15"/>
      <c r="L462" s="15">
        <v>1365</v>
      </c>
      <c r="M462" s="15">
        <f t="shared" si="306"/>
        <v>0.333251953125</v>
      </c>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H462"/>
      <c r="BI462"/>
      <c r="BJ462"/>
    </row>
    <row r="463" spans="1:62">
      <c r="A463" s="15">
        <v>460</v>
      </c>
      <c r="B463" s="15">
        <v>-2</v>
      </c>
      <c r="C463" s="15">
        <v>-8192</v>
      </c>
      <c r="D463" s="15">
        <f t="shared" si="303"/>
        <v>-1</v>
      </c>
      <c r="E463" s="15">
        <f t="shared" si="304"/>
        <v>0</v>
      </c>
      <c r="F463" s="15">
        <f t="shared" si="305"/>
        <v>-1</v>
      </c>
      <c r="G463" s="15">
        <v>-1</v>
      </c>
      <c r="H463" s="15">
        <v>-1</v>
      </c>
      <c r="I463" s="15">
        <v>401</v>
      </c>
      <c r="J463" s="15">
        <v>8</v>
      </c>
      <c r="K463" s="15"/>
      <c r="L463" s="15">
        <v>1365</v>
      </c>
      <c r="M463" s="15">
        <f t="shared" si="306"/>
        <v>0.333251953125</v>
      </c>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H463"/>
      <c r="BI463"/>
      <c r="BJ463"/>
    </row>
    <row r="464" spans="1:62">
      <c r="A464" s="15">
        <v>461</v>
      </c>
      <c r="B464" s="15">
        <v>-2</v>
      </c>
      <c r="C464" s="15">
        <v>-8192</v>
      </c>
      <c r="D464" s="15">
        <f t="shared" si="303"/>
        <v>-1</v>
      </c>
      <c r="E464" s="15">
        <f t="shared" si="304"/>
        <v>0</v>
      </c>
      <c r="F464" s="15">
        <f t="shared" si="305"/>
        <v>-1</v>
      </c>
      <c r="G464" s="15">
        <v>-1</v>
      </c>
      <c r="H464" s="15">
        <v>-1</v>
      </c>
      <c r="I464" s="15">
        <v>402</v>
      </c>
      <c r="J464" s="15">
        <v>8</v>
      </c>
      <c r="K464" s="15"/>
      <c r="L464" s="15">
        <v>1365</v>
      </c>
      <c r="M464" s="15">
        <f t="shared" si="306"/>
        <v>0.333251953125</v>
      </c>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H464"/>
      <c r="BI464"/>
      <c r="BJ464"/>
    </row>
    <row r="465" spans="1:62">
      <c r="A465" s="15">
        <v>462</v>
      </c>
      <c r="B465" s="15">
        <v>-2</v>
      </c>
      <c r="C465" s="15">
        <v>-8192</v>
      </c>
      <c r="D465" s="15">
        <f t="shared" si="303"/>
        <v>-1</v>
      </c>
      <c r="E465" s="15">
        <f t="shared" si="304"/>
        <v>0</v>
      </c>
      <c r="F465" s="15">
        <f t="shared" si="305"/>
        <v>-1</v>
      </c>
      <c r="G465" s="15">
        <v>-1</v>
      </c>
      <c r="H465" s="15">
        <v>-1</v>
      </c>
      <c r="I465" s="15">
        <v>402</v>
      </c>
      <c r="J465" s="15">
        <v>8</v>
      </c>
      <c r="K465" s="15"/>
      <c r="L465" s="15">
        <v>1365</v>
      </c>
      <c r="M465" s="15">
        <f t="shared" si="306"/>
        <v>0.333251953125</v>
      </c>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H465"/>
      <c r="BI465"/>
      <c r="BJ465"/>
    </row>
    <row r="466" spans="1:62">
      <c r="A466" s="15">
        <v>463</v>
      </c>
      <c r="B466" s="15">
        <v>-2</v>
      </c>
      <c r="C466" s="15">
        <v>-8192</v>
      </c>
      <c r="D466" s="15">
        <f t="shared" si="303"/>
        <v>-1</v>
      </c>
      <c r="E466" s="15">
        <f t="shared" si="304"/>
        <v>0</v>
      </c>
      <c r="F466" s="15">
        <f t="shared" si="305"/>
        <v>-1</v>
      </c>
      <c r="G466" s="15">
        <v>495</v>
      </c>
      <c r="H466" s="15">
        <v>496</v>
      </c>
      <c r="I466" s="15">
        <v>407</v>
      </c>
      <c r="J466" s="15">
        <v>7</v>
      </c>
      <c r="K466" s="15"/>
      <c r="L466" s="15">
        <v>1365</v>
      </c>
      <c r="M466" s="15">
        <f t="shared" si="306"/>
        <v>0.333251953125</v>
      </c>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H466"/>
      <c r="BI466"/>
      <c r="BJ466"/>
    </row>
    <row r="467" spans="1:62">
      <c r="A467" s="15">
        <v>464</v>
      </c>
      <c r="B467" s="15">
        <v>-2</v>
      </c>
      <c r="C467" s="15">
        <v>-8192</v>
      </c>
      <c r="D467" s="15">
        <f t="shared" si="303"/>
        <v>-1</v>
      </c>
      <c r="E467" s="15">
        <f t="shared" si="304"/>
        <v>0</v>
      </c>
      <c r="F467" s="15">
        <f t="shared" si="305"/>
        <v>-1</v>
      </c>
      <c r="G467" s="15">
        <v>497</v>
      </c>
      <c r="H467" s="15">
        <v>498</v>
      </c>
      <c r="I467" s="15">
        <v>407</v>
      </c>
      <c r="J467" s="15">
        <v>7</v>
      </c>
      <c r="K467" s="15"/>
      <c r="L467" s="15">
        <v>1365</v>
      </c>
      <c r="M467" s="15">
        <f t="shared" si="306"/>
        <v>0.333251953125</v>
      </c>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H467"/>
      <c r="BI467"/>
      <c r="BJ467"/>
    </row>
    <row r="468" spans="1:62">
      <c r="A468" s="15">
        <v>465</v>
      </c>
      <c r="B468" s="15">
        <v>-2</v>
      </c>
      <c r="C468" s="15">
        <v>-8192</v>
      </c>
      <c r="D468" s="15">
        <f t="shared" si="303"/>
        <v>-1</v>
      </c>
      <c r="E468" s="15">
        <f t="shared" si="304"/>
        <v>0</v>
      </c>
      <c r="F468" s="15">
        <f t="shared" si="305"/>
        <v>-1</v>
      </c>
      <c r="G468" s="15">
        <v>499</v>
      </c>
      <c r="H468" s="15">
        <v>500</v>
      </c>
      <c r="I468" s="15">
        <v>408</v>
      </c>
      <c r="J468" s="15">
        <v>7</v>
      </c>
      <c r="K468" s="15"/>
      <c r="L468" s="15">
        <v>1365</v>
      </c>
      <c r="M468" s="15">
        <f t="shared" si="306"/>
        <v>0.333251953125</v>
      </c>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H468"/>
      <c r="BI468"/>
      <c r="BJ468"/>
    </row>
    <row r="469" spans="1:62">
      <c r="A469" s="15">
        <v>466</v>
      </c>
      <c r="B469" s="15">
        <v>-2</v>
      </c>
      <c r="C469" s="15">
        <v>-8192</v>
      </c>
      <c r="D469" s="15">
        <f t="shared" si="303"/>
        <v>-1</v>
      </c>
      <c r="E469" s="15">
        <f t="shared" si="304"/>
        <v>0</v>
      </c>
      <c r="F469" s="15">
        <f t="shared" si="305"/>
        <v>-1</v>
      </c>
      <c r="G469" s="15">
        <v>501</v>
      </c>
      <c r="H469" s="15">
        <v>502</v>
      </c>
      <c r="I469" s="15">
        <v>408</v>
      </c>
      <c r="J469" s="15">
        <v>7</v>
      </c>
      <c r="K469" s="15"/>
      <c r="L469" s="15">
        <v>1365</v>
      </c>
      <c r="M469" s="15">
        <f t="shared" si="306"/>
        <v>0.333251953125</v>
      </c>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H469"/>
      <c r="BI469"/>
      <c r="BJ469"/>
    </row>
    <row r="470" spans="1:62">
      <c r="A470" s="15">
        <v>467</v>
      </c>
      <c r="B470" s="15">
        <v>-2</v>
      </c>
      <c r="C470" s="15">
        <v>-8192</v>
      </c>
      <c r="D470" s="15">
        <f t="shared" si="303"/>
        <v>-1</v>
      </c>
      <c r="E470" s="15">
        <f t="shared" si="304"/>
        <v>0</v>
      </c>
      <c r="F470" s="15">
        <f t="shared" si="305"/>
        <v>-1</v>
      </c>
      <c r="G470" s="15">
        <v>-1</v>
      </c>
      <c r="H470" s="15">
        <v>-1</v>
      </c>
      <c r="I470" s="15">
        <v>409</v>
      </c>
      <c r="J470" s="15">
        <v>8</v>
      </c>
      <c r="K470" s="15"/>
      <c r="L470" s="15">
        <v>1365</v>
      </c>
      <c r="M470" s="15">
        <f t="shared" si="306"/>
        <v>0.333251953125</v>
      </c>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H470"/>
      <c r="BI470"/>
      <c r="BJ470"/>
    </row>
    <row r="471" spans="1:62">
      <c r="A471" s="15">
        <v>468</v>
      </c>
      <c r="B471" s="15">
        <v>-2</v>
      </c>
      <c r="C471" s="15">
        <v>-8192</v>
      </c>
      <c r="D471" s="15">
        <f t="shared" si="303"/>
        <v>-1</v>
      </c>
      <c r="E471" s="15">
        <f t="shared" si="304"/>
        <v>0</v>
      </c>
      <c r="F471" s="15">
        <f t="shared" si="305"/>
        <v>-1</v>
      </c>
      <c r="G471" s="15">
        <v>-1</v>
      </c>
      <c r="H471" s="15">
        <v>-1</v>
      </c>
      <c r="I471" s="15">
        <v>409</v>
      </c>
      <c r="J471" s="15">
        <v>8</v>
      </c>
      <c r="K471" s="15"/>
      <c r="L471" s="15">
        <v>1365</v>
      </c>
      <c r="M471" s="15">
        <f t="shared" si="306"/>
        <v>0.333251953125</v>
      </c>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H471"/>
      <c r="BI471"/>
      <c r="BJ471"/>
    </row>
    <row r="472" spans="1:62">
      <c r="A472" s="15">
        <v>469</v>
      </c>
      <c r="B472" s="15">
        <v>-2</v>
      </c>
      <c r="C472" s="15">
        <v>-8192</v>
      </c>
      <c r="D472" s="15">
        <f t="shared" si="303"/>
        <v>-1</v>
      </c>
      <c r="E472" s="15">
        <f t="shared" si="304"/>
        <v>0</v>
      </c>
      <c r="F472" s="15">
        <f t="shared" si="305"/>
        <v>-1</v>
      </c>
      <c r="G472" s="15">
        <v>-1</v>
      </c>
      <c r="H472" s="15">
        <v>-1</v>
      </c>
      <c r="I472" s="15">
        <v>410</v>
      </c>
      <c r="J472" s="15">
        <v>8</v>
      </c>
      <c r="K472" s="15"/>
      <c r="L472" s="15">
        <v>1365</v>
      </c>
      <c r="M472" s="15">
        <f t="shared" si="306"/>
        <v>0.333251953125</v>
      </c>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H472"/>
      <c r="BI472"/>
      <c r="BJ472"/>
    </row>
    <row r="473" spans="1:62">
      <c r="A473" s="15">
        <v>470</v>
      </c>
      <c r="B473" s="15">
        <v>-2</v>
      </c>
      <c r="C473" s="15">
        <v>-8192</v>
      </c>
      <c r="D473" s="15">
        <f t="shared" si="303"/>
        <v>-1</v>
      </c>
      <c r="E473" s="15">
        <f t="shared" si="304"/>
        <v>0</v>
      </c>
      <c r="F473" s="15">
        <f t="shared" si="305"/>
        <v>-1</v>
      </c>
      <c r="G473" s="15">
        <v>-1</v>
      </c>
      <c r="H473" s="15">
        <v>-1</v>
      </c>
      <c r="I473" s="15">
        <v>410</v>
      </c>
      <c r="J473" s="15">
        <v>8</v>
      </c>
      <c r="K473" s="15"/>
      <c r="L473" s="15">
        <v>1365</v>
      </c>
      <c r="M473" s="15">
        <f t="shared" si="306"/>
        <v>0.333251953125</v>
      </c>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H473"/>
      <c r="BI473"/>
      <c r="BJ473"/>
    </row>
    <row r="474" spans="1:62">
      <c r="A474" s="15">
        <v>471</v>
      </c>
      <c r="B474" s="15">
        <v>-2</v>
      </c>
      <c r="C474" s="15">
        <v>-8192</v>
      </c>
      <c r="D474" s="15">
        <f t="shared" si="303"/>
        <v>-1</v>
      </c>
      <c r="E474" s="15">
        <f t="shared" si="304"/>
        <v>0</v>
      </c>
      <c r="F474" s="15">
        <f t="shared" si="305"/>
        <v>-1</v>
      </c>
      <c r="G474" s="15">
        <v>-1</v>
      </c>
      <c r="H474" s="15">
        <v>-1</v>
      </c>
      <c r="I474" s="15">
        <v>415</v>
      </c>
      <c r="J474" s="15">
        <v>8</v>
      </c>
      <c r="K474" s="15"/>
      <c r="L474" s="15">
        <v>1365</v>
      </c>
      <c r="M474" s="15">
        <f t="shared" si="306"/>
        <v>0.333251953125</v>
      </c>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H474"/>
      <c r="BI474"/>
      <c r="BJ474"/>
    </row>
    <row r="475" spans="1:62">
      <c r="A475" s="15">
        <v>472</v>
      </c>
      <c r="B475" s="15">
        <v>-2</v>
      </c>
      <c r="C475" s="15">
        <v>-8192</v>
      </c>
      <c r="D475" s="15">
        <f t="shared" si="303"/>
        <v>-1</v>
      </c>
      <c r="E475" s="15">
        <f t="shared" si="304"/>
        <v>0</v>
      </c>
      <c r="F475" s="15">
        <f t="shared" si="305"/>
        <v>-1</v>
      </c>
      <c r="G475" s="15">
        <v>-1</v>
      </c>
      <c r="H475" s="15">
        <v>-1</v>
      </c>
      <c r="I475" s="15">
        <v>415</v>
      </c>
      <c r="J475" s="15">
        <v>8</v>
      </c>
      <c r="K475" s="15"/>
      <c r="L475" s="15">
        <v>1365</v>
      </c>
      <c r="M475" s="15">
        <f t="shared" si="306"/>
        <v>0.333251953125</v>
      </c>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H475"/>
      <c r="BI475"/>
      <c r="BJ475"/>
    </row>
    <row r="476" spans="1:62">
      <c r="A476" s="15">
        <v>473</v>
      </c>
      <c r="B476" s="15">
        <v>-2</v>
      </c>
      <c r="C476" s="15">
        <v>-8192</v>
      </c>
      <c r="D476" s="15">
        <f t="shared" si="303"/>
        <v>-1</v>
      </c>
      <c r="E476" s="15">
        <f t="shared" si="304"/>
        <v>0</v>
      </c>
      <c r="F476" s="15">
        <f t="shared" si="305"/>
        <v>-1</v>
      </c>
      <c r="G476" s="15">
        <v>-1</v>
      </c>
      <c r="H476" s="15">
        <v>-1</v>
      </c>
      <c r="I476" s="15">
        <v>416</v>
      </c>
      <c r="J476" s="15">
        <v>8</v>
      </c>
      <c r="K476" s="15"/>
      <c r="L476" s="15">
        <v>1365</v>
      </c>
      <c r="M476" s="15">
        <f t="shared" si="306"/>
        <v>0.333251953125</v>
      </c>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H476"/>
      <c r="BI476"/>
      <c r="BJ476"/>
    </row>
    <row r="477" spans="1:62">
      <c r="A477" s="15">
        <v>474</v>
      </c>
      <c r="B477" s="15">
        <v>-2</v>
      </c>
      <c r="C477" s="15">
        <v>-8192</v>
      </c>
      <c r="D477" s="15">
        <f t="shared" si="303"/>
        <v>-1</v>
      </c>
      <c r="E477" s="15">
        <f t="shared" si="304"/>
        <v>0</v>
      </c>
      <c r="F477" s="15">
        <f t="shared" si="305"/>
        <v>-1</v>
      </c>
      <c r="G477" s="15">
        <v>-1</v>
      </c>
      <c r="H477" s="15">
        <v>-1</v>
      </c>
      <c r="I477" s="15">
        <v>416</v>
      </c>
      <c r="J477" s="15">
        <v>8</v>
      </c>
      <c r="K477" s="15"/>
      <c r="L477" s="15">
        <v>1365</v>
      </c>
      <c r="M477" s="15">
        <f t="shared" si="306"/>
        <v>0.333251953125</v>
      </c>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H477"/>
      <c r="BI477"/>
      <c r="BJ477"/>
    </row>
    <row r="478" spans="1:62">
      <c r="A478" s="15">
        <v>475</v>
      </c>
      <c r="B478" s="15">
        <v>-2</v>
      </c>
      <c r="C478" s="15">
        <v>-8192</v>
      </c>
      <c r="D478" s="15">
        <f t="shared" si="303"/>
        <v>-1</v>
      </c>
      <c r="E478" s="15">
        <f t="shared" si="304"/>
        <v>0</v>
      </c>
      <c r="F478" s="15">
        <f t="shared" si="305"/>
        <v>-1</v>
      </c>
      <c r="G478" s="15">
        <v>503</v>
      </c>
      <c r="H478" s="15">
        <v>504</v>
      </c>
      <c r="I478" s="15">
        <v>425</v>
      </c>
      <c r="J478" s="15">
        <v>7</v>
      </c>
      <c r="K478" s="15"/>
      <c r="L478" s="15">
        <v>1365</v>
      </c>
      <c r="M478" s="15">
        <f t="shared" si="306"/>
        <v>0.333251953125</v>
      </c>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H478"/>
      <c r="BI478"/>
      <c r="BJ478"/>
    </row>
    <row r="479" spans="1:62">
      <c r="A479" s="15">
        <v>476</v>
      </c>
      <c r="B479" s="15">
        <v>-2</v>
      </c>
      <c r="C479" s="15">
        <v>-8192</v>
      </c>
      <c r="D479" s="15">
        <f t="shared" si="303"/>
        <v>-1</v>
      </c>
      <c r="E479" s="15">
        <f t="shared" si="304"/>
        <v>0</v>
      </c>
      <c r="F479" s="15">
        <f t="shared" si="305"/>
        <v>-1</v>
      </c>
      <c r="G479" s="15">
        <v>505</v>
      </c>
      <c r="H479" s="15">
        <v>506</v>
      </c>
      <c r="I479" s="15">
        <v>425</v>
      </c>
      <c r="J479" s="15">
        <v>7</v>
      </c>
      <c r="K479" s="15"/>
      <c r="L479" s="15">
        <v>1365</v>
      </c>
      <c r="M479" s="15">
        <f t="shared" si="306"/>
        <v>0.333251953125</v>
      </c>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H479"/>
      <c r="BI479"/>
      <c r="BJ479"/>
    </row>
    <row r="480" spans="1:62">
      <c r="A480" s="15">
        <v>477</v>
      </c>
      <c r="B480" s="15">
        <v>-2</v>
      </c>
      <c r="C480" s="15">
        <v>-8192</v>
      </c>
      <c r="D480" s="15">
        <f t="shared" si="303"/>
        <v>-1</v>
      </c>
      <c r="E480" s="15">
        <f t="shared" si="304"/>
        <v>0</v>
      </c>
      <c r="F480" s="15">
        <f t="shared" si="305"/>
        <v>-1</v>
      </c>
      <c r="G480" s="15">
        <v>507</v>
      </c>
      <c r="H480" s="15">
        <v>508</v>
      </c>
      <c r="I480" s="15">
        <v>426</v>
      </c>
      <c r="J480" s="15">
        <v>7</v>
      </c>
      <c r="K480" s="15"/>
      <c r="L480" s="15">
        <v>1365</v>
      </c>
      <c r="M480" s="15">
        <f t="shared" si="306"/>
        <v>0.333251953125</v>
      </c>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H480"/>
      <c r="BI480"/>
      <c r="BJ480"/>
    </row>
    <row r="481" spans="1:62">
      <c r="A481" s="15">
        <v>478</v>
      </c>
      <c r="B481" s="15">
        <v>-2</v>
      </c>
      <c r="C481" s="15">
        <v>-8192</v>
      </c>
      <c r="D481" s="15">
        <f t="shared" si="303"/>
        <v>-1</v>
      </c>
      <c r="E481" s="15">
        <f t="shared" si="304"/>
        <v>0</v>
      </c>
      <c r="F481" s="15">
        <f t="shared" si="305"/>
        <v>-1</v>
      </c>
      <c r="G481" s="15">
        <v>509</v>
      </c>
      <c r="H481" s="15">
        <v>510</v>
      </c>
      <c r="I481" s="15">
        <v>426</v>
      </c>
      <c r="J481" s="15">
        <v>7</v>
      </c>
      <c r="K481" s="15"/>
      <c r="L481" s="15">
        <v>1365</v>
      </c>
      <c r="M481" s="15">
        <f t="shared" si="306"/>
        <v>0.333251953125</v>
      </c>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H481"/>
      <c r="BI481"/>
      <c r="BJ481"/>
    </row>
    <row r="482" spans="1:62">
      <c r="A482" s="15">
        <v>479</v>
      </c>
      <c r="B482" s="15">
        <v>-2</v>
      </c>
      <c r="C482" s="15">
        <v>-8192</v>
      </c>
      <c r="D482" s="15">
        <f t="shared" si="303"/>
        <v>-1</v>
      </c>
      <c r="E482" s="15">
        <f t="shared" si="304"/>
        <v>0</v>
      </c>
      <c r="F482" s="15">
        <f t="shared" si="305"/>
        <v>-1</v>
      </c>
      <c r="G482" s="15">
        <v>-1</v>
      </c>
      <c r="H482" s="15">
        <v>-1</v>
      </c>
      <c r="I482" s="15">
        <v>427</v>
      </c>
      <c r="J482" s="15">
        <v>8</v>
      </c>
      <c r="K482" s="15"/>
      <c r="L482" s="15">
        <v>0</v>
      </c>
      <c r="M482" s="15">
        <f t="shared" si="306"/>
        <v>0</v>
      </c>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H482"/>
      <c r="BI482"/>
      <c r="BJ482"/>
    </row>
    <row r="483" spans="1:62">
      <c r="A483" s="15">
        <v>480</v>
      </c>
      <c r="B483" s="15">
        <v>-2</v>
      </c>
      <c r="C483" s="15">
        <v>-8192</v>
      </c>
      <c r="D483" s="15">
        <f t="shared" si="303"/>
        <v>-1</v>
      </c>
      <c r="E483" s="15">
        <f t="shared" si="304"/>
        <v>0</v>
      </c>
      <c r="F483" s="15">
        <f t="shared" si="305"/>
        <v>-1</v>
      </c>
      <c r="G483" s="15">
        <v>-1</v>
      </c>
      <c r="H483" s="15">
        <v>-1</v>
      </c>
      <c r="I483" s="15">
        <v>427</v>
      </c>
      <c r="J483" s="15">
        <v>8</v>
      </c>
      <c r="K483" s="15"/>
      <c r="L483" s="15">
        <v>0</v>
      </c>
      <c r="M483" s="15">
        <f t="shared" si="306"/>
        <v>0</v>
      </c>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H483"/>
      <c r="BI483"/>
      <c r="BJ483"/>
    </row>
    <row r="484" spans="1:62">
      <c r="A484" s="15">
        <v>481</v>
      </c>
      <c r="B484" s="15">
        <v>-2</v>
      </c>
      <c r="C484" s="15">
        <v>-8192</v>
      </c>
      <c r="D484" s="15">
        <f t="shared" si="303"/>
        <v>-1</v>
      </c>
      <c r="E484" s="15">
        <f t="shared" si="304"/>
        <v>0</v>
      </c>
      <c r="F484" s="15">
        <f t="shared" si="305"/>
        <v>-1</v>
      </c>
      <c r="G484" s="15">
        <v>-1</v>
      </c>
      <c r="H484" s="15">
        <v>-1</v>
      </c>
      <c r="I484" s="15">
        <v>428</v>
      </c>
      <c r="J484" s="15">
        <v>8</v>
      </c>
      <c r="K484" s="15"/>
      <c r="L484" s="15">
        <v>0</v>
      </c>
      <c r="M484" s="15">
        <f t="shared" si="306"/>
        <v>0</v>
      </c>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H484"/>
      <c r="BI484"/>
      <c r="BJ484"/>
    </row>
    <row r="485" spans="1:62">
      <c r="A485" s="15">
        <v>482</v>
      </c>
      <c r="B485" s="15">
        <v>-2</v>
      </c>
      <c r="C485" s="15">
        <v>-8192</v>
      </c>
      <c r="D485" s="15">
        <f t="shared" si="303"/>
        <v>-1</v>
      </c>
      <c r="E485" s="15">
        <f t="shared" si="304"/>
        <v>0</v>
      </c>
      <c r="F485" s="15">
        <f t="shared" si="305"/>
        <v>-1</v>
      </c>
      <c r="G485" s="15">
        <v>-1</v>
      </c>
      <c r="H485" s="15">
        <v>-1</v>
      </c>
      <c r="I485" s="15">
        <v>428</v>
      </c>
      <c r="J485" s="15">
        <v>8</v>
      </c>
      <c r="K485" s="15"/>
      <c r="L485" s="15">
        <v>0</v>
      </c>
      <c r="M485" s="15">
        <f t="shared" si="306"/>
        <v>0</v>
      </c>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H485"/>
      <c r="BI485"/>
      <c r="BJ485"/>
    </row>
    <row r="486" spans="1:62">
      <c r="A486" s="15">
        <v>483</v>
      </c>
      <c r="B486" s="15">
        <v>-2</v>
      </c>
      <c r="C486" s="15">
        <v>-8192</v>
      </c>
      <c r="D486" s="15">
        <f t="shared" si="303"/>
        <v>-1</v>
      </c>
      <c r="E486" s="15">
        <f t="shared" si="304"/>
        <v>0</v>
      </c>
      <c r="F486" s="15">
        <f t="shared" si="305"/>
        <v>-1</v>
      </c>
      <c r="G486" s="15">
        <v>-1</v>
      </c>
      <c r="H486" s="15">
        <v>-1</v>
      </c>
      <c r="I486" s="15">
        <v>429</v>
      </c>
      <c r="J486" s="15">
        <v>8</v>
      </c>
      <c r="K486" s="15"/>
      <c r="L486" s="15">
        <v>1365</v>
      </c>
      <c r="M486" s="15">
        <f t="shared" si="306"/>
        <v>0.333251953125</v>
      </c>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H486"/>
      <c r="BI486"/>
      <c r="BJ486"/>
    </row>
    <row r="487" spans="1:62">
      <c r="A487" s="15">
        <v>484</v>
      </c>
      <c r="B487" s="15">
        <v>-2</v>
      </c>
      <c r="C487" s="15">
        <v>-8192</v>
      </c>
      <c r="D487" s="15">
        <f t="shared" si="303"/>
        <v>-1</v>
      </c>
      <c r="E487" s="15">
        <f t="shared" si="304"/>
        <v>0</v>
      </c>
      <c r="F487" s="15">
        <f t="shared" si="305"/>
        <v>-1</v>
      </c>
      <c r="G487" s="15">
        <v>-1</v>
      </c>
      <c r="H487" s="15">
        <v>-1</v>
      </c>
      <c r="I487" s="15">
        <v>429</v>
      </c>
      <c r="J487" s="15">
        <v>8</v>
      </c>
      <c r="K487" s="15"/>
      <c r="L487" s="15">
        <v>1365</v>
      </c>
      <c r="M487" s="15">
        <f t="shared" si="306"/>
        <v>0.333251953125</v>
      </c>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H487"/>
      <c r="BI487"/>
      <c r="BJ487"/>
    </row>
    <row r="488" spans="1:62">
      <c r="A488" s="15">
        <v>485</v>
      </c>
      <c r="B488" s="15">
        <v>-2</v>
      </c>
      <c r="C488" s="15">
        <v>-8192</v>
      </c>
      <c r="D488" s="15">
        <f t="shared" si="303"/>
        <v>-1</v>
      </c>
      <c r="E488" s="15">
        <f t="shared" si="304"/>
        <v>0</v>
      </c>
      <c r="F488" s="15">
        <f t="shared" si="305"/>
        <v>-1</v>
      </c>
      <c r="G488" s="15">
        <v>-1</v>
      </c>
      <c r="H488" s="15">
        <v>-1</v>
      </c>
      <c r="I488" s="15">
        <v>430</v>
      </c>
      <c r="J488" s="15">
        <v>8</v>
      </c>
      <c r="K488" s="15"/>
      <c r="L488" s="15">
        <v>1365</v>
      </c>
      <c r="M488" s="15">
        <f t="shared" si="306"/>
        <v>0.333251953125</v>
      </c>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H488"/>
      <c r="BI488"/>
      <c r="BJ488"/>
    </row>
    <row r="489" spans="1:62">
      <c r="A489" s="15">
        <v>486</v>
      </c>
      <c r="B489" s="15">
        <v>-2</v>
      </c>
      <c r="C489" s="15">
        <v>-8192</v>
      </c>
      <c r="D489" s="15">
        <f t="shared" si="303"/>
        <v>-1</v>
      </c>
      <c r="E489" s="15">
        <f t="shared" si="304"/>
        <v>0</v>
      </c>
      <c r="F489" s="15">
        <f t="shared" si="305"/>
        <v>-1</v>
      </c>
      <c r="G489" s="15">
        <v>-1</v>
      </c>
      <c r="H489" s="15">
        <v>-1</v>
      </c>
      <c r="I489" s="15">
        <v>430</v>
      </c>
      <c r="J489" s="15">
        <v>8</v>
      </c>
      <c r="K489" s="15"/>
      <c r="L489" s="15">
        <v>1365</v>
      </c>
      <c r="M489" s="15">
        <f t="shared" si="306"/>
        <v>0.333251953125</v>
      </c>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H489"/>
      <c r="BI489"/>
      <c r="BJ489"/>
    </row>
    <row r="490" spans="1:62">
      <c r="A490" s="15">
        <v>487</v>
      </c>
      <c r="B490" s="15">
        <v>-2</v>
      </c>
      <c r="C490" s="15">
        <v>-8192</v>
      </c>
      <c r="D490" s="15">
        <f t="shared" si="303"/>
        <v>-1</v>
      </c>
      <c r="E490" s="15">
        <f t="shared" si="304"/>
        <v>0</v>
      </c>
      <c r="F490" s="15">
        <f t="shared" si="305"/>
        <v>-1</v>
      </c>
      <c r="G490" s="15">
        <v>-1</v>
      </c>
      <c r="H490" s="15">
        <v>-1</v>
      </c>
      <c r="I490" s="15">
        <v>443</v>
      </c>
      <c r="J490" s="15">
        <v>8</v>
      </c>
      <c r="K490" s="15"/>
      <c r="L490" s="15">
        <v>1365</v>
      </c>
      <c r="M490" s="15">
        <f t="shared" si="306"/>
        <v>0.333251953125</v>
      </c>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H490"/>
      <c r="BI490"/>
      <c r="BJ490"/>
    </row>
    <row r="491" spans="1:62">
      <c r="A491" s="15">
        <v>488</v>
      </c>
      <c r="B491" s="15">
        <v>-2</v>
      </c>
      <c r="C491" s="15">
        <v>-8192</v>
      </c>
      <c r="D491" s="15">
        <f t="shared" si="303"/>
        <v>-1</v>
      </c>
      <c r="E491" s="15">
        <f t="shared" si="304"/>
        <v>0</v>
      </c>
      <c r="F491" s="15">
        <f t="shared" si="305"/>
        <v>-1</v>
      </c>
      <c r="G491" s="15">
        <v>-1</v>
      </c>
      <c r="H491" s="15">
        <v>-1</v>
      </c>
      <c r="I491" s="15">
        <v>443</v>
      </c>
      <c r="J491" s="15">
        <v>8</v>
      </c>
      <c r="K491" s="15"/>
      <c r="L491" s="15">
        <v>1365</v>
      </c>
      <c r="M491" s="15">
        <f t="shared" si="306"/>
        <v>0.333251953125</v>
      </c>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H491"/>
      <c r="BI491"/>
      <c r="BJ491"/>
    </row>
    <row r="492" spans="1:62">
      <c r="A492" s="15">
        <v>489</v>
      </c>
      <c r="B492" s="15">
        <v>-2</v>
      </c>
      <c r="C492" s="15">
        <v>-8192</v>
      </c>
      <c r="D492" s="15">
        <f t="shared" si="303"/>
        <v>-1</v>
      </c>
      <c r="E492" s="15">
        <f t="shared" si="304"/>
        <v>0</v>
      </c>
      <c r="F492" s="15">
        <f t="shared" si="305"/>
        <v>-1</v>
      </c>
      <c r="G492" s="15">
        <v>-1</v>
      </c>
      <c r="H492" s="15">
        <v>-1</v>
      </c>
      <c r="I492" s="15">
        <v>444</v>
      </c>
      <c r="J492" s="15">
        <v>8</v>
      </c>
      <c r="K492" s="15"/>
      <c r="L492" s="15">
        <v>1365</v>
      </c>
      <c r="M492" s="15">
        <f t="shared" si="306"/>
        <v>0.333251953125</v>
      </c>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H492"/>
      <c r="BI492"/>
      <c r="BJ492"/>
    </row>
    <row r="493" spans="1:62">
      <c r="A493" s="15">
        <v>490</v>
      </c>
      <c r="B493" s="15">
        <v>-2</v>
      </c>
      <c r="C493" s="15">
        <v>-8192</v>
      </c>
      <c r="D493" s="15">
        <f t="shared" si="303"/>
        <v>-1</v>
      </c>
      <c r="E493" s="15">
        <f t="shared" si="304"/>
        <v>0</v>
      </c>
      <c r="F493" s="15">
        <f t="shared" si="305"/>
        <v>-1</v>
      </c>
      <c r="G493" s="15">
        <v>-1</v>
      </c>
      <c r="H493" s="15">
        <v>-1</v>
      </c>
      <c r="I493" s="15">
        <v>444</v>
      </c>
      <c r="J493" s="15">
        <v>8</v>
      </c>
      <c r="K493" s="15"/>
      <c r="L493" s="15">
        <v>1365</v>
      </c>
      <c r="M493" s="15">
        <f t="shared" si="306"/>
        <v>0.333251953125</v>
      </c>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H493"/>
      <c r="BI493"/>
      <c r="BJ493"/>
    </row>
    <row r="494" spans="1:62">
      <c r="A494" s="15">
        <v>491</v>
      </c>
      <c r="B494" s="15">
        <v>-2</v>
      </c>
      <c r="C494" s="15">
        <v>-8192</v>
      </c>
      <c r="D494" s="15">
        <f t="shared" si="303"/>
        <v>-1</v>
      </c>
      <c r="E494" s="15">
        <f t="shared" si="304"/>
        <v>0</v>
      </c>
      <c r="F494" s="15">
        <f t="shared" si="305"/>
        <v>-1</v>
      </c>
      <c r="G494" s="15">
        <v>-1</v>
      </c>
      <c r="H494" s="15">
        <v>-1</v>
      </c>
      <c r="I494" s="15">
        <v>445</v>
      </c>
      <c r="J494" s="15">
        <v>8</v>
      </c>
      <c r="K494" s="15"/>
      <c r="L494" s="15">
        <v>1365</v>
      </c>
      <c r="M494" s="15">
        <f t="shared" si="306"/>
        <v>0.333251953125</v>
      </c>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H494"/>
      <c r="BI494"/>
      <c r="BJ494"/>
    </row>
    <row r="495" spans="1:62">
      <c r="A495" s="15">
        <v>492</v>
      </c>
      <c r="B495" s="15">
        <v>-2</v>
      </c>
      <c r="C495" s="15">
        <v>-8192</v>
      </c>
      <c r="D495" s="15">
        <f t="shared" si="303"/>
        <v>-1</v>
      </c>
      <c r="E495" s="15">
        <f t="shared" si="304"/>
        <v>0</v>
      </c>
      <c r="F495" s="15">
        <f t="shared" si="305"/>
        <v>-1</v>
      </c>
      <c r="G495" s="15">
        <v>-1</v>
      </c>
      <c r="H495" s="15">
        <v>-1</v>
      </c>
      <c r="I495" s="15">
        <v>445</v>
      </c>
      <c r="J495" s="15">
        <v>8</v>
      </c>
      <c r="K495" s="15"/>
      <c r="L495" s="15">
        <v>1365</v>
      </c>
      <c r="M495" s="15">
        <f t="shared" si="306"/>
        <v>0.333251953125</v>
      </c>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H495"/>
      <c r="BI495"/>
      <c r="BJ495"/>
    </row>
    <row r="496" spans="1:62">
      <c r="A496" s="15">
        <v>493</v>
      </c>
      <c r="B496" s="15">
        <v>-2</v>
      </c>
      <c r="C496" s="15">
        <v>-8192</v>
      </c>
      <c r="D496" s="15">
        <f t="shared" si="303"/>
        <v>-1</v>
      </c>
      <c r="E496" s="15">
        <f t="shared" si="304"/>
        <v>0</v>
      </c>
      <c r="F496" s="15">
        <f t="shared" si="305"/>
        <v>-1</v>
      </c>
      <c r="G496" s="15">
        <v>-1</v>
      </c>
      <c r="H496" s="15">
        <v>-1</v>
      </c>
      <c r="I496" s="15">
        <v>446</v>
      </c>
      <c r="J496" s="15">
        <v>8</v>
      </c>
      <c r="K496" s="15"/>
      <c r="L496" s="15">
        <v>1365</v>
      </c>
      <c r="M496" s="15">
        <f t="shared" si="306"/>
        <v>0.333251953125</v>
      </c>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H496"/>
      <c r="BI496"/>
      <c r="BJ496"/>
    </row>
    <row r="497" spans="1:62">
      <c r="A497" s="15">
        <v>494</v>
      </c>
      <c r="B497" s="15">
        <v>-2</v>
      </c>
      <c r="C497" s="15">
        <v>-8192</v>
      </c>
      <c r="D497" s="15">
        <f t="shared" si="303"/>
        <v>-1</v>
      </c>
      <c r="E497" s="15">
        <f t="shared" si="304"/>
        <v>0</v>
      </c>
      <c r="F497" s="15">
        <f t="shared" si="305"/>
        <v>-1</v>
      </c>
      <c r="G497" s="15">
        <v>-1</v>
      </c>
      <c r="H497" s="15">
        <v>-1</v>
      </c>
      <c r="I497" s="15">
        <v>446</v>
      </c>
      <c r="J497" s="15">
        <v>8</v>
      </c>
      <c r="K497" s="15"/>
      <c r="L497" s="15">
        <v>1365</v>
      </c>
      <c r="M497" s="15">
        <f t="shared" si="306"/>
        <v>0.333251953125</v>
      </c>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H497"/>
      <c r="BI497"/>
      <c r="BJ497"/>
    </row>
    <row r="498" spans="1:62">
      <c r="A498" s="15">
        <v>495</v>
      </c>
      <c r="B498" s="15">
        <v>-2</v>
      </c>
      <c r="C498" s="15">
        <v>-8192</v>
      </c>
      <c r="D498" s="15">
        <f t="shared" si="303"/>
        <v>-1</v>
      </c>
      <c r="E498" s="15">
        <f t="shared" si="304"/>
        <v>0</v>
      </c>
      <c r="F498" s="15">
        <f t="shared" si="305"/>
        <v>-1</v>
      </c>
      <c r="G498" s="15">
        <v>-1</v>
      </c>
      <c r="H498" s="15">
        <v>-1</v>
      </c>
      <c r="I498" s="15">
        <v>463</v>
      </c>
      <c r="J498" s="15">
        <v>8</v>
      </c>
      <c r="K498" s="15"/>
      <c r="L498" s="15">
        <v>1365</v>
      </c>
      <c r="M498" s="15">
        <f t="shared" si="306"/>
        <v>0.333251953125</v>
      </c>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H498"/>
      <c r="BI498"/>
      <c r="BJ498"/>
    </row>
    <row r="499" spans="1:62">
      <c r="A499" s="15">
        <v>496</v>
      </c>
      <c r="B499" s="15">
        <v>-2</v>
      </c>
      <c r="C499" s="15">
        <v>-8192</v>
      </c>
      <c r="D499" s="15">
        <f t="shared" si="303"/>
        <v>-1</v>
      </c>
      <c r="E499" s="15">
        <f t="shared" si="304"/>
        <v>0</v>
      </c>
      <c r="F499" s="15">
        <f t="shared" si="305"/>
        <v>-1</v>
      </c>
      <c r="G499" s="15">
        <v>-1</v>
      </c>
      <c r="H499" s="15">
        <v>-1</v>
      </c>
      <c r="I499" s="15">
        <v>463</v>
      </c>
      <c r="J499" s="15">
        <v>8</v>
      </c>
      <c r="K499" s="15"/>
      <c r="L499" s="15">
        <v>1365</v>
      </c>
      <c r="M499" s="15">
        <f t="shared" si="306"/>
        <v>0.333251953125</v>
      </c>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H499"/>
      <c r="BI499"/>
      <c r="BJ499"/>
    </row>
    <row r="500" spans="1:62">
      <c r="A500" s="15">
        <v>497</v>
      </c>
      <c r="B500" s="15">
        <v>-2</v>
      </c>
      <c r="C500" s="15">
        <v>-8192</v>
      </c>
      <c r="D500" s="15">
        <f t="shared" si="303"/>
        <v>-1</v>
      </c>
      <c r="E500" s="15">
        <f t="shared" si="304"/>
        <v>0</v>
      </c>
      <c r="F500" s="15">
        <f t="shared" si="305"/>
        <v>-1</v>
      </c>
      <c r="G500" s="15">
        <v>-1</v>
      </c>
      <c r="H500" s="15">
        <v>-1</v>
      </c>
      <c r="I500" s="15">
        <v>464</v>
      </c>
      <c r="J500" s="15">
        <v>8</v>
      </c>
      <c r="K500" s="15"/>
      <c r="L500" s="15">
        <v>1365</v>
      </c>
      <c r="M500" s="15">
        <f t="shared" si="306"/>
        <v>0.333251953125</v>
      </c>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H500"/>
      <c r="BI500"/>
      <c r="BJ500"/>
    </row>
    <row r="501" spans="1:62">
      <c r="A501" s="15">
        <v>498</v>
      </c>
      <c r="B501" s="15">
        <v>-2</v>
      </c>
      <c r="C501" s="15">
        <v>-8192</v>
      </c>
      <c r="D501" s="15">
        <f t="shared" si="303"/>
        <v>-1</v>
      </c>
      <c r="E501" s="15">
        <f t="shared" si="304"/>
        <v>0</v>
      </c>
      <c r="F501" s="15">
        <f t="shared" si="305"/>
        <v>-1</v>
      </c>
      <c r="G501" s="15">
        <v>-1</v>
      </c>
      <c r="H501" s="15">
        <v>-1</v>
      </c>
      <c r="I501" s="15">
        <v>464</v>
      </c>
      <c r="J501" s="15">
        <v>8</v>
      </c>
      <c r="K501" s="15"/>
      <c r="L501" s="15">
        <v>1365</v>
      </c>
      <c r="M501" s="15">
        <f t="shared" si="306"/>
        <v>0.333251953125</v>
      </c>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H501"/>
      <c r="BI501"/>
      <c r="BJ501"/>
    </row>
    <row r="502" spans="1:62">
      <c r="A502" s="15">
        <v>499</v>
      </c>
      <c r="B502" s="15">
        <v>-2</v>
      </c>
      <c r="C502" s="15">
        <v>-8192</v>
      </c>
      <c r="D502" s="15">
        <f t="shared" si="303"/>
        <v>-1</v>
      </c>
      <c r="E502" s="15">
        <f t="shared" si="304"/>
        <v>0</v>
      </c>
      <c r="F502" s="15">
        <f t="shared" si="305"/>
        <v>-1</v>
      </c>
      <c r="G502" s="15">
        <v>-1</v>
      </c>
      <c r="H502" s="15">
        <v>-1</v>
      </c>
      <c r="I502" s="15">
        <v>465</v>
      </c>
      <c r="J502" s="15">
        <v>8</v>
      </c>
      <c r="K502" s="15"/>
      <c r="L502" s="15">
        <v>1365</v>
      </c>
      <c r="M502" s="15">
        <f t="shared" si="306"/>
        <v>0.333251953125</v>
      </c>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H502"/>
      <c r="BI502"/>
      <c r="BJ502"/>
    </row>
    <row r="503" spans="1:62">
      <c r="A503" s="15">
        <v>500</v>
      </c>
      <c r="B503" s="15">
        <v>-2</v>
      </c>
      <c r="C503" s="15">
        <v>-8192</v>
      </c>
      <c r="D503" s="15">
        <f t="shared" si="303"/>
        <v>-1</v>
      </c>
      <c r="E503" s="15">
        <f t="shared" si="304"/>
        <v>0</v>
      </c>
      <c r="F503" s="15">
        <f t="shared" si="305"/>
        <v>-1</v>
      </c>
      <c r="G503" s="15">
        <v>-1</v>
      </c>
      <c r="H503" s="15">
        <v>-1</v>
      </c>
      <c r="I503" s="15">
        <v>465</v>
      </c>
      <c r="J503" s="15">
        <v>8</v>
      </c>
      <c r="K503" s="15"/>
      <c r="L503" s="15">
        <v>1365</v>
      </c>
      <c r="M503" s="15">
        <f t="shared" si="306"/>
        <v>0.333251953125</v>
      </c>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H503"/>
      <c r="BI503"/>
      <c r="BJ503"/>
    </row>
    <row r="504" spans="1:62">
      <c r="A504" s="15">
        <v>501</v>
      </c>
      <c r="B504" s="15">
        <v>-2</v>
      </c>
      <c r="C504" s="15">
        <v>-8192</v>
      </c>
      <c r="D504" s="15">
        <f t="shared" si="303"/>
        <v>-1</v>
      </c>
      <c r="E504" s="15">
        <f t="shared" si="304"/>
        <v>0</v>
      </c>
      <c r="F504" s="15">
        <f t="shared" si="305"/>
        <v>-1</v>
      </c>
      <c r="G504" s="15">
        <v>-1</v>
      </c>
      <c r="H504" s="15">
        <v>-1</v>
      </c>
      <c r="I504" s="15">
        <v>466</v>
      </c>
      <c r="J504" s="15">
        <v>8</v>
      </c>
      <c r="K504" s="15"/>
      <c r="L504" s="15">
        <v>1365</v>
      </c>
      <c r="M504" s="15">
        <f t="shared" si="306"/>
        <v>0.333251953125</v>
      </c>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H504"/>
      <c r="BI504"/>
      <c r="BJ504"/>
    </row>
    <row r="505" spans="1:62">
      <c r="A505" s="15">
        <v>502</v>
      </c>
      <c r="B505" s="15">
        <v>-2</v>
      </c>
      <c r="C505" s="15">
        <v>-8192</v>
      </c>
      <c r="D505" s="15">
        <f t="shared" si="303"/>
        <v>-1</v>
      </c>
      <c r="E505" s="15">
        <f t="shared" si="304"/>
        <v>0</v>
      </c>
      <c r="F505" s="15">
        <f t="shared" si="305"/>
        <v>-1</v>
      </c>
      <c r="G505" s="15">
        <v>-1</v>
      </c>
      <c r="H505" s="15">
        <v>-1</v>
      </c>
      <c r="I505" s="15">
        <v>466</v>
      </c>
      <c r="J505" s="15">
        <v>8</v>
      </c>
      <c r="K505" s="15"/>
      <c r="L505" s="15">
        <v>1365</v>
      </c>
      <c r="M505" s="15">
        <f t="shared" si="306"/>
        <v>0.333251953125</v>
      </c>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H505"/>
      <c r="BI505"/>
      <c r="BJ505"/>
    </row>
    <row r="506" spans="1:62">
      <c r="A506" s="15">
        <v>503</v>
      </c>
      <c r="B506" s="15">
        <v>-2</v>
      </c>
      <c r="C506" s="15">
        <v>-8192</v>
      </c>
      <c r="D506" s="15">
        <f t="shared" si="303"/>
        <v>-1</v>
      </c>
      <c r="E506" s="15">
        <f t="shared" si="304"/>
        <v>0</v>
      </c>
      <c r="F506" s="15">
        <f t="shared" si="305"/>
        <v>-1</v>
      </c>
      <c r="G506" s="15">
        <v>-1</v>
      </c>
      <c r="H506" s="15">
        <v>-1</v>
      </c>
      <c r="I506" s="15">
        <v>475</v>
      </c>
      <c r="J506" s="15">
        <v>8</v>
      </c>
      <c r="K506" s="15"/>
      <c r="L506" s="15">
        <v>1365</v>
      </c>
      <c r="M506" s="15">
        <f t="shared" si="306"/>
        <v>0.333251953125</v>
      </c>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H506"/>
      <c r="BI506"/>
      <c r="BJ506"/>
    </row>
    <row r="507" spans="1:62">
      <c r="A507" s="15">
        <v>504</v>
      </c>
      <c r="B507" s="15">
        <v>-2</v>
      </c>
      <c r="C507" s="15">
        <v>-8192</v>
      </c>
      <c r="D507" s="15">
        <f t="shared" si="303"/>
        <v>-1</v>
      </c>
      <c r="E507" s="15">
        <f t="shared" si="304"/>
        <v>0</v>
      </c>
      <c r="F507" s="15">
        <f t="shared" si="305"/>
        <v>-1</v>
      </c>
      <c r="G507" s="15">
        <v>-1</v>
      </c>
      <c r="H507" s="15">
        <v>-1</v>
      </c>
      <c r="I507" s="15">
        <v>475</v>
      </c>
      <c r="J507" s="15">
        <v>8</v>
      </c>
      <c r="K507" s="15"/>
      <c r="L507" s="15">
        <v>1365</v>
      </c>
      <c r="M507" s="15">
        <f t="shared" si="306"/>
        <v>0.333251953125</v>
      </c>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H507"/>
      <c r="BI507"/>
      <c r="BJ507"/>
    </row>
    <row r="508" spans="1:62">
      <c r="A508" s="15">
        <v>505</v>
      </c>
      <c r="B508" s="15">
        <v>-2</v>
      </c>
      <c r="C508" s="15">
        <v>-8192</v>
      </c>
      <c r="D508" s="15">
        <f t="shared" si="303"/>
        <v>-1</v>
      </c>
      <c r="E508" s="15">
        <f t="shared" si="304"/>
        <v>0</v>
      </c>
      <c r="F508" s="15">
        <f t="shared" si="305"/>
        <v>-1</v>
      </c>
      <c r="G508" s="15">
        <v>-1</v>
      </c>
      <c r="H508" s="15">
        <v>-1</v>
      </c>
      <c r="I508" s="15">
        <v>476</v>
      </c>
      <c r="J508" s="15">
        <v>8</v>
      </c>
      <c r="K508" s="15"/>
      <c r="L508" s="15">
        <v>1365</v>
      </c>
      <c r="M508" s="15">
        <f t="shared" si="306"/>
        <v>0.333251953125</v>
      </c>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H508"/>
      <c r="BI508"/>
      <c r="BJ508"/>
    </row>
    <row r="509" spans="1:62">
      <c r="A509" s="15">
        <v>506</v>
      </c>
      <c r="B509" s="15">
        <v>-2</v>
      </c>
      <c r="C509" s="15">
        <v>-8192</v>
      </c>
      <c r="D509" s="15">
        <f t="shared" si="303"/>
        <v>-1</v>
      </c>
      <c r="E509" s="15">
        <f t="shared" si="304"/>
        <v>0</v>
      </c>
      <c r="F509" s="15">
        <f t="shared" si="305"/>
        <v>-1</v>
      </c>
      <c r="G509" s="15">
        <v>-1</v>
      </c>
      <c r="H509" s="15">
        <v>-1</v>
      </c>
      <c r="I509" s="15">
        <v>476</v>
      </c>
      <c r="J509" s="15">
        <v>8</v>
      </c>
      <c r="K509" s="15"/>
      <c r="L509" s="15">
        <v>1365</v>
      </c>
      <c r="M509" s="15">
        <f t="shared" si="306"/>
        <v>0.333251953125</v>
      </c>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H509"/>
      <c r="BI509"/>
      <c r="BJ509"/>
    </row>
    <row r="510" spans="1:62">
      <c r="A510" s="15">
        <v>507</v>
      </c>
      <c r="B510" s="15">
        <v>-2</v>
      </c>
      <c r="C510" s="15">
        <v>-8192</v>
      </c>
      <c r="D510" s="15">
        <f t="shared" si="303"/>
        <v>-1</v>
      </c>
      <c r="E510" s="15">
        <f t="shared" si="304"/>
        <v>0</v>
      </c>
      <c r="F510" s="15">
        <f t="shared" si="305"/>
        <v>-1</v>
      </c>
      <c r="G510" s="15">
        <v>-1</v>
      </c>
      <c r="H510" s="15">
        <v>-1</v>
      </c>
      <c r="I510" s="15">
        <v>477</v>
      </c>
      <c r="J510" s="15">
        <v>8</v>
      </c>
      <c r="K510" s="15"/>
      <c r="L510" s="15">
        <v>1365</v>
      </c>
      <c r="M510" s="15">
        <f t="shared" si="306"/>
        <v>0.333251953125</v>
      </c>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H510"/>
      <c r="BI510"/>
      <c r="BJ510"/>
    </row>
    <row r="511" spans="1:62">
      <c r="A511" s="15">
        <v>508</v>
      </c>
      <c r="B511" s="15">
        <v>-2</v>
      </c>
      <c r="C511" s="15">
        <v>-8192</v>
      </c>
      <c r="D511" s="15">
        <f t="shared" si="303"/>
        <v>-1</v>
      </c>
      <c r="E511" s="15">
        <f t="shared" si="304"/>
        <v>0</v>
      </c>
      <c r="F511" s="15">
        <f t="shared" si="305"/>
        <v>-1</v>
      </c>
      <c r="G511" s="15">
        <v>-1</v>
      </c>
      <c r="H511" s="15">
        <v>-1</v>
      </c>
      <c r="I511" s="15">
        <v>477</v>
      </c>
      <c r="J511" s="15">
        <v>8</v>
      </c>
      <c r="K511" s="15"/>
      <c r="L511" s="15">
        <v>1365</v>
      </c>
      <c r="M511" s="15">
        <f t="shared" si="306"/>
        <v>0.333251953125</v>
      </c>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H511"/>
      <c r="BI511"/>
      <c r="BJ511"/>
    </row>
    <row r="512" spans="1:62">
      <c r="A512" s="15">
        <v>509</v>
      </c>
      <c r="B512" s="15">
        <v>-2</v>
      </c>
      <c r="C512" s="15">
        <v>-8192</v>
      </c>
      <c r="D512" s="15">
        <f t="shared" si="303"/>
        <v>-1</v>
      </c>
      <c r="E512" s="15">
        <f t="shared" si="304"/>
        <v>0</v>
      </c>
      <c r="F512" s="15">
        <f t="shared" si="305"/>
        <v>-1</v>
      </c>
      <c r="G512" s="15">
        <v>-1</v>
      </c>
      <c r="H512" s="15">
        <v>-1</v>
      </c>
      <c r="I512" s="15">
        <v>478</v>
      </c>
      <c r="J512" s="15">
        <v>8</v>
      </c>
      <c r="K512" s="15"/>
      <c r="L512" s="15">
        <v>1365</v>
      </c>
      <c r="M512" s="15">
        <f t="shared" si="306"/>
        <v>0.333251953125</v>
      </c>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H512"/>
      <c r="BI512"/>
      <c r="BJ512"/>
    </row>
    <row r="513" spans="1:62">
      <c r="A513" s="15">
        <v>510</v>
      </c>
      <c r="B513" s="15">
        <v>-2</v>
      </c>
      <c r="C513" s="15">
        <v>-8192</v>
      </c>
      <c r="D513" s="15">
        <f t="shared" si="303"/>
        <v>-1</v>
      </c>
      <c r="E513" s="15">
        <f t="shared" si="304"/>
        <v>0</v>
      </c>
      <c r="F513" s="15">
        <f t="shared" si="305"/>
        <v>-1</v>
      </c>
      <c r="G513" s="15">
        <v>-1</v>
      </c>
      <c r="H513" s="15">
        <v>-1</v>
      </c>
      <c r="I513" s="15">
        <v>478</v>
      </c>
      <c r="J513" s="15">
        <v>8</v>
      </c>
      <c r="K513" s="15"/>
      <c r="L513" s="15">
        <v>1365</v>
      </c>
      <c r="M513" s="15">
        <f t="shared" si="306"/>
        <v>0.333251953125</v>
      </c>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I513"/>
      <c r="BJ513"/>
    </row>
    <row r="514" spans="1:62">
      <c r="BE514"/>
      <c r="BF514"/>
    </row>
  </sheetData>
  <autoFilter ref="A2:BD513"/>
  <sortState ref="BH2:BJ514">
    <sortCondition ref="BH1"/>
  </sortState>
  <mergeCells count="12">
    <mergeCell ref="AA1:AE1"/>
    <mergeCell ref="BE1:BF1"/>
    <mergeCell ref="A1:M1"/>
    <mergeCell ref="O1:O2"/>
    <mergeCell ref="P1:P2"/>
    <mergeCell ref="Q1:U1"/>
    <mergeCell ref="V1:Z1"/>
    <mergeCell ref="AF1:AJ1"/>
    <mergeCell ref="AK1:AO1"/>
    <mergeCell ref="AP1:AT1"/>
    <mergeCell ref="AU1:AY1"/>
    <mergeCell ref="AZ1:BD1"/>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14"/>
  <sheetViews>
    <sheetView topLeftCell="BH1" workbookViewId="0">
      <selection activeCell="BH1" sqref="BH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2.7109375" style="5" bestFit="1" customWidth="1"/>
    <col min="58" max="58" width="245.28515625" style="5" bestFit="1" customWidth="1"/>
    <col min="60" max="61" width="12.7109375" style="5" bestFit="1" customWidth="1"/>
    <col min="62" max="62" width="245.28515625" style="5" bestFit="1" customWidth="1"/>
  </cols>
  <sheetData>
    <row r="1" spans="1:62">
      <c r="A1" s="128" t="s">
        <v>1513</v>
      </c>
      <c r="B1" s="128"/>
      <c r="C1" s="128"/>
      <c r="D1" s="128"/>
      <c r="E1" s="128"/>
      <c r="F1" s="128"/>
      <c r="G1" s="128"/>
      <c r="H1" s="128"/>
      <c r="I1" s="128"/>
      <c r="J1" s="128"/>
      <c r="K1" s="128"/>
      <c r="L1" s="128"/>
      <c r="M1" s="128"/>
      <c r="O1" s="127" t="s">
        <v>1512</v>
      </c>
      <c r="P1" s="127" t="s">
        <v>853</v>
      </c>
      <c r="Q1" s="127" t="s">
        <v>1542</v>
      </c>
      <c r="R1" s="127"/>
      <c r="S1" s="127"/>
      <c r="T1" s="127"/>
      <c r="U1" s="127"/>
      <c r="V1" s="127" t="s">
        <v>1543</v>
      </c>
      <c r="W1" s="127"/>
      <c r="X1" s="127"/>
      <c r="Y1" s="127"/>
      <c r="Z1" s="127"/>
      <c r="AA1" s="127" t="s">
        <v>1535</v>
      </c>
      <c r="AB1" s="127"/>
      <c r="AC1" s="127"/>
      <c r="AD1" s="127"/>
      <c r="AE1" s="127"/>
      <c r="AF1" s="127" t="s">
        <v>1536</v>
      </c>
      <c r="AG1" s="127"/>
      <c r="AH1" s="127"/>
      <c r="AI1" s="127"/>
      <c r="AJ1" s="127"/>
      <c r="AK1" s="127" t="s">
        <v>1537</v>
      </c>
      <c r="AL1" s="127"/>
      <c r="AM1" s="127"/>
      <c r="AN1" s="127"/>
      <c r="AO1" s="127"/>
      <c r="AP1" s="127" t="s">
        <v>1538</v>
      </c>
      <c r="AQ1" s="127"/>
      <c r="AR1" s="127"/>
      <c r="AS1" s="127"/>
      <c r="AT1" s="127"/>
      <c r="AU1" s="127" t="s">
        <v>1539</v>
      </c>
      <c r="AV1" s="127"/>
      <c r="AW1" s="127"/>
      <c r="AX1" s="127"/>
      <c r="AY1" s="127"/>
      <c r="AZ1" s="127" t="s">
        <v>1540</v>
      </c>
      <c r="BA1" s="127"/>
      <c r="BB1" s="127"/>
      <c r="BC1" s="127"/>
      <c r="BD1" s="127"/>
      <c r="BE1" s="127" t="s">
        <v>1574</v>
      </c>
      <c r="BF1" s="127"/>
      <c r="BH1" s="77" t="s">
        <v>853</v>
      </c>
      <c r="BI1" s="77" t="s">
        <v>1559</v>
      </c>
      <c r="BJ1" s="77" t="s">
        <v>1575</v>
      </c>
    </row>
    <row r="2" spans="1:62">
      <c r="A2" s="53" t="s">
        <v>1526</v>
      </c>
      <c r="B2" s="76" t="s">
        <v>1514</v>
      </c>
      <c r="C2" s="76" t="s">
        <v>1515</v>
      </c>
      <c r="D2" s="76" t="s">
        <v>1516</v>
      </c>
      <c r="E2" s="76" t="s">
        <v>1517</v>
      </c>
      <c r="F2" s="76" t="s">
        <v>1518</v>
      </c>
      <c r="G2" s="76" t="s">
        <v>1519</v>
      </c>
      <c r="H2" s="76" t="s">
        <v>1520</v>
      </c>
      <c r="I2" s="76" t="s">
        <v>1521</v>
      </c>
      <c r="J2" s="76" t="s">
        <v>1522</v>
      </c>
      <c r="K2" s="76" t="s">
        <v>1523</v>
      </c>
      <c r="L2" s="76" t="s">
        <v>1524</v>
      </c>
      <c r="M2" s="76" t="s">
        <v>1525</v>
      </c>
      <c r="O2" s="127"/>
      <c r="P2" s="127"/>
      <c r="Q2" s="53" t="s">
        <v>1528</v>
      </c>
      <c r="R2" s="53" t="s">
        <v>1527</v>
      </c>
      <c r="S2" s="53" t="s">
        <v>1529</v>
      </c>
      <c r="T2" s="53" t="s">
        <v>1530</v>
      </c>
      <c r="U2" s="53" t="s">
        <v>1531</v>
      </c>
      <c r="V2" s="53" t="s">
        <v>1528</v>
      </c>
      <c r="W2" s="53" t="s">
        <v>1527</v>
      </c>
      <c r="X2" s="53" t="s">
        <v>1529</v>
      </c>
      <c r="Y2" s="53" t="s">
        <v>1530</v>
      </c>
      <c r="Z2" s="53" t="s">
        <v>1531</v>
      </c>
      <c r="AA2" s="53" t="s">
        <v>1528</v>
      </c>
      <c r="AB2" s="53" t="s">
        <v>1527</v>
      </c>
      <c r="AC2" s="53" t="s">
        <v>1529</v>
      </c>
      <c r="AD2" s="53" t="s">
        <v>1530</v>
      </c>
      <c r="AE2" s="53" t="s">
        <v>1531</v>
      </c>
      <c r="AF2" s="53" t="s">
        <v>1528</v>
      </c>
      <c r="AG2" s="53" t="s">
        <v>1527</v>
      </c>
      <c r="AH2" s="53" t="s">
        <v>1529</v>
      </c>
      <c r="AI2" s="53" t="s">
        <v>1530</v>
      </c>
      <c r="AJ2" s="53" t="s">
        <v>1531</v>
      </c>
      <c r="AK2" s="53" t="s">
        <v>1528</v>
      </c>
      <c r="AL2" s="53" t="s">
        <v>1527</v>
      </c>
      <c r="AM2" s="53" t="s">
        <v>1529</v>
      </c>
      <c r="AN2" s="53" t="s">
        <v>1530</v>
      </c>
      <c r="AO2" s="53" t="s">
        <v>1531</v>
      </c>
      <c r="AP2" s="53" t="s">
        <v>1528</v>
      </c>
      <c r="AQ2" s="53" t="s">
        <v>1527</v>
      </c>
      <c r="AR2" s="53" t="s">
        <v>1529</v>
      </c>
      <c r="AS2" s="53" t="s">
        <v>1530</v>
      </c>
      <c r="AT2" s="53" t="s">
        <v>1531</v>
      </c>
      <c r="AU2" s="53" t="s">
        <v>1528</v>
      </c>
      <c r="AV2" s="53" t="s">
        <v>1527</v>
      </c>
      <c r="AW2" s="53" t="s">
        <v>1529</v>
      </c>
      <c r="AX2" s="53" t="s">
        <v>1530</v>
      </c>
      <c r="AY2" s="53" t="s">
        <v>1531</v>
      </c>
      <c r="AZ2" s="53" t="s">
        <v>1528</v>
      </c>
      <c r="BA2" s="53" t="s">
        <v>1527</v>
      </c>
      <c r="BB2" s="53" t="s">
        <v>1529</v>
      </c>
      <c r="BC2" s="53" t="s">
        <v>1530</v>
      </c>
      <c r="BD2" s="53" t="s">
        <v>1531</v>
      </c>
      <c r="BE2" s="77" t="s">
        <v>1559</v>
      </c>
      <c r="BF2" s="77" t="s">
        <v>1575</v>
      </c>
      <c r="BH2" s="15">
        <v>0</v>
      </c>
      <c r="BI2" s="15">
        <v>1</v>
      </c>
      <c r="BJ2" s="15" t="s">
        <v>1890</v>
      </c>
    </row>
    <row r="3" spans="1:62">
      <c r="A3" s="15">
        <v>0</v>
      </c>
      <c r="B3" s="15">
        <v>0</v>
      </c>
      <c r="C3" s="15">
        <v>1881051</v>
      </c>
      <c r="D3" s="15">
        <f>IF(C3&lt;&gt;-8192,INT(C3/2^12),-1)</f>
        <v>459</v>
      </c>
      <c r="E3" s="15">
        <f>IF(C3 &lt;&gt; -8192, MOD(C3, 2^12), 0)</f>
        <v>987</v>
      </c>
      <c r="F3" s="15">
        <f>D3+(E3/2^12)</f>
        <v>459.240966796875</v>
      </c>
      <c r="G3" s="15">
        <v>1</v>
      </c>
      <c r="H3" s="15">
        <v>2</v>
      </c>
      <c r="I3" s="15">
        <v>-1</v>
      </c>
      <c r="J3" s="15">
        <v>0</v>
      </c>
      <c r="K3" s="15">
        <v>211</v>
      </c>
      <c r="L3" s="15">
        <v>750</v>
      </c>
      <c r="M3" s="15">
        <f>IF(L3 &gt;= 2^12, "Error: Wrong Probability!", L3/2^12)</f>
        <v>0.18310546875</v>
      </c>
      <c r="O3" s="86">
        <f>K3</f>
        <v>211</v>
      </c>
      <c r="P3" s="86">
        <f t="shared" ref="P3:P34" si="0">VLOOKUP(O3,$A$3:$M$513,13,FALSE)</f>
        <v>0.2763671875</v>
      </c>
      <c r="Q3" s="86">
        <f t="shared" ref="Q3:Q34" si="1">VLOOKUP(O3,$A$3:$I$513,9,FALSE)</f>
        <v>105</v>
      </c>
      <c r="R3" s="86" t="b">
        <f t="shared" ref="R3:R34" si="2">IF(VLOOKUP(Q3,$A$3:$G$513,7,FALSE) = O3, TRUE, IF(VLOOKUP(Q3, $A$3:$H$513,8,FALSE) = O3, FALSE, "Error: Invalid Decision!"))</f>
        <v>1</v>
      </c>
      <c r="S3" s="86" t="str">
        <f t="shared" ref="S3:S34" si="3">IF(VLOOKUP(Q3,$A$3:$B$513,2,FALSE) = 0, "Distance", IF(VLOOKUP(Q3,$A$3:$B$513,2,FALSE) = 1, "Speed", IF(VLOOKUP(Q3,$A$3:$B$513,2,FALSE) = 2, "GEBR", "Dummy Node")))</f>
        <v>Dummy Node</v>
      </c>
      <c r="T3" s="86" t="str">
        <f>IF(S3="Dummy Node","N/A",IF(R3,"&lt;=","&gt;"))</f>
        <v>N/A</v>
      </c>
      <c r="U3" s="86" t="str">
        <f t="shared" ref="U3:U34" si="4">IF(S3="Dummy Node","N/A",VLOOKUP(Q3,$A$3:$F$513,6,FALSE))</f>
        <v>N/A</v>
      </c>
      <c r="V3" s="86">
        <f t="shared" ref="V3:V34" si="5">VLOOKUP(Q3,$A$3:$I$513,9,FALSE)</f>
        <v>19</v>
      </c>
      <c r="W3" s="86" t="b">
        <f t="shared" ref="W3:W34" si="6">IF(VLOOKUP(V3,$A$3:$G$513,7,FALSE) = Q3, TRUE, IF(VLOOKUP(V3, $A$3:$H$513,8,FALSE) = Q3, FALSE, "Error: Invalid Decision!"))</f>
        <v>1</v>
      </c>
      <c r="X3" s="86" t="str">
        <f t="shared" ref="X3:X34" si="7">IF(VLOOKUP(V3,$A$3:$B$513,2,FALSE) = 0, "Distance", IF(VLOOKUP(V3,$A$3:$B$513,2,FALSE) = 1, "Speed", IF(VLOOKUP(V3,$A$3:$B$513,2,FALSE) = 2, "GEBR", "Dummy Node")))</f>
        <v>Dummy Node</v>
      </c>
      <c r="Y3" s="86" t="str">
        <f>IF(X3="Dummy Node","N/A",IF(W3,"&lt;=","&gt;"))</f>
        <v>N/A</v>
      </c>
      <c r="Z3" s="86" t="str">
        <f t="shared" ref="Z3:Z34" si="8">IF(X3="Dummy Node","N/A",VLOOKUP(V3,$A$3:$F$513,6,FALSE))</f>
        <v>N/A</v>
      </c>
      <c r="AA3" s="86">
        <f t="shared" ref="AA3:AA34" si="9">VLOOKUP(V3,$A$3:$I$513,9,FALSE)</f>
        <v>18</v>
      </c>
      <c r="AB3" s="86" t="b">
        <f t="shared" ref="AB3:AB34" si="10">IF(VLOOKUP(AA3,$A$3:$G$513,7,FALSE) = V3, TRUE, IF(VLOOKUP(AA3, $A$3:$H$513,8,FALSE) = V3, FALSE, "Error: Invalid Decision!"))</f>
        <v>1</v>
      </c>
      <c r="AC3" s="86" t="str">
        <f t="shared" ref="AC3:AC34" si="11">IF(VLOOKUP(AA3,$A$3:$B$513,2,FALSE) = 0, "Distance", IF(VLOOKUP(AA3,$A$3:$B$513,2,FALSE) = 1, "Speed", IF(VLOOKUP(AA3,$A$3:$B$513,2,FALSE) = 2, "GEBR", "Dummy Node")))</f>
        <v>Speed</v>
      </c>
      <c r="AD3" s="86" t="str">
        <f>IF(AC3="Dummy Node","N/A",IF(AB3,"&lt;=","&gt;"))</f>
        <v>&lt;=</v>
      </c>
      <c r="AE3" s="86">
        <f t="shared" ref="AE3:AE34" si="12">IF(AC3="Dummy Node","N/A",VLOOKUP(AA3,$A$3:$F$513,6,FALSE))</f>
        <v>23.228759765625</v>
      </c>
      <c r="AF3" s="86">
        <f t="shared" ref="AF3:AF34" si="13">VLOOKUP(AA3,$A$3:$I$513,9,FALSE)</f>
        <v>10</v>
      </c>
      <c r="AG3" s="86" t="b">
        <f t="shared" ref="AG3:AG34" si="14">IF(VLOOKUP(AF3,$A$3:$G$513,7,FALSE) = AA3, TRUE, IF(VLOOKUP(AF3, $A$3:$H$513,8,FALSE) = AA3, FALSE, "Error: Invalid Decision!"))</f>
        <v>0</v>
      </c>
      <c r="AH3" s="86" t="str">
        <f t="shared" ref="AH3:AH34" si="15">IF(VLOOKUP(AF3,$A$3:$B$513,2,FALSE) = 0, "Distance", IF(VLOOKUP(AF3,$A$3:$B$513,2,FALSE) = 1, "Speed", IF(VLOOKUP(AF3,$A$3:$B$513,2,FALSE) = 2, "GEBR", "Dummy Node")))</f>
        <v>GEBR</v>
      </c>
      <c r="AI3" s="86" t="str">
        <f>IF(AH3="Dummy Node","N/A",IF(AG3,"&lt;=","&gt;"))</f>
        <v>&gt;</v>
      </c>
      <c r="AJ3" s="86">
        <f t="shared" ref="AJ3:AJ34" si="16">IF(AH3="Dummy Node","N/A",VLOOKUP(AF3,$A$3:$F$513,6,FALSE))</f>
        <v>1.046142578125</v>
      </c>
      <c r="AK3" s="86">
        <f t="shared" ref="AK3:AK34" si="17">VLOOKUP(AF3,$A$3:$I$513,9,FALSE)</f>
        <v>8</v>
      </c>
      <c r="AL3" s="86" t="b">
        <f t="shared" ref="AL3:AL34" si="18">IF(VLOOKUP(AK3,$A$3:$G$513,7,FALSE) = AF3, TRUE, IF(VLOOKUP(AK3, $A$3:$H$513,8,FALSE) = AF3, FALSE, "Error: Invalid Decision!"))</f>
        <v>0</v>
      </c>
      <c r="AM3" s="86" t="str">
        <f t="shared" ref="AM3:AM34" si="19">IF(VLOOKUP(AK3,$A$3:$B$513,2,FALSE) = 0, "Distance", IF(VLOOKUP(AK3,$A$3:$B$513,2,FALSE) = 1, "Speed", IF(VLOOKUP(AK3,$A$3:$B$513,2,FALSE) = 2, "GEBR", "Dummy Node")))</f>
        <v>Speed</v>
      </c>
      <c r="AN3" s="86" t="str">
        <f>IF(AM3="Dummy Node","N/A",IF(AL3,"&lt;=","&gt;"))</f>
        <v>&gt;</v>
      </c>
      <c r="AO3" s="86">
        <f t="shared" ref="AO3:AO34" si="20">IF(AM3="Dummy Node","N/A",VLOOKUP(AK3,$A$3:$F$513,6,FALSE))</f>
        <v>19.11279296875</v>
      </c>
      <c r="AP3" s="86">
        <f t="shared" ref="AP3:AP34" si="21">VLOOKUP(AK3,$A$3:$I$513,9,FALSE)</f>
        <v>4</v>
      </c>
      <c r="AQ3" s="86" t="b">
        <f t="shared" ref="AQ3:AQ34" si="22">IF(VLOOKUP(AP3,$A$3:$G$513,7,FALSE) = AK3, TRUE, IF(VLOOKUP(AP3, $A$3:$H$513,8,FALSE) = AK3, FALSE, "Error: Invalid Decision!"))</f>
        <v>0</v>
      </c>
      <c r="AR3" s="86" t="str">
        <f t="shared" ref="AR3:AR34" si="23">IF(VLOOKUP(AP3,$A$3:$B$513,2,FALSE) = 0, "Distance", IF(VLOOKUP(AP3,$A$3:$B$513,2,FALSE) = 1, "Speed", IF(VLOOKUP(AP3,$A$3:$B$513,2,FALSE) = 2, "GEBR", "Dummy Node")))</f>
        <v>Distance</v>
      </c>
      <c r="AS3" s="86" t="str">
        <f>IF(AR3="Dummy Node","N/A",IF(AQ3,"&lt;=","&gt;"))</f>
        <v>&gt;</v>
      </c>
      <c r="AT3" s="86">
        <f t="shared" ref="AT3:AT34" si="24">IF(AR3="Dummy Node","N/A",VLOOKUP(AP3,$A$3:$F$513,6,FALSE))</f>
        <v>278.908935546875</v>
      </c>
      <c r="AU3" s="86">
        <f t="shared" ref="AU3:AU34" si="25">VLOOKUP(AP3,$A$3:$I$513,9,FALSE)</f>
        <v>1</v>
      </c>
      <c r="AV3" s="86" t="b">
        <f t="shared" ref="AV3:AV34" si="26">IF(VLOOKUP(AU3,$A$3:$G$513,7,FALSE) = AP3, TRUE, IF(VLOOKUP(AU3, $A$3:$H$513,8,FALSE) = AP3, FALSE, "Error: Invalid Decision!"))</f>
        <v>0</v>
      </c>
      <c r="AW3" s="86" t="str">
        <f t="shared" ref="AW3:AW34" si="27">IF(VLOOKUP(AU3,$A$3:$B$513,2,FALSE) = 0, "Distance", IF(VLOOKUP(AU3,$A$3:$B$513,2,FALSE) = 1, "Speed", IF(VLOOKUP(AU3,$A$3:$B$513,2,FALSE) = 2, "GEBR", "Dummy Node")))</f>
        <v>Speed</v>
      </c>
      <c r="AX3" s="86" t="str">
        <f>IF(AW3="Dummy Node","N/A",IF(AV3,"&lt;=","&gt;"))</f>
        <v>&gt;</v>
      </c>
      <c r="AY3" s="86">
        <f t="shared" ref="AY3:AY34" si="28">IF(AW3="Dummy Node","N/A",VLOOKUP(AU3,$A$3:$F$513,6,FALSE))</f>
        <v>9.55078125</v>
      </c>
      <c r="AZ3" s="86">
        <f t="shared" ref="AZ3:AZ34" si="29">VLOOKUP(AU3,$A$3:$I$513,9,FALSE)</f>
        <v>0</v>
      </c>
      <c r="BA3" s="86" t="b">
        <f t="shared" ref="BA3:BA34" si="30">IF(VLOOKUP(AZ3,$A$3:$G$513,7,FALSE) = AU3, TRUE, IF(VLOOKUP(AZ3, $A$3:$H$513,8,FALSE) = AU3, FALSE, "Error: Invalid Decision!"))</f>
        <v>1</v>
      </c>
      <c r="BB3" s="86" t="str">
        <f t="shared" ref="BB3:BB34" si="31">IF(VLOOKUP(AZ3,$A$3:$B$513,2,FALSE) = 0, "Distance", IF(VLOOKUP(AZ3,$A$3:$B$513,2,FALSE) = 1, "Speed", IF(VLOOKUP(AZ3,$A$3:$B$513,2,FALSE) = 2, "GEBR", "Dummy Node")))</f>
        <v>Distance</v>
      </c>
      <c r="BC3" s="86" t="str">
        <f>IF(BB3="Dummy Node","N/A",IF(BA3,"&lt;=","&gt;"))</f>
        <v>&lt;=</v>
      </c>
      <c r="BD3" s="86">
        <f t="shared" ref="BD3:BD34" si="32">IF(BB3="Dummy Node","N/A",VLOOKUP(AZ3,$A$3:$F$513,6,FALSE))</f>
        <v>459.240966796875</v>
      </c>
      <c r="BE3" s="15">
        <f t="shared" ref="BE3:BE66" si="33">IF(P3&lt;0.5/3, 1, 0)</f>
        <v>0</v>
      </c>
      <c r="BF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f>
        <v>Speed&lt;=23,228759765625 AND GEBR&gt;1,046142578125 AND Speed&gt;19,11279296875 AND Distance&gt;278,908935546875 AND Speed&gt;9,55078125 AND Distance&lt;=459,240966796875</v>
      </c>
      <c r="BH3" s="15">
        <v>2.44140625E-4</v>
      </c>
      <c r="BI3" s="15">
        <v>1</v>
      </c>
      <c r="BJ3" s="15" t="s">
        <v>1893</v>
      </c>
    </row>
    <row r="4" spans="1:62">
      <c r="A4" s="15">
        <v>1</v>
      </c>
      <c r="B4" s="15">
        <v>1</v>
      </c>
      <c r="C4" s="15">
        <v>39120</v>
      </c>
      <c r="D4" s="15">
        <f t="shared" ref="D4:D67" si="34">IF(C4&lt;&gt;-8192,INT(C4/2^12),-1)</f>
        <v>9</v>
      </c>
      <c r="E4" s="15">
        <f t="shared" ref="E4:E67" si="35">IF(C4 &lt;&gt; -8192, MOD(C4, 2^12), 0)</f>
        <v>2256</v>
      </c>
      <c r="F4" s="15">
        <f t="shared" ref="F4:F67" si="36">D4+(E4/2^12)</f>
        <v>9.55078125</v>
      </c>
      <c r="G4" s="15">
        <v>3</v>
      </c>
      <c r="H4" s="15">
        <v>4</v>
      </c>
      <c r="I4" s="15">
        <v>0</v>
      </c>
      <c r="J4" s="15">
        <v>1</v>
      </c>
      <c r="K4" s="15">
        <v>212</v>
      </c>
      <c r="L4" s="15">
        <v>217</v>
      </c>
      <c r="M4" s="15">
        <f t="shared" ref="M4:M67" si="37">IF(L4 &gt;= 2^12, "Error: Wrong Probability!", L4/2^12)</f>
        <v>5.2978515625E-2</v>
      </c>
      <c r="O4" s="86">
        <f t="shared" ref="O4:O67" si="38">K4</f>
        <v>212</v>
      </c>
      <c r="P4" s="86">
        <f t="shared" si="0"/>
        <v>0.2763671875</v>
      </c>
      <c r="Q4" s="86">
        <f t="shared" si="1"/>
        <v>105</v>
      </c>
      <c r="R4" s="86" t="b">
        <f t="shared" si="2"/>
        <v>0</v>
      </c>
      <c r="S4" s="86" t="str">
        <f t="shared" si="3"/>
        <v>Dummy Node</v>
      </c>
      <c r="T4" s="86" t="str">
        <f t="shared" ref="T4:T67" si="39">IF(S4="Dummy Node","N/A",IF(R4,"&lt;=","&gt;"))</f>
        <v>N/A</v>
      </c>
      <c r="U4" s="86" t="str">
        <f t="shared" si="4"/>
        <v>N/A</v>
      </c>
      <c r="V4" s="86">
        <f t="shared" si="5"/>
        <v>19</v>
      </c>
      <c r="W4" s="86" t="b">
        <f t="shared" si="6"/>
        <v>1</v>
      </c>
      <c r="X4" s="86" t="str">
        <f t="shared" si="7"/>
        <v>Dummy Node</v>
      </c>
      <c r="Y4" s="86" t="str">
        <f t="shared" ref="Y4:Y67" si="40">IF(X4="Dummy Node","N/A",IF(W4,"&lt;=","&gt;"))</f>
        <v>N/A</v>
      </c>
      <c r="Z4" s="86" t="str">
        <f t="shared" si="8"/>
        <v>N/A</v>
      </c>
      <c r="AA4" s="86">
        <f t="shared" si="9"/>
        <v>18</v>
      </c>
      <c r="AB4" s="86" t="b">
        <f t="shared" si="10"/>
        <v>1</v>
      </c>
      <c r="AC4" s="86" t="str">
        <f t="shared" si="11"/>
        <v>Speed</v>
      </c>
      <c r="AD4" s="86" t="str">
        <f t="shared" ref="AD4:AD67" si="41">IF(AC4="Dummy Node","N/A",IF(AB4,"&lt;=","&gt;"))</f>
        <v>&lt;=</v>
      </c>
      <c r="AE4" s="86">
        <f t="shared" si="12"/>
        <v>23.228759765625</v>
      </c>
      <c r="AF4" s="86">
        <f t="shared" si="13"/>
        <v>10</v>
      </c>
      <c r="AG4" s="86" t="b">
        <f t="shared" si="14"/>
        <v>0</v>
      </c>
      <c r="AH4" s="86" t="str">
        <f t="shared" si="15"/>
        <v>GEBR</v>
      </c>
      <c r="AI4" s="86" t="str">
        <f t="shared" ref="AI4:AI67" si="42">IF(AH4="Dummy Node","N/A",IF(AG4,"&lt;=","&gt;"))</f>
        <v>&gt;</v>
      </c>
      <c r="AJ4" s="86">
        <f t="shared" si="16"/>
        <v>1.046142578125</v>
      </c>
      <c r="AK4" s="86">
        <f t="shared" si="17"/>
        <v>8</v>
      </c>
      <c r="AL4" s="86" t="b">
        <f t="shared" si="18"/>
        <v>0</v>
      </c>
      <c r="AM4" s="86" t="str">
        <f t="shared" si="19"/>
        <v>Speed</v>
      </c>
      <c r="AN4" s="86" t="str">
        <f t="shared" ref="AN4:AN67" si="43">IF(AM4="Dummy Node","N/A",IF(AL4,"&lt;=","&gt;"))</f>
        <v>&gt;</v>
      </c>
      <c r="AO4" s="86">
        <f t="shared" si="20"/>
        <v>19.11279296875</v>
      </c>
      <c r="AP4" s="86">
        <f t="shared" si="21"/>
        <v>4</v>
      </c>
      <c r="AQ4" s="86" t="b">
        <f t="shared" si="22"/>
        <v>0</v>
      </c>
      <c r="AR4" s="86" t="str">
        <f t="shared" si="23"/>
        <v>Distance</v>
      </c>
      <c r="AS4" s="86" t="str">
        <f t="shared" ref="AS4:AS67" si="44">IF(AR4="Dummy Node","N/A",IF(AQ4,"&lt;=","&gt;"))</f>
        <v>&gt;</v>
      </c>
      <c r="AT4" s="86">
        <f t="shared" si="24"/>
        <v>278.908935546875</v>
      </c>
      <c r="AU4" s="86">
        <f t="shared" si="25"/>
        <v>1</v>
      </c>
      <c r="AV4" s="86" t="b">
        <f t="shared" si="26"/>
        <v>0</v>
      </c>
      <c r="AW4" s="86" t="str">
        <f t="shared" si="27"/>
        <v>Speed</v>
      </c>
      <c r="AX4" s="86" t="str">
        <f t="shared" ref="AX4:AX67" si="45">IF(AW4="Dummy Node","N/A",IF(AV4,"&lt;=","&gt;"))</f>
        <v>&gt;</v>
      </c>
      <c r="AY4" s="86">
        <f t="shared" si="28"/>
        <v>9.55078125</v>
      </c>
      <c r="AZ4" s="86">
        <f t="shared" si="29"/>
        <v>0</v>
      </c>
      <c r="BA4" s="86" t="b">
        <f t="shared" si="30"/>
        <v>1</v>
      </c>
      <c r="BB4" s="86" t="str">
        <f t="shared" si="31"/>
        <v>Distance</v>
      </c>
      <c r="BC4" s="86" t="str">
        <f t="shared" ref="BC4:BC67" si="46">IF(BB4="Dummy Node","N/A",IF(BA4,"&lt;=","&gt;"))</f>
        <v>&lt;=</v>
      </c>
      <c r="BD4" s="86">
        <f t="shared" si="32"/>
        <v>459.240966796875</v>
      </c>
      <c r="BE4" s="15">
        <f t="shared" si="33"/>
        <v>0</v>
      </c>
      <c r="BF4" s="15" t="str">
        <f t="shared" ref="BF4:BF67" si="47">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f>
        <v>Speed&lt;=23,228759765625 AND GEBR&gt;1,046142578125 AND Speed&gt;19,11279296875 AND Distance&gt;278,908935546875 AND Speed&gt;9,55078125 AND Distance&lt;=459,240966796875</v>
      </c>
      <c r="BH4" s="15">
        <v>9.765625E-4</v>
      </c>
      <c r="BI4" s="15">
        <v>1</v>
      </c>
      <c r="BJ4" s="15" t="s">
        <v>1879</v>
      </c>
    </row>
    <row r="5" spans="1:62">
      <c r="A5" s="15">
        <v>2</v>
      </c>
      <c r="B5" s="15">
        <v>0</v>
      </c>
      <c r="C5" s="15">
        <v>2417815</v>
      </c>
      <c r="D5" s="15">
        <f t="shared" si="34"/>
        <v>590</v>
      </c>
      <c r="E5" s="15">
        <f t="shared" si="35"/>
        <v>1175</v>
      </c>
      <c r="F5" s="15">
        <f t="shared" si="36"/>
        <v>590.286865234375</v>
      </c>
      <c r="G5" s="15">
        <v>11</v>
      </c>
      <c r="H5" s="15">
        <v>12</v>
      </c>
      <c r="I5" s="15">
        <v>0</v>
      </c>
      <c r="J5" s="15">
        <v>1</v>
      </c>
      <c r="K5" s="15">
        <v>213</v>
      </c>
      <c r="L5" s="15">
        <v>1313</v>
      </c>
      <c r="M5" s="15">
        <f t="shared" si="37"/>
        <v>0.320556640625</v>
      </c>
      <c r="O5" s="86">
        <f t="shared" si="38"/>
        <v>213</v>
      </c>
      <c r="P5" s="86">
        <f t="shared" si="0"/>
        <v>0.2763671875</v>
      </c>
      <c r="Q5" s="86">
        <f t="shared" si="1"/>
        <v>106</v>
      </c>
      <c r="R5" s="86" t="b">
        <f t="shared" si="2"/>
        <v>1</v>
      </c>
      <c r="S5" s="86" t="str">
        <f t="shared" si="3"/>
        <v>Dummy Node</v>
      </c>
      <c r="T5" s="86" t="str">
        <f t="shared" si="39"/>
        <v>N/A</v>
      </c>
      <c r="U5" s="86" t="str">
        <f t="shared" si="4"/>
        <v>N/A</v>
      </c>
      <c r="V5" s="86">
        <f t="shared" si="5"/>
        <v>19</v>
      </c>
      <c r="W5" s="86" t="b">
        <f t="shared" si="6"/>
        <v>0</v>
      </c>
      <c r="X5" s="86" t="str">
        <f t="shared" si="7"/>
        <v>Dummy Node</v>
      </c>
      <c r="Y5" s="86" t="str">
        <f t="shared" si="40"/>
        <v>N/A</v>
      </c>
      <c r="Z5" s="86" t="str">
        <f t="shared" si="8"/>
        <v>N/A</v>
      </c>
      <c r="AA5" s="86">
        <f t="shared" si="9"/>
        <v>18</v>
      </c>
      <c r="AB5" s="86" t="b">
        <f t="shared" si="10"/>
        <v>1</v>
      </c>
      <c r="AC5" s="86" t="str">
        <f t="shared" si="11"/>
        <v>Speed</v>
      </c>
      <c r="AD5" s="86" t="str">
        <f t="shared" si="41"/>
        <v>&lt;=</v>
      </c>
      <c r="AE5" s="86">
        <f t="shared" si="12"/>
        <v>23.228759765625</v>
      </c>
      <c r="AF5" s="86">
        <f t="shared" si="13"/>
        <v>10</v>
      </c>
      <c r="AG5" s="86" t="b">
        <f t="shared" si="14"/>
        <v>0</v>
      </c>
      <c r="AH5" s="86" t="str">
        <f t="shared" si="15"/>
        <v>GEBR</v>
      </c>
      <c r="AI5" s="86" t="str">
        <f t="shared" si="42"/>
        <v>&gt;</v>
      </c>
      <c r="AJ5" s="86">
        <f t="shared" si="16"/>
        <v>1.046142578125</v>
      </c>
      <c r="AK5" s="86">
        <f t="shared" si="17"/>
        <v>8</v>
      </c>
      <c r="AL5" s="86" t="b">
        <f t="shared" si="18"/>
        <v>0</v>
      </c>
      <c r="AM5" s="86" t="str">
        <f t="shared" si="19"/>
        <v>Speed</v>
      </c>
      <c r="AN5" s="86" t="str">
        <f t="shared" si="43"/>
        <v>&gt;</v>
      </c>
      <c r="AO5" s="86">
        <f t="shared" si="20"/>
        <v>19.11279296875</v>
      </c>
      <c r="AP5" s="86">
        <f t="shared" si="21"/>
        <v>4</v>
      </c>
      <c r="AQ5" s="86" t="b">
        <f t="shared" si="22"/>
        <v>0</v>
      </c>
      <c r="AR5" s="86" t="str">
        <f t="shared" si="23"/>
        <v>Distance</v>
      </c>
      <c r="AS5" s="86" t="str">
        <f t="shared" si="44"/>
        <v>&gt;</v>
      </c>
      <c r="AT5" s="86">
        <f t="shared" si="24"/>
        <v>278.908935546875</v>
      </c>
      <c r="AU5" s="86">
        <f t="shared" si="25"/>
        <v>1</v>
      </c>
      <c r="AV5" s="86" t="b">
        <f t="shared" si="26"/>
        <v>0</v>
      </c>
      <c r="AW5" s="86" t="str">
        <f t="shared" si="27"/>
        <v>Speed</v>
      </c>
      <c r="AX5" s="86" t="str">
        <f t="shared" si="45"/>
        <v>&gt;</v>
      </c>
      <c r="AY5" s="86">
        <f t="shared" si="28"/>
        <v>9.55078125</v>
      </c>
      <c r="AZ5" s="86">
        <f t="shared" si="29"/>
        <v>0</v>
      </c>
      <c r="BA5" s="86" t="b">
        <f t="shared" si="30"/>
        <v>1</v>
      </c>
      <c r="BB5" s="86" t="str">
        <f t="shared" si="31"/>
        <v>Distance</v>
      </c>
      <c r="BC5" s="86" t="str">
        <f t="shared" si="46"/>
        <v>&lt;=</v>
      </c>
      <c r="BD5" s="86">
        <f t="shared" si="32"/>
        <v>459.240966796875</v>
      </c>
      <c r="BE5" s="15">
        <f t="shared" si="33"/>
        <v>0</v>
      </c>
      <c r="BF5" s="15" t="str">
        <f t="shared" si="47"/>
        <v>Speed&lt;=23,228759765625 AND GEBR&gt;1,046142578125 AND Speed&gt;19,11279296875 AND Distance&gt;278,908935546875 AND Speed&gt;9,55078125 AND Distance&lt;=459,240966796875</v>
      </c>
      <c r="BH5" s="15">
        <v>1.708984375E-3</v>
      </c>
      <c r="BI5" s="15">
        <v>1</v>
      </c>
      <c r="BJ5" s="15" t="s">
        <v>1888</v>
      </c>
    </row>
    <row r="6" spans="1:62">
      <c r="A6" s="15">
        <v>3</v>
      </c>
      <c r="B6" s="15">
        <v>0</v>
      </c>
      <c r="C6" s="15">
        <v>325473</v>
      </c>
      <c r="D6" s="15">
        <f t="shared" si="34"/>
        <v>79</v>
      </c>
      <c r="E6" s="15">
        <f t="shared" si="35"/>
        <v>1889</v>
      </c>
      <c r="F6" s="15">
        <f t="shared" si="36"/>
        <v>79.461181640625</v>
      </c>
      <c r="G6" s="15">
        <v>5</v>
      </c>
      <c r="H6" s="15">
        <v>6</v>
      </c>
      <c r="I6" s="15">
        <v>1</v>
      </c>
      <c r="J6" s="15">
        <v>2</v>
      </c>
      <c r="K6" s="15">
        <v>214</v>
      </c>
      <c r="L6" s="15">
        <v>803</v>
      </c>
      <c r="M6" s="15">
        <f t="shared" si="37"/>
        <v>0.196044921875</v>
      </c>
      <c r="O6" s="86">
        <f t="shared" si="38"/>
        <v>214</v>
      </c>
      <c r="P6" s="86">
        <f t="shared" si="0"/>
        <v>0.2763671875</v>
      </c>
      <c r="Q6" s="86">
        <f t="shared" si="1"/>
        <v>106</v>
      </c>
      <c r="R6" s="86" t="b">
        <f t="shared" si="2"/>
        <v>0</v>
      </c>
      <c r="S6" s="86" t="str">
        <f t="shared" si="3"/>
        <v>Dummy Node</v>
      </c>
      <c r="T6" s="86" t="str">
        <f t="shared" si="39"/>
        <v>N/A</v>
      </c>
      <c r="U6" s="86" t="str">
        <f t="shared" si="4"/>
        <v>N/A</v>
      </c>
      <c r="V6" s="86">
        <f t="shared" si="5"/>
        <v>19</v>
      </c>
      <c r="W6" s="86" t="b">
        <f t="shared" si="6"/>
        <v>0</v>
      </c>
      <c r="X6" s="86" t="str">
        <f t="shared" si="7"/>
        <v>Dummy Node</v>
      </c>
      <c r="Y6" s="86" t="str">
        <f t="shared" si="40"/>
        <v>N/A</v>
      </c>
      <c r="Z6" s="86" t="str">
        <f t="shared" si="8"/>
        <v>N/A</v>
      </c>
      <c r="AA6" s="86">
        <f t="shared" si="9"/>
        <v>18</v>
      </c>
      <c r="AB6" s="86" t="b">
        <f t="shared" si="10"/>
        <v>1</v>
      </c>
      <c r="AC6" s="86" t="str">
        <f t="shared" si="11"/>
        <v>Speed</v>
      </c>
      <c r="AD6" s="86" t="str">
        <f t="shared" si="41"/>
        <v>&lt;=</v>
      </c>
      <c r="AE6" s="86">
        <f t="shared" si="12"/>
        <v>23.228759765625</v>
      </c>
      <c r="AF6" s="86">
        <f t="shared" si="13"/>
        <v>10</v>
      </c>
      <c r="AG6" s="86" t="b">
        <f t="shared" si="14"/>
        <v>0</v>
      </c>
      <c r="AH6" s="86" t="str">
        <f t="shared" si="15"/>
        <v>GEBR</v>
      </c>
      <c r="AI6" s="86" t="str">
        <f t="shared" si="42"/>
        <v>&gt;</v>
      </c>
      <c r="AJ6" s="86">
        <f t="shared" si="16"/>
        <v>1.046142578125</v>
      </c>
      <c r="AK6" s="86">
        <f t="shared" si="17"/>
        <v>8</v>
      </c>
      <c r="AL6" s="86" t="b">
        <f t="shared" si="18"/>
        <v>0</v>
      </c>
      <c r="AM6" s="86" t="str">
        <f t="shared" si="19"/>
        <v>Speed</v>
      </c>
      <c r="AN6" s="86" t="str">
        <f t="shared" si="43"/>
        <v>&gt;</v>
      </c>
      <c r="AO6" s="86">
        <f t="shared" si="20"/>
        <v>19.11279296875</v>
      </c>
      <c r="AP6" s="86">
        <f t="shared" si="21"/>
        <v>4</v>
      </c>
      <c r="AQ6" s="86" t="b">
        <f t="shared" si="22"/>
        <v>0</v>
      </c>
      <c r="AR6" s="86" t="str">
        <f t="shared" si="23"/>
        <v>Distance</v>
      </c>
      <c r="AS6" s="86" t="str">
        <f t="shared" si="44"/>
        <v>&gt;</v>
      </c>
      <c r="AT6" s="86">
        <f t="shared" si="24"/>
        <v>278.908935546875</v>
      </c>
      <c r="AU6" s="86">
        <f t="shared" si="25"/>
        <v>1</v>
      </c>
      <c r="AV6" s="86" t="b">
        <f t="shared" si="26"/>
        <v>0</v>
      </c>
      <c r="AW6" s="86" t="str">
        <f t="shared" si="27"/>
        <v>Speed</v>
      </c>
      <c r="AX6" s="86" t="str">
        <f t="shared" si="45"/>
        <v>&gt;</v>
      </c>
      <c r="AY6" s="86">
        <f t="shared" si="28"/>
        <v>9.55078125</v>
      </c>
      <c r="AZ6" s="86">
        <f t="shared" si="29"/>
        <v>0</v>
      </c>
      <c r="BA6" s="86" t="b">
        <f t="shared" si="30"/>
        <v>1</v>
      </c>
      <c r="BB6" s="86" t="str">
        <f t="shared" si="31"/>
        <v>Distance</v>
      </c>
      <c r="BC6" s="86" t="str">
        <f t="shared" si="46"/>
        <v>&lt;=</v>
      </c>
      <c r="BD6" s="86">
        <f t="shared" si="32"/>
        <v>459.240966796875</v>
      </c>
      <c r="BE6" s="15">
        <f t="shared" si="33"/>
        <v>0</v>
      </c>
      <c r="BF6" s="15" t="str">
        <f t="shared" si="47"/>
        <v>Speed&lt;=23,228759765625 AND GEBR&gt;1,046142578125 AND Speed&gt;19,11279296875 AND Distance&gt;278,908935546875 AND Speed&gt;9,55078125 AND Distance&lt;=459,240966796875</v>
      </c>
      <c r="BH6" s="15">
        <v>2.685546875E-3</v>
      </c>
      <c r="BI6" s="15">
        <v>1</v>
      </c>
      <c r="BJ6" s="15" t="s">
        <v>1892</v>
      </c>
    </row>
    <row r="7" spans="1:62">
      <c r="A7" s="15">
        <v>4</v>
      </c>
      <c r="B7" s="15">
        <v>0</v>
      </c>
      <c r="C7" s="15">
        <v>1142411</v>
      </c>
      <c r="D7" s="15">
        <f t="shared" si="34"/>
        <v>278</v>
      </c>
      <c r="E7" s="15">
        <f t="shared" si="35"/>
        <v>3723</v>
      </c>
      <c r="F7" s="15">
        <f t="shared" si="36"/>
        <v>278.908935546875</v>
      </c>
      <c r="G7" s="15">
        <v>7</v>
      </c>
      <c r="H7" s="15">
        <v>8</v>
      </c>
      <c r="I7" s="15">
        <v>1</v>
      </c>
      <c r="J7" s="15">
        <v>2</v>
      </c>
      <c r="K7" s="15">
        <v>215</v>
      </c>
      <c r="L7" s="15">
        <v>119</v>
      </c>
      <c r="M7" s="15">
        <f t="shared" si="37"/>
        <v>2.9052734375E-2</v>
      </c>
      <c r="O7" s="86">
        <f t="shared" si="38"/>
        <v>215</v>
      </c>
      <c r="P7" s="86">
        <f t="shared" si="0"/>
        <v>5.224609375E-2</v>
      </c>
      <c r="Q7" s="86">
        <f t="shared" si="1"/>
        <v>107</v>
      </c>
      <c r="R7" s="86" t="b">
        <f t="shared" si="2"/>
        <v>1</v>
      </c>
      <c r="S7" s="86" t="str">
        <f t="shared" si="3"/>
        <v>Dummy Node</v>
      </c>
      <c r="T7" s="86" t="str">
        <f t="shared" si="39"/>
        <v>N/A</v>
      </c>
      <c r="U7" s="86" t="str">
        <f t="shared" si="4"/>
        <v>N/A</v>
      </c>
      <c r="V7" s="86">
        <f t="shared" si="5"/>
        <v>20</v>
      </c>
      <c r="W7" s="86" t="b">
        <f t="shared" si="6"/>
        <v>1</v>
      </c>
      <c r="X7" s="86" t="str">
        <f t="shared" si="7"/>
        <v>Dummy Node</v>
      </c>
      <c r="Y7" s="86" t="str">
        <f t="shared" si="40"/>
        <v>N/A</v>
      </c>
      <c r="Z7" s="86" t="str">
        <f t="shared" si="8"/>
        <v>N/A</v>
      </c>
      <c r="AA7" s="86">
        <f t="shared" si="9"/>
        <v>18</v>
      </c>
      <c r="AB7" s="86" t="b">
        <f t="shared" si="10"/>
        <v>0</v>
      </c>
      <c r="AC7" s="86" t="str">
        <f t="shared" si="11"/>
        <v>Speed</v>
      </c>
      <c r="AD7" s="86" t="str">
        <f t="shared" si="41"/>
        <v>&gt;</v>
      </c>
      <c r="AE7" s="86">
        <f t="shared" si="12"/>
        <v>23.228759765625</v>
      </c>
      <c r="AF7" s="86">
        <f t="shared" si="13"/>
        <v>10</v>
      </c>
      <c r="AG7" s="86" t="b">
        <f t="shared" si="14"/>
        <v>0</v>
      </c>
      <c r="AH7" s="86" t="str">
        <f t="shared" si="15"/>
        <v>GEBR</v>
      </c>
      <c r="AI7" s="86" t="str">
        <f t="shared" si="42"/>
        <v>&gt;</v>
      </c>
      <c r="AJ7" s="86">
        <f t="shared" si="16"/>
        <v>1.046142578125</v>
      </c>
      <c r="AK7" s="86">
        <f t="shared" si="17"/>
        <v>8</v>
      </c>
      <c r="AL7" s="86" t="b">
        <f t="shared" si="18"/>
        <v>0</v>
      </c>
      <c r="AM7" s="86" t="str">
        <f t="shared" si="19"/>
        <v>Speed</v>
      </c>
      <c r="AN7" s="86" t="str">
        <f t="shared" si="43"/>
        <v>&gt;</v>
      </c>
      <c r="AO7" s="86">
        <f t="shared" si="20"/>
        <v>19.11279296875</v>
      </c>
      <c r="AP7" s="86">
        <f t="shared" si="21"/>
        <v>4</v>
      </c>
      <c r="AQ7" s="86" t="b">
        <f t="shared" si="22"/>
        <v>0</v>
      </c>
      <c r="AR7" s="86" t="str">
        <f t="shared" si="23"/>
        <v>Distance</v>
      </c>
      <c r="AS7" s="86" t="str">
        <f t="shared" si="44"/>
        <v>&gt;</v>
      </c>
      <c r="AT7" s="86">
        <f t="shared" si="24"/>
        <v>278.908935546875</v>
      </c>
      <c r="AU7" s="86">
        <f t="shared" si="25"/>
        <v>1</v>
      </c>
      <c r="AV7" s="86" t="b">
        <f t="shared" si="26"/>
        <v>0</v>
      </c>
      <c r="AW7" s="86" t="str">
        <f t="shared" si="27"/>
        <v>Speed</v>
      </c>
      <c r="AX7" s="86" t="str">
        <f t="shared" si="45"/>
        <v>&gt;</v>
      </c>
      <c r="AY7" s="86">
        <f t="shared" si="28"/>
        <v>9.55078125</v>
      </c>
      <c r="AZ7" s="86">
        <f t="shared" si="29"/>
        <v>0</v>
      </c>
      <c r="BA7" s="86" t="b">
        <f t="shared" si="30"/>
        <v>1</v>
      </c>
      <c r="BB7" s="86" t="str">
        <f t="shared" si="31"/>
        <v>Distance</v>
      </c>
      <c r="BC7" s="86" t="str">
        <f t="shared" si="46"/>
        <v>&lt;=</v>
      </c>
      <c r="BD7" s="86">
        <f t="shared" si="32"/>
        <v>459.240966796875</v>
      </c>
      <c r="BE7" s="15">
        <f t="shared" si="33"/>
        <v>1</v>
      </c>
      <c r="BF7" s="15" t="str">
        <f t="shared" si="47"/>
        <v>Speed&gt;23,228759765625 AND GEBR&gt;1,046142578125 AND Speed&gt;19,11279296875 AND Distance&gt;278,908935546875 AND Speed&gt;9,55078125 AND Distance&lt;=459,240966796875</v>
      </c>
      <c r="BH7" s="15">
        <v>2.9296875E-3</v>
      </c>
      <c r="BI7" s="15">
        <v>1</v>
      </c>
      <c r="BJ7" s="15" t="s">
        <v>1875</v>
      </c>
    </row>
    <row r="8" spans="1:62">
      <c r="A8" s="15">
        <v>5</v>
      </c>
      <c r="B8" s="15">
        <v>1</v>
      </c>
      <c r="C8" s="15">
        <v>15876</v>
      </c>
      <c r="D8" s="15">
        <f t="shared" si="34"/>
        <v>3</v>
      </c>
      <c r="E8" s="15">
        <f t="shared" si="35"/>
        <v>3588</v>
      </c>
      <c r="F8" s="15">
        <f t="shared" si="36"/>
        <v>3.8759765625</v>
      </c>
      <c r="G8" s="15">
        <v>27</v>
      </c>
      <c r="H8" s="15">
        <v>28</v>
      </c>
      <c r="I8" s="15">
        <v>3</v>
      </c>
      <c r="J8" s="15">
        <v>3</v>
      </c>
      <c r="K8" s="15">
        <v>216</v>
      </c>
      <c r="L8" s="15">
        <v>188</v>
      </c>
      <c r="M8" s="15">
        <f t="shared" si="37"/>
        <v>4.58984375E-2</v>
      </c>
      <c r="O8" s="86">
        <f t="shared" si="38"/>
        <v>216</v>
      </c>
      <c r="P8" s="86">
        <f t="shared" si="0"/>
        <v>5.224609375E-2</v>
      </c>
      <c r="Q8" s="86">
        <f t="shared" si="1"/>
        <v>107</v>
      </c>
      <c r="R8" s="86" t="b">
        <f t="shared" si="2"/>
        <v>0</v>
      </c>
      <c r="S8" s="86" t="str">
        <f t="shared" si="3"/>
        <v>Dummy Node</v>
      </c>
      <c r="T8" s="86" t="str">
        <f t="shared" si="39"/>
        <v>N/A</v>
      </c>
      <c r="U8" s="86" t="str">
        <f t="shared" si="4"/>
        <v>N/A</v>
      </c>
      <c r="V8" s="86">
        <f t="shared" si="5"/>
        <v>20</v>
      </c>
      <c r="W8" s="86" t="b">
        <f t="shared" si="6"/>
        <v>1</v>
      </c>
      <c r="X8" s="86" t="str">
        <f t="shared" si="7"/>
        <v>Dummy Node</v>
      </c>
      <c r="Y8" s="86" t="str">
        <f t="shared" si="40"/>
        <v>N/A</v>
      </c>
      <c r="Z8" s="86" t="str">
        <f t="shared" si="8"/>
        <v>N/A</v>
      </c>
      <c r="AA8" s="86">
        <f t="shared" si="9"/>
        <v>18</v>
      </c>
      <c r="AB8" s="86" t="b">
        <f t="shared" si="10"/>
        <v>0</v>
      </c>
      <c r="AC8" s="86" t="str">
        <f t="shared" si="11"/>
        <v>Speed</v>
      </c>
      <c r="AD8" s="86" t="str">
        <f t="shared" si="41"/>
        <v>&gt;</v>
      </c>
      <c r="AE8" s="86">
        <f t="shared" si="12"/>
        <v>23.228759765625</v>
      </c>
      <c r="AF8" s="86">
        <f t="shared" si="13"/>
        <v>10</v>
      </c>
      <c r="AG8" s="86" t="b">
        <f t="shared" si="14"/>
        <v>0</v>
      </c>
      <c r="AH8" s="86" t="str">
        <f t="shared" si="15"/>
        <v>GEBR</v>
      </c>
      <c r="AI8" s="86" t="str">
        <f t="shared" si="42"/>
        <v>&gt;</v>
      </c>
      <c r="AJ8" s="86">
        <f t="shared" si="16"/>
        <v>1.046142578125</v>
      </c>
      <c r="AK8" s="86">
        <f t="shared" si="17"/>
        <v>8</v>
      </c>
      <c r="AL8" s="86" t="b">
        <f t="shared" si="18"/>
        <v>0</v>
      </c>
      <c r="AM8" s="86" t="str">
        <f t="shared" si="19"/>
        <v>Speed</v>
      </c>
      <c r="AN8" s="86" t="str">
        <f t="shared" si="43"/>
        <v>&gt;</v>
      </c>
      <c r="AO8" s="86">
        <f t="shared" si="20"/>
        <v>19.11279296875</v>
      </c>
      <c r="AP8" s="86">
        <f t="shared" si="21"/>
        <v>4</v>
      </c>
      <c r="AQ8" s="86" t="b">
        <f t="shared" si="22"/>
        <v>0</v>
      </c>
      <c r="AR8" s="86" t="str">
        <f t="shared" si="23"/>
        <v>Distance</v>
      </c>
      <c r="AS8" s="86" t="str">
        <f t="shared" si="44"/>
        <v>&gt;</v>
      </c>
      <c r="AT8" s="86">
        <f t="shared" si="24"/>
        <v>278.908935546875</v>
      </c>
      <c r="AU8" s="86">
        <f t="shared" si="25"/>
        <v>1</v>
      </c>
      <c r="AV8" s="86" t="b">
        <f t="shared" si="26"/>
        <v>0</v>
      </c>
      <c r="AW8" s="86" t="str">
        <f t="shared" si="27"/>
        <v>Speed</v>
      </c>
      <c r="AX8" s="86" t="str">
        <f t="shared" si="45"/>
        <v>&gt;</v>
      </c>
      <c r="AY8" s="86">
        <f t="shared" si="28"/>
        <v>9.55078125</v>
      </c>
      <c r="AZ8" s="86">
        <f t="shared" si="29"/>
        <v>0</v>
      </c>
      <c r="BA8" s="86" t="b">
        <f t="shared" si="30"/>
        <v>1</v>
      </c>
      <c r="BB8" s="86" t="str">
        <f t="shared" si="31"/>
        <v>Distance</v>
      </c>
      <c r="BC8" s="86" t="str">
        <f t="shared" si="46"/>
        <v>&lt;=</v>
      </c>
      <c r="BD8" s="86">
        <f t="shared" si="32"/>
        <v>459.240966796875</v>
      </c>
      <c r="BE8" s="15">
        <f t="shared" si="33"/>
        <v>1</v>
      </c>
      <c r="BF8" s="15" t="str">
        <f t="shared" si="47"/>
        <v>Speed&gt;23,228759765625 AND GEBR&gt;1,046142578125 AND Speed&gt;19,11279296875 AND Distance&gt;278,908935546875 AND Speed&gt;9,55078125 AND Distance&lt;=459,240966796875</v>
      </c>
      <c r="BH8" s="15">
        <v>3.662109375E-3</v>
      </c>
      <c r="BI8" s="15">
        <v>1</v>
      </c>
      <c r="BJ8" s="15" t="s">
        <v>1856</v>
      </c>
    </row>
    <row r="9" spans="1:62">
      <c r="A9" s="15">
        <v>6</v>
      </c>
      <c r="B9" s="15">
        <v>0</v>
      </c>
      <c r="C9" s="15">
        <v>397028</v>
      </c>
      <c r="D9" s="15">
        <f t="shared" si="34"/>
        <v>96</v>
      </c>
      <c r="E9" s="15">
        <f t="shared" si="35"/>
        <v>3812</v>
      </c>
      <c r="F9" s="15">
        <f t="shared" si="36"/>
        <v>96.9306640625</v>
      </c>
      <c r="G9" s="15">
        <v>53</v>
      </c>
      <c r="H9" s="15">
        <v>54</v>
      </c>
      <c r="I9" s="15">
        <v>3</v>
      </c>
      <c r="J9" s="15">
        <v>3</v>
      </c>
      <c r="K9" s="15">
        <v>217</v>
      </c>
      <c r="L9" s="15">
        <v>1341</v>
      </c>
      <c r="M9" s="15">
        <f t="shared" si="37"/>
        <v>0.327392578125</v>
      </c>
      <c r="O9" s="86">
        <f t="shared" si="38"/>
        <v>217</v>
      </c>
      <c r="P9" s="86">
        <f t="shared" si="0"/>
        <v>5.224609375E-2</v>
      </c>
      <c r="Q9" s="86">
        <f t="shared" si="1"/>
        <v>108</v>
      </c>
      <c r="R9" s="86" t="b">
        <f t="shared" si="2"/>
        <v>1</v>
      </c>
      <c r="S9" s="86" t="str">
        <f t="shared" si="3"/>
        <v>Dummy Node</v>
      </c>
      <c r="T9" s="86" t="str">
        <f t="shared" si="39"/>
        <v>N/A</v>
      </c>
      <c r="U9" s="86" t="str">
        <f t="shared" si="4"/>
        <v>N/A</v>
      </c>
      <c r="V9" s="86">
        <f t="shared" si="5"/>
        <v>20</v>
      </c>
      <c r="W9" s="86" t="b">
        <f t="shared" si="6"/>
        <v>0</v>
      </c>
      <c r="X9" s="86" t="str">
        <f t="shared" si="7"/>
        <v>Dummy Node</v>
      </c>
      <c r="Y9" s="86" t="str">
        <f t="shared" si="40"/>
        <v>N/A</v>
      </c>
      <c r="Z9" s="86" t="str">
        <f t="shared" si="8"/>
        <v>N/A</v>
      </c>
      <c r="AA9" s="86">
        <f t="shared" si="9"/>
        <v>18</v>
      </c>
      <c r="AB9" s="86" t="b">
        <f t="shared" si="10"/>
        <v>0</v>
      </c>
      <c r="AC9" s="86" t="str">
        <f t="shared" si="11"/>
        <v>Speed</v>
      </c>
      <c r="AD9" s="86" t="str">
        <f t="shared" si="41"/>
        <v>&gt;</v>
      </c>
      <c r="AE9" s="86">
        <f t="shared" si="12"/>
        <v>23.228759765625</v>
      </c>
      <c r="AF9" s="86">
        <f t="shared" si="13"/>
        <v>10</v>
      </c>
      <c r="AG9" s="86" t="b">
        <f t="shared" si="14"/>
        <v>0</v>
      </c>
      <c r="AH9" s="86" t="str">
        <f t="shared" si="15"/>
        <v>GEBR</v>
      </c>
      <c r="AI9" s="86" t="str">
        <f t="shared" si="42"/>
        <v>&gt;</v>
      </c>
      <c r="AJ9" s="86">
        <f t="shared" si="16"/>
        <v>1.046142578125</v>
      </c>
      <c r="AK9" s="86">
        <f t="shared" si="17"/>
        <v>8</v>
      </c>
      <c r="AL9" s="86" t="b">
        <f t="shared" si="18"/>
        <v>0</v>
      </c>
      <c r="AM9" s="86" t="str">
        <f t="shared" si="19"/>
        <v>Speed</v>
      </c>
      <c r="AN9" s="86" t="str">
        <f t="shared" si="43"/>
        <v>&gt;</v>
      </c>
      <c r="AO9" s="86">
        <f t="shared" si="20"/>
        <v>19.11279296875</v>
      </c>
      <c r="AP9" s="86">
        <f t="shared" si="21"/>
        <v>4</v>
      </c>
      <c r="AQ9" s="86" t="b">
        <f t="shared" si="22"/>
        <v>0</v>
      </c>
      <c r="AR9" s="86" t="str">
        <f t="shared" si="23"/>
        <v>Distance</v>
      </c>
      <c r="AS9" s="86" t="str">
        <f t="shared" si="44"/>
        <v>&gt;</v>
      </c>
      <c r="AT9" s="86">
        <f t="shared" si="24"/>
        <v>278.908935546875</v>
      </c>
      <c r="AU9" s="86">
        <f t="shared" si="25"/>
        <v>1</v>
      </c>
      <c r="AV9" s="86" t="b">
        <f t="shared" si="26"/>
        <v>0</v>
      </c>
      <c r="AW9" s="86" t="str">
        <f t="shared" si="27"/>
        <v>Speed</v>
      </c>
      <c r="AX9" s="86" t="str">
        <f t="shared" si="45"/>
        <v>&gt;</v>
      </c>
      <c r="AY9" s="86">
        <f t="shared" si="28"/>
        <v>9.55078125</v>
      </c>
      <c r="AZ9" s="86">
        <f t="shared" si="29"/>
        <v>0</v>
      </c>
      <c r="BA9" s="86" t="b">
        <f t="shared" si="30"/>
        <v>1</v>
      </c>
      <c r="BB9" s="86" t="str">
        <f t="shared" si="31"/>
        <v>Distance</v>
      </c>
      <c r="BC9" s="86" t="str">
        <f t="shared" si="46"/>
        <v>&lt;=</v>
      </c>
      <c r="BD9" s="86">
        <f t="shared" si="32"/>
        <v>459.240966796875</v>
      </c>
      <c r="BE9" s="15">
        <f t="shared" si="33"/>
        <v>1</v>
      </c>
      <c r="BF9" s="15" t="str">
        <f t="shared" si="47"/>
        <v>Speed&gt;23,228759765625 AND GEBR&gt;1,046142578125 AND Speed&gt;19,11279296875 AND Distance&gt;278,908935546875 AND Speed&gt;9,55078125 AND Distance&lt;=459,240966796875</v>
      </c>
      <c r="BH9" s="15">
        <v>3.90625E-3</v>
      </c>
      <c r="BI9" s="15">
        <v>1</v>
      </c>
      <c r="BJ9" s="15" t="s">
        <v>1887</v>
      </c>
    </row>
    <row r="10" spans="1:62">
      <c r="A10" s="15">
        <v>7</v>
      </c>
      <c r="B10" s="15">
        <v>1</v>
      </c>
      <c r="C10" s="15">
        <v>67490</v>
      </c>
      <c r="D10" s="15">
        <f t="shared" si="34"/>
        <v>16</v>
      </c>
      <c r="E10" s="15">
        <f t="shared" si="35"/>
        <v>1954</v>
      </c>
      <c r="F10" s="15">
        <f t="shared" si="36"/>
        <v>16.47705078125</v>
      </c>
      <c r="G10" s="15">
        <v>21</v>
      </c>
      <c r="H10" s="15">
        <v>22</v>
      </c>
      <c r="I10" s="15">
        <v>4</v>
      </c>
      <c r="J10" s="15">
        <v>3</v>
      </c>
      <c r="K10" s="15">
        <v>218</v>
      </c>
      <c r="L10" s="15">
        <v>45</v>
      </c>
      <c r="M10" s="15">
        <f t="shared" si="37"/>
        <v>1.0986328125E-2</v>
      </c>
      <c r="O10" s="86">
        <f t="shared" si="38"/>
        <v>218</v>
      </c>
      <c r="P10" s="86">
        <f t="shared" si="0"/>
        <v>5.224609375E-2</v>
      </c>
      <c r="Q10" s="86">
        <f t="shared" si="1"/>
        <v>108</v>
      </c>
      <c r="R10" s="86" t="b">
        <f t="shared" si="2"/>
        <v>0</v>
      </c>
      <c r="S10" s="86" t="str">
        <f t="shared" si="3"/>
        <v>Dummy Node</v>
      </c>
      <c r="T10" s="86" t="str">
        <f t="shared" si="39"/>
        <v>N/A</v>
      </c>
      <c r="U10" s="86" t="str">
        <f t="shared" si="4"/>
        <v>N/A</v>
      </c>
      <c r="V10" s="86">
        <f t="shared" si="5"/>
        <v>20</v>
      </c>
      <c r="W10" s="86" t="b">
        <f t="shared" si="6"/>
        <v>0</v>
      </c>
      <c r="X10" s="86" t="str">
        <f t="shared" si="7"/>
        <v>Dummy Node</v>
      </c>
      <c r="Y10" s="86" t="str">
        <f t="shared" si="40"/>
        <v>N/A</v>
      </c>
      <c r="Z10" s="86" t="str">
        <f t="shared" si="8"/>
        <v>N/A</v>
      </c>
      <c r="AA10" s="86">
        <f t="shared" si="9"/>
        <v>18</v>
      </c>
      <c r="AB10" s="86" t="b">
        <f t="shared" si="10"/>
        <v>0</v>
      </c>
      <c r="AC10" s="86" t="str">
        <f t="shared" si="11"/>
        <v>Speed</v>
      </c>
      <c r="AD10" s="86" t="str">
        <f t="shared" si="41"/>
        <v>&gt;</v>
      </c>
      <c r="AE10" s="86">
        <f t="shared" si="12"/>
        <v>23.228759765625</v>
      </c>
      <c r="AF10" s="86">
        <f t="shared" si="13"/>
        <v>10</v>
      </c>
      <c r="AG10" s="86" t="b">
        <f t="shared" si="14"/>
        <v>0</v>
      </c>
      <c r="AH10" s="86" t="str">
        <f t="shared" si="15"/>
        <v>GEBR</v>
      </c>
      <c r="AI10" s="86" t="str">
        <f t="shared" si="42"/>
        <v>&gt;</v>
      </c>
      <c r="AJ10" s="86">
        <f t="shared" si="16"/>
        <v>1.046142578125</v>
      </c>
      <c r="AK10" s="86">
        <f t="shared" si="17"/>
        <v>8</v>
      </c>
      <c r="AL10" s="86" t="b">
        <f t="shared" si="18"/>
        <v>0</v>
      </c>
      <c r="AM10" s="86" t="str">
        <f t="shared" si="19"/>
        <v>Speed</v>
      </c>
      <c r="AN10" s="86" t="str">
        <f t="shared" si="43"/>
        <v>&gt;</v>
      </c>
      <c r="AO10" s="86">
        <f t="shared" si="20"/>
        <v>19.11279296875</v>
      </c>
      <c r="AP10" s="86">
        <f t="shared" si="21"/>
        <v>4</v>
      </c>
      <c r="AQ10" s="86" t="b">
        <f t="shared" si="22"/>
        <v>0</v>
      </c>
      <c r="AR10" s="86" t="str">
        <f t="shared" si="23"/>
        <v>Distance</v>
      </c>
      <c r="AS10" s="86" t="str">
        <f t="shared" si="44"/>
        <v>&gt;</v>
      </c>
      <c r="AT10" s="86">
        <f t="shared" si="24"/>
        <v>278.908935546875</v>
      </c>
      <c r="AU10" s="86">
        <f t="shared" si="25"/>
        <v>1</v>
      </c>
      <c r="AV10" s="86" t="b">
        <f t="shared" si="26"/>
        <v>0</v>
      </c>
      <c r="AW10" s="86" t="str">
        <f t="shared" si="27"/>
        <v>Speed</v>
      </c>
      <c r="AX10" s="86" t="str">
        <f t="shared" si="45"/>
        <v>&gt;</v>
      </c>
      <c r="AY10" s="86">
        <f t="shared" si="28"/>
        <v>9.55078125</v>
      </c>
      <c r="AZ10" s="86">
        <f t="shared" si="29"/>
        <v>0</v>
      </c>
      <c r="BA10" s="86" t="b">
        <f t="shared" si="30"/>
        <v>1</v>
      </c>
      <c r="BB10" s="86" t="str">
        <f t="shared" si="31"/>
        <v>Distance</v>
      </c>
      <c r="BC10" s="86" t="str">
        <f t="shared" si="46"/>
        <v>&lt;=</v>
      </c>
      <c r="BD10" s="86">
        <f t="shared" si="32"/>
        <v>459.240966796875</v>
      </c>
      <c r="BE10" s="15">
        <f t="shared" si="33"/>
        <v>1</v>
      </c>
      <c r="BF10" s="15" t="str">
        <f t="shared" si="47"/>
        <v>Speed&gt;23,228759765625 AND GEBR&gt;1,046142578125 AND Speed&gt;19,11279296875 AND Distance&gt;278,908935546875 AND Speed&gt;9,55078125 AND Distance&lt;=459,240966796875</v>
      </c>
      <c r="BH10" s="15">
        <v>8.056640625E-3</v>
      </c>
      <c r="BI10" s="15">
        <v>1</v>
      </c>
      <c r="BJ10" s="15" t="s">
        <v>1863</v>
      </c>
    </row>
    <row r="11" spans="1:62">
      <c r="A11" s="15">
        <v>8</v>
      </c>
      <c r="B11" s="15">
        <v>1</v>
      </c>
      <c r="C11" s="15">
        <v>78286</v>
      </c>
      <c r="D11" s="15">
        <f t="shared" si="34"/>
        <v>19</v>
      </c>
      <c r="E11" s="15">
        <f t="shared" si="35"/>
        <v>462</v>
      </c>
      <c r="F11" s="15">
        <f t="shared" si="36"/>
        <v>19.11279296875</v>
      </c>
      <c r="G11" s="15">
        <v>9</v>
      </c>
      <c r="H11" s="15">
        <v>10</v>
      </c>
      <c r="I11" s="15">
        <v>4</v>
      </c>
      <c r="J11" s="15">
        <v>3</v>
      </c>
      <c r="K11" s="15">
        <v>219</v>
      </c>
      <c r="L11" s="15">
        <v>365</v>
      </c>
      <c r="M11" s="15">
        <f t="shared" si="37"/>
        <v>8.9111328125E-2</v>
      </c>
      <c r="O11" s="86">
        <f t="shared" si="38"/>
        <v>219</v>
      </c>
      <c r="P11" s="86">
        <f t="shared" si="0"/>
        <v>0.314697265625</v>
      </c>
      <c r="Q11" s="86">
        <f t="shared" si="1"/>
        <v>109</v>
      </c>
      <c r="R11" s="86" t="b">
        <f t="shared" si="2"/>
        <v>1</v>
      </c>
      <c r="S11" s="86" t="str">
        <f t="shared" si="3"/>
        <v>Dummy Node</v>
      </c>
      <c r="T11" s="86" t="str">
        <f t="shared" si="39"/>
        <v>N/A</v>
      </c>
      <c r="U11" s="86" t="str">
        <f t="shared" si="4"/>
        <v>N/A</v>
      </c>
      <c r="V11" s="86">
        <f t="shared" si="5"/>
        <v>25</v>
      </c>
      <c r="W11" s="86" t="b">
        <f t="shared" si="6"/>
        <v>1</v>
      </c>
      <c r="X11" s="86" t="str">
        <f t="shared" si="7"/>
        <v>Dummy Node</v>
      </c>
      <c r="Y11" s="86" t="str">
        <f t="shared" si="40"/>
        <v>N/A</v>
      </c>
      <c r="Z11" s="86" t="str">
        <f t="shared" si="8"/>
        <v>N/A</v>
      </c>
      <c r="AA11" s="86">
        <f t="shared" si="9"/>
        <v>24</v>
      </c>
      <c r="AB11" s="86" t="b">
        <f t="shared" si="10"/>
        <v>1</v>
      </c>
      <c r="AC11" s="86" t="str">
        <f t="shared" si="11"/>
        <v>Speed</v>
      </c>
      <c r="AD11" s="86" t="str">
        <f t="shared" si="41"/>
        <v>&lt;=</v>
      </c>
      <c r="AE11" s="86">
        <f t="shared" si="12"/>
        <v>14.385986328125</v>
      </c>
      <c r="AF11" s="86">
        <f t="shared" si="13"/>
        <v>21</v>
      </c>
      <c r="AG11" s="86" t="b">
        <f t="shared" si="14"/>
        <v>0</v>
      </c>
      <c r="AH11" s="86" t="str">
        <f t="shared" si="15"/>
        <v>Distance</v>
      </c>
      <c r="AI11" s="86" t="str">
        <f t="shared" si="42"/>
        <v>&gt;</v>
      </c>
      <c r="AJ11" s="86">
        <f t="shared" si="16"/>
        <v>189.21826171875</v>
      </c>
      <c r="AK11" s="86">
        <f t="shared" si="17"/>
        <v>7</v>
      </c>
      <c r="AL11" s="86" t="b">
        <f t="shared" si="18"/>
        <v>1</v>
      </c>
      <c r="AM11" s="86" t="str">
        <f t="shared" si="19"/>
        <v>Speed</v>
      </c>
      <c r="AN11" s="86" t="str">
        <f t="shared" si="43"/>
        <v>&lt;=</v>
      </c>
      <c r="AO11" s="86">
        <f t="shared" si="20"/>
        <v>16.47705078125</v>
      </c>
      <c r="AP11" s="86">
        <f t="shared" si="21"/>
        <v>4</v>
      </c>
      <c r="AQ11" s="86" t="b">
        <f t="shared" si="22"/>
        <v>1</v>
      </c>
      <c r="AR11" s="86" t="str">
        <f t="shared" si="23"/>
        <v>Distance</v>
      </c>
      <c r="AS11" s="86" t="str">
        <f t="shared" si="44"/>
        <v>&lt;=</v>
      </c>
      <c r="AT11" s="86">
        <f t="shared" si="24"/>
        <v>278.908935546875</v>
      </c>
      <c r="AU11" s="86">
        <f t="shared" si="25"/>
        <v>1</v>
      </c>
      <c r="AV11" s="86" t="b">
        <f t="shared" si="26"/>
        <v>0</v>
      </c>
      <c r="AW11" s="86" t="str">
        <f t="shared" si="27"/>
        <v>Speed</v>
      </c>
      <c r="AX11" s="86" t="str">
        <f t="shared" si="45"/>
        <v>&gt;</v>
      </c>
      <c r="AY11" s="86">
        <f t="shared" si="28"/>
        <v>9.55078125</v>
      </c>
      <c r="AZ11" s="86">
        <f t="shared" si="29"/>
        <v>0</v>
      </c>
      <c r="BA11" s="86" t="b">
        <f t="shared" si="30"/>
        <v>1</v>
      </c>
      <c r="BB11" s="86" t="str">
        <f t="shared" si="31"/>
        <v>Distance</v>
      </c>
      <c r="BC11" s="86" t="str">
        <f t="shared" si="46"/>
        <v>&lt;=</v>
      </c>
      <c r="BD11" s="86">
        <f t="shared" si="32"/>
        <v>459.240966796875</v>
      </c>
      <c r="BE11" s="15">
        <f t="shared" si="33"/>
        <v>0</v>
      </c>
      <c r="BF11" s="15" t="str">
        <f t="shared" si="47"/>
        <v>Speed&lt;=14,385986328125 AND Distance&gt;189,21826171875 AND Speed&lt;=16,47705078125 AND Distance&lt;=278,908935546875 AND Speed&gt;9,55078125 AND Distance&lt;=459,240966796875</v>
      </c>
      <c r="BH11" s="15">
        <v>1.025390625E-2</v>
      </c>
      <c r="BI11" s="15">
        <v>1</v>
      </c>
      <c r="BJ11" s="15" t="s">
        <v>1868</v>
      </c>
    </row>
    <row r="12" spans="1:62">
      <c r="A12" s="15">
        <v>9</v>
      </c>
      <c r="B12" s="15">
        <v>1</v>
      </c>
      <c r="C12" s="15">
        <v>69527</v>
      </c>
      <c r="D12" s="15">
        <f t="shared" si="34"/>
        <v>16</v>
      </c>
      <c r="E12" s="15">
        <f t="shared" si="35"/>
        <v>3991</v>
      </c>
      <c r="F12" s="15">
        <f t="shared" si="36"/>
        <v>16.974365234375</v>
      </c>
      <c r="G12" s="15">
        <v>37</v>
      </c>
      <c r="H12" s="15">
        <v>38</v>
      </c>
      <c r="I12" s="15">
        <v>8</v>
      </c>
      <c r="J12" s="15">
        <v>4</v>
      </c>
      <c r="K12" s="15">
        <v>220</v>
      </c>
      <c r="L12" s="15">
        <v>1251</v>
      </c>
      <c r="M12" s="15">
        <f t="shared" si="37"/>
        <v>0.305419921875</v>
      </c>
      <c r="O12" s="86">
        <f t="shared" si="38"/>
        <v>220</v>
      </c>
      <c r="P12" s="86">
        <f t="shared" si="0"/>
        <v>0.314697265625</v>
      </c>
      <c r="Q12" s="86">
        <f t="shared" si="1"/>
        <v>109</v>
      </c>
      <c r="R12" s="86" t="b">
        <f t="shared" si="2"/>
        <v>0</v>
      </c>
      <c r="S12" s="86" t="str">
        <f t="shared" si="3"/>
        <v>Dummy Node</v>
      </c>
      <c r="T12" s="86" t="str">
        <f t="shared" si="39"/>
        <v>N/A</v>
      </c>
      <c r="U12" s="86" t="str">
        <f t="shared" si="4"/>
        <v>N/A</v>
      </c>
      <c r="V12" s="86">
        <f t="shared" si="5"/>
        <v>25</v>
      </c>
      <c r="W12" s="86" t="b">
        <f t="shared" si="6"/>
        <v>1</v>
      </c>
      <c r="X12" s="86" t="str">
        <f t="shared" si="7"/>
        <v>Dummy Node</v>
      </c>
      <c r="Y12" s="86" t="str">
        <f t="shared" si="40"/>
        <v>N/A</v>
      </c>
      <c r="Z12" s="86" t="str">
        <f t="shared" si="8"/>
        <v>N/A</v>
      </c>
      <c r="AA12" s="86">
        <f t="shared" si="9"/>
        <v>24</v>
      </c>
      <c r="AB12" s="86" t="b">
        <f t="shared" si="10"/>
        <v>1</v>
      </c>
      <c r="AC12" s="86" t="str">
        <f t="shared" si="11"/>
        <v>Speed</v>
      </c>
      <c r="AD12" s="86" t="str">
        <f t="shared" si="41"/>
        <v>&lt;=</v>
      </c>
      <c r="AE12" s="86">
        <f t="shared" si="12"/>
        <v>14.385986328125</v>
      </c>
      <c r="AF12" s="86">
        <f t="shared" si="13"/>
        <v>21</v>
      </c>
      <c r="AG12" s="86" t="b">
        <f t="shared" si="14"/>
        <v>0</v>
      </c>
      <c r="AH12" s="86" t="str">
        <f t="shared" si="15"/>
        <v>Distance</v>
      </c>
      <c r="AI12" s="86" t="str">
        <f t="shared" si="42"/>
        <v>&gt;</v>
      </c>
      <c r="AJ12" s="86">
        <f t="shared" si="16"/>
        <v>189.21826171875</v>
      </c>
      <c r="AK12" s="86">
        <f t="shared" si="17"/>
        <v>7</v>
      </c>
      <c r="AL12" s="86" t="b">
        <f t="shared" si="18"/>
        <v>1</v>
      </c>
      <c r="AM12" s="86" t="str">
        <f t="shared" si="19"/>
        <v>Speed</v>
      </c>
      <c r="AN12" s="86" t="str">
        <f t="shared" si="43"/>
        <v>&lt;=</v>
      </c>
      <c r="AO12" s="86">
        <f t="shared" si="20"/>
        <v>16.47705078125</v>
      </c>
      <c r="AP12" s="86">
        <f t="shared" si="21"/>
        <v>4</v>
      </c>
      <c r="AQ12" s="86" t="b">
        <f t="shared" si="22"/>
        <v>1</v>
      </c>
      <c r="AR12" s="86" t="str">
        <f t="shared" si="23"/>
        <v>Distance</v>
      </c>
      <c r="AS12" s="86" t="str">
        <f t="shared" si="44"/>
        <v>&lt;=</v>
      </c>
      <c r="AT12" s="86">
        <f t="shared" si="24"/>
        <v>278.908935546875</v>
      </c>
      <c r="AU12" s="86">
        <f t="shared" si="25"/>
        <v>1</v>
      </c>
      <c r="AV12" s="86" t="b">
        <f t="shared" si="26"/>
        <v>0</v>
      </c>
      <c r="AW12" s="86" t="str">
        <f t="shared" si="27"/>
        <v>Speed</v>
      </c>
      <c r="AX12" s="86" t="str">
        <f t="shared" si="45"/>
        <v>&gt;</v>
      </c>
      <c r="AY12" s="86">
        <f t="shared" si="28"/>
        <v>9.55078125</v>
      </c>
      <c r="AZ12" s="86">
        <f t="shared" si="29"/>
        <v>0</v>
      </c>
      <c r="BA12" s="86" t="b">
        <f t="shared" si="30"/>
        <v>1</v>
      </c>
      <c r="BB12" s="86" t="str">
        <f t="shared" si="31"/>
        <v>Distance</v>
      </c>
      <c r="BC12" s="86" t="str">
        <f t="shared" si="46"/>
        <v>&lt;=</v>
      </c>
      <c r="BD12" s="86">
        <f t="shared" si="32"/>
        <v>459.240966796875</v>
      </c>
      <c r="BE12" s="15">
        <f t="shared" si="33"/>
        <v>0</v>
      </c>
      <c r="BF12" s="15" t="str">
        <f t="shared" si="47"/>
        <v>Speed&lt;=14,385986328125 AND Distance&gt;189,21826171875 AND Speed&lt;=16,47705078125 AND Distance&lt;=278,908935546875 AND Speed&gt;9,55078125 AND Distance&lt;=459,240966796875</v>
      </c>
      <c r="BH12" s="15">
        <v>1.2939453125E-2</v>
      </c>
      <c r="BI12" s="15">
        <v>1</v>
      </c>
      <c r="BJ12" s="15" t="s">
        <v>1872</v>
      </c>
    </row>
    <row r="13" spans="1:62">
      <c r="A13" s="15">
        <v>10</v>
      </c>
      <c r="B13" s="15">
        <v>2</v>
      </c>
      <c r="C13" s="15">
        <v>4285</v>
      </c>
      <c r="D13" s="15">
        <f t="shared" si="34"/>
        <v>1</v>
      </c>
      <c r="E13" s="15">
        <f t="shared" si="35"/>
        <v>189</v>
      </c>
      <c r="F13" s="15">
        <f t="shared" si="36"/>
        <v>1.046142578125</v>
      </c>
      <c r="G13" s="15">
        <v>17</v>
      </c>
      <c r="H13" s="15">
        <v>18</v>
      </c>
      <c r="I13" s="15">
        <v>8</v>
      </c>
      <c r="J13" s="15">
        <v>4</v>
      </c>
      <c r="K13" s="15">
        <v>221</v>
      </c>
      <c r="L13" s="15">
        <v>140</v>
      </c>
      <c r="M13" s="15">
        <f t="shared" si="37"/>
        <v>3.41796875E-2</v>
      </c>
      <c r="O13" s="86">
        <f t="shared" si="38"/>
        <v>221</v>
      </c>
      <c r="P13" s="86">
        <f t="shared" si="0"/>
        <v>0.314697265625</v>
      </c>
      <c r="Q13" s="86">
        <f t="shared" si="1"/>
        <v>110</v>
      </c>
      <c r="R13" s="86" t="b">
        <f t="shared" si="2"/>
        <v>1</v>
      </c>
      <c r="S13" s="86" t="str">
        <f t="shared" si="3"/>
        <v>Dummy Node</v>
      </c>
      <c r="T13" s="86" t="str">
        <f t="shared" si="39"/>
        <v>N/A</v>
      </c>
      <c r="U13" s="86" t="str">
        <f t="shared" si="4"/>
        <v>N/A</v>
      </c>
      <c r="V13" s="86">
        <f t="shared" si="5"/>
        <v>25</v>
      </c>
      <c r="W13" s="86" t="b">
        <f t="shared" si="6"/>
        <v>0</v>
      </c>
      <c r="X13" s="86" t="str">
        <f t="shared" si="7"/>
        <v>Dummy Node</v>
      </c>
      <c r="Y13" s="86" t="str">
        <f t="shared" si="40"/>
        <v>N/A</v>
      </c>
      <c r="Z13" s="86" t="str">
        <f t="shared" si="8"/>
        <v>N/A</v>
      </c>
      <c r="AA13" s="86">
        <f t="shared" si="9"/>
        <v>24</v>
      </c>
      <c r="AB13" s="86" t="b">
        <f t="shared" si="10"/>
        <v>1</v>
      </c>
      <c r="AC13" s="86" t="str">
        <f t="shared" si="11"/>
        <v>Speed</v>
      </c>
      <c r="AD13" s="86" t="str">
        <f t="shared" si="41"/>
        <v>&lt;=</v>
      </c>
      <c r="AE13" s="86">
        <f t="shared" si="12"/>
        <v>14.385986328125</v>
      </c>
      <c r="AF13" s="86">
        <f t="shared" si="13"/>
        <v>21</v>
      </c>
      <c r="AG13" s="86" t="b">
        <f t="shared" si="14"/>
        <v>0</v>
      </c>
      <c r="AH13" s="86" t="str">
        <f t="shared" si="15"/>
        <v>Distance</v>
      </c>
      <c r="AI13" s="86" t="str">
        <f t="shared" si="42"/>
        <v>&gt;</v>
      </c>
      <c r="AJ13" s="86">
        <f t="shared" si="16"/>
        <v>189.21826171875</v>
      </c>
      <c r="AK13" s="86">
        <f t="shared" si="17"/>
        <v>7</v>
      </c>
      <c r="AL13" s="86" t="b">
        <f t="shared" si="18"/>
        <v>1</v>
      </c>
      <c r="AM13" s="86" t="str">
        <f t="shared" si="19"/>
        <v>Speed</v>
      </c>
      <c r="AN13" s="86" t="str">
        <f t="shared" si="43"/>
        <v>&lt;=</v>
      </c>
      <c r="AO13" s="86">
        <f t="shared" si="20"/>
        <v>16.47705078125</v>
      </c>
      <c r="AP13" s="86">
        <f t="shared" si="21"/>
        <v>4</v>
      </c>
      <c r="AQ13" s="86" t="b">
        <f t="shared" si="22"/>
        <v>1</v>
      </c>
      <c r="AR13" s="86" t="str">
        <f t="shared" si="23"/>
        <v>Distance</v>
      </c>
      <c r="AS13" s="86" t="str">
        <f t="shared" si="44"/>
        <v>&lt;=</v>
      </c>
      <c r="AT13" s="86">
        <f t="shared" si="24"/>
        <v>278.908935546875</v>
      </c>
      <c r="AU13" s="86">
        <f t="shared" si="25"/>
        <v>1</v>
      </c>
      <c r="AV13" s="86" t="b">
        <f t="shared" si="26"/>
        <v>0</v>
      </c>
      <c r="AW13" s="86" t="str">
        <f t="shared" si="27"/>
        <v>Speed</v>
      </c>
      <c r="AX13" s="86" t="str">
        <f t="shared" si="45"/>
        <v>&gt;</v>
      </c>
      <c r="AY13" s="86">
        <f t="shared" si="28"/>
        <v>9.55078125</v>
      </c>
      <c r="AZ13" s="86">
        <f t="shared" si="29"/>
        <v>0</v>
      </c>
      <c r="BA13" s="86" t="b">
        <f t="shared" si="30"/>
        <v>1</v>
      </c>
      <c r="BB13" s="86" t="str">
        <f t="shared" si="31"/>
        <v>Distance</v>
      </c>
      <c r="BC13" s="86" t="str">
        <f t="shared" si="46"/>
        <v>&lt;=</v>
      </c>
      <c r="BD13" s="86">
        <f t="shared" si="32"/>
        <v>459.240966796875</v>
      </c>
      <c r="BE13" s="15">
        <f t="shared" si="33"/>
        <v>0</v>
      </c>
      <c r="BF13" s="15" t="str">
        <f t="shared" si="47"/>
        <v>Speed&lt;=14,385986328125 AND Distance&gt;189,21826171875 AND Speed&lt;=16,47705078125 AND Distance&lt;=278,908935546875 AND Speed&gt;9,55078125 AND Distance&lt;=459,240966796875</v>
      </c>
      <c r="BH13" s="15">
        <v>2.0751953125E-2</v>
      </c>
      <c r="BI13" s="15">
        <v>1</v>
      </c>
      <c r="BJ13" s="15" t="s">
        <v>1870</v>
      </c>
    </row>
    <row r="14" spans="1:62">
      <c r="A14" s="15">
        <v>11</v>
      </c>
      <c r="B14" s="15">
        <v>1</v>
      </c>
      <c r="C14" s="15">
        <v>95658</v>
      </c>
      <c r="D14" s="15">
        <f t="shared" si="34"/>
        <v>23</v>
      </c>
      <c r="E14" s="15">
        <f t="shared" si="35"/>
        <v>1450</v>
      </c>
      <c r="F14" s="15">
        <f t="shared" si="36"/>
        <v>23.35400390625</v>
      </c>
      <c r="G14" s="15">
        <v>13</v>
      </c>
      <c r="H14" s="15">
        <v>14</v>
      </c>
      <c r="I14" s="15">
        <v>2</v>
      </c>
      <c r="J14" s="15">
        <v>2</v>
      </c>
      <c r="K14" s="15">
        <v>222</v>
      </c>
      <c r="L14" s="15">
        <v>952</v>
      </c>
      <c r="M14" s="15">
        <f t="shared" si="37"/>
        <v>0.232421875</v>
      </c>
      <c r="O14" s="86">
        <f t="shared" si="38"/>
        <v>222</v>
      </c>
      <c r="P14" s="86">
        <f t="shared" si="0"/>
        <v>0.314697265625</v>
      </c>
      <c r="Q14" s="86">
        <f t="shared" si="1"/>
        <v>110</v>
      </c>
      <c r="R14" s="86" t="b">
        <f t="shared" si="2"/>
        <v>0</v>
      </c>
      <c r="S14" s="86" t="str">
        <f t="shared" si="3"/>
        <v>Dummy Node</v>
      </c>
      <c r="T14" s="86" t="str">
        <f t="shared" si="39"/>
        <v>N/A</v>
      </c>
      <c r="U14" s="86" t="str">
        <f t="shared" si="4"/>
        <v>N/A</v>
      </c>
      <c r="V14" s="86">
        <f t="shared" si="5"/>
        <v>25</v>
      </c>
      <c r="W14" s="86" t="b">
        <f t="shared" si="6"/>
        <v>0</v>
      </c>
      <c r="X14" s="86" t="str">
        <f t="shared" si="7"/>
        <v>Dummy Node</v>
      </c>
      <c r="Y14" s="86" t="str">
        <f t="shared" si="40"/>
        <v>N/A</v>
      </c>
      <c r="Z14" s="86" t="str">
        <f t="shared" si="8"/>
        <v>N/A</v>
      </c>
      <c r="AA14" s="86">
        <f t="shared" si="9"/>
        <v>24</v>
      </c>
      <c r="AB14" s="86" t="b">
        <f t="shared" si="10"/>
        <v>1</v>
      </c>
      <c r="AC14" s="86" t="str">
        <f t="shared" si="11"/>
        <v>Speed</v>
      </c>
      <c r="AD14" s="86" t="str">
        <f t="shared" si="41"/>
        <v>&lt;=</v>
      </c>
      <c r="AE14" s="86">
        <f t="shared" si="12"/>
        <v>14.385986328125</v>
      </c>
      <c r="AF14" s="86">
        <f t="shared" si="13"/>
        <v>21</v>
      </c>
      <c r="AG14" s="86" t="b">
        <f t="shared" si="14"/>
        <v>0</v>
      </c>
      <c r="AH14" s="86" t="str">
        <f t="shared" si="15"/>
        <v>Distance</v>
      </c>
      <c r="AI14" s="86" t="str">
        <f t="shared" si="42"/>
        <v>&gt;</v>
      </c>
      <c r="AJ14" s="86">
        <f t="shared" si="16"/>
        <v>189.21826171875</v>
      </c>
      <c r="AK14" s="86">
        <f t="shared" si="17"/>
        <v>7</v>
      </c>
      <c r="AL14" s="86" t="b">
        <f t="shared" si="18"/>
        <v>1</v>
      </c>
      <c r="AM14" s="86" t="str">
        <f t="shared" si="19"/>
        <v>Speed</v>
      </c>
      <c r="AN14" s="86" t="str">
        <f t="shared" si="43"/>
        <v>&lt;=</v>
      </c>
      <c r="AO14" s="86">
        <f t="shared" si="20"/>
        <v>16.47705078125</v>
      </c>
      <c r="AP14" s="86">
        <f t="shared" si="21"/>
        <v>4</v>
      </c>
      <c r="AQ14" s="86" t="b">
        <f t="shared" si="22"/>
        <v>1</v>
      </c>
      <c r="AR14" s="86" t="str">
        <f t="shared" si="23"/>
        <v>Distance</v>
      </c>
      <c r="AS14" s="86" t="str">
        <f t="shared" si="44"/>
        <v>&lt;=</v>
      </c>
      <c r="AT14" s="86">
        <f t="shared" si="24"/>
        <v>278.908935546875</v>
      </c>
      <c r="AU14" s="86">
        <f t="shared" si="25"/>
        <v>1</v>
      </c>
      <c r="AV14" s="86" t="b">
        <f t="shared" si="26"/>
        <v>0</v>
      </c>
      <c r="AW14" s="86" t="str">
        <f t="shared" si="27"/>
        <v>Speed</v>
      </c>
      <c r="AX14" s="86" t="str">
        <f t="shared" si="45"/>
        <v>&gt;</v>
      </c>
      <c r="AY14" s="86">
        <f t="shared" si="28"/>
        <v>9.55078125</v>
      </c>
      <c r="AZ14" s="86">
        <f t="shared" si="29"/>
        <v>0</v>
      </c>
      <c r="BA14" s="86" t="b">
        <f t="shared" si="30"/>
        <v>1</v>
      </c>
      <c r="BB14" s="86" t="str">
        <f t="shared" si="31"/>
        <v>Distance</v>
      </c>
      <c r="BC14" s="86" t="str">
        <f t="shared" si="46"/>
        <v>&lt;=</v>
      </c>
      <c r="BD14" s="86">
        <f t="shared" si="32"/>
        <v>459.240966796875</v>
      </c>
      <c r="BE14" s="15">
        <f t="shared" si="33"/>
        <v>0</v>
      </c>
      <c r="BF14" s="15" t="str">
        <f t="shared" si="47"/>
        <v>Speed&lt;=14,385986328125 AND Distance&gt;189,21826171875 AND Speed&lt;=16,47705078125 AND Distance&lt;=278,908935546875 AND Speed&gt;9,55078125 AND Distance&lt;=459,240966796875</v>
      </c>
      <c r="BH14" s="15">
        <v>2.1484375E-2</v>
      </c>
      <c r="BI14" s="15">
        <v>1</v>
      </c>
      <c r="BJ14" s="15" t="s">
        <v>1889</v>
      </c>
    </row>
    <row r="15" spans="1:62">
      <c r="A15" s="15">
        <v>12</v>
      </c>
      <c r="B15" s="15">
        <v>0</v>
      </c>
      <c r="C15" s="15">
        <v>2786086</v>
      </c>
      <c r="D15" s="15">
        <f t="shared" si="34"/>
        <v>680</v>
      </c>
      <c r="E15" s="15">
        <f t="shared" si="35"/>
        <v>806</v>
      </c>
      <c r="F15" s="15">
        <f t="shared" si="36"/>
        <v>680.19677734375</v>
      </c>
      <c r="G15" s="15">
        <v>43</v>
      </c>
      <c r="H15" s="15">
        <v>44</v>
      </c>
      <c r="I15" s="15">
        <v>2</v>
      </c>
      <c r="J15" s="15">
        <v>2</v>
      </c>
      <c r="K15" s="15">
        <v>223</v>
      </c>
      <c r="L15" s="15">
        <v>1356</v>
      </c>
      <c r="M15" s="15">
        <f t="shared" si="37"/>
        <v>0.3310546875</v>
      </c>
      <c r="O15" s="86">
        <f t="shared" si="38"/>
        <v>223</v>
      </c>
      <c r="P15" s="86">
        <f t="shared" si="0"/>
        <v>0.133056640625</v>
      </c>
      <c r="Q15" s="86">
        <f t="shared" si="1"/>
        <v>111</v>
      </c>
      <c r="R15" s="86" t="b">
        <f t="shared" si="2"/>
        <v>1</v>
      </c>
      <c r="S15" s="86" t="str">
        <f t="shared" si="3"/>
        <v>Dummy Node</v>
      </c>
      <c r="T15" s="86" t="str">
        <f t="shared" si="39"/>
        <v>N/A</v>
      </c>
      <c r="U15" s="86" t="str">
        <f t="shared" si="4"/>
        <v>N/A</v>
      </c>
      <c r="V15" s="86">
        <f t="shared" si="5"/>
        <v>26</v>
      </c>
      <c r="W15" s="86" t="b">
        <f t="shared" si="6"/>
        <v>1</v>
      </c>
      <c r="X15" s="86" t="str">
        <f t="shared" si="7"/>
        <v>Dummy Node</v>
      </c>
      <c r="Y15" s="86" t="str">
        <f t="shared" si="40"/>
        <v>N/A</v>
      </c>
      <c r="Z15" s="86" t="str">
        <f t="shared" si="8"/>
        <v>N/A</v>
      </c>
      <c r="AA15" s="86">
        <f t="shared" si="9"/>
        <v>24</v>
      </c>
      <c r="AB15" s="86" t="b">
        <f t="shared" si="10"/>
        <v>0</v>
      </c>
      <c r="AC15" s="86" t="str">
        <f t="shared" si="11"/>
        <v>Speed</v>
      </c>
      <c r="AD15" s="86" t="str">
        <f t="shared" si="41"/>
        <v>&gt;</v>
      </c>
      <c r="AE15" s="86">
        <f t="shared" si="12"/>
        <v>14.385986328125</v>
      </c>
      <c r="AF15" s="86">
        <f t="shared" si="13"/>
        <v>21</v>
      </c>
      <c r="AG15" s="86" t="b">
        <f t="shared" si="14"/>
        <v>0</v>
      </c>
      <c r="AH15" s="86" t="str">
        <f t="shared" si="15"/>
        <v>Distance</v>
      </c>
      <c r="AI15" s="86" t="str">
        <f t="shared" si="42"/>
        <v>&gt;</v>
      </c>
      <c r="AJ15" s="86">
        <f t="shared" si="16"/>
        <v>189.21826171875</v>
      </c>
      <c r="AK15" s="86">
        <f t="shared" si="17"/>
        <v>7</v>
      </c>
      <c r="AL15" s="86" t="b">
        <f t="shared" si="18"/>
        <v>1</v>
      </c>
      <c r="AM15" s="86" t="str">
        <f t="shared" si="19"/>
        <v>Speed</v>
      </c>
      <c r="AN15" s="86" t="str">
        <f t="shared" si="43"/>
        <v>&lt;=</v>
      </c>
      <c r="AO15" s="86">
        <f t="shared" si="20"/>
        <v>16.47705078125</v>
      </c>
      <c r="AP15" s="86">
        <f t="shared" si="21"/>
        <v>4</v>
      </c>
      <c r="AQ15" s="86" t="b">
        <f t="shared" si="22"/>
        <v>1</v>
      </c>
      <c r="AR15" s="86" t="str">
        <f t="shared" si="23"/>
        <v>Distance</v>
      </c>
      <c r="AS15" s="86" t="str">
        <f t="shared" si="44"/>
        <v>&lt;=</v>
      </c>
      <c r="AT15" s="86">
        <f t="shared" si="24"/>
        <v>278.908935546875</v>
      </c>
      <c r="AU15" s="86">
        <f t="shared" si="25"/>
        <v>1</v>
      </c>
      <c r="AV15" s="86" t="b">
        <f t="shared" si="26"/>
        <v>0</v>
      </c>
      <c r="AW15" s="86" t="str">
        <f t="shared" si="27"/>
        <v>Speed</v>
      </c>
      <c r="AX15" s="86" t="str">
        <f t="shared" si="45"/>
        <v>&gt;</v>
      </c>
      <c r="AY15" s="86">
        <f t="shared" si="28"/>
        <v>9.55078125</v>
      </c>
      <c r="AZ15" s="86">
        <f t="shared" si="29"/>
        <v>0</v>
      </c>
      <c r="BA15" s="86" t="b">
        <f t="shared" si="30"/>
        <v>1</v>
      </c>
      <c r="BB15" s="86" t="str">
        <f t="shared" si="31"/>
        <v>Distance</v>
      </c>
      <c r="BC15" s="86" t="str">
        <f t="shared" si="46"/>
        <v>&lt;=</v>
      </c>
      <c r="BD15" s="86">
        <f t="shared" si="32"/>
        <v>459.240966796875</v>
      </c>
      <c r="BE15" s="15">
        <f t="shared" si="33"/>
        <v>1</v>
      </c>
      <c r="BF15" s="15" t="str">
        <f t="shared" si="47"/>
        <v>Speed&gt;14,385986328125 AND Distance&gt;189,21826171875 AND Speed&lt;=16,47705078125 AND Distance&lt;=278,908935546875 AND Speed&gt;9,55078125 AND Distance&lt;=459,240966796875</v>
      </c>
      <c r="BH15" s="15">
        <v>2.294921875E-2</v>
      </c>
      <c r="BI15" s="15">
        <v>1</v>
      </c>
      <c r="BJ15" s="15" t="s">
        <v>1866</v>
      </c>
    </row>
    <row r="16" spans="1:62">
      <c r="A16" s="15">
        <v>13</v>
      </c>
      <c r="B16" s="15">
        <v>1</v>
      </c>
      <c r="C16" s="15">
        <v>89411</v>
      </c>
      <c r="D16" s="15">
        <f t="shared" si="34"/>
        <v>21</v>
      </c>
      <c r="E16" s="15">
        <f t="shared" si="35"/>
        <v>3395</v>
      </c>
      <c r="F16" s="15">
        <f t="shared" si="36"/>
        <v>21.828857421875</v>
      </c>
      <c r="G16" s="15">
        <v>57</v>
      </c>
      <c r="H16" s="15">
        <v>58</v>
      </c>
      <c r="I16" s="15">
        <v>11</v>
      </c>
      <c r="J16" s="15">
        <v>3</v>
      </c>
      <c r="K16" s="15">
        <v>224</v>
      </c>
      <c r="L16" s="15">
        <v>1339</v>
      </c>
      <c r="M16" s="15">
        <f t="shared" si="37"/>
        <v>0.326904296875</v>
      </c>
      <c r="O16" s="86">
        <f t="shared" si="38"/>
        <v>224</v>
      </c>
      <c r="P16" s="86">
        <f t="shared" si="0"/>
        <v>0.133056640625</v>
      </c>
      <c r="Q16" s="86">
        <f t="shared" si="1"/>
        <v>111</v>
      </c>
      <c r="R16" s="86" t="b">
        <f t="shared" si="2"/>
        <v>0</v>
      </c>
      <c r="S16" s="86" t="str">
        <f t="shared" si="3"/>
        <v>Dummy Node</v>
      </c>
      <c r="T16" s="86" t="str">
        <f t="shared" si="39"/>
        <v>N/A</v>
      </c>
      <c r="U16" s="86" t="str">
        <f t="shared" si="4"/>
        <v>N/A</v>
      </c>
      <c r="V16" s="86">
        <f t="shared" si="5"/>
        <v>26</v>
      </c>
      <c r="W16" s="86" t="b">
        <f t="shared" si="6"/>
        <v>1</v>
      </c>
      <c r="X16" s="86" t="str">
        <f t="shared" si="7"/>
        <v>Dummy Node</v>
      </c>
      <c r="Y16" s="86" t="str">
        <f t="shared" si="40"/>
        <v>N/A</v>
      </c>
      <c r="Z16" s="86" t="str">
        <f t="shared" si="8"/>
        <v>N/A</v>
      </c>
      <c r="AA16" s="86">
        <f t="shared" si="9"/>
        <v>24</v>
      </c>
      <c r="AB16" s="86" t="b">
        <f t="shared" si="10"/>
        <v>0</v>
      </c>
      <c r="AC16" s="86" t="str">
        <f t="shared" si="11"/>
        <v>Speed</v>
      </c>
      <c r="AD16" s="86" t="str">
        <f t="shared" si="41"/>
        <v>&gt;</v>
      </c>
      <c r="AE16" s="86">
        <f t="shared" si="12"/>
        <v>14.385986328125</v>
      </c>
      <c r="AF16" s="86">
        <f t="shared" si="13"/>
        <v>21</v>
      </c>
      <c r="AG16" s="86" t="b">
        <f t="shared" si="14"/>
        <v>0</v>
      </c>
      <c r="AH16" s="86" t="str">
        <f t="shared" si="15"/>
        <v>Distance</v>
      </c>
      <c r="AI16" s="86" t="str">
        <f t="shared" si="42"/>
        <v>&gt;</v>
      </c>
      <c r="AJ16" s="86">
        <f t="shared" si="16"/>
        <v>189.21826171875</v>
      </c>
      <c r="AK16" s="86">
        <f t="shared" si="17"/>
        <v>7</v>
      </c>
      <c r="AL16" s="86" t="b">
        <f t="shared" si="18"/>
        <v>1</v>
      </c>
      <c r="AM16" s="86" t="str">
        <f t="shared" si="19"/>
        <v>Speed</v>
      </c>
      <c r="AN16" s="86" t="str">
        <f t="shared" si="43"/>
        <v>&lt;=</v>
      </c>
      <c r="AO16" s="86">
        <f t="shared" si="20"/>
        <v>16.47705078125</v>
      </c>
      <c r="AP16" s="86">
        <f t="shared" si="21"/>
        <v>4</v>
      </c>
      <c r="AQ16" s="86" t="b">
        <f t="shared" si="22"/>
        <v>1</v>
      </c>
      <c r="AR16" s="86" t="str">
        <f t="shared" si="23"/>
        <v>Distance</v>
      </c>
      <c r="AS16" s="86" t="str">
        <f t="shared" si="44"/>
        <v>&lt;=</v>
      </c>
      <c r="AT16" s="86">
        <f t="shared" si="24"/>
        <v>278.908935546875</v>
      </c>
      <c r="AU16" s="86">
        <f t="shared" si="25"/>
        <v>1</v>
      </c>
      <c r="AV16" s="86" t="b">
        <f t="shared" si="26"/>
        <v>0</v>
      </c>
      <c r="AW16" s="86" t="str">
        <f t="shared" si="27"/>
        <v>Speed</v>
      </c>
      <c r="AX16" s="86" t="str">
        <f t="shared" si="45"/>
        <v>&gt;</v>
      </c>
      <c r="AY16" s="86">
        <f t="shared" si="28"/>
        <v>9.55078125</v>
      </c>
      <c r="AZ16" s="86">
        <f t="shared" si="29"/>
        <v>0</v>
      </c>
      <c r="BA16" s="86" t="b">
        <f t="shared" si="30"/>
        <v>1</v>
      </c>
      <c r="BB16" s="86" t="str">
        <f t="shared" si="31"/>
        <v>Distance</v>
      </c>
      <c r="BC16" s="86" t="str">
        <f t="shared" si="46"/>
        <v>&lt;=</v>
      </c>
      <c r="BD16" s="86">
        <f t="shared" si="32"/>
        <v>459.240966796875</v>
      </c>
      <c r="BE16" s="15">
        <f t="shared" si="33"/>
        <v>1</v>
      </c>
      <c r="BF16" s="15" t="str">
        <f t="shared" si="47"/>
        <v>Speed&gt;14,385986328125 AND Distance&gt;189,21826171875 AND Speed&lt;=16,47705078125 AND Distance&lt;=278,908935546875 AND Speed&gt;9,55078125 AND Distance&lt;=459,240966796875</v>
      </c>
      <c r="BH16" s="15">
        <v>2.734375E-2</v>
      </c>
      <c r="BI16" s="15">
        <v>1</v>
      </c>
      <c r="BJ16" s="15" t="s">
        <v>1865</v>
      </c>
    </row>
    <row r="17" spans="1:62">
      <c r="A17" s="15">
        <v>14</v>
      </c>
      <c r="B17" s="15">
        <v>2</v>
      </c>
      <c r="C17" s="15">
        <v>3502</v>
      </c>
      <c r="D17" s="15">
        <f t="shared" si="34"/>
        <v>0</v>
      </c>
      <c r="E17" s="15">
        <f t="shared" si="35"/>
        <v>3502</v>
      </c>
      <c r="F17" s="15">
        <f t="shared" si="36"/>
        <v>0.85498046875</v>
      </c>
      <c r="G17" s="15">
        <v>15</v>
      </c>
      <c r="H17" s="15">
        <v>16</v>
      </c>
      <c r="I17" s="15">
        <v>11</v>
      </c>
      <c r="J17" s="15">
        <v>3</v>
      </c>
      <c r="K17" s="15">
        <v>225</v>
      </c>
      <c r="L17" s="15">
        <v>345</v>
      </c>
      <c r="M17" s="15">
        <f t="shared" si="37"/>
        <v>8.4228515625E-2</v>
      </c>
      <c r="O17" s="86">
        <f t="shared" si="38"/>
        <v>225</v>
      </c>
      <c r="P17" s="86">
        <f t="shared" si="0"/>
        <v>0.133056640625</v>
      </c>
      <c r="Q17" s="86">
        <f t="shared" si="1"/>
        <v>112</v>
      </c>
      <c r="R17" s="86" t="b">
        <f t="shared" si="2"/>
        <v>1</v>
      </c>
      <c r="S17" s="86" t="str">
        <f t="shared" si="3"/>
        <v>Dummy Node</v>
      </c>
      <c r="T17" s="86" t="str">
        <f t="shared" si="39"/>
        <v>N/A</v>
      </c>
      <c r="U17" s="86" t="str">
        <f t="shared" si="4"/>
        <v>N/A</v>
      </c>
      <c r="V17" s="86">
        <f t="shared" si="5"/>
        <v>26</v>
      </c>
      <c r="W17" s="86" t="b">
        <f t="shared" si="6"/>
        <v>0</v>
      </c>
      <c r="X17" s="86" t="str">
        <f t="shared" si="7"/>
        <v>Dummy Node</v>
      </c>
      <c r="Y17" s="86" t="str">
        <f t="shared" si="40"/>
        <v>N/A</v>
      </c>
      <c r="Z17" s="86" t="str">
        <f t="shared" si="8"/>
        <v>N/A</v>
      </c>
      <c r="AA17" s="86">
        <f t="shared" si="9"/>
        <v>24</v>
      </c>
      <c r="AB17" s="86" t="b">
        <f t="shared" si="10"/>
        <v>0</v>
      </c>
      <c r="AC17" s="86" t="str">
        <f t="shared" si="11"/>
        <v>Speed</v>
      </c>
      <c r="AD17" s="86" t="str">
        <f t="shared" si="41"/>
        <v>&gt;</v>
      </c>
      <c r="AE17" s="86">
        <f t="shared" si="12"/>
        <v>14.385986328125</v>
      </c>
      <c r="AF17" s="86">
        <f t="shared" si="13"/>
        <v>21</v>
      </c>
      <c r="AG17" s="86" t="b">
        <f t="shared" si="14"/>
        <v>0</v>
      </c>
      <c r="AH17" s="86" t="str">
        <f t="shared" si="15"/>
        <v>Distance</v>
      </c>
      <c r="AI17" s="86" t="str">
        <f t="shared" si="42"/>
        <v>&gt;</v>
      </c>
      <c r="AJ17" s="86">
        <f t="shared" si="16"/>
        <v>189.21826171875</v>
      </c>
      <c r="AK17" s="86">
        <f t="shared" si="17"/>
        <v>7</v>
      </c>
      <c r="AL17" s="86" t="b">
        <f t="shared" si="18"/>
        <v>1</v>
      </c>
      <c r="AM17" s="86" t="str">
        <f t="shared" si="19"/>
        <v>Speed</v>
      </c>
      <c r="AN17" s="86" t="str">
        <f t="shared" si="43"/>
        <v>&lt;=</v>
      </c>
      <c r="AO17" s="86">
        <f t="shared" si="20"/>
        <v>16.47705078125</v>
      </c>
      <c r="AP17" s="86">
        <f t="shared" si="21"/>
        <v>4</v>
      </c>
      <c r="AQ17" s="86" t="b">
        <f t="shared" si="22"/>
        <v>1</v>
      </c>
      <c r="AR17" s="86" t="str">
        <f t="shared" si="23"/>
        <v>Distance</v>
      </c>
      <c r="AS17" s="86" t="str">
        <f t="shared" si="44"/>
        <v>&lt;=</v>
      </c>
      <c r="AT17" s="86">
        <f t="shared" si="24"/>
        <v>278.908935546875</v>
      </c>
      <c r="AU17" s="86">
        <f t="shared" si="25"/>
        <v>1</v>
      </c>
      <c r="AV17" s="86" t="b">
        <f t="shared" si="26"/>
        <v>0</v>
      </c>
      <c r="AW17" s="86" t="str">
        <f t="shared" si="27"/>
        <v>Speed</v>
      </c>
      <c r="AX17" s="86" t="str">
        <f t="shared" si="45"/>
        <v>&gt;</v>
      </c>
      <c r="AY17" s="86">
        <f t="shared" si="28"/>
        <v>9.55078125</v>
      </c>
      <c r="AZ17" s="86">
        <f t="shared" si="29"/>
        <v>0</v>
      </c>
      <c r="BA17" s="86" t="b">
        <f t="shared" si="30"/>
        <v>1</v>
      </c>
      <c r="BB17" s="86" t="str">
        <f t="shared" si="31"/>
        <v>Distance</v>
      </c>
      <c r="BC17" s="86" t="str">
        <f t="shared" si="46"/>
        <v>&lt;=</v>
      </c>
      <c r="BD17" s="86">
        <f t="shared" si="32"/>
        <v>459.240966796875</v>
      </c>
      <c r="BE17" s="15">
        <f t="shared" si="33"/>
        <v>1</v>
      </c>
      <c r="BF17" s="15" t="str">
        <f t="shared" si="47"/>
        <v>Speed&gt;14,385986328125 AND Distance&gt;189,21826171875 AND Speed&lt;=16,47705078125 AND Distance&lt;=278,908935546875 AND Speed&gt;9,55078125 AND Distance&lt;=459,240966796875</v>
      </c>
      <c r="BH17" s="15">
        <v>3.1005859375E-2</v>
      </c>
      <c r="BI17" s="15">
        <v>1</v>
      </c>
      <c r="BJ17" s="15" t="s">
        <v>1878</v>
      </c>
    </row>
    <row r="18" spans="1:62">
      <c r="A18" s="15">
        <v>15</v>
      </c>
      <c r="B18" s="15">
        <v>1</v>
      </c>
      <c r="C18" s="15">
        <v>103605</v>
      </c>
      <c r="D18" s="15">
        <f t="shared" si="34"/>
        <v>25</v>
      </c>
      <c r="E18" s="15">
        <f t="shared" si="35"/>
        <v>1205</v>
      </c>
      <c r="F18" s="15">
        <f t="shared" si="36"/>
        <v>25.294189453125</v>
      </c>
      <c r="G18" s="15">
        <v>67</v>
      </c>
      <c r="H18" s="15">
        <v>68</v>
      </c>
      <c r="I18" s="15">
        <v>14</v>
      </c>
      <c r="J18" s="15">
        <v>4</v>
      </c>
      <c r="K18" s="15">
        <v>226</v>
      </c>
      <c r="L18" s="15">
        <v>80</v>
      </c>
      <c r="M18" s="15">
        <f t="shared" si="37"/>
        <v>1.953125E-2</v>
      </c>
      <c r="O18" s="86">
        <f t="shared" si="38"/>
        <v>226</v>
      </c>
      <c r="P18" s="86">
        <f t="shared" si="0"/>
        <v>0.133056640625</v>
      </c>
      <c r="Q18" s="86">
        <f t="shared" si="1"/>
        <v>112</v>
      </c>
      <c r="R18" s="86" t="b">
        <f t="shared" si="2"/>
        <v>0</v>
      </c>
      <c r="S18" s="86" t="str">
        <f t="shared" si="3"/>
        <v>Dummy Node</v>
      </c>
      <c r="T18" s="86" t="str">
        <f t="shared" si="39"/>
        <v>N/A</v>
      </c>
      <c r="U18" s="86" t="str">
        <f t="shared" si="4"/>
        <v>N/A</v>
      </c>
      <c r="V18" s="86">
        <f t="shared" si="5"/>
        <v>26</v>
      </c>
      <c r="W18" s="86" t="b">
        <f t="shared" si="6"/>
        <v>0</v>
      </c>
      <c r="X18" s="86" t="str">
        <f t="shared" si="7"/>
        <v>Dummy Node</v>
      </c>
      <c r="Y18" s="86" t="str">
        <f t="shared" si="40"/>
        <v>N/A</v>
      </c>
      <c r="Z18" s="86" t="str">
        <f t="shared" si="8"/>
        <v>N/A</v>
      </c>
      <c r="AA18" s="86">
        <f t="shared" si="9"/>
        <v>24</v>
      </c>
      <c r="AB18" s="86" t="b">
        <f t="shared" si="10"/>
        <v>0</v>
      </c>
      <c r="AC18" s="86" t="str">
        <f t="shared" si="11"/>
        <v>Speed</v>
      </c>
      <c r="AD18" s="86" t="str">
        <f t="shared" si="41"/>
        <v>&gt;</v>
      </c>
      <c r="AE18" s="86">
        <f t="shared" si="12"/>
        <v>14.385986328125</v>
      </c>
      <c r="AF18" s="86">
        <f t="shared" si="13"/>
        <v>21</v>
      </c>
      <c r="AG18" s="86" t="b">
        <f t="shared" si="14"/>
        <v>0</v>
      </c>
      <c r="AH18" s="86" t="str">
        <f t="shared" si="15"/>
        <v>Distance</v>
      </c>
      <c r="AI18" s="86" t="str">
        <f t="shared" si="42"/>
        <v>&gt;</v>
      </c>
      <c r="AJ18" s="86">
        <f t="shared" si="16"/>
        <v>189.21826171875</v>
      </c>
      <c r="AK18" s="86">
        <f t="shared" si="17"/>
        <v>7</v>
      </c>
      <c r="AL18" s="86" t="b">
        <f t="shared" si="18"/>
        <v>1</v>
      </c>
      <c r="AM18" s="86" t="str">
        <f t="shared" si="19"/>
        <v>Speed</v>
      </c>
      <c r="AN18" s="86" t="str">
        <f t="shared" si="43"/>
        <v>&lt;=</v>
      </c>
      <c r="AO18" s="86">
        <f t="shared" si="20"/>
        <v>16.47705078125</v>
      </c>
      <c r="AP18" s="86">
        <f t="shared" si="21"/>
        <v>4</v>
      </c>
      <c r="AQ18" s="86" t="b">
        <f t="shared" si="22"/>
        <v>1</v>
      </c>
      <c r="AR18" s="86" t="str">
        <f t="shared" si="23"/>
        <v>Distance</v>
      </c>
      <c r="AS18" s="86" t="str">
        <f t="shared" si="44"/>
        <v>&lt;=</v>
      </c>
      <c r="AT18" s="86">
        <f t="shared" si="24"/>
        <v>278.908935546875</v>
      </c>
      <c r="AU18" s="86">
        <f t="shared" si="25"/>
        <v>1</v>
      </c>
      <c r="AV18" s="86" t="b">
        <f t="shared" si="26"/>
        <v>0</v>
      </c>
      <c r="AW18" s="86" t="str">
        <f t="shared" si="27"/>
        <v>Speed</v>
      </c>
      <c r="AX18" s="86" t="str">
        <f t="shared" si="45"/>
        <v>&gt;</v>
      </c>
      <c r="AY18" s="86">
        <f t="shared" si="28"/>
        <v>9.55078125</v>
      </c>
      <c r="AZ18" s="86">
        <f t="shared" si="29"/>
        <v>0</v>
      </c>
      <c r="BA18" s="86" t="b">
        <f t="shared" si="30"/>
        <v>1</v>
      </c>
      <c r="BB18" s="86" t="str">
        <f t="shared" si="31"/>
        <v>Distance</v>
      </c>
      <c r="BC18" s="86" t="str">
        <f t="shared" si="46"/>
        <v>&lt;=</v>
      </c>
      <c r="BD18" s="86">
        <f t="shared" si="32"/>
        <v>459.240966796875</v>
      </c>
      <c r="BE18" s="15">
        <f t="shared" si="33"/>
        <v>1</v>
      </c>
      <c r="BF18" s="15" t="str">
        <f t="shared" si="47"/>
        <v>Speed&gt;14,385986328125 AND Distance&gt;189,21826171875 AND Speed&lt;=16,47705078125 AND Distance&lt;=278,908935546875 AND Speed&gt;9,55078125 AND Distance&lt;=459,240966796875</v>
      </c>
      <c r="BH18" s="15">
        <v>4.2724609375E-2</v>
      </c>
      <c r="BI18" s="15">
        <v>1</v>
      </c>
      <c r="BJ18" s="15" t="s">
        <v>1874</v>
      </c>
    </row>
    <row r="19" spans="1:62">
      <c r="A19" s="15">
        <v>16</v>
      </c>
      <c r="B19" s="15">
        <v>2</v>
      </c>
      <c r="C19" s="15">
        <v>4285</v>
      </c>
      <c r="D19" s="15">
        <f t="shared" si="34"/>
        <v>1</v>
      </c>
      <c r="E19" s="15">
        <f t="shared" si="35"/>
        <v>189</v>
      </c>
      <c r="F19" s="15">
        <f t="shared" si="36"/>
        <v>1.046142578125</v>
      </c>
      <c r="G19" s="15">
        <v>33</v>
      </c>
      <c r="H19" s="15">
        <v>34</v>
      </c>
      <c r="I19" s="15">
        <v>14</v>
      </c>
      <c r="J19" s="15">
        <v>4</v>
      </c>
      <c r="K19" s="15">
        <v>227</v>
      </c>
      <c r="L19" s="15">
        <v>1047</v>
      </c>
      <c r="M19" s="15">
        <f t="shared" si="37"/>
        <v>0.255615234375</v>
      </c>
      <c r="O19" s="86">
        <f t="shared" si="38"/>
        <v>227</v>
      </c>
      <c r="P19" s="86">
        <f t="shared" si="0"/>
        <v>3.662109375E-3</v>
      </c>
      <c r="Q19" s="86">
        <f t="shared" si="1"/>
        <v>113</v>
      </c>
      <c r="R19" s="86" t="b">
        <f t="shared" si="2"/>
        <v>1</v>
      </c>
      <c r="S19" s="86" t="str">
        <f t="shared" si="3"/>
        <v>Dummy Node</v>
      </c>
      <c r="T19" s="86" t="str">
        <f t="shared" si="39"/>
        <v>N/A</v>
      </c>
      <c r="U19" s="86" t="str">
        <f t="shared" si="4"/>
        <v>N/A</v>
      </c>
      <c r="V19" s="86">
        <f t="shared" si="5"/>
        <v>31</v>
      </c>
      <c r="W19" s="86" t="b">
        <f t="shared" si="6"/>
        <v>1</v>
      </c>
      <c r="X19" s="86" t="str">
        <f t="shared" si="7"/>
        <v>Dummy Node</v>
      </c>
      <c r="Y19" s="86" t="str">
        <f t="shared" si="40"/>
        <v>N/A</v>
      </c>
      <c r="Z19" s="86" t="str">
        <f t="shared" si="8"/>
        <v>N/A</v>
      </c>
      <c r="AA19" s="86">
        <f t="shared" si="9"/>
        <v>23</v>
      </c>
      <c r="AB19" s="86" t="b">
        <f t="shared" si="10"/>
        <v>1</v>
      </c>
      <c r="AC19" s="86" t="str">
        <f t="shared" si="11"/>
        <v>Distance</v>
      </c>
      <c r="AD19" s="86" t="str">
        <f t="shared" si="41"/>
        <v>&lt;=</v>
      </c>
      <c r="AE19" s="86">
        <f t="shared" si="12"/>
        <v>132.787109375</v>
      </c>
      <c r="AF19" s="86">
        <f t="shared" si="13"/>
        <v>21</v>
      </c>
      <c r="AG19" s="86" t="b">
        <f t="shared" si="14"/>
        <v>1</v>
      </c>
      <c r="AH19" s="86" t="str">
        <f t="shared" si="15"/>
        <v>Distance</v>
      </c>
      <c r="AI19" s="86" t="str">
        <f t="shared" si="42"/>
        <v>&lt;=</v>
      </c>
      <c r="AJ19" s="86">
        <f t="shared" si="16"/>
        <v>189.21826171875</v>
      </c>
      <c r="AK19" s="86">
        <f t="shared" si="17"/>
        <v>7</v>
      </c>
      <c r="AL19" s="86" t="b">
        <f t="shared" si="18"/>
        <v>1</v>
      </c>
      <c r="AM19" s="86" t="str">
        <f t="shared" si="19"/>
        <v>Speed</v>
      </c>
      <c r="AN19" s="86" t="str">
        <f t="shared" si="43"/>
        <v>&lt;=</v>
      </c>
      <c r="AO19" s="86">
        <f t="shared" si="20"/>
        <v>16.47705078125</v>
      </c>
      <c r="AP19" s="86">
        <f t="shared" si="21"/>
        <v>4</v>
      </c>
      <c r="AQ19" s="86" t="b">
        <f t="shared" si="22"/>
        <v>1</v>
      </c>
      <c r="AR19" s="86" t="str">
        <f t="shared" si="23"/>
        <v>Distance</v>
      </c>
      <c r="AS19" s="86" t="str">
        <f t="shared" si="44"/>
        <v>&lt;=</v>
      </c>
      <c r="AT19" s="86">
        <f t="shared" si="24"/>
        <v>278.908935546875</v>
      </c>
      <c r="AU19" s="86">
        <f t="shared" si="25"/>
        <v>1</v>
      </c>
      <c r="AV19" s="86" t="b">
        <f t="shared" si="26"/>
        <v>0</v>
      </c>
      <c r="AW19" s="86" t="str">
        <f t="shared" si="27"/>
        <v>Speed</v>
      </c>
      <c r="AX19" s="86" t="str">
        <f t="shared" si="45"/>
        <v>&gt;</v>
      </c>
      <c r="AY19" s="86">
        <f t="shared" si="28"/>
        <v>9.55078125</v>
      </c>
      <c r="AZ19" s="86">
        <f t="shared" si="29"/>
        <v>0</v>
      </c>
      <c r="BA19" s="86" t="b">
        <f t="shared" si="30"/>
        <v>1</v>
      </c>
      <c r="BB19" s="86" t="str">
        <f t="shared" si="31"/>
        <v>Distance</v>
      </c>
      <c r="BC19" s="86" t="str">
        <f t="shared" si="46"/>
        <v>&lt;=</v>
      </c>
      <c r="BD19" s="86">
        <f t="shared" si="32"/>
        <v>459.240966796875</v>
      </c>
      <c r="BE19" s="15">
        <f t="shared" si="33"/>
        <v>1</v>
      </c>
      <c r="BF19" s="15" t="str">
        <f t="shared" si="47"/>
        <v>Distance&lt;=132,787109375 AND Distance&lt;=189,21826171875 AND Speed&lt;=16,47705078125 AND Distance&lt;=278,908935546875 AND Speed&gt;9,55078125 AND Distance&lt;=459,240966796875</v>
      </c>
      <c r="BH19" s="15">
        <v>4.39453125E-2</v>
      </c>
      <c r="BI19" s="15">
        <v>1</v>
      </c>
      <c r="BJ19" s="15" t="s">
        <v>1886</v>
      </c>
    </row>
    <row r="20" spans="1:62">
      <c r="A20" s="15">
        <v>17</v>
      </c>
      <c r="B20" s="15">
        <v>1</v>
      </c>
      <c r="C20" s="15">
        <v>83279</v>
      </c>
      <c r="D20" s="15">
        <f t="shared" si="34"/>
        <v>20</v>
      </c>
      <c r="E20" s="15">
        <f t="shared" si="35"/>
        <v>1359</v>
      </c>
      <c r="F20" s="15">
        <f t="shared" si="36"/>
        <v>20.331787109375</v>
      </c>
      <c r="G20" s="15">
        <v>41</v>
      </c>
      <c r="H20" s="15">
        <v>42</v>
      </c>
      <c r="I20" s="15">
        <v>10</v>
      </c>
      <c r="J20" s="15">
        <v>5</v>
      </c>
      <c r="K20" s="15">
        <v>228</v>
      </c>
      <c r="L20" s="15">
        <v>57</v>
      </c>
      <c r="M20" s="15">
        <f t="shared" si="37"/>
        <v>1.3916015625E-2</v>
      </c>
      <c r="O20" s="86">
        <f t="shared" si="38"/>
        <v>228</v>
      </c>
      <c r="P20" s="86">
        <f t="shared" si="0"/>
        <v>3.662109375E-3</v>
      </c>
      <c r="Q20" s="86">
        <f t="shared" si="1"/>
        <v>113</v>
      </c>
      <c r="R20" s="86" t="b">
        <f t="shared" si="2"/>
        <v>0</v>
      </c>
      <c r="S20" s="86" t="str">
        <f t="shared" si="3"/>
        <v>Dummy Node</v>
      </c>
      <c r="T20" s="86" t="str">
        <f t="shared" si="39"/>
        <v>N/A</v>
      </c>
      <c r="U20" s="86" t="str">
        <f t="shared" si="4"/>
        <v>N/A</v>
      </c>
      <c r="V20" s="86">
        <f t="shared" si="5"/>
        <v>31</v>
      </c>
      <c r="W20" s="86" t="b">
        <f t="shared" si="6"/>
        <v>1</v>
      </c>
      <c r="X20" s="86" t="str">
        <f t="shared" si="7"/>
        <v>Dummy Node</v>
      </c>
      <c r="Y20" s="86" t="str">
        <f t="shared" si="40"/>
        <v>N/A</v>
      </c>
      <c r="Z20" s="86" t="str">
        <f t="shared" si="8"/>
        <v>N/A</v>
      </c>
      <c r="AA20" s="86">
        <f t="shared" si="9"/>
        <v>23</v>
      </c>
      <c r="AB20" s="86" t="b">
        <f t="shared" si="10"/>
        <v>1</v>
      </c>
      <c r="AC20" s="86" t="str">
        <f t="shared" si="11"/>
        <v>Distance</v>
      </c>
      <c r="AD20" s="86" t="str">
        <f t="shared" si="41"/>
        <v>&lt;=</v>
      </c>
      <c r="AE20" s="86">
        <f t="shared" si="12"/>
        <v>132.787109375</v>
      </c>
      <c r="AF20" s="86">
        <f t="shared" si="13"/>
        <v>21</v>
      </c>
      <c r="AG20" s="86" t="b">
        <f t="shared" si="14"/>
        <v>1</v>
      </c>
      <c r="AH20" s="86" t="str">
        <f t="shared" si="15"/>
        <v>Distance</v>
      </c>
      <c r="AI20" s="86" t="str">
        <f t="shared" si="42"/>
        <v>&lt;=</v>
      </c>
      <c r="AJ20" s="86">
        <f t="shared" si="16"/>
        <v>189.21826171875</v>
      </c>
      <c r="AK20" s="86">
        <f t="shared" si="17"/>
        <v>7</v>
      </c>
      <c r="AL20" s="86" t="b">
        <f t="shared" si="18"/>
        <v>1</v>
      </c>
      <c r="AM20" s="86" t="str">
        <f t="shared" si="19"/>
        <v>Speed</v>
      </c>
      <c r="AN20" s="86" t="str">
        <f t="shared" si="43"/>
        <v>&lt;=</v>
      </c>
      <c r="AO20" s="86">
        <f t="shared" si="20"/>
        <v>16.47705078125</v>
      </c>
      <c r="AP20" s="86">
        <f t="shared" si="21"/>
        <v>4</v>
      </c>
      <c r="AQ20" s="86" t="b">
        <f t="shared" si="22"/>
        <v>1</v>
      </c>
      <c r="AR20" s="86" t="str">
        <f t="shared" si="23"/>
        <v>Distance</v>
      </c>
      <c r="AS20" s="86" t="str">
        <f t="shared" si="44"/>
        <v>&lt;=</v>
      </c>
      <c r="AT20" s="86">
        <f t="shared" si="24"/>
        <v>278.908935546875</v>
      </c>
      <c r="AU20" s="86">
        <f t="shared" si="25"/>
        <v>1</v>
      </c>
      <c r="AV20" s="86" t="b">
        <f t="shared" si="26"/>
        <v>0</v>
      </c>
      <c r="AW20" s="86" t="str">
        <f t="shared" si="27"/>
        <v>Speed</v>
      </c>
      <c r="AX20" s="86" t="str">
        <f t="shared" si="45"/>
        <v>&gt;</v>
      </c>
      <c r="AY20" s="86">
        <f t="shared" si="28"/>
        <v>9.55078125</v>
      </c>
      <c r="AZ20" s="86">
        <f t="shared" si="29"/>
        <v>0</v>
      </c>
      <c r="BA20" s="86" t="b">
        <f t="shared" si="30"/>
        <v>1</v>
      </c>
      <c r="BB20" s="86" t="str">
        <f t="shared" si="31"/>
        <v>Distance</v>
      </c>
      <c r="BC20" s="86" t="str">
        <f t="shared" si="46"/>
        <v>&lt;=</v>
      </c>
      <c r="BD20" s="86">
        <f t="shared" si="32"/>
        <v>459.240966796875</v>
      </c>
      <c r="BE20" s="15">
        <f t="shared" si="33"/>
        <v>1</v>
      </c>
      <c r="BF20" s="15" t="str">
        <f t="shared" si="47"/>
        <v>Distance&lt;=132,787109375 AND Distance&lt;=189,21826171875 AND Speed&lt;=16,47705078125 AND Distance&lt;=278,908935546875 AND Speed&gt;9,55078125 AND Distance&lt;=459,240966796875</v>
      </c>
      <c r="BH20" s="15">
        <v>4.833984375E-2</v>
      </c>
      <c r="BI20" s="15">
        <v>1</v>
      </c>
      <c r="BJ20" s="15" t="s">
        <v>1858</v>
      </c>
    </row>
    <row r="21" spans="1:62">
      <c r="A21" s="15">
        <v>18</v>
      </c>
      <c r="B21" s="15">
        <v>1</v>
      </c>
      <c r="C21" s="15">
        <v>95145</v>
      </c>
      <c r="D21" s="15">
        <f t="shared" si="34"/>
        <v>23</v>
      </c>
      <c r="E21" s="15">
        <f t="shared" si="35"/>
        <v>937</v>
      </c>
      <c r="F21" s="15">
        <f t="shared" si="36"/>
        <v>23.228759765625</v>
      </c>
      <c r="G21" s="15">
        <v>19</v>
      </c>
      <c r="H21" s="15">
        <v>20</v>
      </c>
      <c r="I21" s="15">
        <v>10</v>
      </c>
      <c r="J21" s="15">
        <v>5</v>
      </c>
      <c r="K21" s="15">
        <v>229</v>
      </c>
      <c r="L21" s="15">
        <v>413</v>
      </c>
      <c r="M21" s="15">
        <f t="shared" si="37"/>
        <v>0.100830078125</v>
      </c>
      <c r="O21" s="86">
        <f t="shared" si="38"/>
        <v>229</v>
      </c>
      <c r="P21" s="86">
        <f t="shared" si="0"/>
        <v>3.662109375E-3</v>
      </c>
      <c r="Q21" s="86">
        <f t="shared" si="1"/>
        <v>114</v>
      </c>
      <c r="R21" s="86" t="b">
        <f t="shared" si="2"/>
        <v>1</v>
      </c>
      <c r="S21" s="86" t="str">
        <f t="shared" si="3"/>
        <v>Dummy Node</v>
      </c>
      <c r="T21" s="86" t="str">
        <f t="shared" si="39"/>
        <v>N/A</v>
      </c>
      <c r="U21" s="86" t="str">
        <f t="shared" si="4"/>
        <v>N/A</v>
      </c>
      <c r="V21" s="86">
        <f t="shared" si="5"/>
        <v>31</v>
      </c>
      <c r="W21" s="86" t="b">
        <f t="shared" si="6"/>
        <v>0</v>
      </c>
      <c r="X21" s="86" t="str">
        <f t="shared" si="7"/>
        <v>Dummy Node</v>
      </c>
      <c r="Y21" s="86" t="str">
        <f t="shared" si="40"/>
        <v>N/A</v>
      </c>
      <c r="Z21" s="86" t="str">
        <f t="shared" si="8"/>
        <v>N/A</v>
      </c>
      <c r="AA21" s="86">
        <f t="shared" si="9"/>
        <v>23</v>
      </c>
      <c r="AB21" s="86" t="b">
        <f t="shared" si="10"/>
        <v>1</v>
      </c>
      <c r="AC21" s="86" t="str">
        <f t="shared" si="11"/>
        <v>Distance</v>
      </c>
      <c r="AD21" s="86" t="str">
        <f t="shared" si="41"/>
        <v>&lt;=</v>
      </c>
      <c r="AE21" s="86">
        <f t="shared" si="12"/>
        <v>132.787109375</v>
      </c>
      <c r="AF21" s="86">
        <f t="shared" si="13"/>
        <v>21</v>
      </c>
      <c r="AG21" s="86" t="b">
        <f t="shared" si="14"/>
        <v>1</v>
      </c>
      <c r="AH21" s="86" t="str">
        <f t="shared" si="15"/>
        <v>Distance</v>
      </c>
      <c r="AI21" s="86" t="str">
        <f t="shared" si="42"/>
        <v>&lt;=</v>
      </c>
      <c r="AJ21" s="86">
        <f t="shared" si="16"/>
        <v>189.21826171875</v>
      </c>
      <c r="AK21" s="86">
        <f t="shared" si="17"/>
        <v>7</v>
      </c>
      <c r="AL21" s="86" t="b">
        <f t="shared" si="18"/>
        <v>1</v>
      </c>
      <c r="AM21" s="86" t="str">
        <f t="shared" si="19"/>
        <v>Speed</v>
      </c>
      <c r="AN21" s="86" t="str">
        <f t="shared" si="43"/>
        <v>&lt;=</v>
      </c>
      <c r="AO21" s="86">
        <f t="shared" si="20"/>
        <v>16.47705078125</v>
      </c>
      <c r="AP21" s="86">
        <f t="shared" si="21"/>
        <v>4</v>
      </c>
      <c r="AQ21" s="86" t="b">
        <f t="shared" si="22"/>
        <v>1</v>
      </c>
      <c r="AR21" s="86" t="str">
        <f t="shared" si="23"/>
        <v>Distance</v>
      </c>
      <c r="AS21" s="86" t="str">
        <f t="shared" si="44"/>
        <v>&lt;=</v>
      </c>
      <c r="AT21" s="86">
        <f t="shared" si="24"/>
        <v>278.908935546875</v>
      </c>
      <c r="AU21" s="86">
        <f t="shared" si="25"/>
        <v>1</v>
      </c>
      <c r="AV21" s="86" t="b">
        <f t="shared" si="26"/>
        <v>0</v>
      </c>
      <c r="AW21" s="86" t="str">
        <f t="shared" si="27"/>
        <v>Speed</v>
      </c>
      <c r="AX21" s="86" t="str">
        <f t="shared" si="45"/>
        <v>&gt;</v>
      </c>
      <c r="AY21" s="86">
        <f t="shared" si="28"/>
        <v>9.55078125</v>
      </c>
      <c r="AZ21" s="86">
        <f t="shared" si="29"/>
        <v>0</v>
      </c>
      <c r="BA21" s="86" t="b">
        <f t="shared" si="30"/>
        <v>1</v>
      </c>
      <c r="BB21" s="86" t="str">
        <f t="shared" si="31"/>
        <v>Distance</v>
      </c>
      <c r="BC21" s="86" t="str">
        <f t="shared" si="46"/>
        <v>&lt;=</v>
      </c>
      <c r="BD21" s="86">
        <f t="shared" si="32"/>
        <v>459.240966796875</v>
      </c>
      <c r="BE21" s="15">
        <f t="shared" si="33"/>
        <v>1</v>
      </c>
      <c r="BF21" s="15" t="str">
        <f t="shared" si="47"/>
        <v>Distance&lt;=132,787109375 AND Distance&lt;=189,21826171875 AND Speed&lt;=16,47705078125 AND Distance&lt;=278,908935546875 AND Speed&gt;9,55078125 AND Distance&lt;=459,240966796875</v>
      </c>
      <c r="BH21" s="15">
        <v>5.224609375E-2</v>
      </c>
      <c r="BI21" s="15">
        <v>1</v>
      </c>
      <c r="BJ21" s="15" t="s">
        <v>1853</v>
      </c>
    </row>
    <row r="22" spans="1:62">
      <c r="A22" s="15">
        <v>19</v>
      </c>
      <c r="B22" s="15">
        <v>-2</v>
      </c>
      <c r="C22" s="15">
        <v>-8192</v>
      </c>
      <c r="D22" s="15">
        <f t="shared" si="34"/>
        <v>-1</v>
      </c>
      <c r="E22" s="15">
        <f t="shared" si="35"/>
        <v>0</v>
      </c>
      <c r="F22" s="15">
        <f t="shared" si="36"/>
        <v>-1</v>
      </c>
      <c r="G22" s="15">
        <v>105</v>
      </c>
      <c r="H22" s="15">
        <v>106</v>
      </c>
      <c r="I22" s="15">
        <v>18</v>
      </c>
      <c r="J22" s="15">
        <v>6</v>
      </c>
      <c r="K22" s="15">
        <v>230</v>
      </c>
      <c r="L22" s="15">
        <v>1132</v>
      </c>
      <c r="M22" s="15">
        <f t="shared" si="37"/>
        <v>0.2763671875</v>
      </c>
      <c r="O22" s="86">
        <f t="shared" si="38"/>
        <v>230</v>
      </c>
      <c r="P22" s="86">
        <f t="shared" si="0"/>
        <v>3.662109375E-3</v>
      </c>
      <c r="Q22" s="86">
        <f t="shared" si="1"/>
        <v>114</v>
      </c>
      <c r="R22" s="86" t="b">
        <f t="shared" si="2"/>
        <v>0</v>
      </c>
      <c r="S22" s="86" t="str">
        <f t="shared" si="3"/>
        <v>Dummy Node</v>
      </c>
      <c r="T22" s="86" t="str">
        <f t="shared" si="39"/>
        <v>N/A</v>
      </c>
      <c r="U22" s="86" t="str">
        <f t="shared" si="4"/>
        <v>N/A</v>
      </c>
      <c r="V22" s="86">
        <f t="shared" si="5"/>
        <v>31</v>
      </c>
      <c r="W22" s="86" t="b">
        <f t="shared" si="6"/>
        <v>0</v>
      </c>
      <c r="X22" s="86" t="str">
        <f t="shared" si="7"/>
        <v>Dummy Node</v>
      </c>
      <c r="Y22" s="86" t="str">
        <f t="shared" si="40"/>
        <v>N/A</v>
      </c>
      <c r="Z22" s="86" t="str">
        <f t="shared" si="8"/>
        <v>N/A</v>
      </c>
      <c r="AA22" s="86">
        <f t="shared" si="9"/>
        <v>23</v>
      </c>
      <c r="AB22" s="86" t="b">
        <f t="shared" si="10"/>
        <v>1</v>
      </c>
      <c r="AC22" s="86" t="str">
        <f t="shared" si="11"/>
        <v>Distance</v>
      </c>
      <c r="AD22" s="86" t="str">
        <f t="shared" si="41"/>
        <v>&lt;=</v>
      </c>
      <c r="AE22" s="86">
        <f t="shared" si="12"/>
        <v>132.787109375</v>
      </c>
      <c r="AF22" s="86">
        <f t="shared" si="13"/>
        <v>21</v>
      </c>
      <c r="AG22" s="86" t="b">
        <f t="shared" si="14"/>
        <v>1</v>
      </c>
      <c r="AH22" s="86" t="str">
        <f t="shared" si="15"/>
        <v>Distance</v>
      </c>
      <c r="AI22" s="86" t="str">
        <f t="shared" si="42"/>
        <v>&lt;=</v>
      </c>
      <c r="AJ22" s="86">
        <f t="shared" si="16"/>
        <v>189.21826171875</v>
      </c>
      <c r="AK22" s="86">
        <f t="shared" si="17"/>
        <v>7</v>
      </c>
      <c r="AL22" s="86" t="b">
        <f t="shared" si="18"/>
        <v>1</v>
      </c>
      <c r="AM22" s="86" t="str">
        <f t="shared" si="19"/>
        <v>Speed</v>
      </c>
      <c r="AN22" s="86" t="str">
        <f t="shared" si="43"/>
        <v>&lt;=</v>
      </c>
      <c r="AO22" s="86">
        <f t="shared" si="20"/>
        <v>16.47705078125</v>
      </c>
      <c r="AP22" s="86">
        <f t="shared" si="21"/>
        <v>4</v>
      </c>
      <c r="AQ22" s="86" t="b">
        <f t="shared" si="22"/>
        <v>1</v>
      </c>
      <c r="AR22" s="86" t="str">
        <f t="shared" si="23"/>
        <v>Distance</v>
      </c>
      <c r="AS22" s="86" t="str">
        <f t="shared" si="44"/>
        <v>&lt;=</v>
      </c>
      <c r="AT22" s="86">
        <f t="shared" si="24"/>
        <v>278.908935546875</v>
      </c>
      <c r="AU22" s="86">
        <f t="shared" si="25"/>
        <v>1</v>
      </c>
      <c r="AV22" s="86" t="b">
        <f t="shared" si="26"/>
        <v>0</v>
      </c>
      <c r="AW22" s="86" t="str">
        <f t="shared" si="27"/>
        <v>Speed</v>
      </c>
      <c r="AX22" s="86" t="str">
        <f t="shared" si="45"/>
        <v>&gt;</v>
      </c>
      <c r="AY22" s="86">
        <f t="shared" si="28"/>
        <v>9.55078125</v>
      </c>
      <c r="AZ22" s="86">
        <f t="shared" si="29"/>
        <v>0</v>
      </c>
      <c r="BA22" s="86" t="b">
        <f t="shared" si="30"/>
        <v>1</v>
      </c>
      <c r="BB22" s="86" t="str">
        <f t="shared" si="31"/>
        <v>Distance</v>
      </c>
      <c r="BC22" s="86" t="str">
        <f t="shared" si="46"/>
        <v>&lt;=</v>
      </c>
      <c r="BD22" s="86">
        <f t="shared" si="32"/>
        <v>459.240966796875</v>
      </c>
      <c r="BE22" s="15">
        <f t="shared" si="33"/>
        <v>1</v>
      </c>
      <c r="BF22" s="15" t="str">
        <f t="shared" si="47"/>
        <v>Distance&lt;=132,787109375 AND Distance&lt;=189,21826171875 AND Speed&lt;=16,47705078125 AND Distance&lt;=278,908935546875 AND Speed&gt;9,55078125 AND Distance&lt;=459,240966796875</v>
      </c>
      <c r="BH22" s="15">
        <v>6.5673828125E-2</v>
      </c>
      <c r="BI22" s="15">
        <v>1</v>
      </c>
      <c r="BJ22" s="15" t="s">
        <v>1857</v>
      </c>
    </row>
    <row r="23" spans="1:62">
      <c r="A23" s="15">
        <v>20</v>
      </c>
      <c r="B23" s="15">
        <v>-2</v>
      </c>
      <c r="C23" s="15">
        <v>-8192</v>
      </c>
      <c r="D23" s="15">
        <f t="shared" si="34"/>
        <v>-1</v>
      </c>
      <c r="E23" s="15">
        <f t="shared" si="35"/>
        <v>0</v>
      </c>
      <c r="F23" s="15">
        <f t="shared" si="36"/>
        <v>-1</v>
      </c>
      <c r="G23" s="15">
        <v>107</v>
      </c>
      <c r="H23" s="15">
        <v>108</v>
      </c>
      <c r="I23" s="15">
        <v>18</v>
      </c>
      <c r="J23" s="15">
        <v>6</v>
      </c>
      <c r="K23" s="15">
        <v>231</v>
      </c>
      <c r="L23" s="15">
        <v>214</v>
      </c>
      <c r="M23" s="15">
        <f t="shared" si="37"/>
        <v>5.224609375E-2</v>
      </c>
      <c r="O23" s="86">
        <f t="shared" si="38"/>
        <v>231</v>
      </c>
      <c r="P23" s="86">
        <f t="shared" si="0"/>
        <v>6.5673828125E-2</v>
      </c>
      <c r="Q23" s="86">
        <f t="shared" si="1"/>
        <v>115</v>
      </c>
      <c r="R23" s="86" t="b">
        <f t="shared" si="2"/>
        <v>1</v>
      </c>
      <c r="S23" s="86" t="str">
        <f t="shared" si="3"/>
        <v>Dummy Node</v>
      </c>
      <c r="T23" s="86" t="str">
        <f t="shared" si="39"/>
        <v>N/A</v>
      </c>
      <c r="U23" s="86" t="str">
        <f t="shared" si="4"/>
        <v>N/A</v>
      </c>
      <c r="V23" s="86">
        <f t="shared" si="5"/>
        <v>32</v>
      </c>
      <c r="W23" s="86" t="b">
        <f t="shared" si="6"/>
        <v>1</v>
      </c>
      <c r="X23" s="86" t="str">
        <f t="shared" si="7"/>
        <v>Dummy Node</v>
      </c>
      <c r="Y23" s="86" t="str">
        <f t="shared" si="40"/>
        <v>N/A</v>
      </c>
      <c r="Z23" s="86" t="str">
        <f t="shared" si="8"/>
        <v>N/A</v>
      </c>
      <c r="AA23" s="86">
        <f t="shared" si="9"/>
        <v>23</v>
      </c>
      <c r="AB23" s="86" t="b">
        <f t="shared" si="10"/>
        <v>0</v>
      </c>
      <c r="AC23" s="86" t="str">
        <f t="shared" si="11"/>
        <v>Distance</v>
      </c>
      <c r="AD23" s="86" t="str">
        <f t="shared" si="41"/>
        <v>&gt;</v>
      </c>
      <c r="AE23" s="86">
        <f t="shared" si="12"/>
        <v>132.787109375</v>
      </c>
      <c r="AF23" s="86">
        <f t="shared" si="13"/>
        <v>21</v>
      </c>
      <c r="AG23" s="86" t="b">
        <f t="shared" si="14"/>
        <v>1</v>
      </c>
      <c r="AH23" s="86" t="str">
        <f t="shared" si="15"/>
        <v>Distance</v>
      </c>
      <c r="AI23" s="86" t="str">
        <f t="shared" si="42"/>
        <v>&lt;=</v>
      </c>
      <c r="AJ23" s="86">
        <f t="shared" si="16"/>
        <v>189.21826171875</v>
      </c>
      <c r="AK23" s="86">
        <f t="shared" si="17"/>
        <v>7</v>
      </c>
      <c r="AL23" s="86" t="b">
        <f t="shared" si="18"/>
        <v>1</v>
      </c>
      <c r="AM23" s="86" t="str">
        <f t="shared" si="19"/>
        <v>Speed</v>
      </c>
      <c r="AN23" s="86" t="str">
        <f t="shared" si="43"/>
        <v>&lt;=</v>
      </c>
      <c r="AO23" s="86">
        <f t="shared" si="20"/>
        <v>16.47705078125</v>
      </c>
      <c r="AP23" s="86">
        <f t="shared" si="21"/>
        <v>4</v>
      </c>
      <c r="AQ23" s="86" t="b">
        <f t="shared" si="22"/>
        <v>1</v>
      </c>
      <c r="AR23" s="86" t="str">
        <f t="shared" si="23"/>
        <v>Distance</v>
      </c>
      <c r="AS23" s="86" t="str">
        <f t="shared" si="44"/>
        <v>&lt;=</v>
      </c>
      <c r="AT23" s="86">
        <f t="shared" si="24"/>
        <v>278.908935546875</v>
      </c>
      <c r="AU23" s="86">
        <f t="shared" si="25"/>
        <v>1</v>
      </c>
      <c r="AV23" s="86" t="b">
        <f t="shared" si="26"/>
        <v>0</v>
      </c>
      <c r="AW23" s="86" t="str">
        <f t="shared" si="27"/>
        <v>Speed</v>
      </c>
      <c r="AX23" s="86" t="str">
        <f t="shared" si="45"/>
        <v>&gt;</v>
      </c>
      <c r="AY23" s="86">
        <f t="shared" si="28"/>
        <v>9.55078125</v>
      </c>
      <c r="AZ23" s="86">
        <f t="shared" si="29"/>
        <v>0</v>
      </c>
      <c r="BA23" s="86" t="b">
        <f t="shared" si="30"/>
        <v>1</v>
      </c>
      <c r="BB23" s="86" t="str">
        <f t="shared" si="31"/>
        <v>Distance</v>
      </c>
      <c r="BC23" s="86" t="str">
        <f t="shared" si="46"/>
        <v>&lt;=</v>
      </c>
      <c r="BD23" s="86">
        <f t="shared" si="32"/>
        <v>459.240966796875</v>
      </c>
      <c r="BE23" s="15">
        <f t="shared" si="33"/>
        <v>1</v>
      </c>
      <c r="BF23" s="15" t="str">
        <f t="shared" si="47"/>
        <v>Distance&gt;132,787109375 AND Distance&lt;=189,21826171875 AND Speed&lt;=16,47705078125 AND Distance&lt;=278,908935546875 AND Speed&gt;9,55078125 AND Distance&lt;=459,240966796875</v>
      </c>
      <c r="BH23" s="15">
        <v>9.47265625E-2</v>
      </c>
      <c r="BI23" s="15">
        <v>1</v>
      </c>
      <c r="BJ23" s="15" t="s">
        <v>1862</v>
      </c>
    </row>
    <row r="24" spans="1:62">
      <c r="A24" s="15">
        <v>21</v>
      </c>
      <c r="B24" s="15">
        <v>0</v>
      </c>
      <c r="C24" s="15">
        <v>775038</v>
      </c>
      <c r="D24" s="15">
        <f t="shared" si="34"/>
        <v>189</v>
      </c>
      <c r="E24" s="15">
        <f t="shared" si="35"/>
        <v>894</v>
      </c>
      <c r="F24" s="15">
        <f t="shared" si="36"/>
        <v>189.21826171875</v>
      </c>
      <c r="G24" s="15">
        <v>23</v>
      </c>
      <c r="H24" s="15">
        <v>24</v>
      </c>
      <c r="I24" s="15">
        <v>7</v>
      </c>
      <c r="J24" s="15">
        <v>4</v>
      </c>
      <c r="K24" s="15">
        <v>232</v>
      </c>
      <c r="L24" s="15">
        <v>148</v>
      </c>
      <c r="M24" s="15">
        <f t="shared" si="37"/>
        <v>3.61328125E-2</v>
      </c>
      <c r="O24" s="86">
        <f t="shared" si="38"/>
        <v>232</v>
      </c>
      <c r="P24" s="86">
        <f t="shared" si="0"/>
        <v>6.5673828125E-2</v>
      </c>
      <c r="Q24" s="86">
        <f t="shared" si="1"/>
        <v>115</v>
      </c>
      <c r="R24" s="86" t="b">
        <f t="shared" si="2"/>
        <v>0</v>
      </c>
      <c r="S24" s="86" t="str">
        <f t="shared" si="3"/>
        <v>Dummy Node</v>
      </c>
      <c r="T24" s="86" t="str">
        <f t="shared" si="39"/>
        <v>N/A</v>
      </c>
      <c r="U24" s="86" t="str">
        <f t="shared" si="4"/>
        <v>N/A</v>
      </c>
      <c r="V24" s="86">
        <f t="shared" si="5"/>
        <v>32</v>
      </c>
      <c r="W24" s="86" t="b">
        <f t="shared" si="6"/>
        <v>1</v>
      </c>
      <c r="X24" s="86" t="str">
        <f t="shared" si="7"/>
        <v>Dummy Node</v>
      </c>
      <c r="Y24" s="86" t="str">
        <f t="shared" si="40"/>
        <v>N/A</v>
      </c>
      <c r="Z24" s="86" t="str">
        <f t="shared" si="8"/>
        <v>N/A</v>
      </c>
      <c r="AA24" s="86">
        <f t="shared" si="9"/>
        <v>23</v>
      </c>
      <c r="AB24" s="86" t="b">
        <f t="shared" si="10"/>
        <v>0</v>
      </c>
      <c r="AC24" s="86" t="str">
        <f t="shared" si="11"/>
        <v>Distance</v>
      </c>
      <c r="AD24" s="86" t="str">
        <f t="shared" si="41"/>
        <v>&gt;</v>
      </c>
      <c r="AE24" s="86">
        <f t="shared" si="12"/>
        <v>132.787109375</v>
      </c>
      <c r="AF24" s="86">
        <f t="shared" si="13"/>
        <v>21</v>
      </c>
      <c r="AG24" s="86" t="b">
        <f t="shared" si="14"/>
        <v>1</v>
      </c>
      <c r="AH24" s="86" t="str">
        <f t="shared" si="15"/>
        <v>Distance</v>
      </c>
      <c r="AI24" s="86" t="str">
        <f t="shared" si="42"/>
        <v>&lt;=</v>
      </c>
      <c r="AJ24" s="86">
        <f t="shared" si="16"/>
        <v>189.21826171875</v>
      </c>
      <c r="AK24" s="86">
        <f t="shared" si="17"/>
        <v>7</v>
      </c>
      <c r="AL24" s="86" t="b">
        <f t="shared" si="18"/>
        <v>1</v>
      </c>
      <c r="AM24" s="86" t="str">
        <f t="shared" si="19"/>
        <v>Speed</v>
      </c>
      <c r="AN24" s="86" t="str">
        <f t="shared" si="43"/>
        <v>&lt;=</v>
      </c>
      <c r="AO24" s="86">
        <f t="shared" si="20"/>
        <v>16.47705078125</v>
      </c>
      <c r="AP24" s="86">
        <f t="shared" si="21"/>
        <v>4</v>
      </c>
      <c r="AQ24" s="86" t="b">
        <f t="shared" si="22"/>
        <v>1</v>
      </c>
      <c r="AR24" s="86" t="str">
        <f t="shared" si="23"/>
        <v>Distance</v>
      </c>
      <c r="AS24" s="86" t="str">
        <f t="shared" si="44"/>
        <v>&lt;=</v>
      </c>
      <c r="AT24" s="86">
        <f t="shared" si="24"/>
        <v>278.908935546875</v>
      </c>
      <c r="AU24" s="86">
        <f t="shared" si="25"/>
        <v>1</v>
      </c>
      <c r="AV24" s="86" t="b">
        <f t="shared" si="26"/>
        <v>0</v>
      </c>
      <c r="AW24" s="86" t="str">
        <f t="shared" si="27"/>
        <v>Speed</v>
      </c>
      <c r="AX24" s="86" t="str">
        <f t="shared" si="45"/>
        <v>&gt;</v>
      </c>
      <c r="AY24" s="86">
        <f t="shared" si="28"/>
        <v>9.55078125</v>
      </c>
      <c r="AZ24" s="86">
        <f t="shared" si="29"/>
        <v>0</v>
      </c>
      <c r="BA24" s="86" t="b">
        <f t="shared" si="30"/>
        <v>1</v>
      </c>
      <c r="BB24" s="86" t="str">
        <f t="shared" si="31"/>
        <v>Distance</v>
      </c>
      <c r="BC24" s="86" t="str">
        <f t="shared" si="46"/>
        <v>&lt;=</v>
      </c>
      <c r="BD24" s="86">
        <f t="shared" si="32"/>
        <v>459.240966796875</v>
      </c>
      <c r="BE24" s="15">
        <f t="shared" si="33"/>
        <v>1</v>
      </c>
      <c r="BF24" s="15" t="str">
        <f t="shared" si="47"/>
        <v>Distance&gt;132,787109375 AND Distance&lt;=189,21826171875 AND Speed&lt;=16,47705078125 AND Distance&lt;=278,908935546875 AND Speed&gt;9,55078125 AND Distance&lt;=459,240966796875</v>
      </c>
      <c r="BH24" s="15">
        <v>0.1181640625</v>
      </c>
      <c r="BI24" s="15">
        <v>1</v>
      </c>
      <c r="BJ24" s="15" t="s">
        <v>1860</v>
      </c>
    </row>
    <row r="25" spans="1:62">
      <c r="A25" s="15">
        <v>22</v>
      </c>
      <c r="B25" s="15">
        <v>0</v>
      </c>
      <c r="C25" s="15">
        <v>901648</v>
      </c>
      <c r="D25" s="15">
        <f t="shared" si="34"/>
        <v>220</v>
      </c>
      <c r="E25" s="15">
        <f t="shared" si="35"/>
        <v>528</v>
      </c>
      <c r="F25" s="15">
        <f t="shared" si="36"/>
        <v>220.12890625</v>
      </c>
      <c r="G25" s="15">
        <v>75</v>
      </c>
      <c r="H25" s="15">
        <v>76</v>
      </c>
      <c r="I25" s="15">
        <v>7</v>
      </c>
      <c r="J25" s="15">
        <v>4</v>
      </c>
      <c r="K25" s="15">
        <v>233</v>
      </c>
      <c r="L25" s="15">
        <v>7</v>
      </c>
      <c r="M25" s="15">
        <f t="shared" si="37"/>
        <v>1.708984375E-3</v>
      </c>
      <c r="O25" s="86">
        <f t="shared" si="38"/>
        <v>233</v>
      </c>
      <c r="P25" s="86">
        <f t="shared" si="0"/>
        <v>6.5673828125E-2</v>
      </c>
      <c r="Q25" s="86">
        <f t="shared" si="1"/>
        <v>116</v>
      </c>
      <c r="R25" s="86" t="b">
        <f t="shared" si="2"/>
        <v>1</v>
      </c>
      <c r="S25" s="86" t="str">
        <f t="shared" si="3"/>
        <v>Dummy Node</v>
      </c>
      <c r="T25" s="86" t="str">
        <f t="shared" si="39"/>
        <v>N/A</v>
      </c>
      <c r="U25" s="86" t="str">
        <f t="shared" si="4"/>
        <v>N/A</v>
      </c>
      <c r="V25" s="86">
        <f t="shared" si="5"/>
        <v>32</v>
      </c>
      <c r="W25" s="86" t="b">
        <f t="shared" si="6"/>
        <v>0</v>
      </c>
      <c r="X25" s="86" t="str">
        <f t="shared" si="7"/>
        <v>Dummy Node</v>
      </c>
      <c r="Y25" s="86" t="str">
        <f t="shared" si="40"/>
        <v>N/A</v>
      </c>
      <c r="Z25" s="86" t="str">
        <f t="shared" si="8"/>
        <v>N/A</v>
      </c>
      <c r="AA25" s="86">
        <f t="shared" si="9"/>
        <v>23</v>
      </c>
      <c r="AB25" s="86" t="b">
        <f t="shared" si="10"/>
        <v>0</v>
      </c>
      <c r="AC25" s="86" t="str">
        <f t="shared" si="11"/>
        <v>Distance</v>
      </c>
      <c r="AD25" s="86" t="str">
        <f t="shared" si="41"/>
        <v>&gt;</v>
      </c>
      <c r="AE25" s="86">
        <f t="shared" si="12"/>
        <v>132.787109375</v>
      </c>
      <c r="AF25" s="86">
        <f t="shared" si="13"/>
        <v>21</v>
      </c>
      <c r="AG25" s="86" t="b">
        <f t="shared" si="14"/>
        <v>1</v>
      </c>
      <c r="AH25" s="86" t="str">
        <f t="shared" si="15"/>
        <v>Distance</v>
      </c>
      <c r="AI25" s="86" t="str">
        <f t="shared" si="42"/>
        <v>&lt;=</v>
      </c>
      <c r="AJ25" s="86">
        <f t="shared" si="16"/>
        <v>189.21826171875</v>
      </c>
      <c r="AK25" s="86">
        <f t="shared" si="17"/>
        <v>7</v>
      </c>
      <c r="AL25" s="86" t="b">
        <f t="shared" si="18"/>
        <v>1</v>
      </c>
      <c r="AM25" s="86" t="str">
        <f t="shared" si="19"/>
        <v>Speed</v>
      </c>
      <c r="AN25" s="86" t="str">
        <f t="shared" si="43"/>
        <v>&lt;=</v>
      </c>
      <c r="AO25" s="86">
        <f t="shared" si="20"/>
        <v>16.47705078125</v>
      </c>
      <c r="AP25" s="86">
        <f t="shared" si="21"/>
        <v>4</v>
      </c>
      <c r="AQ25" s="86" t="b">
        <f t="shared" si="22"/>
        <v>1</v>
      </c>
      <c r="AR25" s="86" t="str">
        <f t="shared" si="23"/>
        <v>Distance</v>
      </c>
      <c r="AS25" s="86" t="str">
        <f t="shared" si="44"/>
        <v>&lt;=</v>
      </c>
      <c r="AT25" s="86">
        <f t="shared" si="24"/>
        <v>278.908935546875</v>
      </c>
      <c r="AU25" s="86">
        <f t="shared" si="25"/>
        <v>1</v>
      </c>
      <c r="AV25" s="86" t="b">
        <f t="shared" si="26"/>
        <v>0</v>
      </c>
      <c r="AW25" s="86" t="str">
        <f t="shared" si="27"/>
        <v>Speed</v>
      </c>
      <c r="AX25" s="86" t="str">
        <f t="shared" si="45"/>
        <v>&gt;</v>
      </c>
      <c r="AY25" s="86">
        <f t="shared" si="28"/>
        <v>9.55078125</v>
      </c>
      <c r="AZ25" s="86">
        <f t="shared" si="29"/>
        <v>0</v>
      </c>
      <c r="BA25" s="86" t="b">
        <f t="shared" si="30"/>
        <v>1</v>
      </c>
      <c r="BB25" s="86" t="str">
        <f t="shared" si="31"/>
        <v>Distance</v>
      </c>
      <c r="BC25" s="86" t="str">
        <f t="shared" si="46"/>
        <v>&lt;=</v>
      </c>
      <c r="BD25" s="86">
        <f t="shared" si="32"/>
        <v>459.240966796875</v>
      </c>
      <c r="BE25" s="15">
        <f t="shared" si="33"/>
        <v>1</v>
      </c>
      <c r="BF25" s="15" t="str">
        <f t="shared" si="47"/>
        <v>Distance&gt;132,787109375 AND Distance&lt;=189,21826171875 AND Speed&lt;=16,47705078125 AND Distance&lt;=278,908935546875 AND Speed&gt;9,55078125 AND Distance&lt;=459,240966796875</v>
      </c>
      <c r="BH25" s="15">
        <v>0.122802734375</v>
      </c>
      <c r="BI25" s="15">
        <v>1</v>
      </c>
      <c r="BJ25" s="15" t="s">
        <v>1869</v>
      </c>
    </row>
    <row r="26" spans="1:62">
      <c r="A26" s="15">
        <v>23</v>
      </c>
      <c r="B26" s="15">
        <v>0</v>
      </c>
      <c r="C26" s="15">
        <v>543896</v>
      </c>
      <c r="D26" s="15">
        <f t="shared" si="34"/>
        <v>132</v>
      </c>
      <c r="E26" s="15">
        <f t="shared" si="35"/>
        <v>3224</v>
      </c>
      <c r="F26" s="15">
        <f t="shared" si="36"/>
        <v>132.787109375</v>
      </c>
      <c r="G26" s="15">
        <v>31</v>
      </c>
      <c r="H26" s="15">
        <v>32</v>
      </c>
      <c r="I26" s="15">
        <v>21</v>
      </c>
      <c r="J26" s="15">
        <v>5</v>
      </c>
      <c r="K26" s="15">
        <v>234</v>
      </c>
      <c r="L26" s="15">
        <v>53</v>
      </c>
      <c r="M26" s="15">
        <f t="shared" si="37"/>
        <v>1.2939453125E-2</v>
      </c>
      <c r="O26" s="86">
        <f t="shared" si="38"/>
        <v>234</v>
      </c>
      <c r="P26" s="86">
        <f t="shared" si="0"/>
        <v>6.5673828125E-2</v>
      </c>
      <c r="Q26" s="86">
        <f t="shared" si="1"/>
        <v>116</v>
      </c>
      <c r="R26" s="86" t="b">
        <f t="shared" si="2"/>
        <v>0</v>
      </c>
      <c r="S26" s="86" t="str">
        <f t="shared" si="3"/>
        <v>Dummy Node</v>
      </c>
      <c r="T26" s="86" t="str">
        <f t="shared" si="39"/>
        <v>N/A</v>
      </c>
      <c r="U26" s="86" t="str">
        <f t="shared" si="4"/>
        <v>N/A</v>
      </c>
      <c r="V26" s="86">
        <f t="shared" si="5"/>
        <v>32</v>
      </c>
      <c r="W26" s="86" t="b">
        <f t="shared" si="6"/>
        <v>0</v>
      </c>
      <c r="X26" s="86" t="str">
        <f t="shared" si="7"/>
        <v>Dummy Node</v>
      </c>
      <c r="Y26" s="86" t="str">
        <f t="shared" si="40"/>
        <v>N/A</v>
      </c>
      <c r="Z26" s="86" t="str">
        <f t="shared" si="8"/>
        <v>N/A</v>
      </c>
      <c r="AA26" s="86">
        <f t="shared" si="9"/>
        <v>23</v>
      </c>
      <c r="AB26" s="86" t="b">
        <f t="shared" si="10"/>
        <v>0</v>
      </c>
      <c r="AC26" s="86" t="str">
        <f t="shared" si="11"/>
        <v>Distance</v>
      </c>
      <c r="AD26" s="86" t="str">
        <f t="shared" si="41"/>
        <v>&gt;</v>
      </c>
      <c r="AE26" s="86">
        <f t="shared" si="12"/>
        <v>132.787109375</v>
      </c>
      <c r="AF26" s="86">
        <f t="shared" si="13"/>
        <v>21</v>
      </c>
      <c r="AG26" s="86" t="b">
        <f t="shared" si="14"/>
        <v>1</v>
      </c>
      <c r="AH26" s="86" t="str">
        <f t="shared" si="15"/>
        <v>Distance</v>
      </c>
      <c r="AI26" s="86" t="str">
        <f t="shared" si="42"/>
        <v>&lt;=</v>
      </c>
      <c r="AJ26" s="86">
        <f t="shared" si="16"/>
        <v>189.21826171875</v>
      </c>
      <c r="AK26" s="86">
        <f t="shared" si="17"/>
        <v>7</v>
      </c>
      <c r="AL26" s="86" t="b">
        <f t="shared" si="18"/>
        <v>1</v>
      </c>
      <c r="AM26" s="86" t="str">
        <f t="shared" si="19"/>
        <v>Speed</v>
      </c>
      <c r="AN26" s="86" t="str">
        <f t="shared" si="43"/>
        <v>&lt;=</v>
      </c>
      <c r="AO26" s="86">
        <f t="shared" si="20"/>
        <v>16.47705078125</v>
      </c>
      <c r="AP26" s="86">
        <f t="shared" si="21"/>
        <v>4</v>
      </c>
      <c r="AQ26" s="86" t="b">
        <f t="shared" si="22"/>
        <v>1</v>
      </c>
      <c r="AR26" s="86" t="str">
        <f t="shared" si="23"/>
        <v>Distance</v>
      </c>
      <c r="AS26" s="86" t="str">
        <f t="shared" si="44"/>
        <v>&lt;=</v>
      </c>
      <c r="AT26" s="86">
        <f t="shared" si="24"/>
        <v>278.908935546875</v>
      </c>
      <c r="AU26" s="86">
        <f t="shared" si="25"/>
        <v>1</v>
      </c>
      <c r="AV26" s="86" t="b">
        <f t="shared" si="26"/>
        <v>0</v>
      </c>
      <c r="AW26" s="86" t="str">
        <f t="shared" si="27"/>
        <v>Speed</v>
      </c>
      <c r="AX26" s="86" t="str">
        <f t="shared" si="45"/>
        <v>&gt;</v>
      </c>
      <c r="AY26" s="86">
        <f t="shared" si="28"/>
        <v>9.55078125</v>
      </c>
      <c r="AZ26" s="86">
        <f t="shared" si="29"/>
        <v>0</v>
      </c>
      <c r="BA26" s="86" t="b">
        <f t="shared" si="30"/>
        <v>1</v>
      </c>
      <c r="BB26" s="86" t="str">
        <f t="shared" si="31"/>
        <v>Distance</v>
      </c>
      <c r="BC26" s="86" t="str">
        <f t="shared" si="46"/>
        <v>&lt;=</v>
      </c>
      <c r="BD26" s="86">
        <f t="shared" si="32"/>
        <v>459.240966796875</v>
      </c>
      <c r="BE26" s="15">
        <f t="shared" si="33"/>
        <v>1</v>
      </c>
      <c r="BF26" s="15" t="str">
        <f t="shared" si="47"/>
        <v>Distance&gt;132,787109375 AND Distance&lt;=189,21826171875 AND Speed&lt;=16,47705078125 AND Distance&lt;=278,908935546875 AND Speed&gt;9,55078125 AND Distance&lt;=459,240966796875</v>
      </c>
      <c r="BH26" s="15">
        <v>0.133056640625</v>
      </c>
      <c r="BI26" s="15">
        <v>1</v>
      </c>
      <c r="BJ26" s="15" t="s">
        <v>1855</v>
      </c>
    </row>
    <row r="27" spans="1:62">
      <c r="A27" s="15">
        <v>24</v>
      </c>
      <c r="B27" s="15">
        <v>1</v>
      </c>
      <c r="C27" s="15">
        <v>58925</v>
      </c>
      <c r="D27" s="15">
        <f t="shared" si="34"/>
        <v>14</v>
      </c>
      <c r="E27" s="15">
        <f t="shared" si="35"/>
        <v>1581</v>
      </c>
      <c r="F27" s="15">
        <f t="shared" si="36"/>
        <v>14.385986328125</v>
      </c>
      <c r="G27" s="15">
        <v>25</v>
      </c>
      <c r="H27" s="15">
        <v>26</v>
      </c>
      <c r="I27" s="15">
        <v>21</v>
      </c>
      <c r="J27" s="15">
        <v>5</v>
      </c>
      <c r="K27" s="15">
        <v>239</v>
      </c>
      <c r="L27" s="15">
        <v>920</v>
      </c>
      <c r="M27" s="15">
        <f t="shared" si="37"/>
        <v>0.224609375</v>
      </c>
      <c r="O27" s="86">
        <f t="shared" si="38"/>
        <v>239</v>
      </c>
      <c r="P27" s="86">
        <f t="shared" si="0"/>
        <v>4.833984375E-2</v>
      </c>
      <c r="Q27" s="86">
        <f t="shared" si="1"/>
        <v>119</v>
      </c>
      <c r="R27" s="86" t="b">
        <f t="shared" si="2"/>
        <v>1</v>
      </c>
      <c r="S27" s="86" t="str">
        <f t="shared" si="3"/>
        <v>Dummy Node</v>
      </c>
      <c r="T27" s="86" t="str">
        <f t="shared" si="39"/>
        <v>N/A</v>
      </c>
      <c r="U27" s="86" t="str">
        <f t="shared" si="4"/>
        <v>N/A</v>
      </c>
      <c r="V27" s="86">
        <f t="shared" si="5"/>
        <v>35</v>
      </c>
      <c r="W27" s="86" t="b">
        <f t="shared" si="6"/>
        <v>1</v>
      </c>
      <c r="X27" s="86" t="str">
        <f t="shared" si="7"/>
        <v>Dummy Node</v>
      </c>
      <c r="Y27" s="86" t="str">
        <f t="shared" si="40"/>
        <v>N/A</v>
      </c>
      <c r="Z27" s="86" t="str">
        <f t="shared" si="8"/>
        <v>N/A</v>
      </c>
      <c r="AA27" s="86">
        <f t="shared" si="9"/>
        <v>33</v>
      </c>
      <c r="AB27" s="86" t="b">
        <f t="shared" si="10"/>
        <v>1</v>
      </c>
      <c r="AC27" s="86" t="str">
        <f t="shared" si="11"/>
        <v>Distance</v>
      </c>
      <c r="AD27" s="86" t="str">
        <f t="shared" si="41"/>
        <v>&lt;=</v>
      </c>
      <c r="AE27" s="86">
        <f t="shared" si="12"/>
        <v>501.705322265625</v>
      </c>
      <c r="AF27" s="86">
        <f t="shared" si="13"/>
        <v>16</v>
      </c>
      <c r="AG27" s="86" t="b">
        <f t="shared" si="14"/>
        <v>1</v>
      </c>
      <c r="AH27" s="86" t="str">
        <f t="shared" si="15"/>
        <v>GEBR</v>
      </c>
      <c r="AI27" s="86" t="str">
        <f t="shared" si="42"/>
        <v>&lt;=</v>
      </c>
      <c r="AJ27" s="86">
        <f t="shared" si="16"/>
        <v>1.046142578125</v>
      </c>
      <c r="AK27" s="86">
        <f t="shared" si="17"/>
        <v>14</v>
      </c>
      <c r="AL27" s="86" t="b">
        <f t="shared" si="18"/>
        <v>0</v>
      </c>
      <c r="AM27" s="86" t="str">
        <f t="shared" si="19"/>
        <v>GEBR</v>
      </c>
      <c r="AN27" s="86" t="str">
        <f t="shared" si="43"/>
        <v>&gt;</v>
      </c>
      <c r="AO27" s="86">
        <f t="shared" si="20"/>
        <v>0.85498046875</v>
      </c>
      <c r="AP27" s="86">
        <f t="shared" si="21"/>
        <v>11</v>
      </c>
      <c r="AQ27" s="86" t="b">
        <f t="shared" si="22"/>
        <v>0</v>
      </c>
      <c r="AR27" s="86" t="str">
        <f t="shared" si="23"/>
        <v>Speed</v>
      </c>
      <c r="AS27" s="86" t="str">
        <f t="shared" si="44"/>
        <v>&gt;</v>
      </c>
      <c r="AT27" s="86">
        <f t="shared" si="24"/>
        <v>23.35400390625</v>
      </c>
      <c r="AU27" s="86">
        <f t="shared" si="25"/>
        <v>2</v>
      </c>
      <c r="AV27" s="86" t="b">
        <f t="shared" si="26"/>
        <v>1</v>
      </c>
      <c r="AW27" s="86" t="str">
        <f t="shared" si="27"/>
        <v>Distance</v>
      </c>
      <c r="AX27" s="86" t="str">
        <f t="shared" si="45"/>
        <v>&lt;=</v>
      </c>
      <c r="AY27" s="86">
        <f t="shared" si="28"/>
        <v>590.286865234375</v>
      </c>
      <c r="AZ27" s="86">
        <f t="shared" si="29"/>
        <v>0</v>
      </c>
      <c r="BA27" s="86" t="b">
        <f t="shared" si="30"/>
        <v>0</v>
      </c>
      <c r="BB27" s="86" t="str">
        <f t="shared" si="31"/>
        <v>Distance</v>
      </c>
      <c r="BC27" s="86" t="str">
        <f t="shared" si="46"/>
        <v>&gt;</v>
      </c>
      <c r="BD27" s="86">
        <f t="shared" si="32"/>
        <v>459.240966796875</v>
      </c>
      <c r="BE27" s="15">
        <f t="shared" si="33"/>
        <v>1</v>
      </c>
      <c r="BF27" s="15" t="str">
        <f t="shared" si="47"/>
        <v>Distance&lt;=501,705322265625 AND GEBR&lt;=1,046142578125 AND GEBR&gt;0,85498046875 AND Speed&gt;23,35400390625 AND Distance&lt;=590,286865234375 AND Distance&gt;459,240966796875</v>
      </c>
      <c r="BH27" s="15">
        <v>0.156982421875</v>
      </c>
      <c r="BI27" s="15">
        <v>1</v>
      </c>
      <c r="BJ27" s="15" t="s">
        <v>1873</v>
      </c>
    </row>
    <row r="28" spans="1:62">
      <c r="A28" s="15">
        <v>25</v>
      </c>
      <c r="B28" s="15">
        <v>-2</v>
      </c>
      <c r="C28" s="15">
        <v>-8192</v>
      </c>
      <c r="D28" s="15">
        <f t="shared" si="34"/>
        <v>-1</v>
      </c>
      <c r="E28" s="15">
        <f t="shared" si="35"/>
        <v>0</v>
      </c>
      <c r="F28" s="15">
        <f t="shared" si="36"/>
        <v>-1</v>
      </c>
      <c r="G28" s="15">
        <v>109</v>
      </c>
      <c r="H28" s="15">
        <v>110</v>
      </c>
      <c r="I28" s="15">
        <v>24</v>
      </c>
      <c r="J28" s="15">
        <v>6</v>
      </c>
      <c r="K28" s="15">
        <v>240</v>
      </c>
      <c r="L28" s="15">
        <v>1289</v>
      </c>
      <c r="M28" s="15">
        <f t="shared" si="37"/>
        <v>0.314697265625</v>
      </c>
      <c r="O28" s="86">
        <f t="shared" si="38"/>
        <v>240</v>
      </c>
      <c r="P28" s="86">
        <f t="shared" si="0"/>
        <v>4.833984375E-2</v>
      </c>
      <c r="Q28" s="86">
        <f t="shared" si="1"/>
        <v>119</v>
      </c>
      <c r="R28" s="86" t="b">
        <f t="shared" si="2"/>
        <v>0</v>
      </c>
      <c r="S28" s="86" t="str">
        <f t="shared" si="3"/>
        <v>Dummy Node</v>
      </c>
      <c r="T28" s="86" t="str">
        <f t="shared" si="39"/>
        <v>N/A</v>
      </c>
      <c r="U28" s="86" t="str">
        <f t="shared" si="4"/>
        <v>N/A</v>
      </c>
      <c r="V28" s="86">
        <f t="shared" si="5"/>
        <v>35</v>
      </c>
      <c r="W28" s="86" t="b">
        <f t="shared" si="6"/>
        <v>1</v>
      </c>
      <c r="X28" s="86" t="str">
        <f t="shared" si="7"/>
        <v>Dummy Node</v>
      </c>
      <c r="Y28" s="86" t="str">
        <f t="shared" si="40"/>
        <v>N/A</v>
      </c>
      <c r="Z28" s="86" t="str">
        <f t="shared" si="8"/>
        <v>N/A</v>
      </c>
      <c r="AA28" s="86">
        <f t="shared" si="9"/>
        <v>33</v>
      </c>
      <c r="AB28" s="86" t="b">
        <f t="shared" si="10"/>
        <v>1</v>
      </c>
      <c r="AC28" s="86" t="str">
        <f t="shared" si="11"/>
        <v>Distance</v>
      </c>
      <c r="AD28" s="86" t="str">
        <f t="shared" si="41"/>
        <v>&lt;=</v>
      </c>
      <c r="AE28" s="86">
        <f t="shared" si="12"/>
        <v>501.705322265625</v>
      </c>
      <c r="AF28" s="86">
        <f t="shared" si="13"/>
        <v>16</v>
      </c>
      <c r="AG28" s="86" t="b">
        <f t="shared" si="14"/>
        <v>1</v>
      </c>
      <c r="AH28" s="86" t="str">
        <f t="shared" si="15"/>
        <v>GEBR</v>
      </c>
      <c r="AI28" s="86" t="str">
        <f t="shared" si="42"/>
        <v>&lt;=</v>
      </c>
      <c r="AJ28" s="86">
        <f t="shared" si="16"/>
        <v>1.046142578125</v>
      </c>
      <c r="AK28" s="86">
        <f t="shared" si="17"/>
        <v>14</v>
      </c>
      <c r="AL28" s="86" t="b">
        <f t="shared" si="18"/>
        <v>0</v>
      </c>
      <c r="AM28" s="86" t="str">
        <f t="shared" si="19"/>
        <v>GEBR</v>
      </c>
      <c r="AN28" s="86" t="str">
        <f t="shared" si="43"/>
        <v>&gt;</v>
      </c>
      <c r="AO28" s="86">
        <f t="shared" si="20"/>
        <v>0.85498046875</v>
      </c>
      <c r="AP28" s="86">
        <f t="shared" si="21"/>
        <v>11</v>
      </c>
      <c r="AQ28" s="86" t="b">
        <f t="shared" si="22"/>
        <v>0</v>
      </c>
      <c r="AR28" s="86" t="str">
        <f t="shared" si="23"/>
        <v>Speed</v>
      </c>
      <c r="AS28" s="86" t="str">
        <f t="shared" si="44"/>
        <v>&gt;</v>
      </c>
      <c r="AT28" s="86">
        <f t="shared" si="24"/>
        <v>23.35400390625</v>
      </c>
      <c r="AU28" s="86">
        <f t="shared" si="25"/>
        <v>2</v>
      </c>
      <c r="AV28" s="86" t="b">
        <f t="shared" si="26"/>
        <v>1</v>
      </c>
      <c r="AW28" s="86" t="str">
        <f t="shared" si="27"/>
        <v>Distance</v>
      </c>
      <c r="AX28" s="86" t="str">
        <f t="shared" si="45"/>
        <v>&lt;=</v>
      </c>
      <c r="AY28" s="86">
        <f t="shared" si="28"/>
        <v>590.286865234375</v>
      </c>
      <c r="AZ28" s="86">
        <f t="shared" si="29"/>
        <v>0</v>
      </c>
      <c r="BA28" s="86" t="b">
        <f t="shared" si="30"/>
        <v>0</v>
      </c>
      <c r="BB28" s="86" t="str">
        <f t="shared" si="31"/>
        <v>Distance</v>
      </c>
      <c r="BC28" s="86" t="str">
        <f t="shared" si="46"/>
        <v>&gt;</v>
      </c>
      <c r="BD28" s="86">
        <f t="shared" si="32"/>
        <v>459.240966796875</v>
      </c>
      <c r="BE28" s="15">
        <f t="shared" si="33"/>
        <v>1</v>
      </c>
      <c r="BF28" s="15" t="str">
        <f t="shared" si="47"/>
        <v>Distance&lt;=501,705322265625 AND GEBR&lt;=1,046142578125 AND GEBR&gt;0,85498046875 AND Speed&gt;23,35400390625 AND Distance&lt;=590,286865234375 AND Distance&gt;459,240966796875</v>
      </c>
      <c r="BH28" s="15">
        <v>0.166748046875</v>
      </c>
      <c r="BI28" s="15">
        <v>0</v>
      </c>
      <c r="BJ28" s="15" t="s">
        <v>1901</v>
      </c>
    </row>
    <row r="29" spans="1:62">
      <c r="A29" s="15">
        <v>26</v>
      </c>
      <c r="B29" s="15">
        <v>-2</v>
      </c>
      <c r="C29" s="15">
        <v>-8192</v>
      </c>
      <c r="D29" s="15">
        <f t="shared" si="34"/>
        <v>-1</v>
      </c>
      <c r="E29" s="15">
        <f t="shared" si="35"/>
        <v>0</v>
      </c>
      <c r="F29" s="15">
        <f t="shared" si="36"/>
        <v>-1</v>
      </c>
      <c r="G29" s="15">
        <v>111</v>
      </c>
      <c r="H29" s="15">
        <v>112</v>
      </c>
      <c r="I29" s="15">
        <v>24</v>
      </c>
      <c r="J29" s="15">
        <v>6</v>
      </c>
      <c r="K29" s="15">
        <v>241</v>
      </c>
      <c r="L29" s="15">
        <v>545</v>
      </c>
      <c r="M29" s="15">
        <f t="shared" si="37"/>
        <v>0.133056640625</v>
      </c>
      <c r="O29" s="86">
        <f t="shared" si="38"/>
        <v>241</v>
      </c>
      <c r="P29" s="86">
        <f t="shared" si="0"/>
        <v>4.833984375E-2</v>
      </c>
      <c r="Q29" s="86">
        <f t="shared" si="1"/>
        <v>120</v>
      </c>
      <c r="R29" s="86" t="b">
        <f t="shared" si="2"/>
        <v>1</v>
      </c>
      <c r="S29" s="86" t="str">
        <f t="shared" si="3"/>
        <v>Dummy Node</v>
      </c>
      <c r="T29" s="86" t="str">
        <f t="shared" si="39"/>
        <v>N/A</v>
      </c>
      <c r="U29" s="86" t="str">
        <f t="shared" si="4"/>
        <v>N/A</v>
      </c>
      <c r="V29" s="86">
        <f t="shared" si="5"/>
        <v>35</v>
      </c>
      <c r="W29" s="86" t="b">
        <f t="shared" si="6"/>
        <v>0</v>
      </c>
      <c r="X29" s="86" t="str">
        <f t="shared" si="7"/>
        <v>Dummy Node</v>
      </c>
      <c r="Y29" s="86" t="str">
        <f t="shared" si="40"/>
        <v>N/A</v>
      </c>
      <c r="Z29" s="86" t="str">
        <f t="shared" si="8"/>
        <v>N/A</v>
      </c>
      <c r="AA29" s="86">
        <f t="shared" si="9"/>
        <v>33</v>
      </c>
      <c r="AB29" s="86" t="b">
        <f t="shared" si="10"/>
        <v>1</v>
      </c>
      <c r="AC29" s="86" t="str">
        <f t="shared" si="11"/>
        <v>Distance</v>
      </c>
      <c r="AD29" s="86" t="str">
        <f t="shared" si="41"/>
        <v>&lt;=</v>
      </c>
      <c r="AE29" s="86">
        <f t="shared" si="12"/>
        <v>501.705322265625</v>
      </c>
      <c r="AF29" s="86">
        <f t="shared" si="13"/>
        <v>16</v>
      </c>
      <c r="AG29" s="86" t="b">
        <f t="shared" si="14"/>
        <v>1</v>
      </c>
      <c r="AH29" s="86" t="str">
        <f t="shared" si="15"/>
        <v>GEBR</v>
      </c>
      <c r="AI29" s="86" t="str">
        <f t="shared" si="42"/>
        <v>&lt;=</v>
      </c>
      <c r="AJ29" s="86">
        <f t="shared" si="16"/>
        <v>1.046142578125</v>
      </c>
      <c r="AK29" s="86">
        <f t="shared" si="17"/>
        <v>14</v>
      </c>
      <c r="AL29" s="86" t="b">
        <f t="shared" si="18"/>
        <v>0</v>
      </c>
      <c r="AM29" s="86" t="str">
        <f t="shared" si="19"/>
        <v>GEBR</v>
      </c>
      <c r="AN29" s="86" t="str">
        <f t="shared" si="43"/>
        <v>&gt;</v>
      </c>
      <c r="AO29" s="86">
        <f t="shared" si="20"/>
        <v>0.85498046875</v>
      </c>
      <c r="AP29" s="86">
        <f t="shared" si="21"/>
        <v>11</v>
      </c>
      <c r="AQ29" s="86" t="b">
        <f t="shared" si="22"/>
        <v>0</v>
      </c>
      <c r="AR29" s="86" t="str">
        <f t="shared" si="23"/>
        <v>Speed</v>
      </c>
      <c r="AS29" s="86" t="str">
        <f t="shared" si="44"/>
        <v>&gt;</v>
      </c>
      <c r="AT29" s="86">
        <f t="shared" si="24"/>
        <v>23.35400390625</v>
      </c>
      <c r="AU29" s="86">
        <f t="shared" si="25"/>
        <v>2</v>
      </c>
      <c r="AV29" s="86" t="b">
        <f t="shared" si="26"/>
        <v>1</v>
      </c>
      <c r="AW29" s="86" t="str">
        <f t="shared" si="27"/>
        <v>Distance</v>
      </c>
      <c r="AX29" s="86" t="str">
        <f t="shared" si="45"/>
        <v>&lt;=</v>
      </c>
      <c r="AY29" s="86">
        <f t="shared" si="28"/>
        <v>590.286865234375</v>
      </c>
      <c r="AZ29" s="86">
        <f t="shared" si="29"/>
        <v>0</v>
      </c>
      <c r="BA29" s="86" t="b">
        <f t="shared" si="30"/>
        <v>0</v>
      </c>
      <c r="BB29" s="86" t="str">
        <f t="shared" si="31"/>
        <v>Distance</v>
      </c>
      <c r="BC29" s="86" t="str">
        <f t="shared" si="46"/>
        <v>&gt;</v>
      </c>
      <c r="BD29" s="86">
        <f t="shared" si="32"/>
        <v>459.240966796875</v>
      </c>
      <c r="BE29" s="15">
        <f t="shared" si="33"/>
        <v>1</v>
      </c>
      <c r="BF29" s="15" t="str">
        <f t="shared" si="47"/>
        <v>Distance&lt;=501,705322265625 AND GEBR&lt;=1,046142578125 AND GEBR&gt;0,85498046875 AND Speed&gt;23,35400390625 AND Distance&lt;=590,286865234375 AND Distance&gt;459,240966796875</v>
      </c>
      <c r="BH29" s="15">
        <v>0.22216796875</v>
      </c>
      <c r="BI29" s="15">
        <v>0</v>
      </c>
      <c r="BJ29" s="15" t="s">
        <v>1876</v>
      </c>
    </row>
    <row r="30" spans="1:62">
      <c r="A30" s="15">
        <v>27</v>
      </c>
      <c r="B30" s="15">
        <v>0</v>
      </c>
      <c r="C30" s="15">
        <v>84591</v>
      </c>
      <c r="D30" s="15">
        <f t="shared" si="34"/>
        <v>20</v>
      </c>
      <c r="E30" s="15">
        <f t="shared" si="35"/>
        <v>2671</v>
      </c>
      <c r="F30" s="15">
        <f t="shared" si="36"/>
        <v>20.652099609375</v>
      </c>
      <c r="G30" s="15">
        <v>29</v>
      </c>
      <c r="H30" s="15">
        <v>30</v>
      </c>
      <c r="I30" s="15">
        <v>5</v>
      </c>
      <c r="J30" s="15">
        <v>4</v>
      </c>
      <c r="K30" s="15">
        <v>242</v>
      </c>
      <c r="L30" s="15">
        <v>519</v>
      </c>
      <c r="M30" s="15">
        <f t="shared" si="37"/>
        <v>0.126708984375</v>
      </c>
      <c r="O30" s="86">
        <f t="shared" si="38"/>
        <v>242</v>
      </c>
      <c r="P30" s="86">
        <f t="shared" si="0"/>
        <v>4.833984375E-2</v>
      </c>
      <c r="Q30" s="86">
        <f t="shared" si="1"/>
        <v>120</v>
      </c>
      <c r="R30" s="86" t="b">
        <f t="shared" si="2"/>
        <v>0</v>
      </c>
      <c r="S30" s="86" t="str">
        <f t="shared" si="3"/>
        <v>Dummy Node</v>
      </c>
      <c r="T30" s="86" t="str">
        <f t="shared" si="39"/>
        <v>N/A</v>
      </c>
      <c r="U30" s="86" t="str">
        <f t="shared" si="4"/>
        <v>N/A</v>
      </c>
      <c r="V30" s="86">
        <f t="shared" si="5"/>
        <v>35</v>
      </c>
      <c r="W30" s="86" t="b">
        <f t="shared" si="6"/>
        <v>0</v>
      </c>
      <c r="X30" s="86" t="str">
        <f t="shared" si="7"/>
        <v>Dummy Node</v>
      </c>
      <c r="Y30" s="86" t="str">
        <f t="shared" si="40"/>
        <v>N/A</v>
      </c>
      <c r="Z30" s="86" t="str">
        <f t="shared" si="8"/>
        <v>N/A</v>
      </c>
      <c r="AA30" s="86">
        <f t="shared" si="9"/>
        <v>33</v>
      </c>
      <c r="AB30" s="86" t="b">
        <f t="shared" si="10"/>
        <v>1</v>
      </c>
      <c r="AC30" s="86" t="str">
        <f t="shared" si="11"/>
        <v>Distance</v>
      </c>
      <c r="AD30" s="86" t="str">
        <f t="shared" si="41"/>
        <v>&lt;=</v>
      </c>
      <c r="AE30" s="86">
        <f t="shared" si="12"/>
        <v>501.705322265625</v>
      </c>
      <c r="AF30" s="86">
        <f t="shared" si="13"/>
        <v>16</v>
      </c>
      <c r="AG30" s="86" t="b">
        <f t="shared" si="14"/>
        <v>1</v>
      </c>
      <c r="AH30" s="86" t="str">
        <f t="shared" si="15"/>
        <v>GEBR</v>
      </c>
      <c r="AI30" s="86" t="str">
        <f t="shared" si="42"/>
        <v>&lt;=</v>
      </c>
      <c r="AJ30" s="86">
        <f t="shared" si="16"/>
        <v>1.046142578125</v>
      </c>
      <c r="AK30" s="86">
        <f t="shared" si="17"/>
        <v>14</v>
      </c>
      <c r="AL30" s="86" t="b">
        <f t="shared" si="18"/>
        <v>0</v>
      </c>
      <c r="AM30" s="86" t="str">
        <f t="shared" si="19"/>
        <v>GEBR</v>
      </c>
      <c r="AN30" s="86" t="str">
        <f t="shared" si="43"/>
        <v>&gt;</v>
      </c>
      <c r="AO30" s="86">
        <f t="shared" si="20"/>
        <v>0.85498046875</v>
      </c>
      <c r="AP30" s="86">
        <f t="shared" si="21"/>
        <v>11</v>
      </c>
      <c r="AQ30" s="86" t="b">
        <f t="shared" si="22"/>
        <v>0</v>
      </c>
      <c r="AR30" s="86" t="str">
        <f t="shared" si="23"/>
        <v>Speed</v>
      </c>
      <c r="AS30" s="86" t="str">
        <f t="shared" si="44"/>
        <v>&gt;</v>
      </c>
      <c r="AT30" s="86">
        <f t="shared" si="24"/>
        <v>23.35400390625</v>
      </c>
      <c r="AU30" s="86">
        <f t="shared" si="25"/>
        <v>2</v>
      </c>
      <c r="AV30" s="86" t="b">
        <f t="shared" si="26"/>
        <v>1</v>
      </c>
      <c r="AW30" s="86" t="str">
        <f t="shared" si="27"/>
        <v>Distance</v>
      </c>
      <c r="AX30" s="86" t="str">
        <f t="shared" si="45"/>
        <v>&lt;=</v>
      </c>
      <c r="AY30" s="86">
        <f t="shared" si="28"/>
        <v>590.286865234375</v>
      </c>
      <c r="AZ30" s="86">
        <f t="shared" si="29"/>
        <v>0</v>
      </c>
      <c r="BA30" s="86" t="b">
        <f t="shared" si="30"/>
        <v>0</v>
      </c>
      <c r="BB30" s="86" t="str">
        <f t="shared" si="31"/>
        <v>Distance</v>
      </c>
      <c r="BC30" s="86" t="str">
        <f t="shared" si="46"/>
        <v>&gt;</v>
      </c>
      <c r="BD30" s="86">
        <f t="shared" si="32"/>
        <v>459.240966796875</v>
      </c>
      <c r="BE30" s="15">
        <f t="shared" si="33"/>
        <v>1</v>
      </c>
      <c r="BF30" s="15" t="str">
        <f t="shared" si="47"/>
        <v>Distance&lt;=501,705322265625 AND GEBR&lt;=1,046142578125 AND GEBR&gt;0,85498046875 AND Speed&gt;23,35400390625 AND Distance&lt;=590,286865234375 AND Distance&gt;459,240966796875</v>
      </c>
      <c r="BH30" s="15">
        <v>0.22216796875</v>
      </c>
      <c r="BI30" s="15">
        <v>0</v>
      </c>
      <c r="BJ30" s="15" t="s">
        <v>1882</v>
      </c>
    </row>
    <row r="31" spans="1:62">
      <c r="A31" s="15">
        <v>28</v>
      </c>
      <c r="B31" s="15">
        <v>0</v>
      </c>
      <c r="C31" s="15">
        <v>237589</v>
      </c>
      <c r="D31" s="15">
        <f t="shared" si="34"/>
        <v>58</v>
      </c>
      <c r="E31" s="15">
        <f t="shared" si="35"/>
        <v>21</v>
      </c>
      <c r="F31" s="15">
        <f t="shared" si="36"/>
        <v>58.005126953125</v>
      </c>
      <c r="G31" s="15">
        <v>49</v>
      </c>
      <c r="H31" s="15">
        <v>50</v>
      </c>
      <c r="I31" s="15">
        <v>5</v>
      </c>
      <c r="J31" s="15">
        <v>4</v>
      </c>
      <c r="K31" s="15">
        <v>243</v>
      </c>
      <c r="L31" s="15">
        <v>78</v>
      </c>
      <c r="M31" s="15">
        <f t="shared" si="37"/>
        <v>1.904296875E-2</v>
      </c>
      <c r="O31" s="86">
        <f t="shared" si="38"/>
        <v>243</v>
      </c>
      <c r="P31" s="86">
        <f t="shared" si="0"/>
        <v>0.29638671875</v>
      </c>
      <c r="Q31" s="86">
        <f t="shared" si="1"/>
        <v>121</v>
      </c>
      <c r="R31" s="86" t="b">
        <f t="shared" si="2"/>
        <v>1</v>
      </c>
      <c r="S31" s="86" t="str">
        <f t="shared" si="3"/>
        <v>Dummy Node</v>
      </c>
      <c r="T31" s="86" t="str">
        <f t="shared" si="39"/>
        <v>N/A</v>
      </c>
      <c r="U31" s="86" t="str">
        <f t="shared" si="4"/>
        <v>N/A</v>
      </c>
      <c r="V31" s="86">
        <f t="shared" si="5"/>
        <v>36</v>
      </c>
      <c r="W31" s="86" t="b">
        <f t="shared" si="6"/>
        <v>1</v>
      </c>
      <c r="X31" s="86" t="str">
        <f t="shared" si="7"/>
        <v>Dummy Node</v>
      </c>
      <c r="Y31" s="86" t="str">
        <f t="shared" si="40"/>
        <v>N/A</v>
      </c>
      <c r="Z31" s="86" t="str">
        <f t="shared" si="8"/>
        <v>N/A</v>
      </c>
      <c r="AA31" s="86">
        <f t="shared" si="9"/>
        <v>33</v>
      </c>
      <c r="AB31" s="86" t="b">
        <f t="shared" si="10"/>
        <v>0</v>
      </c>
      <c r="AC31" s="86" t="str">
        <f t="shared" si="11"/>
        <v>Distance</v>
      </c>
      <c r="AD31" s="86" t="str">
        <f t="shared" si="41"/>
        <v>&gt;</v>
      </c>
      <c r="AE31" s="86">
        <f t="shared" si="12"/>
        <v>501.705322265625</v>
      </c>
      <c r="AF31" s="86">
        <f t="shared" si="13"/>
        <v>16</v>
      </c>
      <c r="AG31" s="86" t="b">
        <f t="shared" si="14"/>
        <v>1</v>
      </c>
      <c r="AH31" s="86" t="str">
        <f t="shared" si="15"/>
        <v>GEBR</v>
      </c>
      <c r="AI31" s="86" t="str">
        <f t="shared" si="42"/>
        <v>&lt;=</v>
      </c>
      <c r="AJ31" s="86">
        <f t="shared" si="16"/>
        <v>1.046142578125</v>
      </c>
      <c r="AK31" s="86">
        <f t="shared" si="17"/>
        <v>14</v>
      </c>
      <c r="AL31" s="86" t="b">
        <f t="shared" si="18"/>
        <v>0</v>
      </c>
      <c r="AM31" s="86" t="str">
        <f t="shared" si="19"/>
        <v>GEBR</v>
      </c>
      <c r="AN31" s="86" t="str">
        <f t="shared" si="43"/>
        <v>&gt;</v>
      </c>
      <c r="AO31" s="86">
        <f t="shared" si="20"/>
        <v>0.85498046875</v>
      </c>
      <c r="AP31" s="86">
        <f t="shared" si="21"/>
        <v>11</v>
      </c>
      <c r="AQ31" s="86" t="b">
        <f t="shared" si="22"/>
        <v>0</v>
      </c>
      <c r="AR31" s="86" t="str">
        <f t="shared" si="23"/>
        <v>Speed</v>
      </c>
      <c r="AS31" s="86" t="str">
        <f t="shared" si="44"/>
        <v>&gt;</v>
      </c>
      <c r="AT31" s="86">
        <f t="shared" si="24"/>
        <v>23.35400390625</v>
      </c>
      <c r="AU31" s="86">
        <f t="shared" si="25"/>
        <v>2</v>
      </c>
      <c r="AV31" s="86" t="b">
        <f t="shared" si="26"/>
        <v>1</v>
      </c>
      <c r="AW31" s="86" t="str">
        <f t="shared" si="27"/>
        <v>Distance</v>
      </c>
      <c r="AX31" s="86" t="str">
        <f t="shared" si="45"/>
        <v>&lt;=</v>
      </c>
      <c r="AY31" s="86">
        <f t="shared" si="28"/>
        <v>590.286865234375</v>
      </c>
      <c r="AZ31" s="86">
        <f t="shared" si="29"/>
        <v>0</v>
      </c>
      <c r="BA31" s="86" t="b">
        <f t="shared" si="30"/>
        <v>0</v>
      </c>
      <c r="BB31" s="86" t="str">
        <f t="shared" si="31"/>
        <v>Distance</v>
      </c>
      <c r="BC31" s="86" t="str">
        <f t="shared" si="46"/>
        <v>&gt;</v>
      </c>
      <c r="BD31" s="86">
        <f t="shared" si="32"/>
        <v>459.240966796875</v>
      </c>
      <c r="BE31" s="15">
        <f t="shared" si="33"/>
        <v>0</v>
      </c>
      <c r="BF31" s="15" t="str">
        <f t="shared" si="47"/>
        <v>Distance&gt;501,705322265625 AND GEBR&lt;=1,046142578125 AND GEBR&gt;0,85498046875 AND Speed&gt;23,35400390625 AND Distance&lt;=590,286865234375 AND Distance&gt;459,240966796875</v>
      </c>
      <c r="BH31" s="15">
        <v>0.2333984375</v>
      </c>
      <c r="BI31" s="15">
        <v>0</v>
      </c>
      <c r="BJ31" s="15" t="s">
        <v>1880</v>
      </c>
    </row>
    <row r="32" spans="1:62">
      <c r="A32" s="15">
        <v>29</v>
      </c>
      <c r="B32" s="15">
        <v>0</v>
      </c>
      <c r="C32" s="15">
        <v>46910</v>
      </c>
      <c r="D32" s="15">
        <f t="shared" si="34"/>
        <v>11</v>
      </c>
      <c r="E32" s="15">
        <f t="shared" si="35"/>
        <v>1854</v>
      </c>
      <c r="F32" s="15">
        <f t="shared" si="36"/>
        <v>11.45263671875</v>
      </c>
      <c r="G32" s="15">
        <v>63</v>
      </c>
      <c r="H32" s="15">
        <v>64</v>
      </c>
      <c r="I32" s="15">
        <v>27</v>
      </c>
      <c r="J32" s="15">
        <v>5</v>
      </c>
      <c r="K32" s="15">
        <v>244</v>
      </c>
      <c r="L32" s="15">
        <v>109</v>
      </c>
      <c r="M32" s="15">
        <f t="shared" si="37"/>
        <v>2.6611328125E-2</v>
      </c>
      <c r="O32" s="86">
        <f t="shared" si="38"/>
        <v>244</v>
      </c>
      <c r="P32" s="86">
        <f t="shared" si="0"/>
        <v>0.29638671875</v>
      </c>
      <c r="Q32" s="86">
        <f t="shared" si="1"/>
        <v>121</v>
      </c>
      <c r="R32" s="86" t="b">
        <f t="shared" si="2"/>
        <v>0</v>
      </c>
      <c r="S32" s="86" t="str">
        <f t="shared" si="3"/>
        <v>Dummy Node</v>
      </c>
      <c r="T32" s="86" t="str">
        <f t="shared" si="39"/>
        <v>N/A</v>
      </c>
      <c r="U32" s="86" t="str">
        <f t="shared" si="4"/>
        <v>N/A</v>
      </c>
      <c r="V32" s="86">
        <f t="shared" si="5"/>
        <v>36</v>
      </c>
      <c r="W32" s="86" t="b">
        <f t="shared" si="6"/>
        <v>1</v>
      </c>
      <c r="X32" s="86" t="str">
        <f t="shared" si="7"/>
        <v>Dummy Node</v>
      </c>
      <c r="Y32" s="86" t="str">
        <f t="shared" si="40"/>
        <v>N/A</v>
      </c>
      <c r="Z32" s="86" t="str">
        <f t="shared" si="8"/>
        <v>N/A</v>
      </c>
      <c r="AA32" s="86">
        <f t="shared" si="9"/>
        <v>33</v>
      </c>
      <c r="AB32" s="86" t="b">
        <f t="shared" si="10"/>
        <v>0</v>
      </c>
      <c r="AC32" s="86" t="str">
        <f t="shared" si="11"/>
        <v>Distance</v>
      </c>
      <c r="AD32" s="86" t="str">
        <f t="shared" si="41"/>
        <v>&gt;</v>
      </c>
      <c r="AE32" s="86">
        <f t="shared" si="12"/>
        <v>501.705322265625</v>
      </c>
      <c r="AF32" s="86">
        <f t="shared" si="13"/>
        <v>16</v>
      </c>
      <c r="AG32" s="86" t="b">
        <f t="shared" si="14"/>
        <v>1</v>
      </c>
      <c r="AH32" s="86" t="str">
        <f t="shared" si="15"/>
        <v>GEBR</v>
      </c>
      <c r="AI32" s="86" t="str">
        <f t="shared" si="42"/>
        <v>&lt;=</v>
      </c>
      <c r="AJ32" s="86">
        <f t="shared" si="16"/>
        <v>1.046142578125</v>
      </c>
      <c r="AK32" s="86">
        <f t="shared" si="17"/>
        <v>14</v>
      </c>
      <c r="AL32" s="86" t="b">
        <f t="shared" si="18"/>
        <v>0</v>
      </c>
      <c r="AM32" s="86" t="str">
        <f t="shared" si="19"/>
        <v>GEBR</v>
      </c>
      <c r="AN32" s="86" t="str">
        <f t="shared" si="43"/>
        <v>&gt;</v>
      </c>
      <c r="AO32" s="86">
        <f t="shared" si="20"/>
        <v>0.85498046875</v>
      </c>
      <c r="AP32" s="86">
        <f t="shared" si="21"/>
        <v>11</v>
      </c>
      <c r="AQ32" s="86" t="b">
        <f t="shared" si="22"/>
        <v>0</v>
      </c>
      <c r="AR32" s="86" t="str">
        <f t="shared" si="23"/>
        <v>Speed</v>
      </c>
      <c r="AS32" s="86" t="str">
        <f t="shared" si="44"/>
        <v>&gt;</v>
      </c>
      <c r="AT32" s="86">
        <f t="shared" si="24"/>
        <v>23.35400390625</v>
      </c>
      <c r="AU32" s="86">
        <f t="shared" si="25"/>
        <v>2</v>
      </c>
      <c r="AV32" s="86" t="b">
        <f t="shared" si="26"/>
        <v>1</v>
      </c>
      <c r="AW32" s="86" t="str">
        <f t="shared" si="27"/>
        <v>Distance</v>
      </c>
      <c r="AX32" s="86" t="str">
        <f t="shared" si="45"/>
        <v>&lt;=</v>
      </c>
      <c r="AY32" s="86">
        <f t="shared" si="28"/>
        <v>590.286865234375</v>
      </c>
      <c r="AZ32" s="86">
        <f t="shared" si="29"/>
        <v>0</v>
      </c>
      <c r="BA32" s="86" t="b">
        <f t="shared" si="30"/>
        <v>0</v>
      </c>
      <c r="BB32" s="86" t="str">
        <f t="shared" si="31"/>
        <v>Distance</v>
      </c>
      <c r="BC32" s="86" t="str">
        <f t="shared" si="46"/>
        <v>&gt;</v>
      </c>
      <c r="BD32" s="86">
        <f t="shared" si="32"/>
        <v>459.240966796875</v>
      </c>
      <c r="BE32" s="15">
        <f t="shared" si="33"/>
        <v>0</v>
      </c>
      <c r="BF32" s="15" t="str">
        <f t="shared" si="47"/>
        <v>Distance&gt;501,705322265625 AND GEBR&lt;=1,046142578125 AND GEBR&gt;0,85498046875 AND Speed&gt;23,35400390625 AND Distance&lt;=590,286865234375 AND Distance&gt;459,240966796875</v>
      </c>
      <c r="BH32" s="15">
        <v>0.2744140625</v>
      </c>
      <c r="BI32" s="15">
        <v>0</v>
      </c>
      <c r="BJ32" s="15" t="s">
        <v>1895</v>
      </c>
    </row>
    <row r="33" spans="1:62">
      <c r="A33" s="15">
        <v>30</v>
      </c>
      <c r="B33" s="15">
        <v>0</v>
      </c>
      <c r="C33" s="15">
        <v>102020</v>
      </c>
      <c r="D33" s="15">
        <f t="shared" si="34"/>
        <v>24</v>
      </c>
      <c r="E33" s="15">
        <f t="shared" si="35"/>
        <v>3716</v>
      </c>
      <c r="F33" s="15">
        <f t="shared" si="36"/>
        <v>24.9072265625</v>
      </c>
      <c r="G33" s="15">
        <v>79</v>
      </c>
      <c r="H33" s="15">
        <v>80</v>
      </c>
      <c r="I33" s="15">
        <v>27</v>
      </c>
      <c r="J33" s="15">
        <v>5</v>
      </c>
      <c r="K33" s="15">
        <v>245</v>
      </c>
      <c r="L33" s="15">
        <v>1335</v>
      </c>
      <c r="M33" s="15">
        <f t="shared" si="37"/>
        <v>0.325927734375</v>
      </c>
      <c r="O33" s="86">
        <f t="shared" si="38"/>
        <v>245</v>
      </c>
      <c r="P33" s="86">
        <f t="shared" si="0"/>
        <v>0.29638671875</v>
      </c>
      <c r="Q33" s="86">
        <f t="shared" si="1"/>
        <v>122</v>
      </c>
      <c r="R33" s="86" t="b">
        <f t="shared" si="2"/>
        <v>1</v>
      </c>
      <c r="S33" s="86" t="str">
        <f t="shared" si="3"/>
        <v>Dummy Node</v>
      </c>
      <c r="T33" s="86" t="str">
        <f t="shared" si="39"/>
        <v>N/A</v>
      </c>
      <c r="U33" s="86" t="str">
        <f t="shared" si="4"/>
        <v>N/A</v>
      </c>
      <c r="V33" s="86">
        <f t="shared" si="5"/>
        <v>36</v>
      </c>
      <c r="W33" s="86" t="b">
        <f t="shared" si="6"/>
        <v>0</v>
      </c>
      <c r="X33" s="86" t="str">
        <f t="shared" si="7"/>
        <v>Dummy Node</v>
      </c>
      <c r="Y33" s="86" t="str">
        <f t="shared" si="40"/>
        <v>N/A</v>
      </c>
      <c r="Z33" s="86" t="str">
        <f t="shared" si="8"/>
        <v>N/A</v>
      </c>
      <c r="AA33" s="86">
        <f t="shared" si="9"/>
        <v>33</v>
      </c>
      <c r="AB33" s="86" t="b">
        <f t="shared" si="10"/>
        <v>0</v>
      </c>
      <c r="AC33" s="86" t="str">
        <f t="shared" si="11"/>
        <v>Distance</v>
      </c>
      <c r="AD33" s="86" t="str">
        <f t="shared" si="41"/>
        <v>&gt;</v>
      </c>
      <c r="AE33" s="86">
        <f t="shared" si="12"/>
        <v>501.705322265625</v>
      </c>
      <c r="AF33" s="86">
        <f t="shared" si="13"/>
        <v>16</v>
      </c>
      <c r="AG33" s="86" t="b">
        <f t="shared" si="14"/>
        <v>1</v>
      </c>
      <c r="AH33" s="86" t="str">
        <f t="shared" si="15"/>
        <v>GEBR</v>
      </c>
      <c r="AI33" s="86" t="str">
        <f t="shared" si="42"/>
        <v>&lt;=</v>
      </c>
      <c r="AJ33" s="86">
        <f t="shared" si="16"/>
        <v>1.046142578125</v>
      </c>
      <c r="AK33" s="86">
        <f t="shared" si="17"/>
        <v>14</v>
      </c>
      <c r="AL33" s="86" t="b">
        <f t="shared" si="18"/>
        <v>0</v>
      </c>
      <c r="AM33" s="86" t="str">
        <f t="shared" si="19"/>
        <v>GEBR</v>
      </c>
      <c r="AN33" s="86" t="str">
        <f t="shared" si="43"/>
        <v>&gt;</v>
      </c>
      <c r="AO33" s="86">
        <f t="shared" si="20"/>
        <v>0.85498046875</v>
      </c>
      <c r="AP33" s="86">
        <f t="shared" si="21"/>
        <v>11</v>
      </c>
      <c r="AQ33" s="86" t="b">
        <f t="shared" si="22"/>
        <v>0</v>
      </c>
      <c r="AR33" s="86" t="str">
        <f t="shared" si="23"/>
        <v>Speed</v>
      </c>
      <c r="AS33" s="86" t="str">
        <f t="shared" si="44"/>
        <v>&gt;</v>
      </c>
      <c r="AT33" s="86">
        <f t="shared" si="24"/>
        <v>23.35400390625</v>
      </c>
      <c r="AU33" s="86">
        <f t="shared" si="25"/>
        <v>2</v>
      </c>
      <c r="AV33" s="86" t="b">
        <f t="shared" si="26"/>
        <v>1</v>
      </c>
      <c r="AW33" s="86" t="str">
        <f t="shared" si="27"/>
        <v>Distance</v>
      </c>
      <c r="AX33" s="86" t="str">
        <f t="shared" si="45"/>
        <v>&lt;=</v>
      </c>
      <c r="AY33" s="86">
        <f t="shared" si="28"/>
        <v>590.286865234375</v>
      </c>
      <c r="AZ33" s="86">
        <f t="shared" si="29"/>
        <v>0</v>
      </c>
      <c r="BA33" s="86" t="b">
        <f t="shared" si="30"/>
        <v>0</v>
      </c>
      <c r="BB33" s="86" t="str">
        <f t="shared" si="31"/>
        <v>Distance</v>
      </c>
      <c r="BC33" s="86" t="str">
        <f t="shared" si="46"/>
        <v>&gt;</v>
      </c>
      <c r="BD33" s="86">
        <f t="shared" si="32"/>
        <v>459.240966796875</v>
      </c>
      <c r="BE33" s="15">
        <f t="shared" si="33"/>
        <v>0</v>
      </c>
      <c r="BF33" s="15" t="str">
        <f t="shared" si="47"/>
        <v>Distance&gt;501,705322265625 AND GEBR&lt;=1,046142578125 AND GEBR&gt;0,85498046875 AND Speed&gt;23,35400390625 AND Distance&lt;=590,286865234375 AND Distance&gt;459,240966796875</v>
      </c>
      <c r="BH33" s="15">
        <v>0.2763671875</v>
      </c>
      <c r="BI33" s="15">
        <v>0</v>
      </c>
      <c r="BJ33" s="15" t="s">
        <v>1852</v>
      </c>
    </row>
    <row r="34" spans="1:62">
      <c r="A34" s="15">
        <v>31</v>
      </c>
      <c r="B34" s="15">
        <v>-2</v>
      </c>
      <c r="C34" s="15">
        <v>-8192</v>
      </c>
      <c r="D34" s="15">
        <f t="shared" si="34"/>
        <v>-1</v>
      </c>
      <c r="E34" s="15">
        <f t="shared" si="35"/>
        <v>0</v>
      </c>
      <c r="F34" s="15">
        <f t="shared" si="36"/>
        <v>-1</v>
      </c>
      <c r="G34" s="15">
        <v>113</v>
      </c>
      <c r="H34" s="15">
        <v>114</v>
      </c>
      <c r="I34" s="15">
        <v>23</v>
      </c>
      <c r="J34" s="15">
        <v>6</v>
      </c>
      <c r="K34" s="15">
        <v>246</v>
      </c>
      <c r="L34" s="15">
        <v>15</v>
      </c>
      <c r="M34" s="15">
        <f t="shared" si="37"/>
        <v>3.662109375E-3</v>
      </c>
      <c r="O34" s="86">
        <f t="shared" si="38"/>
        <v>246</v>
      </c>
      <c r="P34" s="86">
        <f t="shared" si="0"/>
        <v>0.29638671875</v>
      </c>
      <c r="Q34" s="86">
        <f t="shared" si="1"/>
        <v>122</v>
      </c>
      <c r="R34" s="86" t="b">
        <f t="shared" si="2"/>
        <v>0</v>
      </c>
      <c r="S34" s="86" t="str">
        <f t="shared" si="3"/>
        <v>Dummy Node</v>
      </c>
      <c r="T34" s="86" t="str">
        <f t="shared" si="39"/>
        <v>N/A</v>
      </c>
      <c r="U34" s="86" t="str">
        <f t="shared" si="4"/>
        <v>N/A</v>
      </c>
      <c r="V34" s="86">
        <f t="shared" si="5"/>
        <v>36</v>
      </c>
      <c r="W34" s="86" t="b">
        <f t="shared" si="6"/>
        <v>0</v>
      </c>
      <c r="X34" s="86" t="str">
        <f t="shared" si="7"/>
        <v>Dummy Node</v>
      </c>
      <c r="Y34" s="86" t="str">
        <f t="shared" si="40"/>
        <v>N/A</v>
      </c>
      <c r="Z34" s="86" t="str">
        <f t="shared" si="8"/>
        <v>N/A</v>
      </c>
      <c r="AA34" s="86">
        <f t="shared" si="9"/>
        <v>33</v>
      </c>
      <c r="AB34" s="86" t="b">
        <f t="shared" si="10"/>
        <v>0</v>
      </c>
      <c r="AC34" s="86" t="str">
        <f t="shared" si="11"/>
        <v>Distance</v>
      </c>
      <c r="AD34" s="86" t="str">
        <f t="shared" si="41"/>
        <v>&gt;</v>
      </c>
      <c r="AE34" s="86">
        <f t="shared" si="12"/>
        <v>501.705322265625</v>
      </c>
      <c r="AF34" s="86">
        <f t="shared" si="13"/>
        <v>16</v>
      </c>
      <c r="AG34" s="86" t="b">
        <f t="shared" si="14"/>
        <v>1</v>
      </c>
      <c r="AH34" s="86" t="str">
        <f t="shared" si="15"/>
        <v>GEBR</v>
      </c>
      <c r="AI34" s="86" t="str">
        <f t="shared" si="42"/>
        <v>&lt;=</v>
      </c>
      <c r="AJ34" s="86">
        <f t="shared" si="16"/>
        <v>1.046142578125</v>
      </c>
      <c r="AK34" s="86">
        <f t="shared" si="17"/>
        <v>14</v>
      </c>
      <c r="AL34" s="86" t="b">
        <f t="shared" si="18"/>
        <v>0</v>
      </c>
      <c r="AM34" s="86" t="str">
        <f t="shared" si="19"/>
        <v>GEBR</v>
      </c>
      <c r="AN34" s="86" t="str">
        <f t="shared" si="43"/>
        <v>&gt;</v>
      </c>
      <c r="AO34" s="86">
        <f t="shared" si="20"/>
        <v>0.85498046875</v>
      </c>
      <c r="AP34" s="86">
        <f t="shared" si="21"/>
        <v>11</v>
      </c>
      <c r="AQ34" s="86" t="b">
        <f t="shared" si="22"/>
        <v>0</v>
      </c>
      <c r="AR34" s="86" t="str">
        <f t="shared" si="23"/>
        <v>Speed</v>
      </c>
      <c r="AS34" s="86" t="str">
        <f t="shared" si="44"/>
        <v>&gt;</v>
      </c>
      <c r="AT34" s="86">
        <f t="shared" si="24"/>
        <v>23.35400390625</v>
      </c>
      <c r="AU34" s="86">
        <f t="shared" si="25"/>
        <v>2</v>
      </c>
      <c r="AV34" s="86" t="b">
        <f t="shared" si="26"/>
        <v>1</v>
      </c>
      <c r="AW34" s="86" t="str">
        <f t="shared" si="27"/>
        <v>Distance</v>
      </c>
      <c r="AX34" s="86" t="str">
        <f t="shared" si="45"/>
        <v>&lt;=</v>
      </c>
      <c r="AY34" s="86">
        <f t="shared" si="28"/>
        <v>590.286865234375</v>
      </c>
      <c r="AZ34" s="86">
        <f t="shared" si="29"/>
        <v>0</v>
      </c>
      <c r="BA34" s="86" t="b">
        <f t="shared" si="30"/>
        <v>0</v>
      </c>
      <c r="BB34" s="86" t="str">
        <f t="shared" si="31"/>
        <v>Distance</v>
      </c>
      <c r="BC34" s="86" t="str">
        <f t="shared" si="46"/>
        <v>&gt;</v>
      </c>
      <c r="BD34" s="86">
        <f t="shared" si="32"/>
        <v>459.240966796875</v>
      </c>
      <c r="BE34" s="15">
        <f t="shared" si="33"/>
        <v>0</v>
      </c>
      <c r="BF34" s="15" t="str">
        <f t="shared" si="47"/>
        <v>Distance&gt;501,705322265625 AND GEBR&lt;=1,046142578125 AND GEBR&gt;0,85498046875 AND Speed&gt;23,35400390625 AND Distance&lt;=590,286865234375 AND Distance&gt;459,240966796875</v>
      </c>
      <c r="BH34" s="15">
        <v>0.295166015625</v>
      </c>
      <c r="BI34" s="15">
        <v>0</v>
      </c>
      <c r="BJ34" s="15" t="s">
        <v>1885</v>
      </c>
    </row>
    <row r="35" spans="1:62">
      <c r="A35" s="15">
        <v>32</v>
      </c>
      <c r="B35" s="15">
        <v>-2</v>
      </c>
      <c r="C35" s="15">
        <v>-8192</v>
      </c>
      <c r="D35" s="15">
        <f t="shared" si="34"/>
        <v>-1</v>
      </c>
      <c r="E35" s="15">
        <f t="shared" si="35"/>
        <v>0</v>
      </c>
      <c r="F35" s="15">
        <f t="shared" si="36"/>
        <v>-1</v>
      </c>
      <c r="G35" s="15">
        <v>115</v>
      </c>
      <c r="H35" s="15">
        <v>116</v>
      </c>
      <c r="I35" s="15">
        <v>23</v>
      </c>
      <c r="J35" s="15">
        <v>6</v>
      </c>
      <c r="K35" s="15">
        <v>247</v>
      </c>
      <c r="L35" s="15">
        <v>269</v>
      </c>
      <c r="M35" s="15">
        <f t="shared" si="37"/>
        <v>6.5673828125E-2</v>
      </c>
      <c r="O35" s="86">
        <f t="shared" si="38"/>
        <v>247</v>
      </c>
      <c r="P35" s="86">
        <f t="shared" ref="P35:P66" si="48">VLOOKUP(O35,$A$3:$M$513,13,FALSE)</f>
        <v>0.1181640625</v>
      </c>
      <c r="Q35" s="86">
        <f t="shared" ref="Q35:Q66" si="49">VLOOKUP(O35,$A$3:$I$513,9,FALSE)</f>
        <v>123</v>
      </c>
      <c r="R35" s="86" t="b">
        <f t="shared" ref="R35:R66" si="50">IF(VLOOKUP(Q35,$A$3:$G$513,7,FALSE) = O35, TRUE, IF(VLOOKUP(Q35, $A$3:$H$513,8,FALSE) = O35, FALSE, "Error: Invalid Decision!"))</f>
        <v>1</v>
      </c>
      <c r="S35" s="86" t="str">
        <f t="shared" ref="S35:S66" si="51">IF(VLOOKUP(Q35,$A$3:$B$513,2,FALSE) = 0, "Distance", IF(VLOOKUP(Q35,$A$3:$B$513,2,FALSE) = 1, "Speed", IF(VLOOKUP(Q35,$A$3:$B$513,2,FALSE) = 2, "GEBR", "Dummy Node")))</f>
        <v>Dummy Node</v>
      </c>
      <c r="T35" s="86" t="str">
        <f t="shared" si="39"/>
        <v>N/A</v>
      </c>
      <c r="U35" s="86" t="str">
        <f t="shared" ref="U35:U66" si="52">IF(S35="Dummy Node","N/A",VLOOKUP(Q35,$A$3:$F$513,6,FALSE))</f>
        <v>N/A</v>
      </c>
      <c r="V35" s="86">
        <f t="shared" ref="V35:V66" si="53">VLOOKUP(Q35,$A$3:$I$513,9,FALSE)</f>
        <v>39</v>
      </c>
      <c r="W35" s="86" t="b">
        <f t="shared" ref="W35:W66" si="54">IF(VLOOKUP(V35,$A$3:$G$513,7,FALSE) = Q35, TRUE, IF(VLOOKUP(V35, $A$3:$H$513,8,FALSE) = Q35, FALSE, "Error: Invalid Decision!"))</f>
        <v>1</v>
      </c>
      <c r="X35" s="86" t="str">
        <f t="shared" ref="X35:X66" si="55">IF(VLOOKUP(V35,$A$3:$B$513,2,FALSE) = 0, "Distance", IF(VLOOKUP(V35,$A$3:$B$513,2,FALSE) = 1, "Speed", IF(VLOOKUP(V35,$A$3:$B$513,2,FALSE) = 2, "GEBR", "Dummy Node")))</f>
        <v>Dummy Node</v>
      </c>
      <c r="Y35" s="86" t="str">
        <f t="shared" si="40"/>
        <v>N/A</v>
      </c>
      <c r="Z35" s="86" t="str">
        <f t="shared" ref="Z35:Z66" si="56">IF(X35="Dummy Node","N/A",VLOOKUP(V35,$A$3:$F$513,6,FALSE))</f>
        <v>N/A</v>
      </c>
      <c r="AA35" s="86">
        <f t="shared" ref="AA35:AA66" si="57">VLOOKUP(V35,$A$3:$I$513,9,FALSE)</f>
        <v>38</v>
      </c>
      <c r="AB35" s="86" t="b">
        <f t="shared" ref="AB35:AB66" si="58">IF(VLOOKUP(AA35,$A$3:$G$513,7,FALSE) = V35, TRUE, IF(VLOOKUP(AA35, $A$3:$H$513,8,FALSE) = V35, FALSE, "Error: Invalid Decision!"))</f>
        <v>1</v>
      </c>
      <c r="AC35" s="86" t="str">
        <f t="shared" ref="AC35:AC66" si="59">IF(VLOOKUP(AA35,$A$3:$B$513,2,FALSE) = 0, "Distance", IF(VLOOKUP(AA35,$A$3:$B$513,2,FALSE) = 1, "Speed", IF(VLOOKUP(AA35,$A$3:$B$513,2,FALSE) = 2, "GEBR", "Dummy Node")))</f>
        <v>Distance</v>
      </c>
      <c r="AD35" s="86" t="str">
        <f t="shared" si="41"/>
        <v>&lt;=</v>
      </c>
      <c r="AE35" s="86">
        <f t="shared" ref="AE35:AE66" si="60">IF(AC35="Dummy Node","N/A",VLOOKUP(AA35,$A$3:$F$513,6,FALSE))</f>
        <v>318.559814453125</v>
      </c>
      <c r="AF35" s="86">
        <f t="shared" ref="AF35:AF66" si="61">VLOOKUP(AA35,$A$3:$I$513,9,FALSE)</f>
        <v>9</v>
      </c>
      <c r="AG35" s="86" t="b">
        <f t="shared" ref="AG35:AG66" si="62">IF(VLOOKUP(AF35,$A$3:$G$513,7,FALSE) = AA35, TRUE, IF(VLOOKUP(AF35, $A$3:$H$513,8,FALSE) = AA35, FALSE, "Error: Invalid Decision!"))</f>
        <v>0</v>
      </c>
      <c r="AH35" s="86" t="str">
        <f t="shared" ref="AH35:AH66" si="63">IF(VLOOKUP(AF35,$A$3:$B$513,2,FALSE) = 0, "Distance", IF(VLOOKUP(AF35,$A$3:$B$513,2,FALSE) = 1, "Speed", IF(VLOOKUP(AF35,$A$3:$B$513,2,FALSE) = 2, "GEBR", "Dummy Node")))</f>
        <v>Speed</v>
      </c>
      <c r="AI35" s="86" t="str">
        <f t="shared" si="42"/>
        <v>&gt;</v>
      </c>
      <c r="AJ35" s="86">
        <f t="shared" ref="AJ35:AJ66" si="64">IF(AH35="Dummy Node","N/A",VLOOKUP(AF35,$A$3:$F$513,6,FALSE))</f>
        <v>16.974365234375</v>
      </c>
      <c r="AK35" s="86">
        <f t="shared" ref="AK35:AK66" si="65">VLOOKUP(AF35,$A$3:$I$513,9,FALSE)</f>
        <v>8</v>
      </c>
      <c r="AL35" s="86" t="b">
        <f t="shared" ref="AL35:AL66" si="66">IF(VLOOKUP(AK35,$A$3:$G$513,7,FALSE) = AF35, TRUE, IF(VLOOKUP(AK35, $A$3:$H$513,8,FALSE) = AF35, FALSE, "Error: Invalid Decision!"))</f>
        <v>1</v>
      </c>
      <c r="AM35" s="86" t="str">
        <f t="shared" ref="AM35:AM66" si="67">IF(VLOOKUP(AK35,$A$3:$B$513,2,FALSE) = 0, "Distance", IF(VLOOKUP(AK35,$A$3:$B$513,2,FALSE) = 1, "Speed", IF(VLOOKUP(AK35,$A$3:$B$513,2,FALSE) = 2, "GEBR", "Dummy Node")))</f>
        <v>Speed</v>
      </c>
      <c r="AN35" s="86" t="str">
        <f t="shared" si="43"/>
        <v>&lt;=</v>
      </c>
      <c r="AO35" s="86">
        <f t="shared" ref="AO35:AO66" si="68">IF(AM35="Dummy Node","N/A",VLOOKUP(AK35,$A$3:$F$513,6,FALSE))</f>
        <v>19.11279296875</v>
      </c>
      <c r="AP35" s="86">
        <f t="shared" ref="AP35:AP66" si="69">VLOOKUP(AK35,$A$3:$I$513,9,FALSE)</f>
        <v>4</v>
      </c>
      <c r="AQ35" s="86" t="b">
        <f t="shared" ref="AQ35:AQ66" si="70">IF(VLOOKUP(AP35,$A$3:$G$513,7,FALSE) = AK35, TRUE, IF(VLOOKUP(AP35, $A$3:$H$513,8,FALSE) = AK35, FALSE, "Error: Invalid Decision!"))</f>
        <v>0</v>
      </c>
      <c r="AR35" s="86" t="str">
        <f t="shared" ref="AR35:AR66" si="71">IF(VLOOKUP(AP35,$A$3:$B$513,2,FALSE) = 0, "Distance", IF(VLOOKUP(AP35,$A$3:$B$513,2,FALSE) = 1, "Speed", IF(VLOOKUP(AP35,$A$3:$B$513,2,FALSE) = 2, "GEBR", "Dummy Node")))</f>
        <v>Distance</v>
      </c>
      <c r="AS35" s="86" t="str">
        <f t="shared" si="44"/>
        <v>&gt;</v>
      </c>
      <c r="AT35" s="86">
        <f t="shared" ref="AT35:AT66" si="72">IF(AR35="Dummy Node","N/A",VLOOKUP(AP35,$A$3:$F$513,6,FALSE))</f>
        <v>278.908935546875</v>
      </c>
      <c r="AU35" s="86">
        <f t="shared" ref="AU35:AU66" si="73">VLOOKUP(AP35,$A$3:$I$513,9,FALSE)</f>
        <v>1</v>
      </c>
      <c r="AV35" s="86" t="b">
        <f t="shared" ref="AV35:AV66" si="74">IF(VLOOKUP(AU35,$A$3:$G$513,7,FALSE) = AP35, TRUE, IF(VLOOKUP(AU35, $A$3:$H$513,8,FALSE) = AP35, FALSE, "Error: Invalid Decision!"))</f>
        <v>0</v>
      </c>
      <c r="AW35" s="86" t="str">
        <f t="shared" ref="AW35:AW66" si="75">IF(VLOOKUP(AU35,$A$3:$B$513,2,FALSE) = 0, "Distance", IF(VLOOKUP(AU35,$A$3:$B$513,2,FALSE) = 1, "Speed", IF(VLOOKUP(AU35,$A$3:$B$513,2,FALSE) = 2, "GEBR", "Dummy Node")))</f>
        <v>Speed</v>
      </c>
      <c r="AX35" s="86" t="str">
        <f t="shared" si="45"/>
        <v>&gt;</v>
      </c>
      <c r="AY35" s="86">
        <f t="shared" ref="AY35:AY66" si="76">IF(AW35="Dummy Node","N/A",VLOOKUP(AU35,$A$3:$F$513,6,FALSE))</f>
        <v>9.55078125</v>
      </c>
      <c r="AZ35" s="86">
        <f t="shared" ref="AZ35:AZ66" si="77">VLOOKUP(AU35,$A$3:$I$513,9,FALSE)</f>
        <v>0</v>
      </c>
      <c r="BA35" s="86" t="b">
        <f t="shared" ref="BA35:BA66" si="78">IF(VLOOKUP(AZ35,$A$3:$G$513,7,FALSE) = AU35, TRUE, IF(VLOOKUP(AZ35, $A$3:$H$513,8,FALSE) = AU35, FALSE, "Error: Invalid Decision!"))</f>
        <v>1</v>
      </c>
      <c r="BB35" s="86" t="str">
        <f t="shared" ref="BB35:BB66" si="79">IF(VLOOKUP(AZ35,$A$3:$B$513,2,FALSE) = 0, "Distance", IF(VLOOKUP(AZ35,$A$3:$B$513,2,FALSE) = 1, "Speed", IF(VLOOKUP(AZ35,$A$3:$B$513,2,FALSE) = 2, "GEBR", "Dummy Node")))</f>
        <v>Distance</v>
      </c>
      <c r="BC35" s="86" t="str">
        <f t="shared" si="46"/>
        <v>&lt;=</v>
      </c>
      <c r="BD35" s="86">
        <f t="shared" ref="BD35:BD66" si="80">IF(BB35="Dummy Node","N/A",VLOOKUP(AZ35,$A$3:$F$513,6,FALSE))</f>
        <v>459.240966796875</v>
      </c>
      <c r="BE35" s="15">
        <f t="shared" si="33"/>
        <v>1</v>
      </c>
      <c r="BF35" s="15" t="str">
        <f t="shared" si="47"/>
        <v>Distance&lt;=318,559814453125 AND Speed&gt;16,974365234375 AND Speed&lt;=19,11279296875 AND Distance&gt;278,908935546875 AND Speed&gt;9,55078125 AND Distance&lt;=459,240966796875</v>
      </c>
      <c r="BH35" s="15">
        <v>0.29638671875</v>
      </c>
      <c r="BI35" s="15">
        <v>0</v>
      </c>
      <c r="BJ35" s="15" t="s">
        <v>1859</v>
      </c>
    </row>
    <row r="36" spans="1:62">
      <c r="A36" s="15">
        <v>33</v>
      </c>
      <c r="B36" s="15">
        <v>0</v>
      </c>
      <c r="C36" s="15">
        <v>2054985</v>
      </c>
      <c r="D36" s="15">
        <f t="shared" si="34"/>
        <v>501</v>
      </c>
      <c r="E36" s="15">
        <f t="shared" si="35"/>
        <v>2889</v>
      </c>
      <c r="F36" s="15">
        <f t="shared" si="36"/>
        <v>501.705322265625</v>
      </c>
      <c r="G36" s="15">
        <v>35</v>
      </c>
      <c r="H36" s="15">
        <v>36</v>
      </c>
      <c r="I36" s="15">
        <v>16</v>
      </c>
      <c r="J36" s="15">
        <v>5</v>
      </c>
      <c r="K36" s="15">
        <v>248</v>
      </c>
      <c r="L36" s="15">
        <v>671</v>
      </c>
      <c r="M36" s="15">
        <f t="shared" si="37"/>
        <v>0.163818359375</v>
      </c>
      <c r="O36" s="86">
        <f t="shared" si="38"/>
        <v>248</v>
      </c>
      <c r="P36" s="86">
        <f t="shared" si="48"/>
        <v>0.1181640625</v>
      </c>
      <c r="Q36" s="86">
        <f t="shared" si="49"/>
        <v>123</v>
      </c>
      <c r="R36" s="86" t="b">
        <f t="shared" si="50"/>
        <v>0</v>
      </c>
      <c r="S36" s="86" t="str">
        <f t="shared" si="51"/>
        <v>Dummy Node</v>
      </c>
      <c r="T36" s="86" t="str">
        <f t="shared" si="39"/>
        <v>N/A</v>
      </c>
      <c r="U36" s="86" t="str">
        <f t="shared" si="52"/>
        <v>N/A</v>
      </c>
      <c r="V36" s="86">
        <f t="shared" si="53"/>
        <v>39</v>
      </c>
      <c r="W36" s="86" t="b">
        <f t="shared" si="54"/>
        <v>1</v>
      </c>
      <c r="X36" s="86" t="str">
        <f t="shared" si="55"/>
        <v>Dummy Node</v>
      </c>
      <c r="Y36" s="86" t="str">
        <f t="shared" si="40"/>
        <v>N/A</v>
      </c>
      <c r="Z36" s="86" t="str">
        <f t="shared" si="56"/>
        <v>N/A</v>
      </c>
      <c r="AA36" s="86">
        <f t="shared" si="57"/>
        <v>38</v>
      </c>
      <c r="AB36" s="86" t="b">
        <f t="shared" si="58"/>
        <v>1</v>
      </c>
      <c r="AC36" s="86" t="str">
        <f t="shared" si="59"/>
        <v>Distance</v>
      </c>
      <c r="AD36" s="86" t="str">
        <f t="shared" si="41"/>
        <v>&lt;=</v>
      </c>
      <c r="AE36" s="86">
        <f t="shared" si="60"/>
        <v>318.559814453125</v>
      </c>
      <c r="AF36" s="86">
        <f t="shared" si="61"/>
        <v>9</v>
      </c>
      <c r="AG36" s="86" t="b">
        <f t="shared" si="62"/>
        <v>0</v>
      </c>
      <c r="AH36" s="86" t="str">
        <f t="shared" si="63"/>
        <v>Speed</v>
      </c>
      <c r="AI36" s="86" t="str">
        <f t="shared" si="42"/>
        <v>&gt;</v>
      </c>
      <c r="AJ36" s="86">
        <f t="shared" si="64"/>
        <v>16.974365234375</v>
      </c>
      <c r="AK36" s="86">
        <f t="shared" si="65"/>
        <v>8</v>
      </c>
      <c r="AL36" s="86" t="b">
        <f t="shared" si="66"/>
        <v>1</v>
      </c>
      <c r="AM36" s="86" t="str">
        <f t="shared" si="67"/>
        <v>Speed</v>
      </c>
      <c r="AN36" s="86" t="str">
        <f t="shared" si="43"/>
        <v>&lt;=</v>
      </c>
      <c r="AO36" s="86">
        <f t="shared" si="68"/>
        <v>19.11279296875</v>
      </c>
      <c r="AP36" s="86">
        <f t="shared" si="69"/>
        <v>4</v>
      </c>
      <c r="AQ36" s="86" t="b">
        <f t="shared" si="70"/>
        <v>0</v>
      </c>
      <c r="AR36" s="86" t="str">
        <f t="shared" si="71"/>
        <v>Distance</v>
      </c>
      <c r="AS36" s="86" t="str">
        <f t="shared" si="44"/>
        <v>&gt;</v>
      </c>
      <c r="AT36" s="86">
        <f t="shared" si="72"/>
        <v>278.908935546875</v>
      </c>
      <c r="AU36" s="86">
        <f t="shared" si="73"/>
        <v>1</v>
      </c>
      <c r="AV36" s="86" t="b">
        <f t="shared" si="74"/>
        <v>0</v>
      </c>
      <c r="AW36" s="86" t="str">
        <f t="shared" si="75"/>
        <v>Speed</v>
      </c>
      <c r="AX36" s="86" t="str">
        <f t="shared" si="45"/>
        <v>&gt;</v>
      </c>
      <c r="AY36" s="86">
        <f t="shared" si="76"/>
        <v>9.55078125</v>
      </c>
      <c r="AZ36" s="86">
        <f t="shared" si="77"/>
        <v>0</v>
      </c>
      <c r="BA36" s="86" t="b">
        <f t="shared" si="78"/>
        <v>1</v>
      </c>
      <c r="BB36" s="86" t="str">
        <f t="shared" si="79"/>
        <v>Distance</v>
      </c>
      <c r="BC36" s="86" t="str">
        <f t="shared" si="46"/>
        <v>&lt;=</v>
      </c>
      <c r="BD36" s="86">
        <f t="shared" si="80"/>
        <v>459.240966796875</v>
      </c>
      <c r="BE36" s="15">
        <f t="shared" si="33"/>
        <v>1</v>
      </c>
      <c r="BF36" s="15" t="str">
        <f t="shared" si="47"/>
        <v>Distance&lt;=318,559814453125 AND Speed&gt;16,974365234375 AND Speed&lt;=19,11279296875 AND Distance&gt;278,908935546875 AND Speed&gt;9,55078125 AND Distance&lt;=459,240966796875</v>
      </c>
      <c r="BH36" s="15">
        <v>0.29638671875</v>
      </c>
      <c r="BI36" s="15">
        <v>0</v>
      </c>
      <c r="BJ36" s="15" t="s">
        <v>1867</v>
      </c>
    </row>
    <row r="37" spans="1:62">
      <c r="A37" s="15">
        <v>34</v>
      </c>
      <c r="B37" s="15">
        <v>-2</v>
      </c>
      <c r="C37" s="15">
        <v>-8192</v>
      </c>
      <c r="D37" s="15">
        <f t="shared" si="34"/>
        <v>-1</v>
      </c>
      <c r="E37" s="15">
        <f t="shared" si="35"/>
        <v>0</v>
      </c>
      <c r="F37" s="15">
        <f t="shared" si="36"/>
        <v>-1</v>
      </c>
      <c r="G37" s="15">
        <v>117</v>
      </c>
      <c r="H37" s="15">
        <v>118</v>
      </c>
      <c r="I37" s="15">
        <v>16</v>
      </c>
      <c r="J37" s="15">
        <v>5</v>
      </c>
      <c r="K37" s="15">
        <v>249</v>
      </c>
      <c r="L37" s="15">
        <v>1365</v>
      </c>
      <c r="M37" s="15">
        <f t="shared" si="37"/>
        <v>0.333251953125</v>
      </c>
      <c r="O37" s="86">
        <f t="shared" si="38"/>
        <v>249</v>
      </c>
      <c r="P37" s="86">
        <f t="shared" si="48"/>
        <v>0.1181640625</v>
      </c>
      <c r="Q37" s="86">
        <f t="shared" si="49"/>
        <v>124</v>
      </c>
      <c r="R37" s="86" t="b">
        <f t="shared" si="50"/>
        <v>1</v>
      </c>
      <c r="S37" s="86" t="str">
        <f t="shared" si="51"/>
        <v>Dummy Node</v>
      </c>
      <c r="T37" s="86" t="str">
        <f t="shared" si="39"/>
        <v>N/A</v>
      </c>
      <c r="U37" s="86" t="str">
        <f t="shared" si="52"/>
        <v>N/A</v>
      </c>
      <c r="V37" s="86">
        <f t="shared" si="53"/>
        <v>39</v>
      </c>
      <c r="W37" s="86" t="b">
        <f t="shared" si="54"/>
        <v>0</v>
      </c>
      <c r="X37" s="86" t="str">
        <f t="shared" si="55"/>
        <v>Dummy Node</v>
      </c>
      <c r="Y37" s="86" t="str">
        <f t="shared" si="40"/>
        <v>N/A</v>
      </c>
      <c r="Z37" s="86" t="str">
        <f t="shared" si="56"/>
        <v>N/A</v>
      </c>
      <c r="AA37" s="86">
        <f t="shared" si="57"/>
        <v>38</v>
      </c>
      <c r="AB37" s="86" t="b">
        <f t="shared" si="58"/>
        <v>1</v>
      </c>
      <c r="AC37" s="86" t="str">
        <f t="shared" si="59"/>
        <v>Distance</v>
      </c>
      <c r="AD37" s="86" t="str">
        <f t="shared" si="41"/>
        <v>&lt;=</v>
      </c>
      <c r="AE37" s="86">
        <f t="shared" si="60"/>
        <v>318.559814453125</v>
      </c>
      <c r="AF37" s="86">
        <f t="shared" si="61"/>
        <v>9</v>
      </c>
      <c r="AG37" s="86" t="b">
        <f t="shared" si="62"/>
        <v>0</v>
      </c>
      <c r="AH37" s="86" t="str">
        <f t="shared" si="63"/>
        <v>Speed</v>
      </c>
      <c r="AI37" s="86" t="str">
        <f t="shared" si="42"/>
        <v>&gt;</v>
      </c>
      <c r="AJ37" s="86">
        <f t="shared" si="64"/>
        <v>16.974365234375</v>
      </c>
      <c r="AK37" s="86">
        <f t="shared" si="65"/>
        <v>8</v>
      </c>
      <c r="AL37" s="86" t="b">
        <f t="shared" si="66"/>
        <v>1</v>
      </c>
      <c r="AM37" s="86" t="str">
        <f t="shared" si="67"/>
        <v>Speed</v>
      </c>
      <c r="AN37" s="86" t="str">
        <f t="shared" si="43"/>
        <v>&lt;=</v>
      </c>
      <c r="AO37" s="86">
        <f t="shared" si="68"/>
        <v>19.11279296875</v>
      </c>
      <c r="AP37" s="86">
        <f t="shared" si="69"/>
        <v>4</v>
      </c>
      <c r="AQ37" s="86" t="b">
        <f t="shared" si="70"/>
        <v>0</v>
      </c>
      <c r="AR37" s="86" t="str">
        <f t="shared" si="71"/>
        <v>Distance</v>
      </c>
      <c r="AS37" s="86" t="str">
        <f t="shared" si="44"/>
        <v>&gt;</v>
      </c>
      <c r="AT37" s="86">
        <f t="shared" si="72"/>
        <v>278.908935546875</v>
      </c>
      <c r="AU37" s="86">
        <f t="shared" si="73"/>
        <v>1</v>
      </c>
      <c r="AV37" s="86" t="b">
        <f t="shared" si="74"/>
        <v>0</v>
      </c>
      <c r="AW37" s="86" t="str">
        <f t="shared" si="75"/>
        <v>Speed</v>
      </c>
      <c r="AX37" s="86" t="str">
        <f t="shared" si="45"/>
        <v>&gt;</v>
      </c>
      <c r="AY37" s="86">
        <f t="shared" si="76"/>
        <v>9.55078125</v>
      </c>
      <c r="AZ37" s="86">
        <f t="shared" si="77"/>
        <v>0</v>
      </c>
      <c r="BA37" s="86" t="b">
        <f t="shared" si="78"/>
        <v>1</v>
      </c>
      <c r="BB37" s="86" t="str">
        <f t="shared" si="79"/>
        <v>Distance</v>
      </c>
      <c r="BC37" s="86" t="str">
        <f t="shared" si="46"/>
        <v>&lt;=</v>
      </c>
      <c r="BD37" s="86">
        <f t="shared" si="80"/>
        <v>459.240966796875</v>
      </c>
      <c r="BE37" s="15">
        <f t="shared" si="33"/>
        <v>1</v>
      </c>
      <c r="BF37" s="15" t="str">
        <f t="shared" si="47"/>
        <v>Distance&lt;=318,559814453125 AND Speed&gt;16,974365234375 AND Speed&lt;=19,11279296875 AND Distance&gt;278,908935546875 AND Speed&gt;9,55078125 AND Distance&lt;=459,240966796875</v>
      </c>
      <c r="BH37" s="15">
        <v>0.306640625</v>
      </c>
      <c r="BI37" s="15">
        <v>0</v>
      </c>
      <c r="BJ37" s="15" t="s">
        <v>1861</v>
      </c>
    </row>
    <row r="38" spans="1:62">
      <c r="A38" s="15">
        <v>35</v>
      </c>
      <c r="B38" s="15">
        <v>-2</v>
      </c>
      <c r="C38" s="15">
        <v>-8192</v>
      </c>
      <c r="D38" s="15">
        <f t="shared" si="34"/>
        <v>-1</v>
      </c>
      <c r="E38" s="15">
        <f t="shared" si="35"/>
        <v>0</v>
      </c>
      <c r="F38" s="15">
        <f t="shared" si="36"/>
        <v>-1</v>
      </c>
      <c r="G38" s="15">
        <v>119</v>
      </c>
      <c r="H38" s="15">
        <v>120</v>
      </c>
      <c r="I38" s="15">
        <v>33</v>
      </c>
      <c r="J38" s="15">
        <v>6</v>
      </c>
      <c r="K38" s="15">
        <v>250</v>
      </c>
      <c r="L38" s="15">
        <v>198</v>
      </c>
      <c r="M38" s="15">
        <f t="shared" si="37"/>
        <v>4.833984375E-2</v>
      </c>
      <c r="O38" s="86">
        <f t="shared" si="38"/>
        <v>250</v>
      </c>
      <c r="P38" s="86">
        <f t="shared" si="48"/>
        <v>0.1181640625</v>
      </c>
      <c r="Q38" s="86">
        <f t="shared" si="49"/>
        <v>124</v>
      </c>
      <c r="R38" s="86" t="b">
        <f t="shared" si="50"/>
        <v>0</v>
      </c>
      <c r="S38" s="86" t="str">
        <f t="shared" si="51"/>
        <v>Dummy Node</v>
      </c>
      <c r="T38" s="86" t="str">
        <f t="shared" si="39"/>
        <v>N/A</v>
      </c>
      <c r="U38" s="86" t="str">
        <f t="shared" si="52"/>
        <v>N/A</v>
      </c>
      <c r="V38" s="86">
        <f t="shared" si="53"/>
        <v>39</v>
      </c>
      <c r="W38" s="86" t="b">
        <f t="shared" si="54"/>
        <v>0</v>
      </c>
      <c r="X38" s="86" t="str">
        <f t="shared" si="55"/>
        <v>Dummy Node</v>
      </c>
      <c r="Y38" s="86" t="str">
        <f t="shared" si="40"/>
        <v>N/A</v>
      </c>
      <c r="Z38" s="86" t="str">
        <f t="shared" si="56"/>
        <v>N/A</v>
      </c>
      <c r="AA38" s="86">
        <f t="shared" si="57"/>
        <v>38</v>
      </c>
      <c r="AB38" s="86" t="b">
        <f t="shared" si="58"/>
        <v>1</v>
      </c>
      <c r="AC38" s="86" t="str">
        <f t="shared" si="59"/>
        <v>Distance</v>
      </c>
      <c r="AD38" s="86" t="str">
        <f t="shared" si="41"/>
        <v>&lt;=</v>
      </c>
      <c r="AE38" s="86">
        <f t="shared" si="60"/>
        <v>318.559814453125</v>
      </c>
      <c r="AF38" s="86">
        <f t="shared" si="61"/>
        <v>9</v>
      </c>
      <c r="AG38" s="86" t="b">
        <f t="shared" si="62"/>
        <v>0</v>
      </c>
      <c r="AH38" s="86" t="str">
        <f t="shared" si="63"/>
        <v>Speed</v>
      </c>
      <c r="AI38" s="86" t="str">
        <f t="shared" si="42"/>
        <v>&gt;</v>
      </c>
      <c r="AJ38" s="86">
        <f t="shared" si="64"/>
        <v>16.974365234375</v>
      </c>
      <c r="AK38" s="86">
        <f t="shared" si="65"/>
        <v>8</v>
      </c>
      <c r="AL38" s="86" t="b">
        <f t="shared" si="66"/>
        <v>1</v>
      </c>
      <c r="AM38" s="86" t="str">
        <f t="shared" si="67"/>
        <v>Speed</v>
      </c>
      <c r="AN38" s="86" t="str">
        <f t="shared" si="43"/>
        <v>&lt;=</v>
      </c>
      <c r="AO38" s="86">
        <f t="shared" si="68"/>
        <v>19.11279296875</v>
      </c>
      <c r="AP38" s="86">
        <f t="shared" si="69"/>
        <v>4</v>
      </c>
      <c r="AQ38" s="86" t="b">
        <f t="shared" si="70"/>
        <v>0</v>
      </c>
      <c r="AR38" s="86" t="str">
        <f t="shared" si="71"/>
        <v>Distance</v>
      </c>
      <c r="AS38" s="86" t="str">
        <f t="shared" si="44"/>
        <v>&gt;</v>
      </c>
      <c r="AT38" s="86">
        <f t="shared" si="72"/>
        <v>278.908935546875</v>
      </c>
      <c r="AU38" s="86">
        <f t="shared" si="73"/>
        <v>1</v>
      </c>
      <c r="AV38" s="86" t="b">
        <f t="shared" si="74"/>
        <v>0</v>
      </c>
      <c r="AW38" s="86" t="str">
        <f t="shared" si="75"/>
        <v>Speed</v>
      </c>
      <c r="AX38" s="86" t="str">
        <f t="shared" si="45"/>
        <v>&gt;</v>
      </c>
      <c r="AY38" s="86">
        <f t="shared" si="76"/>
        <v>9.55078125</v>
      </c>
      <c r="AZ38" s="86">
        <f t="shared" si="77"/>
        <v>0</v>
      </c>
      <c r="BA38" s="86" t="b">
        <f t="shared" si="78"/>
        <v>1</v>
      </c>
      <c r="BB38" s="86" t="str">
        <f t="shared" si="79"/>
        <v>Distance</v>
      </c>
      <c r="BC38" s="86" t="str">
        <f t="shared" si="46"/>
        <v>&lt;=</v>
      </c>
      <c r="BD38" s="86">
        <f t="shared" si="80"/>
        <v>459.240966796875</v>
      </c>
      <c r="BE38" s="15">
        <f t="shared" si="33"/>
        <v>1</v>
      </c>
      <c r="BF38" s="15" t="str">
        <f t="shared" si="47"/>
        <v>Distance&lt;=318,559814453125 AND Speed&gt;16,974365234375 AND Speed&lt;=19,11279296875 AND Distance&gt;278,908935546875 AND Speed&gt;9,55078125 AND Distance&lt;=459,240966796875</v>
      </c>
      <c r="BH38" s="15">
        <v>0.314697265625</v>
      </c>
      <c r="BI38" s="15">
        <v>0</v>
      </c>
      <c r="BJ38" s="15" t="s">
        <v>1854</v>
      </c>
    </row>
    <row r="39" spans="1:62">
      <c r="A39" s="15">
        <v>36</v>
      </c>
      <c r="B39" s="15">
        <v>-2</v>
      </c>
      <c r="C39" s="15">
        <v>-8192</v>
      </c>
      <c r="D39" s="15">
        <f t="shared" si="34"/>
        <v>-1</v>
      </c>
      <c r="E39" s="15">
        <f t="shared" si="35"/>
        <v>0</v>
      </c>
      <c r="F39" s="15">
        <f t="shared" si="36"/>
        <v>-1</v>
      </c>
      <c r="G39" s="15">
        <v>121</v>
      </c>
      <c r="H39" s="15">
        <v>122</v>
      </c>
      <c r="I39" s="15">
        <v>33</v>
      </c>
      <c r="J39" s="15">
        <v>6</v>
      </c>
      <c r="K39" s="15">
        <v>251</v>
      </c>
      <c r="L39" s="15">
        <v>1214</v>
      </c>
      <c r="M39" s="15">
        <f t="shared" si="37"/>
        <v>0.29638671875</v>
      </c>
      <c r="O39" s="86">
        <f t="shared" si="38"/>
        <v>251</v>
      </c>
      <c r="P39" s="86">
        <f t="shared" si="48"/>
        <v>0.306640625</v>
      </c>
      <c r="Q39" s="86">
        <f t="shared" si="49"/>
        <v>125</v>
      </c>
      <c r="R39" s="86" t="b">
        <f t="shared" si="50"/>
        <v>1</v>
      </c>
      <c r="S39" s="86" t="str">
        <f t="shared" si="51"/>
        <v>Dummy Node</v>
      </c>
      <c r="T39" s="86" t="str">
        <f t="shared" si="39"/>
        <v>N/A</v>
      </c>
      <c r="U39" s="86" t="str">
        <f t="shared" si="52"/>
        <v>N/A</v>
      </c>
      <c r="V39" s="86">
        <f t="shared" si="53"/>
        <v>40</v>
      </c>
      <c r="W39" s="86" t="b">
        <f t="shared" si="54"/>
        <v>1</v>
      </c>
      <c r="X39" s="86" t="str">
        <f t="shared" si="55"/>
        <v>Dummy Node</v>
      </c>
      <c r="Y39" s="86" t="str">
        <f t="shared" si="40"/>
        <v>N/A</v>
      </c>
      <c r="Z39" s="86" t="str">
        <f t="shared" si="56"/>
        <v>N/A</v>
      </c>
      <c r="AA39" s="86">
        <f t="shared" si="57"/>
        <v>38</v>
      </c>
      <c r="AB39" s="86" t="b">
        <f t="shared" si="58"/>
        <v>0</v>
      </c>
      <c r="AC39" s="86" t="str">
        <f t="shared" si="59"/>
        <v>Distance</v>
      </c>
      <c r="AD39" s="86" t="str">
        <f t="shared" si="41"/>
        <v>&gt;</v>
      </c>
      <c r="AE39" s="86">
        <f t="shared" si="60"/>
        <v>318.559814453125</v>
      </c>
      <c r="AF39" s="86">
        <f t="shared" si="61"/>
        <v>9</v>
      </c>
      <c r="AG39" s="86" t="b">
        <f t="shared" si="62"/>
        <v>0</v>
      </c>
      <c r="AH39" s="86" t="str">
        <f t="shared" si="63"/>
        <v>Speed</v>
      </c>
      <c r="AI39" s="86" t="str">
        <f t="shared" si="42"/>
        <v>&gt;</v>
      </c>
      <c r="AJ39" s="86">
        <f t="shared" si="64"/>
        <v>16.974365234375</v>
      </c>
      <c r="AK39" s="86">
        <f t="shared" si="65"/>
        <v>8</v>
      </c>
      <c r="AL39" s="86" t="b">
        <f t="shared" si="66"/>
        <v>1</v>
      </c>
      <c r="AM39" s="86" t="str">
        <f t="shared" si="67"/>
        <v>Speed</v>
      </c>
      <c r="AN39" s="86" t="str">
        <f t="shared" si="43"/>
        <v>&lt;=</v>
      </c>
      <c r="AO39" s="86">
        <f t="shared" si="68"/>
        <v>19.11279296875</v>
      </c>
      <c r="AP39" s="86">
        <f t="shared" si="69"/>
        <v>4</v>
      </c>
      <c r="AQ39" s="86" t="b">
        <f t="shared" si="70"/>
        <v>0</v>
      </c>
      <c r="AR39" s="86" t="str">
        <f t="shared" si="71"/>
        <v>Distance</v>
      </c>
      <c r="AS39" s="86" t="str">
        <f t="shared" si="44"/>
        <v>&gt;</v>
      </c>
      <c r="AT39" s="86">
        <f t="shared" si="72"/>
        <v>278.908935546875</v>
      </c>
      <c r="AU39" s="86">
        <f t="shared" si="73"/>
        <v>1</v>
      </c>
      <c r="AV39" s="86" t="b">
        <f t="shared" si="74"/>
        <v>0</v>
      </c>
      <c r="AW39" s="86" t="str">
        <f t="shared" si="75"/>
        <v>Speed</v>
      </c>
      <c r="AX39" s="86" t="str">
        <f t="shared" si="45"/>
        <v>&gt;</v>
      </c>
      <c r="AY39" s="86">
        <f t="shared" si="76"/>
        <v>9.55078125</v>
      </c>
      <c r="AZ39" s="86">
        <f t="shared" si="77"/>
        <v>0</v>
      </c>
      <c r="BA39" s="86" t="b">
        <f t="shared" si="78"/>
        <v>1</v>
      </c>
      <c r="BB39" s="86" t="str">
        <f t="shared" si="79"/>
        <v>Distance</v>
      </c>
      <c r="BC39" s="86" t="str">
        <f t="shared" si="46"/>
        <v>&lt;=</v>
      </c>
      <c r="BD39" s="86">
        <f t="shared" si="80"/>
        <v>459.240966796875</v>
      </c>
      <c r="BE39" s="15">
        <f t="shared" si="33"/>
        <v>0</v>
      </c>
      <c r="BF39" s="15" t="str">
        <f t="shared" si="47"/>
        <v>Distance&gt;318,559814453125 AND Speed&gt;16,974365234375 AND Speed&lt;=19,11279296875 AND Distance&gt;278,908935546875 AND Speed&gt;9,55078125 AND Distance&lt;=459,240966796875</v>
      </c>
      <c r="BH39" s="15">
        <v>0.333251953125</v>
      </c>
      <c r="BI39" s="15">
        <v>0</v>
      </c>
      <c r="BJ39" s="15" t="s">
        <v>1864</v>
      </c>
    </row>
    <row r="40" spans="1:62">
      <c r="A40" s="15">
        <v>37</v>
      </c>
      <c r="B40" s="15">
        <v>1</v>
      </c>
      <c r="C40" s="15">
        <v>68222</v>
      </c>
      <c r="D40" s="15">
        <f t="shared" si="34"/>
        <v>16</v>
      </c>
      <c r="E40" s="15">
        <f t="shared" si="35"/>
        <v>2686</v>
      </c>
      <c r="F40" s="15">
        <f t="shared" si="36"/>
        <v>16.65576171875</v>
      </c>
      <c r="G40" s="15">
        <v>85</v>
      </c>
      <c r="H40" s="15">
        <v>86</v>
      </c>
      <c r="I40" s="15">
        <v>9</v>
      </c>
      <c r="J40" s="15">
        <v>5</v>
      </c>
      <c r="K40" s="15">
        <v>252</v>
      </c>
      <c r="L40" s="15">
        <v>1357</v>
      </c>
      <c r="M40" s="15">
        <f t="shared" si="37"/>
        <v>0.331298828125</v>
      </c>
      <c r="O40" s="86">
        <f t="shared" si="38"/>
        <v>252</v>
      </c>
      <c r="P40" s="86">
        <f t="shared" si="48"/>
        <v>0.306640625</v>
      </c>
      <c r="Q40" s="86">
        <f t="shared" si="49"/>
        <v>125</v>
      </c>
      <c r="R40" s="86" t="b">
        <f t="shared" si="50"/>
        <v>0</v>
      </c>
      <c r="S40" s="86" t="str">
        <f t="shared" si="51"/>
        <v>Dummy Node</v>
      </c>
      <c r="T40" s="86" t="str">
        <f t="shared" si="39"/>
        <v>N/A</v>
      </c>
      <c r="U40" s="86" t="str">
        <f t="shared" si="52"/>
        <v>N/A</v>
      </c>
      <c r="V40" s="86">
        <f t="shared" si="53"/>
        <v>40</v>
      </c>
      <c r="W40" s="86" t="b">
        <f t="shared" si="54"/>
        <v>1</v>
      </c>
      <c r="X40" s="86" t="str">
        <f t="shared" si="55"/>
        <v>Dummy Node</v>
      </c>
      <c r="Y40" s="86" t="str">
        <f t="shared" si="40"/>
        <v>N/A</v>
      </c>
      <c r="Z40" s="86" t="str">
        <f t="shared" si="56"/>
        <v>N/A</v>
      </c>
      <c r="AA40" s="86">
        <f t="shared" si="57"/>
        <v>38</v>
      </c>
      <c r="AB40" s="86" t="b">
        <f t="shared" si="58"/>
        <v>0</v>
      </c>
      <c r="AC40" s="86" t="str">
        <f t="shared" si="59"/>
        <v>Distance</v>
      </c>
      <c r="AD40" s="86" t="str">
        <f t="shared" si="41"/>
        <v>&gt;</v>
      </c>
      <c r="AE40" s="86">
        <f t="shared" si="60"/>
        <v>318.559814453125</v>
      </c>
      <c r="AF40" s="86">
        <f t="shared" si="61"/>
        <v>9</v>
      </c>
      <c r="AG40" s="86" t="b">
        <f t="shared" si="62"/>
        <v>0</v>
      </c>
      <c r="AH40" s="86" t="str">
        <f t="shared" si="63"/>
        <v>Speed</v>
      </c>
      <c r="AI40" s="86" t="str">
        <f t="shared" si="42"/>
        <v>&gt;</v>
      </c>
      <c r="AJ40" s="86">
        <f t="shared" si="64"/>
        <v>16.974365234375</v>
      </c>
      <c r="AK40" s="86">
        <f t="shared" si="65"/>
        <v>8</v>
      </c>
      <c r="AL40" s="86" t="b">
        <f t="shared" si="66"/>
        <v>1</v>
      </c>
      <c r="AM40" s="86" t="str">
        <f t="shared" si="67"/>
        <v>Speed</v>
      </c>
      <c r="AN40" s="86" t="str">
        <f t="shared" si="43"/>
        <v>&lt;=</v>
      </c>
      <c r="AO40" s="86">
        <f t="shared" si="68"/>
        <v>19.11279296875</v>
      </c>
      <c r="AP40" s="86">
        <f t="shared" si="69"/>
        <v>4</v>
      </c>
      <c r="AQ40" s="86" t="b">
        <f t="shared" si="70"/>
        <v>0</v>
      </c>
      <c r="AR40" s="86" t="str">
        <f t="shared" si="71"/>
        <v>Distance</v>
      </c>
      <c r="AS40" s="86" t="str">
        <f t="shared" si="44"/>
        <v>&gt;</v>
      </c>
      <c r="AT40" s="86">
        <f t="shared" si="72"/>
        <v>278.908935546875</v>
      </c>
      <c r="AU40" s="86">
        <f t="shared" si="73"/>
        <v>1</v>
      </c>
      <c r="AV40" s="86" t="b">
        <f t="shared" si="74"/>
        <v>0</v>
      </c>
      <c r="AW40" s="86" t="str">
        <f t="shared" si="75"/>
        <v>Speed</v>
      </c>
      <c r="AX40" s="86" t="str">
        <f t="shared" si="45"/>
        <v>&gt;</v>
      </c>
      <c r="AY40" s="86">
        <f t="shared" si="76"/>
        <v>9.55078125</v>
      </c>
      <c r="AZ40" s="86">
        <f t="shared" si="77"/>
        <v>0</v>
      </c>
      <c r="BA40" s="86" t="b">
        <f t="shared" si="78"/>
        <v>1</v>
      </c>
      <c r="BB40" s="86" t="str">
        <f t="shared" si="79"/>
        <v>Distance</v>
      </c>
      <c r="BC40" s="86" t="str">
        <f t="shared" si="46"/>
        <v>&lt;=</v>
      </c>
      <c r="BD40" s="86">
        <f t="shared" si="80"/>
        <v>459.240966796875</v>
      </c>
      <c r="BE40" s="15">
        <f t="shared" si="33"/>
        <v>0</v>
      </c>
      <c r="BF40" s="15" t="str">
        <f t="shared" si="47"/>
        <v>Distance&gt;318,559814453125 AND Speed&gt;16,974365234375 AND Speed&lt;=19,11279296875 AND Distance&gt;278,908935546875 AND Speed&gt;9,55078125 AND Distance&lt;=459,240966796875</v>
      </c>
      <c r="BH40" s="15">
        <v>0.333251953125</v>
      </c>
      <c r="BI40" s="15">
        <v>0</v>
      </c>
      <c r="BJ40" s="15" t="s">
        <v>1871</v>
      </c>
    </row>
    <row r="41" spans="1:62">
      <c r="A41" s="15">
        <v>38</v>
      </c>
      <c r="B41" s="15">
        <v>0</v>
      </c>
      <c r="C41" s="15">
        <v>1304821</v>
      </c>
      <c r="D41" s="15">
        <f t="shared" si="34"/>
        <v>318</v>
      </c>
      <c r="E41" s="15">
        <f t="shared" si="35"/>
        <v>2293</v>
      </c>
      <c r="F41" s="15">
        <f t="shared" si="36"/>
        <v>318.559814453125</v>
      </c>
      <c r="G41" s="15">
        <v>39</v>
      </c>
      <c r="H41" s="15">
        <v>40</v>
      </c>
      <c r="I41" s="15">
        <v>9</v>
      </c>
      <c r="J41" s="15">
        <v>5</v>
      </c>
      <c r="K41" s="15">
        <v>253</v>
      </c>
      <c r="L41" s="15">
        <v>968</v>
      </c>
      <c r="M41" s="15">
        <f t="shared" si="37"/>
        <v>0.236328125</v>
      </c>
      <c r="O41" s="86">
        <f t="shared" si="38"/>
        <v>253</v>
      </c>
      <c r="P41" s="86">
        <f t="shared" si="48"/>
        <v>0.306640625</v>
      </c>
      <c r="Q41" s="86">
        <f t="shared" si="49"/>
        <v>126</v>
      </c>
      <c r="R41" s="86" t="b">
        <f t="shared" si="50"/>
        <v>1</v>
      </c>
      <c r="S41" s="86" t="str">
        <f t="shared" si="51"/>
        <v>Dummy Node</v>
      </c>
      <c r="T41" s="86" t="str">
        <f t="shared" si="39"/>
        <v>N/A</v>
      </c>
      <c r="U41" s="86" t="str">
        <f t="shared" si="52"/>
        <v>N/A</v>
      </c>
      <c r="V41" s="86">
        <f t="shared" si="53"/>
        <v>40</v>
      </c>
      <c r="W41" s="86" t="b">
        <f t="shared" si="54"/>
        <v>0</v>
      </c>
      <c r="X41" s="86" t="str">
        <f t="shared" si="55"/>
        <v>Dummy Node</v>
      </c>
      <c r="Y41" s="86" t="str">
        <f t="shared" si="40"/>
        <v>N/A</v>
      </c>
      <c r="Z41" s="86" t="str">
        <f t="shared" si="56"/>
        <v>N/A</v>
      </c>
      <c r="AA41" s="86">
        <f t="shared" si="57"/>
        <v>38</v>
      </c>
      <c r="AB41" s="86" t="b">
        <f t="shared" si="58"/>
        <v>0</v>
      </c>
      <c r="AC41" s="86" t="str">
        <f t="shared" si="59"/>
        <v>Distance</v>
      </c>
      <c r="AD41" s="86" t="str">
        <f t="shared" si="41"/>
        <v>&gt;</v>
      </c>
      <c r="AE41" s="86">
        <f t="shared" si="60"/>
        <v>318.559814453125</v>
      </c>
      <c r="AF41" s="86">
        <f t="shared" si="61"/>
        <v>9</v>
      </c>
      <c r="AG41" s="86" t="b">
        <f t="shared" si="62"/>
        <v>0</v>
      </c>
      <c r="AH41" s="86" t="str">
        <f t="shared" si="63"/>
        <v>Speed</v>
      </c>
      <c r="AI41" s="86" t="str">
        <f t="shared" si="42"/>
        <v>&gt;</v>
      </c>
      <c r="AJ41" s="86">
        <f t="shared" si="64"/>
        <v>16.974365234375</v>
      </c>
      <c r="AK41" s="86">
        <f t="shared" si="65"/>
        <v>8</v>
      </c>
      <c r="AL41" s="86" t="b">
        <f t="shared" si="66"/>
        <v>1</v>
      </c>
      <c r="AM41" s="86" t="str">
        <f t="shared" si="67"/>
        <v>Speed</v>
      </c>
      <c r="AN41" s="86" t="str">
        <f t="shared" si="43"/>
        <v>&lt;=</v>
      </c>
      <c r="AO41" s="86">
        <f t="shared" si="68"/>
        <v>19.11279296875</v>
      </c>
      <c r="AP41" s="86">
        <f t="shared" si="69"/>
        <v>4</v>
      </c>
      <c r="AQ41" s="86" t="b">
        <f t="shared" si="70"/>
        <v>0</v>
      </c>
      <c r="AR41" s="86" t="str">
        <f t="shared" si="71"/>
        <v>Distance</v>
      </c>
      <c r="AS41" s="86" t="str">
        <f t="shared" si="44"/>
        <v>&gt;</v>
      </c>
      <c r="AT41" s="86">
        <f t="shared" si="72"/>
        <v>278.908935546875</v>
      </c>
      <c r="AU41" s="86">
        <f t="shared" si="73"/>
        <v>1</v>
      </c>
      <c r="AV41" s="86" t="b">
        <f t="shared" si="74"/>
        <v>0</v>
      </c>
      <c r="AW41" s="86" t="str">
        <f t="shared" si="75"/>
        <v>Speed</v>
      </c>
      <c r="AX41" s="86" t="str">
        <f t="shared" si="45"/>
        <v>&gt;</v>
      </c>
      <c r="AY41" s="86">
        <f t="shared" si="76"/>
        <v>9.55078125</v>
      </c>
      <c r="AZ41" s="86">
        <f t="shared" si="77"/>
        <v>0</v>
      </c>
      <c r="BA41" s="86" t="b">
        <f t="shared" si="78"/>
        <v>1</v>
      </c>
      <c r="BB41" s="86" t="str">
        <f t="shared" si="79"/>
        <v>Distance</v>
      </c>
      <c r="BC41" s="86" t="str">
        <f t="shared" si="46"/>
        <v>&lt;=</v>
      </c>
      <c r="BD41" s="86">
        <f t="shared" si="80"/>
        <v>459.240966796875</v>
      </c>
      <c r="BE41" s="15">
        <f t="shared" si="33"/>
        <v>0</v>
      </c>
      <c r="BF41" s="15" t="str">
        <f t="shared" si="47"/>
        <v>Distance&gt;318,559814453125 AND Speed&gt;16,974365234375 AND Speed&lt;=19,11279296875 AND Distance&gt;278,908935546875 AND Speed&gt;9,55078125 AND Distance&lt;=459,240966796875</v>
      </c>
      <c r="BH41" s="15">
        <v>0.333251953125</v>
      </c>
      <c r="BI41" s="15">
        <v>0</v>
      </c>
      <c r="BJ41" s="15" t="s">
        <v>1877</v>
      </c>
    </row>
    <row r="42" spans="1:62">
      <c r="A42" s="15">
        <v>39</v>
      </c>
      <c r="B42" s="15">
        <v>-2</v>
      </c>
      <c r="C42" s="15">
        <v>-8192</v>
      </c>
      <c r="D42" s="15">
        <f t="shared" si="34"/>
        <v>-1</v>
      </c>
      <c r="E42" s="15">
        <f t="shared" si="35"/>
        <v>0</v>
      </c>
      <c r="F42" s="15">
        <f t="shared" si="36"/>
        <v>-1</v>
      </c>
      <c r="G42" s="15">
        <v>123</v>
      </c>
      <c r="H42" s="15">
        <v>124</v>
      </c>
      <c r="I42" s="15">
        <v>38</v>
      </c>
      <c r="J42" s="15">
        <v>6</v>
      </c>
      <c r="K42" s="15">
        <v>254</v>
      </c>
      <c r="L42" s="15">
        <v>484</v>
      </c>
      <c r="M42" s="15">
        <f t="shared" si="37"/>
        <v>0.1181640625</v>
      </c>
      <c r="O42" s="86">
        <f t="shared" si="38"/>
        <v>254</v>
      </c>
      <c r="P42" s="86">
        <f t="shared" si="48"/>
        <v>0.306640625</v>
      </c>
      <c r="Q42" s="86">
        <f t="shared" si="49"/>
        <v>126</v>
      </c>
      <c r="R42" s="86" t="b">
        <f t="shared" si="50"/>
        <v>0</v>
      </c>
      <c r="S42" s="86" t="str">
        <f t="shared" si="51"/>
        <v>Dummy Node</v>
      </c>
      <c r="T42" s="86" t="str">
        <f t="shared" si="39"/>
        <v>N/A</v>
      </c>
      <c r="U42" s="86" t="str">
        <f t="shared" si="52"/>
        <v>N/A</v>
      </c>
      <c r="V42" s="86">
        <f t="shared" si="53"/>
        <v>40</v>
      </c>
      <c r="W42" s="86" t="b">
        <f t="shared" si="54"/>
        <v>0</v>
      </c>
      <c r="X42" s="86" t="str">
        <f t="shared" si="55"/>
        <v>Dummy Node</v>
      </c>
      <c r="Y42" s="86" t="str">
        <f t="shared" si="40"/>
        <v>N/A</v>
      </c>
      <c r="Z42" s="86" t="str">
        <f t="shared" si="56"/>
        <v>N/A</v>
      </c>
      <c r="AA42" s="86">
        <f t="shared" si="57"/>
        <v>38</v>
      </c>
      <c r="AB42" s="86" t="b">
        <f t="shared" si="58"/>
        <v>0</v>
      </c>
      <c r="AC42" s="86" t="str">
        <f t="shared" si="59"/>
        <v>Distance</v>
      </c>
      <c r="AD42" s="86" t="str">
        <f t="shared" si="41"/>
        <v>&gt;</v>
      </c>
      <c r="AE42" s="86">
        <f t="shared" si="60"/>
        <v>318.559814453125</v>
      </c>
      <c r="AF42" s="86">
        <f t="shared" si="61"/>
        <v>9</v>
      </c>
      <c r="AG42" s="86" t="b">
        <f t="shared" si="62"/>
        <v>0</v>
      </c>
      <c r="AH42" s="86" t="str">
        <f t="shared" si="63"/>
        <v>Speed</v>
      </c>
      <c r="AI42" s="86" t="str">
        <f t="shared" si="42"/>
        <v>&gt;</v>
      </c>
      <c r="AJ42" s="86">
        <f t="shared" si="64"/>
        <v>16.974365234375</v>
      </c>
      <c r="AK42" s="86">
        <f t="shared" si="65"/>
        <v>8</v>
      </c>
      <c r="AL42" s="86" t="b">
        <f t="shared" si="66"/>
        <v>1</v>
      </c>
      <c r="AM42" s="86" t="str">
        <f t="shared" si="67"/>
        <v>Speed</v>
      </c>
      <c r="AN42" s="86" t="str">
        <f t="shared" si="43"/>
        <v>&lt;=</v>
      </c>
      <c r="AO42" s="86">
        <f t="shared" si="68"/>
        <v>19.11279296875</v>
      </c>
      <c r="AP42" s="86">
        <f t="shared" si="69"/>
        <v>4</v>
      </c>
      <c r="AQ42" s="86" t="b">
        <f t="shared" si="70"/>
        <v>0</v>
      </c>
      <c r="AR42" s="86" t="str">
        <f t="shared" si="71"/>
        <v>Distance</v>
      </c>
      <c r="AS42" s="86" t="str">
        <f t="shared" si="44"/>
        <v>&gt;</v>
      </c>
      <c r="AT42" s="86">
        <f t="shared" si="72"/>
        <v>278.908935546875</v>
      </c>
      <c r="AU42" s="86">
        <f t="shared" si="73"/>
        <v>1</v>
      </c>
      <c r="AV42" s="86" t="b">
        <f t="shared" si="74"/>
        <v>0</v>
      </c>
      <c r="AW42" s="86" t="str">
        <f t="shared" si="75"/>
        <v>Speed</v>
      </c>
      <c r="AX42" s="86" t="str">
        <f t="shared" si="45"/>
        <v>&gt;</v>
      </c>
      <c r="AY42" s="86">
        <f t="shared" si="76"/>
        <v>9.55078125</v>
      </c>
      <c r="AZ42" s="86">
        <f t="shared" si="77"/>
        <v>0</v>
      </c>
      <c r="BA42" s="86" t="b">
        <f t="shared" si="78"/>
        <v>1</v>
      </c>
      <c r="BB42" s="86" t="str">
        <f t="shared" si="79"/>
        <v>Distance</v>
      </c>
      <c r="BC42" s="86" t="str">
        <f t="shared" si="46"/>
        <v>&lt;=</v>
      </c>
      <c r="BD42" s="86">
        <f t="shared" si="80"/>
        <v>459.240966796875</v>
      </c>
      <c r="BE42" s="15">
        <f t="shared" si="33"/>
        <v>0</v>
      </c>
      <c r="BF42" s="15" t="str">
        <f t="shared" si="47"/>
        <v>Distance&gt;318,559814453125 AND Speed&gt;16,974365234375 AND Speed&lt;=19,11279296875 AND Distance&gt;278,908935546875 AND Speed&gt;9,55078125 AND Distance&lt;=459,240966796875</v>
      </c>
      <c r="BH42" s="15">
        <v>0.333251953125</v>
      </c>
      <c r="BI42" s="15">
        <v>0</v>
      </c>
      <c r="BJ42" s="15" t="s">
        <v>1881</v>
      </c>
    </row>
    <row r="43" spans="1:62">
      <c r="A43" s="15">
        <v>40</v>
      </c>
      <c r="B43" s="15">
        <v>-2</v>
      </c>
      <c r="C43" s="15">
        <v>-8192</v>
      </c>
      <c r="D43" s="15">
        <f t="shared" si="34"/>
        <v>-1</v>
      </c>
      <c r="E43" s="15">
        <f t="shared" si="35"/>
        <v>0</v>
      </c>
      <c r="F43" s="15">
        <f t="shared" si="36"/>
        <v>-1</v>
      </c>
      <c r="G43" s="15">
        <v>125</v>
      </c>
      <c r="H43" s="15">
        <v>126</v>
      </c>
      <c r="I43" s="15">
        <v>38</v>
      </c>
      <c r="J43" s="15">
        <v>6</v>
      </c>
      <c r="K43" s="15">
        <v>255</v>
      </c>
      <c r="L43" s="15">
        <v>1256</v>
      </c>
      <c r="M43" s="15">
        <f t="shared" si="37"/>
        <v>0.306640625</v>
      </c>
      <c r="O43" s="86">
        <f t="shared" si="38"/>
        <v>255</v>
      </c>
      <c r="P43" s="86">
        <f t="shared" si="48"/>
        <v>9.47265625E-2</v>
      </c>
      <c r="Q43" s="86">
        <f t="shared" si="49"/>
        <v>127</v>
      </c>
      <c r="R43" s="86" t="b">
        <f t="shared" si="50"/>
        <v>1</v>
      </c>
      <c r="S43" s="86" t="str">
        <f t="shared" si="51"/>
        <v>Dummy Node</v>
      </c>
      <c r="T43" s="86" t="str">
        <f t="shared" si="39"/>
        <v>N/A</v>
      </c>
      <c r="U43" s="86" t="str">
        <f t="shared" si="52"/>
        <v>N/A</v>
      </c>
      <c r="V43" s="86">
        <f t="shared" si="53"/>
        <v>41</v>
      </c>
      <c r="W43" s="86" t="b">
        <f t="shared" si="54"/>
        <v>1</v>
      </c>
      <c r="X43" s="86" t="str">
        <f t="shared" si="55"/>
        <v>Dummy Node</v>
      </c>
      <c r="Y43" s="86" t="str">
        <f t="shared" si="40"/>
        <v>N/A</v>
      </c>
      <c r="Z43" s="86" t="str">
        <f t="shared" si="56"/>
        <v>N/A</v>
      </c>
      <c r="AA43" s="86">
        <f t="shared" si="57"/>
        <v>17</v>
      </c>
      <c r="AB43" s="86" t="b">
        <f t="shared" si="58"/>
        <v>1</v>
      </c>
      <c r="AC43" s="86" t="str">
        <f t="shared" si="59"/>
        <v>Speed</v>
      </c>
      <c r="AD43" s="86" t="str">
        <f t="shared" si="41"/>
        <v>&lt;=</v>
      </c>
      <c r="AE43" s="86">
        <f t="shared" si="60"/>
        <v>20.331787109375</v>
      </c>
      <c r="AF43" s="86">
        <f t="shared" si="61"/>
        <v>10</v>
      </c>
      <c r="AG43" s="86" t="b">
        <f t="shared" si="62"/>
        <v>1</v>
      </c>
      <c r="AH43" s="86" t="str">
        <f t="shared" si="63"/>
        <v>GEBR</v>
      </c>
      <c r="AI43" s="86" t="str">
        <f t="shared" si="42"/>
        <v>&lt;=</v>
      </c>
      <c r="AJ43" s="86">
        <f t="shared" si="64"/>
        <v>1.046142578125</v>
      </c>
      <c r="AK43" s="86">
        <f t="shared" si="65"/>
        <v>8</v>
      </c>
      <c r="AL43" s="86" t="b">
        <f t="shared" si="66"/>
        <v>0</v>
      </c>
      <c r="AM43" s="86" t="str">
        <f t="shared" si="67"/>
        <v>Speed</v>
      </c>
      <c r="AN43" s="86" t="str">
        <f t="shared" si="43"/>
        <v>&gt;</v>
      </c>
      <c r="AO43" s="86">
        <f t="shared" si="68"/>
        <v>19.11279296875</v>
      </c>
      <c r="AP43" s="86">
        <f t="shared" si="69"/>
        <v>4</v>
      </c>
      <c r="AQ43" s="86" t="b">
        <f t="shared" si="70"/>
        <v>0</v>
      </c>
      <c r="AR43" s="86" t="str">
        <f t="shared" si="71"/>
        <v>Distance</v>
      </c>
      <c r="AS43" s="86" t="str">
        <f t="shared" si="44"/>
        <v>&gt;</v>
      </c>
      <c r="AT43" s="86">
        <f t="shared" si="72"/>
        <v>278.908935546875</v>
      </c>
      <c r="AU43" s="86">
        <f t="shared" si="73"/>
        <v>1</v>
      </c>
      <c r="AV43" s="86" t="b">
        <f t="shared" si="74"/>
        <v>0</v>
      </c>
      <c r="AW43" s="86" t="str">
        <f t="shared" si="75"/>
        <v>Speed</v>
      </c>
      <c r="AX43" s="86" t="str">
        <f t="shared" si="45"/>
        <v>&gt;</v>
      </c>
      <c r="AY43" s="86">
        <f t="shared" si="76"/>
        <v>9.55078125</v>
      </c>
      <c r="AZ43" s="86">
        <f t="shared" si="77"/>
        <v>0</v>
      </c>
      <c r="BA43" s="86" t="b">
        <f t="shared" si="78"/>
        <v>1</v>
      </c>
      <c r="BB43" s="86" t="str">
        <f t="shared" si="79"/>
        <v>Distance</v>
      </c>
      <c r="BC43" s="86" t="str">
        <f t="shared" si="46"/>
        <v>&lt;=</v>
      </c>
      <c r="BD43" s="86">
        <f t="shared" si="80"/>
        <v>459.240966796875</v>
      </c>
      <c r="BE43" s="15">
        <f t="shared" si="33"/>
        <v>1</v>
      </c>
      <c r="BF43" s="15" t="str">
        <f t="shared" si="47"/>
        <v>Speed&lt;=20,331787109375 AND GEBR&lt;=1,046142578125 AND Speed&gt;19,11279296875 AND Distance&gt;278,908935546875 AND Speed&gt;9,55078125 AND Distance&lt;=459,240966796875</v>
      </c>
      <c r="BH43" s="15">
        <v>0.333251953125</v>
      </c>
      <c r="BI43" s="15">
        <v>0</v>
      </c>
      <c r="BJ43" s="15" t="s">
        <v>1883</v>
      </c>
    </row>
    <row r="44" spans="1:62">
      <c r="A44" s="15">
        <v>41</v>
      </c>
      <c r="B44" s="15">
        <v>-2</v>
      </c>
      <c r="C44" s="15">
        <v>-8192</v>
      </c>
      <c r="D44" s="15">
        <f t="shared" si="34"/>
        <v>-1</v>
      </c>
      <c r="E44" s="15">
        <f t="shared" si="35"/>
        <v>0</v>
      </c>
      <c r="F44" s="15">
        <f t="shared" si="36"/>
        <v>-1</v>
      </c>
      <c r="G44" s="15">
        <v>127</v>
      </c>
      <c r="H44" s="15">
        <v>128</v>
      </c>
      <c r="I44" s="15">
        <v>17</v>
      </c>
      <c r="J44" s="15">
        <v>6</v>
      </c>
      <c r="K44" s="15">
        <v>256</v>
      </c>
      <c r="L44" s="15">
        <v>388</v>
      </c>
      <c r="M44" s="15">
        <f t="shared" si="37"/>
        <v>9.47265625E-2</v>
      </c>
      <c r="O44" s="86">
        <f t="shared" si="38"/>
        <v>256</v>
      </c>
      <c r="P44" s="86">
        <f t="shared" si="48"/>
        <v>9.47265625E-2</v>
      </c>
      <c r="Q44" s="86">
        <f t="shared" si="49"/>
        <v>127</v>
      </c>
      <c r="R44" s="86" t="b">
        <f t="shared" si="50"/>
        <v>0</v>
      </c>
      <c r="S44" s="86" t="str">
        <f t="shared" si="51"/>
        <v>Dummy Node</v>
      </c>
      <c r="T44" s="86" t="str">
        <f t="shared" si="39"/>
        <v>N/A</v>
      </c>
      <c r="U44" s="86" t="str">
        <f t="shared" si="52"/>
        <v>N/A</v>
      </c>
      <c r="V44" s="86">
        <f t="shared" si="53"/>
        <v>41</v>
      </c>
      <c r="W44" s="86" t="b">
        <f t="shared" si="54"/>
        <v>1</v>
      </c>
      <c r="X44" s="86" t="str">
        <f t="shared" si="55"/>
        <v>Dummy Node</v>
      </c>
      <c r="Y44" s="86" t="str">
        <f t="shared" si="40"/>
        <v>N/A</v>
      </c>
      <c r="Z44" s="86" t="str">
        <f t="shared" si="56"/>
        <v>N/A</v>
      </c>
      <c r="AA44" s="86">
        <f t="shared" si="57"/>
        <v>17</v>
      </c>
      <c r="AB44" s="86" t="b">
        <f t="shared" si="58"/>
        <v>1</v>
      </c>
      <c r="AC44" s="86" t="str">
        <f t="shared" si="59"/>
        <v>Speed</v>
      </c>
      <c r="AD44" s="86" t="str">
        <f t="shared" si="41"/>
        <v>&lt;=</v>
      </c>
      <c r="AE44" s="86">
        <f t="shared" si="60"/>
        <v>20.331787109375</v>
      </c>
      <c r="AF44" s="86">
        <f t="shared" si="61"/>
        <v>10</v>
      </c>
      <c r="AG44" s="86" t="b">
        <f t="shared" si="62"/>
        <v>1</v>
      </c>
      <c r="AH44" s="86" t="str">
        <f t="shared" si="63"/>
        <v>GEBR</v>
      </c>
      <c r="AI44" s="86" t="str">
        <f t="shared" si="42"/>
        <v>&lt;=</v>
      </c>
      <c r="AJ44" s="86">
        <f t="shared" si="64"/>
        <v>1.046142578125</v>
      </c>
      <c r="AK44" s="86">
        <f t="shared" si="65"/>
        <v>8</v>
      </c>
      <c r="AL44" s="86" t="b">
        <f t="shared" si="66"/>
        <v>0</v>
      </c>
      <c r="AM44" s="86" t="str">
        <f t="shared" si="67"/>
        <v>Speed</v>
      </c>
      <c r="AN44" s="86" t="str">
        <f t="shared" si="43"/>
        <v>&gt;</v>
      </c>
      <c r="AO44" s="86">
        <f t="shared" si="68"/>
        <v>19.11279296875</v>
      </c>
      <c r="AP44" s="86">
        <f t="shared" si="69"/>
        <v>4</v>
      </c>
      <c r="AQ44" s="86" t="b">
        <f t="shared" si="70"/>
        <v>0</v>
      </c>
      <c r="AR44" s="86" t="str">
        <f t="shared" si="71"/>
        <v>Distance</v>
      </c>
      <c r="AS44" s="86" t="str">
        <f t="shared" si="44"/>
        <v>&gt;</v>
      </c>
      <c r="AT44" s="86">
        <f t="shared" si="72"/>
        <v>278.908935546875</v>
      </c>
      <c r="AU44" s="86">
        <f t="shared" si="73"/>
        <v>1</v>
      </c>
      <c r="AV44" s="86" t="b">
        <f t="shared" si="74"/>
        <v>0</v>
      </c>
      <c r="AW44" s="86" t="str">
        <f t="shared" si="75"/>
        <v>Speed</v>
      </c>
      <c r="AX44" s="86" t="str">
        <f t="shared" si="45"/>
        <v>&gt;</v>
      </c>
      <c r="AY44" s="86">
        <f t="shared" si="76"/>
        <v>9.55078125</v>
      </c>
      <c r="AZ44" s="86">
        <f t="shared" si="77"/>
        <v>0</v>
      </c>
      <c r="BA44" s="86" t="b">
        <f t="shared" si="78"/>
        <v>1</v>
      </c>
      <c r="BB44" s="86" t="str">
        <f t="shared" si="79"/>
        <v>Distance</v>
      </c>
      <c r="BC44" s="86" t="str">
        <f t="shared" si="46"/>
        <v>&lt;=</v>
      </c>
      <c r="BD44" s="86">
        <f t="shared" si="80"/>
        <v>459.240966796875</v>
      </c>
      <c r="BE44" s="15">
        <f t="shared" si="33"/>
        <v>1</v>
      </c>
      <c r="BF44" s="15" t="str">
        <f t="shared" si="47"/>
        <v>Speed&lt;=20,331787109375 AND GEBR&lt;=1,046142578125 AND Speed&gt;19,11279296875 AND Distance&gt;278,908935546875 AND Speed&gt;9,55078125 AND Distance&lt;=459,240966796875</v>
      </c>
      <c r="BH44" s="15">
        <v>0.333251953125</v>
      </c>
      <c r="BI44" s="15">
        <v>0</v>
      </c>
      <c r="BJ44" s="15" t="s">
        <v>1884</v>
      </c>
    </row>
    <row r="45" spans="1:62">
      <c r="A45" s="15">
        <v>42</v>
      </c>
      <c r="B45" s="15">
        <v>-2</v>
      </c>
      <c r="C45" s="15">
        <v>-8192</v>
      </c>
      <c r="D45" s="15">
        <f t="shared" si="34"/>
        <v>-1</v>
      </c>
      <c r="E45" s="15">
        <f t="shared" si="35"/>
        <v>0</v>
      </c>
      <c r="F45" s="15">
        <f t="shared" si="36"/>
        <v>-1</v>
      </c>
      <c r="G45" s="15">
        <v>129</v>
      </c>
      <c r="H45" s="15">
        <v>130</v>
      </c>
      <c r="I45" s="15">
        <v>17</v>
      </c>
      <c r="J45" s="15">
        <v>6</v>
      </c>
      <c r="K45" s="15">
        <v>257</v>
      </c>
      <c r="L45" s="15">
        <v>33</v>
      </c>
      <c r="M45" s="15">
        <f t="shared" si="37"/>
        <v>8.056640625E-3</v>
      </c>
      <c r="O45" s="86">
        <f t="shared" si="38"/>
        <v>257</v>
      </c>
      <c r="P45" s="86">
        <f t="shared" si="48"/>
        <v>9.47265625E-2</v>
      </c>
      <c r="Q45" s="86">
        <f t="shared" si="49"/>
        <v>128</v>
      </c>
      <c r="R45" s="86" t="b">
        <f t="shared" si="50"/>
        <v>1</v>
      </c>
      <c r="S45" s="86" t="str">
        <f t="shared" si="51"/>
        <v>Dummy Node</v>
      </c>
      <c r="T45" s="86" t="str">
        <f t="shared" si="39"/>
        <v>N/A</v>
      </c>
      <c r="U45" s="86" t="str">
        <f t="shared" si="52"/>
        <v>N/A</v>
      </c>
      <c r="V45" s="86">
        <f t="shared" si="53"/>
        <v>41</v>
      </c>
      <c r="W45" s="86" t="b">
        <f t="shared" si="54"/>
        <v>0</v>
      </c>
      <c r="X45" s="86" t="str">
        <f t="shared" si="55"/>
        <v>Dummy Node</v>
      </c>
      <c r="Y45" s="86" t="str">
        <f t="shared" si="40"/>
        <v>N/A</v>
      </c>
      <c r="Z45" s="86" t="str">
        <f t="shared" si="56"/>
        <v>N/A</v>
      </c>
      <c r="AA45" s="86">
        <f t="shared" si="57"/>
        <v>17</v>
      </c>
      <c r="AB45" s="86" t="b">
        <f t="shared" si="58"/>
        <v>1</v>
      </c>
      <c r="AC45" s="86" t="str">
        <f t="shared" si="59"/>
        <v>Speed</v>
      </c>
      <c r="AD45" s="86" t="str">
        <f t="shared" si="41"/>
        <v>&lt;=</v>
      </c>
      <c r="AE45" s="86">
        <f t="shared" si="60"/>
        <v>20.331787109375</v>
      </c>
      <c r="AF45" s="86">
        <f t="shared" si="61"/>
        <v>10</v>
      </c>
      <c r="AG45" s="86" t="b">
        <f t="shared" si="62"/>
        <v>1</v>
      </c>
      <c r="AH45" s="86" t="str">
        <f t="shared" si="63"/>
        <v>GEBR</v>
      </c>
      <c r="AI45" s="86" t="str">
        <f t="shared" si="42"/>
        <v>&lt;=</v>
      </c>
      <c r="AJ45" s="86">
        <f t="shared" si="64"/>
        <v>1.046142578125</v>
      </c>
      <c r="AK45" s="86">
        <f t="shared" si="65"/>
        <v>8</v>
      </c>
      <c r="AL45" s="86" t="b">
        <f t="shared" si="66"/>
        <v>0</v>
      </c>
      <c r="AM45" s="86" t="str">
        <f t="shared" si="67"/>
        <v>Speed</v>
      </c>
      <c r="AN45" s="86" t="str">
        <f t="shared" si="43"/>
        <v>&gt;</v>
      </c>
      <c r="AO45" s="86">
        <f t="shared" si="68"/>
        <v>19.11279296875</v>
      </c>
      <c r="AP45" s="86">
        <f t="shared" si="69"/>
        <v>4</v>
      </c>
      <c r="AQ45" s="86" t="b">
        <f t="shared" si="70"/>
        <v>0</v>
      </c>
      <c r="AR45" s="86" t="str">
        <f t="shared" si="71"/>
        <v>Distance</v>
      </c>
      <c r="AS45" s="86" t="str">
        <f t="shared" si="44"/>
        <v>&gt;</v>
      </c>
      <c r="AT45" s="86">
        <f t="shared" si="72"/>
        <v>278.908935546875</v>
      </c>
      <c r="AU45" s="86">
        <f t="shared" si="73"/>
        <v>1</v>
      </c>
      <c r="AV45" s="86" t="b">
        <f t="shared" si="74"/>
        <v>0</v>
      </c>
      <c r="AW45" s="86" t="str">
        <f t="shared" si="75"/>
        <v>Speed</v>
      </c>
      <c r="AX45" s="86" t="str">
        <f t="shared" si="45"/>
        <v>&gt;</v>
      </c>
      <c r="AY45" s="86">
        <f t="shared" si="76"/>
        <v>9.55078125</v>
      </c>
      <c r="AZ45" s="86">
        <f t="shared" si="77"/>
        <v>0</v>
      </c>
      <c r="BA45" s="86" t="b">
        <f t="shared" si="78"/>
        <v>1</v>
      </c>
      <c r="BB45" s="86" t="str">
        <f t="shared" si="79"/>
        <v>Distance</v>
      </c>
      <c r="BC45" s="86" t="str">
        <f t="shared" si="46"/>
        <v>&lt;=</v>
      </c>
      <c r="BD45" s="86">
        <f t="shared" si="80"/>
        <v>459.240966796875</v>
      </c>
      <c r="BE45" s="15">
        <f t="shared" si="33"/>
        <v>1</v>
      </c>
      <c r="BF45" s="15" t="str">
        <f t="shared" si="47"/>
        <v>Speed&lt;=20,331787109375 AND GEBR&lt;=1,046142578125 AND Speed&gt;19,11279296875 AND Distance&gt;278,908935546875 AND Speed&gt;9,55078125 AND Distance&lt;=459,240966796875</v>
      </c>
      <c r="BH45" s="15">
        <v>0.333251953125</v>
      </c>
      <c r="BI45" s="15">
        <v>0</v>
      </c>
      <c r="BJ45" s="15" t="s">
        <v>1891</v>
      </c>
    </row>
    <row r="46" spans="1:62">
      <c r="A46" s="15">
        <v>43</v>
      </c>
      <c r="B46" s="15">
        <v>1</v>
      </c>
      <c r="C46" s="15">
        <v>103920</v>
      </c>
      <c r="D46" s="15">
        <f t="shared" si="34"/>
        <v>25</v>
      </c>
      <c r="E46" s="15">
        <f t="shared" si="35"/>
        <v>1520</v>
      </c>
      <c r="F46" s="15">
        <f t="shared" si="36"/>
        <v>25.37109375</v>
      </c>
      <c r="G46" s="15">
        <v>45</v>
      </c>
      <c r="H46" s="15">
        <v>46</v>
      </c>
      <c r="I46" s="15">
        <v>12</v>
      </c>
      <c r="J46" s="15">
        <v>3</v>
      </c>
      <c r="K46" s="15">
        <v>258</v>
      </c>
      <c r="L46" s="15">
        <v>1237</v>
      </c>
      <c r="M46" s="15">
        <f t="shared" si="37"/>
        <v>0.302001953125</v>
      </c>
      <c r="O46" s="86">
        <f t="shared" si="38"/>
        <v>258</v>
      </c>
      <c r="P46" s="86">
        <f t="shared" si="48"/>
        <v>9.47265625E-2</v>
      </c>
      <c r="Q46" s="86">
        <f t="shared" si="49"/>
        <v>128</v>
      </c>
      <c r="R46" s="86" t="b">
        <f t="shared" si="50"/>
        <v>0</v>
      </c>
      <c r="S46" s="86" t="str">
        <f t="shared" si="51"/>
        <v>Dummy Node</v>
      </c>
      <c r="T46" s="86" t="str">
        <f t="shared" si="39"/>
        <v>N/A</v>
      </c>
      <c r="U46" s="86" t="str">
        <f t="shared" si="52"/>
        <v>N/A</v>
      </c>
      <c r="V46" s="86">
        <f t="shared" si="53"/>
        <v>41</v>
      </c>
      <c r="W46" s="86" t="b">
        <f t="shared" si="54"/>
        <v>0</v>
      </c>
      <c r="X46" s="86" t="str">
        <f t="shared" si="55"/>
        <v>Dummy Node</v>
      </c>
      <c r="Y46" s="86" t="str">
        <f t="shared" si="40"/>
        <v>N/A</v>
      </c>
      <c r="Z46" s="86" t="str">
        <f t="shared" si="56"/>
        <v>N/A</v>
      </c>
      <c r="AA46" s="86">
        <f t="shared" si="57"/>
        <v>17</v>
      </c>
      <c r="AB46" s="86" t="b">
        <f t="shared" si="58"/>
        <v>1</v>
      </c>
      <c r="AC46" s="86" t="str">
        <f t="shared" si="59"/>
        <v>Speed</v>
      </c>
      <c r="AD46" s="86" t="str">
        <f t="shared" si="41"/>
        <v>&lt;=</v>
      </c>
      <c r="AE46" s="86">
        <f t="shared" si="60"/>
        <v>20.331787109375</v>
      </c>
      <c r="AF46" s="86">
        <f t="shared" si="61"/>
        <v>10</v>
      </c>
      <c r="AG46" s="86" t="b">
        <f t="shared" si="62"/>
        <v>1</v>
      </c>
      <c r="AH46" s="86" t="str">
        <f t="shared" si="63"/>
        <v>GEBR</v>
      </c>
      <c r="AI46" s="86" t="str">
        <f t="shared" si="42"/>
        <v>&lt;=</v>
      </c>
      <c r="AJ46" s="86">
        <f t="shared" si="64"/>
        <v>1.046142578125</v>
      </c>
      <c r="AK46" s="86">
        <f t="shared" si="65"/>
        <v>8</v>
      </c>
      <c r="AL46" s="86" t="b">
        <f t="shared" si="66"/>
        <v>0</v>
      </c>
      <c r="AM46" s="86" t="str">
        <f t="shared" si="67"/>
        <v>Speed</v>
      </c>
      <c r="AN46" s="86" t="str">
        <f t="shared" si="43"/>
        <v>&gt;</v>
      </c>
      <c r="AO46" s="86">
        <f t="shared" si="68"/>
        <v>19.11279296875</v>
      </c>
      <c r="AP46" s="86">
        <f t="shared" si="69"/>
        <v>4</v>
      </c>
      <c r="AQ46" s="86" t="b">
        <f t="shared" si="70"/>
        <v>0</v>
      </c>
      <c r="AR46" s="86" t="str">
        <f t="shared" si="71"/>
        <v>Distance</v>
      </c>
      <c r="AS46" s="86" t="str">
        <f t="shared" si="44"/>
        <v>&gt;</v>
      </c>
      <c r="AT46" s="86">
        <f t="shared" si="72"/>
        <v>278.908935546875</v>
      </c>
      <c r="AU46" s="86">
        <f t="shared" si="73"/>
        <v>1</v>
      </c>
      <c r="AV46" s="86" t="b">
        <f t="shared" si="74"/>
        <v>0</v>
      </c>
      <c r="AW46" s="86" t="str">
        <f t="shared" si="75"/>
        <v>Speed</v>
      </c>
      <c r="AX46" s="86" t="str">
        <f t="shared" si="45"/>
        <v>&gt;</v>
      </c>
      <c r="AY46" s="86">
        <f t="shared" si="76"/>
        <v>9.55078125</v>
      </c>
      <c r="AZ46" s="86">
        <f t="shared" si="77"/>
        <v>0</v>
      </c>
      <c r="BA46" s="86" t="b">
        <f t="shared" si="78"/>
        <v>1</v>
      </c>
      <c r="BB46" s="86" t="str">
        <f t="shared" si="79"/>
        <v>Distance</v>
      </c>
      <c r="BC46" s="86" t="str">
        <f t="shared" si="46"/>
        <v>&lt;=</v>
      </c>
      <c r="BD46" s="86">
        <f t="shared" si="80"/>
        <v>459.240966796875</v>
      </c>
      <c r="BE46" s="15">
        <f t="shared" si="33"/>
        <v>1</v>
      </c>
      <c r="BF46" s="15" t="str">
        <f t="shared" si="47"/>
        <v>Speed&lt;=20,331787109375 AND GEBR&lt;=1,046142578125 AND Speed&gt;19,11279296875 AND Distance&gt;278,908935546875 AND Speed&gt;9,55078125 AND Distance&lt;=459,240966796875</v>
      </c>
      <c r="BH46" s="15">
        <v>0.333251953125</v>
      </c>
      <c r="BI46" s="15">
        <v>0</v>
      </c>
      <c r="BJ46" s="15" t="s">
        <v>1894</v>
      </c>
    </row>
    <row r="47" spans="1:62">
      <c r="A47" s="15">
        <v>44</v>
      </c>
      <c r="B47" s="15">
        <v>1</v>
      </c>
      <c r="C47" s="15">
        <v>120411</v>
      </c>
      <c r="D47" s="15">
        <f t="shared" si="34"/>
        <v>29</v>
      </c>
      <c r="E47" s="15">
        <f t="shared" si="35"/>
        <v>1627</v>
      </c>
      <c r="F47" s="15">
        <f t="shared" si="36"/>
        <v>29.397216796875</v>
      </c>
      <c r="G47" s="15">
        <v>95</v>
      </c>
      <c r="H47" s="15">
        <v>96</v>
      </c>
      <c r="I47" s="15">
        <v>12</v>
      </c>
      <c r="J47" s="15">
        <v>3</v>
      </c>
      <c r="K47" s="15">
        <v>259</v>
      </c>
      <c r="L47" s="15">
        <v>1365</v>
      </c>
      <c r="M47" s="15">
        <f t="shared" si="37"/>
        <v>0.333251953125</v>
      </c>
      <c r="O47" s="86">
        <f t="shared" si="38"/>
        <v>259</v>
      </c>
      <c r="P47" s="86">
        <f t="shared" si="48"/>
        <v>8.056640625E-3</v>
      </c>
      <c r="Q47" s="86">
        <f t="shared" si="49"/>
        <v>129</v>
      </c>
      <c r="R47" s="86" t="b">
        <f t="shared" si="50"/>
        <v>1</v>
      </c>
      <c r="S47" s="86" t="str">
        <f t="shared" si="51"/>
        <v>Dummy Node</v>
      </c>
      <c r="T47" s="86" t="str">
        <f t="shared" si="39"/>
        <v>N/A</v>
      </c>
      <c r="U47" s="86" t="str">
        <f t="shared" si="52"/>
        <v>N/A</v>
      </c>
      <c r="V47" s="86">
        <f t="shared" si="53"/>
        <v>42</v>
      </c>
      <c r="W47" s="86" t="b">
        <f t="shared" si="54"/>
        <v>1</v>
      </c>
      <c r="X47" s="86" t="str">
        <f t="shared" si="55"/>
        <v>Dummy Node</v>
      </c>
      <c r="Y47" s="86" t="str">
        <f t="shared" si="40"/>
        <v>N/A</v>
      </c>
      <c r="Z47" s="86" t="str">
        <f t="shared" si="56"/>
        <v>N/A</v>
      </c>
      <c r="AA47" s="86">
        <f t="shared" si="57"/>
        <v>17</v>
      </c>
      <c r="AB47" s="86" t="b">
        <f t="shared" si="58"/>
        <v>0</v>
      </c>
      <c r="AC47" s="86" t="str">
        <f t="shared" si="59"/>
        <v>Speed</v>
      </c>
      <c r="AD47" s="86" t="str">
        <f t="shared" si="41"/>
        <v>&gt;</v>
      </c>
      <c r="AE47" s="86">
        <f t="shared" si="60"/>
        <v>20.331787109375</v>
      </c>
      <c r="AF47" s="86">
        <f t="shared" si="61"/>
        <v>10</v>
      </c>
      <c r="AG47" s="86" t="b">
        <f t="shared" si="62"/>
        <v>1</v>
      </c>
      <c r="AH47" s="86" t="str">
        <f t="shared" si="63"/>
        <v>GEBR</v>
      </c>
      <c r="AI47" s="86" t="str">
        <f t="shared" si="42"/>
        <v>&lt;=</v>
      </c>
      <c r="AJ47" s="86">
        <f t="shared" si="64"/>
        <v>1.046142578125</v>
      </c>
      <c r="AK47" s="86">
        <f t="shared" si="65"/>
        <v>8</v>
      </c>
      <c r="AL47" s="86" t="b">
        <f t="shared" si="66"/>
        <v>0</v>
      </c>
      <c r="AM47" s="86" t="str">
        <f t="shared" si="67"/>
        <v>Speed</v>
      </c>
      <c r="AN47" s="86" t="str">
        <f t="shared" si="43"/>
        <v>&gt;</v>
      </c>
      <c r="AO47" s="86">
        <f t="shared" si="68"/>
        <v>19.11279296875</v>
      </c>
      <c r="AP47" s="86">
        <f t="shared" si="69"/>
        <v>4</v>
      </c>
      <c r="AQ47" s="86" t="b">
        <f t="shared" si="70"/>
        <v>0</v>
      </c>
      <c r="AR47" s="86" t="str">
        <f t="shared" si="71"/>
        <v>Distance</v>
      </c>
      <c r="AS47" s="86" t="str">
        <f t="shared" si="44"/>
        <v>&gt;</v>
      </c>
      <c r="AT47" s="86">
        <f t="shared" si="72"/>
        <v>278.908935546875</v>
      </c>
      <c r="AU47" s="86">
        <f t="shared" si="73"/>
        <v>1</v>
      </c>
      <c r="AV47" s="86" t="b">
        <f t="shared" si="74"/>
        <v>0</v>
      </c>
      <c r="AW47" s="86" t="str">
        <f t="shared" si="75"/>
        <v>Speed</v>
      </c>
      <c r="AX47" s="86" t="str">
        <f t="shared" si="45"/>
        <v>&gt;</v>
      </c>
      <c r="AY47" s="86">
        <f t="shared" si="76"/>
        <v>9.55078125</v>
      </c>
      <c r="AZ47" s="86">
        <f t="shared" si="77"/>
        <v>0</v>
      </c>
      <c r="BA47" s="86" t="b">
        <f t="shared" si="78"/>
        <v>1</v>
      </c>
      <c r="BB47" s="86" t="str">
        <f t="shared" si="79"/>
        <v>Distance</v>
      </c>
      <c r="BC47" s="86" t="str">
        <f t="shared" si="46"/>
        <v>&lt;=</v>
      </c>
      <c r="BD47" s="86">
        <f t="shared" si="80"/>
        <v>459.240966796875</v>
      </c>
      <c r="BE47" s="15">
        <f t="shared" si="33"/>
        <v>1</v>
      </c>
      <c r="BF47" s="15" t="str">
        <f t="shared" si="47"/>
        <v>Speed&gt;20,331787109375 AND GEBR&lt;=1,046142578125 AND Speed&gt;19,11279296875 AND Distance&gt;278,908935546875 AND Speed&gt;9,55078125 AND Distance&lt;=459,240966796875</v>
      </c>
      <c r="BH47" s="15">
        <v>0.333251953125</v>
      </c>
      <c r="BI47" s="15">
        <v>0</v>
      </c>
      <c r="BJ47" s="15" t="s">
        <v>1896</v>
      </c>
    </row>
    <row r="48" spans="1:62">
      <c r="A48" s="15">
        <v>45</v>
      </c>
      <c r="B48" s="15">
        <v>1</v>
      </c>
      <c r="C48" s="15">
        <v>100064</v>
      </c>
      <c r="D48" s="15">
        <f t="shared" si="34"/>
        <v>24</v>
      </c>
      <c r="E48" s="15">
        <f t="shared" si="35"/>
        <v>1760</v>
      </c>
      <c r="F48" s="15">
        <f t="shared" si="36"/>
        <v>24.4296875</v>
      </c>
      <c r="G48" s="15">
        <v>81</v>
      </c>
      <c r="H48" s="15">
        <v>82</v>
      </c>
      <c r="I48" s="15">
        <v>43</v>
      </c>
      <c r="J48" s="15">
        <v>4</v>
      </c>
      <c r="K48" s="15">
        <v>260</v>
      </c>
      <c r="L48" s="15">
        <v>1359</v>
      </c>
      <c r="M48" s="15">
        <f t="shared" si="37"/>
        <v>0.331787109375</v>
      </c>
      <c r="O48" s="86">
        <f t="shared" si="38"/>
        <v>260</v>
      </c>
      <c r="P48" s="86">
        <f t="shared" si="48"/>
        <v>8.056640625E-3</v>
      </c>
      <c r="Q48" s="86">
        <f t="shared" si="49"/>
        <v>129</v>
      </c>
      <c r="R48" s="86" t="b">
        <f t="shared" si="50"/>
        <v>0</v>
      </c>
      <c r="S48" s="86" t="str">
        <f t="shared" si="51"/>
        <v>Dummy Node</v>
      </c>
      <c r="T48" s="86" t="str">
        <f t="shared" si="39"/>
        <v>N/A</v>
      </c>
      <c r="U48" s="86" t="str">
        <f t="shared" si="52"/>
        <v>N/A</v>
      </c>
      <c r="V48" s="86">
        <f t="shared" si="53"/>
        <v>42</v>
      </c>
      <c r="W48" s="86" t="b">
        <f t="shared" si="54"/>
        <v>1</v>
      </c>
      <c r="X48" s="86" t="str">
        <f t="shared" si="55"/>
        <v>Dummy Node</v>
      </c>
      <c r="Y48" s="86" t="str">
        <f t="shared" si="40"/>
        <v>N/A</v>
      </c>
      <c r="Z48" s="86" t="str">
        <f t="shared" si="56"/>
        <v>N/A</v>
      </c>
      <c r="AA48" s="86">
        <f t="shared" si="57"/>
        <v>17</v>
      </c>
      <c r="AB48" s="86" t="b">
        <f t="shared" si="58"/>
        <v>0</v>
      </c>
      <c r="AC48" s="86" t="str">
        <f t="shared" si="59"/>
        <v>Speed</v>
      </c>
      <c r="AD48" s="86" t="str">
        <f t="shared" si="41"/>
        <v>&gt;</v>
      </c>
      <c r="AE48" s="86">
        <f t="shared" si="60"/>
        <v>20.331787109375</v>
      </c>
      <c r="AF48" s="86">
        <f t="shared" si="61"/>
        <v>10</v>
      </c>
      <c r="AG48" s="86" t="b">
        <f t="shared" si="62"/>
        <v>1</v>
      </c>
      <c r="AH48" s="86" t="str">
        <f t="shared" si="63"/>
        <v>GEBR</v>
      </c>
      <c r="AI48" s="86" t="str">
        <f t="shared" si="42"/>
        <v>&lt;=</v>
      </c>
      <c r="AJ48" s="86">
        <f t="shared" si="64"/>
        <v>1.046142578125</v>
      </c>
      <c r="AK48" s="86">
        <f t="shared" si="65"/>
        <v>8</v>
      </c>
      <c r="AL48" s="86" t="b">
        <f t="shared" si="66"/>
        <v>0</v>
      </c>
      <c r="AM48" s="86" t="str">
        <f t="shared" si="67"/>
        <v>Speed</v>
      </c>
      <c r="AN48" s="86" t="str">
        <f t="shared" si="43"/>
        <v>&gt;</v>
      </c>
      <c r="AO48" s="86">
        <f t="shared" si="68"/>
        <v>19.11279296875</v>
      </c>
      <c r="AP48" s="86">
        <f t="shared" si="69"/>
        <v>4</v>
      </c>
      <c r="AQ48" s="86" t="b">
        <f t="shared" si="70"/>
        <v>0</v>
      </c>
      <c r="AR48" s="86" t="str">
        <f t="shared" si="71"/>
        <v>Distance</v>
      </c>
      <c r="AS48" s="86" t="str">
        <f t="shared" si="44"/>
        <v>&gt;</v>
      </c>
      <c r="AT48" s="86">
        <f t="shared" si="72"/>
        <v>278.908935546875</v>
      </c>
      <c r="AU48" s="86">
        <f t="shared" si="73"/>
        <v>1</v>
      </c>
      <c r="AV48" s="86" t="b">
        <f t="shared" si="74"/>
        <v>0</v>
      </c>
      <c r="AW48" s="86" t="str">
        <f t="shared" si="75"/>
        <v>Speed</v>
      </c>
      <c r="AX48" s="86" t="str">
        <f t="shared" si="45"/>
        <v>&gt;</v>
      </c>
      <c r="AY48" s="86">
        <f t="shared" si="76"/>
        <v>9.55078125</v>
      </c>
      <c r="AZ48" s="86">
        <f t="shared" si="77"/>
        <v>0</v>
      </c>
      <c r="BA48" s="86" t="b">
        <f t="shared" si="78"/>
        <v>1</v>
      </c>
      <c r="BB48" s="86" t="str">
        <f t="shared" si="79"/>
        <v>Distance</v>
      </c>
      <c r="BC48" s="86" t="str">
        <f t="shared" si="46"/>
        <v>&lt;=</v>
      </c>
      <c r="BD48" s="86">
        <f t="shared" si="80"/>
        <v>459.240966796875</v>
      </c>
      <c r="BE48" s="15">
        <f t="shared" si="33"/>
        <v>1</v>
      </c>
      <c r="BF48" s="15" t="str">
        <f t="shared" si="47"/>
        <v>Speed&gt;20,331787109375 AND GEBR&lt;=1,046142578125 AND Speed&gt;19,11279296875 AND Distance&gt;278,908935546875 AND Speed&gt;9,55078125 AND Distance&lt;=459,240966796875</v>
      </c>
      <c r="BH48" s="15">
        <v>0.333251953125</v>
      </c>
      <c r="BI48" s="15">
        <v>0</v>
      </c>
      <c r="BJ48" s="15" t="s">
        <v>1897</v>
      </c>
    </row>
    <row r="49" spans="1:62">
      <c r="A49" s="15">
        <v>46</v>
      </c>
      <c r="B49" s="15">
        <v>2</v>
      </c>
      <c r="C49" s="15">
        <v>2929</v>
      </c>
      <c r="D49" s="15">
        <f t="shared" si="34"/>
        <v>0</v>
      </c>
      <c r="E49" s="15">
        <f t="shared" si="35"/>
        <v>2929</v>
      </c>
      <c r="F49" s="15">
        <f t="shared" si="36"/>
        <v>0.715087890625</v>
      </c>
      <c r="G49" s="15">
        <v>47</v>
      </c>
      <c r="H49" s="15">
        <v>48</v>
      </c>
      <c r="I49" s="15">
        <v>43</v>
      </c>
      <c r="J49" s="15">
        <v>4</v>
      </c>
      <c r="K49" s="15">
        <v>261</v>
      </c>
      <c r="L49" s="15">
        <v>593</v>
      </c>
      <c r="M49" s="15">
        <f t="shared" si="37"/>
        <v>0.144775390625</v>
      </c>
      <c r="O49" s="86">
        <f t="shared" si="38"/>
        <v>261</v>
      </c>
      <c r="P49" s="86">
        <f t="shared" si="48"/>
        <v>8.056640625E-3</v>
      </c>
      <c r="Q49" s="86">
        <f t="shared" si="49"/>
        <v>130</v>
      </c>
      <c r="R49" s="86" t="b">
        <f t="shared" si="50"/>
        <v>1</v>
      </c>
      <c r="S49" s="86" t="str">
        <f t="shared" si="51"/>
        <v>Dummy Node</v>
      </c>
      <c r="T49" s="86" t="str">
        <f t="shared" si="39"/>
        <v>N/A</v>
      </c>
      <c r="U49" s="86" t="str">
        <f t="shared" si="52"/>
        <v>N/A</v>
      </c>
      <c r="V49" s="86">
        <f t="shared" si="53"/>
        <v>42</v>
      </c>
      <c r="W49" s="86" t="b">
        <f t="shared" si="54"/>
        <v>0</v>
      </c>
      <c r="X49" s="86" t="str">
        <f t="shared" si="55"/>
        <v>Dummy Node</v>
      </c>
      <c r="Y49" s="86" t="str">
        <f t="shared" si="40"/>
        <v>N/A</v>
      </c>
      <c r="Z49" s="86" t="str">
        <f t="shared" si="56"/>
        <v>N/A</v>
      </c>
      <c r="AA49" s="86">
        <f t="shared" si="57"/>
        <v>17</v>
      </c>
      <c r="AB49" s="86" t="b">
        <f t="shared" si="58"/>
        <v>0</v>
      </c>
      <c r="AC49" s="86" t="str">
        <f t="shared" si="59"/>
        <v>Speed</v>
      </c>
      <c r="AD49" s="86" t="str">
        <f t="shared" si="41"/>
        <v>&gt;</v>
      </c>
      <c r="AE49" s="86">
        <f t="shared" si="60"/>
        <v>20.331787109375</v>
      </c>
      <c r="AF49" s="86">
        <f t="shared" si="61"/>
        <v>10</v>
      </c>
      <c r="AG49" s="86" t="b">
        <f t="shared" si="62"/>
        <v>1</v>
      </c>
      <c r="AH49" s="86" t="str">
        <f t="shared" si="63"/>
        <v>GEBR</v>
      </c>
      <c r="AI49" s="86" t="str">
        <f t="shared" si="42"/>
        <v>&lt;=</v>
      </c>
      <c r="AJ49" s="86">
        <f t="shared" si="64"/>
        <v>1.046142578125</v>
      </c>
      <c r="AK49" s="86">
        <f t="shared" si="65"/>
        <v>8</v>
      </c>
      <c r="AL49" s="86" t="b">
        <f t="shared" si="66"/>
        <v>0</v>
      </c>
      <c r="AM49" s="86" t="str">
        <f t="shared" si="67"/>
        <v>Speed</v>
      </c>
      <c r="AN49" s="86" t="str">
        <f t="shared" si="43"/>
        <v>&gt;</v>
      </c>
      <c r="AO49" s="86">
        <f t="shared" si="68"/>
        <v>19.11279296875</v>
      </c>
      <c r="AP49" s="86">
        <f t="shared" si="69"/>
        <v>4</v>
      </c>
      <c r="AQ49" s="86" t="b">
        <f t="shared" si="70"/>
        <v>0</v>
      </c>
      <c r="AR49" s="86" t="str">
        <f t="shared" si="71"/>
        <v>Distance</v>
      </c>
      <c r="AS49" s="86" t="str">
        <f t="shared" si="44"/>
        <v>&gt;</v>
      </c>
      <c r="AT49" s="86">
        <f t="shared" si="72"/>
        <v>278.908935546875</v>
      </c>
      <c r="AU49" s="86">
        <f t="shared" si="73"/>
        <v>1</v>
      </c>
      <c r="AV49" s="86" t="b">
        <f t="shared" si="74"/>
        <v>0</v>
      </c>
      <c r="AW49" s="86" t="str">
        <f t="shared" si="75"/>
        <v>Speed</v>
      </c>
      <c r="AX49" s="86" t="str">
        <f t="shared" si="45"/>
        <v>&gt;</v>
      </c>
      <c r="AY49" s="86">
        <f t="shared" si="76"/>
        <v>9.55078125</v>
      </c>
      <c r="AZ49" s="86">
        <f t="shared" si="77"/>
        <v>0</v>
      </c>
      <c r="BA49" s="86" t="b">
        <f t="shared" si="78"/>
        <v>1</v>
      </c>
      <c r="BB49" s="86" t="str">
        <f t="shared" si="79"/>
        <v>Distance</v>
      </c>
      <c r="BC49" s="86" t="str">
        <f t="shared" si="46"/>
        <v>&lt;=</v>
      </c>
      <c r="BD49" s="86">
        <f t="shared" si="80"/>
        <v>459.240966796875</v>
      </c>
      <c r="BE49" s="15">
        <f t="shared" si="33"/>
        <v>1</v>
      </c>
      <c r="BF49" s="15" t="str">
        <f t="shared" si="47"/>
        <v>Speed&gt;20,331787109375 AND GEBR&lt;=1,046142578125 AND Speed&gt;19,11279296875 AND Distance&gt;278,908935546875 AND Speed&gt;9,55078125 AND Distance&lt;=459,240966796875</v>
      </c>
      <c r="BH49" s="15">
        <v>0.333251953125</v>
      </c>
      <c r="BI49" s="15">
        <v>0</v>
      </c>
      <c r="BJ49" s="15" t="s">
        <v>1898</v>
      </c>
    </row>
    <row r="50" spans="1:62">
      <c r="A50" s="15">
        <v>47</v>
      </c>
      <c r="B50" s="15">
        <v>1</v>
      </c>
      <c r="C50" s="15">
        <v>109474</v>
      </c>
      <c r="D50" s="15">
        <f t="shared" si="34"/>
        <v>26</v>
      </c>
      <c r="E50" s="15">
        <f t="shared" si="35"/>
        <v>2978</v>
      </c>
      <c r="F50" s="15">
        <f t="shared" si="36"/>
        <v>26.72705078125</v>
      </c>
      <c r="G50" s="15">
        <v>87</v>
      </c>
      <c r="H50" s="15">
        <v>88</v>
      </c>
      <c r="I50" s="15">
        <v>46</v>
      </c>
      <c r="J50" s="15">
        <v>5</v>
      </c>
      <c r="K50" s="15">
        <v>262</v>
      </c>
      <c r="L50" s="15">
        <v>67</v>
      </c>
      <c r="M50" s="15">
        <f t="shared" si="37"/>
        <v>1.6357421875E-2</v>
      </c>
      <c r="O50" s="86">
        <f t="shared" si="38"/>
        <v>262</v>
      </c>
      <c r="P50" s="86">
        <f t="shared" si="48"/>
        <v>8.056640625E-3</v>
      </c>
      <c r="Q50" s="86">
        <f t="shared" si="49"/>
        <v>130</v>
      </c>
      <c r="R50" s="86" t="b">
        <f t="shared" si="50"/>
        <v>0</v>
      </c>
      <c r="S50" s="86" t="str">
        <f t="shared" si="51"/>
        <v>Dummy Node</v>
      </c>
      <c r="T50" s="86" t="str">
        <f t="shared" si="39"/>
        <v>N/A</v>
      </c>
      <c r="U50" s="86" t="str">
        <f t="shared" si="52"/>
        <v>N/A</v>
      </c>
      <c r="V50" s="86">
        <f t="shared" si="53"/>
        <v>42</v>
      </c>
      <c r="W50" s="86" t="b">
        <f t="shared" si="54"/>
        <v>0</v>
      </c>
      <c r="X50" s="86" t="str">
        <f t="shared" si="55"/>
        <v>Dummy Node</v>
      </c>
      <c r="Y50" s="86" t="str">
        <f t="shared" si="40"/>
        <v>N/A</v>
      </c>
      <c r="Z50" s="86" t="str">
        <f t="shared" si="56"/>
        <v>N/A</v>
      </c>
      <c r="AA50" s="86">
        <f t="shared" si="57"/>
        <v>17</v>
      </c>
      <c r="AB50" s="86" t="b">
        <f t="shared" si="58"/>
        <v>0</v>
      </c>
      <c r="AC50" s="86" t="str">
        <f t="shared" si="59"/>
        <v>Speed</v>
      </c>
      <c r="AD50" s="86" t="str">
        <f t="shared" si="41"/>
        <v>&gt;</v>
      </c>
      <c r="AE50" s="86">
        <f t="shared" si="60"/>
        <v>20.331787109375</v>
      </c>
      <c r="AF50" s="86">
        <f t="shared" si="61"/>
        <v>10</v>
      </c>
      <c r="AG50" s="86" t="b">
        <f t="shared" si="62"/>
        <v>1</v>
      </c>
      <c r="AH50" s="86" t="str">
        <f t="shared" si="63"/>
        <v>GEBR</v>
      </c>
      <c r="AI50" s="86" t="str">
        <f t="shared" si="42"/>
        <v>&lt;=</v>
      </c>
      <c r="AJ50" s="86">
        <f t="shared" si="64"/>
        <v>1.046142578125</v>
      </c>
      <c r="AK50" s="86">
        <f t="shared" si="65"/>
        <v>8</v>
      </c>
      <c r="AL50" s="86" t="b">
        <f t="shared" si="66"/>
        <v>0</v>
      </c>
      <c r="AM50" s="86" t="str">
        <f t="shared" si="67"/>
        <v>Speed</v>
      </c>
      <c r="AN50" s="86" t="str">
        <f t="shared" si="43"/>
        <v>&gt;</v>
      </c>
      <c r="AO50" s="86">
        <f t="shared" si="68"/>
        <v>19.11279296875</v>
      </c>
      <c r="AP50" s="86">
        <f t="shared" si="69"/>
        <v>4</v>
      </c>
      <c r="AQ50" s="86" t="b">
        <f t="shared" si="70"/>
        <v>0</v>
      </c>
      <c r="AR50" s="86" t="str">
        <f t="shared" si="71"/>
        <v>Distance</v>
      </c>
      <c r="AS50" s="86" t="str">
        <f t="shared" si="44"/>
        <v>&gt;</v>
      </c>
      <c r="AT50" s="86">
        <f t="shared" si="72"/>
        <v>278.908935546875</v>
      </c>
      <c r="AU50" s="86">
        <f t="shared" si="73"/>
        <v>1</v>
      </c>
      <c r="AV50" s="86" t="b">
        <f t="shared" si="74"/>
        <v>0</v>
      </c>
      <c r="AW50" s="86" t="str">
        <f t="shared" si="75"/>
        <v>Speed</v>
      </c>
      <c r="AX50" s="86" t="str">
        <f t="shared" si="45"/>
        <v>&gt;</v>
      </c>
      <c r="AY50" s="86">
        <f t="shared" si="76"/>
        <v>9.55078125</v>
      </c>
      <c r="AZ50" s="86">
        <f t="shared" si="77"/>
        <v>0</v>
      </c>
      <c r="BA50" s="86" t="b">
        <f t="shared" si="78"/>
        <v>1</v>
      </c>
      <c r="BB50" s="86" t="str">
        <f t="shared" si="79"/>
        <v>Distance</v>
      </c>
      <c r="BC50" s="86" t="str">
        <f t="shared" si="46"/>
        <v>&lt;=</v>
      </c>
      <c r="BD50" s="86">
        <f t="shared" si="80"/>
        <v>459.240966796875</v>
      </c>
      <c r="BE50" s="15">
        <f t="shared" si="33"/>
        <v>1</v>
      </c>
      <c r="BF50" s="15" t="str">
        <f t="shared" si="47"/>
        <v>Speed&gt;20,331787109375 AND GEBR&lt;=1,046142578125 AND Speed&gt;19,11279296875 AND Distance&gt;278,908935546875 AND Speed&gt;9,55078125 AND Distance&lt;=459,240966796875</v>
      </c>
      <c r="BH50" s="15">
        <v>0.333251953125</v>
      </c>
      <c r="BI50" s="15">
        <v>0</v>
      </c>
      <c r="BJ50" s="15" t="s">
        <v>1899</v>
      </c>
    </row>
    <row r="51" spans="1:62">
      <c r="A51" s="15">
        <v>48</v>
      </c>
      <c r="B51" s="15">
        <v>0</v>
      </c>
      <c r="C51" s="15">
        <v>2450850</v>
      </c>
      <c r="D51" s="15">
        <f t="shared" si="34"/>
        <v>598</v>
      </c>
      <c r="E51" s="15">
        <f t="shared" si="35"/>
        <v>1442</v>
      </c>
      <c r="F51" s="15">
        <f t="shared" si="36"/>
        <v>598.35205078125</v>
      </c>
      <c r="G51" s="15">
        <v>73</v>
      </c>
      <c r="H51" s="15">
        <v>74</v>
      </c>
      <c r="I51" s="15">
        <v>46</v>
      </c>
      <c r="J51" s="15">
        <v>5</v>
      </c>
      <c r="K51" s="15">
        <v>263</v>
      </c>
      <c r="L51" s="15">
        <v>1319</v>
      </c>
      <c r="M51" s="15">
        <f t="shared" si="37"/>
        <v>0.322021484375</v>
      </c>
      <c r="O51" s="86">
        <f t="shared" si="38"/>
        <v>263</v>
      </c>
      <c r="P51" s="86">
        <f t="shared" si="48"/>
        <v>0.333251953125</v>
      </c>
      <c r="Q51" s="86">
        <f t="shared" si="49"/>
        <v>131</v>
      </c>
      <c r="R51" s="86" t="b">
        <f t="shared" si="50"/>
        <v>1</v>
      </c>
      <c r="S51" s="86" t="str">
        <f t="shared" si="51"/>
        <v>Dummy Node</v>
      </c>
      <c r="T51" s="86" t="str">
        <f t="shared" si="39"/>
        <v>N/A</v>
      </c>
      <c r="U51" s="86" t="str">
        <f t="shared" si="52"/>
        <v>N/A</v>
      </c>
      <c r="V51" s="86">
        <f t="shared" si="53"/>
        <v>51</v>
      </c>
      <c r="W51" s="86" t="b">
        <f t="shared" si="54"/>
        <v>1</v>
      </c>
      <c r="X51" s="86" t="str">
        <f t="shared" si="55"/>
        <v>Dummy Node</v>
      </c>
      <c r="Y51" s="86" t="str">
        <f t="shared" si="40"/>
        <v>N/A</v>
      </c>
      <c r="Z51" s="86" t="str">
        <f t="shared" si="56"/>
        <v>N/A</v>
      </c>
      <c r="AA51" s="86">
        <f t="shared" si="57"/>
        <v>50</v>
      </c>
      <c r="AB51" s="86" t="b">
        <f t="shared" si="58"/>
        <v>1</v>
      </c>
      <c r="AC51" s="86" t="str">
        <f t="shared" si="59"/>
        <v>Speed</v>
      </c>
      <c r="AD51" s="86" t="str">
        <f t="shared" si="41"/>
        <v>&lt;=</v>
      </c>
      <c r="AE51" s="86">
        <f t="shared" si="60"/>
        <v>6.896240234375</v>
      </c>
      <c r="AF51" s="86">
        <f t="shared" si="61"/>
        <v>28</v>
      </c>
      <c r="AG51" s="86" t="b">
        <f t="shared" si="62"/>
        <v>0</v>
      </c>
      <c r="AH51" s="86" t="str">
        <f t="shared" si="63"/>
        <v>Distance</v>
      </c>
      <c r="AI51" s="86" t="str">
        <f t="shared" si="42"/>
        <v>&gt;</v>
      </c>
      <c r="AJ51" s="86">
        <f t="shared" si="64"/>
        <v>58.005126953125</v>
      </c>
      <c r="AK51" s="86">
        <f t="shared" si="65"/>
        <v>5</v>
      </c>
      <c r="AL51" s="86" t="b">
        <f t="shared" si="66"/>
        <v>0</v>
      </c>
      <c r="AM51" s="86" t="str">
        <f t="shared" si="67"/>
        <v>Speed</v>
      </c>
      <c r="AN51" s="86" t="str">
        <f t="shared" si="43"/>
        <v>&gt;</v>
      </c>
      <c r="AO51" s="86">
        <f t="shared" si="68"/>
        <v>3.8759765625</v>
      </c>
      <c r="AP51" s="86">
        <f t="shared" si="69"/>
        <v>3</v>
      </c>
      <c r="AQ51" s="86" t="b">
        <f t="shared" si="70"/>
        <v>1</v>
      </c>
      <c r="AR51" s="86" t="str">
        <f t="shared" si="71"/>
        <v>Distance</v>
      </c>
      <c r="AS51" s="86" t="str">
        <f t="shared" si="44"/>
        <v>&lt;=</v>
      </c>
      <c r="AT51" s="86">
        <f t="shared" si="72"/>
        <v>79.461181640625</v>
      </c>
      <c r="AU51" s="86">
        <f t="shared" si="73"/>
        <v>1</v>
      </c>
      <c r="AV51" s="86" t="b">
        <f t="shared" si="74"/>
        <v>1</v>
      </c>
      <c r="AW51" s="86" t="str">
        <f t="shared" si="75"/>
        <v>Speed</v>
      </c>
      <c r="AX51" s="86" t="str">
        <f t="shared" si="45"/>
        <v>&lt;=</v>
      </c>
      <c r="AY51" s="86">
        <f t="shared" si="76"/>
        <v>9.55078125</v>
      </c>
      <c r="AZ51" s="86">
        <f t="shared" si="77"/>
        <v>0</v>
      </c>
      <c r="BA51" s="86" t="b">
        <f t="shared" si="78"/>
        <v>1</v>
      </c>
      <c r="BB51" s="86" t="str">
        <f t="shared" si="79"/>
        <v>Distance</v>
      </c>
      <c r="BC51" s="86" t="str">
        <f t="shared" si="46"/>
        <v>&lt;=</v>
      </c>
      <c r="BD51" s="86">
        <f t="shared" si="80"/>
        <v>459.240966796875</v>
      </c>
      <c r="BE51" s="15">
        <f t="shared" si="33"/>
        <v>0</v>
      </c>
      <c r="BF51" s="15" t="str">
        <f t="shared" si="47"/>
        <v>Speed&lt;=6,896240234375 AND Distance&gt;58,005126953125 AND Speed&gt;3,8759765625 AND Distance&lt;=79,461181640625 AND Speed&lt;=9,55078125 AND Distance&lt;=459,240966796875</v>
      </c>
      <c r="BH51" s="15">
        <v>0.333251953125</v>
      </c>
      <c r="BI51" s="15">
        <v>0</v>
      </c>
      <c r="BJ51" s="15" t="s">
        <v>1900</v>
      </c>
    </row>
    <row r="52" spans="1:62">
      <c r="A52" s="15">
        <v>49</v>
      </c>
      <c r="B52" s="15">
        <v>1</v>
      </c>
      <c r="C52" s="15">
        <v>19167</v>
      </c>
      <c r="D52" s="15">
        <f t="shared" si="34"/>
        <v>4</v>
      </c>
      <c r="E52" s="15">
        <f t="shared" si="35"/>
        <v>2783</v>
      </c>
      <c r="F52" s="15">
        <f t="shared" si="36"/>
        <v>4.679443359375</v>
      </c>
      <c r="G52" s="15">
        <v>71</v>
      </c>
      <c r="H52" s="15">
        <v>72</v>
      </c>
      <c r="I52" s="15">
        <v>28</v>
      </c>
      <c r="J52" s="15">
        <v>5</v>
      </c>
      <c r="K52" s="15">
        <v>264</v>
      </c>
      <c r="L52" s="15">
        <v>30</v>
      </c>
      <c r="M52" s="15">
        <f t="shared" si="37"/>
        <v>7.32421875E-3</v>
      </c>
      <c r="O52" s="86">
        <f t="shared" si="38"/>
        <v>264</v>
      </c>
      <c r="P52" s="86">
        <f t="shared" si="48"/>
        <v>0.333251953125</v>
      </c>
      <c r="Q52" s="86">
        <f t="shared" si="49"/>
        <v>131</v>
      </c>
      <c r="R52" s="86" t="b">
        <f t="shared" si="50"/>
        <v>0</v>
      </c>
      <c r="S52" s="86" t="str">
        <f t="shared" si="51"/>
        <v>Dummy Node</v>
      </c>
      <c r="T52" s="86" t="str">
        <f t="shared" si="39"/>
        <v>N/A</v>
      </c>
      <c r="U52" s="86" t="str">
        <f t="shared" si="52"/>
        <v>N/A</v>
      </c>
      <c r="V52" s="86">
        <f t="shared" si="53"/>
        <v>51</v>
      </c>
      <c r="W52" s="86" t="b">
        <f t="shared" si="54"/>
        <v>1</v>
      </c>
      <c r="X52" s="86" t="str">
        <f t="shared" si="55"/>
        <v>Dummy Node</v>
      </c>
      <c r="Y52" s="86" t="str">
        <f t="shared" si="40"/>
        <v>N/A</v>
      </c>
      <c r="Z52" s="86" t="str">
        <f t="shared" si="56"/>
        <v>N/A</v>
      </c>
      <c r="AA52" s="86">
        <f t="shared" si="57"/>
        <v>50</v>
      </c>
      <c r="AB52" s="86" t="b">
        <f t="shared" si="58"/>
        <v>1</v>
      </c>
      <c r="AC52" s="86" t="str">
        <f t="shared" si="59"/>
        <v>Speed</v>
      </c>
      <c r="AD52" s="86" t="str">
        <f t="shared" si="41"/>
        <v>&lt;=</v>
      </c>
      <c r="AE52" s="86">
        <f t="shared" si="60"/>
        <v>6.896240234375</v>
      </c>
      <c r="AF52" s="86">
        <f t="shared" si="61"/>
        <v>28</v>
      </c>
      <c r="AG52" s="86" t="b">
        <f t="shared" si="62"/>
        <v>0</v>
      </c>
      <c r="AH52" s="86" t="str">
        <f t="shared" si="63"/>
        <v>Distance</v>
      </c>
      <c r="AI52" s="86" t="str">
        <f t="shared" si="42"/>
        <v>&gt;</v>
      </c>
      <c r="AJ52" s="86">
        <f t="shared" si="64"/>
        <v>58.005126953125</v>
      </c>
      <c r="AK52" s="86">
        <f t="shared" si="65"/>
        <v>5</v>
      </c>
      <c r="AL52" s="86" t="b">
        <f t="shared" si="66"/>
        <v>0</v>
      </c>
      <c r="AM52" s="86" t="str">
        <f t="shared" si="67"/>
        <v>Speed</v>
      </c>
      <c r="AN52" s="86" t="str">
        <f t="shared" si="43"/>
        <v>&gt;</v>
      </c>
      <c r="AO52" s="86">
        <f t="shared" si="68"/>
        <v>3.8759765625</v>
      </c>
      <c r="AP52" s="86">
        <f t="shared" si="69"/>
        <v>3</v>
      </c>
      <c r="AQ52" s="86" t="b">
        <f t="shared" si="70"/>
        <v>1</v>
      </c>
      <c r="AR52" s="86" t="str">
        <f t="shared" si="71"/>
        <v>Distance</v>
      </c>
      <c r="AS52" s="86" t="str">
        <f t="shared" si="44"/>
        <v>&lt;=</v>
      </c>
      <c r="AT52" s="86">
        <f t="shared" si="72"/>
        <v>79.461181640625</v>
      </c>
      <c r="AU52" s="86">
        <f t="shared" si="73"/>
        <v>1</v>
      </c>
      <c r="AV52" s="86" t="b">
        <f t="shared" si="74"/>
        <v>1</v>
      </c>
      <c r="AW52" s="86" t="str">
        <f t="shared" si="75"/>
        <v>Speed</v>
      </c>
      <c r="AX52" s="86" t="str">
        <f t="shared" si="45"/>
        <v>&lt;=</v>
      </c>
      <c r="AY52" s="86">
        <f t="shared" si="76"/>
        <v>9.55078125</v>
      </c>
      <c r="AZ52" s="86">
        <f t="shared" si="77"/>
        <v>0</v>
      </c>
      <c r="BA52" s="86" t="b">
        <f t="shared" si="78"/>
        <v>1</v>
      </c>
      <c r="BB52" s="86" t="str">
        <f t="shared" si="79"/>
        <v>Distance</v>
      </c>
      <c r="BC52" s="86" t="str">
        <f t="shared" si="46"/>
        <v>&lt;=</v>
      </c>
      <c r="BD52" s="86">
        <f t="shared" si="80"/>
        <v>459.240966796875</v>
      </c>
      <c r="BE52" s="15">
        <f t="shared" si="33"/>
        <v>0</v>
      </c>
      <c r="BF52" s="15" t="str">
        <f t="shared" si="47"/>
        <v>Speed&lt;=6,896240234375 AND Distance&gt;58,005126953125 AND Speed&gt;3,8759765625 AND Distance&lt;=79,461181640625 AND Speed&lt;=9,55078125 AND Distance&lt;=459,240966796875</v>
      </c>
      <c r="BH52" s="15">
        <v>0.333251953125</v>
      </c>
      <c r="BI52" s="15">
        <v>0</v>
      </c>
      <c r="BJ52" s="15" t="s">
        <v>1902</v>
      </c>
    </row>
    <row r="53" spans="1:62">
      <c r="A53" s="15">
        <v>50</v>
      </c>
      <c r="B53" s="15">
        <v>1</v>
      </c>
      <c r="C53" s="15">
        <v>28247</v>
      </c>
      <c r="D53" s="15">
        <f t="shared" si="34"/>
        <v>6</v>
      </c>
      <c r="E53" s="15">
        <f t="shared" si="35"/>
        <v>3671</v>
      </c>
      <c r="F53" s="15">
        <f t="shared" si="36"/>
        <v>6.896240234375</v>
      </c>
      <c r="G53" s="15">
        <v>51</v>
      </c>
      <c r="H53" s="15">
        <v>52</v>
      </c>
      <c r="I53" s="15">
        <v>28</v>
      </c>
      <c r="J53" s="15">
        <v>5</v>
      </c>
      <c r="K53" s="15">
        <v>265</v>
      </c>
      <c r="L53" s="15">
        <v>391</v>
      </c>
      <c r="M53" s="15">
        <f t="shared" si="37"/>
        <v>9.5458984375E-2</v>
      </c>
      <c r="O53" s="86">
        <f t="shared" si="38"/>
        <v>265</v>
      </c>
      <c r="P53" s="86">
        <f t="shared" si="48"/>
        <v>0.333251953125</v>
      </c>
      <c r="Q53" s="86">
        <f t="shared" si="49"/>
        <v>132</v>
      </c>
      <c r="R53" s="86" t="b">
        <f t="shared" si="50"/>
        <v>1</v>
      </c>
      <c r="S53" s="86" t="str">
        <f t="shared" si="51"/>
        <v>Dummy Node</v>
      </c>
      <c r="T53" s="86" t="str">
        <f t="shared" si="39"/>
        <v>N/A</v>
      </c>
      <c r="U53" s="86" t="str">
        <f t="shared" si="52"/>
        <v>N/A</v>
      </c>
      <c r="V53" s="86">
        <f t="shared" si="53"/>
        <v>51</v>
      </c>
      <c r="W53" s="86" t="b">
        <f t="shared" si="54"/>
        <v>0</v>
      </c>
      <c r="X53" s="86" t="str">
        <f t="shared" si="55"/>
        <v>Dummy Node</v>
      </c>
      <c r="Y53" s="86" t="str">
        <f t="shared" si="40"/>
        <v>N/A</v>
      </c>
      <c r="Z53" s="86" t="str">
        <f t="shared" si="56"/>
        <v>N/A</v>
      </c>
      <c r="AA53" s="86">
        <f t="shared" si="57"/>
        <v>50</v>
      </c>
      <c r="AB53" s="86" t="b">
        <f t="shared" si="58"/>
        <v>1</v>
      </c>
      <c r="AC53" s="86" t="str">
        <f t="shared" si="59"/>
        <v>Speed</v>
      </c>
      <c r="AD53" s="86" t="str">
        <f t="shared" si="41"/>
        <v>&lt;=</v>
      </c>
      <c r="AE53" s="86">
        <f t="shared" si="60"/>
        <v>6.896240234375</v>
      </c>
      <c r="AF53" s="86">
        <f t="shared" si="61"/>
        <v>28</v>
      </c>
      <c r="AG53" s="86" t="b">
        <f t="shared" si="62"/>
        <v>0</v>
      </c>
      <c r="AH53" s="86" t="str">
        <f t="shared" si="63"/>
        <v>Distance</v>
      </c>
      <c r="AI53" s="86" t="str">
        <f t="shared" si="42"/>
        <v>&gt;</v>
      </c>
      <c r="AJ53" s="86">
        <f t="shared" si="64"/>
        <v>58.005126953125</v>
      </c>
      <c r="AK53" s="86">
        <f t="shared" si="65"/>
        <v>5</v>
      </c>
      <c r="AL53" s="86" t="b">
        <f t="shared" si="66"/>
        <v>0</v>
      </c>
      <c r="AM53" s="86" t="str">
        <f t="shared" si="67"/>
        <v>Speed</v>
      </c>
      <c r="AN53" s="86" t="str">
        <f t="shared" si="43"/>
        <v>&gt;</v>
      </c>
      <c r="AO53" s="86">
        <f t="shared" si="68"/>
        <v>3.8759765625</v>
      </c>
      <c r="AP53" s="86">
        <f t="shared" si="69"/>
        <v>3</v>
      </c>
      <c r="AQ53" s="86" t="b">
        <f t="shared" si="70"/>
        <v>1</v>
      </c>
      <c r="AR53" s="86" t="str">
        <f t="shared" si="71"/>
        <v>Distance</v>
      </c>
      <c r="AS53" s="86" t="str">
        <f t="shared" si="44"/>
        <v>&lt;=</v>
      </c>
      <c r="AT53" s="86">
        <f t="shared" si="72"/>
        <v>79.461181640625</v>
      </c>
      <c r="AU53" s="86">
        <f t="shared" si="73"/>
        <v>1</v>
      </c>
      <c r="AV53" s="86" t="b">
        <f t="shared" si="74"/>
        <v>1</v>
      </c>
      <c r="AW53" s="86" t="str">
        <f t="shared" si="75"/>
        <v>Speed</v>
      </c>
      <c r="AX53" s="86" t="str">
        <f t="shared" si="45"/>
        <v>&lt;=</v>
      </c>
      <c r="AY53" s="86">
        <f t="shared" si="76"/>
        <v>9.55078125</v>
      </c>
      <c r="AZ53" s="86">
        <f t="shared" si="77"/>
        <v>0</v>
      </c>
      <c r="BA53" s="86" t="b">
        <f t="shared" si="78"/>
        <v>1</v>
      </c>
      <c r="BB53" s="86" t="str">
        <f t="shared" si="79"/>
        <v>Distance</v>
      </c>
      <c r="BC53" s="86" t="str">
        <f t="shared" si="46"/>
        <v>&lt;=</v>
      </c>
      <c r="BD53" s="86">
        <f t="shared" si="80"/>
        <v>459.240966796875</v>
      </c>
      <c r="BE53" s="15">
        <f t="shared" si="33"/>
        <v>0</v>
      </c>
      <c r="BF53" s="15" t="str">
        <f t="shared" si="47"/>
        <v>Speed&lt;=6,896240234375 AND Distance&gt;58,005126953125 AND Speed&gt;3,8759765625 AND Distance&lt;=79,461181640625 AND Speed&lt;=9,55078125 AND Distance&lt;=459,240966796875</v>
      </c>
      <c r="BH53" s="15">
        <v>0.333251953125</v>
      </c>
      <c r="BI53" s="15">
        <v>0</v>
      </c>
      <c r="BJ53" s="15" t="s">
        <v>1903</v>
      </c>
    </row>
    <row r="54" spans="1:62">
      <c r="A54" s="15">
        <v>51</v>
      </c>
      <c r="B54" s="15">
        <v>-2</v>
      </c>
      <c r="C54" s="15">
        <v>-8192</v>
      </c>
      <c r="D54" s="15">
        <f t="shared" si="34"/>
        <v>-1</v>
      </c>
      <c r="E54" s="15">
        <f t="shared" si="35"/>
        <v>0</v>
      </c>
      <c r="F54" s="15">
        <f t="shared" si="36"/>
        <v>-1</v>
      </c>
      <c r="G54" s="15">
        <v>131</v>
      </c>
      <c r="H54" s="15">
        <v>132</v>
      </c>
      <c r="I54" s="15">
        <v>50</v>
      </c>
      <c r="J54" s="15">
        <v>6</v>
      </c>
      <c r="K54" s="15">
        <v>266</v>
      </c>
      <c r="L54" s="15">
        <v>1365</v>
      </c>
      <c r="M54" s="15">
        <f t="shared" si="37"/>
        <v>0.333251953125</v>
      </c>
      <c r="O54" s="86">
        <f t="shared" si="38"/>
        <v>266</v>
      </c>
      <c r="P54" s="86">
        <f t="shared" si="48"/>
        <v>0.333251953125</v>
      </c>
      <c r="Q54" s="86">
        <f t="shared" si="49"/>
        <v>132</v>
      </c>
      <c r="R54" s="86" t="b">
        <f t="shared" si="50"/>
        <v>0</v>
      </c>
      <c r="S54" s="86" t="str">
        <f t="shared" si="51"/>
        <v>Dummy Node</v>
      </c>
      <c r="T54" s="86" t="str">
        <f t="shared" si="39"/>
        <v>N/A</v>
      </c>
      <c r="U54" s="86" t="str">
        <f t="shared" si="52"/>
        <v>N/A</v>
      </c>
      <c r="V54" s="86">
        <f t="shared" si="53"/>
        <v>51</v>
      </c>
      <c r="W54" s="86" t="b">
        <f t="shared" si="54"/>
        <v>0</v>
      </c>
      <c r="X54" s="86" t="str">
        <f t="shared" si="55"/>
        <v>Dummy Node</v>
      </c>
      <c r="Y54" s="86" t="str">
        <f t="shared" si="40"/>
        <v>N/A</v>
      </c>
      <c r="Z54" s="86" t="str">
        <f t="shared" si="56"/>
        <v>N/A</v>
      </c>
      <c r="AA54" s="86">
        <f t="shared" si="57"/>
        <v>50</v>
      </c>
      <c r="AB54" s="86" t="b">
        <f t="shared" si="58"/>
        <v>1</v>
      </c>
      <c r="AC54" s="86" t="str">
        <f t="shared" si="59"/>
        <v>Speed</v>
      </c>
      <c r="AD54" s="86" t="str">
        <f t="shared" si="41"/>
        <v>&lt;=</v>
      </c>
      <c r="AE54" s="86">
        <f t="shared" si="60"/>
        <v>6.896240234375</v>
      </c>
      <c r="AF54" s="86">
        <f t="shared" si="61"/>
        <v>28</v>
      </c>
      <c r="AG54" s="86" t="b">
        <f t="shared" si="62"/>
        <v>0</v>
      </c>
      <c r="AH54" s="86" t="str">
        <f t="shared" si="63"/>
        <v>Distance</v>
      </c>
      <c r="AI54" s="86" t="str">
        <f t="shared" si="42"/>
        <v>&gt;</v>
      </c>
      <c r="AJ54" s="86">
        <f t="shared" si="64"/>
        <v>58.005126953125</v>
      </c>
      <c r="AK54" s="86">
        <f t="shared" si="65"/>
        <v>5</v>
      </c>
      <c r="AL54" s="86" t="b">
        <f t="shared" si="66"/>
        <v>0</v>
      </c>
      <c r="AM54" s="86" t="str">
        <f t="shared" si="67"/>
        <v>Speed</v>
      </c>
      <c r="AN54" s="86" t="str">
        <f t="shared" si="43"/>
        <v>&gt;</v>
      </c>
      <c r="AO54" s="86">
        <f t="shared" si="68"/>
        <v>3.8759765625</v>
      </c>
      <c r="AP54" s="86">
        <f t="shared" si="69"/>
        <v>3</v>
      </c>
      <c r="AQ54" s="86" t="b">
        <f t="shared" si="70"/>
        <v>1</v>
      </c>
      <c r="AR54" s="86" t="str">
        <f t="shared" si="71"/>
        <v>Distance</v>
      </c>
      <c r="AS54" s="86" t="str">
        <f t="shared" si="44"/>
        <v>&lt;=</v>
      </c>
      <c r="AT54" s="86">
        <f t="shared" si="72"/>
        <v>79.461181640625</v>
      </c>
      <c r="AU54" s="86">
        <f t="shared" si="73"/>
        <v>1</v>
      </c>
      <c r="AV54" s="86" t="b">
        <f t="shared" si="74"/>
        <v>1</v>
      </c>
      <c r="AW54" s="86" t="str">
        <f t="shared" si="75"/>
        <v>Speed</v>
      </c>
      <c r="AX54" s="86" t="str">
        <f t="shared" si="45"/>
        <v>&lt;=</v>
      </c>
      <c r="AY54" s="86">
        <f t="shared" si="76"/>
        <v>9.55078125</v>
      </c>
      <c r="AZ54" s="86">
        <f t="shared" si="77"/>
        <v>0</v>
      </c>
      <c r="BA54" s="86" t="b">
        <f t="shared" si="78"/>
        <v>1</v>
      </c>
      <c r="BB54" s="86" t="str">
        <f t="shared" si="79"/>
        <v>Distance</v>
      </c>
      <c r="BC54" s="86" t="str">
        <f t="shared" si="46"/>
        <v>&lt;=</v>
      </c>
      <c r="BD54" s="86">
        <f t="shared" si="80"/>
        <v>459.240966796875</v>
      </c>
      <c r="BE54" s="15">
        <f t="shared" si="33"/>
        <v>0</v>
      </c>
      <c r="BF54" s="15" t="str">
        <f t="shared" si="47"/>
        <v>Speed&lt;=6,896240234375 AND Distance&gt;58,005126953125 AND Speed&gt;3,8759765625 AND Distance&lt;=79,461181640625 AND Speed&lt;=9,55078125 AND Distance&lt;=459,240966796875</v>
      </c>
      <c r="BH54" s="15">
        <v>0.333251953125</v>
      </c>
      <c r="BI54" s="15">
        <v>0</v>
      </c>
      <c r="BJ54" s="15" t="s">
        <v>1904</v>
      </c>
    </row>
    <row r="55" spans="1:62">
      <c r="A55" s="15">
        <v>52</v>
      </c>
      <c r="B55" s="15">
        <v>-2</v>
      </c>
      <c r="C55" s="15">
        <v>-8192</v>
      </c>
      <c r="D55" s="15">
        <f t="shared" si="34"/>
        <v>-1</v>
      </c>
      <c r="E55" s="15">
        <f t="shared" si="35"/>
        <v>0</v>
      </c>
      <c r="F55" s="15">
        <f t="shared" si="36"/>
        <v>-1</v>
      </c>
      <c r="G55" s="15">
        <v>133</v>
      </c>
      <c r="H55" s="15">
        <v>134</v>
      </c>
      <c r="I55" s="15">
        <v>50</v>
      </c>
      <c r="J55" s="15">
        <v>6</v>
      </c>
      <c r="K55" s="15">
        <v>267</v>
      </c>
      <c r="L55" s="15">
        <v>112</v>
      </c>
      <c r="M55" s="15">
        <f t="shared" si="37"/>
        <v>2.734375E-2</v>
      </c>
      <c r="O55" s="86">
        <f t="shared" si="38"/>
        <v>267</v>
      </c>
      <c r="P55" s="86">
        <f t="shared" si="48"/>
        <v>2.734375E-2</v>
      </c>
      <c r="Q55" s="86">
        <f t="shared" si="49"/>
        <v>133</v>
      </c>
      <c r="R55" s="86" t="b">
        <f t="shared" si="50"/>
        <v>1</v>
      </c>
      <c r="S55" s="86" t="str">
        <f t="shared" si="51"/>
        <v>Dummy Node</v>
      </c>
      <c r="T55" s="86" t="str">
        <f t="shared" si="39"/>
        <v>N/A</v>
      </c>
      <c r="U55" s="86" t="str">
        <f t="shared" si="52"/>
        <v>N/A</v>
      </c>
      <c r="V55" s="86">
        <f t="shared" si="53"/>
        <v>52</v>
      </c>
      <c r="W55" s="86" t="b">
        <f t="shared" si="54"/>
        <v>1</v>
      </c>
      <c r="X55" s="86" t="str">
        <f t="shared" si="55"/>
        <v>Dummy Node</v>
      </c>
      <c r="Y55" s="86" t="str">
        <f t="shared" si="40"/>
        <v>N/A</v>
      </c>
      <c r="Z55" s="86" t="str">
        <f t="shared" si="56"/>
        <v>N/A</v>
      </c>
      <c r="AA55" s="86">
        <f t="shared" si="57"/>
        <v>50</v>
      </c>
      <c r="AB55" s="86" t="b">
        <f t="shared" si="58"/>
        <v>0</v>
      </c>
      <c r="AC55" s="86" t="str">
        <f t="shared" si="59"/>
        <v>Speed</v>
      </c>
      <c r="AD55" s="86" t="str">
        <f t="shared" si="41"/>
        <v>&gt;</v>
      </c>
      <c r="AE55" s="86">
        <f t="shared" si="60"/>
        <v>6.896240234375</v>
      </c>
      <c r="AF55" s="86">
        <f t="shared" si="61"/>
        <v>28</v>
      </c>
      <c r="AG55" s="86" t="b">
        <f t="shared" si="62"/>
        <v>0</v>
      </c>
      <c r="AH55" s="86" t="str">
        <f t="shared" si="63"/>
        <v>Distance</v>
      </c>
      <c r="AI55" s="86" t="str">
        <f t="shared" si="42"/>
        <v>&gt;</v>
      </c>
      <c r="AJ55" s="86">
        <f t="shared" si="64"/>
        <v>58.005126953125</v>
      </c>
      <c r="AK55" s="86">
        <f t="shared" si="65"/>
        <v>5</v>
      </c>
      <c r="AL55" s="86" t="b">
        <f t="shared" si="66"/>
        <v>0</v>
      </c>
      <c r="AM55" s="86" t="str">
        <f t="shared" si="67"/>
        <v>Speed</v>
      </c>
      <c r="AN55" s="86" t="str">
        <f t="shared" si="43"/>
        <v>&gt;</v>
      </c>
      <c r="AO55" s="86">
        <f t="shared" si="68"/>
        <v>3.8759765625</v>
      </c>
      <c r="AP55" s="86">
        <f t="shared" si="69"/>
        <v>3</v>
      </c>
      <c r="AQ55" s="86" t="b">
        <f t="shared" si="70"/>
        <v>1</v>
      </c>
      <c r="AR55" s="86" t="str">
        <f t="shared" si="71"/>
        <v>Distance</v>
      </c>
      <c r="AS55" s="86" t="str">
        <f t="shared" si="44"/>
        <v>&lt;=</v>
      </c>
      <c r="AT55" s="86">
        <f t="shared" si="72"/>
        <v>79.461181640625</v>
      </c>
      <c r="AU55" s="86">
        <f t="shared" si="73"/>
        <v>1</v>
      </c>
      <c r="AV55" s="86" t="b">
        <f t="shared" si="74"/>
        <v>1</v>
      </c>
      <c r="AW55" s="86" t="str">
        <f t="shared" si="75"/>
        <v>Speed</v>
      </c>
      <c r="AX55" s="86" t="str">
        <f t="shared" si="45"/>
        <v>&lt;=</v>
      </c>
      <c r="AY55" s="86">
        <f t="shared" si="76"/>
        <v>9.55078125</v>
      </c>
      <c r="AZ55" s="86">
        <f t="shared" si="77"/>
        <v>0</v>
      </c>
      <c r="BA55" s="86" t="b">
        <f t="shared" si="78"/>
        <v>1</v>
      </c>
      <c r="BB55" s="86" t="str">
        <f t="shared" si="79"/>
        <v>Distance</v>
      </c>
      <c r="BC55" s="86" t="str">
        <f t="shared" si="46"/>
        <v>&lt;=</v>
      </c>
      <c r="BD55" s="86">
        <f t="shared" si="80"/>
        <v>459.240966796875</v>
      </c>
      <c r="BE55" s="15">
        <f t="shared" si="33"/>
        <v>1</v>
      </c>
      <c r="BF55" s="15" t="str">
        <f t="shared" si="47"/>
        <v>Speed&gt;6,896240234375 AND Distance&gt;58,005126953125 AND Speed&gt;3,8759765625 AND Distance&lt;=79,461181640625 AND Speed&lt;=9,55078125 AND Distance&lt;=459,240966796875</v>
      </c>
      <c r="BH55"/>
      <c r="BI55"/>
      <c r="BJ55"/>
    </row>
    <row r="56" spans="1:62">
      <c r="A56" s="15">
        <v>53</v>
      </c>
      <c r="B56" s="15">
        <v>1</v>
      </c>
      <c r="C56" s="15">
        <v>32040</v>
      </c>
      <c r="D56" s="15">
        <f t="shared" si="34"/>
        <v>7</v>
      </c>
      <c r="E56" s="15">
        <f t="shared" si="35"/>
        <v>3368</v>
      </c>
      <c r="F56" s="15">
        <f t="shared" si="36"/>
        <v>7.822265625</v>
      </c>
      <c r="G56" s="15">
        <v>55</v>
      </c>
      <c r="H56" s="15">
        <v>56</v>
      </c>
      <c r="I56" s="15">
        <v>6</v>
      </c>
      <c r="J56" s="15">
        <v>4</v>
      </c>
      <c r="K56" s="15">
        <v>268</v>
      </c>
      <c r="L56" s="15">
        <v>943</v>
      </c>
      <c r="M56" s="15">
        <f t="shared" si="37"/>
        <v>0.230224609375</v>
      </c>
      <c r="O56" s="86">
        <f t="shared" si="38"/>
        <v>268</v>
      </c>
      <c r="P56" s="86">
        <f t="shared" si="48"/>
        <v>2.734375E-2</v>
      </c>
      <c r="Q56" s="86">
        <f t="shared" si="49"/>
        <v>133</v>
      </c>
      <c r="R56" s="86" t="b">
        <f t="shared" si="50"/>
        <v>0</v>
      </c>
      <c r="S56" s="86" t="str">
        <f t="shared" si="51"/>
        <v>Dummy Node</v>
      </c>
      <c r="T56" s="86" t="str">
        <f t="shared" si="39"/>
        <v>N/A</v>
      </c>
      <c r="U56" s="86" t="str">
        <f t="shared" si="52"/>
        <v>N/A</v>
      </c>
      <c r="V56" s="86">
        <f t="shared" si="53"/>
        <v>52</v>
      </c>
      <c r="W56" s="86" t="b">
        <f t="shared" si="54"/>
        <v>1</v>
      </c>
      <c r="X56" s="86" t="str">
        <f t="shared" si="55"/>
        <v>Dummy Node</v>
      </c>
      <c r="Y56" s="86" t="str">
        <f t="shared" si="40"/>
        <v>N/A</v>
      </c>
      <c r="Z56" s="86" t="str">
        <f t="shared" si="56"/>
        <v>N/A</v>
      </c>
      <c r="AA56" s="86">
        <f t="shared" si="57"/>
        <v>50</v>
      </c>
      <c r="AB56" s="86" t="b">
        <f t="shared" si="58"/>
        <v>0</v>
      </c>
      <c r="AC56" s="86" t="str">
        <f t="shared" si="59"/>
        <v>Speed</v>
      </c>
      <c r="AD56" s="86" t="str">
        <f t="shared" si="41"/>
        <v>&gt;</v>
      </c>
      <c r="AE56" s="86">
        <f t="shared" si="60"/>
        <v>6.896240234375</v>
      </c>
      <c r="AF56" s="86">
        <f t="shared" si="61"/>
        <v>28</v>
      </c>
      <c r="AG56" s="86" t="b">
        <f t="shared" si="62"/>
        <v>0</v>
      </c>
      <c r="AH56" s="86" t="str">
        <f t="shared" si="63"/>
        <v>Distance</v>
      </c>
      <c r="AI56" s="86" t="str">
        <f t="shared" si="42"/>
        <v>&gt;</v>
      </c>
      <c r="AJ56" s="86">
        <f t="shared" si="64"/>
        <v>58.005126953125</v>
      </c>
      <c r="AK56" s="86">
        <f t="shared" si="65"/>
        <v>5</v>
      </c>
      <c r="AL56" s="86" t="b">
        <f t="shared" si="66"/>
        <v>0</v>
      </c>
      <c r="AM56" s="86" t="str">
        <f t="shared" si="67"/>
        <v>Speed</v>
      </c>
      <c r="AN56" s="86" t="str">
        <f t="shared" si="43"/>
        <v>&gt;</v>
      </c>
      <c r="AO56" s="86">
        <f t="shared" si="68"/>
        <v>3.8759765625</v>
      </c>
      <c r="AP56" s="86">
        <f t="shared" si="69"/>
        <v>3</v>
      </c>
      <c r="AQ56" s="86" t="b">
        <f t="shared" si="70"/>
        <v>1</v>
      </c>
      <c r="AR56" s="86" t="str">
        <f t="shared" si="71"/>
        <v>Distance</v>
      </c>
      <c r="AS56" s="86" t="str">
        <f t="shared" si="44"/>
        <v>&lt;=</v>
      </c>
      <c r="AT56" s="86">
        <f t="shared" si="72"/>
        <v>79.461181640625</v>
      </c>
      <c r="AU56" s="86">
        <f t="shared" si="73"/>
        <v>1</v>
      </c>
      <c r="AV56" s="86" t="b">
        <f t="shared" si="74"/>
        <v>1</v>
      </c>
      <c r="AW56" s="86" t="str">
        <f t="shared" si="75"/>
        <v>Speed</v>
      </c>
      <c r="AX56" s="86" t="str">
        <f t="shared" si="45"/>
        <v>&lt;=</v>
      </c>
      <c r="AY56" s="86">
        <f t="shared" si="76"/>
        <v>9.55078125</v>
      </c>
      <c r="AZ56" s="86">
        <f t="shared" si="77"/>
        <v>0</v>
      </c>
      <c r="BA56" s="86" t="b">
        <f t="shared" si="78"/>
        <v>1</v>
      </c>
      <c r="BB56" s="86" t="str">
        <f t="shared" si="79"/>
        <v>Distance</v>
      </c>
      <c r="BC56" s="86" t="str">
        <f t="shared" si="46"/>
        <v>&lt;=</v>
      </c>
      <c r="BD56" s="86">
        <f t="shared" si="80"/>
        <v>459.240966796875</v>
      </c>
      <c r="BE56" s="15">
        <f t="shared" si="33"/>
        <v>1</v>
      </c>
      <c r="BF56" s="15" t="str">
        <f t="shared" si="47"/>
        <v>Speed&gt;6,896240234375 AND Distance&gt;58,005126953125 AND Speed&gt;3,8759765625 AND Distance&lt;=79,461181640625 AND Speed&lt;=9,55078125 AND Distance&lt;=459,240966796875</v>
      </c>
      <c r="BH56"/>
      <c r="BI56"/>
      <c r="BJ56"/>
    </row>
    <row r="57" spans="1:62">
      <c r="A57" s="15">
        <v>54</v>
      </c>
      <c r="B57" s="15">
        <v>1</v>
      </c>
      <c r="C57" s="15">
        <v>38493</v>
      </c>
      <c r="D57" s="15">
        <f t="shared" si="34"/>
        <v>9</v>
      </c>
      <c r="E57" s="15">
        <f t="shared" si="35"/>
        <v>1629</v>
      </c>
      <c r="F57" s="15">
        <f t="shared" si="36"/>
        <v>9.397705078125</v>
      </c>
      <c r="G57" s="15">
        <v>91</v>
      </c>
      <c r="H57" s="15">
        <v>92</v>
      </c>
      <c r="I57" s="15">
        <v>6</v>
      </c>
      <c r="J57" s="15">
        <v>4</v>
      </c>
      <c r="K57" s="15">
        <v>269</v>
      </c>
      <c r="L57" s="15">
        <v>1364</v>
      </c>
      <c r="M57" s="15">
        <f t="shared" si="37"/>
        <v>0.3330078125</v>
      </c>
      <c r="O57" s="86">
        <f t="shared" si="38"/>
        <v>269</v>
      </c>
      <c r="P57" s="86">
        <f t="shared" si="48"/>
        <v>2.734375E-2</v>
      </c>
      <c r="Q57" s="86">
        <f t="shared" si="49"/>
        <v>134</v>
      </c>
      <c r="R57" s="86" t="b">
        <f t="shared" si="50"/>
        <v>1</v>
      </c>
      <c r="S57" s="86" t="str">
        <f t="shared" si="51"/>
        <v>Dummy Node</v>
      </c>
      <c r="T57" s="86" t="str">
        <f t="shared" si="39"/>
        <v>N/A</v>
      </c>
      <c r="U57" s="86" t="str">
        <f t="shared" si="52"/>
        <v>N/A</v>
      </c>
      <c r="V57" s="86">
        <f t="shared" si="53"/>
        <v>52</v>
      </c>
      <c r="W57" s="86" t="b">
        <f t="shared" si="54"/>
        <v>0</v>
      </c>
      <c r="X57" s="86" t="str">
        <f t="shared" si="55"/>
        <v>Dummy Node</v>
      </c>
      <c r="Y57" s="86" t="str">
        <f t="shared" si="40"/>
        <v>N/A</v>
      </c>
      <c r="Z57" s="86" t="str">
        <f t="shared" si="56"/>
        <v>N/A</v>
      </c>
      <c r="AA57" s="86">
        <f t="shared" si="57"/>
        <v>50</v>
      </c>
      <c r="AB57" s="86" t="b">
        <f t="shared" si="58"/>
        <v>0</v>
      </c>
      <c r="AC57" s="86" t="str">
        <f t="shared" si="59"/>
        <v>Speed</v>
      </c>
      <c r="AD57" s="86" t="str">
        <f t="shared" si="41"/>
        <v>&gt;</v>
      </c>
      <c r="AE57" s="86">
        <f t="shared" si="60"/>
        <v>6.896240234375</v>
      </c>
      <c r="AF57" s="86">
        <f t="shared" si="61"/>
        <v>28</v>
      </c>
      <c r="AG57" s="86" t="b">
        <f t="shared" si="62"/>
        <v>0</v>
      </c>
      <c r="AH57" s="86" t="str">
        <f t="shared" si="63"/>
        <v>Distance</v>
      </c>
      <c r="AI57" s="86" t="str">
        <f t="shared" si="42"/>
        <v>&gt;</v>
      </c>
      <c r="AJ57" s="86">
        <f t="shared" si="64"/>
        <v>58.005126953125</v>
      </c>
      <c r="AK57" s="86">
        <f t="shared" si="65"/>
        <v>5</v>
      </c>
      <c r="AL57" s="86" t="b">
        <f t="shared" si="66"/>
        <v>0</v>
      </c>
      <c r="AM57" s="86" t="str">
        <f t="shared" si="67"/>
        <v>Speed</v>
      </c>
      <c r="AN57" s="86" t="str">
        <f t="shared" si="43"/>
        <v>&gt;</v>
      </c>
      <c r="AO57" s="86">
        <f t="shared" si="68"/>
        <v>3.8759765625</v>
      </c>
      <c r="AP57" s="86">
        <f t="shared" si="69"/>
        <v>3</v>
      </c>
      <c r="AQ57" s="86" t="b">
        <f t="shared" si="70"/>
        <v>1</v>
      </c>
      <c r="AR57" s="86" t="str">
        <f t="shared" si="71"/>
        <v>Distance</v>
      </c>
      <c r="AS57" s="86" t="str">
        <f t="shared" si="44"/>
        <v>&lt;=</v>
      </c>
      <c r="AT57" s="86">
        <f t="shared" si="72"/>
        <v>79.461181640625</v>
      </c>
      <c r="AU57" s="86">
        <f t="shared" si="73"/>
        <v>1</v>
      </c>
      <c r="AV57" s="86" t="b">
        <f t="shared" si="74"/>
        <v>1</v>
      </c>
      <c r="AW57" s="86" t="str">
        <f t="shared" si="75"/>
        <v>Speed</v>
      </c>
      <c r="AX57" s="86" t="str">
        <f t="shared" si="45"/>
        <v>&lt;=</v>
      </c>
      <c r="AY57" s="86">
        <f t="shared" si="76"/>
        <v>9.55078125</v>
      </c>
      <c r="AZ57" s="86">
        <f t="shared" si="77"/>
        <v>0</v>
      </c>
      <c r="BA57" s="86" t="b">
        <f t="shared" si="78"/>
        <v>1</v>
      </c>
      <c r="BB57" s="86" t="str">
        <f t="shared" si="79"/>
        <v>Distance</v>
      </c>
      <c r="BC57" s="86" t="str">
        <f t="shared" si="46"/>
        <v>&lt;=</v>
      </c>
      <c r="BD57" s="86">
        <f t="shared" si="80"/>
        <v>459.240966796875</v>
      </c>
      <c r="BE57" s="15">
        <f t="shared" si="33"/>
        <v>1</v>
      </c>
      <c r="BF57" s="15" t="str">
        <f t="shared" si="47"/>
        <v>Speed&gt;6,896240234375 AND Distance&gt;58,005126953125 AND Speed&gt;3,8759765625 AND Distance&lt;=79,461181640625 AND Speed&lt;=9,55078125 AND Distance&lt;=459,240966796875</v>
      </c>
      <c r="BH57"/>
      <c r="BI57"/>
      <c r="BJ57"/>
    </row>
    <row r="58" spans="1:62">
      <c r="A58" s="15">
        <v>55</v>
      </c>
      <c r="B58" s="15">
        <v>-2</v>
      </c>
      <c r="C58" s="15">
        <v>-8192</v>
      </c>
      <c r="D58" s="15">
        <f t="shared" si="34"/>
        <v>-1</v>
      </c>
      <c r="E58" s="15">
        <f t="shared" si="35"/>
        <v>0</v>
      </c>
      <c r="F58" s="15">
        <f t="shared" si="36"/>
        <v>-1</v>
      </c>
      <c r="G58" s="15">
        <v>135</v>
      </c>
      <c r="H58" s="15">
        <v>136</v>
      </c>
      <c r="I58" s="15">
        <v>53</v>
      </c>
      <c r="J58" s="15">
        <v>5</v>
      </c>
      <c r="K58" s="15">
        <v>270</v>
      </c>
      <c r="L58" s="15">
        <v>1365</v>
      </c>
      <c r="M58" s="15">
        <f t="shared" si="37"/>
        <v>0.333251953125</v>
      </c>
      <c r="O58" s="86">
        <f t="shared" si="38"/>
        <v>270</v>
      </c>
      <c r="P58" s="86">
        <f t="shared" si="48"/>
        <v>2.734375E-2</v>
      </c>
      <c r="Q58" s="86">
        <f t="shared" si="49"/>
        <v>134</v>
      </c>
      <c r="R58" s="86" t="b">
        <f t="shared" si="50"/>
        <v>0</v>
      </c>
      <c r="S58" s="86" t="str">
        <f t="shared" si="51"/>
        <v>Dummy Node</v>
      </c>
      <c r="T58" s="86" t="str">
        <f t="shared" si="39"/>
        <v>N/A</v>
      </c>
      <c r="U58" s="86" t="str">
        <f t="shared" si="52"/>
        <v>N/A</v>
      </c>
      <c r="V58" s="86">
        <f t="shared" si="53"/>
        <v>52</v>
      </c>
      <c r="W58" s="86" t="b">
        <f t="shared" si="54"/>
        <v>0</v>
      </c>
      <c r="X58" s="86" t="str">
        <f t="shared" si="55"/>
        <v>Dummy Node</v>
      </c>
      <c r="Y58" s="86" t="str">
        <f t="shared" si="40"/>
        <v>N/A</v>
      </c>
      <c r="Z58" s="86" t="str">
        <f t="shared" si="56"/>
        <v>N/A</v>
      </c>
      <c r="AA58" s="86">
        <f t="shared" si="57"/>
        <v>50</v>
      </c>
      <c r="AB58" s="86" t="b">
        <f t="shared" si="58"/>
        <v>0</v>
      </c>
      <c r="AC58" s="86" t="str">
        <f t="shared" si="59"/>
        <v>Speed</v>
      </c>
      <c r="AD58" s="86" t="str">
        <f t="shared" si="41"/>
        <v>&gt;</v>
      </c>
      <c r="AE58" s="86">
        <f t="shared" si="60"/>
        <v>6.896240234375</v>
      </c>
      <c r="AF58" s="86">
        <f t="shared" si="61"/>
        <v>28</v>
      </c>
      <c r="AG58" s="86" t="b">
        <f t="shared" si="62"/>
        <v>0</v>
      </c>
      <c r="AH58" s="86" t="str">
        <f t="shared" si="63"/>
        <v>Distance</v>
      </c>
      <c r="AI58" s="86" t="str">
        <f t="shared" si="42"/>
        <v>&gt;</v>
      </c>
      <c r="AJ58" s="86">
        <f t="shared" si="64"/>
        <v>58.005126953125</v>
      </c>
      <c r="AK58" s="86">
        <f t="shared" si="65"/>
        <v>5</v>
      </c>
      <c r="AL58" s="86" t="b">
        <f t="shared" si="66"/>
        <v>0</v>
      </c>
      <c r="AM58" s="86" t="str">
        <f t="shared" si="67"/>
        <v>Speed</v>
      </c>
      <c r="AN58" s="86" t="str">
        <f t="shared" si="43"/>
        <v>&gt;</v>
      </c>
      <c r="AO58" s="86">
        <f t="shared" si="68"/>
        <v>3.8759765625</v>
      </c>
      <c r="AP58" s="86">
        <f t="shared" si="69"/>
        <v>3</v>
      </c>
      <c r="AQ58" s="86" t="b">
        <f t="shared" si="70"/>
        <v>1</v>
      </c>
      <c r="AR58" s="86" t="str">
        <f t="shared" si="71"/>
        <v>Distance</v>
      </c>
      <c r="AS58" s="86" t="str">
        <f t="shared" si="44"/>
        <v>&lt;=</v>
      </c>
      <c r="AT58" s="86">
        <f t="shared" si="72"/>
        <v>79.461181640625</v>
      </c>
      <c r="AU58" s="86">
        <f t="shared" si="73"/>
        <v>1</v>
      </c>
      <c r="AV58" s="86" t="b">
        <f t="shared" si="74"/>
        <v>1</v>
      </c>
      <c r="AW58" s="86" t="str">
        <f t="shared" si="75"/>
        <v>Speed</v>
      </c>
      <c r="AX58" s="86" t="str">
        <f t="shared" si="45"/>
        <v>&lt;=</v>
      </c>
      <c r="AY58" s="86">
        <f t="shared" si="76"/>
        <v>9.55078125</v>
      </c>
      <c r="AZ58" s="86">
        <f t="shared" si="77"/>
        <v>0</v>
      </c>
      <c r="BA58" s="86" t="b">
        <f t="shared" si="78"/>
        <v>1</v>
      </c>
      <c r="BB58" s="86" t="str">
        <f t="shared" si="79"/>
        <v>Distance</v>
      </c>
      <c r="BC58" s="86" t="str">
        <f t="shared" si="46"/>
        <v>&lt;=</v>
      </c>
      <c r="BD58" s="86">
        <f t="shared" si="80"/>
        <v>459.240966796875</v>
      </c>
      <c r="BE58" s="15">
        <f t="shared" si="33"/>
        <v>1</v>
      </c>
      <c r="BF58" s="15" t="str">
        <f t="shared" si="47"/>
        <v>Speed&gt;6,896240234375 AND Distance&gt;58,005126953125 AND Speed&gt;3,8759765625 AND Distance&lt;=79,461181640625 AND Speed&lt;=9,55078125 AND Distance&lt;=459,240966796875</v>
      </c>
      <c r="BH58"/>
      <c r="BI58"/>
      <c r="BJ58"/>
    </row>
    <row r="59" spans="1:62">
      <c r="A59" s="15">
        <v>56</v>
      </c>
      <c r="B59" s="15">
        <v>2</v>
      </c>
      <c r="C59" s="15">
        <v>4285</v>
      </c>
      <c r="D59" s="15">
        <f t="shared" si="34"/>
        <v>1</v>
      </c>
      <c r="E59" s="15">
        <f t="shared" si="35"/>
        <v>189</v>
      </c>
      <c r="F59" s="15">
        <f t="shared" si="36"/>
        <v>1.046142578125</v>
      </c>
      <c r="G59" s="15">
        <v>65</v>
      </c>
      <c r="H59" s="15">
        <v>66</v>
      </c>
      <c r="I59" s="15">
        <v>53</v>
      </c>
      <c r="J59" s="15">
        <v>5</v>
      </c>
      <c r="K59" s="15">
        <v>283</v>
      </c>
      <c r="L59" s="15">
        <v>228</v>
      </c>
      <c r="M59" s="15">
        <f t="shared" si="37"/>
        <v>5.56640625E-2</v>
      </c>
      <c r="O59" s="86">
        <f t="shared" si="38"/>
        <v>283</v>
      </c>
      <c r="P59" s="86">
        <f t="shared" si="48"/>
        <v>2.294921875E-2</v>
      </c>
      <c r="Q59" s="86">
        <f t="shared" si="49"/>
        <v>141</v>
      </c>
      <c r="R59" s="86" t="b">
        <f t="shared" si="50"/>
        <v>1</v>
      </c>
      <c r="S59" s="86" t="str">
        <f t="shared" si="51"/>
        <v>Dummy Node</v>
      </c>
      <c r="T59" s="86" t="str">
        <f t="shared" si="39"/>
        <v>N/A</v>
      </c>
      <c r="U59" s="86" t="str">
        <f t="shared" si="52"/>
        <v>N/A</v>
      </c>
      <c r="V59" s="86">
        <f t="shared" si="53"/>
        <v>61</v>
      </c>
      <c r="W59" s="86" t="b">
        <f t="shared" si="54"/>
        <v>1</v>
      </c>
      <c r="X59" s="86" t="str">
        <f t="shared" si="55"/>
        <v>Dummy Node</v>
      </c>
      <c r="Y59" s="86" t="str">
        <f t="shared" si="40"/>
        <v>N/A</v>
      </c>
      <c r="Z59" s="86" t="str">
        <f t="shared" si="56"/>
        <v>N/A</v>
      </c>
      <c r="AA59" s="86">
        <f t="shared" si="57"/>
        <v>59</v>
      </c>
      <c r="AB59" s="86" t="b">
        <f t="shared" si="58"/>
        <v>1</v>
      </c>
      <c r="AC59" s="86" t="str">
        <f t="shared" si="59"/>
        <v>Distance</v>
      </c>
      <c r="AD59" s="86" t="str">
        <f t="shared" si="41"/>
        <v>&lt;=</v>
      </c>
      <c r="AE59" s="86">
        <f t="shared" si="60"/>
        <v>509.563232421875</v>
      </c>
      <c r="AF59" s="86">
        <f t="shared" si="61"/>
        <v>58</v>
      </c>
      <c r="AG59" s="86" t="b">
        <f t="shared" si="62"/>
        <v>1</v>
      </c>
      <c r="AH59" s="86" t="str">
        <f t="shared" si="63"/>
        <v>GEBR</v>
      </c>
      <c r="AI59" s="86" t="str">
        <f t="shared" si="42"/>
        <v>&lt;=</v>
      </c>
      <c r="AJ59" s="86">
        <f t="shared" si="64"/>
        <v>0.715087890625</v>
      </c>
      <c r="AK59" s="86">
        <f t="shared" si="65"/>
        <v>13</v>
      </c>
      <c r="AL59" s="86" t="b">
        <f t="shared" si="66"/>
        <v>0</v>
      </c>
      <c r="AM59" s="86" t="str">
        <f t="shared" si="67"/>
        <v>Speed</v>
      </c>
      <c r="AN59" s="86" t="str">
        <f t="shared" si="43"/>
        <v>&gt;</v>
      </c>
      <c r="AO59" s="86">
        <f t="shared" si="68"/>
        <v>21.828857421875</v>
      </c>
      <c r="AP59" s="86">
        <f t="shared" si="69"/>
        <v>11</v>
      </c>
      <c r="AQ59" s="86" t="b">
        <f t="shared" si="70"/>
        <v>1</v>
      </c>
      <c r="AR59" s="86" t="str">
        <f t="shared" si="71"/>
        <v>Speed</v>
      </c>
      <c r="AS59" s="86" t="str">
        <f t="shared" si="44"/>
        <v>&lt;=</v>
      </c>
      <c r="AT59" s="86">
        <f t="shared" si="72"/>
        <v>23.35400390625</v>
      </c>
      <c r="AU59" s="86">
        <f t="shared" si="73"/>
        <v>2</v>
      </c>
      <c r="AV59" s="86" t="b">
        <f t="shared" si="74"/>
        <v>1</v>
      </c>
      <c r="AW59" s="86" t="str">
        <f t="shared" si="75"/>
        <v>Distance</v>
      </c>
      <c r="AX59" s="86" t="str">
        <f t="shared" si="45"/>
        <v>&lt;=</v>
      </c>
      <c r="AY59" s="86">
        <f t="shared" si="76"/>
        <v>590.286865234375</v>
      </c>
      <c r="AZ59" s="86">
        <f t="shared" si="77"/>
        <v>0</v>
      </c>
      <c r="BA59" s="86" t="b">
        <f t="shared" si="78"/>
        <v>0</v>
      </c>
      <c r="BB59" s="86" t="str">
        <f t="shared" si="79"/>
        <v>Distance</v>
      </c>
      <c r="BC59" s="86" t="str">
        <f t="shared" si="46"/>
        <v>&gt;</v>
      </c>
      <c r="BD59" s="86">
        <f t="shared" si="80"/>
        <v>459.240966796875</v>
      </c>
      <c r="BE59" s="15">
        <f t="shared" si="33"/>
        <v>1</v>
      </c>
      <c r="BF59" s="15" t="str">
        <f t="shared" si="47"/>
        <v>Distance&lt;=509,563232421875 AND GEBR&lt;=0,715087890625 AND Speed&gt;21,828857421875 AND Speed&lt;=23,35400390625 AND Distance&lt;=590,286865234375 AND Distance&gt;459,240966796875</v>
      </c>
      <c r="BH59"/>
      <c r="BI59"/>
      <c r="BJ59"/>
    </row>
    <row r="60" spans="1:62">
      <c r="A60" s="15">
        <v>57</v>
      </c>
      <c r="B60" s="15">
        <v>-2</v>
      </c>
      <c r="C60" s="15">
        <v>-8192</v>
      </c>
      <c r="D60" s="15">
        <f t="shared" si="34"/>
        <v>-1</v>
      </c>
      <c r="E60" s="15">
        <f t="shared" si="35"/>
        <v>0</v>
      </c>
      <c r="F60" s="15">
        <f t="shared" si="36"/>
        <v>-1</v>
      </c>
      <c r="G60" s="15">
        <v>137</v>
      </c>
      <c r="H60" s="15">
        <v>138</v>
      </c>
      <c r="I60" s="15">
        <v>13</v>
      </c>
      <c r="J60" s="15">
        <v>4</v>
      </c>
      <c r="K60" s="15">
        <v>284</v>
      </c>
      <c r="L60" s="15">
        <v>1365</v>
      </c>
      <c r="M60" s="15">
        <f t="shared" si="37"/>
        <v>0.333251953125</v>
      </c>
      <c r="O60" s="86">
        <f t="shared" si="38"/>
        <v>284</v>
      </c>
      <c r="P60" s="86">
        <f t="shared" si="48"/>
        <v>2.294921875E-2</v>
      </c>
      <c r="Q60" s="86">
        <f t="shared" si="49"/>
        <v>141</v>
      </c>
      <c r="R60" s="86" t="b">
        <f t="shared" si="50"/>
        <v>0</v>
      </c>
      <c r="S60" s="86" t="str">
        <f t="shared" si="51"/>
        <v>Dummy Node</v>
      </c>
      <c r="T60" s="86" t="str">
        <f t="shared" si="39"/>
        <v>N/A</v>
      </c>
      <c r="U60" s="86" t="str">
        <f t="shared" si="52"/>
        <v>N/A</v>
      </c>
      <c r="V60" s="86">
        <f t="shared" si="53"/>
        <v>61</v>
      </c>
      <c r="W60" s="86" t="b">
        <f t="shared" si="54"/>
        <v>1</v>
      </c>
      <c r="X60" s="86" t="str">
        <f t="shared" si="55"/>
        <v>Dummy Node</v>
      </c>
      <c r="Y60" s="86" t="str">
        <f t="shared" si="40"/>
        <v>N/A</v>
      </c>
      <c r="Z60" s="86" t="str">
        <f t="shared" si="56"/>
        <v>N/A</v>
      </c>
      <c r="AA60" s="86">
        <f t="shared" si="57"/>
        <v>59</v>
      </c>
      <c r="AB60" s="86" t="b">
        <f t="shared" si="58"/>
        <v>1</v>
      </c>
      <c r="AC60" s="86" t="str">
        <f t="shared" si="59"/>
        <v>Distance</v>
      </c>
      <c r="AD60" s="86" t="str">
        <f t="shared" si="41"/>
        <v>&lt;=</v>
      </c>
      <c r="AE60" s="86">
        <f t="shared" si="60"/>
        <v>509.563232421875</v>
      </c>
      <c r="AF60" s="86">
        <f t="shared" si="61"/>
        <v>58</v>
      </c>
      <c r="AG60" s="86" t="b">
        <f t="shared" si="62"/>
        <v>1</v>
      </c>
      <c r="AH60" s="86" t="str">
        <f t="shared" si="63"/>
        <v>GEBR</v>
      </c>
      <c r="AI60" s="86" t="str">
        <f t="shared" si="42"/>
        <v>&lt;=</v>
      </c>
      <c r="AJ60" s="86">
        <f t="shared" si="64"/>
        <v>0.715087890625</v>
      </c>
      <c r="AK60" s="86">
        <f t="shared" si="65"/>
        <v>13</v>
      </c>
      <c r="AL60" s="86" t="b">
        <f t="shared" si="66"/>
        <v>0</v>
      </c>
      <c r="AM60" s="86" t="str">
        <f t="shared" si="67"/>
        <v>Speed</v>
      </c>
      <c r="AN60" s="86" t="str">
        <f t="shared" si="43"/>
        <v>&gt;</v>
      </c>
      <c r="AO60" s="86">
        <f t="shared" si="68"/>
        <v>21.828857421875</v>
      </c>
      <c r="AP60" s="86">
        <f t="shared" si="69"/>
        <v>11</v>
      </c>
      <c r="AQ60" s="86" t="b">
        <f t="shared" si="70"/>
        <v>1</v>
      </c>
      <c r="AR60" s="86" t="str">
        <f t="shared" si="71"/>
        <v>Speed</v>
      </c>
      <c r="AS60" s="86" t="str">
        <f t="shared" si="44"/>
        <v>&lt;=</v>
      </c>
      <c r="AT60" s="86">
        <f t="shared" si="72"/>
        <v>23.35400390625</v>
      </c>
      <c r="AU60" s="86">
        <f t="shared" si="73"/>
        <v>2</v>
      </c>
      <c r="AV60" s="86" t="b">
        <f t="shared" si="74"/>
        <v>1</v>
      </c>
      <c r="AW60" s="86" t="str">
        <f t="shared" si="75"/>
        <v>Distance</v>
      </c>
      <c r="AX60" s="86" t="str">
        <f t="shared" si="45"/>
        <v>&lt;=</v>
      </c>
      <c r="AY60" s="86">
        <f t="shared" si="76"/>
        <v>590.286865234375</v>
      </c>
      <c r="AZ60" s="86">
        <f t="shared" si="77"/>
        <v>0</v>
      </c>
      <c r="BA60" s="86" t="b">
        <f t="shared" si="78"/>
        <v>0</v>
      </c>
      <c r="BB60" s="86" t="str">
        <f t="shared" si="79"/>
        <v>Distance</v>
      </c>
      <c r="BC60" s="86" t="str">
        <f t="shared" si="46"/>
        <v>&gt;</v>
      </c>
      <c r="BD60" s="86">
        <f t="shared" si="80"/>
        <v>459.240966796875</v>
      </c>
      <c r="BE60" s="15">
        <f t="shared" si="33"/>
        <v>1</v>
      </c>
      <c r="BF60" s="15" t="str">
        <f t="shared" si="47"/>
        <v>Distance&lt;=509,563232421875 AND GEBR&lt;=0,715087890625 AND Speed&gt;21,828857421875 AND Speed&lt;=23,35400390625 AND Distance&lt;=590,286865234375 AND Distance&gt;459,240966796875</v>
      </c>
      <c r="BH60"/>
      <c r="BI60"/>
      <c r="BJ60"/>
    </row>
    <row r="61" spans="1:62">
      <c r="A61" s="15">
        <v>58</v>
      </c>
      <c r="B61" s="15">
        <v>2</v>
      </c>
      <c r="C61" s="15">
        <v>2929</v>
      </c>
      <c r="D61" s="15">
        <f t="shared" si="34"/>
        <v>0</v>
      </c>
      <c r="E61" s="15">
        <f t="shared" si="35"/>
        <v>2929</v>
      </c>
      <c r="F61" s="15">
        <f t="shared" si="36"/>
        <v>0.715087890625</v>
      </c>
      <c r="G61" s="15">
        <v>59</v>
      </c>
      <c r="H61" s="15">
        <v>60</v>
      </c>
      <c r="I61" s="15">
        <v>13</v>
      </c>
      <c r="J61" s="15">
        <v>4</v>
      </c>
      <c r="K61" s="15">
        <v>285</v>
      </c>
      <c r="L61" s="15">
        <v>1021</v>
      </c>
      <c r="M61" s="15">
        <f t="shared" si="37"/>
        <v>0.249267578125</v>
      </c>
      <c r="O61" s="86">
        <f t="shared" si="38"/>
        <v>285</v>
      </c>
      <c r="P61" s="86">
        <f t="shared" si="48"/>
        <v>2.294921875E-2</v>
      </c>
      <c r="Q61" s="86">
        <f t="shared" si="49"/>
        <v>142</v>
      </c>
      <c r="R61" s="86" t="b">
        <f t="shared" si="50"/>
        <v>1</v>
      </c>
      <c r="S61" s="86" t="str">
        <f t="shared" si="51"/>
        <v>Dummy Node</v>
      </c>
      <c r="T61" s="86" t="str">
        <f t="shared" si="39"/>
        <v>N/A</v>
      </c>
      <c r="U61" s="86" t="str">
        <f t="shared" si="52"/>
        <v>N/A</v>
      </c>
      <c r="V61" s="86">
        <f t="shared" si="53"/>
        <v>61</v>
      </c>
      <c r="W61" s="86" t="b">
        <f t="shared" si="54"/>
        <v>0</v>
      </c>
      <c r="X61" s="86" t="str">
        <f t="shared" si="55"/>
        <v>Dummy Node</v>
      </c>
      <c r="Y61" s="86" t="str">
        <f t="shared" si="40"/>
        <v>N/A</v>
      </c>
      <c r="Z61" s="86" t="str">
        <f t="shared" si="56"/>
        <v>N/A</v>
      </c>
      <c r="AA61" s="86">
        <f t="shared" si="57"/>
        <v>59</v>
      </c>
      <c r="AB61" s="86" t="b">
        <f t="shared" si="58"/>
        <v>1</v>
      </c>
      <c r="AC61" s="86" t="str">
        <f t="shared" si="59"/>
        <v>Distance</v>
      </c>
      <c r="AD61" s="86" t="str">
        <f t="shared" si="41"/>
        <v>&lt;=</v>
      </c>
      <c r="AE61" s="86">
        <f t="shared" si="60"/>
        <v>509.563232421875</v>
      </c>
      <c r="AF61" s="86">
        <f t="shared" si="61"/>
        <v>58</v>
      </c>
      <c r="AG61" s="86" t="b">
        <f t="shared" si="62"/>
        <v>1</v>
      </c>
      <c r="AH61" s="86" t="str">
        <f t="shared" si="63"/>
        <v>GEBR</v>
      </c>
      <c r="AI61" s="86" t="str">
        <f t="shared" si="42"/>
        <v>&lt;=</v>
      </c>
      <c r="AJ61" s="86">
        <f t="shared" si="64"/>
        <v>0.715087890625</v>
      </c>
      <c r="AK61" s="86">
        <f t="shared" si="65"/>
        <v>13</v>
      </c>
      <c r="AL61" s="86" t="b">
        <f t="shared" si="66"/>
        <v>0</v>
      </c>
      <c r="AM61" s="86" t="str">
        <f t="shared" si="67"/>
        <v>Speed</v>
      </c>
      <c r="AN61" s="86" t="str">
        <f t="shared" si="43"/>
        <v>&gt;</v>
      </c>
      <c r="AO61" s="86">
        <f t="shared" si="68"/>
        <v>21.828857421875</v>
      </c>
      <c r="AP61" s="86">
        <f t="shared" si="69"/>
        <v>11</v>
      </c>
      <c r="AQ61" s="86" t="b">
        <f t="shared" si="70"/>
        <v>1</v>
      </c>
      <c r="AR61" s="86" t="str">
        <f t="shared" si="71"/>
        <v>Speed</v>
      </c>
      <c r="AS61" s="86" t="str">
        <f t="shared" si="44"/>
        <v>&lt;=</v>
      </c>
      <c r="AT61" s="86">
        <f t="shared" si="72"/>
        <v>23.35400390625</v>
      </c>
      <c r="AU61" s="86">
        <f t="shared" si="73"/>
        <v>2</v>
      </c>
      <c r="AV61" s="86" t="b">
        <f t="shared" si="74"/>
        <v>1</v>
      </c>
      <c r="AW61" s="86" t="str">
        <f t="shared" si="75"/>
        <v>Distance</v>
      </c>
      <c r="AX61" s="86" t="str">
        <f t="shared" si="45"/>
        <v>&lt;=</v>
      </c>
      <c r="AY61" s="86">
        <f t="shared" si="76"/>
        <v>590.286865234375</v>
      </c>
      <c r="AZ61" s="86">
        <f t="shared" si="77"/>
        <v>0</v>
      </c>
      <c r="BA61" s="86" t="b">
        <f t="shared" si="78"/>
        <v>0</v>
      </c>
      <c r="BB61" s="86" t="str">
        <f t="shared" si="79"/>
        <v>Distance</v>
      </c>
      <c r="BC61" s="86" t="str">
        <f t="shared" si="46"/>
        <v>&gt;</v>
      </c>
      <c r="BD61" s="86">
        <f t="shared" si="80"/>
        <v>459.240966796875</v>
      </c>
      <c r="BE61" s="15">
        <f t="shared" si="33"/>
        <v>1</v>
      </c>
      <c r="BF61" s="15" t="str">
        <f t="shared" si="47"/>
        <v>Distance&lt;=509,563232421875 AND GEBR&lt;=0,715087890625 AND Speed&gt;21,828857421875 AND Speed&lt;=23,35400390625 AND Distance&lt;=590,286865234375 AND Distance&gt;459,240966796875</v>
      </c>
      <c r="BH61"/>
      <c r="BI61"/>
      <c r="BJ61"/>
    </row>
    <row r="62" spans="1:62">
      <c r="A62" s="15">
        <v>59</v>
      </c>
      <c r="B62" s="15">
        <v>0</v>
      </c>
      <c r="C62" s="15">
        <v>2087171</v>
      </c>
      <c r="D62" s="15">
        <f t="shared" si="34"/>
        <v>509</v>
      </c>
      <c r="E62" s="15">
        <f t="shared" si="35"/>
        <v>2307</v>
      </c>
      <c r="F62" s="15">
        <f t="shared" si="36"/>
        <v>509.563232421875</v>
      </c>
      <c r="G62" s="15">
        <v>61</v>
      </c>
      <c r="H62" s="15">
        <v>62</v>
      </c>
      <c r="I62" s="15">
        <v>58</v>
      </c>
      <c r="J62" s="15">
        <v>5</v>
      </c>
      <c r="K62" s="15">
        <v>286</v>
      </c>
      <c r="L62" s="15">
        <v>359</v>
      </c>
      <c r="M62" s="15">
        <f t="shared" si="37"/>
        <v>8.7646484375E-2</v>
      </c>
      <c r="O62" s="86">
        <f t="shared" si="38"/>
        <v>286</v>
      </c>
      <c r="P62" s="86">
        <f t="shared" si="48"/>
        <v>2.294921875E-2</v>
      </c>
      <c r="Q62" s="86">
        <f t="shared" si="49"/>
        <v>142</v>
      </c>
      <c r="R62" s="86" t="b">
        <f t="shared" si="50"/>
        <v>0</v>
      </c>
      <c r="S62" s="86" t="str">
        <f t="shared" si="51"/>
        <v>Dummy Node</v>
      </c>
      <c r="T62" s="86" t="str">
        <f t="shared" si="39"/>
        <v>N/A</v>
      </c>
      <c r="U62" s="86" t="str">
        <f t="shared" si="52"/>
        <v>N/A</v>
      </c>
      <c r="V62" s="86">
        <f t="shared" si="53"/>
        <v>61</v>
      </c>
      <c r="W62" s="86" t="b">
        <f t="shared" si="54"/>
        <v>0</v>
      </c>
      <c r="X62" s="86" t="str">
        <f t="shared" si="55"/>
        <v>Dummy Node</v>
      </c>
      <c r="Y62" s="86" t="str">
        <f t="shared" si="40"/>
        <v>N/A</v>
      </c>
      <c r="Z62" s="86" t="str">
        <f t="shared" si="56"/>
        <v>N/A</v>
      </c>
      <c r="AA62" s="86">
        <f t="shared" si="57"/>
        <v>59</v>
      </c>
      <c r="AB62" s="86" t="b">
        <f t="shared" si="58"/>
        <v>1</v>
      </c>
      <c r="AC62" s="86" t="str">
        <f t="shared" si="59"/>
        <v>Distance</v>
      </c>
      <c r="AD62" s="86" t="str">
        <f t="shared" si="41"/>
        <v>&lt;=</v>
      </c>
      <c r="AE62" s="86">
        <f t="shared" si="60"/>
        <v>509.563232421875</v>
      </c>
      <c r="AF62" s="86">
        <f t="shared" si="61"/>
        <v>58</v>
      </c>
      <c r="AG62" s="86" t="b">
        <f t="shared" si="62"/>
        <v>1</v>
      </c>
      <c r="AH62" s="86" t="str">
        <f t="shared" si="63"/>
        <v>GEBR</v>
      </c>
      <c r="AI62" s="86" t="str">
        <f t="shared" si="42"/>
        <v>&lt;=</v>
      </c>
      <c r="AJ62" s="86">
        <f t="shared" si="64"/>
        <v>0.715087890625</v>
      </c>
      <c r="AK62" s="86">
        <f t="shared" si="65"/>
        <v>13</v>
      </c>
      <c r="AL62" s="86" t="b">
        <f t="shared" si="66"/>
        <v>0</v>
      </c>
      <c r="AM62" s="86" t="str">
        <f t="shared" si="67"/>
        <v>Speed</v>
      </c>
      <c r="AN62" s="86" t="str">
        <f t="shared" si="43"/>
        <v>&gt;</v>
      </c>
      <c r="AO62" s="86">
        <f t="shared" si="68"/>
        <v>21.828857421875</v>
      </c>
      <c r="AP62" s="86">
        <f t="shared" si="69"/>
        <v>11</v>
      </c>
      <c r="AQ62" s="86" t="b">
        <f t="shared" si="70"/>
        <v>1</v>
      </c>
      <c r="AR62" s="86" t="str">
        <f t="shared" si="71"/>
        <v>Speed</v>
      </c>
      <c r="AS62" s="86" t="str">
        <f t="shared" si="44"/>
        <v>&lt;=</v>
      </c>
      <c r="AT62" s="86">
        <f t="shared" si="72"/>
        <v>23.35400390625</v>
      </c>
      <c r="AU62" s="86">
        <f t="shared" si="73"/>
        <v>2</v>
      </c>
      <c r="AV62" s="86" t="b">
        <f t="shared" si="74"/>
        <v>1</v>
      </c>
      <c r="AW62" s="86" t="str">
        <f t="shared" si="75"/>
        <v>Distance</v>
      </c>
      <c r="AX62" s="86" t="str">
        <f t="shared" si="45"/>
        <v>&lt;=</v>
      </c>
      <c r="AY62" s="86">
        <f t="shared" si="76"/>
        <v>590.286865234375</v>
      </c>
      <c r="AZ62" s="86">
        <f t="shared" si="77"/>
        <v>0</v>
      </c>
      <c r="BA62" s="86" t="b">
        <f t="shared" si="78"/>
        <v>0</v>
      </c>
      <c r="BB62" s="86" t="str">
        <f t="shared" si="79"/>
        <v>Distance</v>
      </c>
      <c r="BC62" s="86" t="str">
        <f t="shared" si="46"/>
        <v>&gt;</v>
      </c>
      <c r="BD62" s="86">
        <f t="shared" si="80"/>
        <v>459.240966796875</v>
      </c>
      <c r="BE62" s="15">
        <f t="shared" si="33"/>
        <v>1</v>
      </c>
      <c r="BF62" s="15" t="str">
        <f t="shared" si="47"/>
        <v>Distance&lt;=509,563232421875 AND GEBR&lt;=0,715087890625 AND Speed&gt;21,828857421875 AND Speed&lt;=23,35400390625 AND Distance&lt;=590,286865234375 AND Distance&gt;459,240966796875</v>
      </c>
      <c r="BH62"/>
      <c r="BI62"/>
      <c r="BJ62"/>
    </row>
    <row r="63" spans="1:62">
      <c r="A63" s="15">
        <v>60</v>
      </c>
      <c r="B63" s="15">
        <v>-2</v>
      </c>
      <c r="C63" s="15">
        <v>-8192</v>
      </c>
      <c r="D63" s="15">
        <f t="shared" si="34"/>
        <v>-1</v>
      </c>
      <c r="E63" s="15">
        <f t="shared" si="35"/>
        <v>0</v>
      </c>
      <c r="F63" s="15">
        <f t="shared" si="36"/>
        <v>-1</v>
      </c>
      <c r="G63" s="15">
        <v>139</v>
      </c>
      <c r="H63" s="15">
        <v>140</v>
      </c>
      <c r="I63" s="15">
        <v>58</v>
      </c>
      <c r="J63" s="15">
        <v>5</v>
      </c>
      <c r="K63" s="15">
        <v>287</v>
      </c>
      <c r="L63" s="15">
        <v>1365</v>
      </c>
      <c r="M63" s="15">
        <f t="shared" si="37"/>
        <v>0.333251953125</v>
      </c>
      <c r="O63" s="86">
        <f t="shared" si="38"/>
        <v>287</v>
      </c>
      <c r="P63" s="86">
        <f t="shared" si="48"/>
        <v>0.29638671875</v>
      </c>
      <c r="Q63" s="86">
        <f t="shared" si="49"/>
        <v>143</v>
      </c>
      <c r="R63" s="86" t="b">
        <f t="shared" si="50"/>
        <v>1</v>
      </c>
      <c r="S63" s="86" t="str">
        <f t="shared" si="51"/>
        <v>Dummy Node</v>
      </c>
      <c r="T63" s="86" t="str">
        <f t="shared" si="39"/>
        <v>N/A</v>
      </c>
      <c r="U63" s="86" t="str">
        <f t="shared" si="52"/>
        <v>N/A</v>
      </c>
      <c r="V63" s="86">
        <f t="shared" si="53"/>
        <v>62</v>
      </c>
      <c r="W63" s="86" t="b">
        <f t="shared" si="54"/>
        <v>1</v>
      </c>
      <c r="X63" s="86" t="str">
        <f t="shared" si="55"/>
        <v>Dummy Node</v>
      </c>
      <c r="Y63" s="86" t="str">
        <f t="shared" si="40"/>
        <v>N/A</v>
      </c>
      <c r="Z63" s="86" t="str">
        <f t="shared" si="56"/>
        <v>N/A</v>
      </c>
      <c r="AA63" s="86">
        <f t="shared" si="57"/>
        <v>59</v>
      </c>
      <c r="AB63" s="86" t="b">
        <f t="shared" si="58"/>
        <v>0</v>
      </c>
      <c r="AC63" s="86" t="str">
        <f t="shared" si="59"/>
        <v>Distance</v>
      </c>
      <c r="AD63" s="86" t="str">
        <f t="shared" si="41"/>
        <v>&gt;</v>
      </c>
      <c r="AE63" s="86">
        <f t="shared" si="60"/>
        <v>509.563232421875</v>
      </c>
      <c r="AF63" s="86">
        <f t="shared" si="61"/>
        <v>58</v>
      </c>
      <c r="AG63" s="86" t="b">
        <f t="shared" si="62"/>
        <v>1</v>
      </c>
      <c r="AH63" s="86" t="str">
        <f t="shared" si="63"/>
        <v>GEBR</v>
      </c>
      <c r="AI63" s="86" t="str">
        <f t="shared" si="42"/>
        <v>&lt;=</v>
      </c>
      <c r="AJ63" s="86">
        <f t="shared" si="64"/>
        <v>0.715087890625</v>
      </c>
      <c r="AK63" s="86">
        <f t="shared" si="65"/>
        <v>13</v>
      </c>
      <c r="AL63" s="86" t="b">
        <f t="shared" si="66"/>
        <v>0</v>
      </c>
      <c r="AM63" s="86" t="str">
        <f t="shared" si="67"/>
        <v>Speed</v>
      </c>
      <c r="AN63" s="86" t="str">
        <f t="shared" si="43"/>
        <v>&gt;</v>
      </c>
      <c r="AO63" s="86">
        <f t="shared" si="68"/>
        <v>21.828857421875</v>
      </c>
      <c r="AP63" s="86">
        <f t="shared" si="69"/>
        <v>11</v>
      </c>
      <c r="AQ63" s="86" t="b">
        <f t="shared" si="70"/>
        <v>1</v>
      </c>
      <c r="AR63" s="86" t="str">
        <f t="shared" si="71"/>
        <v>Speed</v>
      </c>
      <c r="AS63" s="86" t="str">
        <f t="shared" si="44"/>
        <v>&lt;=</v>
      </c>
      <c r="AT63" s="86">
        <f t="shared" si="72"/>
        <v>23.35400390625</v>
      </c>
      <c r="AU63" s="86">
        <f t="shared" si="73"/>
        <v>2</v>
      </c>
      <c r="AV63" s="86" t="b">
        <f t="shared" si="74"/>
        <v>1</v>
      </c>
      <c r="AW63" s="86" t="str">
        <f t="shared" si="75"/>
        <v>Distance</v>
      </c>
      <c r="AX63" s="86" t="str">
        <f t="shared" si="45"/>
        <v>&lt;=</v>
      </c>
      <c r="AY63" s="86">
        <f t="shared" si="76"/>
        <v>590.286865234375</v>
      </c>
      <c r="AZ63" s="86">
        <f t="shared" si="77"/>
        <v>0</v>
      </c>
      <c r="BA63" s="86" t="b">
        <f t="shared" si="78"/>
        <v>0</v>
      </c>
      <c r="BB63" s="86" t="str">
        <f t="shared" si="79"/>
        <v>Distance</v>
      </c>
      <c r="BC63" s="86" t="str">
        <f t="shared" si="46"/>
        <v>&gt;</v>
      </c>
      <c r="BD63" s="86">
        <f t="shared" si="80"/>
        <v>459.240966796875</v>
      </c>
      <c r="BE63" s="15">
        <f t="shared" si="33"/>
        <v>0</v>
      </c>
      <c r="BF63" s="15" t="str">
        <f t="shared" si="47"/>
        <v>Distance&gt;509,563232421875 AND GEBR&lt;=0,715087890625 AND Speed&gt;21,828857421875 AND Speed&lt;=23,35400390625 AND Distance&lt;=590,286865234375 AND Distance&gt;459,240966796875</v>
      </c>
      <c r="BH63"/>
      <c r="BI63"/>
      <c r="BJ63"/>
    </row>
    <row r="64" spans="1:62">
      <c r="A64" s="15">
        <v>61</v>
      </c>
      <c r="B64" s="15">
        <v>-2</v>
      </c>
      <c r="C64" s="15">
        <v>-8192</v>
      </c>
      <c r="D64" s="15">
        <f t="shared" si="34"/>
        <v>-1</v>
      </c>
      <c r="E64" s="15">
        <f t="shared" si="35"/>
        <v>0</v>
      </c>
      <c r="F64" s="15">
        <f t="shared" si="36"/>
        <v>-1</v>
      </c>
      <c r="G64" s="15">
        <v>141</v>
      </c>
      <c r="H64" s="15">
        <v>142</v>
      </c>
      <c r="I64" s="15">
        <v>59</v>
      </c>
      <c r="J64" s="15">
        <v>6</v>
      </c>
      <c r="K64" s="15">
        <v>288</v>
      </c>
      <c r="L64" s="15">
        <v>94</v>
      </c>
      <c r="M64" s="15">
        <f t="shared" si="37"/>
        <v>2.294921875E-2</v>
      </c>
      <c r="O64" s="86">
        <f t="shared" si="38"/>
        <v>288</v>
      </c>
      <c r="P64" s="86">
        <f t="shared" si="48"/>
        <v>0.29638671875</v>
      </c>
      <c r="Q64" s="86">
        <f t="shared" si="49"/>
        <v>143</v>
      </c>
      <c r="R64" s="86" t="b">
        <f t="shared" si="50"/>
        <v>0</v>
      </c>
      <c r="S64" s="86" t="str">
        <f t="shared" si="51"/>
        <v>Dummy Node</v>
      </c>
      <c r="T64" s="86" t="str">
        <f t="shared" si="39"/>
        <v>N/A</v>
      </c>
      <c r="U64" s="86" t="str">
        <f t="shared" si="52"/>
        <v>N/A</v>
      </c>
      <c r="V64" s="86">
        <f t="shared" si="53"/>
        <v>62</v>
      </c>
      <c r="W64" s="86" t="b">
        <f t="shared" si="54"/>
        <v>1</v>
      </c>
      <c r="X64" s="86" t="str">
        <f t="shared" si="55"/>
        <v>Dummy Node</v>
      </c>
      <c r="Y64" s="86" t="str">
        <f t="shared" si="40"/>
        <v>N/A</v>
      </c>
      <c r="Z64" s="86" t="str">
        <f t="shared" si="56"/>
        <v>N/A</v>
      </c>
      <c r="AA64" s="86">
        <f t="shared" si="57"/>
        <v>59</v>
      </c>
      <c r="AB64" s="86" t="b">
        <f t="shared" si="58"/>
        <v>0</v>
      </c>
      <c r="AC64" s="86" t="str">
        <f t="shared" si="59"/>
        <v>Distance</v>
      </c>
      <c r="AD64" s="86" t="str">
        <f t="shared" si="41"/>
        <v>&gt;</v>
      </c>
      <c r="AE64" s="86">
        <f t="shared" si="60"/>
        <v>509.563232421875</v>
      </c>
      <c r="AF64" s="86">
        <f t="shared" si="61"/>
        <v>58</v>
      </c>
      <c r="AG64" s="86" t="b">
        <f t="shared" si="62"/>
        <v>1</v>
      </c>
      <c r="AH64" s="86" t="str">
        <f t="shared" si="63"/>
        <v>GEBR</v>
      </c>
      <c r="AI64" s="86" t="str">
        <f t="shared" si="42"/>
        <v>&lt;=</v>
      </c>
      <c r="AJ64" s="86">
        <f t="shared" si="64"/>
        <v>0.715087890625</v>
      </c>
      <c r="AK64" s="86">
        <f t="shared" si="65"/>
        <v>13</v>
      </c>
      <c r="AL64" s="86" t="b">
        <f t="shared" si="66"/>
        <v>0</v>
      </c>
      <c r="AM64" s="86" t="str">
        <f t="shared" si="67"/>
        <v>Speed</v>
      </c>
      <c r="AN64" s="86" t="str">
        <f t="shared" si="43"/>
        <v>&gt;</v>
      </c>
      <c r="AO64" s="86">
        <f t="shared" si="68"/>
        <v>21.828857421875</v>
      </c>
      <c r="AP64" s="86">
        <f t="shared" si="69"/>
        <v>11</v>
      </c>
      <c r="AQ64" s="86" t="b">
        <f t="shared" si="70"/>
        <v>1</v>
      </c>
      <c r="AR64" s="86" t="str">
        <f t="shared" si="71"/>
        <v>Speed</v>
      </c>
      <c r="AS64" s="86" t="str">
        <f t="shared" si="44"/>
        <v>&lt;=</v>
      </c>
      <c r="AT64" s="86">
        <f t="shared" si="72"/>
        <v>23.35400390625</v>
      </c>
      <c r="AU64" s="86">
        <f t="shared" si="73"/>
        <v>2</v>
      </c>
      <c r="AV64" s="86" t="b">
        <f t="shared" si="74"/>
        <v>1</v>
      </c>
      <c r="AW64" s="86" t="str">
        <f t="shared" si="75"/>
        <v>Distance</v>
      </c>
      <c r="AX64" s="86" t="str">
        <f t="shared" si="45"/>
        <v>&lt;=</v>
      </c>
      <c r="AY64" s="86">
        <f t="shared" si="76"/>
        <v>590.286865234375</v>
      </c>
      <c r="AZ64" s="86">
        <f t="shared" si="77"/>
        <v>0</v>
      </c>
      <c r="BA64" s="86" t="b">
        <f t="shared" si="78"/>
        <v>0</v>
      </c>
      <c r="BB64" s="86" t="str">
        <f t="shared" si="79"/>
        <v>Distance</v>
      </c>
      <c r="BC64" s="86" t="str">
        <f t="shared" si="46"/>
        <v>&gt;</v>
      </c>
      <c r="BD64" s="86">
        <f t="shared" si="80"/>
        <v>459.240966796875</v>
      </c>
      <c r="BE64" s="15">
        <f t="shared" si="33"/>
        <v>0</v>
      </c>
      <c r="BF64" s="15" t="str">
        <f t="shared" si="47"/>
        <v>Distance&gt;509,563232421875 AND GEBR&lt;=0,715087890625 AND Speed&gt;21,828857421875 AND Speed&lt;=23,35400390625 AND Distance&lt;=590,286865234375 AND Distance&gt;459,240966796875</v>
      </c>
      <c r="BH64"/>
      <c r="BI64"/>
      <c r="BJ64"/>
    </row>
    <row r="65" spans="1:62">
      <c r="A65" s="15">
        <v>62</v>
      </c>
      <c r="B65" s="15">
        <v>-2</v>
      </c>
      <c r="C65" s="15">
        <v>-8192</v>
      </c>
      <c r="D65" s="15">
        <f t="shared" si="34"/>
        <v>-1</v>
      </c>
      <c r="E65" s="15">
        <f t="shared" si="35"/>
        <v>0</v>
      </c>
      <c r="F65" s="15">
        <f t="shared" si="36"/>
        <v>-1</v>
      </c>
      <c r="G65" s="15">
        <v>143</v>
      </c>
      <c r="H65" s="15">
        <v>144</v>
      </c>
      <c r="I65" s="15">
        <v>59</v>
      </c>
      <c r="J65" s="15">
        <v>6</v>
      </c>
      <c r="K65" s="15">
        <v>289</v>
      </c>
      <c r="L65" s="15">
        <v>1214</v>
      </c>
      <c r="M65" s="15">
        <f t="shared" si="37"/>
        <v>0.29638671875</v>
      </c>
      <c r="O65" s="86">
        <f t="shared" si="38"/>
        <v>289</v>
      </c>
      <c r="P65" s="86">
        <f t="shared" si="48"/>
        <v>0.29638671875</v>
      </c>
      <c r="Q65" s="86">
        <f t="shared" si="49"/>
        <v>144</v>
      </c>
      <c r="R65" s="86" t="b">
        <f t="shared" si="50"/>
        <v>1</v>
      </c>
      <c r="S65" s="86" t="str">
        <f t="shared" si="51"/>
        <v>Dummy Node</v>
      </c>
      <c r="T65" s="86" t="str">
        <f t="shared" si="39"/>
        <v>N/A</v>
      </c>
      <c r="U65" s="86" t="str">
        <f t="shared" si="52"/>
        <v>N/A</v>
      </c>
      <c r="V65" s="86">
        <f t="shared" si="53"/>
        <v>62</v>
      </c>
      <c r="W65" s="86" t="b">
        <f t="shared" si="54"/>
        <v>0</v>
      </c>
      <c r="X65" s="86" t="str">
        <f t="shared" si="55"/>
        <v>Dummy Node</v>
      </c>
      <c r="Y65" s="86" t="str">
        <f t="shared" si="40"/>
        <v>N/A</v>
      </c>
      <c r="Z65" s="86" t="str">
        <f t="shared" si="56"/>
        <v>N/A</v>
      </c>
      <c r="AA65" s="86">
        <f t="shared" si="57"/>
        <v>59</v>
      </c>
      <c r="AB65" s="86" t="b">
        <f t="shared" si="58"/>
        <v>0</v>
      </c>
      <c r="AC65" s="86" t="str">
        <f t="shared" si="59"/>
        <v>Distance</v>
      </c>
      <c r="AD65" s="86" t="str">
        <f t="shared" si="41"/>
        <v>&gt;</v>
      </c>
      <c r="AE65" s="86">
        <f t="shared" si="60"/>
        <v>509.563232421875</v>
      </c>
      <c r="AF65" s="86">
        <f t="shared" si="61"/>
        <v>58</v>
      </c>
      <c r="AG65" s="86" t="b">
        <f t="shared" si="62"/>
        <v>1</v>
      </c>
      <c r="AH65" s="86" t="str">
        <f t="shared" si="63"/>
        <v>GEBR</v>
      </c>
      <c r="AI65" s="86" t="str">
        <f t="shared" si="42"/>
        <v>&lt;=</v>
      </c>
      <c r="AJ65" s="86">
        <f t="shared" si="64"/>
        <v>0.715087890625</v>
      </c>
      <c r="AK65" s="86">
        <f t="shared" si="65"/>
        <v>13</v>
      </c>
      <c r="AL65" s="86" t="b">
        <f t="shared" si="66"/>
        <v>0</v>
      </c>
      <c r="AM65" s="86" t="str">
        <f t="shared" si="67"/>
        <v>Speed</v>
      </c>
      <c r="AN65" s="86" t="str">
        <f t="shared" si="43"/>
        <v>&gt;</v>
      </c>
      <c r="AO65" s="86">
        <f t="shared" si="68"/>
        <v>21.828857421875</v>
      </c>
      <c r="AP65" s="86">
        <f t="shared" si="69"/>
        <v>11</v>
      </c>
      <c r="AQ65" s="86" t="b">
        <f t="shared" si="70"/>
        <v>1</v>
      </c>
      <c r="AR65" s="86" t="str">
        <f t="shared" si="71"/>
        <v>Speed</v>
      </c>
      <c r="AS65" s="86" t="str">
        <f t="shared" si="44"/>
        <v>&lt;=</v>
      </c>
      <c r="AT65" s="86">
        <f t="shared" si="72"/>
        <v>23.35400390625</v>
      </c>
      <c r="AU65" s="86">
        <f t="shared" si="73"/>
        <v>2</v>
      </c>
      <c r="AV65" s="86" t="b">
        <f t="shared" si="74"/>
        <v>1</v>
      </c>
      <c r="AW65" s="86" t="str">
        <f t="shared" si="75"/>
        <v>Distance</v>
      </c>
      <c r="AX65" s="86" t="str">
        <f t="shared" si="45"/>
        <v>&lt;=</v>
      </c>
      <c r="AY65" s="86">
        <f t="shared" si="76"/>
        <v>590.286865234375</v>
      </c>
      <c r="AZ65" s="86">
        <f t="shared" si="77"/>
        <v>0</v>
      </c>
      <c r="BA65" s="86" t="b">
        <f t="shared" si="78"/>
        <v>0</v>
      </c>
      <c r="BB65" s="86" t="str">
        <f t="shared" si="79"/>
        <v>Distance</v>
      </c>
      <c r="BC65" s="86" t="str">
        <f t="shared" si="46"/>
        <v>&gt;</v>
      </c>
      <c r="BD65" s="86">
        <f t="shared" si="80"/>
        <v>459.240966796875</v>
      </c>
      <c r="BE65" s="15">
        <f t="shared" si="33"/>
        <v>0</v>
      </c>
      <c r="BF65" s="15" t="str">
        <f t="shared" si="47"/>
        <v>Distance&gt;509,563232421875 AND GEBR&lt;=0,715087890625 AND Speed&gt;21,828857421875 AND Speed&lt;=23,35400390625 AND Distance&lt;=590,286865234375 AND Distance&gt;459,240966796875</v>
      </c>
      <c r="BH65"/>
      <c r="BI65"/>
      <c r="BJ65"/>
    </row>
    <row r="66" spans="1:62">
      <c r="A66" s="15">
        <v>63</v>
      </c>
      <c r="B66" s="15">
        <v>-2</v>
      </c>
      <c r="C66" s="15">
        <v>-8192</v>
      </c>
      <c r="D66" s="15">
        <f t="shared" si="34"/>
        <v>-1</v>
      </c>
      <c r="E66" s="15">
        <f t="shared" si="35"/>
        <v>0</v>
      </c>
      <c r="F66" s="15">
        <f t="shared" si="36"/>
        <v>-1</v>
      </c>
      <c r="G66" s="15">
        <v>145</v>
      </c>
      <c r="H66" s="15">
        <v>146</v>
      </c>
      <c r="I66" s="15">
        <v>29</v>
      </c>
      <c r="J66" s="15">
        <v>6</v>
      </c>
      <c r="K66" s="15">
        <v>290</v>
      </c>
      <c r="L66" s="15">
        <v>42</v>
      </c>
      <c r="M66" s="15">
        <f t="shared" si="37"/>
        <v>1.025390625E-2</v>
      </c>
      <c r="O66" s="86">
        <f t="shared" si="38"/>
        <v>290</v>
      </c>
      <c r="P66" s="86">
        <f t="shared" si="48"/>
        <v>0.29638671875</v>
      </c>
      <c r="Q66" s="86">
        <f t="shared" si="49"/>
        <v>144</v>
      </c>
      <c r="R66" s="86" t="b">
        <f t="shared" si="50"/>
        <v>0</v>
      </c>
      <c r="S66" s="86" t="str">
        <f t="shared" si="51"/>
        <v>Dummy Node</v>
      </c>
      <c r="T66" s="86" t="str">
        <f t="shared" si="39"/>
        <v>N/A</v>
      </c>
      <c r="U66" s="86" t="str">
        <f t="shared" si="52"/>
        <v>N/A</v>
      </c>
      <c r="V66" s="86">
        <f t="shared" si="53"/>
        <v>62</v>
      </c>
      <c r="W66" s="86" t="b">
        <f t="shared" si="54"/>
        <v>0</v>
      </c>
      <c r="X66" s="86" t="str">
        <f t="shared" si="55"/>
        <v>Dummy Node</v>
      </c>
      <c r="Y66" s="86" t="str">
        <f t="shared" si="40"/>
        <v>N/A</v>
      </c>
      <c r="Z66" s="86" t="str">
        <f t="shared" si="56"/>
        <v>N/A</v>
      </c>
      <c r="AA66" s="86">
        <f t="shared" si="57"/>
        <v>59</v>
      </c>
      <c r="AB66" s="86" t="b">
        <f t="shared" si="58"/>
        <v>0</v>
      </c>
      <c r="AC66" s="86" t="str">
        <f t="shared" si="59"/>
        <v>Distance</v>
      </c>
      <c r="AD66" s="86" t="str">
        <f t="shared" si="41"/>
        <v>&gt;</v>
      </c>
      <c r="AE66" s="86">
        <f t="shared" si="60"/>
        <v>509.563232421875</v>
      </c>
      <c r="AF66" s="86">
        <f t="shared" si="61"/>
        <v>58</v>
      </c>
      <c r="AG66" s="86" t="b">
        <f t="shared" si="62"/>
        <v>1</v>
      </c>
      <c r="AH66" s="86" t="str">
        <f t="shared" si="63"/>
        <v>GEBR</v>
      </c>
      <c r="AI66" s="86" t="str">
        <f t="shared" si="42"/>
        <v>&lt;=</v>
      </c>
      <c r="AJ66" s="86">
        <f t="shared" si="64"/>
        <v>0.715087890625</v>
      </c>
      <c r="AK66" s="86">
        <f t="shared" si="65"/>
        <v>13</v>
      </c>
      <c r="AL66" s="86" t="b">
        <f t="shared" si="66"/>
        <v>0</v>
      </c>
      <c r="AM66" s="86" t="str">
        <f t="shared" si="67"/>
        <v>Speed</v>
      </c>
      <c r="AN66" s="86" t="str">
        <f t="shared" si="43"/>
        <v>&gt;</v>
      </c>
      <c r="AO66" s="86">
        <f t="shared" si="68"/>
        <v>21.828857421875</v>
      </c>
      <c r="AP66" s="86">
        <f t="shared" si="69"/>
        <v>11</v>
      </c>
      <c r="AQ66" s="86" t="b">
        <f t="shared" si="70"/>
        <v>1</v>
      </c>
      <c r="AR66" s="86" t="str">
        <f t="shared" si="71"/>
        <v>Speed</v>
      </c>
      <c r="AS66" s="86" t="str">
        <f t="shared" si="44"/>
        <v>&lt;=</v>
      </c>
      <c r="AT66" s="86">
        <f t="shared" si="72"/>
        <v>23.35400390625</v>
      </c>
      <c r="AU66" s="86">
        <f t="shared" si="73"/>
        <v>2</v>
      </c>
      <c r="AV66" s="86" t="b">
        <f t="shared" si="74"/>
        <v>1</v>
      </c>
      <c r="AW66" s="86" t="str">
        <f t="shared" si="75"/>
        <v>Distance</v>
      </c>
      <c r="AX66" s="86" t="str">
        <f t="shared" si="45"/>
        <v>&lt;=</v>
      </c>
      <c r="AY66" s="86">
        <f t="shared" si="76"/>
        <v>590.286865234375</v>
      </c>
      <c r="AZ66" s="86">
        <f t="shared" si="77"/>
        <v>0</v>
      </c>
      <c r="BA66" s="86" t="b">
        <f t="shared" si="78"/>
        <v>0</v>
      </c>
      <c r="BB66" s="86" t="str">
        <f t="shared" si="79"/>
        <v>Distance</v>
      </c>
      <c r="BC66" s="86" t="str">
        <f t="shared" si="46"/>
        <v>&gt;</v>
      </c>
      <c r="BD66" s="86">
        <f t="shared" si="80"/>
        <v>459.240966796875</v>
      </c>
      <c r="BE66" s="15">
        <f t="shared" si="33"/>
        <v>0</v>
      </c>
      <c r="BF66" s="15" t="str">
        <f t="shared" si="47"/>
        <v>Distance&gt;509,563232421875 AND GEBR&lt;=0,715087890625 AND Speed&gt;21,828857421875 AND Speed&lt;=23,35400390625 AND Distance&lt;=590,286865234375 AND Distance&gt;459,240966796875</v>
      </c>
      <c r="BH66"/>
      <c r="BI66"/>
      <c r="BJ66"/>
    </row>
    <row r="67" spans="1:62">
      <c r="A67" s="15">
        <v>64</v>
      </c>
      <c r="B67" s="15">
        <v>-2</v>
      </c>
      <c r="C67" s="15">
        <v>-8192</v>
      </c>
      <c r="D67" s="15">
        <f t="shared" si="34"/>
        <v>-1</v>
      </c>
      <c r="E67" s="15">
        <f t="shared" si="35"/>
        <v>0</v>
      </c>
      <c r="F67" s="15">
        <f t="shared" si="36"/>
        <v>-1</v>
      </c>
      <c r="G67" s="15">
        <v>147</v>
      </c>
      <c r="H67" s="15">
        <v>148</v>
      </c>
      <c r="I67" s="15">
        <v>29</v>
      </c>
      <c r="J67" s="15">
        <v>6</v>
      </c>
      <c r="K67" s="15">
        <v>291</v>
      </c>
      <c r="L67" s="15">
        <v>503</v>
      </c>
      <c r="M67" s="15">
        <f t="shared" si="37"/>
        <v>0.122802734375</v>
      </c>
      <c r="O67" s="86">
        <f t="shared" si="38"/>
        <v>291</v>
      </c>
      <c r="P67" s="86">
        <f t="shared" ref="P67:P98" si="81">VLOOKUP(O67,$A$3:$M$513,13,FALSE)</f>
        <v>1.025390625E-2</v>
      </c>
      <c r="Q67" s="86">
        <f t="shared" ref="Q67:Q98" si="82">VLOOKUP(O67,$A$3:$I$513,9,FALSE)</f>
        <v>145</v>
      </c>
      <c r="R67" s="86" t="b">
        <f t="shared" ref="R67:R98" si="83">IF(VLOOKUP(Q67,$A$3:$G$513,7,FALSE) = O67, TRUE, IF(VLOOKUP(Q67, $A$3:$H$513,8,FALSE) = O67, FALSE, "Error: Invalid Decision!"))</f>
        <v>1</v>
      </c>
      <c r="S67" s="86" t="str">
        <f t="shared" ref="S67:S98" si="84">IF(VLOOKUP(Q67,$A$3:$B$513,2,FALSE) = 0, "Distance", IF(VLOOKUP(Q67,$A$3:$B$513,2,FALSE) = 1, "Speed", IF(VLOOKUP(Q67,$A$3:$B$513,2,FALSE) = 2, "GEBR", "Dummy Node")))</f>
        <v>Dummy Node</v>
      </c>
      <c r="T67" s="86" t="str">
        <f t="shared" si="39"/>
        <v>N/A</v>
      </c>
      <c r="U67" s="86" t="str">
        <f t="shared" ref="U67:U98" si="85">IF(S67="Dummy Node","N/A",VLOOKUP(Q67,$A$3:$F$513,6,FALSE))</f>
        <v>N/A</v>
      </c>
      <c r="V67" s="86">
        <f t="shared" ref="V67:V98" si="86">VLOOKUP(Q67,$A$3:$I$513,9,FALSE)</f>
        <v>63</v>
      </c>
      <c r="W67" s="86" t="b">
        <f t="shared" ref="W67:W98" si="87">IF(VLOOKUP(V67,$A$3:$G$513,7,FALSE) = Q67, TRUE, IF(VLOOKUP(V67, $A$3:$H$513,8,FALSE) = Q67, FALSE, "Error: Invalid Decision!"))</f>
        <v>1</v>
      </c>
      <c r="X67" s="86" t="str">
        <f t="shared" ref="X67:X98" si="88">IF(VLOOKUP(V67,$A$3:$B$513,2,FALSE) = 0, "Distance", IF(VLOOKUP(V67,$A$3:$B$513,2,FALSE) = 1, "Speed", IF(VLOOKUP(V67,$A$3:$B$513,2,FALSE) = 2, "GEBR", "Dummy Node")))</f>
        <v>Dummy Node</v>
      </c>
      <c r="Y67" s="86" t="str">
        <f t="shared" si="40"/>
        <v>N/A</v>
      </c>
      <c r="Z67" s="86" t="str">
        <f t="shared" ref="Z67:Z98" si="89">IF(X67="Dummy Node","N/A",VLOOKUP(V67,$A$3:$F$513,6,FALSE))</f>
        <v>N/A</v>
      </c>
      <c r="AA67" s="86">
        <f t="shared" ref="AA67:AA98" si="90">VLOOKUP(V67,$A$3:$I$513,9,FALSE)</f>
        <v>29</v>
      </c>
      <c r="AB67" s="86" t="b">
        <f t="shared" ref="AB67:AB98" si="91">IF(VLOOKUP(AA67,$A$3:$G$513,7,FALSE) = V67, TRUE, IF(VLOOKUP(AA67, $A$3:$H$513,8,FALSE) = V67, FALSE, "Error: Invalid Decision!"))</f>
        <v>1</v>
      </c>
      <c r="AC67" s="86" t="str">
        <f t="shared" ref="AC67:AC98" si="92">IF(VLOOKUP(AA67,$A$3:$B$513,2,FALSE) = 0, "Distance", IF(VLOOKUP(AA67,$A$3:$B$513,2,FALSE) = 1, "Speed", IF(VLOOKUP(AA67,$A$3:$B$513,2,FALSE) = 2, "GEBR", "Dummy Node")))</f>
        <v>Distance</v>
      </c>
      <c r="AD67" s="86" t="str">
        <f t="shared" si="41"/>
        <v>&lt;=</v>
      </c>
      <c r="AE67" s="86">
        <f t="shared" ref="AE67:AE98" si="93">IF(AC67="Dummy Node","N/A",VLOOKUP(AA67,$A$3:$F$513,6,FALSE))</f>
        <v>11.45263671875</v>
      </c>
      <c r="AF67" s="86">
        <f t="shared" ref="AF67:AF98" si="94">VLOOKUP(AA67,$A$3:$I$513,9,FALSE)</f>
        <v>27</v>
      </c>
      <c r="AG67" s="86" t="b">
        <f t="shared" ref="AG67:AG98" si="95">IF(VLOOKUP(AF67,$A$3:$G$513,7,FALSE) = AA67, TRUE, IF(VLOOKUP(AF67, $A$3:$H$513,8,FALSE) = AA67, FALSE, "Error: Invalid Decision!"))</f>
        <v>1</v>
      </c>
      <c r="AH67" s="86" t="str">
        <f t="shared" ref="AH67:AH98" si="96">IF(VLOOKUP(AF67,$A$3:$B$513,2,FALSE) = 0, "Distance", IF(VLOOKUP(AF67,$A$3:$B$513,2,FALSE) = 1, "Speed", IF(VLOOKUP(AF67,$A$3:$B$513,2,FALSE) = 2, "GEBR", "Dummy Node")))</f>
        <v>Distance</v>
      </c>
      <c r="AI67" s="86" t="str">
        <f t="shared" si="42"/>
        <v>&lt;=</v>
      </c>
      <c r="AJ67" s="86">
        <f t="shared" ref="AJ67:AJ98" si="97">IF(AH67="Dummy Node","N/A",VLOOKUP(AF67,$A$3:$F$513,6,FALSE))</f>
        <v>20.652099609375</v>
      </c>
      <c r="AK67" s="86">
        <f t="shared" ref="AK67:AK98" si="98">VLOOKUP(AF67,$A$3:$I$513,9,FALSE)</f>
        <v>5</v>
      </c>
      <c r="AL67" s="86" t="b">
        <f t="shared" ref="AL67:AL98" si="99">IF(VLOOKUP(AK67,$A$3:$G$513,7,FALSE) = AF67, TRUE, IF(VLOOKUP(AK67, $A$3:$H$513,8,FALSE) = AF67, FALSE, "Error: Invalid Decision!"))</f>
        <v>1</v>
      </c>
      <c r="AM67" s="86" t="str">
        <f t="shared" ref="AM67:AM98" si="100">IF(VLOOKUP(AK67,$A$3:$B$513,2,FALSE) = 0, "Distance", IF(VLOOKUP(AK67,$A$3:$B$513,2,FALSE) = 1, "Speed", IF(VLOOKUP(AK67,$A$3:$B$513,2,FALSE) = 2, "GEBR", "Dummy Node")))</f>
        <v>Speed</v>
      </c>
      <c r="AN67" s="86" t="str">
        <f t="shared" si="43"/>
        <v>&lt;=</v>
      </c>
      <c r="AO67" s="86">
        <f t="shared" ref="AO67:AO98" si="101">IF(AM67="Dummy Node","N/A",VLOOKUP(AK67,$A$3:$F$513,6,FALSE))</f>
        <v>3.8759765625</v>
      </c>
      <c r="AP67" s="86">
        <f t="shared" ref="AP67:AP98" si="102">VLOOKUP(AK67,$A$3:$I$513,9,FALSE)</f>
        <v>3</v>
      </c>
      <c r="AQ67" s="86" t="b">
        <f t="shared" ref="AQ67:AQ98" si="103">IF(VLOOKUP(AP67,$A$3:$G$513,7,FALSE) = AK67, TRUE, IF(VLOOKUP(AP67, $A$3:$H$513,8,FALSE) = AK67, FALSE, "Error: Invalid Decision!"))</f>
        <v>1</v>
      </c>
      <c r="AR67" s="86" t="str">
        <f t="shared" ref="AR67:AR98" si="104">IF(VLOOKUP(AP67,$A$3:$B$513,2,FALSE) = 0, "Distance", IF(VLOOKUP(AP67,$A$3:$B$513,2,FALSE) = 1, "Speed", IF(VLOOKUP(AP67,$A$3:$B$513,2,FALSE) = 2, "GEBR", "Dummy Node")))</f>
        <v>Distance</v>
      </c>
      <c r="AS67" s="86" t="str">
        <f t="shared" si="44"/>
        <v>&lt;=</v>
      </c>
      <c r="AT67" s="86">
        <f t="shared" ref="AT67:AT98" si="105">IF(AR67="Dummy Node","N/A",VLOOKUP(AP67,$A$3:$F$513,6,FALSE))</f>
        <v>79.461181640625</v>
      </c>
      <c r="AU67" s="86">
        <f t="shared" ref="AU67:AU98" si="106">VLOOKUP(AP67,$A$3:$I$513,9,FALSE)</f>
        <v>1</v>
      </c>
      <c r="AV67" s="86" t="b">
        <f t="shared" ref="AV67:AV98" si="107">IF(VLOOKUP(AU67,$A$3:$G$513,7,FALSE) = AP67, TRUE, IF(VLOOKUP(AU67, $A$3:$H$513,8,FALSE) = AP67, FALSE, "Error: Invalid Decision!"))</f>
        <v>1</v>
      </c>
      <c r="AW67" s="86" t="str">
        <f t="shared" ref="AW67:AW98" si="108">IF(VLOOKUP(AU67,$A$3:$B$513,2,FALSE) = 0, "Distance", IF(VLOOKUP(AU67,$A$3:$B$513,2,FALSE) = 1, "Speed", IF(VLOOKUP(AU67,$A$3:$B$513,2,FALSE) = 2, "GEBR", "Dummy Node")))</f>
        <v>Speed</v>
      </c>
      <c r="AX67" s="86" t="str">
        <f t="shared" si="45"/>
        <v>&lt;=</v>
      </c>
      <c r="AY67" s="86">
        <f t="shared" ref="AY67:AY98" si="109">IF(AW67="Dummy Node","N/A",VLOOKUP(AU67,$A$3:$F$513,6,FALSE))</f>
        <v>9.55078125</v>
      </c>
      <c r="AZ67" s="86">
        <f t="shared" ref="AZ67:AZ98" si="110">VLOOKUP(AU67,$A$3:$I$513,9,FALSE)</f>
        <v>0</v>
      </c>
      <c r="BA67" s="86" t="b">
        <f t="shared" ref="BA67:BA98" si="111">IF(VLOOKUP(AZ67,$A$3:$G$513,7,FALSE) = AU67, TRUE, IF(VLOOKUP(AZ67, $A$3:$H$513,8,FALSE) = AU67, FALSE, "Error: Invalid Decision!"))</f>
        <v>1</v>
      </c>
      <c r="BB67" s="86" t="str">
        <f t="shared" ref="BB67:BB98" si="112">IF(VLOOKUP(AZ67,$A$3:$B$513,2,FALSE) = 0, "Distance", IF(VLOOKUP(AZ67,$A$3:$B$513,2,FALSE) = 1, "Speed", IF(VLOOKUP(AZ67,$A$3:$B$513,2,FALSE) = 2, "GEBR", "Dummy Node")))</f>
        <v>Distance</v>
      </c>
      <c r="BC67" s="86" t="str">
        <f t="shared" si="46"/>
        <v>&lt;=</v>
      </c>
      <c r="BD67" s="86">
        <f t="shared" ref="BD67:BD98" si="113">IF(BB67="Dummy Node","N/A",VLOOKUP(AZ67,$A$3:$F$513,6,FALSE))</f>
        <v>459.240966796875</v>
      </c>
      <c r="BE67" s="15">
        <f t="shared" ref="BE67:BE130" si="114">IF(P67&lt;0.5/3, 1, 0)</f>
        <v>1</v>
      </c>
      <c r="BF67" s="15" t="str">
        <f t="shared" si="47"/>
        <v>Distance&lt;=11,45263671875 AND Distance&lt;=20,652099609375 AND Speed&lt;=3,8759765625 AND Distance&lt;=79,461181640625 AND Speed&lt;=9,55078125 AND Distance&lt;=459,240966796875</v>
      </c>
      <c r="BH67"/>
      <c r="BI67"/>
      <c r="BJ67"/>
    </row>
    <row r="68" spans="1:62">
      <c r="A68" s="15">
        <v>65</v>
      </c>
      <c r="B68" s="15">
        <v>-2</v>
      </c>
      <c r="C68" s="15">
        <v>-8192</v>
      </c>
      <c r="D68" s="15">
        <f t="shared" ref="D68:D131" si="115">IF(C68&lt;&gt;-8192,INT(C68/2^12),-1)</f>
        <v>-1</v>
      </c>
      <c r="E68" s="15">
        <f t="shared" ref="E68:E131" si="116">IF(C68 &lt;&gt; -8192, MOD(C68, 2^12), 0)</f>
        <v>0</v>
      </c>
      <c r="F68" s="15">
        <f t="shared" ref="F68:F131" si="117">D68+(E68/2^12)</f>
        <v>-1</v>
      </c>
      <c r="G68" s="15">
        <v>149</v>
      </c>
      <c r="H68" s="15">
        <v>150</v>
      </c>
      <c r="I68" s="15">
        <v>56</v>
      </c>
      <c r="J68" s="15">
        <v>6</v>
      </c>
      <c r="K68" s="15">
        <v>292</v>
      </c>
      <c r="L68" s="15">
        <v>85</v>
      </c>
      <c r="M68" s="15">
        <f t="shared" ref="M68:M131" si="118">IF(L68 &gt;= 2^12, "Error: Wrong Probability!", L68/2^12)</f>
        <v>2.0751953125E-2</v>
      </c>
      <c r="O68" s="86">
        <f t="shared" ref="O68:O131" si="119">K68</f>
        <v>292</v>
      </c>
      <c r="P68" s="86">
        <f t="shared" si="81"/>
        <v>1.025390625E-2</v>
      </c>
      <c r="Q68" s="86">
        <f t="shared" si="82"/>
        <v>145</v>
      </c>
      <c r="R68" s="86" t="b">
        <f t="shared" si="83"/>
        <v>0</v>
      </c>
      <c r="S68" s="86" t="str">
        <f t="shared" si="84"/>
        <v>Dummy Node</v>
      </c>
      <c r="T68" s="86" t="str">
        <f t="shared" ref="T68:T131" si="120">IF(S68="Dummy Node","N/A",IF(R68,"&lt;=","&gt;"))</f>
        <v>N/A</v>
      </c>
      <c r="U68" s="86" t="str">
        <f t="shared" si="85"/>
        <v>N/A</v>
      </c>
      <c r="V68" s="86">
        <f t="shared" si="86"/>
        <v>63</v>
      </c>
      <c r="W68" s="86" t="b">
        <f t="shared" si="87"/>
        <v>1</v>
      </c>
      <c r="X68" s="86" t="str">
        <f t="shared" si="88"/>
        <v>Dummy Node</v>
      </c>
      <c r="Y68" s="86" t="str">
        <f t="shared" ref="Y68:Y131" si="121">IF(X68="Dummy Node","N/A",IF(W68,"&lt;=","&gt;"))</f>
        <v>N/A</v>
      </c>
      <c r="Z68" s="86" t="str">
        <f t="shared" si="89"/>
        <v>N/A</v>
      </c>
      <c r="AA68" s="86">
        <f t="shared" si="90"/>
        <v>29</v>
      </c>
      <c r="AB68" s="86" t="b">
        <f t="shared" si="91"/>
        <v>1</v>
      </c>
      <c r="AC68" s="86" t="str">
        <f t="shared" si="92"/>
        <v>Distance</v>
      </c>
      <c r="AD68" s="86" t="str">
        <f t="shared" ref="AD68:AD131" si="122">IF(AC68="Dummy Node","N/A",IF(AB68,"&lt;=","&gt;"))</f>
        <v>&lt;=</v>
      </c>
      <c r="AE68" s="86">
        <f t="shared" si="93"/>
        <v>11.45263671875</v>
      </c>
      <c r="AF68" s="86">
        <f t="shared" si="94"/>
        <v>27</v>
      </c>
      <c r="AG68" s="86" t="b">
        <f t="shared" si="95"/>
        <v>1</v>
      </c>
      <c r="AH68" s="86" t="str">
        <f t="shared" si="96"/>
        <v>Distance</v>
      </c>
      <c r="AI68" s="86" t="str">
        <f t="shared" ref="AI68:AI131" si="123">IF(AH68="Dummy Node","N/A",IF(AG68,"&lt;=","&gt;"))</f>
        <v>&lt;=</v>
      </c>
      <c r="AJ68" s="86">
        <f t="shared" si="97"/>
        <v>20.652099609375</v>
      </c>
      <c r="AK68" s="86">
        <f t="shared" si="98"/>
        <v>5</v>
      </c>
      <c r="AL68" s="86" t="b">
        <f t="shared" si="99"/>
        <v>1</v>
      </c>
      <c r="AM68" s="86" t="str">
        <f t="shared" si="100"/>
        <v>Speed</v>
      </c>
      <c r="AN68" s="86" t="str">
        <f t="shared" ref="AN68:AN131" si="124">IF(AM68="Dummy Node","N/A",IF(AL68,"&lt;=","&gt;"))</f>
        <v>&lt;=</v>
      </c>
      <c r="AO68" s="86">
        <f t="shared" si="101"/>
        <v>3.8759765625</v>
      </c>
      <c r="AP68" s="86">
        <f t="shared" si="102"/>
        <v>3</v>
      </c>
      <c r="AQ68" s="86" t="b">
        <f t="shared" si="103"/>
        <v>1</v>
      </c>
      <c r="AR68" s="86" t="str">
        <f t="shared" si="104"/>
        <v>Distance</v>
      </c>
      <c r="AS68" s="86" t="str">
        <f t="shared" ref="AS68:AS131" si="125">IF(AR68="Dummy Node","N/A",IF(AQ68,"&lt;=","&gt;"))</f>
        <v>&lt;=</v>
      </c>
      <c r="AT68" s="86">
        <f t="shared" si="105"/>
        <v>79.461181640625</v>
      </c>
      <c r="AU68" s="86">
        <f t="shared" si="106"/>
        <v>1</v>
      </c>
      <c r="AV68" s="86" t="b">
        <f t="shared" si="107"/>
        <v>1</v>
      </c>
      <c r="AW68" s="86" t="str">
        <f t="shared" si="108"/>
        <v>Speed</v>
      </c>
      <c r="AX68" s="86" t="str">
        <f t="shared" ref="AX68:AX131" si="126">IF(AW68="Dummy Node","N/A",IF(AV68,"&lt;=","&gt;"))</f>
        <v>&lt;=</v>
      </c>
      <c r="AY68" s="86">
        <f t="shared" si="109"/>
        <v>9.55078125</v>
      </c>
      <c r="AZ68" s="86">
        <f t="shared" si="110"/>
        <v>0</v>
      </c>
      <c r="BA68" s="86" t="b">
        <f t="shared" si="111"/>
        <v>1</v>
      </c>
      <c r="BB68" s="86" t="str">
        <f t="shared" si="112"/>
        <v>Distance</v>
      </c>
      <c r="BC68" s="86" t="str">
        <f t="shared" ref="BC68:BC131" si="127">IF(BB68="Dummy Node","N/A",IF(BA68,"&lt;=","&gt;"))</f>
        <v>&lt;=</v>
      </c>
      <c r="BD68" s="86">
        <f t="shared" si="113"/>
        <v>459.240966796875</v>
      </c>
      <c r="BE68" s="15">
        <f t="shared" si="114"/>
        <v>1</v>
      </c>
      <c r="BF68" s="15" t="str">
        <f t="shared" ref="BF68:BF131" si="128">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f>
        <v>Distance&lt;=11,45263671875 AND Distance&lt;=20,652099609375 AND Speed&lt;=3,8759765625 AND Distance&lt;=79,461181640625 AND Speed&lt;=9,55078125 AND Distance&lt;=459,240966796875</v>
      </c>
      <c r="BH68"/>
      <c r="BI68"/>
      <c r="BJ68"/>
    </row>
    <row r="69" spans="1:62">
      <c r="A69" s="15">
        <v>66</v>
      </c>
      <c r="B69" s="15">
        <v>-2</v>
      </c>
      <c r="C69" s="15">
        <v>-8192</v>
      </c>
      <c r="D69" s="15">
        <f t="shared" si="115"/>
        <v>-1</v>
      </c>
      <c r="E69" s="15">
        <f t="shared" si="116"/>
        <v>0</v>
      </c>
      <c r="F69" s="15">
        <f t="shared" si="117"/>
        <v>-1</v>
      </c>
      <c r="G69" s="15">
        <v>151</v>
      </c>
      <c r="H69" s="15">
        <v>152</v>
      </c>
      <c r="I69" s="15">
        <v>56</v>
      </c>
      <c r="J69" s="15">
        <v>6</v>
      </c>
      <c r="K69" s="15">
        <v>293</v>
      </c>
      <c r="L69" s="15">
        <v>1365</v>
      </c>
      <c r="M69" s="15">
        <f t="shared" si="118"/>
        <v>0.333251953125</v>
      </c>
      <c r="O69" s="86">
        <f t="shared" si="119"/>
        <v>293</v>
      </c>
      <c r="P69" s="86">
        <f t="shared" si="81"/>
        <v>1.025390625E-2</v>
      </c>
      <c r="Q69" s="86">
        <f t="shared" si="82"/>
        <v>146</v>
      </c>
      <c r="R69" s="86" t="b">
        <f t="shared" si="83"/>
        <v>1</v>
      </c>
      <c r="S69" s="86" t="str">
        <f t="shared" si="84"/>
        <v>Dummy Node</v>
      </c>
      <c r="T69" s="86" t="str">
        <f t="shared" si="120"/>
        <v>N/A</v>
      </c>
      <c r="U69" s="86" t="str">
        <f t="shared" si="85"/>
        <v>N/A</v>
      </c>
      <c r="V69" s="86">
        <f t="shared" si="86"/>
        <v>63</v>
      </c>
      <c r="W69" s="86" t="b">
        <f t="shared" si="87"/>
        <v>0</v>
      </c>
      <c r="X69" s="86" t="str">
        <f t="shared" si="88"/>
        <v>Dummy Node</v>
      </c>
      <c r="Y69" s="86" t="str">
        <f t="shared" si="121"/>
        <v>N/A</v>
      </c>
      <c r="Z69" s="86" t="str">
        <f t="shared" si="89"/>
        <v>N/A</v>
      </c>
      <c r="AA69" s="86">
        <f t="shared" si="90"/>
        <v>29</v>
      </c>
      <c r="AB69" s="86" t="b">
        <f t="shared" si="91"/>
        <v>1</v>
      </c>
      <c r="AC69" s="86" t="str">
        <f t="shared" si="92"/>
        <v>Distance</v>
      </c>
      <c r="AD69" s="86" t="str">
        <f t="shared" si="122"/>
        <v>&lt;=</v>
      </c>
      <c r="AE69" s="86">
        <f t="shared" si="93"/>
        <v>11.45263671875</v>
      </c>
      <c r="AF69" s="86">
        <f t="shared" si="94"/>
        <v>27</v>
      </c>
      <c r="AG69" s="86" t="b">
        <f t="shared" si="95"/>
        <v>1</v>
      </c>
      <c r="AH69" s="86" t="str">
        <f t="shared" si="96"/>
        <v>Distance</v>
      </c>
      <c r="AI69" s="86" t="str">
        <f t="shared" si="123"/>
        <v>&lt;=</v>
      </c>
      <c r="AJ69" s="86">
        <f t="shared" si="97"/>
        <v>20.652099609375</v>
      </c>
      <c r="AK69" s="86">
        <f t="shared" si="98"/>
        <v>5</v>
      </c>
      <c r="AL69" s="86" t="b">
        <f t="shared" si="99"/>
        <v>1</v>
      </c>
      <c r="AM69" s="86" t="str">
        <f t="shared" si="100"/>
        <v>Speed</v>
      </c>
      <c r="AN69" s="86" t="str">
        <f t="shared" si="124"/>
        <v>&lt;=</v>
      </c>
      <c r="AO69" s="86">
        <f t="shared" si="101"/>
        <v>3.8759765625</v>
      </c>
      <c r="AP69" s="86">
        <f t="shared" si="102"/>
        <v>3</v>
      </c>
      <c r="AQ69" s="86" t="b">
        <f t="shared" si="103"/>
        <v>1</v>
      </c>
      <c r="AR69" s="86" t="str">
        <f t="shared" si="104"/>
        <v>Distance</v>
      </c>
      <c r="AS69" s="86" t="str">
        <f t="shared" si="125"/>
        <v>&lt;=</v>
      </c>
      <c r="AT69" s="86">
        <f t="shared" si="105"/>
        <v>79.461181640625</v>
      </c>
      <c r="AU69" s="86">
        <f t="shared" si="106"/>
        <v>1</v>
      </c>
      <c r="AV69" s="86" t="b">
        <f t="shared" si="107"/>
        <v>1</v>
      </c>
      <c r="AW69" s="86" t="str">
        <f t="shared" si="108"/>
        <v>Speed</v>
      </c>
      <c r="AX69" s="86" t="str">
        <f t="shared" si="126"/>
        <v>&lt;=</v>
      </c>
      <c r="AY69" s="86">
        <f t="shared" si="109"/>
        <v>9.55078125</v>
      </c>
      <c r="AZ69" s="86">
        <f t="shared" si="110"/>
        <v>0</v>
      </c>
      <c r="BA69" s="86" t="b">
        <f t="shared" si="111"/>
        <v>1</v>
      </c>
      <c r="BB69" s="86" t="str">
        <f t="shared" si="112"/>
        <v>Distance</v>
      </c>
      <c r="BC69" s="86" t="str">
        <f t="shared" si="127"/>
        <v>&lt;=</v>
      </c>
      <c r="BD69" s="86">
        <f t="shared" si="113"/>
        <v>459.240966796875</v>
      </c>
      <c r="BE69" s="15">
        <f t="shared" si="114"/>
        <v>1</v>
      </c>
      <c r="BF69" s="15" t="str">
        <f t="shared" si="128"/>
        <v>Distance&lt;=11,45263671875 AND Distance&lt;=20,652099609375 AND Speed&lt;=3,8759765625 AND Distance&lt;=79,461181640625 AND Speed&lt;=9,55078125 AND Distance&lt;=459,240966796875</v>
      </c>
      <c r="BH69"/>
      <c r="BI69"/>
      <c r="BJ69"/>
    </row>
    <row r="70" spans="1:62">
      <c r="A70" s="15">
        <v>67</v>
      </c>
      <c r="B70" s="15">
        <v>2</v>
      </c>
      <c r="C70" s="15">
        <v>2929</v>
      </c>
      <c r="D70" s="15">
        <f t="shared" si="115"/>
        <v>0</v>
      </c>
      <c r="E70" s="15">
        <f t="shared" si="116"/>
        <v>2929</v>
      </c>
      <c r="F70" s="15">
        <f t="shared" si="117"/>
        <v>0.715087890625</v>
      </c>
      <c r="G70" s="15">
        <v>69</v>
      </c>
      <c r="H70" s="15">
        <v>70</v>
      </c>
      <c r="I70" s="15">
        <v>15</v>
      </c>
      <c r="J70" s="15">
        <v>5</v>
      </c>
      <c r="K70" s="15">
        <v>294</v>
      </c>
      <c r="L70" s="15">
        <v>221</v>
      </c>
      <c r="M70" s="15">
        <f t="shared" si="118"/>
        <v>5.3955078125E-2</v>
      </c>
      <c r="O70" s="86">
        <f t="shared" si="119"/>
        <v>294</v>
      </c>
      <c r="P70" s="86">
        <f t="shared" si="81"/>
        <v>1.025390625E-2</v>
      </c>
      <c r="Q70" s="86">
        <f t="shared" si="82"/>
        <v>146</v>
      </c>
      <c r="R70" s="86" t="b">
        <f t="shared" si="83"/>
        <v>0</v>
      </c>
      <c r="S70" s="86" t="str">
        <f t="shared" si="84"/>
        <v>Dummy Node</v>
      </c>
      <c r="T70" s="86" t="str">
        <f t="shared" si="120"/>
        <v>N/A</v>
      </c>
      <c r="U70" s="86" t="str">
        <f t="shared" si="85"/>
        <v>N/A</v>
      </c>
      <c r="V70" s="86">
        <f t="shared" si="86"/>
        <v>63</v>
      </c>
      <c r="W70" s="86" t="b">
        <f t="shared" si="87"/>
        <v>0</v>
      </c>
      <c r="X70" s="86" t="str">
        <f t="shared" si="88"/>
        <v>Dummy Node</v>
      </c>
      <c r="Y70" s="86" t="str">
        <f t="shared" si="121"/>
        <v>N/A</v>
      </c>
      <c r="Z70" s="86" t="str">
        <f t="shared" si="89"/>
        <v>N/A</v>
      </c>
      <c r="AA70" s="86">
        <f t="shared" si="90"/>
        <v>29</v>
      </c>
      <c r="AB70" s="86" t="b">
        <f t="shared" si="91"/>
        <v>1</v>
      </c>
      <c r="AC70" s="86" t="str">
        <f t="shared" si="92"/>
        <v>Distance</v>
      </c>
      <c r="AD70" s="86" t="str">
        <f t="shared" si="122"/>
        <v>&lt;=</v>
      </c>
      <c r="AE70" s="86">
        <f t="shared" si="93"/>
        <v>11.45263671875</v>
      </c>
      <c r="AF70" s="86">
        <f t="shared" si="94"/>
        <v>27</v>
      </c>
      <c r="AG70" s="86" t="b">
        <f t="shared" si="95"/>
        <v>1</v>
      </c>
      <c r="AH70" s="86" t="str">
        <f t="shared" si="96"/>
        <v>Distance</v>
      </c>
      <c r="AI70" s="86" t="str">
        <f t="shared" si="123"/>
        <v>&lt;=</v>
      </c>
      <c r="AJ70" s="86">
        <f t="shared" si="97"/>
        <v>20.652099609375</v>
      </c>
      <c r="AK70" s="86">
        <f t="shared" si="98"/>
        <v>5</v>
      </c>
      <c r="AL70" s="86" t="b">
        <f t="shared" si="99"/>
        <v>1</v>
      </c>
      <c r="AM70" s="86" t="str">
        <f t="shared" si="100"/>
        <v>Speed</v>
      </c>
      <c r="AN70" s="86" t="str">
        <f t="shared" si="124"/>
        <v>&lt;=</v>
      </c>
      <c r="AO70" s="86">
        <f t="shared" si="101"/>
        <v>3.8759765625</v>
      </c>
      <c r="AP70" s="86">
        <f t="shared" si="102"/>
        <v>3</v>
      </c>
      <c r="AQ70" s="86" t="b">
        <f t="shared" si="103"/>
        <v>1</v>
      </c>
      <c r="AR70" s="86" t="str">
        <f t="shared" si="104"/>
        <v>Distance</v>
      </c>
      <c r="AS70" s="86" t="str">
        <f t="shared" si="125"/>
        <v>&lt;=</v>
      </c>
      <c r="AT70" s="86">
        <f t="shared" si="105"/>
        <v>79.461181640625</v>
      </c>
      <c r="AU70" s="86">
        <f t="shared" si="106"/>
        <v>1</v>
      </c>
      <c r="AV70" s="86" t="b">
        <f t="shared" si="107"/>
        <v>1</v>
      </c>
      <c r="AW70" s="86" t="str">
        <f t="shared" si="108"/>
        <v>Speed</v>
      </c>
      <c r="AX70" s="86" t="str">
        <f t="shared" si="126"/>
        <v>&lt;=</v>
      </c>
      <c r="AY70" s="86">
        <f t="shared" si="109"/>
        <v>9.55078125</v>
      </c>
      <c r="AZ70" s="86">
        <f t="shared" si="110"/>
        <v>0</v>
      </c>
      <c r="BA70" s="86" t="b">
        <f t="shared" si="111"/>
        <v>1</v>
      </c>
      <c r="BB70" s="86" t="str">
        <f t="shared" si="112"/>
        <v>Distance</v>
      </c>
      <c r="BC70" s="86" t="str">
        <f t="shared" si="127"/>
        <v>&lt;=</v>
      </c>
      <c r="BD70" s="86">
        <f t="shared" si="113"/>
        <v>459.240966796875</v>
      </c>
      <c r="BE70" s="15">
        <f t="shared" si="114"/>
        <v>1</v>
      </c>
      <c r="BF70" s="15" t="str">
        <f t="shared" si="128"/>
        <v>Distance&lt;=11,45263671875 AND Distance&lt;=20,652099609375 AND Speed&lt;=3,8759765625 AND Distance&lt;=79,461181640625 AND Speed&lt;=9,55078125 AND Distance&lt;=459,240966796875</v>
      </c>
      <c r="BH70"/>
      <c r="BI70"/>
      <c r="BJ70"/>
    </row>
    <row r="71" spans="1:62">
      <c r="A71" s="15">
        <v>68</v>
      </c>
      <c r="B71" s="15">
        <v>0</v>
      </c>
      <c r="C71" s="15">
        <v>2254823</v>
      </c>
      <c r="D71" s="15">
        <f t="shared" si="115"/>
        <v>550</v>
      </c>
      <c r="E71" s="15">
        <f t="shared" si="116"/>
        <v>2023</v>
      </c>
      <c r="F71" s="15">
        <f t="shared" si="117"/>
        <v>550.493896484375</v>
      </c>
      <c r="G71" s="15">
        <v>89</v>
      </c>
      <c r="H71" s="15">
        <v>90</v>
      </c>
      <c r="I71" s="15">
        <v>15</v>
      </c>
      <c r="J71" s="15">
        <v>5</v>
      </c>
      <c r="K71" s="15">
        <v>295</v>
      </c>
      <c r="L71" s="15">
        <v>28</v>
      </c>
      <c r="M71" s="15">
        <f t="shared" si="118"/>
        <v>6.8359375E-3</v>
      </c>
      <c r="O71" s="86">
        <f t="shared" si="119"/>
        <v>295</v>
      </c>
      <c r="P71" s="86">
        <f t="shared" si="81"/>
        <v>0.122802734375</v>
      </c>
      <c r="Q71" s="86">
        <f t="shared" si="82"/>
        <v>147</v>
      </c>
      <c r="R71" s="86" t="b">
        <f t="shared" si="83"/>
        <v>1</v>
      </c>
      <c r="S71" s="86" t="str">
        <f t="shared" si="84"/>
        <v>Dummy Node</v>
      </c>
      <c r="T71" s="86" t="str">
        <f t="shared" si="120"/>
        <v>N/A</v>
      </c>
      <c r="U71" s="86" t="str">
        <f t="shared" si="85"/>
        <v>N/A</v>
      </c>
      <c r="V71" s="86">
        <f t="shared" si="86"/>
        <v>64</v>
      </c>
      <c r="W71" s="86" t="b">
        <f t="shared" si="87"/>
        <v>1</v>
      </c>
      <c r="X71" s="86" t="str">
        <f t="shared" si="88"/>
        <v>Dummy Node</v>
      </c>
      <c r="Y71" s="86" t="str">
        <f t="shared" si="121"/>
        <v>N/A</v>
      </c>
      <c r="Z71" s="86" t="str">
        <f t="shared" si="89"/>
        <v>N/A</v>
      </c>
      <c r="AA71" s="86">
        <f t="shared" si="90"/>
        <v>29</v>
      </c>
      <c r="AB71" s="86" t="b">
        <f t="shared" si="91"/>
        <v>0</v>
      </c>
      <c r="AC71" s="86" t="str">
        <f t="shared" si="92"/>
        <v>Distance</v>
      </c>
      <c r="AD71" s="86" t="str">
        <f t="shared" si="122"/>
        <v>&gt;</v>
      </c>
      <c r="AE71" s="86">
        <f t="shared" si="93"/>
        <v>11.45263671875</v>
      </c>
      <c r="AF71" s="86">
        <f t="shared" si="94"/>
        <v>27</v>
      </c>
      <c r="AG71" s="86" t="b">
        <f t="shared" si="95"/>
        <v>1</v>
      </c>
      <c r="AH71" s="86" t="str">
        <f t="shared" si="96"/>
        <v>Distance</v>
      </c>
      <c r="AI71" s="86" t="str">
        <f t="shared" si="123"/>
        <v>&lt;=</v>
      </c>
      <c r="AJ71" s="86">
        <f t="shared" si="97"/>
        <v>20.652099609375</v>
      </c>
      <c r="AK71" s="86">
        <f t="shared" si="98"/>
        <v>5</v>
      </c>
      <c r="AL71" s="86" t="b">
        <f t="shared" si="99"/>
        <v>1</v>
      </c>
      <c r="AM71" s="86" t="str">
        <f t="shared" si="100"/>
        <v>Speed</v>
      </c>
      <c r="AN71" s="86" t="str">
        <f t="shared" si="124"/>
        <v>&lt;=</v>
      </c>
      <c r="AO71" s="86">
        <f t="shared" si="101"/>
        <v>3.8759765625</v>
      </c>
      <c r="AP71" s="86">
        <f t="shared" si="102"/>
        <v>3</v>
      </c>
      <c r="AQ71" s="86" t="b">
        <f t="shared" si="103"/>
        <v>1</v>
      </c>
      <c r="AR71" s="86" t="str">
        <f t="shared" si="104"/>
        <v>Distance</v>
      </c>
      <c r="AS71" s="86" t="str">
        <f t="shared" si="125"/>
        <v>&lt;=</v>
      </c>
      <c r="AT71" s="86">
        <f t="shared" si="105"/>
        <v>79.461181640625</v>
      </c>
      <c r="AU71" s="86">
        <f t="shared" si="106"/>
        <v>1</v>
      </c>
      <c r="AV71" s="86" t="b">
        <f t="shared" si="107"/>
        <v>1</v>
      </c>
      <c r="AW71" s="86" t="str">
        <f t="shared" si="108"/>
        <v>Speed</v>
      </c>
      <c r="AX71" s="86" t="str">
        <f t="shared" si="126"/>
        <v>&lt;=</v>
      </c>
      <c r="AY71" s="86">
        <f t="shared" si="109"/>
        <v>9.55078125</v>
      </c>
      <c r="AZ71" s="86">
        <f t="shared" si="110"/>
        <v>0</v>
      </c>
      <c r="BA71" s="86" t="b">
        <f t="shared" si="111"/>
        <v>1</v>
      </c>
      <c r="BB71" s="86" t="str">
        <f t="shared" si="112"/>
        <v>Distance</v>
      </c>
      <c r="BC71" s="86" t="str">
        <f t="shared" si="127"/>
        <v>&lt;=</v>
      </c>
      <c r="BD71" s="86">
        <f t="shared" si="113"/>
        <v>459.240966796875</v>
      </c>
      <c r="BE71" s="15">
        <f t="shared" si="114"/>
        <v>1</v>
      </c>
      <c r="BF71" s="15" t="str">
        <f t="shared" si="128"/>
        <v>Distance&gt;11,45263671875 AND Distance&lt;=20,652099609375 AND Speed&lt;=3,8759765625 AND Distance&lt;=79,461181640625 AND Speed&lt;=9,55078125 AND Distance&lt;=459,240966796875</v>
      </c>
      <c r="BH71"/>
      <c r="BI71"/>
      <c r="BJ71"/>
    </row>
    <row r="72" spans="1:62">
      <c r="A72" s="15">
        <v>69</v>
      </c>
      <c r="B72" s="15">
        <v>-2</v>
      </c>
      <c r="C72" s="15">
        <v>-8192</v>
      </c>
      <c r="D72" s="15">
        <f t="shared" si="115"/>
        <v>-1</v>
      </c>
      <c r="E72" s="15">
        <f t="shared" si="116"/>
        <v>0</v>
      </c>
      <c r="F72" s="15">
        <f t="shared" si="117"/>
        <v>-1</v>
      </c>
      <c r="G72" s="15">
        <v>153</v>
      </c>
      <c r="H72" s="15">
        <v>154</v>
      </c>
      <c r="I72" s="15">
        <v>67</v>
      </c>
      <c r="J72" s="15">
        <v>6</v>
      </c>
      <c r="K72" s="15">
        <v>296</v>
      </c>
      <c r="L72" s="15">
        <v>53</v>
      </c>
      <c r="M72" s="15">
        <f t="shared" si="118"/>
        <v>1.2939453125E-2</v>
      </c>
      <c r="O72" s="86">
        <f t="shared" si="119"/>
        <v>296</v>
      </c>
      <c r="P72" s="86">
        <f t="shared" si="81"/>
        <v>0.122802734375</v>
      </c>
      <c r="Q72" s="86">
        <f t="shared" si="82"/>
        <v>147</v>
      </c>
      <c r="R72" s="86" t="b">
        <f t="shared" si="83"/>
        <v>0</v>
      </c>
      <c r="S72" s="86" t="str">
        <f t="shared" si="84"/>
        <v>Dummy Node</v>
      </c>
      <c r="T72" s="86" t="str">
        <f t="shared" si="120"/>
        <v>N/A</v>
      </c>
      <c r="U72" s="86" t="str">
        <f t="shared" si="85"/>
        <v>N/A</v>
      </c>
      <c r="V72" s="86">
        <f t="shared" si="86"/>
        <v>64</v>
      </c>
      <c r="W72" s="86" t="b">
        <f t="shared" si="87"/>
        <v>1</v>
      </c>
      <c r="X72" s="86" t="str">
        <f t="shared" si="88"/>
        <v>Dummy Node</v>
      </c>
      <c r="Y72" s="86" t="str">
        <f t="shared" si="121"/>
        <v>N/A</v>
      </c>
      <c r="Z72" s="86" t="str">
        <f t="shared" si="89"/>
        <v>N/A</v>
      </c>
      <c r="AA72" s="86">
        <f t="shared" si="90"/>
        <v>29</v>
      </c>
      <c r="AB72" s="86" t="b">
        <f t="shared" si="91"/>
        <v>0</v>
      </c>
      <c r="AC72" s="86" t="str">
        <f t="shared" si="92"/>
        <v>Distance</v>
      </c>
      <c r="AD72" s="86" t="str">
        <f t="shared" si="122"/>
        <v>&gt;</v>
      </c>
      <c r="AE72" s="86">
        <f t="shared" si="93"/>
        <v>11.45263671875</v>
      </c>
      <c r="AF72" s="86">
        <f t="shared" si="94"/>
        <v>27</v>
      </c>
      <c r="AG72" s="86" t="b">
        <f t="shared" si="95"/>
        <v>1</v>
      </c>
      <c r="AH72" s="86" t="str">
        <f t="shared" si="96"/>
        <v>Distance</v>
      </c>
      <c r="AI72" s="86" t="str">
        <f t="shared" si="123"/>
        <v>&lt;=</v>
      </c>
      <c r="AJ72" s="86">
        <f t="shared" si="97"/>
        <v>20.652099609375</v>
      </c>
      <c r="AK72" s="86">
        <f t="shared" si="98"/>
        <v>5</v>
      </c>
      <c r="AL72" s="86" t="b">
        <f t="shared" si="99"/>
        <v>1</v>
      </c>
      <c r="AM72" s="86" t="str">
        <f t="shared" si="100"/>
        <v>Speed</v>
      </c>
      <c r="AN72" s="86" t="str">
        <f t="shared" si="124"/>
        <v>&lt;=</v>
      </c>
      <c r="AO72" s="86">
        <f t="shared" si="101"/>
        <v>3.8759765625</v>
      </c>
      <c r="AP72" s="86">
        <f t="shared" si="102"/>
        <v>3</v>
      </c>
      <c r="AQ72" s="86" t="b">
        <f t="shared" si="103"/>
        <v>1</v>
      </c>
      <c r="AR72" s="86" t="str">
        <f t="shared" si="104"/>
        <v>Distance</v>
      </c>
      <c r="AS72" s="86" t="str">
        <f t="shared" si="125"/>
        <v>&lt;=</v>
      </c>
      <c r="AT72" s="86">
        <f t="shared" si="105"/>
        <v>79.461181640625</v>
      </c>
      <c r="AU72" s="86">
        <f t="shared" si="106"/>
        <v>1</v>
      </c>
      <c r="AV72" s="86" t="b">
        <f t="shared" si="107"/>
        <v>1</v>
      </c>
      <c r="AW72" s="86" t="str">
        <f t="shared" si="108"/>
        <v>Speed</v>
      </c>
      <c r="AX72" s="86" t="str">
        <f t="shared" si="126"/>
        <v>&lt;=</v>
      </c>
      <c r="AY72" s="86">
        <f t="shared" si="109"/>
        <v>9.55078125</v>
      </c>
      <c r="AZ72" s="86">
        <f t="shared" si="110"/>
        <v>0</v>
      </c>
      <c r="BA72" s="86" t="b">
        <f t="shared" si="111"/>
        <v>1</v>
      </c>
      <c r="BB72" s="86" t="str">
        <f t="shared" si="112"/>
        <v>Distance</v>
      </c>
      <c r="BC72" s="86" t="str">
        <f t="shared" si="127"/>
        <v>&lt;=</v>
      </c>
      <c r="BD72" s="86">
        <f t="shared" si="113"/>
        <v>459.240966796875</v>
      </c>
      <c r="BE72" s="15">
        <f t="shared" si="114"/>
        <v>1</v>
      </c>
      <c r="BF72" s="15" t="str">
        <f t="shared" si="128"/>
        <v>Distance&gt;11,45263671875 AND Distance&lt;=20,652099609375 AND Speed&lt;=3,8759765625 AND Distance&lt;=79,461181640625 AND Speed&lt;=9,55078125 AND Distance&lt;=459,240966796875</v>
      </c>
      <c r="BH72"/>
      <c r="BI72"/>
      <c r="BJ72"/>
    </row>
    <row r="73" spans="1:62">
      <c r="A73" s="15">
        <v>70</v>
      </c>
      <c r="B73" s="15">
        <v>-2</v>
      </c>
      <c r="C73" s="15">
        <v>-8192</v>
      </c>
      <c r="D73" s="15">
        <f t="shared" si="115"/>
        <v>-1</v>
      </c>
      <c r="E73" s="15">
        <f t="shared" si="116"/>
        <v>0</v>
      </c>
      <c r="F73" s="15">
        <f t="shared" si="117"/>
        <v>-1</v>
      </c>
      <c r="G73" s="15">
        <v>155</v>
      </c>
      <c r="H73" s="15">
        <v>156</v>
      </c>
      <c r="I73" s="15">
        <v>67</v>
      </c>
      <c r="J73" s="15">
        <v>6</v>
      </c>
      <c r="K73" s="15">
        <v>297</v>
      </c>
      <c r="L73" s="15">
        <v>643</v>
      </c>
      <c r="M73" s="15">
        <f t="shared" si="118"/>
        <v>0.156982421875</v>
      </c>
      <c r="O73" s="86">
        <f t="shared" si="119"/>
        <v>297</v>
      </c>
      <c r="P73" s="86">
        <f t="shared" si="81"/>
        <v>0.122802734375</v>
      </c>
      <c r="Q73" s="86">
        <f t="shared" si="82"/>
        <v>148</v>
      </c>
      <c r="R73" s="86" t="b">
        <f t="shared" si="83"/>
        <v>1</v>
      </c>
      <c r="S73" s="86" t="str">
        <f t="shared" si="84"/>
        <v>Dummy Node</v>
      </c>
      <c r="T73" s="86" t="str">
        <f t="shared" si="120"/>
        <v>N/A</v>
      </c>
      <c r="U73" s="86" t="str">
        <f t="shared" si="85"/>
        <v>N/A</v>
      </c>
      <c r="V73" s="86">
        <f t="shared" si="86"/>
        <v>64</v>
      </c>
      <c r="W73" s="86" t="b">
        <f t="shared" si="87"/>
        <v>0</v>
      </c>
      <c r="X73" s="86" t="str">
        <f t="shared" si="88"/>
        <v>Dummy Node</v>
      </c>
      <c r="Y73" s="86" t="str">
        <f t="shared" si="121"/>
        <v>N/A</v>
      </c>
      <c r="Z73" s="86" t="str">
        <f t="shared" si="89"/>
        <v>N/A</v>
      </c>
      <c r="AA73" s="86">
        <f t="shared" si="90"/>
        <v>29</v>
      </c>
      <c r="AB73" s="86" t="b">
        <f t="shared" si="91"/>
        <v>0</v>
      </c>
      <c r="AC73" s="86" t="str">
        <f t="shared" si="92"/>
        <v>Distance</v>
      </c>
      <c r="AD73" s="86" t="str">
        <f t="shared" si="122"/>
        <v>&gt;</v>
      </c>
      <c r="AE73" s="86">
        <f t="shared" si="93"/>
        <v>11.45263671875</v>
      </c>
      <c r="AF73" s="86">
        <f t="shared" si="94"/>
        <v>27</v>
      </c>
      <c r="AG73" s="86" t="b">
        <f t="shared" si="95"/>
        <v>1</v>
      </c>
      <c r="AH73" s="86" t="str">
        <f t="shared" si="96"/>
        <v>Distance</v>
      </c>
      <c r="AI73" s="86" t="str">
        <f t="shared" si="123"/>
        <v>&lt;=</v>
      </c>
      <c r="AJ73" s="86">
        <f t="shared" si="97"/>
        <v>20.652099609375</v>
      </c>
      <c r="AK73" s="86">
        <f t="shared" si="98"/>
        <v>5</v>
      </c>
      <c r="AL73" s="86" t="b">
        <f t="shared" si="99"/>
        <v>1</v>
      </c>
      <c r="AM73" s="86" t="str">
        <f t="shared" si="100"/>
        <v>Speed</v>
      </c>
      <c r="AN73" s="86" t="str">
        <f t="shared" si="124"/>
        <v>&lt;=</v>
      </c>
      <c r="AO73" s="86">
        <f t="shared" si="101"/>
        <v>3.8759765625</v>
      </c>
      <c r="AP73" s="86">
        <f t="shared" si="102"/>
        <v>3</v>
      </c>
      <c r="AQ73" s="86" t="b">
        <f t="shared" si="103"/>
        <v>1</v>
      </c>
      <c r="AR73" s="86" t="str">
        <f t="shared" si="104"/>
        <v>Distance</v>
      </c>
      <c r="AS73" s="86" t="str">
        <f t="shared" si="125"/>
        <v>&lt;=</v>
      </c>
      <c r="AT73" s="86">
        <f t="shared" si="105"/>
        <v>79.461181640625</v>
      </c>
      <c r="AU73" s="86">
        <f t="shared" si="106"/>
        <v>1</v>
      </c>
      <c r="AV73" s="86" t="b">
        <f t="shared" si="107"/>
        <v>1</v>
      </c>
      <c r="AW73" s="86" t="str">
        <f t="shared" si="108"/>
        <v>Speed</v>
      </c>
      <c r="AX73" s="86" t="str">
        <f t="shared" si="126"/>
        <v>&lt;=</v>
      </c>
      <c r="AY73" s="86">
        <f t="shared" si="109"/>
        <v>9.55078125</v>
      </c>
      <c r="AZ73" s="86">
        <f t="shared" si="110"/>
        <v>0</v>
      </c>
      <c r="BA73" s="86" t="b">
        <f t="shared" si="111"/>
        <v>1</v>
      </c>
      <c r="BB73" s="86" t="str">
        <f t="shared" si="112"/>
        <v>Distance</v>
      </c>
      <c r="BC73" s="86" t="str">
        <f t="shared" si="127"/>
        <v>&lt;=</v>
      </c>
      <c r="BD73" s="86">
        <f t="shared" si="113"/>
        <v>459.240966796875</v>
      </c>
      <c r="BE73" s="15">
        <f t="shared" si="114"/>
        <v>1</v>
      </c>
      <c r="BF73" s="15" t="str">
        <f t="shared" si="128"/>
        <v>Distance&gt;11,45263671875 AND Distance&lt;=20,652099609375 AND Speed&lt;=3,8759765625 AND Distance&lt;=79,461181640625 AND Speed&lt;=9,55078125 AND Distance&lt;=459,240966796875</v>
      </c>
      <c r="BH73"/>
      <c r="BI73"/>
      <c r="BJ73"/>
    </row>
    <row r="74" spans="1:62">
      <c r="A74" s="15">
        <v>71</v>
      </c>
      <c r="B74" s="15">
        <v>-2</v>
      </c>
      <c r="C74" s="15">
        <v>-8192</v>
      </c>
      <c r="D74" s="15">
        <f t="shared" si="115"/>
        <v>-1</v>
      </c>
      <c r="E74" s="15">
        <f t="shared" si="116"/>
        <v>0</v>
      </c>
      <c r="F74" s="15">
        <f t="shared" si="117"/>
        <v>-1</v>
      </c>
      <c r="G74" s="15">
        <v>157</v>
      </c>
      <c r="H74" s="15">
        <v>158</v>
      </c>
      <c r="I74" s="15">
        <v>49</v>
      </c>
      <c r="J74" s="15">
        <v>6</v>
      </c>
      <c r="K74" s="15">
        <v>298</v>
      </c>
      <c r="L74" s="15">
        <v>175</v>
      </c>
      <c r="M74" s="15">
        <f t="shared" si="118"/>
        <v>4.2724609375E-2</v>
      </c>
      <c r="O74" s="86">
        <f t="shared" si="119"/>
        <v>298</v>
      </c>
      <c r="P74" s="86">
        <f t="shared" si="81"/>
        <v>0.122802734375</v>
      </c>
      <c r="Q74" s="86">
        <f t="shared" si="82"/>
        <v>148</v>
      </c>
      <c r="R74" s="86" t="b">
        <f t="shared" si="83"/>
        <v>0</v>
      </c>
      <c r="S74" s="86" t="str">
        <f t="shared" si="84"/>
        <v>Dummy Node</v>
      </c>
      <c r="T74" s="86" t="str">
        <f t="shared" si="120"/>
        <v>N/A</v>
      </c>
      <c r="U74" s="86" t="str">
        <f t="shared" si="85"/>
        <v>N/A</v>
      </c>
      <c r="V74" s="86">
        <f t="shared" si="86"/>
        <v>64</v>
      </c>
      <c r="W74" s="86" t="b">
        <f t="shared" si="87"/>
        <v>0</v>
      </c>
      <c r="X74" s="86" t="str">
        <f t="shared" si="88"/>
        <v>Dummy Node</v>
      </c>
      <c r="Y74" s="86" t="str">
        <f t="shared" si="121"/>
        <v>N/A</v>
      </c>
      <c r="Z74" s="86" t="str">
        <f t="shared" si="89"/>
        <v>N/A</v>
      </c>
      <c r="AA74" s="86">
        <f t="shared" si="90"/>
        <v>29</v>
      </c>
      <c r="AB74" s="86" t="b">
        <f t="shared" si="91"/>
        <v>0</v>
      </c>
      <c r="AC74" s="86" t="str">
        <f t="shared" si="92"/>
        <v>Distance</v>
      </c>
      <c r="AD74" s="86" t="str">
        <f t="shared" si="122"/>
        <v>&gt;</v>
      </c>
      <c r="AE74" s="86">
        <f t="shared" si="93"/>
        <v>11.45263671875</v>
      </c>
      <c r="AF74" s="86">
        <f t="shared" si="94"/>
        <v>27</v>
      </c>
      <c r="AG74" s="86" t="b">
        <f t="shared" si="95"/>
        <v>1</v>
      </c>
      <c r="AH74" s="86" t="str">
        <f t="shared" si="96"/>
        <v>Distance</v>
      </c>
      <c r="AI74" s="86" t="str">
        <f t="shared" si="123"/>
        <v>&lt;=</v>
      </c>
      <c r="AJ74" s="86">
        <f t="shared" si="97"/>
        <v>20.652099609375</v>
      </c>
      <c r="AK74" s="86">
        <f t="shared" si="98"/>
        <v>5</v>
      </c>
      <c r="AL74" s="86" t="b">
        <f t="shared" si="99"/>
        <v>1</v>
      </c>
      <c r="AM74" s="86" t="str">
        <f t="shared" si="100"/>
        <v>Speed</v>
      </c>
      <c r="AN74" s="86" t="str">
        <f t="shared" si="124"/>
        <v>&lt;=</v>
      </c>
      <c r="AO74" s="86">
        <f t="shared" si="101"/>
        <v>3.8759765625</v>
      </c>
      <c r="AP74" s="86">
        <f t="shared" si="102"/>
        <v>3</v>
      </c>
      <c r="AQ74" s="86" t="b">
        <f t="shared" si="103"/>
        <v>1</v>
      </c>
      <c r="AR74" s="86" t="str">
        <f t="shared" si="104"/>
        <v>Distance</v>
      </c>
      <c r="AS74" s="86" t="str">
        <f t="shared" si="125"/>
        <v>&lt;=</v>
      </c>
      <c r="AT74" s="86">
        <f t="shared" si="105"/>
        <v>79.461181640625</v>
      </c>
      <c r="AU74" s="86">
        <f t="shared" si="106"/>
        <v>1</v>
      </c>
      <c r="AV74" s="86" t="b">
        <f t="shared" si="107"/>
        <v>1</v>
      </c>
      <c r="AW74" s="86" t="str">
        <f t="shared" si="108"/>
        <v>Speed</v>
      </c>
      <c r="AX74" s="86" t="str">
        <f t="shared" si="126"/>
        <v>&lt;=</v>
      </c>
      <c r="AY74" s="86">
        <f t="shared" si="109"/>
        <v>9.55078125</v>
      </c>
      <c r="AZ74" s="86">
        <f t="shared" si="110"/>
        <v>0</v>
      </c>
      <c r="BA74" s="86" t="b">
        <f t="shared" si="111"/>
        <v>1</v>
      </c>
      <c r="BB74" s="86" t="str">
        <f t="shared" si="112"/>
        <v>Distance</v>
      </c>
      <c r="BC74" s="86" t="str">
        <f t="shared" si="127"/>
        <v>&lt;=</v>
      </c>
      <c r="BD74" s="86">
        <f t="shared" si="113"/>
        <v>459.240966796875</v>
      </c>
      <c r="BE74" s="15">
        <f t="shared" si="114"/>
        <v>1</v>
      </c>
      <c r="BF74" s="15" t="str">
        <f t="shared" si="128"/>
        <v>Distance&gt;11,45263671875 AND Distance&lt;=20,652099609375 AND Speed&lt;=3,8759765625 AND Distance&lt;=79,461181640625 AND Speed&lt;=9,55078125 AND Distance&lt;=459,240966796875</v>
      </c>
      <c r="BH74"/>
      <c r="BI74"/>
      <c r="BJ74"/>
    </row>
    <row r="75" spans="1:62">
      <c r="A75" s="15">
        <v>72</v>
      </c>
      <c r="B75" s="15">
        <v>-2</v>
      </c>
      <c r="C75" s="15">
        <v>-8192</v>
      </c>
      <c r="D75" s="15">
        <f t="shared" si="115"/>
        <v>-1</v>
      </c>
      <c r="E75" s="15">
        <f t="shared" si="116"/>
        <v>0</v>
      </c>
      <c r="F75" s="15">
        <f t="shared" si="117"/>
        <v>-1</v>
      </c>
      <c r="G75" s="15">
        <v>159</v>
      </c>
      <c r="H75" s="15">
        <v>160</v>
      </c>
      <c r="I75" s="15">
        <v>49</v>
      </c>
      <c r="J75" s="15">
        <v>6</v>
      </c>
      <c r="K75" s="15">
        <v>299</v>
      </c>
      <c r="L75" s="15">
        <v>12</v>
      </c>
      <c r="M75" s="15">
        <f t="shared" si="118"/>
        <v>2.9296875E-3</v>
      </c>
      <c r="O75" s="86">
        <f t="shared" si="119"/>
        <v>299</v>
      </c>
      <c r="P75" s="86">
        <f t="shared" si="81"/>
        <v>2.0751953125E-2</v>
      </c>
      <c r="Q75" s="86">
        <f t="shared" si="82"/>
        <v>149</v>
      </c>
      <c r="R75" s="86" t="b">
        <f t="shared" si="83"/>
        <v>1</v>
      </c>
      <c r="S75" s="86" t="str">
        <f t="shared" si="84"/>
        <v>Dummy Node</v>
      </c>
      <c r="T75" s="86" t="str">
        <f t="shared" si="120"/>
        <v>N/A</v>
      </c>
      <c r="U75" s="86" t="str">
        <f t="shared" si="85"/>
        <v>N/A</v>
      </c>
      <c r="V75" s="86">
        <f t="shared" si="86"/>
        <v>65</v>
      </c>
      <c r="W75" s="86" t="b">
        <f t="shared" si="87"/>
        <v>1</v>
      </c>
      <c r="X75" s="86" t="str">
        <f t="shared" si="88"/>
        <v>Dummy Node</v>
      </c>
      <c r="Y75" s="86" t="str">
        <f t="shared" si="121"/>
        <v>N/A</v>
      </c>
      <c r="Z75" s="86" t="str">
        <f t="shared" si="89"/>
        <v>N/A</v>
      </c>
      <c r="AA75" s="86">
        <f t="shared" si="90"/>
        <v>56</v>
      </c>
      <c r="AB75" s="86" t="b">
        <f t="shared" si="91"/>
        <v>1</v>
      </c>
      <c r="AC75" s="86" t="str">
        <f t="shared" si="92"/>
        <v>GEBR</v>
      </c>
      <c r="AD75" s="86" t="str">
        <f t="shared" si="122"/>
        <v>&lt;=</v>
      </c>
      <c r="AE75" s="86">
        <f t="shared" si="93"/>
        <v>1.046142578125</v>
      </c>
      <c r="AF75" s="86">
        <f t="shared" si="94"/>
        <v>53</v>
      </c>
      <c r="AG75" s="86" t="b">
        <f t="shared" si="95"/>
        <v>0</v>
      </c>
      <c r="AH75" s="86" t="str">
        <f t="shared" si="96"/>
        <v>Speed</v>
      </c>
      <c r="AI75" s="86" t="str">
        <f t="shared" si="123"/>
        <v>&gt;</v>
      </c>
      <c r="AJ75" s="86">
        <f t="shared" si="97"/>
        <v>7.822265625</v>
      </c>
      <c r="AK75" s="86">
        <f t="shared" si="98"/>
        <v>6</v>
      </c>
      <c r="AL75" s="86" t="b">
        <f t="shared" si="99"/>
        <v>1</v>
      </c>
      <c r="AM75" s="86" t="str">
        <f t="shared" si="100"/>
        <v>Distance</v>
      </c>
      <c r="AN75" s="86" t="str">
        <f t="shared" si="124"/>
        <v>&lt;=</v>
      </c>
      <c r="AO75" s="86">
        <f t="shared" si="101"/>
        <v>96.9306640625</v>
      </c>
      <c r="AP75" s="86">
        <f t="shared" si="102"/>
        <v>3</v>
      </c>
      <c r="AQ75" s="86" t="b">
        <f t="shared" si="103"/>
        <v>0</v>
      </c>
      <c r="AR75" s="86" t="str">
        <f t="shared" si="104"/>
        <v>Distance</v>
      </c>
      <c r="AS75" s="86" t="str">
        <f t="shared" si="125"/>
        <v>&gt;</v>
      </c>
      <c r="AT75" s="86">
        <f t="shared" si="105"/>
        <v>79.461181640625</v>
      </c>
      <c r="AU75" s="86">
        <f t="shared" si="106"/>
        <v>1</v>
      </c>
      <c r="AV75" s="86" t="b">
        <f t="shared" si="107"/>
        <v>1</v>
      </c>
      <c r="AW75" s="86" t="str">
        <f t="shared" si="108"/>
        <v>Speed</v>
      </c>
      <c r="AX75" s="86" t="str">
        <f t="shared" si="126"/>
        <v>&lt;=</v>
      </c>
      <c r="AY75" s="86">
        <f t="shared" si="109"/>
        <v>9.55078125</v>
      </c>
      <c r="AZ75" s="86">
        <f t="shared" si="110"/>
        <v>0</v>
      </c>
      <c r="BA75" s="86" t="b">
        <f t="shared" si="111"/>
        <v>1</v>
      </c>
      <c r="BB75" s="86" t="str">
        <f t="shared" si="112"/>
        <v>Distance</v>
      </c>
      <c r="BC75" s="86" t="str">
        <f t="shared" si="127"/>
        <v>&lt;=</v>
      </c>
      <c r="BD75" s="86">
        <f t="shared" si="113"/>
        <v>459.240966796875</v>
      </c>
      <c r="BE75" s="15">
        <f t="shared" si="114"/>
        <v>1</v>
      </c>
      <c r="BF75" s="15" t="str">
        <f t="shared" si="128"/>
        <v>GEBR&lt;=1,046142578125 AND Speed&gt;7,822265625 AND Distance&lt;=96,9306640625 AND Distance&gt;79,461181640625 AND Speed&lt;=9,55078125 AND Distance&lt;=459,240966796875</v>
      </c>
      <c r="BH75"/>
      <c r="BI75"/>
      <c r="BJ75"/>
    </row>
    <row r="76" spans="1:62">
      <c r="A76" s="15">
        <v>73</v>
      </c>
      <c r="B76" s="15">
        <v>-2</v>
      </c>
      <c r="C76" s="15">
        <v>-8192</v>
      </c>
      <c r="D76" s="15">
        <f t="shared" si="115"/>
        <v>-1</v>
      </c>
      <c r="E76" s="15">
        <f t="shared" si="116"/>
        <v>0</v>
      </c>
      <c r="F76" s="15">
        <f t="shared" si="117"/>
        <v>-1</v>
      </c>
      <c r="G76" s="15">
        <v>161</v>
      </c>
      <c r="H76" s="15">
        <v>162</v>
      </c>
      <c r="I76" s="15">
        <v>48</v>
      </c>
      <c r="J76" s="15">
        <v>6</v>
      </c>
      <c r="K76" s="15">
        <v>300</v>
      </c>
      <c r="L76" s="15">
        <v>910</v>
      </c>
      <c r="M76" s="15">
        <f t="shared" si="118"/>
        <v>0.22216796875</v>
      </c>
      <c r="O76" s="86">
        <f t="shared" si="119"/>
        <v>300</v>
      </c>
      <c r="P76" s="86">
        <f t="shared" si="81"/>
        <v>2.0751953125E-2</v>
      </c>
      <c r="Q76" s="86">
        <f t="shared" si="82"/>
        <v>149</v>
      </c>
      <c r="R76" s="86" t="b">
        <f t="shared" si="83"/>
        <v>0</v>
      </c>
      <c r="S76" s="86" t="str">
        <f t="shared" si="84"/>
        <v>Dummy Node</v>
      </c>
      <c r="T76" s="86" t="str">
        <f t="shared" si="120"/>
        <v>N/A</v>
      </c>
      <c r="U76" s="86" t="str">
        <f t="shared" si="85"/>
        <v>N/A</v>
      </c>
      <c r="V76" s="86">
        <f t="shared" si="86"/>
        <v>65</v>
      </c>
      <c r="W76" s="86" t="b">
        <f t="shared" si="87"/>
        <v>1</v>
      </c>
      <c r="X76" s="86" t="str">
        <f t="shared" si="88"/>
        <v>Dummy Node</v>
      </c>
      <c r="Y76" s="86" t="str">
        <f t="shared" si="121"/>
        <v>N/A</v>
      </c>
      <c r="Z76" s="86" t="str">
        <f t="shared" si="89"/>
        <v>N/A</v>
      </c>
      <c r="AA76" s="86">
        <f t="shared" si="90"/>
        <v>56</v>
      </c>
      <c r="AB76" s="86" t="b">
        <f t="shared" si="91"/>
        <v>1</v>
      </c>
      <c r="AC76" s="86" t="str">
        <f t="shared" si="92"/>
        <v>GEBR</v>
      </c>
      <c r="AD76" s="86" t="str">
        <f t="shared" si="122"/>
        <v>&lt;=</v>
      </c>
      <c r="AE76" s="86">
        <f t="shared" si="93"/>
        <v>1.046142578125</v>
      </c>
      <c r="AF76" s="86">
        <f t="shared" si="94"/>
        <v>53</v>
      </c>
      <c r="AG76" s="86" t="b">
        <f t="shared" si="95"/>
        <v>0</v>
      </c>
      <c r="AH76" s="86" t="str">
        <f t="shared" si="96"/>
        <v>Speed</v>
      </c>
      <c r="AI76" s="86" t="str">
        <f t="shared" si="123"/>
        <v>&gt;</v>
      </c>
      <c r="AJ76" s="86">
        <f t="shared" si="97"/>
        <v>7.822265625</v>
      </c>
      <c r="AK76" s="86">
        <f t="shared" si="98"/>
        <v>6</v>
      </c>
      <c r="AL76" s="86" t="b">
        <f t="shared" si="99"/>
        <v>1</v>
      </c>
      <c r="AM76" s="86" t="str">
        <f t="shared" si="100"/>
        <v>Distance</v>
      </c>
      <c r="AN76" s="86" t="str">
        <f t="shared" si="124"/>
        <v>&lt;=</v>
      </c>
      <c r="AO76" s="86">
        <f t="shared" si="101"/>
        <v>96.9306640625</v>
      </c>
      <c r="AP76" s="86">
        <f t="shared" si="102"/>
        <v>3</v>
      </c>
      <c r="AQ76" s="86" t="b">
        <f t="shared" si="103"/>
        <v>0</v>
      </c>
      <c r="AR76" s="86" t="str">
        <f t="shared" si="104"/>
        <v>Distance</v>
      </c>
      <c r="AS76" s="86" t="str">
        <f t="shared" si="125"/>
        <v>&gt;</v>
      </c>
      <c r="AT76" s="86">
        <f t="shared" si="105"/>
        <v>79.461181640625</v>
      </c>
      <c r="AU76" s="86">
        <f t="shared" si="106"/>
        <v>1</v>
      </c>
      <c r="AV76" s="86" t="b">
        <f t="shared" si="107"/>
        <v>1</v>
      </c>
      <c r="AW76" s="86" t="str">
        <f t="shared" si="108"/>
        <v>Speed</v>
      </c>
      <c r="AX76" s="86" t="str">
        <f t="shared" si="126"/>
        <v>&lt;=</v>
      </c>
      <c r="AY76" s="86">
        <f t="shared" si="109"/>
        <v>9.55078125</v>
      </c>
      <c r="AZ76" s="86">
        <f t="shared" si="110"/>
        <v>0</v>
      </c>
      <c r="BA76" s="86" t="b">
        <f t="shared" si="111"/>
        <v>1</v>
      </c>
      <c r="BB76" s="86" t="str">
        <f t="shared" si="112"/>
        <v>Distance</v>
      </c>
      <c r="BC76" s="86" t="str">
        <f t="shared" si="127"/>
        <v>&lt;=</v>
      </c>
      <c r="BD76" s="86">
        <f t="shared" si="113"/>
        <v>459.240966796875</v>
      </c>
      <c r="BE76" s="15">
        <f t="shared" si="114"/>
        <v>1</v>
      </c>
      <c r="BF76" s="15" t="str">
        <f t="shared" si="128"/>
        <v>GEBR&lt;=1,046142578125 AND Speed&gt;7,822265625 AND Distance&lt;=96,9306640625 AND Distance&gt;79,461181640625 AND Speed&lt;=9,55078125 AND Distance&lt;=459,240966796875</v>
      </c>
      <c r="BH76"/>
      <c r="BI76"/>
      <c r="BJ76"/>
    </row>
    <row r="77" spans="1:62">
      <c r="A77" s="15">
        <v>74</v>
      </c>
      <c r="B77" s="15">
        <v>-2</v>
      </c>
      <c r="C77" s="15">
        <v>-8192</v>
      </c>
      <c r="D77" s="15">
        <f t="shared" si="115"/>
        <v>-1</v>
      </c>
      <c r="E77" s="15">
        <f t="shared" si="116"/>
        <v>0</v>
      </c>
      <c r="F77" s="15">
        <f t="shared" si="117"/>
        <v>-1</v>
      </c>
      <c r="G77" s="15">
        <v>163</v>
      </c>
      <c r="H77" s="15">
        <v>164</v>
      </c>
      <c r="I77" s="15">
        <v>48</v>
      </c>
      <c r="J77" s="15">
        <v>6</v>
      </c>
      <c r="K77" s="15">
        <v>301</v>
      </c>
      <c r="L77" s="15">
        <v>1365</v>
      </c>
      <c r="M77" s="15">
        <f t="shared" si="118"/>
        <v>0.333251953125</v>
      </c>
      <c r="O77" s="86">
        <f t="shared" si="119"/>
        <v>301</v>
      </c>
      <c r="P77" s="86">
        <f t="shared" si="81"/>
        <v>2.0751953125E-2</v>
      </c>
      <c r="Q77" s="86">
        <f t="shared" si="82"/>
        <v>150</v>
      </c>
      <c r="R77" s="86" t="b">
        <f t="shared" si="83"/>
        <v>1</v>
      </c>
      <c r="S77" s="86" t="str">
        <f t="shared" si="84"/>
        <v>Dummy Node</v>
      </c>
      <c r="T77" s="86" t="str">
        <f t="shared" si="120"/>
        <v>N/A</v>
      </c>
      <c r="U77" s="86" t="str">
        <f t="shared" si="85"/>
        <v>N/A</v>
      </c>
      <c r="V77" s="86">
        <f t="shared" si="86"/>
        <v>65</v>
      </c>
      <c r="W77" s="86" t="b">
        <f t="shared" si="87"/>
        <v>0</v>
      </c>
      <c r="X77" s="86" t="str">
        <f t="shared" si="88"/>
        <v>Dummy Node</v>
      </c>
      <c r="Y77" s="86" t="str">
        <f t="shared" si="121"/>
        <v>N/A</v>
      </c>
      <c r="Z77" s="86" t="str">
        <f t="shared" si="89"/>
        <v>N/A</v>
      </c>
      <c r="AA77" s="86">
        <f t="shared" si="90"/>
        <v>56</v>
      </c>
      <c r="AB77" s="86" t="b">
        <f t="shared" si="91"/>
        <v>1</v>
      </c>
      <c r="AC77" s="86" t="str">
        <f t="shared" si="92"/>
        <v>GEBR</v>
      </c>
      <c r="AD77" s="86" t="str">
        <f t="shared" si="122"/>
        <v>&lt;=</v>
      </c>
      <c r="AE77" s="86">
        <f t="shared" si="93"/>
        <v>1.046142578125</v>
      </c>
      <c r="AF77" s="86">
        <f t="shared" si="94"/>
        <v>53</v>
      </c>
      <c r="AG77" s="86" t="b">
        <f t="shared" si="95"/>
        <v>0</v>
      </c>
      <c r="AH77" s="86" t="str">
        <f t="shared" si="96"/>
        <v>Speed</v>
      </c>
      <c r="AI77" s="86" t="str">
        <f t="shared" si="123"/>
        <v>&gt;</v>
      </c>
      <c r="AJ77" s="86">
        <f t="shared" si="97"/>
        <v>7.822265625</v>
      </c>
      <c r="AK77" s="86">
        <f t="shared" si="98"/>
        <v>6</v>
      </c>
      <c r="AL77" s="86" t="b">
        <f t="shared" si="99"/>
        <v>1</v>
      </c>
      <c r="AM77" s="86" t="str">
        <f t="shared" si="100"/>
        <v>Distance</v>
      </c>
      <c r="AN77" s="86" t="str">
        <f t="shared" si="124"/>
        <v>&lt;=</v>
      </c>
      <c r="AO77" s="86">
        <f t="shared" si="101"/>
        <v>96.9306640625</v>
      </c>
      <c r="AP77" s="86">
        <f t="shared" si="102"/>
        <v>3</v>
      </c>
      <c r="AQ77" s="86" t="b">
        <f t="shared" si="103"/>
        <v>0</v>
      </c>
      <c r="AR77" s="86" t="str">
        <f t="shared" si="104"/>
        <v>Distance</v>
      </c>
      <c r="AS77" s="86" t="str">
        <f t="shared" si="125"/>
        <v>&gt;</v>
      </c>
      <c r="AT77" s="86">
        <f t="shared" si="105"/>
        <v>79.461181640625</v>
      </c>
      <c r="AU77" s="86">
        <f t="shared" si="106"/>
        <v>1</v>
      </c>
      <c r="AV77" s="86" t="b">
        <f t="shared" si="107"/>
        <v>1</v>
      </c>
      <c r="AW77" s="86" t="str">
        <f t="shared" si="108"/>
        <v>Speed</v>
      </c>
      <c r="AX77" s="86" t="str">
        <f t="shared" si="126"/>
        <v>&lt;=</v>
      </c>
      <c r="AY77" s="86">
        <f t="shared" si="109"/>
        <v>9.55078125</v>
      </c>
      <c r="AZ77" s="86">
        <f t="shared" si="110"/>
        <v>0</v>
      </c>
      <c r="BA77" s="86" t="b">
        <f t="shared" si="111"/>
        <v>1</v>
      </c>
      <c r="BB77" s="86" t="str">
        <f t="shared" si="112"/>
        <v>Distance</v>
      </c>
      <c r="BC77" s="86" t="str">
        <f t="shared" si="127"/>
        <v>&lt;=</v>
      </c>
      <c r="BD77" s="86">
        <f t="shared" si="113"/>
        <v>459.240966796875</v>
      </c>
      <c r="BE77" s="15">
        <f t="shared" si="114"/>
        <v>1</v>
      </c>
      <c r="BF77" s="15" t="str">
        <f t="shared" si="128"/>
        <v>GEBR&lt;=1,046142578125 AND Speed&gt;7,822265625 AND Distance&lt;=96,9306640625 AND Distance&gt;79,461181640625 AND Speed&lt;=9,55078125 AND Distance&lt;=459,240966796875</v>
      </c>
      <c r="BH77"/>
      <c r="BI77"/>
      <c r="BJ77"/>
    </row>
    <row r="78" spans="1:62">
      <c r="A78" s="15">
        <v>75</v>
      </c>
      <c r="B78" s="15">
        <v>1</v>
      </c>
      <c r="C78" s="15">
        <v>72785</v>
      </c>
      <c r="D78" s="15">
        <f t="shared" si="115"/>
        <v>17</v>
      </c>
      <c r="E78" s="15">
        <f t="shared" si="116"/>
        <v>3153</v>
      </c>
      <c r="F78" s="15">
        <f t="shared" si="117"/>
        <v>17.769775390625</v>
      </c>
      <c r="G78" s="15">
        <v>99</v>
      </c>
      <c r="H78" s="15">
        <v>100</v>
      </c>
      <c r="I78" s="15">
        <v>22</v>
      </c>
      <c r="J78" s="15">
        <v>5</v>
      </c>
      <c r="K78" s="15">
        <v>302</v>
      </c>
      <c r="L78" s="15">
        <v>2</v>
      </c>
      <c r="M78" s="15">
        <f t="shared" si="118"/>
        <v>4.8828125E-4</v>
      </c>
      <c r="O78" s="86">
        <f t="shared" si="119"/>
        <v>302</v>
      </c>
      <c r="P78" s="86">
        <f t="shared" si="81"/>
        <v>2.0751953125E-2</v>
      </c>
      <c r="Q78" s="86">
        <f t="shared" si="82"/>
        <v>150</v>
      </c>
      <c r="R78" s="86" t="b">
        <f t="shared" si="83"/>
        <v>0</v>
      </c>
      <c r="S78" s="86" t="str">
        <f t="shared" si="84"/>
        <v>Dummy Node</v>
      </c>
      <c r="T78" s="86" t="str">
        <f t="shared" si="120"/>
        <v>N/A</v>
      </c>
      <c r="U78" s="86" t="str">
        <f t="shared" si="85"/>
        <v>N/A</v>
      </c>
      <c r="V78" s="86">
        <f t="shared" si="86"/>
        <v>65</v>
      </c>
      <c r="W78" s="86" t="b">
        <f t="shared" si="87"/>
        <v>0</v>
      </c>
      <c r="X78" s="86" t="str">
        <f t="shared" si="88"/>
        <v>Dummy Node</v>
      </c>
      <c r="Y78" s="86" t="str">
        <f t="shared" si="121"/>
        <v>N/A</v>
      </c>
      <c r="Z78" s="86" t="str">
        <f t="shared" si="89"/>
        <v>N/A</v>
      </c>
      <c r="AA78" s="86">
        <f t="shared" si="90"/>
        <v>56</v>
      </c>
      <c r="AB78" s="86" t="b">
        <f t="shared" si="91"/>
        <v>1</v>
      </c>
      <c r="AC78" s="86" t="str">
        <f t="shared" si="92"/>
        <v>GEBR</v>
      </c>
      <c r="AD78" s="86" t="str">
        <f t="shared" si="122"/>
        <v>&lt;=</v>
      </c>
      <c r="AE78" s="86">
        <f t="shared" si="93"/>
        <v>1.046142578125</v>
      </c>
      <c r="AF78" s="86">
        <f t="shared" si="94"/>
        <v>53</v>
      </c>
      <c r="AG78" s="86" t="b">
        <f t="shared" si="95"/>
        <v>0</v>
      </c>
      <c r="AH78" s="86" t="str">
        <f t="shared" si="96"/>
        <v>Speed</v>
      </c>
      <c r="AI78" s="86" t="str">
        <f t="shared" si="123"/>
        <v>&gt;</v>
      </c>
      <c r="AJ78" s="86">
        <f t="shared" si="97"/>
        <v>7.822265625</v>
      </c>
      <c r="AK78" s="86">
        <f t="shared" si="98"/>
        <v>6</v>
      </c>
      <c r="AL78" s="86" t="b">
        <f t="shared" si="99"/>
        <v>1</v>
      </c>
      <c r="AM78" s="86" t="str">
        <f t="shared" si="100"/>
        <v>Distance</v>
      </c>
      <c r="AN78" s="86" t="str">
        <f t="shared" si="124"/>
        <v>&lt;=</v>
      </c>
      <c r="AO78" s="86">
        <f t="shared" si="101"/>
        <v>96.9306640625</v>
      </c>
      <c r="AP78" s="86">
        <f t="shared" si="102"/>
        <v>3</v>
      </c>
      <c r="AQ78" s="86" t="b">
        <f t="shared" si="103"/>
        <v>0</v>
      </c>
      <c r="AR78" s="86" t="str">
        <f t="shared" si="104"/>
        <v>Distance</v>
      </c>
      <c r="AS78" s="86" t="str">
        <f t="shared" si="125"/>
        <v>&gt;</v>
      </c>
      <c r="AT78" s="86">
        <f t="shared" si="105"/>
        <v>79.461181640625</v>
      </c>
      <c r="AU78" s="86">
        <f t="shared" si="106"/>
        <v>1</v>
      </c>
      <c r="AV78" s="86" t="b">
        <f t="shared" si="107"/>
        <v>1</v>
      </c>
      <c r="AW78" s="86" t="str">
        <f t="shared" si="108"/>
        <v>Speed</v>
      </c>
      <c r="AX78" s="86" t="str">
        <f t="shared" si="126"/>
        <v>&lt;=</v>
      </c>
      <c r="AY78" s="86">
        <f t="shared" si="109"/>
        <v>9.55078125</v>
      </c>
      <c r="AZ78" s="86">
        <f t="shared" si="110"/>
        <v>0</v>
      </c>
      <c r="BA78" s="86" t="b">
        <f t="shared" si="111"/>
        <v>1</v>
      </c>
      <c r="BB78" s="86" t="str">
        <f t="shared" si="112"/>
        <v>Distance</v>
      </c>
      <c r="BC78" s="86" t="str">
        <f t="shared" si="127"/>
        <v>&lt;=</v>
      </c>
      <c r="BD78" s="86">
        <f t="shared" si="113"/>
        <v>459.240966796875</v>
      </c>
      <c r="BE78" s="15">
        <f t="shared" si="114"/>
        <v>1</v>
      </c>
      <c r="BF78" s="15" t="str">
        <f t="shared" si="128"/>
        <v>GEBR&lt;=1,046142578125 AND Speed&gt;7,822265625 AND Distance&lt;=96,9306640625 AND Distance&gt;79,461181640625 AND Speed&lt;=9,55078125 AND Distance&lt;=459,240966796875</v>
      </c>
      <c r="BH78"/>
      <c r="BI78"/>
      <c r="BJ78"/>
    </row>
    <row r="79" spans="1:62">
      <c r="A79" s="15">
        <v>76</v>
      </c>
      <c r="B79" s="15">
        <v>1</v>
      </c>
      <c r="C79" s="15">
        <v>84541</v>
      </c>
      <c r="D79" s="15">
        <f t="shared" si="115"/>
        <v>20</v>
      </c>
      <c r="E79" s="15">
        <f t="shared" si="116"/>
        <v>2621</v>
      </c>
      <c r="F79" s="15">
        <f t="shared" si="117"/>
        <v>20.639892578125</v>
      </c>
      <c r="G79" s="15">
        <v>77</v>
      </c>
      <c r="H79" s="15">
        <v>78</v>
      </c>
      <c r="I79" s="15">
        <v>22</v>
      </c>
      <c r="J79" s="15">
        <v>5</v>
      </c>
      <c r="K79" s="15">
        <v>303</v>
      </c>
      <c r="L79" s="15">
        <v>33</v>
      </c>
      <c r="M79" s="15">
        <f t="shared" si="118"/>
        <v>8.056640625E-3</v>
      </c>
      <c r="O79" s="86">
        <f t="shared" si="119"/>
        <v>303</v>
      </c>
      <c r="P79" s="86">
        <f t="shared" si="81"/>
        <v>0.333251953125</v>
      </c>
      <c r="Q79" s="86">
        <f t="shared" si="82"/>
        <v>151</v>
      </c>
      <c r="R79" s="86" t="b">
        <f t="shared" si="83"/>
        <v>1</v>
      </c>
      <c r="S79" s="86" t="str">
        <f t="shared" si="84"/>
        <v>Dummy Node</v>
      </c>
      <c r="T79" s="86" t="str">
        <f t="shared" si="120"/>
        <v>N/A</v>
      </c>
      <c r="U79" s="86" t="str">
        <f t="shared" si="85"/>
        <v>N/A</v>
      </c>
      <c r="V79" s="86">
        <f t="shared" si="86"/>
        <v>66</v>
      </c>
      <c r="W79" s="86" t="b">
        <f t="shared" si="87"/>
        <v>1</v>
      </c>
      <c r="X79" s="86" t="str">
        <f t="shared" si="88"/>
        <v>Dummy Node</v>
      </c>
      <c r="Y79" s="86" t="str">
        <f t="shared" si="121"/>
        <v>N/A</v>
      </c>
      <c r="Z79" s="86" t="str">
        <f t="shared" si="89"/>
        <v>N/A</v>
      </c>
      <c r="AA79" s="86">
        <f t="shared" si="90"/>
        <v>56</v>
      </c>
      <c r="AB79" s="86" t="b">
        <f t="shared" si="91"/>
        <v>0</v>
      </c>
      <c r="AC79" s="86" t="str">
        <f t="shared" si="92"/>
        <v>GEBR</v>
      </c>
      <c r="AD79" s="86" t="str">
        <f t="shared" si="122"/>
        <v>&gt;</v>
      </c>
      <c r="AE79" s="86">
        <f t="shared" si="93"/>
        <v>1.046142578125</v>
      </c>
      <c r="AF79" s="86">
        <f t="shared" si="94"/>
        <v>53</v>
      </c>
      <c r="AG79" s="86" t="b">
        <f t="shared" si="95"/>
        <v>0</v>
      </c>
      <c r="AH79" s="86" t="str">
        <f t="shared" si="96"/>
        <v>Speed</v>
      </c>
      <c r="AI79" s="86" t="str">
        <f t="shared" si="123"/>
        <v>&gt;</v>
      </c>
      <c r="AJ79" s="86">
        <f t="shared" si="97"/>
        <v>7.822265625</v>
      </c>
      <c r="AK79" s="86">
        <f t="shared" si="98"/>
        <v>6</v>
      </c>
      <c r="AL79" s="86" t="b">
        <f t="shared" si="99"/>
        <v>1</v>
      </c>
      <c r="AM79" s="86" t="str">
        <f t="shared" si="100"/>
        <v>Distance</v>
      </c>
      <c r="AN79" s="86" t="str">
        <f t="shared" si="124"/>
        <v>&lt;=</v>
      </c>
      <c r="AO79" s="86">
        <f t="shared" si="101"/>
        <v>96.9306640625</v>
      </c>
      <c r="AP79" s="86">
        <f t="shared" si="102"/>
        <v>3</v>
      </c>
      <c r="AQ79" s="86" t="b">
        <f t="shared" si="103"/>
        <v>0</v>
      </c>
      <c r="AR79" s="86" t="str">
        <f t="shared" si="104"/>
        <v>Distance</v>
      </c>
      <c r="AS79" s="86" t="str">
        <f t="shared" si="125"/>
        <v>&gt;</v>
      </c>
      <c r="AT79" s="86">
        <f t="shared" si="105"/>
        <v>79.461181640625</v>
      </c>
      <c r="AU79" s="86">
        <f t="shared" si="106"/>
        <v>1</v>
      </c>
      <c r="AV79" s="86" t="b">
        <f t="shared" si="107"/>
        <v>1</v>
      </c>
      <c r="AW79" s="86" t="str">
        <f t="shared" si="108"/>
        <v>Speed</v>
      </c>
      <c r="AX79" s="86" t="str">
        <f t="shared" si="126"/>
        <v>&lt;=</v>
      </c>
      <c r="AY79" s="86">
        <f t="shared" si="109"/>
        <v>9.55078125</v>
      </c>
      <c r="AZ79" s="86">
        <f t="shared" si="110"/>
        <v>0</v>
      </c>
      <c r="BA79" s="86" t="b">
        <f t="shared" si="111"/>
        <v>1</v>
      </c>
      <c r="BB79" s="86" t="str">
        <f t="shared" si="112"/>
        <v>Distance</v>
      </c>
      <c r="BC79" s="86" t="str">
        <f t="shared" si="127"/>
        <v>&lt;=</v>
      </c>
      <c r="BD79" s="86">
        <f t="shared" si="113"/>
        <v>459.240966796875</v>
      </c>
      <c r="BE79" s="15">
        <f t="shared" si="114"/>
        <v>0</v>
      </c>
      <c r="BF79" s="15" t="str">
        <f t="shared" si="128"/>
        <v>GEBR&gt;1,046142578125 AND Speed&gt;7,822265625 AND Distance&lt;=96,9306640625 AND Distance&gt;79,461181640625 AND Speed&lt;=9,55078125 AND Distance&lt;=459,240966796875</v>
      </c>
      <c r="BH79"/>
      <c r="BI79"/>
      <c r="BJ79"/>
    </row>
    <row r="80" spans="1:62">
      <c r="A80" s="15">
        <v>77</v>
      </c>
      <c r="B80" s="15">
        <v>-2</v>
      </c>
      <c r="C80" s="15">
        <v>-8192</v>
      </c>
      <c r="D80" s="15">
        <f t="shared" si="115"/>
        <v>-1</v>
      </c>
      <c r="E80" s="15">
        <f t="shared" si="116"/>
        <v>0</v>
      </c>
      <c r="F80" s="15">
        <f t="shared" si="117"/>
        <v>-1</v>
      </c>
      <c r="G80" s="15">
        <v>165</v>
      </c>
      <c r="H80" s="15">
        <v>166</v>
      </c>
      <c r="I80" s="15">
        <v>76</v>
      </c>
      <c r="J80" s="15">
        <v>6</v>
      </c>
      <c r="K80" s="15">
        <v>304</v>
      </c>
      <c r="L80" s="15">
        <v>127</v>
      </c>
      <c r="M80" s="15">
        <f t="shared" si="118"/>
        <v>3.1005859375E-2</v>
      </c>
      <c r="O80" s="86">
        <f t="shared" si="119"/>
        <v>304</v>
      </c>
      <c r="P80" s="86">
        <f t="shared" si="81"/>
        <v>0.333251953125</v>
      </c>
      <c r="Q80" s="86">
        <f t="shared" si="82"/>
        <v>151</v>
      </c>
      <c r="R80" s="86" t="b">
        <f t="shared" si="83"/>
        <v>0</v>
      </c>
      <c r="S80" s="86" t="str">
        <f t="shared" si="84"/>
        <v>Dummy Node</v>
      </c>
      <c r="T80" s="86" t="str">
        <f t="shared" si="120"/>
        <v>N/A</v>
      </c>
      <c r="U80" s="86" t="str">
        <f t="shared" si="85"/>
        <v>N/A</v>
      </c>
      <c r="V80" s="86">
        <f t="shared" si="86"/>
        <v>66</v>
      </c>
      <c r="W80" s="86" t="b">
        <f t="shared" si="87"/>
        <v>1</v>
      </c>
      <c r="X80" s="86" t="str">
        <f t="shared" si="88"/>
        <v>Dummy Node</v>
      </c>
      <c r="Y80" s="86" t="str">
        <f t="shared" si="121"/>
        <v>N/A</v>
      </c>
      <c r="Z80" s="86" t="str">
        <f t="shared" si="89"/>
        <v>N/A</v>
      </c>
      <c r="AA80" s="86">
        <f t="shared" si="90"/>
        <v>56</v>
      </c>
      <c r="AB80" s="86" t="b">
        <f t="shared" si="91"/>
        <v>0</v>
      </c>
      <c r="AC80" s="86" t="str">
        <f t="shared" si="92"/>
        <v>GEBR</v>
      </c>
      <c r="AD80" s="86" t="str">
        <f t="shared" si="122"/>
        <v>&gt;</v>
      </c>
      <c r="AE80" s="86">
        <f t="shared" si="93"/>
        <v>1.046142578125</v>
      </c>
      <c r="AF80" s="86">
        <f t="shared" si="94"/>
        <v>53</v>
      </c>
      <c r="AG80" s="86" t="b">
        <f t="shared" si="95"/>
        <v>0</v>
      </c>
      <c r="AH80" s="86" t="str">
        <f t="shared" si="96"/>
        <v>Speed</v>
      </c>
      <c r="AI80" s="86" t="str">
        <f t="shared" si="123"/>
        <v>&gt;</v>
      </c>
      <c r="AJ80" s="86">
        <f t="shared" si="97"/>
        <v>7.822265625</v>
      </c>
      <c r="AK80" s="86">
        <f t="shared" si="98"/>
        <v>6</v>
      </c>
      <c r="AL80" s="86" t="b">
        <f t="shared" si="99"/>
        <v>1</v>
      </c>
      <c r="AM80" s="86" t="str">
        <f t="shared" si="100"/>
        <v>Distance</v>
      </c>
      <c r="AN80" s="86" t="str">
        <f t="shared" si="124"/>
        <v>&lt;=</v>
      </c>
      <c r="AO80" s="86">
        <f t="shared" si="101"/>
        <v>96.9306640625</v>
      </c>
      <c r="AP80" s="86">
        <f t="shared" si="102"/>
        <v>3</v>
      </c>
      <c r="AQ80" s="86" t="b">
        <f t="shared" si="103"/>
        <v>0</v>
      </c>
      <c r="AR80" s="86" t="str">
        <f t="shared" si="104"/>
        <v>Distance</v>
      </c>
      <c r="AS80" s="86" t="str">
        <f t="shared" si="125"/>
        <v>&gt;</v>
      </c>
      <c r="AT80" s="86">
        <f t="shared" si="105"/>
        <v>79.461181640625</v>
      </c>
      <c r="AU80" s="86">
        <f t="shared" si="106"/>
        <v>1</v>
      </c>
      <c r="AV80" s="86" t="b">
        <f t="shared" si="107"/>
        <v>1</v>
      </c>
      <c r="AW80" s="86" t="str">
        <f t="shared" si="108"/>
        <v>Speed</v>
      </c>
      <c r="AX80" s="86" t="str">
        <f t="shared" si="126"/>
        <v>&lt;=</v>
      </c>
      <c r="AY80" s="86">
        <f t="shared" si="109"/>
        <v>9.55078125</v>
      </c>
      <c r="AZ80" s="86">
        <f t="shared" si="110"/>
        <v>0</v>
      </c>
      <c r="BA80" s="86" t="b">
        <f t="shared" si="111"/>
        <v>1</v>
      </c>
      <c r="BB80" s="86" t="str">
        <f t="shared" si="112"/>
        <v>Distance</v>
      </c>
      <c r="BC80" s="86" t="str">
        <f t="shared" si="127"/>
        <v>&lt;=</v>
      </c>
      <c r="BD80" s="86">
        <f t="shared" si="113"/>
        <v>459.240966796875</v>
      </c>
      <c r="BE80" s="15">
        <f t="shared" si="114"/>
        <v>0</v>
      </c>
      <c r="BF80" s="15" t="str">
        <f t="shared" si="128"/>
        <v>GEBR&gt;1,046142578125 AND Speed&gt;7,822265625 AND Distance&lt;=96,9306640625 AND Distance&gt;79,461181640625 AND Speed&lt;=9,55078125 AND Distance&lt;=459,240966796875</v>
      </c>
      <c r="BH80"/>
      <c r="BI80"/>
      <c r="BJ80"/>
    </row>
    <row r="81" spans="1:62">
      <c r="A81" s="15">
        <v>78</v>
      </c>
      <c r="B81" s="15">
        <v>-2</v>
      </c>
      <c r="C81" s="15">
        <v>-8192</v>
      </c>
      <c r="D81" s="15">
        <f t="shared" si="115"/>
        <v>-1</v>
      </c>
      <c r="E81" s="15">
        <f t="shared" si="116"/>
        <v>0</v>
      </c>
      <c r="F81" s="15">
        <f t="shared" si="117"/>
        <v>-1</v>
      </c>
      <c r="G81" s="15">
        <v>167</v>
      </c>
      <c r="H81" s="15">
        <v>168</v>
      </c>
      <c r="I81" s="15">
        <v>76</v>
      </c>
      <c r="J81" s="15">
        <v>6</v>
      </c>
      <c r="K81" s="15">
        <v>305</v>
      </c>
      <c r="L81" s="15">
        <v>4</v>
      </c>
      <c r="M81" s="15">
        <f t="shared" si="118"/>
        <v>9.765625E-4</v>
      </c>
      <c r="O81" s="86">
        <f t="shared" si="119"/>
        <v>305</v>
      </c>
      <c r="P81" s="86">
        <f t="shared" si="81"/>
        <v>0.333251953125</v>
      </c>
      <c r="Q81" s="86">
        <f t="shared" si="82"/>
        <v>152</v>
      </c>
      <c r="R81" s="86" t="b">
        <f t="shared" si="83"/>
        <v>1</v>
      </c>
      <c r="S81" s="86" t="str">
        <f t="shared" si="84"/>
        <v>Dummy Node</v>
      </c>
      <c r="T81" s="86" t="str">
        <f t="shared" si="120"/>
        <v>N/A</v>
      </c>
      <c r="U81" s="86" t="str">
        <f t="shared" si="85"/>
        <v>N/A</v>
      </c>
      <c r="V81" s="86">
        <f t="shared" si="86"/>
        <v>66</v>
      </c>
      <c r="W81" s="86" t="b">
        <f t="shared" si="87"/>
        <v>0</v>
      </c>
      <c r="X81" s="86" t="str">
        <f t="shared" si="88"/>
        <v>Dummy Node</v>
      </c>
      <c r="Y81" s="86" t="str">
        <f t="shared" si="121"/>
        <v>N/A</v>
      </c>
      <c r="Z81" s="86" t="str">
        <f t="shared" si="89"/>
        <v>N/A</v>
      </c>
      <c r="AA81" s="86">
        <f t="shared" si="90"/>
        <v>56</v>
      </c>
      <c r="AB81" s="86" t="b">
        <f t="shared" si="91"/>
        <v>0</v>
      </c>
      <c r="AC81" s="86" t="str">
        <f t="shared" si="92"/>
        <v>GEBR</v>
      </c>
      <c r="AD81" s="86" t="str">
        <f t="shared" si="122"/>
        <v>&gt;</v>
      </c>
      <c r="AE81" s="86">
        <f t="shared" si="93"/>
        <v>1.046142578125</v>
      </c>
      <c r="AF81" s="86">
        <f t="shared" si="94"/>
        <v>53</v>
      </c>
      <c r="AG81" s="86" t="b">
        <f t="shared" si="95"/>
        <v>0</v>
      </c>
      <c r="AH81" s="86" t="str">
        <f t="shared" si="96"/>
        <v>Speed</v>
      </c>
      <c r="AI81" s="86" t="str">
        <f t="shared" si="123"/>
        <v>&gt;</v>
      </c>
      <c r="AJ81" s="86">
        <f t="shared" si="97"/>
        <v>7.822265625</v>
      </c>
      <c r="AK81" s="86">
        <f t="shared" si="98"/>
        <v>6</v>
      </c>
      <c r="AL81" s="86" t="b">
        <f t="shared" si="99"/>
        <v>1</v>
      </c>
      <c r="AM81" s="86" t="str">
        <f t="shared" si="100"/>
        <v>Distance</v>
      </c>
      <c r="AN81" s="86" t="str">
        <f t="shared" si="124"/>
        <v>&lt;=</v>
      </c>
      <c r="AO81" s="86">
        <f t="shared" si="101"/>
        <v>96.9306640625</v>
      </c>
      <c r="AP81" s="86">
        <f t="shared" si="102"/>
        <v>3</v>
      </c>
      <c r="AQ81" s="86" t="b">
        <f t="shared" si="103"/>
        <v>0</v>
      </c>
      <c r="AR81" s="86" t="str">
        <f t="shared" si="104"/>
        <v>Distance</v>
      </c>
      <c r="AS81" s="86" t="str">
        <f t="shared" si="125"/>
        <v>&gt;</v>
      </c>
      <c r="AT81" s="86">
        <f t="shared" si="105"/>
        <v>79.461181640625</v>
      </c>
      <c r="AU81" s="86">
        <f t="shared" si="106"/>
        <v>1</v>
      </c>
      <c r="AV81" s="86" t="b">
        <f t="shared" si="107"/>
        <v>1</v>
      </c>
      <c r="AW81" s="86" t="str">
        <f t="shared" si="108"/>
        <v>Speed</v>
      </c>
      <c r="AX81" s="86" t="str">
        <f t="shared" si="126"/>
        <v>&lt;=</v>
      </c>
      <c r="AY81" s="86">
        <f t="shared" si="109"/>
        <v>9.55078125</v>
      </c>
      <c r="AZ81" s="86">
        <f t="shared" si="110"/>
        <v>0</v>
      </c>
      <c r="BA81" s="86" t="b">
        <f t="shared" si="111"/>
        <v>1</v>
      </c>
      <c r="BB81" s="86" t="str">
        <f t="shared" si="112"/>
        <v>Distance</v>
      </c>
      <c r="BC81" s="86" t="str">
        <f t="shared" si="127"/>
        <v>&lt;=</v>
      </c>
      <c r="BD81" s="86">
        <f t="shared" si="113"/>
        <v>459.240966796875</v>
      </c>
      <c r="BE81" s="15">
        <f t="shared" si="114"/>
        <v>0</v>
      </c>
      <c r="BF81" s="15" t="str">
        <f t="shared" si="128"/>
        <v>GEBR&gt;1,046142578125 AND Speed&gt;7,822265625 AND Distance&lt;=96,9306640625 AND Distance&gt;79,461181640625 AND Speed&lt;=9,55078125 AND Distance&lt;=459,240966796875</v>
      </c>
      <c r="BH81"/>
      <c r="BI81"/>
      <c r="BJ81"/>
    </row>
    <row r="82" spans="1:62">
      <c r="A82" s="15">
        <v>79</v>
      </c>
      <c r="B82" s="15">
        <v>-2</v>
      </c>
      <c r="C82" s="15">
        <v>-8192</v>
      </c>
      <c r="D82" s="15">
        <f t="shared" si="115"/>
        <v>-1</v>
      </c>
      <c r="E82" s="15">
        <f t="shared" si="116"/>
        <v>0</v>
      </c>
      <c r="F82" s="15">
        <f t="shared" si="117"/>
        <v>-1</v>
      </c>
      <c r="G82" s="15">
        <v>169</v>
      </c>
      <c r="H82" s="15">
        <v>170</v>
      </c>
      <c r="I82" s="15">
        <v>30</v>
      </c>
      <c r="J82" s="15">
        <v>6</v>
      </c>
      <c r="K82" s="15">
        <v>306</v>
      </c>
      <c r="L82" s="15">
        <v>956</v>
      </c>
      <c r="M82" s="15">
        <f t="shared" si="118"/>
        <v>0.2333984375</v>
      </c>
      <c r="O82" s="86">
        <f t="shared" si="119"/>
        <v>306</v>
      </c>
      <c r="P82" s="86">
        <f t="shared" si="81"/>
        <v>0.333251953125</v>
      </c>
      <c r="Q82" s="86">
        <f t="shared" si="82"/>
        <v>152</v>
      </c>
      <c r="R82" s="86" t="b">
        <f t="shared" si="83"/>
        <v>0</v>
      </c>
      <c r="S82" s="86" t="str">
        <f t="shared" si="84"/>
        <v>Dummy Node</v>
      </c>
      <c r="T82" s="86" t="str">
        <f t="shared" si="120"/>
        <v>N/A</v>
      </c>
      <c r="U82" s="86" t="str">
        <f t="shared" si="85"/>
        <v>N/A</v>
      </c>
      <c r="V82" s="86">
        <f t="shared" si="86"/>
        <v>66</v>
      </c>
      <c r="W82" s="86" t="b">
        <f t="shared" si="87"/>
        <v>0</v>
      </c>
      <c r="X82" s="86" t="str">
        <f t="shared" si="88"/>
        <v>Dummy Node</v>
      </c>
      <c r="Y82" s="86" t="str">
        <f t="shared" si="121"/>
        <v>N/A</v>
      </c>
      <c r="Z82" s="86" t="str">
        <f t="shared" si="89"/>
        <v>N/A</v>
      </c>
      <c r="AA82" s="86">
        <f t="shared" si="90"/>
        <v>56</v>
      </c>
      <c r="AB82" s="86" t="b">
        <f t="shared" si="91"/>
        <v>0</v>
      </c>
      <c r="AC82" s="86" t="str">
        <f t="shared" si="92"/>
        <v>GEBR</v>
      </c>
      <c r="AD82" s="86" t="str">
        <f t="shared" si="122"/>
        <v>&gt;</v>
      </c>
      <c r="AE82" s="86">
        <f t="shared" si="93"/>
        <v>1.046142578125</v>
      </c>
      <c r="AF82" s="86">
        <f t="shared" si="94"/>
        <v>53</v>
      </c>
      <c r="AG82" s="86" t="b">
        <f t="shared" si="95"/>
        <v>0</v>
      </c>
      <c r="AH82" s="86" t="str">
        <f t="shared" si="96"/>
        <v>Speed</v>
      </c>
      <c r="AI82" s="86" t="str">
        <f t="shared" si="123"/>
        <v>&gt;</v>
      </c>
      <c r="AJ82" s="86">
        <f t="shared" si="97"/>
        <v>7.822265625</v>
      </c>
      <c r="AK82" s="86">
        <f t="shared" si="98"/>
        <v>6</v>
      </c>
      <c r="AL82" s="86" t="b">
        <f t="shared" si="99"/>
        <v>1</v>
      </c>
      <c r="AM82" s="86" t="str">
        <f t="shared" si="100"/>
        <v>Distance</v>
      </c>
      <c r="AN82" s="86" t="str">
        <f t="shared" si="124"/>
        <v>&lt;=</v>
      </c>
      <c r="AO82" s="86">
        <f t="shared" si="101"/>
        <v>96.9306640625</v>
      </c>
      <c r="AP82" s="86">
        <f t="shared" si="102"/>
        <v>3</v>
      </c>
      <c r="AQ82" s="86" t="b">
        <f t="shared" si="103"/>
        <v>0</v>
      </c>
      <c r="AR82" s="86" t="str">
        <f t="shared" si="104"/>
        <v>Distance</v>
      </c>
      <c r="AS82" s="86" t="str">
        <f t="shared" si="125"/>
        <v>&gt;</v>
      </c>
      <c r="AT82" s="86">
        <f t="shared" si="105"/>
        <v>79.461181640625</v>
      </c>
      <c r="AU82" s="86">
        <f t="shared" si="106"/>
        <v>1</v>
      </c>
      <c r="AV82" s="86" t="b">
        <f t="shared" si="107"/>
        <v>1</v>
      </c>
      <c r="AW82" s="86" t="str">
        <f t="shared" si="108"/>
        <v>Speed</v>
      </c>
      <c r="AX82" s="86" t="str">
        <f t="shared" si="126"/>
        <v>&lt;=</v>
      </c>
      <c r="AY82" s="86">
        <f t="shared" si="109"/>
        <v>9.55078125</v>
      </c>
      <c r="AZ82" s="86">
        <f t="shared" si="110"/>
        <v>0</v>
      </c>
      <c r="BA82" s="86" t="b">
        <f t="shared" si="111"/>
        <v>1</v>
      </c>
      <c r="BB82" s="86" t="str">
        <f t="shared" si="112"/>
        <v>Distance</v>
      </c>
      <c r="BC82" s="86" t="str">
        <f t="shared" si="127"/>
        <v>&lt;=</v>
      </c>
      <c r="BD82" s="86">
        <f t="shared" si="113"/>
        <v>459.240966796875</v>
      </c>
      <c r="BE82" s="15">
        <f t="shared" si="114"/>
        <v>0</v>
      </c>
      <c r="BF82" s="15" t="str">
        <f t="shared" si="128"/>
        <v>GEBR&gt;1,046142578125 AND Speed&gt;7,822265625 AND Distance&lt;=96,9306640625 AND Distance&gt;79,461181640625 AND Speed&lt;=9,55078125 AND Distance&lt;=459,240966796875</v>
      </c>
      <c r="BH82"/>
      <c r="BI82"/>
      <c r="BJ82"/>
    </row>
    <row r="83" spans="1:62">
      <c r="A83" s="15">
        <v>80</v>
      </c>
      <c r="B83" s="15">
        <v>-2</v>
      </c>
      <c r="C83" s="15">
        <v>-8192</v>
      </c>
      <c r="D83" s="15">
        <f t="shared" si="115"/>
        <v>-1</v>
      </c>
      <c r="E83" s="15">
        <f t="shared" si="116"/>
        <v>0</v>
      </c>
      <c r="F83" s="15">
        <f t="shared" si="117"/>
        <v>-1</v>
      </c>
      <c r="G83" s="15">
        <v>171</v>
      </c>
      <c r="H83" s="15">
        <v>172</v>
      </c>
      <c r="I83" s="15">
        <v>30</v>
      </c>
      <c r="J83" s="15">
        <v>6</v>
      </c>
      <c r="K83" s="15">
        <v>307</v>
      </c>
      <c r="L83" s="15">
        <v>1365</v>
      </c>
      <c r="M83" s="15">
        <f t="shared" si="118"/>
        <v>0.333251953125</v>
      </c>
      <c r="O83" s="86">
        <f t="shared" si="119"/>
        <v>307</v>
      </c>
      <c r="P83" s="86">
        <f t="shared" si="81"/>
        <v>1.2939453125E-2</v>
      </c>
      <c r="Q83" s="86">
        <f t="shared" si="82"/>
        <v>153</v>
      </c>
      <c r="R83" s="86" t="b">
        <f t="shared" si="83"/>
        <v>1</v>
      </c>
      <c r="S83" s="86" t="str">
        <f t="shared" si="84"/>
        <v>Dummy Node</v>
      </c>
      <c r="T83" s="86" t="str">
        <f t="shared" si="120"/>
        <v>N/A</v>
      </c>
      <c r="U83" s="86" t="str">
        <f t="shared" si="85"/>
        <v>N/A</v>
      </c>
      <c r="V83" s="86">
        <f t="shared" si="86"/>
        <v>69</v>
      </c>
      <c r="W83" s="86" t="b">
        <f t="shared" si="87"/>
        <v>1</v>
      </c>
      <c r="X83" s="86" t="str">
        <f t="shared" si="88"/>
        <v>Dummy Node</v>
      </c>
      <c r="Y83" s="86" t="str">
        <f t="shared" si="121"/>
        <v>N/A</v>
      </c>
      <c r="Z83" s="86" t="str">
        <f t="shared" si="89"/>
        <v>N/A</v>
      </c>
      <c r="AA83" s="86">
        <f t="shared" si="90"/>
        <v>67</v>
      </c>
      <c r="AB83" s="86" t="b">
        <f t="shared" si="91"/>
        <v>1</v>
      </c>
      <c r="AC83" s="86" t="str">
        <f t="shared" si="92"/>
        <v>GEBR</v>
      </c>
      <c r="AD83" s="86" t="str">
        <f t="shared" si="122"/>
        <v>&lt;=</v>
      </c>
      <c r="AE83" s="86">
        <f t="shared" si="93"/>
        <v>0.715087890625</v>
      </c>
      <c r="AF83" s="86">
        <f t="shared" si="94"/>
        <v>15</v>
      </c>
      <c r="AG83" s="86" t="b">
        <f t="shared" si="95"/>
        <v>1</v>
      </c>
      <c r="AH83" s="86" t="str">
        <f t="shared" si="96"/>
        <v>Speed</v>
      </c>
      <c r="AI83" s="86" t="str">
        <f t="shared" si="123"/>
        <v>&lt;=</v>
      </c>
      <c r="AJ83" s="86">
        <f t="shared" si="97"/>
        <v>25.294189453125</v>
      </c>
      <c r="AK83" s="86">
        <f t="shared" si="98"/>
        <v>14</v>
      </c>
      <c r="AL83" s="86" t="b">
        <f t="shared" si="99"/>
        <v>1</v>
      </c>
      <c r="AM83" s="86" t="str">
        <f t="shared" si="100"/>
        <v>GEBR</v>
      </c>
      <c r="AN83" s="86" t="str">
        <f t="shared" si="124"/>
        <v>&lt;=</v>
      </c>
      <c r="AO83" s="86">
        <f t="shared" si="101"/>
        <v>0.85498046875</v>
      </c>
      <c r="AP83" s="86">
        <f t="shared" si="102"/>
        <v>11</v>
      </c>
      <c r="AQ83" s="86" t="b">
        <f t="shared" si="103"/>
        <v>0</v>
      </c>
      <c r="AR83" s="86" t="str">
        <f t="shared" si="104"/>
        <v>Speed</v>
      </c>
      <c r="AS83" s="86" t="str">
        <f t="shared" si="125"/>
        <v>&gt;</v>
      </c>
      <c r="AT83" s="86">
        <f t="shared" si="105"/>
        <v>23.35400390625</v>
      </c>
      <c r="AU83" s="86">
        <f t="shared" si="106"/>
        <v>2</v>
      </c>
      <c r="AV83" s="86" t="b">
        <f t="shared" si="107"/>
        <v>1</v>
      </c>
      <c r="AW83" s="86" t="str">
        <f t="shared" si="108"/>
        <v>Distance</v>
      </c>
      <c r="AX83" s="86" t="str">
        <f t="shared" si="126"/>
        <v>&lt;=</v>
      </c>
      <c r="AY83" s="86">
        <f t="shared" si="109"/>
        <v>590.286865234375</v>
      </c>
      <c r="AZ83" s="86">
        <f t="shared" si="110"/>
        <v>0</v>
      </c>
      <c r="BA83" s="86" t="b">
        <f t="shared" si="111"/>
        <v>0</v>
      </c>
      <c r="BB83" s="86" t="str">
        <f t="shared" si="112"/>
        <v>Distance</v>
      </c>
      <c r="BC83" s="86" t="str">
        <f t="shared" si="127"/>
        <v>&gt;</v>
      </c>
      <c r="BD83" s="86">
        <f t="shared" si="113"/>
        <v>459.240966796875</v>
      </c>
      <c r="BE83" s="15">
        <f t="shared" si="114"/>
        <v>1</v>
      </c>
      <c r="BF83" s="15" t="str">
        <f t="shared" si="128"/>
        <v>GEBR&lt;=0,715087890625 AND Speed&lt;=25,294189453125 AND GEBR&lt;=0,85498046875 AND Speed&gt;23,35400390625 AND Distance&lt;=590,286865234375 AND Distance&gt;459,240966796875</v>
      </c>
      <c r="BH83"/>
      <c r="BI83"/>
      <c r="BJ83"/>
    </row>
    <row r="84" spans="1:62">
      <c r="A84" s="15">
        <v>81</v>
      </c>
      <c r="B84" s="15">
        <v>-2</v>
      </c>
      <c r="C84" s="15">
        <v>-8192</v>
      </c>
      <c r="D84" s="15">
        <f t="shared" si="115"/>
        <v>-1</v>
      </c>
      <c r="E84" s="15">
        <f t="shared" si="116"/>
        <v>0</v>
      </c>
      <c r="F84" s="15">
        <f t="shared" si="117"/>
        <v>-1</v>
      </c>
      <c r="G84" s="15">
        <v>173</v>
      </c>
      <c r="H84" s="15">
        <v>174</v>
      </c>
      <c r="I84" s="15">
        <v>45</v>
      </c>
      <c r="J84" s="15">
        <v>5</v>
      </c>
      <c r="K84" s="15">
        <v>308</v>
      </c>
      <c r="L84" s="15">
        <v>1365</v>
      </c>
      <c r="M84" s="15">
        <f t="shared" si="118"/>
        <v>0.333251953125</v>
      </c>
      <c r="O84" s="86">
        <f t="shared" si="119"/>
        <v>308</v>
      </c>
      <c r="P84" s="86">
        <f t="shared" si="81"/>
        <v>1.2939453125E-2</v>
      </c>
      <c r="Q84" s="86">
        <f t="shared" si="82"/>
        <v>153</v>
      </c>
      <c r="R84" s="86" t="b">
        <f t="shared" si="83"/>
        <v>0</v>
      </c>
      <c r="S84" s="86" t="str">
        <f t="shared" si="84"/>
        <v>Dummy Node</v>
      </c>
      <c r="T84" s="86" t="str">
        <f t="shared" si="120"/>
        <v>N/A</v>
      </c>
      <c r="U84" s="86" t="str">
        <f t="shared" si="85"/>
        <v>N/A</v>
      </c>
      <c r="V84" s="86">
        <f t="shared" si="86"/>
        <v>69</v>
      </c>
      <c r="W84" s="86" t="b">
        <f t="shared" si="87"/>
        <v>1</v>
      </c>
      <c r="X84" s="86" t="str">
        <f t="shared" si="88"/>
        <v>Dummy Node</v>
      </c>
      <c r="Y84" s="86" t="str">
        <f t="shared" si="121"/>
        <v>N/A</v>
      </c>
      <c r="Z84" s="86" t="str">
        <f t="shared" si="89"/>
        <v>N/A</v>
      </c>
      <c r="AA84" s="86">
        <f t="shared" si="90"/>
        <v>67</v>
      </c>
      <c r="AB84" s="86" t="b">
        <f t="shared" si="91"/>
        <v>1</v>
      </c>
      <c r="AC84" s="86" t="str">
        <f t="shared" si="92"/>
        <v>GEBR</v>
      </c>
      <c r="AD84" s="86" t="str">
        <f t="shared" si="122"/>
        <v>&lt;=</v>
      </c>
      <c r="AE84" s="86">
        <f t="shared" si="93"/>
        <v>0.715087890625</v>
      </c>
      <c r="AF84" s="86">
        <f t="shared" si="94"/>
        <v>15</v>
      </c>
      <c r="AG84" s="86" t="b">
        <f t="shared" si="95"/>
        <v>1</v>
      </c>
      <c r="AH84" s="86" t="str">
        <f t="shared" si="96"/>
        <v>Speed</v>
      </c>
      <c r="AI84" s="86" t="str">
        <f t="shared" si="123"/>
        <v>&lt;=</v>
      </c>
      <c r="AJ84" s="86">
        <f t="shared" si="97"/>
        <v>25.294189453125</v>
      </c>
      <c r="AK84" s="86">
        <f t="shared" si="98"/>
        <v>14</v>
      </c>
      <c r="AL84" s="86" t="b">
        <f t="shared" si="99"/>
        <v>1</v>
      </c>
      <c r="AM84" s="86" t="str">
        <f t="shared" si="100"/>
        <v>GEBR</v>
      </c>
      <c r="AN84" s="86" t="str">
        <f t="shared" si="124"/>
        <v>&lt;=</v>
      </c>
      <c r="AO84" s="86">
        <f t="shared" si="101"/>
        <v>0.85498046875</v>
      </c>
      <c r="AP84" s="86">
        <f t="shared" si="102"/>
        <v>11</v>
      </c>
      <c r="AQ84" s="86" t="b">
        <f t="shared" si="103"/>
        <v>0</v>
      </c>
      <c r="AR84" s="86" t="str">
        <f t="shared" si="104"/>
        <v>Speed</v>
      </c>
      <c r="AS84" s="86" t="str">
        <f t="shared" si="125"/>
        <v>&gt;</v>
      </c>
      <c r="AT84" s="86">
        <f t="shared" si="105"/>
        <v>23.35400390625</v>
      </c>
      <c r="AU84" s="86">
        <f t="shared" si="106"/>
        <v>2</v>
      </c>
      <c r="AV84" s="86" t="b">
        <f t="shared" si="107"/>
        <v>1</v>
      </c>
      <c r="AW84" s="86" t="str">
        <f t="shared" si="108"/>
        <v>Distance</v>
      </c>
      <c r="AX84" s="86" t="str">
        <f t="shared" si="126"/>
        <v>&lt;=</v>
      </c>
      <c r="AY84" s="86">
        <f t="shared" si="109"/>
        <v>590.286865234375</v>
      </c>
      <c r="AZ84" s="86">
        <f t="shared" si="110"/>
        <v>0</v>
      </c>
      <c r="BA84" s="86" t="b">
        <f t="shared" si="111"/>
        <v>0</v>
      </c>
      <c r="BB84" s="86" t="str">
        <f t="shared" si="112"/>
        <v>Distance</v>
      </c>
      <c r="BC84" s="86" t="str">
        <f t="shared" si="127"/>
        <v>&gt;</v>
      </c>
      <c r="BD84" s="86">
        <f t="shared" si="113"/>
        <v>459.240966796875</v>
      </c>
      <c r="BE84" s="15">
        <f t="shared" si="114"/>
        <v>1</v>
      </c>
      <c r="BF84" s="15" t="str">
        <f t="shared" si="128"/>
        <v>GEBR&lt;=0,715087890625 AND Speed&lt;=25,294189453125 AND GEBR&lt;=0,85498046875 AND Speed&gt;23,35400390625 AND Distance&lt;=590,286865234375 AND Distance&gt;459,240966796875</v>
      </c>
      <c r="BH84"/>
      <c r="BI84"/>
      <c r="BJ84"/>
    </row>
    <row r="85" spans="1:62">
      <c r="A85" s="15">
        <v>82</v>
      </c>
      <c r="B85" s="15">
        <v>0</v>
      </c>
      <c r="C85" s="15">
        <v>2514692</v>
      </c>
      <c r="D85" s="15">
        <f t="shared" si="115"/>
        <v>613</v>
      </c>
      <c r="E85" s="15">
        <f t="shared" si="116"/>
        <v>3844</v>
      </c>
      <c r="F85" s="15">
        <f t="shared" si="117"/>
        <v>613.9384765625</v>
      </c>
      <c r="G85" s="15">
        <v>83</v>
      </c>
      <c r="H85" s="15">
        <v>84</v>
      </c>
      <c r="I85" s="15">
        <v>45</v>
      </c>
      <c r="J85" s="15">
        <v>5</v>
      </c>
      <c r="K85" s="15">
        <v>309</v>
      </c>
      <c r="L85" s="15">
        <v>1217</v>
      </c>
      <c r="M85" s="15">
        <f t="shared" si="118"/>
        <v>0.297119140625</v>
      </c>
      <c r="O85" s="86">
        <f t="shared" si="119"/>
        <v>309</v>
      </c>
      <c r="P85" s="86">
        <f t="shared" si="81"/>
        <v>1.2939453125E-2</v>
      </c>
      <c r="Q85" s="86">
        <f t="shared" si="82"/>
        <v>154</v>
      </c>
      <c r="R85" s="86" t="b">
        <f t="shared" si="83"/>
        <v>1</v>
      </c>
      <c r="S85" s="86" t="str">
        <f t="shared" si="84"/>
        <v>Dummy Node</v>
      </c>
      <c r="T85" s="86" t="str">
        <f t="shared" si="120"/>
        <v>N/A</v>
      </c>
      <c r="U85" s="86" t="str">
        <f t="shared" si="85"/>
        <v>N/A</v>
      </c>
      <c r="V85" s="86">
        <f t="shared" si="86"/>
        <v>69</v>
      </c>
      <c r="W85" s="86" t="b">
        <f t="shared" si="87"/>
        <v>0</v>
      </c>
      <c r="X85" s="86" t="str">
        <f t="shared" si="88"/>
        <v>Dummy Node</v>
      </c>
      <c r="Y85" s="86" t="str">
        <f t="shared" si="121"/>
        <v>N/A</v>
      </c>
      <c r="Z85" s="86" t="str">
        <f t="shared" si="89"/>
        <v>N/A</v>
      </c>
      <c r="AA85" s="86">
        <f t="shared" si="90"/>
        <v>67</v>
      </c>
      <c r="AB85" s="86" t="b">
        <f t="shared" si="91"/>
        <v>1</v>
      </c>
      <c r="AC85" s="86" t="str">
        <f t="shared" si="92"/>
        <v>GEBR</v>
      </c>
      <c r="AD85" s="86" t="str">
        <f t="shared" si="122"/>
        <v>&lt;=</v>
      </c>
      <c r="AE85" s="86">
        <f t="shared" si="93"/>
        <v>0.715087890625</v>
      </c>
      <c r="AF85" s="86">
        <f t="shared" si="94"/>
        <v>15</v>
      </c>
      <c r="AG85" s="86" t="b">
        <f t="shared" si="95"/>
        <v>1</v>
      </c>
      <c r="AH85" s="86" t="str">
        <f t="shared" si="96"/>
        <v>Speed</v>
      </c>
      <c r="AI85" s="86" t="str">
        <f t="shared" si="123"/>
        <v>&lt;=</v>
      </c>
      <c r="AJ85" s="86">
        <f t="shared" si="97"/>
        <v>25.294189453125</v>
      </c>
      <c r="AK85" s="86">
        <f t="shared" si="98"/>
        <v>14</v>
      </c>
      <c r="AL85" s="86" t="b">
        <f t="shared" si="99"/>
        <v>1</v>
      </c>
      <c r="AM85" s="86" t="str">
        <f t="shared" si="100"/>
        <v>GEBR</v>
      </c>
      <c r="AN85" s="86" t="str">
        <f t="shared" si="124"/>
        <v>&lt;=</v>
      </c>
      <c r="AO85" s="86">
        <f t="shared" si="101"/>
        <v>0.85498046875</v>
      </c>
      <c r="AP85" s="86">
        <f t="shared" si="102"/>
        <v>11</v>
      </c>
      <c r="AQ85" s="86" t="b">
        <f t="shared" si="103"/>
        <v>0</v>
      </c>
      <c r="AR85" s="86" t="str">
        <f t="shared" si="104"/>
        <v>Speed</v>
      </c>
      <c r="AS85" s="86" t="str">
        <f t="shared" si="125"/>
        <v>&gt;</v>
      </c>
      <c r="AT85" s="86">
        <f t="shared" si="105"/>
        <v>23.35400390625</v>
      </c>
      <c r="AU85" s="86">
        <f t="shared" si="106"/>
        <v>2</v>
      </c>
      <c r="AV85" s="86" t="b">
        <f t="shared" si="107"/>
        <v>1</v>
      </c>
      <c r="AW85" s="86" t="str">
        <f t="shared" si="108"/>
        <v>Distance</v>
      </c>
      <c r="AX85" s="86" t="str">
        <f t="shared" si="126"/>
        <v>&lt;=</v>
      </c>
      <c r="AY85" s="86">
        <f t="shared" si="109"/>
        <v>590.286865234375</v>
      </c>
      <c r="AZ85" s="86">
        <f t="shared" si="110"/>
        <v>0</v>
      </c>
      <c r="BA85" s="86" t="b">
        <f t="shared" si="111"/>
        <v>0</v>
      </c>
      <c r="BB85" s="86" t="str">
        <f t="shared" si="112"/>
        <v>Distance</v>
      </c>
      <c r="BC85" s="86" t="str">
        <f t="shared" si="127"/>
        <v>&gt;</v>
      </c>
      <c r="BD85" s="86">
        <f t="shared" si="113"/>
        <v>459.240966796875</v>
      </c>
      <c r="BE85" s="15">
        <f t="shared" si="114"/>
        <v>1</v>
      </c>
      <c r="BF85" s="15" t="str">
        <f t="shared" si="128"/>
        <v>GEBR&lt;=0,715087890625 AND Speed&lt;=25,294189453125 AND GEBR&lt;=0,85498046875 AND Speed&gt;23,35400390625 AND Distance&lt;=590,286865234375 AND Distance&gt;459,240966796875</v>
      </c>
      <c r="BH85"/>
      <c r="BI85"/>
      <c r="BJ85"/>
    </row>
    <row r="86" spans="1:62">
      <c r="A86" s="15">
        <v>83</v>
      </c>
      <c r="B86" s="15">
        <v>-2</v>
      </c>
      <c r="C86" s="15">
        <v>-8192</v>
      </c>
      <c r="D86" s="15">
        <f t="shared" si="115"/>
        <v>-1</v>
      </c>
      <c r="E86" s="15">
        <f t="shared" si="116"/>
        <v>0</v>
      </c>
      <c r="F86" s="15">
        <f t="shared" si="117"/>
        <v>-1</v>
      </c>
      <c r="G86" s="15">
        <v>175</v>
      </c>
      <c r="H86" s="15">
        <v>176</v>
      </c>
      <c r="I86" s="15">
        <v>82</v>
      </c>
      <c r="J86" s="15">
        <v>6</v>
      </c>
      <c r="K86" s="15">
        <v>310</v>
      </c>
      <c r="L86" s="15">
        <v>910</v>
      </c>
      <c r="M86" s="15">
        <f t="shared" si="118"/>
        <v>0.22216796875</v>
      </c>
      <c r="O86" s="86">
        <f t="shared" si="119"/>
        <v>310</v>
      </c>
      <c r="P86" s="86">
        <f t="shared" si="81"/>
        <v>1.2939453125E-2</v>
      </c>
      <c r="Q86" s="86">
        <f t="shared" si="82"/>
        <v>154</v>
      </c>
      <c r="R86" s="86" t="b">
        <f t="shared" si="83"/>
        <v>0</v>
      </c>
      <c r="S86" s="86" t="str">
        <f t="shared" si="84"/>
        <v>Dummy Node</v>
      </c>
      <c r="T86" s="86" t="str">
        <f t="shared" si="120"/>
        <v>N/A</v>
      </c>
      <c r="U86" s="86" t="str">
        <f t="shared" si="85"/>
        <v>N/A</v>
      </c>
      <c r="V86" s="86">
        <f t="shared" si="86"/>
        <v>69</v>
      </c>
      <c r="W86" s="86" t="b">
        <f t="shared" si="87"/>
        <v>0</v>
      </c>
      <c r="X86" s="86" t="str">
        <f t="shared" si="88"/>
        <v>Dummy Node</v>
      </c>
      <c r="Y86" s="86" t="str">
        <f t="shared" si="121"/>
        <v>N/A</v>
      </c>
      <c r="Z86" s="86" t="str">
        <f t="shared" si="89"/>
        <v>N/A</v>
      </c>
      <c r="AA86" s="86">
        <f t="shared" si="90"/>
        <v>67</v>
      </c>
      <c r="AB86" s="86" t="b">
        <f t="shared" si="91"/>
        <v>1</v>
      </c>
      <c r="AC86" s="86" t="str">
        <f t="shared" si="92"/>
        <v>GEBR</v>
      </c>
      <c r="AD86" s="86" t="str">
        <f t="shared" si="122"/>
        <v>&lt;=</v>
      </c>
      <c r="AE86" s="86">
        <f t="shared" si="93"/>
        <v>0.715087890625</v>
      </c>
      <c r="AF86" s="86">
        <f t="shared" si="94"/>
        <v>15</v>
      </c>
      <c r="AG86" s="86" t="b">
        <f t="shared" si="95"/>
        <v>1</v>
      </c>
      <c r="AH86" s="86" t="str">
        <f t="shared" si="96"/>
        <v>Speed</v>
      </c>
      <c r="AI86" s="86" t="str">
        <f t="shared" si="123"/>
        <v>&lt;=</v>
      </c>
      <c r="AJ86" s="86">
        <f t="shared" si="97"/>
        <v>25.294189453125</v>
      </c>
      <c r="AK86" s="86">
        <f t="shared" si="98"/>
        <v>14</v>
      </c>
      <c r="AL86" s="86" t="b">
        <f t="shared" si="99"/>
        <v>1</v>
      </c>
      <c r="AM86" s="86" t="str">
        <f t="shared" si="100"/>
        <v>GEBR</v>
      </c>
      <c r="AN86" s="86" t="str">
        <f t="shared" si="124"/>
        <v>&lt;=</v>
      </c>
      <c r="AO86" s="86">
        <f t="shared" si="101"/>
        <v>0.85498046875</v>
      </c>
      <c r="AP86" s="86">
        <f t="shared" si="102"/>
        <v>11</v>
      </c>
      <c r="AQ86" s="86" t="b">
        <f t="shared" si="103"/>
        <v>0</v>
      </c>
      <c r="AR86" s="86" t="str">
        <f t="shared" si="104"/>
        <v>Speed</v>
      </c>
      <c r="AS86" s="86" t="str">
        <f t="shared" si="125"/>
        <v>&gt;</v>
      </c>
      <c r="AT86" s="86">
        <f t="shared" si="105"/>
        <v>23.35400390625</v>
      </c>
      <c r="AU86" s="86">
        <f t="shared" si="106"/>
        <v>2</v>
      </c>
      <c r="AV86" s="86" t="b">
        <f t="shared" si="107"/>
        <v>1</v>
      </c>
      <c r="AW86" s="86" t="str">
        <f t="shared" si="108"/>
        <v>Distance</v>
      </c>
      <c r="AX86" s="86" t="str">
        <f t="shared" si="126"/>
        <v>&lt;=</v>
      </c>
      <c r="AY86" s="86">
        <f t="shared" si="109"/>
        <v>590.286865234375</v>
      </c>
      <c r="AZ86" s="86">
        <f t="shared" si="110"/>
        <v>0</v>
      </c>
      <c r="BA86" s="86" t="b">
        <f t="shared" si="111"/>
        <v>0</v>
      </c>
      <c r="BB86" s="86" t="str">
        <f t="shared" si="112"/>
        <v>Distance</v>
      </c>
      <c r="BC86" s="86" t="str">
        <f t="shared" si="127"/>
        <v>&gt;</v>
      </c>
      <c r="BD86" s="86">
        <f t="shared" si="113"/>
        <v>459.240966796875</v>
      </c>
      <c r="BE86" s="15">
        <f t="shared" si="114"/>
        <v>1</v>
      </c>
      <c r="BF86" s="15" t="str">
        <f t="shared" si="128"/>
        <v>GEBR&lt;=0,715087890625 AND Speed&lt;=25,294189453125 AND GEBR&lt;=0,85498046875 AND Speed&gt;23,35400390625 AND Distance&lt;=590,286865234375 AND Distance&gt;459,240966796875</v>
      </c>
      <c r="BH86"/>
      <c r="BI86"/>
      <c r="BJ86"/>
    </row>
    <row r="87" spans="1:62">
      <c r="A87" s="15">
        <v>84</v>
      </c>
      <c r="B87" s="15">
        <v>-2</v>
      </c>
      <c r="C87" s="15">
        <v>-8192</v>
      </c>
      <c r="D87" s="15">
        <f t="shared" si="115"/>
        <v>-1</v>
      </c>
      <c r="E87" s="15">
        <f t="shared" si="116"/>
        <v>0</v>
      </c>
      <c r="F87" s="15">
        <f t="shared" si="117"/>
        <v>-1</v>
      </c>
      <c r="G87" s="15">
        <v>177</v>
      </c>
      <c r="H87" s="15">
        <v>178</v>
      </c>
      <c r="I87" s="15">
        <v>82</v>
      </c>
      <c r="J87" s="15">
        <v>6</v>
      </c>
      <c r="K87" s="15">
        <v>311</v>
      </c>
      <c r="L87" s="15">
        <v>1365</v>
      </c>
      <c r="M87" s="15">
        <f t="shared" si="118"/>
        <v>0.333251953125</v>
      </c>
      <c r="O87" s="86">
        <f t="shared" si="119"/>
        <v>311</v>
      </c>
      <c r="P87" s="86">
        <f t="shared" si="81"/>
        <v>0.156982421875</v>
      </c>
      <c r="Q87" s="86">
        <f t="shared" si="82"/>
        <v>155</v>
      </c>
      <c r="R87" s="86" t="b">
        <f t="shared" si="83"/>
        <v>1</v>
      </c>
      <c r="S87" s="86" t="str">
        <f t="shared" si="84"/>
        <v>Dummy Node</v>
      </c>
      <c r="T87" s="86" t="str">
        <f t="shared" si="120"/>
        <v>N/A</v>
      </c>
      <c r="U87" s="86" t="str">
        <f t="shared" si="85"/>
        <v>N/A</v>
      </c>
      <c r="V87" s="86">
        <f t="shared" si="86"/>
        <v>70</v>
      </c>
      <c r="W87" s="86" t="b">
        <f t="shared" si="87"/>
        <v>1</v>
      </c>
      <c r="X87" s="86" t="str">
        <f t="shared" si="88"/>
        <v>Dummy Node</v>
      </c>
      <c r="Y87" s="86" t="str">
        <f t="shared" si="121"/>
        <v>N/A</v>
      </c>
      <c r="Z87" s="86" t="str">
        <f t="shared" si="89"/>
        <v>N/A</v>
      </c>
      <c r="AA87" s="86">
        <f t="shared" si="90"/>
        <v>67</v>
      </c>
      <c r="AB87" s="86" t="b">
        <f t="shared" si="91"/>
        <v>0</v>
      </c>
      <c r="AC87" s="86" t="str">
        <f t="shared" si="92"/>
        <v>GEBR</v>
      </c>
      <c r="AD87" s="86" t="str">
        <f t="shared" si="122"/>
        <v>&gt;</v>
      </c>
      <c r="AE87" s="86">
        <f t="shared" si="93"/>
        <v>0.715087890625</v>
      </c>
      <c r="AF87" s="86">
        <f t="shared" si="94"/>
        <v>15</v>
      </c>
      <c r="AG87" s="86" t="b">
        <f t="shared" si="95"/>
        <v>1</v>
      </c>
      <c r="AH87" s="86" t="str">
        <f t="shared" si="96"/>
        <v>Speed</v>
      </c>
      <c r="AI87" s="86" t="str">
        <f t="shared" si="123"/>
        <v>&lt;=</v>
      </c>
      <c r="AJ87" s="86">
        <f t="shared" si="97"/>
        <v>25.294189453125</v>
      </c>
      <c r="AK87" s="86">
        <f t="shared" si="98"/>
        <v>14</v>
      </c>
      <c r="AL87" s="86" t="b">
        <f t="shared" si="99"/>
        <v>1</v>
      </c>
      <c r="AM87" s="86" t="str">
        <f t="shared" si="100"/>
        <v>GEBR</v>
      </c>
      <c r="AN87" s="86" t="str">
        <f t="shared" si="124"/>
        <v>&lt;=</v>
      </c>
      <c r="AO87" s="86">
        <f t="shared" si="101"/>
        <v>0.85498046875</v>
      </c>
      <c r="AP87" s="86">
        <f t="shared" si="102"/>
        <v>11</v>
      </c>
      <c r="AQ87" s="86" t="b">
        <f t="shared" si="103"/>
        <v>0</v>
      </c>
      <c r="AR87" s="86" t="str">
        <f t="shared" si="104"/>
        <v>Speed</v>
      </c>
      <c r="AS87" s="86" t="str">
        <f t="shared" si="125"/>
        <v>&gt;</v>
      </c>
      <c r="AT87" s="86">
        <f t="shared" si="105"/>
        <v>23.35400390625</v>
      </c>
      <c r="AU87" s="86">
        <f t="shared" si="106"/>
        <v>2</v>
      </c>
      <c r="AV87" s="86" t="b">
        <f t="shared" si="107"/>
        <v>1</v>
      </c>
      <c r="AW87" s="86" t="str">
        <f t="shared" si="108"/>
        <v>Distance</v>
      </c>
      <c r="AX87" s="86" t="str">
        <f t="shared" si="126"/>
        <v>&lt;=</v>
      </c>
      <c r="AY87" s="86">
        <f t="shared" si="109"/>
        <v>590.286865234375</v>
      </c>
      <c r="AZ87" s="86">
        <f t="shared" si="110"/>
        <v>0</v>
      </c>
      <c r="BA87" s="86" t="b">
        <f t="shared" si="111"/>
        <v>0</v>
      </c>
      <c r="BB87" s="86" t="str">
        <f t="shared" si="112"/>
        <v>Distance</v>
      </c>
      <c r="BC87" s="86" t="str">
        <f t="shared" si="127"/>
        <v>&gt;</v>
      </c>
      <c r="BD87" s="86">
        <f t="shared" si="113"/>
        <v>459.240966796875</v>
      </c>
      <c r="BE87" s="15">
        <f t="shared" si="114"/>
        <v>1</v>
      </c>
      <c r="BF87" s="15" t="str">
        <f t="shared" si="128"/>
        <v>GEBR&gt;0,715087890625 AND Speed&lt;=25,294189453125 AND GEBR&lt;=0,85498046875 AND Speed&gt;23,35400390625 AND Distance&lt;=590,286865234375 AND Distance&gt;459,240966796875</v>
      </c>
      <c r="BH87"/>
      <c r="BI87"/>
      <c r="BJ87"/>
    </row>
    <row r="88" spans="1:62">
      <c r="A88" s="15">
        <v>85</v>
      </c>
      <c r="B88" s="15">
        <v>-2</v>
      </c>
      <c r="C88" s="15">
        <v>-8192</v>
      </c>
      <c r="D88" s="15">
        <f t="shared" si="115"/>
        <v>-1</v>
      </c>
      <c r="E88" s="15">
        <f t="shared" si="116"/>
        <v>0</v>
      </c>
      <c r="F88" s="15">
        <f t="shared" si="117"/>
        <v>-1</v>
      </c>
      <c r="G88" s="15">
        <v>179</v>
      </c>
      <c r="H88" s="15">
        <v>180</v>
      </c>
      <c r="I88" s="15">
        <v>37</v>
      </c>
      <c r="J88" s="15">
        <v>6</v>
      </c>
      <c r="K88" s="15">
        <v>312</v>
      </c>
      <c r="L88" s="15">
        <v>1365</v>
      </c>
      <c r="M88" s="15">
        <f t="shared" si="118"/>
        <v>0.333251953125</v>
      </c>
      <c r="O88" s="86">
        <f t="shared" si="119"/>
        <v>312</v>
      </c>
      <c r="P88" s="86">
        <f t="shared" si="81"/>
        <v>0.156982421875</v>
      </c>
      <c r="Q88" s="86">
        <f t="shared" si="82"/>
        <v>155</v>
      </c>
      <c r="R88" s="86" t="b">
        <f t="shared" si="83"/>
        <v>0</v>
      </c>
      <c r="S88" s="86" t="str">
        <f t="shared" si="84"/>
        <v>Dummy Node</v>
      </c>
      <c r="T88" s="86" t="str">
        <f t="shared" si="120"/>
        <v>N/A</v>
      </c>
      <c r="U88" s="86" t="str">
        <f t="shared" si="85"/>
        <v>N/A</v>
      </c>
      <c r="V88" s="86">
        <f t="shared" si="86"/>
        <v>70</v>
      </c>
      <c r="W88" s="86" t="b">
        <f t="shared" si="87"/>
        <v>1</v>
      </c>
      <c r="X88" s="86" t="str">
        <f t="shared" si="88"/>
        <v>Dummy Node</v>
      </c>
      <c r="Y88" s="86" t="str">
        <f t="shared" si="121"/>
        <v>N/A</v>
      </c>
      <c r="Z88" s="86" t="str">
        <f t="shared" si="89"/>
        <v>N/A</v>
      </c>
      <c r="AA88" s="86">
        <f t="shared" si="90"/>
        <v>67</v>
      </c>
      <c r="AB88" s="86" t="b">
        <f t="shared" si="91"/>
        <v>0</v>
      </c>
      <c r="AC88" s="86" t="str">
        <f t="shared" si="92"/>
        <v>GEBR</v>
      </c>
      <c r="AD88" s="86" t="str">
        <f t="shared" si="122"/>
        <v>&gt;</v>
      </c>
      <c r="AE88" s="86">
        <f t="shared" si="93"/>
        <v>0.715087890625</v>
      </c>
      <c r="AF88" s="86">
        <f t="shared" si="94"/>
        <v>15</v>
      </c>
      <c r="AG88" s="86" t="b">
        <f t="shared" si="95"/>
        <v>1</v>
      </c>
      <c r="AH88" s="86" t="str">
        <f t="shared" si="96"/>
        <v>Speed</v>
      </c>
      <c r="AI88" s="86" t="str">
        <f t="shared" si="123"/>
        <v>&lt;=</v>
      </c>
      <c r="AJ88" s="86">
        <f t="shared" si="97"/>
        <v>25.294189453125</v>
      </c>
      <c r="AK88" s="86">
        <f t="shared" si="98"/>
        <v>14</v>
      </c>
      <c r="AL88" s="86" t="b">
        <f t="shared" si="99"/>
        <v>1</v>
      </c>
      <c r="AM88" s="86" t="str">
        <f t="shared" si="100"/>
        <v>GEBR</v>
      </c>
      <c r="AN88" s="86" t="str">
        <f t="shared" si="124"/>
        <v>&lt;=</v>
      </c>
      <c r="AO88" s="86">
        <f t="shared" si="101"/>
        <v>0.85498046875</v>
      </c>
      <c r="AP88" s="86">
        <f t="shared" si="102"/>
        <v>11</v>
      </c>
      <c r="AQ88" s="86" t="b">
        <f t="shared" si="103"/>
        <v>0</v>
      </c>
      <c r="AR88" s="86" t="str">
        <f t="shared" si="104"/>
        <v>Speed</v>
      </c>
      <c r="AS88" s="86" t="str">
        <f t="shared" si="125"/>
        <v>&gt;</v>
      </c>
      <c r="AT88" s="86">
        <f t="shared" si="105"/>
        <v>23.35400390625</v>
      </c>
      <c r="AU88" s="86">
        <f t="shared" si="106"/>
        <v>2</v>
      </c>
      <c r="AV88" s="86" t="b">
        <f t="shared" si="107"/>
        <v>1</v>
      </c>
      <c r="AW88" s="86" t="str">
        <f t="shared" si="108"/>
        <v>Distance</v>
      </c>
      <c r="AX88" s="86" t="str">
        <f t="shared" si="126"/>
        <v>&lt;=</v>
      </c>
      <c r="AY88" s="86">
        <f t="shared" si="109"/>
        <v>590.286865234375</v>
      </c>
      <c r="AZ88" s="86">
        <f t="shared" si="110"/>
        <v>0</v>
      </c>
      <c r="BA88" s="86" t="b">
        <f t="shared" si="111"/>
        <v>0</v>
      </c>
      <c r="BB88" s="86" t="str">
        <f t="shared" si="112"/>
        <v>Distance</v>
      </c>
      <c r="BC88" s="86" t="str">
        <f t="shared" si="127"/>
        <v>&gt;</v>
      </c>
      <c r="BD88" s="86">
        <f t="shared" si="113"/>
        <v>459.240966796875</v>
      </c>
      <c r="BE88" s="15">
        <f t="shared" si="114"/>
        <v>1</v>
      </c>
      <c r="BF88" s="15" t="str">
        <f t="shared" si="128"/>
        <v>GEBR&gt;0,715087890625 AND Speed&lt;=25,294189453125 AND GEBR&lt;=0,85498046875 AND Speed&gt;23,35400390625 AND Distance&lt;=590,286865234375 AND Distance&gt;459,240966796875</v>
      </c>
      <c r="BH88"/>
      <c r="BI88"/>
      <c r="BJ88"/>
    </row>
    <row r="89" spans="1:62">
      <c r="A89" s="15">
        <v>86</v>
      </c>
      <c r="B89" s="15">
        <v>-2</v>
      </c>
      <c r="C89" s="15">
        <v>-8192</v>
      </c>
      <c r="D89" s="15">
        <f t="shared" si="115"/>
        <v>-1</v>
      </c>
      <c r="E89" s="15">
        <f t="shared" si="116"/>
        <v>0</v>
      </c>
      <c r="F89" s="15">
        <f t="shared" si="117"/>
        <v>-1</v>
      </c>
      <c r="G89" s="15">
        <v>181</v>
      </c>
      <c r="H89" s="15">
        <v>182</v>
      </c>
      <c r="I89" s="15">
        <v>37</v>
      </c>
      <c r="J89" s="15">
        <v>6</v>
      </c>
      <c r="K89" s="15">
        <v>313</v>
      </c>
      <c r="L89" s="15">
        <v>1209</v>
      </c>
      <c r="M89" s="15">
        <f t="shared" si="118"/>
        <v>0.295166015625</v>
      </c>
      <c r="O89" s="86">
        <f t="shared" si="119"/>
        <v>313</v>
      </c>
      <c r="P89" s="86">
        <f t="shared" si="81"/>
        <v>0.156982421875</v>
      </c>
      <c r="Q89" s="86">
        <f t="shared" si="82"/>
        <v>156</v>
      </c>
      <c r="R89" s="86" t="b">
        <f t="shared" si="83"/>
        <v>1</v>
      </c>
      <c r="S89" s="86" t="str">
        <f t="shared" si="84"/>
        <v>Dummy Node</v>
      </c>
      <c r="T89" s="86" t="str">
        <f t="shared" si="120"/>
        <v>N/A</v>
      </c>
      <c r="U89" s="86" t="str">
        <f t="shared" si="85"/>
        <v>N/A</v>
      </c>
      <c r="V89" s="86">
        <f t="shared" si="86"/>
        <v>70</v>
      </c>
      <c r="W89" s="86" t="b">
        <f t="shared" si="87"/>
        <v>0</v>
      </c>
      <c r="X89" s="86" t="str">
        <f t="shared" si="88"/>
        <v>Dummy Node</v>
      </c>
      <c r="Y89" s="86" t="str">
        <f t="shared" si="121"/>
        <v>N/A</v>
      </c>
      <c r="Z89" s="86" t="str">
        <f t="shared" si="89"/>
        <v>N/A</v>
      </c>
      <c r="AA89" s="86">
        <f t="shared" si="90"/>
        <v>67</v>
      </c>
      <c r="AB89" s="86" t="b">
        <f t="shared" si="91"/>
        <v>0</v>
      </c>
      <c r="AC89" s="86" t="str">
        <f t="shared" si="92"/>
        <v>GEBR</v>
      </c>
      <c r="AD89" s="86" t="str">
        <f t="shared" si="122"/>
        <v>&gt;</v>
      </c>
      <c r="AE89" s="86">
        <f t="shared" si="93"/>
        <v>0.715087890625</v>
      </c>
      <c r="AF89" s="86">
        <f t="shared" si="94"/>
        <v>15</v>
      </c>
      <c r="AG89" s="86" t="b">
        <f t="shared" si="95"/>
        <v>1</v>
      </c>
      <c r="AH89" s="86" t="str">
        <f t="shared" si="96"/>
        <v>Speed</v>
      </c>
      <c r="AI89" s="86" t="str">
        <f t="shared" si="123"/>
        <v>&lt;=</v>
      </c>
      <c r="AJ89" s="86">
        <f t="shared" si="97"/>
        <v>25.294189453125</v>
      </c>
      <c r="AK89" s="86">
        <f t="shared" si="98"/>
        <v>14</v>
      </c>
      <c r="AL89" s="86" t="b">
        <f t="shared" si="99"/>
        <v>1</v>
      </c>
      <c r="AM89" s="86" t="str">
        <f t="shared" si="100"/>
        <v>GEBR</v>
      </c>
      <c r="AN89" s="86" t="str">
        <f t="shared" si="124"/>
        <v>&lt;=</v>
      </c>
      <c r="AO89" s="86">
        <f t="shared" si="101"/>
        <v>0.85498046875</v>
      </c>
      <c r="AP89" s="86">
        <f t="shared" si="102"/>
        <v>11</v>
      </c>
      <c r="AQ89" s="86" t="b">
        <f t="shared" si="103"/>
        <v>0</v>
      </c>
      <c r="AR89" s="86" t="str">
        <f t="shared" si="104"/>
        <v>Speed</v>
      </c>
      <c r="AS89" s="86" t="str">
        <f t="shared" si="125"/>
        <v>&gt;</v>
      </c>
      <c r="AT89" s="86">
        <f t="shared" si="105"/>
        <v>23.35400390625</v>
      </c>
      <c r="AU89" s="86">
        <f t="shared" si="106"/>
        <v>2</v>
      </c>
      <c r="AV89" s="86" t="b">
        <f t="shared" si="107"/>
        <v>1</v>
      </c>
      <c r="AW89" s="86" t="str">
        <f t="shared" si="108"/>
        <v>Distance</v>
      </c>
      <c r="AX89" s="86" t="str">
        <f t="shared" si="126"/>
        <v>&lt;=</v>
      </c>
      <c r="AY89" s="86">
        <f t="shared" si="109"/>
        <v>590.286865234375</v>
      </c>
      <c r="AZ89" s="86">
        <f t="shared" si="110"/>
        <v>0</v>
      </c>
      <c r="BA89" s="86" t="b">
        <f t="shared" si="111"/>
        <v>0</v>
      </c>
      <c r="BB89" s="86" t="str">
        <f t="shared" si="112"/>
        <v>Distance</v>
      </c>
      <c r="BC89" s="86" t="str">
        <f t="shared" si="127"/>
        <v>&gt;</v>
      </c>
      <c r="BD89" s="86">
        <f t="shared" si="113"/>
        <v>459.240966796875</v>
      </c>
      <c r="BE89" s="15">
        <f t="shared" si="114"/>
        <v>1</v>
      </c>
      <c r="BF89" s="15" t="str">
        <f t="shared" si="128"/>
        <v>GEBR&gt;0,715087890625 AND Speed&lt;=25,294189453125 AND GEBR&lt;=0,85498046875 AND Speed&gt;23,35400390625 AND Distance&lt;=590,286865234375 AND Distance&gt;459,240966796875</v>
      </c>
      <c r="BH89"/>
      <c r="BI89"/>
      <c r="BJ89"/>
    </row>
    <row r="90" spans="1:62">
      <c r="A90" s="15">
        <v>87</v>
      </c>
      <c r="B90" s="15">
        <v>-2</v>
      </c>
      <c r="C90" s="15">
        <v>-8192</v>
      </c>
      <c r="D90" s="15">
        <f t="shared" si="115"/>
        <v>-1</v>
      </c>
      <c r="E90" s="15">
        <f t="shared" si="116"/>
        <v>0</v>
      </c>
      <c r="F90" s="15">
        <f t="shared" si="117"/>
        <v>-1</v>
      </c>
      <c r="G90" s="15">
        <v>183</v>
      </c>
      <c r="H90" s="15">
        <v>184</v>
      </c>
      <c r="I90" s="15">
        <v>47</v>
      </c>
      <c r="J90" s="15">
        <v>6</v>
      </c>
      <c r="K90" s="15">
        <v>314</v>
      </c>
      <c r="L90" s="15">
        <v>180</v>
      </c>
      <c r="M90" s="15">
        <f t="shared" si="118"/>
        <v>4.39453125E-2</v>
      </c>
      <c r="O90" s="86">
        <f t="shared" si="119"/>
        <v>314</v>
      </c>
      <c r="P90" s="86">
        <f t="shared" si="81"/>
        <v>0.156982421875</v>
      </c>
      <c r="Q90" s="86">
        <f t="shared" si="82"/>
        <v>156</v>
      </c>
      <c r="R90" s="86" t="b">
        <f t="shared" si="83"/>
        <v>0</v>
      </c>
      <c r="S90" s="86" t="str">
        <f t="shared" si="84"/>
        <v>Dummy Node</v>
      </c>
      <c r="T90" s="86" t="str">
        <f t="shared" si="120"/>
        <v>N/A</v>
      </c>
      <c r="U90" s="86" t="str">
        <f t="shared" si="85"/>
        <v>N/A</v>
      </c>
      <c r="V90" s="86">
        <f t="shared" si="86"/>
        <v>70</v>
      </c>
      <c r="W90" s="86" t="b">
        <f t="shared" si="87"/>
        <v>0</v>
      </c>
      <c r="X90" s="86" t="str">
        <f t="shared" si="88"/>
        <v>Dummy Node</v>
      </c>
      <c r="Y90" s="86" t="str">
        <f t="shared" si="121"/>
        <v>N/A</v>
      </c>
      <c r="Z90" s="86" t="str">
        <f t="shared" si="89"/>
        <v>N/A</v>
      </c>
      <c r="AA90" s="86">
        <f t="shared" si="90"/>
        <v>67</v>
      </c>
      <c r="AB90" s="86" t="b">
        <f t="shared" si="91"/>
        <v>0</v>
      </c>
      <c r="AC90" s="86" t="str">
        <f t="shared" si="92"/>
        <v>GEBR</v>
      </c>
      <c r="AD90" s="86" t="str">
        <f t="shared" si="122"/>
        <v>&gt;</v>
      </c>
      <c r="AE90" s="86">
        <f t="shared" si="93"/>
        <v>0.715087890625</v>
      </c>
      <c r="AF90" s="86">
        <f t="shared" si="94"/>
        <v>15</v>
      </c>
      <c r="AG90" s="86" t="b">
        <f t="shared" si="95"/>
        <v>1</v>
      </c>
      <c r="AH90" s="86" t="str">
        <f t="shared" si="96"/>
        <v>Speed</v>
      </c>
      <c r="AI90" s="86" t="str">
        <f t="shared" si="123"/>
        <v>&lt;=</v>
      </c>
      <c r="AJ90" s="86">
        <f t="shared" si="97"/>
        <v>25.294189453125</v>
      </c>
      <c r="AK90" s="86">
        <f t="shared" si="98"/>
        <v>14</v>
      </c>
      <c r="AL90" s="86" t="b">
        <f t="shared" si="99"/>
        <v>1</v>
      </c>
      <c r="AM90" s="86" t="str">
        <f t="shared" si="100"/>
        <v>GEBR</v>
      </c>
      <c r="AN90" s="86" t="str">
        <f t="shared" si="124"/>
        <v>&lt;=</v>
      </c>
      <c r="AO90" s="86">
        <f t="shared" si="101"/>
        <v>0.85498046875</v>
      </c>
      <c r="AP90" s="86">
        <f t="shared" si="102"/>
        <v>11</v>
      </c>
      <c r="AQ90" s="86" t="b">
        <f t="shared" si="103"/>
        <v>0</v>
      </c>
      <c r="AR90" s="86" t="str">
        <f t="shared" si="104"/>
        <v>Speed</v>
      </c>
      <c r="AS90" s="86" t="str">
        <f t="shared" si="125"/>
        <v>&gt;</v>
      </c>
      <c r="AT90" s="86">
        <f t="shared" si="105"/>
        <v>23.35400390625</v>
      </c>
      <c r="AU90" s="86">
        <f t="shared" si="106"/>
        <v>2</v>
      </c>
      <c r="AV90" s="86" t="b">
        <f t="shared" si="107"/>
        <v>1</v>
      </c>
      <c r="AW90" s="86" t="str">
        <f t="shared" si="108"/>
        <v>Distance</v>
      </c>
      <c r="AX90" s="86" t="str">
        <f t="shared" si="126"/>
        <v>&lt;=</v>
      </c>
      <c r="AY90" s="86">
        <f t="shared" si="109"/>
        <v>590.286865234375</v>
      </c>
      <c r="AZ90" s="86">
        <f t="shared" si="110"/>
        <v>0</v>
      </c>
      <c r="BA90" s="86" t="b">
        <f t="shared" si="111"/>
        <v>0</v>
      </c>
      <c r="BB90" s="86" t="str">
        <f t="shared" si="112"/>
        <v>Distance</v>
      </c>
      <c r="BC90" s="86" t="str">
        <f t="shared" si="127"/>
        <v>&gt;</v>
      </c>
      <c r="BD90" s="86">
        <f t="shared" si="113"/>
        <v>459.240966796875</v>
      </c>
      <c r="BE90" s="15">
        <f t="shared" si="114"/>
        <v>1</v>
      </c>
      <c r="BF90" s="15" t="str">
        <f t="shared" si="128"/>
        <v>GEBR&gt;0,715087890625 AND Speed&lt;=25,294189453125 AND GEBR&lt;=0,85498046875 AND Speed&gt;23,35400390625 AND Distance&lt;=590,286865234375 AND Distance&gt;459,240966796875</v>
      </c>
      <c r="BH90"/>
      <c r="BI90"/>
      <c r="BJ90"/>
    </row>
    <row r="91" spans="1:62">
      <c r="A91" s="15">
        <v>88</v>
      </c>
      <c r="B91" s="15">
        <v>-2</v>
      </c>
      <c r="C91" s="15">
        <v>-8192</v>
      </c>
      <c r="D91" s="15">
        <f t="shared" si="115"/>
        <v>-1</v>
      </c>
      <c r="E91" s="15">
        <f t="shared" si="116"/>
        <v>0</v>
      </c>
      <c r="F91" s="15">
        <f t="shared" si="117"/>
        <v>-1</v>
      </c>
      <c r="G91" s="15">
        <v>185</v>
      </c>
      <c r="H91" s="15">
        <v>186</v>
      </c>
      <c r="I91" s="15">
        <v>47</v>
      </c>
      <c r="J91" s="15">
        <v>6</v>
      </c>
      <c r="K91" s="15">
        <v>315</v>
      </c>
      <c r="L91" s="15">
        <v>16</v>
      </c>
      <c r="M91" s="15">
        <f t="shared" si="118"/>
        <v>3.90625E-3</v>
      </c>
      <c r="O91" s="86">
        <f t="shared" si="119"/>
        <v>315</v>
      </c>
      <c r="P91" s="86">
        <f t="shared" si="81"/>
        <v>4.2724609375E-2</v>
      </c>
      <c r="Q91" s="86">
        <f t="shared" si="82"/>
        <v>157</v>
      </c>
      <c r="R91" s="86" t="b">
        <f t="shared" si="83"/>
        <v>1</v>
      </c>
      <c r="S91" s="86" t="str">
        <f t="shared" si="84"/>
        <v>Dummy Node</v>
      </c>
      <c r="T91" s="86" t="str">
        <f t="shared" si="120"/>
        <v>N/A</v>
      </c>
      <c r="U91" s="86" t="str">
        <f t="shared" si="85"/>
        <v>N/A</v>
      </c>
      <c r="V91" s="86">
        <f t="shared" si="86"/>
        <v>71</v>
      </c>
      <c r="W91" s="86" t="b">
        <f t="shared" si="87"/>
        <v>1</v>
      </c>
      <c r="X91" s="86" t="str">
        <f t="shared" si="88"/>
        <v>Dummy Node</v>
      </c>
      <c r="Y91" s="86" t="str">
        <f t="shared" si="121"/>
        <v>N/A</v>
      </c>
      <c r="Z91" s="86" t="str">
        <f t="shared" si="89"/>
        <v>N/A</v>
      </c>
      <c r="AA91" s="86">
        <f t="shared" si="90"/>
        <v>49</v>
      </c>
      <c r="AB91" s="86" t="b">
        <f t="shared" si="91"/>
        <v>1</v>
      </c>
      <c r="AC91" s="86" t="str">
        <f t="shared" si="92"/>
        <v>Speed</v>
      </c>
      <c r="AD91" s="86" t="str">
        <f t="shared" si="122"/>
        <v>&lt;=</v>
      </c>
      <c r="AE91" s="86">
        <f t="shared" si="93"/>
        <v>4.679443359375</v>
      </c>
      <c r="AF91" s="86">
        <f t="shared" si="94"/>
        <v>28</v>
      </c>
      <c r="AG91" s="86" t="b">
        <f t="shared" si="95"/>
        <v>1</v>
      </c>
      <c r="AH91" s="86" t="str">
        <f t="shared" si="96"/>
        <v>Distance</v>
      </c>
      <c r="AI91" s="86" t="str">
        <f t="shared" si="123"/>
        <v>&lt;=</v>
      </c>
      <c r="AJ91" s="86">
        <f t="shared" si="97"/>
        <v>58.005126953125</v>
      </c>
      <c r="AK91" s="86">
        <f t="shared" si="98"/>
        <v>5</v>
      </c>
      <c r="AL91" s="86" t="b">
        <f t="shared" si="99"/>
        <v>0</v>
      </c>
      <c r="AM91" s="86" t="str">
        <f t="shared" si="100"/>
        <v>Speed</v>
      </c>
      <c r="AN91" s="86" t="str">
        <f t="shared" si="124"/>
        <v>&gt;</v>
      </c>
      <c r="AO91" s="86">
        <f t="shared" si="101"/>
        <v>3.8759765625</v>
      </c>
      <c r="AP91" s="86">
        <f t="shared" si="102"/>
        <v>3</v>
      </c>
      <c r="AQ91" s="86" t="b">
        <f t="shared" si="103"/>
        <v>1</v>
      </c>
      <c r="AR91" s="86" t="str">
        <f t="shared" si="104"/>
        <v>Distance</v>
      </c>
      <c r="AS91" s="86" t="str">
        <f t="shared" si="125"/>
        <v>&lt;=</v>
      </c>
      <c r="AT91" s="86">
        <f t="shared" si="105"/>
        <v>79.461181640625</v>
      </c>
      <c r="AU91" s="86">
        <f t="shared" si="106"/>
        <v>1</v>
      </c>
      <c r="AV91" s="86" t="b">
        <f t="shared" si="107"/>
        <v>1</v>
      </c>
      <c r="AW91" s="86" t="str">
        <f t="shared" si="108"/>
        <v>Speed</v>
      </c>
      <c r="AX91" s="86" t="str">
        <f t="shared" si="126"/>
        <v>&lt;=</v>
      </c>
      <c r="AY91" s="86">
        <f t="shared" si="109"/>
        <v>9.55078125</v>
      </c>
      <c r="AZ91" s="86">
        <f t="shared" si="110"/>
        <v>0</v>
      </c>
      <c r="BA91" s="86" t="b">
        <f t="shared" si="111"/>
        <v>1</v>
      </c>
      <c r="BB91" s="86" t="str">
        <f t="shared" si="112"/>
        <v>Distance</v>
      </c>
      <c r="BC91" s="86" t="str">
        <f t="shared" si="127"/>
        <v>&lt;=</v>
      </c>
      <c r="BD91" s="86">
        <f t="shared" si="113"/>
        <v>459.240966796875</v>
      </c>
      <c r="BE91" s="15">
        <f t="shared" si="114"/>
        <v>1</v>
      </c>
      <c r="BF91" s="15" t="str">
        <f t="shared" si="128"/>
        <v>Speed&lt;=4,679443359375 AND Distance&lt;=58,005126953125 AND Speed&gt;3,8759765625 AND Distance&lt;=79,461181640625 AND Speed&lt;=9,55078125 AND Distance&lt;=459,240966796875</v>
      </c>
      <c r="BH91"/>
      <c r="BI91"/>
      <c r="BJ91"/>
    </row>
    <row r="92" spans="1:62">
      <c r="A92" s="15">
        <v>89</v>
      </c>
      <c r="B92" s="15">
        <v>-2</v>
      </c>
      <c r="C92" s="15">
        <v>-8192</v>
      </c>
      <c r="D92" s="15">
        <f t="shared" si="115"/>
        <v>-1</v>
      </c>
      <c r="E92" s="15">
        <f t="shared" si="116"/>
        <v>0</v>
      </c>
      <c r="F92" s="15">
        <f t="shared" si="117"/>
        <v>-1</v>
      </c>
      <c r="G92" s="15">
        <v>187</v>
      </c>
      <c r="H92" s="15">
        <v>188</v>
      </c>
      <c r="I92" s="15">
        <v>68</v>
      </c>
      <c r="J92" s="15">
        <v>6</v>
      </c>
      <c r="K92" s="15">
        <v>316</v>
      </c>
      <c r="L92" s="15">
        <v>7</v>
      </c>
      <c r="M92" s="15">
        <f t="shared" si="118"/>
        <v>1.708984375E-3</v>
      </c>
      <c r="O92" s="86">
        <f t="shared" si="119"/>
        <v>316</v>
      </c>
      <c r="P92" s="86">
        <f t="shared" si="81"/>
        <v>4.2724609375E-2</v>
      </c>
      <c r="Q92" s="86">
        <f t="shared" si="82"/>
        <v>157</v>
      </c>
      <c r="R92" s="86" t="b">
        <f t="shared" si="83"/>
        <v>0</v>
      </c>
      <c r="S92" s="86" t="str">
        <f t="shared" si="84"/>
        <v>Dummy Node</v>
      </c>
      <c r="T92" s="86" t="str">
        <f t="shared" si="120"/>
        <v>N/A</v>
      </c>
      <c r="U92" s="86" t="str">
        <f t="shared" si="85"/>
        <v>N/A</v>
      </c>
      <c r="V92" s="86">
        <f t="shared" si="86"/>
        <v>71</v>
      </c>
      <c r="W92" s="86" t="b">
        <f t="shared" si="87"/>
        <v>1</v>
      </c>
      <c r="X92" s="86" t="str">
        <f t="shared" si="88"/>
        <v>Dummy Node</v>
      </c>
      <c r="Y92" s="86" t="str">
        <f t="shared" si="121"/>
        <v>N/A</v>
      </c>
      <c r="Z92" s="86" t="str">
        <f t="shared" si="89"/>
        <v>N/A</v>
      </c>
      <c r="AA92" s="86">
        <f t="shared" si="90"/>
        <v>49</v>
      </c>
      <c r="AB92" s="86" t="b">
        <f t="shared" si="91"/>
        <v>1</v>
      </c>
      <c r="AC92" s="86" t="str">
        <f t="shared" si="92"/>
        <v>Speed</v>
      </c>
      <c r="AD92" s="86" t="str">
        <f t="shared" si="122"/>
        <v>&lt;=</v>
      </c>
      <c r="AE92" s="86">
        <f t="shared" si="93"/>
        <v>4.679443359375</v>
      </c>
      <c r="AF92" s="86">
        <f t="shared" si="94"/>
        <v>28</v>
      </c>
      <c r="AG92" s="86" t="b">
        <f t="shared" si="95"/>
        <v>1</v>
      </c>
      <c r="AH92" s="86" t="str">
        <f t="shared" si="96"/>
        <v>Distance</v>
      </c>
      <c r="AI92" s="86" t="str">
        <f t="shared" si="123"/>
        <v>&lt;=</v>
      </c>
      <c r="AJ92" s="86">
        <f t="shared" si="97"/>
        <v>58.005126953125</v>
      </c>
      <c r="AK92" s="86">
        <f t="shared" si="98"/>
        <v>5</v>
      </c>
      <c r="AL92" s="86" t="b">
        <f t="shared" si="99"/>
        <v>0</v>
      </c>
      <c r="AM92" s="86" t="str">
        <f t="shared" si="100"/>
        <v>Speed</v>
      </c>
      <c r="AN92" s="86" t="str">
        <f t="shared" si="124"/>
        <v>&gt;</v>
      </c>
      <c r="AO92" s="86">
        <f t="shared" si="101"/>
        <v>3.8759765625</v>
      </c>
      <c r="AP92" s="86">
        <f t="shared" si="102"/>
        <v>3</v>
      </c>
      <c r="AQ92" s="86" t="b">
        <f t="shared" si="103"/>
        <v>1</v>
      </c>
      <c r="AR92" s="86" t="str">
        <f t="shared" si="104"/>
        <v>Distance</v>
      </c>
      <c r="AS92" s="86" t="str">
        <f t="shared" si="125"/>
        <v>&lt;=</v>
      </c>
      <c r="AT92" s="86">
        <f t="shared" si="105"/>
        <v>79.461181640625</v>
      </c>
      <c r="AU92" s="86">
        <f t="shared" si="106"/>
        <v>1</v>
      </c>
      <c r="AV92" s="86" t="b">
        <f t="shared" si="107"/>
        <v>1</v>
      </c>
      <c r="AW92" s="86" t="str">
        <f t="shared" si="108"/>
        <v>Speed</v>
      </c>
      <c r="AX92" s="86" t="str">
        <f t="shared" si="126"/>
        <v>&lt;=</v>
      </c>
      <c r="AY92" s="86">
        <f t="shared" si="109"/>
        <v>9.55078125</v>
      </c>
      <c r="AZ92" s="86">
        <f t="shared" si="110"/>
        <v>0</v>
      </c>
      <c r="BA92" s="86" t="b">
        <f t="shared" si="111"/>
        <v>1</v>
      </c>
      <c r="BB92" s="86" t="str">
        <f t="shared" si="112"/>
        <v>Distance</v>
      </c>
      <c r="BC92" s="86" t="str">
        <f t="shared" si="127"/>
        <v>&lt;=</v>
      </c>
      <c r="BD92" s="86">
        <f t="shared" si="113"/>
        <v>459.240966796875</v>
      </c>
      <c r="BE92" s="15">
        <f t="shared" si="114"/>
        <v>1</v>
      </c>
      <c r="BF92" s="15" t="str">
        <f t="shared" si="128"/>
        <v>Speed&lt;=4,679443359375 AND Distance&lt;=58,005126953125 AND Speed&gt;3,8759765625 AND Distance&lt;=79,461181640625 AND Speed&lt;=9,55078125 AND Distance&lt;=459,240966796875</v>
      </c>
      <c r="BH92"/>
      <c r="BI92"/>
      <c r="BJ92"/>
    </row>
    <row r="93" spans="1:62">
      <c r="A93" s="15">
        <v>90</v>
      </c>
      <c r="B93" s="15">
        <v>-2</v>
      </c>
      <c r="C93" s="15">
        <v>-8192</v>
      </c>
      <c r="D93" s="15">
        <f t="shared" si="115"/>
        <v>-1</v>
      </c>
      <c r="E93" s="15">
        <f t="shared" si="116"/>
        <v>0</v>
      </c>
      <c r="F93" s="15">
        <f t="shared" si="117"/>
        <v>-1</v>
      </c>
      <c r="G93" s="15">
        <v>189</v>
      </c>
      <c r="H93" s="15">
        <v>190</v>
      </c>
      <c r="I93" s="15">
        <v>68</v>
      </c>
      <c r="J93" s="15">
        <v>6</v>
      </c>
      <c r="K93" s="15">
        <v>317</v>
      </c>
      <c r="L93" s="15">
        <v>88</v>
      </c>
      <c r="M93" s="15">
        <f t="shared" si="118"/>
        <v>2.1484375E-2</v>
      </c>
      <c r="O93" s="86">
        <f t="shared" si="119"/>
        <v>317</v>
      </c>
      <c r="P93" s="86">
        <f t="shared" si="81"/>
        <v>4.2724609375E-2</v>
      </c>
      <c r="Q93" s="86">
        <f t="shared" si="82"/>
        <v>158</v>
      </c>
      <c r="R93" s="86" t="b">
        <f t="shared" si="83"/>
        <v>1</v>
      </c>
      <c r="S93" s="86" t="str">
        <f t="shared" si="84"/>
        <v>Dummy Node</v>
      </c>
      <c r="T93" s="86" t="str">
        <f t="shared" si="120"/>
        <v>N/A</v>
      </c>
      <c r="U93" s="86" t="str">
        <f t="shared" si="85"/>
        <v>N/A</v>
      </c>
      <c r="V93" s="86">
        <f t="shared" si="86"/>
        <v>71</v>
      </c>
      <c r="W93" s="86" t="b">
        <f t="shared" si="87"/>
        <v>0</v>
      </c>
      <c r="X93" s="86" t="str">
        <f t="shared" si="88"/>
        <v>Dummy Node</v>
      </c>
      <c r="Y93" s="86" t="str">
        <f t="shared" si="121"/>
        <v>N/A</v>
      </c>
      <c r="Z93" s="86" t="str">
        <f t="shared" si="89"/>
        <v>N/A</v>
      </c>
      <c r="AA93" s="86">
        <f t="shared" si="90"/>
        <v>49</v>
      </c>
      <c r="AB93" s="86" t="b">
        <f t="shared" si="91"/>
        <v>1</v>
      </c>
      <c r="AC93" s="86" t="str">
        <f t="shared" si="92"/>
        <v>Speed</v>
      </c>
      <c r="AD93" s="86" t="str">
        <f t="shared" si="122"/>
        <v>&lt;=</v>
      </c>
      <c r="AE93" s="86">
        <f t="shared" si="93"/>
        <v>4.679443359375</v>
      </c>
      <c r="AF93" s="86">
        <f t="shared" si="94"/>
        <v>28</v>
      </c>
      <c r="AG93" s="86" t="b">
        <f t="shared" si="95"/>
        <v>1</v>
      </c>
      <c r="AH93" s="86" t="str">
        <f t="shared" si="96"/>
        <v>Distance</v>
      </c>
      <c r="AI93" s="86" t="str">
        <f t="shared" si="123"/>
        <v>&lt;=</v>
      </c>
      <c r="AJ93" s="86">
        <f t="shared" si="97"/>
        <v>58.005126953125</v>
      </c>
      <c r="AK93" s="86">
        <f t="shared" si="98"/>
        <v>5</v>
      </c>
      <c r="AL93" s="86" t="b">
        <f t="shared" si="99"/>
        <v>0</v>
      </c>
      <c r="AM93" s="86" t="str">
        <f t="shared" si="100"/>
        <v>Speed</v>
      </c>
      <c r="AN93" s="86" t="str">
        <f t="shared" si="124"/>
        <v>&gt;</v>
      </c>
      <c r="AO93" s="86">
        <f t="shared" si="101"/>
        <v>3.8759765625</v>
      </c>
      <c r="AP93" s="86">
        <f t="shared" si="102"/>
        <v>3</v>
      </c>
      <c r="AQ93" s="86" t="b">
        <f t="shared" si="103"/>
        <v>1</v>
      </c>
      <c r="AR93" s="86" t="str">
        <f t="shared" si="104"/>
        <v>Distance</v>
      </c>
      <c r="AS93" s="86" t="str">
        <f t="shared" si="125"/>
        <v>&lt;=</v>
      </c>
      <c r="AT93" s="86">
        <f t="shared" si="105"/>
        <v>79.461181640625</v>
      </c>
      <c r="AU93" s="86">
        <f t="shared" si="106"/>
        <v>1</v>
      </c>
      <c r="AV93" s="86" t="b">
        <f t="shared" si="107"/>
        <v>1</v>
      </c>
      <c r="AW93" s="86" t="str">
        <f t="shared" si="108"/>
        <v>Speed</v>
      </c>
      <c r="AX93" s="86" t="str">
        <f t="shared" si="126"/>
        <v>&lt;=</v>
      </c>
      <c r="AY93" s="86">
        <f t="shared" si="109"/>
        <v>9.55078125</v>
      </c>
      <c r="AZ93" s="86">
        <f t="shared" si="110"/>
        <v>0</v>
      </c>
      <c r="BA93" s="86" t="b">
        <f t="shared" si="111"/>
        <v>1</v>
      </c>
      <c r="BB93" s="86" t="str">
        <f t="shared" si="112"/>
        <v>Distance</v>
      </c>
      <c r="BC93" s="86" t="str">
        <f t="shared" si="127"/>
        <v>&lt;=</v>
      </c>
      <c r="BD93" s="86">
        <f t="shared" si="113"/>
        <v>459.240966796875</v>
      </c>
      <c r="BE93" s="15">
        <f t="shared" si="114"/>
        <v>1</v>
      </c>
      <c r="BF93" s="15" t="str">
        <f t="shared" si="128"/>
        <v>Speed&lt;=4,679443359375 AND Distance&lt;=58,005126953125 AND Speed&gt;3,8759765625 AND Distance&lt;=79,461181640625 AND Speed&lt;=9,55078125 AND Distance&lt;=459,240966796875</v>
      </c>
      <c r="BH93"/>
      <c r="BI93"/>
      <c r="BJ93"/>
    </row>
    <row r="94" spans="1:62">
      <c r="A94" s="15">
        <v>91</v>
      </c>
      <c r="B94" s="15">
        <v>-2</v>
      </c>
      <c r="C94" s="15">
        <v>-8192</v>
      </c>
      <c r="D94" s="15">
        <f t="shared" si="115"/>
        <v>-1</v>
      </c>
      <c r="E94" s="15">
        <f t="shared" si="116"/>
        <v>0</v>
      </c>
      <c r="F94" s="15">
        <f t="shared" si="117"/>
        <v>-1</v>
      </c>
      <c r="G94" s="15">
        <v>191</v>
      </c>
      <c r="H94" s="15">
        <v>192</v>
      </c>
      <c r="I94" s="15">
        <v>54</v>
      </c>
      <c r="J94" s="15">
        <v>5</v>
      </c>
      <c r="K94" s="15">
        <v>318</v>
      </c>
      <c r="L94" s="15">
        <v>1365</v>
      </c>
      <c r="M94" s="15">
        <f t="shared" si="118"/>
        <v>0.333251953125</v>
      </c>
      <c r="O94" s="86">
        <f t="shared" si="119"/>
        <v>318</v>
      </c>
      <c r="P94" s="86">
        <f t="shared" si="81"/>
        <v>4.2724609375E-2</v>
      </c>
      <c r="Q94" s="86">
        <f t="shared" si="82"/>
        <v>158</v>
      </c>
      <c r="R94" s="86" t="b">
        <f t="shared" si="83"/>
        <v>0</v>
      </c>
      <c r="S94" s="86" t="str">
        <f t="shared" si="84"/>
        <v>Dummy Node</v>
      </c>
      <c r="T94" s="86" t="str">
        <f t="shared" si="120"/>
        <v>N/A</v>
      </c>
      <c r="U94" s="86" t="str">
        <f t="shared" si="85"/>
        <v>N/A</v>
      </c>
      <c r="V94" s="86">
        <f t="shared" si="86"/>
        <v>71</v>
      </c>
      <c r="W94" s="86" t="b">
        <f t="shared" si="87"/>
        <v>0</v>
      </c>
      <c r="X94" s="86" t="str">
        <f t="shared" si="88"/>
        <v>Dummy Node</v>
      </c>
      <c r="Y94" s="86" t="str">
        <f t="shared" si="121"/>
        <v>N/A</v>
      </c>
      <c r="Z94" s="86" t="str">
        <f t="shared" si="89"/>
        <v>N/A</v>
      </c>
      <c r="AA94" s="86">
        <f t="shared" si="90"/>
        <v>49</v>
      </c>
      <c r="AB94" s="86" t="b">
        <f t="shared" si="91"/>
        <v>1</v>
      </c>
      <c r="AC94" s="86" t="str">
        <f t="shared" si="92"/>
        <v>Speed</v>
      </c>
      <c r="AD94" s="86" t="str">
        <f t="shared" si="122"/>
        <v>&lt;=</v>
      </c>
      <c r="AE94" s="86">
        <f t="shared" si="93"/>
        <v>4.679443359375</v>
      </c>
      <c r="AF94" s="86">
        <f t="shared" si="94"/>
        <v>28</v>
      </c>
      <c r="AG94" s="86" t="b">
        <f t="shared" si="95"/>
        <v>1</v>
      </c>
      <c r="AH94" s="86" t="str">
        <f t="shared" si="96"/>
        <v>Distance</v>
      </c>
      <c r="AI94" s="86" t="str">
        <f t="shared" si="123"/>
        <v>&lt;=</v>
      </c>
      <c r="AJ94" s="86">
        <f t="shared" si="97"/>
        <v>58.005126953125</v>
      </c>
      <c r="AK94" s="86">
        <f t="shared" si="98"/>
        <v>5</v>
      </c>
      <c r="AL94" s="86" t="b">
        <f t="shared" si="99"/>
        <v>0</v>
      </c>
      <c r="AM94" s="86" t="str">
        <f t="shared" si="100"/>
        <v>Speed</v>
      </c>
      <c r="AN94" s="86" t="str">
        <f t="shared" si="124"/>
        <v>&gt;</v>
      </c>
      <c r="AO94" s="86">
        <f t="shared" si="101"/>
        <v>3.8759765625</v>
      </c>
      <c r="AP94" s="86">
        <f t="shared" si="102"/>
        <v>3</v>
      </c>
      <c r="AQ94" s="86" t="b">
        <f t="shared" si="103"/>
        <v>1</v>
      </c>
      <c r="AR94" s="86" t="str">
        <f t="shared" si="104"/>
        <v>Distance</v>
      </c>
      <c r="AS94" s="86" t="str">
        <f t="shared" si="125"/>
        <v>&lt;=</v>
      </c>
      <c r="AT94" s="86">
        <f t="shared" si="105"/>
        <v>79.461181640625</v>
      </c>
      <c r="AU94" s="86">
        <f t="shared" si="106"/>
        <v>1</v>
      </c>
      <c r="AV94" s="86" t="b">
        <f t="shared" si="107"/>
        <v>1</v>
      </c>
      <c r="AW94" s="86" t="str">
        <f t="shared" si="108"/>
        <v>Speed</v>
      </c>
      <c r="AX94" s="86" t="str">
        <f t="shared" si="126"/>
        <v>&lt;=</v>
      </c>
      <c r="AY94" s="86">
        <f t="shared" si="109"/>
        <v>9.55078125</v>
      </c>
      <c r="AZ94" s="86">
        <f t="shared" si="110"/>
        <v>0</v>
      </c>
      <c r="BA94" s="86" t="b">
        <f t="shared" si="111"/>
        <v>1</v>
      </c>
      <c r="BB94" s="86" t="str">
        <f t="shared" si="112"/>
        <v>Distance</v>
      </c>
      <c r="BC94" s="86" t="str">
        <f t="shared" si="127"/>
        <v>&lt;=</v>
      </c>
      <c r="BD94" s="86">
        <f t="shared" si="113"/>
        <v>459.240966796875</v>
      </c>
      <c r="BE94" s="15">
        <f t="shared" si="114"/>
        <v>1</v>
      </c>
      <c r="BF94" s="15" t="str">
        <f t="shared" si="128"/>
        <v>Speed&lt;=4,679443359375 AND Distance&lt;=58,005126953125 AND Speed&gt;3,8759765625 AND Distance&lt;=79,461181640625 AND Speed&lt;=9,55078125 AND Distance&lt;=459,240966796875</v>
      </c>
      <c r="BH94"/>
      <c r="BI94"/>
      <c r="BJ94"/>
    </row>
    <row r="95" spans="1:62">
      <c r="A95" s="15">
        <v>92</v>
      </c>
      <c r="B95" s="15">
        <v>0</v>
      </c>
      <c r="C95" s="15">
        <v>473308</v>
      </c>
      <c r="D95" s="15">
        <f t="shared" si="115"/>
        <v>115</v>
      </c>
      <c r="E95" s="15">
        <f t="shared" si="116"/>
        <v>2268</v>
      </c>
      <c r="F95" s="15">
        <f t="shared" si="117"/>
        <v>115.5537109375</v>
      </c>
      <c r="G95" s="15">
        <v>93</v>
      </c>
      <c r="H95" s="15">
        <v>94</v>
      </c>
      <c r="I95" s="15">
        <v>54</v>
      </c>
      <c r="J95" s="15">
        <v>5</v>
      </c>
      <c r="K95" s="15">
        <v>319</v>
      </c>
      <c r="L95" s="15">
        <v>1280</v>
      </c>
      <c r="M95" s="15">
        <f t="shared" si="118"/>
        <v>0.3125</v>
      </c>
      <c r="O95" s="86">
        <f t="shared" si="119"/>
        <v>319</v>
      </c>
      <c r="P95" s="86">
        <f t="shared" si="81"/>
        <v>2.9296875E-3</v>
      </c>
      <c r="Q95" s="86">
        <f t="shared" si="82"/>
        <v>159</v>
      </c>
      <c r="R95" s="86" t="b">
        <f t="shared" si="83"/>
        <v>1</v>
      </c>
      <c r="S95" s="86" t="str">
        <f t="shared" si="84"/>
        <v>Dummy Node</v>
      </c>
      <c r="T95" s="86" t="str">
        <f t="shared" si="120"/>
        <v>N/A</v>
      </c>
      <c r="U95" s="86" t="str">
        <f t="shared" si="85"/>
        <v>N/A</v>
      </c>
      <c r="V95" s="86">
        <f t="shared" si="86"/>
        <v>72</v>
      </c>
      <c r="W95" s="86" t="b">
        <f t="shared" si="87"/>
        <v>1</v>
      </c>
      <c r="X95" s="86" t="str">
        <f t="shared" si="88"/>
        <v>Dummy Node</v>
      </c>
      <c r="Y95" s="86" t="str">
        <f t="shared" si="121"/>
        <v>N/A</v>
      </c>
      <c r="Z95" s="86" t="str">
        <f t="shared" si="89"/>
        <v>N/A</v>
      </c>
      <c r="AA95" s="86">
        <f t="shared" si="90"/>
        <v>49</v>
      </c>
      <c r="AB95" s="86" t="b">
        <f t="shared" si="91"/>
        <v>0</v>
      </c>
      <c r="AC95" s="86" t="str">
        <f t="shared" si="92"/>
        <v>Speed</v>
      </c>
      <c r="AD95" s="86" t="str">
        <f t="shared" si="122"/>
        <v>&gt;</v>
      </c>
      <c r="AE95" s="86">
        <f t="shared" si="93"/>
        <v>4.679443359375</v>
      </c>
      <c r="AF95" s="86">
        <f t="shared" si="94"/>
        <v>28</v>
      </c>
      <c r="AG95" s="86" t="b">
        <f t="shared" si="95"/>
        <v>1</v>
      </c>
      <c r="AH95" s="86" t="str">
        <f t="shared" si="96"/>
        <v>Distance</v>
      </c>
      <c r="AI95" s="86" t="str">
        <f t="shared" si="123"/>
        <v>&lt;=</v>
      </c>
      <c r="AJ95" s="86">
        <f t="shared" si="97"/>
        <v>58.005126953125</v>
      </c>
      <c r="AK95" s="86">
        <f t="shared" si="98"/>
        <v>5</v>
      </c>
      <c r="AL95" s="86" t="b">
        <f t="shared" si="99"/>
        <v>0</v>
      </c>
      <c r="AM95" s="86" t="str">
        <f t="shared" si="100"/>
        <v>Speed</v>
      </c>
      <c r="AN95" s="86" t="str">
        <f t="shared" si="124"/>
        <v>&gt;</v>
      </c>
      <c r="AO95" s="86">
        <f t="shared" si="101"/>
        <v>3.8759765625</v>
      </c>
      <c r="AP95" s="86">
        <f t="shared" si="102"/>
        <v>3</v>
      </c>
      <c r="AQ95" s="86" t="b">
        <f t="shared" si="103"/>
        <v>1</v>
      </c>
      <c r="AR95" s="86" t="str">
        <f t="shared" si="104"/>
        <v>Distance</v>
      </c>
      <c r="AS95" s="86" t="str">
        <f t="shared" si="125"/>
        <v>&lt;=</v>
      </c>
      <c r="AT95" s="86">
        <f t="shared" si="105"/>
        <v>79.461181640625</v>
      </c>
      <c r="AU95" s="86">
        <f t="shared" si="106"/>
        <v>1</v>
      </c>
      <c r="AV95" s="86" t="b">
        <f t="shared" si="107"/>
        <v>1</v>
      </c>
      <c r="AW95" s="86" t="str">
        <f t="shared" si="108"/>
        <v>Speed</v>
      </c>
      <c r="AX95" s="86" t="str">
        <f t="shared" si="126"/>
        <v>&lt;=</v>
      </c>
      <c r="AY95" s="86">
        <f t="shared" si="109"/>
        <v>9.55078125</v>
      </c>
      <c r="AZ95" s="86">
        <f t="shared" si="110"/>
        <v>0</v>
      </c>
      <c r="BA95" s="86" t="b">
        <f t="shared" si="111"/>
        <v>1</v>
      </c>
      <c r="BB95" s="86" t="str">
        <f t="shared" si="112"/>
        <v>Distance</v>
      </c>
      <c r="BC95" s="86" t="str">
        <f t="shared" si="127"/>
        <v>&lt;=</v>
      </c>
      <c r="BD95" s="86">
        <f t="shared" si="113"/>
        <v>459.240966796875</v>
      </c>
      <c r="BE95" s="15">
        <f t="shared" si="114"/>
        <v>1</v>
      </c>
      <c r="BF95" s="15" t="str">
        <f t="shared" si="128"/>
        <v>Speed&gt;4,679443359375 AND Distance&lt;=58,005126953125 AND Speed&gt;3,8759765625 AND Distance&lt;=79,461181640625 AND Speed&lt;=9,55078125 AND Distance&lt;=459,240966796875</v>
      </c>
      <c r="BH95"/>
      <c r="BI95"/>
      <c r="BJ95"/>
    </row>
    <row r="96" spans="1:62">
      <c r="A96" s="15">
        <v>93</v>
      </c>
      <c r="B96" s="15">
        <v>-2</v>
      </c>
      <c r="C96" s="15">
        <v>-8192</v>
      </c>
      <c r="D96" s="15">
        <f t="shared" si="115"/>
        <v>-1</v>
      </c>
      <c r="E96" s="15">
        <f t="shared" si="116"/>
        <v>0</v>
      </c>
      <c r="F96" s="15">
        <f t="shared" si="117"/>
        <v>-1</v>
      </c>
      <c r="G96" s="15">
        <v>193</v>
      </c>
      <c r="H96" s="15">
        <v>194</v>
      </c>
      <c r="I96" s="15">
        <v>92</v>
      </c>
      <c r="J96" s="15">
        <v>6</v>
      </c>
      <c r="K96" s="15">
        <v>320</v>
      </c>
      <c r="L96" s="15">
        <v>0</v>
      </c>
      <c r="M96" s="15">
        <f t="shared" si="118"/>
        <v>0</v>
      </c>
      <c r="O96" s="86">
        <f t="shared" si="119"/>
        <v>320</v>
      </c>
      <c r="P96" s="86">
        <f t="shared" si="81"/>
        <v>2.9296875E-3</v>
      </c>
      <c r="Q96" s="86">
        <f t="shared" si="82"/>
        <v>159</v>
      </c>
      <c r="R96" s="86" t="b">
        <f t="shared" si="83"/>
        <v>0</v>
      </c>
      <c r="S96" s="86" t="str">
        <f t="shared" si="84"/>
        <v>Dummy Node</v>
      </c>
      <c r="T96" s="86" t="str">
        <f t="shared" si="120"/>
        <v>N/A</v>
      </c>
      <c r="U96" s="86" t="str">
        <f t="shared" si="85"/>
        <v>N/A</v>
      </c>
      <c r="V96" s="86">
        <f t="shared" si="86"/>
        <v>72</v>
      </c>
      <c r="W96" s="86" t="b">
        <f t="shared" si="87"/>
        <v>1</v>
      </c>
      <c r="X96" s="86" t="str">
        <f t="shared" si="88"/>
        <v>Dummy Node</v>
      </c>
      <c r="Y96" s="86" t="str">
        <f t="shared" si="121"/>
        <v>N/A</v>
      </c>
      <c r="Z96" s="86" t="str">
        <f t="shared" si="89"/>
        <v>N/A</v>
      </c>
      <c r="AA96" s="86">
        <f t="shared" si="90"/>
        <v>49</v>
      </c>
      <c r="AB96" s="86" t="b">
        <f t="shared" si="91"/>
        <v>0</v>
      </c>
      <c r="AC96" s="86" t="str">
        <f t="shared" si="92"/>
        <v>Speed</v>
      </c>
      <c r="AD96" s="86" t="str">
        <f t="shared" si="122"/>
        <v>&gt;</v>
      </c>
      <c r="AE96" s="86">
        <f t="shared" si="93"/>
        <v>4.679443359375</v>
      </c>
      <c r="AF96" s="86">
        <f t="shared" si="94"/>
        <v>28</v>
      </c>
      <c r="AG96" s="86" t="b">
        <f t="shared" si="95"/>
        <v>1</v>
      </c>
      <c r="AH96" s="86" t="str">
        <f t="shared" si="96"/>
        <v>Distance</v>
      </c>
      <c r="AI96" s="86" t="str">
        <f t="shared" si="123"/>
        <v>&lt;=</v>
      </c>
      <c r="AJ96" s="86">
        <f t="shared" si="97"/>
        <v>58.005126953125</v>
      </c>
      <c r="AK96" s="86">
        <f t="shared" si="98"/>
        <v>5</v>
      </c>
      <c r="AL96" s="86" t="b">
        <f t="shared" si="99"/>
        <v>0</v>
      </c>
      <c r="AM96" s="86" t="str">
        <f t="shared" si="100"/>
        <v>Speed</v>
      </c>
      <c r="AN96" s="86" t="str">
        <f t="shared" si="124"/>
        <v>&gt;</v>
      </c>
      <c r="AO96" s="86">
        <f t="shared" si="101"/>
        <v>3.8759765625</v>
      </c>
      <c r="AP96" s="86">
        <f t="shared" si="102"/>
        <v>3</v>
      </c>
      <c r="AQ96" s="86" t="b">
        <f t="shared" si="103"/>
        <v>1</v>
      </c>
      <c r="AR96" s="86" t="str">
        <f t="shared" si="104"/>
        <v>Distance</v>
      </c>
      <c r="AS96" s="86" t="str">
        <f t="shared" si="125"/>
        <v>&lt;=</v>
      </c>
      <c r="AT96" s="86">
        <f t="shared" si="105"/>
        <v>79.461181640625</v>
      </c>
      <c r="AU96" s="86">
        <f t="shared" si="106"/>
        <v>1</v>
      </c>
      <c r="AV96" s="86" t="b">
        <f t="shared" si="107"/>
        <v>1</v>
      </c>
      <c r="AW96" s="86" t="str">
        <f t="shared" si="108"/>
        <v>Speed</v>
      </c>
      <c r="AX96" s="86" t="str">
        <f t="shared" si="126"/>
        <v>&lt;=</v>
      </c>
      <c r="AY96" s="86">
        <f t="shared" si="109"/>
        <v>9.55078125</v>
      </c>
      <c r="AZ96" s="86">
        <f t="shared" si="110"/>
        <v>0</v>
      </c>
      <c r="BA96" s="86" t="b">
        <f t="shared" si="111"/>
        <v>1</v>
      </c>
      <c r="BB96" s="86" t="str">
        <f t="shared" si="112"/>
        <v>Distance</v>
      </c>
      <c r="BC96" s="86" t="str">
        <f t="shared" si="127"/>
        <v>&lt;=</v>
      </c>
      <c r="BD96" s="86">
        <f t="shared" si="113"/>
        <v>459.240966796875</v>
      </c>
      <c r="BE96" s="15">
        <f t="shared" si="114"/>
        <v>1</v>
      </c>
      <c r="BF96" s="15" t="str">
        <f t="shared" si="128"/>
        <v>Speed&gt;4,679443359375 AND Distance&lt;=58,005126953125 AND Speed&gt;3,8759765625 AND Distance&lt;=79,461181640625 AND Speed&lt;=9,55078125 AND Distance&lt;=459,240966796875</v>
      </c>
      <c r="BH96"/>
      <c r="BI96"/>
      <c r="BJ96"/>
    </row>
    <row r="97" spans="1:62">
      <c r="A97" s="15">
        <v>94</v>
      </c>
      <c r="B97" s="15">
        <v>-2</v>
      </c>
      <c r="C97" s="15">
        <v>-8192</v>
      </c>
      <c r="D97" s="15">
        <f t="shared" si="115"/>
        <v>-1</v>
      </c>
      <c r="E97" s="15">
        <f t="shared" si="116"/>
        <v>0</v>
      </c>
      <c r="F97" s="15">
        <f t="shared" si="117"/>
        <v>-1</v>
      </c>
      <c r="G97" s="15">
        <v>195</v>
      </c>
      <c r="H97" s="15">
        <v>196</v>
      </c>
      <c r="I97" s="15">
        <v>92</v>
      </c>
      <c r="J97" s="15">
        <v>6</v>
      </c>
      <c r="K97" s="15">
        <v>321</v>
      </c>
      <c r="L97" s="15">
        <v>1365</v>
      </c>
      <c r="M97" s="15">
        <f t="shared" si="118"/>
        <v>0.333251953125</v>
      </c>
      <c r="O97" s="86">
        <f t="shared" si="119"/>
        <v>321</v>
      </c>
      <c r="P97" s="86">
        <f t="shared" si="81"/>
        <v>2.9296875E-3</v>
      </c>
      <c r="Q97" s="86">
        <f t="shared" si="82"/>
        <v>160</v>
      </c>
      <c r="R97" s="86" t="b">
        <f t="shared" si="83"/>
        <v>1</v>
      </c>
      <c r="S97" s="86" t="str">
        <f t="shared" si="84"/>
        <v>Dummy Node</v>
      </c>
      <c r="T97" s="86" t="str">
        <f t="shared" si="120"/>
        <v>N/A</v>
      </c>
      <c r="U97" s="86" t="str">
        <f t="shared" si="85"/>
        <v>N/A</v>
      </c>
      <c r="V97" s="86">
        <f t="shared" si="86"/>
        <v>72</v>
      </c>
      <c r="W97" s="86" t="b">
        <f t="shared" si="87"/>
        <v>0</v>
      </c>
      <c r="X97" s="86" t="str">
        <f t="shared" si="88"/>
        <v>Dummy Node</v>
      </c>
      <c r="Y97" s="86" t="str">
        <f t="shared" si="121"/>
        <v>N/A</v>
      </c>
      <c r="Z97" s="86" t="str">
        <f t="shared" si="89"/>
        <v>N/A</v>
      </c>
      <c r="AA97" s="86">
        <f t="shared" si="90"/>
        <v>49</v>
      </c>
      <c r="AB97" s="86" t="b">
        <f t="shared" si="91"/>
        <v>0</v>
      </c>
      <c r="AC97" s="86" t="str">
        <f t="shared" si="92"/>
        <v>Speed</v>
      </c>
      <c r="AD97" s="86" t="str">
        <f t="shared" si="122"/>
        <v>&gt;</v>
      </c>
      <c r="AE97" s="86">
        <f t="shared" si="93"/>
        <v>4.679443359375</v>
      </c>
      <c r="AF97" s="86">
        <f t="shared" si="94"/>
        <v>28</v>
      </c>
      <c r="AG97" s="86" t="b">
        <f t="shared" si="95"/>
        <v>1</v>
      </c>
      <c r="AH97" s="86" t="str">
        <f t="shared" si="96"/>
        <v>Distance</v>
      </c>
      <c r="AI97" s="86" t="str">
        <f t="shared" si="123"/>
        <v>&lt;=</v>
      </c>
      <c r="AJ97" s="86">
        <f t="shared" si="97"/>
        <v>58.005126953125</v>
      </c>
      <c r="AK97" s="86">
        <f t="shared" si="98"/>
        <v>5</v>
      </c>
      <c r="AL97" s="86" t="b">
        <f t="shared" si="99"/>
        <v>0</v>
      </c>
      <c r="AM97" s="86" t="str">
        <f t="shared" si="100"/>
        <v>Speed</v>
      </c>
      <c r="AN97" s="86" t="str">
        <f t="shared" si="124"/>
        <v>&gt;</v>
      </c>
      <c r="AO97" s="86">
        <f t="shared" si="101"/>
        <v>3.8759765625</v>
      </c>
      <c r="AP97" s="86">
        <f t="shared" si="102"/>
        <v>3</v>
      </c>
      <c r="AQ97" s="86" t="b">
        <f t="shared" si="103"/>
        <v>1</v>
      </c>
      <c r="AR97" s="86" t="str">
        <f t="shared" si="104"/>
        <v>Distance</v>
      </c>
      <c r="AS97" s="86" t="str">
        <f t="shared" si="125"/>
        <v>&lt;=</v>
      </c>
      <c r="AT97" s="86">
        <f t="shared" si="105"/>
        <v>79.461181640625</v>
      </c>
      <c r="AU97" s="86">
        <f t="shared" si="106"/>
        <v>1</v>
      </c>
      <c r="AV97" s="86" t="b">
        <f t="shared" si="107"/>
        <v>1</v>
      </c>
      <c r="AW97" s="86" t="str">
        <f t="shared" si="108"/>
        <v>Speed</v>
      </c>
      <c r="AX97" s="86" t="str">
        <f t="shared" si="126"/>
        <v>&lt;=</v>
      </c>
      <c r="AY97" s="86">
        <f t="shared" si="109"/>
        <v>9.55078125</v>
      </c>
      <c r="AZ97" s="86">
        <f t="shared" si="110"/>
        <v>0</v>
      </c>
      <c r="BA97" s="86" t="b">
        <f t="shared" si="111"/>
        <v>1</v>
      </c>
      <c r="BB97" s="86" t="str">
        <f t="shared" si="112"/>
        <v>Distance</v>
      </c>
      <c r="BC97" s="86" t="str">
        <f t="shared" si="127"/>
        <v>&lt;=</v>
      </c>
      <c r="BD97" s="86">
        <f t="shared" si="113"/>
        <v>459.240966796875</v>
      </c>
      <c r="BE97" s="15">
        <f t="shared" si="114"/>
        <v>1</v>
      </c>
      <c r="BF97" s="15" t="str">
        <f t="shared" si="128"/>
        <v>Speed&gt;4,679443359375 AND Distance&lt;=58,005126953125 AND Speed&gt;3,8759765625 AND Distance&lt;=79,461181640625 AND Speed&lt;=9,55078125 AND Distance&lt;=459,240966796875</v>
      </c>
      <c r="BH97"/>
      <c r="BI97"/>
      <c r="BJ97"/>
    </row>
    <row r="98" spans="1:62">
      <c r="A98" s="15">
        <v>95</v>
      </c>
      <c r="B98" s="15">
        <v>0</v>
      </c>
      <c r="C98" s="15">
        <v>2878438</v>
      </c>
      <c r="D98" s="15">
        <f t="shared" si="115"/>
        <v>702</v>
      </c>
      <c r="E98" s="15">
        <f t="shared" si="116"/>
        <v>3046</v>
      </c>
      <c r="F98" s="15">
        <f t="shared" si="117"/>
        <v>702.74365234375</v>
      </c>
      <c r="G98" s="15">
        <v>101</v>
      </c>
      <c r="H98" s="15">
        <v>102</v>
      </c>
      <c r="I98" s="15">
        <v>44</v>
      </c>
      <c r="J98" s="15">
        <v>4</v>
      </c>
      <c r="K98" s="15">
        <v>322</v>
      </c>
      <c r="L98" s="15">
        <v>1365</v>
      </c>
      <c r="M98" s="15">
        <f t="shared" si="118"/>
        <v>0.333251953125</v>
      </c>
      <c r="O98" s="86">
        <f t="shared" si="119"/>
        <v>322</v>
      </c>
      <c r="P98" s="86">
        <f t="shared" si="81"/>
        <v>2.9296875E-3</v>
      </c>
      <c r="Q98" s="86">
        <f t="shared" si="82"/>
        <v>160</v>
      </c>
      <c r="R98" s="86" t="b">
        <f t="shared" si="83"/>
        <v>0</v>
      </c>
      <c r="S98" s="86" t="str">
        <f t="shared" si="84"/>
        <v>Dummy Node</v>
      </c>
      <c r="T98" s="86" t="str">
        <f t="shared" si="120"/>
        <v>N/A</v>
      </c>
      <c r="U98" s="86" t="str">
        <f t="shared" si="85"/>
        <v>N/A</v>
      </c>
      <c r="V98" s="86">
        <f t="shared" si="86"/>
        <v>72</v>
      </c>
      <c r="W98" s="86" t="b">
        <f t="shared" si="87"/>
        <v>0</v>
      </c>
      <c r="X98" s="86" t="str">
        <f t="shared" si="88"/>
        <v>Dummy Node</v>
      </c>
      <c r="Y98" s="86" t="str">
        <f t="shared" si="121"/>
        <v>N/A</v>
      </c>
      <c r="Z98" s="86" t="str">
        <f t="shared" si="89"/>
        <v>N/A</v>
      </c>
      <c r="AA98" s="86">
        <f t="shared" si="90"/>
        <v>49</v>
      </c>
      <c r="AB98" s="86" t="b">
        <f t="shared" si="91"/>
        <v>0</v>
      </c>
      <c r="AC98" s="86" t="str">
        <f t="shared" si="92"/>
        <v>Speed</v>
      </c>
      <c r="AD98" s="86" t="str">
        <f t="shared" si="122"/>
        <v>&gt;</v>
      </c>
      <c r="AE98" s="86">
        <f t="shared" si="93"/>
        <v>4.679443359375</v>
      </c>
      <c r="AF98" s="86">
        <f t="shared" si="94"/>
        <v>28</v>
      </c>
      <c r="AG98" s="86" t="b">
        <f t="shared" si="95"/>
        <v>1</v>
      </c>
      <c r="AH98" s="86" t="str">
        <f t="shared" si="96"/>
        <v>Distance</v>
      </c>
      <c r="AI98" s="86" t="str">
        <f t="shared" si="123"/>
        <v>&lt;=</v>
      </c>
      <c r="AJ98" s="86">
        <f t="shared" si="97"/>
        <v>58.005126953125</v>
      </c>
      <c r="AK98" s="86">
        <f t="shared" si="98"/>
        <v>5</v>
      </c>
      <c r="AL98" s="86" t="b">
        <f t="shared" si="99"/>
        <v>0</v>
      </c>
      <c r="AM98" s="86" t="str">
        <f t="shared" si="100"/>
        <v>Speed</v>
      </c>
      <c r="AN98" s="86" t="str">
        <f t="shared" si="124"/>
        <v>&gt;</v>
      </c>
      <c r="AO98" s="86">
        <f t="shared" si="101"/>
        <v>3.8759765625</v>
      </c>
      <c r="AP98" s="86">
        <f t="shared" si="102"/>
        <v>3</v>
      </c>
      <c r="AQ98" s="86" t="b">
        <f t="shared" si="103"/>
        <v>1</v>
      </c>
      <c r="AR98" s="86" t="str">
        <f t="shared" si="104"/>
        <v>Distance</v>
      </c>
      <c r="AS98" s="86" t="str">
        <f t="shared" si="125"/>
        <v>&lt;=</v>
      </c>
      <c r="AT98" s="86">
        <f t="shared" si="105"/>
        <v>79.461181640625</v>
      </c>
      <c r="AU98" s="86">
        <f t="shared" si="106"/>
        <v>1</v>
      </c>
      <c r="AV98" s="86" t="b">
        <f t="shared" si="107"/>
        <v>1</v>
      </c>
      <c r="AW98" s="86" t="str">
        <f t="shared" si="108"/>
        <v>Speed</v>
      </c>
      <c r="AX98" s="86" t="str">
        <f t="shared" si="126"/>
        <v>&lt;=</v>
      </c>
      <c r="AY98" s="86">
        <f t="shared" si="109"/>
        <v>9.55078125</v>
      </c>
      <c r="AZ98" s="86">
        <f t="shared" si="110"/>
        <v>0</v>
      </c>
      <c r="BA98" s="86" t="b">
        <f t="shared" si="111"/>
        <v>1</v>
      </c>
      <c r="BB98" s="86" t="str">
        <f t="shared" si="112"/>
        <v>Distance</v>
      </c>
      <c r="BC98" s="86" t="str">
        <f t="shared" si="127"/>
        <v>&lt;=</v>
      </c>
      <c r="BD98" s="86">
        <f t="shared" si="113"/>
        <v>459.240966796875</v>
      </c>
      <c r="BE98" s="15">
        <f t="shared" si="114"/>
        <v>1</v>
      </c>
      <c r="BF98" s="15" t="str">
        <f t="shared" si="128"/>
        <v>Speed&gt;4,679443359375 AND Distance&lt;=58,005126953125 AND Speed&gt;3,8759765625 AND Distance&lt;=79,461181640625 AND Speed&lt;=9,55078125 AND Distance&lt;=459,240966796875</v>
      </c>
      <c r="BH98"/>
      <c r="BI98"/>
      <c r="BJ98"/>
    </row>
    <row r="99" spans="1:62">
      <c r="A99" s="15">
        <v>96</v>
      </c>
      <c r="B99" s="15">
        <v>0</v>
      </c>
      <c r="C99" s="15">
        <v>3443625</v>
      </c>
      <c r="D99" s="15">
        <f t="shared" si="115"/>
        <v>840</v>
      </c>
      <c r="E99" s="15">
        <f t="shared" si="116"/>
        <v>2985</v>
      </c>
      <c r="F99" s="15">
        <f t="shared" si="117"/>
        <v>840.728759765625</v>
      </c>
      <c r="G99" s="15">
        <v>97</v>
      </c>
      <c r="H99" s="15">
        <v>98</v>
      </c>
      <c r="I99" s="15">
        <v>44</v>
      </c>
      <c r="J99" s="15">
        <v>4</v>
      </c>
      <c r="K99" s="15">
        <v>323</v>
      </c>
      <c r="L99" s="15">
        <v>1280</v>
      </c>
      <c r="M99" s="15">
        <f t="shared" si="118"/>
        <v>0.3125</v>
      </c>
      <c r="O99" s="86">
        <f t="shared" si="119"/>
        <v>323</v>
      </c>
      <c r="P99" s="86">
        <f t="shared" ref="P99:P130" si="129">VLOOKUP(O99,$A$3:$M$513,13,FALSE)</f>
        <v>0.22216796875</v>
      </c>
      <c r="Q99" s="86">
        <f t="shared" ref="Q99:Q130" si="130">VLOOKUP(O99,$A$3:$I$513,9,FALSE)</f>
        <v>161</v>
      </c>
      <c r="R99" s="86" t="b">
        <f t="shared" ref="R99:R130" si="131">IF(VLOOKUP(Q99,$A$3:$G$513,7,FALSE) = O99, TRUE, IF(VLOOKUP(Q99, $A$3:$H$513,8,FALSE) = O99, FALSE, "Error: Invalid Decision!"))</f>
        <v>1</v>
      </c>
      <c r="S99" s="86" t="str">
        <f t="shared" ref="S99:S130" si="132">IF(VLOOKUP(Q99,$A$3:$B$513,2,FALSE) = 0, "Distance", IF(VLOOKUP(Q99,$A$3:$B$513,2,FALSE) = 1, "Speed", IF(VLOOKUP(Q99,$A$3:$B$513,2,FALSE) = 2, "GEBR", "Dummy Node")))</f>
        <v>Dummy Node</v>
      </c>
      <c r="T99" s="86" t="str">
        <f t="shared" si="120"/>
        <v>N/A</v>
      </c>
      <c r="U99" s="86" t="str">
        <f t="shared" ref="U99:U130" si="133">IF(S99="Dummy Node","N/A",VLOOKUP(Q99,$A$3:$F$513,6,FALSE))</f>
        <v>N/A</v>
      </c>
      <c r="V99" s="86">
        <f t="shared" ref="V99:V130" si="134">VLOOKUP(Q99,$A$3:$I$513,9,FALSE)</f>
        <v>73</v>
      </c>
      <c r="W99" s="86" t="b">
        <f t="shared" ref="W99:W130" si="135">IF(VLOOKUP(V99,$A$3:$G$513,7,FALSE) = Q99, TRUE, IF(VLOOKUP(V99, $A$3:$H$513,8,FALSE) = Q99, FALSE, "Error: Invalid Decision!"))</f>
        <v>1</v>
      </c>
      <c r="X99" s="86" t="str">
        <f t="shared" ref="X99:X130" si="136">IF(VLOOKUP(V99,$A$3:$B$513,2,FALSE) = 0, "Distance", IF(VLOOKUP(V99,$A$3:$B$513,2,FALSE) = 1, "Speed", IF(VLOOKUP(V99,$A$3:$B$513,2,FALSE) = 2, "GEBR", "Dummy Node")))</f>
        <v>Dummy Node</v>
      </c>
      <c r="Y99" s="86" t="str">
        <f t="shared" si="121"/>
        <v>N/A</v>
      </c>
      <c r="Z99" s="86" t="str">
        <f t="shared" ref="Z99:Z130" si="137">IF(X99="Dummy Node","N/A",VLOOKUP(V99,$A$3:$F$513,6,FALSE))</f>
        <v>N/A</v>
      </c>
      <c r="AA99" s="86">
        <f t="shared" ref="AA99:AA130" si="138">VLOOKUP(V99,$A$3:$I$513,9,FALSE)</f>
        <v>48</v>
      </c>
      <c r="AB99" s="86" t="b">
        <f t="shared" ref="AB99:AB130" si="139">IF(VLOOKUP(AA99,$A$3:$G$513,7,FALSE) = V99, TRUE, IF(VLOOKUP(AA99, $A$3:$H$513,8,FALSE) = V99, FALSE, "Error: Invalid Decision!"))</f>
        <v>1</v>
      </c>
      <c r="AC99" s="86" t="str">
        <f t="shared" ref="AC99:AC130" si="140">IF(VLOOKUP(AA99,$A$3:$B$513,2,FALSE) = 0, "Distance", IF(VLOOKUP(AA99,$A$3:$B$513,2,FALSE) = 1, "Speed", IF(VLOOKUP(AA99,$A$3:$B$513,2,FALSE) = 2, "GEBR", "Dummy Node")))</f>
        <v>Distance</v>
      </c>
      <c r="AD99" s="86" t="str">
        <f t="shared" si="122"/>
        <v>&lt;=</v>
      </c>
      <c r="AE99" s="86">
        <f t="shared" ref="AE99:AE130" si="141">IF(AC99="Dummy Node","N/A",VLOOKUP(AA99,$A$3:$F$513,6,FALSE))</f>
        <v>598.35205078125</v>
      </c>
      <c r="AF99" s="86">
        <f t="shared" ref="AF99:AF130" si="142">VLOOKUP(AA99,$A$3:$I$513,9,FALSE)</f>
        <v>46</v>
      </c>
      <c r="AG99" s="86" t="b">
        <f t="shared" ref="AG99:AG130" si="143">IF(VLOOKUP(AF99,$A$3:$G$513,7,FALSE) = AA99, TRUE, IF(VLOOKUP(AF99, $A$3:$H$513,8,FALSE) = AA99, FALSE, "Error: Invalid Decision!"))</f>
        <v>0</v>
      </c>
      <c r="AH99" s="86" t="str">
        <f t="shared" ref="AH99:AH130" si="144">IF(VLOOKUP(AF99,$A$3:$B$513,2,FALSE) = 0, "Distance", IF(VLOOKUP(AF99,$A$3:$B$513,2,FALSE) = 1, "Speed", IF(VLOOKUP(AF99,$A$3:$B$513,2,FALSE) = 2, "GEBR", "Dummy Node")))</f>
        <v>GEBR</v>
      </c>
      <c r="AI99" s="86" t="str">
        <f t="shared" si="123"/>
        <v>&gt;</v>
      </c>
      <c r="AJ99" s="86">
        <f t="shared" ref="AJ99:AJ130" si="145">IF(AH99="Dummy Node","N/A",VLOOKUP(AF99,$A$3:$F$513,6,FALSE))</f>
        <v>0.715087890625</v>
      </c>
      <c r="AK99" s="86">
        <f t="shared" ref="AK99:AK130" si="146">VLOOKUP(AF99,$A$3:$I$513,9,FALSE)</f>
        <v>43</v>
      </c>
      <c r="AL99" s="86" t="b">
        <f t="shared" ref="AL99:AL130" si="147">IF(VLOOKUP(AK99,$A$3:$G$513,7,FALSE) = AF99, TRUE, IF(VLOOKUP(AK99, $A$3:$H$513,8,FALSE) = AF99, FALSE, "Error: Invalid Decision!"))</f>
        <v>0</v>
      </c>
      <c r="AM99" s="86" t="str">
        <f t="shared" ref="AM99:AM130" si="148">IF(VLOOKUP(AK99,$A$3:$B$513,2,FALSE) = 0, "Distance", IF(VLOOKUP(AK99,$A$3:$B$513,2,FALSE) = 1, "Speed", IF(VLOOKUP(AK99,$A$3:$B$513,2,FALSE) = 2, "GEBR", "Dummy Node")))</f>
        <v>Speed</v>
      </c>
      <c r="AN99" s="86" t="str">
        <f t="shared" si="124"/>
        <v>&gt;</v>
      </c>
      <c r="AO99" s="86">
        <f t="shared" ref="AO99:AO130" si="149">IF(AM99="Dummy Node","N/A",VLOOKUP(AK99,$A$3:$F$513,6,FALSE))</f>
        <v>25.37109375</v>
      </c>
      <c r="AP99" s="86">
        <f t="shared" ref="AP99:AP130" si="150">VLOOKUP(AK99,$A$3:$I$513,9,FALSE)</f>
        <v>12</v>
      </c>
      <c r="AQ99" s="86" t="b">
        <f t="shared" ref="AQ99:AQ130" si="151">IF(VLOOKUP(AP99,$A$3:$G$513,7,FALSE) = AK99, TRUE, IF(VLOOKUP(AP99, $A$3:$H$513,8,FALSE) = AK99, FALSE, "Error: Invalid Decision!"))</f>
        <v>1</v>
      </c>
      <c r="AR99" s="86" t="str">
        <f t="shared" ref="AR99:AR130" si="152">IF(VLOOKUP(AP99,$A$3:$B$513,2,FALSE) = 0, "Distance", IF(VLOOKUP(AP99,$A$3:$B$513,2,FALSE) = 1, "Speed", IF(VLOOKUP(AP99,$A$3:$B$513,2,FALSE) = 2, "GEBR", "Dummy Node")))</f>
        <v>Distance</v>
      </c>
      <c r="AS99" s="86" t="str">
        <f t="shared" si="125"/>
        <v>&lt;=</v>
      </c>
      <c r="AT99" s="86">
        <f t="shared" ref="AT99:AT130" si="153">IF(AR99="Dummy Node","N/A",VLOOKUP(AP99,$A$3:$F$513,6,FALSE))</f>
        <v>680.19677734375</v>
      </c>
      <c r="AU99" s="86">
        <f t="shared" ref="AU99:AU130" si="154">VLOOKUP(AP99,$A$3:$I$513,9,FALSE)</f>
        <v>2</v>
      </c>
      <c r="AV99" s="86" t="b">
        <f t="shared" ref="AV99:AV130" si="155">IF(VLOOKUP(AU99,$A$3:$G$513,7,FALSE) = AP99, TRUE, IF(VLOOKUP(AU99, $A$3:$H$513,8,FALSE) = AP99, FALSE, "Error: Invalid Decision!"))</f>
        <v>0</v>
      </c>
      <c r="AW99" s="86" t="str">
        <f t="shared" ref="AW99:AW130" si="156">IF(VLOOKUP(AU99,$A$3:$B$513,2,FALSE) = 0, "Distance", IF(VLOOKUP(AU99,$A$3:$B$513,2,FALSE) = 1, "Speed", IF(VLOOKUP(AU99,$A$3:$B$513,2,FALSE) = 2, "GEBR", "Dummy Node")))</f>
        <v>Distance</v>
      </c>
      <c r="AX99" s="86" t="str">
        <f t="shared" si="126"/>
        <v>&gt;</v>
      </c>
      <c r="AY99" s="86">
        <f t="shared" ref="AY99:AY130" si="157">IF(AW99="Dummy Node","N/A",VLOOKUP(AU99,$A$3:$F$513,6,FALSE))</f>
        <v>590.286865234375</v>
      </c>
      <c r="AZ99" s="86">
        <f t="shared" ref="AZ99:AZ130" si="158">VLOOKUP(AU99,$A$3:$I$513,9,FALSE)</f>
        <v>0</v>
      </c>
      <c r="BA99" s="86" t="b">
        <f t="shared" ref="BA99:BA130" si="159">IF(VLOOKUP(AZ99,$A$3:$G$513,7,FALSE) = AU99, TRUE, IF(VLOOKUP(AZ99, $A$3:$H$513,8,FALSE) = AU99, FALSE, "Error: Invalid Decision!"))</f>
        <v>0</v>
      </c>
      <c r="BB99" s="86" t="str">
        <f t="shared" ref="BB99:BB130" si="160">IF(VLOOKUP(AZ99,$A$3:$B$513,2,FALSE) = 0, "Distance", IF(VLOOKUP(AZ99,$A$3:$B$513,2,FALSE) = 1, "Speed", IF(VLOOKUP(AZ99,$A$3:$B$513,2,FALSE) = 2, "GEBR", "Dummy Node")))</f>
        <v>Distance</v>
      </c>
      <c r="BC99" s="86" t="str">
        <f t="shared" si="127"/>
        <v>&gt;</v>
      </c>
      <c r="BD99" s="86">
        <f t="shared" ref="BD99:BD130" si="161">IF(BB99="Dummy Node","N/A",VLOOKUP(AZ99,$A$3:$F$513,6,FALSE))</f>
        <v>459.240966796875</v>
      </c>
      <c r="BE99" s="15">
        <f t="shared" si="114"/>
        <v>0</v>
      </c>
      <c r="BF99" s="15" t="str">
        <f t="shared" si="128"/>
        <v>Distance&lt;=598,35205078125 AND GEBR&gt;0,715087890625 AND Speed&gt;25,37109375 AND Distance&lt;=680,19677734375 AND Distance&gt;590,286865234375 AND Distance&gt;459,240966796875</v>
      </c>
      <c r="BH99"/>
      <c r="BI99"/>
      <c r="BJ99"/>
    </row>
    <row r="100" spans="1:62">
      <c r="A100" s="15">
        <v>97</v>
      </c>
      <c r="B100" s="15">
        <v>-2</v>
      </c>
      <c r="C100" s="15">
        <v>-8192</v>
      </c>
      <c r="D100" s="15">
        <f t="shared" si="115"/>
        <v>-1</v>
      </c>
      <c r="E100" s="15">
        <f t="shared" si="116"/>
        <v>0</v>
      </c>
      <c r="F100" s="15">
        <f t="shared" si="117"/>
        <v>-1</v>
      </c>
      <c r="G100" s="15">
        <v>197</v>
      </c>
      <c r="H100" s="15">
        <v>198</v>
      </c>
      <c r="I100" s="15">
        <v>96</v>
      </c>
      <c r="J100" s="15">
        <v>5</v>
      </c>
      <c r="K100" s="15">
        <v>324</v>
      </c>
      <c r="L100" s="15">
        <v>683</v>
      </c>
      <c r="M100" s="15">
        <f t="shared" si="118"/>
        <v>0.166748046875</v>
      </c>
      <c r="O100" s="86">
        <f t="shared" si="119"/>
        <v>324</v>
      </c>
      <c r="P100" s="86">
        <f t="shared" si="129"/>
        <v>0.22216796875</v>
      </c>
      <c r="Q100" s="86">
        <f t="shared" si="130"/>
        <v>161</v>
      </c>
      <c r="R100" s="86" t="b">
        <f t="shared" si="131"/>
        <v>0</v>
      </c>
      <c r="S100" s="86" t="str">
        <f t="shared" si="132"/>
        <v>Dummy Node</v>
      </c>
      <c r="T100" s="86" t="str">
        <f t="shared" si="120"/>
        <v>N/A</v>
      </c>
      <c r="U100" s="86" t="str">
        <f t="shared" si="133"/>
        <v>N/A</v>
      </c>
      <c r="V100" s="86">
        <f t="shared" si="134"/>
        <v>73</v>
      </c>
      <c r="W100" s="86" t="b">
        <f t="shared" si="135"/>
        <v>1</v>
      </c>
      <c r="X100" s="86" t="str">
        <f t="shared" si="136"/>
        <v>Dummy Node</v>
      </c>
      <c r="Y100" s="86" t="str">
        <f t="shared" si="121"/>
        <v>N/A</v>
      </c>
      <c r="Z100" s="86" t="str">
        <f t="shared" si="137"/>
        <v>N/A</v>
      </c>
      <c r="AA100" s="86">
        <f t="shared" si="138"/>
        <v>48</v>
      </c>
      <c r="AB100" s="86" t="b">
        <f t="shared" si="139"/>
        <v>1</v>
      </c>
      <c r="AC100" s="86" t="str">
        <f t="shared" si="140"/>
        <v>Distance</v>
      </c>
      <c r="AD100" s="86" t="str">
        <f t="shared" si="122"/>
        <v>&lt;=</v>
      </c>
      <c r="AE100" s="86">
        <f t="shared" si="141"/>
        <v>598.35205078125</v>
      </c>
      <c r="AF100" s="86">
        <f t="shared" si="142"/>
        <v>46</v>
      </c>
      <c r="AG100" s="86" t="b">
        <f t="shared" si="143"/>
        <v>0</v>
      </c>
      <c r="AH100" s="86" t="str">
        <f t="shared" si="144"/>
        <v>GEBR</v>
      </c>
      <c r="AI100" s="86" t="str">
        <f t="shared" si="123"/>
        <v>&gt;</v>
      </c>
      <c r="AJ100" s="86">
        <f t="shared" si="145"/>
        <v>0.715087890625</v>
      </c>
      <c r="AK100" s="86">
        <f t="shared" si="146"/>
        <v>43</v>
      </c>
      <c r="AL100" s="86" t="b">
        <f t="shared" si="147"/>
        <v>0</v>
      </c>
      <c r="AM100" s="86" t="str">
        <f t="shared" si="148"/>
        <v>Speed</v>
      </c>
      <c r="AN100" s="86" t="str">
        <f t="shared" si="124"/>
        <v>&gt;</v>
      </c>
      <c r="AO100" s="86">
        <f t="shared" si="149"/>
        <v>25.37109375</v>
      </c>
      <c r="AP100" s="86">
        <f t="shared" si="150"/>
        <v>12</v>
      </c>
      <c r="AQ100" s="86" t="b">
        <f t="shared" si="151"/>
        <v>1</v>
      </c>
      <c r="AR100" s="86" t="str">
        <f t="shared" si="152"/>
        <v>Distance</v>
      </c>
      <c r="AS100" s="86" t="str">
        <f t="shared" si="125"/>
        <v>&lt;=</v>
      </c>
      <c r="AT100" s="86">
        <f t="shared" si="153"/>
        <v>680.19677734375</v>
      </c>
      <c r="AU100" s="86">
        <f t="shared" si="154"/>
        <v>2</v>
      </c>
      <c r="AV100" s="86" t="b">
        <f t="shared" si="155"/>
        <v>0</v>
      </c>
      <c r="AW100" s="86" t="str">
        <f t="shared" si="156"/>
        <v>Distance</v>
      </c>
      <c r="AX100" s="86" t="str">
        <f t="shared" si="126"/>
        <v>&gt;</v>
      </c>
      <c r="AY100" s="86">
        <f t="shared" si="157"/>
        <v>590.286865234375</v>
      </c>
      <c r="AZ100" s="86">
        <f t="shared" si="158"/>
        <v>0</v>
      </c>
      <c r="BA100" s="86" t="b">
        <f t="shared" si="159"/>
        <v>0</v>
      </c>
      <c r="BB100" s="86" t="str">
        <f t="shared" si="160"/>
        <v>Distance</v>
      </c>
      <c r="BC100" s="86" t="str">
        <f t="shared" si="127"/>
        <v>&gt;</v>
      </c>
      <c r="BD100" s="86">
        <f t="shared" si="161"/>
        <v>459.240966796875</v>
      </c>
      <c r="BE100" s="15">
        <f t="shared" si="114"/>
        <v>0</v>
      </c>
      <c r="BF100" s="15" t="str">
        <f t="shared" si="128"/>
        <v>Distance&lt;=598,35205078125 AND GEBR&gt;0,715087890625 AND Speed&gt;25,37109375 AND Distance&lt;=680,19677734375 AND Distance&gt;590,286865234375 AND Distance&gt;459,240966796875</v>
      </c>
      <c r="BH100"/>
      <c r="BI100"/>
      <c r="BJ100"/>
    </row>
    <row r="101" spans="1:62">
      <c r="A101" s="15">
        <v>98</v>
      </c>
      <c r="B101" s="15">
        <v>-2</v>
      </c>
      <c r="C101" s="15">
        <v>-8192</v>
      </c>
      <c r="D101" s="15">
        <f t="shared" si="115"/>
        <v>-1</v>
      </c>
      <c r="E101" s="15">
        <f t="shared" si="116"/>
        <v>0</v>
      </c>
      <c r="F101" s="15">
        <f t="shared" si="117"/>
        <v>-1</v>
      </c>
      <c r="G101" s="15">
        <v>199</v>
      </c>
      <c r="H101" s="15">
        <v>200</v>
      </c>
      <c r="I101" s="15">
        <v>96</v>
      </c>
      <c r="J101" s="15">
        <v>5</v>
      </c>
      <c r="K101" s="15">
        <v>325</v>
      </c>
      <c r="L101" s="15">
        <v>1365</v>
      </c>
      <c r="M101" s="15">
        <f t="shared" si="118"/>
        <v>0.333251953125</v>
      </c>
      <c r="O101" s="86">
        <f t="shared" si="119"/>
        <v>325</v>
      </c>
      <c r="P101" s="86">
        <f t="shared" si="129"/>
        <v>0.22216796875</v>
      </c>
      <c r="Q101" s="86">
        <f t="shared" si="130"/>
        <v>162</v>
      </c>
      <c r="R101" s="86" t="b">
        <f t="shared" si="131"/>
        <v>1</v>
      </c>
      <c r="S101" s="86" t="str">
        <f t="shared" si="132"/>
        <v>Dummy Node</v>
      </c>
      <c r="T101" s="86" t="str">
        <f t="shared" si="120"/>
        <v>N/A</v>
      </c>
      <c r="U101" s="86" t="str">
        <f t="shared" si="133"/>
        <v>N/A</v>
      </c>
      <c r="V101" s="86">
        <f t="shared" si="134"/>
        <v>73</v>
      </c>
      <c r="W101" s="86" t="b">
        <f t="shared" si="135"/>
        <v>0</v>
      </c>
      <c r="X101" s="86" t="str">
        <f t="shared" si="136"/>
        <v>Dummy Node</v>
      </c>
      <c r="Y101" s="86" t="str">
        <f t="shared" si="121"/>
        <v>N/A</v>
      </c>
      <c r="Z101" s="86" t="str">
        <f t="shared" si="137"/>
        <v>N/A</v>
      </c>
      <c r="AA101" s="86">
        <f t="shared" si="138"/>
        <v>48</v>
      </c>
      <c r="AB101" s="86" t="b">
        <f t="shared" si="139"/>
        <v>1</v>
      </c>
      <c r="AC101" s="86" t="str">
        <f t="shared" si="140"/>
        <v>Distance</v>
      </c>
      <c r="AD101" s="86" t="str">
        <f t="shared" si="122"/>
        <v>&lt;=</v>
      </c>
      <c r="AE101" s="86">
        <f t="shared" si="141"/>
        <v>598.35205078125</v>
      </c>
      <c r="AF101" s="86">
        <f t="shared" si="142"/>
        <v>46</v>
      </c>
      <c r="AG101" s="86" t="b">
        <f t="shared" si="143"/>
        <v>0</v>
      </c>
      <c r="AH101" s="86" t="str">
        <f t="shared" si="144"/>
        <v>GEBR</v>
      </c>
      <c r="AI101" s="86" t="str">
        <f t="shared" si="123"/>
        <v>&gt;</v>
      </c>
      <c r="AJ101" s="86">
        <f t="shared" si="145"/>
        <v>0.715087890625</v>
      </c>
      <c r="AK101" s="86">
        <f t="shared" si="146"/>
        <v>43</v>
      </c>
      <c r="AL101" s="86" t="b">
        <f t="shared" si="147"/>
        <v>0</v>
      </c>
      <c r="AM101" s="86" t="str">
        <f t="shared" si="148"/>
        <v>Speed</v>
      </c>
      <c r="AN101" s="86" t="str">
        <f t="shared" si="124"/>
        <v>&gt;</v>
      </c>
      <c r="AO101" s="86">
        <f t="shared" si="149"/>
        <v>25.37109375</v>
      </c>
      <c r="AP101" s="86">
        <f t="shared" si="150"/>
        <v>12</v>
      </c>
      <c r="AQ101" s="86" t="b">
        <f t="shared" si="151"/>
        <v>1</v>
      </c>
      <c r="AR101" s="86" t="str">
        <f t="shared" si="152"/>
        <v>Distance</v>
      </c>
      <c r="AS101" s="86" t="str">
        <f t="shared" si="125"/>
        <v>&lt;=</v>
      </c>
      <c r="AT101" s="86">
        <f t="shared" si="153"/>
        <v>680.19677734375</v>
      </c>
      <c r="AU101" s="86">
        <f t="shared" si="154"/>
        <v>2</v>
      </c>
      <c r="AV101" s="86" t="b">
        <f t="shared" si="155"/>
        <v>0</v>
      </c>
      <c r="AW101" s="86" t="str">
        <f t="shared" si="156"/>
        <v>Distance</v>
      </c>
      <c r="AX101" s="86" t="str">
        <f t="shared" si="126"/>
        <v>&gt;</v>
      </c>
      <c r="AY101" s="86">
        <f t="shared" si="157"/>
        <v>590.286865234375</v>
      </c>
      <c r="AZ101" s="86">
        <f t="shared" si="158"/>
        <v>0</v>
      </c>
      <c r="BA101" s="86" t="b">
        <f t="shared" si="159"/>
        <v>0</v>
      </c>
      <c r="BB101" s="86" t="str">
        <f t="shared" si="160"/>
        <v>Distance</v>
      </c>
      <c r="BC101" s="86" t="str">
        <f t="shared" si="127"/>
        <v>&gt;</v>
      </c>
      <c r="BD101" s="86">
        <f t="shared" si="161"/>
        <v>459.240966796875</v>
      </c>
      <c r="BE101" s="15">
        <f t="shared" si="114"/>
        <v>0</v>
      </c>
      <c r="BF101" s="15" t="str">
        <f t="shared" si="128"/>
        <v>Distance&lt;=598,35205078125 AND GEBR&gt;0,715087890625 AND Speed&gt;25,37109375 AND Distance&lt;=680,19677734375 AND Distance&gt;590,286865234375 AND Distance&gt;459,240966796875</v>
      </c>
      <c r="BH101"/>
      <c r="BI101"/>
      <c r="BJ101"/>
    </row>
    <row r="102" spans="1:62">
      <c r="A102" s="15">
        <v>99</v>
      </c>
      <c r="B102" s="15">
        <v>-2</v>
      </c>
      <c r="C102" s="15">
        <v>-8192</v>
      </c>
      <c r="D102" s="15">
        <f t="shared" si="115"/>
        <v>-1</v>
      </c>
      <c r="E102" s="15">
        <f t="shared" si="116"/>
        <v>0</v>
      </c>
      <c r="F102" s="15">
        <f t="shared" si="117"/>
        <v>-1</v>
      </c>
      <c r="G102" s="15">
        <v>201</v>
      </c>
      <c r="H102" s="15">
        <v>202</v>
      </c>
      <c r="I102" s="15">
        <v>75</v>
      </c>
      <c r="J102" s="15">
        <v>6</v>
      </c>
      <c r="K102" s="15">
        <v>326</v>
      </c>
      <c r="L102" s="15">
        <v>11</v>
      </c>
      <c r="M102" s="15">
        <f t="shared" si="118"/>
        <v>2.685546875E-3</v>
      </c>
      <c r="O102" s="86">
        <f t="shared" si="119"/>
        <v>326</v>
      </c>
      <c r="P102" s="86">
        <f t="shared" si="129"/>
        <v>0.22216796875</v>
      </c>
      <c r="Q102" s="86">
        <f t="shared" si="130"/>
        <v>162</v>
      </c>
      <c r="R102" s="86" t="b">
        <f t="shared" si="131"/>
        <v>0</v>
      </c>
      <c r="S102" s="86" t="str">
        <f t="shared" si="132"/>
        <v>Dummy Node</v>
      </c>
      <c r="T102" s="86" t="str">
        <f t="shared" si="120"/>
        <v>N/A</v>
      </c>
      <c r="U102" s="86" t="str">
        <f t="shared" si="133"/>
        <v>N/A</v>
      </c>
      <c r="V102" s="86">
        <f t="shared" si="134"/>
        <v>73</v>
      </c>
      <c r="W102" s="86" t="b">
        <f t="shared" si="135"/>
        <v>0</v>
      </c>
      <c r="X102" s="86" t="str">
        <f t="shared" si="136"/>
        <v>Dummy Node</v>
      </c>
      <c r="Y102" s="86" t="str">
        <f t="shared" si="121"/>
        <v>N/A</v>
      </c>
      <c r="Z102" s="86" t="str">
        <f t="shared" si="137"/>
        <v>N/A</v>
      </c>
      <c r="AA102" s="86">
        <f t="shared" si="138"/>
        <v>48</v>
      </c>
      <c r="AB102" s="86" t="b">
        <f t="shared" si="139"/>
        <v>1</v>
      </c>
      <c r="AC102" s="86" t="str">
        <f t="shared" si="140"/>
        <v>Distance</v>
      </c>
      <c r="AD102" s="86" t="str">
        <f t="shared" si="122"/>
        <v>&lt;=</v>
      </c>
      <c r="AE102" s="86">
        <f t="shared" si="141"/>
        <v>598.35205078125</v>
      </c>
      <c r="AF102" s="86">
        <f t="shared" si="142"/>
        <v>46</v>
      </c>
      <c r="AG102" s="86" t="b">
        <f t="shared" si="143"/>
        <v>0</v>
      </c>
      <c r="AH102" s="86" t="str">
        <f t="shared" si="144"/>
        <v>GEBR</v>
      </c>
      <c r="AI102" s="86" t="str">
        <f t="shared" si="123"/>
        <v>&gt;</v>
      </c>
      <c r="AJ102" s="86">
        <f t="shared" si="145"/>
        <v>0.715087890625</v>
      </c>
      <c r="AK102" s="86">
        <f t="shared" si="146"/>
        <v>43</v>
      </c>
      <c r="AL102" s="86" t="b">
        <f t="shared" si="147"/>
        <v>0</v>
      </c>
      <c r="AM102" s="86" t="str">
        <f t="shared" si="148"/>
        <v>Speed</v>
      </c>
      <c r="AN102" s="86" t="str">
        <f t="shared" si="124"/>
        <v>&gt;</v>
      </c>
      <c r="AO102" s="86">
        <f t="shared" si="149"/>
        <v>25.37109375</v>
      </c>
      <c r="AP102" s="86">
        <f t="shared" si="150"/>
        <v>12</v>
      </c>
      <c r="AQ102" s="86" t="b">
        <f t="shared" si="151"/>
        <v>1</v>
      </c>
      <c r="AR102" s="86" t="str">
        <f t="shared" si="152"/>
        <v>Distance</v>
      </c>
      <c r="AS102" s="86" t="str">
        <f t="shared" si="125"/>
        <v>&lt;=</v>
      </c>
      <c r="AT102" s="86">
        <f t="shared" si="153"/>
        <v>680.19677734375</v>
      </c>
      <c r="AU102" s="86">
        <f t="shared" si="154"/>
        <v>2</v>
      </c>
      <c r="AV102" s="86" t="b">
        <f t="shared" si="155"/>
        <v>0</v>
      </c>
      <c r="AW102" s="86" t="str">
        <f t="shared" si="156"/>
        <v>Distance</v>
      </c>
      <c r="AX102" s="86" t="str">
        <f t="shared" si="126"/>
        <v>&gt;</v>
      </c>
      <c r="AY102" s="86">
        <f t="shared" si="157"/>
        <v>590.286865234375</v>
      </c>
      <c r="AZ102" s="86">
        <f t="shared" si="158"/>
        <v>0</v>
      </c>
      <c r="BA102" s="86" t="b">
        <f t="shared" si="159"/>
        <v>0</v>
      </c>
      <c r="BB102" s="86" t="str">
        <f t="shared" si="160"/>
        <v>Distance</v>
      </c>
      <c r="BC102" s="86" t="str">
        <f t="shared" si="127"/>
        <v>&gt;</v>
      </c>
      <c r="BD102" s="86">
        <f t="shared" si="161"/>
        <v>459.240966796875</v>
      </c>
      <c r="BE102" s="15">
        <f t="shared" si="114"/>
        <v>0</v>
      </c>
      <c r="BF102" s="15" t="str">
        <f t="shared" si="128"/>
        <v>Distance&lt;=598,35205078125 AND GEBR&gt;0,715087890625 AND Speed&gt;25,37109375 AND Distance&lt;=680,19677734375 AND Distance&gt;590,286865234375 AND Distance&gt;459,240966796875</v>
      </c>
      <c r="BH102"/>
      <c r="BI102"/>
      <c r="BJ102"/>
    </row>
    <row r="103" spans="1:62">
      <c r="A103" s="15">
        <v>100</v>
      </c>
      <c r="B103" s="15">
        <v>-2</v>
      </c>
      <c r="C103" s="15">
        <v>-8192</v>
      </c>
      <c r="D103" s="15">
        <f t="shared" si="115"/>
        <v>-1</v>
      </c>
      <c r="E103" s="15">
        <f t="shared" si="116"/>
        <v>0</v>
      </c>
      <c r="F103" s="15">
        <f t="shared" si="117"/>
        <v>-1</v>
      </c>
      <c r="G103" s="15">
        <v>203</v>
      </c>
      <c r="H103" s="15">
        <v>204</v>
      </c>
      <c r="I103" s="15">
        <v>75</v>
      </c>
      <c r="J103" s="15">
        <v>6</v>
      </c>
      <c r="K103" s="15">
        <v>327</v>
      </c>
      <c r="L103" s="15">
        <v>1</v>
      </c>
      <c r="M103" s="15">
        <f t="shared" si="118"/>
        <v>2.44140625E-4</v>
      </c>
      <c r="O103" s="86">
        <f t="shared" si="119"/>
        <v>327</v>
      </c>
      <c r="P103" s="86">
        <f t="shared" si="129"/>
        <v>0.333251953125</v>
      </c>
      <c r="Q103" s="86">
        <f t="shared" si="130"/>
        <v>163</v>
      </c>
      <c r="R103" s="86" t="b">
        <f t="shared" si="131"/>
        <v>1</v>
      </c>
      <c r="S103" s="86" t="str">
        <f t="shared" si="132"/>
        <v>Dummy Node</v>
      </c>
      <c r="T103" s="86" t="str">
        <f t="shared" si="120"/>
        <v>N/A</v>
      </c>
      <c r="U103" s="86" t="str">
        <f t="shared" si="133"/>
        <v>N/A</v>
      </c>
      <c r="V103" s="86">
        <f t="shared" si="134"/>
        <v>74</v>
      </c>
      <c r="W103" s="86" t="b">
        <f t="shared" si="135"/>
        <v>1</v>
      </c>
      <c r="X103" s="86" t="str">
        <f t="shared" si="136"/>
        <v>Dummy Node</v>
      </c>
      <c r="Y103" s="86" t="str">
        <f t="shared" si="121"/>
        <v>N/A</v>
      </c>
      <c r="Z103" s="86" t="str">
        <f t="shared" si="137"/>
        <v>N/A</v>
      </c>
      <c r="AA103" s="86">
        <f t="shared" si="138"/>
        <v>48</v>
      </c>
      <c r="AB103" s="86" t="b">
        <f t="shared" si="139"/>
        <v>0</v>
      </c>
      <c r="AC103" s="86" t="str">
        <f t="shared" si="140"/>
        <v>Distance</v>
      </c>
      <c r="AD103" s="86" t="str">
        <f t="shared" si="122"/>
        <v>&gt;</v>
      </c>
      <c r="AE103" s="86">
        <f t="shared" si="141"/>
        <v>598.35205078125</v>
      </c>
      <c r="AF103" s="86">
        <f t="shared" si="142"/>
        <v>46</v>
      </c>
      <c r="AG103" s="86" t="b">
        <f t="shared" si="143"/>
        <v>0</v>
      </c>
      <c r="AH103" s="86" t="str">
        <f t="shared" si="144"/>
        <v>GEBR</v>
      </c>
      <c r="AI103" s="86" t="str">
        <f t="shared" si="123"/>
        <v>&gt;</v>
      </c>
      <c r="AJ103" s="86">
        <f t="shared" si="145"/>
        <v>0.715087890625</v>
      </c>
      <c r="AK103" s="86">
        <f t="shared" si="146"/>
        <v>43</v>
      </c>
      <c r="AL103" s="86" t="b">
        <f t="shared" si="147"/>
        <v>0</v>
      </c>
      <c r="AM103" s="86" t="str">
        <f t="shared" si="148"/>
        <v>Speed</v>
      </c>
      <c r="AN103" s="86" t="str">
        <f t="shared" si="124"/>
        <v>&gt;</v>
      </c>
      <c r="AO103" s="86">
        <f t="shared" si="149"/>
        <v>25.37109375</v>
      </c>
      <c r="AP103" s="86">
        <f t="shared" si="150"/>
        <v>12</v>
      </c>
      <c r="AQ103" s="86" t="b">
        <f t="shared" si="151"/>
        <v>1</v>
      </c>
      <c r="AR103" s="86" t="str">
        <f t="shared" si="152"/>
        <v>Distance</v>
      </c>
      <c r="AS103" s="86" t="str">
        <f t="shared" si="125"/>
        <v>&lt;=</v>
      </c>
      <c r="AT103" s="86">
        <f t="shared" si="153"/>
        <v>680.19677734375</v>
      </c>
      <c r="AU103" s="86">
        <f t="shared" si="154"/>
        <v>2</v>
      </c>
      <c r="AV103" s="86" t="b">
        <f t="shared" si="155"/>
        <v>0</v>
      </c>
      <c r="AW103" s="86" t="str">
        <f t="shared" si="156"/>
        <v>Distance</v>
      </c>
      <c r="AX103" s="86" t="str">
        <f t="shared" si="126"/>
        <v>&gt;</v>
      </c>
      <c r="AY103" s="86">
        <f t="shared" si="157"/>
        <v>590.286865234375</v>
      </c>
      <c r="AZ103" s="86">
        <f t="shared" si="158"/>
        <v>0</v>
      </c>
      <c r="BA103" s="86" t="b">
        <f t="shared" si="159"/>
        <v>0</v>
      </c>
      <c r="BB103" s="86" t="str">
        <f t="shared" si="160"/>
        <v>Distance</v>
      </c>
      <c r="BC103" s="86" t="str">
        <f t="shared" si="127"/>
        <v>&gt;</v>
      </c>
      <c r="BD103" s="86">
        <f t="shared" si="161"/>
        <v>459.240966796875</v>
      </c>
      <c r="BE103" s="15">
        <f t="shared" si="114"/>
        <v>0</v>
      </c>
      <c r="BF103" s="15" t="str">
        <f t="shared" si="128"/>
        <v>Distance&gt;598,35205078125 AND GEBR&gt;0,715087890625 AND Speed&gt;25,37109375 AND Distance&lt;=680,19677734375 AND Distance&gt;590,286865234375 AND Distance&gt;459,240966796875</v>
      </c>
      <c r="BH103"/>
      <c r="BI103"/>
      <c r="BJ103"/>
    </row>
    <row r="104" spans="1:62">
      <c r="A104" s="15">
        <v>101</v>
      </c>
      <c r="B104" s="15">
        <v>1</v>
      </c>
      <c r="C104" s="15">
        <v>111008</v>
      </c>
      <c r="D104" s="15">
        <f t="shared" si="115"/>
        <v>27</v>
      </c>
      <c r="E104" s="15">
        <f t="shared" si="116"/>
        <v>416</v>
      </c>
      <c r="F104" s="15">
        <f t="shared" si="117"/>
        <v>27.1015625</v>
      </c>
      <c r="G104" s="15">
        <v>103</v>
      </c>
      <c r="H104" s="15">
        <v>104</v>
      </c>
      <c r="I104" s="15">
        <v>95</v>
      </c>
      <c r="J104" s="15">
        <v>5</v>
      </c>
      <c r="K104" s="15">
        <v>328</v>
      </c>
      <c r="L104" s="15">
        <v>1354</v>
      </c>
      <c r="M104" s="15">
        <f t="shared" si="118"/>
        <v>0.33056640625</v>
      </c>
      <c r="O104" s="86">
        <f t="shared" si="119"/>
        <v>328</v>
      </c>
      <c r="P104" s="86">
        <f t="shared" si="129"/>
        <v>0.333251953125</v>
      </c>
      <c r="Q104" s="86">
        <f t="shared" si="130"/>
        <v>163</v>
      </c>
      <c r="R104" s="86" t="b">
        <f t="shared" si="131"/>
        <v>0</v>
      </c>
      <c r="S104" s="86" t="str">
        <f t="shared" si="132"/>
        <v>Dummy Node</v>
      </c>
      <c r="T104" s="86" t="str">
        <f t="shared" si="120"/>
        <v>N/A</v>
      </c>
      <c r="U104" s="86" t="str">
        <f t="shared" si="133"/>
        <v>N/A</v>
      </c>
      <c r="V104" s="86">
        <f t="shared" si="134"/>
        <v>74</v>
      </c>
      <c r="W104" s="86" t="b">
        <f t="shared" si="135"/>
        <v>1</v>
      </c>
      <c r="X104" s="86" t="str">
        <f t="shared" si="136"/>
        <v>Dummy Node</v>
      </c>
      <c r="Y104" s="86" t="str">
        <f t="shared" si="121"/>
        <v>N/A</v>
      </c>
      <c r="Z104" s="86" t="str">
        <f t="shared" si="137"/>
        <v>N/A</v>
      </c>
      <c r="AA104" s="86">
        <f t="shared" si="138"/>
        <v>48</v>
      </c>
      <c r="AB104" s="86" t="b">
        <f t="shared" si="139"/>
        <v>0</v>
      </c>
      <c r="AC104" s="86" t="str">
        <f t="shared" si="140"/>
        <v>Distance</v>
      </c>
      <c r="AD104" s="86" t="str">
        <f t="shared" si="122"/>
        <v>&gt;</v>
      </c>
      <c r="AE104" s="86">
        <f t="shared" si="141"/>
        <v>598.35205078125</v>
      </c>
      <c r="AF104" s="86">
        <f t="shared" si="142"/>
        <v>46</v>
      </c>
      <c r="AG104" s="86" t="b">
        <f t="shared" si="143"/>
        <v>0</v>
      </c>
      <c r="AH104" s="86" t="str">
        <f t="shared" si="144"/>
        <v>GEBR</v>
      </c>
      <c r="AI104" s="86" t="str">
        <f t="shared" si="123"/>
        <v>&gt;</v>
      </c>
      <c r="AJ104" s="86">
        <f t="shared" si="145"/>
        <v>0.715087890625</v>
      </c>
      <c r="AK104" s="86">
        <f t="shared" si="146"/>
        <v>43</v>
      </c>
      <c r="AL104" s="86" t="b">
        <f t="shared" si="147"/>
        <v>0</v>
      </c>
      <c r="AM104" s="86" t="str">
        <f t="shared" si="148"/>
        <v>Speed</v>
      </c>
      <c r="AN104" s="86" t="str">
        <f t="shared" si="124"/>
        <v>&gt;</v>
      </c>
      <c r="AO104" s="86">
        <f t="shared" si="149"/>
        <v>25.37109375</v>
      </c>
      <c r="AP104" s="86">
        <f t="shared" si="150"/>
        <v>12</v>
      </c>
      <c r="AQ104" s="86" t="b">
        <f t="shared" si="151"/>
        <v>1</v>
      </c>
      <c r="AR104" s="86" t="str">
        <f t="shared" si="152"/>
        <v>Distance</v>
      </c>
      <c r="AS104" s="86" t="str">
        <f t="shared" si="125"/>
        <v>&lt;=</v>
      </c>
      <c r="AT104" s="86">
        <f t="shared" si="153"/>
        <v>680.19677734375</v>
      </c>
      <c r="AU104" s="86">
        <f t="shared" si="154"/>
        <v>2</v>
      </c>
      <c r="AV104" s="86" t="b">
        <f t="shared" si="155"/>
        <v>0</v>
      </c>
      <c r="AW104" s="86" t="str">
        <f t="shared" si="156"/>
        <v>Distance</v>
      </c>
      <c r="AX104" s="86" t="str">
        <f t="shared" si="126"/>
        <v>&gt;</v>
      </c>
      <c r="AY104" s="86">
        <f t="shared" si="157"/>
        <v>590.286865234375</v>
      </c>
      <c r="AZ104" s="86">
        <f t="shared" si="158"/>
        <v>0</v>
      </c>
      <c r="BA104" s="86" t="b">
        <f t="shared" si="159"/>
        <v>0</v>
      </c>
      <c r="BB104" s="86" t="str">
        <f t="shared" si="160"/>
        <v>Distance</v>
      </c>
      <c r="BC104" s="86" t="str">
        <f t="shared" si="127"/>
        <v>&gt;</v>
      </c>
      <c r="BD104" s="86">
        <f t="shared" si="161"/>
        <v>459.240966796875</v>
      </c>
      <c r="BE104" s="15">
        <f t="shared" si="114"/>
        <v>0</v>
      </c>
      <c r="BF104" s="15" t="str">
        <f t="shared" si="128"/>
        <v>Distance&gt;598,35205078125 AND GEBR&gt;0,715087890625 AND Speed&gt;25,37109375 AND Distance&lt;=680,19677734375 AND Distance&gt;590,286865234375 AND Distance&gt;459,240966796875</v>
      </c>
      <c r="BH104"/>
      <c r="BI104"/>
      <c r="BJ104"/>
    </row>
    <row r="105" spans="1:62">
      <c r="A105" s="15">
        <v>102</v>
      </c>
      <c r="B105" s="15">
        <v>-2</v>
      </c>
      <c r="C105" s="15">
        <v>-8192</v>
      </c>
      <c r="D105" s="15">
        <f t="shared" si="115"/>
        <v>-1</v>
      </c>
      <c r="E105" s="15">
        <f t="shared" si="116"/>
        <v>0</v>
      </c>
      <c r="F105" s="15">
        <f t="shared" si="117"/>
        <v>-1</v>
      </c>
      <c r="G105" s="15">
        <v>205</v>
      </c>
      <c r="H105" s="15">
        <v>206</v>
      </c>
      <c r="I105" s="15">
        <v>95</v>
      </c>
      <c r="J105" s="15">
        <v>5</v>
      </c>
      <c r="K105" s="15">
        <v>329</v>
      </c>
      <c r="L105" s="15">
        <v>1365</v>
      </c>
      <c r="M105" s="15">
        <f t="shared" si="118"/>
        <v>0.333251953125</v>
      </c>
      <c r="O105" s="86">
        <f t="shared" si="119"/>
        <v>329</v>
      </c>
      <c r="P105" s="86">
        <f t="shared" si="129"/>
        <v>0.333251953125</v>
      </c>
      <c r="Q105" s="86">
        <f t="shared" si="130"/>
        <v>164</v>
      </c>
      <c r="R105" s="86" t="b">
        <f t="shared" si="131"/>
        <v>1</v>
      </c>
      <c r="S105" s="86" t="str">
        <f t="shared" si="132"/>
        <v>Dummy Node</v>
      </c>
      <c r="T105" s="86" t="str">
        <f t="shared" si="120"/>
        <v>N/A</v>
      </c>
      <c r="U105" s="86" t="str">
        <f t="shared" si="133"/>
        <v>N/A</v>
      </c>
      <c r="V105" s="86">
        <f t="shared" si="134"/>
        <v>74</v>
      </c>
      <c r="W105" s="86" t="b">
        <f t="shared" si="135"/>
        <v>0</v>
      </c>
      <c r="X105" s="86" t="str">
        <f t="shared" si="136"/>
        <v>Dummy Node</v>
      </c>
      <c r="Y105" s="86" t="str">
        <f t="shared" si="121"/>
        <v>N/A</v>
      </c>
      <c r="Z105" s="86" t="str">
        <f t="shared" si="137"/>
        <v>N/A</v>
      </c>
      <c r="AA105" s="86">
        <f t="shared" si="138"/>
        <v>48</v>
      </c>
      <c r="AB105" s="86" t="b">
        <f t="shared" si="139"/>
        <v>0</v>
      </c>
      <c r="AC105" s="86" t="str">
        <f t="shared" si="140"/>
        <v>Distance</v>
      </c>
      <c r="AD105" s="86" t="str">
        <f t="shared" si="122"/>
        <v>&gt;</v>
      </c>
      <c r="AE105" s="86">
        <f t="shared" si="141"/>
        <v>598.35205078125</v>
      </c>
      <c r="AF105" s="86">
        <f t="shared" si="142"/>
        <v>46</v>
      </c>
      <c r="AG105" s="86" t="b">
        <f t="shared" si="143"/>
        <v>0</v>
      </c>
      <c r="AH105" s="86" t="str">
        <f t="shared" si="144"/>
        <v>GEBR</v>
      </c>
      <c r="AI105" s="86" t="str">
        <f t="shared" si="123"/>
        <v>&gt;</v>
      </c>
      <c r="AJ105" s="86">
        <f t="shared" si="145"/>
        <v>0.715087890625</v>
      </c>
      <c r="AK105" s="86">
        <f t="shared" si="146"/>
        <v>43</v>
      </c>
      <c r="AL105" s="86" t="b">
        <f t="shared" si="147"/>
        <v>0</v>
      </c>
      <c r="AM105" s="86" t="str">
        <f t="shared" si="148"/>
        <v>Speed</v>
      </c>
      <c r="AN105" s="86" t="str">
        <f t="shared" si="124"/>
        <v>&gt;</v>
      </c>
      <c r="AO105" s="86">
        <f t="shared" si="149"/>
        <v>25.37109375</v>
      </c>
      <c r="AP105" s="86">
        <f t="shared" si="150"/>
        <v>12</v>
      </c>
      <c r="AQ105" s="86" t="b">
        <f t="shared" si="151"/>
        <v>1</v>
      </c>
      <c r="AR105" s="86" t="str">
        <f t="shared" si="152"/>
        <v>Distance</v>
      </c>
      <c r="AS105" s="86" t="str">
        <f t="shared" si="125"/>
        <v>&lt;=</v>
      </c>
      <c r="AT105" s="86">
        <f t="shared" si="153"/>
        <v>680.19677734375</v>
      </c>
      <c r="AU105" s="86">
        <f t="shared" si="154"/>
        <v>2</v>
      </c>
      <c r="AV105" s="86" t="b">
        <f t="shared" si="155"/>
        <v>0</v>
      </c>
      <c r="AW105" s="86" t="str">
        <f t="shared" si="156"/>
        <v>Distance</v>
      </c>
      <c r="AX105" s="86" t="str">
        <f t="shared" si="126"/>
        <v>&gt;</v>
      </c>
      <c r="AY105" s="86">
        <f t="shared" si="157"/>
        <v>590.286865234375</v>
      </c>
      <c r="AZ105" s="86">
        <f t="shared" si="158"/>
        <v>0</v>
      </c>
      <c r="BA105" s="86" t="b">
        <f t="shared" si="159"/>
        <v>0</v>
      </c>
      <c r="BB105" s="86" t="str">
        <f t="shared" si="160"/>
        <v>Distance</v>
      </c>
      <c r="BC105" s="86" t="str">
        <f t="shared" si="127"/>
        <v>&gt;</v>
      </c>
      <c r="BD105" s="86">
        <f t="shared" si="161"/>
        <v>459.240966796875</v>
      </c>
      <c r="BE105" s="15">
        <f t="shared" si="114"/>
        <v>0</v>
      </c>
      <c r="BF105" s="15" t="str">
        <f t="shared" si="128"/>
        <v>Distance&gt;598,35205078125 AND GEBR&gt;0,715087890625 AND Speed&gt;25,37109375 AND Distance&lt;=680,19677734375 AND Distance&gt;590,286865234375 AND Distance&gt;459,240966796875</v>
      </c>
      <c r="BH105"/>
      <c r="BI105"/>
      <c r="BJ105"/>
    </row>
    <row r="106" spans="1:62">
      <c r="A106" s="15">
        <v>103</v>
      </c>
      <c r="B106" s="15">
        <v>-2</v>
      </c>
      <c r="C106" s="15">
        <v>-8192</v>
      </c>
      <c r="D106" s="15">
        <f t="shared" si="115"/>
        <v>-1</v>
      </c>
      <c r="E106" s="15">
        <f t="shared" si="116"/>
        <v>0</v>
      </c>
      <c r="F106" s="15">
        <f t="shared" si="117"/>
        <v>-1</v>
      </c>
      <c r="G106" s="15">
        <v>207</v>
      </c>
      <c r="H106" s="15">
        <v>208</v>
      </c>
      <c r="I106" s="15">
        <v>101</v>
      </c>
      <c r="J106" s="15">
        <v>6</v>
      </c>
      <c r="K106" s="15">
        <v>330</v>
      </c>
      <c r="L106" s="15">
        <v>1365</v>
      </c>
      <c r="M106" s="15">
        <f t="shared" si="118"/>
        <v>0.333251953125</v>
      </c>
      <c r="O106" s="86">
        <f t="shared" si="119"/>
        <v>330</v>
      </c>
      <c r="P106" s="86">
        <f t="shared" si="129"/>
        <v>0.333251953125</v>
      </c>
      <c r="Q106" s="86">
        <f t="shared" si="130"/>
        <v>164</v>
      </c>
      <c r="R106" s="86" t="b">
        <f t="shared" si="131"/>
        <v>0</v>
      </c>
      <c r="S106" s="86" t="str">
        <f t="shared" si="132"/>
        <v>Dummy Node</v>
      </c>
      <c r="T106" s="86" t="str">
        <f t="shared" si="120"/>
        <v>N/A</v>
      </c>
      <c r="U106" s="86" t="str">
        <f t="shared" si="133"/>
        <v>N/A</v>
      </c>
      <c r="V106" s="86">
        <f t="shared" si="134"/>
        <v>74</v>
      </c>
      <c r="W106" s="86" t="b">
        <f t="shared" si="135"/>
        <v>0</v>
      </c>
      <c r="X106" s="86" t="str">
        <f t="shared" si="136"/>
        <v>Dummy Node</v>
      </c>
      <c r="Y106" s="86" t="str">
        <f t="shared" si="121"/>
        <v>N/A</v>
      </c>
      <c r="Z106" s="86" t="str">
        <f t="shared" si="137"/>
        <v>N/A</v>
      </c>
      <c r="AA106" s="86">
        <f t="shared" si="138"/>
        <v>48</v>
      </c>
      <c r="AB106" s="86" t="b">
        <f t="shared" si="139"/>
        <v>0</v>
      </c>
      <c r="AC106" s="86" t="str">
        <f t="shared" si="140"/>
        <v>Distance</v>
      </c>
      <c r="AD106" s="86" t="str">
        <f t="shared" si="122"/>
        <v>&gt;</v>
      </c>
      <c r="AE106" s="86">
        <f t="shared" si="141"/>
        <v>598.35205078125</v>
      </c>
      <c r="AF106" s="86">
        <f t="shared" si="142"/>
        <v>46</v>
      </c>
      <c r="AG106" s="86" t="b">
        <f t="shared" si="143"/>
        <v>0</v>
      </c>
      <c r="AH106" s="86" t="str">
        <f t="shared" si="144"/>
        <v>GEBR</v>
      </c>
      <c r="AI106" s="86" t="str">
        <f t="shared" si="123"/>
        <v>&gt;</v>
      </c>
      <c r="AJ106" s="86">
        <f t="shared" si="145"/>
        <v>0.715087890625</v>
      </c>
      <c r="AK106" s="86">
        <f t="shared" si="146"/>
        <v>43</v>
      </c>
      <c r="AL106" s="86" t="b">
        <f t="shared" si="147"/>
        <v>0</v>
      </c>
      <c r="AM106" s="86" t="str">
        <f t="shared" si="148"/>
        <v>Speed</v>
      </c>
      <c r="AN106" s="86" t="str">
        <f t="shared" si="124"/>
        <v>&gt;</v>
      </c>
      <c r="AO106" s="86">
        <f t="shared" si="149"/>
        <v>25.37109375</v>
      </c>
      <c r="AP106" s="86">
        <f t="shared" si="150"/>
        <v>12</v>
      </c>
      <c r="AQ106" s="86" t="b">
        <f t="shared" si="151"/>
        <v>1</v>
      </c>
      <c r="AR106" s="86" t="str">
        <f t="shared" si="152"/>
        <v>Distance</v>
      </c>
      <c r="AS106" s="86" t="str">
        <f t="shared" si="125"/>
        <v>&lt;=</v>
      </c>
      <c r="AT106" s="86">
        <f t="shared" si="153"/>
        <v>680.19677734375</v>
      </c>
      <c r="AU106" s="86">
        <f t="shared" si="154"/>
        <v>2</v>
      </c>
      <c r="AV106" s="86" t="b">
        <f t="shared" si="155"/>
        <v>0</v>
      </c>
      <c r="AW106" s="86" t="str">
        <f t="shared" si="156"/>
        <v>Distance</v>
      </c>
      <c r="AX106" s="86" t="str">
        <f t="shared" si="126"/>
        <v>&gt;</v>
      </c>
      <c r="AY106" s="86">
        <f t="shared" si="157"/>
        <v>590.286865234375</v>
      </c>
      <c r="AZ106" s="86">
        <f t="shared" si="158"/>
        <v>0</v>
      </c>
      <c r="BA106" s="86" t="b">
        <f t="shared" si="159"/>
        <v>0</v>
      </c>
      <c r="BB106" s="86" t="str">
        <f t="shared" si="160"/>
        <v>Distance</v>
      </c>
      <c r="BC106" s="86" t="str">
        <f t="shared" si="127"/>
        <v>&gt;</v>
      </c>
      <c r="BD106" s="86">
        <f t="shared" si="161"/>
        <v>459.240966796875</v>
      </c>
      <c r="BE106" s="15">
        <f t="shared" si="114"/>
        <v>0</v>
      </c>
      <c r="BF106" s="15" t="str">
        <f t="shared" si="128"/>
        <v>Distance&gt;598,35205078125 AND GEBR&gt;0,715087890625 AND Speed&gt;25,37109375 AND Distance&lt;=680,19677734375 AND Distance&gt;590,286865234375 AND Distance&gt;459,240966796875</v>
      </c>
      <c r="BH106"/>
      <c r="BI106"/>
      <c r="BJ106"/>
    </row>
    <row r="107" spans="1:62">
      <c r="A107" s="15">
        <v>104</v>
      </c>
      <c r="B107" s="15">
        <v>-2</v>
      </c>
      <c r="C107" s="15">
        <v>-8192</v>
      </c>
      <c r="D107" s="15">
        <f t="shared" si="115"/>
        <v>-1</v>
      </c>
      <c r="E107" s="15">
        <f t="shared" si="116"/>
        <v>0</v>
      </c>
      <c r="F107" s="15">
        <f t="shared" si="117"/>
        <v>-1</v>
      </c>
      <c r="G107" s="15">
        <v>209</v>
      </c>
      <c r="H107" s="15">
        <v>210</v>
      </c>
      <c r="I107" s="15">
        <v>101</v>
      </c>
      <c r="J107" s="15">
        <v>6</v>
      </c>
      <c r="K107" s="15">
        <v>331</v>
      </c>
      <c r="L107" s="15">
        <v>1124</v>
      </c>
      <c r="M107" s="15">
        <f t="shared" si="118"/>
        <v>0.2744140625</v>
      </c>
      <c r="O107" s="86">
        <f t="shared" si="119"/>
        <v>331</v>
      </c>
      <c r="P107" s="86">
        <f t="shared" si="129"/>
        <v>3.1005859375E-2</v>
      </c>
      <c r="Q107" s="86">
        <f t="shared" si="130"/>
        <v>165</v>
      </c>
      <c r="R107" s="86" t="b">
        <f t="shared" si="131"/>
        <v>1</v>
      </c>
      <c r="S107" s="86" t="str">
        <f t="shared" si="132"/>
        <v>Dummy Node</v>
      </c>
      <c r="T107" s="86" t="str">
        <f t="shared" si="120"/>
        <v>N/A</v>
      </c>
      <c r="U107" s="86" t="str">
        <f t="shared" si="133"/>
        <v>N/A</v>
      </c>
      <c r="V107" s="86">
        <f t="shared" si="134"/>
        <v>77</v>
      </c>
      <c r="W107" s="86" t="b">
        <f t="shared" si="135"/>
        <v>1</v>
      </c>
      <c r="X107" s="86" t="str">
        <f t="shared" si="136"/>
        <v>Dummy Node</v>
      </c>
      <c r="Y107" s="86" t="str">
        <f t="shared" si="121"/>
        <v>N/A</v>
      </c>
      <c r="Z107" s="86" t="str">
        <f t="shared" si="137"/>
        <v>N/A</v>
      </c>
      <c r="AA107" s="86">
        <f t="shared" si="138"/>
        <v>76</v>
      </c>
      <c r="AB107" s="86" t="b">
        <f t="shared" si="139"/>
        <v>1</v>
      </c>
      <c r="AC107" s="86" t="str">
        <f t="shared" si="140"/>
        <v>Speed</v>
      </c>
      <c r="AD107" s="86" t="str">
        <f t="shared" si="122"/>
        <v>&lt;=</v>
      </c>
      <c r="AE107" s="86">
        <f t="shared" si="141"/>
        <v>20.639892578125</v>
      </c>
      <c r="AF107" s="86">
        <f t="shared" si="142"/>
        <v>22</v>
      </c>
      <c r="AG107" s="86" t="b">
        <f t="shared" si="143"/>
        <v>0</v>
      </c>
      <c r="AH107" s="86" t="str">
        <f t="shared" si="144"/>
        <v>Distance</v>
      </c>
      <c r="AI107" s="86" t="str">
        <f t="shared" si="123"/>
        <v>&gt;</v>
      </c>
      <c r="AJ107" s="86">
        <f t="shared" si="145"/>
        <v>220.12890625</v>
      </c>
      <c r="AK107" s="86">
        <f t="shared" si="146"/>
        <v>7</v>
      </c>
      <c r="AL107" s="86" t="b">
        <f t="shared" si="147"/>
        <v>0</v>
      </c>
      <c r="AM107" s="86" t="str">
        <f t="shared" si="148"/>
        <v>Speed</v>
      </c>
      <c r="AN107" s="86" t="str">
        <f t="shared" si="124"/>
        <v>&gt;</v>
      </c>
      <c r="AO107" s="86">
        <f t="shared" si="149"/>
        <v>16.47705078125</v>
      </c>
      <c r="AP107" s="86">
        <f t="shared" si="150"/>
        <v>4</v>
      </c>
      <c r="AQ107" s="86" t="b">
        <f t="shared" si="151"/>
        <v>1</v>
      </c>
      <c r="AR107" s="86" t="str">
        <f t="shared" si="152"/>
        <v>Distance</v>
      </c>
      <c r="AS107" s="86" t="str">
        <f t="shared" si="125"/>
        <v>&lt;=</v>
      </c>
      <c r="AT107" s="86">
        <f t="shared" si="153"/>
        <v>278.908935546875</v>
      </c>
      <c r="AU107" s="86">
        <f t="shared" si="154"/>
        <v>1</v>
      </c>
      <c r="AV107" s="86" t="b">
        <f t="shared" si="155"/>
        <v>0</v>
      </c>
      <c r="AW107" s="86" t="str">
        <f t="shared" si="156"/>
        <v>Speed</v>
      </c>
      <c r="AX107" s="86" t="str">
        <f t="shared" si="126"/>
        <v>&gt;</v>
      </c>
      <c r="AY107" s="86">
        <f t="shared" si="157"/>
        <v>9.55078125</v>
      </c>
      <c r="AZ107" s="86">
        <f t="shared" si="158"/>
        <v>0</v>
      </c>
      <c r="BA107" s="86" t="b">
        <f t="shared" si="159"/>
        <v>1</v>
      </c>
      <c r="BB107" s="86" t="str">
        <f t="shared" si="160"/>
        <v>Distance</v>
      </c>
      <c r="BC107" s="86" t="str">
        <f t="shared" si="127"/>
        <v>&lt;=</v>
      </c>
      <c r="BD107" s="86">
        <f t="shared" si="161"/>
        <v>459.240966796875</v>
      </c>
      <c r="BE107" s="15">
        <f t="shared" si="114"/>
        <v>1</v>
      </c>
      <c r="BF107" s="15" t="str">
        <f t="shared" si="128"/>
        <v>Speed&lt;=20,639892578125 AND Distance&gt;220,12890625 AND Speed&gt;16,47705078125 AND Distance&lt;=278,908935546875 AND Speed&gt;9,55078125 AND Distance&lt;=459,240966796875</v>
      </c>
      <c r="BH107"/>
      <c r="BI107"/>
      <c r="BJ107"/>
    </row>
    <row r="108" spans="1:62">
      <c r="A108" s="15">
        <v>105</v>
      </c>
      <c r="B108" s="15">
        <v>-2</v>
      </c>
      <c r="C108" s="15">
        <v>-8192</v>
      </c>
      <c r="D108" s="15">
        <f t="shared" si="115"/>
        <v>-1</v>
      </c>
      <c r="E108" s="15">
        <f t="shared" si="116"/>
        <v>0</v>
      </c>
      <c r="F108" s="15">
        <f t="shared" si="117"/>
        <v>-1</v>
      </c>
      <c r="G108" s="15">
        <v>211</v>
      </c>
      <c r="H108" s="15">
        <v>212</v>
      </c>
      <c r="I108" s="15">
        <v>19</v>
      </c>
      <c r="J108" s="15">
        <v>7</v>
      </c>
      <c r="K108" s="15">
        <v>332</v>
      </c>
      <c r="L108" s="15">
        <v>1132</v>
      </c>
      <c r="M108" s="15">
        <f t="shared" si="118"/>
        <v>0.2763671875</v>
      </c>
      <c r="O108" s="86">
        <f t="shared" si="119"/>
        <v>332</v>
      </c>
      <c r="P108" s="86">
        <f t="shared" si="129"/>
        <v>3.1005859375E-2</v>
      </c>
      <c r="Q108" s="86">
        <f t="shared" si="130"/>
        <v>165</v>
      </c>
      <c r="R108" s="86" t="b">
        <f t="shared" si="131"/>
        <v>0</v>
      </c>
      <c r="S108" s="86" t="str">
        <f t="shared" si="132"/>
        <v>Dummy Node</v>
      </c>
      <c r="T108" s="86" t="str">
        <f t="shared" si="120"/>
        <v>N/A</v>
      </c>
      <c r="U108" s="86" t="str">
        <f t="shared" si="133"/>
        <v>N/A</v>
      </c>
      <c r="V108" s="86">
        <f t="shared" si="134"/>
        <v>77</v>
      </c>
      <c r="W108" s="86" t="b">
        <f t="shared" si="135"/>
        <v>1</v>
      </c>
      <c r="X108" s="86" t="str">
        <f t="shared" si="136"/>
        <v>Dummy Node</v>
      </c>
      <c r="Y108" s="86" t="str">
        <f t="shared" si="121"/>
        <v>N/A</v>
      </c>
      <c r="Z108" s="86" t="str">
        <f t="shared" si="137"/>
        <v>N/A</v>
      </c>
      <c r="AA108" s="86">
        <f t="shared" si="138"/>
        <v>76</v>
      </c>
      <c r="AB108" s="86" t="b">
        <f t="shared" si="139"/>
        <v>1</v>
      </c>
      <c r="AC108" s="86" t="str">
        <f t="shared" si="140"/>
        <v>Speed</v>
      </c>
      <c r="AD108" s="86" t="str">
        <f t="shared" si="122"/>
        <v>&lt;=</v>
      </c>
      <c r="AE108" s="86">
        <f t="shared" si="141"/>
        <v>20.639892578125</v>
      </c>
      <c r="AF108" s="86">
        <f t="shared" si="142"/>
        <v>22</v>
      </c>
      <c r="AG108" s="86" t="b">
        <f t="shared" si="143"/>
        <v>0</v>
      </c>
      <c r="AH108" s="86" t="str">
        <f t="shared" si="144"/>
        <v>Distance</v>
      </c>
      <c r="AI108" s="86" t="str">
        <f t="shared" si="123"/>
        <v>&gt;</v>
      </c>
      <c r="AJ108" s="86">
        <f t="shared" si="145"/>
        <v>220.12890625</v>
      </c>
      <c r="AK108" s="86">
        <f t="shared" si="146"/>
        <v>7</v>
      </c>
      <c r="AL108" s="86" t="b">
        <f t="shared" si="147"/>
        <v>0</v>
      </c>
      <c r="AM108" s="86" t="str">
        <f t="shared" si="148"/>
        <v>Speed</v>
      </c>
      <c r="AN108" s="86" t="str">
        <f t="shared" si="124"/>
        <v>&gt;</v>
      </c>
      <c r="AO108" s="86">
        <f t="shared" si="149"/>
        <v>16.47705078125</v>
      </c>
      <c r="AP108" s="86">
        <f t="shared" si="150"/>
        <v>4</v>
      </c>
      <c r="AQ108" s="86" t="b">
        <f t="shared" si="151"/>
        <v>1</v>
      </c>
      <c r="AR108" s="86" t="str">
        <f t="shared" si="152"/>
        <v>Distance</v>
      </c>
      <c r="AS108" s="86" t="str">
        <f t="shared" si="125"/>
        <v>&lt;=</v>
      </c>
      <c r="AT108" s="86">
        <f t="shared" si="153"/>
        <v>278.908935546875</v>
      </c>
      <c r="AU108" s="86">
        <f t="shared" si="154"/>
        <v>1</v>
      </c>
      <c r="AV108" s="86" t="b">
        <f t="shared" si="155"/>
        <v>0</v>
      </c>
      <c r="AW108" s="86" t="str">
        <f t="shared" si="156"/>
        <v>Speed</v>
      </c>
      <c r="AX108" s="86" t="str">
        <f t="shared" si="126"/>
        <v>&gt;</v>
      </c>
      <c r="AY108" s="86">
        <f t="shared" si="157"/>
        <v>9.55078125</v>
      </c>
      <c r="AZ108" s="86">
        <f t="shared" si="158"/>
        <v>0</v>
      </c>
      <c r="BA108" s="86" t="b">
        <f t="shared" si="159"/>
        <v>1</v>
      </c>
      <c r="BB108" s="86" t="str">
        <f t="shared" si="160"/>
        <v>Distance</v>
      </c>
      <c r="BC108" s="86" t="str">
        <f t="shared" si="127"/>
        <v>&lt;=</v>
      </c>
      <c r="BD108" s="86">
        <f t="shared" si="161"/>
        <v>459.240966796875</v>
      </c>
      <c r="BE108" s="15">
        <f t="shared" si="114"/>
        <v>1</v>
      </c>
      <c r="BF108" s="15" t="str">
        <f t="shared" si="128"/>
        <v>Speed&lt;=20,639892578125 AND Distance&gt;220,12890625 AND Speed&gt;16,47705078125 AND Distance&lt;=278,908935546875 AND Speed&gt;9,55078125 AND Distance&lt;=459,240966796875</v>
      </c>
      <c r="BH108"/>
      <c r="BI108"/>
      <c r="BJ108"/>
    </row>
    <row r="109" spans="1:62">
      <c r="A109" s="15">
        <v>106</v>
      </c>
      <c r="B109" s="15">
        <v>-2</v>
      </c>
      <c r="C109" s="15">
        <v>-8192</v>
      </c>
      <c r="D109" s="15">
        <f t="shared" si="115"/>
        <v>-1</v>
      </c>
      <c r="E109" s="15">
        <f t="shared" si="116"/>
        <v>0</v>
      </c>
      <c r="F109" s="15">
        <f t="shared" si="117"/>
        <v>-1</v>
      </c>
      <c r="G109" s="15">
        <v>213</v>
      </c>
      <c r="H109" s="15">
        <v>214</v>
      </c>
      <c r="I109" s="15">
        <v>19</v>
      </c>
      <c r="J109" s="15">
        <v>7</v>
      </c>
      <c r="K109" s="15">
        <v>333</v>
      </c>
      <c r="L109" s="15">
        <v>1132</v>
      </c>
      <c r="M109" s="15">
        <f t="shared" si="118"/>
        <v>0.2763671875</v>
      </c>
      <c r="O109" s="86">
        <f t="shared" si="119"/>
        <v>333</v>
      </c>
      <c r="P109" s="86">
        <f t="shared" si="129"/>
        <v>3.1005859375E-2</v>
      </c>
      <c r="Q109" s="86">
        <f t="shared" si="130"/>
        <v>166</v>
      </c>
      <c r="R109" s="86" t="b">
        <f t="shared" si="131"/>
        <v>1</v>
      </c>
      <c r="S109" s="86" t="str">
        <f t="shared" si="132"/>
        <v>Dummy Node</v>
      </c>
      <c r="T109" s="86" t="str">
        <f t="shared" si="120"/>
        <v>N/A</v>
      </c>
      <c r="U109" s="86" t="str">
        <f t="shared" si="133"/>
        <v>N/A</v>
      </c>
      <c r="V109" s="86">
        <f t="shared" si="134"/>
        <v>77</v>
      </c>
      <c r="W109" s="86" t="b">
        <f t="shared" si="135"/>
        <v>0</v>
      </c>
      <c r="X109" s="86" t="str">
        <f t="shared" si="136"/>
        <v>Dummy Node</v>
      </c>
      <c r="Y109" s="86" t="str">
        <f t="shared" si="121"/>
        <v>N/A</v>
      </c>
      <c r="Z109" s="86" t="str">
        <f t="shared" si="137"/>
        <v>N/A</v>
      </c>
      <c r="AA109" s="86">
        <f t="shared" si="138"/>
        <v>76</v>
      </c>
      <c r="AB109" s="86" t="b">
        <f t="shared" si="139"/>
        <v>1</v>
      </c>
      <c r="AC109" s="86" t="str">
        <f t="shared" si="140"/>
        <v>Speed</v>
      </c>
      <c r="AD109" s="86" t="str">
        <f t="shared" si="122"/>
        <v>&lt;=</v>
      </c>
      <c r="AE109" s="86">
        <f t="shared" si="141"/>
        <v>20.639892578125</v>
      </c>
      <c r="AF109" s="86">
        <f t="shared" si="142"/>
        <v>22</v>
      </c>
      <c r="AG109" s="86" t="b">
        <f t="shared" si="143"/>
        <v>0</v>
      </c>
      <c r="AH109" s="86" t="str">
        <f t="shared" si="144"/>
        <v>Distance</v>
      </c>
      <c r="AI109" s="86" t="str">
        <f t="shared" si="123"/>
        <v>&gt;</v>
      </c>
      <c r="AJ109" s="86">
        <f t="shared" si="145"/>
        <v>220.12890625</v>
      </c>
      <c r="AK109" s="86">
        <f t="shared" si="146"/>
        <v>7</v>
      </c>
      <c r="AL109" s="86" t="b">
        <f t="shared" si="147"/>
        <v>0</v>
      </c>
      <c r="AM109" s="86" t="str">
        <f t="shared" si="148"/>
        <v>Speed</v>
      </c>
      <c r="AN109" s="86" t="str">
        <f t="shared" si="124"/>
        <v>&gt;</v>
      </c>
      <c r="AO109" s="86">
        <f t="shared" si="149"/>
        <v>16.47705078125</v>
      </c>
      <c r="AP109" s="86">
        <f t="shared" si="150"/>
        <v>4</v>
      </c>
      <c r="AQ109" s="86" t="b">
        <f t="shared" si="151"/>
        <v>1</v>
      </c>
      <c r="AR109" s="86" t="str">
        <f t="shared" si="152"/>
        <v>Distance</v>
      </c>
      <c r="AS109" s="86" t="str">
        <f t="shared" si="125"/>
        <v>&lt;=</v>
      </c>
      <c r="AT109" s="86">
        <f t="shared" si="153"/>
        <v>278.908935546875</v>
      </c>
      <c r="AU109" s="86">
        <f t="shared" si="154"/>
        <v>1</v>
      </c>
      <c r="AV109" s="86" t="b">
        <f t="shared" si="155"/>
        <v>0</v>
      </c>
      <c r="AW109" s="86" t="str">
        <f t="shared" si="156"/>
        <v>Speed</v>
      </c>
      <c r="AX109" s="86" t="str">
        <f t="shared" si="126"/>
        <v>&gt;</v>
      </c>
      <c r="AY109" s="86">
        <f t="shared" si="157"/>
        <v>9.55078125</v>
      </c>
      <c r="AZ109" s="86">
        <f t="shared" si="158"/>
        <v>0</v>
      </c>
      <c r="BA109" s="86" t="b">
        <f t="shared" si="159"/>
        <v>1</v>
      </c>
      <c r="BB109" s="86" t="str">
        <f t="shared" si="160"/>
        <v>Distance</v>
      </c>
      <c r="BC109" s="86" t="str">
        <f t="shared" si="127"/>
        <v>&lt;=</v>
      </c>
      <c r="BD109" s="86">
        <f t="shared" si="161"/>
        <v>459.240966796875</v>
      </c>
      <c r="BE109" s="15">
        <f t="shared" si="114"/>
        <v>1</v>
      </c>
      <c r="BF109" s="15" t="str">
        <f t="shared" si="128"/>
        <v>Speed&lt;=20,639892578125 AND Distance&gt;220,12890625 AND Speed&gt;16,47705078125 AND Distance&lt;=278,908935546875 AND Speed&gt;9,55078125 AND Distance&lt;=459,240966796875</v>
      </c>
      <c r="BH109"/>
      <c r="BI109"/>
      <c r="BJ109"/>
    </row>
    <row r="110" spans="1:62">
      <c r="A110" s="15">
        <v>107</v>
      </c>
      <c r="B110" s="15">
        <v>-2</v>
      </c>
      <c r="C110" s="15">
        <v>-8192</v>
      </c>
      <c r="D110" s="15">
        <f t="shared" si="115"/>
        <v>-1</v>
      </c>
      <c r="E110" s="15">
        <f t="shared" si="116"/>
        <v>0</v>
      </c>
      <c r="F110" s="15">
        <f t="shared" si="117"/>
        <v>-1</v>
      </c>
      <c r="G110" s="15">
        <v>215</v>
      </c>
      <c r="H110" s="15">
        <v>216</v>
      </c>
      <c r="I110" s="15">
        <v>20</v>
      </c>
      <c r="J110" s="15">
        <v>7</v>
      </c>
      <c r="K110" s="15">
        <v>334</v>
      </c>
      <c r="L110" s="15">
        <v>214</v>
      </c>
      <c r="M110" s="15">
        <f t="shared" si="118"/>
        <v>5.224609375E-2</v>
      </c>
      <c r="O110" s="86">
        <f t="shared" si="119"/>
        <v>334</v>
      </c>
      <c r="P110" s="86">
        <f t="shared" si="129"/>
        <v>3.1005859375E-2</v>
      </c>
      <c r="Q110" s="86">
        <f t="shared" si="130"/>
        <v>166</v>
      </c>
      <c r="R110" s="86" t="b">
        <f t="shared" si="131"/>
        <v>0</v>
      </c>
      <c r="S110" s="86" t="str">
        <f t="shared" si="132"/>
        <v>Dummy Node</v>
      </c>
      <c r="T110" s="86" t="str">
        <f t="shared" si="120"/>
        <v>N/A</v>
      </c>
      <c r="U110" s="86" t="str">
        <f t="shared" si="133"/>
        <v>N/A</v>
      </c>
      <c r="V110" s="86">
        <f t="shared" si="134"/>
        <v>77</v>
      </c>
      <c r="W110" s="86" t="b">
        <f t="shared" si="135"/>
        <v>0</v>
      </c>
      <c r="X110" s="86" t="str">
        <f t="shared" si="136"/>
        <v>Dummy Node</v>
      </c>
      <c r="Y110" s="86" t="str">
        <f t="shared" si="121"/>
        <v>N/A</v>
      </c>
      <c r="Z110" s="86" t="str">
        <f t="shared" si="137"/>
        <v>N/A</v>
      </c>
      <c r="AA110" s="86">
        <f t="shared" si="138"/>
        <v>76</v>
      </c>
      <c r="AB110" s="86" t="b">
        <f t="shared" si="139"/>
        <v>1</v>
      </c>
      <c r="AC110" s="86" t="str">
        <f t="shared" si="140"/>
        <v>Speed</v>
      </c>
      <c r="AD110" s="86" t="str">
        <f t="shared" si="122"/>
        <v>&lt;=</v>
      </c>
      <c r="AE110" s="86">
        <f t="shared" si="141"/>
        <v>20.639892578125</v>
      </c>
      <c r="AF110" s="86">
        <f t="shared" si="142"/>
        <v>22</v>
      </c>
      <c r="AG110" s="86" t="b">
        <f t="shared" si="143"/>
        <v>0</v>
      </c>
      <c r="AH110" s="86" t="str">
        <f t="shared" si="144"/>
        <v>Distance</v>
      </c>
      <c r="AI110" s="86" t="str">
        <f t="shared" si="123"/>
        <v>&gt;</v>
      </c>
      <c r="AJ110" s="86">
        <f t="shared" si="145"/>
        <v>220.12890625</v>
      </c>
      <c r="AK110" s="86">
        <f t="shared" si="146"/>
        <v>7</v>
      </c>
      <c r="AL110" s="86" t="b">
        <f t="shared" si="147"/>
        <v>0</v>
      </c>
      <c r="AM110" s="86" t="str">
        <f t="shared" si="148"/>
        <v>Speed</v>
      </c>
      <c r="AN110" s="86" t="str">
        <f t="shared" si="124"/>
        <v>&gt;</v>
      </c>
      <c r="AO110" s="86">
        <f t="shared" si="149"/>
        <v>16.47705078125</v>
      </c>
      <c r="AP110" s="86">
        <f t="shared" si="150"/>
        <v>4</v>
      </c>
      <c r="AQ110" s="86" t="b">
        <f t="shared" si="151"/>
        <v>1</v>
      </c>
      <c r="AR110" s="86" t="str">
        <f t="shared" si="152"/>
        <v>Distance</v>
      </c>
      <c r="AS110" s="86" t="str">
        <f t="shared" si="125"/>
        <v>&lt;=</v>
      </c>
      <c r="AT110" s="86">
        <f t="shared" si="153"/>
        <v>278.908935546875</v>
      </c>
      <c r="AU110" s="86">
        <f t="shared" si="154"/>
        <v>1</v>
      </c>
      <c r="AV110" s="86" t="b">
        <f t="shared" si="155"/>
        <v>0</v>
      </c>
      <c r="AW110" s="86" t="str">
        <f t="shared" si="156"/>
        <v>Speed</v>
      </c>
      <c r="AX110" s="86" t="str">
        <f t="shared" si="126"/>
        <v>&gt;</v>
      </c>
      <c r="AY110" s="86">
        <f t="shared" si="157"/>
        <v>9.55078125</v>
      </c>
      <c r="AZ110" s="86">
        <f t="shared" si="158"/>
        <v>0</v>
      </c>
      <c r="BA110" s="86" t="b">
        <f t="shared" si="159"/>
        <v>1</v>
      </c>
      <c r="BB110" s="86" t="str">
        <f t="shared" si="160"/>
        <v>Distance</v>
      </c>
      <c r="BC110" s="86" t="str">
        <f t="shared" si="127"/>
        <v>&lt;=</v>
      </c>
      <c r="BD110" s="86">
        <f t="shared" si="161"/>
        <v>459.240966796875</v>
      </c>
      <c r="BE110" s="15">
        <f t="shared" si="114"/>
        <v>1</v>
      </c>
      <c r="BF110" s="15" t="str">
        <f t="shared" si="128"/>
        <v>Speed&lt;=20,639892578125 AND Distance&gt;220,12890625 AND Speed&gt;16,47705078125 AND Distance&lt;=278,908935546875 AND Speed&gt;9,55078125 AND Distance&lt;=459,240966796875</v>
      </c>
      <c r="BH110"/>
      <c r="BI110"/>
      <c r="BJ110"/>
    </row>
    <row r="111" spans="1:62">
      <c r="A111" s="15">
        <v>108</v>
      </c>
      <c r="B111" s="15">
        <v>-2</v>
      </c>
      <c r="C111" s="15">
        <v>-8192</v>
      </c>
      <c r="D111" s="15">
        <f t="shared" si="115"/>
        <v>-1</v>
      </c>
      <c r="E111" s="15">
        <f t="shared" si="116"/>
        <v>0</v>
      </c>
      <c r="F111" s="15">
        <f t="shared" si="117"/>
        <v>-1</v>
      </c>
      <c r="G111" s="15">
        <v>217</v>
      </c>
      <c r="H111" s="15">
        <v>218</v>
      </c>
      <c r="I111" s="15">
        <v>20</v>
      </c>
      <c r="J111" s="15">
        <v>7</v>
      </c>
      <c r="K111" s="15">
        <v>335</v>
      </c>
      <c r="L111" s="15">
        <v>214</v>
      </c>
      <c r="M111" s="15">
        <f t="shared" si="118"/>
        <v>5.224609375E-2</v>
      </c>
      <c r="O111" s="86">
        <f t="shared" si="119"/>
        <v>335</v>
      </c>
      <c r="P111" s="86">
        <f t="shared" si="129"/>
        <v>9.765625E-4</v>
      </c>
      <c r="Q111" s="86">
        <f t="shared" si="130"/>
        <v>167</v>
      </c>
      <c r="R111" s="86" t="b">
        <f t="shared" si="131"/>
        <v>1</v>
      </c>
      <c r="S111" s="86" t="str">
        <f t="shared" si="132"/>
        <v>Dummy Node</v>
      </c>
      <c r="T111" s="86" t="str">
        <f t="shared" si="120"/>
        <v>N/A</v>
      </c>
      <c r="U111" s="86" t="str">
        <f t="shared" si="133"/>
        <v>N/A</v>
      </c>
      <c r="V111" s="86">
        <f t="shared" si="134"/>
        <v>78</v>
      </c>
      <c r="W111" s="86" t="b">
        <f t="shared" si="135"/>
        <v>1</v>
      </c>
      <c r="X111" s="86" t="str">
        <f t="shared" si="136"/>
        <v>Dummy Node</v>
      </c>
      <c r="Y111" s="86" t="str">
        <f t="shared" si="121"/>
        <v>N/A</v>
      </c>
      <c r="Z111" s="86" t="str">
        <f t="shared" si="137"/>
        <v>N/A</v>
      </c>
      <c r="AA111" s="86">
        <f t="shared" si="138"/>
        <v>76</v>
      </c>
      <c r="AB111" s="86" t="b">
        <f t="shared" si="139"/>
        <v>0</v>
      </c>
      <c r="AC111" s="86" t="str">
        <f t="shared" si="140"/>
        <v>Speed</v>
      </c>
      <c r="AD111" s="86" t="str">
        <f t="shared" si="122"/>
        <v>&gt;</v>
      </c>
      <c r="AE111" s="86">
        <f t="shared" si="141"/>
        <v>20.639892578125</v>
      </c>
      <c r="AF111" s="86">
        <f t="shared" si="142"/>
        <v>22</v>
      </c>
      <c r="AG111" s="86" t="b">
        <f t="shared" si="143"/>
        <v>0</v>
      </c>
      <c r="AH111" s="86" t="str">
        <f t="shared" si="144"/>
        <v>Distance</v>
      </c>
      <c r="AI111" s="86" t="str">
        <f t="shared" si="123"/>
        <v>&gt;</v>
      </c>
      <c r="AJ111" s="86">
        <f t="shared" si="145"/>
        <v>220.12890625</v>
      </c>
      <c r="AK111" s="86">
        <f t="shared" si="146"/>
        <v>7</v>
      </c>
      <c r="AL111" s="86" t="b">
        <f t="shared" si="147"/>
        <v>0</v>
      </c>
      <c r="AM111" s="86" t="str">
        <f t="shared" si="148"/>
        <v>Speed</v>
      </c>
      <c r="AN111" s="86" t="str">
        <f t="shared" si="124"/>
        <v>&gt;</v>
      </c>
      <c r="AO111" s="86">
        <f t="shared" si="149"/>
        <v>16.47705078125</v>
      </c>
      <c r="AP111" s="86">
        <f t="shared" si="150"/>
        <v>4</v>
      </c>
      <c r="AQ111" s="86" t="b">
        <f t="shared" si="151"/>
        <v>1</v>
      </c>
      <c r="AR111" s="86" t="str">
        <f t="shared" si="152"/>
        <v>Distance</v>
      </c>
      <c r="AS111" s="86" t="str">
        <f t="shared" si="125"/>
        <v>&lt;=</v>
      </c>
      <c r="AT111" s="86">
        <f t="shared" si="153"/>
        <v>278.908935546875</v>
      </c>
      <c r="AU111" s="86">
        <f t="shared" si="154"/>
        <v>1</v>
      </c>
      <c r="AV111" s="86" t="b">
        <f t="shared" si="155"/>
        <v>0</v>
      </c>
      <c r="AW111" s="86" t="str">
        <f t="shared" si="156"/>
        <v>Speed</v>
      </c>
      <c r="AX111" s="86" t="str">
        <f t="shared" si="126"/>
        <v>&gt;</v>
      </c>
      <c r="AY111" s="86">
        <f t="shared" si="157"/>
        <v>9.55078125</v>
      </c>
      <c r="AZ111" s="86">
        <f t="shared" si="158"/>
        <v>0</v>
      </c>
      <c r="BA111" s="86" t="b">
        <f t="shared" si="159"/>
        <v>1</v>
      </c>
      <c r="BB111" s="86" t="str">
        <f t="shared" si="160"/>
        <v>Distance</v>
      </c>
      <c r="BC111" s="86" t="str">
        <f t="shared" si="127"/>
        <v>&lt;=</v>
      </c>
      <c r="BD111" s="86">
        <f t="shared" si="161"/>
        <v>459.240966796875</v>
      </c>
      <c r="BE111" s="15">
        <f t="shared" si="114"/>
        <v>1</v>
      </c>
      <c r="BF111" s="15" t="str">
        <f t="shared" si="128"/>
        <v>Speed&gt;20,639892578125 AND Distance&gt;220,12890625 AND Speed&gt;16,47705078125 AND Distance&lt;=278,908935546875 AND Speed&gt;9,55078125 AND Distance&lt;=459,240966796875</v>
      </c>
      <c r="BH111"/>
      <c r="BI111"/>
      <c r="BJ111"/>
    </row>
    <row r="112" spans="1:62">
      <c r="A112" s="15">
        <v>109</v>
      </c>
      <c r="B112" s="15">
        <v>-2</v>
      </c>
      <c r="C112" s="15">
        <v>-8192</v>
      </c>
      <c r="D112" s="15">
        <f t="shared" si="115"/>
        <v>-1</v>
      </c>
      <c r="E112" s="15">
        <f t="shared" si="116"/>
        <v>0</v>
      </c>
      <c r="F112" s="15">
        <f t="shared" si="117"/>
        <v>-1</v>
      </c>
      <c r="G112" s="15">
        <v>219</v>
      </c>
      <c r="H112" s="15">
        <v>220</v>
      </c>
      <c r="I112" s="15">
        <v>25</v>
      </c>
      <c r="J112" s="15">
        <v>7</v>
      </c>
      <c r="K112" s="15">
        <v>336</v>
      </c>
      <c r="L112" s="15">
        <v>1289</v>
      </c>
      <c r="M112" s="15">
        <f t="shared" si="118"/>
        <v>0.314697265625</v>
      </c>
      <c r="O112" s="86">
        <f t="shared" si="119"/>
        <v>336</v>
      </c>
      <c r="P112" s="86">
        <f t="shared" si="129"/>
        <v>9.765625E-4</v>
      </c>
      <c r="Q112" s="86">
        <f t="shared" si="130"/>
        <v>167</v>
      </c>
      <c r="R112" s="86" t="b">
        <f t="shared" si="131"/>
        <v>0</v>
      </c>
      <c r="S112" s="86" t="str">
        <f t="shared" si="132"/>
        <v>Dummy Node</v>
      </c>
      <c r="T112" s="86" t="str">
        <f t="shared" si="120"/>
        <v>N/A</v>
      </c>
      <c r="U112" s="86" t="str">
        <f t="shared" si="133"/>
        <v>N/A</v>
      </c>
      <c r="V112" s="86">
        <f t="shared" si="134"/>
        <v>78</v>
      </c>
      <c r="W112" s="86" t="b">
        <f t="shared" si="135"/>
        <v>1</v>
      </c>
      <c r="X112" s="86" t="str">
        <f t="shared" si="136"/>
        <v>Dummy Node</v>
      </c>
      <c r="Y112" s="86" t="str">
        <f t="shared" si="121"/>
        <v>N/A</v>
      </c>
      <c r="Z112" s="86" t="str">
        <f t="shared" si="137"/>
        <v>N/A</v>
      </c>
      <c r="AA112" s="86">
        <f t="shared" si="138"/>
        <v>76</v>
      </c>
      <c r="AB112" s="86" t="b">
        <f t="shared" si="139"/>
        <v>0</v>
      </c>
      <c r="AC112" s="86" t="str">
        <f t="shared" si="140"/>
        <v>Speed</v>
      </c>
      <c r="AD112" s="86" t="str">
        <f t="shared" si="122"/>
        <v>&gt;</v>
      </c>
      <c r="AE112" s="86">
        <f t="shared" si="141"/>
        <v>20.639892578125</v>
      </c>
      <c r="AF112" s="86">
        <f t="shared" si="142"/>
        <v>22</v>
      </c>
      <c r="AG112" s="86" t="b">
        <f t="shared" si="143"/>
        <v>0</v>
      </c>
      <c r="AH112" s="86" t="str">
        <f t="shared" si="144"/>
        <v>Distance</v>
      </c>
      <c r="AI112" s="86" t="str">
        <f t="shared" si="123"/>
        <v>&gt;</v>
      </c>
      <c r="AJ112" s="86">
        <f t="shared" si="145"/>
        <v>220.12890625</v>
      </c>
      <c r="AK112" s="86">
        <f t="shared" si="146"/>
        <v>7</v>
      </c>
      <c r="AL112" s="86" t="b">
        <f t="shared" si="147"/>
        <v>0</v>
      </c>
      <c r="AM112" s="86" t="str">
        <f t="shared" si="148"/>
        <v>Speed</v>
      </c>
      <c r="AN112" s="86" t="str">
        <f t="shared" si="124"/>
        <v>&gt;</v>
      </c>
      <c r="AO112" s="86">
        <f t="shared" si="149"/>
        <v>16.47705078125</v>
      </c>
      <c r="AP112" s="86">
        <f t="shared" si="150"/>
        <v>4</v>
      </c>
      <c r="AQ112" s="86" t="b">
        <f t="shared" si="151"/>
        <v>1</v>
      </c>
      <c r="AR112" s="86" t="str">
        <f t="shared" si="152"/>
        <v>Distance</v>
      </c>
      <c r="AS112" s="86" t="str">
        <f t="shared" si="125"/>
        <v>&lt;=</v>
      </c>
      <c r="AT112" s="86">
        <f t="shared" si="153"/>
        <v>278.908935546875</v>
      </c>
      <c r="AU112" s="86">
        <f t="shared" si="154"/>
        <v>1</v>
      </c>
      <c r="AV112" s="86" t="b">
        <f t="shared" si="155"/>
        <v>0</v>
      </c>
      <c r="AW112" s="86" t="str">
        <f t="shared" si="156"/>
        <v>Speed</v>
      </c>
      <c r="AX112" s="86" t="str">
        <f t="shared" si="126"/>
        <v>&gt;</v>
      </c>
      <c r="AY112" s="86">
        <f t="shared" si="157"/>
        <v>9.55078125</v>
      </c>
      <c r="AZ112" s="86">
        <f t="shared" si="158"/>
        <v>0</v>
      </c>
      <c r="BA112" s="86" t="b">
        <f t="shared" si="159"/>
        <v>1</v>
      </c>
      <c r="BB112" s="86" t="str">
        <f t="shared" si="160"/>
        <v>Distance</v>
      </c>
      <c r="BC112" s="86" t="str">
        <f t="shared" si="127"/>
        <v>&lt;=</v>
      </c>
      <c r="BD112" s="86">
        <f t="shared" si="161"/>
        <v>459.240966796875</v>
      </c>
      <c r="BE112" s="15">
        <f t="shared" si="114"/>
        <v>1</v>
      </c>
      <c r="BF112" s="15" t="str">
        <f t="shared" si="128"/>
        <v>Speed&gt;20,639892578125 AND Distance&gt;220,12890625 AND Speed&gt;16,47705078125 AND Distance&lt;=278,908935546875 AND Speed&gt;9,55078125 AND Distance&lt;=459,240966796875</v>
      </c>
      <c r="BH112"/>
      <c r="BI112"/>
      <c r="BJ112"/>
    </row>
    <row r="113" spans="1:62">
      <c r="A113" s="15">
        <v>110</v>
      </c>
      <c r="B113" s="15">
        <v>-2</v>
      </c>
      <c r="C113" s="15">
        <v>-8192</v>
      </c>
      <c r="D113" s="15">
        <f t="shared" si="115"/>
        <v>-1</v>
      </c>
      <c r="E113" s="15">
        <f t="shared" si="116"/>
        <v>0</v>
      </c>
      <c r="F113" s="15">
        <f t="shared" si="117"/>
        <v>-1</v>
      </c>
      <c r="G113" s="15">
        <v>221</v>
      </c>
      <c r="H113" s="15">
        <v>222</v>
      </c>
      <c r="I113" s="15">
        <v>25</v>
      </c>
      <c r="J113" s="15">
        <v>7</v>
      </c>
      <c r="K113" s="15">
        <v>337</v>
      </c>
      <c r="L113" s="15">
        <v>1289</v>
      </c>
      <c r="M113" s="15">
        <f t="shared" si="118"/>
        <v>0.314697265625</v>
      </c>
      <c r="O113" s="86">
        <f t="shared" si="119"/>
        <v>337</v>
      </c>
      <c r="P113" s="86">
        <f t="shared" si="129"/>
        <v>9.765625E-4</v>
      </c>
      <c r="Q113" s="86">
        <f t="shared" si="130"/>
        <v>168</v>
      </c>
      <c r="R113" s="86" t="b">
        <f t="shared" si="131"/>
        <v>1</v>
      </c>
      <c r="S113" s="86" t="str">
        <f t="shared" si="132"/>
        <v>Dummy Node</v>
      </c>
      <c r="T113" s="86" t="str">
        <f t="shared" si="120"/>
        <v>N/A</v>
      </c>
      <c r="U113" s="86" t="str">
        <f t="shared" si="133"/>
        <v>N/A</v>
      </c>
      <c r="V113" s="86">
        <f t="shared" si="134"/>
        <v>78</v>
      </c>
      <c r="W113" s="86" t="b">
        <f t="shared" si="135"/>
        <v>0</v>
      </c>
      <c r="X113" s="86" t="str">
        <f t="shared" si="136"/>
        <v>Dummy Node</v>
      </c>
      <c r="Y113" s="86" t="str">
        <f t="shared" si="121"/>
        <v>N/A</v>
      </c>
      <c r="Z113" s="86" t="str">
        <f t="shared" si="137"/>
        <v>N/A</v>
      </c>
      <c r="AA113" s="86">
        <f t="shared" si="138"/>
        <v>76</v>
      </c>
      <c r="AB113" s="86" t="b">
        <f t="shared" si="139"/>
        <v>0</v>
      </c>
      <c r="AC113" s="86" t="str">
        <f t="shared" si="140"/>
        <v>Speed</v>
      </c>
      <c r="AD113" s="86" t="str">
        <f t="shared" si="122"/>
        <v>&gt;</v>
      </c>
      <c r="AE113" s="86">
        <f t="shared" si="141"/>
        <v>20.639892578125</v>
      </c>
      <c r="AF113" s="86">
        <f t="shared" si="142"/>
        <v>22</v>
      </c>
      <c r="AG113" s="86" t="b">
        <f t="shared" si="143"/>
        <v>0</v>
      </c>
      <c r="AH113" s="86" t="str">
        <f t="shared" si="144"/>
        <v>Distance</v>
      </c>
      <c r="AI113" s="86" t="str">
        <f t="shared" si="123"/>
        <v>&gt;</v>
      </c>
      <c r="AJ113" s="86">
        <f t="shared" si="145"/>
        <v>220.12890625</v>
      </c>
      <c r="AK113" s="86">
        <f t="shared" si="146"/>
        <v>7</v>
      </c>
      <c r="AL113" s="86" t="b">
        <f t="shared" si="147"/>
        <v>0</v>
      </c>
      <c r="AM113" s="86" t="str">
        <f t="shared" si="148"/>
        <v>Speed</v>
      </c>
      <c r="AN113" s="86" t="str">
        <f t="shared" si="124"/>
        <v>&gt;</v>
      </c>
      <c r="AO113" s="86">
        <f t="shared" si="149"/>
        <v>16.47705078125</v>
      </c>
      <c r="AP113" s="86">
        <f t="shared" si="150"/>
        <v>4</v>
      </c>
      <c r="AQ113" s="86" t="b">
        <f t="shared" si="151"/>
        <v>1</v>
      </c>
      <c r="AR113" s="86" t="str">
        <f t="shared" si="152"/>
        <v>Distance</v>
      </c>
      <c r="AS113" s="86" t="str">
        <f t="shared" si="125"/>
        <v>&lt;=</v>
      </c>
      <c r="AT113" s="86">
        <f t="shared" si="153"/>
        <v>278.908935546875</v>
      </c>
      <c r="AU113" s="86">
        <f t="shared" si="154"/>
        <v>1</v>
      </c>
      <c r="AV113" s="86" t="b">
        <f t="shared" si="155"/>
        <v>0</v>
      </c>
      <c r="AW113" s="86" t="str">
        <f t="shared" si="156"/>
        <v>Speed</v>
      </c>
      <c r="AX113" s="86" t="str">
        <f t="shared" si="126"/>
        <v>&gt;</v>
      </c>
      <c r="AY113" s="86">
        <f t="shared" si="157"/>
        <v>9.55078125</v>
      </c>
      <c r="AZ113" s="86">
        <f t="shared" si="158"/>
        <v>0</v>
      </c>
      <c r="BA113" s="86" t="b">
        <f t="shared" si="159"/>
        <v>1</v>
      </c>
      <c r="BB113" s="86" t="str">
        <f t="shared" si="160"/>
        <v>Distance</v>
      </c>
      <c r="BC113" s="86" t="str">
        <f t="shared" si="127"/>
        <v>&lt;=</v>
      </c>
      <c r="BD113" s="86">
        <f t="shared" si="161"/>
        <v>459.240966796875</v>
      </c>
      <c r="BE113" s="15">
        <f t="shared" si="114"/>
        <v>1</v>
      </c>
      <c r="BF113" s="15" t="str">
        <f t="shared" si="128"/>
        <v>Speed&gt;20,639892578125 AND Distance&gt;220,12890625 AND Speed&gt;16,47705078125 AND Distance&lt;=278,908935546875 AND Speed&gt;9,55078125 AND Distance&lt;=459,240966796875</v>
      </c>
      <c r="BH113"/>
      <c r="BI113"/>
      <c r="BJ113"/>
    </row>
    <row r="114" spans="1:62">
      <c r="A114" s="15">
        <v>111</v>
      </c>
      <c r="B114" s="15">
        <v>-2</v>
      </c>
      <c r="C114" s="15">
        <v>-8192</v>
      </c>
      <c r="D114" s="15">
        <f t="shared" si="115"/>
        <v>-1</v>
      </c>
      <c r="E114" s="15">
        <f t="shared" si="116"/>
        <v>0</v>
      </c>
      <c r="F114" s="15">
        <f t="shared" si="117"/>
        <v>-1</v>
      </c>
      <c r="G114" s="15">
        <v>223</v>
      </c>
      <c r="H114" s="15">
        <v>224</v>
      </c>
      <c r="I114" s="15">
        <v>26</v>
      </c>
      <c r="J114" s="15">
        <v>7</v>
      </c>
      <c r="K114" s="15">
        <v>338</v>
      </c>
      <c r="L114" s="15">
        <v>545</v>
      </c>
      <c r="M114" s="15">
        <f t="shared" si="118"/>
        <v>0.133056640625</v>
      </c>
      <c r="O114" s="86">
        <f t="shared" si="119"/>
        <v>338</v>
      </c>
      <c r="P114" s="86">
        <f t="shared" si="129"/>
        <v>9.765625E-4</v>
      </c>
      <c r="Q114" s="86">
        <f t="shared" si="130"/>
        <v>168</v>
      </c>
      <c r="R114" s="86" t="b">
        <f t="shared" si="131"/>
        <v>0</v>
      </c>
      <c r="S114" s="86" t="str">
        <f t="shared" si="132"/>
        <v>Dummy Node</v>
      </c>
      <c r="T114" s="86" t="str">
        <f t="shared" si="120"/>
        <v>N/A</v>
      </c>
      <c r="U114" s="86" t="str">
        <f t="shared" si="133"/>
        <v>N/A</v>
      </c>
      <c r="V114" s="86">
        <f t="shared" si="134"/>
        <v>78</v>
      </c>
      <c r="W114" s="86" t="b">
        <f t="shared" si="135"/>
        <v>0</v>
      </c>
      <c r="X114" s="86" t="str">
        <f t="shared" si="136"/>
        <v>Dummy Node</v>
      </c>
      <c r="Y114" s="86" t="str">
        <f t="shared" si="121"/>
        <v>N/A</v>
      </c>
      <c r="Z114" s="86" t="str">
        <f t="shared" si="137"/>
        <v>N/A</v>
      </c>
      <c r="AA114" s="86">
        <f t="shared" si="138"/>
        <v>76</v>
      </c>
      <c r="AB114" s="86" t="b">
        <f t="shared" si="139"/>
        <v>0</v>
      </c>
      <c r="AC114" s="86" t="str">
        <f t="shared" si="140"/>
        <v>Speed</v>
      </c>
      <c r="AD114" s="86" t="str">
        <f t="shared" si="122"/>
        <v>&gt;</v>
      </c>
      <c r="AE114" s="86">
        <f t="shared" si="141"/>
        <v>20.639892578125</v>
      </c>
      <c r="AF114" s="86">
        <f t="shared" si="142"/>
        <v>22</v>
      </c>
      <c r="AG114" s="86" t="b">
        <f t="shared" si="143"/>
        <v>0</v>
      </c>
      <c r="AH114" s="86" t="str">
        <f t="shared" si="144"/>
        <v>Distance</v>
      </c>
      <c r="AI114" s="86" t="str">
        <f t="shared" si="123"/>
        <v>&gt;</v>
      </c>
      <c r="AJ114" s="86">
        <f t="shared" si="145"/>
        <v>220.12890625</v>
      </c>
      <c r="AK114" s="86">
        <f t="shared" si="146"/>
        <v>7</v>
      </c>
      <c r="AL114" s="86" t="b">
        <f t="shared" si="147"/>
        <v>0</v>
      </c>
      <c r="AM114" s="86" t="str">
        <f t="shared" si="148"/>
        <v>Speed</v>
      </c>
      <c r="AN114" s="86" t="str">
        <f t="shared" si="124"/>
        <v>&gt;</v>
      </c>
      <c r="AO114" s="86">
        <f t="shared" si="149"/>
        <v>16.47705078125</v>
      </c>
      <c r="AP114" s="86">
        <f t="shared" si="150"/>
        <v>4</v>
      </c>
      <c r="AQ114" s="86" t="b">
        <f t="shared" si="151"/>
        <v>1</v>
      </c>
      <c r="AR114" s="86" t="str">
        <f t="shared" si="152"/>
        <v>Distance</v>
      </c>
      <c r="AS114" s="86" t="str">
        <f t="shared" si="125"/>
        <v>&lt;=</v>
      </c>
      <c r="AT114" s="86">
        <f t="shared" si="153"/>
        <v>278.908935546875</v>
      </c>
      <c r="AU114" s="86">
        <f t="shared" si="154"/>
        <v>1</v>
      </c>
      <c r="AV114" s="86" t="b">
        <f t="shared" si="155"/>
        <v>0</v>
      </c>
      <c r="AW114" s="86" t="str">
        <f t="shared" si="156"/>
        <v>Speed</v>
      </c>
      <c r="AX114" s="86" t="str">
        <f t="shared" si="126"/>
        <v>&gt;</v>
      </c>
      <c r="AY114" s="86">
        <f t="shared" si="157"/>
        <v>9.55078125</v>
      </c>
      <c r="AZ114" s="86">
        <f t="shared" si="158"/>
        <v>0</v>
      </c>
      <c r="BA114" s="86" t="b">
        <f t="shared" si="159"/>
        <v>1</v>
      </c>
      <c r="BB114" s="86" t="str">
        <f t="shared" si="160"/>
        <v>Distance</v>
      </c>
      <c r="BC114" s="86" t="str">
        <f t="shared" si="127"/>
        <v>&lt;=</v>
      </c>
      <c r="BD114" s="86">
        <f t="shared" si="161"/>
        <v>459.240966796875</v>
      </c>
      <c r="BE114" s="15">
        <f t="shared" si="114"/>
        <v>1</v>
      </c>
      <c r="BF114" s="15" t="str">
        <f t="shared" si="128"/>
        <v>Speed&gt;20,639892578125 AND Distance&gt;220,12890625 AND Speed&gt;16,47705078125 AND Distance&lt;=278,908935546875 AND Speed&gt;9,55078125 AND Distance&lt;=459,240966796875</v>
      </c>
      <c r="BH114"/>
      <c r="BI114"/>
      <c r="BJ114"/>
    </row>
    <row r="115" spans="1:62">
      <c r="A115" s="15">
        <v>112</v>
      </c>
      <c r="B115" s="15">
        <v>-2</v>
      </c>
      <c r="C115" s="15">
        <v>-8192</v>
      </c>
      <c r="D115" s="15">
        <f t="shared" si="115"/>
        <v>-1</v>
      </c>
      <c r="E115" s="15">
        <f t="shared" si="116"/>
        <v>0</v>
      </c>
      <c r="F115" s="15">
        <f t="shared" si="117"/>
        <v>-1</v>
      </c>
      <c r="G115" s="15">
        <v>225</v>
      </c>
      <c r="H115" s="15">
        <v>226</v>
      </c>
      <c r="I115" s="15">
        <v>26</v>
      </c>
      <c r="J115" s="15">
        <v>7</v>
      </c>
      <c r="K115" s="15">
        <v>339</v>
      </c>
      <c r="L115" s="15">
        <v>545</v>
      </c>
      <c r="M115" s="15">
        <f t="shared" si="118"/>
        <v>0.133056640625</v>
      </c>
      <c r="O115" s="86">
        <f t="shared" si="119"/>
        <v>339</v>
      </c>
      <c r="P115" s="86">
        <f t="shared" si="129"/>
        <v>0.2333984375</v>
      </c>
      <c r="Q115" s="86">
        <f t="shared" si="130"/>
        <v>169</v>
      </c>
      <c r="R115" s="86" t="b">
        <f t="shared" si="131"/>
        <v>1</v>
      </c>
      <c r="S115" s="86" t="str">
        <f t="shared" si="132"/>
        <v>Dummy Node</v>
      </c>
      <c r="T115" s="86" t="str">
        <f t="shared" si="120"/>
        <v>N/A</v>
      </c>
      <c r="U115" s="86" t="str">
        <f t="shared" si="133"/>
        <v>N/A</v>
      </c>
      <c r="V115" s="86">
        <f t="shared" si="134"/>
        <v>79</v>
      </c>
      <c r="W115" s="86" t="b">
        <f t="shared" si="135"/>
        <v>1</v>
      </c>
      <c r="X115" s="86" t="str">
        <f t="shared" si="136"/>
        <v>Dummy Node</v>
      </c>
      <c r="Y115" s="86" t="str">
        <f t="shared" si="121"/>
        <v>N/A</v>
      </c>
      <c r="Z115" s="86" t="str">
        <f t="shared" si="137"/>
        <v>N/A</v>
      </c>
      <c r="AA115" s="86">
        <f t="shared" si="138"/>
        <v>30</v>
      </c>
      <c r="AB115" s="86" t="b">
        <f t="shared" si="139"/>
        <v>1</v>
      </c>
      <c r="AC115" s="86" t="str">
        <f t="shared" si="140"/>
        <v>Distance</v>
      </c>
      <c r="AD115" s="86" t="str">
        <f t="shared" si="122"/>
        <v>&lt;=</v>
      </c>
      <c r="AE115" s="86">
        <f t="shared" si="141"/>
        <v>24.9072265625</v>
      </c>
      <c r="AF115" s="86">
        <f t="shared" si="142"/>
        <v>27</v>
      </c>
      <c r="AG115" s="86" t="b">
        <f t="shared" si="143"/>
        <v>0</v>
      </c>
      <c r="AH115" s="86" t="str">
        <f t="shared" si="144"/>
        <v>Distance</v>
      </c>
      <c r="AI115" s="86" t="str">
        <f t="shared" si="123"/>
        <v>&gt;</v>
      </c>
      <c r="AJ115" s="86">
        <f t="shared" si="145"/>
        <v>20.652099609375</v>
      </c>
      <c r="AK115" s="86">
        <f t="shared" si="146"/>
        <v>5</v>
      </c>
      <c r="AL115" s="86" t="b">
        <f t="shared" si="147"/>
        <v>1</v>
      </c>
      <c r="AM115" s="86" t="str">
        <f t="shared" si="148"/>
        <v>Speed</v>
      </c>
      <c r="AN115" s="86" t="str">
        <f t="shared" si="124"/>
        <v>&lt;=</v>
      </c>
      <c r="AO115" s="86">
        <f t="shared" si="149"/>
        <v>3.8759765625</v>
      </c>
      <c r="AP115" s="86">
        <f t="shared" si="150"/>
        <v>3</v>
      </c>
      <c r="AQ115" s="86" t="b">
        <f t="shared" si="151"/>
        <v>1</v>
      </c>
      <c r="AR115" s="86" t="str">
        <f t="shared" si="152"/>
        <v>Distance</v>
      </c>
      <c r="AS115" s="86" t="str">
        <f t="shared" si="125"/>
        <v>&lt;=</v>
      </c>
      <c r="AT115" s="86">
        <f t="shared" si="153"/>
        <v>79.461181640625</v>
      </c>
      <c r="AU115" s="86">
        <f t="shared" si="154"/>
        <v>1</v>
      </c>
      <c r="AV115" s="86" t="b">
        <f t="shared" si="155"/>
        <v>1</v>
      </c>
      <c r="AW115" s="86" t="str">
        <f t="shared" si="156"/>
        <v>Speed</v>
      </c>
      <c r="AX115" s="86" t="str">
        <f t="shared" si="126"/>
        <v>&lt;=</v>
      </c>
      <c r="AY115" s="86">
        <f t="shared" si="157"/>
        <v>9.55078125</v>
      </c>
      <c r="AZ115" s="86">
        <f t="shared" si="158"/>
        <v>0</v>
      </c>
      <c r="BA115" s="86" t="b">
        <f t="shared" si="159"/>
        <v>1</v>
      </c>
      <c r="BB115" s="86" t="str">
        <f t="shared" si="160"/>
        <v>Distance</v>
      </c>
      <c r="BC115" s="86" t="str">
        <f t="shared" si="127"/>
        <v>&lt;=</v>
      </c>
      <c r="BD115" s="86">
        <f t="shared" si="161"/>
        <v>459.240966796875</v>
      </c>
      <c r="BE115" s="15">
        <f t="shared" si="114"/>
        <v>0</v>
      </c>
      <c r="BF115" s="15" t="str">
        <f t="shared" si="128"/>
        <v>Distance&lt;=24,9072265625 AND Distance&gt;20,652099609375 AND Speed&lt;=3,8759765625 AND Distance&lt;=79,461181640625 AND Speed&lt;=9,55078125 AND Distance&lt;=459,240966796875</v>
      </c>
      <c r="BH115"/>
      <c r="BI115"/>
      <c r="BJ115"/>
    </row>
    <row r="116" spans="1:62">
      <c r="A116" s="15">
        <v>113</v>
      </c>
      <c r="B116" s="15">
        <v>-2</v>
      </c>
      <c r="C116" s="15">
        <v>-8192</v>
      </c>
      <c r="D116" s="15">
        <f t="shared" si="115"/>
        <v>-1</v>
      </c>
      <c r="E116" s="15">
        <f t="shared" si="116"/>
        <v>0</v>
      </c>
      <c r="F116" s="15">
        <f t="shared" si="117"/>
        <v>-1</v>
      </c>
      <c r="G116" s="15">
        <v>227</v>
      </c>
      <c r="H116" s="15">
        <v>228</v>
      </c>
      <c r="I116" s="15">
        <v>31</v>
      </c>
      <c r="J116" s="15">
        <v>7</v>
      </c>
      <c r="K116" s="15">
        <v>340</v>
      </c>
      <c r="L116" s="15">
        <v>15</v>
      </c>
      <c r="M116" s="15">
        <f t="shared" si="118"/>
        <v>3.662109375E-3</v>
      </c>
      <c r="O116" s="86">
        <f t="shared" si="119"/>
        <v>340</v>
      </c>
      <c r="P116" s="86">
        <f t="shared" si="129"/>
        <v>0.2333984375</v>
      </c>
      <c r="Q116" s="86">
        <f t="shared" si="130"/>
        <v>169</v>
      </c>
      <c r="R116" s="86" t="b">
        <f t="shared" si="131"/>
        <v>0</v>
      </c>
      <c r="S116" s="86" t="str">
        <f t="shared" si="132"/>
        <v>Dummy Node</v>
      </c>
      <c r="T116" s="86" t="str">
        <f t="shared" si="120"/>
        <v>N/A</v>
      </c>
      <c r="U116" s="86" t="str">
        <f t="shared" si="133"/>
        <v>N/A</v>
      </c>
      <c r="V116" s="86">
        <f t="shared" si="134"/>
        <v>79</v>
      </c>
      <c r="W116" s="86" t="b">
        <f t="shared" si="135"/>
        <v>1</v>
      </c>
      <c r="X116" s="86" t="str">
        <f t="shared" si="136"/>
        <v>Dummy Node</v>
      </c>
      <c r="Y116" s="86" t="str">
        <f t="shared" si="121"/>
        <v>N/A</v>
      </c>
      <c r="Z116" s="86" t="str">
        <f t="shared" si="137"/>
        <v>N/A</v>
      </c>
      <c r="AA116" s="86">
        <f t="shared" si="138"/>
        <v>30</v>
      </c>
      <c r="AB116" s="86" t="b">
        <f t="shared" si="139"/>
        <v>1</v>
      </c>
      <c r="AC116" s="86" t="str">
        <f t="shared" si="140"/>
        <v>Distance</v>
      </c>
      <c r="AD116" s="86" t="str">
        <f t="shared" si="122"/>
        <v>&lt;=</v>
      </c>
      <c r="AE116" s="86">
        <f t="shared" si="141"/>
        <v>24.9072265625</v>
      </c>
      <c r="AF116" s="86">
        <f t="shared" si="142"/>
        <v>27</v>
      </c>
      <c r="AG116" s="86" t="b">
        <f t="shared" si="143"/>
        <v>0</v>
      </c>
      <c r="AH116" s="86" t="str">
        <f t="shared" si="144"/>
        <v>Distance</v>
      </c>
      <c r="AI116" s="86" t="str">
        <f t="shared" si="123"/>
        <v>&gt;</v>
      </c>
      <c r="AJ116" s="86">
        <f t="shared" si="145"/>
        <v>20.652099609375</v>
      </c>
      <c r="AK116" s="86">
        <f t="shared" si="146"/>
        <v>5</v>
      </c>
      <c r="AL116" s="86" t="b">
        <f t="shared" si="147"/>
        <v>1</v>
      </c>
      <c r="AM116" s="86" t="str">
        <f t="shared" si="148"/>
        <v>Speed</v>
      </c>
      <c r="AN116" s="86" t="str">
        <f t="shared" si="124"/>
        <v>&lt;=</v>
      </c>
      <c r="AO116" s="86">
        <f t="shared" si="149"/>
        <v>3.8759765625</v>
      </c>
      <c r="AP116" s="86">
        <f t="shared" si="150"/>
        <v>3</v>
      </c>
      <c r="AQ116" s="86" t="b">
        <f t="shared" si="151"/>
        <v>1</v>
      </c>
      <c r="AR116" s="86" t="str">
        <f t="shared" si="152"/>
        <v>Distance</v>
      </c>
      <c r="AS116" s="86" t="str">
        <f t="shared" si="125"/>
        <v>&lt;=</v>
      </c>
      <c r="AT116" s="86">
        <f t="shared" si="153"/>
        <v>79.461181640625</v>
      </c>
      <c r="AU116" s="86">
        <f t="shared" si="154"/>
        <v>1</v>
      </c>
      <c r="AV116" s="86" t="b">
        <f t="shared" si="155"/>
        <v>1</v>
      </c>
      <c r="AW116" s="86" t="str">
        <f t="shared" si="156"/>
        <v>Speed</v>
      </c>
      <c r="AX116" s="86" t="str">
        <f t="shared" si="126"/>
        <v>&lt;=</v>
      </c>
      <c r="AY116" s="86">
        <f t="shared" si="157"/>
        <v>9.55078125</v>
      </c>
      <c r="AZ116" s="86">
        <f t="shared" si="158"/>
        <v>0</v>
      </c>
      <c r="BA116" s="86" t="b">
        <f t="shared" si="159"/>
        <v>1</v>
      </c>
      <c r="BB116" s="86" t="str">
        <f t="shared" si="160"/>
        <v>Distance</v>
      </c>
      <c r="BC116" s="86" t="str">
        <f t="shared" si="127"/>
        <v>&lt;=</v>
      </c>
      <c r="BD116" s="86">
        <f t="shared" si="161"/>
        <v>459.240966796875</v>
      </c>
      <c r="BE116" s="15">
        <f t="shared" si="114"/>
        <v>0</v>
      </c>
      <c r="BF116" s="15" t="str">
        <f t="shared" si="128"/>
        <v>Distance&lt;=24,9072265625 AND Distance&gt;20,652099609375 AND Speed&lt;=3,8759765625 AND Distance&lt;=79,461181640625 AND Speed&lt;=9,55078125 AND Distance&lt;=459,240966796875</v>
      </c>
      <c r="BH116"/>
      <c r="BI116"/>
      <c r="BJ116"/>
    </row>
    <row r="117" spans="1:62">
      <c r="A117" s="15">
        <v>114</v>
      </c>
      <c r="B117" s="15">
        <v>-2</v>
      </c>
      <c r="C117" s="15">
        <v>-8192</v>
      </c>
      <c r="D117" s="15">
        <f t="shared" si="115"/>
        <v>-1</v>
      </c>
      <c r="E117" s="15">
        <f t="shared" si="116"/>
        <v>0</v>
      </c>
      <c r="F117" s="15">
        <f t="shared" si="117"/>
        <v>-1</v>
      </c>
      <c r="G117" s="15">
        <v>229</v>
      </c>
      <c r="H117" s="15">
        <v>230</v>
      </c>
      <c r="I117" s="15">
        <v>31</v>
      </c>
      <c r="J117" s="15">
        <v>7</v>
      </c>
      <c r="K117" s="15">
        <v>341</v>
      </c>
      <c r="L117" s="15">
        <v>15</v>
      </c>
      <c r="M117" s="15">
        <f t="shared" si="118"/>
        <v>3.662109375E-3</v>
      </c>
      <c r="O117" s="86">
        <f t="shared" si="119"/>
        <v>341</v>
      </c>
      <c r="P117" s="86">
        <f t="shared" si="129"/>
        <v>0.2333984375</v>
      </c>
      <c r="Q117" s="86">
        <f t="shared" si="130"/>
        <v>170</v>
      </c>
      <c r="R117" s="86" t="b">
        <f t="shared" si="131"/>
        <v>1</v>
      </c>
      <c r="S117" s="86" t="str">
        <f t="shared" si="132"/>
        <v>Dummy Node</v>
      </c>
      <c r="T117" s="86" t="str">
        <f t="shared" si="120"/>
        <v>N/A</v>
      </c>
      <c r="U117" s="86" t="str">
        <f t="shared" si="133"/>
        <v>N/A</v>
      </c>
      <c r="V117" s="86">
        <f t="shared" si="134"/>
        <v>79</v>
      </c>
      <c r="W117" s="86" t="b">
        <f t="shared" si="135"/>
        <v>0</v>
      </c>
      <c r="X117" s="86" t="str">
        <f t="shared" si="136"/>
        <v>Dummy Node</v>
      </c>
      <c r="Y117" s="86" t="str">
        <f t="shared" si="121"/>
        <v>N/A</v>
      </c>
      <c r="Z117" s="86" t="str">
        <f t="shared" si="137"/>
        <v>N/A</v>
      </c>
      <c r="AA117" s="86">
        <f t="shared" si="138"/>
        <v>30</v>
      </c>
      <c r="AB117" s="86" t="b">
        <f t="shared" si="139"/>
        <v>1</v>
      </c>
      <c r="AC117" s="86" t="str">
        <f t="shared" si="140"/>
        <v>Distance</v>
      </c>
      <c r="AD117" s="86" t="str">
        <f t="shared" si="122"/>
        <v>&lt;=</v>
      </c>
      <c r="AE117" s="86">
        <f t="shared" si="141"/>
        <v>24.9072265625</v>
      </c>
      <c r="AF117" s="86">
        <f t="shared" si="142"/>
        <v>27</v>
      </c>
      <c r="AG117" s="86" t="b">
        <f t="shared" si="143"/>
        <v>0</v>
      </c>
      <c r="AH117" s="86" t="str">
        <f t="shared" si="144"/>
        <v>Distance</v>
      </c>
      <c r="AI117" s="86" t="str">
        <f t="shared" si="123"/>
        <v>&gt;</v>
      </c>
      <c r="AJ117" s="86">
        <f t="shared" si="145"/>
        <v>20.652099609375</v>
      </c>
      <c r="AK117" s="86">
        <f t="shared" si="146"/>
        <v>5</v>
      </c>
      <c r="AL117" s="86" t="b">
        <f t="shared" si="147"/>
        <v>1</v>
      </c>
      <c r="AM117" s="86" t="str">
        <f t="shared" si="148"/>
        <v>Speed</v>
      </c>
      <c r="AN117" s="86" t="str">
        <f t="shared" si="124"/>
        <v>&lt;=</v>
      </c>
      <c r="AO117" s="86">
        <f t="shared" si="149"/>
        <v>3.8759765625</v>
      </c>
      <c r="AP117" s="86">
        <f t="shared" si="150"/>
        <v>3</v>
      </c>
      <c r="AQ117" s="86" t="b">
        <f t="shared" si="151"/>
        <v>1</v>
      </c>
      <c r="AR117" s="86" t="str">
        <f t="shared" si="152"/>
        <v>Distance</v>
      </c>
      <c r="AS117" s="86" t="str">
        <f t="shared" si="125"/>
        <v>&lt;=</v>
      </c>
      <c r="AT117" s="86">
        <f t="shared" si="153"/>
        <v>79.461181640625</v>
      </c>
      <c r="AU117" s="86">
        <f t="shared" si="154"/>
        <v>1</v>
      </c>
      <c r="AV117" s="86" t="b">
        <f t="shared" si="155"/>
        <v>1</v>
      </c>
      <c r="AW117" s="86" t="str">
        <f t="shared" si="156"/>
        <v>Speed</v>
      </c>
      <c r="AX117" s="86" t="str">
        <f t="shared" si="126"/>
        <v>&lt;=</v>
      </c>
      <c r="AY117" s="86">
        <f t="shared" si="157"/>
        <v>9.55078125</v>
      </c>
      <c r="AZ117" s="86">
        <f t="shared" si="158"/>
        <v>0</v>
      </c>
      <c r="BA117" s="86" t="b">
        <f t="shared" si="159"/>
        <v>1</v>
      </c>
      <c r="BB117" s="86" t="str">
        <f t="shared" si="160"/>
        <v>Distance</v>
      </c>
      <c r="BC117" s="86" t="str">
        <f t="shared" si="127"/>
        <v>&lt;=</v>
      </c>
      <c r="BD117" s="86">
        <f t="shared" si="161"/>
        <v>459.240966796875</v>
      </c>
      <c r="BE117" s="15">
        <f t="shared" si="114"/>
        <v>0</v>
      </c>
      <c r="BF117" s="15" t="str">
        <f t="shared" si="128"/>
        <v>Distance&lt;=24,9072265625 AND Distance&gt;20,652099609375 AND Speed&lt;=3,8759765625 AND Distance&lt;=79,461181640625 AND Speed&lt;=9,55078125 AND Distance&lt;=459,240966796875</v>
      </c>
      <c r="BH117"/>
      <c r="BI117"/>
      <c r="BJ117"/>
    </row>
    <row r="118" spans="1:62">
      <c r="A118" s="15">
        <v>115</v>
      </c>
      <c r="B118" s="15">
        <v>-2</v>
      </c>
      <c r="C118" s="15">
        <v>-8192</v>
      </c>
      <c r="D118" s="15">
        <f t="shared" si="115"/>
        <v>-1</v>
      </c>
      <c r="E118" s="15">
        <f t="shared" si="116"/>
        <v>0</v>
      </c>
      <c r="F118" s="15">
        <f t="shared" si="117"/>
        <v>-1</v>
      </c>
      <c r="G118" s="15">
        <v>231</v>
      </c>
      <c r="H118" s="15">
        <v>232</v>
      </c>
      <c r="I118" s="15">
        <v>32</v>
      </c>
      <c r="J118" s="15">
        <v>7</v>
      </c>
      <c r="K118" s="15">
        <v>342</v>
      </c>
      <c r="L118" s="15">
        <v>269</v>
      </c>
      <c r="M118" s="15">
        <f t="shared" si="118"/>
        <v>6.5673828125E-2</v>
      </c>
      <c r="O118" s="86">
        <f t="shared" si="119"/>
        <v>342</v>
      </c>
      <c r="P118" s="86">
        <f t="shared" si="129"/>
        <v>0.2333984375</v>
      </c>
      <c r="Q118" s="86">
        <f t="shared" si="130"/>
        <v>170</v>
      </c>
      <c r="R118" s="86" t="b">
        <f t="shared" si="131"/>
        <v>0</v>
      </c>
      <c r="S118" s="86" t="str">
        <f t="shared" si="132"/>
        <v>Dummy Node</v>
      </c>
      <c r="T118" s="86" t="str">
        <f t="shared" si="120"/>
        <v>N/A</v>
      </c>
      <c r="U118" s="86" t="str">
        <f t="shared" si="133"/>
        <v>N/A</v>
      </c>
      <c r="V118" s="86">
        <f t="shared" si="134"/>
        <v>79</v>
      </c>
      <c r="W118" s="86" t="b">
        <f t="shared" si="135"/>
        <v>0</v>
      </c>
      <c r="X118" s="86" t="str">
        <f t="shared" si="136"/>
        <v>Dummy Node</v>
      </c>
      <c r="Y118" s="86" t="str">
        <f t="shared" si="121"/>
        <v>N/A</v>
      </c>
      <c r="Z118" s="86" t="str">
        <f t="shared" si="137"/>
        <v>N/A</v>
      </c>
      <c r="AA118" s="86">
        <f t="shared" si="138"/>
        <v>30</v>
      </c>
      <c r="AB118" s="86" t="b">
        <f t="shared" si="139"/>
        <v>1</v>
      </c>
      <c r="AC118" s="86" t="str">
        <f t="shared" si="140"/>
        <v>Distance</v>
      </c>
      <c r="AD118" s="86" t="str">
        <f t="shared" si="122"/>
        <v>&lt;=</v>
      </c>
      <c r="AE118" s="86">
        <f t="shared" si="141"/>
        <v>24.9072265625</v>
      </c>
      <c r="AF118" s="86">
        <f t="shared" si="142"/>
        <v>27</v>
      </c>
      <c r="AG118" s="86" t="b">
        <f t="shared" si="143"/>
        <v>0</v>
      </c>
      <c r="AH118" s="86" t="str">
        <f t="shared" si="144"/>
        <v>Distance</v>
      </c>
      <c r="AI118" s="86" t="str">
        <f t="shared" si="123"/>
        <v>&gt;</v>
      </c>
      <c r="AJ118" s="86">
        <f t="shared" si="145"/>
        <v>20.652099609375</v>
      </c>
      <c r="AK118" s="86">
        <f t="shared" si="146"/>
        <v>5</v>
      </c>
      <c r="AL118" s="86" t="b">
        <f t="shared" si="147"/>
        <v>1</v>
      </c>
      <c r="AM118" s="86" t="str">
        <f t="shared" si="148"/>
        <v>Speed</v>
      </c>
      <c r="AN118" s="86" t="str">
        <f t="shared" si="124"/>
        <v>&lt;=</v>
      </c>
      <c r="AO118" s="86">
        <f t="shared" si="149"/>
        <v>3.8759765625</v>
      </c>
      <c r="AP118" s="86">
        <f t="shared" si="150"/>
        <v>3</v>
      </c>
      <c r="AQ118" s="86" t="b">
        <f t="shared" si="151"/>
        <v>1</v>
      </c>
      <c r="AR118" s="86" t="str">
        <f t="shared" si="152"/>
        <v>Distance</v>
      </c>
      <c r="AS118" s="86" t="str">
        <f t="shared" si="125"/>
        <v>&lt;=</v>
      </c>
      <c r="AT118" s="86">
        <f t="shared" si="153"/>
        <v>79.461181640625</v>
      </c>
      <c r="AU118" s="86">
        <f t="shared" si="154"/>
        <v>1</v>
      </c>
      <c r="AV118" s="86" t="b">
        <f t="shared" si="155"/>
        <v>1</v>
      </c>
      <c r="AW118" s="86" t="str">
        <f t="shared" si="156"/>
        <v>Speed</v>
      </c>
      <c r="AX118" s="86" t="str">
        <f t="shared" si="126"/>
        <v>&lt;=</v>
      </c>
      <c r="AY118" s="86">
        <f t="shared" si="157"/>
        <v>9.55078125</v>
      </c>
      <c r="AZ118" s="86">
        <f t="shared" si="158"/>
        <v>0</v>
      </c>
      <c r="BA118" s="86" t="b">
        <f t="shared" si="159"/>
        <v>1</v>
      </c>
      <c r="BB118" s="86" t="str">
        <f t="shared" si="160"/>
        <v>Distance</v>
      </c>
      <c r="BC118" s="86" t="str">
        <f t="shared" si="127"/>
        <v>&lt;=</v>
      </c>
      <c r="BD118" s="86">
        <f t="shared" si="161"/>
        <v>459.240966796875</v>
      </c>
      <c r="BE118" s="15">
        <f t="shared" si="114"/>
        <v>0</v>
      </c>
      <c r="BF118" s="15" t="str">
        <f t="shared" si="128"/>
        <v>Distance&lt;=24,9072265625 AND Distance&gt;20,652099609375 AND Speed&lt;=3,8759765625 AND Distance&lt;=79,461181640625 AND Speed&lt;=9,55078125 AND Distance&lt;=459,240966796875</v>
      </c>
      <c r="BH118"/>
      <c r="BI118"/>
      <c r="BJ118"/>
    </row>
    <row r="119" spans="1:62">
      <c r="A119" s="15">
        <v>116</v>
      </c>
      <c r="B119" s="15">
        <v>-2</v>
      </c>
      <c r="C119" s="15">
        <v>-8192</v>
      </c>
      <c r="D119" s="15">
        <f t="shared" si="115"/>
        <v>-1</v>
      </c>
      <c r="E119" s="15">
        <f t="shared" si="116"/>
        <v>0</v>
      </c>
      <c r="F119" s="15">
        <f t="shared" si="117"/>
        <v>-1</v>
      </c>
      <c r="G119" s="15">
        <v>233</v>
      </c>
      <c r="H119" s="15">
        <v>234</v>
      </c>
      <c r="I119" s="15">
        <v>32</v>
      </c>
      <c r="J119" s="15">
        <v>7</v>
      </c>
      <c r="K119" s="15">
        <v>343</v>
      </c>
      <c r="L119" s="15">
        <v>269</v>
      </c>
      <c r="M119" s="15">
        <f t="shared" si="118"/>
        <v>6.5673828125E-2</v>
      </c>
      <c r="O119" s="86">
        <f t="shared" si="119"/>
        <v>343</v>
      </c>
      <c r="P119" s="86">
        <f t="shared" si="129"/>
        <v>0.333251953125</v>
      </c>
      <c r="Q119" s="86">
        <f t="shared" si="130"/>
        <v>171</v>
      </c>
      <c r="R119" s="86" t="b">
        <f t="shared" si="131"/>
        <v>1</v>
      </c>
      <c r="S119" s="86" t="str">
        <f t="shared" si="132"/>
        <v>Dummy Node</v>
      </c>
      <c r="T119" s="86" t="str">
        <f t="shared" si="120"/>
        <v>N/A</v>
      </c>
      <c r="U119" s="86" t="str">
        <f t="shared" si="133"/>
        <v>N/A</v>
      </c>
      <c r="V119" s="86">
        <f t="shared" si="134"/>
        <v>80</v>
      </c>
      <c r="W119" s="86" t="b">
        <f t="shared" si="135"/>
        <v>1</v>
      </c>
      <c r="X119" s="86" t="str">
        <f t="shared" si="136"/>
        <v>Dummy Node</v>
      </c>
      <c r="Y119" s="86" t="str">
        <f t="shared" si="121"/>
        <v>N/A</v>
      </c>
      <c r="Z119" s="86" t="str">
        <f t="shared" si="137"/>
        <v>N/A</v>
      </c>
      <c r="AA119" s="86">
        <f t="shared" si="138"/>
        <v>30</v>
      </c>
      <c r="AB119" s="86" t="b">
        <f t="shared" si="139"/>
        <v>0</v>
      </c>
      <c r="AC119" s="86" t="str">
        <f t="shared" si="140"/>
        <v>Distance</v>
      </c>
      <c r="AD119" s="86" t="str">
        <f t="shared" si="122"/>
        <v>&gt;</v>
      </c>
      <c r="AE119" s="86">
        <f t="shared" si="141"/>
        <v>24.9072265625</v>
      </c>
      <c r="AF119" s="86">
        <f t="shared" si="142"/>
        <v>27</v>
      </c>
      <c r="AG119" s="86" t="b">
        <f t="shared" si="143"/>
        <v>0</v>
      </c>
      <c r="AH119" s="86" t="str">
        <f t="shared" si="144"/>
        <v>Distance</v>
      </c>
      <c r="AI119" s="86" t="str">
        <f t="shared" si="123"/>
        <v>&gt;</v>
      </c>
      <c r="AJ119" s="86">
        <f t="shared" si="145"/>
        <v>20.652099609375</v>
      </c>
      <c r="AK119" s="86">
        <f t="shared" si="146"/>
        <v>5</v>
      </c>
      <c r="AL119" s="86" t="b">
        <f t="shared" si="147"/>
        <v>1</v>
      </c>
      <c r="AM119" s="86" t="str">
        <f t="shared" si="148"/>
        <v>Speed</v>
      </c>
      <c r="AN119" s="86" t="str">
        <f t="shared" si="124"/>
        <v>&lt;=</v>
      </c>
      <c r="AO119" s="86">
        <f t="shared" si="149"/>
        <v>3.8759765625</v>
      </c>
      <c r="AP119" s="86">
        <f t="shared" si="150"/>
        <v>3</v>
      </c>
      <c r="AQ119" s="86" t="b">
        <f t="shared" si="151"/>
        <v>1</v>
      </c>
      <c r="AR119" s="86" t="str">
        <f t="shared" si="152"/>
        <v>Distance</v>
      </c>
      <c r="AS119" s="86" t="str">
        <f t="shared" si="125"/>
        <v>&lt;=</v>
      </c>
      <c r="AT119" s="86">
        <f t="shared" si="153"/>
        <v>79.461181640625</v>
      </c>
      <c r="AU119" s="86">
        <f t="shared" si="154"/>
        <v>1</v>
      </c>
      <c r="AV119" s="86" t="b">
        <f t="shared" si="155"/>
        <v>1</v>
      </c>
      <c r="AW119" s="86" t="str">
        <f t="shared" si="156"/>
        <v>Speed</v>
      </c>
      <c r="AX119" s="86" t="str">
        <f t="shared" si="126"/>
        <v>&lt;=</v>
      </c>
      <c r="AY119" s="86">
        <f t="shared" si="157"/>
        <v>9.55078125</v>
      </c>
      <c r="AZ119" s="86">
        <f t="shared" si="158"/>
        <v>0</v>
      </c>
      <c r="BA119" s="86" t="b">
        <f t="shared" si="159"/>
        <v>1</v>
      </c>
      <c r="BB119" s="86" t="str">
        <f t="shared" si="160"/>
        <v>Distance</v>
      </c>
      <c r="BC119" s="86" t="str">
        <f t="shared" si="127"/>
        <v>&lt;=</v>
      </c>
      <c r="BD119" s="86">
        <f t="shared" si="161"/>
        <v>459.240966796875</v>
      </c>
      <c r="BE119" s="15">
        <f t="shared" si="114"/>
        <v>0</v>
      </c>
      <c r="BF119" s="15" t="str">
        <f t="shared" si="128"/>
        <v>Distance&gt;24,9072265625 AND Distance&gt;20,652099609375 AND Speed&lt;=3,8759765625 AND Distance&lt;=79,461181640625 AND Speed&lt;=9,55078125 AND Distance&lt;=459,240966796875</v>
      </c>
      <c r="BH119"/>
      <c r="BI119"/>
      <c r="BJ119"/>
    </row>
    <row r="120" spans="1:62">
      <c r="A120" s="15">
        <v>117</v>
      </c>
      <c r="B120" s="15">
        <v>-2</v>
      </c>
      <c r="C120" s="15">
        <v>-8192</v>
      </c>
      <c r="D120" s="15">
        <f t="shared" si="115"/>
        <v>-1</v>
      </c>
      <c r="E120" s="15">
        <f t="shared" si="116"/>
        <v>0</v>
      </c>
      <c r="F120" s="15">
        <f t="shared" si="117"/>
        <v>-1</v>
      </c>
      <c r="G120" s="15">
        <v>235</v>
      </c>
      <c r="H120" s="15">
        <v>236</v>
      </c>
      <c r="I120" s="15">
        <v>34</v>
      </c>
      <c r="J120" s="15">
        <v>6</v>
      </c>
      <c r="K120" s="15">
        <v>344</v>
      </c>
      <c r="L120" s="15">
        <v>1365</v>
      </c>
      <c r="M120" s="15">
        <f t="shared" si="118"/>
        <v>0.333251953125</v>
      </c>
      <c r="O120" s="86">
        <f t="shared" si="119"/>
        <v>344</v>
      </c>
      <c r="P120" s="86">
        <f t="shared" si="129"/>
        <v>0.333251953125</v>
      </c>
      <c r="Q120" s="86">
        <f t="shared" si="130"/>
        <v>171</v>
      </c>
      <c r="R120" s="86" t="b">
        <f t="shared" si="131"/>
        <v>0</v>
      </c>
      <c r="S120" s="86" t="str">
        <f t="shared" si="132"/>
        <v>Dummy Node</v>
      </c>
      <c r="T120" s="86" t="str">
        <f t="shared" si="120"/>
        <v>N/A</v>
      </c>
      <c r="U120" s="86" t="str">
        <f t="shared" si="133"/>
        <v>N/A</v>
      </c>
      <c r="V120" s="86">
        <f t="shared" si="134"/>
        <v>80</v>
      </c>
      <c r="W120" s="86" t="b">
        <f t="shared" si="135"/>
        <v>1</v>
      </c>
      <c r="X120" s="86" t="str">
        <f t="shared" si="136"/>
        <v>Dummy Node</v>
      </c>
      <c r="Y120" s="86" t="str">
        <f t="shared" si="121"/>
        <v>N/A</v>
      </c>
      <c r="Z120" s="86" t="str">
        <f t="shared" si="137"/>
        <v>N/A</v>
      </c>
      <c r="AA120" s="86">
        <f t="shared" si="138"/>
        <v>30</v>
      </c>
      <c r="AB120" s="86" t="b">
        <f t="shared" si="139"/>
        <v>0</v>
      </c>
      <c r="AC120" s="86" t="str">
        <f t="shared" si="140"/>
        <v>Distance</v>
      </c>
      <c r="AD120" s="86" t="str">
        <f t="shared" si="122"/>
        <v>&gt;</v>
      </c>
      <c r="AE120" s="86">
        <f t="shared" si="141"/>
        <v>24.9072265625</v>
      </c>
      <c r="AF120" s="86">
        <f t="shared" si="142"/>
        <v>27</v>
      </c>
      <c r="AG120" s="86" t="b">
        <f t="shared" si="143"/>
        <v>0</v>
      </c>
      <c r="AH120" s="86" t="str">
        <f t="shared" si="144"/>
        <v>Distance</v>
      </c>
      <c r="AI120" s="86" t="str">
        <f t="shared" si="123"/>
        <v>&gt;</v>
      </c>
      <c r="AJ120" s="86">
        <f t="shared" si="145"/>
        <v>20.652099609375</v>
      </c>
      <c r="AK120" s="86">
        <f t="shared" si="146"/>
        <v>5</v>
      </c>
      <c r="AL120" s="86" t="b">
        <f t="shared" si="147"/>
        <v>1</v>
      </c>
      <c r="AM120" s="86" t="str">
        <f t="shared" si="148"/>
        <v>Speed</v>
      </c>
      <c r="AN120" s="86" t="str">
        <f t="shared" si="124"/>
        <v>&lt;=</v>
      </c>
      <c r="AO120" s="86">
        <f t="shared" si="149"/>
        <v>3.8759765625</v>
      </c>
      <c r="AP120" s="86">
        <f t="shared" si="150"/>
        <v>3</v>
      </c>
      <c r="AQ120" s="86" t="b">
        <f t="shared" si="151"/>
        <v>1</v>
      </c>
      <c r="AR120" s="86" t="str">
        <f t="shared" si="152"/>
        <v>Distance</v>
      </c>
      <c r="AS120" s="86" t="str">
        <f t="shared" si="125"/>
        <v>&lt;=</v>
      </c>
      <c r="AT120" s="86">
        <f t="shared" si="153"/>
        <v>79.461181640625</v>
      </c>
      <c r="AU120" s="86">
        <f t="shared" si="154"/>
        <v>1</v>
      </c>
      <c r="AV120" s="86" t="b">
        <f t="shared" si="155"/>
        <v>1</v>
      </c>
      <c r="AW120" s="86" t="str">
        <f t="shared" si="156"/>
        <v>Speed</v>
      </c>
      <c r="AX120" s="86" t="str">
        <f t="shared" si="126"/>
        <v>&lt;=</v>
      </c>
      <c r="AY120" s="86">
        <f t="shared" si="157"/>
        <v>9.55078125</v>
      </c>
      <c r="AZ120" s="86">
        <f t="shared" si="158"/>
        <v>0</v>
      </c>
      <c r="BA120" s="86" t="b">
        <f t="shared" si="159"/>
        <v>1</v>
      </c>
      <c r="BB120" s="86" t="str">
        <f t="shared" si="160"/>
        <v>Distance</v>
      </c>
      <c r="BC120" s="86" t="str">
        <f t="shared" si="127"/>
        <v>&lt;=</v>
      </c>
      <c r="BD120" s="86">
        <f t="shared" si="161"/>
        <v>459.240966796875</v>
      </c>
      <c r="BE120" s="15">
        <f t="shared" si="114"/>
        <v>0</v>
      </c>
      <c r="BF120" s="15" t="str">
        <f t="shared" si="128"/>
        <v>Distance&gt;24,9072265625 AND Distance&gt;20,652099609375 AND Speed&lt;=3,8759765625 AND Distance&lt;=79,461181640625 AND Speed&lt;=9,55078125 AND Distance&lt;=459,240966796875</v>
      </c>
      <c r="BH120"/>
      <c r="BI120"/>
      <c r="BJ120"/>
    </row>
    <row r="121" spans="1:62">
      <c r="A121" s="15">
        <v>118</v>
      </c>
      <c r="B121" s="15">
        <v>-2</v>
      </c>
      <c r="C121" s="15">
        <v>-8192</v>
      </c>
      <c r="D121" s="15">
        <f t="shared" si="115"/>
        <v>-1</v>
      </c>
      <c r="E121" s="15">
        <f t="shared" si="116"/>
        <v>0</v>
      </c>
      <c r="F121" s="15">
        <f t="shared" si="117"/>
        <v>-1</v>
      </c>
      <c r="G121" s="15">
        <v>237</v>
      </c>
      <c r="H121" s="15">
        <v>238</v>
      </c>
      <c r="I121" s="15">
        <v>34</v>
      </c>
      <c r="J121" s="15">
        <v>6</v>
      </c>
      <c r="K121" s="15">
        <v>345</v>
      </c>
      <c r="L121" s="15">
        <v>1365</v>
      </c>
      <c r="M121" s="15">
        <f t="shared" si="118"/>
        <v>0.333251953125</v>
      </c>
      <c r="O121" s="86">
        <f t="shared" si="119"/>
        <v>345</v>
      </c>
      <c r="P121" s="86">
        <f t="shared" si="129"/>
        <v>0.333251953125</v>
      </c>
      <c r="Q121" s="86">
        <f t="shared" si="130"/>
        <v>172</v>
      </c>
      <c r="R121" s="86" t="b">
        <f t="shared" si="131"/>
        <v>1</v>
      </c>
      <c r="S121" s="86" t="str">
        <f t="shared" si="132"/>
        <v>Dummy Node</v>
      </c>
      <c r="T121" s="86" t="str">
        <f t="shared" si="120"/>
        <v>N/A</v>
      </c>
      <c r="U121" s="86" t="str">
        <f t="shared" si="133"/>
        <v>N/A</v>
      </c>
      <c r="V121" s="86">
        <f t="shared" si="134"/>
        <v>80</v>
      </c>
      <c r="W121" s="86" t="b">
        <f t="shared" si="135"/>
        <v>0</v>
      </c>
      <c r="X121" s="86" t="str">
        <f t="shared" si="136"/>
        <v>Dummy Node</v>
      </c>
      <c r="Y121" s="86" t="str">
        <f t="shared" si="121"/>
        <v>N/A</v>
      </c>
      <c r="Z121" s="86" t="str">
        <f t="shared" si="137"/>
        <v>N/A</v>
      </c>
      <c r="AA121" s="86">
        <f t="shared" si="138"/>
        <v>30</v>
      </c>
      <c r="AB121" s="86" t="b">
        <f t="shared" si="139"/>
        <v>0</v>
      </c>
      <c r="AC121" s="86" t="str">
        <f t="shared" si="140"/>
        <v>Distance</v>
      </c>
      <c r="AD121" s="86" t="str">
        <f t="shared" si="122"/>
        <v>&gt;</v>
      </c>
      <c r="AE121" s="86">
        <f t="shared" si="141"/>
        <v>24.9072265625</v>
      </c>
      <c r="AF121" s="86">
        <f t="shared" si="142"/>
        <v>27</v>
      </c>
      <c r="AG121" s="86" t="b">
        <f t="shared" si="143"/>
        <v>0</v>
      </c>
      <c r="AH121" s="86" t="str">
        <f t="shared" si="144"/>
        <v>Distance</v>
      </c>
      <c r="AI121" s="86" t="str">
        <f t="shared" si="123"/>
        <v>&gt;</v>
      </c>
      <c r="AJ121" s="86">
        <f t="shared" si="145"/>
        <v>20.652099609375</v>
      </c>
      <c r="AK121" s="86">
        <f t="shared" si="146"/>
        <v>5</v>
      </c>
      <c r="AL121" s="86" t="b">
        <f t="shared" si="147"/>
        <v>1</v>
      </c>
      <c r="AM121" s="86" t="str">
        <f t="shared" si="148"/>
        <v>Speed</v>
      </c>
      <c r="AN121" s="86" t="str">
        <f t="shared" si="124"/>
        <v>&lt;=</v>
      </c>
      <c r="AO121" s="86">
        <f t="shared" si="149"/>
        <v>3.8759765625</v>
      </c>
      <c r="AP121" s="86">
        <f t="shared" si="150"/>
        <v>3</v>
      </c>
      <c r="AQ121" s="86" t="b">
        <f t="shared" si="151"/>
        <v>1</v>
      </c>
      <c r="AR121" s="86" t="str">
        <f t="shared" si="152"/>
        <v>Distance</v>
      </c>
      <c r="AS121" s="86" t="str">
        <f t="shared" si="125"/>
        <v>&lt;=</v>
      </c>
      <c r="AT121" s="86">
        <f t="shared" si="153"/>
        <v>79.461181640625</v>
      </c>
      <c r="AU121" s="86">
        <f t="shared" si="154"/>
        <v>1</v>
      </c>
      <c r="AV121" s="86" t="b">
        <f t="shared" si="155"/>
        <v>1</v>
      </c>
      <c r="AW121" s="86" t="str">
        <f t="shared" si="156"/>
        <v>Speed</v>
      </c>
      <c r="AX121" s="86" t="str">
        <f t="shared" si="126"/>
        <v>&lt;=</v>
      </c>
      <c r="AY121" s="86">
        <f t="shared" si="157"/>
        <v>9.55078125</v>
      </c>
      <c r="AZ121" s="86">
        <f t="shared" si="158"/>
        <v>0</v>
      </c>
      <c r="BA121" s="86" t="b">
        <f t="shared" si="159"/>
        <v>1</v>
      </c>
      <c r="BB121" s="86" t="str">
        <f t="shared" si="160"/>
        <v>Distance</v>
      </c>
      <c r="BC121" s="86" t="str">
        <f t="shared" si="127"/>
        <v>&lt;=</v>
      </c>
      <c r="BD121" s="86">
        <f t="shared" si="161"/>
        <v>459.240966796875</v>
      </c>
      <c r="BE121" s="15">
        <f t="shared" si="114"/>
        <v>0</v>
      </c>
      <c r="BF121" s="15" t="str">
        <f t="shared" si="128"/>
        <v>Distance&gt;24,9072265625 AND Distance&gt;20,652099609375 AND Speed&lt;=3,8759765625 AND Distance&lt;=79,461181640625 AND Speed&lt;=9,55078125 AND Distance&lt;=459,240966796875</v>
      </c>
      <c r="BH121"/>
      <c r="BI121"/>
      <c r="BJ121"/>
    </row>
    <row r="122" spans="1:62">
      <c r="A122" s="15">
        <v>119</v>
      </c>
      <c r="B122" s="15">
        <v>-2</v>
      </c>
      <c r="C122" s="15">
        <v>-8192</v>
      </c>
      <c r="D122" s="15">
        <f t="shared" si="115"/>
        <v>-1</v>
      </c>
      <c r="E122" s="15">
        <f t="shared" si="116"/>
        <v>0</v>
      </c>
      <c r="F122" s="15">
        <f t="shared" si="117"/>
        <v>-1</v>
      </c>
      <c r="G122" s="15">
        <v>239</v>
      </c>
      <c r="H122" s="15">
        <v>240</v>
      </c>
      <c r="I122" s="15">
        <v>35</v>
      </c>
      <c r="J122" s="15">
        <v>7</v>
      </c>
      <c r="K122" s="15">
        <v>346</v>
      </c>
      <c r="L122" s="15">
        <v>198</v>
      </c>
      <c r="M122" s="15">
        <f t="shared" si="118"/>
        <v>4.833984375E-2</v>
      </c>
      <c r="O122" s="86">
        <f t="shared" si="119"/>
        <v>346</v>
      </c>
      <c r="P122" s="86">
        <f t="shared" si="129"/>
        <v>0.333251953125</v>
      </c>
      <c r="Q122" s="86">
        <f t="shared" si="130"/>
        <v>172</v>
      </c>
      <c r="R122" s="86" t="b">
        <f t="shared" si="131"/>
        <v>0</v>
      </c>
      <c r="S122" s="86" t="str">
        <f t="shared" si="132"/>
        <v>Dummy Node</v>
      </c>
      <c r="T122" s="86" t="str">
        <f t="shared" si="120"/>
        <v>N/A</v>
      </c>
      <c r="U122" s="86" t="str">
        <f t="shared" si="133"/>
        <v>N/A</v>
      </c>
      <c r="V122" s="86">
        <f t="shared" si="134"/>
        <v>80</v>
      </c>
      <c r="W122" s="86" t="b">
        <f t="shared" si="135"/>
        <v>0</v>
      </c>
      <c r="X122" s="86" t="str">
        <f t="shared" si="136"/>
        <v>Dummy Node</v>
      </c>
      <c r="Y122" s="86" t="str">
        <f t="shared" si="121"/>
        <v>N/A</v>
      </c>
      <c r="Z122" s="86" t="str">
        <f t="shared" si="137"/>
        <v>N/A</v>
      </c>
      <c r="AA122" s="86">
        <f t="shared" si="138"/>
        <v>30</v>
      </c>
      <c r="AB122" s="86" t="b">
        <f t="shared" si="139"/>
        <v>0</v>
      </c>
      <c r="AC122" s="86" t="str">
        <f t="shared" si="140"/>
        <v>Distance</v>
      </c>
      <c r="AD122" s="86" t="str">
        <f t="shared" si="122"/>
        <v>&gt;</v>
      </c>
      <c r="AE122" s="86">
        <f t="shared" si="141"/>
        <v>24.9072265625</v>
      </c>
      <c r="AF122" s="86">
        <f t="shared" si="142"/>
        <v>27</v>
      </c>
      <c r="AG122" s="86" t="b">
        <f t="shared" si="143"/>
        <v>0</v>
      </c>
      <c r="AH122" s="86" t="str">
        <f t="shared" si="144"/>
        <v>Distance</v>
      </c>
      <c r="AI122" s="86" t="str">
        <f t="shared" si="123"/>
        <v>&gt;</v>
      </c>
      <c r="AJ122" s="86">
        <f t="shared" si="145"/>
        <v>20.652099609375</v>
      </c>
      <c r="AK122" s="86">
        <f t="shared" si="146"/>
        <v>5</v>
      </c>
      <c r="AL122" s="86" t="b">
        <f t="shared" si="147"/>
        <v>1</v>
      </c>
      <c r="AM122" s="86" t="str">
        <f t="shared" si="148"/>
        <v>Speed</v>
      </c>
      <c r="AN122" s="86" t="str">
        <f t="shared" si="124"/>
        <v>&lt;=</v>
      </c>
      <c r="AO122" s="86">
        <f t="shared" si="149"/>
        <v>3.8759765625</v>
      </c>
      <c r="AP122" s="86">
        <f t="shared" si="150"/>
        <v>3</v>
      </c>
      <c r="AQ122" s="86" t="b">
        <f t="shared" si="151"/>
        <v>1</v>
      </c>
      <c r="AR122" s="86" t="str">
        <f t="shared" si="152"/>
        <v>Distance</v>
      </c>
      <c r="AS122" s="86" t="str">
        <f t="shared" si="125"/>
        <v>&lt;=</v>
      </c>
      <c r="AT122" s="86">
        <f t="shared" si="153"/>
        <v>79.461181640625</v>
      </c>
      <c r="AU122" s="86">
        <f t="shared" si="154"/>
        <v>1</v>
      </c>
      <c r="AV122" s="86" t="b">
        <f t="shared" si="155"/>
        <v>1</v>
      </c>
      <c r="AW122" s="86" t="str">
        <f t="shared" si="156"/>
        <v>Speed</v>
      </c>
      <c r="AX122" s="86" t="str">
        <f t="shared" si="126"/>
        <v>&lt;=</v>
      </c>
      <c r="AY122" s="86">
        <f t="shared" si="157"/>
        <v>9.55078125</v>
      </c>
      <c r="AZ122" s="86">
        <f t="shared" si="158"/>
        <v>0</v>
      </c>
      <c r="BA122" s="86" t="b">
        <f t="shared" si="159"/>
        <v>1</v>
      </c>
      <c r="BB122" s="86" t="str">
        <f t="shared" si="160"/>
        <v>Distance</v>
      </c>
      <c r="BC122" s="86" t="str">
        <f t="shared" si="127"/>
        <v>&lt;=</v>
      </c>
      <c r="BD122" s="86">
        <f t="shared" si="161"/>
        <v>459.240966796875</v>
      </c>
      <c r="BE122" s="15">
        <f t="shared" si="114"/>
        <v>0</v>
      </c>
      <c r="BF122" s="15" t="str">
        <f t="shared" si="128"/>
        <v>Distance&gt;24,9072265625 AND Distance&gt;20,652099609375 AND Speed&lt;=3,8759765625 AND Distance&lt;=79,461181640625 AND Speed&lt;=9,55078125 AND Distance&lt;=459,240966796875</v>
      </c>
      <c r="BH122"/>
      <c r="BI122"/>
      <c r="BJ122"/>
    </row>
    <row r="123" spans="1:62">
      <c r="A123" s="15">
        <v>120</v>
      </c>
      <c r="B123" s="15">
        <v>-2</v>
      </c>
      <c r="C123" s="15">
        <v>-8192</v>
      </c>
      <c r="D123" s="15">
        <f t="shared" si="115"/>
        <v>-1</v>
      </c>
      <c r="E123" s="15">
        <f t="shared" si="116"/>
        <v>0</v>
      </c>
      <c r="F123" s="15">
        <f t="shared" si="117"/>
        <v>-1</v>
      </c>
      <c r="G123" s="15">
        <v>241</v>
      </c>
      <c r="H123" s="15">
        <v>242</v>
      </c>
      <c r="I123" s="15">
        <v>35</v>
      </c>
      <c r="J123" s="15">
        <v>7</v>
      </c>
      <c r="K123" s="15">
        <v>351</v>
      </c>
      <c r="L123" s="15">
        <v>198</v>
      </c>
      <c r="M123" s="15">
        <f t="shared" si="118"/>
        <v>4.833984375E-2</v>
      </c>
      <c r="O123" s="86">
        <f t="shared" si="119"/>
        <v>351</v>
      </c>
      <c r="P123" s="86">
        <f t="shared" si="129"/>
        <v>0.22216796875</v>
      </c>
      <c r="Q123" s="86">
        <f t="shared" si="130"/>
        <v>175</v>
      </c>
      <c r="R123" s="86" t="b">
        <f t="shared" si="131"/>
        <v>1</v>
      </c>
      <c r="S123" s="86" t="str">
        <f t="shared" si="132"/>
        <v>Dummy Node</v>
      </c>
      <c r="T123" s="86" t="str">
        <f t="shared" si="120"/>
        <v>N/A</v>
      </c>
      <c r="U123" s="86" t="str">
        <f t="shared" si="133"/>
        <v>N/A</v>
      </c>
      <c r="V123" s="86">
        <f t="shared" si="134"/>
        <v>83</v>
      </c>
      <c r="W123" s="86" t="b">
        <f t="shared" si="135"/>
        <v>1</v>
      </c>
      <c r="X123" s="86" t="str">
        <f t="shared" si="136"/>
        <v>Dummy Node</v>
      </c>
      <c r="Y123" s="86" t="str">
        <f t="shared" si="121"/>
        <v>N/A</v>
      </c>
      <c r="Z123" s="86" t="str">
        <f t="shared" si="137"/>
        <v>N/A</v>
      </c>
      <c r="AA123" s="86">
        <f t="shared" si="138"/>
        <v>82</v>
      </c>
      <c r="AB123" s="86" t="b">
        <f t="shared" si="139"/>
        <v>1</v>
      </c>
      <c r="AC123" s="86" t="str">
        <f t="shared" si="140"/>
        <v>Distance</v>
      </c>
      <c r="AD123" s="86" t="str">
        <f t="shared" si="122"/>
        <v>&lt;=</v>
      </c>
      <c r="AE123" s="86">
        <f t="shared" si="141"/>
        <v>613.9384765625</v>
      </c>
      <c r="AF123" s="86">
        <f t="shared" si="142"/>
        <v>45</v>
      </c>
      <c r="AG123" s="86" t="b">
        <f t="shared" si="143"/>
        <v>0</v>
      </c>
      <c r="AH123" s="86" t="str">
        <f t="shared" si="144"/>
        <v>Speed</v>
      </c>
      <c r="AI123" s="86" t="str">
        <f t="shared" si="123"/>
        <v>&gt;</v>
      </c>
      <c r="AJ123" s="86">
        <f t="shared" si="145"/>
        <v>24.4296875</v>
      </c>
      <c r="AK123" s="86">
        <f t="shared" si="146"/>
        <v>43</v>
      </c>
      <c r="AL123" s="86" t="b">
        <f t="shared" si="147"/>
        <v>1</v>
      </c>
      <c r="AM123" s="86" t="str">
        <f t="shared" si="148"/>
        <v>Speed</v>
      </c>
      <c r="AN123" s="86" t="str">
        <f t="shared" si="124"/>
        <v>&lt;=</v>
      </c>
      <c r="AO123" s="86">
        <f t="shared" si="149"/>
        <v>25.37109375</v>
      </c>
      <c r="AP123" s="86">
        <f t="shared" si="150"/>
        <v>12</v>
      </c>
      <c r="AQ123" s="86" t="b">
        <f t="shared" si="151"/>
        <v>1</v>
      </c>
      <c r="AR123" s="86" t="str">
        <f t="shared" si="152"/>
        <v>Distance</v>
      </c>
      <c r="AS123" s="86" t="str">
        <f t="shared" si="125"/>
        <v>&lt;=</v>
      </c>
      <c r="AT123" s="86">
        <f t="shared" si="153"/>
        <v>680.19677734375</v>
      </c>
      <c r="AU123" s="86">
        <f t="shared" si="154"/>
        <v>2</v>
      </c>
      <c r="AV123" s="86" t="b">
        <f t="shared" si="155"/>
        <v>0</v>
      </c>
      <c r="AW123" s="86" t="str">
        <f t="shared" si="156"/>
        <v>Distance</v>
      </c>
      <c r="AX123" s="86" t="str">
        <f t="shared" si="126"/>
        <v>&gt;</v>
      </c>
      <c r="AY123" s="86">
        <f t="shared" si="157"/>
        <v>590.286865234375</v>
      </c>
      <c r="AZ123" s="86">
        <f t="shared" si="158"/>
        <v>0</v>
      </c>
      <c r="BA123" s="86" t="b">
        <f t="shared" si="159"/>
        <v>0</v>
      </c>
      <c r="BB123" s="86" t="str">
        <f t="shared" si="160"/>
        <v>Distance</v>
      </c>
      <c r="BC123" s="86" t="str">
        <f t="shared" si="127"/>
        <v>&gt;</v>
      </c>
      <c r="BD123" s="86">
        <f t="shared" si="161"/>
        <v>459.240966796875</v>
      </c>
      <c r="BE123" s="15">
        <f t="shared" si="114"/>
        <v>0</v>
      </c>
      <c r="BF123" s="15" t="str">
        <f t="shared" si="128"/>
        <v>Distance&lt;=613,9384765625 AND Speed&gt;24,4296875 AND Speed&lt;=25,37109375 AND Distance&lt;=680,19677734375 AND Distance&gt;590,286865234375 AND Distance&gt;459,240966796875</v>
      </c>
      <c r="BH123"/>
      <c r="BI123"/>
      <c r="BJ123"/>
    </row>
    <row r="124" spans="1:62">
      <c r="A124" s="15">
        <v>121</v>
      </c>
      <c r="B124" s="15">
        <v>-2</v>
      </c>
      <c r="C124" s="15">
        <v>-8192</v>
      </c>
      <c r="D124" s="15">
        <f t="shared" si="115"/>
        <v>-1</v>
      </c>
      <c r="E124" s="15">
        <f t="shared" si="116"/>
        <v>0</v>
      </c>
      <c r="F124" s="15">
        <f t="shared" si="117"/>
        <v>-1</v>
      </c>
      <c r="G124" s="15">
        <v>243</v>
      </c>
      <c r="H124" s="15">
        <v>244</v>
      </c>
      <c r="I124" s="15">
        <v>36</v>
      </c>
      <c r="J124" s="15">
        <v>7</v>
      </c>
      <c r="K124" s="15">
        <v>352</v>
      </c>
      <c r="L124" s="15">
        <v>1214</v>
      </c>
      <c r="M124" s="15">
        <f t="shared" si="118"/>
        <v>0.29638671875</v>
      </c>
      <c r="O124" s="86">
        <f t="shared" si="119"/>
        <v>352</v>
      </c>
      <c r="P124" s="86">
        <f t="shared" si="129"/>
        <v>0.22216796875</v>
      </c>
      <c r="Q124" s="86">
        <f t="shared" si="130"/>
        <v>175</v>
      </c>
      <c r="R124" s="86" t="b">
        <f t="shared" si="131"/>
        <v>0</v>
      </c>
      <c r="S124" s="86" t="str">
        <f t="shared" si="132"/>
        <v>Dummy Node</v>
      </c>
      <c r="T124" s="86" t="str">
        <f t="shared" si="120"/>
        <v>N/A</v>
      </c>
      <c r="U124" s="86" t="str">
        <f t="shared" si="133"/>
        <v>N/A</v>
      </c>
      <c r="V124" s="86">
        <f t="shared" si="134"/>
        <v>83</v>
      </c>
      <c r="W124" s="86" t="b">
        <f t="shared" si="135"/>
        <v>1</v>
      </c>
      <c r="X124" s="86" t="str">
        <f t="shared" si="136"/>
        <v>Dummy Node</v>
      </c>
      <c r="Y124" s="86" t="str">
        <f t="shared" si="121"/>
        <v>N/A</v>
      </c>
      <c r="Z124" s="86" t="str">
        <f t="shared" si="137"/>
        <v>N/A</v>
      </c>
      <c r="AA124" s="86">
        <f t="shared" si="138"/>
        <v>82</v>
      </c>
      <c r="AB124" s="86" t="b">
        <f t="shared" si="139"/>
        <v>1</v>
      </c>
      <c r="AC124" s="86" t="str">
        <f t="shared" si="140"/>
        <v>Distance</v>
      </c>
      <c r="AD124" s="86" t="str">
        <f t="shared" si="122"/>
        <v>&lt;=</v>
      </c>
      <c r="AE124" s="86">
        <f t="shared" si="141"/>
        <v>613.9384765625</v>
      </c>
      <c r="AF124" s="86">
        <f t="shared" si="142"/>
        <v>45</v>
      </c>
      <c r="AG124" s="86" t="b">
        <f t="shared" si="143"/>
        <v>0</v>
      </c>
      <c r="AH124" s="86" t="str">
        <f t="shared" si="144"/>
        <v>Speed</v>
      </c>
      <c r="AI124" s="86" t="str">
        <f t="shared" si="123"/>
        <v>&gt;</v>
      </c>
      <c r="AJ124" s="86">
        <f t="shared" si="145"/>
        <v>24.4296875</v>
      </c>
      <c r="AK124" s="86">
        <f t="shared" si="146"/>
        <v>43</v>
      </c>
      <c r="AL124" s="86" t="b">
        <f t="shared" si="147"/>
        <v>1</v>
      </c>
      <c r="AM124" s="86" t="str">
        <f t="shared" si="148"/>
        <v>Speed</v>
      </c>
      <c r="AN124" s="86" t="str">
        <f t="shared" si="124"/>
        <v>&lt;=</v>
      </c>
      <c r="AO124" s="86">
        <f t="shared" si="149"/>
        <v>25.37109375</v>
      </c>
      <c r="AP124" s="86">
        <f t="shared" si="150"/>
        <v>12</v>
      </c>
      <c r="AQ124" s="86" t="b">
        <f t="shared" si="151"/>
        <v>1</v>
      </c>
      <c r="AR124" s="86" t="str">
        <f t="shared" si="152"/>
        <v>Distance</v>
      </c>
      <c r="AS124" s="86" t="str">
        <f t="shared" si="125"/>
        <v>&lt;=</v>
      </c>
      <c r="AT124" s="86">
        <f t="shared" si="153"/>
        <v>680.19677734375</v>
      </c>
      <c r="AU124" s="86">
        <f t="shared" si="154"/>
        <v>2</v>
      </c>
      <c r="AV124" s="86" t="b">
        <f t="shared" si="155"/>
        <v>0</v>
      </c>
      <c r="AW124" s="86" t="str">
        <f t="shared" si="156"/>
        <v>Distance</v>
      </c>
      <c r="AX124" s="86" t="str">
        <f t="shared" si="126"/>
        <v>&gt;</v>
      </c>
      <c r="AY124" s="86">
        <f t="shared" si="157"/>
        <v>590.286865234375</v>
      </c>
      <c r="AZ124" s="86">
        <f t="shared" si="158"/>
        <v>0</v>
      </c>
      <c r="BA124" s="86" t="b">
        <f t="shared" si="159"/>
        <v>0</v>
      </c>
      <c r="BB124" s="86" t="str">
        <f t="shared" si="160"/>
        <v>Distance</v>
      </c>
      <c r="BC124" s="86" t="str">
        <f t="shared" si="127"/>
        <v>&gt;</v>
      </c>
      <c r="BD124" s="86">
        <f t="shared" si="161"/>
        <v>459.240966796875</v>
      </c>
      <c r="BE124" s="15">
        <f t="shared" si="114"/>
        <v>0</v>
      </c>
      <c r="BF124" s="15" t="str">
        <f t="shared" si="128"/>
        <v>Distance&lt;=613,9384765625 AND Speed&gt;24,4296875 AND Speed&lt;=25,37109375 AND Distance&lt;=680,19677734375 AND Distance&gt;590,286865234375 AND Distance&gt;459,240966796875</v>
      </c>
      <c r="BH124"/>
      <c r="BI124"/>
      <c r="BJ124"/>
    </row>
    <row r="125" spans="1:62">
      <c r="A125" s="15">
        <v>122</v>
      </c>
      <c r="B125" s="15">
        <v>-2</v>
      </c>
      <c r="C125" s="15">
        <v>-8192</v>
      </c>
      <c r="D125" s="15">
        <f t="shared" si="115"/>
        <v>-1</v>
      </c>
      <c r="E125" s="15">
        <f t="shared" si="116"/>
        <v>0</v>
      </c>
      <c r="F125" s="15">
        <f t="shared" si="117"/>
        <v>-1</v>
      </c>
      <c r="G125" s="15">
        <v>245</v>
      </c>
      <c r="H125" s="15">
        <v>246</v>
      </c>
      <c r="I125" s="15">
        <v>36</v>
      </c>
      <c r="J125" s="15">
        <v>7</v>
      </c>
      <c r="K125" s="15">
        <v>353</v>
      </c>
      <c r="L125" s="15">
        <v>1214</v>
      </c>
      <c r="M125" s="15">
        <f t="shared" si="118"/>
        <v>0.29638671875</v>
      </c>
      <c r="O125" s="86">
        <f t="shared" si="119"/>
        <v>353</v>
      </c>
      <c r="P125" s="86">
        <f t="shared" si="129"/>
        <v>0.22216796875</v>
      </c>
      <c r="Q125" s="86">
        <f t="shared" si="130"/>
        <v>176</v>
      </c>
      <c r="R125" s="86" t="b">
        <f t="shared" si="131"/>
        <v>1</v>
      </c>
      <c r="S125" s="86" t="str">
        <f t="shared" si="132"/>
        <v>Dummy Node</v>
      </c>
      <c r="T125" s="86" t="str">
        <f t="shared" si="120"/>
        <v>N/A</v>
      </c>
      <c r="U125" s="86" t="str">
        <f t="shared" si="133"/>
        <v>N/A</v>
      </c>
      <c r="V125" s="86">
        <f t="shared" si="134"/>
        <v>83</v>
      </c>
      <c r="W125" s="86" t="b">
        <f t="shared" si="135"/>
        <v>0</v>
      </c>
      <c r="X125" s="86" t="str">
        <f t="shared" si="136"/>
        <v>Dummy Node</v>
      </c>
      <c r="Y125" s="86" t="str">
        <f t="shared" si="121"/>
        <v>N/A</v>
      </c>
      <c r="Z125" s="86" t="str">
        <f t="shared" si="137"/>
        <v>N/A</v>
      </c>
      <c r="AA125" s="86">
        <f t="shared" si="138"/>
        <v>82</v>
      </c>
      <c r="AB125" s="86" t="b">
        <f t="shared" si="139"/>
        <v>1</v>
      </c>
      <c r="AC125" s="86" t="str">
        <f t="shared" si="140"/>
        <v>Distance</v>
      </c>
      <c r="AD125" s="86" t="str">
        <f t="shared" si="122"/>
        <v>&lt;=</v>
      </c>
      <c r="AE125" s="86">
        <f t="shared" si="141"/>
        <v>613.9384765625</v>
      </c>
      <c r="AF125" s="86">
        <f t="shared" si="142"/>
        <v>45</v>
      </c>
      <c r="AG125" s="86" t="b">
        <f t="shared" si="143"/>
        <v>0</v>
      </c>
      <c r="AH125" s="86" t="str">
        <f t="shared" si="144"/>
        <v>Speed</v>
      </c>
      <c r="AI125" s="86" t="str">
        <f t="shared" si="123"/>
        <v>&gt;</v>
      </c>
      <c r="AJ125" s="86">
        <f t="shared" si="145"/>
        <v>24.4296875</v>
      </c>
      <c r="AK125" s="86">
        <f t="shared" si="146"/>
        <v>43</v>
      </c>
      <c r="AL125" s="86" t="b">
        <f t="shared" si="147"/>
        <v>1</v>
      </c>
      <c r="AM125" s="86" t="str">
        <f t="shared" si="148"/>
        <v>Speed</v>
      </c>
      <c r="AN125" s="86" t="str">
        <f t="shared" si="124"/>
        <v>&lt;=</v>
      </c>
      <c r="AO125" s="86">
        <f t="shared" si="149"/>
        <v>25.37109375</v>
      </c>
      <c r="AP125" s="86">
        <f t="shared" si="150"/>
        <v>12</v>
      </c>
      <c r="AQ125" s="86" t="b">
        <f t="shared" si="151"/>
        <v>1</v>
      </c>
      <c r="AR125" s="86" t="str">
        <f t="shared" si="152"/>
        <v>Distance</v>
      </c>
      <c r="AS125" s="86" t="str">
        <f t="shared" si="125"/>
        <v>&lt;=</v>
      </c>
      <c r="AT125" s="86">
        <f t="shared" si="153"/>
        <v>680.19677734375</v>
      </c>
      <c r="AU125" s="86">
        <f t="shared" si="154"/>
        <v>2</v>
      </c>
      <c r="AV125" s="86" t="b">
        <f t="shared" si="155"/>
        <v>0</v>
      </c>
      <c r="AW125" s="86" t="str">
        <f t="shared" si="156"/>
        <v>Distance</v>
      </c>
      <c r="AX125" s="86" t="str">
        <f t="shared" si="126"/>
        <v>&gt;</v>
      </c>
      <c r="AY125" s="86">
        <f t="shared" si="157"/>
        <v>590.286865234375</v>
      </c>
      <c r="AZ125" s="86">
        <f t="shared" si="158"/>
        <v>0</v>
      </c>
      <c r="BA125" s="86" t="b">
        <f t="shared" si="159"/>
        <v>0</v>
      </c>
      <c r="BB125" s="86" t="str">
        <f t="shared" si="160"/>
        <v>Distance</v>
      </c>
      <c r="BC125" s="86" t="str">
        <f t="shared" si="127"/>
        <v>&gt;</v>
      </c>
      <c r="BD125" s="86">
        <f t="shared" si="161"/>
        <v>459.240966796875</v>
      </c>
      <c r="BE125" s="15">
        <f t="shared" si="114"/>
        <v>0</v>
      </c>
      <c r="BF125" s="15" t="str">
        <f t="shared" si="128"/>
        <v>Distance&lt;=613,9384765625 AND Speed&gt;24,4296875 AND Speed&lt;=25,37109375 AND Distance&lt;=680,19677734375 AND Distance&gt;590,286865234375 AND Distance&gt;459,240966796875</v>
      </c>
      <c r="BH125"/>
      <c r="BI125"/>
      <c r="BJ125"/>
    </row>
    <row r="126" spans="1:62">
      <c r="A126" s="15">
        <v>123</v>
      </c>
      <c r="B126" s="15">
        <v>-2</v>
      </c>
      <c r="C126" s="15">
        <v>-8192</v>
      </c>
      <c r="D126" s="15">
        <f t="shared" si="115"/>
        <v>-1</v>
      </c>
      <c r="E126" s="15">
        <f t="shared" si="116"/>
        <v>0</v>
      </c>
      <c r="F126" s="15">
        <f t="shared" si="117"/>
        <v>-1</v>
      </c>
      <c r="G126" s="15">
        <v>247</v>
      </c>
      <c r="H126" s="15">
        <v>248</v>
      </c>
      <c r="I126" s="15">
        <v>39</v>
      </c>
      <c r="J126" s="15">
        <v>7</v>
      </c>
      <c r="K126" s="15">
        <v>354</v>
      </c>
      <c r="L126" s="15">
        <v>484</v>
      </c>
      <c r="M126" s="15">
        <f t="shared" si="118"/>
        <v>0.1181640625</v>
      </c>
      <c r="O126" s="86">
        <f t="shared" si="119"/>
        <v>354</v>
      </c>
      <c r="P126" s="86">
        <f t="shared" si="129"/>
        <v>0.22216796875</v>
      </c>
      <c r="Q126" s="86">
        <f t="shared" si="130"/>
        <v>176</v>
      </c>
      <c r="R126" s="86" t="b">
        <f t="shared" si="131"/>
        <v>0</v>
      </c>
      <c r="S126" s="86" t="str">
        <f t="shared" si="132"/>
        <v>Dummy Node</v>
      </c>
      <c r="T126" s="86" t="str">
        <f t="shared" si="120"/>
        <v>N/A</v>
      </c>
      <c r="U126" s="86" t="str">
        <f t="shared" si="133"/>
        <v>N/A</v>
      </c>
      <c r="V126" s="86">
        <f t="shared" si="134"/>
        <v>83</v>
      </c>
      <c r="W126" s="86" t="b">
        <f t="shared" si="135"/>
        <v>0</v>
      </c>
      <c r="X126" s="86" t="str">
        <f t="shared" si="136"/>
        <v>Dummy Node</v>
      </c>
      <c r="Y126" s="86" t="str">
        <f t="shared" si="121"/>
        <v>N/A</v>
      </c>
      <c r="Z126" s="86" t="str">
        <f t="shared" si="137"/>
        <v>N/A</v>
      </c>
      <c r="AA126" s="86">
        <f t="shared" si="138"/>
        <v>82</v>
      </c>
      <c r="AB126" s="86" t="b">
        <f t="shared" si="139"/>
        <v>1</v>
      </c>
      <c r="AC126" s="86" t="str">
        <f t="shared" si="140"/>
        <v>Distance</v>
      </c>
      <c r="AD126" s="86" t="str">
        <f t="shared" si="122"/>
        <v>&lt;=</v>
      </c>
      <c r="AE126" s="86">
        <f t="shared" si="141"/>
        <v>613.9384765625</v>
      </c>
      <c r="AF126" s="86">
        <f t="shared" si="142"/>
        <v>45</v>
      </c>
      <c r="AG126" s="86" t="b">
        <f t="shared" si="143"/>
        <v>0</v>
      </c>
      <c r="AH126" s="86" t="str">
        <f t="shared" si="144"/>
        <v>Speed</v>
      </c>
      <c r="AI126" s="86" t="str">
        <f t="shared" si="123"/>
        <v>&gt;</v>
      </c>
      <c r="AJ126" s="86">
        <f t="shared" si="145"/>
        <v>24.4296875</v>
      </c>
      <c r="AK126" s="86">
        <f t="shared" si="146"/>
        <v>43</v>
      </c>
      <c r="AL126" s="86" t="b">
        <f t="shared" si="147"/>
        <v>1</v>
      </c>
      <c r="AM126" s="86" t="str">
        <f t="shared" si="148"/>
        <v>Speed</v>
      </c>
      <c r="AN126" s="86" t="str">
        <f t="shared" si="124"/>
        <v>&lt;=</v>
      </c>
      <c r="AO126" s="86">
        <f t="shared" si="149"/>
        <v>25.37109375</v>
      </c>
      <c r="AP126" s="86">
        <f t="shared" si="150"/>
        <v>12</v>
      </c>
      <c r="AQ126" s="86" t="b">
        <f t="shared" si="151"/>
        <v>1</v>
      </c>
      <c r="AR126" s="86" t="str">
        <f t="shared" si="152"/>
        <v>Distance</v>
      </c>
      <c r="AS126" s="86" t="str">
        <f t="shared" si="125"/>
        <v>&lt;=</v>
      </c>
      <c r="AT126" s="86">
        <f t="shared" si="153"/>
        <v>680.19677734375</v>
      </c>
      <c r="AU126" s="86">
        <f t="shared" si="154"/>
        <v>2</v>
      </c>
      <c r="AV126" s="86" t="b">
        <f t="shared" si="155"/>
        <v>0</v>
      </c>
      <c r="AW126" s="86" t="str">
        <f t="shared" si="156"/>
        <v>Distance</v>
      </c>
      <c r="AX126" s="86" t="str">
        <f t="shared" si="126"/>
        <v>&gt;</v>
      </c>
      <c r="AY126" s="86">
        <f t="shared" si="157"/>
        <v>590.286865234375</v>
      </c>
      <c r="AZ126" s="86">
        <f t="shared" si="158"/>
        <v>0</v>
      </c>
      <c r="BA126" s="86" t="b">
        <f t="shared" si="159"/>
        <v>0</v>
      </c>
      <c r="BB126" s="86" t="str">
        <f t="shared" si="160"/>
        <v>Distance</v>
      </c>
      <c r="BC126" s="86" t="str">
        <f t="shared" si="127"/>
        <v>&gt;</v>
      </c>
      <c r="BD126" s="86">
        <f t="shared" si="161"/>
        <v>459.240966796875</v>
      </c>
      <c r="BE126" s="15">
        <f t="shared" si="114"/>
        <v>0</v>
      </c>
      <c r="BF126" s="15" t="str">
        <f t="shared" si="128"/>
        <v>Distance&lt;=613,9384765625 AND Speed&gt;24,4296875 AND Speed&lt;=25,37109375 AND Distance&lt;=680,19677734375 AND Distance&gt;590,286865234375 AND Distance&gt;459,240966796875</v>
      </c>
      <c r="BH126"/>
      <c r="BI126"/>
      <c r="BJ126"/>
    </row>
    <row r="127" spans="1:62">
      <c r="A127" s="15">
        <v>124</v>
      </c>
      <c r="B127" s="15">
        <v>-2</v>
      </c>
      <c r="C127" s="15">
        <v>-8192</v>
      </c>
      <c r="D127" s="15">
        <f t="shared" si="115"/>
        <v>-1</v>
      </c>
      <c r="E127" s="15">
        <f t="shared" si="116"/>
        <v>0</v>
      </c>
      <c r="F127" s="15">
        <f t="shared" si="117"/>
        <v>-1</v>
      </c>
      <c r="G127" s="15">
        <v>249</v>
      </c>
      <c r="H127" s="15">
        <v>250</v>
      </c>
      <c r="I127" s="15">
        <v>39</v>
      </c>
      <c r="J127" s="15">
        <v>7</v>
      </c>
      <c r="K127" s="15">
        <v>355</v>
      </c>
      <c r="L127" s="15">
        <v>484</v>
      </c>
      <c r="M127" s="15">
        <f t="shared" si="118"/>
        <v>0.1181640625</v>
      </c>
      <c r="O127" s="86">
        <f t="shared" si="119"/>
        <v>355</v>
      </c>
      <c r="P127" s="86">
        <f t="shared" si="129"/>
        <v>0.333251953125</v>
      </c>
      <c r="Q127" s="86">
        <f t="shared" si="130"/>
        <v>177</v>
      </c>
      <c r="R127" s="86" t="b">
        <f t="shared" si="131"/>
        <v>1</v>
      </c>
      <c r="S127" s="86" t="str">
        <f t="shared" si="132"/>
        <v>Dummy Node</v>
      </c>
      <c r="T127" s="86" t="str">
        <f t="shared" si="120"/>
        <v>N/A</v>
      </c>
      <c r="U127" s="86" t="str">
        <f t="shared" si="133"/>
        <v>N/A</v>
      </c>
      <c r="V127" s="86">
        <f t="shared" si="134"/>
        <v>84</v>
      </c>
      <c r="W127" s="86" t="b">
        <f t="shared" si="135"/>
        <v>1</v>
      </c>
      <c r="X127" s="86" t="str">
        <f t="shared" si="136"/>
        <v>Dummy Node</v>
      </c>
      <c r="Y127" s="86" t="str">
        <f t="shared" si="121"/>
        <v>N/A</v>
      </c>
      <c r="Z127" s="86" t="str">
        <f t="shared" si="137"/>
        <v>N/A</v>
      </c>
      <c r="AA127" s="86">
        <f t="shared" si="138"/>
        <v>82</v>
      </c>
      <c r="AB127" s="86" t="b">
        <f t="shared" si="139"/>
        <v>0</v>
      </c>
      <c r="AC127" s="86" t="str">
        <f t="shared" si="140"/>
        <v>Distance</v>
      </c>
      <c r="AD127" s="86" t="str">
        <f t="shared" si="122"/>
        <v>&gt;</v>
      </c>
      <c r="AE127" s="86">
        <f t="shared" si="141"/>
        <v>613.9384765625</v>
      </c>
      <c r="AF127" s="86">
        <f t="shared" si="142"/>
        <v>45</v>
      </c>
      <c r="AG127" s="86" t="b">
        <f t="shared" si="143"/>
        <v>0</v>
      </c>
      <c r="AH127" s="86" t="str">
        <f t="shared" si="144"/>
        <v>Speed</v>
      </c>
      <c r="AI127" s="86" t="str">
        <f t="shared" si="123"/>
        <v>&gt;</v>
      </c>
      <c r="AJ127" s="86">
        <f t="shared" si="145"/>
        <v>24.4296875</v>
      </c>
      <c r="AK127" s="86">
        <f t="shared" si="146"/>
        <v>43</v>
      </c>
      <c r="AL127" s="86" t="b">
        <f t="shared" si="147"/>
        <v>1</v>
      </c>
      <c r="AM127" s="86" t="str">
        <f t="shared" si="148"/>
        <v>Speed</v>
      </c>
      <c r="AN127" s="86" t="str">
        <f t="shared" si="124"/>
        <v>&lt;=</v>
      </c>
      <c r="AO127" s="86">
        <f t="shared" si="149"/>
        <v>25.37109375</v>
      </c>
      <c r="AP127" s="86">
        <f t="shared" si="150"/>
        <v>12</v>
      </c>
      <c r="AQ127" s="86" t="b">
        <f t="shared" si="151"/>
        <v>1</v>
      </c>
      <c r="AR127" s="86" t="str">
        <f t="shared" si="152"/>
        <v>Distance</v>
      </c>
      <c r="AS127" s="86" t="str">
        <f t="shared" si="125"/>
        <v>&lt;=</v>
      </c>
      <c r="AT127" s="86">
        <f t="shared" si="153"/>
        <v>680.19677734375</v>
      </c>
      <c r="AU127" s="86">
        <f t="shared" si="154"/>
        <v>2</v>
      </c>
      <c r="AV127" s="86" t="b">
        <f t="shared" si="155"/>
        <v>0</v>
      </c>
      <c r="AW127" s="86" t="str">
        <f t="shared" si="156"/>
        <v>Distance</v>
      </c>
      <c r="AX127" s="86" t="str">
        <f t="shared" si="126"/>
        <v>&gt;</v>
      </c>
      <c r="AY127" s="86">
        <f t="shared" si="157"/>
        <v>590.286865234375</v>
      </c>
      <c r="AZ127" s="86">
        <f t="shared" si="158"/>
        <v>0</v>
      </c>
      <c r="BA127" s="86" t="b">
        <f t="shared" si="159"/>
        <v>0</v>
      </c>
      <c r="BB127" s="86" t="str">
        <f t="shared" si="160"/>
        <v>Distance</v>
      </c>
      <c r="BC127" s="86" t="str">
        <f t="shared" si="127"/>
        <v>&gt;</v>
      </c>
      <c r="BD127" s="86">
        <f t="shared" si="161"/>
        <v>459.240966796875</v>
      </c>
      <c r="BE127" s="15">
        <f t="shared" si="114"/>
        <v>0</v>
      </c>
      <c r="BF127" s="15" t="str">
        <f t="shared" si="128"/>
        <v>Distance&gt;613,9384765625 AND Speed&gt;24,4296875 AND Speed&lt;=25,37109375 AND Distance&lt;=680,19677734375 AND Distance&gt;590,286865234375 AND Distance&gt;459,240966796875</v>
      </c>
      <c r="BH127"/>
      <c r="BI127"/>
      <c r="BJ127"/>
    </row>
    <row r="128" spans="1:62">
      <c r="A128" s="15">
        <v>125</v>
      </c>
      <c r="B128" s="15">
        <v>-2</v>
      </c>
      <c r="C128" s="15">
        <v>-8192</v>
      </c>
      <c r="D128" s="15">
        <f t="shared" si="115"/>
        <v>-1</v>
      </c>
      <c r="E128" s="15">
        <f t="shared" si="116"/>
        <v>0</v>
      </c>
      <c r="F128" s="15">
        <f t="shared" si="117"/>
        <v>-1</v>
      </c>
      <c r="G128" s="15">
        <v>251</v>
      </c>
      <c r="H128" s="15">
        <v>252</v>
      </c>
      <c r="I128" s="15">
        <v>40</v>
      </c>
      <c r="J128" s="15">
        <v>7</v>
      </c>
      <c r="K128" s="15">
        <v>356</v>
      </c>
      <c r="L128" s="15">
        <v>1256</v>
      </c>
      <c r="M128" s="15">
        <f t="shared" si="118"/>
        <v>0.306640625</v>
      </c>
      <c r="O128" s="86">
        <f t="shared" si="119"/>
        <v>356</v>
      </c>
      <c r="P128" s="86">
        <f t="shared" si="129"/>
        <v>0.333251953125</v>
      </c>
      <c r="Q128" s="86">
        <f t="shared" si="130"/>
        <v>177</v>
      </c>
      <c r="R128" s="86" t="b">
        <f t="shared" si="131"/>
        <v>0</v>
      </c>
      <c r="S128" s="86" t="str">
        <f t="shared" si="132"/>
        <v>Dummy Node</v>
      </c>
      <c r="T128" s="86" t="str">
        <f t="shared" si="120"/>
        <v>N/A</v>
      </c>
      <c r="U128" s="86" t="str">
        <f t="shared" si="133"/>
        <v>N/A</v>
      </c>
      <c r="V128" s="86">
        <f t="shared" si="134"/>
        <v>84</v>
      </c>
      <c r="W128" s="86" t="b">
        <f t="shared" si="135"/>
        <v>1</v>
      </c>
      <c r="X128" s="86" t="str">
        <f t="shared" si="136"/>
        <v>Dummy Node</v>
      </c>
      <c r="Y128" s="86" t="str">
        <f t="shared" si="121"/>
        <v>N/A</v>
      </c>
      <c r="Z128" s="86" t="str">
        <f t="shared" si="137"/>
        <v>N/A</v>
      </c>
      <c r="AA128" s="86">
        <f t="shared" si="138"/>
        <v>82</v>
      </c>
      <c r="AB128" s="86" t="b">
        <f t="shared" si="139"/>
        <v>0</v>
      </c>
      <c r="AC128" s="86" t="str">
        <f t="shared" si="140"/>
        <v>Distance</v>
      </c>
      <c r="AD128" s="86" t="str">
        <f t="shared" si="122"/>
        <v>&gt;</v>
      </c>
      <c r="AE128" s="86">
        <f t="shared" si="141"/>
        <v>613.9384765625</v>
      </c>
      <c r="AF128" s="86">
        <f t="shared" si="142"/>
        <v>45</v>
      </c>
      <c r="AG128" s="86" t="b">
        <f t="shared" si="143"/>
        <v>0</v>
      </c>
      <c r="AH128" s="86" t="str">
        <f t="shared" si="144"/>
        <v>Speed</v>
      </c>
      <c r="AI128" s="86" t="str">
        <f t="shared" si="123"/>
        <v>&gt;</v>
      </c>
      <c r="AJ128" s="86">
        <f t="shared" si="145"/>
        <v>24.4296875</v>
      </c>
      <c r="AK128" s="86">
        <f t="shared" si="146"/>
        <v>43</v>
      </c>
      <c r="AL128" s="86" t="b">
        <f t="shared" si="147"/>
        <v>1</v>
      </c>
      <c r="AM128" s="86" t="str">
        <f t="shared" si="148"/>
        <v>Speed</v>
      </c>
      <c r="AN128" s="86" t="str">
        <f t="shared" si="124"/>
        <v>&lt;=</v>
      </c>
      <c r="AO128" s="86">
        <f t="shared" si="149"/>
        <v>25.37109375</v>
      </c>
      <c r="AP128" s="86">
        <f t="shared" si="150"/>
        <v>12</v>
      </c>
      <c r="AQ128" s="86" t="b">
        <f t="shared" si="151"/>
        <v>1</v>
      </c>
      <c r="AR128" s="86" t="str">
        <f t="shared" si="152"/>
        <v>Distance</v>
      </c>
      <c r="AS128" s="86" t="str">
        <f t="shared" si="125"/>
        <v>&lt;=</v>
      </c>
      <c r="AT128" s="86">
        <f t="shared" si="153"/>
        <v>680.19677734375</v>
      </c>
      <c r="AU128" s="86">
        <f t="shared" si="154"/>
        <v>2</v>
      </c>
      <c r="AV128" s="86" t="b">
        <f t="shared" si="155"/>
        <v>0</v>
      </c>
      <c r="AW128" s="86" t="str">
        <f t="shared" si="156"/>
        <v>Distance</v>
      </c>
      <c r="AX128" s="86" t="str">
        <f t="shared" si="126"/>
        <v>&gt;</v>
      </c>
      <c r="AY128" s="86">
        <f t="shared" si="157"/>
        <v>590.286865234375</v>
      </c>
      <c r="AZ128" s="86">
        <f t="shared" si="158"/>
        <v>0</v>
      </c>
      <c r="BA128" s="86" t="b">
        <f t="shared" si="159"/>
        <v>0</v>
      </c>
      <c r="BB128" s="86" t="str">
        <f t="shared" si="160"/>
        <v>Distance</v>
      </c>
      <c r="BC128" s="86" t="str">
        <f t="shared" si="127"/>
        <v>&gt;</v>
      </c>
      <c r="BD128" s="86">
        <f t="shared" si="161"/>
        <v>459.240966796875</v>
      </c>
      <c r="BE128" s="15">
        <f t="shared" si="114"/>
        <v>0</v>
      </c>
      <c r="BF128" s="15" t="str">
        <f t="shared" si="128"/>
        <v>Distance&gt;613,9384765625 AND Speed&gt;24,4296875 AND Speed&lt;=25,37109375 AND Distance&lt;=680,19677734375 AND Distance&gt;590,286865234375 AND Distance&gt;459,240966796875</v>
      </c>
      <c r="BH128"/>
      <c r="BI128"/>
      <c r="BJ128"/>
    </row>
    <row r="129" spans="1:62">
      <c r="A129" s="15">
        <v>126</v>
      </c>
      <c r="B129" s="15">
        <v>-2</v>
      </c>
      <c r="C129" s="15">
        <v>-8192</v>
      </c>
      <c r="D129" s="15">
        <f t="shared" si="115"/>
        <v>-1</v>
      </c>
      <c r="E129" s="15">
        <f t="shared" si="116"/>
        <v>0</v>
      </c>
      <c r="F129" s="15">
        <f t="shared" si="117"/>
        <v>-1</v>
      </c>
      <c r="G129" s="15">
        <v>253</v>
      </c>
      <c r="H129" s="15">
        <v>254</v>
      </c>
      <c r="I129" s="15">
        <v>40</v>
      </c>
      <c r="J129" s="15">
        <v>7</v>
      </c>
      <c r="K129" s="15">
        <v>357</v>
      </c>
      <c r="L129" s="15">
        <v>1256</v>
      </c>
      <c r="M129" s="15">
        <f t="shared" si="118"/>
        <v>0.306640625</v>
      </c>
      <c r="O129" s="86">
        <f t="shared" si="119"/>
        <v>357</v>
      </c>
      <c r="P129" s="86">
        <f t="shared" si="129"/>
        <v>0.333251953125</v>
      </c>
      <c r="Q129" s="86">
        <f t="shared" si="130"/>
        <v>178</v>
      </c>
      <c r="R129" s="86" t="b">
        <f t="shared" si="131"/>
        <v>1</v>
      </c>
      <c r="S129" s="86" t="str">
        <f t="shared" si="132"/>
        <v>Dummy Node</v>
      </c>
      <c r="T129" s="86" t="str">
        <f t="shared" si="120"/>
        <v>N/A</v>
      </c>
      <c r="U129" s="86" t="str">
        <f t="shared" si="133"/>
        <v>N/A</v>
      </c>
      <c r="V129" s="86">
        <f t="shared" si="134"/>
        <v>84</v>
      </c>
      <c r="W129" s="86" t="b">
        <f t="shared" si="135"/>
        <v>0</v>
      </c>
      <c r="X129" s="86" t="str">
        <f t="shared" si="136"/>
        <v>Dummy Node</v>
      </c>
      <c r="Y129" s="86" t="str">
        <f t="shared" si="121"/>
        <v>N/A</v>
      </c>
      <c r="Z129" s="86" t="str">
        <f t="shared" si="137"/>
        <v>N/A</v>
      </c>
      <c r="AA129" s="86">
        <f t="shared" si="138"/>
        <v>82</v>
      </c>
      <c r="AB129" s="86" t="b">
        <f t="shared" si="139"/>
        <v>0</v>
      </c>
      <c r="AC129" s="86" t="str">
        <f t="shared" si="140"/>
        <v>Distance</v>
      </c>
      <c r="AD129" s="86" t="str">
        <f t="shared" si="122"/>
        <v>&gt;</v>
      </c>
      <c r="AE129" s="86">
        <f t="shared" si="141"/>
        <v>613.9384765625</v>
      </c>
      <c r="AF129" s="86">
        <f t="shared" si="142"/>
        <v>45</v>
      </c>
      <c r="AG129" s="86" t="b">
        <f t="shared" si="143"/>
        <v>0</v>
      </c>
      <c r="AH129" s="86" t="str">
        <f t="shared" si="144"/>
        <v>Speed</v>
      </c>
      <c r="AI129" s="86" t="str">
        <f t="shared" si="123"/>
        <v>&gt;</v>
      </c>
      <c r="AJ129" s="86">
        <f t="shared" si="145"/>
        <v>24.4296875</v>
      </c>
      <c r="AK129" s="86">
        <f t="shared" si="146"/>
        <v>43</v>
      </c>
      <c r="AL129" s="86" t="b">
        <f t="shared" si="147"/>
        <v>1</v>
      </c>
      <c r="AM129" s="86" t="str">
        <f t="shared" si="148"/>
        <v>Speed</v>
      </c>
      <c r="AN129" s="86" t="str">
        <f t="shared" si="124"/>
        <v>&lt;=</v>
      </c>
      <c r="AO129" s="86">
        <f t="shared" si="149"/>
        <v>25.37109375</v>
      </c>
      <c r="AP129" s="86">
        <f t="shared" si="150"/>
        <v>12</v>
      </c>
      <c r="AQ129" s="86" t="b">
        <f t="shared" si="151"/>
        <v>1</v>
      </c>
      <c r="AR129" s="86" t="str">
        <f t="shared" si="152"/>
        <v>Distance</v>
      </c>
      <c r="AS129" s="86" t="str">
        <f t="shared" si="125"/>
        <v>&lt;=</v>
      </c>
      <c r="AT129" s="86">
        <f t="shared" si="153"/>
        <v>680.19677734375</v>
      </c>
      <c r="AU129" s="86">
        <f t="shared" si="154"/>
        <v>2</v>
      </c>
      <c r="AV129" s="86" t="b">
        <f t="shared" si="155"/>
        <v>0</v>
      </c>
      <c r="AW129" s="86" t="str">
        <f t="shared" si="156"/>
        <v>Distance</v>
      </c>
      <c r="AX129" s="86" t="str">
        <f t="shared" si="126"/>
        <v>&gt;</v>
      </c>
      <c r="AY129" s="86">
        <f t="shared" si="157"/>
        <v>590.286865234375</v>
      </c>
      <c r="AZ129" s="86">
        <f t="shared" si="158"/>
        <v>0</v>
      </c>
      <c r="BA129" s="86" t="b">
        <f t="shared" si="159"/>
        <v>0</v>
      </c>
      <c r="BB129" s="86" t="str">
        <f t="shared" si="160"/>
        <v>Distance</v>
      </c>
      <c r="BC129" s="86" t="str">
        <f t="shared" si="127"/>
        <v>&gt;</v>
      </c>
      <c r="BD129" s="86">
        <f t="shared" si="161"/>
        <v>459.240966796875</v>
      </c>
      <c r="BE129" s="15">
        <f t="shared" si="114"/>
        <v>0</v>
      </c>
      <c r="BF129" s="15" t="str">
        <f t="shared" si="128"/>
        <v>Distance&gt;613,9384765625 AND Speed&gt;24,4296875 AND Speed&lt;=25,37109375 AND Distance&lt;=680,19677734375 AND Distance&gt;590,286865234375 AND Distance&gt;459,240966796875</v>
      </c>
      <c r="BH129"/>
      <c r="BI129"/>
      <c r="BJ129"/>
    </row>
    <row r="130" spans="1:62">
      <c r="A130" s="15">
        <v>127</v>
      </c>
      <c r="B130" s="15">
        <v>-2</v>
      </c>
      <c r="C130" s="15">
        <v>-8192</v>
      </c>
      <c r="D130" s="15">
        <f t="shared" si="115"/>
        <v>-1</v>
      </c>
      <c r="E130" s="15">
        <f t="shared" si="116"/>
        <v>0</v>
      </c>
      <c r="F130" s="15">
        <f t="shared" si="117"/>
        <v>-1</v>
      </c>
      <c r="G130" s="15">
        <v>255</v>
      </c>
      <c r="H130" s="15">
        <v>256</v>
      </c>
      <c r="I130" s="15">
        <v>41</v>
      </c>
      <c r="J130" s="15">
        <v>7</v>
      </c>
      <c r="K130" s="15">
        <v>358</v>
      </c>
      <c r="L130" s="15">
        <v>388</v>
      </c>
      <c r="M130" s="15">
        <f t="shared" si="118"/>
        <v>9.47265625E-2</v>
      </c>
      <c r="O130" s="86">
        <f t="shared" si="119"/>
        <v>358</v>
      </c>
      <c r="P130" s="86">
        <f t="shared" si="129"/>
        <v>0.333251953125</v>
      </c>
      <c r="Q130" s="86">
        <f t="shared" si="130"/>
        <v>178</v>
      </c>
      <c r="R130" s="86" t="b">
        <f t="shared" si="131"/>
        <v>0</v>
      </c>
      <c r="S130" s="86" t="str">
        <f t="shared" si="132"/>
        <v>Dummy Node</v>
      </c>
      <c r="T130" s="86" t="str">
        <f t="shared" si="120"/>
        <v>N/A</v>
      </c>
      <c r="U130" s="86" t="str">
        <f t="shared" si="133"/>
        <v>N/A</v>
      </c>
      <c r="V130" s="86">
        <f t="shared" si="134"/>
        <v>84</v>
      </c>
      <c r="W130" s="86" t="b">
        <f t="shared" si="135"/>
        <v>0</v>
      </c>
      <c r="X130" s="86" t="str">
        <f t="shared" si="136"/>
        <v>Dummy Node</v>
      </c>
      <c r="Y130" s="86" t="str">
        <f t="shared" si="121"/>
        <v>N/A</v>
      </c>
      <c r="Z130" s="86" t="str">
        <f t="shared" si="137"/>
        <v>N/A</v>
      </c>
      <c r="AA130" s="86">
        <f t="shared" si="138"/>
        <v>82</v>
      </c>
      <c r="AB130" s="86" t="b">
        <f t="shared" si="139"/>
        <v>0</v>
      </c>
      <c r="AC130" s="86" t="str">
        <f t="shared" si="140"/>
        <v>Distance</v>
      </c>
      <c r="AD130" s="86" t="str">
        <f t="shared" si="122"/>
        <v>&gt;</v>
      </c>
      <c r="AE130" s="86">
        <f t="shared" si="141"/>
        <v>613.9384765625</v>
      </c>
      <c r="AF130" s="86">
        <f t="shared" si="142"/>
        <v>45</v>
      </c>
      <c r="AG130" s="86" t="b">
        <f t="shared" si="143"/>
        <v>0</v>
      </c>
      <c r="AH130" s="86" t="str">
        <f t="shared" si="144"/>
        <v>Speed</v>
      </c>
      <c r="AI130" s="86" t="str">
        <f t="shared" si="123"/>
        <v>&gt;</v>
      </c>
      <c r="AJ130" s="86">
        <f t="shared" si="145"/>
        <v>24.4296875</v>
      </c>
      <c r="AK130" s="86">
        <f t="shared" si="146"/>
        <v>43</v>
      </c>
      <c r="AL130" s="86" t="b">
        <f t="shared" si="147"/>
        <v>1</v>
      </c>
      <c r="AM130" s="86" t="str">
        <f t="shared" si="148"/>
        <v>Speed</v>
      </c>
      <c r="AN130" s="86" t="str">
        <f t="shared" si="124"/>
        <v>&lt;=</v>
      </c>
      <c r="AO130" s="86">
        <f t="shared" si="149"/>
        <v>25.37109375</v>
      </c>
      <c r="AP130" s="86">
        <f t="shared" si="150"/>
        <v>12</v>
      </c>
      <c r="AQ130" s="86" t="b">
        <f t="shared" si="151"/>
        <v>1</v>
      </c>
      <c r="AR130" s="86" t="str">
        <f t="shared" si="152"/>
        <v>Distance</v>
      </c>
      <c r="AS130" s="86" t="str">
        <f t="shared" si="125"/>
        <v>&lt;=</v>
      </c>
      <c r="AT130" s="86">
        <f t="shared" si="153"/>
        <v>680.19677734375</v>
      </c>
      <c r="AU130" s="86">
        <f t="shared" si="154"/>
        <v>2</v>
      </c>
      <c r="AV130" s="86" t="b">
        <f t="shared" si="155"/>
        <v>0</v>
      </c>
      <c r="AW130" s="86" t="str">
        <f t="shared" si="156"/>
        <v>Distance</v>
      </c>
      <c r="AX130" s="86" t="str">
        <f t="shared" si="126"/>
        <v>&gt;</v>
      </c>
      <c r="AY130" s="86">
        <f t="shared" si="157"/>
        <v>590.286865234375</v>
      </c>
      <c r="AZ130" s="86">
        <f t="shared" si="158"/>
        <v>0</v>
      </c>
      <c r="BA130" s="86" t="b">
        <f t="shared" si="159"/>
        <v>0</v>
      </c>
      <c r="BB130" s="86" t="str">
        <f t="shared" si="160"/>
        <v>Distance</v>
      </c>
      <c r="BC130" s="86" t="str">
        <f t="shared" si="127"/>
        <v>&gt;</v>
      </c>
      <c r="BD130" s="86">
        <f t="shared" si="161"/>
        <v>459.240966796875</v>
      </c>
      <c r="BE130" s="15">
        <f t="shared" si="114"/>
        <v>0</v>
      </c>
      <c r="BF130" s="15" t="str">
        <f t="shared" si="128"/>
        <v>Distance&gt;613,9384765625 AND Speed&gt;24,4296875 AND Speed&lt;=25,37109375 AND Distance&lt;=680,19677734375 AND Distance&gt;590,286865234375 AND Distance&gt;459,240966796875</v>
      </c>
      <c r="BH130"/>
      <c r="BI130"/>
      <c r="BJ130"/>
    </row>
    <row r="131" spans="1:62">
      <c r="A131" s="15">
        <v>128</v>
      </c>
      <c r="B131" s="15">
        <v>-2</v>
      </c>
      <c r="C131" s="15">
        <v>-8192</v>
      </c>
      <c r="D131" s="15">
        <f t="shared" si="115"/>
        <v>-1</v>
      </c>
      <c r="E131" s="15">
        <f t="shared" si="116"/>
        <v>0</v>
      </c>
      <c r="F131" s="15">
        <f t="shared" si="117"/>
        <v>-1</v>
      </c>
      <c r="G131" s="15">
        <v>257</v>
      </c>
      <c r="H131" s="15">
        <v>258</v>
      </c>
      <c r="I131" s="15">
        <v>41</v>
      </c>
      <c r="J131" s="15">
        <v>7</v>
      </c>
      <c r="K131" s="15">
        <v>359</v>
      </c>
      <c r="L131" s="15">
        <v>388</v>
      </c>
      <c r="M131" s="15">
        <f t="shared" si="118"/>
        <v>9.47265625E-2</v>
      </c>
      <c r="O131" s="86">
        <f t="shared" si="119"/>
        <v>359</v>
      </c>
      <c r="P131" s="86">
        <f t="shared" ref="P131:P141" si="162">VLOOKUP(O131,$A$3:$M$513,13,FALSE)</f>
        <v>0.333251953125</v>
      </c>
      <c r="Q131" s="86">
        <f t="shared" ref="Q131:Q141" si="163">VLOOKUP(O131,$A$3:$I$513,9,FALSE)</f>
        <v>179</v>
      </c>
      <c r="R131" s="86" t="b">
        <f t="shared" ref="R131:R141" si="164">IF(VLOOKUP(Q131,$A$3:$G$513,7,FALSE) = O131, TRUE, IF(VLOOKUP(Q131, $A$3:$H$513,8,FALSE) = O131, FALSE, "Error: Invalid Decision!"))</f>
        <v>1</v>
      </c>
      <c r="S131" s="86" t="str">
        <f t="shared" ref="S131:S141" si="165">IF(VLOOKUP(Q131,$A$3:$B$513,2,FALSE) = 0, "Distance", IF(VLOOKUP(Q131,$A$3:$B$513,2,FALSE) = 1, "Speed", IF(VLOOKUP(Q131,$A$3:$B$513,2,FALSE) = 2, "GEBR", "Dummy Node")))</f>
        <v>Dummy Node</v>
      </c>
      <c r="T131" s="86" t="str">
        <f t="shared" si="120"/>
        <v>N/A</v>
      </c>
      <c r="U131" s="86" t="str">
        <f t="shared" ref="U131:U141" si="166">IF(S131="Dummy Node","N/A",VLOOKUP(Q131,$A$3:$F$513,6,FALSE))</f>
        <v>N/A</v>
      </c>
      <c r="V131" s="86">
        <f t="shared" ref="V131:V141" si="167">VLOOKUP(Q131,$A$3:$I$513,9,FALSE)</f>
        <v>85</v>
      </c>
      <c r="W131" s="86" t="b">
        <f t="shared" ref="W131:W141" si="168">IF(VLOOKUP(V131,$A$3:$G$513,7,FALSE) = Q131, TRUE, IF(VLOOKUP(V131, $A$3:$H$513,8,FALSE) = Q131, FALSE, "Error: Invalid Decision!"))</f>
        <v>1</v>
      </c>
      <c r="X131" s="86" t="str">
        <f t="shared" ref="X131:X141" si="169">IF(VLOOKUP(V131,$A$3:$B$513,2,FALSE) = 0, "Distance", IF(VLOOKUP(V131,$A$3:$B$513,2,FALSE) = 1, "Speed", IF(VLOOKUP(V131,$A$3:$B$513,2,FALSE) = 2, "GEBR", "Dummy Node")))</f>
        <v>Dummy Node</v>
      </c>
      <c r="Y131" s="86" t="str">
        <f t="shared" si="121"/>
        <v>N/A</v>
      </c>
      <c r="Z131" s="86" t="str">
        <f t="shared" ref="Z131:Z141" si="170">IF(X131="Dummy Node","N/A",VLOOKUP(V131,$A$3:$F$513,6,FALSE))</f>
        <v>N/A</v>
      </c>
      <c r="AA131" s="86">
        <f t="shared" ref="AA131:AA141" si="171">VLOOKUP(V131,$A$3:$I$513,9,FALSE)</f>
        <v>37</v>
      </c>
      <c r="AB131" s="86" t="b">
        <f t="shared" ref="AB131:AB141" si="172">IF(VLOOKUP(AA131,$A$3:$G$513,7,FALSE) = V131, TRUE, IF(VLOOKUP(AA131, $A$3:$H$513,8,FALSE) = V131, FALSE, "Error: Invalid Decision!"))</f>
        <v>1</v>
      </c>
      <c r="AC131" s="86" t="str">
        <f t="shared" ref="AC131:AC141" si="173">IF(VLOOKUP(AA131,$A$3:$B$513,2,FALSE) = 0, "Distance", IF(VLOOKUP(AA131,$A$3:$B$513,2,FALSE) = 1, "Speed", IF(VLOOKUP(AA131,$A$3:$B$513,2,FALSE) = 2, "GEBR", "Dummy Node")))</f>
        <v>Speed</v>
      </c>
      <c r="AD131" s="86" t="str">
        <f t="shared" si="122"/>
        <v>&lt;=</v>
      </c>
      <c r="AE131" s="86">
        <f t="shared" ref="AE131:AE141" si="174">IF(AC131="Dummy Node","N/A",VLOOKUP(AA131,$A$3:$F$513,6,FALSE))</f>
        <v>16.65576171875</v>
      </c>
      <c r="AF131" s="86">
        <f t="shared" ref="AF131:AF141" si="175">VLOOKUP(AA131,$A$3:$I$513,9,FALSE)</f>
        <v>9</v>
      </c>
      <c r="AG131" s="86" t="b">
        <f t="shared" ref="AG131:AG141" si="176">IF(VLOOKUP(AF131,$A$3:$G$513,7,FALSE) = AA131, TRUE, IF(VLOOKUP(AF131, $A$3:$H$513,8,FALSE) = AA131, FALSE, "Error: Invalid Decision!"))</f>
        <v>1</v>
      </c>
      <c r="AH131" s="86" t="str">
        <f t="shared" ref="AH131:AH141" si="177">IF(VLOOKUP(AF131,$A$3:$B$513,2,FALSE) = 0, "Distance", IF(VLOOKUP(AF131,$A$3:$B$513,2,FALSE) = 1, "Speed", IF(VLOOKUP(AF131,$A$3:$B$513,2,FALSE) = 2, "GEBR", "Dummy Node")))</f>
        <v>Speed</v>
      </c>
      <c r="AI131" s="86" t="str">
        <f t="shared" si="123"/>
        <v>&lt;=</v>
      </c>
      <c r="AJ131" s="86">
        <f t="shared" ref="AJ131:AJ141" si="178">IF(AH131="Dummy Node","N/A",VLOOKUP(AF131,$A$3:$F$513,6,FALSE))</f>
        <v>16.974365234375</v>
      </c>
      <c r="AK131" s="86">
        <f t="shared" ref="AK131:AK141" si="179">VLOOKUP(AF131,$A$3:$I$513,9,FALSE)</f>
        <v>8</v>
      </c>
      <c r="AL131" s="86" t="b">
        <f t="shared" ref="AL131:AL141" si="180">IF(VLOOKUP(AK131,$A$3:$G$513,7,FALSE) = AF131, TRUE, IF(VLOOKUP(AK131, $A$3:$H$513,8,FALSE) = AF131, FALSE, "Error: Invalid Decision!"))</f>
        <v>1</v>
      </c>
      <c r="AM131" s="86" t="str">
        <f t="shared" ref="AM131:AM141" si="181">IF(VLOOKUP(AK131,$A$3:$B$513,2,FALSE) = 0, "Distance", IF(VLOOKUP(AK131,$A$3:$B$513,2,FALSE) = 1, "Speed", IF(VLOOKUP(AK131,$A$3:$B$513,2,FALSE) = 2, "GEBR", "Dummy Node")))</f>
        <v>Speed</v>
      </c>
      <c r="AN131" s="86" t="str">
        <f t="shared" si="124"/>
        <v>&lt;=</v>
      </c>
      <c r="AO131" s="86">
        <f t="shared" ref="AO131:AO141" si="182">IF(AM131="Dummy Node","N/A",VLOOKUP(AK131,$A$3:$F$513,6,FALSE))</f>
        <v>19.11279296875</v>
      </c>
      <c r="AP131" s="86">
        <f t="shared" ref="AP131:AP141" si="183">VLOOKUP(AK131,$A$3:$I$513,9,FALSE)</f>
        <v>4</v>
      </c>
      <c r="AQ131" s="86" t="b">
        <f t="shared" ref="AQ131:AQ141" si="184">IF(VLOOKUP(AP131,$A$3:$G$513,7,FALSE) = AK131, TRUE, IF(VLOOKUP(AP131, $A$3:$H$513,8,FALSE) = AK131, FALSE, "Error: Invalid Decision!"))</f>
        <v>0</v>
      </c>
      <c r="AR131" s="86" t="str">
        <f t="shared" ref="AR131:AR141" si="185">IF(VLOOKUP(AP131,$A$3:$B$513,2,FALSE) = 0, "Distance", IF(VLOOKUP(AP131,$A$3:$B$513,2,FALSE) = 1, "Speed", IF(VLOOKUP(AP131,$A$3:$B$513,2,FALSE) = 2, "GEBR", "Dummy Node")))</f>
        <v>Distance</v>
      </c>
      <c r="AS131" s="86" t="str">
        <f t="shared" si="125"/>
        <v>&gt;</v>
      </c>
      <c r="AT131" s="86">
        <f t="shared" ref="AT131:AT141" si="186">IF(AR131="Dummy Node","N/A",VLOOKUP(AP131,$A$3:$F$513,6,FALSE))</f>
        <v>278.908935546875</v>
      </c>
      <c r="AU131" s="86">
        <f t="shared" ref="AU131:AU141" si="187">VLOOKUP(AP131,$A$3:$I$513,9,FALSE)</f>
        <v>1</v>
      </c>
      <c r="AV131" s="86" t="b">
        <f t="shared" ref="AV131:AV141" si="188">IF(VLOOKUP(AU131,$A$3:$G$513,7,FALSE) = AP131, TRUE, IF(VLOOKUP(AU131, $A$3:$H$513,8,FALSE) = AP131, FALSE, "Error: Invalid Decision!"))</f>
        <v>0</v>
      </c>
      <c r="AW131" s="86" t="str">
        <f t="shared" ref="AW131:AW141" si="189">IF(VLOOKUP(AU131,$A$3:$B$513,2,FALSE) = 0, "Distance", IF(VLOOKUP(AU131,$A$3:$B$513,2,FALSE) = 1, "Speed", IF(VLOOKUP(AU131,$A$3:$B$513,2,FALSE) = 2, "GEBR", "Dummy Node")))</f>
        <v>Speed</v>
      </c>
      <c r="AX131" s="86" t="str">
        <f t="shared" si="126"/>
        <v>&gt;</v>
      </c>
      <c r="AY131" s="86">
        <f t="shared" ref="AY131:AY141" si="190">IF(AW131="Dummy Node","N/A",VLOOKUP(AU131,$A$3:$F$513,6,FALSE))</f>
        <v>9.55078125</v>
      </c>
      <c r="AZ131" s="86">
        <f t="shared" ref="AZ131:AZ141" si="191">VLOOKUP(AU131,$A$3:$I$513,9,FALSE)</f>
        <v>0</v>
      </c>
      <c r="BA131" s="86" t="b">
        <f t="shared" ref="BA131:BA141" si="192">IF(VLOOKUP(AZ131,$A$3:$G$513,7,FALSE) = AU131, TRUE, IF(VLOOKUP(AZ131, $A$3:$H$513,8,FALSE) = AU131, FALSE, "Error: Invalid Decision!"))</f>
        <v>1</v>
      </c>
      <c r="BB131" s="86" t="str">
        <f t="shared" ref="BB131:BB141" si="193">IF(VLOOKUP(AZ131,$A$3:$B$513,2,FALSE) = 0, "Distance", IF(VLOOKUP(AZ131,$A$3:$B$513,2,FALSE) = 1, "Speed", IF(VLOOKUP(AZ131,$A$3:$B$513,2,FALSE) = 2, "GEBR", "Dummy Node")))</f>
        <v>Distance</v>
      </c>
      <c r="BC131" s="86" t="str">
        <f t="shared" si="127"/>
        <v>&lt;=</v>
      </c>
      <c r="BD131" s="86">
        <f t="shared" ref="BD131:BD141" si="194">IF(BB131="Dummy Node","N/A",VLOOKUP(AZ131,$A$3:$F$513,6,FALSE))</f>
        <v>459.240966796875</v>
      </c>
      <c r="BE131" s="15">
        <f t="shared" ref="BE131:BE194" si="195">IF(P131&lt;0.5/3, 1, 0)</f>
        <v>0</v>
      </c>
      <c r="BF131" s="15" t="str">
        <f t="shared" si="128"/>
        <v>Speed&lt;=16,65576171875 AND Speed&lt;=16,974365234375 AND Speed&lt;=19,11279296875 AND Distance&gt;278,908935546875 AND Speed&gt;9,55078125 AND Distance&lt;=459,240966796875</v>
      </c>
      <c r="BH131"/>
      <c r="BI131"/>
      <c r="BJ131"/>
    </row>
    <row r="132" spans="1:62">
      <c r="A132" s="15">
        <v>129</v>
      </c>
      <c r="B132" s="15">
        <v>-2</v>
      </c>
      <c r="C132" s="15">
        <v>-8192</v>
      </c>
      <c r="D132" s="15">
        <f t="shared" ref="D132:D195" si="196">IF(C132&lt;&gt;-8192,INT(C132/2^12),-1)</f>
        <v>-1</v>
      </c>
      <c r="E132" s="15">
        <f t="shared" ref="E132:E195" si="197">IF(C132 &lt;&gt; -8192, MOD(C132, 2^12), 0)</f>
        <v>0</v>
      </c>
      <c r="F132" s="15">
        <f t="shared" ref="F132:F195" si="198">D132+(E132/2^12)</f>
        <v>-1</v>
      </c>
      <c r="G132" s="15">
        <v>259</v>
      </c>
      <c r="H132" s="15">
        <v>260</v>
      </c>
      <c r="I132" s="15">
        <v>42</v>
      </c>
      <c r="J132" s="15">
        <v>7</v>
      </c>
      <c r="K132" s="15">
        <v>360</v>
      </c>
      <c r="L132" s="15">
        <v>33</v>
      </c>
      <c r="M132" s="15">
        <f t="shared" ref="M132:M195" si="199">IF(L132 &gt;= 2^12, "Error: Wrong Probability!", L132/2^12)</f>
        <v>8.056640625E-3</v>
      </c>
      <c r="O132" s="86">
        <f t="shared" ref="O132:O141" si="200">K132</f>
        <v>360</v>
      </c>
      <c r="P132" s="86">
        <f t="shared" si="162"/>
        <v>0.333251953125</v>
      </c>
      <c r="Q132" s="86">
        <f t="shared" si="163"/>
        <v>179</v>
      </c>
      <c r="R132" s="86" t="b">
        <f t="shared" si="164"/>
        <v>0</v>
      </c>
      <c r="S132" s="86" t="str">
        <f t="shared" si="165"/>
        <v>Dummy Node</v>
      </c>
      <c r="T132" s="86" t="str">
        <f t="shared" ref="T132:T141" si="201">IF(S132="Dummy Node","N/A",IF(R132,"&lt;=","&gt;"))</f>
        <v>N/A</v>
      </c>
      <c r="U132" s="86" t="str">
        <f t="shared" si="166"/>
        <v>N/A</v>
      </c>
      <c r="V132" s="86">
        <f t="shared" si="167"/>
        <v>85</v>
      </c>
      <c r="W132" s="86" t="b">
        <f t="shared" si="168"/>
        <v>1</v>
      </c>
      <c r="X132" s="86" t="str">
        <f t="shared" si="169"/>
        <v>Dummy Node</v>
      </c>
      <c r="Y132" s="86" t="str">
        <f t="shared" ref="Y132:Y141" si="202">IF(X132="Dummy Node","N/A",IF(W132,"&lt;=","&gt;"))</f>
        <v>N/A</v>
      </c>
      <c r="Z132" s="86" t="str">
        <f t="shared" si="170"/>
        <v>N/A</v>
      </c>
      <c r="AA132" s="86">
        <f t="shared" si="171"/>
        <v>37</v>
      </c>
      <c r="AB132" s="86" t="b">
        <f t="shared" si="172"/>
        <v>1</v>
      </c>
      <c r="AC132" s="86" t="str">
        <f t="shared" si="173"/>
        <v>Speed</v>
      </c>
      <c r="AD132" s="86" t="str">
        <f t="shared" ref="AD132:AD141" si="203">IF(AC132="Dummy Node","N/A",IF(AB132,"&lt;=","&gt;"))</f>
        <v>&lt;=</v>
      </c>
      <c r="AE132" s="86">
        <f t="shared" si="174"/>
        <v>16.65576171875</v>
      </c>
      <c r="AF132" s="86">
        <f t="shared" si="175"/>
        <v>9</v>
      </c>
      <c r="AG132" s="86" t="b">
        <f t="shared" si="176"/>
        <v>1</v>
      </c>
      <c r="AH132" s="86" t="str">
        <f t="shared" si="177"/>
        <v>Speed</v>
      </c>
      <c r="AI132" s="86" t="str">
        <f t="shared" ref="AI132:AI141" si="204">IF(AH132="Dummy Node","N/A",IF(AG132,"&lt;=","&gt;"))</f>
        <v>&lt;=</v>
      </c>
      <c r="AJ132" s="86">
        <f t="shared" si="178"/>
        <v>16.974365234375</v>
      </c>
      <c r="AK132" s="86">
        <f t="shared" si="179"/>
        <v>8</v>
      </c>
      <c r="AL132" s="86" t="b">
        <f t="shared" si="180"/>
        <v>1</v>
      </c>
      <c r="AM132" s="86" t="str">
        <f t="shared" si="181"/>
        <v>Speed</v>
      </c>
      <c r="AN132" s="86" t="str">
        <f t="shared" ref="AN132:AN141" si="205">IF(AM132="Dummy Node","N/A",IF(AL132,"&lt;=","&gt;"))</f>
        <v>&lt;=</v>
      </c>
      <c r="AO132" s="86">
        <f t="shared" si="182"/>
        <v>19.11279296875</v>
      </c>
      <c r="AP132" s="86">
        <f t="shared" si="183"/>
        <v>4</v>
      </c>
      <c r="AQ132" s="86" t="b">
        <f t="shared" si="184"/>
        <v>0</v>
      </c>
      <c r="AR132" s="86" t="str">
        <f t="shared" si="185"/>
        <v>Distance</v>
      </c>
      <c r="AS132" s="86" t="str">
        <f t="shared" ref="AS132:AS141" si="206">IF(AR132="Dummy Node","N/A",IF(AQ132,"&lt;=","&gt;"))</f>
        <v>&gt;</v>
      </c>
      <c r="AT132" s="86">
        <f t="shared" si="186"/>
        <v>278.908935546875</v>
      </c>
      <c r="AU132" s="86">
        <f t="shared" si="187"/>
        <v>1</v>
      </c>
      <c r="AV132" s="86" t="b">
        <f t="shared" si="188"/>
        <v>0</v>
      </c>
      <c r="AW132" s="86" t="str">
        <f t="shared" si="189"/>
        <v>Speed</v>
      </c>
      <c r="AX132" s="86" t="str">
        <f t="shared" ref="AX132:AX141" si="207">IF(AW132="Dummy Node","N/A",IF(AV132,"&lt;=","&gt;"))</f>
        <v>&gt;</v>
      </c>
      <c r="AY132" s="86">
        <f t="shared" si="190"/>
        <v>9.55078125</v>
      </c>
      <c r="AZ132" s="86">
        <f t="shared" si="191"/>
        <v>0</v>
      </c>
      <c r="BA132" s="86" t="b">
        <f t="shared" si="192"/>
        <v>1</v>
      </c>
      <c r="BB132" s="86" t="str">
        <f t="shared" si="193"/>
        <v>Distance</v>
      </c>
      <c r="BC132" s="86" t="str">
        <f t="shared" ref="BC132:BC141" si="208">IF(BB132="Dummy Node","N/A",IF(BA132,"&lt;=","&gt;"))</f>
        <v>&lt;=</v>
      </c>
      <c r="BD132" s="86">
        <f t="shared" si="194"/>
        <v>459.240966796875</v>
      </c>
      <c r="BE132" s="15">
        <f t="shared" si="195"/>
        <v>0</v>
      </c>
      <c r="BF132" s="15" t="str">
        <f t="shared" ref="BF132:BF195" si="209">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f>
        <v>Speed&lt;=16,65576171875 AND Speed&lt;=16,974365234375 AND Speed&lt;=19,11279296875 AND Distance&gt;278,908935546875 AND Speed&gt;9,55078125 AND Distance&lt;=459,240966796875</v>
      </c>
      <c r="BH132"/>
      <c r="BI132"/>
      <c r="BJ132"/>
    </row>
    <row r="133" spans="1:62">
      <c r="A133" s="15">
        <v>130</v>
      </c>
      <c r="B133" s="15">
        <v>-2</v>
      </c>
      <c r="C133" s="15">
        <v>-8192</v>
      </c>
      <c r="D133" s="15">
        <f t="shared" si="196"/>
        <v>-1</v>
      </c>
      <c r="E133" s="15">
        <f t="shared" si="197"/>
        <v>0</v>
      </c>
      <c r="F133" s="15">
        <f t="shared" si="198"/>
        <v>-1</v>
      </c>
      <c r="G133" s="15">
        <v>261</v>
      </c>
      <c r="H133" s="15">
        <v>262</v>
      </c>
      <c r="I133" s="15">
        <v>42</v>
      </c>
      <c r="J133" s="15">
        <v>7</v>
      </c>
      <c r="K133" s="15">
        <v>361</v>
      </c>
      <c r="L133" s="15">
        <v>33</v>
      </c>
      <c r="M133" s="15">
        <f t="shared" si="199"/>
        <v>8.056640625E-3</v>
      </c>
      <c r="O133" s="86">
        <f t="shared" si="200"/>
        <v>361</v>
      </c>
      <c r="P133" s="86">
        <f t="shared" si="162"/>
        <v>0.333251953125</v>
      </c>
      <c r="Q133" s="86">
        <f t="shared" si="163"/>
        <v>180</v>
      </c>
      <c r="R133" s="86" t="b">
        <f t="shared" si="164"/>
        <v>1</v>
      </c>
      <c r="S133" s="86" t="str">
        <f t="shared" si="165"/>
        <v>Dummy Node</v>
      </c>
      <c r="T133" s="86" t="str">
        <f t="shared" si="201"/>
        <v>N/A</v>
      </c>
      <c r="U133" s="86" t="str">
        <f t="shared" si="166"/>
        <v>N/A</v>
      </c>
      <c r="V133" s="86">
        <f t="shared" si="167"/>
        <v>85</v>
      </c>
      <c r="W133" s="86" t="b">
        <f t="shared" si="168"/>
        <v>0</v>
      </c>
      <c r="X133" s="86" t="str">
        <f t="shared" si="169"/>
        <v>Dummy Node</v>
      </c>
      <c r="Y133" s="86" t="str">
        <f t="shared" si="202"/>
        <v>N/A</v>
      </c>
      <c r="Z133" s="86" t="str">
        <f t="shared" si="170"/>
        <v>N/A</v>
      </c>
      <c r="AA133" s="86">
        <f t="shared" si="171"/>
        <v>37</v>
      </c>
      <c r="AB133" s="86" t="b">
        <f t="shared" si="172"/>
        <v>1</v>
      </c>
      <c r="AC133" s="86" t="str">
        <f t="shared" si="173"/>
        <v>Speed</v>
      </c>
      <c r="AD133" s="86" t="str">
        <f t="shared" si="203"/>
        <v>&lt;=</v>
      </c>
      <c r="AE133" s="86">
        <f t="shared" si="174"/>
        <v>16.65576171875</v>
      </c>
      <c r="AF133" s="86">
        <f t="shared" si="175"/>
        <v>9</v>
      </c>
      <c r="AG133" s="86" t="b">
        <f t="shared" si="176"/>
        <v>1</v>
      </c>
      <c r="AH133" s="86" t="str">
        <f t="shared" si="177"/>
        <v>Speed</v>
      </c>
      <c r="AI133" s="86" t="str">
        <f t="shared" si="204"/>
        <v>&lt;=</v>
      </c>
      <c r="AJ133" s="86">
        <f t="shared" si="178"/>
        <v>16.974365234375</v>
      </c>
      <c r="AK133" s="86">
        <f t="shared" si="179"/>
        <v>8</v>
      </c>
      <c r="AL133" s="86" t="b">
        <f t="shared" si="180"/>
        <v>1</v>
      </c>
      <c r="AM133" s="86" t="str">
        <f t="shared" si="181"/>
        <v>Speed</v>
      </c>
      <c r="AN133" s="86" t="str">
        <f t="shared" si="205"/>
        <v>&lt;=</v>
      </c>
      <c r="AO133" s="86">
        <f t="shared" si="182"/>
        <v>19.11279296875</v>
      </c>
      <c r="AP133" s="86">
        <f t="shared" si="183"/>
        <v>4</v>
      </c>
      <c r="AQ133" s="86" t="b">
        <f t="shared" si="184"/>
        <v>0</v>
      </c>
      <c r="AR133" s="86" t="str">
        <f t="shared" si="185"/>
        <v>Distance</v>
      </c>
      <c r="AS133" s="86" t="str">
        <f t="shared" si="206"/>
        <v>&gt;</v>
      </c>
      <c r="AT133" s="86">
        <f t="shared" si="186"/>
        <v>278.908935546875</v>
      </c>
      <c r="AU133" s="86">
        <f t="shared" si="187"/>
        <v>1</v>
      </c>
      <c r="AV133" s="86" t="b">
        <f t="shared" si="188"/>
        <v>0</v>
      </c>
      <c r="AW133" s="86" t="str">
        <f t="shared" si="189"/>
        <v>Speed</v>
      </c>
      <c r="AX133" s="86" t="str">
        <f t="shared" si="207"/>
        <v>&gt;</v>
      </c>
      <c r="AY133" s="86">
        <f t="shared" si="190"/>
        <v>9.55078125</v>
      </c>
      <c r="AZ133" s="86">
        <f t="shared" si="191"/>
        <v>0</v>
      </c>
      <c r="BA133" s="86" t="b">
        <f t="shared" si="192"/>
        <v>1</v>
      </c>
      <c r="BB133" s="86" t="str">
        <f t="shared" si="193"/>
        <v>Distance</v>
      </c>
      <c r="BC133" s="86" t="str">
        <f t="shared" si="208"/>
        <v>&lt;=</v>
      </c>
      <c r="BD133" s="86">
        <f t="shared" si="194"/>
        <v>459.240966796875</v>
      </c>
      <c r="BE133" s="15">
        <f t="shared" si="195"/>
        <v>0</v>
      </c>
      <c r="BF133" s="15" t="str">
        <f t="shared" si="209"/>
        <v>Speed&lt;=16,65576171875 AND Speed&lt;=16,974365234375 AND Speed&lt;=19,11279296875 AND Distance&gt;278,908935546875 AND Speed&gt;9,55078125 AND Distance&lt;=459,240966796875</v>
      </c>
      <c r="BH133"/>
      <c r="BI133"/>
      <c r="BJ133"/>
    </row>
    <row r="134" spans="1:62">
      <c r="A134" s="15">
        <v>131</v>
      </c>
      <c r="B134" s="15">
        <v>-2</v>
      </c>
      <c r="C134" s="15">
        <v>-8192</v>
      </c>
      <c r="D134" s="15">
        <f t="shared" si="196"/>
        <v>-1</v>
      </c>
      <c r="E134" s="15">
        <f t="shared" si="197"/>
        <v>0</v>
      </c>
      <c r="F134" s="15">
        <f t="shared" si="198"/>
        <v>-1</v>
      </c>
      <c r="G134" s="15">
        <v>263</v>
      </c>
      <c r="H134" s="15">
        <v>264</v>
      </c>
      <c r="I134" s="15">
        <v>51</v>
      </c>
      <c r="J134" s="15">
        <v>7</v>
      </c>
      <c r="K134" s="15">
        <v>362</v>
      </c>
      <c r="L134" s="15">
        <v>1365</v>
      </c>
      <c r="M134" s="15">
        <f t="shared" si="199"/>
        <v>0.333251953125</v>
      </c>
      <c r="O134" s="86">
        <f t="shared" si="200"/>
        <v>362</v>
      </c>
      <c r="P134" s="86">
        <f t="shared" si="162"/>
        <v>0.333251953125</v>
      </c>
      <c r="Q134" s="86">
        <f t="shared" si="163"/>
        <v>180</v>
      </c>
      <c r="R134" s="86" t="b">
        <f t="shared" si="164"/>
        <v>0</v>
      </c>
      <c r="S134" s="86" t="str">
        <f t="shared" si="165"/>
        <v>Dummy Node</v>
      </c>
      <c r="T134" s="86" t="str">
        <f t="shared" si="201"/>
        <v>N/A</v>
      </c>
      <c r="U134" s="86" t="str">
        <f t="shared" si="166"/>
        <v>N/A</v>
      </c>
      <c r="V134" s="86">
        <f t="shared" si="167"/>
        <v>85</v>
      </c>
      <c r="W134" s="86" t="b">
        <f t="shared" si="168"/>
        <v>0</v>
      </c>
      <c r="X134" s="86" t="str">
        <f t="shared" si="169"/>
        <v>Dummy Node</v>
      </c>
      <c r="Y134" s="86" t="str">
        <f t="shared" si="202"/>
        <v>N/A</v>
      </c>
      <c r="Z134" s="86" t="str">
        <f t="shared" si="170"/>
        <v>N/A</v>
      </c>
      <c r="AA134" s="86">
        <f t="shared" si="171"/>
        <v>37</v>
      </c>
      <c r="AB134" s="86" t="b">
        <f t="shared" si="172"/>
        <v>1</v>
      </c>
      <c r="AC134" s="86" t="str">
        <f t="shared" si="173"/>
        <v>Speed</v>
      </c>
      <c r="AD134" s="86" t="str">
        <f t="shared" si="203"/>
        <v>&lt;=</v>
      </c>
      <c r="AE134" s="86">
        <f t="shared" si="174"/>
        <v>16.65576171875</v>
      </c>
      <c r="AF134" s="86">
        <f t="shared" si="175"/>
        <v>9</v>
      </c>
      <c r="AG134" s="86" t="b">
        <f t="shared" si="176"/>
        <v>1</v>
      </c>
      <c r="AH134" s="86" t="str">
        <f t="shared" si="177"/>
        <v>Speed</v>
      </c>
      <c r="AI134" s="86" t="str">
        <f t="shared" si="204"/>
        <v>&lt;=</v>
      </c>
      <c r="AJ134" s="86">
        <f t="shared" si="178"/>
        <v>16.974365234375</v>
      </c>
      <c r="AK134" s="86">
        <f t="shared" si="179"/>
        <v>8</v>
      </c>
      <c r="AL134" s="86" t="b">
        <f t="shared" si="180"/>
        <v>1</v>
      </c>
      <c r="AM134" s="86" t="str">
        <f t="shared" si="181"/>
        <v>Speed</v>
      </c>
      <c r="AN134" s="86" t="str">
        <f t="shared" si="205"/>
        <v>&lt;=</v>
      </c>
      <c r="AO134" s="86">
        <f t="shared" si="182"/>
        <v>19.11279296875</v>
      </c>
      <c r="AP134" s="86">
        <f t="shared" si="183"/>
        <v>4</v>
      </c>
      <c r="AQ134" s="86" t="b">
        <f t="shared" si="184"/>
        <v>0</v>
      </c>
      <c r="AR134" s="86" t="str">
        <f t="shared" si="185"/>
        <v>Distance</v>
      </c>
      <c r="AS134" s="86" t="str">
        <f t="shared" si="206"/>
        <v>&gt;</v>
      </c>
      <c r="AT134" s="86">
        <f t="shared" si="186"/>
        <v>278.908935546875</v>
      </c>
      <c r="AU134" s="86">
        <f t="shared" si="187"/>
        <v>1</v>
      </c>
      <c r="AV134" s="86" t="b">
        <f t="shared" si="188"/>
        <v>0</v>
      </c>
      <c r="AW134" s="86" t="str">
        <f t="shared" si="189"/>
        <v>Speed</v>
      </c>
      <c r="AX134" s="86" t="str">
        <f t="shared" si="207"/>
        <v>&gt;</v>
      </c>
      <c r="AY134" s="86">
        <f t="shared" si="190"/>
        <v>9.55078125</v>
      </c>
      <c r="AZ134" s="86">
        <f t="shared" si="191"/>
        <v>0</v>
      </c>
      <c r="BA134" s="86" t="b">
        <f t="shared" si="192"/>
        <v>1</v>
      </c>
      <c r="BB134" s="86" t="str">
        <f t="shared" si="193"/>
        <v>Distance</v>
      </c>
      <c r="BC134" s="86" t="str">
        <f t="shared" si="208"/>
        <v>&lt;=</v>
      </c>
      <c r="BD134" s="86">
        <f t="shared" si="194"/>
        <v>459.240966796875</v>
      </c>
      <c r="BE134" s="15">
        <f t="shared" si="195"/>
        <v>0</v>
      </c>
      <c r="BF134" s="15" t="str">
        <f t="shared" si="209"/>
        <v>Speed&lt;=16,65576171875 AND Speed&lt;=16,974365234375 AND Speed&lt;=19,11279296875 AND Distance&gt;278,908935546875 AND Speed&gt;9,55078125 AND Distance&lt;=459,240966796875</v>
      </c>
      <c r="BH134"/>
      <c r="BI134"/>
      <c r="BJ134"/>
    </row>
    <row r="135" spans="1:62">
      <c r="A135" s="15">
        <v>132</v>
      </c>
      <c r="B135" s="15">
        <v>-2</v>
      </c>
      <c r="C135" s="15">
        <v>-8192</v>
      </c>
      <c r="D135" s="15">
        <f t="shared" si="196"/>
        <v>-1</v>
      </c>
      <c r="E135" s="15">
        <f t="shared" si="197"/>
        <v>0</v>
      </c>
      <c r="F135" s="15">
        <f t="shared" si="198"/>
        <v>-1</v>
      </c>
      <c r="G135" s="15">
        <v>265</v>
      </c>
      <c r="H135" s="15">
        <v>266</v>
      </c>
      <c r="I135" s="15">
        <v>51</v>
      </c>
      <c r="J135" s="15">
        <v>7</v>
      </c>
      <c r="K135" s="15">
        <v>363</v>
      </c>
      <c r="L135" s="15">
        <v>1365</v>
      </c>
      <c r="M135" s="15">
        <f t="shared" si="199"/>
        <v>0.333251953125</v>
      </c>
      <c r="O135" s="86">
        <f t="shared" si="200"/>
        <v>363</v>
      </c>
      <c r="P135" s="86">
        <f t="shared" si="162"/>
        <v>0.295166015625</v>
      </c>
      <c r="Q135" s="86">
        <f t="shared" si="163"/>
        <v>181</v>
      </c>
      <c r="R135" s="86" t="b">
        <f t="shared" si="164"/>
        <v>1</v>
      </c>
      <c r="S135" s="86" t="str">
        <f t="shared" si="165"/>
        <v>Dummy Node</v>
      </c>
      <c r="T135" s="86" t="str">
        <f t="shared" si="201"/>
        <v>N/A</v>
      </c>
      <c r="U135" s="86" t="str">
        <f t="shared" si="166"/>
        <v>N/A</v>
      </c>
      <c r="V135" s="86">
        <f t="shared" si="167"/>
        <v>86</v>
      </c>
      <c r="W135" s="86" t="b">
        <f t="shared" si="168"/>
        <v>1</v>
      </c>
      <c r="X135" s="86" t="str">
        <f t="shared" si="169"/>
        <v>Dummy Node</v>
      </c>
      <c r="Y135" s="86" t="str">
        <f t="shared" si="202"/>
        <v>N/A</v>
      </c>
      <c r="Z135" s="86" t="str">
        <f t="shared" si="170"/>
        <v>N/A</v>
      </c>
      <c r="AA135" s="86">
        <f t="shared" si="171"/>
        <v>37</v>
      </c>
      <c r="AB135" s="86" t="b">
        <f t="shared" si="172"/>
        <v>0</v>
      </c>
      <c r="AC135" s="86" t="str">
        <f t="shared" si="173"/>
        <v>Speed</v>
      </c>
      <c r="AD135" s="86" t="str">
        <f t="shared" si="203"/>
        <v>&gt;</v>
      </c>
      <c r="AE135" s="86">
        <f t="shared" si="174"/>
        <v>16.65576171875</v>
      </c>
      <c r="AF135" s="86">
        <f t="shared" si="175"/>
        <v>9</v>
      </c>
      <c r="AG135" s="86" t="b">
        <f t="shared" si="176"/>
        <v>1</v>
      </c>
      <c r="AH135" s="86" t="str">
        <f t="shared" si="177"/>
        <v>Speed</v>
      </c>
      <c r="AI135" s="86" t="str">
        <f t="shared" si="204"/>
        <v>&lt;=</v>
      </c>
      <c r="AJ135" s="86">
        <f t="shared" si="178"/>
        <v>16.974365234375</v>
      </c>
      <c r="AK135" s="86">
        <f t="shared" si="179"/>
        <v>8</v>
      </c>
      <c r="AL135" s="86" t="b">
        <f t="shared" si="180"/>
        <v>1</v>
      </c>
      <c r="AM135" s="86" t="str">
        <f t="shared" si="181"/>
        <v>Speed</v>
      </c>
      <c r="AN135" s="86" t="str">
        <f t="shared" si="205"/>
        <v>&lt;=</v>
      </c>
      <c r="AO135" s="86">
        <f t="shared" si="182"/>
        <v>19.11279296875</v>
      </c>
      <c r="AP135" s="86">
        <f t="shared" si="183"/>
        <v>4</v>
      </c>
      <c r="AQ135" s="86" t="b">
        <f t="shared" si="184"/>
        <v>0</v>
      </c>
      <c r="AR135" s="86" t="str">
        <f t="shared" si="185"/>
        <v>Distance</v>
      </c>
      <c r="AS135" s="86" t="str">
        <f t="shared" si="206"/>
        <v>&gt;</v>
      </c>
      <c r="AT135" s="86">
        <f t="shared" si="186"/>
        <v>278.908935546875</v>
      </c>
      <c r="AU135" s="86">
        <f t="shared" si="187"/>
        <v>1</v>
      </c>
      <c r="AV135" s="86" t="b">
        <f t="shared" si="188"/>
        <v>0</v>
      </c>
      <c r="AW135" s="86" t="str">
        <f t="shared" si="189"/>
        <v>Speed</v>
      </c>
      <c r="AX135" s="86" t="str">
        <f t="shared" si="207"/>
        <v>&gt;</v>
      </c>
      <c r="AY135" s="86">
        <f t="shared" si="190"/>
        <v>9.55078125</v>
      </c>
      <c r="AZ135" s="86">
        <f t="shared" si="191"/>
        <v>0</v>
      </c>
      <c r="BA135" s="86" t="b">
        <f t="shared" si="192"/>
        <v>1</v>
      </c>
      <c r="BB135" s="86" t="str">
        <f t="shared" si="193"/>
        <v>Distance</v>
      </c>
      <c r="BC135" s="86" t="str">
        <f t="shared" si="208"/>
        <v>&lt;=</v>
      </c>
      <c r="BD135" s="86">
        <f t="shared" si="194"/>
        <v>459.240966796875</v>
      </c>
      <c r="BE135" s="15">
        <f t="shared" si="195"/>
        <v>0</v>
      </c>
      <c r="BF135" s="15" t="str">
        <f t="shared" si="209"/>
        <v>Speed&gt;16,65576171875 AND Speed&lt;=16,974365234375 AND Speed&lt;=19,11279296875 AND Distance&gt;278,908935546875 AND Speed&gt;9,55078125 AND Distance&lt;=459,240966796875</v>
      </c>
      <c r="BH135"/>
      <c r="BI135"/>
      <c r="BJ135"/>
    </row>
    <row r="136" spans="1:62">
      <c r="A136" s="15">
        <v>133</v>
      </c>
      <c r="B136" s="15">
        <v>-2</v>
      </c>
      <c r="C136" s="15">
        <v>-8192</v>
      </c>
      <c r="D136" s="15">
        <f t="shared" si="196"/>
        <v>-1</v>
      </c>
      <c r="E136" s="15">
        <f t="shared" si="197"/>
        <v>0</v>
      </c>
      <c r="F136" s="15">
        <f t="shared" si="198"/>
        <v>-1</v>
      </c>
      <c r="G136" s="15">
        <v>267</v>
      </c>
      <c r="H136" s="15">
        <v>268</v>
      </c>
      <c r="I136" s="15">
        <v>52</v>
      </c>
      <c r="J136" s="15">
        <v>7</v>
      </c>
      <c r="K136" s="15">
        <v>364</v>
      </c>
      <c r="L136" s="15">
        <v>112</v>
      </c>
      <c r="M136" s="15">
        <f t="shared" si="199"/>
        <v>2.734375E-2</v>
      </c>
      <c r="O136" s="86">
        <f t="shared" si="200"/>
        <v>364</v>
      </c>
      <c r="P136" s="86">
        <f t="shared" si="162"/>
        <v>0.295166015625</v>
      </c>
      <c r="Q136" s="86">
        <f t="shared" si="163"/>
        <v>181</v>
      </c>
      <c r="R136" s="86" t="b">
        <f t="shared" si="164"/>
        <v>0</v>
      </c>
      <c r="S136" s="86" t="str">
        <f t="shared" si="165"/>
        <v>Dummy Node</v>
      </c>
      <c r="T136" s="86" t="str">
        <f t="shared" si="201"/>
        <v>N/A</v>
      </c>
      <c r="U136" s="86" t="str">
        <f t="shared" si="166"/>
        <v>N/A</v>
      </c>
      <c r="V136" s="86">
        <f t="shared" si="167"/>
        <v>86</v>
      </c>
      <c r="W136" s="86" t="b">
        <f t="shared" si="168"/>
        <v>1</v>
      </c>
      <c r="X136" s="86" t="str">
        <f t="shared" si="169"/>
        <v>Dummy Node</v>
      </c>
      <c r="Y136" s="86" t="str">
        <f t="shared" si="202"/>
        <v>N/A</v>
      </c>
      <c r="Z136" s="86" t="str">
        <f t="shared" si="170"/>
        <v>N/A</v>
      </c>
      <c r="AA136" s="86">
        <f t="shared" si="171"/>
        <v>37</v>
      </c>
      <c r="AB136" s="86" t="b">
        <f t="shared" si="172"/>
        <v>0</v>
      </c>
      <c r="AC136" s="86" t="str">
        <f t="shared" si="173"/>
        <v>Speed</v>
      </c>
      <c r="AD136" s="86" t="str">
        <f t="shared" si="203"/>
        <v>&gt;</v>
      </c>
      <c r="AE136" s="86">
        <f t="shared" si="174"/>
        <v>16.65576171875</v>
      </c>
      <c r="AF136" s="86">
        <f t="shared" si="175"/>
        <v>9</v>
      </c>
      <c r="AG136" s="86" t="b">
        <f t="shared" si="176"/>
        <v>1</v>
      </c>
      <c r="AH136" s="86" t="str">
        <f t="shared" si="177"/>
        <v>Speed</v>
      </c>
      <c r="AI136" s="86" t="str">
        <f t="shared" si="204"/>
        <v>&lt;=</v>
      </c>
      <c r="AJ136" s="86">
        <f t="shared" si="178"/>
        <v>16.974365234375</v>
      </c>
      <c r="AK136" s="86">
        <f t="shared" si="179"/>
        <v>8</v>
      </c>
      <c r="AL136" s="86" t="b">
        <f t="shared" si="180"/>
        <v>1</v>
      </c>
      <c r="AM136" s="86" t="str">
        <f t="shared" si="181"/>
        <v>Speed</v>
      </c>
      <c r="AN136" s="86" t="str">
        <f t="shared" si="205"/>
        <v>&lt;=</v>
      </c>
      <c r="AO136" s="86">
        <f t="shared" si="182"/>
        <v>19.11279296875</v>
      </c>
      <c r="AP136" s="86">
        <f t="shared" si="183"/>
        <v>4</v>
      </c>
      <c r="AQ136" s="86" t="b">
        <f t="shared" si="184"/>
        <v>0</v>
      </c>
      <c r="AR136" s="86" t="str">
        <f t="shared" si="185"/>
        <v>Distance</v>
      </c>
      <c r="AS136" s="86" t="str">
        <f t="shared" si="206"/>
        <v>&gt;</v>
      </c>
      <c r="AT136" s="86">
        <f t="shared" si="186"/>
        <v>278.908935546875</v>
      </c>
      <c r="AU136" s="86">
        <f t="shared" si="187"/>
        <v>1</v>
      </c>
      <c r="AV136" s="86" t="b">
        <f t="shared" si="188"/>
        <v>0</v>
      </c>
      <c r="AW136" s="86" t="str">
        <f t="shared" si="189"/>
        <v>Speed</v>
      </c>
      <c r="AX136" s="86" t="str">
        <f t="shared" si="207"/>
        <v>&gt;</v>
      </c>
      <c r="AY136" s="86">
        <f t="shared" si="190"/>
        <v>9.55078125</v>
      </c>
      <c r="AZ136" s="86">
        <f t="shared" si="191"/>
        <v>0</v>
      </c>
      <c r="BA136" s="86" t="b">
        <f t="shared" si="192"/>
        <v>1</v>
      </c>
      <c r="BB136" s="86" t="str">
        <f t="shared" si="193"/>
        <v>Distance</v>
      </c>
      <c r="BC136" s="86" t="str">
        <f t="shared" si="208"/>
        <v>&lt;=</v>
      </c>
      <c r="BD136" s="86">
        <f t="shared" si="194"/>
        <v>459.240966796875</v>
      </c>
      <c r="BE136" s="15">
        <f t="shared" si="195"/>
        <v>0</v>
      </c>
      <c r="BF136" s="15" t="str">
        <f t="shared" si="209"/>
        <v>Speed&gt;16,65576171875 AND Speed&lt;=16,974365234375 AND Speed&lt;=19,11279296875 AND Distance&gt;278,908935546875 AND Speed&gt;9,55078125 AND Distance&lt;=459,240966796875</v>
      </c>
      <c r="BH136"/>
      <c r="BI136"/>
      <c r="BJ136"/>
    </row>
    <row r="137" spans="1:62">
      <c r="A137" s="15">
        <v>134</v>
      </c>
      <c r="B137" s="15">
        <v>-2</v>
      </c>
      <c r="C137" s="15">
        <v>-8192</v>
      </c>
      <c r="D137" s="15">
        <f t="shared" si="196"/>
        <v>-1</v>
      </c>
      <c r="E137" s="15">
        <f t="shared" si="197"/>
        <v>0</v>
      </c>
      <c r="F137" s="15">
        <f t="shared" si="198"/>
        <v>-1</v>
      </c>
      <c r="G137" s="15">
        <v>269</v>
      </c>
      <c r="H137" s="15">
        <v>270</v>
      </c>
      <c r="I137" s="15">
        <v>52</v>
      </c>
      <c r="J137" s="15">
        <v>7</v>
      </c>
      <c r="K137" s="15">
        <v>365</v>
      </c>
      <c r="L137" s="15">
        <v>112</v>
      </c>
      <c r="M137" s="15">
        <f t="shared" si="199"/>
        <v>2.734375E-2</v>
      </c>
      <c r="O137" s="86">
        <f t="shared" si="200"/>
        <v>365</v>
      </c>
      <c r="P137" s="86">
        <f t="shared" si="162"/>
        <v>0.295166015625</v>
      </c>
      <c r="Q137" s="86">
        <f t="shared" si="163"/>
        <v>182</v>
      </c>
      <c r="R137" s="86" t="b">
        <f t="shared" si="164"/>
        <v>1</v>
      </c>
      <c r="S137" s="86" t="str">
        <f t="shared" si="165"/>
        <v>Dummy Node</v>
      </c>
      <c r="T137" s="86" t="str">
        <f t="shared" si="201"/>
        <v>N/A</v>
      </c>
      <c r="U137" s="86" t="str">
        <f t="shared" si="166"/>
        <v>N/A</v>
      </c>
      <c r="V137" s="86">
        <f t="shared" si="167"/>
        <v>86</v>
      </c>
      <c r="W137" s="86" t="b">
        <f t="shared" si="168"/>
        <v>0</v>
      </c>
      <c r="X137" s="86" t="str">
        <f t="shared" si="169"/>
        <v>Dummy Node</v>
      </c>
      <c r="Y137" s="86" t="str">
        <f t="shared" si="202"/>
        <v>N/A</v>
      </c>
      <c r="Z137" s="86" t="str">
        <f t="shared" si="170"/>
        <v>N/A</v>
      </c>
      <c r="AA137" s="86">
        <f t="shared" si="171"/>
        <v>37</v>
      </c>
      <c r="AB137" s="86" t="b">
        <f t="shared" si="172"/>
        <v>0</v>
      </c>
      <c r="AC137" s="86" t="str">
        <f t="shared" si="173"/>
        <v>Speed</v>
      </c>
      <c r="AD137" s="86" t="str">
        <f t="shared" si="203"/>
        <v>&gt;</v>
      </c>
      <c r="AE137" s="86">
        <f t="shared" si="174"/>
        <v>16.65576171875</v>
      </c>
      <c r="AF137" s="86">
        <f t="shared" si="175"/>
        <v>9</v>
      </c>
      <c r="AG137" s="86" t="b">
        <f t="shared" si="176"/>
        <v>1</v>
      </c>
      <c r="AH137" s="86" t="str">
        <f t="shared" si="177"/>
        <v>Speed</v>
      </c>
      <c r="AI137" s="86" t="str">
        <f t="shared" si="204"/>
        <v>&lt;=</v>
      </c>
      <c r="AJ137" s="86">
        <f t="shared" si="178"/>
        <v>16.974365234375</v>
      </c>
      <c r="AK137" s="86">
        <f t="shared" si="179"/>
        <v>8</v>
      </c>
      <c r="AL137" s="86" t="b">
        <f t="shared" si="180"/>
        <v>1</v>
      </c>
      <c r="AM137" s="86" t="str">
        <f t="shared" si="181"/>
        <v>Speed</v>
      </c>
      <c r="AN137" s="86" t="str">
        <f t="shared" si="205"/>
        <v>&lt;=</v>
      </c>
      <c r="AO137" s="86">
        <f t="shared" si="182"/>
        <v>19.11279296875</v>
      </c>
      <c r="AP137" s="86">
        <f t="shared" si="183"/>
        <v>4</v>
      </c>
      <c r="AQ137" s="86" t="b">
        <f t="shared" si="184"/>
        <v>0</v>
      </c>
      <c r="AR137" s="86" t="str">
        <f t="shared" si="185"/>
        <v>Distance</v>
      </c>
      <c r="AS137" s="86" t="str">
        <f t="shared" si="206"/>
        <v>&gt;</v>
      </c>
      <c r="AT137" s="86">
        <f t="shared" si="186"/>
        <v>278.908935546875</v>
      </c>
      <c r="AU137" s="86">
        <f t="shared" si="187"/>
        <v>1</v>
      </c>
      <c r="AV137" s="86" t="b">
        <f t="shared" si="188"/>
        <v>0</v>
      </c>
      <c r="AW137" s="86" t="str">
        <f t="shared" si="189"/>
        <v>Speed</v>
      </c>
      <c r="AX137" s="86" t="str">
        <f t="shared" si="207"/>
        <v>&gt;</v>
      </c>
      <c r="AY137" s="86">
        <f t="shared" si="190"/>
        <v>9.55078125</v>
      </c>
      <c r="AZ137" s="86">
        <f t="shared" si="191"/>
        <v>0</v>
      </c>
      <c r="BA137" s="86" t="b">
        <f t="shared" si="192"/>
        <v>1</v>
      </c>
      <c r="BB137" s="86" t="str">
        <f t="shared" si="193"/>
        <v>Distance</v>
      </c>
      <c r="BC137" s="86" t="str">
        <f t="shared" si="208"/>
        <v>&lt;=</v>
      </c>
      <c r="BD137" s="86">
        <f t="shared" si="194"/>
        <v>459.240966796875</v>
      </c>
      <c r="BE137" s="15">
        <f t="shared" si="195"/>
        <v>0</v>
      </c>
      <c r="BF137" s="15" t="str">
        <f t="shared" si="209"/>
        <v>Speed&gt;16,65576171875 AND Speed&lt;=16,974365234375 AND Speed&lt;=19,11279296875 AND Distance&gt;278,908935546875 AND Speed&gt;9,55078125 AND Distance&lt;=459,240966796875</v>
      </c>
      <c r="BH137"/>
      <c r="BI137"/>
      <c r="BJ137"/>
    </row>
    <row r="138" spans="1:62">
      <c r="A138" s="15">
        <v>135</v>
      </c>
      <c r="B138" s="15">
        <v>-2</v>
      </c>
      <c r="C138" s="15">
        <v>-8192</v>
      </c>
      <c r="D138" s="15">
        <f t="shared" si="196"/>
        <v>-1</v>
      </c>
      <c r="E138" s="15">
        <f t="shared" si="197"/>
        <v>0</v>
      </c>
      <c r="F138" s="15">
        <f t="shared" si="198"/>
        <v>-1</v>
      </c>
      <c r="G138" s="15">
        <v>271</v>
      </c>
      <c r="H138" s="15">
        <v>272</v>
      </c>
      <c r="I138" s="15">
        <v>55</v>
      </c>
      <c r="J138" s="15">
        <v>6</v>
      </c>
      <c r="K138" s="15">
        <v>366</v>
      </c>
      <c r="L138" s="15">
        <v>1365</v>
      </c>
      <c r="M138" s="15">
        <f t="shared" si="199"/>
        <v>0.333251953125</v>
      </c>
      <c r="O138" s="86">
        <f t="shared" si="200"/>
        <v>366</v>
      </c>
      <c r="P138" s="86">
        <f t="shared" si="162"/>
        <v>0.295166015625</v>
      </c>
      <c r="Q138" s="86">
        <f t="shared" si="163"/>
        <v>182</v>
      </c>
      <c r="R138" s="86" t="b">
        <f t="shared" si="164"/>
        <v>0</v>
      </c>
      <c r="S138" s="86" t="str">
        <f t="shared" si="165"/>
        <v>Dummy Node</v>
      </c>
      <c r="T138" s="86" t="str">
        <f t="shared" si="201"/>
        <v>N/A</v>
      </c>
      <c r="U138" s="86" t="str">
        <f t="shared" si="166"/>
        <v>N/A</v>
      </c>
      <c r="V138" s="86">
        <f t="shared" si="167"/>
        <v>86</v>
      </c>
      <c r="W138" s="86" t="b">
        <f t="shared" si="168"/>
        <v>0</v>
      </c>
      <c r="X138" s="86" t="str">
        <f t="shared" si="169"/>
        <v>Dummy Node</v>
      </c>
      <c r="Y138" s="86" t="str">
        <f t="shared" si="202"/>
        <v>N/A</v>
      </c>
      <c r="Z138" s="86" t="str">
        <f t="shared" si="170"/>
        <v>N/A</v>
      </c>
      <c r="AA138" s="86">
        <f t="shared" si="171"/>
        <v>37</v>
      </c>
      <c r="AB138" s="86" t="b">
        <f t="shared" si="172"/>
        <v>0</v>
      </c>
      <c r="AC138" s="86" t="str">
        <f t="shared" si="173"/>
        <v>Speed</v>
      </c>
      <c r="AD138" s="86" t="str">
        <f t="shared" si="203"/>
        <v>&gt;</v>
      </c>
      <c r="AE138" s="86">
        <f t="shared" si="174"/>
        <v>16.65576171875</v>
      </c>
      <c r="AF138" s="86">
        <f t="shared" si="175"/>
        <v>9</v>
      </c>
      <c r="AG138" s="86" t="b">
        <f t="shared" si="176"/>
        <v>1</v>
      </c>
      <c r="AH138" s="86" t="str">
        <f t="shared" si="177"/>
        <v>Speed</v>
      </c>
      <c r="AI138" s="86" t="str">
        <f t="shared" si="204"/>
        <v>&lt;=</v>
      </c>
      <c r="AJ138" s="86">
        <f t="shared" si="178"/>
        <v>16.974365234375</v>
      </c>
      <c r="AK138" s="86">
        <f t="shared" si="179"/>
        <v>8</v>
      </c>
      <c r="AL138" s="86" t="b">
        <f t="shared" si="180"/>
        <v>1</v>
      </c>
      <c r="AM138" s="86" t="str">
        <f t="shared" si="181"/>
        <v>Speed</v>
      </c>
      <c r="AN138" s="86" t="str">
        <f t="shared" si="205"/>
        <v>&lt;=</v>
      </c>
      <c r="AO138" s="86">
        <f t="shared" si="182"/>
        <v>19.11279296875</v>
      </c>
      <c r="AP138" s="86">
        <f t="shared" si="183"/>
        <v>4</v>
      </c>
      <c r="AQ138" s="86" t="b">
        <f t="shared" si="184"/>
        <v>0</v>
      </c>
      <c r="AR138" s="86" t="str">
        <f t="shared" si="185"/>
        <v>Distance</v>
      </c>
      <c r="AS138" s="86" t="str">
        <f t="shared" si="206"/>
        <v>&gt;</v>
      </c>
      <c r="AT138" s="86">
        <f t="shared" si="186"/>
        <v>278.908935546875</v>
      </c>
      <c r="AU138" s="86">
        <f t="shared" si="187"/>
        <v>1</v>
      </c>
      <c r="AV138" s="86" t="b">
        <f t="shared" si="188"/>
        <v>0</v>
      </c>
      <c r="AW138" s="86" t="str">
        <f t="shared" si="189"/>
        <v>Speed</v>
      </c>
      <c r="AX138" s="86" t="str">
        <f t="shared" si="207"/>
        <v>&gt;</v>
      </c>
      <c r="AY138" s="86">
        <f t="shared" si="190"/>
        <v>9.55078125</v>
      </c>
      <c r="AZ138" s="86">
        <f t="shared" si="191"/>
        <v>0</v>
      </c>
      <c r="BA138" s="86" t="b">
        <f t="shared" si="192"/>
        <v>1</v>
      </c>
      <c r="BB138" s="86" t="str">
        <f t="shared" si="193"/>
        <v>Distance</v>
      </c>
      <c r="BC138" s="86" t="str">
        <f t="shared" si="208"/>
        <v>&lt;=</v>
      </c>
      <c r="BD138" s="86">
        <f t="shared" si="194"/>
        <v>459.240966796875</v>
      </c>
      <c r="BE138" s="15">
        <f t="shared" si="195"/>
        <v>0</v>
      </c>
      <c r="BF138" s="15" t="str">
        <f t="shared" si="209"/>
        <v>Speed&gt;16,65576171875 AND Speed&lt;=16,974365234375 AND Speed&lt;=19,11279296875 AND Distance&gt;278,908935546875 AND Speed&gt;9,55078125 AND Distance&lt;=459,240966796875</v>
      </c>
      <c r="BH138"/>
      <c r="BI138"/>
      <c r="BJ138"/>
    </row>
    <row r="139" spans="1:62">
      <c r="A139" s="15">
        <v>136</v>
      </c>
      <c r="B139" s="15">
        <v>-2</v>
      </c>
      <c r="C139" s="15">
        <v>-8192</v>
      </c>
      <c r="D139" s="15">
        <f t="shared" si="196"/>
        <v>-1</v>
      </c>
      <c r="E139" s="15">
        <f t="shared" si="197"/>
        <v>0</v>
      </c>
      <c r="F139" s="15">
        <f t="shared" si="198"/>
        <v>-1</v>
      </c>
      <c r="G139" s="15">
        <v>273</v>
      </c>
      <c r="H139" s="15">
        <v>274</v>
      </c>
      <c r="I139" s="15">
        <v>55</v>
      </c>
      <c r="J139" s="15">
        <v>6</v>
      </c>
      <c r="K139" s="15">
        <v>367</v>
      </c>
      <c r="L139" s="15">
        <v>1365</v>
      </c>
      <c r="M139" s="15">
        <f t="shared" si="199"/>
        <v>0.333251953125</v>
      </c>
      <c r="O139" s="86">
        <f t="shared" si="200"/>
        <v>367</v>
      </c>
      <c r="P139" s="86">
        <f t="shared" si="162"/>
        <v>4.39453125E-2</v>
      </c>
      <c r="Q139" s="86">
        <f t="shared" si="163"/>
        <v>183</v>
      </c>
      <c r="R139" s="86" t="b">
        <f t="shared" si="164"/>
        <v>1</v>
      </c>
      <c r="S139" s="86" t="str">
        <f t="shared" si="165"/>
        <v>Dummy Node</v>
      </c>
      <c r="T139" s="86" t="str">
        <f t="shared" si="201"/>
        <v>N/A</v>
      </c>
      <c r="U139" s="86" t="str">
        <f t="shared" si="166"/>
        <v>N/A</v>
      </c>
      <c r="V139" s="86">
        <f t="shared" si="167"/>
        <v>87</v>
      </c>
      <c r="W139" s="86" t="b">
        <f t="shared" si="168"/>
        <v>1</v>
      </c>
      <c r="X139" s="86" t="str">
        <f t="shared" si="169"/>
        <v>Dummy Node</v>
      </c>
      <c r="Y139" s="86" t="str">
        <f t="shared" si="202"/>
        <v>N/A</v>
      </c>
      <c r="Z139" s="86" t="str">
        <f t="shared" si="170"/>
        <v>N/A</v>
      </c>
      <c r="AA139" s="86">
        <f t="shared" si="171"/>
        <v>47</v>
      </c>
      <c r="AB139" s="86" t="b">
        <f t="shared" si="172"/>
        <v>1</v>
      </c>
      <c r="AC139" s="86" t="str">
        <f t="shared" si="173"/>
        <v>Speed</v>
      </c>
      <c r="AD139" s="86" t="str">
        <f t="shared" si="203"/>
        <v>&lt;=</v>
      </c>
      <c r="AE139" s="86">
        <f t="shared" si="174"/>
        <v>26.72705078125</v>
      </c>
      <c r="AF139" s="86">
        <f t="shared" si="175"/>
        <v>46</v>
      </c>
      <c r="AG139" s="86" t="b">
        <f t="shared" si="176"/>
        <v>1</v>
      </c>
      <c r="AH139" s="86" t="str">
        <f t="shared" si="177"/>
        <v>GEBR</v>
      </c>
      <c r="AI139" s="86" t="str">
        <f t="shared" si="204"/>
        <v>&lt;=</v>
      </c>
      <c r="AJ139" s="86">
        <f t="shared" si="178"/>
        <v>0.715087890625</v>
      </c>
      <c r="AK139" s="86">
        <f t="shared" si="179"/>
        <v>43</v>
      </c>
      <c r="AL139" s="86" t="b">
        <f t="shared" si="180"/>
        <v>0</v>
      </c>
      <c r="AM139" s="86" t="str">
        <f t="shared" si="181"/>
        <v>Speed</v>
      </c>
      <c r="AN139" s="86" t="str">
        <f t="shared" si="205"/>
        <v>&gt;</v>
      </c>
      <c r="AO139" s="86">
        <f t="shared" si="182"/>
        <v>25.37109375</v>
      </c>
      <c r="AP139" s="86">
        <f t="shared" si="183"/>
        <v>12</v>
      </c>
      <c r="AQ139" s="86" t="b">
        <f t="shared" si="184"/>
        <v>1</v>
      </c>
      <c r="AR139" s="86" t="str">
        <f t="shared" si="185"/>
        <v>Distance</v>
      </c>
      <c r="AS139" s="86" t="str">
        <f t="shared" si="206"/>
        <v>&lt;=</v>
      </c>
      <c r="AT139" s="86">
        <f t="shared" si="186"/>
        <v>680.19677734375</v>
      </c>
      <c r="AU139" s="86">
        <f t="shared" si="187"/>
        <v>2</v>
      </c>
      <c r="AV139" s="86" t="b">
        <f t="shared" si="188"/>
        <v>0</v>
      </c>
      <c r="AW139" s="86" t="str">
        <f t="shared" si="189"/>
        <v>Distance</v>
      </c>
      <c r="AX139" s="86" t="str">
        <f t="shared" si="207"/>
        <v>&gt;</v>
      </c>
      <c r="AY139" s="86">
        <f t="shared" si="190"/>
        <v>590.286865234375</v>
      </c>
      <c r="AZ139" s="86">
        <f t="shared" si="191"/>
        <v>0</v>
      </c>
      <c r="BA139" s="86" t="b">
        <f t="shared" si="192"/>
        <v>0</v>
      </c>
      <c r="BB139" s="86" t="str">
        <f t="shared" si="193"/>
        <v>Distance</v>
      </c>
      <c r="BC139" s="86" t="str">
        <f t="shared" si="208"/>
        <v>&gt;</v>
      </c>
      <c r="BD139" s="86">
        <f t="shared" si="194"/>
        <v>459.240966796875</v>
      </c>
      <c r="BE139" s="15">
        <f t="shared" si="195"/>
        <v>1</v>
      </c>
      <c r="BF139" s="15" t="str">
        <f t="shared" si="209"/>
        <v>Speed&lt;=26,72705078125 AND GEBR&lt;=0,715087890625 AND Speed&gt;25,37109375 AND Distance&lt;=680,19677734375 AND Distance&gt;590,286865234375 AND Distance&gt;459,240966796875</v>
      </c>
      <c r="BH139"/>
      <c r="BI139"/>
      <c r="BJ139"/>
    </row>
    <row r="140" spans="1:62">
      <c r="A140" s="15">
        <v>137</v>
      </c>
      <c r="B140" s="15">
        <v>-2</v>
      </c>
      <c r="C140" s="15">
        <v>-8192</v>
      </c>
      <c r="D140" s="15">
        <f t="shared" si="196"/>
        <v>-1</v>
      </c>
      <c r="E140" s="15">
        <f t="shared" si="197"/>
        <v>0</v>
      </c>
      <c r="F140" s="15">
        <f t="shared" si="198"/>
        <v>-1</v>
      </c>
      <c r="G140" s="15">
        <v>275</v>
      </c>
      <c r="H140" s="15">
        <v>276</v>
      </c>
      <c r="I140" s="15">
        <v>57</v>
      </c>
      <c r="J140" s="15">
        <v>5</v>
      </c>
      <c r="K140" s="15">
        <v>368</v>
      </c>
      <c r="L140" s="15">
        <v>1365</v>
      </c>
      <c r="M140" s="15">
        <f t="shared" si="199"/>
        <v>0.333251953125</v>
      </c>
      <c r="O140" s="86">
        <f t="shared" si="200"/>
        <v>368</v>
      </c>
      <c r="P140" s="86">
        <f t="shared" si="162"/>
        <v>4.39453125E-2</v>
      </c>
      <c r="Q140" s="86">
        <f t="shared" si="163"/>
        <v>183</v>
      </c>
      <c r="R140" s="86" t="b">
        <f t="shared" si="164"/>
        <v>0</v>
      </c>
      <c r="S140" s="86" t="str">
        <f t="shared" si="165"/>
        <v>Dummy Node</v>
      </c>
      <c r="T140" s="86" t="str">
        <f t="shared" si="201"/>
        <v>N/A</v>
      </c>
      <c r="U140" s="86" t="str">
        <f t="shared" si="166"/>
        <v>N/A</v>
      </c>
      <c r="V140" s="86">
        <f t="shared" si="167"/>
        <v>87</v>
      </c>
      <c r="W140" s="86" t="b">
        <f t="shared" si="168"/>
        <v>1</v>
      </c>
      <c r="X140" s="86" t="str">
        <f t="shared" si="169"/>
        <v>Dummy Node</v>
      </c>
      <c r="Y140" s="86" t="str">
        <f t="shared" si="202"/>
        <v>N/A</v>
      </c>
      <c r="Z140" s="86" t="str">
        <f t="shared" si="170"/>
        <v>N/A</v>
      </c>
      <c r="AA140" s="86">
        <f t="shared" si="171"/>
        <v>47</v>
      </c>
      <c r="AB140" s="86" t="b">
        <f t="shared" si="172"/>
        <v>1</v>
      </c>
      <c r="AC140" s="86" t="str">
        <f t="shared" si="173"/>
        <v>Speed</v>
      </c>
      <c r="AD140" s="86" t="str">
        <f t="shared" si="203"/>
        <v>&lt;=</v>
      </c>
      <c r="AE140" s="86">
        <f t="shared" si="174"/>
        <v>26.72705078125</v>
      </c>
      <c r="AF140" s="86">
        <f t="shared" si="175"/>
        <v>46</v>
      </c>
      <c r="AG140" s="86" t="b">
        <f t="shared" si="176"/>
        <v>1</v>
      </c>
      <c r="AH140" s="86" t="str">
        <f t="shared" si="177"/>
        <v>GEBR</v>
      </c>
      <c r="AI140" s="86" t="str">
        <f t="shared" si="204"/>
        <v>&lt;=</v>
      </c>
      <c r="AJ140" s="86">
        <f t="shared" si="178"/>
        <v>0.715087890625</v>
      </c>
      <c r="AK140" s="86">
        <f t="shared" si="179"/>
        <v>43</v>
      </c>
      <c r="AL140" s="86" t="b">
        <f t="shared" si="180"/>
        <v>0</v>
      </c>
      <c r="AM140" s="86" t="str">
        <f t="shared" si="181"/>
        <v>Speed</v>
      </c>
      <c r="AN140" s="86" t="str">
        <f t="shared" si="205"/>
        <v>&gt;</v>
      </c>
      <c r="AO140" s="86">
        <f t="shared" si="182"/>
        <v>25.37109375</v>
      </c>
      <c r="AP140" s="86">
        <f t="shared" si="183"/>
        <v>12</v>
      </c>
      <c r="AQ140" s="86" t="b">
        <f t="shared" si="184"/>
        <v>1</v>
      </c>
      <c r="AR140" s="86" t="str">
        <f t="shared" si="185"/>
        <v>Distance</v>
      </c>
      <c r="AS140" s="86" t="str">
        <f t="shared" si="206"/>
        <v>&lt;=</v>
      </c>
      <c r="AT140" s="86">
        <f t="shared" si="186"/>
        <v>680.19677734375</v>
      </c>
      <c r="AU140" s="86">
        <f t="shared" si="187"/>
        <v>2</v>
      </c>
      <c r="AV140" s="86" t="b">
        <f t="shared" si="188"/>
        <v>0</v>
      </c>
      <c r="AW140" s="86" t="str">
        <f t="shared" si="189"/>
        <v>Distance</v>
      </c>
      <c r="AX140" s="86" t="str">
        <f t="shared" si="207"/>
        <v>&gt;</v>
      </c>
      <c r="AY140" s="86">
        <f t="shared" si="190"/>
        <v>590.286865234375</v>
      </c>
      <c r="AZ140" s="86">
        <f t="shared" si="191"/>
        <v>0</v>
      </c>
      <c r="BA140" s="86" t="b">
        <f t="shared" si="192"/>
        <v>0</v>
      </c>
      <c r="BB140" s="86" t="str">
        <f t="shared" si="193"/>
        <v>Distance</v>
      </c>
      <c r="BC140" s="86" t="str">
        <f t="shared" si="208"/>
        <v>&gt;</v>
      </c>
      <c r="BD140" s="86">
        <f t="shared" si="194"/>
        <v>459.240966796875</v>
      </c>
      <c r="BE140" s="15">
        <f t="shared" si="195"/>
        <v>1</v>
      </c>
      <c r="BF140" s="15" t="str">
        <f t="shared" si="209"/>
        <v>Speed&lt;=26,72705078125 AND GEBR&lt;=0,715087890625 AND Speed&gt;25,37109375 AND Distance&lt;=680,19677734375 AND Distance&gt;590,286865234375 AND Distance&gt;459,240966796875</v>
      </c>
      <c r="BH140"/>
      <c r="BI140"/>
      <c r="BJ140"/>
    </row>
    <row r="141" spans="1:62">
      <c r="A141" s="15">
        <v>138</v>
      </c>
      <c r="B141" s="15">
        <v>-2</v>
      </c>
      <c r="C141" s="15">
        <v>-8192</v>
      </c>
      <c r="D141" s="15">
        <f t="shared" si="196"/>
        <v>-1</v>
      </c>
      <c r="E141" s="15">
        <f t="shared" si="197"/>
        <v>0</v>
      </c>
      <c r="F141" s="15">
        <f t="shared" si="198"/>
        <v>-1</v>
      </c>
      <c r="G141" s="15">
        <v>277</v>
      </c>
      <c r="H141" s="15">
        <v>278</v>
      </c>
      <c r="I141" s="15">
        <v>57</v>
      </c>
      <c r="J141" s="15">
        <v>5</v>
      </c>
      <c r="K141" s="15">
        <v>369</v>
      </c>
      <c r="L141" s="15">
        <v>1365</v>
      </c>
      <c r="M141" s="15">
        <f t="shared" si="199"/>
        <v>0.333251953125</v>
      </c>
      <c r="O141" s="86">
        <f t="shared" si="200"/>
        <v>369</v>
      </c>
      <c r="P141" s="86">
        <f t="shared" si="162"/>
        <v>4.39453125E-2</v>
      </c>
      <c r="Q141" s="86">
        <f t="shared" si="163"/>
        <v>184</v>
      </c>
      <c r="R141" s="86" t="b">
        <f t="shared" si="164"/>
        <v>1</v>
      </c>
      <c r="S141" s="86" t="str">
        <f t="shared" si="165"/>
        <v>Dummy Node</v>
      </c>
      <c r="T141" s="86" t="str">
        <f t="shared" si="201"/>
        <v>N/A</v>
      </c>
      <c r="U141" s="86" t="str">
        <f t="shared" si="166"/>
        <v>N/A</v>
      </c>
      <c r="V141" s="86">
        <f t="shared" si="167"/>
        <v>87</v>
      </c>
      <c r="W141" s="86" t="b">
        <f t="shared" si="168"/>
        <v>0</v>
      </c>
      <c r="X141" s="86" t="str">
        <f t="shared" si="169"/>
        <v>Dummy Node</v>
      </c>
      <c r="Y141" s="86" t="str">
        <f t="shared" si="202"/>
        <v>N/A</v>
      </c>
      <c r="Z141" s="86" t="str">
        <f t="shared" si="170"/>
        <v>N/A</v>
      </c>
      <c r="AA141" s="86">
        <f t="shared" si="171"/>
        <v>47</v>
      </c>
      <c r="AB141" s="86" t="b">
        <f t="shared" si="172"/>
        <v>1</v>
      </c>
      <c r="AC141" s="86" t="str">
        <f t="shared" si="173"/>
        <v>Speed</v>
      </c>
      <c r="AD141" s="86" t="str">
        <f t="shared" si="203"/>
        <v>&lt;=</v>
      </c>
      <c r="AE141" s="86">
        <f t="shared" si="174"/>
        <v>26.72705078125</v>
      </c>
      <c r="AF141" s="86">
        <f t="shared" si="175"/>
        <v>46</v>
      </c>
      <c r="AG141" s="86" t="b">
        <f t="shared" si="176"/>
        <v>1</v>
      </c>
      <c r="AH141" s="86" t="str">
        <f t="shared" si="177"/>
        <v>GEBR</v>
      </c>
      <c r="AI141" s="86" t="str">
        <f t="shared" si="204"/>
        <v>&lt;=</v>
      </c>
      <c r="AJ141" s="86">
        <f t="shared" si="178"/>
        <v>0.715087890625</v>
      </c>
      <c r="AK141" s="86">
        <f t="shared" si="179"/>
        <v>43</v>
      </c>
      <c r="AL141" s="86" t="b">
        <f t="shared" si="180"/>
        <v>0</v>
      </c>
      <c r="AM141" s="86" t="str">
        <f t="shared" si="181"/>
        <v>Speed</v>
      </c>
      <c r="AN141" s="86" t="str">
        <f t="shared" si="205"/>
        <v>&gt;</v>
      </c>
      <c r="AO141" s="86">
        <f t="shared" si="182"/>
        <v>25.37109375</v>
      </c>
      <c r="AP141" s="86">
        <f t="shared" si="183"/>
        <v>12</v>
      </c>
      <c r="AQ141" s="86" t="b">
        <f t="shared" si="184"/>
        <v>1</v>
      </c>
      <c r="AR141" s="86" t="str">
        <f t="shared" si="185"/>
        <v>Distance</v>
      </c>
      <c r="AS141" s="86" t="str">
        <f t="shared" si="206"/>
        <v>&lt;=</v>
      </c>
      <c r="AT141" s="86">
        <f t="shared" si="186"/>
        <v>680.19677734375</v>
      </c>
      <c r="AU141" s="86">
        <f t="shared" si="187"/>
        <v>2</v>
      </c>
      <c r="AV141" s="86" t="b">
        <f t="shared" si="188"/>
        <v>0</v>
      </c>
      <c r="AW141" s="86" t="str">
        <f t="shared" si="189"/>
        <v>Distance</v>
      </c>
      <c r="AX141" s="86" t="str">
        <f t="shared" si="207"/>
        <v>&gt;</v>
      </c>
      <c r="AY141" s="86">
        <f t="shared" si="190"/>
        <v>590.286865234375</v>
      </c>
      <c r="AZ141" s="86">
        <f t="shared" si="191"/>
        <v>0</v>
      </c>
      <c r="BA141" s="86" t="b">
        <f t="shared" si="192"/>
        <v>0</v>
      </c>
      <c r="BB141" s="86" t="str">
        <f t="shared" si="193"/>
        <v>Distance</v>
      </c>
      <c r="BC141" s="86" t="str">
        <f t="shared" si="208"/>
        <v>&gt;</v>
      </c>
      <c r="BD141" s="86">
        <f t="shared" si="194"/>
        <v>459.240966796875</v>
      </c>
      <c r="BE141" s="15">
        <f t="shared" si="195"/>
        <v>1</v>
      </c>
      <c r="BF141" s="15" t="str">
        <f t="shared" si="209"/>
        <v>Speed&lt;=26,72705078125 AND GEBR&lt;=0,715087890625 AND Speed&gt;25,37109375 AND Distance&lt;=680,19677734375 AND Distance&gt;590,286865234375 AND Distance&gt;459,240966796875</v>
      </c>
      <c r="BH141"/>
      <c r="BI141"/>
      <c r="BJ141"/>
    </row>
    <row r="142" spans="1:62">
      <c r="A142" s="15">
        <v>139</v>
      </c>
      <c r="B142" s="15">
        <v>-2</v>
      </c>
      <c r="C142" s="15">
        <v>-8192</v>
      </c>
      <c r="D142" s="15">
        <f t="shared" si="196"/>
        <v>-1</v>
      </c>
      <c r="E142" s="15">
        <f t="shared" si="197"/>
        <v>0</v>
      </c>
      <c r="F142" s="15">
        <f t="shared" si="198"/>
        <v>-1</v>
      </c>
      <c r="G142" s="15">
        <v>279</v>
      </c>
      <c r="H142" s="15">
        <v>280</v>
      </c>
      <c r="I142" s="15">
        <v>60</v>
      </c>
      <c r="J142" s="15">
        <v>6</v>
      </c>
      <c r="K142" s="15">
        <v>370</v>
      </c>
      <c r="L142" s="15">
        <v>1365</v>
      </c>
      <c r="M142" s="15">
        <f t="shared" si="199"/>
        <v>0.333251953125</v>
      </c>
      <c r="O142" s="86">
        <f t="shared" ref="O142:O205" si="210">K142</f>
        <v>370</v>
      </c>
      <c r="P142" s="86">
        <f t="shared" ref="P142:P205" si="211">VLOOKUP(O142,$A$3:$M$513,13,FALSE)</f>
        <v>4.39453125E-2</v>
      </c>
      <c r="Q142" s="86">
        <f t="shared" ref="Q142:Q205" si="212">VLOOKUP(O142,$A$3:$I$513,9,FALSE)</f>
        <v>184</v>
      </c>
      <c r="R142" s="86" t="b">
        <f t="shared" ref="R142:R205" si="213">IF(VLOOKUP(Q142,$A$3:$G$513,7,FALSE) = O142, TRUE, IF(VLOOKUP(Q142, $A$3:$H$513,8,FALSE) = O142, FALSE, "Error: Invalid Decision!"))</f>
        <v>0</v>
      </c>
      <c r="S142" s="86" t="str">
        <f t="shared" ref="S142:S205" si="214">IF(VLOOKUP(Q142,$A$3:$B$513,2,FALSE) = 0, "Distance", IF(VLOOKUP(Q142,$A$3:$B$513,2,FALSE) = 1, "Speed", IF(VLOOKUP(Q142,$A$3:$B$513,2,FALSE) = 2, "GEBR", "Dummy Node")))</f>
        <v>Dummy Node</v>
      </c>
      <c r="T142" s="86" t="str">
        <f t="shared" ref="T142:T205" si="215">IF(S142="Dummy Node","N/A",IF(R142,"&lt;=","&gt;"))</f>
        <v>N/A</v>
      </c>
      <c r="U142" s="86" t="str">
        <f t="shared" ref="U142:U205" si="216">IF(S142="Dummy Node","N/A",VLOOKUP(Q142,$A$3:$F$513,6,FALSE))</f>
        <v>N/A</v>
      </c>
      <c r="V142" s="86">
        <f t="shared" ref="V142:V205" si="217">VLOOKUP(Q142,$A$3:$I$513,9,FALSE)</f>
        <v>87</v>
      </c>
      <c r="W142" s="86" t="b">
        <f t="shared" ref="W142:W205" si="218">IF(VLOOKUP(V142,$A$3:$G$513,7,FALSE) = Q142, TRUE, IF(VLOOKUP(V142, $A$3:$H$513,8,FALSE) = Q142, FALSE, "Error: Invalid Decision!"))</f>
        <v>0</v>
      </c>
      <c r="X142" s="86" t="str">
        <f t="shared" ref="X142:X205" si="219">IF(VLOOKUP(V142,$A$3:$B$513,2,FALSE) = 0, "Distance", IF(VLOOKUP(V142,$A$3:$B$513,2,FALSE) = 1, "Speed", IF(VLOOKUP(V142,$A$3:$B$513,2,FALSE) = 2, "GEBR", "Dummy Node")))</f>
        <v>Dummy Node</v>
      </c>
      <c r="Y142" s="86" t="str">
        <f t="shared" ref="Y142:Y205" si="220">IF(X142="Dummy Node","N/A",IF(W142,"&lt;=","&gt;"))</f>
        <v>N/A</v>
      </c>
      <c r="Z142" s="86" t="str">
        <f t="shared" ref="Z142:Z205" si="221">IF(X142="Dummy Node","N/A",VLOOKUP(V142,$A$3:$F$513,6,FALSE))</f>
        <v>N/A</v>
      </c>
      <c r="AA142" s="86">
        <f t="shared" ref="AA142:AA205" si="222">VLOOKUP(V142,$A$3:$I$513,9,FALSE)</f>
        <v>47</v>
      </c>
      <c r="AB142" s="86" t="b">
        <f t="shared" ref="AB142:AB205" si="223">IF(VLOOKUP(AA142,$A$3:$G$513,7,FALSE) = V142, TRUE, IF(VLOOKUP(AA142, $A$3:$H$513,8,FALSE) = V142, FALSE, "Error: Invalid Decision!"))</f>
        <v>1</v>
      </c>
      <c r="AC142" s="86" t="str">
        <f t="shared" ref="AC142:AC205" si="224">IF(VLOOKUP(AA142,$A$3:$B$513,2,FALSE) = 0, "Distance", IF(VLOOKUP(AA142,$A$3:$B$513,2,FALSE) = 1, "Speed", IF(VLOOKUP(AA142,$A$3:$B$513,2,FALSE) = 2, "GEBR", "Dummy Node")))</f>
        <v>Speed</v>
      </c>
      <c r="AD142" s="86" t="str">
        <f t="shared" ref="AD142:AD205" si="225">IF(AC142="Dummy Node","N/A",IF(AB142,"&lt;=","&gt;"))</f>
        <v>&lt;=</v>
      </c>
      <c r="AE142" s="86">
        <f t="shared" ref="AE142:AE205" si="226">IF(AC142="Dummy Node","N/A",VLOOKUP(AA142,$A$3:$F$513,6,FALSE))</f>
        <v>26.72705078125</v>
      </c>
      <c r="AF142" s="86">
        <f t="shared" ref="AF142:AF205" si="227">VLOOKUP(AA142,$A$3:$I$513,9,FALSE)</f>
        <v>46</v>
      </c>
      <c r="AG142" s="86" t="b">
        <f t="shared" ref="AG142:AG205" si="228">IF(VLOOKUP(AF142,$A$3:$G$513,7,FALSE) = AA142, TRUE, IF(VLOOKUP(AF142, $A$3:$H$513,8,FALSE) = AA142, FALSE, "Error: Invalid Decision!"))</f>
        <v>1</v>
      </c>
      <c r="AH142" s="86" t="str">
        <f t="shared" ref="AH142:AH205" si="229">IF(VLOOKUP(AF142,$A$3:$B$513,2,FALSE) = 0, "Distance", IF(VLOOKUP(AF142,$A$3:$B$513,2,FALSE) = 1, "Speed", IF(VLOOKUP(AF142,$A$3:$B$513,2,FALSE) = 2, "GEBR", "Dummy Node")))</f>
        <v>GEBR</v>
      </c>
      <c r="AI142" s="86" t="str">
        <f t="shared" ref="AI142:AI205" si="230">IF(AH142="Dummy Node","N/A",IF(AG142,"&lt;=","&gt;"))</f>
        <v>&lt;=</v>
      </c>
      <c r="AJ142" s="86">
        <f t="shared" ref="AJ142:AJ205" si="231">IF(AH142="Dummy Node","N/A",VLOOKUP(AF142,$A$3:$F$513,6,FALSE))</f>
        <v>0.715087890625</v>
      </c>
      <c r="AK142" s="86">
        <f t="shared" ref="AK142:AK205" si="232">VLOOKUP(AF142,$A$3:$I$513,9,FALSE)</f>
        <v>43</v>
      </c>
      <c r="AL142" s="86" t="b">
        <f t="shared" ref="AL142:AL205" si="233">IF(VLOOKUP(AK142,$A$3:$G$513,7,FALSE) = AF142, TRUE, IF(VLOOKUP(AK142, $A$3:$H$513,8,FALSE) = AF142, FALSE, "Error: Invalid Decision!"))</f>
        <v>0</v>
      </c>
      <c r="AM142" s="86" t="str">
        <f t="shared" ref="AM142:AM205" si="234">IF(VLOOKUP(AK142,$A$3:$B$513,2,FALSE) = 0, "Distance", IF(VLOOKUP(AK142,$A$3:$B$513,2,FALSE) = 1, "Speed", IF(VLOOKUP(AK142,$A$3:$B$513,2,FALSE) = 2, "GEBR", "Dummy Node")))</f>
        <v>Speed</v>
      </c>
      <c r="AN142" s="86" t="str">
        <f t="shared" ref="AN142:AN205" si="235">IF(AM142="Dummy Node","N/A",IF(AL142,"&lt;=","&gt;"))</f>
        <v>&gt;</v>
      </c>
      <c r="AO142" s="86">
        <f t="shared" ref="AO142:AO205" si="236">IF(AM142="Dummy Node","N/A",VLOOKUP(AK142,$A$3:$F$513,6,FALSE))</f>
        <v>25.37109375</v>
      </c>
      <c r="AP142" s="86">
        <f t="shared" ref="AP142:AP205" si="237">VLOOKUP(AK142,$A$3:$I$513,9,FALSE)</f>
        <v>12</v>
      </c>
      <c r="AQ142" s="86" t="b">
        <f t="shared" ref="AQ142:AQ205" si="238">IF(VLOOKUP(AP142,$A$3:$G$513,7,FALSE) = AK142, TRUE, IF(VLOOKUP(AP142, $A$3:$H$513,8,FALSE) = AK142, FALSE, "Error: Invalid Decision!"))</f>
        <v>1</v>
      </c>
      <c r="AR142" s="86" t="str">
        <f t="shared" ref="AR142:AR205" si="239">IF(VLOOKUP(AP142,$A$3:$B$513,2,FALSE) = 0, "Distance", IF(VLOOKUP(AP142,$A$3:$B$513,2,FALSE) = 1, "Speed", IF(VLOOKUP(AP142,$A$3:$B$513,2,FALSE) = 2, "GEBR", "Dummy Node")))</f>
        <v>Distance</v>
      </c>
      <c r="AS142" s="86" t="str">
        <f t="shared" ref="AS142:AS205" si="240">IF(AR142="Dummy Node","N/A",IF(AQ142,"&lt;=","&gt;"))</f>
        <v>&lt;=</v>
      </c>
      <c r="AT142" s="86">
        <f t="shared" ref="AT142:AT205" si="241">IF(AR142="Dummy Node","N/A",VLOOKUP(AP142,$A$3:$F$513,6,FALSE))</f>
        <v>680.19677734375</v>
      </c>
      <c r="AU142" s="86">
        <f t="shared" ref="AU142:AU205" si="242">VLOOKUP(AP142,$A$3:$I$513,9,FALSE)</f>
        <v>2</v>
      </c>
      <c r="AV142" s="86" t="b">
        <f t="shared" ref="AV142:AV205" si="243">IF(VLOOKUP(AU142,$A$3:$G$513,7,FALSE) = AP142, TRUE, IF(VLOOKUP(AU142, $A$3:$H$513,8,FALSE) = AP142, FALSE, "Error: Invalid Decision!"))</f>
        <v>0</v>
      </c>
      <c r="AW142" s="86" t="str">
        <f t="shared" ref="AW142:AW205" si="244">IF(VLOOKUP(AU142,$A$3:$B$513,2,FALSE) = 0, "Distance", IF(VLOOKUP(AU142,$A$3:$B$513,2,FALSE) = 1, "Speed", IF(VLOOKUP(AU142,$A$3:$B$513,2,FALSE) = 2, "GEBR", "Dummy Node")))</f>
        <v>Distance</v>
      </c>
      <c r="AX142" s="86" t="str">
        <f t="shared" ref="AX142:AX205" si="245">IF(AW142="Dummy Node","N/A",IF(AV142,"&lt;=","&gt;"))</f>
        <v>&gt;</v>
      </c>
      <c r="AY142" s="86">
        <f t="shared" ref="AY142:AY205" si="246">IF(AW142="Dummy Node","N/A",VLOOKUP(AU142,$A$3:$F$513,6,FALSE))</f>
        <v>590.286865234375</v>
      </c>
      <c r="AZ142" s="86">
        <f t="shared" ref="AZ142:AZ205" si="247">VLOOKUP(AU142,$A$3:$I$513,9,FALSE)</f>
        <v>0</v>
      </c>
      <c r="BA142" s="86" t="b">
        <f t="shared" ref="BA142:BA205" si="248">IF(VLOOKUP(AZ142,$A$3:$G$513,7,FALSE) = AU142, TRUE, IF(VLOOKUP(AZ142, $A$3:$H$513,8,FALSE) = AU142, FALSE, "Error: Invalid Decision!"))</f>
        <v>0</v>
      </c>
      <c r="BB142" s="86" t="str">
        <f t="shared" ref="BB142:BB205" si="249">IF(VLOOKUP(AZ142,$A$3:$B$513,2,FALSE) = 0, "Distance", IF(VLOOKUP(AZ142,$A$3:$B$513,2,FALSE) = 1, "Speed", IF(VLOOKUP(AZ142,$A$3:$B$513,2,FALSE) = 2, "GEBR", "Dummy Node")))</f>
        <v>Distance</v>
      </c>
      <c r="BC142" s="86" t="str">
        <f t="shared" ref="BC142:BC205" si="250">IF(BB142="Dummy Node","N/A",IF(BA142,"&lt;=","&gt;"))</f>
        <v>&gt;</v>
      </c>
      <c r="BD142" s="86">
        <f t="shared" ref="BD142:BD205" si="251">IF(BB142="Dummy Node","N/A",VLOOKUP(AZ142,$A$3:$F$513,6,FALSE))</f>
        <v>459.240966796875</v>
      </c>
      <c r="BE142" s="15">
        <f t="shared" si="195"/>
        <v>1</v>
      </c>
      <c r="BF142" s="15" t="str">
        <f t="shared" si="209"/>
        <v>Speed&lt;=26,72705078125 AND GEBR&lt;=0,715087890625 AND Speed&gt;25,37109375 AND Distance&lt;=680,19677734375 AND Distance&gt;590,286865234375 AND Distance&gt;459,240966796875</v>
      </c>
      <c r="BH142"/>
      <c r="BI142"/>
      <c r="BJ142"/>
    </row>
    <row r="143" spans="1:62">
      <c r="A143" s="15">
        <v>140</v>
      </c>
      <c r="B143" s="15">
        <v>-2</v>
      </c>
      <c r="C143" s="15">
        <v>-8192</v>
      </c>
      <c r="D143" s="15">
        <f t="shared" si="196"/>
        <v>-1</v>
      </c>
      <c r="E143" s="15">
        <f t="shared" si="197"/>
        <v>0</v>
      </c>
      <c r="F143" s="15">
        <f t="shared" si="198"/>
        <v>-1</v>
      </c>
      <c r="G143" s="15">
        <v>281</v>
      </c>
      <c r="H143" s="15">
        <v>282</v>
      </c>
      <c r="I143" s="15">
        <v>60</v>
      </c>
      <c r="J143" s="15">
        <v>6</v>
      </c>
      <c r="K143" s="15">
        <v>371</v>
      </c>
      <c r="L143" s="15">
        <v>1365</v>
      </c>
      <c r="M143" s="15">
        <f t="shared" si="199"/>
        <v>0.333251953125</v>
      </c>
      <c r="O143" s="86">
        <f t="shared" si="210"/>
        <v>371</v>
      </c>
      <c r="P143" s="86">
        <f t="shared" si="211"/>
        <v>3.90625E-3</v>
      </c>
      <c r="Q143" s="86">
        <f t="shared" si="212"/>
        <v>185</v>
      </c>
      <c r="R143" s="86" t="b">
        <f t="shared" si="213"/>
        <v>1</v>
      </c>
      <c r="S143" s="86" t="str">
        <f t="shared" si="214"/>
        <v>Dummy Node</v>
      </c>
      <c r="T143" s="86" t="str">
        <f t="shared" si="215"/>
        <v>N/A</v>
      </c>
      <c r="U143" s="86" t="str">
        <f t="shared" si="216"/>
        <v>N/A</v>
      </c>
      <c r="V143" s="86">
        <f t="shared" si="217"/>
        <v>88</v>
      </c>
      <c r="W143" s="86" t="b">
        <f t="shared" si="218"/>
        <v>1</v>
      </c>
      <c r="X143" s="86" t="str">
        <f t="shared" si="219"/>
        <v>Dummy Node</v>
      </c>
      <c r="Y143" s="86" t="str">
        <f t="shared" si="220"/>
        <v>N/A</v>
      </c>
      <c r="Z143" s="86" t="str">
        <f t="shared" si="221"/>
        <v>N/A</v>
      </c>
      <c r="AA143" s="86">
        <f t="shared" si="222"/>
        <v>47</v>
      </c>
      <c r="AB143" s="86" t="b">
        <f t="shared" si="223"/>
        <v>0</v>
      </c>
      <c r="AC143" s="86" t="str">
        <f t="shared" si="224"/>
        <v>Speed</v>
      </c>
      <c r="AD143" s="86" t="str">
        <f t="shared" si="225"/>
        <v>&gt;</v>
      </c>
      <c r="AE143" s="86">
        <f t="shared" si="226"/>
        <v>26.72705078125</v>
      </c>
      <c r="AF143" s="86">
        <f t="shared" si="227"/>
        <v>46</v>
      </c>
      <c r="AG143" s="86" t="b">
        <f t="shared" si="228"/>
        <v>1</v>
      </c>
      <c r="AH143" s="86" t="str">
        <f t="shared" si="229"/>
        <v>GEBR</v>
      </c>
      <c r="AI143" s="86" t="str">
        <f t="shared" si="230"/>
        <v>&lt;=</v>
      </c>
      <c r="AJ143" s="86">
        <f t="shared" si="231"/>
        <v>0.715087890625</v>
      </c>
      <c r="AK143" s="86">
        <f t="shared" si="232"/>
        <v>43</v>
      </c>
      <c r="AL143" s="86" t="b">
        <f t="shared" si="233"/>
        <v>0</v>
      </c>
      <c r="AM143" s="86" t="str">
        <f t="shared" si="234"/>
        <v>Speed</v>
      </c>
      <c r="AN143" s="86" t="str">
        <f t="shared" si="235"/>
        <v>&gt;</v>
      </c>
      <c r="AO143" s="86">
        <f t="shared" si="236"/>
        <v>25.37109375</v>
      </c>
      <c r="AP143" s="86">
        <f t="shared" si="237"/>
        <v>12</v>
      </c>
      <c r="AQ143" s="86" t="b">
        <f t="shared" si="238"/>
        <v>1</v>
      </c>
      <c r="AR143" s="86" t="str">
        <f t="shared" si="239"/>
        <v>Distance</v>
      </c>
      <c r="AS143" s="86" t="str">
        <f t="shared" si="240"/>
        <v>&lt;=</v>
      </c>
      <c r="AT143" s="86">
        <f t="shared" si="241"/>
        <v>680.19677734375</v>
      </c>
      <c r="AU143" s="86">
        <f t="shared" si="242"/>
        <v>2</v>
      </c>
      <c r="AV143" s="86" t="b">
        <f t="shared" si="243"/>
        <v>0</v>
      </c>
      <c r="AW143" s="86" t="str">
        <f t="shared" si="244"/>
        <v>Distance</v>
      </c>
      <c r="AX143" s="86" t="str">
        <f t="shared" si="245"/>
        <v>&gt;</v>
      </c>
      <c r="AY143" s="86">
        <f t="shared" si="246"/>
        <v>590.286865234375</v>
      </c>
      <c r="AZ143" s="86">
        <f t="shared" si="247"/>
        <v>0</v>
      </c>
      <c r="BA143" s="86" t="b">
        <f t="shared" si="248"/>
        <v>0</v>
      </c>
      <c r="BB143" s="86" t="str">
        <f t="shared" si="249"/>
        <v>Distance</v>
      </c>
      <c r="BC143" s="86" t="str">
        <f t="shared" si="250"/>
        <v>&gt;</v>
      </c>
      <c r="BD143" s="86">
        <f t="shared" si="251"/>
        <v>459.240966796875</v>
      </c>
      <c r="BE143" s="15">
        <f t="shared" si="195"/>
        <v>1</v>
      </c>
      <c r="BF143" s="15" t="str">
        <f t="shared" si="209"/>
        <v>Speed&gt;26,72705078125 AND GEBR&lt;=0,715087890625 AND Speed&gt;25,37109375 AND Distance&lt;=680,19677734375 AND Distance&gt;590,286865234375 AND Distance&gt;459,240966796875</v>
      </c>
      <c r="BH143"/>
      <c r="BI143"/>
      <c r="BJ143"/>
    </row>
    <row r="144" spans="1:62">
      <c r="A144" s="15">
        <v>141</v>
      </c>
      <c r="B144" s="15">
        <v>-2</v>
      </c>
      <c r="C144" s="15">
        <v>-8192</v>
      </c>
      <c r="D144" s="15">
        <f t="shared" si="196"/>
        <v>-1</v>
      </c>
      <c r="E144" s="15">
        <f t="shared" si="197"/>
        <v>0</v>
      </c>
      <c r="F144" s="15">
        <f t="shared" si="198"/>
        <v>-1</v>
      </c>
      <c r="G144" s="15">
        <v>283</v>
      </c>
      <c r="H144" s="15">
        <v>284</v>
      </c>
      <c r="I144" s="15">
        <v>61</v>
      </c>
      <c r="J144" s="15">
        <v>7</v>
      </c>
      <c r="K144" s="15">
        <v>372</v>
      </c>
      <c r="L144" s="15">
        <v>94</v>
      </c>
      <c r="M144" s="15">
        <f t="shared" si="199"/>
        <v>2.294921875E-2</v>
      </c>
      <c r="O144" s="86">
        <f t="shared" si="210"/>
        <v>372</v>
      </c>
      <c r="P144" s="86">
        <f t="shared" si="211"/>
        <v>3.90625E-3</v>
      </c>
      <c r="Q144" s="86">
        <f t="shared" si="212"/>
        <v>185</v>
      </c>
      <c r="R144" s="86" t="b">
        <f t="shared" si="213"/>
        <v>0</v>
      </c>
      <c r="S144" s="86" t="str">
        <f t="shared" si="214"/>
        <v>Dummy Node</v>
      </c>
      <c r="T144" s="86" t="str">
        <f t="shared" si="215"/>
        <v>N/A</v>
      </c>
      <c r="U144" s="86" t="str">
        <f t="shared" si="216"/>
        <v>N/A</v>
      </c>
      <c r="V144" s="86">
        <f t="shared" si="217"/>
        <v>88</v>
      </c>
      <c r="W144" s="86" t="b">
        <f t="shared" si="218"/>
        <v>1</v>
      </c>
      <c r="X144" s="86" t="str">
        <f t="shared" si="219"/>
        <v>Dummy Node</v>
      </c>
      <c r="Y144" s="86" t="str">
        <f t="shared" si="220"/>
        <v>N/A</v>
      </c>
      <c r="Z144" s="86" t="str">
        <f t="shared" si="221"/>
        <v>N/A</v>
      </c>
      <c r="AA144" s="86">
        <f t="shared" si="222"/>
        <v>47</v>
      </c>
      <c r="AB144" s="86" t="b">
        <f t="shared" si="223"/>
        <v>0</v>
      </c>
      <c r="AC144" s="86" t="str">
        <f t="shared" si="224"/>
        <v>Speed</v>
      </c>
      <c r="AD144" s="86" t="str">
        <f t="shared" si="225"/>
        <v>&gt;</v>
      </c>
      <c r="AE144" s="86">
        <f t="shared" si="226"/>
        <v>26.72705078125</v>
      </c>
      <c r="AF144" s="86">
        <f t="shared" si="227"/>
        <v>46</v>
      </c>
      <c r="AG144" s="86" t="b">
        <f t="shared" si="228"/>
        <v>1</v>
      </c>
      <c r="AH144" s="86" t="str">
        <f t="shared" si="229"/>
        <v>GEBR</v>
      </c>
      <c r="AI144" s="86" t="str">
        <f t="shared" si="230"/>
        <v>&lt;=</v>
      </c>
      <c r="AJ144" s="86">
        <f t="shared" si="231"/>
        <v>0.715087890625</v>
      </c>
      <c r="AK144" s="86">
        <f t="shared" si="232"/>
        <v>43</v>
      </c>
      <c r="AL144" s="86" t="b">
        <f t="shared" si="233"/>
        <v>0</v>
      </c>
      <c r="AM144" s="86" t="str">
        <f t="shared" si="234"/>
        <v>Speed</v>
      </c>
      <c r="AN144" s="86" t="str">
        <f t="shared" si="235"/>
        <v>&gt;</v>
      </c>
      <c r="AO144" s="86">
        <f t="shared" si="236"/>
        <v>25.37109375</v>
      </c>
      <c r="AP144" s="86">
        <f t="shared" si="237"/>
        <v>12</v>
      </c>
      <c r="AQ144" s="86" t="b">
        <f t="shared" si="238"/>
        <v>1</v>
      </c>
      <c r="AR144" s="86" t="str">
        <f t="shared" si="239"/>
        <v>Distance</v>
      </c>
      <c r="AS144" s="86" t="str">
        <f t="shared" si="240"/>
        <v>&lt;=</v>
      </c>
      <c r="AT144" s="86">
        <f t="shared" si="241"/>
        <v>680.19677734375</v>
      </c>
      <c r="AU144" s="86">
        <f t="shared" si="242"/>
        <v>2</v>
      </c>
      <c r="AV144" s="86" t="b">
        <f t="shared" si="243"/>
        <v>0</v>
      </c>
      <c r="AW144" s="86" t="str">
        <f t="shared" si="244"/>
        <v>Distance</v>
      </c>
      <c r="AX144" s="86" t="str">
        <f t="shared" si="245"/>
        <v>&gt;</v>
      </c>
      <c r="AY144" s="86">
        <f t="shared" si="246"/>
        <v>590.286865234375</v>
      </c>
      <c r="AZ144" s="86">
        <f t="shared" si="247"/>
        <v>0</v>
      </c>
      <c r="BA144" s="86" t="b">
        <f t="shared" si="248"/>
        <v>0</v>
      </c>
      <c r="BB144" s="86" t="str">
        <f t="shared" si="249"/>
        <v>Distance</v>
      </c>
      <c r="BC144" s="86" t="str">
        <f t="shared" si="250"/>
        <v>&gt;</v>
      </c>
      <c r="BD144" s="86">
        <f t="shared" si="251"/>
        <v>459.240966796875</v>
      </c>
      <c r="BE144" s="15">
        <f t="shared" si="195"/>
        <v>1</v>
      </c>
      <c r="BF144" s="15" t="str">
        <f t="shared" si="209"/>
        <v>Speed&gt;26,72705078125 AND GEBR&lt;=0,715087890625 AND Speed&gt;25,37109375 AND Distance&lt;=680,19677734375 AND Distance&gt;590,286865234375 AND Distance&gt;459,240966796875</v>
      </c>
      <c r="BH144"/>
      <c r="BI144"/>
      <c r="BJ144"/>
    </row>
    <row r="145" spans="1:62">
      <c r="A145" s="15">
        <v>142</v>
      </c>
      <c r="B145" s="15">
        <v>-2</v>
      </c>
      <c r="C145" s="15">
        <v>-8192</v>
      </c>
      <c r="D145" s="15">
        <f t="shared" si="196"/>
        <v>-1</v>
      </c>
      <c r="E145" s="15">
        <f t="shared" si="197"/>
        <v>0</v>
      </c>
      <c r="F145" s="15">
        <f t="shared" si="198"/>
        <v>-1</v>
      </c>
      <c r="G145" s="15">
        <v>285</v>
      </c>
      <c r="H145" s="15">
        <v>286</v>
      </c>
      <c r="I145" s="15">
        <v>61</v>
      </c>
      <c r="J145" s="15">
        <v>7</v>
      </c>
      <c r="K145" s="15">
        <v>373</v>
      </c>
      <c r="L145" s="15">
        <v>94</v>
      </c>
      <c r="M145" s="15">
        <f t="shared" si="199"/>
        <v>2.294921875E-2</v>
      </c>
      <c r="O145" s="86">
        <f t="shared" si="210"/>
        <v>373</v>
      </c>
      <c r="P145" s="86">
        <f t="shared" si="211"/>
        <v>3.90625E-3</v>
      </c>
      <c r="Q145" s="86">
        <f t="shared" si="212"/>
        <v>186</v>
      </c>
      <c r="R145" s="86" t="b">
        <f t="shared" si="213"/>
        <v>1</v>
      </c>
      <c r="S145" s="86" t="str">
        <f t="shared" si="214"/>
        <v>Dummy Node</v>
      </c>
      <c r="T145" s="86" t="str">
        <f t="shared" si="215"/>
        <v>N/A</v>
      </c>
      <c r="U145" s="86" t="str">
        <f t="shared" si="216"/>
        <v>N/A</v>
      </c>
      <c r="V145" s="86">
        <f t="shared" si="217"/>
        <v>88</v>
      </c>
      <c r="W145" s="86" t="b">
        <f t="shared" si="218"/>
        <v>0</v>
      </c>
      <c r="X145" s="86" t="str">
        <f t="shared" si="219"/>
        <v>Dummy Node</v>
      </c>
      <c r="Y145" s="86" t="str">
        <f t="shared" si="220"/>
        <v>N/A</v>
      </c>
      <c r="Z145" s="86" t="str">
        <f t="shared" si="221"/>
        <v>N/A</v>
      </c>
      <c r="AA145" s="86">
        <f t="shared" si="222"/>
        <v>47</v>
      </c>
      <c r="AB145" s="86" t="b">
        <f t="shared" si="223"/>
        <v>0</v>
      </c>
      <c r="AC145" s="86" t="str">
        <f t="shared" si="224"/>
        <v>Speed</v>
      </c>
      <c r="AD145" s="86" t="str">
        <f t="shared" si="225"/>
        <v>&gt;</v>
      </c>
      <c r="AE145" s="86">
        <f t="shared" si="226"/>
        <v>26.72705078125</v>
      </c>
      <c r="AF145" s="86">
        <f t="shared" si="227"/>
        <v>46</v>
      </c>
      <c r="AG145" s="86" t="b">
        <f t="shared" si="228"/>
        <v>1</v>
      </c>
      <c r="AH145" s="86" t="str">
        <f t="shared" si="229"/>
        <v>GEBR</v>
      </c>
      <c r="AI145" s="86" t="str">
        <f t="shared" si="230"/>
        <v>&lt;=</v>
      </c>
      <c r="AJ145" s="86">
        <f t="shared" si="231"/>
        <v>0.715087890625</v>
      </c>
      <c r="AK145" s="86">
        <f t="shared" si="232"/>
        <v>43</v>
      </c>
      <c r="AL145" s="86" t="b">
        <f t="shared" si="233"/>
        <v>0</v>
      </c>
      <c r="AM145" s="86" t="str">
        <f t="shared" si="234"/>
        <v>Speed</v>
      </c>
      <c r="AN145" s="86" t="str">
        <f t="shared" si="235"/>
        <v>&gt;</v>
      </c>
      <c r="AO145" s="86">
        <f t="shared" si="236"/>
        <v>25.37109375</v>
      </c>
      <c r="AP145" s="86">
        <f t="shared" si="237"/>
        <v>12</v>
      </c>
      <c r="AQ145" s="86" t="b">
        <f t="shared" si="238"/>
        <v>1</v>
      </c>
      <c r="AR145" s="86" t="str">
        <f t="shared" si="239"/>
        <v>Distance</v>
      </c>
      <c r="AS145" s="86" t="str">
        <f t="shared" si="240"/>
        <v>&lt;=</v>
      </c>
      <c r="AT145" s="86">
        <f t="shared" si="241"/>
        <v>680.19677734375</v>
      </c>
      <c r="AU145" s="86">
        <f t="shared" si="242"/>
        <v>2</v>
      </c>
      <c r="AV145" s="86" t="b">
        <f t="shared" si="243"/>
        <v>0</v>
      </c>
      <c r="AW145" s="86" t="str">
        <f t="shared" si="244"/>
        <v>Distance</v>
      </c>
      <c r="AX145" s="86" t="str">
        <f t="shared" si="245"/>
        <v>&gt;</v>
      </c>
      <c r="AY145" s="86">
        <f t="shared" si="246"/>
        <v>590.286865234375</v>
      </c>
      <c r="AZ145" s="86">
        <f t="shared" si="247"/>
        <v>0</v>
      </c>
      <c r="BA145" s="86" t="b">
        <f t="shared" si="248"/>
        <v>0</v>
      </c>
      <c r="BB145" s="86" t="str">
        <f t="shared" si="249"/>
        <v>Distance</v>
      </c>
      <c r="BC145" s="86" t="str">
        <f t="shared" si="250"/>
        <v>&gt;</v>
      </c>
      <c r="BD145" s="86">
        <f t="shared" si="251"/>
        <v>459.240966796875</v>
      </c>
      <c r="BE145" s="15">
        <f t="shared" si="195"/>
        <v>1</v>
      </c>
      <c r="BF145" s="15" t="str">
        <f t="shared" si="209"/>
        <v>Speed&gt;26,72705078125 AND GEBR&lt;=0,715087890625 AND Speed&gt;25,37109375 AND Distance&lt;=680,19677734375 AND Distance&gt;590,286865234375 AND Distance&gt;459,240966796875</v>
      </c>
      <c r="BH145"/>
      <c r="BI145"/>
      <c r="BJ145"/>
    </row>
    <row r="146" spans="1:62">
      <c r="A146" s="15">
        <v>143</v>
      </c>
      <c r="B146" s="15">
        <v>-2</v>
      </c>
      <c r="C146" s="15">
        <v>-8192</v>
      </c>
      <c r="D146" s="15">
        <f t="shared" si="196"/>
        <v>-1</v>
      </c>
      <c r="E146" s="15">
        <f t="shared" si="197"/>
        <v>0</v>
      </c>
      <c r="F146" s="15">
        <f t="shared" si="198"/>
        <v>-1</v>
      </c>
      <c r="G146" s="15">
        <v>287</v>
      </c>
      <c r="H146" s="15">
        <v>288</v>
      </c>
      <c r="I146" s="15">
        <v>62</v>
      </c>
      <c r="J146" s="15">
        <v>7</v>
      </c>
      <c r="K146" s="15">
        <v>374</v>
      </c>
      <c r="L146" s="15">
        <v>1214</v>
      </c>
      <c r="M146" s="15">
        <f t="shared" si="199"/>
        <v>0.29638671875</v>
      </c>
      <c r="O146" s="86">
        <f t="shared" si="210"/>
        <v>374</v>
      </c>
      <c r="P146" s="86">
        <f t="shared" si="211"/>
        <v>3.90625E-3</v>
      </c>
      <c r="Q146" s="86">
        <f t="shared" si="212"/>
        <v>186</v>
      </c>
      <c r="R146" s="86" t="b">
        <f t="shared" si="213"/>
        <v>0</v>
      </c>
      <c r="S146" s="86" t="str">
        <f t="shared" si="214"/>
        <v>Dummy Node</v>
      </c>
      <c r="T146" s="86" t="str">
        <f t="shared" si="215"/>
        <v>N/A</v>
      </c>
      <c r="U146" s="86" t="str">
        <f t="shared" si="216"/>
        <v>N/A</v>
      </c>
      <c r="V146" s="86">
        <f t="shared" si="217"/>
        <v>88</v>
      </c>
      <c r="W146" s="86" t="b">
        <f t="shared" si="218"/>
        <v>0</v>
      </c>
      <c r="X146" s="86" t="str">
        <f t="shared" si="219"/>
        <v>Dummy Node</v>
      </c>
      <c r="Y146" s="86" t="str">
        <f t="shared" si="220"/>
        <v>N/A</v>
      </c>
      <c r="Z146" s="86" t="str">
        <f t="shared" si="221"/>
        <v>N/A</v>
      </c>
      <c r="AA146" s="86">
        <f t="shared" si="222"/>
        <v>47</v>
      </c>
      <c r="AB146" s="86" t="b">
        <f t="shared" si="223"/>
        <v>0</v>
      </c>
      <c r="AC146" s="86" t="str">
        <f t="shared" si="224"/>
        <v>Speed</v>
      </c>
      <c r="AD146" s="86" t="str">
        <f t="shared" si="225"/>
        <v>&gt;</v>
      </c>
      <c r="AE146" s="86">
        <f t="shared" si="226"/>
        <v>26.72705078125</v>
      </c>
      <c r="AF146" s="86">
        <f t="shared" si="227"/>
        <v>46</v>
      </c>
      <c r="AG146" s="86" t="b">
        <f t="shared" si="228"/>
        <v>1</v>
      </c>
      <c r="AH146" s="86" t="str">
        <f t="shared" si="229"/>
        <v>GEBR</v>
      </c>
      <c r="AI146" s="86" t="str">
        <f t="shared" si="230"/>
        <v>&lt;=</v>
      </c>
      <c r="AJ146" s="86">
        <f t="shared" si="231"/>
        <v>0.715087890625</v>
      </c>
      <c r="AK146" s="86">
        <f t="shared" si="232"/>
        <v>43</v>
      </c>
      <c r="AL146" s="86" t="b">
        <f t="shared" si="233"/>
        <v>0</v>
      </c>
      <c r="AM146" s="86" t="str">
        <f t="shared" si="234"/>
        <v>Speed</v>
      </c>
      <c r="AN146" s="86" t="str">
        <f t="shared" si="235"/>
        <v>&gt;</v>
      </c>
      <c r="AO146" s="86">
        <f t="shared" si="236"/>
        <v>25.37109375</v>
      </c>
      <c r="AP146" s="86">
        <f t="shared" si="237"/>
        <v>12</v>
      </c>
      <c r="AQ146" s="86" t="b">
        <f t="shared" si="238"/>
        <v>1</v>
      </c>
      <c r="AR146" s="86" t="str">
        <f t="shared" si="239"/>
        <v>Distance</v>
      </c>
      <c r="AS146" s="86" t="str">
        <f t="shared" si="240"/>
        <v>&lt;=</v>
      </c>
      <c r="AT146" s="86">
        <f t="shared" si="241"/>
        <v>680.19677734375</v>
      </c>
      <c r="AU146" s="86">
        <f t="shared" si="242"/>
        <v>2</v>
      </c>
      <c r="AV146" s="86" t="b">
        <f t="shared" si="243"/>
        <v>0</v>
      </c>
      <c r="AW146" s="86" t="str">
        <f t="shared" si="244"/>
        <v>Distance</v>
      </c>
      <c r="AX146" s="86" t="str">
        <f t="shared" si="245"/>
        <v>&gt;</v>
      </c>
      <c r="AY146" s="86">
        <f t="shared" si="246"/>
        <v>590.286865234375</v>
      </c>
      <c r="AZ146" s="86">
        <f t="shared" si="247"/>
        <v>0</v>
      </c>
      <c r="BA146" s="86" t="b">
        <f t="shared" si="248"/>
        <v>0</v>
      </c>
      <c r="BB146" s="86" t="str">
        <f t="shared" si="249"/>
        <v>Distance</v>
      </c>
      <c r="BC146" s="86" t="str">
        <f t="shared" si="250"/>
        <v>&gt;</v>
      </c>
      <c r="BD146" s="86">
        <f t="shared" si="251"/>
        <v>459.240966796875</v>
      </c>
      <c r="BE146" s="15">
        <f t="shared" si="195"/>
        <v>1</v>
      </c>
      <c r="BF146" s="15" t="str">
        <f t="shared" si="209"/>
        <v>Speed&gt;26,72705078125 AND GEBR&lt;=0,715087890625 AND Speed&gt;25,37109375 AND Distance&lt;=680,19677734375 AND Distance&gt;590,286865234375 AND Distance&gt;459,240966796875</v>
      </c>
      <c r="BH146"/>
      <c r="BI146"/>
      <c r="BJ146"/>
    </row>
    <row r="147" spans="1:62">
      <c r="A147" s="15">
        <v>144</v>
      </c>
      <c r="B147" s="15">
        <v>-2</v>
      </c>
      <c r="C147" s="15">
        <v>-8192</v>
      </c>
      <c r="D147" s="15">
        <f t="shared" si="196"/>
        <v>-1</v>
      </c>
      <c r="E147" s="15">
        <f t="shared" si="197"/>
        <v>0</v>
      </c>
      <c r="F147" s="15">
        <f t="shared" si="198"/>
        <v>-1</v>
      </c>
      <c r="G147" s="15">
        <v>289</v>
      </c>
      <c r="H147" s="15">
        <v>290</v>
      </c>
      <c r="I147" s="15">
        <v>62</v>
      </c>
      <c r="J147" s="15">
        <v>7</v>
      </c>
      <c r="K147" s="15">
        <v>375</v>
      </c>
      <c r="L147" s="15">
        <v>1214</v>
      </c>
      <c r="M147" s="15">
        <f t="shared" si="199"/>
        <v>0.29638671875</v>
      </c>
      <c r="O147" s="86">
        <f t="shared" si="210"/>
        <v>375</v>
      </c>
      <c r="P147" s="86">
        <f t="shared" si="211"/>
        <v>1.708984375E-3</v>
      </c>
      <c r="Q147" s="86">
        <f t="shared" si="212"/>
        <v>187</v>
      </c>
      <c r="R147" s="86" t="b">
        <f t="shared" si="213"/>
        <v>1</v>
      </c>
      <c r="S147" s="86" t="str">
        <f t="shared" si="214"/>
        <v>Dummy Node</v>
      </c>
      <c r="T147" s="86" t="str">
        <f t="shared" si="215"/>
        <v>N/A</v>
      </c>
      <c r="U147" s="86" t="str">
        <f t="shared" si="216"/>
        <v>N/A</v>
      </c>
      <c r="V147" s="86">
        <f t="shared" si="217"/>
        <v>89</v>
      </c>
      <c r="W147" s="86" t="b">
        <f t="shared" si="218"/>
        <v>1</v>
      </c>
      <c r="X147" s="86" t="str">
        <f t="shared" si="219"/>
        <v>Dummy Node</v>
      </c>
      <c r="Y147" s="86" t="str">
        <f t="shared" si="220"/>
        <v>N/A</v>
      </c>
      <c r="Z147" s="86" t="str">
        <f t="shared" si="221"/>
        <v>N/A</v>
      </c>
      <c r="AA147" s="86">
        <f t="shared" si="222"/>
        <v>68</v>
      </c>
      <c r="AB147" s="86" t="b">
        <f t="shared" si="223"/>
        <v>1</v>
      </c>
      <c r="AC147" s="86" t="str">
        <f t="shared" si="224"/>
        <v>Distance</v>
      </c>
      <c r="AD147" s="86" t="str">
        <f t="shared" si="225"/>
        <v>&lt;=</v>
      </c>
      <c r="AE147" s="86">
        <f t="shared" si="226"/>
        <v>550.493896484375</v>
      </c>
      <c r="AF147" s="86">
        <f t="shared" si="227"/>
        <v>15</v>
      </c>
      <c r="AG147" s="86" t="b">
        <f t="shared" si="228"/>
        <v>0</v>
      </c>
      <c r="AH147" s="86" t="str">
        <f t="shared" si="229"/>
        <v>Speed</v>
      </c>
      <c r="AI147" s="86" t="str">
        <f t="shared" si="230"/>
        <v>&gt;</v>
      </c>
      <c r="AJ147" s="86">
        <f t="shared" si="231"/>
        <v>25.294189453125</v>
      </c>
      <c r="AK147" s="86">
        <f t="shared" si="232"/>
        <v>14</v>
      </c>
      <c r="AL147" s="86" t="b">
        <f t="shared" si="233"/>
        <v>1</v>
      </c>
      <c r="AM147" s="86" t="str">
        <f t="shared" si="234"/>
        <v>GEBR</v>
      </c>
      <c r="AN147" s="86" t="str">
        <f t="shared" si="235"/>
        <v>&lt;=</v>
      </c>
      <c r="AO147" s="86">
        <f t="shared" si="236"/>
        <v>0.85498046875</v>
      </c>
      <c r="AP147" s="86">
        <f t="shared" si="237"/>
        <v>11</v>
      </c>
      <c r="AQ147" s="86" t="b">
        <f t="shared" si="238"/>
        <v>0</v>
      </c>
      <c r="AR147" s="86" t="str">
        <f t="shared" si="239"/>
        <v>Speed</v>
      </c>
      <c r="AS147" s="86" t="str">
        <f t="shared" si="240"/>
        <v>&gt;</v>
      </c>
      <c r="AT147" s="86">
        <f t="shared" si="241"/>
        <v>23.35400390625</v>
      </c>
      <c r="AU147" s="86">
        <f t="shared" si="242"/>
        <v>2</v>
      </c>
      <c r="AV147" s="86" t="b">
        <f t="shared" si="243"/>
        <v>1</v>
      </c>
      <c r="AW147" s="86" t="str">
        <f t="shared" si="244"/>
        <v>Distance</v>
      </c>
      <c r="AX147" s="86" t="str">
        <f t="shared" si="245"/>
        <v>&lt;=</v>
      </c>
      <c r="AY147" s="86">
        <f t="shared" si="246"/>
        <v>590.286865234375</v>
      </c>
      <c r="AZ147" s="86">
        <f t="shared" si="247"/>
        <v>0</v>
      </c>
      <c r="BA147" s="86" t="b">
        <f t="shared" si="248"/>
        <v>0</v>
      </c>
      <c r="BB147" s="86" t="str">
        <f t="shared" si="249"/>
        <v>Distance</v>
      </c>
      <c r="BC147" s="86" t="str">
        <f t="shared" si="250"/>
        <v>&gt;</v>
      </c>
      <c r="BD147" s="86">
        <f t="shared" si="251"/>
        <v>459.240966796875</v>
      </c>
      <c r="BE147" s="15">
        <f t="shared" si="195"/>
        <v>1</v>
      </c>
      <c r="BF147" s="15" t="str">
        <f t="shared" si="209"/>
        <v>Distance&lt;=550,493896484375 AND Speed&gt;25,294189453125 AND GEBR&lt;=0,85498046875 AND Speed&gt;23,35400390625 AND Distance&lt;=590,286865234375 AND Distance&gt;459,240966796875</v>
      </c>
      <c r="BH147"/>
      <c r="BI147"/>
      <c r="BJ147"/>
    </row>
    <row r="148" spans="1:62">
      <c r="A148" s="15">
        <v>145</v>
      </c>
      <c r="B148" s="15">
        <v>-2</v>
      </c>
      <c r="C148" s="15">
        <v>-8192</v>
      </c>
      <c r="D148" s="15">
        <f t="shared" si="196"/>
        <v>-1</v>
      </c>
      <c r="E148" s="15">
        <f t="shared" si="197"/>
        <v>0</v>
      </c>
      <c r="F148" s="15">
        <f t="shared" si="198"/>
        <v>-1</v>
      </c>
      <c r="G148" s="15">
        <v>291</v>
      </c>
      <c r="H148" s="15">
        <v>292</v>
      </c>
      <c r="I148" s="15">
        <v>63</v>
      </c>
      <c r="J148" s="15">
        <v>7</v>
      </c>
      <c r="K148" s="15">
        <v>376</v>
      </c>
      <c r="L148" s="15">
        <v>42</v>
      </c>
      <c r="M148" s="15">
        <f t="shared" si="199"/>
        <v>1.025390625E-2</v>
      </c>
      <c r="O148" s="86">
        <f t="shared" si="210"/>
        <v>376</v>
      </c>
      <c r="P148" s="86">
        <f t="shared" si="211"/>
        <v>1.708984375E-3</v>
      </c>
      <c r="Q148" s="86">
        <f t="shared" si="212"/>
        <v>187</v>
      </c>
      <c r="R148" s="86" t="b">
        <f t="shared" si="213"/>
        <v>0</v>
      </c>
      <c r="S148" s="86" t="str">
        <f t="shared" si="214"/>
        <v>Dummy Node</v>
      </c>
      <c r="T148" s="86" t="str">
        <f t="shared" si="215"/>
        <v>N/A</v>
      </c>
      <c r="U148" s="86" t="str">
        <f t="shared" si="216"/>
        <v>N/A</v>
      </c>
      <c r="V148" s="86">
        <f t="shared" si="217"/>
        <v>89</v>
      </c>
      <c r="W148" s="86" t="b">
        <f t="shared" si="218"/>
        <v>1</v>
      </c>
      <c r="X148" s="86" t="str">
        <f t="shared" si="219"/>
        <v>Dummy Node</v>
      </c>
      <c r="Y148" s="86" t="str">
        <f t="shared" si="220"/>
        <v>N/A</v>
      </c>
      <c r="Z148" s="86" t="str">
        <f t="shared" si="221"/>
        <v>N/A</v>
      </c>
      <c r="AA148" s="86">
        <f t="shared" si="222"/>
        <v>68</v>
      </c>
      <c r="AB148" s="86" t="b">
        <f t="shared" si="223"/>
        <v>1</v>
      </c>
      <c r="AC148" s="86" t="str">
        <f t="shared" si="224"/>
        <v>Distance</v>
      </c>
      <c r="AD148" s="86" t="str">
        <f t="shared" si="225"/>
        <v>&lt;=</v>
      </c>
      <c r="AE148" s="86">
        <f t="shared" si="226"/>
        <v>550.493896484375</v>
      </c>
      <c r="AF148" s="86">
        <f t="shared" si="227"/>
        <v>15</v>
      </c>
      <c r="AG148" s="86" t="b">
        <f t="shared" si="228"/>
        <v>0</v>
      </c>
      <c r="AH148" s="86" t="str">
        <f t="shared" si="229"/>
        <v>Speed</v>
      </c>
      <c r="AI148" s="86" t="str">
        <f t="shared" si="230"/>
        <v>&gt;</v>
      </c>
      <c r="AJ148" s="86">
        <f t="shared" si="231"/>
        <v>25.294189453125</v>
      </c>
      <c r="AK148" s="86">
        <f t="shared" si="232"/>
        <v>14</v>
      </c>
      <c r="AL148" s="86" t="b">
        <f t="shared" si="233"/>
        <v>1</v>
      </c>
      <c r="AM148" s="86" t="str">
        <f t="shared" si="234"/>
        <v>GEBR</v>
      </c>
      <c r="AN148" s="86" t="str">
        <f t="shared" si="235"/>
        <v>&lt;=</v>
      </c>
      <c r="AO148" s="86">
        <f t="shared" si="236"/>
        <v>0.85498046875</v>
      </c>
      <c r="AP148" s="86">
        <f t="shared" si="237"/>
        <v>11</v>
      </c>
      <c r="AQ148" s="86" t="b">
        <f t="shared" si="238"/>
        <v>0</v>
      </c>
      <c r="AR148" s="86" t="str">
        <f t="shared" si="239"/>
        <v>Speed</v>
      </c>
      <c r="AS148" s="86" t="str">
        <f t="shared" si="240"/>
        <v>&gt;</v>
      </c>
      <c r="AT148" s="86">
        <f t="shared" si="241"/>
        <v>23.35400390625</v>
      </c>
      <c r="AU148" s="86">
        <f t="shared" si="242"/>
        <v>2</v>
      </c>
      <c r="AV148" s="86" t="b">
        <f t="shared" si="243"/>
        <v>1</v>
      </c>
      <c r="AW148" s="86" t="str">
        <f t="shared" si="244"/>
        <v>Distance</v>
      </c>
      <c r="AX148" s="86" t="str">
        <f t="shared" si="245"/>
        <v>&lt;=</v>
      </c>
      <c r="AY148" s="86">
        <f t="shared" si="246"/>
        <v>590.286865234375</v>
      </c>
      <c r="AZ148" s="86">
        <f t="shared" si="247"/>
        <v>0</v>
      </c>
      <c r="BA148" s="86" t="b">
        <f t="shared" si="248"/>
        <v>0</v>
      </c>
      <c r="BB148" s="86" t="str">
        <f t="shared" si="249"/>
        <v>Distance</v>
      </c>
      <c r="BC148" s="86" t="str">
        <f t="shared" si="250"/>
        <v>&gt;</v>
      </c>
      <c r="BD148" s="86">
        <f t="shared" si="251"/>
        <v>459.240966796875</v>
      </c>
      <c r="BE148" s="15">
        <f t="shared" si="195"/>
        <v>1</v>
      </c>
      <c r="BF148" s="15" t="str">
        <f t="shared" si="209"/>
        <v>Distance&lt;=550,493896484375 AND Speed&gt;25,294189453125 AND GEBR&lt;=0,85498046875 AND Speed&gt;23,35400390625 AND Distance&lt;=590,286865234375 AND Distance&gt;459,240966796875</v>
      </c>
      <c r="BH148"/>
      <c r="BI148"/>
      <c r="BJ148"/>
    </row>
    <row r="149" spans="1:62">
      <c r="A149" s="15">
        <v>146</v>
      </c>
      <c r="B149" s="15">
        <v>-2</v>
      </c>
      <c r="C149" s="15">
        <v>-8192</v>
      </c>
      <c r="D149" s="15">
        <f t="shared" si="196"/>
        <v>-1</v>
      </c>
      <c r="E149" s="15">
        <f t="shared" si="197"/>
        <v>0</v>
      </c>
      <c r="F149" s="15">
        <f t="shared" si="198"/>
        <v>-1</v>
      </c>
      <c r="G149" s="15">
        <v>293</v>
      </c>
      <c r="H149" s="15">
        <v>294</v>
      </c>
      <c r="I149" s="15">
        <v>63</v>
      </c>
      <c r="J149" s="15">
        <v>7</v>
      </c>
      <c r="K149" s="15">
        <v>377</v>
      </c>
      <c r="L149" s="15">
        <v>42</v>
      </c>
      <c r="M149" s="15">
        <f t="shared" si="199"/>
        <v>1.025390625E-2</v>
      </c>
      <c r="O149" s="86">
        <f t="shared" si="210"/>
        <v>377</v>
      </c>
      <c r="P149" s="86">
        <f t="shared" si="211"/>
        <v>1.708984375E-3</v>
      </c>
      <c r="Q149" s="86">
        <f t="shared" si="212"/>
        <v>188</v>
      </c>
      <c r="R149" s="86" t="b">
        <f t="shared" si="213"/>
        <v>1</v>
      </c>
      <c r="S149" s="86" t="str">
        <f t="shared" si="214"/>
        <v>Dummy Node</v>
      </c>
      <c r="T149" s="86" t="str">
        <f t="shared" si="215"/>
        <v>N/A</v>
      </c>
      <c r="U149" s="86" t="str">
        <f t="shared" si="216"/>
        <v>N/A</v>
      </c>
      <c r="V149" s="86">
        <f t="shared" si="217"/>
        <v>89</v>
      </c>
      <c r="W149" s="86" t="b">
        <f t="shared" si="218"/>
        <v>0</v>
      </c>
      <c r="X149" s="86" t="str">
        <f t="shared" si="219"/>
        <v>Dummy Node</v>
      </c>
      <c r="Y149" s="86" t="str">
        <f t="shared" si="220"/>
        <v>N/A</v>
      </c>
      <c r="Z149" s="86" t="str">
        <f t="shared" si="221"/>
        <v>N/A</v>
      </c>
      <c r="AA149" s="86">
        <f t="shared" si="222"/>
        <v>68</v>
      </c>
      <c r="AB149" s="86" t="b">
        <f t="shared" si="223"/>
        <v>1</v>
      </c>
      <c r="AC149" s="86" t="str">
        <f t="shared" si="224"/>
        <v>Distance</v>
      </c>
      <c r="AD149" s="86" t="str">
        <f t="shared" si="225"/>
        <v>&lt;=</v>
      </c>
      <c r="AE149" s="86">
        <f t="shared" si="226"/>
        <v>550.493896484375</v>
      </c>
      <c r="AF149" s="86">
        <f t="shared" si="227"/>
        <v>15</v>
      </c>
      <c r="AG149" s="86" t="b">
        <f t="shared" si="228"/>
        <v>0</v>
      </c>
      <c r="AH149" s="86" t="str">
        <f t="shared" si="229"/>
        <v>Speed</v>
      </c>
      <c r="AI149" s="86" t="str">
        <f t="shared" si="230"/>
        <v>&gt;</v>
      </c>
      <c r="AJ149" s="86">
        <f t="shared" si="231"/>
        <v>25.294189453125</v>
      </c>
      <c r="AK149" s="86">
        <f t="shared" si="232"/>
        <v>14</v>
      </c>
      <c r="AL149" s="86" t="b">
        <f t="shared" si="233"/>
        <v>1</v>
      </c>
      <c r="AM149" s="86" t="str">
        <f t="shared" si="234"/>
        <v>GEBR</v>
      </c>
      <c r="AN149" s="86" t="str">
        <f t="shared" si="235"/>
        <v>&lt;=</v>
      </c>
      <c r="AO149" s="86">
        <f t="shared" si="236"/>
        <v>0.85498046875</v>
      </c>
      <c r="AP149" s="86">
        <f t="shared" si="237"/>
        <v>11</v>
      </c>
      <c r="AQ149" s="86" t="b">
        <f t="shared" si="238"/>
        <v>0</v>
      </c>
      <c r="AR149" s="86" t="str">
        <f t="shared" si="239"/>
        <v>Speed</v>
      </c>
      <c r="AS149" s="86" t="str">
        <f t="shared" si="240"/>
        <v>&gt;</v>
      </c>
      <c r="AT149" s="86">
        <f t="shared" si="241"/>
        <v>23.35400390625</v>
      </c>
      <c r="AU149" s="86">
        <f t="shared" si="242"/>
        <v>2</v>
      </c>
      <c r="AV149" s="86" t="b">
        <f t="shared" si="243"/>
        <v>1</v>
      </c>
      <c r="AW149" s="86" t="str">
        <f t="shared" si="244"/>
        <v>Distance</v>
      </c>
      <c r="AX149" s="86" t="str">
        <f t="shared" si="245"/>
        <v>&lt;=</v>
      </c>
      <c r="AY149" s="86">
        <f t="shared" si="246"/>
        <v>590.286865234375</v>
      </c>
      <c r="AZ149" s="86">
        <f t="shared" si="247"/>
        <v>0</v>
      </c>
      <c r="BA149" s="86" t="b">
        <f t="shared" si="248"/>
        <v>0</v>
      </c>
      <c r="BB149" s="86" t="str">
        <f t="shared" si="249"/>
        <v>Distance</v>
      </c>
      <c r="BC149" s="86" t="str">
        <f t="shared" si="250"/>
        <v>&gt;</v>
      </c>
      <c r="BD149" s="86">
        <f t="shared" si="251"/>
        <v>459.240966796875</v>
      </c>
      <c r="BE149" s="15">
        <f t="shared" si="195"/>
        <v>1</v>
      </c>
      <c r="BF149" s="15" t="str">
        <f t="shared" si="209"/>
        <v>Distance&lt;=550,493896484375 AND Speed&gt;25,294189453125 AND GEBR&lt;=0,85498046875 AND Speed&gt;23,35400390625 AND Distance&lt;=590,286865234375 AND Distance&gt;459,240966796875</v>
      </c>
      <c r="BH149"/>
      <c r="BI149"/>
      <c r="BJ149"/>
    </row>
    <row r="150" spans="1:62">
      <c r="A150" s="15">
        <v>147</v>
      </c>
      <c r="B150" s="15">
        <v>-2</v>
      </c>
      <c r="C150" s="15">
        <v>-8192</v>
      </c>
      <c r="D150" s="15">
        <f t="shared" si="196"/>
        <v>-1</v>
      </c>
      <c r="E150" s="15">
        <f t="shared" si="197"/>
        <v>0</v>
      </c>
      <c r="F150" s="15">
        <f t="shared" si="198"/>
        <v>-1</v>
      </c>
      <c r="G150" s="15">
        <v>295</v>
      </c>
      <c r="H150" s="15">
        <v>296</v>
      </c>
      <c r="I150" s="15">
        <v>64</v>
      </c>
      <c r="J150" s="15">
        <v>7</v>
      </c>
      <c r="K150" s="15">
        <v>378</v>
      </c>
      <c r="L150" s="15">
        <v>503</v>
      </c>
      <c r="M150" s="15">
        <f t="shared" si="199"/>
        <v>0.122802734375</v>
      </c>
      <c r="O150" s="86">
        <f t="shared" si="210"/>
        <v>378</v>
      </c>
      <c r="P150" s="86">
        <f t="shared" si="211"/>
        <v>1.708984375E-3</v>
      </c>
      <c r="Q150" s="86">
        <f t="shared" si="212"/>
        <v>188</v>
      </c>
      <c r="R150" s="86" t="b">
        <f t="shared" si="213"/>
        <v>0</v>
      </c>
      <c r="S150" s="86" t="str">
        <f t="shared" si="214"/>
        <v>Dummy Node</v>
      </c>
      <c r="T150" s="86" t="str">
        <f t="shared" si="215"/>
        <v>N/A</v>
      </c>
      <c r="U150" s="86" t="str">
        <f t="shared" si="216"/>
        <v>N/A</v>
      </c>
      <c r="V150" s="86">
        <f t="shared" si="217"/>
        <v>89</v>
      </c>
      <c r="W150" s="86" t="b">
        <f t="shared" si="218"/>
        <v>0</v>
      </c>
      <c r="X150" s="86" t="str">
        <f t="shared" si="219"/>
        <v>Dummy Node</v>
      </c>
      <c r="Y150" s="86" t="str">
        <f t="shared" si="220"/>
        <v>N/A</v>
      </c>
      <c r="Z150" s="86" t="str">
        <f t="shared" si="221"/>
        <v>N/A</v>
      </c>
      <c r="AA150" s="86">
        <f t="shared" si="222"/>
        <v>68</v>
      </c>
      <c r="AB150" s="86" t="b">
        <f t="shared" si="223"/>
        <v>1</v>
      </c>
      <c r="AC150" s="86" t="str">
        <f t="shared" si="224"/>
        <v>Distance</v>
      </c>
      <c r="AD150" s="86" t="str">
        <f t="shared" si="225"/>
        <v>&lt;=</v>
      </c>
      <c r="AE150" s="86">
        <f t="shared" si="226"/>
        <v>550.493896484375</v>
      </c>
      <c r="AF150" s="86">
        <f t="shared" si="227"/>
        <v>15</v>
      </c>
      <c r="AG150" s="86" t="b">
        <f t="shared" si="228"/>
        <v>0</v>
      </c>
      <c r="AH150" s="86" t="str">
        <f t="shared" si="229"/>
        <v>Speed</v>
      </c>
      <c r="AI150" s="86" t="str">
        <f t="shared" si="230"/>
        <v>&gt;</v>
      </c>
      <c r="AJ150" s="86">
        <f t="shared" si="231"/>
        <v>25.294189453125</v>
      </c>
      <c r="AK150" s="86">
        <f t="shared" si="232"/>
        <v>14</v>
      </c>
      <c r="AL150" s="86" t="b">
        <f t="shared" si="233"/>
        <v>1</v>
      </c>
      <c r="AM150" s="86" t="str">
        <f t="shared" si="234"/>
        <v>GEBR</v>
      </c>
      <c r="AN150" s="86" t="str">
        <f t="shared" si="235"/>
        <v>&lt;=</v>
      </c>
      <c r="AO150" s="86">
        <f t="shared" si="236"/>
        <v>0.85498046875</v>
      </c>
      <c r="AP150" s="86">
        <f t="shared" si="237"/>
        <v>11</v>
      </c>
      <c r="AQ150" s="86" t="b">
        <f t="shared" si="238"/>
        <v>0</v>
      </c>
      <c r="AR150" s="86" t="str">
        <f t="shared" si="239"/>
        <v>Speed</v>
      </c>
      <c r="AS150" s="86" t="str">
        <f t="shared" si="240"/>
        <v>&gt;</v>
      </c>
      <c r="AT150" s="86">
        <f t="shared" si="241"/>
        <v>23.35400390625</v>
      </c>
      <c r="AU150" s="86">
        <f t="shared" si="242"/>
        <v>2</v>
      </c>
      <c r="AV150" s="86" t="b">
        <f t="shared" si="243"/>
        <v>1</v>
      </c>
      <c r="AW150" s="86" t="str">
        <f t="shared" si="244"/>
        <v>Distance</v>
      </c>
      <c r="AX150" s="86" t="str">
        <f t="shared" si="245"/>
        <v>&lt;=</v>
      </c>
      <c r="AY150" s="86">
        <f t="shared" si="246"/>
        <v>590.286865234375</v>
      </c>
      <c r="AZ150" s="86">
        <f t="shared" si="247"/>
        <v>0</v>
      </c>
      <c r="BA150" s="86" t="b">
        <f t="shared" si="248"/>
        <v>0</v>
      </c>
      <c r="BB150" s="86" t="str">
        <f t="shared" si="249"/>
        <v>Distance</v>
      </c>
      <c r="BC150" s="86" t="str">
        <f t="shared" si="250"/>
        <v>&gt;</v>
      </c>
      <c r="BD150" s="86">
        <f t="shared" si="251"/>
        <v>459.240966796875</v>
      </c>
      <c r="BE150" s="15">
        <f t="shared" si="195"/>
        <v>1</v>
      </c>
      <c r="BF150" s="15" t="str">
        <f t="shared" si="209"/>
        <v>Distance&lt;=550,493896484375 AND Speed&gt;25,294189453125 AND GEBR&lt;=0,85498046875 AND Speed&gt;23,35400390625 AND Distance&lt;=590,286865234375 AND Distance&gt;459,240966796875</v>
      </c>
      <c r="BH150"/>
      <c r="BI150"/>
      <c r="BJ150"/>
    </row>
    <row r="151" spans="1:62">
      <c r="A151" s="15">
        <v>148</v>
      </c>
      <c r="B151" s="15">
        <v>-2</v>
      </c>
      <c r="C151" s="15">
        <v>-8192</v>
      </c>
      <c r="D151" s="15">
        <f t="shared" si="196"/>
        <v>-1</v>
      </c>
      <c r="E151" s="15">
        <f t="shared" si="197"/>
        <v>0</v>
      </c>
      <c r="F151" s="15">
        <f t="shared" si="198"/>
        <v>-1</v>
      </c>
      <c r="G151" s="15">
        <v>297</v>
      </c>
      <c r="H151" s="15">
        <v>298</v>
      </c>
      <c r="I151" s="15">
        <v>64</v>
      </c>
      <c r="J151" s="15">
        <v>7</v>
      </c>
      <c r="K151" s="15">
        <v>379</v>
      </c>
      <c r="L151" s="15">
        <v>503</v>
      </c>
      <c r="M151" s="15">
        <f t="shared" si="199"/>
        <v>0.122802734375</v>
      </c>
      <c r="O151" s="86">
        <f t="shared" si="210"/>
        <v>379</v>
      </c>
      <c r="P151" s="86">
        <f t="shared" si="211"/>
        <v>2.1484375E-2</v>
      </c>
      <c r="Q151" s="86">
        <f t="shared" si="212"/>
        <v>189</v>
      </c>
      <c r="R151" s="86" t="b">
        <f t="shared" si="213"/>
        <v>1</v>
      </c>
      <c r="S151" s="86" t="str">
        <f t="shared" si="214"/>
        <v>Dummy Node</v>
      </c>
      <c r="T151" s="86" t="str">
        <f t="shared" si="215"/>
        <v>N/A</v>
      </c>
      <c r="U151" s="86" t="str">
        <f t="shared" si="216"/>
        <v>N/A</v>
      </c>
      <c r="V151" s="86">
        <f t="shared" si="217"/>
        <v>90</v>
      </c>
      <c r="W151" s="86" t="b">
        <f t="shared" si="218"/>
        <v>1</v>
      </c>
      <c r="X151" s="86" t="str">
        <f t="shared" si="219"/>
        <v>Dummy Node</v>
      </c>
      <c r="Y151" s="86" t="str">
        <f t="shared" si="220"/>
        <v>N/A</v>
      </c>
      <c r="Z151" s="86" t="str">
        <f t="shared" si="221"/>
        <v>N/A</v>
      </c>
      <c r="AA151" s="86">
        <f t="shared" si="222"/>
        <v>68</v>
      </c>
      <c r="AB151" s="86" t="b">
        <f t="shared" si="223"/>
        <v>0</v>
      </c>
      <c r="AC151" s="86" t="str">
        <f t="shared" si="224"/>
        <v>Distance</v>
      </c>
      <c r="AD151" s="86" t="str">
        <f t="shared" si="225"/>
        <v>&gt;</v>
      </c>
      <c r="AE151" s="86">
        <f t="shared" si="226"/>
        <v>550.493896484375</v>
      </c>
      <c r="AF151" s="86">
        <f t="shared" si="227"/>
        <v>15</v>
      </c>
      <c r="AG151" s="86" t="b">
        <f t="shared" si="228"/>
        <v>0</v>
      </c>
      <c r="AH151" s="86" t="str">
        <f t="shared" si="229"/>
        <v>Speed</v>
      </c>
      <c r="AI151" s="86" t="str">
        <f t="shared" si="230"/>
        <v>&gt;</v>
      </c>
      <c r="AJ151" s="86">
        <f t="shared" si="231"/>
        <v>25.294189453125</v>
      </c>
      <c r="AK151" s="86">
        <f t="shared" si="232"/>
        <v>14</v>
      </c>
      <c r="AL151" s="86" t="b">
        <f t="shared" si="233"/>
        <v>1</v>
      </c>
      <c r="AM151" s="86" t="str">
        <f t="shared" si="234"/>
        <v>GEBR</v>
      </c>
      <c r="AN151" s="86" t="str">
        <f t="shared" si="235"/>
        <v>&lt;=</v>
      </c>
      <c r="AO151" s="86">
        <f t="shared" si="236"/>
        <v>0.85498046875</v>
      </c>
      <c r="AP151" s="86">
        <f t="shared" si="237"/>
        <v>11</v>
      </c>
      <c r="AQ151" s="86" t="b">
        <f t="shared" si="238"/>
        <v>0</v>
      </c>
      <c r="AR151" s="86" t="str">
        <f t="shared" si="239"/>
        <v>Speed</v>
      </c>
      <c r="AS151" s="86" t="str">
        <f t="shared" si="240"/>
        <v>&gt;</v>
      </c>
      <c r="AT151" s="86">
        <f t="shared" si="241"/>
        <v>23.35400390625</v>
      </c>
      <c r="AU151" s="86">
        <f t="shared" si="242"/>
        <v>2</v>
      </c>
      <c r="AV151" s="86" t="b">
        <f t="shared" si="243"/>
        <v>1</v>
      </c>
      <c r="AW151" s="86" t="str">
        <f t="shared" si="244"/>
        <v>Distance</v>
      </c>
      <c r="AX151" s="86" t="str">
        <f t="shared" si="245"/>
        <v>&lt;=</v>
      </c>
      <c r="AY151" s="86">
        <f t="shared" si="246"/>
        <v>590.286865234375</v>
      </c>
      <c r="AZ151" s="86">
        <f t="shared" si="247"/>
        <v>0</v>
      </c>
      <c r="BA151" s="86" t="b">
        <f t="shared" si="248"/>
        <v>0</v>
      </c>
      <c r="BB151" s="86" t="str">
        <f t="shared" si="249"/>
        <v>Distance</v>
      </c>
      <c r="BC151" s="86" t="str">
        <f t="shared" si="250"/>
        <v>&gt;</v>
      </c>
      <c r="BD151" s="86">
        <f t="shared" si="251"/>
        <v>459.240966796875</v>
      </c>
      <c r="BE151" s="15">
        <f t="shared" si="195"/>
        <v>1</v>
      </c>
      <c r="BF151" s="15" t="str">
        <f t="shared" si="209"/>
        <v>Distance&gt;550,493896484375 AND Speed&gt;25,294189453125 AND GEBR&lt;=0,85498046875 AND Speed&gt;23,35400390625 AND Distance&lt;=590,286865234375 AND Distance&gt;459,240966796875</v>
      </c>
      <c r="BH151"/>
      <c r="BI151"/>
      <c r="BJ151"/>
    </row>
    <row r="152" spans="1:62">
      <c r="A152" s="15">
        <v>149</v>
      </c>
      <c r="B152" s="15">
        <v>-2</v>
      </c>
      <c r="C152" s="15">
        <v>-8192</v>
      </c>
      <c r="D152" s="15">
        <f t="shared" si="196"/>
        <v>-1</v>
      </c>
      <c r="E152" s="15">
        <f t="shared" si="197"/>
        <v>0</v>
      </c>
      <c r="F152" s="15">
        <f t="shared" si="198"/>
        <v>-1</v>
      </c>
      <c r="G152" s="15">
        <v>299</v>
      </c>
      <c r="H152" s="15">
        <v>300</v>
      </c>
      <c r="I152" s="15">
        <v>65</v>
      </c>
      <c r="J152" s="15">
        <v>7</v>
      </c>
      <c r="K152" s="15">
        <v>380</v>
      </c>
      <c r="L152" s="15">
        <v>85</v>
      </c>
      <c r="M152" s="15">
        <f t="shared" si="199"/>
        <v>2.0751953125E-2</v>
      </c>
      <c r="O152" s="86">
        <f t="shared" si="210"/>
        <v>380</v>
      </c>
      <c r="P152" s="86">
        <f t="shared" si="211"/>
        <v>2.1484375E-2</v>
      </c>
      <c r="Q152" s="86">
        <f t="shared" si="212"/>
        <v>189</v>
      </c>
      <c r="R152" s="86" t="b">
        <f t="shared" si="213"/>
        <v>0</v>
      </c>
      <c r="S152" s="86" t="str">
        <f t="shared" si="214"/>
        <v>Dummy Node</v>
      </c>
      <c r="T152" s="86" t="str">
        <f t="shared" si="215"/>
        <v>N/A</v>
      </c>
      <c r="U152" s="86" t="str">
        <f t="shared" si="216"/>
        <v>N/A</v>
      </c>
      <c r="V152" s="86">
        <f t="shared" si="217"/>
        <v>90</v>
      </c>
      <c r="W152" s="86" t="b">
        <f t="shared" si="218"/>
        <v>1</v>
      </c>
      <c r="X152" s="86" t="str">
        <f t="shared" si="219"/>
        <v>Dummy Node</v>
      </c>
      <c r="Y152" s="86" t="str">
        <f t="shared" si="220"/>
        <v>N/A</v>
      </c>
      <c r="Z152" s="86" t="str">
        <f t="shared" si="221"/>
        <v>N/A</v>
      </c>
      <c r="AA152" s="86">
        <f t="shared" si="222"/>
        <v>68</v>
      </c>
      <c r="AB152" s="86" t="b">
        <f t="shared" si="223"/>
        <v>0</v>
      </c>
      <c r="AC152" s="86" t="str">
        <f t="shared" si="224"/>
        <v>Distance</v>
      </c>
      <c r="AD152" s="86" t="str">
        <f t="shared" si="225"/>
        <v>&gt;</v>
      </c>
      <c r="AE152" s="86">
        <f t="shared" si="226"/>
        <v>550.493896484375</v>
      </c>
      <c r="AF152" s="86">
        <f t="shared" si="227"/>
        <v>15</v>
      </c>
      <c r="AG152" s="86" t="b">
        <f t="shared" si="228"/>
        <v>0</v>
      </c>
      <c r="AH152" s="86" t="str">
        <f t="shared" si="229"/>
        <v>Speed</v>
      </c>
      <c r="AI152" s="86" t="str">
        <f t="shared" si="230"/>
        <v>&gt;</v>
      </c>
      <c r="AJ152" s="86">
        <f t="shared" si="231"/>
        <v>25.294189453125</v>
      </c>
      <c r="AK152" s="86">
        <f t="shared" si="232"/>
        <v>14</v>
      </c>
      <c r="AL152" s="86" t="b">
        <f t="shared" si="233"/>
        <v>1</v>
      </c>
      <c r="AM152" s="86" t="str">
        <f t="shared" si="234"/>
        <v>GEBR</v>
      </c>
      <c r="AN152" s="86" t="str">
        <f t="shared" si="235"/>
        <v>&lt;=</v>
      </c>
      <c r="AO152" s="86">
        <f t="shared" si="236"/>
        <v>0.85498046875</v>
      </c>
      <c r="AP152" s="86">
        <f t="shared" si="237"/>
        <v>11</v>
      </c>
      <c r="AQ152" s="86" t="b">
        <f t="shared" si="238"/>
        <v>0</v>
      </c>
      <c r="AR152" s="86" t="str">
        <f t="shared" si="239"/>
        <v>Speed</v>
      </c>
      <c r="AS152" s="86" t="str">
        <f t="shared" si="240"/>
        <v>&gt;</v>
      </c>
      <c r="AT152" s="86">
        <f t="shared" si="241"/>
        <v>23.35400390625</v>
      </c>
      <c r="AU152" s="86">
        <f t="shared" si="242"/>
        <v>2</v>
      </c>
      <c r="AV152" s="86" t="b">
        <f t="shared" si="243"/>
        <v>1</v>
      </c>
      <c r="AW152" s="86" t="str">
        <f t="shared" si="244"/>
        <v>Distance</v>
      </c>
      <c r="AX152" s="86" t="str">
        <f t="shared" si="245"/>
        <v>&lt;=</v>
      </c>
      <c r="AY152" s="86">
        <f t="shared" si="246"/>
        <v>590.286865234375</v>
      </c>
      <c r="AZ152" s="86">
        <f t="shared" si="247"/>
        <v>0</v>
      </c>
      <c r="BA152" s="86" t="b">
        <f t="shared" si="248"/>
        <v>0</v>
      </c>
      <c r="BB152" s="86" t="str">
        <f t="shared" si="249"/>
        <v>Distance</v>
      </c>
      <c r="BC152" s="86" t="str">
        <f t="shared" si="250"/>
        <v>&gt;</v>
      </c>
      <c r="BD152" s="86">
        <f t="shared" si="251"/>
        <v>459.240966796875</v>
      </c>
      <c r="BE152" s="15">
        <f t="shared" si="195"/>
        <v>1</v>
      </c>
      <c r="BF152" s="15" t="str">
        <f t="shared" si="209"/>
        <v>Distance&gt;550,493896484375 AND Speed&gt;25,294189453125 AND GEBR&lt;=0,85498046875 AND Speed&gt;23,35400390625 AND Distance&lt;=590,286865234375 AND Distance&gt;459,240966796875</v>
      </c>
      <c r="BH152"/>
      <c r="BI152"/>
      <c r="BJ152"/>
    </row>
    <row r="153" spans="1:62">
      <c r="A153" s="15">
        <v>150</v>
      </c>
      <c r="B153" s="15">
        <v>-2</v>
      </c>
      <c r="C153" s="15">
        <v>-8192</v>
      </c>
      <c r="D153" s="15">
        <f t="shared" si="196"/>
        <v>-1</v>
      </c>
      <c r="E153" s="15">
        <f t="shared" si="197"/>
        <v>0</v>
      </c>
      <c r="F153" s="15">
        <f t="shared" si="198"/>
        <v>-1</v>
      </c>
      <c r="G153" s="15">
        <v>301</v>
      </c>
      <c r="H153" s="15">
        <v>302</v>
      </c>
      <c r="I153" s="15">
        <v>65</v>
      </c>
      <c r="J153" s="15">
        <v>7</v>
      </c>
      <c r="K153" s="15">
        <v>381</v>
      </c>
      <c r="L153" s="15">
        <v>85</v>
      </c>
      <c r="M153" s="15">
        <f t="shared" si="199"/>
        <v>2.0751953125E-2</v>
      </c>
      <c r="O153" s="86">
        <f t="shared" si="210"/>
        <v>381</v>
      </c>
      <c r="P153" s="86">
        <f t="shared" si="211"/>
        <v>2.1484375E-2</v>
      </c>
      <c r="Q153" s="86">
        <f t="shared" si="212"/>
        <v>190</v>
      </c>
      <c r="R153" s="86" t="b">
        <f t="shared" si="213"/>
        <v>1</v>
      </c>
      <c r="S153" s="86" t="str">
        <f t="shared" si="214"/>
        <v>Dummy Node</v>
      </c>
      <c r="T153" s="86" t="str">
        <f t="shared" si="215"/>
        <v>N/A</v>
      </c>
      <c r="U153" s="86" t="str">
        <f t="shared" si="216"/>
        <v>N/A</v>
      </c>
      <c r="V153" s="86">
        <f t="shared" si="217"/>
        <v>90</v>
      </c>
      <c r="W153" s="86" t="b">
        <f t="shared" si="218"/>
        <v>0</v>
      </c>
      <c r="X153" s="86" t="str">
        <f t="shared" si="219"/>
        <v>Dummy Node</v>
      </c>
      <c r="Y153" s="86" t="str">
        <f t="shared" si="220"/>
        <v>N/A</v>
      </c>
      <c r="Z153" s="86" t="str">
        <f t="shared" si="221"/>
        <v>N/A</v>
      </c>
      <c r="AA153" s="86">
        <f t="shared" si="222"/>
        <v>68</v>
      </c>
      <c r="AB153" s="86" t="b">
        <f t="shared" si="223"/>
        <v>0</v>
      </c>
      <c r="AC153" s="86" t="str">
        <f t="shared" si="224"/>
        <v>Distance</v>
      </c>
      <c r="AD153" s="86" t="str">
        <f t="shared" si="225"/>
        <v>&gt;</v>
      </c>
      <c r="AE153" s="86">
        <f t="shared" si="226"/>
        <v>550.493896484375</v>
      </c>
      <c r="AF153" s="86">
        <f t="shared" si="227"/>
        <v>15</v>
      </c>
      <c r="AG153" s="86" t="b">
        <f t="shared" si="228"/>
        <v>0</v>
      </c>
      <c r="AH153" s="86" t="str">
        <f t="shared" si="229"/>
        <v>Speed</v>
      </c>
      <c r="AI153" s="86" t="str">
        <f t="shared" si="230"/>
        <v>&gt;</v>
      </c>
      <c r="AJ153" s="86">
        <f t="shared" si="231"/>
        <v>25.294189453125</v>
      </c>
      <c r="AK153" s="86">
        <f t="shared" si="232"/>
        <v>14</v>
      </c>
      <c r="AL153" s="86" t="b">
        <f t="shared" si="233"/>
        <v>1</v>
      </c>
      <c r="AM153" s="86" t="str">
        <f t="shared" si="234"/>
        <v>GEBR</v>
      </c>
      <c r="AN153" s="86" t="str">
        <f t="shared" si="235"/>
        <v>&lt;=</v>
      </c>
      <c r="AO153" s="86">
        <f t="shared" si="236"/>
        <v>0.85498046875</v>
      </c>
      <c r="AP153" s="86">
        <f t="shared" si="237"/>
        <v>11</v>
      </c>
      <c r="AQ153" s="86" t="b">
        <f t="shared" si="238"/>
        <v>0</v>
      </c>
      <c r="AR153" s="86" t="str">
        <f t="shared" si="239"/>
        <v>Speed</v>
      </c>
      <c r="AS153" s="86" t="str">
        <f t="shared" si="240"/>
        <v>&gt;</v>
      </c>
      <c r="AT153" s="86">
        <f t="shared" si="241"/>
        <v>23.35400390625</v>
      </c>
      <c r="AU153" s="86">
        <f t="shared" si="242"/>
        <v>2</v>
      </c>
      <c r="AV153" s="86" t="b">
        <f t="shared" si="243"/>
        <v>1</v>
      </c>
      <c r="AW153" s="86" t="str">
        <f t="shared" si="244"/>
        <v>Distance</v>
      </c>
      <c r="AX153" s="86" t="str">
        <f t="shared" si="245"/>
        <v>&lt;=</v>
      </c>
      <c r="AY153" s="86">
        <f t="shared" si="246"/>
        <v>590.286865234375</v>
      </c>
      <c r="AZ153" s="86">
        <f t="shared" si="247"/>
        <v>0</v>
      </c>
      <c r="BA153" s="86" t="b">
        <f t="shared" si="248"/>
        <v>0</v>
      </c>
      <c r="BB153" s="86" t="str">
        <f t="shared" si="249"/>
        <v>Distance</v>
      </c>
      <c r="BC153" s="86" t="str">
        <f t="shared" si="250"/>
        <v>&gt;</v>
      </c>
      <c r="BD153" s="86">
        <f t="shared" si="251"/>
        <v>459.240966796875</v>
      </c>
      <c r="BE153" s="15">
        <f t="shared" si="195"/>
        <v>1</v>
      </c>
      <c r="BF153" s="15" t="str">
        <f t="shared" si="209"/>
        <v>Distance&gt;550,493896484375 AND Speed&gt;25,294189453125 AND GEBR&lt;=0,85498046875 AND Speed&gt;23,35400390625 AND Distance&lt;=590,286865234375 AND Distance&gt;459,240966796875</v>
      </c>
      <c r="BH153"/>
      <c r="BI153"/>
      <c r="BJ153"/>
    </row>
    <row r="154" spans="1:62">
      <c r="A154" s="15">
        <v>151</v>
      </c>
      <c r="B154" s="15">
        <v>-2</v>
      </c>
      <c r="C154" s="15">
        <v>-8192</v>
      </c>
      <c r="D154" s="15">
        <f t="shared" si="196"/>
        <v>-1</v>
      </c>
      <c r="E154" s="15">
        <f t="shared" si="197"/>
        <v>0</v>
      </c>
      <c r="F154" s="15">
        <f t="shared" si="198"/>
        <v>-1</v>
      </c>
      <c r="G154" s="15">
        <v>303</v>
      </c>
      <c r="H154" s="15">
        <v>304</v>
      </c>
      <c r="I154" s="15">
        <v>66</v>
      </c>
      <c r="J154" s="15">
        <v>7</v>
      </c>
      <c r="K154" s="15">
        <v>382</v>
      </c>
      <c r="L154" s="15">
        <v>1365</v>
      </c>
      <c r="M154" s="15">
        <f t="shared" si="199"/>
        <v>0.333251953125</v>
      </c>
      <c r="O154" s="86">
        <f t="shared" si="210"/>
        <v>382</v>
      </c>
      <c r="P154" s="86">
        <f t="shared" si="211"/>
        <v>2.1484375E-2</v>
      </c>
      <c r="Q154" s="86">
        <f t="shared" si="212"/>
        <v>190</v>
      </c>
      <c r="R154" s="86" t="b">
        <f t="shared" si="213"/>
        <v>0</v>
      </c>
      <c r="S154" s="86" t="str">
        <f t="shared" si="214"/>
        <v>Dummy Node</v>
      </c>
      <c r="T154" s="86" t="str">
        <f t="shared" si="215"/>
        <v>N/A</v>
      </c>
      <c r="U154" s="86" t="str">
        <f t="shared" si="216"/>
        <v>N/A</v>
      </c>
      <c r="V154" s="86">
        <f t="shared" si="217"/>
        <v>90</v>
      </c>
      <c r="W154" s="86" t="b">
        <f t="shared" si="218"/>
        <v>0</v>
      </c>
      <c r="X154" s="86" t="str">
        <f t="shared" si="219"/>
        <v>Dummy Node</v>
      </c>
      <c r="Y154" s="86" t="str">
        <f t="shared" si="220"/>
        <v>N/A</v>
      </c>
      <c r="Z154" s="86" t="str">
        <f t="shared" si="221"/>
        <v>N/A</v>
      </c>
      <c r="AA154" s="86">
        <f t="shared" si="222"/>
        <v>68</v>
      </c>
      <c r="AB154" s="86" t="b">
        <f t="shared" si="223"/>
        <v>0</v>
      </c>
      <c r="AC154" s="86" t="str">
        <f t="shared" si="224"/>
        <v>Distance</v>
      </c>
      <c r="AD154" s="86" t="str">
        <f t="shared" si="225"/>
        <v>&gt;</v>
      </c>
      <c r="AE154" s="86">
        <f t="shared" si="226"/>
        <v>550.493896484375</v>
      </c>
      <c r="AF154" s="86">
        <f t="shared" si="227"/>
        <v>15</v>
      </c>
      <c r="AG154" s="86" t="b">
        <f t="shared" si="228"/>
        <v>0</v>
      </c>
      <c r="AH154" s="86" t="str">
        <f t="shared" si="229"/>
        <v>Speed</v>
      </c>
      <c r="AI154" s="86" t="str">
        <f t="shared" si="230"/>
        <v>&gt;</v>
      </c>
      <c r="AJ154" s="86">
        <f t="shared" si="231"/>
        <v>25.294189453125</v>
      </c>
      <c r="AK154" s="86">
        <f t="shared" si="232"/>
        <v>14</v>
      </c>
      <c r="AL154" s="86" t="b">
        <f t="shared" si="233"/>
        <v>1</v>
      </c>
      <c r="AM154" s="86" t="str">
        <f t="shared" si="234"/>
        <v>GEBR</v>
      </c>
      <c r="AN154" s="86" t="str">
        <f t="shared" si="235"/>
        <v>&lt;=</v>
      </c>
      <c r="AO154" s="86">
        <f t="shared" si="236"/>
        <v>0.85498046875</v>
      </c>
      <c r="AP154" s="86">
        <f t="shared" si="237"/>
        <v>11</v>
      </c>
      <c r="AQ154" s="86" t="b">
        <f t="shared" si="238"/>
        <v>0</v>
      </c>
      <c r="AR154" s="86" t="str">
        <f t="shared" si="239"/>
        <v>Speed</v>
      </c>
      <c r="AS154" s="86" t="str">
        <f t="shared" si="240"/>
        <v>&gt;</v>
      </c>
      <c r="AT154" s="86">
        <f t="shared" si="241"/>
        <v>23.35400390625</v>
      </c>
      <c r="AU154" s="86">
        <f t="shared" si="242"/>
        <v>2</v>
      </c>
      <c r="AV154" s="86" t="b">
        <f t="shared" si="243"/>
        <v>1</v>
      </c>
      <c r="AW154" s="86" t="str">
        <f t="shared" si="244"/>
        <v>Distance</v>
      </c>
      <c r="AX154" s="86" t="str">
        <f t="shared" si="245"/>
        <v>&lt;=</v>
      </c>
      <c r="AY154" s="86">
        <f t="shared" si="246"/>
        <v>590.286865234375</v>
      </c>
      <c r="AZ154" s="86">
        <f t="shared" si="247"/>
        <v>0</v>
      </c>
      <c r="BA154" s="86" t="b">
        <f t="shared" si="248"/>
        <v>0</v>
      </c>
      <c r="BB154" s="86" t="str">
        <f t="shared" si="249"/>
        <v>Distance</v>
      </c>
      <c r="BC154" s="86" t="str">
        <f t="shared" si="250"/>
        <v>&gt;</v>
      </c>
      <c r="BD154" s="86">
        <f t="shared" si="251"/>
        <v>459.240966796875</v>
      </c>
      <c r="BE154" s="15">
        <f t="shared" si="195"/>
        <v>1</v>
      </c>
      <c r="BF154" s="15" t="str">
        <f t="shared" si="209"/>
        <v>Distance&gt;550,493896484375 AND Speed&gt;25,294189453125 AND GEBR&lt;=0,85498046875 AND Speed&gt;23,35400390625 AND Distance&lt;=590,286865234375 AND Distance&gt;459,240966796875</v>
      </c>
      <c r="BH154"/>
      <c r="BI154"/>
      <c r="BJ154"/>
    </row>
    <row r="155" spans="1:62">
      <c r="A155" s="15">
        <v>152</v>
      </c>
      <c r="B155" s="15">
        <v>-2</v>
      </c>
      <c r="C155" s="15">
        <v>-8192</v>
      </c>
      <c r="D155" s="15">
        <f t="shared" si="196"/>
        <v>-1</v>
      </c>
      <c r="E155" s="15">
        <f t="shared" si="197"/>
        <v>0</v>
      </c>
      <c r="F155" s="15">
        <f t="shared" si="198"/>
        <v>-1</v>
      </c>
      <c r="G155" s="15">
        <v>305</v>
      </c>
      <c r="H155" s="15">
        <v>306</v>
      </c>
      <c r="I155" s="15">
        <v>66</v>
      </c>
      <c r="J155" s="15">
        <v>7</v>
      </c>
      <c r="K155" s="15">
        <v>387</v>
      </c>
      <c r="L155" s="15">
        <v>1365</v>
      </c>
      <c r="M155" s="15">
        <f t="shared" si="199"/>
        <v>0.333251953125</v>
      </c>
      <c r="O155" s="86">
        <f t="shared" si="210"/>
        <v>387</v>
      </c>
      <c r="P155" s="86">
        <f t="shared" si="211"/>
        <v>0</v>
      </c>
      <c r="Q155" s="86">
        <f t="shared" si="212"/>
        <v>193</v>
      </c>
      <c r="R155" s="86" t="b">
        <f t="shared" si="213"/>
        <v>1</v>
      </c>
      <c r="S155" s="86" t="str">
        <f t="shared" si="214"/>
        <v>Dummy Node</v>
      </c>
      <c r="T155" s="86" t="str">
        <f t="shared" si="215"/>
        <v>N/A</v>
      </c>
      <c r="U155" s="86" t="str">
        <f t="shared" si="216"/>
        <v>N/A</v>
      </c>
      <c r="V155" s="86">
        <f t="shared" si="217"/>
        <v>93</v>
      </c>
      <c r="W155" s="86" t="b">
        <f t="shared" si="218"/>
        <v>1</v>
      </c>
      <c r="X155" s="86" t="str">
        <f t="shared" si="219"/>
        <v>Dummy Node</v>
      </c>
      <c r="Y155" s="86" t="str">
        <f t="shared" si="220"/>
        <v>N/A</v>
      </c>
      <c r="Z155" s="86" t="str">
        <f t="shared" si="221"/>
        <v>N/A</v>
      </c>
      <c r="AA155" s="86">
        <f t="shared" si="222"/>
        <v>92</v>
      </c>
      <c r="AB155" s="86" t="b">
        <f t="shared" si="223"/>
        <v>1</v>
      </c>
      <c r="AC155" s="86" t="str">
        <f t="shared" si="224"/>
        <v>Distance</v>
      </c>
      <c r="AD155" s="86" t="str">
        <f t="shared" si="225"/>
        <v>&lt;=</v>
      </c>
      <c r="AE155" s="86">
        <f t="shared" si="226"/>
        <v>115.5537109375</v>
      </c>
      <c r="AF155" s="86">
        <f t="shared" si="227"/>
        <v>54</v>
      </c>
      <c r="AG155" s="86" t="b">
        <f t="shared" si="228"/>
        <v>0</v>
      </c>
      <c r="AH155" s="86" t="str">
        <f t="shared" si="229"/>
        <v>Speed</v>
      </c>
      <c r="AI155" s="86" t="str">
        <f t="shared" si="230"/>
        <v>&gt;</v>
      </c>
      <c r="AJ155" s="86">
        <f t="shared" si="231"/>
        <v>9.397705078125</v>
      </c>
      <c r="AK155" s="86">
        <f t="shared" si="232"/>
        <v>6</v>
      </c>
      <c r="AL155" s="86" t="b">
        <f t="shared" si="233"/>
        <v>0</v>
      </c>
      <c r="AM155" s="86" t="str">
        <f t="shared" si="234"/>
        <v>Distance</v>
      </c>
      <c r="AN155" s="86" t="str">
        <f t="shared" si="235"/>
        <v>&gt;</v>
      </c>
      <c r="AO155" s="86">
        <f t="shared" si="236"/>
        <v>96.9306640625</v>
      </c>
      <c r="AP155" s="86">
        <f t="shared" si="237"/>
        <v>3</v>
      </c>
      <c r="AQ155" s="86" t="b">
        <f t="shared" si="238"/>
        <v>0</v>
      </c>
      <c r="AR155" s="86" t="str">
        <f t="shared" si="239"/>
        <v>Distance</v>
      </c>
      <c r="AS155" s="86" t="str">
        <f t="shared" si="240"/>
        <v>&gt;</v>
      </c>
      <c r="AT155" s="86">
        <f t="shared" si="241"/>
        <v>79.461181640625</v>
      </c>
      <c r="AU155" s="86">
        <f t="shared" si="242"/>
        <v>1</v>
      </c>
      <c r="AV155" s="86" t="b">
        <f t="shared" si="243"/>
        <v>1</v>
      </c>
      <c r="AW155" s="86" t="str">
        <f t="shared" si="244"/>
        <v>Speed</v>
      </c>
      <c r="AX155" s="86" t="str">
        <f t="shared" si="245"/>
        <v>&lt;=</v>
      </c>
      <c r="AY155" s="86">
        <f t="shared" si="246"/>
        <v>9.55078125</v>
      </c>
      <c r="AZ155" s="86">
        <f t="shared" si="247"/>
        <v>0</v>
      </c>
      <c r="BA155" s="86" t="b">
        <f t="shared" si="248"/>
        <v>1</v>
      </c>
      <c r="BB155" s="86" t="str">
        <f t="shared" si="249"/>
        <v>Distance</v>
      </c>
      <c r="BC155" s="86" t="str">
        <f t="shared" si="250"/>
        <v>&lt;=</v>
      </c>
      <c r="BD155" s="86">
        <f t="shared" si="251"/>
        <v>459.240966796875</v>
      </c>
      <c r="BE155" s="15">
        <f t="shared" si="195"/>
        <v>1</v>
      </c>
      <c r="BF155" s="15" t="str">
        <f t="shared" si="209"/>
        <v>Distance&lt;=115,5537109375 AND Speed&gt;9,397705078125 AND Distance&gt;96,9306640625 AND Distance&gt;79,461181640625 AND Speed&lt;=9,55078125 AND Distance&lt;=459,240966796875</v>
      </c>
      <c r="BH155"/>
      <c r="BI155"/>
      <c r="BJ155"/>
    </row>
    <row r="156" spans="1:62">
      <c r="A156" s="15">
        <v>153</v>
      </c>
      <c r="B156" s="15">
        <v>-2</v>
      </c>
      <c r="C156" s="15">
        <v>-8192</v>
      </c>
      <c r="D156" s="15">
        <f t="shared" si="196"/>
        <v>-1</v>
      </c>
      <c r="E156" s="15">
        <f t="shared" si="197"/>
        <v>0</v>
      </c>
      <c r="F156" s="15">
        <f t="shared" si="198"/>
        <v>-1</v>
      </c>
      <c r="G156" s="15">
        <v>307</v>
      </c>
      <c r="H156" s="15">
        <v>308</v>
      </c>
      <c r="I156" s="15">
        <v>69</v>
      </c>
      <c r="J156" s="15">
        <v>7</v>
      </c>
      <c r="K156" s="15">
        <v>388</v>
      </c>
      <c r="L156" s="15">
        <v>53</v>
      </c>
      <c r="M156" s="15">
        <f t="shared" si="199"/>
        <v>1.2939453125E-2</v>
      </c>
      <c r="O156" s="86">
        <f t="shared" si="210"/>
        <v>388</v>
      </c>
      <c r="P156" s="86">
        <f t="shared" si="211"/>
        <v>0</v>
      </c>
      <c r="Q156" s="86">
        <f t="shared" si="212"/>
        <v>193</v>
      </c>
      <c r="R156" s="86" t="b">
        <f t="shared" si="213"/>
        <v>0</v>
      </c>
      <c r="S156" s="86" t="str">
        <f t="shared" si="214"/>
        <v>Dummy Node</v>
      </c>
      <c r="T156" s="86" t="str">
        <f t="shared" si="215"/>
        <v>N/A</v>
      </c>
      <c r="U156" s="86" t="str">
        <f t="shared" si="216"/>
        <v>N/A</v>
      </c>
      <c r="V156" s="86">
        <f t="shared" si="217"/>
        <v>93</v>
      </c>
      <c r="W156" s="86" t="b">
        <f t="shared" si="218"/>
        <v>1</v>
      </c>
      <c r="X156" s="86" t="str">
        <f t="shared" si="219"/>
        <v>Dummy Node</v>
      </c>
      <c r="Y156" s="86" t="str">
        <f t="shared" si="220"/>
        <v>N/A</v>
      </c>
      <c r="Z156" s="86" t="str">
        <f t="shared" si="221"/>
        <v>N/A</v>
      </c>
      <c r="AA156" s="86">
        <f t="shared" si="222"/>
        <v>92</v>
      </c>
      <c r="AB156" s="86" t="b">
        <f t="shared" si="223"/>
        <v>1</v>
      </c>
      <c r="AC156" s="86" t="str">
        <f t="shared" si="224"/>
        <v>Distance</v>
      </c>
      <c r="AD156" s="86" t="str">
        <f t="shared" si="225"/>
        <v>&lt;=</v>
      </c>
      <c r="AE156" s="86">
        <f t="shared" si="226"/>
        <v>115.5537109375</v>
      </c>
      <c r="AF156" s="86">
        <f t="shared" si="227"/>
        <v>54</v>
      </c>
      <c r="AG156" s="86" t="b">
        <f t="shared" si="228"/>
        <v>0</v>
      </c>
      <c r="AH156" s="86" t="str">
        <f t="shared" si="229"/>
        <v>Speed</v>
      </c>
      <c r="AI156" s="86" t="str">
        <f t="shared" si="230"/>
        <v>&gt;</v>
      </c>
      <c r="AJ156" s="86">
        <f t="shared" si="231"/>
        <v>9.397705078125</v>
      </c>
      <c r="AK156" s="86">
        <f t="shared" si="232"/>
        <v>6</v>
      </c>
      <c r="AL156" s="86" t="b">
        <f t="shared" si="233"/>
        <v>0</v>
      </c>
      <c r="AM156" s="86" t="str">
        <f t="shared" si="234"/>
        <v>Distance</v>
      </c>
      <c r="AN156" s="86" t="str">
        <f t="shared" si="235"/>
        <v>&gt;</v>
      </c>
      <c r="AO156" s="86">
        <f t="shared" si="236"/>
        <v>96.9306640625</v>
      </c>
      <c r="AP156" s="86">
        <f t="shared" si="237"/>
        <v>3</v>
      </c>
      <c r="AQ156" s="86" t="b">
        <f t="shared" si="238"/>
        <v>0</v>
      </c>
      <c r="AR156" s="86" t="str">
        <f t="shared" si="239"/>
        <v>Distance</v>
      </c>
      <c r="AS156" s="86" t="str">
        <f t="shared" si="240"/>
        <v>&gt;</v>
      </c>
      <c r="AT156" s="86">
        <f t="shared" si="241"/>
        <v>79.461181640625</v>
      </c>
      <c r="AU156" s="86">
        <f t="shared" si="242"/>
        <v>1</v>
      </c>
      <c r="AV156" s="86" t="b">
        <f t="shared" si="243"/>
        <v>1</v>
      </c>
      <c r="AW156" s="86" t="str">
        <f t="shared" si="244"/>
        <v>Speed</v>
      </c>
      <c r="AX156" s="86" t="str">
        <f t="shared" si="245"/>
        <v>&lt;=</v>
      </c>
      <c r="AY156" s="86">
        <f t="shared" si="246"/>
        <v>9.55078125</v>
      </c>
      <c r="AZ156" s="86">
        <f t="shared" si="247"/>
        <v>0</v>
      </c>
      <c r="BA156" s="86" t="b">
        <f t="shared" si="248"/>
        <v>1</v>
      </c>
      <c r="BB156" s="86" t="str">
        <f t="shared" si="249"/>
        <v>Distance</v>
      </c>
      <c r="BC156" s="86" t="str">
        <f t="shared" si="250"/>
        <v>&lt;=</v>
      </c>
      <c r="BD156" s="86">
        <f t="shared" si="251"/>
        <v>459.240966796875</v>
      </c>
      <c r="BE156" s="15">
        <f t="shared" si="195"/>
        <v>1</v>
      </c>
      <c r="BF156" s="15" t="str">
        <f t="shared" si="209"/>
        <v>Distance&lt;=115,5537109375 AND Speed&gt;9,397705078125 AND Distance&gt;96,9306640625 AND Distance&gt;79,461181640625 AND Speed&lt;=9,55078125 AND Distance&lt;=459,240966796875</v>
      </c>
      <c r="BH156"/>
      <c r="BI156"/>
      <c r="BJ156"/>
    </row>
    <row r="157" spans="1:62">
      <c r="A157" s="15">
        <v>154</v>
      </c>
      <c r="B157" s="15">
        <v>-2</v>
      </c>
      <c r="C157" s="15">
        <v>-8192</v>
      </c>
      <c r="D157" s="15">
        <f t="shared" si="196"/>
        <v>-1</v>
      </c>
      <c r="E157" s="15">
        <f t="shared" si="197"/>
        <v>0</v>
      </c>
      <c r="F157" s="15">
        <f t="shared" si="198"/>
        <v>-1</v>
      </c>
      <c r="G157" s="15">
        <v>309</v>
      </c>
      <c r="H157" s="15">
        <v>310</v>
      </c>
      <c r="I157" s="15">
        <v>69</v>
      </c>
      <c r="J157" s="15">
        <v>7</v>
      </c>
      <c r="K157" s="15">
        <v>389</v>
      </c>
      <c r="L157" s="15">
        <v>53</v>
      </c>
      <c r="M157" s="15">
        <f t="shared" si="199"/>
        <v>1.2939453125E-2</v>
      </c>
      <c r="O157" s="86">
        <f t="shared" si="210"/>
        <v>389</v>
      </c>
      <c r="P157" s="86">
        <f t="shared" si="211"/>
        <v>0</v>
      </c>
      <c r="Q157" s="86">
        <f t="shared" si="212"/>
        <v>194</v>
      </c>
      <c r="R157" s="86" t="b">
        <f t="shared" si="213"/>
        <v>1</v>
      </c>
      <c r="S157" s="86" t="str">
        <f t="shared" si="214"/>
        <v>Dummy Node</v>
      </c>
      <c r="T157" s="86" t="str">
        <f t="shared" si="215"/>
        <v>N/A</v>
      </c>
      <c r="U157" s="86" t="str">
        <f t="shared" si="216"/>
        <v>N/A</v>
      </c>
      <c r="V157" s="86">
        <f t="shared" si="217"/>
        <v>93</v>
      </c>
      <c r="W157" s="86" t="b">
        <f t="shared" si="218"/>
        <v>0</v>
      </c>
      <c r="X157" s="86" t="str">
        <f t="shared" si="219"/>
        <v>Dummy Node</v>
      </c>
      <c r="Y157" s="86" t="str">
        <f t="shared" si="220"/>
        <v>N/A</v>
      </c>
      <c r="Z157" s="86" t="str">
        <f t="shared" si="221"/>
        <v>N/A</v>
      </c>
      <c r="AA157" s="86">
        <f t="shared" si="222"/>
        <v>92</v>
      </c>
      <c r="AB157" s="86" t="b">
        <f t="shared" si="223"/>
        <v>1</v>
      </c>
      <c r="AC157" s="86" t="str">
        <f t="shared" si="224"/>
        <v>Distance</v>
      </c>
      <c r="AD157" s="86" t="str">
        <f t="shared" si="225"/>
        <v>&lt;=</v>
      </c>
      <c r="AE157" s="86">
        <f t="shared" si="226"/>
        <v>115.5537109375</v>
      </c>
      <c r="AF157" s="86">
        <f t="shared" si="227"/>
        <v>54</v>
      </c>
      <c r="AG157" s="86" t="b">
        <f t="shared" si="228"/>
        <v>0</v>
      </c>
      <c r="AH157" s="86" t="str">
        <f t="shared" si="229"/>
        <v>Speed</v>
      </c>
      <c r="AI157" s="86" t="str">
        <f t="shared" si="230"/>
        <v>&gt;</v>
      </c>
      <c r="AJ157" s="86">
        <f t="shared" si="231"/>
        <v>9.397705078125</v>
      </c>
      <c r="AK157" s="86">
        <f t="shared" si="232"/>
        <v>6</v>
      </c>
      <c r="AL157" s="86" t="b">
        <f t="shared" si="233"/>
        <v>0</v>
      </c>
      <c r="AM157" s="86" t="str">
        <f t="shared" si="234"/>
        <v>Distance</v>
      </c>
      <c r="AN157" s="86" t="str">
        <f t="shared" si="235"/>
        <v>&gt;</v>
      </c>
      <c r="AO157" s="86">
        <f t="shared" si="236"/>
        <v>96.9306640625</v>
      </c>
      <c r="AP157" s="86">
        <f t="shared" si="237"/>
        <v>3</v>
      </c>
      <c r="AQ157" s="86" t="b">
        <f t="shared" si="238"/>
        <v>0</v>
      </c>
      <c r="AR157" s="86" t="str">
        <f t="shared" si="239"/>
        <v>Distance</v>
      </c>
      <c r="AS157" s="86" t="str">
        <f t="shared" si="240"/>
        <v>&gt;</v>
      </c>
      <c r="AT157" s="86">
        <f t="shared" si="241"/>
        <v>79.461181640625</v>
      </c>
      <c r="AU157" s="86">
        <f t="shared" si="242"/>
        <v>1</v>
      </c>
      <c r="AV157" s="86" t="b">
        <f t="shared" si="243"/>
        <v>1</v>
      </c>
      <c r="AW157" s="86" t="str">
        <f t="shared" si="244"/>
        <v>Speed</v>
      </c>
      <c r="AX157" s="86" t="str">
        <f t="shared" si="245"/>
        <v>&lt;=</v>
      </c>
      <c r="AY157" s="86">
        <f t="shared" si="246"/>
        <v>9.55078125</v>
      </c>
      <c r="AZ157" s="86">
        <f t="shared" si="247"/>
        <v>0</v>
      </c>
      <c r="BA157" s="86" t="b">
        <f t="shared" si="248"/>
        <v>1</v>
      </c>
      <c r="BB157" s="86" t="str">
        <f t="shared" si="249"/>
        <v>Distance</v>
      </c>
      <c r="BC157" s="86" t="str">
        <f t="shared" si="250"/>
        <v>&lt;=</v>
      </c>
      <c r="BD157" s="86">
        <f t="shared" si="251"/>
        <v>459.240966796875</v>
      </c>
      <c r="BE157" s="15">
        <f t="shared" si="195"/>
        <v>1</v>
      </c>
      <c r="BF157" s="15" t="str">
        <f t="shared" si="209"/>
        <v>Distance&lt;=115,5537109375 AND Speed&gt;9,397705078125 AND Distance&gt;96,9306640625 AND Distance&gt;79,461181640625 AND Speed&lt;=9,55078125 AND Distance&lt;=459,240966796875</v>
      </c>
      <c r="BH157"/>
      <c r="BI157"/>
      <c r="BJ157"/>
    </row>
    <row r="158" spans="1:62">
      <c r="A158" s="15">
        <v>155</v>
      </c>
      <c r="B158" s="15">
        <v>-2</v>
      </c>
      <c r="C158" s="15">
        <v>-8192</v>
      </c>
      <c r="D158" s="15">
        <f t="shared" si="196"/>
        <v>-1</v>
      </c>
      <c r="E158" s="15">
        <f t="shared" si="197"/>
        <v>0</v>
      </c>
      <c r="F158" s="15">
        <f t="shared" si="198"/>
        <v>-1</v>
      </c>
      <c r="G158" s="15">
        <v>311</v>
      </c>
      <c r="H158" s="15">
        <v>312</v>
      </c>
      <c r="I158" s="15">
        <v>70</v>
      </c>
      <c r="J158" s="15">
        <v>7</v>
      </c>
      <c r="K158" s="15">
        <v>390</v>
      </c>
      <c r="L158" s="15">
        <v>643</v>
      </c>
      <c r="M158" s="15">
        <f t="shared" si="199"/>
        <v>0.156982421875</v>
      </c>
      <c r="O158" s="86">
        <f t="shared" si="210"/>
        <v>390</v>
      </c>
      <c r="P158" s="86">
        <f t="shared" si="211"/>
        <v>0</v>
      </c>
      <c r="Q158" s="86">
        <f t="shared" si="212"/>
        <v>194</v>
      </c>
      <c r="R158" s="86" t="b">
        <f t="shared" si="213"/>
        <v>0</v>
      </c>
      <c r="S158" s="86" t="str">
        <f t="shared" si="214"/>
        <v>Dummy Node</v>
      </c>
      <c r="T158" s="86" t="str">
        <f t="shared" si="215"/>
        <v>N/A</v>
      </c>
      <c r="U158" s="86" t="str">
        <f t="shared" si="216"/>
        <v>N/A</v>
      </c>
      <c r="V158" s="86">
        <f t="shared" si="217"/>
        <v>93</v>
      </c>
      <c r="W158" s="86" t="b">
        <f t="shared" si="218"/>
        <v>0</v>
      </c>
      <c r="X158" s="86" t="str">
        <f t="shared" si="219"/>
        <v>Dummy Node</v>
      </c>
      <c r="Y158" s="86" t="str">
        <f t="shared" si="220"/>
        <v>N/A</v>
      </c>
      <c r="Z158" s="86" t="str">
        <f t="shared" si="221"/>
        <v>N/A</v>
      </c>
      <c r="AA158" s="86">
        <f t="shared" si="222"/>
        <v>92</v>
      </c>
      <c r="AB158" s="86" t="b">
        <f t="shared" si="223"/>
        <v>1</v>
      </c>
      <c r="AC158" s="86" t="str">
        <f t="shared" si="224"/>
        <v>Distance</v>
      </c>
      <c r="AD158" s="86" t="str">
        <f t="shared" si="225"/>
        <v>&lt;=</v>
      </c>
      <c r="AE158" s="86">
        <f t="shared" si="226"/>
        <v>115.5537109375</v>
      </c>
      <c r="AF158" s="86">
        <f t="shared" si="227"/>
        <v>54</v>
      </c>
      <c r="AG158" s="86" t="b">
        <f t="shared" si="228"/>
        <v>0</v>
      </c>
      <c r="AH158" s="86" t="str">
        <f t="shared" si="229"/>
        <v>Speed</v>
      </c>
      <c r="AI158" s="86" t="str">
        <f t="shared" si="230"/>
        <v>&gt;</v>
      </c>
      <c r="AJ158" s="86">
        <f t="shared" si="231"/>
        <v>9.397705078125</v>
      </c>
      <c r="AK158" s="86">
        <f t="shared" si="232"/>
        <v>6</v>
      </c>
      <c r="AL158" s="86" t="b">
        <f t="shared" si="233"/>
        <v>0</v>
      </c>
      <c r="AM158" s="86" t="str">
        <f t="shared" si="234"/>
        <v>Distance</v>
      </c>
      <c r="AN158" s="86" t="str">
        <f t="shared" si="235"/>
        <v>&gt;</v>
      </c>
      <c r="AO158" s="86">
        <f t="shared" si="236"/>
        <v>96.9306640625</v>
      </c>
      <c r="AP158" s="86">
        <f t="shared" si="237"/>
        <v>3</v>
      </c>
      <c r="AQ158" s="86" t="b">
        <f t="shared" si="238"/>
        <v>0</v>
      </c>
      <c r="AR158" s="86" t="str">
        <f t="shared" si="239"/>
        <v>Distance</v>
      </c>
      <c r="AS158" s="86" t="str">
        <f t="shared" si="240"/>
        <v>&gt;</v>
      </c>
      <c r="AT158" s="86">
        <f t="shared" si="241"/>
        <v>79.461181640625</v>
      </c>
      <c r="AU158" s="86">
        <f t="shared" si="242"/>
        <v>1</v>
      </c>
      <c r="AV158" s="86" t="b">
        <f t="shared" si="243"/>
        <v>1</v>
      </c>
      <c r="AW158" s="86" t="str">
        <f t="shared" si="244"/>
        <v>Speed</v>
      </c>
      <c r="AX158" s="86" t="str">
        <f t="shared" si="245"/>
        <v>&lt;=</v>
      </c>
      <c r="AY158" s="86">
        <f t="shared" si="246"/>
        <v>9.55078125</v>
      </c>
      <c r="AZ158" s="86">
        <f t="shared" si="247"/>
        <v>0</v>
      </c>
      <c r="BA158" s="86" t="b">
        <f t="shared" si="248"/>
        <v>1</v>
      </c>
      <c r="BB158" s="86" t="str">
        <f t="shared" si="249"/>
        <v>Distance</v>
      </c>
      <c r="BC158" s="86" t="str">
        <f t="shared" si="250"/>
        <v>&lt;=</v>
      </c>
      <c r="BD158" s="86">
        <f t="shared" si="251"/>
        <v>459.240966796875</v>
      </c>
      <c r="BE158" s="15">
        <f t="shared" si="195"/>
        <v>1</v>
      </c>
      <c r="BF158" s="15" t="str">
        <f t="shared" si="209"/>
        <v>Distance&lt;=115,5537109375 AND Speed&gt;9,397705078125 AND Distance&gt;96,9306640625 AND Distance&gt;79,461181640625 AND Speed&lt;=9,55078125 AND Distance&lt;=459,240966796875</v>
      </c>
      <c r="BH158"/>
      <c r="BI158"/>
      <c r="BJ158"/>
    </row>
    <row r="159" spans="1:62">
      <c r="A159" s="15">
        <v>156</v>
      </c>
      <c r="B159" s="15">
        <v>-2</v>
      </c>
      <c r="C159" s="15">
        <v>-8192</v>
      </c>
      <c r="D159" s="15">
        <f t="shared" si="196"/>
        <v>-1</v>
      </c>
      <c r="E159" s="15">
        <f t="shared" si="197"/>
        <v>0</v>
      </c>
      <c r="F159" s="15">
        <f t="shared" si="198"/>
        <v>-1</v>
      </c>
      <c r="G159" s="15">
        <v>313</v>
      </c>
      <c r="H159" s="15">
        <v>314</v>
      </c>
      <c r="I159" s="15">
        <v>70</v>
      </c>
      <c r="J159" s="15">
        <v>7</v>
      </c>
      <c r="K159" s="15">
        <v>391</v>
      </c>
      <c r="L159" s="15">
        <v>643</v>
      </c>
      <c r="M159" s="15">
        <f t="shared" si="199"/>
        <v>0.156982421875</v>
      </c>
      <c r="O159" s="86">
        <f t="shared" si="210"/>
        <v>391</v>
      </c>
      <c r="P159" s="86">
        <f t="shared" si="211"/>
        <v>0.333251953125</v>
      </c>
      <c r="Q159" s="86">
        <f t="shared" si="212"/>
        <v>195</v>
      </c>
      <c r="R159" s="86" t="b">
        <f t="shared" si="213"/>
        <v>1</v>
      </c>
      <c r="S159" s="86" t="str">
        <f t="shared" si="214"/>
        <v>Dummy Node</v>
      </c>
      <c r="T159" s="86" t="str">
        <f t="shared" si="215"/>
        <v>N/A</v>
      </c>
      <c r="U159" s="86" t="str">
        <f t="shared" si="216"/>
        <v>N/A</v>
      </c>
      <c r="V159" s="86">
        <f t="shared" si="217"/>
        <v>94</v>
      </c>
      <c r="W159" s="86" t="b">
        <f t="shared" si="218"/>
        <v>1</v>
      </c>
      <c r="X159" s="86" t="str">
        <f t="shared" si="219"/>
        <v>Dummy Node</v>
      </c>
      <c r="Y159" s="86" t="str">
        <f t="shared" si="220"/>
        <v>N/A</v>
      </c>
      <c r="Z159" s="86" t="str">
        <f t="shared" si="221"/>
        <v>N/A</v>
      </c>
      <c r="AA159" s="86">
        <f t="shared" si="222"/>
        <v>92</v>
      </c>
      <c r="AB159" s="86" t="b">
        <f t="shared" si="223"/>
        <v>0</v>
      </c>
      <c r="AC159" s="86" t="str">
        <f t="shared" si="224"/>
        <v>Distance</v>
      </c>
      <c r="AD159" s="86" t="str">
        <f t="shared" si="225"/>
        <v>&gt;</v>
      </c>
      <c r="AE159" s="86">
        <f t="shared" si="226"/>
        <v>115.5537109375</v>
      </c>
      <c r="AF159" s="86">
        <f t="shared" si="227"/>
        <v>54</v>
      </c>
      <c r="AG159" s="86" t="b">
        <f t="shared" si="228"/>
        <v>0</v>
      </c>
      <c r="AH159" s="86" t="str">
        <f t="shared" si="229"/>
        <v>Speed</v>
      </c>
      <c r="AI159" s="86" t="str">
        <f t="shared" si="230"/>
        <v>&gt;</v>
      </c>
      <c r="AJ159" s="86">
        <f t="shared" si="231"/>
        <v>9.397705078125</v>
      </c>
      <c r="AK159" s="86">
        <f t="shared" si="232"/>
        <v>6</v>
      </c>
      <c r="AL159" s="86" t="b">
        <f t="shared" si="233"/>
        <v>0</v>
      </c>
      <c r="AM159" s="86" t="str">
        <f t="shared" si="234"/>
        <v>Distance</v>
      </c>
      <c r="AN159" s="86" t="str">
        <f t="shared" si="235"/>
        <v>&gt;</v>
      </c>
      <c r="AO159" s="86">
        <f t="shared" si="236"/>
        <v>96.9306640625</v>
      </c>
      <c r="AP159" s="86">
        <f t="shared" si="237"/>
        <v>3</v>
      </c>
      <c r="AQ159" s="86" t="b">
        <f t="shared" si="238"/>
        <v>0</v>
      </c>
      <c r="AR159" s="86" t="str">
        <f t="shared" si="239"/>
        <v>Distance</v>
      </c>
      <c r="AS159" s="86" t="str">
        <f t="shared" si="240"/>
        <v>&gt;</v>
      </c>
      <c r="AT159" s="86">
        <f t="shared" si="241"/>
        <v>79.461181640625</v>
      </c>
      <c r="AU159" s="86">
        <f t="shared" si="242"/>
        <v>1</v>
      </c>
      <c r="AV159" s="86" t="b">
        <f t="shared" si="243"/>
        <v>1</v>
      </c>
      <c r="AW159" s="86" t="str">
        <f t="shared" si="244"/>
        <v>Speed</v>
      </c>
      <c r="AX159" s="86" t="str">
        <f t="shared" si="245"/>
        <v>&lt;=</v>
      </c>
      <c r="AY159" s="86">
        <f t="shared" si="246"/>
        <v>9.55078125</v>
      </c>
      <c r="AZ159" s="86">
        <f t="shared" si="247"/>
        <v>0</v>
      </c>
      <c r="BA159" s="86" t="b">
        <f t="shared" si="248"/>
        <v>1</v>
      </c>
      <c r="BB159" s="86" t="str">
        <f t="shared" si="249"/>
        <v>Distance</v>
      </c>
      <c r="BC159" s="86" t="str">
        <f t="shared" si="250"/>
        <v>&lt;=</v>
      </c>
      <c r="BD159" s="86">
        <f t="shared" si="251"/>
        <v>459.240966796875</v>
      </c>
      <c r="BE159" s="15">
        <f t="shared" si="195"/>
        <v>0</v>
      </c>
      <c r="BF159" s="15" t="str">
        <f t="shared" si="209"/>
        <v>Distance&gt;115,5537109375 AND Speed&gt;9,397705078125 AND Distance&gt;96,9306640625 AND Distance&gt;79,461181640625 AND Speed&lt;=9,55078125 AND Distance&lt;=459,240966796875</v>
      </c>
      <c r="BH159"/>
      <c r="BI159"/>
      <c r="BJ159"/>
    </row>
    <row r="160" spans="1:62">
      <c r="A160" s="15">
        <v>157</v>
      </c>
      <c r="B160" s="15">
        <v>-2</v>
      </c>
      <c r="C160" s="15">
        <v>-8192</v>
      </c>
      <c r="D160" s="15">
        <f t="shared" si="196"/>
        <v>-1</v>
      </c>
      <c r="E160" s="15">
        <f t="shared" si="197"/>
        <v>0</v>
      </c>
      <c r="F160" s="15">
        <f t="shared" si="198"/>
        <v>-1</v>
      </c>
      <c r="G160" s="15">
        <v>315</v>
      </c>
      <c r="H160" s="15">
        <v>316</v>
      </c>
      <c r="I160" s="15">
        <v>71</v>
      </c>
      <c r="J160" s="15">
        <v>7</v>
      </c>
      <c r="K160" s="15">
        <v>392</v>
      </c>
      <c r="L160" s="15">
        <v>175</v>
      </c>
      <c r="M160" s="15">
        <f t="shared" si="199"/>
        <v>4.2724609375E-2</v>
      </c>
      <c r="O160" s="86">
        <f t="shared" si="210"/>
        <v>392</v>
      </c>
      <c r="P160" s="86">
        <f t="shared" si="211"/>
        <v>0.333251953125</v>
      </c>
      <c r="Q160" s="86">
        <f t="shared" si="212"/>
        <v>195</v>
      </c>
      <c r="R160" s="86" t="b">
        <f t="shared" si="213"/>
        <v>0</v>
      </c>
      <c r="S160" s="86" t="str">
        <f t="shared" si="214"/>
        <v>Dummy Node</v>
      </c>
      <c r="T160" s="86" t="str">
        <f t="shared" si="215"/>
        <v>N/A</v>
      </c>
      <c r="U160" s="86" t="str">
        <f t="shared" si="216"/>
        <v>N/A</v>
      </c>
      <c r="V160" s="86">
        <f t="shared" si="217"/>
        <v>94</v>
      </c>
      <c r="W160" s="86" t="b">
        <f t="shared" si="218"/>
        <v>1</v>
      </c>
      <c r="X160" s="86" t="str">
        <f t="shared" si="219"/>
        <v>Dummy Node</v>
      </c>
      <c r="Y160" s="86" t="str">
        <f t="shared" si="220"/>
        <v>N/A</v>
      </c>
      <c r="Z160" s="86" t="str">
        <f t="shared" si="221"/>
        <v>N/A</v>
      </c>
      <c r="AA160" s="86">
        <f t="shared" si="222"/>
        <v>92</v>
      </c>
      <c r="AB160" s="86" t="b">
        <f t="shared" si="223"/>
        <v>0</v>
      </c>
      <c r="AC160" s="86" t="str">
        <f t="shared" si="224"/>
        <v>Distance</v>
      </c>
      <c r="AD160" s="86" t="str">
        <f t="shared" si="225"/>
        <v>&gt;</v>
      </c>
      <c r="AE160" s="86">
        <f t="shared" si="226"/>
        <v>115.5537109375</v>
      </c>
      <c r="AF160" s="86">
        <f t="shared" si="227"/>
        <v>54</v>
      </c>
      <c r="AG160" s="86" t="b">
        <f t="shared" si="228"/>
        <v>0</v>
      </c>
      <c r="AH160" s="86" t="str">
        <f t="shared" si="229"/>
        <v>Speed</v>
      </c>
      <c r="AI160" s="86" t="str">
        <f t="shared" si="230"/>
        <v>&gt;</v>
      </c>
      <c r="AJ160" s="86">
        <f t="shared" si="231"/>
        <v>9.397705078125</v>
      </c>
      <c r="AK160" s="86">
        <f t="shared" si="232"/>
        <v>6</v>
      </c>
      <c r="AL160" s="86" t="b">
        <f t="shared" si="233"/>
        <v>0</v>
      </c>
      <c r="AM160" s="86" t="str">
        <f t="shared" si="234"/>
        <v>Distance</v>
      </c>
      <c r="AN160" s="86" t="str">
        <f t="shared" si="235"/>
        <v>&gt;</v>
      </c>
      <c r="AO160" s="86">
        <f t="shared" si="236"/>
        <v>96.9306640625</v>
      </c>
      <c r="AP160" s="86">
        <f t="shared" si="237"/>
        <v>3</v>
      </c>
      <c r="AQ160" s="86" t="b">
        <f t="shared" si="238"/>
        <v>0</v>
      </c>
      <c r="AR160" s="86" t="str">
        <f t="shared" si="239"/>
        <v>Distance</v>
      </c>
      <c r="AS160" s="86" t="str">
        <f t="shared" si="240"/>
        <v>&gt;</v>
      </c>
      <c r="AT160" s="86">
        <f t="shared" si="241"/>
        <v>79.461181640625</v>
      </c>
      <c r="AU160" s="86">
        <f t="shared" si="242"/>
        <v>1</v>
      </c>
      <c r="AV160" s="86" t="b">
        <f t="shared" si="243"/>
        <v>1</v>
      </c>
      <c r="AW160" s="86" t="str">
        <f t="shared" si="244"/>
        <v>Speed</v>
      </c>
      <c r="AX160" s="86" t="str">
        <f t="shared" si="245"/>
        <v>&lt;=</v>
      </c>
      <c r="AY160" s="86">
        <f t="shared" si="246"/>
        <v>9.55078125</v>
      </c>
      <c r="AZ160" s="86">
        <f t="shared" si="247"/>
        <v>0</v>
      </c>
      <c r="BA160" s="86" t="b">
        <f t="shared" si="248"/>
        <v>1</v>
      </c>
      <c r="BB160" s="86" t="str">
        <f t="shared" si="249"/>
        <v>Distance</v>
      </c>
      <c r="BC160" s="86" t="str">
        <f t="shared" si="250"/>
        <v>&lt;=</v>
      </c>
      <c r="BD160" s="86">
        <f t="shared" si="251"/>
        <v>459.240966796875</v>
      </c>
      <c r="BE160" s="15">
        <f t="shared" si="195"/>
        <v>0</v>
      </c>
      <c r="BF160" s="15" t="str">
        <f t="shared" si="209"/>
        <v>Distance&gt;115,5537109375 AND Speed&gt;9,397705078125 AND Distance&gt;96,9306640625 AND Distance&gt;79,461181640625 AND Speed&lt;=9,55078125 AND Distance&lt;=459,240966796875</v>
      </c>
      <c r="BH160"/>
      <c r="BI160"/>
      <c r="BJ160"/>
    </row>
    <row r="161" spans="1:62">
      <c r="A161" s="15">
        <v>158</v>
      </c>
      <c r="B161" s="15">
        <v>-2</v>
      </c>
      <c r="C161" s="15">
        <v>-8192</v>
      </c>
      <c r="D161" s="15">
        <f t="shared" si="196"/>
        <v>-1</v>
      </c>
      <c r="E161" s="15">
        <f t="shared" si="197"/>
        <v>0</v>
      </c>
      <c r="F161" s="15">
        <f t="shared" si="198"/>
        <v>-1</v>
      </c>
      <c r="G161" s="15">
        <v>317</v>
      </c>
      <c r="H161" s="15">
        <v>318</v>
      </c>
      <c r="I161" s="15">
        <v>71</v>
      </c>
      <c r="J161" s="15">
        <v>7</v>
      </c>
      <c r="K161" s="15">
        <v>393</v>
      </c>
      <c r="L161" s="15">
        <v>175</v>
      </c>
      <c r="M161" s="15">
        <f t="shared" si="199"/>
        <v>4.2724609375E-2</v>
      </c>
      <c r="O161" s="86">
        <f t="shared" si="210"/>
        <v>393</v>
      </c>
      <c r="P161" s="86">
        <f t="shared" si="211"/>
        <v>0.333251953125</v>
      </c>
      <c r="Q161" s="86">
        <f t="shared" si="212"/>
        <v>196</v>
      </c>
      <c r="R161" s="86" t="b">
        <f t="shared" si="213"/>
        <v>1</v>
      </c>
      <c r="S161" s="86" t="str">
        <f t="shared" si="214"/>
        <v>Dummy Node</v>
      </c>
      <c r="T161" s="86" t="str">
        <f t="shared" si="215"/>
        <v>N/A</v>
      </c>
      <c r="U161" s="86" t="str">
        <f t="shared" si="216"/>
        <v>N/A</v>
      </c>
      <c r="V161" s="86">
        <f t="shared" si="217"/>
        <v>94</v>
      </c>
      <c r="W161" s="86" t="b">
        <f t="shared" si="218"/>
        <v>0</v>
      </c>
      <c r="X161" s="86" t="str">
        <f t="shared" si="219"/>
        <v>Dummy Node</v>
      </c>
      <c r="Y161" s="86" t="str">
        <f t="shared" si="220"/>
        <v>N/A</v>
      </c>
      <c r="Z161" s="86" t="str">
        <f t="shared" si="221"/>
        <v>N/A</v>
      </c>
      <c r="AA161" s="86">
        <f t="shared" si="222"/>
        <v>92</v>
      </c>
      <c r="AB161" s="86" t="b">
        <f t="shared" si="223"/>
        <v>0</v>
      </c>
      <c r="AC161" s="86" t="str">
        <f t="shared" si="224"/>
        <v>Distance</v>
      </c>
      <c r="AD161" s="86" t="str">
        <f t="shared" si="225"/>
        <v>&gt;</v>
      </c>
      <c r="AE161" s="86">
        <f t="shared" si="226"/>
        <v>115.5537109375</v>
      </c>
      <c r="AF161" s="86">
        <f t="shared" si="227"/>
        <v>54</v>
      </c>
      <c r="AG161" s="86" t="b">
        <f t="shared" si="228"/>
        <v>0</v>
      </c>
      <c r="AH161" s="86" t="str">
        <f t="shared" si="229"/>
        <v>Speed</v>
      </c>
      <c r="AI161" s="86" t="str">
        <f t="shared" si="230"/>
        <v>&gt;</v>
      </c>
      <c r="AJ161" s="86">
        <f t="shared" si="231"/>
        <v>9.397705078125</v>
      </c>
      <c r="AK161" s="86">
        <f t="shared" si="232"/>
        <v>6</v>
      </c>
      <c r="AL161" s="86" t="b">
        <f t="shared" si="233"/>
        <v>0</v>
      </c>
      <c r="AM161" s="86" t="str">
        <f t="shared" si="234"/>
        <v>Distance</v>
      </c>
      <c r="AN161" s="86" t="str">
        <f t="shared" si="235"/>
        <v>&gt;</v>
      </c>
      <c r="AO161" s="86">
        <f t="shared" si="236"/>
        <v>96.9306640625</v>
      </c>
      <c r="AP161" s="86">
        <f t="shared" si="237"/>
        <v>3</v>
      </c>
      <c r="AQ161" s="86" t="b">
        <f t="shared" si="238"/>
        <v>0</v>
      </c>
      <c r="AR161" s="86" t="str">
        <f t="shared" si="239"/>
        <v>Distance</v>
      </c>
      <c r="AS161" s="86" t="str">
        <f t="shared" si="240"/>
        <v>&gt;</v>
      </c>
      <c r="AT161" s="86">
        <f t="shared" si="241"/>
        <v>79.461181640625</v>
      </c>
      <c r="AU161" s="86">
        <f t="shared" si="242"/>
        <v>1</v>
      </c>
      <c r="AV161" s="86" t="b">
        <f t="shared" si="243"/>
        <v>1</v>
      </c>
      <c r="AW161" s="86" t="str">
        <f t="shared" si="244"/>
        <v>Speed</v>
      </c>
      <c r="AX161" s="86" t="str">
        <f t="shared" si="245"/>
        <v>&lt;=</v>
      </c>
      <c r="AY161" s="86">
        <f t="shared" si="246"/>
        <v>9.55078125</v>
      </c>
      <c r="AZ161" s="86">
        <f t="shared" si="247"/>
        <v>0</v>
      </c>
      <c r="BA161" s="86" t="b">
        <f t="shared" si="248"/>
        <v>1</v>
      </c>
      <c r="BB161" s="86" t="str">
        <f t="shared" si="249"/>
        <v>Distance</v>
      </c>
      <c r="BC161" s="86" t="str">
        <f t="shared" si="250"/>
        <v>&lt;=</v>
      </c>
      <c r="BD161" s="86">
        <f t="shared" si="251"/>
        <v>459.240966796875</v>
      </c>
      <c r="BE161" s="15">
        <f t="shared" si="195"/>
        <v>0</v>
      </c>
      <c r="BF161" s="15" t="str">
        <f t="shared" si="209"/>
        <v>Distance&gt;115,5537109375 AND Speed&gt;9,397705078125 AND Distance&gt;96,9306640625 AND Distance&gt;79,461181640625 AND Speed&lt;=9,55078125 AND Distance&lt;=459,240966796875</v>
      </c>
      <c r="BH161"/>
      <c r="BI161"/>
      <c r="BJ161"/>
    </row>
    <row r="162" spans="1:62">
      <c r="A162" s="15">
        <v>159</v>
      </c>
      <c r="B162" s="15">
        <v>-2</v>
      </c>
      <c r="C162" s="15">
        <v>-8192</v>
      </c>
      <c r="D162" s="15">
        <f t="shared" si="196"/>
        <v>-1</v>
      </c>
      <c r="E162" s="15">
        <f t="shared" si="197"/>
        <v>0</v>
      </c>
      <c r="F162" s="15">
        <f t="shared" si="198"/>
        <v>-1</v>
      </c>
      <c r="G162" s="15">
        <v>319</v>
      </c>
      <c r="H162" s="15">
        <v>320</v>
      </c>
      <c r="I162" s="15">
        <v>72</v>
      </c>
      <c r="J162" s="15">
        <v>7</v>
      </c>
      <c r="K162" s="15">
        <v>394</v>
      </c>
      <c r="L162" s="15">
        <v>12</v>
      </c>
      <c r="M162" s="15">
        <f t="shared" si="199"/>
        <v>2.9296875E-3</v>
      </c>
      <c r="O162" s="86">
        <f t="shared" si="210"/>
        <v>394</v>
      </c>
      <c r="P162" s="86">
        <f t="shared" si="211"/>
        <v>0.333251953125</v>
      </c>
      <c r="Q162" s="86">
        <f t="shared" si="212"/>
        <v>196</v>
      </c>
      <c r="R162" s="86" t="b">
        <f t="shared" si="213"/>
        <v>0</v>
      </c>
      <c r="S162" s="86" t="str">
        <f t="shared" si="214"/>
        <v>Dummy Node</v>
      </c>
      <c r="T162" s="86" t="str">
        <f t="shared" si="215"/>
        <v>N/A</v>
      </c>
      <c r="U162" s="86" t="str">
        <f t="shared" si="216"/>
        <v>N/A</v>
      </c>
      <c r="V162" s="86">
        <f t="shared" si="217"/>
        <v>94</v>
      </c>
      <c r="W162" s="86" t="b">
        <f t="shared" si="218"/>
        <v>0</v>
      </c>
      <c r="X162" s="86" t="str">
        <f t="shared" si="219"/>
        <v>Dummy Node</v>
      </c>
      <c r="Y162" s="86" t="str">
        <f t="shared" si="220"/>
        <v>N/A</v>
      </c>
      <c r="Z162" s="86" t="str">
        <f t="shared" si="221"/>
        <v>N/A</v>
      </c>
      <c r="AA162" s="86">
        <f t="shared" si="222"/>
        <v>92</v>
      </c>
      <c r="AB162" s="86" t="b">
        <f t="shared" si="223"/>
        <v>0</v>
      </c>
      <c r="AC162" s="86" t="str">
        <f t="shared" si="224"/>
        <v>Distance</v>
      </c>
      <c r="AD162" s="86" t="str">
        <f t="shared" si="225"/>
        <v>&gt;</v>
      </c>
      <c r="AE162" s="86">
        <f t="shared" si="226"/>
        <v>115.5537109375</v>
      </c>
      <c r="AF162" s="86">
        <f t="shared" si="227"/>
        <v>54</v>
      </c>
      <c r="AG162" s="86" t="b">
        <f t="shared" si="228"/>
        <v>0</v>
      </c>
      <c r="AH162" s="86" t="str">
        <f t="shared" si="229"/>
        <v>Speed</v>
      </c>
      <c r="AI162" s="86" t="str">
        <f t="shared" si="230"/>
        <v>&gt;</v>
      </c>
      <c r="AJ162" s="86">
        <f t="shared" si="231"/>
        <v>9.397705078125</v>
      </c>
      <c r="AK162" s="86">
        <f t="shared" si="232"/>
        <v>6</v>
      </c>
      <c r="AL162" s="86" t="b">
        <f t="shared" si="233"/>
        <v>0</v>
      </c>
      <c r="AM162" s="86" t="str">
        <f t="shared" si="234"/>
        <v>Distance</v>
      </c>
      <c r="AN162" s="86" t="str">
        <f t="shared" si="235"/>
        <v>&gt;</v>
      </c>
      <c r="AO162" s="86">
        <f t="shared" si="236"/>
        <v>96.9306640625</v>
      </c>
      <c r="AP162" s="86">
        <f t="shared" si="237"/>
        <v>3</v>
      </c>
      <c r="AQ162" s="86" t="b">
        <f t="shared" si="238"/>
        <v>0</v>
      </c>
      <c r="AR162" s="86" t="str">
        <f t="shared" si="239"/>
        <v>Distance</v>
      </c>
      <c r="AS162" s="86" t="str">
        <f t="shared" si="240"/>
        <v>&gt;</v>
      </c>
      <c r="AT162" s="86">
        <f t="shared" si="241"/>
        <v>79.461181640625</v>
      </c>
      <c r="AU162" s="86">
        <f t="shared" si="242"/>
        <v>1</v>
      </c>
      <c r="AV162" s="86" t="b">
        <f t="shared" si="243"/>
        <v>1</v>
      </c>
      <c r="AW162" s="86" t="str">
        <f t="shared" si="244"/>
        <v>Speed</v>
      </c>
      <c r="AX162" s="86" t="str">
        <f t="shared" si="245"/>
        <v>&lt;=</v>
      </c>
      <c r="AY162" s="86">
        <f t="shared" si="246"/>
        <v>9.55078125</v>
      </c>
      <c r="AZ162" s="86">
        <f t="shared" si="247"/>
        <v>0</v>
      </c>
      <c r="BA162" s="86" t="b">
        <f t="shared" si="248"/>
        <v>1</v>
      </c>
      <c r="BB162" s="86" t="str">
        <f t="shared" si="249"/>
        <v>Distance</v>
      </c>
      <c r="BC162" s="86" t="str">
        <f t="shared" si="250"/>
        <v>&lt;=</v>
      </c>
      <c r="BD162" s="86">
        <f t="shared" si="251"/>
        <v>459.240966796875</v>
      </c>
      <c r="BE162" s="15">
        <f t="shared" si="195"/>
        <v>0</v>
      </c>
      <c r="BF162" s="15" t="str">
        <f t="shared" si="209"/>
        <v>Distance&gt;115,5537109375 AND Speed&gt;9,397705078125 AND Distance&gt;96,9306640625 AND Distance&gt;79,461181640625 AND Speed&lt;=9,55078125 AND Distance&lt;=459,240966796875</v>
      </c>
      <c r="BH162"/>
      <c r="BI162"/>
      <c r="BJ162"/>
    </row>
    <row r="163" spans="1:62">
      <c r="A163" s="15">
        <v>160</v>
      </c>
      <c r="B163" s="15">
        <v>-2</v>
      </c>
      <c r="C163" s="15">
        <v>-8192</v>
      </c>
      <c r="D163" s="15">
        <f t="shared" si="196"/>
        <v>-1</v>
      </c>
      <c r="E163" s="15">
        <f t="shared" si="197"/>
        <v>0</v>
      </c>
      <c r="F163" s="15">
        <f t="shared" si="198"/>
        <v>-1</v>
      </c>
      <c r="G163" s="15">
        <v>321</v>
      </c>
      <c r="H163" s="15">
        <v>322</v>
      </c>
      <c r="I163" s="15">
        <v>72</v>
      </c>
      <c r="J163" s="15">
        <v>7</v>
      </c>
      <c r="K163" s="15">
        <v>403</v>
      </c>
      <c r="L163" s="15">
        <v>12</v>
      </c>
      <c r="M163" s="15">
        <f t="shared" si="199"/>
        <v>2.9296875E-3</v>
      </c>
      <c r="O163" s="86">
        <f t="shared" si="210"/>
        <v>403</v>
      </c>
      <c r="P163" s="86">
        <f t="shared" si="211"/>
        <v>2.685546875E-3</v>
      </c>
      <c r="Q163" s="86">
        <f t="shared" si="212"/>
        <v>201</v>
      </c>
      <c r="R163" s="86" t="b">
        <f t="shared" si="213"/>
        <v>1</v>
      </c>
      <c r="S163" s="86" t="str">
        <f t="shared" si="214"/>
        <v>Dummy Node</v>
      </c>
      <c r="T163" s="86" t="str">
        <f t="shared" si="215"/>
        <v>N/A</v>
      </c>
      <c r="U163" s="86" t="str">
        <f t="shared" si="216"/>
        <v>N/A</v>
      </c>
      <c r="V163" s="86">
        <f t="shared" si="217"/>
        <v>99</v>
      </c>
      <c r="W163" s="86" t="b">
        <f t="shared" si="218"/>
        <v>1</v>
      </c>
      <c r="X163" s="86" t="str">
        <f t="shared" si="219"/>
        <v>Dummy Node</v>
      </c>
      <c r="Y163" s="86" t="str">
        <f t="shared" si="220"/>
        <v>N/A</v>
      </c>
      <c r="Z163" s="86" t="str">
        <f t="shared" si="221"/>
        <v>N/A</v>
      </c>
      <c r="AA163" s="86">
        <f t="shared" si="222"/>
        <v>75</v>
      </c>
      <c r="AB163" s="86" t="b">
        <f t="shared" si="223"/>
        <v>1</v>
      </c>
      <c r="AC163" s="86" t="str">
        <f t="shared" si="224"/>
        <v>Speed</v>
      </c>
      <c r="AD163" s="86" t="str">
        <f t="shared" si="225"/>
        <v>&lt;=</v>
      </c>
      <c r="AE163" s="86">
        <f t="shared" si="226"/>
        <v>17.769775390625</v>
      </c>
      <c r="AF163" s="86">
        <f t="shared" si="227"/>
        <v>22</v>
      </c>
      <c r="AG163" s="86" t="b">
        <f t="shared" si="228"/>
        <v>1</v>
      </c>
      <c r="AH163" s="86" t="str">
        <f t="shared" si="229"/>
        <v>Distance</v>
      </c>
      <c r="AI163" s="86" t="str">
        <f t="shared" si="230"/>
        <v>&lt;=</v>
      </c>
      <c r="AJ163" s="86">
        <f t="shared" si="231"/>
        <v>220.12890625</v>
      </c>
      <c r="AK163" s="86">
        <f t="shared" si="232"/>
        <v>7</v>
      </c>
      <c r="AL163" s="86" t="b">
        <f t="shared" si="233"/>
        <v>0</v>
      </c>
      <c r="AM163" s="86" t="str">
        <f t="shared" si="234"/>
        <v>Speed</v>
      </c>
      <c r="AN163" s="86" t="str">
        <f t="shared" si="235"/>
        <v>&gt;</v>
      </c>
      <c r="AO163" s="86">
        <f t="shared" si="236"/>
        <v>16.47705078125</v>
      </c>
      <c r="AP163" s="86">
        <f t="shared" si="237"/>
        <v>4</v>
      </c>
      <c r="AQ163" s="86" t="b">
        <f t="shared" si="238"/>
        <v>1</v>
      </c>
      <c r="AR163" s="86" t="str">
        <f t="shared" si="239"/>
        <v>Distance</v>
      </c>
      <c r="AS163" s="86" t="str">
        <f t="shared" si="240"/>
        <v>&lt;=</v>
      </c>
      <c r="AT163" s="86">
        <f t="shared" si="241"/>
        <v>278.908935546875</v>
      </c>
      <c r="AU163" s="86">
        <f t="shared" si="242"/>
        <v>1</v>
      </c>
      <c r="AV163" s="86" t="b">
        <f t="shared" si="243"/>
        <v>0</v>
      </c>
      <c r="AW163" s="86" t="str">
        <f t="shared" si="244"/>
        <v>Speed</v>
      </c>
      <c r="AX163" s="86" t="str">
        <f t="shared" si="245"/>
        <v>&gt;</v>
      </c>
      <c r="AY163" s="86">
        <f t="shared" si="246"/>
        <v>9.55078125</v>
      </c>
      <c r="AZ163" s="86">
        <f t="shared" si="247"/>
        <v>0</v>
      </c>
      <c r="BA163" s="86" t="b">
        <f t="shared" si="248"/>
        <v>1</v>
      </c>
      <c r="BB163" s="86" t="str">
        <f t="shared" si="249"/>
        <v>Distance</v>
      </c>
      <c r="BC163" s="86" t="str">
        <f t="shared" si="250"/>
        <v>&lt;=</v>
      </c>
      <c r="BD163" s="86">
        <f t="shared" si="251"/>
        <v>459.240966796875</v>
      </c>
      <c r="BE163" s="15">
        <f t="shared" si="195"/>
        <v>1</v>
      </c>
      <c r="BF163" s="15" t="str">
        <f t="shared" si="209"/>
        <v>Speed&lt;=17,769775390625 AND Distance&lt;=220,12890625 AND Speed&gt;16,47705078125 AND Distance&lt;=278,908935546875 AND Speed&gt;9,55078125 AND Distance&lt;=459,240966796875</v>
      </c>
      <c r="BH163"/>
      <c r="BI163"/>
      <c r="BJ163"/>
    </row>
    <row r="164" spans="1:62">
      <c r="A164" s="15">
        <v>161</v>
      </c>
      <c r="B164" s="15">
        <v>-2</v>
      </c>
      <c r="C164" s="15">
        <v>-8192</v>
      </c>
      <c r="D164" s="15">
        <f t="shared" si="196"/>
        <v>-1</v>
      </c>
      <c r="E164" s="15">
        <f t="shared" si="197"/>
        <v>0</v>
      </c>
      <c r="F164" s="15">
        <f t="shared" si="198"/>
        <v>-1</v>
      </c>
      <c r="G164" s="15">
        <v>323</v>
      </c>
      <c r="H164" s="15">
        <v>324</v>
      </c>
      <c r="I164" s="15">
        <v>73</v>
      </c>
      <c r="J164" s="15">
        <v>7</v>
      </c>
      <c r="K164" s="15">
        <v>404</v>
      </c>
      <c r="L164" s="15">
        <v>910</v>
      </c>
      <c r="M164" s="15">
        <f t="shared" si="199"/>
        <v>0.22216796875</v>
      </c>
      <c r="O164" s="86">
        <f t="shared" si="210"/>
        <v>404</v>
      </c>
      <c r="P164" s="86">
        <f t="shared" si="211"/>
        <v>2.685546875E-3</v>
      </c>
      <c r="Q164" s="86">
        <f t="shared" si="212"/>
        <v>201</v>
      </c>
      <c r="R164" s="86" t="b">
        <f t="shared" si="213"/>
        <v>0</v>
      </c>
      <c r="S164" s="86" t="str">
        <f t="shared" si="214"/>
        <v>Dummy Node</v>
      </c>
      <c r="T164" s="86" t="str">
        <f t="shared" si="215"/>
        <v>N/A</v>
      </c>
      <c r="U164" s="86" t="str">
        <f t="shared" si="216"/>
        <v>N/A</v>
      </c>
      <c r="V164" s="86">
        <f t="shared" si="217"/>
        <v>99</v>
      </c>
      <c r="W164" s="86" t="b">
        <f t="shared" si="218"/>
        <v>1</v>
      </c>
      <c r="X164" s="86" t="str">
        <f t="shared" si="219"/>
        <v>Dummy Node</v>
      </c>
      <c r="Y164" s="86" t="str">
        <f t="shared" si="220"/>
        <v>N/A</v>
      </c>
      <c r="Z164" s="86" t="str">
        <f t="shared" si="221"/>
        <v>N/A</v>
      </c>
      <c r="AA164" s="86">
        <f t="shared" si="222"/>
        <v>75</v>
      </c>
      <c r="AB164" s="86" t="b">
        <f t="shared" si="223"/>
        <v>1</v>
      </c>
      <c r="AC164" s="86" t="str">
        <f t="shared" si="224"/>
        <v>Speed</v>
      </c>
      <c r="AD164" s="86" t="str">
        <f t="shared" si="225"/>
        <v>&lt;=</v>
      </c>
      <c r="AE164" s="86">
        <f t="shared" si="226"/>
        <v>17.769775390625</v>
      </c>
      <c r="AF164" s="86">
        <f t="shared" si="227"/>
        <v>22</v>
      </c>
      <c r="AG164" s="86" t="b">
        <f t="shared" si="228"/>
        <v>1</v>
      </c>
      <c r="AH164" s="86" t="str">
        <f t="shared" si="229"/>
        <v>Distance</v>
      </c>
      <c r="AI164" s="86" t="str">
        <f t="shared" si="230"/>
        <v>&lt;=</v>
      </c>
      <c r="AJ164" s="86">
        <f t="shared" si="231"/>
        <v>220.12890625</v>
      </c>
      <c r="AK164" s="86">
        <f t="shared" si="232"/>
        <v>7</v>
      </c>
      <c r="AL164" s="86" t="b">
        <f t="shared" si="233"/>
        <v>0</v>
      </c>
      <c r="AM164" s="86" t="str">
        <f t="shared" si="234"/>
        <v>Speed</v>
      </c>
      <c r="AN164" s="86" t="str">
        <f t="shared" si="235"/>
        <v>&gt;</v>
      </c>
      <c r="AO164" s="86">
        <f t="shared" si="236"/>
        <v>16.47705078125</v>
      </c>
      <c r="AP164" s="86">
        <f t="shared" si="237"/>
        <v>4</v>
      </c>
      <c r="AQ164" s="86" t="b">
        <f t="shared" si="238"/>
        <v>1</v>
      </c>
      <c r="AR164" s="86" t="str">
        <f t="shared" si="239"/>
        <v>Distance</v>
      </c>
      <c r="AS164" s="86" t="str">
        <f t="shared" si="240"/>
        <v>&lt;=</v>
      </c>
      <c r="AT164" s="86">
        <f t="shared" si="241"/>
        <v>278.908935546875</v>
      </c>
      <c r="AU164" s="86">
        <f t="shared" si="242"/>
        <v>1</v>
      </c>
      <c r="AV164" s="86" t="b">
        <f t="shared" si="243"/>
        <v>0</v>
      </c>
      <c r="AW164" s="86" t="str">
        <f t="shared" si="244"/>
        <v>Speed</v>
      </c>
      <c r="AX164" s="86" t="str">
        <f t="shared" si="245"/>
        <v>&gt;</v>
      </c>
      <c r="AY164" s="86">
        <f t="shared" si="246"/>
        <v>9.55078125</v>
      </c>
      <c r="AZ164" s="86">
        <f t="shared" si="247"/>
        <v>0</v>
      </c>
      <c r="BA164" s="86" t="b">
        <f t="shared" si="248"/>
        <v>1</v>
      </c>
      <c r="BB164" s="86" t="str">
        <f t="shared" si="249"/>
        <v>Distance</v>
      </c>
      <c r="BC164" s="86" t="str">
        <f t="shared" si="250"/>
        <v>&lt;=</v>
      </c>
      <c r="BD164" s="86">
        <f t="shared" si="251"/>
        <v>459.240966796875</v>
      </c>
      <c r="BE164" s="15">
        <f t="shared" si="195"/>
        <v>1</v>
      </c>
      <c r="BF164" s="15" t="str">
        <f t="shared" si="209"/>
        <v>Speed&lt;=17,769775390625 AND Distance&lt;=220,12890625 AND Speed&gt;16,47705078125 AND Distance&lt;=278,908935546875 AND Speed&gt;9,55078125 AND Distance&lt;=459,240966796875</v>
      </c>
      <c r="BH164"/>
      <c r="BI164"/>
      <c r="BJ164"/>
    </row>
    <row r="165" spans="1:62">
      <c r="A165" s="15">
        <v>162</v>
      </c>
      <c r="B165" s="15">
        <v>-2</v>
      </c>
      <c r="C165" s="15">
        <v>-8192</v>
      </c>
      <c r="D165" s="15">
        <f t="shared" si="196"/>
        <v>-1</v>
      </c>
      <c r="E165" s="15">
        <f t="shared" si="197"/>
        <v>0</v>
      </c>
      <c r="F165" s="15">
        <f t="shared" si="198"/>
        <v>-1</v>
      </c>
      <c r="G165" s="15">
        <v>325</v>
      </c>
      <c r="H165" s="15">
        <v>326</v>
      </c>
      <c r="I165" s="15">
        <v>73</v>
      </c>
      <c r="J165" s="15">
        <v>7</v>
      </c>
      <c r="K165" s="15">
        <v>405</v>
      </c>
      <c r="L165" s="15">
        <v>910</v>
      </c>
      <c r="M165" s="15">
        <f t="shared" si="199"/>
        <v>0.22216796875</v>
      </c>
      <c r="O165" s="86">
        <f t="shared" si="210"/>
        <v>405</v>
      </c>
      <c r="P165" s="86">
        <f t="shared" si="211"/>
        <v>2.685546875E-3</v>
      </c>
      <c r="Q165" s="86">
        <f t="shared" si="212"/>
        <v>202</v>
      </c>
      <c r="R165" s="86" t="b">
        <f t="shared" si="213"/>
        <v>1</v>
      </c>
      <c r="S165" s="86" t="str">
        <f t="shared" si="214"/>
        <v>Dummy Node</v>
      </c>
      <c r="T165" s="86" t="str">
        <f t="shared" si="215"/>
        <v>N/A</v>
      </c>
      <c r="U165" s="86" t="str">
        <f t="shared" si="216"/>
        <v>N/A</v>
      </c>
      <c r="V165" s="86">
        <f t="shared" si="217"/>
        <v>99</v>
      </c>
      <c r="W165" s="86" t="b">
        <f t="shared" si="218"/>
        <v>0</v>
      </c>
      <c r="X165" s="86" t="str">
        <f t="shared" si="219"/>
        <v>Dummy Node</v>
      </c>
      <c r="Y165" s="86" t="str">
        <f t="shared" si="220"/>
        <v>N/A</v>
      </c>
      <c r="Z165" s="86" t="str">
        <f t="shared" si="221"/>
        <v>N/A</v>
      </c>
      <c r="AA165" s="86">
        <f t="shared" si="222"/>
        <v>75</v>
      </c>
      <c r="AB165" s="86" t="b">
        <f t="shared" si="223"/>
        <v>1</v>
      </c>
      <c r="AC165" s="86" t="str">
        <f t="shared" si="224"/>
        <v>Speed</v>
      </c>
      <c r="AD165" s="86" t="str">
        <f t="shared" si="225"/>
        <v>&lt;=</v>
      </c>
      <c r="AE165" s="86">
        <f t="shared" si="226"/>
        <v>17.769775390625</v>
      </c>
      <c r="AF165" s="86">
        <f t="shared" si="227"/>
        <v>22</v>
      </c>
      <c r="AG165" s="86" t="b">
        <f t="shared" si="228"/>
        <v>1</v>
      </c>
      <c r="AH165" s="86" t="str">
        <f t="shared" si="229"/>
        <v>Distance</v>
      </c>
      <c r="AI165" s="86" t="str">
        <f t="shared" si="230"/>
        <v>&lt;=</v>
      </c>
      <c r="AJ165" s="86">
        <f t="shared" si="231"/>
        <v>220.12890625</v>
      </c>
      <c r="AK165" s="86">
        <f t="shared" si="232"/>
        <v>7</v>
      </c>
      <c r="AL165" s="86" t="b">
        <f t="shared" si="233"/>
        <v>0</v>
      </c>
      <c r="AM165" s="86" t="str">
        <f t="shared" si="234"/>
        <v>Speed</v>
      </c>
      <c r="AN165" s="86" t="str">
        <f t="shared" si="235"/>
        <v>&gt;</v>
      </c>
      <c r="AO165" s="86">
        <f t="shared" si="236"/>
        <v>16.47705078125</v>
      </c>
      <c r="AP165" s="86">
        <f t="shared" si="237"/>
        <v>4</v>
      </c>
      <c r="AQ165" s="86" t="b">
        <f t="shared" si="238"/>
        <v>1</v>
      </c>
      <c r="AR165" s="86" t="str">
        <f t="shared" si="239"/>
        <v>Distance</v>
      </c>
      <c r="AS165" s="86" t="str">
        <f t="shared" si="240"/>
        <v>&lt;=</v>
      </c>
      <c r="AT165" s="86">
        <f t="shared" si="241"/>
        <v>278.908935546875</v>
      </c>
      <c r="AU165" s="86">
        <f t="shared" si="242"/>
        <v>1</v>
      </c>
      <c r="AV165" s="86" t="b">
        <f t="shared" si="243"/>
        <v>0</v>
      </c>
      <c r="AW165" s="86" t="str">
        <f t="shared" si="244"/>
        <v>Speed</v>
      </c>
      <c r="AX165" s="86" t="str">
        <f t="shared" si="245"/>
        <v>&gt;</v>
      </c>
      <c r="AY165" s="86">
        <f t="shared" si="246"/>
        <v>9.55078125</v>
      </c>
      <c r="AZ165" s="86">
        <f t="shared" si="247"/>
        <v>0</v>
      </c>
      <c r="BA165" s="86" t="b">
        <f t="shared" si="248"/>
        <v>1</v>
      </c>
      <c r="BB165" s="86" t="str">
        <f t="shared" si="249"/>
        <v>Distance</v>
      </c>
      <c r="BC165" s="86" t="str">
        <f t="shared" si="250"/>
        <v>&lt;=</v>
      </c>
      <c r="BD165" s="86">
        <f t="shared" si="251"/>
        <v>459.240966796875</v>
      </c>
      <c r="BE165" s="15">
        <f t="shared" si="195"/>
        <v>1</v>
      </c>
      <c r="BF165" s="15" t="str">
        <f t="shared" si="209"/>
        <v>Speed&lt;=17,769775390625 AND Distance&lt;=220,12890625 AND Speed&gt;16,47705078125 AND Distance&lt;=278,908935546875 AND Speed&gt;9,55078125 AND Distance&lt;=459,240966796875</v>
      </c>
      <c r="BH165"/>
      <c r="BI165"/>
      <c r="BJ165"/>
    </row>
    <row r="166" spans="1:62">
      <c r="A166" s="15">
        <v>163</v>
      </c>
      <c r="B166" s="15">
        <v>-2</v>
      </c>
      <c r="C166" s="15">
        <v>-8192</v>
      </c>
      <c r="D166" s="15">
        <f t="shared" si="196"/>
        <v>-1</v>
      </c>
      <c r="E166" s="15">
        <f t="shared" si="197"/>
        <v>0</v>
      </c>
      <c r="F166" s="15">
        <f t="shared" si="198"/>
        <v>-1</v>
      </c>
      <c r="G166" s="15">
        <v>327</v>
      </c>
      <c r="H166" s="15">
        <v>328</v>
      </c>
      <c r="I166" s="15">
        <v>74</v>
      </c>
      <c r="J166" s="15">
        <v>7</v>
      </c>
      <c r="K166" s="15">
        <v>406</v>
      </c>
      <c r="L166" s="15">
        <v>1365</v>
      </c>
      <c r="M166" s="15">
        <f t="shared" si="199"/>
        <v>0.333251953125</v>
      </c>
      <c r="O166" s="86">
        <f t="shared" si="210"/>
        <v>406</v>
      </c>
      <c r="P166" s="86">
        <f t="shared" si="211"/>
        <v>2.685546875E-3</v>
      </c>
      <c r="Q166" s="86">
        <f t="shared" si="212"/>
        <v>202</v>
      </c>
      <c r="R166" s="86" t="b">
        <f t="shared" si="213"/>
        <v>0</v>
      </c>
      <c r="S166" s="86" t="str">
        <f t="shared" si="214"/>
        <v>Dummy Node</v>
      </c>
      <c r="T166" s="86" t="str">
        <f t="shared" si="215"/>
        <v>N/A</v>
      </c>
      <c r="U166" s="86" t="str">
        <f t="shared" si="216"/>
        <v>N/A</v>
      </c>
      <c r="V166" s="86">
        <f t="shared" si="217"/>
        <v>99</v>
      </c>
      <c r="W166" s="86" t="b">
        <f t="shared" si="218"/>
        <v>0</v>
      </c>
      <c r="X166" s="86" t="str">
        <f t="shared" si="219"/>
        <v>Dummy Node</v>
      </c>
      <c r="Y166" s="86" t="str">
        <f t="shared" si="220"/>
        <v>N/A</v>
      </c>
      <c r="Z166" s="86" t="str">
        <f t="shared" si="221"/>
        <v>N/A</v>
      </c>
      <c r="AA166" s="86">
        <f t="shared" si="222"/>
        <v>75</v>
      </c>
      <c r="AB166" s="86" t="b">
        <f t="shared" si="223"/>
        <v>1</v>
      </c>
      <c r="AC166" s="86" t="str">
        <f t="shared" si="224"/>
        <v>Speed</v>
      </c>
      <c r="AD166" s="86" t="str">
        <f t="shared" si="225"/>
        <v>&lt;=</v>
      </c>
      <c r="AE166" s="86">
        <f t="shared" si="226"/>
        <v>17.769775390625</v>
      </c>
      <c r="AF166" s="86">
        <f t="shared" si="227"/>
        <v>22</v>
      </c>
      <c r="AG166" s="86" t="b">
        <f t="shared" si="228"/>
        <v>1</v>
      </c>
      <c r="AH166" s="86" t="str">
        <f t="shared" si="229"/>
        <v>Distance</v>
      </c>
      <c r="AI166" s="86" t="str">
        <f t="shared" si="230"/>
        <v>&lt;=</v>
      </c>
      <c r="AJ166" s="86">
        <f t="shared" si="231"/>
        <v>220.12890625</v>
      </c>
      <c r="AK166" s="86">
        <f t="shared" si="232"/>
        <v>7</v>
      </c>
      <c r="AL166" s="86" t="b">
        <f t="shared" si="233"/>
        <v>0</v>
      </c>
      <c r="AM166" s="86" t="str">
        <f t="shared" si="234"/>
        <v>Speed</v>
      </c>
      <c r="AN166" s="86" t="str">
        <f t="shared" si="235"/>
        <v>&gt;</v>
      </c>
      <c r="AO166" s="86">
        <f t="shared" si="236"/>
        <v>16.47705078125</v>
      </c>
      <c r="AP166" s="86">
        <f t="shared" si="237"/>
        <v>4</v>
      </c>
      <c r="AQ166" s="86" t="b">
        <f t="shared" si="238"/>
        <v>1</v>
      </c>
      <c r="AR166" s="86" t="str">
        <f t="shared" si="239"/>
        <v>Distance</v>
      </c>
      <c r="AS166" s="86" t="str">
        <f t="shared" si="240"/>
        <v>&lt;=</v>
      </c>
      <c r="AT166" s="86">
        <f t="shared" si="241"/>
        <v>278.908935546875</v>
      </c>
      <c r="AU166" s="86">
        <f t="shared" si="242"/>
        <v>1</v>
      </c>
      <c r="AV166" s="86" t="b">
        <f t="shared" si="243"/>
        <v>0</v>
      </c>
      <c r="AW166" s="86" t="str">
        <f t="shared" si="244"/>
        <v>Speed</v>
      </c>
      <c r="AX166" s="86" t="str">
        <f t="shared" si="245"/>
        <v>&gt;</v>
      </c>
      <c r="AY166" s="86">
        <f t="shared" si="246"/>
        <v>9.55078125</v>
      </c>
      <c r="AZ166" s="86">
        <f t="shared" si="247"/>
        <v>0</v>
      </c>
      <c r="BA166" s="86" t="b">
        <f t="shared" si="248"/>
        <v>1</v>
      </c>
      <c r="BB166" s="86" t="str">
        <f t="shared" si="249"/>
        <v>Distance</v>
      </c>
      <c r="BC166" s="86" t="str">
        <f t="shared" si="250"/>
        <v>&lt;=</v>
      </c>
      <c r="BD166" s="86">
        <f t="shared" si="251"/>
        <v>459.240966796875</v>
      </c>
      <c r="BE166" s="15">
        <f t="shared" si="195"/>
        <v>1</v>
      </c>
      <c r="BF166" s="15" t="str">
        <f t="shared" si="209"/>
        <v>Speed&lt;=17,769775390625 AND Distance&lt;=220,12890625 AND Speed&gt;16,47705078125 AND Distance&lt;=278,908935546875 AND Speed&gt;9,55078125 AND Distance&lt;=459,240966796875</v>
      </c>
      <c r="BH166"/>
      <c r="BI166"/>
      <c r="BJ166"/>
    </row>
    <row r="167" spans="1:62">
      <c r="A167" s="15">
        <v>164</v>
      </c>
      <c r="B167" s="15">
        <v>-2</v>
      </c>
      <c r="C167" s="15">
        <v>-8192</v>
      </c>
      <c r="D167" s="15">
        <f t="shared" si="196"/>
        <v>-1</v>
      </c>
      <c r="E167" s="15">
        <f t="shared" si="197"/>
        <v>0</v>
      </c>
      <c r="F167" s="15">
        <f t="shared" si="198"/>
        <v>-1</v>
      </c>
      <c r="G167" s="15">
        <v>329</v>
      </c>
      <c r="H167" s="15">
        <v>330</v>
      </c>
      <c r="I167" s="15">
        <v>74</v>
      </c>
      <c r="J167" s="15">
        <v>7</v>
      </c>
      <c r="K167" s="15">
        <v>407</v>
      </c>
      <c r="L167" s="15">
        <v>1365</v>
      </c>
      <c r="M167" s="15">
        <f t="shared" si="199"/>
        <v>0.333251953125</v>
      </c>
      <c r="O167" s="86">
        <f t="shared" si="210"/>
        <v>407</v>
      </c>
      <c r="P167" s="86">
        <f t="shared" si="211"/>
        <v>2.44140625E-4</v>
      </c>
      <c r="Q167" s="86">
        <f t="shared" si="212"/>
        <v>203</v>
      </c>
      <c r="R167" s="86" t="b">
        <f t="shared" si="213"/>
        <v>1</v>
      </c>
      <c r="S167" s="86" t="str">
        <f t="shared" si="214"/>
        <v>Dummy Node</v>
      </c>
      <c r="T167" s="86" t="str">
        <f t="shared" si="215"/>
        <v>N/A</v>
      </c>
      <c r="U167" s="86" t="str">
        <f t="shared" si="216"/>
        <v>N/A</v>
      </c>
      <c r="V167" s="86">
        <f t="shared" si="217"/>
        <v>100</v>
      </c>
      <c r="W167" s="86" t="b">
        <f t="shared" si="218"/>
        <v>1</v>
      </c>
      <c r="X167" s="86" t="str">
        <f t="shared" si="219"/>
        <v>Dummy Node</v>
      </c>
      <c r="Y167" s="86" t="str">
        <f t="shared" si="220"/>
        <v>N/A</v>
      </c>
      <c r="Z167" s="86" t="str">
        <f t="shared" si="221"/>
        <v>N/A</v>
      </c>
      <c r="AA167" s="86">
        <f t="shared" si="222"/>
        <v>75</v>
      </c>
      <c r="AB167" s="86" t="b">
        <f t="shared" si="223"/>
        <v>0</v>
      </c>
      <c r="AC167" s="86" t="str">
        <f t="shared" si="224"/>
        <v>Speed</v>
      </c>
      <c r="AD167" s="86" t="str">
        <f t="shared" si="225"/>
        <v>&gt;</v>
      </c>
      <c r="AE167" s="86">
        <f t="shared" si="226"/>
        <v>17.769775390625</v>
      </c>
      <c r="AF167" s="86">
        <f t="shared" si="227"/>
        <v>22</v>
      </c>
      <c r="AG167" s="86" t="b">
        <f t="shared" si="228"/>
        <v>1</v>
      </c>
      <c r="AH167" s="86" t="str">
        <f t="shared" si="229"/>
        <v>Distance</v>
      </c>
      <c r="AI167" s="86" t="str">
        <f t="shared" si="230"/>
        <v>&lt;=</v>
      </c>
      <c r="AJ167" s="86">
        <f t="shared" si="231"/>
        <v>220.12890625</v>
      </c>
      <c r="AK167" s="86">
        <f t="shared" si="232"/>
        <v>7</v>
      </c>
      <c r="AL167" s="86" t="b">
        <f t="shared" si="233"/>
        <v>0</v>
      </c>
      <c r="AM167" s="86" t="str">
        <f t="shared" si="234"/>
        <v>Speed</v>
      </c>
      <c r="AN167" s="86" t="str">
        <f t="shared" si="235"/>
        <v>&gt;</v>
      </c>
      <c r="AO167" s="86">
        <f t="shared" si="236"/>
        <v>16.47705078125</v>
      </c>
      <c r="AP167" s="86">
        <f t="shared" si="237"/>
        <v>4</v>
      </c>
      <c r="AQ167" s="86" t="b">
        <f t="shared" si="238"/>
        <v>1</v>
      </c>
      <c r="AR167" s="86" t="str">
        <f t="shared" si="239"/>
        <v>Distance</v>
      </c>
      <c r="AS167" s="86" t="str">
        <f t="shared" si="240"/>
        <v>&lt;=</v>
      </c>
      <c r="AT167" s="86">
        <f t="shared" si="241"/>
        <v>278.908935546875</v>
      </c>
      <c r="AU167" s="86">
        <f t="shared" si="242"/>
        <v>1</v>
      </c>
      <c r="AV167" s="86" t="b">
        <f t="shared" si="243"/>
        <v>0</v>
      </c>
      <c r="AW167" s="86" t="str">
        <f t="shared" si="244"/>
        <v>Speed</v>
      </c>
      <c r="AX167" s="86" t="str">
        <f t="shared" si="245"/>
        <v>&gt;</v>
      </c>
      <c r="AY167" s="86">
        <f t="shared" si="246"/>
        <v>9.55078125</v>
      </c>
      <c r="AZ167" s="86">
        <f t="shared" si="247"/>
        <v>0</v>
      </c>
      <c r="BA167" s="86" t="b">
        <f t="shared" si="248"/>
        <v>1</v>
      </c>
      <c r="BB167" s="86" t="str">
        <f t="shared" si="249"/>
        <v>Distance</v>
      </c>
      <c r="BC167" s="86" t="str">
        <f t="shared" si="250"/>
        <v>&lt;=</v>
      </c>
      <c r="BD167" s="86">
        <f t="shared" si="251"/>
        <v>459.240966796875</v>
      </c>
      <c r="BE167" s="15">
        <f t="shared" si="195"/>
        <v>1</v>
      </c>
      <c r="BF167" s="15" t="str">
        <f t="shared" si="209"/>
        <v>Speed&gt;17,769775390625 AND Distance&lt;=220,12890625 AND Speed&gt;16,47705078125 AND Distance&lt;=278,908935546875 AND Speed&gt;9,55078125 AND Distance&lt;=459,240966796875</v>
      </c>
      <c r="BH167"/>
      <c r="BI167"/>
      <c r="BJ167"/>
    </row>
    <row r="168" spans="1:62">
      <c r="A168" s="15">
        <v>165</v>
      </c>
      <c r="B168" s="15">
        <v>-2</v>
      </c>
      <c r="C168" s="15">
        <v>-8192</v>
      </c>
      <c r="D168" s="15">
        <f t="shared" si="196"/>
        <v>-1</v>
      </c>
      <c r="E168" s="15">
        <f t="shared" si="197"/>
        <v>0</v>
      </c>
      <c r="F168" s="15">
        <f t="shared" si="198"/>
        <v>-1</v>
      </c>
      <c r="G168" s="15">
        <v>331</v>
      </c>
      <c r="H168" s="15">
        <v>332</v>
      </c>
      <c r="I168" s="15">
        <v>77</v>
      </c>
      <c r="J168" s="15">
        <v>7</v>
      </c>
      <c r="K168" s="15">
        <v>408</v>
      </c>
      <c r="L168" s="15">
        <v>127</v>
      </c>
      <c r="M168" s="15">
        <f t="shared" si="199"/>
        <v>3.1005859375E-2</v>
      </c>
      <c r="O168" s="86">
        <f t="shared" si="210"/>
        <v>408</v>
      </c>
      <c r="P168" s="86">
        <f t="shared" si="211"/>
        <v>2.44140625E-4</v>
      </c>
      <c r="Q168" s="86">
        <f t="shared" si="212"/>
        <v>203</v>
      </c>
      <c r="R168" s="86" t="b">
        <f t="shared" si="213"/>
        <v>0</v>
      </c>
      <c r="S168" s="86" t="str">
        <f t="shared" si="214"/>
        <v>Dummy Node</v>
      </c>
      <c r="T168" s="86" t="str">
        <f t="shared" si="215"/>
        <v>N/A</v>
      </c>
      <c r="U168" s="86" t="str">
        <f t="shared" si="216"/>
        <v>N/A</v>
      </c>
      <c r="V168" s="86">
        <f t="shared" si="217"/>
        <v>100</v>
      </c>
      <c r="W168" s="86" t="b">
        <f t="shared" si="218"/>
        <v>1</v>
      </c>
      <c r="X168" s="86" t="str">
        <f t="shared" si="219"/>
        <v>Dummy Node</v>
      </c>
      <c r="Y168" s="86" t="str">
        <f t="shared" si="220"/>
        <v>N/A</v>
      </c>
      <c r="Z168" s="86" t="str">
        <f t="shared" si="221"/>
        <v>N/A</v>
      </c>
      <c r="AA168" s="86">
        <f t="shared" si="222"/>
        <v>75</v>
      </c>
      <c r="AB168" s="86" t="b">
        <f t="shared" si="223"/>
        <v>0</v>
      </c>
      <c r="AC168" s="86" t="str">
        <f t="shared" si="224"/>
        <v>Speed</v>
      </c>
      <c r="AD168" s="86" t="str">
        <f t="shared" si="225"/>
        <v>&gt;</v>
      </c>
      <c r="AE168" s="86">
        <f t="shared" si="226"/>
        <v>17.769775390625</v>
      </c>
      <c r="AF168" s="86">
        <f t="shared" si="227"/>
        <v>22</v>
      </c>
      <c r="AG168" s="86" t="b">
        <f t="shared" si="228"/>
        <v>1</v>
      </c>
      <c r="AH168" s="86" t="str">
        <f t="shared" si="229"/>
        <v>Distance</v>
      </c>
      <c r="AI168" s="86" t="str">
        <f t="shared" si="230"/>
        <v>&lt;=</v>
      </c>
      <c r="AJ168" s="86">
        <f t="shared" si="231"/>
        <v>220.12890625</v>
      </c>
      <c r="AK168" s="86">
        <f t="shared" si="232"/>
        <v>7</v>
      </c>
      <c r="AL168" s="86" t="b">
        <f t="shared" si="233"/>
        <v>0</v>
      </c>
      <c r="AM168" s="86" t="str">
        <f t="shared" si="234"/>
        <v>Speed</v>
      </c>
      <c r="AN168" s="86" t="str">
        <f t="shared" si="235"/>
        <v>&gt;</v>
      </c>
      <c r="AO168" s="86">
        <f t="shared" si="236"/>
        <v>16.47705078125</v>
      </c>
      <c r="AP168" s="86">
        <f t="shared" si="237"/>
        <v>4</v>
      </c>
      <c r="AQ168" s="86" t="b">
        <f t="shared" si="238"/>
        <v>1</v>
      </c>
      <c r="AR168" s="86" t="str">
        <f t="shared" si="239"/>
        <v>Distance</v>
      </c>
      <c r="AS168" s="86" t="str">
        <f t="shared" si="240"/>
        <v>&lt;=</v>
      </c>
      <c r="AT168" s="86">
        <f t="shared" si="241"/>
        <v>278.908935546875</v>
      </c>
      <c r="AU168" s="86">
        <f t="shared" si="242"/>
        <v>1</v>
      </c>
      <c r="AV168" s="86" t="b">
        <f t="shared" si="243"/>
        <v>0</v>
      </c>
      <c r="AW168" s="86" t="str">
        <f t="shared" si="244"/>
        <v>Speed</v>
      </c>
      <c r="AX168" s="86" t="str">
        <f t="shared" si="245"/>
        <v>&gt;</v>
      </c>
      <c r="AY168" s="86">
        <f t="shared" si="246"/>
        <v>9.55078125</v>
      </c>
      <c r="AZ168" s="86">
        <f t="shared" si="247"/>
        <v>0</v>
      </c>
      <c r="BA168" s="86" t="b">
        <f t="shared" si="248"/>
        <v>1</v>
      </c>
      <c r="BB168" s="86" t="str">
        <f t="shared" si="249"/>
        <v>Distance</v>
      </c>
      <c r="BC168" s="86" t="str">
        <f t="shared" si="250"/>
        <v>&lt;=</v>
      </c>
      <c r="BD168" s="86">
        <f t="shared" si="251"/>
        <v>459.240966796875</v>
      </c>
      <c r="BE168" s="15">
        <f t="shared" si="195"/>
        <v>1</v>
      </c>
      <c r="BF168" s="15" t="str">
        <f t="shared" si="209"/>
        <v>Speed&gt;17,769775390625 AND Distance&lt;=220,12890625 AND Speed&gt;16,47705078125 AND Distance&lt;=278,908935546875 AND Speed&gt;9,55078125 AND Distance&lt;=459,240966796875</v>
      </c>
      <c r="BH168"/>
      <c r="BI168"/>
      <c r="BJ168"/>
    </row>
    <row r="169" spans="1:62">
      <c r="A169" s="15">
        <v>166</v>
      </c>
      <c r="B169" s="15">
        <v>-2</v>
      </c>
      <c r="C169" s="15">
        <v>-8192</v>
      </c>
      <c r="D169" s="15">
        <f t="shared" si="196"/>
        <v>-1</v>
      </c>
      <c r="E169" s="15">
        <f t="shared" si="197"/>
        <v>0</v>
      </c>
      <c r="F169" s="15">
        <f t="shared" si="198"/>
        <v>-1</v>
      </c>
      <c r="G169" s="15">
        <v>333</v>
      </c>
      <c r="H169" s="15">
        <v>334</v>
      </c>
      <c r="I169" s="15">
        <v>77</v>
      </c>
      <c r="J169" s="15">
        <v>7</v>
      </c>
      <c r="K169" s="15">
        <v>409</v>
      </c>
      <c r="L169" s="15">
        <v>127</v>
      </c>
      <c r="M169" s="15">
        <f t="shared" si="199"/>
        <v>3.1005859375E-2</v>
      </c>
      <c r="O169" s="86">
        <f t="shared" si="210"/>
        <v>409</v>
      </c>
      <c r="P169" s="86">
        <f t="shared" si="211"/>
        <v>2.44140625E-4</v>
      </c>
      <c r="Q169" s="86">
        <f t="shared" si="212"/>
        <v>204</v>
      </c>
      <c r="R169" s="86" t="b">
        <f t="shared" si="213"/>
        <v>1</v>
      </c>
      <c r="S169" s="86" t="str">
        <f t="shared" si="214"/>
        <v>Dummy Node</v>
      </c>
      <c r="T169" s="86" t="str">
        <f t="shared" si="215"/>
        <v>N/A</v>
      </c>
      <c r="U169" s="86" t="str">
        <f t="shared" si="216"/>
        <v>N/A</v>
      </c>
      <c r="V169" s="86">
        <f t="shared" si="217"/>
        <v>100</v>
      </c>
      <c r="W169" s="86" t="b">
        <f t="shared" si="218"/>
        <v>0</v>
      </c>
      <c r="X169" s="86" t="str">
        <f t="shared" si="219"/>
        <v>Dummy Node</v>
      </c>
      <c r="Y169" s="86" t="str">
        <f t="shared" si="220"/>
        <v>N/A</v>
      </c>
      <c r="Z169" s="86" t="str">
        <f t="shared" si="221"/>
        <v>N/A</v>
      </c>
      <c r="AA169" s="86">
        <f t="shared" si="222"/>
        <v>75</v>
      </c>
      <c r="AB169" s="86" t="b">
        <f t="shared" si="223"/>
        <v>0</v>
      </c>
      <c r="AC169" s="86" t="str">
        <f t="shared" si="224"/>
        <v>Speed</v>
      </c>
      <c r="AD169" s="86" t="str">
        <f t="shared" si="225"/>
        <v>&gt;</v>
      </c>
      <c r="AE169" s="86">
        <f t="shared" si="226"/>
        <v>17.769775390625</v>
      </c>
      <c r="AF169" s="86">
        <f t="shared" si="227"/>
        <v>22</v>
      </c>
      <c r="AG169" s="86" t="b">
        <f t="shared" si="228"/>
        <v>1</v>
      </c>
      <c r="AH169" s="86" t="str">
        <f t="shared" si="229"/>
        <v>Distance</v>
      </c>
      <c r="AI169" s="86" t="str">
        <f t="shared" si="230"/>
        <v>&lt;=</v>
      </c>
      <c r="AJ169" s="86">
        <f t="shared" si="231"/>
        <v>220.12890625</v>
      </c>
      <c r="AK169" s="86">
        <f t="shared" si="232"/>
        <v>7</v>
      </c>
      <c r="AL169" s="86" t="b">
        <f t="shared" si="233"/>
        <v>0</v>
      </c>
      <c r="AM169" s="86" t="str">
        <f t="shared" si="234"/>
        <v>Speed</v>
      </c>
      <c r="AN169" s="86" t="str">
        <f t="shared" si="235"/>
        <v>&gt;</v>
      </c>
      <c r="AO169" s="86">
        <f t="shared" si="236"/>
        <v>16.47705078125</v>
      </c>
      <c r="AP169" s="86">
        <f t="shared" si="237"/>
        <v>4</v>
      </c>
      <c r="AQ169" s="86" t="b">
        <f t="shared" si="238"/>
        <v>1</v>
      </c>
      <c r="AR169" s="86" t="str">
        <f t="shared" si="239"/>
        <v>Distance</v>
      </c>
      <c r="AS169" s="86" t="str">
        <f t="shared" si="240"/>
        <v>&lt;=</v>
      </c>
      <c r="AT169" s="86">
        <f t="shared" si="241"/>
        <v>278.908935546875</v>
      </c>
      <c r="AU169" s="86">
        <f t="shared" si="242"/>
        <v>1</v>
      </c>
      <c r="AV169" s="86" t="b">
        <f t="shared" si="243"/>
        <v>0</v>
      </c>
      <c r="AW169" s="86" t="str">
        <f t="shared" si="244"/>
        <v>Speed</v>
      </c>
      <c r="AX169" s="86" t="str">
        <f t="shared" si="245"/>
        <v>&gt;</v>
      </c>
      <c r="AY169" s="86">
        <f t="shared" si="246"/>
        <v>9.55078125</v>
      </c>
      <c r="AZ169" s="86">
        <f t="shared" si="247"/>
        <v>0</v>
      </c>
      <c r="BA169" s="86" t="b">
        <f t="shared" si="248"/>
        <v>1</v>
      </c>
      <c r="BB169" s="86" t="str">
        <f t="shared" si="249"/>
        <v>Distance</v>
      </c>
      <c r="BC169" s="86" t="str">
        <f t="shared" si="250"/>
        <v>&lt;=</v>
      </c>
      <c r="BD169" s="86">
        <f t="shared" si="251"/>
        <v>459.240966796875</v>
      </c>
      <c r="BE169" s="15">
        <f t="shared" si="195"/>
        <v>1</v>
      </c>
      <c r="BF169" s="15" t="str">
        <f t="shared" si="209"/>
        <v>Speed&gt;17,769775390625 AND Distance&lt;=220,12890625 AND Speed&gt;16,47705078125 AND Distance&lt;=278,908935546875 AND Speed&gt;9,55078125 AND Distance&lt;=459,240966796875</v>
      </c>
      <c r="BH169"/>
      <c r="BI169"/>
      <c r="BJ169"/>
    </row>
    <row r="170" spans="1:62">
      <c r="A170" s="15">
        <v>167</v>
      </c>
      <c r="B170" s="15">
        <v>-2</v>
      </c>
      <c r="C170" s="15">
        <v>-8192</v>
      </c>
      <c r="D170" s="15">
        <f t="shared" si="196"/>
        <v>-1</v>
      </c>
      <c r="E170" s="15">
        <f t="shared" si="197"/>
        <v>0</v>
      </c>
      <c r="F170" s="15">
        <f t="shared" si="198"/>
        <v>-1</v>
      </c>
      <c r="G170" s="15">
        <v>335</v>
      </c>
      <c r="H170" s="15">
        <v>336</v>
      </c>
      <c r="I170" s="15">
        <v>78</v>
      </c>
      <c r="J170" s="15">
        <v>7</v>
      </c>
      <c r="K170" s="15">
        <v>410</v>
      </c>
      <c r="L170" s="15">
        <v>4</v>
      </c>
      <c r="M170" s="15">
        <f t="shared" si="199"/>
        <v>9.765625E-4</v>
      </c>
      <c r="O170" s="86">
        <f t="shared" si="210"/>
        <v>410</v>
      </c>
      <c r="P170" s="86">
        <f t="shared" si="211"/>
        <v>2.44140625E-4</v>
      </c>
      <c r="Q170" s="86">
        <f t="shared" si="212"/>
        <v>204</v>
      </c>
      <c r="R170" s="86" t="b">
        <f t="shared" si="213"/>
        <v>0</v>
      </c>
      <c r="S170" s="86" t="str">
        <f t="shared" si="214"/>
        <v>Dummy Node</v>
      </c>
      <c r="T170" s="86" t="str">
        <f t="shared" si="215"/>
        <v>N/A</v>
      </c>
      <c r="U170" s="86" t="str">
        <f t="shared" si="216"/>
        <v>N/A</v>
      </c>
      <c r="V170" s="86">
        <f t="shared" si="217"/>
        <v>100</v>
      </c>
      <c r="W170" s="86" t="b">
        <f t="shared" si="218"/>
        <v>0</v>
      </c>
      <c r="X170" s="86" t="str">
        <f t="shared" si="219"/>
        <v>Dummy Node</v>
      </c>
      <c r="Y170" s="86" t="str">
        <f t="shared" si="220"/>
        <v>N/A</v>
      </c>
      <c r="Z170" s="86" t="str">
        <f t="shared" si="221"/>
        <v>N/A</v>
      </c>
      <c r="AA170" s="86">
        <f t="shared" si="222"/>
        <v>75</v>
      </c>
      <c r="AB170" s="86" t="b">
        <f t="shared" si="223"/>
        <v>0</v>
      </c>
      <c r="AC170" s="86" t="str">
        <f t="shared" si="224"/>
        <v>Speed</v>
      </c>
      <c r="AD170" s="86" t="str">
        <f t="shared" si="225"/>
        <v>&gt;</v>
      </c>
      <c r="AE170" s="86">
        <f t="shared" si="226"/>
        <v>17.769775390625</v>
      </c>
      <c r="AF170" s="86">
        <f t="shared" si="227"/>
        <v>22</v>
      </c>
      <c r="AG170" s="86" t="b">
        <f t="shared" si="228"/>
        <v>1</v>
      </c>
      <c r="AH170" s="86" t="str">
        <f t="shared" si="229"/>
        <v>Distance</v>
      </c>
      <c r="AI170" s="86" t="str">
        <f t="shared" si="230"/>
        <v>&lt;=</v>
      </c>
      <c r="AJ170" s="86">
        <f t="shared" si="231"/>
        <v>220.12890625</v>
      </c>
      <c r="AK170" s="86">
        <f t="shared" si="232"/>
        <v>7</v>
      </c>
      <c r="AL170" s="86" t="b">
        <f t="shared" si="233"/>
        <v>0</v>
      </c>
      <c r="AM170" s="86" t="str">
        <f t="shared" si="234"/>
        <v>Speed</v>
      </c>
      <c r="AN170" s="86" t="str">
        <f t="shared" si="235"/>
        <v>&gt;</v>
      </c>
      <c r="AO170" s="86">
        <f t="shared" si="236"/>
        <v>16.47705078125</v>
      </c>
      <c r="AP170" s="86">
        <f t="shared" si="237"/>
        <v>4</v>
      </c>
      <c r="AQ170" s="86" t="b">
        <f t="shared" si="238"/>
        <v>1</v>
      </c>
      <c r="AR170" s="86" t="str">
        <f t="shared" si="239"/>
        <v>Distance</v>
      </c>
      <c r="AS170" s="86" t="str">
        <f t="shared" si="240"/>
        <v>&lt;=</v>
      </c>
      <c r="AT170" s="86">
        <f t="shared" si="241"/>
        <v>278.908935546875</v>
      </c>
      <c r="AU170" s="86">
        <f t="shared" si="242"/>
        <v>1</v>
      </c>
      <c r="AV170" s="86" t="b">
        <f t="shared" si="243"/>
        <v>0</v>
      </c>
      <c r="AW170" s="86" t="str">
        <f t="shared" si="244"/>
        <v>Speed</v>
      </c>
      <c r="AX170" s="86" t="str">
        <f t="shared" si="245"/>
        <v>&gt;</v>
      </c>
      <c r="AY170" s="86">
        <f t="shared" si="246"/>
        <v>9.55078125</v>
      </c>
      <c r="AZ170" s="86">
        <f t="shared" si="247"/>
        <v>0</v>
      </c>
      <c r="BA170" s="86" t="b">
        <f t="shared" si="248"/>
        <v>1</v>
      </c>
      <c r="BB170" s="86" t="str">
        <f t="shared" si="249"/>
        <v>Distance</v>
      </c>
      <c r="BC170" s="86" t="str">
        <f t="shared" si="250"/>
        <v>&lt;=</v>
      </c>
      <c r="BD170" s="86">
        <f t="shared" si="251"/>
        <v>459.240966796875</v>
      </c>
      <c r="BE170" s="15">
        <f t="shared" si="195"/>
        <v>1</v>
      </c>
      <c r="BF170" s="15" t="str">
        <f t="shared" si="209"/>
        <v>Speed&gt;17,769775390625 AND Distance&lt;=220,12890625 AND Speed&gt;16,47705078125 AND Distance&lt;=278,908935546875 AND Speed&gt;9,55078125 AND Distance&lt;=459,240966796875</v>
      </c>
      <c r="BH170"/>
      <c r="BI170"/>
      <c r="BJ170"/>
    </row>
    <row r="171" spans="1:62">
      <c r="A171" s="15">
        <v>168</v>
      </c>
      <c r="B171" s="15">
        <v>-2</v>
      </c>
      <c r="C171" s="15">
        <v>-8192</v>
      </c>
      <c r="D171" s="15">
        <f t="shared" si="196"/>
        <v>-1</v>
      </c>
      <c r="E171" s="15">
        <f t="shared" si="197"/>
        <v>0</v>
      </c>
      <c r="F171" s="15">
        <f t="shared" si="198"/>
        <v>-1</v>
      </c>
      <c r="G171" s="15">
        <v>337</v>
      </c>
      <c r="H171" s="15">
        <v>338</v>
      </c>
      <c r="I171" s="15">
        <v>78</v>
      </c>
      <c r="J171" s="15">
        <v>7</v>
      </c>
      <c r="K171" s="15">
        <v>415</v>
      </c>
      <c r="L171" s="15">
        <v>4</v>
      </c>
      <c r="M171" s="15">
        <f t="shared" si="199"/>
        <v>9.765625E-4</v>
      </c>
      <c r="O171" s="86">
        <f t="shared" si="210"/>
        <v>415</v>
      </c>
      <c r="P171" s="86">
        <f t="shared" si="211"/>
        <v>0.333251953125</v>
      </c>
      <c r="Q171" s="86">
        <f t="shared" si="212"/>
        <v>207</v>
      </c>
      <c r="R171" s="86" t="b">
        <f t="shared" si="213"/>
        <v>1</v>
      </c>
      <c r="S171" s="86" t="str">
        <f t="shared" si="214"/>
        <v>Dummy Node</v>
      </c>
      <c r="T171" s="86" t="str">
        <f t="shared" si="215"/>
        <v>N/A</v>
      </c>
      <c r="U171" s="86" t="str">
        <f t="shared" si="216"/>
        <v>N/A</v>
      </c>
      <c r="V171" s="86">
        <f t="shared" si="217"/>
        <v>103</v>
      </c>
      <c r="W171" s="86" t="b">
        <f t="shared" si="218"/>
        <v>1</v>
      </c>
      <c r="X171" s="86" t="str">
        <f t="shared" si="219"/>
        <v>Dummy Node</v>
      </c>
      <c r="Y171" s="86" t="str">
        <f t="shared" si="220"/>
        <v>N/A</v>
      </c>
      <c r="Z171" s="86" t="str">
        <f t="shared" si="221"/>
        <v>N/A</v>
      </c>
      <c r="AA171" s="86">
        <f t="shared" si="222"/>
        <v>101</v>
      </c>
      <c r="AB171" s="86" t="b">
        <f t="shared" si="223"/>
        <v>1</v>
      </c>
      <c r="AC171" s="86" t="str">
        <f t="shared" si="224"/>
        <v>Speed</v>
      </c>
      <c r="AD171" s="86" t="str">
        <f t="shared" si="225"/>
        <v>&lt;=</v>
      </c>
      <c r="AE171" s="86">
        <f t="shared" si="226"/>
        <v>27.1015625</v>
      </c>
      <c r="AF171" s="86">
        <f t="shared" si="227"/>
        <v>95</v>
      </c>
      <c r="AG171" s="86" t="b">
        <f t="shared" si="228"/>
        <v>1</v>
      </c>
      <c r="AH171" s="86" t="str">
        <f t="shared" si="229"/>
        <v>Distance</v>
      </c>
      <c r="AI171" s="86" t="str">
        <f t="shared" si="230"/>
        <v>&lt;=</v>
      </c>
      <c r="AJ171" s="86">
        <f t="shared" si="231"/>
        <v>702.74365234375</v>
      </c>
      <c r="AK171" s="86">
        <f t="shared" si="232"/>
        <v>44</v>
      </c>
      <c r="AL171" s="86" t="b">
        <f t="shared" si="233"/>
        <v>1</v>
      </c>
      <c r="AM171" s="86" t="str">
        <f t="shared" si="234"/>
        <v>Speed</v>
      </c>
      <c r="AN171" s="86" t="str">
        <f t="shared" si="235"/>
        <v>&lt;=</v>
      </c>
      <c r="AO171" s="86">
        <f t="shared" si="236"/>
        <v>29.397216796875</v>
      </c>
      <c r="AP171" s="86">
        <f t="shared" si="237"/>
        <v>12</v>
      </c>
      <c r="AQ171" s="86" t="b">
        <f t="shared" si="238"/>
        <v>0</v>
      </c>
      <c r="AR171" s="86" t="str">
        <f t="shared" si="239"/>
        <v>Distance</v>
      </c>
      <c r="AS171" s="86" t="str">
        <f t="shared" si="240"/>
        <v>&gt;</v>
      </c>
      <c r="AT171" s="86">
        <f t="shared" si="241"/>
        <v>680.19677734375</v>
      </c>
      <c r="AU171" s="86">
        <f t="shared" si="242"/>
        <v>2</v>
      </c>
      <c r="AV171" s="86" t="b">
        <f t="shared" si="243"/>
        <v>0</v>
      </c>
      <c r="AW171" s="86" t="str">
        <f t="shared" si="244"/>
        <v>Distance</v>
      </c>
      <c r="AX171" s="86" t="str">
        <f t="shared" si="245"/>
        <v>&gt;</v>
      </c>
      <c r="AY171" s="86">
        <f t="shared" si="246"/>
        <v>590.286865234375</v>
      </c>
      <c r="AZ171" s="86">
        <f t="shared" si="247"/>
        <v>0</v>
      </c>
      <c r="BA171" s="86" t="b">
        <f t="shared" si="248"/>
        <v>0</v>
      </c>
      <c r="BB171" s="86" t="str">
        <f t="shared" si="249"/>
        <v>Distance</v>
      </c>
      <c r="BC171" s="86" t="str">
        <f t="shared" si="250"/>
        <v>&gt;</v>
      </c>
      <c r="BD171" s="86">
        <f t="shared" si="251"/>
        <v>459.240966796875</v>
      </c>
      <c r="BE171" s="15">
        <f t="shared" si="195"/>
        <v>0</v>
      </c>
      <c r="BF171" s="15" t="str">
        <f t="shared" si="209"/>
        <v>Speed&lt;=27,1015625 AND Distance&lt;=702,74365234375 AND Speed&lt;=29,397216796875 AND Distance&gt;680,19677734375 AND Distance&gt;590,286865234375 AND Distance&gt;459,240966796875</v>
      </c>
      <c r="BH171"/>
      <c r="BI171"/>
      <c r="BJ171"/>
    </row>
    <row r="172" spans="1:62">
      <c r="A172" s="15">
        <v>169</v>
      </c>
      <c r="B172" s="15">
        <v>-2</v>
      </c>
      <c r="C172" s="15">
        <v>-8192</v>
      </c>
      <c r="D172" s="15">
        <f t="shared" si="196"/>
        <v>-1</v>
      </c>
      <c r="E172" s="15">
        <f t="shared" si="197"/>
        <v>0</v>
      </c>
      <c r="F172" s="15">
        <f t="shared" si="198"/>
        <v>-1</v>
      </c>
      <c r="G172" s="15">
        <v>339</v>
      </c>
      <c r="H172" s="15">
        <v>340</v>
      </c>
      <c r="I172" s="15">
        <v>79</v>
      </c>
      <c r="J172" s="15">
        <v>7</v>
      </c>
      <c r="K172" s="15">
        <v>416</v>
      </c>
      <c r="L172" s="15">
        <v>956</v>
      </c>
      <c r="M172" s="15">
        <f t="shared" si="199"/>
        <v>0.2333984375</v>
      </c>
      <c r="O172" s="86">
        <f t="shared" si="210"/>
        <v>416</v>
      </c>
      <c r="P172" s="86">
        <f t="shared" si="211"/>
        <v>0.333251953125</v>
      </c>
      <c r="Q172" s="86">
        <f t="shared" si="212"/>
        <v>207</v>
      </c>
      <c r="R172" s="86" t="b">
        <f t="shared" si="213"/>
        <v>0</v>
      </c>
      <c r="S172" s="86" t="str">
        <f t="shared" si="214"/>
        <v>Dummy Node</v>
      </c>
      <c r="T172" s="86" t="str">
        <f t="shared" si="215"/>
        <v>N/A</v>
      </c>
      <c r="U172" s="86" t="str">
        <f t="shared" si="216"/>
        <v>N/A</v>
      </c>
      <c r="V172" s="86">
        <f t="shared" si="217"/>
        <v>103</v>
      </c>
      <c r="W172" s="86" t="b">
        <f t="shared" si="218"/>
        <v>1</v>
      </c>
      <c r="X172" s="86" t="str">
        <f t="shared" si="219"/>
        <v>Dummy Node</v>
      </c>
      <c r="Y172" s="86" t="str">
        <f t="shared" si="220"/>
        <v>N/A</v>
      </c>
      <c r="Z172" s="86" t="str">
        <f t="shared" si="221"/>
        <v>N/A</v>
      </c>
      <c r="AA172" s="86">
        <f t="shared" si="222"/>
        <v>101</v>
      </c>
      <c r="AB172" s="86" t="b">
        <f t="shared" si="223"/>
        <v>1</v>
      </c>
      <c r="AC172" s="86" t="str">
        <f t="shared" si="224"/>
        <v>Speed</v>
      </c>
      <c r="AD172" s="86" t="str">
        <f t="shared" si="225"/>
        <v>&lt;=</v>
      </c>
      <c r="AE172" s="86">
        <f t="shared" si="226"/>
        <v>27.1015625</v>
      </c>
      <c r="AF172" s="86">
        <f t="shared" si="227"/>
        <v>95</v>
      </c>
      <c r="AG172" s="86" t="b">
        <f t="shared" si="228"/>
        <v>1</v>
      </c>
      <c r="AH172" s="86" t="str">
        <f t="shared" si="229"/>
        <v>Distance</v>
      </c>
      <c r="AI172" s="86" t="str">
        <f t="shared" si="230"/>
        <v>&lt;=</v>
      </c>
      <c r="AJ172" s="86">
        <f t="shared" si="231"/>
        <v>702.74365234375</v>
      </c>
      <c r="AK172" s="86">
        <f t="shared" si="232"/>
        <v>44</v>
      </c>
      <c r="AL172" s="86" t="b">
        <f t="shared" si="233"/>
        <v>1</v>
      </c>
      <c r="AM172" s="86" t="str">
        <f t="shared" si="234"/>
        <v>Speed</v>
      </c>
      <c r="AN172" s="86" t="str">
        <f t="shared" si="235"/>
        <v>&lt;=</v>
      </c>
      <c r="AO172" s="86">
        <f t="shared" si="236"/>
        <v>29.397216796875</v>
      </c>
      <c r="AP172" s="86">
        <f t="shared" si="237"/>
        <v>12</v>
      </c>
      <c r="AQ172" s="86" t="b">
        <f t="shared" si="238"/>
        <v>0</v>
      </c>
      <c r="AR172" s="86" t="str">
        <f t="shared" si="239"/>
        <v>Distance</v>
      </c>
      <c r="AS172" s="86" t="str">
        <f t="shared" si="240"/>
        <v>&gt;</v>
      </c>
      <c r="AT172" s="86">
        <f t="shared" si="241"/>
        <v>680.19677734375</v>
      </c>
      <c r="AU172" s="86">
        <f t="shared" si="242"/>
        <v>2</v>
      </c>
      <c r="AV172" s="86" t="b">
        <f t="shared" si="243"/>
        <v>0</v>
      </c>
      <c r="AW172" s="86" t="str">
        <f t="shared" si="244"/>
        <v>Distance</v>
      </c>
      <c r="AX172" s="86" t="str">
        <f t="shared" si="245"/>
        <v>&gt;</v>
      </c>
      <c r="AY172" s="86">
        <f t="shared" si="246"/>
        <v>590.286865234375</v>
      </c>
      <c r="AZ172" s="86">
        <f t="shared" si="247"/>
        <v>0</v>
      </c>
      <c r="BA172" s="86" t="b">
        <f t="shared" si="248"/>
        <v>0</v>
      </c>
      <c r="BB172" s="86" t="str">
        <f t="shared" si="249"/>
        <v>Distance</v>
      </c>
      <c r="BC172" s="86" t="str">
        <f t="shared" si="250"/>
        <v>&gt;</v>
      </c>
      <c r="BD172" s="86">
        <f t="shared" si="251"/>
        <v>459.240966796875</v>
      </c>
      <c r="BE172" s="15">
        <f t="shared" si="195"/>
        <v>0</v>
      </c>
      <c r="BF172" s="15" t="str">
        <f t="shared" si="209"/>
        <v>Speed&lt;=27,1015625 AND Distance&lt;=702,74365234375 AND Speed&lt;=29,397216796875 AND Distance&gt;680,19677734375 AND Distance&gt;590,286865234375 AND Distance&gt;459,240966796875</v>
      </c>
      <c r="BH172"/>
      <c r="BI172"/>
      <c r="BJ172"/>
    </row>
    <row r="173" spans="1:62">
      <c r="A173" s="15">
        <v>170</v>
      </c>
      <c r="B173" s="15">
        <v>-2</v>
      </c>
      <c r="C173" s="15">
        <v>-8192</v>
      </c>
      <c r="D173" s="15">
        <f t="shared" si="196"/>
        <v>-1</v>
      </c>
      <c r="E173" s="15">
        <f t="shared" si="197"/>
        <v>0</v>
      </c>
      <c r="F173" s="15">
        <f t="shared" si="198"/>
        <v>-1</v>
      </c>
      <c r="G173" s="15">
        <v>341</v>
      </c>
      <c r="H173" s="15">
        <v>342</v>
      </c>
      <c r="I173" s="15">
        <v>79</v>
      </c>
      <c r="J173" s="15">
        <v>7</v>
      </c>
      <c r="K173" s="15">
        <v>417</v>
      </c>
      <c r="L173" s="15">
        <v>956</v>
      </c>
      <c r="M173" s="15">
        <f t="shared" si="199"/>
        <v>0.2333984375</v>
      </c>
      <c r="O173" s="86">
        <f t="shared" si="210"/>
        <v>417</v>
      </c>
      <c r="P173" s="86">
        <f t="shared" si="211"/>
        <v>0.333251953125</v>
      </c>
      <c r="Q173" s="86">
        <f t="shared" si="212"/>
        <v>208</v>
      </c>
      <c r="R173" s="86" t="b">
        <f t="shared" si="213"/>
        <v>1</v>
      </c>
      <c r="S173" s="86" t="str">
        <f t="shared" si="214"/>
        <v>Dummy Node</v>
      </c>
      <c r="T173" s="86" t="str">
        <f t="shared" si="215"/>
        <v>N/A</v>
      </c>
      <c r="U173" s="86" t="str">
        <f t="shared" si="216"/>
        <v>N/A</v>
      </c>
      <c r="V173" s="86">
        <f t="shared" si="217"/>
        <v>103</v>
      </c>
      <c r="W173" s="86" t="b">
        <f t="shared" si="218"/>
        <v>0</v>
      </c>
      <c r="X173" s="86" t="str">
        <f t="shared" si="219"/>
        <v>Dummy Node</v>
      </c>
      <c r="Y173" s="86" t="str">
        <f t="shared" si="220"/>
        <v>N/A</v>
      </c>
      <c r="Z173" s="86" t="str">
        <f t="shared" si="221"/>
        <v>N/A</v>
      </c>
      <c r="AA173" s="86">
        <f t="shared" si="222"/>
        <v>101</v>
      </c>
      <c r="AB173" s="86" t="b">
        <f t="shared" si="223"/>
        <v>1</v>
      </c>
      <c r="AC173" s="86" t="str">
        <f t="shared" si="224"/>
        <v>Speed</v>
      </c>
      <c r="AD173" s="86" t="str">
        <f t="shared" si="225"/>
        <v>&lt;=</v>
      </c>
      <c r="AE173" s="86">
        <f t="shared" si="226"/>
        <v>27.1015625</v>
      </c>
      <c r="AF173" s="86">
        <f t="shared" si="227"/>
        <v>95</v>
      </c>
      <c r="AG173" s="86" t="b">
        <f t="shared" si="228"/>
        <v>1</v>
      </c>
      <c r="AH173" s="86" t="str">
        <f t="shared" si="229"/>
        <v>Distance</v>
      </c>
      <c r="AI173" s="86" t="str">
        <f t="shared" si="230"/>
        <v>&lt;=</v>
      </c>
      <c r="AJ173" s="86">
        <f t="shared" si="231"/>
        <v>702.74365234375</v>
      </c>
      <c r="AK173" s="86">
        <f t="shared" si="232"/>
        <v>44</v>
      </c>
      <c r="AL173" s="86" t="b">
        <f t="shared" si="233"/>
        <v>1</v>
      </c>
      <c r="AM173" s="86" t="str">
        <f t="shared" si="234"/>
        <v>Speed</v>
      </c>
      <c r="AN173" s="86" t="str">
        <f t="shared" si="235"/>
        <v>&lt;=</v>
      </c>
      <c r="AO173" s="86">
        <f t="shared" si="236"/>
        <v>29.397216796875</v>
      </c>
      <c r="AP173" s="86">
        <f t="shared" si="237"/>
        <v>12</v>
      </c>
      <c r="AQ173" s="86" t="b">
        <f t="shared" si="238"/>
        <v>0</v>
      </c>
      <c r="AR173" s="86" t="str">
        <f t="shared" si="239"/>
        <v>Distance</v>
      </c>
      <c r="AS173" s="86" t="str">
        <f t="shared" si="240"/>
        <v>&gt;</v>
      </c>
      <c r="AT173" s="86">
        <f t="shared" si="241"/>
        <v>680.19677734375</v>
      </c>
      <c r="AU173" s="86">
        <f t="shared" si="242"/>
        <v>2</v>
      </c>
      <c r="AV173" s="86" t="b">
        <f t="shared" si="243"/>
        <v>0</v>
      </c>
      <c r="AW173" s="86" t="str">
        <f t="shared" si="244"/>
        <v>Distance</v>
      </c>
      <c r="AX173" s="86" t="str">
        <f t="shared" si="245"/>
        <v>&gt;</v>
      </c>
      <c r="AY173" s="86">
        <f t="shared" si="246"/>
        <v>590.286865234375</v>
      </c>
      <c r="AZ173" s="86">
        <f t="shared" si="247"/>
        <v>0</v>
      </c>
      <c r="BA173" s="86" t="b">
        <f t="shared" si="248"/>
        <v>0</v>
      </c>
      <c r="BB173" s="86" t="str">
        <f t="shared" si="249"/>
        <v>Distance</v>
      </c>
      <c r="BC173" s="86" t="str">
        <f t="shared" si="250"/>
        <v>&gt;</v>
      </c>
      <c r="BD173" s="86">
        <f t="shared" si="251"/>
        <v>459.240966796875</v>
      </c>
      <c r="BE173" s="15">
        <f t="shared" si="195"/>
        <v>0</v>
      </c>
      <c r="BF173" s="15" t="str">
        <f t="shared" si="209"/>
        <v>Speed&lt;=27,1015625 AND Distance&lt;=702,74365234375 AND Speed&lt;=29,397216796875 AND Distance&gt;680,19677734375 AND Distance&gt;590,286865234375 AND Distance&gt;459,240966796875</v>
      </c>
      <c r="BH173"/>
      <c r="BI173"/>
      <c r="BJ173"/>
    </row>
    <row r="174" spans="1:62">
      <c r="A174" s="15">
        <v>171</v>
      </c>
      <c r="B174" s="15">
        <v>-2</v>
      </c>
      <c r="C174" s="15">
        <v>-8192</v>
      </c>
      <c r="D174" s="15">
        <f t="shared" si="196"/>
        <v>-1</v>
      </c>
      <c r="E174" s="15">
        <f t="shared" si="197"/>
        <v>0</v>
      </c>
      <c r="F174" s="15">
        <f t="shared" si="198"/>
        <v>-1</v>
      </c>
      <c r="G174" s="15">
        <v>343</v>
      </c>
      <c r="H174" s="15">
        <v>344</v>
      </c>
      <c r="I174" s="15">
        <v>80</v>
      </c>
      <c r="J174" s="15">
        <v>7</v>
      </c>
      <c r="K174" s="15">
        <v>418</v>
      </c>
      <c r="L174" s="15">
        <v>1365</v>
      </c>
      <c r="M174" s="15">
        <f t="shared" si="199"/>
        <v>0.333251953125</v>
      </c>
      <c r="O174" s="86">
        <f t="shared" si="210"/>
        <v>418</v>
      </c>
      <c r="P174" s="86">
        <f t="shared" si="211"/>
        <v>0.333251953125</v>
      </c>
      <c r="Q174" s="86">
        <f t="shared" si="212"/>
        <v>208</v>
      </c>
      <c r="R174" s="86" t="b">
        <f t="shared" si="213"/>
        <v>0</v>
      </c>
      <c r="S174" s="86" t="str">
        <f t="shared" si="214"/>
        <v>Dummy Node</v>
      </c>
      <c r="T174" s="86" t="str">
        <f t="shared" si="215"/>
        <v>N/A</v>
      </c>
      <c r="U174" s="86" t="str">
        <f t="shared" si="216"/>
        <v>N/A</v>
      </c>
      <c r="V174" s="86">
        <f t="shared" si="217"/>
        <v>103</v>
      </c>
      <c r="W174" s="86" t="b">
        <f t="shared" si="218"/>
        <v>0</v>
      </c>
      <c r="X174" s="86" t="str">
        <f t="shared" si="219"/>
        <v>Dummy Node</v>
      </c>
      <c r="Y174" s="86" t="str">
        <f t="shared" si="220"/>
        <v>N/A</v>
      </c>
      <c r="Z174" s="86" t="str">
        <f t="shared" si="221"/>
        <v>N/A</v>
      </c>
      <c r="AA174" s="86">
        <f t="shared" si="222"/>
        <v>101</v>
      </c>
      <c r="AB174" s="86" t="b">
        <f t="shared" si="223"/>
        <v>1</v>
      </c>
      <c r="AC174" s="86" t="str">
        <f t="shared" si="224"/>
        <v>Speed</v>
      </c>
      <c r="AD174" s="86" t="str">
        <f t="shared" si="225"/>
        <v>&lt;=</v>
      </c>
      <c r="AE174" s="86">
        <f t="shared" si="226"/>
        <v>27.1015625</v>
      </c>
      <c r="AF174" s="86">
        <f t="shared" si="227"/>
        <v>95</v>
      </c>
      <c r="AG174" s="86" t="b">
        <f t="shared" si="228"/>
        <v>1</v>
      </c>
      <c r="AH174" s="86" t="str">
        <f t="shared" si="229"/>
        <v>Distance</v>
      </c>
      <c r="AI174" s="86" t="str">
        <f t="shared" si="230"/>
        <v>&lt;=</v>
      </c>
      <c r="AJ174" s="86">
        <f t="shared" si="231"/>
        <v>702.74365234375</v>
      </c>
      <c r="AK174" s="86">
        <f t="shared" si="232"/>
        <v>44</v>
      </c>
      <c r="AL174" s="86" t="b">
        <f t="shared" si="233"/>
        <v>1</v>
      </c>
      <c r="AM174" s="86" t="str">
        <f t="shared" si="234"/>
        <v>Speed</v>
      </c>
      <c r="AN174" s="86" t="str">
        <f t="shared" si="235"/>
        <v>&lt;=</v>
      </c>
      <c r="AO174" s="86">
        <f t="shared" si="236"/>
        <v>29.397216796875</v>
      </c>
      <c r="AP174" s="86">
        <f t="shared" si="237"/>
        <v>12</v>
      </c>
      <c r="AQ174" s="86" t="b">
        <f t="shared" si="238"/>
        <v>0</v>
      </c>
      <c r="AR174" s="86" t="str">
        <f t="shared" si="239"/>
        <v>Distance</v>
      </c>
      <c r="AS174" s="86" t="str">
        <f t="shared" si="240"/>
        <v>&gt;</v>
      </c>
      <c r="AT174" s="86">
        <f t="shared" si="241"/>
        <v>680.19677734375</v>
      </c>
      <c r="AU174" s="86">
        <f t="shared" si="242"/>
        <v>2</v>
      </c>
      <c r="AV174" s="86" t="b">
        <f t="shared" si="243"/>
        <v>0</v>
      </c>
      <c r="AW174" s="86" t="str">
        <f t="shared" si="244"/>
        <v>Distance</v>
      </c>
      <c r="AX174" s="86" t="str">
        <f t="shared" si="245"/>
        <v>&gt;</v>
      </c>
      <c r="AY174" s="86">
        <f t="shared" si="246"/>
        <v>590.286865234375</v>
      </c>
      <c r="AZ174" s="86">
        <f t="shared" si="247"/>
        <v>0</v>
      </c>
      <c r="BA174" s="86" t="b">
        <f t="shared" si="248"/>
        <v>0</v>
      </c>
      <c r="BB174" s="86" t="str">
        <f t="shared" si="249"/>
        <v>Distance</v>
      </c>
      <c r="BC174" s="86" t="str">
        <f t="shared" si="250"/>
        <v>&gt;</v>
      </c>
      <c r="BD174" s="86">
        <f t="shared" si="251"/>
        <v>459.240966796875</v>
      </c>
      <c r="BE174" s="15">
        <f t="shared" si="195"/>
        <v>0</v>
      </c>
      <c r="BF174" s="15" t="str">
        <f t="shared" si="209"/>
        <v>Speed&lt;=27,1015625 AND Distance&lt;=702,74365234375 AND Speed&lt;=29,397216796875 AND Distance&gt;680,19677734375 AND Distance&gt;590,286865234375 AND Distance&gt;459,240966796875</v>
      </c>
      <c r="BH174"/>
      <c r="BI174"/>
      <c r="BJ174"/>
    </row>
    <row r="175" spans="1:62">
      <c r="A175" s="15">
        <v>172</v>
      </c>
      <c r="B175" s="15">
        <v>-2</v>
      </c>
      <c r="C175" s="15">
        <v>-8192</v>
      </c>
      <c r="D175" s="15">
        <f t="shared" si="196"/>
        <v>-1</v>
      </c>
      <c r="E175" s="15">
        <f t="shared" si="197"/>
        <v>0</v>
      </c>
      <c r="F175" s="15">
        <f t="shared" si="198"/>
        <v>-1</v>
      </c>
      <c r="G175" s="15">
        <v>345</v>
      </c>
      <c r="H175" s="15">
        <v>346</v>
      </c>
      <c r="I175" s="15">
        <v>80</v>
      </c>
      <c r="J175" s="15">
        <v>7</v>
      </c>
      <c r="K175" s="15">
        <v>419</v>
      </c>
      <c r="L175" s="15">
        <v>1365</v>
      </c>
      <c r="M175" s="15">
        <f t="shared" si="199"/>
        <v>0.333251953125</v>
      </c>
      <c r="O175" s="86">
        <f t="shared" si="210"/>
        <v>419</v>
      </c>
      <c r="P175" s="86">
        <f t="shared" si="211"/>
        <v>0.2744140625</v>
      </c>
      <c r="Q175" s="86">
        <f t="shared" si="212"/>
        <v>209</v>
      </c>
      <c r="R175" s="86" t="b">
        <f t="shared" si="213"/>
        <v>1</v>
      </c>
      <c r="S175" s="86" t="str">
        <f t="shared" si="214"/>
        <v>Dummy Node</v>
      </c>
      <c r="T175" s="86" t="str">
        <f t="shared" si="215"/>
        <v>N/A</v>
      </c>
      <c r="U175" s="86" t="str">
        <f t="shared" si="216"/>
        <v>N/A</v>
      </c>
      <c r="V175" s="86">
        <f t="shared" si="217"/>
        <v>104</v>
      </c>
      <c r="W175" s="86" t="b">
        <f t="shared" si="218"/>
        <v>1</v>
      </c>
      <c r="X175" s="86" t="str">
        <f t="shared" si="219"/>
        <v>Dummy Node</v>
      </c>
      <c r="Y175" s="86" t="str">
        <f t="shared" si="220"/>
        <v>N/A</v>
      </c>
      <c r="Z175" s="86" t="str">
        <f t="shared" si="221"/>
        <v>N/A</v>
      </c>
      <c r="AA175" s="86">
        <f t="shared" si="222"/>
        <v>101</v>
      </c>
      <c r="AB175" s="86" t="b">
        <f t="shared" si="223"/>
        <v>0</v>
      </c>
      <c r="AC175" s="86" t="str">
        <f t="shared" si="224"/>
        <v>Speed</v>
      </c>
      <c r="AD175" s="86" t="str">
        <f t="shared" si="225"/>
        <v>&gt;</v>
      </c>
      <c r="AE175" s="86">
        <f t="shared" si="226"/>
        <v>27.1015625</v>
      </c>
      <c r="AF175" s="86">
        <f t="shared" si="227"/>
        <v>95</v>
      </c>
      <c r="AG175" s="86" t="b">
        <f t="shared" si="228"/>
        <v>1</v>
      </c>
      <c r="AH175" s="86" t="str">
        <f t="shared" si="229"/>
        <v>Distance</v>
      </c>
      <c r="AI175" s="86" t="str">
        <f t="shared" si="230"/>
        <v>&lt;=</v>
      </c>
      <c r="AJ175" s="86">
        <f t="shared" si="231"/>
        <v>702.74365234375</v>
      </c>
      <c r="AK175" s="86">
        <f t="shared" si="232"/>
        <v>44</v>
      </c>
      <c r="AL175" s="86" t="b">
        <f t="shared" si="233"/>
        <v>1</v>
      </c>
      <c r="AM175" s="86" t="str">
        <f t="shared" si="234"/>
        <v>Speed</v>
      </c>
      <c r="AN175" s="86" t="str">
        <f t="shared" si="235"/>
        <v>&lt;=</v>
      </c>
      <c r="AO175" s="86">
        <f t="shared" si="236"/>
        <v>29.397216796875</v>
      </c>
      <c r="AP175" s="86">
        <f t="shared" si="237"/>
        <v>12</v>
      </c>
      <c r="AQ175" s="86" t="b">
        <f t="shared" si="238"/>
        <v>0</v>
      </c>
      <c r="AR175" s="86" t="str">
        <f t="shared" si="239"/>
        <v>Distance</v>
      </c>
      <c r="AS175" s="86" t="str">
        <f t="shared" si="240"/>
        <v>&gt;</v>
      </c>
      <c r="AT175" s="86">
        <f t="shared" si="241"/>
        <v>680.19677734375</v>
      </c>
      <c r="AU175" s="86">
        <f t="shared" si="242"/>
        <v>2</v>
      </c>
      <c r="AV175" s="86" t="b">
        <f t="shared" si="243"/>
        <v>0</v>
      </c>
      <c r="AW175" s="86" t="str">
        <f t="shared" si="244"/>
        <v>Distance</v>
      </c>
      <c r="AX175" s="86" t="str">
        <f t="shared" si="245"/>
        <v>&gt;</v>
      </c>
      <c r="AY175" s="86">
        <f t="shared" si="246"/>
        <v>590.286865234375</v>
      </c>
      <c r="AZ175" s="86">
        <f t="shared" si="247"/>
        <v>0</v>
      </c>
      <c r="BA175" s="86" t="b">
        <f t="shared" si="248"/>
        <v>0</v>
      </c>
      <c r="BB175" s="86" t="str">
        <f t="shared" si="249"/>
        <v>Distance</v>
      </c>
      <c r="BC175" s="86" t="str">
        <f t="shared" si="250"/>
        <v>&gt;</v>
      </c>
      <c r="BD175" s="86">
        <f t="shared" si="251"/>
        <v>459.240966796875</v>
      </c>
      <c r="BE175" s="15">
        <f t="shared" si="195"/>
        <v>0</v>
      </c>
      <c r="BF175" s="15" t="str">
        <f t="shared" si="209"/>
        <v>Speed&gt;27,1015625 AND Distance&lt;=702,74365234375 AND Speed&lt;=29,397216796875 AND Distance&gt;680,19677734375 AND Distance&gt;590,286865234375 AND Distance&gt;459,240966796875</v>
      </c>
      <c r="BH175"/>
      <c r="BI175"/>
      <c r="BJ175"/>
    </row>
    <row r="176" spans="1:62">
      <c r="A176" s="15">
        <v>173</v>
      </c>
      <c r="B176" s="15">
        <v>-2</v>
      </c>
      <c r="C176" s="15">
        <v>-8192</v>
      </c>
      <c r="D176" s="15">
        <f t="shared" si="196"/>
        <v>-1</v>
      </c>
      <c r="E176" s="15">
        <f t="shared" si="197"/>
        <v>0</v>
      </c>
      <c r="F176" s="15">
        <f t="shared" si="198"/>
        <v>-1</v>
      </c>
      <c r="G176" s="15">
        <v>347</v>
      </c>
      <c r="H176" s="15">
        <v>348</v>
      </c>
      <c r="I176" s="15">
        <v>81</v>
      </c>
      <c r="J176" s="15">
        <v>6</v>
      </c>
      <c r="K176" s="15">
        <v>420</v>
      </c>
      <c r="L176" s="15">
        <v>1365</v>
      </c>
      <c r="M176" s="15">
        <f t="shared" si="199"/>
        <v>0.333251953125</v>
      </c>
      <c r="O176" s="86">
        <f t="shared" si="210"/>
        <v>420</v>
      </c>
      <c r="P176" s="86">
        <f t="shared" si="211"/>
        <v>0.2744140625</v>
      </c>
      <c r="Q176" s="86">
        <f t="shared" si="212"/>
        <v>209</v>
      </c>
      <c r="R176" s="86" t="b">
        <f t="shared" si="213"/>
        <v>0</v>
      </c>
      <c r="S176" s="86" t="str">
        <f t="shared" si="214"/>
        <v>Dummy Node</v>
      </c>
      <c r="T176" s="86" t="str">
        <f t="shared" si="215"/>
        <v>N/A</v>
      </c>
      <c r="U176" s="86" t="str">
        <f t="shared" si="216"/>
        <v>N/A</v>
      </c>
      <c r="V176" s="86">
        <f t="shared" si="217"/>
        <v>104</v>
      </c>
      <c r="W176" s="86" t="b">
        <f t="shared" si="218"/>
        <v>1</v>
      </c>
      <c r="X176" s="86" t="str">
        <f t="shared" si="219"/>
        <v>Dummy Node</v>
      </c>
      <c r="Y176" s="86" t="str">
        <f t="shared" si="220"/>
        <v>N/A</v>
      </c>
      <c r="Z176" s="86" t="str">
        <f t="shared" si="221"/>
        <v>N/A</v>
      </c>
      <c r="AA176" s="86">
        <f t="shared" si="222"/>
        <v>101</v>
      </c>
      <c r="AB176" s="86" t="b">
        <f t="shared" si="223"/>
        <v>0</v>
      </c>
      <c r="AC176" s="86" t="str">
        <f t="shared" si="224"/>
        <v>Speed</v>
      </c>
      <c r="AD176" s="86" t="str">
        <f t="shared" si="225"/>
        <v>&gt;</v>
      </c>
      <c r="AE176" s="86">
        <f t="shared" si="226"/>
        <v>27.1015625</v>
      </c>
      <c r="AF176" s="86">
        <f t="shared" si="227"/>
        <v>95</v>
      </c>
      <c r="AG176" s="86" t="b">
        <f t="shared" si="228"/>
        <v>1</v>
      </c>
      <c r="AH176" s="86" t="str">
        <f t="shared" si="229"/>
        <v>Distance</v>
      </c>
      <c r="AI176" s="86" t="str">
        <f t="shared" si="230"/>
        <v>&lt;=</v>
      </c>
      <c r="AJ176" s="86">
        <f t="shared" si="231"/>
        <v>702.74365234375</v>
      </c>
      <c r="AK176" s="86">
        <f t="shared" si="232"/>
        <v>44</v>
      </c>
      <c r="AL176" s="86" t="b">
        <f t="shared" si="233"/>
        <v>1</v>
      </c>
      <c r="AM176" s="86" t="str">
        <f t="shared" si="234"/>
        <v>Speed</v>
      </c>
      <c r="AN176" s="86" t="str">
        <f t="shared" si="235"/>
        <v>&lt;=</v>
      </c>
      <c r="AO176" s="86">
        <f t="shared" si="236"/>
        <v>29.397216796875</v>
      </c>
      <c r="AP176" s="86">
        <f t="shared" si="237"/>
        <v>12</v>
      </c>
      <c r="AQ176" s="86" t="b">
        <f t="shared" si="238"/>
        <v>0</v>
      </c>
      <c r="AR176" s="86" t="str">
        <f t="shared" si="239"/>
        <v>Distance</v>
      </c>
      <c r="AS176" s="86" t="str">
        <f t="shared" si="240"/>
        <v>&gt;</v>
      </c>
      <c r="AT176" s="86">
        <f t="shared" si="241"/>
        <v>680.19677734375</v>
      </c>
      <c r="AU176" s="86">
        <f t="shared" si="242"/>
        <v>2</v>
      </c>
      <c r="AV176" s="86" t="b">
        <f t="shared" si="243"/>
        <v>0</v>
      </c>
      <c r="AW176" s="86" t="str">
        <f t="shared" si="244"/>
        <v>Distance</v>
      </c>
      <c r="AX176" s="86" t="str">
        <f t="shared" si="245"/>
        <v>&gt;</v>
      </c>
      <c r="AY176" s="86">
        <f t="shared" si="246"/>
        <v>590.286865234375</v>
      </c>
      <c r="AZ176" s="86">
        <f t="shared" si="247"/>
        <v>0</v>
      </c>
      <c r="BA176" s="86" t="b">
        <f t="shared" si="248"/>
        <v>0</v>
      </c>
      <c r="BB176" s="86" t="str">
        <f t="shared" si="249"/>
        <v>Distance</v>
      </c>
      <c r="BC176" s="86" t="str">
        <f t="shared" si="250"/>
        <v>&gt;</v>
      </c>
      <c r="BD176" s="86">
        <f t="shared" si="251"/>
        <v>459.240966796875</v>
      </c>
      <c r="BE176" s="15">
        <f t="shared" si="195"/>
        <v>0</v>
      </c>
      <c r="BF176" s="15" t="str">
        <f t="shared" si="209"/>
        <v>Speed&gt;27,1015625 AND Distance&lt;=702,74365234375 AND Speed&lt;=29,397216796875 AND Distance&gt;680,19677734375 AND Distance&gt;590,286865234375 AND Distance&gt;459,240966796875</v>
      </c>
      <c r="BH176"/>
      <c r="BI176"/>
      <c r="BJ176"/>
    </row>
    <row r="177" spans="1:62">
      <c r="A177" s="15">
        <v>174</v>
      </c>
      <c r="B177" s="15">
        <v>-2</v>
      </c>
      <c r="C177" s="15">
        <v>-8192</v>
      </c>
      <c r="D177" s="15">
        <f t="shared" si="196"/>
        <v>-1</v>
      </c>
      <c r="E177" s="15">
        <f t="shared" si="197"/>
        <v>0</v>
      </c>
      <c r="F177" s="15">
        <f t="shared" si="198"/>
        <v>-1</v>
      </c>
      <c r="G177" s="15">
        <v>349</v>
      </c>
      <c r="H177" s="15">
        <v>350</v>
      </c>
      <c r="I177" s="15">
        <v>81</v>
      </c>
      <c r="J177" s="15">
        <v>6</v>
      </c>
      <c r="K177" s="15">
        <v>421</v>
      </c>
      <c r="L177" s="15">
        <v>1365</v>
      </c>
      <c r="M177" s="15">
        <f t="shared" si="199"/>
        <v>0.333251953125</v>
      </c>
      <c r="O177" s="86">
        <f t="shared" si="210"/>
        <v>421</v>
      </c>
      <c r="P177" s="86">
        <f t="shared" si="211"/>
        <v>0.2744140625</v>
      </c>
      <c r="Q177" s="86">
        <f t="shared" si="212"/>
        <v>210</v>
      </c>
      <c r="R177" s="86" t="b">
        <f t="shared" si="213"/>
        <v>1</v>
      </c>
      <c r="S177" s="86" t="str">
        <f t="shared" si="214"/>
        <v>Dummy Node</v>
      </c>
      <c r="T177" s="86" t="str">
        <f t="shared" si="215"/>
        <v>N/A</v>
      </c>
      <c r="U177" s="86" t="str">
        <f t="shared" si="216"/>
        <v>N/A</v>
      </c>
      <c r="V177" s="86">
        <f t="shared" si="217"/>
        <v>104</v>
      </c>
      <c r="W177" s="86" t="b">
        <f t="shared" si="218"/>
        <v>0</v>
      </c>
      <c r="X177" s="86" t="str">
        <f t="shared" si="219"/>
        <v>Dummy Node</v>
      </c>
      <c r="Y177" s="86" t="str">
        <f t="shared" si="220"/>
        <v>N/A</v>
      </c>
      <c r="Z177" s="86" t="str">
        <f t="shared" si="221"/>
        <v>N/A</v>
      </c>
      <c r="AA177" s="86">
        <f t="shared" si="222"/>
        <v>101</v>
      </c>
      <c r="AB177" s="86" t="b">
        <f t="shared" si="223"/>
        <v>0</v>
      </c>
      <c r="AC177" s="86" t="str">
        <f t="shared" si="224"/>
        <v>Speed</v>
      </c>
      <c r="AD177" s="86" t="str">
        <f t="shared" si="225"/>
        <v>&gt;</v>
      </c>
      <c r="AE177" s="86">
        <f t="shared" si="226"/>
        <v>27.1015625</v>
      </c>
      <c r="AF177" s="86">
        <f t="shared" si="227"/>
        <v>95</v>
      </c>
      <c r="AG177" s="86" t="b">
        <f t="shared" si="228"/>
        <v>1</v>
      </c>
      <c r="AH177" s="86" t="str">
        <f t="shared" si="229"/>
        <v>Distance</v>
      </c>
      <c r="AI177" s="86" t="str">
        <f t="shared" si="230"/>
        <v>&lt;=</v>
      </c>
      <c r="AJ177" s="86">
        <f t="shared" si="231"/>
        <v>702.74365234375</v>
      </c>
      <c r="AK177" s="86">
        <f t="shared" si="232"/>
        <v>44</v>
      </c>
      <c r="AL177" s="86" t="b">
        <f t="shared" si="233"/>
        <v>1</v>
      </c>
      <c r="AM177" s="86" t="str">
        <f t="shared" si="234"/>
        <v>Speed</v>
      </c>
      <c r="AN177" s="86" t="str">
        <f t="shared" si="235"/>
        <v>&lt;=</v>
      </c>
      <c r="AO177" s="86">
        <f t="shared" si="236"/>
        <v>29.397216796875</v>
      </c>
      <c r="AP177" s="86">
        <f t="shared" si="237"/>
        <v>12</v>
      </c>
      <c r="AQ177" s="86" t="b">
        <f t="shared" si="238"/>
        <v>0</v>
      </c>
      <c r="AR177" s="86" t="str">
        <f t="shared" si="239"/>
        <v>Distance</v>
      </c>
      <c r="AS177" s="86" t="str">
        <f t="shared" si="240"/>
        <v>&gt;</v>
      </c>
      <c r="AT177" s="86">
        <f t="shared" si="241"/>
        <v>680.19677734375</v>
      </c>
      <c r="AU177" s="86">
        <f t="shared" si="242"/>
        <v>2</v>
      </c>
      <c r="AV177" s="86" t="b">
        <f t="shared" si="243"/>
        <v>0</v>
      </c>
      <c r="AW177" s="86" t="str">
        <f t="shared" si="244"/>
        <v>Distance</v>
      </c>
      <c r="AX177" s="86" t="str">
        <f t="shared" si="245"/>
        <v>&gt;</v>
      </c>
      <c r="AY177" s="86">
        <f t="shared" si="246"/>
        <v>590.286865234375</v>
      </c>
      <c r="AZ177" s="86">
        <f t="shared" si="247"/>
        <v>0</v>
      </c>
      <c r="BA177" s="86" t="b">
        <f t="shared" si="248"/>
        <v>0</v>
      </c>
      <c r="BB177" s="86" t="str">
        <f t="shared" si="249"/>
        <v>Distance</v>
      </c>
      <c r="BC177" s="86" t="str">
        <f t="shared" si="250"/>
        <v>&gt;</v>
      </c>
      <c r="BD177" s="86">
        <f t="shared" si="251"/>
        <v>459.240966796875</v>
      </c>
      <c r="BE177" s="15">
        <f t="shared" si="195"/>
        <v>0</v>
      </c>
      <c r="BF177" s="15" t="str">
        <f t="shared" si="209"/>
        <v>Speed&gt;27,1015625 AND Distance&lt;=702,74365234375 AND Speed&lt;=29,397216796875 AND Distance&gt;680,19677734375 AND Distance&gt;590,286865234375 AND Distance&gt;459,240966796875</v>
      </c>
      <c r="BH177"/>
      <c r="BI177"/>
      <c r="BJ177"/>
    </row>
    <row r="178" spans="1:62">
      <c r="A178" s="15">
        <v>175</v>
      </c>
      <c r="B178" s="15">
        <v>-2</v>
      </c>
      <c r="C178" s="15">
        <v>-8192</v>
      </c>
      <c r="D178" s="15">
        <f t="shared" si="196"/>
        <v>-1</v>
      </c>
      <c r="E178" s="15">
        <f t="shared" si="197"/>
        <v>0</v>
      </c>
      <c r="F178" s="15">
        <f t="shared" si="198"/>
        <v>-1</v>
      </c>
      <c r="G178" s="15">
        <v>351</v>
      </c>
      <c r="H178" s="15">
        <v>352</v>
      </c>
      <c r="I178" s="15">
        <v>83</v>
      </c>
      <c r="J178" s="15">
        <v>7</v>
      </c>
      <c r="K178" s="15">
        <v>422</v>
      </c>
      <c r="L178" s="15">
        <v>910</v>
      </c>
      <c r="M178" s="15">
        <f t="shared" si="199"/>
        <v>0.22216796875</v>
      </c>
      <c r="O178" s="86">
        <f t="shared" si="210"/>
        <v>422</v>
      </c>
      <c r="P178" s="86">
        <f t="shared" si="211"/>
        <v>0.2744140625</v>
      </c>
      <c r="Q178" s="86">
        <f t="shared" si="212"/>
        <v>210</v>
      </c>
      <c r="R178" s="86" t="b">
        <f t="shared" si="213"/>
        <v>0</v>
      </c>
      <c r="S178" s="86" t="str">
        <f t="shared" si="214"/>
        <v>Dummy Node</v>
      </c>
      <c r="T178" s="86" t="str">
        <f t="shared" si="215"/>
        <v>N/A</v>
      </c>
      <c r="U178" s="86" t="str">
        <f t="shared" si="216"/>
        <v>N/A</v>
      </c>
      <c r="V178" s="86">
        <f t="shared" si="217"/>
        <v>104</v>
      </c>
      <c r="W178" s="86" t="b">
        <f t="shared" si="218"/>
        <v>0</v>
      </c>
      <c r="X178" s="86" t="str">
        <f t="shared" si="219"/>
        <v>Dummy Node</v>
      </c>
      <c r="Y178" s="86" t="str">
        <f t="shared" si="220"/>
        <v>N/A</v>
      </c>
      <c r="Z178" s="86" t="str">
        <f t="shared" si="221"/>
        <v>N/A</v>
      </c>
      <c r="AA178" s="86">
        <f t="shared" si="222"/>
        <v>101</v>
      </c>
      <c r="AB178" s="86" t="b">
        <f t="shared" si="223"/>
        <v>0</v>
      </c>
      <c r="AC178" s="86" t="str">
        <f t="shared" si="224"/>
        <v>Speed</v>
      </c>
      <c r="AD178" s="86" t="str">
        <f t="shared" si="225"/>
        <v>&gt;</v>
      </c>
      <c r="AE178" s="86">
        <f t="shared" si="226"/>
        <v>27.1015625</v>
      </c>
      <c r="AF178" s="86">
        <f t="shared" si="227"/>
        <v>95</v>
      </c>
      <c r="AG178" s="86" t="b">
        <f t="shared" si="228"/>
        <v>1</v>
      </c>
      <c r="AH178" s="86" t="str">
        <f t="shared" si="229"/>
        <v>Distance</v>
      </c>
      <c r="AI178" s="86" t="str">
        <f t="shared" si="230"/>
        <v>&lt;=</v>
      </c>
      <c r="AJ178" s="86">
        <f t="shared" si="231"/>
        <v>702.74365234375</v>
      </c>
      <c r="AK178" s="86">
        <f t="shared" si="232"/>
        <v>44</v>
      </c>
      <c r="AL178" s="86" t="b">
        <f t="shared" si="233"/>
        <v>1</v>
      </c>
      <c r="AM178" s="86" t="str">
        <f t="shared" si="234"/>
        <v>Speed</v>
      </c>
      <c r="AN178" s="86" t="str">
        <f t="shared" si="235"/>
        <v>&lt;=</v>
      </c>
      <c r="AO178" s="86">
        <f t="shared" si="236"/>
        <v>29.397216796875</v>
      </c>
      <c r="AP178" s="86">
        <f t="shared" si="237"/>
        <v>12</v>
      </c>
      <c r="AQ178" s="86" t="b">
        <f t="shared" si="238"/>
        <v>0</v>
      </c>
      <c r="AR178" s="86" t="str">
        <f t="shared" si="239"/>
        <v>Distance</v>
      </c>
      <c r="AS178" s="86" t="str">
        <f t="shared" si="240"/>
        <v>&gt;</v>
      </c>
      <c r="AT178" s="86">
        <f t="shared" si="241"/>
        <v>680.19677734375</v>
      </c>
      <c r="AU178" s="86">
        <f t="shared" si="242"/>
        <v>2</v>
      </c>
      <c r="AV178" s="86" t="b">
        <f t="shared" si="243"/>
        <v>0</v>
      </c>
      <c r="AW178" s="86" t="str">
        <f t="shared" si="244"/>
        <v>Distance</v>
      </c>
      <c r="AX178" s="86" t="str">
        <f t="shared" si="245"/>
        <v>&gt;</v>
      </c>
      <c r="AY178" s="86">
        <f t="shared" si="246"/>
        <v>590.286865234375</v>
      </c>
      <c r="AZ178" s="86">
        <f t="shared" si="247"/>
        <v>0</v>
      </c>
      <c r="BA178" s="86" t="b">
        <f t="shared" si="248"/>
        <v>0</v>
      </c>
      <c r="BB178" s="86" t="str">
        <f t="shared" si="249"/>
        <v>Distance</v>
      </c>
      <c r="BC178" s="86" t="str">
        <f t="shared" si="250"/>
        <v>&gt;</v>
      </c>
      <c r="BD178" s="86">
        <f t="shared" si="251"/>
        <v>459.240966796875</v>
      </c>
      <c r="BE178" s="15">
        <f t="shared" si="195"/>
        <v>0</v>
      </c>
      <c r="BF178" s="15" t="str">
        <f t="shared" si="209"/>
        <v>Speed&gt;27,1015625 AND Distance&lt;=702,74365234375 AND Speed&lt;=29,397216796875 AND Distance&gt;680,19677734375 AND Distance&gt;590,286865234375 AND Distance&gt;459,240966796875</v>
      </c>
      <c r="BH178"/>
      <c r="BI178"/>
      <c r="BJ178"/>
    </row>
    <row r="179" spans="1:62">
      <c r="A179" s="15">
        <v>176</v>
      </c>
      <c r="B179" s="15">
        <v>-2</v>
      </c>
      <c r="C179" s="15">
        <v>-8192</v>
      </c>
      <c r="D179" s="15">
        <f t="shared" si="196"/>
        <v>-1</v>
      </c>
      <c r="E179" s="15">
        <f t="shared" si="197"/>
        <v>0</v>
      </c>
      <c r="F179" s="15">
        <f t="shared" si="198"/>
        <v>-1</v>
      </c>
      <c r="G179" s="15">
        <v>353</v>
      </c>
      <c r="H179" s="15">
        <v>354</v>
      </c>
      <c r="I179" s="15">
        <v>83</v>
      </c>
      <c r="J179" s="15">
        <v>7</v>
      </c>
      <c r="K179" s="15">
        <v>423</v>
      </c>
      <c r="L179" s="15">
        <v>910</v>
      </c>
      <c r="M179" s="15">
        <f t="shared" si="199"/>
        <v>0.22216796875</v>
      </c>
      <c r="O179" s="86">
        <f t="shared" si="210"/>
        <v>423</v>
      </c>
      <c r="P179" s="86">
        <f t="shared" si="211"/>
        <v>0.333251953125</v>
      </c>
      <c r="Q179" s="86">
        <f t="shared" si="212"/>
        <v>235</v>
      </c>
      <c r="R179" s="86" t="b">
        <f t="shared" si="213"/>
        <v>1</v>
      </c>
      <c r="S179" s="86" t="str">
        <f t="shared" si="214"/>
        <v>Dummy Node</v>
      </c>
      <c r="T179" s="86" t="str">
        <f t="shared" si="215"/>
        <v>N/A</v>
      </c>
      <c r="U179" s="86" t="str">
        <f t="shared" si="216"/>
        <v>N/A</v>
      </c>
      <c r="V179" s="86">
        <f t="shared" si="217"/>
        <v>117</v>
      </c>
      <c r="W179" s="86" t="b">
        <f t="shared" si="218"/>
        <v>1</v>
      </c>
      <c r="X179" s="86" t="str">
        <f t="shared" si="219"/>
        <v>Dummy Node</v>
      </c>
      <c r="Y179" s="86" t="str">
        <f t="shared" si="220"/>
        <v>N/A</v>
      </c>
      <c r="Z179" s="86" t="str">
        <f t="shared" si="221"/>
        <v>N/A</v>
      </c>
      <c r="AA179" s="86">
        <f t="shared" si="222"/>
        <v>34</v>
      </c>
      <c r="AB179" s="86" t="b">
        <f t="shared" si="223"/>
        <v>1</v>
      </c>
      <c r="AC179" s="86" t="str">
        <f t="shared" si="224"/>
        <v>Dummy Node</v>
      </c>
      <c r="AD179" s="86" t="str">
        <f t="shared" si="225"/>
        <v>N/A</v>
      </c>
      <c r="AE179" s="86" t="str">
        <f t="shared" si="226"/>
        <v>N/A</v>
      </c>
      <c r="AF179" s="86">
        <f t="shared" si="227"/>
        <v>16</v>
      </c>
      <c r="AG179" s="86" t="b">
        <f t="shared" si="228"/>
        <v>0</v>
      </c>
      <c r="AH179" s="86" t="str">
        <f t="shared" si="229"/>
        <v>GEBR</v>
      </c>
      <c r="AI179" s="86" t="str">
        <f t="shared" si="230"/>
        <v>&gt;</v>
      </c>
      <c r="AJ179" s="86">
        <f t="shared" si="231"/>
        <v>1.046142578125</v>
      </c>
      <c r="AK179" s="86">
        <f t="shared" si="232"/>
        <v>14</v>
      </c>
      <c r="AL179" s="86" t="b">
        <f t="shared" si="233"/>
        <v>0</v>
      </c>
      <c r="AM179" s="86" t="str">
        <f t="shared" si="234"/>
        <v>GEBR</v>
      </c>
      <c r="AN179" s="86" t="str">
        <f t="shared" si="235"/>
        <v>&gt;</v>
      </c>
      <c r="AO179" s="86">
        <f t="shared" si="236"/>
        <v>0.85498046875</v>
      </c>
      <c r="AP179" s="86">
        <f t="shared" si="237"/>
        <v>11</v>
      </c>
      <c r="AQ179" s="86" t="b">
        <f t="shared" si="238"/>
        <v>0</v>
      </c>
      <c r="AR179" s="86" t="str">
        <f t="shared" si="239"/>
        <v>Speed</v>
      </c>
      <c r="AS179" s="86" t="str">
        <f t="shared" si="240"/>
        <v>&gt;</v>
      </c>
      <c r="AT179" s="86">
        <f t="shared" si="241"/>
        <v>23.35400390625</v>
      </c>
      <c r="AU179" s="86">
        <f t="shared" si="242"/>
        <v>2</v>
      </c>
      <c r="AV179" s="86" t="b">
        <f t="shared" si="243"/>
        <v>1</v>
      </c>
      <c r="AW179" s="86" t="str">
        <f t="shared" si="244"/>
        <v>Distance</v>
      </c>
      <c r="AX179" s="86" t="str">
        <f t="shared" si="245"/>
        <v>&lt;=</v>
      </c>
      <c r="AY179" s="86">
        <f t="shared" si="246"/>
        <v>590.286865234375</v>
      </c>
      <c r="AZ179" s="86">
        <f t="shared" si="247"/>
        <v>0</v>
      </c>
      <c r="BA179" s="86" t="b">
        <f t="shared" si="248"/>
        <v>0</v>
      </c>
      <c r="BB179" s="86" t="str">
        <f t="shared" si="249"/>
        <v>Distance</v>
      </c>
      <c r="BC179" s="86" t="str">
        <f t="shared" si="250"/>
        <v>&gt;</v>
      </c>
      <c r="BD179" s="86">
        <f t="shared" si="251"/>
        <v>459.240966796875</v>
      </c>
      <c r="BE179" s="15">
        <f t="shared" si="195"/>
        <v>0</v>
      </c>
      <c r="BF179" s="15" t="str">
        <f t="shared" si="209"/>
        <v>GEBR&gt;1,046142578125 AND GEBR&gt;0,85498046875 AND Speed&gt;23,35400390625 AND Distance&lt;=590,286865234375 AND Distance&gt;459,240966796875</v>
      </c>
      <c r="BH179"/>
      <c r="BI179"/>
      <c r="BJ179"/>
    </row>
    <row r="180" spans="1:62">
      <c r="A180" s="15">
        <v>177</v>
      </c>
      <c r="B180" s="15">
        <v>-2</v>
      </c>
      <c r="C180" s="15">
        <v>-8192</v>
      </c>
      <c r="D180" s="15">
        <f t="shared" si="196"/>
        <v>-1</v>
      </c>
      <c r="E180" s="15">
        <f t="shared" si="197"/>
        <v>0</v>
      </c>
      <c r="F180" s="15">
        <f t="shared" si="198"/>
        <v>-1</v>
      </c>
      <c r="G180" s="15">
        <v>355</v>
      </c>
      <c r="H180" s="15">
        <v>356</v>
      </c>
      <c r="I180" s="15">
        <v>84</v>
      </c>
      <c r="J180" s="15">
        <v>7</v>
      </c>
      <c r="K180" s="15">
        <v>424</v>
      </c>
      <c r="L180" s="15">
        <v>1365</v>
      </c>
      <c r="M180" s="15">
        <f t="shared" si="199"/>
        <v>0.333251953125</v>
      </c>
      <c r="O180" s="86">
        <f t="shared" si="210"/>
        <v>424</v>
      </c>
      <c r="P180" s="86">
        <f t="shared" si="211"/>
        <v>0.333251953125</v>
      </c>
      <c r="Q180" s="86">
        <f t="shared" si="212"/>
        <v>235</v>
      </c>
      <c r="R180" s="86" t="b">
        <f t="shared" si="213"/>
        <v>0</v>
      </c>
      <c r="S180" s="86" t="str">
        <f t="shared" si="214"/>
        <v>Dummy Node</v>
      </c>
      <c r="T180" s="86" t="str">
        <f t="shared" si="215"/>
        <v>N/A</v>
      </c>
      <c r="U180" s="86" t="str">
        <f t="shared" si="216"/>
        <v>N/A</v>
      </c>
      <c r="V180" s="86">
        <f t="shared" si="217"/>
        <v>117</v>
      </c>
      <c r="W180" s="86" t="b">
        <f t="shared" si="218"/>
        <v>1</v>
      </c>
      <c r="X180" s="86" t="str">
        <f t="shared" si="219"/>
        <v>Dummy Node</v>
      </c>
      <c r="Y180" s="86" t="str">
        <f t="shared" si="220"/>
        <v>N/A</v>
      </c>
      <c r="Z180" s="86" t="str">
        <f t="shared" si="221"/>
        <v>N/A</v>
      </c>
      <c r="AA180" s="86">
        <f t="shared" si="222"/>
        <v>34</v>
      </c>
      <c r="AB180" s="86" t="b">
        <f t="shared" si="223"/>
        <v>1</v>
      </c>
      <c r="AC180" s="86" t="str">
        <f t="shared" si="224"/>
        <v>Dummy Node</v>
      </c>
      <c r="AD180" s="86" t="str">
        <f t="shared" si="225"/>
        <v>N/A</v>
      </c>
      <c r="AE180" s="86" t="str">
        <f t="shared" si="226"/>
        <v>N/A</v>
      </c>
      <c r="AF180" s="86">
        <f t="shared" si="227"/>
        <v>16</v>
      </c>
      <c r="AG180" s="86" t="b">
        <f t="shared" si="228"/>
        <v>0</v>
      </c>
      <c r="AH180" s="86" t="str">
        <f t="shared" si="229"/>
        <v>GEBR</v>
      </c>
      <c r="AI180" s="86" t="str">
        <f t="shared" si="230"/>
        <v>&gt;</v>
      </c>
      <c r="AJ180" s="86">
        <f t="shared" si="231"/>
        <v>1.046142578125</v>
      </c>
      <c r="AK180" s="86">
        <f t="shared" si="232"/>
        <v>14</v>
      </c>
      <c r="AL180" s="86" t="b">
        <f t="shared" si="233"/>
        <v>0</v>
      </c>
      <c r="AM180" s="86" t="str">
        <f t="shared" si="234"/>
        <v>GEBR</v>
      </c>
      <c r="AN180" s="86" t="str">
        <f t="shared" si="235"/>
        <v>&gt;</v>
      </c>
      <c r="AO180" s="86">
        <f t="shared" si="236"/>
        <v>0.85498046875</v>
      </c>
      <c r="AP180" s="86">
        <f t="shared" si="237"/>
        <v>11</v>
      </c>
      <c r="AQ180" s="86" t="b">
        <f t="shared" si="238"/>
        <v>0</v>
      </c>
      <c r="AR180" s="86" t="str">
        <f t="shared" si="239"/>
        <v>Speed</v>
      </c>
      <c r="AS180" s="86" t="str">
        <f t="shared" si="240"/>
        <v>&gt;</v>
      </c>
      <c r="AT180" s="86">
        <f t="shared" si="241"/>
        <v>23.35400390625</v>
      </c>
      <c r="AU180" s="86">
        <f t="shared" si="242"/>
        <v>2</v>
      </c>
      <c r="AV180" s="86" t="b">
        <f t="shared" si="243"/>
        <v>1</v>
      </c>
      <c r="AW180" s="86" t="str">
        <f t="shared" si="244"/>
        <v>Distance</v>
      </c>
      <c r="AX180" s="86" t="str">
        <f t="shared" si="245"/>
        <v>&lt;=</v>
      </c>
      <c r="AY180" s="86">
        <f t="shared" si="246"/>
        <v>590.286865234375</v>
      </c>
      <c r="AZ180" s="86">
        <f t="shared" si="247"/>
        <v>0</v>
      </c>
      <c r="BA180" s="86" t="b">
        <f t="shared" si="248"/>
        <v>0</v>
      </c>
      <c r="BB180" s="86" t="str">
        <f t="shared" si="249"/>
        <v>Distance</v>
      </c>
      <c r="BC180" s="86" t="str">
        <f t="shared" si="250"/>
        <v>&gt;</v>
      </c>
      <c r="BD180" s="86">
        <f t="shared" si="251"/>
        <v>459.240966796875</v>
      </c>
      <c r="BE180" s="15">
        <f t="shared" si="195"/>
        <v>0</v>
      </c>
      <c r="BF180" s="15" t="str">
        <f t="shared" si="209"/>
        <v>GEBR&gt;1,046142578125 AND GEBR&gt;0,85498046875 AND Speed&gt;23,35400390625 AND Distance&lt;=590,286865234375 AND Distance&gt;459,240966796875</v>
      </c>
      <c r="BH180"/>
      <c r="BI180"/>
      <c r="BJ180"/>
    </row>
    <row r="181" spans="1:62">
      <c r="A181" s="15">
        <v>178</v>
      </c>
      <c r="B181" s="15">
        <v>-2</v>
      </c>
      <c r="C181" s="15">
        <v>-8192</v>
      </c>
      <c r="D181" s="15">
        <f t="shared" si="196"/>
        <v>-1</v>
      </c>
      <c r="E181" s="15">
        <f t="shared" si="197"/>
        <v>0</v>
      </c>
      <c r="F181" s="15">
        <f t="shared" si="198"/>
        <v>-1</v>
      </c>
      <c r="G181" s="15">
        <v>357</v>
      </c>
      <c r="H181" s="15">
        <v>358</v>
      </c>
      <c r="I181" s="15">
        <v>84</v>
      </c>
      <c r="J181" s="15">
        <v>7</v>
      </c>
      <c r="K181" s="15">
        <v>425</v>
      </c>
      <c r="L181" s="15">
        <v>1365</v>
      </c>
      <c r="M181" s="15">
        <f t="shared" si="199"/>
        <v>0.333251953125</v>
      </c>
      <c r="O181" s="86">
        <f t="shared" si="210"/>
        <v>425</v>
      </c>
      <c r="P181" s="86">
        <f t="shared" si="211"/>
        <v>0.333251953125</v>
      </c>
      <c r="Q181" s="86">
        <f t="shared" si="212"/>
        <v>236</v>
      </c>
      <c r="R181" s="86" t="b">
        <f t="shared" si="213"/>
        <v>1</v>
      </c>
      <c r="S181" s="86" t="str">
        <f t="shared" si="214"/>
        <v>Dummy Node</v>
      </c>
      <c r="T181" s="86" t="str">
        <f t="shared" si="215"/>
        <v>N/A</v>
      </c>
      <c r="U181" s="86" t="str">
        <f t="shared" si="216"/>
        <v>N/A</v>
      </c>
      <c r="V181" s="86">
        <f t="shared" si="217"/>
        <v>117</v>
      </c>
      <c r="W181" s="86" t="b">
        <f t="shared" si="218"/>
        <v>0</v>
      </c>
      <c r="X181" s="86" t="str">
        <f t="shared" si="219"/>
        <v>Dummy Node</v>
      </c>
      <c r="Y181" s="86" t="str">
        <f t="shared" si="220"/>
        <v>N/A</v>
      </c>
      <c r="Z181" s="86" t="str">
        <f t="shared" si="221"/>
        <v>N/A</v>
      </c>
      <c r="AA181" s="86">
        <f t="shared" si="222"/>
        <v>34</v>
      </c>
      <c r="AB181" s="86" t="b">
        <f t="shared" si="223"/>
        <v>1</v>
      </c>
      <c r="AC181" s="86" t="str">
        <f t="shared" si="224"/>
        <v>Dummy Node</v>
      </c>
      <c r="AD181" s="86" t="str">
        <f t="shared" si="225"/>
        <v>N/A</v>
      </c>
      <c r="AE181" s="86" t="str">
        <f t="shared" si="226"/>
        <v>N/A</v>
      </c>
      <c r="AF181" s="86">
        <f t="shared" si="227"/>
        <v>16</v>
      </c>
      <c r="AG181" s="86" t="b">
        <f t="shared" si="228"/>
        <v>0</v>
      </c>
      <c r="AH181" s="86" t="str">
        <f t="shared" si="229"/>
        <v>GEBR</v>
      </c>
      <c r="AI181" s="86" t="str">
        <f t="shared" si="230"/>
        <v>&gt;</v>
      </c>
      <c r="AJ181" s="86">
        <f t="shared" si="231"/>
        <v>1.046142578125</v>
      </c>
      <c r="AK181" s="86">
        <f t="shared" si="232"/>
        <v>14</v>
      </c>
      <c r="AL181" s="86" t="b">
        <f t="shared" si="233"/>
        <v>0</v>
      </c>
      <c r="AM181" s="86" t="str">
        <f t="shared" si="234"/>
        <v>GEBR</v>
      </c>
      <c r="AN181" s="86" t="str">
        <f t="shared" si="235"/>
        <v>&gt;</v>
      </c>
      <c r="AO181" s="86">
        <f t="shared" si="236"/>
        <v>0.85498046875</v>
      </c>
      <c r="AP181" s="86">
        <f t="shared" si="237"/>
        <v>11</v>
      </c>
      <c r="AQ181" s="86" t="b">
        <f t="shared" si="238"/>
        <v>0</v>
      </c>
      <c r="AR181" s="86" t="str">
        <f t="shared" si="239"/>
        <v>Speed</v>
      </c>
      <c r="AS181" s="86" t="str">
        <f t="shared" si="240"/>
        <v>&gt;</v>
      </c>
      <c r="AT181" s="86">
        <f t="shared" si="241"/>
        <v>23.35400390625</v>
      </c>
      <c r="AU181" s="86">
        <f t="shared" si="242"/>
        <v>2</v>
      </c>
      <c r="AV181" s="86" t="b">
        <f t="shared" si="243"/>
        <v>1</v>
      </c>
      <c r="AW181" s="86" t="str">
        <f t="shared" si="244"/>
        <v>Distance</v>
      </c>
      <c r="AX181" s="86" t="str">
        <f t="shared" si="245"/>
        <v>&lt;=</v>
      </c>
      <c r="AY181" s="86">
        <f t="shared" si="246"/>
        <v>590.286865234375</v>
      </c>
      <c r="AZ181" s="86">
        <f t="shared" si="247"/>
        <v>0</v>
      </c>
      <c r="BA181" s="86" t="b">
        <f t="shared" si="248"/>
        <v>0</v>
      </c>
      <c r="BB181" s="86" t="str">
        <f t="shared" si="249"/>
        <v>Distance</v>
      </c>
      <c r="BC181" s="86" t="str">
        <f t="shared" si="250"/>
        <v>&gt;</v>
      </c>
      <c r="BD181" s="86">
        <f t="shared" si="251"/>
        <v>459.240966796875</v>
      </c>
      <c r="BE181" s="15">
        <f t="shared" si="195"/>
        <v>0</v>
      </c>
      <c r="BF181" s="15" t="str">
        <f t="shared" si="209"/>
        <v>GEBR&gt;1,046142578125 AND GEBR&gt;0,85498046875 AND Speed&gt;23,35400390625 AND Distance&lt;=590,286865234375 AND Distance&gt;459,240966796875</v>
      </c>
      <c r="BH181"/>
      <c r="BI181"/>
      <c r="BJ181"/>
    </row>
    <row r="182" spans="1:62">
      <c r="A182" s="15">
        <v>179</v>
      </c>
      <c r="B182" s="15">
        <v>-2</v>
      </c>
      <c r="C182" s="15">
        <v>-8192</v>
      </c>
      <c r="D182" s="15">
        <f t="shared" si="196"/>
        <v>-1</v>
      </c>
      <c r="E182" s="15">
        <f t="shared" si="197"/>
        <v>0</v>
      </c>
      <c r="F182" s="15">
        <f t="shared" si="198"/>
        <v>-1</v>
      </c>
      <c r="G182" s="15">
        <v>359</v>
      </c>
      <c r="H182" s="15">
        <v>360</v>
      </c>
      <c r="I182" s="15">
        <v>85</v>
      </c>
      <c r="J182" s="15">
        <v>7</v>
      </c>
      <c r="K182" s="15">
        <v>426</v>
      </c>
      <c r="L182" s="15">
        <v>1365</v>
      </c>
      <c r="M182" s="15">
        <f t="shared" si="199"/>
        <v>0.333251953125</v>
      </c>
      <c r="O182" s="86">
        <f t="shared" si="210"/>
        <v>426</v>
      </c>
      <c r="P182" s="86">
        <f t="shared" si="211"/>
        <v>0.333251953125</v>
      </c>
      <c r="Q182" s="86">
        <f t="shared" si="212"/>
        <v>236</v>
      </c>
      <c r="R182" s="86" t="b">
        <f t="shared" si="213"/>
        <v>0</v>
      </c>
      <c r="S182" s="86" t="str">
        <f t="shared" si="214"/>
        <v>Dummy Node</v>
      </c>
      <c r="T182" s="86" t="str">
        <f t="shared" si="215"/>
        <v>N/A</v>
      </c>
      <c r="U182" s="86" t="str">
        <f t="shared" si="216"/>
        <v>N/A</v>
      </c>
      <c r="V182" s="86">
        <f t="shared" si="217"/>
        <v>117</v>
      </c>
      <c r="W182" s="86" t="b">
        <f t="shared" si="218"/>
        <v>0</v>
      </c>
      <c r="X182" s="86" t="str">
        <f t="shared" si="219"/>
        <v>Dummy Node</v>
      </c>
      <c r="Y182" s="86" t="str">
        <f t="shared" si="220"/>
        <v>N/A</v>
      </c>
      <c r="Z182" s="86" t="str">
        <f t="shared" si="221"/>
        <v>N/A</v>
      </c>
      <c r="AA182" s="86">
        <f t="shared" si="222"/>
        <v>34</v>
      </c>
      <c r="AB182" s="86" t="b">
        <f t="shared" si="223"/>
        <v>1</v>
      </c>
      <c r="AC182" s="86" t="str">
        <f t="shared" si="224"/>
        <v>Dummy Node</v>
      </c>
      <c r="AD182" s="86" t="str">
        <f t="shared" si="225"/>
        <v>N/A</v>
      </c>
      <c r="AE182" s="86" t="str">
        <f t="shared" si="226"/>
        <v>N/A</v>
      </c>
      <c r="AF182" s="86">
        <f t="shared" si="227"/>
        <v>16</v>
      </c>
      <c r="AG182" s="86" t="b">
        <f t="shared" si="228"/>
        <v>0</v>
      </c>
      <c r="AH182" s="86" t="str">
        <f t="shared" si="229"/>
        <v>GEBR</v>
      </c>
      <c r="AI182" s="86" t="str">
        <f t="shared" si="230"/>
        <v>&gt;</v>
      </c>
      <c r="AJ182" s="86">
        <f t="shared" si="231"/>
        <v>1.046142578125</v>
      </c>
      <c r="AK182" s="86">
        <f t="shared" si="232"/>
        <v>14</v>
      </c>
      <c r="AL182" s="86" t="b">
        <f t="shared" si="233"/>
        <v>0</v>
      </c>
      <c r="AM182" s="86" t="str">
        <f t="shared" si="234"/>
        <v>GEBR</v>
      </c>
      <c r="AN182" s="86" t="str">
        <f t="shared" si="235"/>
        <v>&gt;</v>
      </c>
      <c r="AO182" s="86">
        <f t="shared" si="236"/>
        <v>0.85498046875</v>
      </c>
      <c r="AP182" s="86">
        <f t="shared" si="237"/>
        <v>11</v>
      </c>
      <c r="AQ182" s="86" t="b">
        <f t="shared" si="238"/>
        <v>0</v>
      </c>
      <c r="AR182" s="86" t="str">
        <f t="shared" si="239"/>
        <v>Speed</v>
      </c>
      <c r="AS182" s="86" t="str">
        <f t="shared" si="240"/>
        <v>&gt;</v>
      </c>
      <c r="AT182" s="86">
        <f t="shared" si="241"/>
        <v>23.35400390625</v>
      </c>
      <c r="AU182" s="86">
        <f t="shared" si="242"/>
        <v>2</v>
      </c>
      <c r="AV182" s="86" t="b">
        <f t="shared" si="243"/>
        <v>1</v>
      </c>
      <c r="AW182" s="86" t="str">
        <f t="shared" si="244"/>
        <v>Distance</v>
      </c>
      <c r="AX182" s="86" t="str">
        <f t="shared" si="245"/>
        <v>&lt;=</v>
      </c>
      <c r="AY182" s="86">
        <f t="shared" si="246"/>
        <v>590.286865234375</v>
      </c>
      <c r="AZ182" s="86">
        <f t="shared" si="247"/>
        <v>0</v>
      </c>
      <c r="BA182" s="86" t="b">
        <f t="shared" si="248"/>
        <v>0</v>
      </c>
      <c r="BB182" s="86" t="str">
        <f t="shared" si="249"/>
        <v>Distance</v>
      </c>
      <c r="BC182" s="86" t="str">
        <f t="shared" si="250"/>
        <v>&gt;</v>
      </c>
      <c r="BD182" s="86">
        <f t="shared" si="251"/>
        <v>459.240966796875</v>
      </c>
      <c r="BE182" s="15">
        <f t="shared" si="195"/>
        <v>0</v>
      </c>
      <c r="BF182" s="15" t="str">
        <f t="shared" si="209"/>
        <v>GEBR&gt;1,046142578125 AND GEBR&gt;0,85498046875 AND Speed&gt;23,35400390625 AND Distance&lt;=590,286865234375 AND Distance&gt;459,240966796875</v>
      </c>
      <c r="BH182"/>
      <c r="BI182"/>
      <c r="BJ182"/>
    </row>
    <row r="183" spans="1:62">
      <c r="A183" s="15">
        <v>180</v>
      </c>
      <c r="B183" s="15">
        <v>-2</v>
      </c>
      <c r="C183" s="15">
        <v>-8192</v>
      </c>
      <c r="D183" s="15">
        <f t="shared" si="196"/>
        <v>-1</v>
      </c>
      <c r="E183" s="15">
        <f t="shared" si="197"/>
        <v>0</v>
      </c>
      <c r="F183" s="15">
        <f t="shared" si="198"/>
        <v>-1</v>
      </c>
      <c r="G183" s="15">
        <v>361</v>
      </c>
      <c r="H183" s="15">
        <v>362</v>
      </c>
      <c r="I183" s="15">
        <v>85</v>
      </c>
      <c r="J183" s="15">
        <v>7</v>
      </c>
      <c r="K183" s="15">
        <v>427</v>
      </c>
      <c r="L183" s="15">
        <v>1365</v>
      </c>
      <c r="M183" s="15">
        <f t="shared" si="199"/>
        <v>0.333251953125</v>
      </c>
      <c r="O183" s="86">
        <f t="shared" si="210"/>
        <v>427</v>
      </c>
      <c r="P183" s="86">
        <f t="shared" si="211"/>
        <v>0.333251953125</v>
      </c>
      <c r="Q183" s="86">
        <f t="shared" si="212"/>
        <v>237</v>
      </c>
      <c r="R183" s="86" t="b">
        <f t="shared" si="213"/>
        <v>1</v>
      </c>
      <c r="S183" s="86" t="str">
        <f t="shared" si="214"/>
        <v>Dummy Node</v>
      </c>
      <c r="T183" s="86" t="str">
        <f t="shared" si="215"/>
        <v>N/A</v>
      </c>
      <c r="U183" s="86" t="str">
        <f t="shared" si="216"/>
        <v>N/A</v>
      </c>
      <c r="V183" s="86">
        <f t="shared" si="217"/>
        <v>118</v>
      </c>
      <c r="W183" s="86" t="b">
        <f t="shared" si="218"/>
        <v>1</v>
      </c>
      <c r="X183" s="86" t="str">
        <f t="shared" si="219"/>
        <v>Dummy Node</v>
      </c>
      <c r="Y183" s="86" t="str">
        <f t="shared" si="220"/>
        <v>N/A</v>
      </c>
      <c r="Z183" s="86" t="str">
        <f t="shared" si="221"/>
        <v>N/A</v>
      </c>
      <c r="AA183" s="86">
        <f t="shared" si="222"/>
        <v>34</v>
      </c>
      <c r="AB183" s="86" t="b">
        <f t="shared" si="223"/>
        <v>0</v>
      </c>
      <c r="AC183" s="86" t="str">
        <f t="shared" si="224"/>
        <v>Dummy Node</v>
      </c>
      <c r="AD183" s="86" t="str">
        <f t="shared" si="225"/>
        <v>N/A</v>
      </c>
      <c r="AE183" s="86" t="str">
        <f t="shared" si="226"/>
        <v>N/A</v>
      </c>
      <c r="AF183" s="86">
        <f t="shared" si="227"/>
        <v>16</v>
      </c>
      <c r="AG183" s="86" t="b">
        <f t="shared" si="228"/>
        <v>0</v>
      </c>
      <c r="AH183" s="86" t="str">
        <f t="shared" si="229"/>
        <v>GEBR</v>
      </c>
      <c r="AI183" s="86" t="str">
        <f t="shared" si="230"/>
        <v>&gt;</v>
      </c>
      <c r="AJ183" s="86">
        <f t="shared" si="231"/>
        <v>1.046142578125</v>
      </c>
      <c r="AK183" s="86">
        <f t="shared" si="232"/>
        <v>14</v>
      </c>
      <c r="AL183" s="86" t="b">
        <f t="shared" si="233"/>
        <v>0</v>
      </c>
      <c r="AM183" s="86" t="str">
        <f t="shared" si="234"/>
        <v>GEBR</v>
      </c>
      <c r="AN183" s="86" t="str">
        <f t="shared" si="235"/>
        <v>&gt;</v>
      </c>
      <c r="AO183" s="86">
        <f t="shared" si="236"/>
        <v>0.85498046875</v>
      </c>
      <c r="AP183" s="86">
        <f t="shared" si="237"/>
        <v>11</v>
      </c>
      <c r="AQ183" s="86" t="b">
        <f t="shared" si="238"/>
        <v>0</v>
      </c>
      <c r="AR183" s="86" t="str">
        <f t="shared" si="239"/>
        <v>Speed</v>
      </c>
      <c r="AS183" s="86" t="str">
        <f t="shared" si="240"/>
        <v>&gt;</v>
      </c>
      <c r="AT183" s="86">
        <f t="shared" si="241"/>
        <v>23.35400390625</v>
      </c>
      <c r="AU183" s="86">
        <f t="shared" si="242"/>
        <v>2</v>
      </c>
      <c r="AV183" s="86" t="b">
        <f t="shared" si="243"/>
        <v>1</v>
      </c>
      <c r="AW183" s="86" t="str">
        <f t="shared" si="244"/>
        <v>Distance</v>
      </c>
      <c r="AX183" s="86" t="str">
        <f t="shared" si="245"/>
        <v>&lt;=</v>
      </c>
      <c r="AY183" s="86">
        <f t="shared" si="246"/>
        <v>590.286865234375</v>
      </c>
      <c r="AZ183" s="86">
        <f t="shared" si="247"/>
        <v>0</v>
      </c>
      <c r="BA183" s="86" t="b">
        <f t="shared" si="248"/>
        <v>0</v>
      </c>
      <c r="BB183" s="86" t="str">
        <f t="shared" si="249"/>
        <v>Distance</v>
      </c>
      <c r="BC183" s="86" t="str">
        <f t="shared" si="250"/>
        <v>&gt;</v>
      </c>
      <c r="BD183" s="86">
        <f t="shared" si="251"/>
        <v>459.240966796875</v>
      </c>
      <c r="BE183" s="15">
        <f t="shared" si="195"/>
        <v>0</v>
      </c>
      <c r="BF183" s="15" t="str">
        <f t="shared" si="209"/>
        <v>GEBR&gt;1,046142578125 AND GEBR&gt;0,85498046875 AND Speed&gt;23,35400390625 AND Distance&lt;=590,286865234375 AND Distance&gt;459,240966796875</v>
      </c>
      <c r="BH183"/>
      <c r="BI183"/>
      <c r="BJ183"/>
    </row>
    <row r="184" spans="1:62">
      <c r="A184" s="15">
        <v>181</v>
      </c>
      <c r="B184" s="15">
        <v>-2</v>
      </c>
      <c r="C184" s="15">
        <v>-8192</v>
      </c>
      <c r="D184" s="15">
        <f t="shared" si="196"/>
        <v>-1</v>
      </c>
      <c r="E184" s="15">
        <f t="shared" si="197"/>
        <v>0</v>
      </c>
      <c r="F184" s="15">
        <f t="shared" si="198"/>
        <v>-1</v>
      </c>
      <c r="G184" s="15">
        <v>363</v>
      </c>
      <c r="H184" s="15">
        <v>364</v>
      </c>
      <c r="I184" s="15">
        <v>86</v>
      </c>
      <c r="J184" s="15">
        <v>7</v>
      </c>
      <c r="K184" s="15">
        <v>428</v>
      </c>
      <c r="L184" s="15">
        <v>1209</v>
      </c>
      <c r="M184" s="15">
        <f t="shared" si="199"/>
        <v>0.295166015625</v>
      </c>
      <c r="O184" s="86">
        <f t="shared" si="210"/>
        <v>428</v>
      </c>
      <c r="P184" s="86">
        <f t="shared" si="211"/>
        <v>0.333251953125</v>
      </c>
      <c r="Q184" s="86">
        <f t="shared" si="212"/>
        <v>237</v>
      </c>
      <c r="R184" s="86" t="b">
        <f t="shared" si="213"/>
        <v>0</v>
      </c>
      <c r="S184" s="86" t="str">
        <f t="shared" si="214"/>
        <v>Dummy Node</v>
      </c>
      <c r="T184" s="86" t="str">
        <f t="shared" si="215"/>
        <v>N/A</v>
      </c>
      <c r="U184" s="86" t="str">
        <f t="shared" si="216"/>
        <v>N/A</v>
      </c>
      <c r="V184" s="86">
        <f t="shared" si="217"/>
        <v>118</v>
      </c>
      <c r="W184" s="86" t="b">
        <f t="shared" si="218"/>
        <v>1</v>
      </c>
      <c r="X184" s="86" t="str">
        <f t="shared" si="219"/>
        <v>Dummy Node</v>
      </c>
      <c r="Y184" s="86" t="str">
        <f t="shared" si="220"/>
        <v>N/A</v>
      </c>
      <c r="Z184" s="86" t="str">
        <f t="shared" si="221"/>
        <v>N/A</v>
      </c>
      <c r="AA184" s="86">
        <f t="shared" si="222"/>
        <v>34</v>
      </c>
      <c r="AB184" s="86" t="b">
        <f t="shared" si="223"/>
        <v>0</v>
      </c>
      <c r="AC184" s="86" t="str">
        <f t="shared" si="224"/>
        <v>Dummy Node</v>
      </c>
      <c r="AD184" s="86" t="str">
        <f t="shared" si="225"/>
        <v>N/A</v>
      </c>
      <c r="AE184" s="86" t="str">
        <f t="shared" si="226"/>
        <v>N/A</v>
      </c>
      <c r="AF184" s="86">
        <f t="shared" si="227"/>
        <v>16</v>
      </c>
      <c r="AG184" s="86" t="b">
        <f t="shared" si="228"/>
        <v>0</v>
      </c>
      <c r="AH184" s="86" t="str">
        <f t="shared" si="229"/>
        <v>GEBR</v>
      </c>
      <c r="AI184" s="86" t="str">
        <f t="shared" si="230"/>
        <v>&gt;</v>
      </c>
      <c r="AJ184" s="86">
        <f t="shared" si="231"/>
        <v>1.046142578125</v>
      </c>
      <c r="AK184" s="86">
        <f t="shared" si="232"/>
        <v>14</v>
      </c>
      <c r="AL184" s="86" t="b">
        <f t="shared" si="233"/>
        <v>0</v>
      </c>
      <c r="AM184" s="86" t="str">
        <f t="shared" si="234"/>
        <v>GEBR</v>
      </c>
      <c r="AN184" s="86" t="str">
        <f t="shared" si="235"/>
        <v>&gt;</v>
      </c>
      <c r="AO184" s="86">
        <f t="shared" si="236"/>
        <v>0.85498046875</v>
      </c>
      <c r="AP184" s="86">
        <f t="shared" si="237"/>
        <v>11</v>
      </c>
      <c r="AQ184" s="86" t="b">
        <f t="shared" si="238"/>
        <v>0</v>
      </c>
      <c r="AR184" s="86" t="str">
        <f t="shared" si="239"/>
        <v>Speed</v>
      </c>
      <c r="AS184" s="86" t="str">
        <f t="shared" si="240"/>
        <v>&gt;</v>
      </c>
      <c r="AT184" s="86">
        <f t="shared" si="241"/>
        <v>23.35400390625</v>
      </c>
      <c r="AU184" s="86">
        <f t="shared" si="242"/>
        <v>2</v>
      </c>
      <c r="AV184" s="86" t="b">
        <f t="shared" si="243"/>
        <v>1</v>
      </c>
      <c r="AW184" s="86" t="str">
        <f t="shared" si="244"/>
        <v>Distance</v>
      </c>
      <c r="AX184" s="86" t="str">
        <f t="shared" si="245"/>
        <v>&lt;=</v>
      </c>
      <c r="AY184" s="86">
        <f t="shared" si="246"/>
        <v>590.286865234375</v>
      </c>
      <c r="AZ184" s="86">
        <f t="shared" si="247"/>
        <v>0</v>
      </c>
      <c r="BA184" s="86" t="b">
        <f t="shared" si="248"/>
        <v>0</v>
      </c>
      <c r="BB184" s="86" t="str">
        <f t="shared" si="249"/>
        <v>Distance</v>
      </c>
      <c r="BC184" s="86" t="str">
        <f t="shared" si="250"/>
        <v>&gt;</v>
      </c>
      <c r="BD184" s="86">
        <f t="shared" si="251"/>
        <v>459.240966796875</v>
      </c>
      <c r="BE184" s="15">
        <f t="shared" si="195"/>
        <v>0</v>
      </c>
      <c r="BF184" s="15" t="str">
        <f t="shared" si="209"/>
        <v>GEBR&gt;1,046142578125 AND GEBR&gt;0,85498046875 AND Speed&gt;23,35400390625 AND Distance&lt;=590,286865234375 AND Distance&gt;459,240966796875</v>
      </c>
      <c r="BH184"/>
      <c r="BI184"/>
      <c r="BJ184"/>
    </row>
    <row r="185" spans="1:62">
      <c r="A185" s="15">
        <v>182</v>
      </c>
      <c r="B185" s="15">
        <v>-2</v>
      </c>
      <c r="C185" s="15">
        <v>-8192</v>
      </c>
      <c r="D185" s="15">
        <f t="shared" si="196"/>
        <v>-1</v>
      </c>
      <c r="E185" s="15">
        <f t="shared" si="197"/>
        <v>0</v>
      </c>
      <c r="F185" s="15">
        <f t="shared" si="198"/>
        <v>-1</v>
      </c>
      <c r="G185" s="15">
        <v>365</v>
      </c>
      <c r="H185" s="15">
        <v>366</v>
      </c>
      <c r="I185" s="15">
        <v>86</v>
      </c>
      <c r="J185" s="15">
        <v>7</v>
      </c>
      <c r="K185" s="15">
        <v>429</v>
      </c>
      <c r="L185" s="15">
        <v>1209</v>
      </c>
      <c r="M185" s="15">
        <f t="shared" si="199"/>
        <v>0.295166015625</v>
      </c>
      <c r="O185" s="86">
        <f t="shared" si="210"/>
        <v>429</v>
      </c>
      <c r="P185" s="86">
        <f t="shared" si="211"/>
        <v>0.333251953125</v>
      </c>
      <c r="Q185" s="86">
        <f t="shared" si="212"/>
        <v>238</v>
      </c>
      <c r="R185" s="86" t="b">
        <f t="shared" si="213"/>
        <v>1</v>
      </c>
      <c r="S185" s="86" t="str">
        <f t="shared" si="214"/>
        <v>Dummy Node</v>
      </c>
      <c r="T185" s="86" t="str">
        <f t="shared" si="215"/>
        <v>N/A</v>
      </c>
      <c r="U185" s="86" t="str">
        <f t="shared" si="216"/>
        <v>N/A</v>
      </c>
      <c r="V185" s="86">
        <f t="shared" si="217"/>
        <v>118</v>
      </c>
      <c r="W185" s="86" t="b">
        <f t="shared" si="218"/>
        <v>0</v>
      </c>
      <c r="X185" s="86" t="str">
        <f t="shared" si="219"/>
        <v>Dummy Node</v>
      </c>
      <c r="Y185" s="86" t="str">
        <f t="shared" si="220"/>
        <v>N/A</v>
      </c>
      <c r="Z185" s="86" t="str">
        <f t="shared" si="221"/>
        <v>N/A</v>
      </c>
      <c r="AA185" s="86">
        <f t="shared" si="222"/>
        <v>34</v>
      </c>
      <c r="AB185" s="86" t="b">
        <f t="shared" si="223"/>
        <v>0</v>
      </c>
      <c r="AC185" s="86" t="str">
        <f t="shared" si="224"/>
        <v>Dummy Node</v>
      </c>
      <c r="AD185" s="86" t="str">
        <f t="shared" si="225"/>
        <v>N/A</v>
      </c>
      <c r="AE185" s="86" t="str">
        <f t="shared" si="226"/>
        <v>N/A</v>
      </c>
      <c r="AF185" s="86">
        <f t="shared" si="227"/>
        <v>16</v>
      </c>
      <c r="AG185" s="86" t="b">
        <f t="shared" si="228"/>
        <v>0</v>
      </c>
      <c r="AH185" s="86" t="str">
        <f t="shared" si="229"/>
        <v>GEBR</v>
      </c>
      <c r="AI185" s="86" t="str">
        <f t="shared" si="230"/>
        <v>&gt;</v>
      </c>
      <c r="AJ185" s="86">
        <f t="shared" si="231"/>
        <v>1.046142578125</v>
      </c>
      <c r="AK185" s="86">
        <f t="shared" si="232"/>
        <v>14</v>
      </c>
      <c r="AL185" s="86" t="b">
        <f t="shared" si="233"/>
        <v>0</v>
      </c>
      <c r="AM185" s="86" t="str">
        <f t="shared" si="234"/>
        <v>GEBR</v>
      </c>
      <c r="AN185" s="86" t="str">
        <f t="shared" si="235"/>
        <v>&gt;</v>
      </c>
      <c r="AO185" s="86">
        <f t="shared" si="236"/>
        <v>0.85498046875</v>
      </c>
      <c r="AP185" s="86">
        <f t="shared" si="237"/>
        <v>11</v>
      </c>
      <c r="AQ185" s="86" t="b">
        <f t="shared" si="238"/>
        <v>0</v>
      </c>
      <c r="AR185" s="86" t="str">
        <f t="shared" si="239"/>
        <v>Speed</v>
      </c>
      <c r="AS185" s="86" t="str">
        <f t="shared" si="240"/>
        <v>&gt;</v>
      </c>
      <c r="AT185" s="86">
        <f t="shared" si="241"/>
        <v>23.35400390625</v>
      </c>
      <c r="AU185" s="86">
        <f t="shared" si="242"/>
        <v>2</v>
      </c>
      <c r="AV185" s="86" t="b">
        <f t="shared" si="243"/>
        <v>1</v>
      </c>
      <c r="AW185" s="86" t="str">
        <f t="shared" si="244"/>
        <v>Distance</v>
      </c>
      <c r="AX185" s="86" t="str">
        <f t="shared" si="245"/>
        <v>&lt;=</v>
      </c>
      <c r="AY185" s="86">
        <f t="shared" si="246"/>
        <v>590.286865234375</v>
      </c>
      <c r="AZ185" s="86">
        <f t="shared" si="247"/>
        <v>0</v>
      </c>
      <c r="BA185" s="86" t="b">
        <f t="shared" si="248"/>
        <v>0</v>
      </c>
      <c r="BB185" s="86" t="str">
        <f t="shared" si="249"/>
        <v>Distance</v>
      </c>
      <c r="BC185" s="86" t="str">
        <f t="shared" si="250"/>
        <v>&gt;</v>
      </c>
      <c r="BD185" s="86">
        <f t="shared" si="251"/>
        <v>459.240966796875</v>
      </c>
      <c r="BE185" s="15">
        <f t="shared" si="195"/>
        <v>0</v>
      </c>
      <c r="BF185" s="15" t="str">
        <f t="shared" si="209"/>
        <v>GEBR&gt;1,046142578125 AND GEBR&gt;0,85498046875 AND Speed&gt;23,35400390625 AND Distance&lt;=590,286865234375 AND Distance&gt;459,240966796875</v>
      </c>
      <c r="BH185"/>
      <c r="BI185"/>
      <c r="BJ185"/>
    </row>
    <row r="186" spans="1:62">
      <c r="A186" s="15">
        <v>183</v>
      </c>
      <c r="B186" s="15">
        <v>-2</v>
      </c>
      <c r="C186" s="15">
        <v>-8192</v>
      </c>
      <c r="D186" s="15">
        <f t="shared" si="196"/>
        <v>-1</v>
      </c>
      <c r="E186" s="15">
        <f t="shared" si="197"/>
        <v>0</v>
      </c>
      <c r="F186" s="15">
        <f t="shared" si="198"/>
        <v>-1</v>
      </c>
      <c r="G186" s="15">
        <v>367</v>
      </c>
      <c r="H186" s="15">
        <v>368</v>
      </c>
      <c r="I186" s="15">
        <v>87</v>
      </c>
      <c r="J186" s="15">
        <v>7</v>
      </c>
      <c r="K186" s="15">
        <v>430</v>
      </c>
      <c r="L186" s="15">
        <v>180</v>
      </c>
      <c r="M186" s="15">
        <f t="shared" si="199"/>
        <v>4.39453125E-2</v>
      </c>
      <c r="O186" s="86">
        <f t="shared" si="210"/>
        <v>430</v>
      </c>
      <c r="P186" s="86">
        <f t="shared" si="211"/>
        <v>0.333251953125</v>
      </c>
      <c r="Q186" s="86">
        <f t="shared" si="212"/>
        <v>238</v>
      </c>
      <c r="R186" s="86" t="b">
        <f t="shared" si="213"/>
        <v>0</v>
      </c>
      <c r="S186" s="86" t="str">
        <f t="shared" si="214"/>
        <v>Dummy Node</v>
      </c>
      <c r="T186" s="86" t="str">
        <f t="shared" si="215"/>
        <v>N/A</v>
      </c>
      <c r="U186" s="86" t="str">
        <f t="shared" si="216"/>
        <v>N/A</v>
      </c>
      <c r="V186" s="86">
        <f t="shared" si="217"/>
        <v>118</v>
      </c>
      <c r="W186" s="86" t="b">
        <f t="shared" si="218"/>
        <v>0</v>
      </c>
      <c r="X186" s="86" t="str">
        <f t="shared" si="219"/>
        <v>Dummy Node</v>
      </c>
      <c r="Y186" s="86" t="str">
        <f t="shared" si="220"/>
        <v>N/A</v>
      </c>
      <c r="Z186" s="86" t="str">
        <f t="shared" si="221"/>
        <v>N/A</v>
      </c>
      <c r="AA186" s="86">
        <f t="shared" si="222"/>
        <v>34</v>
      </c>
      <c r="AB186" s="86" t="b">
        <f t="shared" si="223"/>
        <v>0</v>
      </c>
      <c r="AC186" s="86" t="str">
        <f t="shared" si="224"/>
        <v>Dummy Node</v>
      </c>
      <c r="AD186" s="86" t="str">
        <f t="shared" si="225"/>
        <v>N/A</v>
      </c>
      <c r="AE186" s="86" t="str">
        <f t="shared" si="226"/>
        <v>N/A</v>
      </c>
      <c r="AF186" s="86">
        <f t="shared" si="227"/>
        <v>16</v>
      </c>
      <c r="AG186" s="86" t="b">
        <f t="shared" si="228"/>
        <v>0</v>
      </c>
      <c r="AH186" s="86" t="str">
        <f t="shared" si="229"/>
        <v>GEBR</v>
      </c>
      <c r="AI186" s="86" t="str">
        <f t="shared" si="230"/>
        <v>&gt;</v>
      </c>
      <c r="AJ186" s="86">
        <f t="shared" si="231"/>
        <v>1.046142578125</v>
      </c>
      <c r="AK186" s="86">
        <f t="shared" si="232"/>
        <v>14</v>
      </c>
      <c r="AL186" s="86" t="b">
        <f t="shared" si="233"/>
        <v>0</v>
      </c>
      <c r="AM186" s="86" t="str">
        <f t="shared" si="234"/>
        <v>GEBR</v>
      </c>
      <c r="AN186" s="86" t="str">
        <f t="shared" si="235"/>
        <v>&gt;</v>
      </c>
      <c r="AO186" s="86">
        <f t="shared" si="236"/>
        <v>0.85498046875</v>
      </c>
      <c r="AP186" s="86">
        <f t="shared" si="237"/>
        <v>11</v>
      </c>
      <c r="AQ186" s="86" t="b">
        <f t="shared" si="238"/>
        <v>0</v>
      </c>
      <c r="AR186" s="86" t="str">
        <f t="shared" si="239"/>
        <v>Speed</v>
      </c>
      <c r="AS186" s="86" t="str">
        <f t="shared" si="240"/>
        <v>&gt;</v>
      </c>
      <c r="AT186" s="86">
        <f t="shared" si="241"/>
        <v>23.35400390625</v>
      </c>
      <c r="AU186" s="86">
        <f t="shared" si="242"/>
        <v>2</v>
      </c>
      <c r="AV186" s="86" t="b">
        <f t="shared" si="243"/>
        <v>1</v>
      </c>
      <c r="AW186" s="86" t="str">
        <f t="shared" si="244"/>
        <v>Distance</v>
      </c>
      <c r="AX186" s="86" t="str">
        <f t="shared" si="245"/>
        <v>&lt;=</v>
      </c>
      <c r="AY186" s="86">
        <f t="shared" si="246"/>
        <v>590.286865234375</v>
      </c>
      <c r="AZ186" s="86">
        <f t="shared" si="247"/>
        <v>0</v>
      </c>
      <c r="BA186" s="86" t="b">
        <f t="shared" si="248"/>
        <v>0</v>
      </c>
      <c r="BB186" s="86" t="str">
        <f t="shared" si="249"/>
        <v>Distance</v>
      </c>
      <c r="BC186" s="86" t="str">
        <f t="shared" si="250"/>
        <v>&gt;</v>
      </c>
      <c r="BD186" s="86">
        <f t="shared" si="251"/>
        <v>459.240966796875</v>
      </c>
      <c r="BE186" s="15">
        <f t="shared" si="195"/>
        <v>0</v>
      </c>
      <c r="BF186" s="15" t="str">
        <f t="shared" si="209"/>
        <v>GEBR&gt;1,046142578125 AND GEBR&gt;0,85498046875 AND Speed&gt;23,35400390625 AND Distance&lt;=590,286865234375 AND Distance&gt;459,240966796875</v>
      </c>
      <c r="BH186"/>
      <c r="BI186"/>
      <c r="BJ186"/>
    </row>
    <row r="187" spans="1:62">
      <c r="A187" s="15">
        <v>184</v>
      </c>
      <c r="B187" s="15">
        <v>-2</v>
      </c>
      <c r="C187" s="15">
        <v>-8192</v>
      </c>
      <c r="D187" s="15">
        <f t="shared" si="196"/>
        <v>-1</v>
      </c>
      <c r="E187" s="15">
        <f t="shared" si="197"/>
        <v>0</v>
      </c>
      <c r="F187" s="15">
        <f t="shared" si="198"/>
        <v>-1</v>
      </c>
      <c r="G187" s="15">
        <v>369</v>
      </c>
      <c r="H187" s="15">
        <v>370</v>
      </c>
      <c r="I187" s="15">
        <v>87</v>
      </c>
      <c r="J187" s="15">
        <v>7</v>
      </c>
      <c r="K187" s="15">
        <v>431</v>
      </c>
      <c r="L187" s="15">
        <v>180</v>
      </c>
      <c r="M187" s="15">
        <f t="shared" si="199"/>
        <v>4.39453125E-2</v>
      </c>
      <c r="O187" s="86">
        <f t="shared" si="210"/>
        <v>431</v>
      </c>
      <c r="P187" s="86">
        <f t="shared" si="211"/>
        <v>0.333251953125</v>
      </c>
      <c r="Q187" s="86">
        <f t="shared" si="212"/>
        <v>271</v>
      </c>
      <c r="R187" s="86" t="b">
        <f t="shared" si="213"/>
        <v>1</v>
      </c>
      <c r="S187" s="86" t="str">
        <f t="shared" si="214"/>
        <v>Dummy Node</v>
      </c>
      <c r="T187" s="86" t="str">
        <f t="shared" si="215"/>
        <v>N/A</v>
      </c>
      <c r="U187" s="86" t="str">
        <f t="shared" si="216"/>
        <v>N/A</v>
      </c>
      <c r="V187" s="86">
        <f t="shared" si="217"/>
        <v>135</v>
      </c>
      <c r="W187" s="86" t="b">
        <f t="shared" si="218"/>
        <v>1</v>
      </c>
      <c r="X187" s="86" t="str">
        <f t="shared" si="219"/>
        <v>Dummy Node</v>
      </c>
      <c r="Y187" s="86" t="str">
        <f t="shared" si="220"/>
        <v>N/A</v>
      </c>
      <c r="Z187" s="86" t="str">
        <f t="shared" si="221"/>
        <v>N/A</v>
      </c>
      <c r="AA187" s="86">
        <f t="shared" si="222"/>
        <v>55</v>
      </c>
      <c r="AB187" s="86" t="b">
        <f t="shared" si="223"/>
        <v>1</v>
      </c>
      <c r="AC187" s="86" t="str">
        <f t="shared" si="224"/>
        <v>Dummy Node</v>
      </c>
      <c r="AD187" s="86" t="str">
        <f t="shared" si="225"/>
        <v>N/A</v>
      </c>
      <c r="AE187" s="86" t="str">
        <f t="shared" si="226"/>
        <v>N/A</v>
      </c>
      <c r="AF187" s="86">
        <f t="shared" si="227"/>
        <v>53</v>
      </c>
      <c r="AG187" s="86" t="b">
        <f t="shared" si="228"/>
        <v>1</v>
      </c>
      <c r="AH187" s="86" t="str">
        <f t="shared" si="229"/>
        <v>Speed</v>
      </c>
      <c r="AI187" s="86" t="str">
        <f t="shared" si="230"/>
        <v>&lt;=</v>
      </c>
      <c r="AJ187" s="86">
        <f t="shared" si="231"/>
        <v>7.822265625</v>
      </c>
      <c r="AK187" s="86">
        <f t="shared" si="232"/>
        <v>6</v>
      </c>
      <c r="AL187" s="86" t="b">
        <f t="shared" si="233"/>
        <v>1</v>
      </c>
      <c r="AM187" s="86" t="str">
        <f t="shared" si="234"/>
        <v>Distance</v>
      </c>
      <c r="AN187" s="86" t="str">
        <f t="shared" si="235"/>
        <v>&lt;=</v>
      </c>
      <c r="AO187" s="86">
        <f t="shared" si="236"/>
        <v>96.9306640625</v>
      </c>
      <c r="AP187" s="86">
        <f t="shared" si="237"/>
        <v>3</v>
      </c>
      <c r="AQ187" s="86" t="b">
        <f t="shared" si="238"/>
        <v>0</v>
      </c>
      <c r="AR187" s="86" t="str">
        <f t="shared" si="239"/>
        <v>Distance</v>
      </c>
      <c r="AS187" s="86" t="str">
        <f t="shared" si="240"/>
        <v>&gt;</v>
      </c>
      <c r="AT187" s="86">
        <f t="shared" si="241"/>
        <v>79.461181640625</v>
      </c>
      <c r="AU187" s="86">
        <f t="shared" si="242"/>
        <v>1</v>
      </c>
      <c r="AV187" s="86" t="b">
        <f t="shared" si="243"/>
        <v>1</v>
      </c>
      <c r="AW187" s="86" t="str">
        <f t="shared" si="244"/>
        <v>Speed</v>
      </c>
      <c r="AX187" s="86" t="str">
        <f t="shared" si="245"/>
        <v>&lt;=</v>
      </c>
      <c r="AY187" s="86">
        <f t="shared" si="246"/>
        <v>9.55078125</v>
      </c>
      <c r="AZ187" s="86">
        <f t="shared" si="247"/>
        <v>0</v>
      </c>
      <c r="BA187" s="86" t="b">
        <f t="shared" si="248"/>
        <v>1</v>
      </c>
      <c r="BB187" s="86" t="str">
        <f t="shared" si="249"/>
        <v>Distance</v>
      </c>
      <c r="BC187" s="86" t="str">
        <f t="shared" si="250"/>
        <v>&lt;=</v>
      </c>
      <c r="BD187" s="86">
        <f t="shared" si="251"/>
        <v>459.240966796875</v>
      </c>
      <c r="BE187" s="15">
        <f t="shared" si="195"/>
        <v>0</v>
      </c>
      <c r="BF187" s="15" t="str">
        <f t="shared" si="209"/>
        <v>Speed&lt;=7,822265625 AND Distance&lt;=96,9306640625 AND Distance&gt;79,461181640625 AND Speed&lt;=9,55078125 AND Distance&lt;=459,240966796875</v>
      </c>
      <c r="BH187"/>
      <c r="BI187"/>
      <c r="BJ187"/>
    </row>
    <row r="188" spans="1:62">
      <c r="A188" s="15">
        <v>185</v>
      </c>
      <c r="B188" s="15">
        <v>-2</v>
      </c>
      <c r="C188" s="15">
        <v>-8192</v>
      </c>
      <c r="D188" s="15">
        <f t="shared" si="196"/>
        <v>-1</v>
      </c>
      <c r="E188" s="15">
        <f t="shared" si="197"/>
        <v>0</v>
      </c>
      <c r="F188" s="15">
        <f t="shared" si="198"/>
        <v>-1</v>
      </c>
      <c r="G188" s="15">
        <v>371</v>
      </c>
      <c r="H188" s="15">
        <v>372</v>
      </c>
      <c r="I188" s="15">
        <v>88</v>
      </c>
      <c r="J188" s="15">
        <v>7</v>
      </c>
      <c r="K188" s="15">
        <v>432</v>
      </c>
      <c r="L188" s="15">
        <v>16</v>
      </c>
      <c r="M188" s="15">
        <f t="shared" si="199"/>
        <v>3.90625E-3</v>
      </c>
      <c r="O188" s="86">
        <f t="shared" si="210"/>
        <v>432</v>
      </c>
      <c r="P188" s="86">
        <f t="shared" si="211"/>
        <v>0.333251953125</v>
      </c>
      <c r="Q188" s="86">
        <f t="shared" si="212"/>
        <v>271</v>
      </c>
      <c r="R188" s="86" t="b">
        <f t="shared" si="213"/>
        <v>0</v>
      </c>
      <c r="S188" s="86" t="str">
        <f t="shared" si="214"/>
        <v>Dummy Node</v>
      </c>
      <c r="T188" s="86" t="str">
        <f t="shared" si="215"/>
        <v>N/A</v>
      </c>
      <c r="U188" s="86" t="str">
        <f t="shared" si="216"/>
        <v>N/A</v>
      </c>
      <c r="V188" s="86">
        <f t="shared" si="217"/>
        <v>135</v>
      </c>
      <c r="W188" s="86" t="b">
        <f t="shared" si="218"/>
        <v>1</v>
      </c>
      <c r="X188" s="86" t="str">
        <f t="shared" si="219"/>
        <v>Dummy Node</v>
      </c>
      <c r="Y188" s="86" t="str">
        <f t="shared" si="220"/>
        <v>N/A</v>
      </c>
      <c r="Z188" s="86" t="str">
        <f t="shared" si="221"/>
        <v>N/A</v>
      </c>
      <c r="AA188" s="86">
        <f t="shared" si="222"/>
        <v>55</v>
      </c>
      <c r="AB188" s="86" t="b">
        <f t="shared" si="223"/>
        <v>1</v>
      </c>
      <c r="AC188" s="86" t="str">
        <f t="shared" si="224"/>
        <v>Dummy Node</v>
      </c>
      <c r="AD188" s="86" t="str">
        <f t="shared" si="225"/>
        <v>N/A</v>
      </c>
      <c r="AE188" s="86" t="str">
        <f t="shared" si="226"/>
        <v>N/A</v>
      </c>
      <c r="AF188" s="86">
        <f t="shared" si="227"/>
        <v>53</v>
      </c>
      <c r="AG188" s="86" t="b">
        <f t="shared" si="228"/>
        <v>1</v>
      </c>
      <c r="AH188" s="86" t="str">
        <f t="shared" si="229"/>
        <v>Speed</v>
      </c>
      <c r="AI188" s="86" t="str">
        <f t="shared" si="230"/>
        <v>&lt;=</v>
      </c>
      <c r="AJ188" s="86">
        <f t="shared" si="231"/>
        <v>7.822265625</v>
      </c>
      <c r="AK188" s="86">
        <f t="shared" si="232"/>
        <v>6</v>
      </c>
      <c r="AL188" s="86" t="b">
        <f t="shared" si="233"/>
        <v>1</v>
      </c>
      <c r="AM188" s="86" t="str">
        <f t="shared" si="234"/>
        <v>Distance</v>
      </c>
      <c r="AN188" s="86" t="str">
        <f t="shared" si="235"/>
        <v>&lt;=</v>
      </c>
      <c r="AO188" s="86">
        <f t="shared" si="236"/>
        <v>96.9306640625</v>
      </c>
      <c r="AP188" s="86">
        <f t="shared" si="237"/>
        <v>3</v>
      </c>
      <c r="AQ188" s="86" t="b">
        <f t="shared" si="238"/>
        <v>0</v>
      </c>
      <c r="AR188" s="86" t="str">
        <f t="shared" si="239"/>
        <v>Distance</v>
      </c>
      <c r="AS188" s="86" t="str">
        <f t="shared" si="240"/>
        <v>&gt;</v>
      </c>
      <c r="AT188" s="86">
        <f t="shared" si="241"/>
        <v>79.461181640625</v>
      </c>
      <c r="AU188" s="86">
        <f t="shared" si="242"/>
        <v>1</v>
      </c>
      <c r="AV188" s="86" t="b">
        <f t="shared" si="243"/>
        <v>1</v>
      </c>
      <c r="AW188" s="86" t="str">
        <f t="shared" si="244"/>
        <v>Speed</v>
      </c>
      <c r="AX188" s="86" t="str">
        <f t="shared" si="245"/>
        <v>&lt;=</v>
      </c>
      <c r="AY188" s="86">
        <f t="shared" si="246"/>
        <v>9.55078125</v>
      </c>
      <c r="AZ188" s="86">
        <f t="shared" si="247"/>
        <v>0</v>
      </c>
      <c r="BA188" s="86" t="b">
        <f t="shared" si="248"/>
        <v>1</v>
      </c>
      <c r="BB188" s="86" t="str">
        <f t="shared" si="249"/>
        <v>Distance</v>
      </c>
      <c r="BC188" s="86" t="str">
        <f t="shared" si="250"/>
        <v>&lt;=</v>
      </c>
      <c r="BD188" s="86">
        <f t="shared" si="251"/>
        <v>459.240966796875</v>
      </c>
      <c r="BE188" s="15">
        <f t="shared" si="195"/>
        <v>0</v>
      </c>
      <c r="BF188" s="15" t="str">
        <f t="shared" si="209"/>
        <v>Speed&lt;=7,822265625 AND Distance&lt;=96,9306640625 AND Distance&gt;79,461181640625 AND Speed&lt;=9,55078125 AND Distance&lt;=459,240966796875</v>
      </c>
      <c r="BH188"/>
      <c r="BI188"/>
      <c r="BJ188"/>
    </row>
    <row r="189" spans="1:62">
      <c r="A189" s="15">
        <v>186</v>
      </c>
      <c r="B189" s="15">
        <v>-2</v>
      </c>
      <c r="C189" s="15">
        <v>-8192</v>
      </c>
      <c r="D189" s="15">
        <f t="shared" si="196"/>
        <v>-1</v>
      </c>
      <c r="E189" s="15">
        <f t="shared" si="197"/>
        <v>0</v>
      </c>
      <c r="F189" s="15">
        <f t="shared" si="198"/>
        <v>-1</v>
      </c>
      <c r="G189" s="15">
        <v>373</v>
      </c>
      <c r="H189" s="15">
        <v>374</v>
      </c>
      <c r="I189" s="15">
        <v>88</v>
      </c>
      <c r="J189" s="15">
        <v>7</v>
      </c>
      <c r="K189" s="15">
        <v>433</v>
      </c>
      <c r="L189" s="15">
        <v>16</v>
      </c>
      <c r="M189" s="15">
        <f t="shared" si="199"/>
        <v>3.90625E-3</v>
      </c>
      <c r="O189" s="86">
        <f t="shared" si="210"/>
        <v>433</v>
      </c>
      <c r="P189" s="86">
        <f t="shared" si="211"/>
        <v>0.333251953125</v>
      </c>
      <c r="Q189" s="86">
        <f t="shared" si="212"/>
        <v>272</v>
      </c>
      <c r="R189" s="86" t="b">
        <f t="shared" si="213"/>
        <v>1</v>
      </c>
      <c r="S189" s="86" t="str">
        <f t="shared" si="214"/>
        <v>Dummy Node</v>
      </c>
      <c r="T189" s="86" t="str">
        <f t="shared" si="215"/>
        <v>N/A</v>
      </c>
      <c r="U189" s="86" t="str">
        <f t="shared" si="216"/>
        <v>N/A</v>
      </c>
      <c r="V189" s="86">
        <f t="shared" si="217"/>
        <v>135</v>
      </c>
      <c r="W189" s="86" t="b">
        <f t="shared" si="218"/>
        <v>0</v>
      </c>
      <c r="X189" s="86" t="str">
        <f t="shared" si="219"/>
        <v>Dummy Node</v>
      </c>
      <c r="Y189" s="86" t="str">
        <f t="shared" si="220"/>
        <v>N/A</v>
      </c>
      <c r="Z189" s="86" t="str">
        <f t="shared" si="221"/>
        <v>N/A</v>
      </c>
      <c r="AA189" s="86">
        <f t="shared" si="222"/>
        <v>55</v>
      </c>
      <c r="AB189" s="86" t="b">
        <f t="shared" si="223"/>
        <v>1</v>
      </c>
      <c r="AC189" s="86" t="str">
        <f t="shared" si="224"/>
        <v>Dummy Node</v>
      </c>
      <c r="AD189" s="86" t="str">
        <f t="shared" si="225"/>
        <v>N/A</v>
      </c>
      <c r="AE189" s="86" t="str">
        <f t="shared" si="226"/>
        <v>N/A</v>
      </c>
      <c r="AF189" s="86">
        <f t="shared" si="227"/>
        <v>53</v>
      </c>
      <c r="AG189" s="86" t="b">
        <f t="shared" si="228"/>
        <v>1</v>
      </c>
      <c r="AH189" s="86" t="str">
        <f t="shared" si="229"/>
        <v>Speed</v>
      </c>
      <c r="AI189" s="86" t="str">
        <f t="shared" si="230"/>
        <v>&lt;=</v>
      </c>
      <c r="AJ189" s="86">
        <f t="shared" si="231"/>
        <v>7.822265625</v>
      </c>
      <c r="AK189" s="86">
        <f t="shared" si="232"/>
        <v>6</v>
      </c>
      <c r="AL189" s="86" t="b">
        <f t="shared" si="233"/>
        <v>1</v>
      </c>
      <c r="AM189" s="86" t="str">
        <f t="shared" si="234"/>
        <v>Distance</v>
      </c>
      <c r="AN189" s="86" t="str">
        <f t="shared" si="235"/>
        <v>&lt;=</v>
      </c>
      <c r="AO189" s="86">
        <f t="shared" si="236"/>
        <v>96.9306640625</v>
      </c>
      <c r="AP189" s="86">
        <f t="shared" si="237"/>
        <v>3</v>
      </c>
      <c r="AQ189" s="86" t="b">
        <f t="shared" si="238"/>
        <v>0</v>
      </c>
      <c r="AR189" s="86" t="str">
        <f t="shared" si="239"/>
        <v>Distance</v>
      </c>
      <c r="AS189" s="86" t="str">
        <f t="shared" si="240"/>
        <v>&gt;</v>
      </c>
      <c r="AT189" s="86">
        <f t="shared" si="241"/>
        <v>79.461181640625</v>
      </c>
      <c r="AU189" s="86">
        <f t="shared" si="242"/>
        <v>1</v>
      </c>
      <c r="AV189" s="86" t="b">
        <f t="shared" si="243"/>
        <v>1</v>
      </c>
      <c r="AW189" s="86" t="str">
        <f t="shared" si="244"/>
        <v>Speed</v>
      </c>
      <c r="AX189" s="86" t="str">
        <f t="shared" si="245"/>
        <v>&lt;=</v>
      </c>
      <c r="AY189" s="86">
        <f t="shared" si="246"/>
        <v>9.55078125</v>
      </c>
      <c r="AZ189" s="86">
        <f t="shared" si="247"/>
        <v>0</v>
      </c>
      <c r="BA189" s="86" t="b">
        <f t="shared" si="248"/>
        <v>1</v>
      </c>
      <c r="BB189" s="86" t="str">
        <f t="shared" si="249"/>
        <v>Distance</v>
      </c>
      <c r="BC189" s="86" t="str">
        <f t="shared" si="250"/>
        <v>&lt;=</v>
      </c>
      <c r="BD189" s="86">
        <f t="shared" si="251"/>
        <v>459.240966796875</v>
      </c>
      <c r="BE189" s="15">
        <f t="shared" si="195"/>
        <v>0</v>
      </c>
      <c r="BF189" s="15" t="str">
        <f t="shared" si="209"/>
        <v>Speed&lt;=7,822265625 AND Distance&lt;=96,9306640625 AND Distance&gt;79,461181640625 AND Speed&lt;=9,55078125 AND Distance&lt;=459,240966796875</v>
      </c>
      <c r="BH189"/>
      <c r="BI189"/>
      <c r="BJ189"/>
    </row>
    <row r="190" spans="1:62">
      <c r="A190" s="15">
        <v>187</v>
      </c>
      <c r="B190" s="15">
        <v>-2</v>
      </c>
      <c r="C190" s="15">
        <v>-8192</v>
      </c>
      <c r="D190" s="15">
        <f t="shared" si="196"/>
        <v>-1</v>
      </c>
      <c r="E190" s="15">
        <f t="shared" si="197"/>
        <v>0</v>
      </c>
      <c r="F190" s="15">
        <f t="shared" si="198"/>
        <v>-1</v>
      </c>
      <c r="G190" s="15">
        <v>375</v>
      </c>
      <c r="H190" s="15">
        <v>376</v>
      </c>
      <c r="I190" s="15">
        <v>89</v>
      </c>
      <c r="J190" s="15">
        <v>7</v>
      </c>
      <c r="K190" s="15">
        <v>434</v>
      </c>
      <c r="L190" s="15">
        <v>7</v>
      </c>
      <c r="M190" s="15">
        <f t="shared" si="199"/>
        <v>1.708984375E-3</v>
      </c>
      <c r="O190" s="86">
        <f t="shared" si="210"/>
        <v>434</v>
      </c>
      <c r="P190" s="86">
        <f t="shared" si="211"/>
        <v>0.333251953125</v>
      </c>
      <c r="Q190" s="86">
        <f t="shared" si="212"/>
        <v>272</v>
      </c>
      <c r="R190" s="86" t="b">
        <f t="shared" si="213"/>
        <v>0</v>
      </c>
      <c r="S190" s="86" t="str">
        <f t="shared" si="214"/>
        <v>Dummy Node</v>
      </c>
      <c r="T190" s="86" t="str">
        <f t="shared" si="215"/>
        <v>N/A</v>
      </c>
      <c r="U190" s="86" t="str">
        <f t="shared" si="216"/>
        <v>N/A</v>
      </c>
      <c r="V190" s="86">
        <f t="shared" si="217"/>
        <v>135</v>
      </c>
      <c r="W190" s="86" t="b">
        <f t="shared" si="218"/>
        <v>0</v>
      </c>
      <c r="X190" s="86" t="str">
        <f t="shared" si="219"/>
        <v>Dummy Node</v>
      </c>
      <c r="Y190" s="86" t="str">
        <f t="shared" si="220"/>
        <v>N/A</v>
      </c>
      <c r="Z190" s="86" t="str">
        <f t="shared" si="221"/>
        <v>N/A</v>
      </c>
      <c r="AA190" s="86">
        <f t="shared" si="222"/>
        <v>55</v>
      </c>
      <c r="AB190" s="86" t="b">
        <f t="shared" si="223"/>
        <v>1</v>
      </c>
      <c r="AC190" s="86" t="str">
        <f t="shared" si="224"/>
        <v>Dummy Node</v>
      </c>
      <c r="AD190" s="86" t="str">
        <f t="shared" si="225"/>
        <v>N/A</v>
      </c>
      <c r="AE190" s="86" t="str">
        <f t="shared" si="226"/>
        <v>N/A</v>
      </c>
      <c r="AF190" s="86">
        <f t="shared" si="227"/>
        <v>53</v>
      </c>
      <c r="AG190" s="86" t="b">
        <f t="shared" si="228"/>
        <v>1</v>
      </c>
      <c r="AH190" s="86" t="str">
        <f t="shared" si="229"/>
        <v>Speed</v>
      </c>
      <c r="AI190" s="86" t="str">
        <f t="shared" si="230"/>
        <v>&lt;=</v>
      </c>
      <c r="AJ190" s="86">
        <f t="shared" si="231"/>
        <v>7.822265625</v>
      </c>
      <c r="AK190" s="86">
        <f t="shared" si="232"/>
        <v>6</v>
      </c>
      <c r="AL190" s="86" t="b">
        <f t="shared" si="233"/>
        <v>1</v>
      </c>
      <c r="AM190" s="86" t="str">
        <f t="shared" si="234"/>
        <v>Distance</v>
      </c>
      <c r="AN190" s="86" t="str">
        <f t="shared" si="235"/>
        <v>&lt;=</v>
      </c>
      <c r="AO190" s="86">
        <f t="shared" si="236"/>
        <v>96.9306640625</v>
      </c>
      <c r="AP190" s="86">
        <f t="shared" si="237"/>
        <v>3</v>
      </c>
      <c r="AQ190" s="86" t="b">
        <f t="shared" si="238"/>
        <v>0</v>
      </c>
      <c r="AR190" s="86" t="str">
        <f t="shared" si="239"/>
        <v>Distance</v>
      </c>
      <c r="AS190" s="86" t="str">
        <f t="shared" si="240"/>
        <v>&gt;</v>
      </c>
      <c r="AT190" s="86">
        <f t="shared" si="241"/>
        <v>79.461181640625</v>
      </c>
      <c r="AU190" s="86">
        <f t="shared" si="242"/>
        <v>1</v>
      </c>
      <c r="AV190" s="86" t="b">
        <f t="shared" si="243"/>
        <v>1</v>
      </c>
      <c r="AW190" s="86" t="str">
        <f t="shared" si="244"/>
        <v>Speed</v>
      </c>
      <c r="AX190" s="86" t="str">
        <f t="shared" si="245"/>
        <v>&lt;=</v>
      </c>
      <c r="AY190" s="86">
        <f t="shared" si="246"/>
        <v>9.55078125</v>
      </c>
      <c r="AZ190" s="86">
        <f t="shared" si="247"/>
        <v>0</v>
      </c>
      <c r="BA190" s="86" t="b">
        <f t="shared" si="248"/>
        <v>1</v>
      </c>
      <c r="BB190" s="86" t="str">
        <f t="shared" si="249"/>
        <v>Distance</v>
      </c>
      <c r="BC190" s="86" t="str">
        <f t="shared" si="250"/>
        <v>&lt;=</v>
      </c>
      <c r="BD190" s="86">
        <f t="shared" si="251"/>
        <v>459.240966796875</v>
      </c>
      <c r="BE190" s="15">
        <f t="shared" si="195"/>
        <v>0</v>
      </c>
      <c r="BF190" s="15" t="str">
        <f t="shared" si="209"/>
        <v>Speed&lt;=7,822265625 AND Distance&lt;=96,9306640625 AND Distance&gt;79,461181640625 AND Speed&lt;=9,55078125 AND Distance&lt;=459,240966796875</v>
      </c>
      <c r="BH190"/>
      <c r="BI190"/>
      <c r="BJ190"/>
    </row>
    <row r="191" spans="1:62">
      <c r="A191" s="15">
        <v>188</v>
      </c>
      <c r="B191" s="15">
        <v>-2</v>
      </c>
      <c r="C191" s="15">
        <v>-8192</v>
      </c>
      <c r="D191" s="15">
        <f t="shared" si="196"/>
        <v>-1</v>
      </c>
      <c r="E191" s="15">
        <f t="shared" si="197"/>
        <v>0</v>
      </c>
      <c r="F191" s="15">
        <f t="shared" si="198"/>
        <v>-1</v>
      </c>
      <c r="G191" s="15">
        <v>377</v>
      </c>
      <c r="H191" s="15">
        <v>378</v>
      </c>
      <c r="I191" s="15">
        <v>89</v>
      </c>
      <c r="J191" s="15">
        <v>7</v>
      </c>
      <c r="K191" s="15">
        <v>435</v>
      </c>
      <c r="L191" s="15">
        <v>7</v>
      </c>
      <c r="M191" s="15">
        <f t="shared" si="199"/>
        <v>1.708984375E-3</v>
      </c>
      <c r="O191" s="86">
        <f t="shared" si="210"/>
        <v>435</v>
      </c>
      <c r="P191" s="86">
        <f t="shared" si="211"/>
        <v>0.333251953125</v>
      </c>
      <c r="Q191" s="86">
        <f t="shared" si="212"/>
        <v>273</v>
      </c>
      <c r="R191" s="86" t="b">
        <f t="shared" si="213"/>
        <v>1</v>
      </c>
      <c r="S191" s="86" t="str">
        <f t="shared" si="214"/>
        <v>Dummy Node</v>
      </c>
      <c r="T191" s="86" t="str">
        <f t="shared" si="215"/>
        <v>N/A</v>
      </c>
      <c r="U191" s="86" t="str">
        <f t="shared" si="216"/>
        <v>N/A</v>
      </c>
      <c r="V191" s="86">
        <f t="shared" si="217"/>
        <v>136</v>
      </c>
      <c r="W191" s="86" t="b">
        <f t="shared" si="218"/>
        <v>1</v>
      </c>
      <c r="X191" s="86" t="str">
        <f t="shared" si="219"/>
        <v>Dummy Node</v>
      </c>
      <c r="Y191" s="86" t="str">
        <f t="shared" si="220"/>
        <v>N/A</v>
      </c>
      <c r="Z191" s="86" t="str">
        <f t="shared" si="221"/>
        <v>N/A</v>
      </c>
      <c r="AA191" s="86">
        <f t="shared" si="222"/>
        <v>55</v>
      </c>
      <c r="AB191" s="86" t="b">
        <f t="shared" si="223"/>
        <v>0</v>
      </c>
      <c r="AC191" s="86" t="str">
        <f t="shared" si="224"/>
        <v>Dummy Node</v>
      </c>
      <c r="AD191" s="86" t="str">
        <f t="shared" si="225"/>
        <v>N/A</v>
      </c>
      <c r="AE191" s="86" t="str">
        <f t="shared" si="226"/>
        <v>N/A</v>
      </c>
      <c r="AF191" s="86">
        <f t="shared" si="227"/>
        <v>53</v>
      </c>
      <c r="AG191" s="86" t="b">
        <f t="shared" si="228"/>
        <v>1</v>
      </c>
      <c r="AH191" s="86" t="str">
        <f t="shared" si="229"/>
        <v>Speed</v>
      </c>
      <c r="AI191" s="86" t="str">
        <f t="shared" si="230"/>
        <v>&lt;=</v>
      </c>
      <c r="AJ191" s="86">
        <f t="shared" si="231"/>
        <v>7.822265625</v>
      </c>
      <c r="AK191" s="86">
        <f t="shared" si="232"/>
        <v>6</v>
      </c>
      <c r="AL191" s="86" t="b">
        <f t="shared" si="233"/>
        <v>1</v>
      </c>
      <c r="AM191" s="86" t="str">
        <f t="shared" si="234"/>
        <v>Distance</v>
      </c>
      <c r="AN191" s="86" t="str">
        <f t="shared" si="235"/>
        <v>&lt;=</v>
      </c>
      <c r="AO191" s="86">
        <f t="shared" si="236"/>
        <v>96.9306640625</v>
      </c>
      <c r="AP191" s="86">
        <f t="shared" si="237"/>
        <v>3</v>
      </c>
      <c r="AQ191" s="86" t="b">
        <f t="shared" si="238"/>
        <v>0</v>
      </c>
      <c r="AR191" s="86" t="str">
        <f t="shared" si="239"/>
        <v>Distance</v>
      </c>
      <c r="AS191" s="86" t="str">
        <f t="shared" si="240"/>
        <v>&gt;</v>
      </c>
      <c r="AT191" s="86">
        <f t="shared" si="241"/>
        <v>79.461181640625</v>
      </c>
      <c r="AU191" s="86">
        <f t="shared" si="242"/>
        <v>1</v>
      </c>
      <c r="AV191" s="86" t="b">
        <f t="shared" si="243"/>
        <v>1</v>
      </c>
      <c r="AW191" s="86" t="str">
        <f t="shared" si="244"/>
        <v>Speed</v>
      </c>
      <c r="AX191" s="86" t="str">
        <f t="shared" si="245"/>
        <v>&lt;=</v>
      </c>
      <c r="AY191" s="86">
        <f t="shared" si="246"/>
        <v>9.55078125</v>
      </c>
      <c r="AZ191" s="86">
        <f t="shared" si="247"/>
        <v>0</v>
      </c>
      <c r="BA191" s="86" t="b">
        <f t="shared" si="248"/>
        <v>1</v>
      </c>
      <c r="BB191" s="86" t="str">
        <f t="shared" si="249"/>
        <v>Distance</v>
      </c>
      <c r="BC191" s="86" t="str">
        <f t="shared" si="250"/>
        <v>&lt;=</v>
      </c>
      <c r="BD191" s="86">
        <f t="shared" si="251"/>
        <v>459.240966796875</v>
      </c>
      <c r="BE191" s="15">
        <f t="shared" si="195"/>
        <v>0</v>
      </c>
      <c r="BF191" s="15" t="str">
        <f t="shared" si="209"/>
        <v>Speed&lt;=7,822265625 AND Distance&lt;=96,9306640625 AND Distance&gt;79,461181640625 AND Speed&lt;=9,55078125 AND Distance&lt;=459,240966796875</v>
      </c>
      <c r="BH191"/>
      <c r="BI191"/>
      <c r="BJ191"/>
    </row>
    <row r="192" spans="1:62">
      <c r="A192" s="15">
        <v>189</v>
      </c>
      <c r="B192" s="15">
        <v>-2</v>
      </c>
      <c r="C192" s="15">
        <v>-8192</v>
      </c>
      <c r="D192" s="15">
        <f t="shared" si="196"/>
        <v>-1</v>
      </c>
      <c r="E192" s="15">
        <f t="shared" si="197"/>
        <v>0</v>
      </c>
      <c r="F192" s="15">
        <f t="shared" si="198"/>
        <v>-1</v>
      </c>
      <c r="G192" s="15">
        <v>379</v>
      </c>
      <c r="H192" s="15">
        <v>380</v>
      </c>
      <c r="I192" s="15">
        <v>90</v>
      </c>
      <c r="J192" s="15">
        <v>7</v>
      </c>
      <c r="K192" s="15">
        <v>436</v>
      </c>
      <c r="L192" s="15">
        <v>88</v>
      </c>
      <c r="M192" s="15">
        <f t="shared" si="199"/>
        <v>2.1484375E-2</v>
      </c>
      <c r="O192" s="86">
        <f t="shared" si="210"/>
        <v>436</v>
      </c>
      <c r="P192" s="86">
        <f t="shared" si="211"/>
        <v>0.333251953125</v>
      </c>
      <c r="Q192" s="86">
        <f t="shared" si="212"/>
        <v>273</v>
      </c>
      <c r="R192" s="86" t="b">
        <f t="shared" si="213"/>
        <v>0</v>
      </c>
      <c r="S192" s="86" t="str">
        <f t="shared" si="214"/>
        <v>Dummy Node</v>
      </c>
      <c r="T192" s="86" t="str">
        <f t="shared" si="215"/>
        <v>N/A</v>
      </c>
      <c r="U192" s="86" t="str">
        <f t="shared" si="216"/>
        <v>N/A</v>
      </c>
      <c r="V192" s="86">
        <f t="shared" si="217"/>
        <v>136</v>
      </c>
      <c r="W192" s="86" t="b">
        <f t="shared" si="218"/>
        <v>1</v>
      </c>
      <c r="X192" s="86" t="str">
        <f t="shared" si="219"/>
        <v>Dummy Node</v>
      </c>
      <c r="Y192" s="86" t="str">
        <f t="shared" si="220"/>
        <v>N/A</v>
      </c>
      <c r="Z192" s="86" t="str">
        <f t="shared" si="221"/>
        <v>N/A</v>
      </c>
      <c r="AA192" s="86">
        <f t="shared" si="222"/>
        <v>55</v>
      </c>
      <c r="AB192" s="86" t="b">
        <f t="shared" si="223"/>
        <v>0</v>
      </c>
      <c r="AC192" s="86" t="str">
        <f t="shared" si="224"/>
        <v>Dummy Node</v>
      </c>
      <c r="AD192" s="86" t="str">
        <f t="shared" si="225"/>
        <v>N/A</v>
      </c>
      <c r="AE192" s="86" t="str">
        <f t="shared" si="226"/>
        <v>N/A</v>
      </c>
      <c r="AF192" s="86">
        <f t="shared" si="227"/>
        <v>53</v>
      </c>
      <c r="AG192" s="86" t="b">
        <f t="shared" si="228"/>
        <v>1</v>
      </c>
      <c r="AH192" s="86" t="str">
        <f t="shared" si="229"/>
        <v>Speed</v>
      </c>
      <c r="AI192" s="86" t="str">
        <f t="shared" si="230"/>
        <v>&lt;=</v>
      </c>
      <c r="AJ192" s="86">
        <f t="shared" si="231"/>
        <v>7.822265625</v>
      </c>
      <c r="AK192" s="86">
        <f t="shared" si="232"/>
        <v>6</v>
      </c>
      <c r="AL192" s="86" t="b">
        <f t="shared" si="233"/>
        <v>1</v>
      </c>
      <c r="AM192" s="86" t="str">
        <f t="shared" si="234"/>
        <v>Distance</v>
      </c>
      <c r="AN192" s="86" t="str">
        <f t="shared" si="235"/>
        <v>&lt;=</v>
      </c>
      <c r="AO192" s="86">
        <f t="shared" si="236"/>
        <v>96.9306640625</v>
      </c>
      <c r="AP192" s="86">
        <f t="shared" si="237"/>
        <v>3</v>
      </c>
      <c r="AQ192" s="86" t="b">
        <f t="shared" si="238"/>
        <v>0</v>
      </c>
      <c r="AR192" s="86" t="str">
        <f t="shared" si="239"/>
        <v>Distance</v>
      </c>
      <c r="AS192" s="86" t="str">
        <f t="shared" si="240"/>
        <v>&gt;</v>
      </c>
      <c r="AT192" s="86">
        <f t="shared" si="241"/>
        <v>79.461181640625</v>
      </c>
      <c r="AU192" s="86">
        <f t="shared" si="242"/>
        <v>1</v>
      </c>
      <c r="AV192" s="86" t="b">
        <f t="shared" si="243"/>
        <v>1</v>
      </c>
      <c r="AW192" s="86" t="str">
        <f t="shared" si="244"/>
        <v>Speed</v>
      </c>
      <c r="AX192" s="86" t="str">
        <f t="shared" si="245"/>
        <v>&lt;=</v>
      </c>
      <c r="AY192" s="86">
        <f t="shared" si="246"/>
        <v>9.55078125</v>
      </c>
      <c r="AZ192" s="86">
        <f t="shared" si="247"/>
        <v>0</v>
      </c>
      <c r="BA192" s="86" t="b">
        <f t="shared" si="248"/>
        <v>1</v>
      </c>
      <c r="BB192" s="86" t="str">
        <f t="shared" si="249"/>
        <v>Distance</v>
      </c>
      <c r="BC192" s="86" t="str">
        <f t="shared" si="250"/>
        <v>&lt;=</v>
      </c>
      <c r="BD192" s="86">
        <f t="shared" si="251"/>
        <v>459.240966796875</v>
      </c>
      <c r="BE192" s="15">
        <f t="shared" si="195"/>
        <v>0</v>
      </c>
      <c r="BF192" s="15" t="str">
        <f t="shared" si="209"/>
        <v>Speed&lt;=7,822265625 AND Distance&lt;=96,9306640625 AND Distance&gt;79,461181640625 AND Speed&lt;=9,55078125 AND Distance&lt;=459,240966796875</v>
      </c>
      <c r="BH192"/>
      <c r="BI192"/>
      <c r="BJ192"/>
    </row>
    <row r="193" spans="1:62">
      <c r="A193" s="15">
        <v>190</v>
      </c>
      <c r="B193" s="15">
        <v>-2</v>
      </c>
      <c r="C193" s="15">
        <v>-8192</v>
      </c>
      <c r="D193" s="15">
        <f t="shared" si="196"/>
        <v>-1</v>
      </c>
      <c r="E193" s="15">
        <f t="shared" si="197"/>
        <v>0</v>
      </c>
      <c r="F193" s="15">
        <f t="shared" si="198"/>
        <v>-1</v>
      </c>
      <c r="G193" s="15">
        <v>381</v>
      </c>
      <c r="H193" s="15">
        <v>382</v>
      </c>
      <c r="I193" s="15">
        <v>90</v>
      </c>
      <c r="J193" s="15">
        <v>7</v>
      </c>
      <c r="K193" s="15">
        <v>437</v>
      </c>
      <c r="L193" s="15">
        <v>88</v>
      </c>
      <c r="M193" s="15">
        <f t="shared" si="199"/>
        <v>2.1484375E-2</v>
      </c>
      <c r="O193" s="86">
        <f t="shared" si="210"/>
        <v>437</v>
      </c>
      <c r="P193" s="86">
        <f t="shared" si="211"/>
        <v>0.333251953125</v>
      </c>
      <c r="Q193" s="86">
        <f t="shared" si="212"/>
        <v>274</v>
      </c>
      <c r="R193" s="86" t="b">
        <f t="shared" si="213"/>
        <v>1</v>
      </c>
      <c r="S193" s="86" t="str">
        <f t="shared" si="214"/>
        <v>Dummy Node</v>
      </c>
      <c r="T193" s="86" t="str">
        <f t="shared" si="215"/>
        <v>N/A</v>
      </c>
      <c r="U193" s="86" t="str">
        <f t="shared" si="216"/>
        <v>N/A</v>
      </c>
      <c r="V193" s="86">
        <f t="shared" si="217"/>
        <v>136</v>
      </c>
      <c r="W193" s="86" t="b">
        <f t="shared" si="218"/>
        <v>0</v>
      </c>
      <c r="X193" s="86" t="str">
        <f t="shared" si="219"/>
        <v>Dummy Node</v>
      </c>
      <c r="Y193" s="86" t="str">
        <f t="shared" si="220"/>
        <v>N/A</v>
      </c>
      <c r="Z193" s="86" t="str">
        <f t="shared" si="221"/>
        <v>N/A</v>
      </c>
      <c r="AA193" s="86">
        <f t="shared" si="222"/>
        <v>55</v>
      </c>
      <c r="AB193" s="86" t="b">
        <f t="shared" si="223"/>
        <v>0</v>
      </c>
      <c r="AC193" s="86" t="str">
        <f t="shared" si="224"/>
        <v>Dummy Node</v>
      </c>
      <c r="AD193" s="86" t="str">
        <f t="shared" si="225"/>
        <v>N/A</v>
      </c>
      <c r="AE193" s="86" t="str">
        <f t="shared" si="226"/>
        <v>N/A</v>
      </c>
      <c r="AF193" s="86">
        <f t="shared" si="227"/>
        <v>53</v>
      </c>
      <c r="AG193" s="86" t="b">
        <f t="shared" si="228"/>
        <v>1</v>
      </c>
      <c r="AH193" s="86" t="str">
        <f t="shared" si="229"/>
        <v>Speed</v>
      </c>
      <c r="AI193" s="86" t="str">
        <f t="shared" si="230"/>
        <v>&lt;=</v>
      </c>
      <c r="AJ193" s="86">
        <f t="shared" si="231"/>
        <v>7.822265625</v>
      </c>
      <c r="AK193" s="86">
        <f t="shared" si="232"/>
        <v>6</v>
      </c>
      <c r="AL193" s="86" t="b">
        <f t="shared" si="233"/>
        <v>1</v>
      </c>
      <c r="AM193" s="86" t="str">
        <f t="shared" si="234"/>
        <v>Distance</v>
      </c>
      <c r="AN193" s="86" t="str">
        <f t="shared" si="235"/>
        <v>&lt;=</v>
      </c>
      <c r="AO193" s="86">
        <f t="shared" si="236"/>
        <v>96.9306640625</v>
      </c>
      <c r="AP193" s="86">
        <f t="shared" si="237"/>
        <v>3</v>
      </c>
      <c r="AQ193" s="86" t="b">
        <f t="shared" si="238"/>
        <v>0</v>
      </c>
      <c r="AR193" s="86" t="str">
        <f t="shared" si="239"/>
        <v>Distance</v>
      </c>
      <c r="AS193" s="86" t="str">
        <f t="shared" si="240"/>
        <v>&gt;</v>
      </c>
      <c r="AT193" s="86">
        <f t="shared" si="241"/>
        <v>79.461181640625</v>
      </c>
      <c r="AU193" s="86">
        <f t="shared" si="242"/>
        <v>1</v>
      </c>
      <c r="AV193" s="86" t="b">
        <f t="shared" si="243"/>
        <v>1</v>
      </c>
      <c r="AW193" s="86" t="str">
        <f t="shared" si="244"/>
        <v>Speed</v>
      </c>
      <c r="AX193" s="86" t="str">
        <f t="shared" si="245"/>
        <v>&lt;=</v>
      </c>
      <c r="AY193" s="86">
        <f t="shared" si="246"/>
        <v>9.55078125</v>
      </c>
      <c r="AZ193" s="86">
        <f t="shared" si="247"/>
        <v>0</v>
      </c>
      <c r="BA193" s="86" t="b">
        <f t="shared" si="248"/>
        <v>1</v>
      </c>
      <c r="BB193" s="86" t="str">
        <f t="shared" si="249"/>
        <v>Distance</v>
      </c>
      <c r="BC193" s="86" t="str">
        <f t="shared" si="250"/>
        <v>&lt;=</v>
      </c>
      <c r="BD193" s="86">
        <f t="shared" si="251"/>
        <v>459.240966796875</v>
      </c>
      <c r="BE193" s="15">
        <f t="shared" si="195"/>
        <v>0</v>
      </c>
      <c r="BF193" s="15" t="str">
        <f t="shared" si="209"/>
        <v>Speed&lt;=7,822265625 AND Distance&lt;=96,9306640625 AND Distance&gt;79,461181640625 AND Speed&lt;=9,55078125 AND Distance&lt;=459,240966796875</v>
      </c>
      <c r="BH193"/>
      <c r="BI193"/>
      <c r="BJ193"/>
    </row>
    <row r="194" spans="1:62">
      <c r="A194" s="15">
        <v>191</v>
      </c>
      <c r="B194" s="15">
        <v>-2</v>
      </c>
      <c r="C194" s="15">
        <v>-8192</v>
      </c>
      <c r="D194" s="15">
        <f t="shared" si="196"/>
        <v>-1</v>
      </c>
      <c r="E194" s="15">
        <f t="shared" si="197"/>
        <v>0</v>
      </c>
      <c r="F194" s="15">
        <f t="shared" si="198"/>
        <v>-1</v>
      </c>
      <c r="G194" s="15">
        <v>383</v>
      </c>
      <c r="H194" s="15">
        <v>384</v>
      </c>
      <c r="I194" s="15">
        <v>91</v>
      </c>
      <c r="J194" s="15">
        <v>6</v>
      </c>
      <c r="K194" s="15">
        <v>438</v>
      </c>
      <c r="L194" s="15">
        <v>1365</v>
      </c>
      <c r="M194" s="15">
        <f t="shared" si="199"/>
        <v>0.333251953125</v>
      </c>
      <c r="O194" s="86">
        <f t="shared" si="210"/>
        <v>438</v>
      </c>
      <c r="P194" s="86">
        <f t="shared" si="211"/>
        <v>0.333251953125</v>
      </c>
      <c r="Q194" s="86">
        <f t="shared" si="212"/>
        <v>274</v>
      </c>
      <c r="R194" s="86" t="b">
        <f t="shared" si="213"/>
        <v>0</v>
      </c>
      <c r="S194" s="86" t="str">
        <f t="shared" si="214"/>
        <v>Dummy Node</v>
      </c>
      <c r="T194" s="86" t="str">
        <f t="shared" si="215"/>
        <v>N/A</v>
      </c>
      <c r="U194" s="86" t="str">
        <f t="shared" si="216"/>
        <v>N/A</v>
      </c>
      <c r="V194" s="86">
        <f t="shared" si="217"/>
        <v>136</v>
      </c>
      <c r="W194" s="86" t="b">
        <f t="shared" si="218"/>
        <v>0</v>
      </c>
      <c r="X194" s="86" t="str">
        <f t="shared" si="219"/>
        <v>Dummy Node</v>
      </c>
      <c r="Y194" s="86" t="str">
        <f t="shared" si="220"/>
        <v>N/A</v>
      </c>
      <c r="Z194" s="86" t="str">
        <f t="shared" si="221"/>
        <v>N/A</v>
      </c>
      <c r="AA194" s="86">
        <f t="shared" si="222"/>
        <v>55</v>
      </c>
      <c r="AB194" s="86" t="b">
        <f t="shared" si="223"/>
        <v>0</v>
      </c>
      <c r="AC194" s="86" t="str">
        <f t="shared" si="224"/>
        <v>Dummy Node</v>
      </c>
      <c r="AD194" s="86" t="str">
        <f t="shared" si="225"/>
        <v>N/A</v>
      </c>
      <c r="AE194" s="86" t="str">
        <f t="shared" si="226"/>
        <v>N/A</v>
      </c>
      <c r="AF194" s="86">
        <f t="shared" si="227"/>
        <v>53</v>
      </c>
      <c r="AG194" s="86" t="b">
        <f t="shared" si="228"/>
        <v>1</v>
      </c>
      <c r="AH194" s="86" t="str">
        <f t="shared" si="229"/>
        <v>Speed</v>
      </c>
      <c r="AI194" s="86" t="str">
        <f t="shared" si="230"/>
        <v>&lt;=</v>
      </c>
      <c r="AJ194" s="86">
        <f t="shared" si="231"/>
        <v>7.822265625</v>
      </c>
      <c r="AK194" s="86">
        <f t="shared" si="232"/>
        <v>6</v>
      </c>
      <c r="AL194" s="86" t="b">
        <f t="shared" si="233"/>
        <v>1</v>
      </c>
      <c r="AM194" s="86" t="str">
        <f t="shared" si="234"/>
        <v>Distance</v>
      </c>
      <c r="AN194" s="86" t="str">
        <f t="shared" si="235"/>
        <v>&lt;=</v>
      </c>
      <c r="AO194" s="86">
        <f t="shared" si="236"/>
        <v>96.9306640625</v>
      </c>
      <c r="AP194" s="86">
        <f t="shared" si="237"/>
        <v>3</v>
      </c>
      <c r="AQ194" s="86" t="b">
        <f t="shared" si="238"/>
        <v>0</v>
      </c>
      <c r="AR194" s="86" t="str">
        <f t="shared" si="239"/>
        <v>Distance</v>
      </c>
      <c r="AS194" s="86" t="str">
        <f t="shared" si="240"/>
        <v>&gt;</v>
      </c>
      <c r="AT194" s="86">
        <f t="shared" si="241"/>
        <v>79.461181640625</v>
      </c>
      <c r="AU194" s="86">
        <f t="shared" si="242"/>
        <v>1</v>
      </c>
      <c r="AV194" s="86" t="b">
        <f t="shared" si="243"/>
        <v>1</v>
      </c>
      <c r="AW194" s="86" t="str">
        <f t="shared" si="244"/>
        <v>Speed</v>
      </c>
      <c r="AX194" s="86" t="str">
        <f t="shared" si="245"/>
        <v>&lt;=</v>
      </c>
      <c r="AY194" s="86">
        <f t="shared" si="246"/>
        <v>9.55078125</v>
      </c>
      <c r="AZ194" s="86">
        <f t="shared" si="247"/>
        <v>0</v>
      </c>
      <c r="BA194" s="86" t="b">
        <f t="shared" si="248"/>
        <v>1</v>
      </c>
      <c r="BB194" s="86" t="str">
        <f t="shared" si="249"/>
        <v>Distance</v>
      </c>
      <c r="BC194" s="86" t="str">
        <f t="shared" si="250"/>
        <v>&lt;=</v>
      </c>
      <c r="BD194" s="86">
        <f t="shared" si="251"/>
        <v>459.240966796875</v>
      </c>
      <c r="BE194" s="15">
        <f t="shared" si="195"/>
        <v>0</v>
      </c>
      <c r="BF194" s="15" t="str">
        <f t="shared" si="209"/>
        <v>Speed&lt;=7,822265625 AND Distance&lt;=96,9306640625 AND Distance&gt;79,461181640625 AND Speed&lt;=9,55078125 AND Distance&lt;=459,240966796875</v>
      </c>
      <c r="BH194"/>
      <c r="BI194"/>
      <c r="BJ194"/>
    </row>
    <row r="195" spans="1:62">
      <c r="A195" s="15">
        <v>192</v>
      </c>
      <c r="B195" s="15">
        <v>-2</v>
      </c>
      <c r="C195" s="15">
        <v>-8192</v>
      </c>
      <c r="D195" s="15">
        <f t="shared" si="196"/>
        <v>-1</v>
      </c>
      <c r="E195" s="15">
        <f t="shared" si="197"/>
        <v>0</v>
      </c>
      <c r="F195" s="15">
        <f t="shared" si="198"/>
        <v>-1</v>
      </c>
      <c r="G195" s="15">
        <v>385</v>
      </c>
      <c r="H195" s="15">
        <v>386</v>
      </c>
      <c r="I195" s="15">
        <v>91</v>
      </c>
      <c r="J195" s="15">
        <v>6</v>
      </c>
      <c r="K195" s="15">
        <v>447</v>
      </c>
      <c r="L195" s="15">
        <v>1365</v>
      </c>
      <c r="M195" s="15">
        <f t="shared" si="199"/>
        <v>0.333251953125</v>
      </c>
      <c r="O195" s="86">
        <f t="shared" si="210"/>
        <v>447</v>
      </c>
      <c r="P195" s="86">
        <f t="shared" si="211"/>
        <v>0.333251953125</v>
      </c>
      <c r="Q195" s="86">
        <f t="shared" si="212"/>
        <v>279</v>
      </c>
      <c r="R195" s="86" t="b">
        <f t="shared" si="213"/>
        <v>1</v>
      </c>
      <c r="S195" s="86" t="str">
        <f t="shared" si="214"/>
        <v>Dummy Node</v>
      </c>
      <c r="T195" s="86" t="str">
        <f t="shared" si="215"/>
        <v>N/A</v>
      </c>
      <c r="U195" s="86" t="str">
        <f t="shared" si="216"/>
        <v>N/A</v>
      </c>
      <c r="V195" s="86">
        <f t="shared" si="217"/>
        <v>139</v>
      </c>
      <c r="W195" s="86" t="b">
        <f t="shared" si="218"/>
        <v>1</v>
      </c>
      <c r="X195" s="86" t="str">
        <f t="shared" si="219"/>
        <v>Dummy Node</v>
      </c>
      <c r="Y195" s="86" t="str">
        <f t="shared" si="220"/>
        <v>N/A</v>
      </c>
      <c r="Z195" s="86" t="str">
        <f t="shared" si="221"/>
        <v>N/A</v>
      </c>
      <c r="AA195" s="86">
        <f t="shared" si="222"/>
        <v>60</v>
      </c>
      <c r="AB195" s="86" t="b">
        <f t="shared" si="223"/>
        <v>1</v>
      </c>
      <c r="AC195" s="86" t="str">
        <f t="shared" si="224"/>
        <v>Dummy Node</v>
      </c>
      <c r="AD195" s="86" t="str">
        <f t="shared" si="225"/>
        <v>N/A</v>
      </c>
      <c r="AE195" s="86" t="str">
        <f t="shared" si="226"/>
        <v>N/A</v>
      </c>
      <c r="AF195" s="86">
        <f t="shared" si="227"/>
        <v>58</v>
      </c>
      <c r="AG195" s="86" t="b">
        <f t="shared" si="228"/>
        <v>0</v>
      </c>
      <c r="AH195" s="86" t="str">
        <f t="shared" si="229"/>
        <v>GEBR</v>
      </c>
      <c r="AI195" s="86" t="str">
        <f t="shared" si="230"/>
        <v>&gt;</v>
      </c>
      <c r="AJ195" s="86">
        <f t="shared" si="231"/>
        <v>0.715087890625</v>
      </c>
      <c r="AK195" s="86">
        <f t="shared" si="232"/>
        <v>13</v>
      </c>
      <c r="AL195" s="86" t="b">
        <f t="shared" si="233"/>
        <v>0</v>
      </c>
      <c r="AM195" s="86" t="str">
        <f t="shared" si="234"/>
        <v>Speed</v>
      </c>
      <c r="AN195" s="86" t="str">
        <f t="shared" si="235"/>
        <v>&gt;</v>
      </c>
      <c r="AO195" s="86">
        <f t="shared" si="236"/>
        <v>21.828857421875</v>
      </c>
      <c r="AP195" s="86">
        <f t="shared" si="237"/>
        <v>11</v>
      </c>
      <c r="AQ195" s="86" t="b">
        <f t="shared" si="238"/>
        <v>1</v>
      </c>
      <c r="AR195" s="86" t="str">
        <f t="shared" si="239"/>
        <v>Speed</v>
      </c>
      <c r="AS195" s="86" t="str">
        <f t="shared" si="240"/>
        <v>&lt;=</v>
      </c>
      <c r="AT195" s="86">
        <f t="shared" si="241"/>
        <v>23.35400390625</v>
      </c>
      <c r="AU195" s="86">
        <f t="shared" si="242"/>
        <v>2</v>
      </c>
      <c r="AV195" s="86" t="b">
        <f t="shared" si="243"/>
        <v>1</v>
      </c>
      <c r="AW195" s="86" t="str">
        <f t="shared" si="244"/>
        <v>Distance</v>
      </c>
      <c r="AX195" s="86" t="str">
        <f t="shared" si="245"/>
        <v>&lt;=</v>
      </c>
      <c r="AY195" s="86">
        <f t="shared" si="246"/>
        <v>590.286865234375</v>
      </c>
      <c r="AZ195" s="86">
        <f t="shared" si="247"/>
        <v>0</v>
      </c>
      <c r="BA195" s="86" t="b">
        <f t="shared" si="248"/>
        <v>0</v>
      </c>
      <c r="BB195" s="86" t="str">
        <f t="shared" si="249"/>
        <v>Distance</v>
      </c>
      <c r="BC195" s="86" t="str">
        <f t="shared" si="250"/>
        <v>&gt;</v>
      </c>
      <c r="BD195" s="86">
        <f t="shared" si="251"/>
        <v>459.240966796875</v>
      </c>
      <c r="BE195" s="15">
        <f t="shared" ref="BE195:BE258" si="252">IF(P195&lt;0.5/3, 1, 0)</f>
        <v>0</v>
      </c>
      <c r="BF195" s="15" t="str">
        <f t="shared" si="209"/>
        <v>GEBR&gt;0,715087890625 AND Speed&gt;21,828857421875 AND Speed&lt;=23,35400390625 AND Distance&lt;=590,286865234375 AND Distance&gt;459,240966796875</v>
      </c>
      <c r="BH195"/>
      <c r="BI195"/>
      <c r="BJ195"/>
    </row>
    <row r="196" spans="1:62">
      <c r="A196" s="15">
        <v>193</v>
      </c>
      <c r="B196" s="15">
        <v>-2</v>
      </c>
      <c r="C196" s="15">
        <v>-8192</v>
      </c>
      <c r="D196" s="15">
        <f t="shared" ref="D196:D259" si="253">IF(C196&lt;&gt;-8192,INT(C196/2^12),-1)</f>
        <v>-1</v>
      </c>
      <c r="E196" s="15">
        <f t="shared" ref="E196:E259" si="254">IF(C196 &lt;&gt; -8192, MOD(C196, 2^12), 0)</f>
        <v>0</v>
      </c>
      <c r="F196" s="15">
        <f t="shared" ref="F196:F259" si="255">D196+(E196/2^12)</f>
        <v>-1</v>
      </c>
      <c r="G196" s="15">
        <v>387</v>
      </c>
      <c r="H196" s="15">
        <v>388</v>
      </c>
      <c r="I196" s="15">
        <v>93</v>
      </c>
      <c r="J196" s="15">
        <v>7</v>
      </c>
      <c r="K196" s="15">
        <v>448</v>
      </c>
      <c r="L196" s="15">
        <v>0</v>
      </c>
      <c r="M196" s="15">
        <f t="shared" ref="M196:M259" si="256">IF(L196 &gt;= 2^12, "Error: Wrong Probability!", L196/2^12)</f>
        <v>0</v>
      </c>
      <c r="O196" s="86">
        <f t="shared" si="210"/>
        <v>448</v>
      </c>
      <c r="P196" s="86">
        <f t="shared" si="211"/>
        <v>0.333251953125</v>
      </c>
      <c r="Q196" s="86">
        <f t="shared" si="212"/>
        <v>279</v>
      </c>
      <c r="R196" s="86" t="b">
        <f t="shared" si="213"/>
        <v>0</v>
      </c>
      <c r="S196" s="86" t="str">
        <f t="shared" si="214"/>
        <v>Dummy Node</v>
      </c>
      <c r="T196" s="86" t="str">
        <f t="shared" si="215"/>
        <v>N/A</v>
      </c>
      <c r="U196" s="86" t="str">
        <f t="shared" si="216"/>
        <v>N/A</v>
      </c>
      <c r="V196" s="86">
        <f t="shared" si="217"/>
        <v>139</v>
      </c>
      <c r="W196" s="86" t="b">
        <f t="shared" si="218"/>
        <v>1</v>
      </c>
      <c r="X196" s="86" t="str">
        <f t="shared" si="219"/>
        <v>Dummy Node</v>
      </c>
      <c r="Y196" s="86" t="str">
        <f t="shared" si="220"/>
        <v>N/A</v>
      </c>
      <c r="Z196" s="86" t="str">
        <f t="shared" si="221"/>
        <v>N/A</v>
      </c>
      <c r="AA196" s="86">
        <f t="shared" si="222"/>
        <v>60</v>
      </c>
      <c r="AB196" s="86" t="b">
        <f t="shared" si="223"/>
        <v>1</v>
      </c>
      <c r="AC196" s="86" t="str">
        <f t="shared" si="224"/>
        <v>Dummy Node</v>
      </c>
      <c r="AD196" s="86" t="str">
        <f t="shared" si="225"/>
        <v>N/A</v>
      </c>
      <c r="AE196" s="86" t="str">
        <f t="shared" si="226"/>
        <v>N/A</v>
      </c>
      <c r="AF196" s="86">
        <f t="shared" si="227"/>
        <v>58</v>
      </c>
      <c r="AG196" s="86" t="b">
        <f t="shared" si="228"/>
        <v>0</v>
      </c>
      <c r="AH196" s="86" t="str">
        <f t="shared" si="229"/>
        <v>GEBR</v>
      </c>
      <c r="AI196" s="86" t="str">
        <f t="shared" si="230"/>
        <v>&gt;</v>
      </c>
      <c r="AJ196" s="86">
        <f t="shared" si="231"/>
        <v>0.715087890625</v>
      </c>
      <c r="AK196" s="86">
        <f t="shared" si="232"/>
        <v>13</v>
      </c>
      <c r="AL196" s="86" t="b">
        <f t="shared" si="233"/>
        <v>0</v>
      </c>
      <c r="AM196" s="86" t="str">
        <f t="shared" si="234"/>
        <v>Speed</v>
      </c>
      <c r="AN196" s="86" t="str">
        <f t="shared" si="235"/>
        <v>&gt;</v>
      </c>
      <c r="AO196" s="86">
        <f t="shared" si="236"/>
        <v>21.828857421875</v>
      </c>
      <c r="AP196" s="86">
        <f t="shared" si="237"/>
        <v>11</v>
      </c>
      <c r="AQ196" s="86" t="b">
        <f t="shared" si="238"/>
        <v>1</v>
      </c>
      <c r="AR196" s="86" t="str">
        <f t="shared" si="239"/>
        <v>Speed</v>
      </c>
      <c r="AS196" s="86" t="str">
        <f t="shared" si="240"/>
        <v>&lt;=</v>
      </c>
      <c r="AT196" s="86">
        <f t="shared" si="241"/>
        <v>23.35400390625</v>
      </c>
      <c r="AU196" s="86">
        <f t="shared" si="242"/>
        <v>2</v>
      </c>
      <c r="AV196" s="86" t="b">
        <f t="shared" si="243"/>
        <v>1</v>
      </c>
      <c r="AW196" s="86" t="str">
        <f t="shared" si="244"/>
        <v>Distance</v>
      </c>
      <c r="AX196" s="86" t="str">
        <f t="shared" si="245"/>
        <v>&lt;=</v>
      </c>
      <c r="AY196" s="86">
        <f t="shared" si="246"/>
        <v>590.286865234375</v>
      </c>
      <c r="AZ196" s="86">
        <f t="shared" si="247"/>
        <v>0</v>
      </c>
      <c r="BA196" s="86" t="b">
        <f t="shared" si="248"/>
        <v>0</v>
      </c>
      <c r="BB196" s="86" t="str">
        <f t="shared" si="249"/>
        <v>Distance</v>
      </c>
      <c r="BC196" s="86" t="str">
        <f t="shared" si="250"/>
        <v>&gt;</v>
      </c>
      <c r="BD196" s="86">
        <f t="shared" si="251"/>
        <v>459.240966796875</v>
      </c>
      <c r="BE196" s="15">
        <f t="shared" si="252"/>
        <v>0</v>
      </c>
      <c r="BF196" s="15" t="str">
        <f t="shared" ref="BF196:BF258" si="257">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f>
        <v>GEBR&gt;0,715087890625 AND Speed&gt;21,828857421875 AND Speed&lt;=23,35400390625 AND Distance&lt;=590,286865234375 AND Distance&gt;459,240966796875</v>
      </c>
      <c r="BH196"/>
      <c r="BI196"/>
      <c r="BJ196"/>
    </row>
    <row r="197" spans="1:62">
      <c r="A197" s="15">
        <v>194</v>
      </c>
      <c r="B197" s="15">
        <v>-2</v>
      </c>
      <c r="C197" s="15">
        <v>-8192</v>
      </c>
      <c r="D197" s="15">
        <f t="shared" si="253"/>
        <v>-1</v>
      </c>
      <c r="E197" s="15">
        <f t="shared" si="254"/>
        <v>0</v>
      </c>
      <c r="F197" s="15">
        <f t="shared" si="255"/>
        <v>-1</v>
      </c>
      <c r="G197" s="15">
        <v>389</v>
      </c>
      <c r="H197" s="15">
        <v>390</v>
      </c>
      <c r="I197" s="15">
        <v>93</v>
      </c>
      <c r="J197" s="15">
        <v>7</v>
      </c>
      <c r="K197" s="15">
        <v>449</v>
      </c>
      <c r="L197" s="15">
        <v>0</v>
      </c>
      <c r="M197" s="15">
        <f t="shared" si="256"/>
        <v>0</v>
      </c>
      <c r="O197" s="86">
        <f t="shared" si="210"/>
        <v>449</v>
      </c>
      <c r="P197" s="86">
        <f t="shared" si="211"/>
        <v>0.333251953125</v>
      </c>
      <c r="Q197" s="86">
        <f t="shared" si="212"/>
        <v>280</v>
      </c>
      <c r="R197" s="86" t="b">
        <f t="shared" si="213"/>
        <v>1</v>
      </c>
      <c r="S197" s="86" t="str">
        <f t="shared" si="214"/>
        <v>Dummy Node</v>
      </c>
      <c r="T197" s="86" t="str">
        <f t="shared" si="215"/>
        <v>N/A</v>
      </c>
      <c r="U197" s="86" t="str">
        <f t="shared" si="216"/>
        <v>N/A</v>
      </c>
      <c r="V197" s="86">
        <f t="shared" si="217"/>
        <v>139</v>
      </c>
      <c r="W197" s="86" t="b">
        <f t="shared" si="218"/>
        <v>0</v>
      </c>
      <c r="X197" s="86" t="str">
        <f t="shared" si="219"/>
        <v>Dummy Node</v>
      </c>
      <c r="Y197" s="86" t="str">
        <f t="shared" si="220"/>
        <v>N/A</v>
      </c>
      <c r="Z197" s="86" t="str">
        <f t="shared" si="221"/>
        <v>N/A</v>
      </c>
      <c r="AA197" s="86">
        <f t="shared" si="222"/>
        <v>60</v>
      </c>
      <c r="AB197" s="86" t="b">
        <f t="shared" si="223"/>
        <v>1</v>
      </c>
      <c r="AC197" s="86" t="str">
        <f t="shared" si="224"/>
        <v>Dummy Node</v>
      </c>
      <c r="AD197" s="86" t="str">
        <f t="shared" si="225"/>
        <v>N/A</v>
      </c>
      <c r="AE197" s="86" t="str">
        <f t="shared" si="226"/>
        <v>N/A</v>
      </c>
      <c r="AF197" s="86">
        <f t="shared" si="227"/>
        <v>58</v>
      </c>
      <c r="AG197" s="86" t="b">
        <f t="shared" si="228"/>
        <v>0</v>
      </c>
      <c r="AH197" s="86" t="str">
        <f t="shared" si="229"/>
        <v>GEBR</v>
      </c>
      <c r="AI197" s="86" t="str">
        <f t="shared" si="230"/>
        <v>&gt;</v>
      </c>
      <c r="AJ197" s="86">
        <f t="shared" si="231"/>
        <v>0.715087890625</v>
      </c>
      <c r="AK197" s="86">
        <f t="shared" si="232"/>
        <v>13</v>
      </c>
      <c r="AL197" s="86" t="b">
        <f t="shared" si="233"/>
        <v>0</v>
      </c>
      <c r="AM197" s="86" t="str">
        <f t="shared" si="234"/>
        <v>Speed</v>
      </c>
      <c r="AN197" s="86" t="str">
        <f t="shared" si="235"/>
        <v>&gt;</v>
      </c>
      <c r="AO197" s="86">
        <f t="shared" si="236"/>
        <v>21.828857421875</v>
      </c>
      <c r="AP197" s="86">
        <f t="shared" si="237"/>
        <v>11</v>
      </c>
      <c r="AQ197" s="86" t="b">
        <f t="shared" si="238"/>
        <v>1</v>
      </c>
      <c r="AR197" s="86" t="str">
        <f t="shared" si="239"/>
        <v>Speed</v>
      </c>
      <c r="AS197" s="86" t="str">
        <f t="shared" si="240"/>
        <v>&lt;=</v>
      </c>
      <c r="AT197" s="86">
        <f t="shared" si="241"/>
        <v>23.35400390625</v>
      </c>
      <c r="AU197" s="86">
        <f t="shared" si="242"/>
        <v>2</v>
      </c>
      <c r="AV197" s="86" t="b">
        <f t="shared" si="243"/>
        <v>1</v>
      </c>
      <c r="AW197" s="86" t="str">
        <f t="shared" si="244"/>
        <v>Distance</v>
      </c>
      <c r="AX197" s="86" t="str">
        <f t="shared" si="245"/>
        <v>&lt;=</v>
      </c>
      <c r="AY197" s="86">
        <f t="shared" si="246"/>
        <v>590.286865234375</v>
      </c>
      <c r="AZ197" s="86">
        <f t="shared" si="247"/>
        <v>0</v>
      </c>
      <c r="BA197" s="86" t="b">
        <f t="shared" si="248"/>
        <v>0</v>
      </c>
      <c r="BB197" s="86" t="str">
        <f t="shared" si="249"/>
        <v>Distance</v>
      </c>
      <c r="BC197" s="86" t="str">
        <f t="shared" si="250"/>
        <v>&gt;</v>
      </c>
      <c r="BD197" s="86">
        <f t="shared" si="251"/>
        <v>459.240966796875</v>
      </c>
      <c r="BE197" s="15">
        <f t="shared" si="252"/>
        <v>0</v>
      </c>
      <c r="BF197" s="15" t="str">
        <f t="shared" si="257"/>
        <v>GEBR&gt;0,715087890625 AND Speed&gt;21,828857421875 AND Speed&lt;=23,35400390625 AND Distance&lt;=590,286865234375 AND Distance&gt;459,240966796875</v>
      </c>
      <c r="BH197"/>
      <c r="BI197"/>
      <c r="BJ197"/>
    </row>
    <row r="198" spans="1:62">
      <c r="A198" s="15">
        <v>195</v>
      </c>
      <c r="B198" s="15">
        <v>-2</v>
      </c>
      <c r="C198" s="15">
        <v>-8192</v>
      </c>
      <c r="D198" s="15">
        <f t="shared" si="253"/>
        <v>-1</v>
      </c>
      <c r="E198" s="15">
        <f t="shared" si="254"/>
        <v>0</v>
      </c>
      <c r="F198" s="15">
        <f t="shared" si="255"/>
        <v>-1</v>
      </c>
      <c r="G198" s="15">
        <v>391</v>
      </c>
      <c r="H198" s="15">
        <v>392</v>
      </c>
      <c r="I198" s="15">
        <v>94</v>
      </c>
      <c r="J198" s="15">
        <v>7</v>
      </c>
      <c r="K198" s="15">
        <v>450</v>
      </c>
      <c r="L198" s="15">
        <v>1365</v>
      </c>
      <c r="M198" s="15">
        <f t="shared" si="256"/>
        <v>0.333251953125</v>
      </c>
      <c r="O198" s="86">
        <f t="shared" si="210"/>
        <v>450</v>
      </c>
      <c r="P198" s="86">
        <f t="shared" si="211"/>
        <v>0.333251953125</v>
      </c>
      <c r="Q198" s="86">
        <f t="shared" si="212"/>
        <v>280</v>
      </c>
      <c r="R198" s="86" t="b">
        <f t="shared" si="213"/>
        <v>0</v>
      </c>
      <c r="S198" s="86" t="str">
        <f t="shared" si="214"/>
        <v>Dummy Node</v>
      </c>
      <c r="T198" s="86" t="str">
        <f t="shared" si="215"/>
        <v>N/A</v>
      </c>
      <c r="U198" s="86" t="str">
        <f t="shared" si="216"/>
        <v>N/A</v>
      </c>
      <c r="V198" s="86">
        <f t="shared" si="217"/>
        <v>139</v>
      </c>
      <c r="W198" s="86" t="b">
        <f t="shared" si="218"/>
        <v>0</v>
      </c>
      <c r="X198" s="86" t="str">
        <f t="shared" si="219"/>
        <v>Dummy Node</v>
      </c>
      <c r="Y198" s="86" t="str">
        <f t="shared" si="220"/>
        <v>N/A</v>
      </c>
      <c r="Z198" s="86" t="str">
        <f t="shared" si="221"/>
        <v>N/A</v>
      </c>
      <c r="AA198" s="86">
        <f t="shared" si="222"/>
        <v>60</v>
      </c>
      <c r="AB198" s="86" t="b">
        <f t="shared" si="223"/>
        <v>1</v>
      </c>
      <c r="AC198" s="86" t="str">
        <f t="shared" si="224"/>
        <v>Dummy Node</v>
      </c>
      <c r="AD198" s="86" t="str">
        <f t="shared" si="225"/>
        <v>N/A</v>
      </c>
      <c r="AE198" s="86" t="str">
        <f t="shared" si="226"/>
        <v>N/A</v>
      </c>
      <c r="AF198" s="86">
        <f t="shared" si="227"/>
        <v>58</v>
      </c>
      <c r="AG198" s="86" t="b">
        <f t="shared" si="228"/>
        <v>0</v>
      </c>
      <c r="AH198" s="86" t="str">
        <f t="shared" si="229"/>
        <v>GEBR</v>
      </c>
      <c r="AI198" s="86" t="str">
        <f t="shared" si="230"/>
        <v>&gt;</v>
      </c>
      <c r="AJ198" s="86">
        <f t="shared" si="231"/>
        <v>0.715087890625</v>
      </c>
      <c r="AK198" s="86">
        <f t="shared" si="232"/>
        <v>13</v>
      </c>
      <c r="AL198" s="86" t="b">
        <f t="shared" si="233"/>
        <v>0</v>
      </c>
      <c r="AM198" s="86" t="str">
        <f t="shared" si="234"/>
        <v>Speed</v>
      </c>
      <c r="AN198" s="86" t="str">
        <f t="shared" si="235"/>
        <v>&gt;</v>
      </c>
      <c r="AO198" s="86">
        <f t="shared" si="236"/>
        <v>21.828857421875</v>
      </c>
      <c r="AP198" s="86">
        <f t="shared" si="237"/>
        <v>11</v>
      </c>
      <c r="AQ198" s="86" t="b">
        <f t="shared" si="238"/>
        <v>1</v>
      </c>
      <c r="AR198" s="86" t="str">
        <f t="shared" si="239"/>
        <v>Speed</v>
      </c>
      <c r="AS198" s="86" t="str">
        <f t="shared" si="240"/>
        <v>&lt;=</v>
      </c>
      <c r="AT198" s="86">
        <f t="shared" si="241"/>
        <v>23.35400390625</v>
      </c>
      <c r="AU198" s="86">
        <f t="shared" si="242"/>
        <v>2</v>
      </c>
      <c r="AV198" s="86" t="b">
        <f t="shared" si="243"/>
        <v>1</v>
      </c>
      <c r="AW198" s="86" t="str">
        <f t="shared" si="244"/>
        <v>Distance</v>
      </c>
      <c r="AX198" s="86" t="str">
        <f t="shared" si="245"/>
        <v>&lt;=</v>
      </c>
      <c r="AY198" s="86">
        <f t="shared" si="246"/>
        <v>590.286865234375</v>
      </c>
      <c r="AZ198" s="86">
        <f t="shared" si="247"/>
        <v>0</v>
      </c>
      <c r="BA198" s="86" t="b">
        <f t="shared" si="248"/>
        <v>0</v>
      </c>
      <c r="BB198" s="86" t="str">
        <f t="shared" si="249"/>
        <v>Distance</v>
      </c>
      <c r="BC198" s="86" t="str">
        <f t="shared" si="250"/>
        <v>&gt;</v>
      </c>
      <c r="BD198" s="86">
        <f t="shared" si="251"/>
        <v>459.240966796875</v>
      </c>
      <c r="BE198" s="15">
        <f t="shared" si="252"/>
        <v>0</v>
      </c>
      <c r="BF198" s="15" t="str">
        <f t="shared" si="257"/>
        <v>GEBR&gt;0,715087890625 AND Speed&gt;21,828857421875 AND Speed&lt;=23,35400390625 AND Distance&lt;=590,286865234375 AND Distance&gt;459,240966796875</v>
      </c>
      <c r="BH198"/>
      <c r="BI198"/>
      <c r="BJ198"/>
    </row>
    <row r="199" spans="1:62">
      <c r="A199" s="15">
        <v>196</v>
      </c>
      <c r="B199" s="15">
        <v>-2</v>
      </c>
      <c r="C199" s="15">
        <v>-8192</v>
      </c>
      <c r="D199" s="15">
        <f t="shared" si="253"/>
        <v>-1</v>
      </c>
      <c r="E199" s="15">
        <f t="shared" si="254"/>
        <v>0</v>
      </c>
      <c r="F199" s="15">
        <f t="shared" si="255"/>
        <v>-1</v>
      </c>
      <c r="G199" s="15">
        <v>393</v>
      </c>
      <c r="H199" s="15">
        <v>394</v>
      </c>
      <c r="I199" s="15">
        <v>94</v>
      </c>
      <c r="J199" s="15">
        <v>7</v>
      </c>
      <c r="K199" s="15">
        <v>451</v>
      </c>
      <c r="L199" s="15">
        <v>1365</v>
      </c>
      <c r="M199" s="15">
        <f t="shared" si="256"/>
        <v>0.333251953125</v>
      </c>
      <c r="O199" s="86">
        <f t="shared" si="210"/>
        <v>451</v>
      </c>
      <c r="P199" s="86">
        <f t="shared" si="211"/>
        <v>0.333251953125</v>
      </c>
      <c r="Q199" s="86">
        <f t="shared" si="212"/>
        <v>281</v>
      </c>
      <c r="R199" s="86" t="b">
        <f t="shared" si="213"/>
        <v>1</v>
      </c>
      <c r="S199" s="86" t="str">
        <f t="shared" si="214"/>
        <v>Dummy Node</v>
      </c>
      <c r="T199" s="86" t="str">
        <f t="shared" si="215"/>
        <v>N/A</v>
      </c>
      <c r="U199" s="86" t="str">
        <f t="shared" si="216"/>
        <v>N/A</v>
      </c>
      <c r="V199" s="86">
        <f t="shared" si="217"/>
        <v>140</v>
      </c>
      <c r="W199" s="86" t="b">
        <f t="shared" si="218"/>
        <v>1</v>
      </c>
      <c r="X199" s="86" t="str">
        <f t="shared" si="219"/>
        <v>Dummy Node</v>
      </c>
      <c r="Y199" s="86" t="str">
        <f t="shared" si="220"/>
        <v>N/A</v>
      </c>
      <c r="Z199" s="86" t="str">
        <f t="shared" si="221"/>
        <v>N/A</v>
      </c>
      <c r="AA199" s="86">
        <f t="shared" si="222"/>
        <v>60</v>
      </c>
      <c r="AB199" s="86" t="b">
        <f t="shared" si="223"/>
        <v>0</v>
      </c>
      <c r="AC199" s="86" t="str">
        <f t="shared" si="224"/>
        <v>Dummy Node</v>
      </c>
      <c r="AD199" s="86" t="str">
        <f t="shared" si="225"/>
        <v>N/A</v>
      </c>
      <c r="AE199" s="86" t="str">
        <f t="shared" si="226"/>
        <v>N/A</v>
      </c>
      <c r="AF199" s="86">
        <f t="shared" si="227"/>
        <v>58</v>
      </c>
      <c r="AG199" s="86" t="b">
        <f t="shared" si="228"/>
        <v>0</v>
      </c>
      <c r="AH199" s="86" t="str">
        <f t="shared" si="229"/>
        <v>GEBR</v>
      </c>
      <c r="AI199" s="86" t="str">
        <f t="shared" si="230"/>
        <v>&gt;</v>
      </c>
      <c r="AJ199" s="86">
        <f t="shared" si="231"/>
        <v>0.715087890625</v>
      </c>
      <c r="AK199" s="86">
        <f t="shared" si="232"/>
        <v>13</v>
      </c>
      <c r="AL199" s="86" t="b">
        <f t="shared" si="233"/>
        <v>0</v>
      </c>
      <c r="AM199" s="86" t="str">
        <f t="shared" si="234"/>
        <v>Speed</v>
      </c>
      <c r="AN199" s="86" t="str">
        <f t="shared" si="235"/>
        <v>&gt;</v>
      </c>
      <c r="AO199" s="86">
        <f t="shared" si="236"/>
        <v>21.828857421875</v>
      </c>
      <c r="AP199" s="86">
        <f t="shared" si="237"/>
        <v>11</v>
      </c>
      <c r="AQ199" s="86" t="b">
        <f t="shared" si="238"/>
        <v>1</v>
      </c>
      <c r="AR199" s="86" t="str">
        <f t="shared" si="239"/>
        <v>Speed</v>
      </c>
      <c r="AS199" s="86" t="str">
        <f t="shared" si="240"/>
        <v>&lt;=</v>
      </c>
      <c r="AT199" s="86">
        <f t="shared" si="241"/>
        <v>23.35400390625</v>
      </c>
      <c r="AU199" s="86">
        <f t="shared" si="242"/>
        <v>2</v>
      </c>
      <c r="AV199" s="86" t="b">
        <f t="shared" si="243"/>
        <v>1</v>
      </c>
      <c r="AW199" s="86" t="str">
        <f t="shared" si="244"/>
        <v>Distance</v>
      </c>
      <c r="AX199" s="86" t="str">
        <f t="shared" si="245"/>
        <v>&lt;=</v>
      </c>
      <c r="AY199" s="86">
        <f t="shared" si="246"/>
        <v>590.286865234375</v>
      </c>
      <c r="AZ199" s="86">
        <f t="shared" si="247"/>
        <v>0</v>
      </c>
      <c r="BA199" s="86" t="b">
        <f t="shared" si="248"/>
        <v>0</v>
      </c>
      <c r="BB199" s="86" t="str">
        <f t="shared" si="249"/>
        <v>Distance</v>
      </c>
      <c r="BC199" s="86" t="str">
        <f t="shared" si="250"/>
        <v>&gt;</v>
      </c>
      <c r="BD199" s="86">
        <f t="shared" si="251"/>
        <v>459.240966796875</v>
      </c>
      <c r="BE199" s="15">
        <f t="shared" si="252"/>
        <v>0</v>
      </c>
      <c r="BF199" s="15" t="str">
        <f t="shared" si="257"/>
        <v>GEBR&gt;0,715087890625 AND Speed&gt;21,828857421875 AND Speed&lt;=23,35400390625 AND Distance&lt;=590,286865234375 AND Distance&gt;459,240966796875</v>
      </c>
      <c r="BH199"/>
      <c r="BI199"/>
      <c r="BJ199"/>
    </row>
    <row r="200" spans="1:62">
      <c r="A200" s="15">
        <v>197</v>
      </c>
      <c r="B200" s="15">
        <v>-2</v>
      </c>
      <c r="C200" s="15">
        <v>-8192</v>
      </c>
      <c r="D200" s="15">
        <f t="shared" si="253"/>
        <v>-1</v>
      </c>
      <c r="E200" s="15">
        <f t="shared" si="254"/>
        <v>0</v>
      </c>
      <c r="F200" s="15">
        <f t="shared" si="255"/>
        <v>-1</v>
      </c>
      <c r="G200" s="15">
        <v>395</v>
      </c>
      <c r="H200" s="15">
        <v>396</v>
      </c>
      <c r="I200" s="15">
        <v>97</v>
      </c>
      <c r="J200" s="15">
        <v>6</v>
      </c>
      <c r="K200" s="15">
        <v>452</v>
      </c>
      <c r="L200" s="15">
        <v>683</v>
      </c>
      <c r="M200" s="15">
        <f t="shared" si="256"/>
        <v>0.166748046875</v>
      </c>
      <c r="O200" s="86">
        <f t="shared" si="210"/>
        <v>452</v>
      </c>
      <c r="P200" s="86">
        <f t="shared" si="211"/>
        <v>0.333251953125</v>
      </c>
      <c r="Q200" s="86">
        <f t="shared" si="212"/>
        <v>281</v>
      </c>
      <c r="R200" s="86" t="b">
        <f t="shared" si="213"/>
        <v>0</v>
      </c>
      <c r="S200" s="86" t="str">
        <f t="shared" si="214"/>
        <v>Dummy Node</v>
      </c>
      <c r="T200" s="86" t="str">
        <f t="shared" si="215"/>
        <v>N/A</v>
      </c>
      <c r="U200" s="86" t="str">
        <f t="shared" si="216"/>
        <v>N/A</v>
      </c>
      <c r="V200" s="86">
        <f t="shared" si="217"/>
        <v>140</v>
      </c>
      <c r="W200" s="86" t="b">
        <f t="shared" si="218"/>
        <v>1</v>
      </c>
      <c r="X200" s="86" t="str">
        <f t="shared" si="219"/>
        <v>Dummy Node</v>
      </c>
      <c r="Y200" s="86" t="str">
        <f t="shared" si="220"/>
        <v>N/A</v>
      </c>
      <c r="Z200" s="86" t="str">
        <f t="shared" si="221"/>
        <v>N/A</v>
      </c>
      <c r="AA200" s="86">
        <f t="shared" si="222"/>
        <v>60</v>
      </c>
      <c r="AB200" s="86" t="b">
        <f t="shared" si="223"/>
        <v>0</v>
      </c>
      <c r="AC200" s="86" t="str">
        <f t="shared" si="224"/>
        <v>Dummy Node</v>
      </c>
      <c r="AD200" s="86" t="str">
        <f t="shared" si="225"/>
        <v>N/A</v>
      </c>
      <c r="AE200" s="86" t="str">
        <f t="shared" si="226"/>
        <v>N/A</v>
      </c>
      <c r="AF200" s="86">
        <f t="shared" si="227"/>
        <v>58</v>
      </c>
      <c r="AG200" s="86" t="b">
        <f t="shared" si="228"/>
        <v>0</v>
      </c>
      <c r="AH200" s="86" t="str">
        <f t="shared" si="229"/>
        <v>GEBR</v>
      </c>
      <c r="AI200" s="86" t="str">
        <f t="shared" si="230"/>
        <v>&gt;</v>
      </c>
      <c r="AJ200" s="86">
        <f t="shared" si="231"/>
        <v>0.715087890625</v>
      </c>
      <c r="AK200" s="86">
        <f t="shared" si="232"/>
        <v>13</v>
      </c>
      <c r="AL200" s="86" t="b">
        <f t="shared" si="233"/>
        <v>0</v>
      </c>
      <c r="AM200" s="86" t="str">
        <f t="shared" si="234"/>
        <v>Speed</v>
      </c>
      <c r="AN200" s="86" t="str">
        <f t="shared" si="235"/>
        <v>&gt;</v>
      </c>
      <c r="AO200" s="86">
        <f t="shared" si="236"/>
        <v>21.828857421875</v>
      </c>
      <c r="AP200" s="86">
        <f t="shared" si="237"/>
        <v>11</v>
      </c>
      <c r="AQ200" s="86" t="b">
        <f t="shared" si="238"/>
        <v>1</v>
      </c>
      <c r="AR200" s="86" t="str">
        <f t="shared" si="239"/>
        <v>Speed</v>
      </c>
      <c r="AS200" s="86" t="str">
        <f t="shared" si="240"/>
        <v>&lt;=</v>
      </c>
      <c r="AT200" s="86">
        <f t="shared" si="241"/>
        <v>23.35400390625</v>
      </c>
      <c r="AU200" s="86">
        <f t="shared" si="242"/>
        <v>2</v>
      </c>
      <c r="AV200" s="86" t="b">
        <f t="shared" si="243"/>
        <v>1</v>
      </c>
      <c r="AW200" s="86" t="str">
        <f t="shared" si="244"/>
        <v>Distance</v>
      </c>
      <c r="AX200" s="86" t="str">
        <f t="shared" si="245"/>
        <v>&lt;=</v>
      </c>
      <c r="AY200" s="86">
        <f t="shared" si="246"/>
        <v>590.286865234375</v>
      </c>
      <c r="AZ200" s="86">
        <f t="shared" si="247"/>
        <v>0</v>
      </c>
      <c r="BA200" s="86" t="b">
        <f t="shared" si="248"/>
        <v>0</v>
      </c>
      <c r="BB200" s="86" t="str">
        <f t="shared" si="249"/>
        <v>Distance</v>
      </c>
      <c r="BC200" s="86" t="str">
        <f t="shared" si="250"/>
        <v>&gt;</v>
      </c>
      <c r="BD200" s="86">
        <f t="shared" si="251"/>
        <v>459.240966796875</v>
      </c>
      <c r="BE200" s="15">
        <f t="shared" si="252"/>
        <v>0</v>
      </c>
      <c r="BF200" s="15" t="str">
        <f t="shared" si="257"/>
        <v>GEBR&gt;0,715087890625 AND Speed&gt;21,828857421875 AND Speed&lt;=23,35400390625 AND Distance&lt;=590,286865234375 AND Distance&gt;459,240966796875</v>
      </c>
      <c r="BH200"/>
      <c r="BI200"/>
      <c r="BJ200"/>
    </row>
    <row r="201" spans="1:62">
      <c r="A201" s="15">
        <v>198</v>
      </c>
      <c r="B201" s="15">
        <v>-2</v>
      </c>
      <c r="C201" s="15">
        <v>-8192</v>
      </c>
      <c r="D201" s="15">
        <f t="shared" si="253"/>
        <v>-1</v>
      </c>
      <c r="E201" s="15">
        <f t="shared" si="254"/>
        <v>0</v>
      </c>
      <c r="F201" s="15">
        <f t="shared" si="255"/>
        <v>-1</v>
      </c>
      <c r="G201" s="15">
        <v>397</v>
      </c>
      <c r="H201" s="15">
        <v>398</v>
      </c>
      <c r="I201" s="15">
        <v>97</v>
      </c>
      <c r="J201" s="15">
        <v>6</v>
      </c>
      <c r="K201" s="15">
        <v>453</v>
      </c>
      <c r="L201" s="15">
        <v>683</v>
      </c>
      <c r="M201" s="15">
        <f t="shared" si="256"/>
        <v>0.166748046875</v>
      </c>
      <c r="O201" s="86">
        <f t="shared" si="210"/>
        <v>453</v>
      </c>
      <c r="P201" s="86">
        <f t="shared" si="211"/>
        <v>0.333251953125</v>
      </c>
      <c r="Q201" s="86">
        <f t="shared" si="212"/>
        <v>282</v>
      </c>
      <c r="R201" s="86" t="b">
        <f t="shared" si="213"/>
        <v>1</v>
      </c>
      <c r="S201" s="86" t="str">
        <f t="shared" si="214"/>
        <v>Dummy Node</v>
      </c>
      <c r="T201" s="86" t="str">
        <f t="shared" si="215"/>
        <v>N/A</v>
      </c>
      <c r="U201" s="86" t="str">
        <f t="shared" si="216"/>
        <v>N/A</v>
      </c>
      <c r="V201" s="86">
        <f t="shared" si="217"/>
        <v>140</v>
      </c>
      <c r="W201" s="86" t="b">
        <f t="shared" si="218"/>
        <v>0</v>
      </c>
      <c r="X201" s="86" t="str">
        <f t="shared" si="219"/>
        <v>Dummy Node</v>
      </c>
      <c r="Y201" s="86" t="str">
        <f t="shared" si="220"/>
        <v>N/A</v>
      </c>
      <c r="Z201" s="86" t="str">
        <f t="shared" si="221"/>
        <v>N/A</v>
      </c>
      <c r="AA201" s="86">
        <f t="shared" si="222"/>
        <v>60</v>
      </c>
      <c r="AB201" s="86" t="b">
        <f t="shared" si="223"/>
        <v>0</v>
      </c>
      <c r="AC201" s="86" t="str">
        <f t="shared" si="224"/>
        <v>Dummy Node</v>
      </c>
      <c r="AD201" s="86" t="str">
        <f t="shared" si="225"/>
        <v>N/A</v>
      </c>
      <c r="AE201" s="86" t="str">
        <f t="shared" si="226"/>
        <v>N/A</v>
      </c>
      <c r="AF201" s="86">
        <f t="shared" si="227"/>
        <v>58</v>
      </c>
      <c r="AG201" s="86" t="b">
        <f t="shared" si="228"/>
        <v>0</v>
      </c>
      <c r="AH201" s="86" t="str">
        <f t="shared" si="229"/>
        <v>GEBR</v>
      </c>
      <c r="AI201" s="86" t="str">
        <f t="shared" si="230"/>
        <v>&gt;</v>
      </c>
      <c r="AJ201" s="86">
        <f t="shared" si="231"/>
        <v>0.715087890625</v>
      </c>
      <c r="AK201" s="86">
        <f t="shared" si="232"/>
        <v>13</v>
      </c>
      <c r="AL201" s="86" t="b">
        <f t="shared" si="233"/>
        <v>0</v>
      </c>
      <c r="AM201" s="86" t="str">
        <f t="shared" si="234"/>
        <v>Speed</v>
      </c>
      <c r="AN201" s="86" t="str">
        <f t="shared" si="235"/>
        <v>&gt;</v>
      </c>
      <c r="AO201" s="86">
        <f t="shared" si="236"/>
        <v>21.828857421875</v>
      </c>
      <c r="AP201" s="86">
        <f t="shared" si="237"/>
        <v>11</v>
      </c>
      <c r="AQ201" s="86" t="b">
        <f t="shared" si="238"/>
        <v>1</v>
      </c>
      <c r="AR201" s="86" t="str">
        <f t="shared" si="239"/>
        <v>Speed</v>
      </c>
      <c r="AS201" s="86" t="str">
        <f t="shared" si="240"/>
        <v>&lt;=</v>
      </c>
      <c r="AT201" s="86">
        <f t="shared" si="241"/>
        <v>23.35400390625</v>
      </c>
      <c r="AU201" s="86">
        <f t="shared" si="242"/>
        <v>2</v>
      </c>
      <c r="AV201" s="86" t="b">
        <f t="shared" si="243"/>
        <v>1</v>
      </c>
      <c r="AW201" s="86" t="str">
        <f t="shared" si="244"/>
        <v>Distance</v>
      </c>
      <c r="AX201" s="86" t="str">
        <f t="shared" si="245"/>
        <v>&lt;=</v>
      </c>
      <c r="AY201" s="86">
        <f t="shared" si="246"/>
        <v>590.286865234375</v>
      </c>
      <c r="AZ201" s="86">
        <f t="shared" si="247"/>
        <v>0</v>
      </c>
      <c r="BA201" s="86" t="b">
        <f t="shared" si="248"/>
        <v>0</v>
      </c>
      <c r="BB201" s="86" t="str">
        <f t="shared" si="249"/>
        <v>Distance</v>
      </c>
      <c r="BC201" s="86" t="str">
        <f t="shared" si="250"/>
        <v>&gt;</v>
      </c>
      <c r="BD201" s="86">
        <f t="shared" si="251"/>
        <v>459.240966796875</v>
      </c>
      <c r="BE201" s="15">
        <f t="shared" si="252"/>
        <v>0</v>
      </c>
      <c r="BF201" s="15" t="str">
        <f t="shared" si="257"/>
        <v>GEBR&gt;0,715087890625 AND Speed&gt;21,828857421875 AND Speed&lt;=23,35400390625 AND Distance&lt;=590,286865234375 AND Distance&gt;459,240966796875</v>
      </c>
      <c r="BH201"/>
      <c r="BI201"/>
      <c r="BJ201"/>
    </row>
    <row r="202" spans="1:62">
      <c r="A202" s="15">
        <v>199</v>
      </c>
      <c r="B202" s="15">
        <v>-2</v>
      </c>
      <c r="C202" s="15">
        <v>-8192</v>
      </c>
      <c r="D202" s="15">
        <f t="shared" si="253"/>
        <v>-1</v>
      </c>
      <c r="E202" s="15">
        <f t="shared" si="254"/>
        <v>0</v>
      </c>
      <c r="F202" s="15">
        <f t="shared" si="255"/>
        <v>-1</v>
      </c>
      <c r="G202" s="15">
        <v>399</v>
      </c>
      <c r="H202" s="15">
        <v>400</v>
      </c>
      <c r="I202" s="15">
        <v>98</v>
      </c>
      <c r="J202" s="15">
        <v>6</v>
      </c>
      <c r="K202" s="15">
        <v>454</v>
      </c>
      <c r="L202" s="15">
        <v>1365</v>
      </c>
      <c r="M202" s="15">
        <f t="shared" si="256"/>
        <v>0.333251953125</v>
      </c>
      <c r="O202" s="86">
        <f t="shared" si="210"/>
        <v>454</v>
      </c>
      <c r="P202" s="86">
        <f t="shared" si="211"/>
        <v>0.333251953125</v>
      </c>
      <c r="Q202" s="86">
        <f t="shared" si="212"/>
        <v>282</v>
      </c>
      <c r="R202" s="86" t="b">
        <f t="shared" si="213"/>
        <v>0</v>
      </c>
      <c r="S202" s="86" t="str">
        <f t="shared" si="214"/>
        <v>Dummy Node</v>
      </c>
      <c r="T202" s="86" t="str">
        <f t="shared" si="215"/>
        <v>N/A</v>
      </c>
      <c r="U202" s="86" t="str">
        <f t="shared" si="216"/>
        <v>N/A</v>
      </c>
      <c r="V202" s="86">
        <f t="shared" si="217"/>
        <v>140</v>
      </c>
      <c r="W202" s="86" t="b">
        <f t="shared" si="218"/>
        <v>0</v>
      </c>
      <c r="X202" s="86" t="str">
        <f t="shared" si="219"/>
        <v>Dummy Node</v>
      </c>
      <c r="Y202" s="86" t="str">
        <f t="shared" si="220"/>
        <v>N/A</v>
      </c>
      <c r="Z202" s="86" t="str">
        <f t="shared" si="221"/>
        <v>N/A</v>
      </c>
      <c r="AA202" s="86">
        <f t="shared" si="222"/>
        <v>60</v>
      </c>
      <c r="AB202" s="86" t="b">
        <f t="shared" si="223"/>
        <v>0</v>
      </c>
      <c r="AC202" s="86" t="str">
        <f t="shared" si="224"/>
        <v>Dummy Node</v>
      </c>
      <c r="AD202" s="86" t="str">
        <f t="shared" si="225"/>
        <v>N/A</v>
      </c>
      <c r="AE202" s="86" t="str">
        <f t="shared" si="226"/>
        <v>N/A</v>
      </c>
      <c r="AF202" s="86">
        <f t="shared" si="227"/>
        <v>58</v>
      </c>
      <c r="AG202" s="86" t="b">
        <f t="shared" si="228"/>
        <v>0</v>
      </c>
      <c r="AH202" s="86" t="str">
        <f t="shared" si="229"/>
        <v>GEBR</v>
      </c>
      <c r="AI202" s="86" t="str">
        <f t="shared" si="230"/>
        <v>&gt;</v>
      </c>
      <c r="AJ202" s="86">
        <f t="shared" si="231"/>
        <v>0.715087890625</v>
      </c>
      <c r="AK202" s="86">
        <f t="shared" si="232"/>
        <v>13</v>
      </c>
      <c r="AL202" s="86" t="b">
        <f t="shared" si="233"/>
        <v>0</v>
      </c>
      <c r="AM202" s="86" t="str">
        <f t="shared" si="234"/>
        <v>Speed</v>
      </c>
      <c r="AN202" s="86" t="str">
        <f t="shared" si="235"/>
        <v>&gt;</v>
      </c>
      <c r="AO202" s="86">
        <f t="shared" si="236"/>
        <v>21.828857421875</v>
      </c>
      <c r="AP202" s="86">
        <f t="shared" si="237"/>
        <v>11</v>
      </c>
      <c r="AQ202" s="86" t="b">
        <f t="shared" si="238"/>
        <v>1</v>
      </c>
      <c r="AR202" s="86" t="str">
        <f t="shared" si="239"/>
        <v>Speed</v>
      </c>
      <c r="AS202" s="86" t="str">
        <f t="shared" si="240"/>
        <v>&lt;=</v>
      </c>
      <c r="AT202" s="86">
        <f t="shared" si="241"/>
        <v>23.35400390625</v>
      </c>
      <c r="AU202" s="86">
        <f t="shared" si="242"/>
        <v>2</v>
      </c>
      <c r="AV202" s="86" t="b">
        <f t="shared" si="243"/>
        <v>1</v>
      </c>
      <c r="AW202" s="86" t="str">
        <f t="shared" si="244"/>
        <v>Distance</v>
      </c>
      <c r="AX202" s="86" t="str">
        <f t="shared" si="245"/>
        <v>&lt;=</v>
      </c>
      <c r="AY202" s="86">
        <f t="shared" si="246"/>
        <v>590.286865234375</v>
      </c>
      <c r="AZ202" s="86">
        <f t="shared" si="247"/>
        <v>0</v>
      </c>
      <c r="BA202" s="86" t="b">
        <f t="shared" si="248"/>
        <v>0</v>
      </c>
      <c r="BB202" s="86" t="str">
        <f t="shared" si="249"/>
        <v>Distance</v>
      </c>
      <c r="BC202" s="86" t="str">
        <f t="shared" si="250"/>
        <v>&gt;</v>
      </c>
      <c r="BD202" s="86">
        <f t="shared" si="251"/>
        <v>459.240966796875</v>
      </c>
      <c r="BE202" s="15">
        <f t="shared" si="252"/>
        <v>0</v>
      </c>
      <c r="BF202" s="15" t="str">
        <f t="shared" si="257"/>
        <v>GEBR&gt;0,715087890625 AND Speed&gt;21,828857421875 AND Speed&lt;=23,35400390625 AND Distance&lt;=590,286865234375 AND Distance&gt;459,240966796875</v>
      </c>
      <c r="BH202"/>
      <c r="BI202"/>
      <c r="BJ202"/>
    </row>
    <row r="203" spans="1:62">
      <c r="A203" s="15">
        <v>200</v>
      </c>
      <c r="B203" s="15">
        <v>-2</v>
      </c>
      <c r="C203" s="15">
        <v>-8192</v>
      </c>
      <c r="D203" s="15">
        <f t="shared" si="253"/>
        <v>-1</v>
      </c>
      <c r="E203" s="15">
        <f t="shared" si="254"/>
        <v>0</v>
      </c>
      <c r="F203" s="15">
        <f t="shared" si="255"/>
        <v>-1</v>
      </c>
      <c r="G203" s="15">
        <v>401</v>
      </c>
      <c r="H203" s="15">
        <v>402</v>
      </c>
      <c r="I203" s="15">
        <v>98</v>
      </c>
      <c r="J203" s="15">
        <v>6</v>
      </c>
      <c r="K203" s="15">
        <v>455</v>
      </c>
      <c r="L203" s="15">
        <v>1365</v>
      </c>
      <c r="M203" s="15">
        <f t="shared" si="256"/>
        <v>0.333251953125</v>
      </c>
      <c r="O203" s="86">
        <f t="shared" si="210"/>
        <v>455</v>
      </c>
      <c r="P203" s="86">
        <f t="shared" si="211"/>
        <v>0.333251953125</v>
      </c>
      <c r="Q203" s="86">
        <f t="shared" si="212"/>
        <v>347</v>
      </c>
      <c r="R203" s="86" t="b">
        <f t="shared" si="213"/>
        <v>1</v>
      </c>
      <c r="S203" s="86" t="str">
        <f t="shared" si="214"/>
        <v>Dummy Node</v>
      </c>
      <c r="T203" s="86" t="str">
        <f t="shared" si="215"/>
        <v>N/A</v>
      </c>
      <c r="U203" s="86" t="str">
        <f t="shared" si="216"/>
        <v>N/A</v>
      </c>
      <c r="V203" s="86">
        <f t="shared" si="217"/>
        <v>173</v>
      </c>
      <c r="W203" s="86" t="b">
        <f t="shared" si="218"/>
        <v>1</v>
      </c>
      <c r="X203" s="86" t="str">
        <f t="shared" si="219"/>
        <v>Dummy Node</v>
      </c>
      <c r="Y203" s="86" t="str">
        <f t="shared" si="220"/>
        <v>N/A</v>
      </c>
      <c r="Z203" s="86" t="str">
        <f t="shared" si="221"/>
        <v>N/A</v>
      </c>
      <c r="AA203" s="86">
        <f t="shared" si="222"/>
        <v>81</v>
      </c>
      <c r="AB203" s="86" t="b">
        <f t="shared" si="223"/>
        <v>1</v>
      </c>
      <c r="AC203" s="86" t="str">
        <f t="shared" si="224"/>
        <v>Dummy Node</v>
      </c>
      <c r="AD203" s="86" t="str">
        <f t="shared" si="225"/>
        <v>N/A</v>
      </c>
      <c r="AE203" s="86" t="str">
        <f t="shared" si="226"/>
        <v>N/A</v>
      </c>
      <c r="AF203" s="86">
        <f t="shared" si="227"/>
        <v>45</v>
      </c>
      <c r="AG203" s="86" t="b">
        <f t="shared" si="228"/>
        <v>1</v>
      </c>
      <c r="AH203" s="86" t="str">
        <f t="shared" si="229"/>
        <v>Speed</v>
      </c>
      <c r="AI203" s="86" t="str">
        <f t="shared" si="230"/>
        <v>&lt;=</v>
      </c>
      <c r="AJ203" s="86">
        <f t="shared" si="231"/>
        <v>24.4296875</v>
      </c>
      <c r="AK203" s="86">
        <f t="shared" si="232"/>
        <v>43</v>
      </c>
      <c r="AL203" s="86" t="b">
        <f t="shared" si="233"/>
        <v>1</v>
      </c>
      <c r="AM203" s="86" t="str">
        <f t="shared" si="234"/>
        <v>Speed</v>
      </c>
      <c r="AN203" s="86" t="str">
        <f t="shared" si="235"/>
        <v>&lt;=</v>
      </c>
      <c r="AO203" s="86">
        <f t="shared" si="236"/>
        <v>25.37109375</v>
      </c>
      <c r="AP203" s="86">
        <f t="shared" si="237"/>
        <v>12</v>
      </c>
      <c r="AQ203" s="86" t="b">
        <f t="shared" si="238"/>
        <v>1</v>
      </c>
      <c r="AR203" s="86" t="str">
        <f t="shared" si="239"/>
        <v>Distance</v>
      </c>
      <c r="AS203" s="86" t="str">
        <f t="shared" si="240"/>
        <v>&lt;=</v>
      </c>
      <c r="AT203" s="86">
        <f t="shared" si="241"/>
        <v>680.19677734375</v>
      </c>
      <c r="AU203" s="86">
        <f t="shared" si="242"/>
        <v>2</v>
      </c>
      <c r="AV203" s="86" t="b">
        <f t="shared" si="243"/>
        <v>0</v>
      </c>
      <c r="AW203" s="86" t="str">
        <f t="shared" si="244"/>
        <v>Distance</v>
      </c>
      <c r="AX203" s="86" t="str">
        <f t="shared" si="245"/>
        <v>&gt;</v>
      </c>
      <c r="AY203" s="86">
        <f t="shared" si="246"/>
        <v>590.286865234375</v>
      </c>
      <c r="AZ203" s="86">
        <f t="shared" si="247"/>
        <v>0</v>
      </c>
      <c r="BA203" s="86" t="b">
        <f t="shared" si="248"/>
        <v>0</v>
      </c>
      <c r="BB203" s="86" t="str">
        <f t="shared" si="249"/>
        <v>Distance</v>
      </c>
      <c r="BC203" s="86" t="str">
        <f t="shared" si="250"/>
        <v>&gt;</v>
      </c>
      <c r="BD203" s="86">
        <f t="shared" si="251"/>
        <v>459.240966796875</v>
      </c>
      <c r="BE203" s="15">
        <f t="shared" si="252"/>
        <v>0</v>
      </c>
      <c r="BF203" s="15" t="str">
        <f t="shared" si="257"/>
        <v>Speed&lt;=24,4296875 AND Speed&lt;=25,37109375 AND Distance&lt;=680,19677734375 AND Distance&gt;590,286865234375 AND Distance&gt;459,240966796875</v>
      </c>
      <c r="BH203"/>
      <c r="BI203"/>
      <c r="BJ203"/>
    </row>
    <row r="204" spans="1:62">
      <c r="A204" s="15">
        <v>201</v>
      </c>
      <c r="B204" s="15">
        <v>-2</v>
      </c>
      <c r="C204" s="15">
        <v>-8192</v>
      </c>
      <c r="D204" s="15">
        <f t="shared" si="253"/>
        <v>-1</v>
      </c>
      <c r="E204" s="15">
        <f t="shared" si="254"/>
        <v>0</v>
      </c>
      <c r="F204" s="15">
        <f t="shared" si="255"/>
        <v>-1</v>
      </c>
      <c r="G204" s="15">
        <v>403</v>
      </c>
      <c r="H204" s="15">
        <v>404</v>
      </c>
      <c r="I204" s="15">
        <v>99</v>
      </c>
      <c r="J204" s="15">
        <v>7</v>
      </c>
      <c r="K204" s="15">
        <v>456</v>
      </c>
      <c r="L204" s="15">
        <v>11</v>
      </c>
      <c r="M204" s="15">
        <f t="shared" si="256"/>
        <v>2.685546875E-3</v>
      </c>
      <c r="O204" s="86">
        <f t="shared" si="210"/>
        <v>456</v>
      </c>
      <c r="P204" s="86">
        <f t="shared" si="211"/>
        <v>0.333251953125</v>
      </c>
      <c r="Q204" s="86">
        <f t="shared" si="212"/>
        <v>347</v>
      </c>
      <c r="R204" s="86" t="b">
        <f t="shared" si="213"/>
        <v>0</v>
      </c>
      <c r="S204" s="86" t="str">
        <f t="shared" si="214"/>
        <v>Dummy Node</v>
      </c>
      <c r="T204" s="86" t="str">
        <f t="shared" si="215"/>
        <v>N/A</v>
      </c>
      <c r="U204" s="86" t="str">
        <f t="shared" si="216"/>
        <v>N/A</v>
      </c>
      <c r="V204" s="86">
        <f t="shared" si="217"/>
        <v>173</v>
      </c>
      <c r="W204" s="86" t="b">
        <f t="shared" si="218"/>
        <v>1</v>
      </c>
      <c r="X204" s="86" t="str">
        <f t="shared" si="219"/>
        <v>Dummy Node</v>
      </c>
      <c r="Y204" s="86" t="str">
        <f t="shared" si="220"/>
        <v>N/A</v>
      </c>
      <c r="Z204" s="86" t="str">
        <f t="shared" si="221"/>
        <v>N/A</v>
      </c>
      <c r="AA204" s="86">
        <f t="shared" si="222"/>
        <v>81</v>
      </c>
      <c r="AB204" s="86" t="b">
        <f t="shared" si="223"/>
        <v>1</v>
      </c>
      <c r="AC204" s="86" t="str">
        <f t="shared" si="224"/>
        <v>Dummy Node</v>
      </c>
      <c r="AD204" s="86" t="str">
        <f t="shared" si="225"/>
        <v>N/A</v>
      </c>
      <c r="AE204" s="86" t="str">
        <f t="shared" si="226"/>
        <v>N/A</v>
      </c>
      <c r="AF204" s="86">
        <f t="shared" si="227"/>
        <v>45</v>
      </c>
      <c r="AG204" s="86" t="b">
        <f t="shared" si="228"/>
        <v>1</v>
      </c>
      <c r="AH204" s="86" t="str">
        <f t="shared" si="229"/>
        <v>Speed</v>
      </c>
      <c r="AI204" s="86" t="str">
        <f t="shared" si="230"/>
        <v>&lt;=</v>
      </c>
      <c r="AJ204" s="86">
        <f t="shared" si="231"/>
        <v>24.4296875</v>
      </c>
      <c r="AK204" s="86">
        <f t="shared" si="232"/>
        <v>43</v>
      </c>
      <c r="AL204" s="86" t="b">
        <f t="shared" si="233"/>
        <v>1</v>
      </c>
      <c r="AM204" s="86" t="str">
        <f t="shared" si="234"/>
        <v>Speed</v>
      </c>
      <c r="AN204" s="86" t="str">
        <f t="shared" si="235"/>
        <v>&lt;=</v>
      </c>
      <c r="AO204" s="86">
        <f t="shared" si="236"/>
        <v>25.37109375</v>
      </c>
      <c r="AP204" s="86">
        <f t="shared" si="237"/>
        <v>12</v>
      </c>
      <c r="AQ204" s="86" t="b">
        <f t="shared" si="238"/>
        <v>1</v>
      </c>
      <c r="AR204" s="86" t="str">
        <f t="shared" si="239"/>
        <v>Distance</v>
      </c>
      <c r="AS204" s="86" t="str">
        <f t="shared" si="240"/>
        <v>&lt;=</v>
      </c>
      <c r="AT204" s="86">
        <f t="shared" si="241"/>
        <v>680.19677734375</v>
      </c>
      <c r="AU204" s="86">
        <f t="shared" si="242"/>
        <v>2</v>
      </c>
      <c r="AV204" s="86" t="b">
        <f t="shared" si="243"/>
        <v>0</v>
      </c>
      <c r="AW204" s="86" t="str">
        <f t="shared" si="244"/>
        <v>Distance</v>
      </c>
      <c r="AX204" s="86" t="str">
        <f t="shared" si="245"/>
        <v>&gt;</v>
      </c>
      <c r="AY204" s="86">
        <f t="shared" si="246"/>
        <v>590.286865234375</v>
      </c>
      <c r="AZ204" s="86">
        <f t="shared" si="247"/>
        <v>0</v>
      </c>
      <c r="BA204" s="86" t="b">
        <f t="shared" si="248"/>
        <v>0</v>
      </c>
      <c r="BB204" s="86" t="str">
        <f t="shared" si="249"/>
        <v>Distance</v>
      </c>
      <c r="BC204" s="86" t="str">
        <f t="shared" si="250"/>
        <v>&gt;</v>
      </c>
      <c r="BD204" s="86">
        <f t="shared" si="251"/>
        <v>459.240966796875</v>
      </c>
      <c r="BE204" s="15">
        <f t="shared" si="252"/>
        <v>0</v>
      </c>
      <c r="BF204" s="15" t="str">
        <f t="shared" si="257"/>
        <v>Speed&lt;=24,4296875 AND Speed&lt;=25,37109375 AND Distance&lt;=680,19677734375 AND Distance&gt;590,286865234375 AND Distance&gt;459,240966796875</v>
      </c>
      <c r="BH204"/>
      <c r="BI204"/>
      <c r="BJ204"/>
    </row>
    <row r="205" spans="1:62">
      <c r="A205" s="15">
        <v>202</v>
      </c>
      <c r="B205" s="15">
        <v>-2</v>
      </c>
      <c r="C205" s="15">
        <v>-8192</v>
      </c>
      <c r="D205" s="15">
        <f t="shared" si="253"/>
        <v>-1</v>
      </c>
      <c r="E205" s="15">
        <f t="shared" si="254"/>
        <v>0</v>
      </c>
      <c r="F205" s="15">
        <f t="shared" si="255"/>
        <v>-1</v>
      </c>
      <c r="G205" s="15">
        <v>405</v>
      </c>
      <c r="H205" s="15">
        <v>406</v>
      </c>
      <c r="I205" s="15">
        <v>99</v>
      </c>
      <c r="J205" s="15">
        <v>7</v>
      </c>
      <c r="K205" s="15">
        <v>457</v>
      </c>
      <c r="L205" s="15">
        <v>11</v>
      </c>
      <c r="M205" s="15">
        <f t="shared" si="256"/>
        <v>2.685546875E-3</v>
      </c>
      <c r="O205" s="86">
        <f t="shared" si="210"/>
        <v>457</v>
      </c>
      <c r="P205" s="86">
        <f t="shared" si="211"/>
        <v>0.333251953125</v>
      </c>
      <c r="Q205" s="86">
        <f t="shared" si="212"/>
        <v>348</v>
      </c>
      <c r="R205" s="86" t="b">
        <f t="shared" si="213"/>
        <v>1</v>
      </c>
      <c r="S205" s="86" t="str">
        <f t="shared" si="214"/>
        <v>Dummy Node</v>
      </c>
      <c r="T205" s="86" t="str">
        <f t="shared" si="215"/>
        <v>N/A</v>
      </c>
      <c r="U205" s="86" t="str">
        <f t="shared" si="216"/>
        <v>N/A</v>
      </c>
      <c r="V205" s="86">
        <f t="shared" si="217"/>
        <v>173</v>
      </c>
      <c r="W205" s="86" t="b">
        <f t="shared" si="218"/>
        <v>0</v>
      </c>
      <c r="X205" s="86" t="str">
        <f t="shared" si="219"/>
        <v>Dummy Node</v>
      </c>
      <c r="Y205" s="86" t="str">
        <f t="shared" si="220"/>
        <v>N/A</v>
      </c>
      <c r="Z205" s="86" t="str">
        <f t="shared" si="221"/>
        <v>N/A</v>
      </c>
      <c r="AA205" s="86">
        <f t="shared" si="222"/>
        <v>81</v>
      </c>
      <c r="AB205" s="86" t="b">
        <f t="shared" si="223"/>
        <v>1</v>
      </c>
      <c r="AC205" s="86" t="str">
        <f t="shared" si="224"/>
        <v>Dummy Node</v>
      </c>
      <c r="AD205" s="86" t="str">
        <f t="shared" si="225"/>
        <v>N/A</v>
      </c>
      <c r="AE205" s="86" t="str">
        <f t="shared" si="226"/>
        <v>N/A</v>
      </c>
      <c r="AF205" s="86">
        <f t="shared" si="227"/>
        <v>45</v>
      </c>
      <c r="AG205" s="86" t="b">
        <f t="shared" si="228"/>
        <v>1</v>
      </c>
      <c r="AH205" s="86" t="str">
        <f t="shared" si="229"/>
        <v>Speed</v>
      </c>
      <c r="AI205" s="86" t="str">
        <f t="shared" si="230"/>
        <v>&lt;=</v>
      </c>
      <c r="AJ205" s="86">
        <f t="shared" si="231"/>
        <v>24.4296875</v>
      </c>
      <c r="AK205" s="86">
        <f t="shared" si="232"/>
        <v>43</v>
      </c>
      <c r="AL205" s="86" t="b">
        <f t="shared" si="233"/>
        <v>1</v>
      </c>
      <c r="AM205" s="86" t="str">
        <f t="shared" si="234"/>
        <v>Speed</v>
      </c>
      <c r="AN205" s="86" t="str">
        <f t="shared" si="235"/>
        <v>&lt;=</v>
      </c>
      <c r="AO205" s="86">
        <f t="shared" si="236"/>
        <v>25.37109375</v>
      </c>
      <c r="AP205" s="86">
        <f t="shared" si="237"/>
        <v>12</v>
      </c>
      <c r="AQ205" s="86" t="b">
        <f t="shared" si="238"/>
        <v>1</v>
      </c>
      <c r="AR205" s="86" t="str">
        <f t="shared" si="239"/>
        <v>Distance</v>
      </c>
      <c r="AS205" s="86" t="str">
        <f t="shared" si="240"/>
        <v>&lt;=</v>
      </c>
      <c r="AT205" s="86">
        <f t="shared" si="241"/>
        <v>680.19677734375</v>
      </c>
      <c r="AU205" s="86">
        <f t="shared" si="242"/>
        <v>2</v>
      </c>
      <c r="AV205" s="86" t="b">
        <f t="shared" si="243"/>
        <v>0</v>
      </c>
      <c r="AW205" s="86" t="str">
        <f t="shared" si="244"/>
        <v>Distance</v>
      </c>
      <c r="AX205" s="86" t="str">
        <f t="shared" si="245"/>
        <v>&gt;</v>
      </c>
      <c r="AY205" s="86">
        <f t="shared" si="246"/>
        <v>590.286865234375</v>
      </c>
      <c r="AZ205" s="86">
        <f t="shared" si="247"/>
        <v>0</v>
      </c>
      <c r="BA205" s="86" t="b">
        <f t="shared" si="248"/>
        <v>0</v>
      </c>
      <c r="BB205" s="86" t="str">
        <f t="shared" si="249"/>
        <v>Distance</v>
      </c>
      <c r="BC205" s="86" t="str">
        <f t="shared" si="250"/>
        <v>&gt;</v>
      </c>
      <c r="BD205" s="86">
        <f t="shared" si="251"/>
        <v>459.240966796875</v>
      </c>
      <c r="BE205" s="15">
        <f t="shared" si="252"/>
        <v>0</v>
      </c>
      <c r="BF205" s="15" t="str">
        <f t="shared" si="257"/>
        <v>Speed&lt;=24,4296875 AND Speed&lt;=25,37109375 AND Distance&lt;=680,19677734375 AND Distance&gt;590,286865234375 AND Distance&gt;459,240966796875</v>
      </c>
      <c r="BH205"/>
      <c r="BI205"/>
      <c r="BJ205"/>
    </row>
    <row r="206" spans="1:62">
      <c r="A206" s="15">
        <v>203</v>
      </c>
      <c r="B206" s="15">
        <v>-2</v>
      </c>
      <c r="C206" s="15">
        <v>-8192</v>
      </c>
      <c r="D206" s="15">
        <f t="shared" si="253"/>
        <v>-1</v>
      </c>
      <c r="E206" s="15">
        <f t="shared" si="254"/>
        <v>0</v>
      </c>
      <c r="F206" s="15">
        <f t="shared" si="255"/>
        <v>-1</v>
      </c>
      <c r="G206" s="15">
        <v>407</v>
      </c>
      <c r="H206" s="15">
        <v>408</v>
      </c>
      <c r="I206" s="15">
        <v>100</v>
      </c>
      <c r="J206" s="15">
        <v>7</v>
      </c>
      <c r="K206" s="15">
        <v>458</v>
      </c>
      <c r="L206" s="15">
        <v>1</v>
      </c>
      <c r="M206" s="15">
        <f t="shared" si="256"/>
        <v>2.44140625E-4</v>
      </c>
      <c r="O206" s="86">
        <f t="shared" ref="O206:O258" si="258">K206</f>
        <v>458</v>
      </c>
      <c r="P206" s="86">
        <f t="shared" ref="P206:P258" si="259">VLOOKUP(O206,$A$3:$M$513,13,FALSE)</f>
        <v>0.333251953125</v>
      </c>
      <c r="Q206" s="86">
        <f t="shared" ref="Q206:Q258" si="260">VLOOKUP(O206,$A$3:$I$513,9,FALSE)</f>
        <v>348</v>
      </c>
      <c r="R206" s="86" t="b">
        <f t="shared" ref="R206:R258" si="261">IF(VLOOKUP(Q206,$A$3:$G$513,7,FALSE) = O206, TRUE, IF(VLOOKUP(Q206, $A$3:$H$513,8,FALSE) = O206, FALSE, "Error: Invalid Decision!"))</f>
        <v>0</v>
      </c>
      <c r="S206" s="86" t="str">
        <f t="shared" ref="S206:S258" si="262">IF(VLOOKUP(Q206,$A$3:$B$513,2,FALSE) = 0, "Distance", IF(VLOOKUP(Q206,$A$3:$B$513,2,FALSE) = 1, "Speed", IF(VLOOKUP(Q206,$A$3:$B$513,2,FALSE) = 2, "GEBR", "Dummy Node")))</f>
        <v>Dummy Node</v>
      </c>
      <c r="T206" s="86" t="str">
        <f t="shared" ref="T206:T258" si="263">IF(S206="Dummy Node","N/A",IF(R206,"&lt;=","&gt;"))</f>
        <v>N/A</v>
      </c>
      <c r="U206" s="86" t="str">
        <f t="shared" ref="U206:U258" si="264">IF(S206="Dummy Node","N/A",VLOOKUP(Q206,$A$3:$F$513,6,FALSE))</f>
        <v>N/A</v>
      </c>
      <c r="V206" s="86">
        <f t="shared" ref="V206:V258" si="265">VLOOKUP(Q206,$A$3:$I$513,9,FALSE)</f>
        <v>173</v>
      </c>
      <c r="W206" s="86" t="b">
        <f t="shared" ref="W206:W258" si="266">IF(VLOOKUP(V206,$A$3:$G$513,7,FALSE) = Q206, TRUE, IF(VLOOKUP(V206, $A$3:$H$513,8,FALSE) = Q206, FALSE, "Error: Invalid Decision!"))</f>
        <v>0</v>
      </c>
      <c r="X206" s="86" t="str">
        <f t="shared" ref="X206:X258" si="267">IF(VLOOKUP(V206,$A$3:$B$513,2,FALSE) = 0, "Distance", IF(VLOOKUP(V206,$A$3:$B$513,2,FALSE) = 1, "Speed", IF(VLOOKUP(V206,$A$3:$B$513,2,FALSE) = 2, "GEBR", "Dummy Node")))</f>
        <v>Dummy Node</v>
      </c>
      <c r="Y206" s="86" t="str">
        <f t="shared" ref="Y206:Y258" si="268">IF(X206="Dummy Node","N/A",IF(W206,"&lt;=","&gt;"))</f>
        <v>N/A</v>
      </c>
      <c r="Z206" s="86" t="str">
        <f t="shared" ref="Z206:Z258" si="269">IF(X206="Dummy Node","N/A",VLOOKUP(V206,$A$3:$F$513,6,FALSE))</f>
        <v>N/A</v>
      </c>
      <c r="AA206" s="86">
        <f t="shared" ref="AA206:AA258" si="270">VLOOKUP(V206,$A$3:$I$513,9,FALSE)</f>
        <v>81</v>
      </c>
      <c r="AB206" s="86" t="b">
        <f t="shared" ref="AB206:AB258" si="271">IF(VLOOKUP(AA206,$A$3:$G$513,7,FALSE) = V206, TRUE, IF(VLOOKUP(AA206, $A$3:$H$513,8,FALSE) = V206, FALSE, "Error: Invalid Decision!"))</f>
        <v>1</v>
      </c>
      <c r="AC206" s="86" t="str">
        <f t="shared" ref="AC206:AC258" si="272">IF(VLOOKUP(AA206,$A$3:$B$513,2,FALSE) = 0, "Distance", IF(VLOOKUP(AA206,$A$3:$B$513,2,FALSE) = 1, "Speed", IF(VLOOKUP(AA206,$A$3:$B$513,2,FALSE) = 2, "GEBR", "Dummy Node")))</f>
        <v>Dummy Node</v>
      </c>
      <c r="AD206" s="86" t="str">
        <f t="shared" ref="AD206:AD258" si="273">IF(AC206="Dummy Node","N/A",IF(AB206,"&lt;=","&gt;"))</f>
        <v>N/A</v>
      </c>
      <c r="AE206" s="86" t="str">
        <f t="shared" ref="AE206:AE258" si="274">IF(AC206="Dummy Node","N/A",VLOOKUP(AA206,$A$3:$F$513,6,FALSE))</f>
        <v>N/A</v>
      </c>
      <c r="AF206" s="86">
        <f t="shared" ref="AF206:AF258" si="275">VLOOKUP(AA206,$A$3:$I$513,9,FALSE)</f>
        <v>45</v>
      </c>
      <c r="AG206" s="86" t="b">
        <f t="shared" ref="AG206:AG258" si="276">IF(VLOOKUP(AF206,$A$3:$G$513,7,FALSE) = AA206, TRUE, IF(VLOOKUP(AF206, $A$3:$H$513,8,FALSE) = AA206, FALSE, "Error: Invalid Decision!"))</f>
        <v>1</v>
      </c>
      <c r="AH206" s="86" t="str">
        <f t="shared" ref="AH206:AH258" si="277">IF(VLOOKUP(AF206,$A$3:$B$513,2,FALSE) = 0, "Distance", IF(VLOOKUP(AF206,$A$3:$B$513,2,FALSE) = 1, "Speed", IF(VLOOKUP(AF206,$A$3:$B$513,2,FALSE) = 2, "GEBR", "Dummy Node")))</f>
        <v>Speed</v>
      </c>
      <c r="AI206" s="86" t="str">
        <f t="shared" ref="AI206:AI258" si="278">IF(AH206="Dummy Node","N/A",IF(AG206,"&lt;=","&gt;"))</f>
        <v>&lt;=</v>
      </c>
      <c r="AJ206" s="86">
        <f t="shared" ref="AJ206:AJ258" si="279">IF(AH206="Dummy Node","N/A",VLOOKUP(AF206,$A$3:$F$513,6,FALSE))</f>
        <v>24.4296875</v>
      </c>
      <c r="AK206" s="86">
        <f t="shared" ref="AK206:AK258" si="280">VLOOKUP(AF206,$A$3:$I$513,9,FALSE)</f>
        <v>43</v>
      </c>
      <c r="AL206" s="86" t="b">
        <f t="shared" ref="AL206:AL258" si="281">IF(VLOOKUP(AK206,$A$3:$G$513,7,FALSE) = AF206, TRUE, IF(VLOOKUP(AK206, $A$3:$H$513,8,FALSE) = AF206, FALSE, "Error: Invalid Decision!"))</f>
        <v>1</v>
      </c>
      <c r="AM206" s="86" t="str">
        <f t="shared" ref="AM206:AM258" si="282">IF(VLOOKUP(AK206,$A$3:$B$513,2,FALSE) = 0, "Distance", IF(VLOOKUP(AK206,$A$3:$B$513,2,FALSE) = 1, "Speed", IF(VLOOKUP(AK206,$A$3:$B$513,2,FALSE) = 2, "GEBR", "Dummy Node")))</f>
        <v>Speed</v>
      </c>
      <c r="AN206" s="86" t="str">
        <f t="shared" ref="AN206:AN258" si="283">IF(AM206="Dummy Node","N/A",IF(AL206,"&lt;=","&gt;"))</f>
        <v>&lt;=</v>
      </c>
      <c r="AO206" s="86">
        <f t="shared" ref="AO206:AO258" si="284">IF(AM206="Dummy Node","N/A",VLOOKUP(AK206,$A$3:$F$513,6,FALSE))</f>
        <v>25.37109375</v>
      </c>
      <c r="AP206" s="86">
        <f t="shared" ref="AP206:AP258" si="285">VLOOKUP(AK206,$A$3:$I$513,9,FALSE)</f>
        <v>12</v>
      </c>
      <c r="AQ206" s="86" t="b">
        <f t="shared" ref="AQ206:AQ258" si="286">IF(VLOOKUP(AP206,$A$3:$G$513,7,FALSE) = AK206, TRUE, IF(VLOOKUP(AP206, $A$3:$H$513,8,FALSE) = AK206, FALSE, "Error: Invalid Decision!"))</f>
        <v>1</v>
      </c>
      <c r="AR206" s="86" t="str">
        <f t="shared" ref="AR206:AR258" si="287">IF(VLOOKUP(AP206,$A$3:$B$513,2,FALSE) = 0, "Distance", IF(VLOOKUP(AP206,$A$3:$B$513,2,FALSE) = 1, "Speed", IF(VLOOKUP(AP206,$A$3:$B$513,2,FALSE) = 2, "GEBR", "Dummy Node")))</f>
        <v>Distance</v>
      </c>
      <c r="AS206" s="86" t="str">
        <f t="shared" ref="AS206:AS258" si="288">IF(AR206="Dummy Node","N/A",IF(AQ206,"&lt;=","&gt;"))</f>
        <v>&lt;=</v>
      </c>
      <c r="AT206" s="86">
        <f t="shared" ref="AT206:AT258" si="289">IF(AR206="Dummy Node","N/A",VLOOKUP(AP206,$A$3:$F$513,6,FALSE))</f>
        <v>680.19677734375</v>
      </c>
      <c r="AU206" s="86">
        <f t="shared" ref="AU206:AU258" si="290">VLOOKUP(AP206,$A$3:$I$513,9,FALSE)</f>
        <v>2</v>
      </c>
      <c r="AV206" s="86" t="b">
        <f t="shared" ref="AV206:AV258" si="291">IF(VLOOKUP(AU206,$A$3:$G$513,7,FALSE) = AP206, TRUE, IF(VLOOKUP(AU206, $A$3:$H$513,8,FALSE) = AP206, FALSE, "Error: Invalid Decision!"))</f>
        <v>0</v>
      </c>
      <c r="AW206" s="86" t="str">
        <f t="shared" ref="AW206:AW258" si="292">IF(VLOOKUP(AU206,$A$3:$B$513,2,FALSE) = 0, "Distance", IF(VLOOKUP(AU206,$A$3:$B$513,2,FALSE) = 1, "Speed", IF(VLOOKUP(AU206,$A$3:$B$513,2,FALSE) = 2, "GEBR", "Dummy Node")))</f>
        <v>Distance</v>
      </c>
      <c r="AX206" s="86" t="str">
        <f t="shared" ref="AX206:AX258" si="293">IF(AW206="Dummy Node","N/A",IF(AV206,"&lt;=","&gt;"))</f>
        <v>&gt;</v>
      </c>
      <c r="AY206" s="86">
        <f t="shared" ref="AY206:AY258" si="294">IF(AW206="Dummy Node","N/A",VLOOKUP(AU206,$A$3:$F$513,6,FALSE))</f>
        <v>590.286865234375</v>
      </c>
      <c r="AZ206" s="86">
        <f t="shared" ref="AZ206:AZ258" si="295">VLOOKUP(AU206,$A$3:$I$513,9,FALSE)</f>
        <v>0</v>
      </c>
      <c r="BA206" s="86" t="b">
        <f t="shared" ref="BA206:BA258" si="296">IF(VLOOKUP(AZ206,$A$3:$G$513,7,FALSE) = AU206, TRUE, IF(VLOOKUP(AZ206, $A$3:$H$513,8,FALSE) = AU206, FALSE, "Error: Invalid Decision!"))</f>
        <v>0</v>
      </c>
      <c r="BB206" s="86" t="str">
        <f t="shared" ref="BB206:BB258" si="297">IF(VLOOKUP(AZ206,$A$3:$B$513,2,FALSE) = 0, "Distance", IF(VLOOKUP(AZ206,$A$3:$B$513,2,FALSE) = 1, "Speed", IF(VLOOKUP(AZ206,$A$3:$B$513,2,FALSE) = 2, "GEBR", "Dummy Node")))</f>
        <v>Distance</v>
      </c>
      <c r="BC206" s="86" t="str">
        <f t="shared" ref="BC206:BC258" si="298">IF(BB206="Dummy Node","N/A",IF(BA206,"&lt;=","&gt;"))</f>
        <v>&gt;</v>
      </c>
      <c r="BD206" s="86">
        <f t="shared" ref="BD206:BD258" si="299">IF(BB206="Dummy Node","N/A",VLOOKUP(AZ206,$A$3:$F$513,6,FALSE))</f>
        <v>459.240966796875</v>
      </c>
      <c r="BE206" s="15">
        <f t="shared" si="252"/>
        <v>0</v>
      </c>
      <c r="BF206" s="15" t="str">
        <f t="shared" si="257"/>
        <v>Speed&lt;=24,4296875 AND Speed&lt;=25,37109375 AND Distance&lt;=680,19677734375 AND Distance&gt;590,286865234375 AND Distance&gt;459,240966796875</v>
      </c>
      <c r="BH206"/>
      <c r="BI206"/>
      <c r="BJ206"/>
    </row>
    <row r="207" spans="1:62">
      <c r="A207" s="15">
        <v>204</v>
      </c>
      <c r="B207" s="15">
        <v>-2</v>
      </c>
      <c r="C207" s="15">
        <v>-8192</v>
      </c>
      <c r="D207" s="15">
        <f t="shared" si="253"/>
        <v>-1</v>
      </c>
      <c r="E207" s="15">
        <f t="shared" si="254"/>
        <v>0</v>
      </c>
      <c r="F207" s="15">
        <f t="shared" si="255"/>
        <v>-1</v>
      </c>
      <c r="G207" s="15">
        <v>409</v>
      </c>
      <c r="H207" s="15">
        <v>410</v>
      </c>
      <c r="I207" s="15">
        <v>100</v>
      </c>
      <c r="J207" s="15">
        <v>7</v>
      </c>
      <c r="K207" s="15">
        <v>459</v>
      </c>
      <c r="L207" s="15">
        <v>1</v>
      </c>
      <c r="M207" s="15">
        <f t="shared" si="256"/>
        <v>2.44140625E-4</v>
      </c>
      <c r="O207" s="86">
        <f t="shared" si="258"/>
        <v>459</v>
      </c>
      <c r="P207" s="86">
        <f t="shared" si="259"/>
        <v>0.333251953125</v>
      </c>
      <c r="Q207" s="86">
        <f t="shared" si="260"/>
        <v>349</v>
      </c>
      <c r="R207" s="86" t="b">
        <f t="shared" si="261"/>
        <v>1</v>
      </c>
      <c r="S207" s="86" t="str">
        <f t="shared" si="262"/>
        <v>Dummy Node</v>
      </c>
      <c r="T207" s="86" t="str">
        <f t="shared" si="263"/>
        <v>N/A</v>
      </c>
      <c r="U207" s="86" t="str">
        <f t="shared" si="264"/>
        <v>N/A</v>
      </c>
      <c r="V207" s="86">
        <f t="shared" si="265"/>
        <v>174</v>
      </c>
      <c r="W207" s="86" t="b">
        <f t="shared" si="266"/>
        <v>1</v>
      </c>
      <c r="X207" s="86" t="str">
        <f t="shared" si="267"/>
        <v>Dummy Node</v>
      </c>
      <c r="Y207" s="86" t="str">
        <f t="shared" si="268"/>
        <v>N/A</v>
      </c>
      <c r="Z207" s="86" t="str">
        <f t="shared" si="269"/>
        <v>N/A</v>
      </c>
      <c r="AA207" s="86">
        <f t="shared" si="270"/>
        <v>81</v>
      </c>
      <c r="AB207" s="86" t="b">
        <f t="shared" si="271"/>
        <v>0</v>
      </c>
      <c r="AC207" s="86" t="str">
        <f t="shared" si="272"/>
        <v>Dummy Node</v>
      </c>
      <c r="AD207" s="86" t="str">
        <f t="shared" si="273"/>
        <v>N/A</v>
      </c>
      <c r="AE207" s="86" t="str">
        <f t="shared" si="274"/>
        <v>N/A</v>
      </c>
      <c r="AF207" s="86">
        <f t="shared" si="275"/>
        <v>45</v>
      </c>
      <c r="AG207" s="86" t="b">
        <f t="shared" si="276"/>
        <v>1</v>
      </c>
      <c r="AH207" s="86" t="str">
        <f t="shared" si="277"/>
        <v>Speed</v>
      </c>
      <c r="AI207" s="86" t="str">
        <f t="shared" si="278"/>
        <v>&lt;=</v>
      </c>
      <c r="AJ207" s="86">
        <f t="shared" si="279"/>
        <v>24.4296875</v>
      </c>
      <c r="AK207" s="86">
        <f t="shared" si="280"/>
        <v>43</v>
      </c>
      <c r="AL207" s="86" t="b">
        <f t="shared" si="281"/>
        <v>1</v>
      </c>
      <c r="AM207" s="86" t="str">
        <f t="shared" si="282"/>
        <v>Speed</v>
      </c>
      <c r="AN207" s="86" t="str">
        <f t="shared" si="283"/>
        <v>&lt;=</v>
      </c>
      <c r="AO207" s="86">
        <f t="shared" si="284"/>
        <v>25.37109375</v>
      </c>
      <c r="AP207" s="86">
        <f t="shared" si="285"/>
        <v>12</v>
      </c>
      <c r="AQ207" s="86" t="b">
        <f t="shared" si="286"/>
        <v>1</v>
      </c>
      <c r="AR207" s="86" t="str">
        <f t="shared" si="287"/>
        <v>Distance</v>
      </c>
      <c r="AS207" s="86" t="str">
        <f t="shared" si="288"/>
        <v>&lt;=</v>
      </c>
      <c r="AT207" s="86">
        <f t="shared" si="289"/>
        <v>680.19677734375</v>
      </c>
      <c r="AU207" s="86">
        <f t="shared" si="290"/>
        <v>2</v>
      </c>
      <c r="AV207" s="86" t="b">
        <f t="shared" si="291"/>
        <v>0</v>
      </c>
      <c r="AW207" s="86" t="str">
        <f t="shared" si="292"/>
        <v>Distance</v>
      </c>
      <c r="AX207" s="86" t="str">
        <f t="shared" si="293"/>
        <v>&gt;</v>
      </c>
      <c r="AY207" s="86">
        <f t="shared" si="294"/>
        <v>590.286865234375</v>
      </c>
      <c r="AZ207" s="86">
        <f t="shared" si="295"/>
        <v>0</v>
      </c>
      <c r="BA207" s="86" t="b">
        <f t="shared" si="296"/>
        <v>0</v>
      </c>
      <c r="BB207" s="86" t="str">
        <f t="shared" si="297"/>
        <v>Distance</v>
      </c>
      <c r="BC207" s="86" t="str">
        <f t="shared" si="298"/>
        <v>&gt;</v>
      </c>
      <c r="BD207" s="86">
        <f t="shared" si="299"/>
        <v>459.240966796875</v>
      </c>
      <c r="BE207" s="15">
        <f t="shared" si="252"/>
        <v>0</v>
      </c>
      <c r="BF207" s="15" t="str">
        <f t="shared" si="257"/>
        <v>Speed&lt;=24,4296875 AND Speed&lt;=25,37109375 AND Distance&lt;=680,19677734375 AND Distance&gt;590,286865234375 AND Distance&gt;459,240966796875</v>
      </c>
      <c r="BH207"/>
      <c r="BI207"/>
      <c r="BJ207"/>
    </row>
    <row r="208" spans="1:62">
      <c r="A208" s="15">
        <v>205</v>
      </c>
      <c r="B208" s="15">
        <v>-2</v>
      </c>
      <c r="C208" s="15">
        <v>-8192</v>
      </c>
      <c r="D208" s="15">
        <f t="shared" si="253"/>
        <v>-1</v>
      </c>
      <c r="E208" s="15">
        <f t="shared" si="254"/>
        <v>0</v>
      </c>
      <c r="F208" s="15">
        <f t="shared" si="255"/>
        <v>-1</v>
      </c>
      <c r="G208" s="15">
        <v>411</v>
      </c>
      <c r="H208" s="15">
        <v>412</v>
      </c>
      <c r="I208" s="15">
        <v>102</v>
      </c>
      <c r="J208" s="15">
        <v>6</v>
      </c>
      <c r="K208" s="15">
        <v>460</v>
      </c>
      <c r="L208" s="15">
        <v>1365</v>
      </c>
      <c r="M208" s="15">
        <f t="shared" si="256"/>
        <v>0.333251953125</v>
      </c>
      <c r="O208" s="86">
        <f t="shared" si="258"/>
        <v>460</v>
      </c>
      <c r="P208" s="86">
        <f t="shared" si="259"/>
        <v>0.333251953125</v>
      </c>
      <c r="Q208" s="86">
        <f t="shared" si="260"/>
        <v>349</v>
      </c>
      <c r="R208" s="86" t="b">
        <f t="shared" si="261"/>
        <v>0</v>
      </c>
      <c r="S208" s="86" t="str">
        <f t="shared" si="262"/>
        <v>Dummy Node</v>
      </c>
      <c r="T208" s="86" t="str">
        <f t="shared" si="263"/>
        <v>N/A</v>
      </c>
      <c r="U208" s="86" t="str">
        <f t="shared" si="264"/>
        <v>N/A</v>
      </c>
      <c r="V208" s="86">
        <f t="shared" si="265"/>
        <v>174</v>
      </c>
      <c r="W208" s="86" t="b">
        <f t="shared" si="266"/>
        <v>1</v>
      </c>
      <c r="X208" s="86" t="str">
        <f t="shared" si="267"/>
        <v>Dummy Node</v>
      </c>
      <c r="Y208" s="86" t="str">
        <f t="shared" si="268"/>
        <v>N/A</v>
      </c>
      <c r="Z208" s="86" t="str">
        <f t="shared" si="269"/>
        <v>N/A</v>
      </c>
      <c r="AA208" s="86">
        <f t="shared" si="270"/>
        <v>81</v>
      </c>
      <c r="AB208" s="86" t="b">
        <f t="shared" si="271"/>
        <v>0</v>
      </c>
      <c r="AC208" s="86" t="str">
        <f t="shared" si="272"/>
        <v>Dummy Node</v>
      </c>
      <c r="AD208" s="86" t="str">
        <f t="shared" si="273"/>
        <v>N/A</v>
      </c>
      <c r="AE208" s="86" t="str">
        <f t="shared" si="274"/>
        <v>N/A</v>
      </c>
      <c r="AF208" s="86">
        <f t="shared" si="275"/>
        <v>45</v>
      </c>
      <c r="AG208" s="86" t="b">
        <f t="shared" si="276"/>
        <v>1</v>
      </c>
      <c r="AH208" s="86" t="str">
        <f t="shared" si="277"/>
        <v>Speed</v>
      </c>
      <c r="AI208" s="86" t="str">
        <f t="shared" si="278"/>
        <v>&lt;=</v>
      </c>
      <c r="AJ208" s="86">
        <f t="shared" si="279"/>
        <v>24.4296875</v>
      </c>
      <c r="AK208" s="86">
        <f t="shared" si="280"/>
        <v>43</v>
      </c>
      <c r="AL208" s="86" t="b">
        <f t="shared" si="281"/>
        <v>1</v>
      </c>
      <c r="AM208" s="86" t="str">
        <f t="shared" si="282"/>
        <v>Speed</v>
      </c>
      <c r="AN208" s="86" t="str">
        <f t="shared" si="283"/>
        <v>&lt;=</v>
      </c>
      <c r="AO208" s="86">
        <f t="shared" si="284"/>
        <v>25.37109375</v>
      </c>
      <c r="AP208" s="86">
        <f t="shared" si="285"/>
        <v>12</v>
      </c>
      <c r="AQ208" s="86" t="b">
        <f t="shared" si="286"/>
        <v>1</v>
      </c>
      <c r="AR208" s="86" t="str">
        <f t="shared" si="287"/>
        <v>Distance</v>
      </c>
      <c r="AS208" s="86" t="str">
        <f t="shared" si="288"/>
        <v>&lt;=</v>
      </c>
      <c r="AT208" s="86">
        <f t="shared" si="289"/>
        <v>680.19677734375</v>
      </c>
      <c r="AU208" s="86">
        <f t="shared" si="290"/>
        <v>2</v>
      </c>
      <c r="AV208" s="86" t="b">
        <f t="shared" si="291"/>
        <v>0</v>
      </c>
      <c r="AW208" s="86" t="str">
        <f t="shared" si="292"/>
        <v>Distance</v>
      </c>
      <c r="AX208" s="86" t="str">
        <f t="shared" si="293"/>
        <v>&gt;</v>
      </c>
      <c r="AY208" s="86">
        <f t="shared" si="294"/>
        <v>590.286865234375</v>
      </c>
      <c r="AZ208" s="86">
        <f t="shared" si="295"/>
        <v>0</v>
      </c>
      <c r="BA208" s="86" t="b">
        <f t="shared" si="296"/>
        <v>0</v>
      </c>
      <c r="BB208" s="86" t="str">
        <f t="shared" si="297"/>
        <v>Distance</v>
      </c>
      <c r="BC208" s="86" t="str">
        <f t="shared" si="298"/>
        <v>&gt;</v>
      </c>
      <c r="BD208" s="86">
        <f t="shared" si="299"/>
        <v>459.240966796875</v>
      </c>
      <c r="BE208" s="15">
        <f t="shared" si="252"/>
        <v>0</v>
      </c>
      <c r="BF208" s="15" t="str">
        <f t="shared" si="257"/>
        <v>Speed&lt;=24,4296875 AND Speed&lt;=25,37109375 AND Distance&lt;=680,19677734375 AND Distance&gt;590,286865234375 AND Distance&gt;459,240966796875</v>
      </c>
      <c r="BH208"/>
      <c r="BI208"/>
      <c r="BJ208"/>
    </row>
    <row r="209" spans="1:62">
      <c r="A209" s="15">
        <v>206</v>
      </c>
      <c r="B209" s="15">
        <v>-2</v>
      </c>
      <c r="C209" s="15">
        <v>-8192</v>
      </c>
      <c r="D209" s="15">
        <f t="shared" si="253"/>
        <v>-1</v>
      </c>
      <c r="E209" s="15">
        <f t="shared" si="254"/>
        <v>0</v>
      </c>
      <c r="F209" s="15">
        <f t="shared" si="255"/>
        <v>-1</v>
      </c>
      <c r="G209" s="15">
        <v>413</v>
      </c>
      <c r="H209" s="15">
        <v>414</v>
      </c>
      <c r="I209" s="15">
        <v>102</v>
      </c>
      <c r="J209" s="15">
        <v>6</v>
      </c>
      <c r="K209" s="15">
        <v>461</v>
      </c>
      <c r="L209" s="15">
        <v>1365</v>
      </c>
      <c r="M209" s="15">
        <f t="shared" si="256"/>
        <v>0.333251953125</v>
      </c>
      <c r="O209" s="86">
        <f t="shared" si="258"/>
        <v>461</v>
      </c>
      <c r="P209" s="86">
        <f t="shared" si="259"/>
        <v>0.333251953125</v>
      </c>
      <c r="Q209" s="86">
        <f t="shared" si="260"/>
        <v>350</v>
      </c>
      <c r="R209" s="86" t="b">
        <f t="shared" si="261"/>
        <v>1</v>
      </c>
      <c r="S209" s="86" t="str">
        <f t="shared" si="262"/>
        <v>Dummy Node</v>
      </c>
      <c r="T209" s="86" t="str">
        <f t="shared" si="263"/>
        <v>N/A</v>
      </c>
      <c r="U209" s="86" t="str">
        <f t="shared" si="264"/>
        <v>N/A</v>
      </c>
      <c r="V209" s="86">
        <f t="shared" si="265"/>
        <v>174</v>
      </c>
      <c r="W209" s="86" t="b">
        <f t="shared" si="266"/>
        <v>0</v>
      </c>
      <c r="X209" s="86" t="str">
        <f t="shared" si="267"/>
        <v>Dummy Node</v>
      </c>
      <c r="Y209" s="86" t="str">
        <f t="shared" si="268"/>
        <v>N/A</v>
      </c>
      <c r="Z209" s="86" t="str">
        <f t="shared" si="269"/>
        <v>N/A</v>
      </c>
      <c r="AA209" s="86">
        <f t="shared" si="270"/>
        <v>81</v>
      </c>
      <c r="AB209" s="86" t="b">
        <f t="shared" si="271"/>
        <v>0</v>
      </c>
      <c r="AC209" s="86" t="str">
        <f t="shared" si="272"/>
        <v>Dummy Node</v>
      </c>
      <c r="AD209" s="86" t="str">
        <f t="shared" si="273"/>
        <v>N/A</v>
      </c>
      <c r="AE209" s="86" t="str">
        <f t="shared" si="274"/>
        <v>N/A</v>
      </c>
      <c r="AF209" s="86">
        <f t="shared" si="275"/>
        <v>45</v>
      </c>
      <c r="AG209" s="86" t="b">
        <f t="shared" si="276"/>
        <v>1</v>
      </c>
      <c r="AH209" s="86" t="str">
        <f t="shared" si="277"/>
        <v>Speed</v>
      </c>
      <c r="AI209" s="86" t="str">
        <f t="shared" si="278"/>
        <v>&lt;=</v>
      </c>
      <c r="AJ209" s="86">
        <f t="shared" si="279"/>
        <v>24.4296875</v>
      </c>
      <c r="AK209" s="86">
        <f t="shared" si="280"/>
        <v>43</v>
      </c>
      <c r="AL209" s="86" t="b">
        <f t="shared" si="281"/>
        <v>1</v>
      </c>
      <c r="AM209" s="86" t="str">
        <f t="shared" si="282"/>
        <v>Speed</v>
      </c>
      <c r="AN209" s="86" t="str">
        <f t="shared" si="283"/>
        <v>&lt;=</v>
      </c>
      <c r="AO209" s="86">
        <f t="shared" si="284"/>
        <v>25.37109375</v>
      </c>
      <c r="AP209" s="86">
        <f t="shared" si="285"/>
        <v>12</v>
      </c>
      <c r="AQ209" s="86" t="b">
        <f t="shared" si="286"/>
        <v>1</v>
      </c>
      <c r="AR209" s="86" t="str">
        <f t="shared" si="287"/>
        <v>Distance</v>
      </c>
      <c r="AS209" s="86" t="str">
        <f t="shared" si="288"/>
        <v>&lt;=</v>
      </c>
      <c r="AT209" s="86">
        <f t="shared" si="289"/>
        <v>680.19677734375</v>
      </c>
      <c r="AU209" s="86">
        <f t="shared" si="290"/>
        <v>2</v>
      </c>
      <c r="AV209" s="86" t="b">
        <f t="shared" si="291"/>
        <v>0</v>
      </c>
      <c r="AW209" s="86" t="str">
        <f t="shared" si="292"/>
        <v>Distance</v>
      </c>
      <c r="AX209" s="86" t="str">
        <f t="shared" si="293"/>
        <v>&gt;</v>
      </c>
      <c r="AY209" s="86">
        <f t="shared" si="294"/>
        <v>590.286865234375</v>
      </c>
      <c r="AZ209" s="86">
        <f t="shared" si="295"/>
        <v>0</v>
      </c>
      <c r="BA209" s="86" t="b">
        <f t="shared" si="296"/>
        <v>0</v>
      </c>
      <c r="BB209" s="86" t="str">
        <f t="shared" si="297"/>
        <v>Distance</v>
      </c>
      <c r="BC209" s="86" t="str">
        <f t="shared" si="298"/>
        <v>&gt;</v>
      </c>
      <c r="BD209" s="86">
        <f t="shared" si="299"/>
        <v>459.240966796875</v>
      </c>
      <c r="BE209" s="15">
        <f t="shared" si="252"/>
        <v>0</v>
      </c>
      <c r="BF209" s="15" t="str">
        <f t="shared" si="257"/>
        <v>Speed&lt;=24,4296875 AND Speed&lt;=25,37109375 AND Distance&lt;=680,19677734375 AND Distance&gt;590,286865234375 AND Distance&gt;459,240966796875</v>
      </c>
      <c r="BH209"/>
      <c r="BI209"/>
      <c r="BJ209"/>
    </row>
    <row r="210" spans="1:62">
      <c r="A210" s="15">
        <v>207</v>
      </c>
      <c r="B210" s="15">
        <v>-2</v>
      </c>
      <c r="C210" s="15">
        <v>-8192</v>
      </c>
      <c r="D210" s="15">
        <f t="shared" si="253"/>
        <v>-1</v>
      </c>
      <c r="E210" s="15">
        <f t="shared" si="254"/>
        <v>0</v>
      </c>
      <c r="F210" s="15">
        <f t="shared" si="255"/>
        <v>-1</v>
      </c>
      <c r="G210" s="15">
        <v>415</v>
      </c>
      <c r="H210" s="15">
        <v>416</v>
      </c>
      <c r="I210" s="15">
        <v>103</v>
      </c>
      <c r="J210" s="15">
        <v>7</v>
      </c>
      <c r="K210" s="15">
        <v>462</v>
      </c>
      <c r="L210" s="15">
        <v>1365</v>
      </c>
      <c r="M210" s="15">
        <f t="shared" si="256"/>
        <v>0.333251953125</v>
      </c>
      <c r="O210" s="86">
        <f t="shared" si="258"/>
        <v>462</v>
      </c>
      <c r="P210" s="86">
        <f t="shared" si="259"/>
        <v>0.333251953125</v>
      </c>
      <c r="Q210" s="86">
        <f t="shared" si="260"/>
        <v>350</v>
      </c>
      <c r="R210" s="86" t="b">
        <f t="shared" si="261"/>
        <v>0</v>
      </c>
      <c r="S210" s="86" t="str">
        <f t="shared" si="262"/>
        <v>Dummy Node</v>
      </c>
      <c r="T210" s="86" t="str">
        <f t="shared" si="263"/>
        <v>N/A</v>
      </c>
      <c r="U210" s="86" t="str">
        <f t="shared" si="264"/>
        <v>N/A</v>
      </c>
      <c r="V210" s="86">
        <f t="shared" si="265"/>
        <v>174</v>
      </c>
      <c r="W210" s="86" t="b">
        <f t="shared" si="266"/>
        <v>0</v>
      </c>
      <c r="X210" s="86" t="str">
        <f t="shared" si="267"/>
        <v>Dummy Node</v>
      </c>
      <c r="Y210" s="86" t="str">
        <f t="shared" si="268"/>
        <v>N/A</v>
      </c>
      <c r="Z210" s="86" t="str">
        <f t="shared" si="269"/>
        <v>N/A</v>
      </c>
      <c r="AA210" s="86">
        <f t="shared" si="270"/>
        <v>81</v>
      </c>
      <c r="AB210" s="86" t="b">
        <f t="shared" si="271"/>
        <v>0</v>
      </c>
      <c r="AC210" s="86" t="str">
        <f t="shared" si="272"/>
        <v>Dummy Node</v>
      </c>
      <c r="AD210" s="86" t="str">
        <f t="shared" si="273"/>
        <v>N/A</v>
      </c>
      <c r="AE210" s="86" t="str">
        <f t="shared" si="274"/>
        <v>N/A</v>
      </c>
      <c r="AF210" s="86">
        <f t="shared" si="275"/>
        <v>45</v>
      </c>
      <c r="AG210" s="86" t="b">
        <f t="shared" si="276"/>
        <v>1</v>
      </c>
      <c r="AH210" s="86" t="str">
        <f t="shared" si="277"/>
        <v>Speed</v>
      </c>
      <c r="AI210" s="86" t="str">
        <f t="shared" si="278"/>
        <v>&lt;=</v>
      </c>
      <c r="AJ210" s="86">
        <f t="shared" si="279"/>
        <v>24.4296875</v>
      </c>
      <c r="AK210" s="86">
        <f t="shared" si="280"/>
        <v>43</v>
      </c>
      <c r="AL210" s="86" t="b">
        <f t="shared" si="281"/>
        <v>1</v>
      </c>
      <c r="AM210" s="86" t="str">
        <f t="shared" si="282"/>
        <v>Speed</v>
      </c>
      <c r="AN210" s="86" t="str">
        <f t="shared" si="283"/>
        <v>&lt;=</v>
      </c>
      <c r="AO210" s="86">
        <f t="shared" si="284"/>
        <v>25.37109375</v>
      </c>
      <c r="AP210" s="86">
        <f t="shared" si="285"/>
        <v>12</v>
      </c>
      <c r="AQ210" s="86" t="b">
        <f t="shared" si="286"/>
        <v>1</v>
      </c>
      <c r="AR210" s="86" t="str">
        <f t="shared" si="287"/>
        <v>Distance</v>
      </c>
      <c r="AS210" s="86" t="str">
        <f t="shared" si="288"/>
        <v>&lt;=</v>
      </c>
      <c r="AT210" s="86">
        <f t="shared" si="289"/>
        <v>680.19677734375</v>
      </c>
      <c r="AU210" s="86">
        <f t="shared" si="290"/>
        <v>2</v>
      </c>
      <c r="AV210" s="86" t="b">
        <f t="shared" si="291"/>
        <v>0</v>
      </c>
      <c r="AW210" s="86" t="str">
        <f t="shared" si="292"/>
        <v>Distance</v>
      </c>
      <c r="AX210" s="86" t="str">
        <f t="shared" si="293"/>
        <v>&gt;</v>
      </c>
      <c r="AY210" s="86">
        <f t="shared" si="294"/>
        <v>590.286865234375</v>
      </c>
      <c r="AZ210" s="86">
        <f t="shared" si="295"/>
        <v>0</v>
      </c>
      <c r="BA210" s="86" t="b">
        <f t="shared" si="296"/>
        <v>0</v>
      </c>
      <c r="BB210" s="86" t="str">
        <f t="shared" si="297"/>
        <v>Distance</v>
      </c>
      <c r="BC210" s="86" t="str">
        <f t="shared" si="298"/>
        <v>&gt;</v>
      </c>
      <c r="BD210" s="86">
        <f t="shared" si="299"/>
        <v>459.240966796875</v>
      </c>
      <c r="BE210" s="15">
        <f t="shared" si="252"/>
        <v>0</v>
      </c>
      <c r="BF210" s="15" t="str">
        <f t="shared" si="257"/>
        <v>Speed&lt;=24,4296875 AND Speed&lt;=25,37109375 AND Distance&lt;=680,19677734375 AND Distance&gt;590,286865234375 AND Distance&gt;459,240966796875</v>
      </c>
      <c r="BH210"/>
      <c r="BI210"/>
      <c r="BJ210"/>
    </row>
    <row r="211" spans="1:62">
      <c r="A211" s="15">
        <v>208</v>
      </c>
      <c r="B211" s="15">
        <v>-2</v>
      </c>
      <c r="C211" s="15">
        <v>-8192</v>
      </c>
      <c r="D211" s="15">
        <f t="shared" si="253"/>
        <v>-1</v>
      </c>
      <c r="E211" s="15">
        <f t="shared" si="254"/>
        <v>0</v>
      </c>
      <c r="F211" s="15">
        <f t="shared" si="255"/>
        <v>-1</v>
      </c>
      <c r="G211" s="15">
        <v>417</v>
      </c>
      <c r="H211" s="15">
        <v>418</v>
      </c>
      <c r="I211" s="15">
        <v>103</v>
      </c>
      <c r="J211" s="15">
        <v>7</v>
      </c>
      <c r="K211" s="15">
        <v>463</v>
      </c>
      <c r="L211" s="15">
        <v>1365</v>
      </c>
      <c r="M211" s="15">
        <f t="shared" si="256"/>
        <v>0.333251953125</v>
      </c>
      <c r="O211" s="86">
        <f t="shared" si="258"/>
        <v>463</v>
      </c>
      <c r="P211" s="86">
        <f t="shared" si="259"/>
        <v>0.333251953125</v>
      </c>
      <c r="Q211" s="86">
        <f t="shared" si="260"/>
        <v>383</v>
      </c>
      <c r="R211" s="86" t="b">
        <f t="shared" si="261"/>
        <v>1</v>
      </c>
      <c r="S211" s="86" t="str">
        <f t="shared" si="262"/>
        <v>Dummy Node</v>
      </c>
      <c r="T211" s="86" t="str">
        <f t="shared" si="263"/>
        <v>N/A</v>
      </c>
      <c r="U211" s="86" t="str">
        <f t="shared" si="264"/>
        <v>N/A</v>
      </c>
      <c r="V211" s="86">
        <f t="shared" si="265"/>
        <v>191</v>
      </c>
      <c r="W211" s="86" t="b">
        <f t="shared" si="266"/>
        <v>1</v>
      </c>
      <c r="X211" s="86" t="str">
        <f t="shared" si="267"/>
        <v>Dummy Node</v>
      </c>
      <c r="Y211" s="86" t="str">
        <f t="shared" si="268"/>
        <v>N/A</v>
      </c>
      <c r="Z211" s="86" t="str">
        <f t="shared" si="269"/>
        <v>N/A</v>
      </c>
      <c r="AA211" s="86">
        <f t="shared" si="270"/>
        <v>91</v>
      </c>
      <c r="AB211" s="86" t="b">
        <f t="shared" si="271"/>
        <v>1</v>
      </c>
      <c r="AC211" s="86" t="str">
        <f t="shared" si="272"/>
        <v>Dummy Node</v>
      </c>
      <c r="AD211" s="86" t="str">
        <f t="shared" si="273"/>
        <v>N/A</v>
      </c>
      <c r="AE211" s="86" t="str">
        <f t="shared" si="274"/>
        <v>N/A</v>
      </c>
      <c r="AF211" s="86">
        <f t="shared" si="275"/>
        <v>54</v>
      </c>
      <c r="AG211" s="86" t="b">
        <f t="shared" si="276"/>
        <v>1</v>
      </c>
      <c r="AH211" s="86" t="str">
        <f t="shared" si="277"/>
        <v>Speed</v>
      </c>
      <c r="AI211" s="86" t="str">
        <f t="shared" si="278"/>
        <v>&lt;=</v>
      </c>
      <c r="AJ211" s="86">
        <f t="shared" si="279"/>
        <v>9.397705078125</v>
      </c>
      <c r="AK211" s="86">
        <f t="shared" si="280"/>
        <v>6</v>
      </c>
      <c r="AL211" s="86" t="b">
        <f t="shared" si="281"/>
        <v>0</v>
      </c>
      <c r="AM211" s="86" t="str">
        <f t="shared" si="282"/>
        <v>Distance</v>
      </c>
      <c r="AN211" s="86" t="str">
        <f t="shared" si="283"/>
        <v>&gt;</v>
      </c>
      <c r="AO211" s="86">
        <f t="shared" si="284"/>
        <v>96.9306640625</v>
      </c>
      <c r="AP211" s="86">
        <f t="shared" si="285"/>
        <v>3</v>
      </c>
      <c r="AQ211" s="86" t="b">
        <f t="shared" si="286"/>
        <v>0</v>
      </c>
      <c r="AR211" s="86" t="str">
        <f t="shared" si="287"/>
        <v>Distance</v>
      </c>
      <c r="AS211" s="86" t="str">
        <f t="shared" si="288"/>
        <v>&gt;</v>
      </c>
      <c r="AT211" s="86">
        <f t="shared" si="289"/>
        <v>79.461181640625</v>
      </c>
      <c r="AU211" s="86">
        <f t="shared" si="290"/>
        <v>1</v>
      </c>
      <c r="AV211" s="86" t="b">
        <f t="shared" si="291"/>
        <v>1</v>
      </c>
      <c r="AW211" s="86" t="str">
        <f t="shared" si="292"/>
        <v>Speed</v>
      </c>
      <c r="AX211" s="86" t="str">
        <f t="shared" si="293"/>
        <v>&lt;=</v>
      </c>
      <c r="AY211" s="86">
        <f t="shared" si="294"/>
        <v>9.55078125</v>
      </c>
      <c r="AZ211" s="86">
        <f t="shared" si="295"/>
        <v>0</v>
      </c>
      <c r="BA211" s="86" t="b">
        <f t="shared" si="296"/>
        <v>1</v>
      </c>
      <c r="BB211" s="86" t="str">
        <f t="shared" si="297"/>
        <v>Distance</v>
      </c>
      <c r="BC211" s="86" t="str">
        <f t="shared" si="298"/>
        <v>&lt;=</v>
      </c>
      <c r="BD211" s="86">
        <f t="shared" si="299"/>
        <v>459.240966796875</v>
      </c>
      <c r="BE211" s="15">
        <f t="shared" si="252"/>
        <v>0</v>
      </c>
      <c r="BF211" s="15" t="str">
        <f t="shared" si="257"/>
        <v>Speed&lt;=9,397705078125 AND Distance&gt;96,9306640625 AND Distance&gt;79,461181640625 AND Speed&lt;=9,55078125 AND Distance&lt;=459,240966796875</v>
      </c>
      <c r="BH211"/>
      <c r="BI211"/>
      <c r="BJ211"/>
    </row>
    <row r="212" spans="1:62">
      <c r="A212" s="15">
        <v>209</v>
      </c>
      <c r="B212" s="15">
        <v>-2</v>
      </c>
      <c r="C212" s="15">
        <v>-8192</v>
      </c>
      <c r="D212" s="15">
        <f t="shared" si="253"/>
        <v>-1</v>
      </c>
      <c r="E212" s="15">
        <f t="shared" si="254"/>
        <v>0</v>
      </c>
      <c r="F212" s="15">
        <f t="shared" si="255"/>
        <v>-1</v>
      </c>
      <c r="G212" s="15">
        <v>419</v>
      </c>
      <c r="H212" s="15">
        <v>420</v>
      </c>
      <c r="I212" s="15">
        <v>104</v>
      </c>
      <c r="J212" s="15">
        <v>7</v>
      </c>
      <c r="K212" s="15">
        <v>464</v>
      </c>
      <c r="L212" s="15">
        <v>1124</v>
      </c>
      <c r="M212" s="15">
        <f t="shared" si="256"/>
        <v>0.2744140625</v>
      </c>
      <c r="O212" s="86">
        <f t="shared" si="258"/>
        <v>464</v>
      </c>
      <c r="P212" s="86">
        <f t="shared" si="259"/>
        <v>0.333251953125</v>
      </c>
      <c r="Q212" s="86">
        <f t="shared" si="260"/>
        <v>383</v>
      </c>
      <c r="R212" s="86" t="b">
        <f t="shared" si="261"/>
        <v>0</v>
      </c>
      <c r="S212" s="86" t="str">
        <f t="shared" si="262"/>
        <v>Dummy Node</v>
      </c>
      <c r="T212" s="86" t="str">
        <f t="shared" si="263"/>
        <v>N/A</v>
      </c>
      <c r="U212" s="86" t="str">
        <f t="shared" si="264"/>
        <v>N/A</v>
      </c>
      <c r="V212" s="86">
        <f t="shared" si="265"/>
        <v>191</v>
      </c>
      <c r="W212" s="86" t="b">
        <f t="shared" si="266"/>
        <v>1</v>
      </c>
      <c r="X212" s="86" t="str">
        <f t="shared" si="267"/>
        <v>Dummy Node</v>
      </c>
      <c r="Y212" s="86" t="str">
        <f t="shared" si="268"/>
        <v>N/A</v>
      </c>
      <c r="Z212" s="86" t="str">
        <f t="shared" si="269"/>
        <v>N/A</v>
      </c>
      <c r="AA212" s="86">
        <f t="shared" si="270"/>
        <v>91</v>
      </c>
      <c r="AB212" s="86" t="b">
        <f t="shared" si="271"/>
        <v>1</v>
      </c>
      <c r="AC212" s="86" t="str">
        <f t="shared" si="272"/>
        <v>Dummy Node</v>
      </c>
      <c r="AD212" s="86" t="str">
        <f t="shared" si="273"/>
        <v>N/A</v>
      </c>
      <c r="AE212" s="86" t="str">
        <f t="shared" si="274"/>
        <v>N/A</v>
      </c>
      <c r="AF212" s="86">
        <f t="shared" si="275"/>
        <v>54</v>
      </c>
      <c r="AG212" s="86" t="b">
        <f t="shared" si="276"/>
        <v>1</v>
      </c>
      <c r="AH212" s="86" t="str">
        <f t="shared" si="277"/>
        <v>Speed</v>
      </c>
      <c r="AI212" s="86" t="str">
        <f t="shared" si="278"/>
        <v>&lt;=</v>
      </c>
      <c r="AJ212" s="86">
        <f t="shared" si="279"/>
        <v>9.397705078125</v>
      </c>
      <c r="AK212" s="86">
        <f t="shared" si="280"/>
        <v>6</v>
      </c>
      <c r="AL212" s="86" t="b">
        <f t="shared" si="281"/>
        <v>0</v>
      </c>
      <c r="AM212" s="86" t="str">
        <f t="shared" si="282"/>
        <v>Distance</v>
      </c>
      <c r="AN212" s="86" t="str">
        <f t="shared" si="283"/>
        <v>&gt;</v>
      </c>
      <c r="AO212" s="86">
        <f t="shared" si="284"/>
        <v>96.9306640625</v>
      </c>
      <c r="AP212" s="86">
        <f t="shared" si="285"/>
        <v>3</v>
      </c>
      <c r="AQ212" s="86" t="b">
        <f t="shared" si="286"/>
        <v>0</v>
      </c>
      <c r="AR212" s="86" t="str">
        <f t="shared" si="287"/>
        <v>Distance</v>
      </c>
      <c r="AS212" s="86" t="str">
        <f t="shared" si="288"/>
        <v>&gt;</v>
      </c>
      <c r="AT212" s="86">
        <f t="shared" si="289"/>
        <v>79.461181640625</v>
      </c>
      <c r="AU212" s="86">
        <f t="shared" si="290"/>
        <v>1</v>
      </c>
      <c r="AV212" s="86" t="b">
        <f t="shared" si="291"/>
        <v>1</v>
      </c>
      <c r="AW212" s="86" t="str">
        <f t="shared" si="292"/>
        <v>Speed</v>
      </c>
      <c r="AX212" s="86" t="str">
        <f t="shared" si="293"/>
        <v>&lt;=</v>
      </c>
      <c r="AY212" s="86">
        <f t="shared" si="294"/>
        <v>9.55078125</v>
      </c>
      <c r="AZ212" s="86">
        <f t="shared" si="295"/>
        <v>0</v>
      </c>
      <c r="BA212" s="86" t="b">
        <f t="shared" si="296"/>
        <v>1</v>
      </c>
      <c r="BB212" s="86" t="str">
        <f t="shared" si="297"/>
        <v>Distance</v>
      </c>
      <c r="BC212" s="86" t="str">
        <f t="shared" si="298"/>
        <v>&lt;=</v>
      </c>
      <c r="BD212" s="86">
        <f t="shared" si="299"/>
        <v>459.240966796875</v>
      </c>
      <c r="BE212" s="15">
        <f t="shared" si="252"/>
        <v>0</v>
      </c>
      <c r="BF212" s="15" t="str">
        <f t="shared" si="257"/>
        <v>Speed&lt;=9,397705078125 AND Distance&gt;96,9306640625 AND Distance&gt;79,461181640625 AND Speed&lt;=9,55078125 AND Distance&lt;=459,240966796875</v>
      </c>
      <c r="BH212"/>
      <c r="BI212"/>
      <c r="BJ212"/>
    </row>
    <row r="213" spans="1:62">
      <c r="A213" s="15">
        <v>210</v>
      </c>
      <c r="B213" s="15">
        <v>-2</v>
      </c>
      <c r="C213" s="15">
        <v>-8192</v>
      </c>
      <c r="D213" s="15">
        <f t="shared" si="253"/>
        <v>-1</v>
      </c>
      <c r="E213" s="15">
        <f t="shared" si="254"/>
        <v>0</v>
      </c>
      <c r="F213" s="15">
        <f t="shared" si="255"/>
        <v>-1</v>
      </c>
      <c r="G213" s="15">
        <v>421</v>
      </c>
      <c r="H213" s="15">
        <v>422</v>
      </c>
      <c r="I213" s="15">
        <v>104</v>
      </c>
      <c r="J213" s="15">
        <v>7</v>
      </c>
      <c r="K213" s="15">
        <v>465</v>
      </c>
      <c r="L213" s="15">
        <v>1124</v>
      </c>
      <c r="M213" s="15">
        <f t="shared" si="256"/>
        <v>0.2744140625</v>
      </c>
      <c r="O213" s="86">
        <f t="shared" si="258"/>
        <v>465</v>
      </c>
      <c r="P213" s="86">
        <f t="shared" si="259"/>
        <v>0.333251953125</v>
      </c>
      <c r="Q213" s="86">
        <f t="shared" si="260"/>
        <v>384</v>
      </c>
      <c r="R213" s="86" t="b">
        <f t="shared" si="261"/>
        <v>1</v>
      </c>
      <c r="S213" s="86" t="str">
        <f t="shared" si="262"/>
        <v>Dummy Node</v>
      </c>
      <c r="T213" s="86" t="str">
        <f t="shared" si="263"/>
        <v>N/A</v>
      </c>
      <c r="U213" s="86" t="str">
        <f t="shared" si="264"/>
        <v>N/A</v>
      </c>
      <c r="V213" s="86">
        <f t="shared" si="265"/>
        <v>191</v>
      </c>
      <c r="W213" s="86" t="b">
        <f t="shared" si="266"/>
        <v>0</v>
      </c>
      <c r="X213" s="86" t="str">
        <f t="shared" si="267"/>
        <v>Dummy Node</v>
      </c>
      <c r="Y213" s="86" t="str">
        <f t="shared" si="268"/>
        <v>N/A</v>
      </c>
      <c r="Z213" s="86" t="str">
        <f t="shared" si="269"/>
        <v>N/A</v>
      </c>
      <c r="AA213" s="86">
        <f t="shared" si="270"/>
        <v>91</v>
      </c>
      <c r="AB213" s="86" t="b">
        <f t="shared" si="271"/>
        <v>1</v>
      </c>
      <c r="AC213" s="86" t="str">
        <f t="shared" si="272"/>
        <v>Dummy Node</v>
      </c>
      <c r="AD213" s="86" t="str">
        <f t="shared" si="273"/>
        <v>N/A</v>
      </c>
      <c r="AE213" s="86" t="str">
        <f t="shared" si="274"/>
        <v>N/A</v>
      </c>
      <c r="AF213" s="86">
        <f t="shared" si="275"/>
        <v>54</v>
      </c>
      <c r="AG213" s="86" t="b">
        <f t="shared" si="276"/>
        <v>1</v>
      </c>
      <c r="AH213" s="86" t="str">
        <f t="shared" si="277"/>
        <v>Speed</v>
      </c>
      <c r="AI213" s="86" t="str">
        <f t="shared" si="278"/>
        <v>&lt;=</v>
      </c>
      <c r="AJ213" s="86">
        <f t="shared" si="279"/>
        <v>9.397705078125</v>
      </c>
      <c r="AK213" s="86">
        <f t="shared" si="280"/>
        <v>6</v>
      </c>
      <c r="AL213" s="86" t="b">
        <f t="shared" si="281"/>
        <v>0</v>
      </c>
      <c r="AM213" s="86" t="str">
        <f t="shared" si="282"/>
        <v>Distance</v>
      </c>
      <c r="AN213" s="86" t="str">
        <f t="shared" si="283"/>
        <v>&gt;</v>
      </c>
      <c r="AO213" s="86">
        <f t="shared" si="284"/>
        <v>96.9306640625</v>
      </c>
      <c r="AP213" s="86">
        <f t="shared" si="285"/>
        <v>3</v>
      </c>
      <c r="AQ213" s="86" t="b">
        <f t="shared" si="286"/>
        <v>0</v>
      </c>
      <c r="AR213" s="86" t="str">
        <f t="shared" si="287"/>
        <v>Distance</v>
      </c>
      <c r="AS213" s="86" t="str">
        <f t="shared" si="288"/>
        <v>&gt;</v>
      </c>
      <c r="AT213" s="86">
        <f t="shared" si="289"/>
        <v>79.461181640625</v>
      </c>
      <c r="AU213" s="86">
        <f t="shared" si="290"/>
        <v>1</v>
      </c>
      <c r="AV213" s="86" t="b">
        <f t="shared" si="291"/>
        <v>1</v>
      </c>
      <c r="AW213" s="86" t="str">
        <f t="shared" si="292"/>
        <v>Speed</v>
      </c>
      <c r="AX213" s="86" t="str">
        <f t="shared" si="293"/>
        <v>&lt;=</v>
      </c>
      <c r="AY213" s="86">
        <f t="shared" si="294"/>
        <v>9.55078125</v>
      </c>
      <c r="AZ213" s="86">
        <f t="shared" si="295"/>
        <v>0</v>
      </c>
      <c r="BA213" s="86" t="b">
        <f t="shared" si="296"/>
        <v>1</v>
      </c>
      <c r="BB213" s="86" t="str">
        <f t="shared" si="297"/>
        <v>Distance</v>
      </c>
      <c r="BC213" s="86" t="str">
        <f t="shared" si="298"/>
        <v>&lt;=</v>
      </c>
      <c r="BD213" s="86">
        <f t="shared" si="299"/>
        <v>459.240966796875</v>
      </c>
      <c r="BE213" s="15">
        <f t="shared" si="252"/>
        <v>0</v>
      </c>
      <c r="BF213" s="15" t="str">
        <f t="shared" si="257"/>
        <v>Speed&lt;=9,397705078125 AND Distance&gt;96,9306640625 AND Distance&gt;79,461181640625 AND Speed&lt;=9,55078125 AND Distance&lt;=459,240966796875</v>
      </c>
      <c r="BH213"/>
      <c r="BI213"/>
      <c r="BJ213"/>
    </row>
    <row r="214" spans="1:62">
      <c r="A214" s="15">
        <v>211</v>
      </c>
      <c r="B214" s="15">
        <v>-2</v>
      </c>
      <c r="C214" s="15">
        <v>-8192</v>
      </c>
      <c r="D214" s="15">
        <f t="shared" si="253"/>
        <v>-1</v>
      </c>
      <c r="E214" s="15">
        <f t="shared" si="254"/>
        <v>0</v>
      </c>
      <c r="F214" s="15">
        <f t="shared" si="255"/>
        <v>-1</v>
      </c>
      <c r="G214" s="15">
        <v>-1</v>
      </c>
      <c r="H214" s="15">
        <v>-1</v>
      </c>
      <c r="I214" s="15">
        <v>105</v>
      </c>
      <c r="J214" s="15">
        <v>8</v>
      </c>
      <c r="K214" s="15">
        <v>466</v>
      </c>
      <c r="L214" s="15">
        <v>1132</v>
      </c>
      <c r="M214" s="15">
        <f t="shared" si="256"/>
        <v>0.2763671875</v>
      </c>
      <c r="O214" s="86">
        <f t="shared" si="258"/>
        <v>466</v>
      </c>
      <c r="P214" s="86">
        <f t="shared" si="259"/>
        <v>0.333251953125</v>
      </c>
      <c r="Q214" s="86">
        <f t="shared" si="260"/>
        <v>384</v>
      </c>
      <c r="R214" s="86" t="b">
        <f t="shared" si="261"/>
        <v>0</v>
      </c>
      <c r="S214" s="86" t="str">
        <f t="shared" si="262"/>
        <v>Dummy Node</v>
      </c>
      <c r="T214" s="86" t="str">
        <f t="shared" si="263"/>
        <v>N/A</v>
      </c>
      <c r="U214" s="86" t="str">
        <f t="shared" si="264"/>
        <v>N/A</v>
      </c>
      <c r="V214" s="86">
        <f t="shared" si="265"/>
        <v>191</v>
      </c>
      <c r="W214" s="86" t="b">
        <f t="shared" si="266"/>
        <v>0</v>
      </c>
      <c r="X214" s="86" t="str">
        <f t="shared" si="267"/>
        <v>Dummy Node</v>
      </c>
      <c r="Y214" s="86" t="str">
        <f t="shared" si="268"/>
        <v>N/A</v>
      </c>
      <c r="Z214" s="86" t="str">
        <f t="shared" si="269"/>
        <v>N/A</v>
      </c>
      <c r="AA214" s="86">
        <f t="shared" si="270"/>
        <v>91</v>
      </c>
      <c r="AB214" s="86" t="b">
        <f t="shared" si="271"/>
        <v>1</v>
      </c>
      <c r="AC214" s="86" t="str">
        <f t="shared" si="272"/>
        <v>Dummy Node</v>
      </c>
      <c r="AD214" s="86" t="str">
        <f t="shared" si="273"/>
        <v>N/A</v>
      </c>
      <c r="AE214" s="86" t="str">
        <f t="shared" si="274"/>
        <v>N/A</v>
      </c>
      <c r="AF214" s="86">
        <f t="shared" si="275"/>
        <v>54</v>
      </c>
      <c r="AG214" s="86" t="b">
        <f t="shared" si="276"/>
        <v>1</v>
      </c>
      <c r="AH214" s="86" t="str">
        <f t="shared" si="277"/>
        <v>Speed</v>
      </c>
      <c r="AI214" s="86" t="str">
        <f t="shared" si="278"/>
        <v>&lt;=</v>
      </c>
      <c r="AJ214" s="86">
        <f t="shared" si="279"/>
        <v>9.397705078125</v>
      </c>
      <c r="AK214" s="86">
        <f t="shared" si="280"/>
        <v>6</v>
      </c>
      <c r="AL214" s="86" t="b">
        <f t="shared" si="281"/>
        <v>0</v>
      </c>
      <c r="AM214" s="86" t="str">
        <f t="shared" si="282"/>
        <v>Distance</v>
      </c>
      <c r="AN214" s="86" t="str">
        <f t="shared" si="283"/>
        <v>&gt;</v>
      </c>
      <c r="AO214" s="86">
        <f t="shared" si="284"/>
        <v>96.9306640625</v>
      </c>
      <c r="AP214" s="86">
        <f t="shared" si="285"/>
        <v>3</v>
      </c>
      <c r="AQ214" s="86" t="b">
        <f t="shared" si="286"/>
        <v>0</v>
      </c>
      <c r="AR214" s="86" t="str">
        <f t="shared" si="287"/>
        <v>Distance</v>
      </c>
      <c r="AS214" s="86" t="str">
        <f t="shared" si="288"/>
        <v>&gt;</v>
      </c>
      <c r="AT214" s="86">
        <f t="shared" si="289"/>
        <v>79.461181640625</v>
      </c>
      <c r="AU214" s="86">
        <f t="shared" si="290"/>
        <v>1</v>
      </c>
      <c r="AV214" s="86" t="b">
        <f t="shared" si="291"/>
        <v>1</v>
      </c>
      <c r="AW214" s="86" t="str">
        <f t="shared" si="292"/>
        <v>Speed</v>
      </c>
      <c r="AX214" s="86" t="str">
        <f t="shared" si="293"/>
        <v>&lt;=</v>
      </c>
      <c r="AY214" s="86">
        <f t="shared" si="294"/>
        <v>9.55078125</v>
      </c>
      <c r="AZ214" s="86">
        <f t="shared" si="295"/>
        <v>0</v>
      </c>
      <c r="BA214" s="86" t="b">
        <f t="shared" si="296"/>
        <v>1</v>
      </c>
      <c r="BB214" s="86" t="str">
        <f t="shared" si="297"/>
        <v>Distance</v>
      </c>
      <c r="BC214" s="86" t="str">
        <f t="shared" si="298"/>
        <v>&lt;=</v>
      </c>
      <c r="BD214" s="86">
        <f t="shared" si="299"/>
        <v>459.240966796875</v>
      </c>
      <c r="BE214" s="15">
        <f t="shared" si="252"/>
        <v>0</v>
      </c>
      <c r="BF214" s="15" t="str">
        <f t="shared" si="257"/>
        <v>Speed&lt;=9,397705078125 AND Distance&gt;96,9306640625 AND Distance&gt;79,461181640625 AND Speed&lt;=9,55078125 AND Distance&lt;=459,240966796875</v>
      </c>
      <c r="BH214"/>
      <c r="BI214"/>
      <c r="BJ214"/>
    </row>
    <row r="215" spans="1:62">
      <c r="A215" s="15">
        <v>212</v>
      </c>
      <c r="B215" s="15">
        <v>-2</v>
      </c>
      <c r="C215" s="15">
        <v>-8192</v>
      </c>
      <c r="D215" s="15">
        <f t="shared" si="253"/>
        <v>-1</v>
      </c>
      <c r="E215" s="15">
        <f t="shared" si="254"/>
        <v>0</v>
      </c>
      <c r="F215" s="15">
        <f t="shared" si="255"/>
        <v>-1</v>
      </c>
      <c r="G215" s="15">
        <v>-1</v>
      </c>
      <c r="H215" s="15">
        <v>-1</v>
      </c>
      <c r="I215" s="15">
        <v>105</v>
      </c>
      <c r="J215" s="15">
        <v>8</v>
      </c>
      <c r="K215" s="15">
        <v>467</v>
      </c>
      <c r="L215" s="15">
        <v>1132</v>
      </c>
      <c r="M215" s="15">
        <f t="shared" si="256"/>
        <v>0.2763671875</v>
      </c>
      <c r="O215" s="86">
        <f t="shared" si="258"/>
        <v>467</v>
      </c>
      <c r="P215" s="86">
        <f t="shared" si="259"/>
        <v>0.333251953125</v>
      </c>
      <c r="Q215" s="86">
        <f t="shared" si="260"/>
        <v>385</v>
      </c>
      <c r="R215" s="86" t="b">
        <f t="shared" si="261"/>
        <v>1</v>
      </c>
      <c r="S215" s="86" t="str">
        <f t="shared" si="262"/>
        <v>Dummy Node</v>
      </c>
      <c r="T215" s="86" t="str">
        <f t="shared" si="263"/>
        <v>N/A</v>
      </c>
      <c r="U215" s="86" t="str">
        <f t="shared" si="264"/>
        <v>N/A</v>
      </c>
      <c r="V215" s="86">
        <f t="shared" si="265"/>
        <v>192</v>
      </c>
      <c r="W215" s="86" t="b">
        <f t="shared" si="266"/>
        <v>1</v>
      </c>
      <c r="X215" s="86" t="str">
        <f t="shared" si="267"/>
        <v>Dummy Node</v>
      </c>
      <c r="Y215" s="86" t="str">
        <f t="shared" si="268"/>
        <v>N/A</v>
      </c>
      <c r="Z215" s="86" t="str">
        <f t="shared" si="269"/>
        <v>N/A</v>
      </c>
      <c r="AA215" s="86">
        <f t="shared" si="270"/>
        <v>91</v>
      </c>
      <c r="AB215" s="86" t="b">
        <f t="shared" si="271"/>
        <v>0</v>
      </c>
      <c r="AC215" s="86" t="str">
        <f t="shared" si="272"/>
        <v>Dummy Node</v>
      </c>
      <c r="AD215" s="86" t="str">
        <f t="shared" si="273"/>
        <v>N/A</v>
      </c>
      <c r="AE215" s="86" t="str">
        <f t="shared" si="274"/>
        <v>N/A</v>
      </c>
      <c r="AF215" s="86">
        <f t="shared" si="275"/>
        <v>54</v>
      </c>
      <c r="AG215" s="86" t="b">
        <f t="shared" si="276"/>
        <v>1</v>
      </c>
      <c r="AH215" s="86" t="str">
        <f t="shared" si="277"/>
        <v>Speed</v>
      </c>
      <c r="AI215" s="86" t="str">
        <f t="shared" si="278"/>
        <v>&lt;=</v>
      </c>
      <c r="AJ215" s="86">
        <f t="shared" si="279"/>
        <v>9.397705078125</v>
      </c>
      <c r="AK215" s="86">
        <f t="shared" si="280"/>
        <v>6</v>
      </c>
      <c r="AL215" s="86" t="b">
        <f t="shared" si="281"/>
        <v>0</v>
      </c>
      <c r="AM215" s="86" t="str">
        <f t="shared" si="282"/>
        <v>Distance</v>
      </c>
      <c r="AN215" s="86" t="str">
        <f t="shared" si="283"/>
        <v>&gt;</v>
      </c>
      <c r="AO215" s="86">
        <f t="shared" si="284"/>
        <v>96.9306640625</v>
      </c>
      <c r="AP215" s="86">
        <f t="shared" si="285"/>
        <v>3</v>
      </c>
      <c r="AQ215" s="86" t="b">
        <f t="shared" si="286"/>
        <v>0</v>
      </c>
      <c r="AR215" s="86" t="str">
        <f t="shared" si="287"/>
        <v>Distance</v>
      </c>
      <c r="AS215" s="86" t="str">
        <f t="shared" si="288"/>
        <v>&gt;</v>
      </c>
      <c r="AT215" s="86">
        <f t="shared" si="289"/>
        <v>79.461181640625</v>
      </c>
      <c r="AU215" s="86">
        <f t="shared" si="290"/>
        <v>1</v>
      </c>
      <c r="AV215" s="86" t="b">
        <f t="shared" si="291"/>
        <v>1</v>
      </c>
      <c r="AW215" s="86" t="str">
        <f t="shared" si="292"/>
        <v>Speed</v>
      </c>
      <c r="AX215" s="86" t="str">
        <f t="shared" si="293"/>
        <v>&lt;=</v>
      </c>
      <c r="AY215" s="86">
        <f t="shared" si="294"/>
        <v>9.55078125</v>
      </c>
      <c r="AZ215" s="86">
        <f t="shared" si="295"/>
        <v>0</v>
      </c>
      <c r="BA215" s="86" t="b">
        <f t="shared" si="296"/>
        <v>1</v>
      </c>
      <c r="BB215" s="86" t="str">
        <f t="shared" si="297"/>
        <v>Distance</v>
      </c>
      <c r="BC215" s="86" t="str">
        <f t="shared" si="298"/>
        <v>&lt;=</v>
      </c>
      <c r="BD215" s="86">
        <f t="shared" si="299"/>
        <v>459.240966796875</v>
      </c>
      <c r="BE215" s="15">
        <f t="shared" si="252"/>
        <v>0</v>
      </c>
      <c r="BF215" s="15" t="str">
        <f t="shared" si="257"/>
        <v>Speed&lt;=9,397705078125 AND Distance&gt;96,9306640625 AND Distance&gt;79,461181640625 AND Speed&lt;=9,55078125 AND Distance&lt;=459,240966796875</v>
      </c>
      <c r="BH215"/>
      <c r="BI215"/>
      <c r="BJ215"/>
    </row>
    <row r="216" spans="1:62">
      <c r="A216" s="15">
        <v>213</v>
      </c>
      <c r="B216" s="15">
        <v>-2</v>
      </c>
      <c r="C216" s="15">
        <v>-8192</v>
      </c>
      <c r="D216" s="15">
        <f t="shared" si="253"/>
        <v>-1</v>
      </c>
      <c r="E216" s="15">
        <f t="shared" si="254"/>
        <v>0</v>
      </c>
      <c r="F216" s="15">
        <f t="shared" si="255"/>
        <v>-1</v>
      </c>
      <c r="G216" s="15">
        <v>-1</v>
      </c>
      <c r="H216" s="15">
        <v>-1</v>
      </c>
      <c r="I216" s="15">
        <v>106</v>
      </c>
      <c r="J216" s="15">
        <v>8</v>
      </c>
      <c r="K216" s="15">
        <v>468</v>
      </c>
      <c r="L216" s="15">
        <v>1132</v>
      </c>
      <c r="M216" s="15">
        <f t="shared" si="256"/>
        <v>0.2763671875</v>
      </c>
      <c r="O216" s="86">
        <f t="shared" si="258"/>
        <v>468</v>
      </c>
      <c r="P216" s="86">
        <f t="shared" si="259"/>
        <v>0.333251953125</v>
      </c>
      <c r="Q216" s="86">
        <f t="shared" si="260"/>
        <v>385</v>
      </c>
      <c r="R216" s="86" t="b">
        <f t="shared" si="261"/>
        <v>0</v>
      </c>
      <c r="S216" s="86" t="str">
        <f t="shared" si="262"/>
        <v>Dummy Node</v>
      </c>
      <c r="T216" s="86" t="str">
        <f t="shared" si="263"/>
        <v>N/A</v>
      </c>
      <c r="U216" s="86" t="str">
        <f t="shared" si="264"/>
        <v>N/A</v>
      </c>
      <c r="V216" s="86">
        <f t="shared" si="265"/>
        <v>192</v>
      </c>
      <c r="W216" s="86" t="b">
        <f t="shared" si="266"/>
        <v>1</v>
      </c>
      <c r="X216" s="86" t="str">
        <f t="shared" si="267"/>
        <v>Dummy Node</v>
      </c>
      <c r="Y216" s="86" t="str">
        <f t="shared" si="268"/>
        <v>N/A</v>
      </c>
      <c r="Z216" s="86" t="str">
        <f t="shared" si="269"/>
        <v>N/A</v>
      </c>
      <c r="AA216" s="86">
        <f t="shared" si="270"/>
        <v>91</v>
      </c>
      <c r="AB216" s="86" t="b">
        <f t="shared" si="271"/>
        <v>0</v>
      </c>
      <c r="AC216" s="86" t="str">
        <f t="shared" si="272"/>
        <v>Dummy Node</v>
      </c>
      <c r="AD216" s="86" t="str">
        <f t="shared" si="273"/>
        <v>N/A</v>
      </c>
      <c r="AE216" s="86" t="str">
        <f t="shared" si="274"/>
        <v>N/A</v>
      </c>
      <c r="AF216" s="86">
        <f t="shared" si="275"/>
        <v>54</v>
      </c>
      <c r="AG216" s="86" t="b">
        <f t="shared" si="276"/>
        <v>1</v>
      </c>
      <c r="AH216" s="86" t="str">
        <f t="shared" si="277"/>
        <v>Speed</v>
      </c>
      <c r="AI216" s="86" t="str">
        <f t="shared" si="278"/>
        <v>&lt;=</v>
      </c>
      <c r="AJ216" s="86">
        <f t="shared" si="279"/>
        <v>9.397705078125</v>
      </c>
      <c r="AK216" s="86">
        <f t="shared" si="280"/>
        <v>6</v>
      </c>
      <c r="AL216" s="86" t="b">
        <f t="shared" si="281"/>
        <v>0</v>
      </c>
      <c r="AM216" s="86" t="str">
        <f t="shared" si="282"/>
        <v>Distance</v>
      </c>
      <c r="AN216" s="86" t="str">
        <f t="shared" si="283"/>
        <v>&gt;</v>
      </c>
      <c r="AO216" s="86">
        <f t="shared" si="284"/>
        <v>96.9306640625</v>
      </c>
      <c r="AP216" s="86">
        <f t="shared" si="285"/>
        <v>3</v>
      </c>
      <c r="AQ216" s="86" t="b">
        <f t="shared" si="286"/>
        <v>0</v>
      </c>
      <c r="AR216" s="86" t="str">
        <f t="shared" si="287"/>
        <v>Distance</v>
      </c>
      <c r="AS216" s="86" t="str">
        <f t="shared" si="288"/>
        <v>&gt;</v>
      </c>
      <c r="AT216" s="86">
        <f t="shared" si="289"/>
        <v>79.461181640625</v>
      </c>
      <c r="AU216" s="86">
        <f t="shared" si="290"/>
        <v>1</v>
      </c>
      <c r="AV216" s="86" t="b">
        <f t="shared" si="291"/>
        <v>1</v>
      </c>
      <c r="AW216" s="86" t="str">
        <f t="shared" si="292"/>
        <v>Speed</v>
      </c>
      <c r="AX216" s="86" t="str">
        <f t="shared" si="293"/>
        <v>&lt;=</v>
      </c>
      <c r="AY216" s="86">
        <f t="shared" si="294"/>
        <v>9.55078125</v>
      </c>
      <c r="AZ216" s="86">
        <f t="shared" si="295"/>
        <v>0</v>
      </c>
      <c r="BA216" s="86" t="b">
        <f t="shared" si="296"/>
        <v>1</v>
      </c>
      <c r="BB216" s="86" t="str">
        <f t="shared" si="297"/>
        <v>Distance</v>
      </c>
      <c r="BC216" s="86" t="str">
        <f t="shared" si="298"/>
        <v>&lt;=</v>
      </c>
      <c r="BD216" s="86">
        <f t="shared" si="299"/>
        <v>459.240966796875</v>
      </c>
      <c r="BE216" s="15">
        <f t="shared" si="252"/>
        <v>0</v>
      </c>
      <c r="BF216" s="15" t="str">
        <f t="shared" si="257"/>
        <v>Speed&lt;=9,397705078125 AND Distance&gt;96,9306640625 AND Distance&gt;79,461181640625 AND Speed&lt;=9,55078125 AND Distance&lt;=459,240966796875</v>
      </c>
      <c r="BH216"/>
      <c r="BI216"/>
      <c r="BJ216"/>
    </row>
    <row r="217" spans="1:62">
      <c r="A217" s="15">
        <v>214</v>
      </c>
      <c r="B217" s="15">
        <v>-2</v>
      </c>
      <c r="C217" s="15">
        <v>-8192</v>
      </c>
      <c r="D217" s="15">
        <f t="shared" si="253"/>
        <v>-1</v>
      </c>
      <c r="E217" s="15">
        <f t="shared" si="254"/>
        <v>0</v>
      </c>
      <c r="F217" s="15">
        <f t="shared" si="255"/>
        <v>-1</v>
      </c>
      <c r="G217" s="15">
        <v>-1</v>
      </c>
      <c r="H217" s="15">
        <v>-1</v>
      </c>
      <c r="I217" s="15">
        <v>106</v>
      </c>
      <c r="J217" s="15">
        <v>8</v>
      </c>
      <c r="K217" s="15">
        <v>469</v>
      </c>
      <c r="L217" s="15">
        <v>1132</v>
      </c>
      <c r="M217" s="15">
        <f t="shared" si="256"/>
        <v>0.2763671875</v>
      </c>
      <c r="O217" s="86">
        <f t="shared" si="258"/>
        <v>469</v>
      </c>
      <c r="P217" s="86">
        <f t="shared" si="259"/>
        <v>0.333251953125</v>
      </c>
      <c r="Q217" s="86">
        <f t="shared" si="260"/>
        <v>386</v>
      </c>
      <c r="R217" s="86" t="b">
        <f t="shared" si="261"/>
        <v>1</v>
      </c>
      <c r="S217" s="86" t="str">
        <f t="shared" si="262"/>
        <v>Dummy Node</v>
      </c>
      <c r="T217" s="86" t="str">
        <f t="shared" si="263"/>
        <v>N/A</v>
      </c>
      <c r="U217" s="86" t="str">
        <f t="shared" si="264"/>
        <v>N/A</v>
      </c>
      <c r="V217" s="86">
        <f t="shared" si="265"/>
        <v>192</v>
      </c>
      <c r="W217" s="86" t="b">
        <f t="shared" si="266"/>
        <v>0</v>
      </c>
      <c r="X217" s="86" t="str">
        <f t="shared" si="267"/>
        <v>Dummy Node</v>
      </c>
      <c r="Y217" s="86" t="str">
        <f t="shared" si="268"/>
        <v>N/A</v>
      </c>
      <c r="Z217" s="86" t="str">
        <f t="shared" si="269"/>
        <v>N/A</v>
      </c>
      <c r="AA217" s="86">
        <f t="shared" si="270"/>
        <v>91</v>
      </c>
      <c r="AB217" s="86" t="b">
        <f t="shared" si="271"/>
        <v>0</v>
      </c>
      <c r="AC217" s="86" t="str">
        <f t="shared" si="272"/>
        <v>Dummy Node</v>
      </c>
      <c r="AD217" s="86" t="str">
        <f t="shared" si="273"/>
        <v>N/A</v>
      </c>
      <c r="AE217" s="86" t="str">
        <f t="shared" si="274"/>
        <v>N/A</v>
      </c>
      <c r="AF217" s="86">
        <f t="shared" si="275"/>
        <v>54</v>
      </c>
      <c r="AG217" s="86" t="b">
        <f t="shared" si="276"/>
        <v>1</v>
      </c>
      <c r="AH217" s="86" t="str">
        <f t="shared" si="277"/>
        <v>Speed</v>
      </c>
      <c r="AI217" s="86" t="str">
        <f t="shared" si="278"/>
        <v>&lt;=</v>
      </c>
      <c r="AJ217" s="86">
        <f t="shared" si="279"/>
        <v>9.397705078125</v>
      </c>
      <c r="AK217" s="86">
        <f t="shared" si="280"/>
        <v>6</v>
      </c>
      <c r="AL217" s="86" t="b">
        <f t="shared" si="281"/>
        <v>0</v>
      </c>
      <c r="AM217" s="86" t="str">
        <f t="shared" si="282"/>
        <v>Distance</v>
      </c>
      <c r="AN217" s="86" t="str">
        <f t="shared" si="283"/>
        <v>&gt;</v>
      </c>
      <c r="AO217" s="86">
        <f t="shared" si="284"/>
        <v>96.9306640625</v>
      </c>
      <c r="AP217" s="86">
        <f t="shared" si="285"/>
        <v>3</v>
      </c>
      <c r="AQ217" s="86" t="b">
        <f t="shared" si="286"/>
        <v>0</v>
      </c>
      <c r="AR217" s="86" t="str">
        <f t="shared" si="287"/>
        <v>Distance</v>
      </c>
      <c r="AS217" s="86" t="str">
        <f t="shared" si="288"/>
        <v>&gt;</v>
      </c>
      <c r="AT217" s="86">
        <f t="shared" si="289"/>
        <v>79.461181640625</v>
      </c>
      <c r="AU217" s="86">
        <f t="shared" si="290"/>
        <v>1</v>
      </c>
      <c r="AV217" s="86" t="b">
        <f t="shared" si="291"/>
        <v>1</v>
      </c>
      <c r="AW217" s="86" t="str">
        <f t="shared" si="292"/>
        <v>Speed</v>
      </c>
      <c r="AX217" s="86" t="str">
        <f t="shared" si="293"/>
        <v>&lt;=</v>
      </c>
      <c r="AY217" s="86">
        <f t="shared" si="294"/>
        <v>9.55078125</v>
      </c>
      <c r="AZ217" s="86">
        <f t="shared" si="295"/>
        <v>0</v>
      </c>
      <c r="BA217" s="86" t="b">
        <f t="shared" si="296"/>
        <v>1</v>
      </c>
      <c r="BB217" s="86" t="str">
        <f t="shared" si="297"/>
        <v>Distance</v>
      </c>
      <c r="BC217" s="86" t="str">
        <f t="shared" si="298"/>
        <v>&lt;=</v>
      </c>
      <c r="BD217" s="86">
        <f t="shared" si="299"/>
        <v>459.240966796875</v>
      </c>
      <c r="BE217" s="15">
        <f t="shared" si="252"/>
        <v>0</v>
      </c>
      <c r="BF217" s="15" t="str">
        <f t="shared" si="257"/>
        <v>Speed&lt;=9,397705078125 AND Distance&gt;96,9306640625 AND Distance&gt;79,461181640625 AND Speed&lt;=9,55078125 AND Distance&lt;=459,240966796875</v>
      </c>
      <c r="BH217"/>
      <c r="BI217"/>
      <c r="BJ217"/>
    </row>
    <row r="218" spans="1:62">
      <c r="A218" s="15">
        <v>215</v>
      </c>
      <c r="B218" s="15">
        <v>-2</v>
      </c>
      <c r="C218" s="15">
        <v>-8192</v>
      </c>
      <c r="D218" s="15">
        <f t="shared" si="253"/>
        <v>-1</v>
      </c>
      <c r="E218" s="15">
        <f t="shared" si="254"/>
        <v>0</v>
      </c>
      <c r="F218" s="15">
        <f t="shared" si="255"/>
        <v>-1</v>
      </c>
      <c r="G218" s="15">
        <v>-1</v>
      </c>
      <c r="H218" s="15">
        <v>-1</v>
      </c>
      <c r="I218" s="15">
        <v>107</v>
      </c>
      <c r="J218" s="15">
        <v>8</v>
      </c>
      <c r="K218" s="15">
        <v>470</v>
      </c>
      <c r="L218" s="15">
        <v>214</v>
      </c>
      <c r="M218" s="15">
        <f t="shared" si="256"/>
        <v>5.224609375E-2</v>
      </c>
      <c r="O218" s="86">
        <f t="shared" si="258"/>
        <v>470</v>
      </c>
      <c r="P218" s="86">
        <f t="shared" si="259"/>
        <v>0.333251953125</v>
      </c>
      <c r="Q218" s="86">
        <f t="shared" si="260"/>
        <v>386</v>
      </c>
      <c r="R218" s="86" t="b">
        <f t="shared" si="261"/>
        <v>0</v>
      </c>
      <c r="S218" s="86" t="str">
        <f t="shared" si="262"/>
        <v>Dummy Node</v>
      </c>
      <c r="T218" s="86" t="str">
        <f t="shared" si="263"/>
        <v>N/A</v>
      </c>
      <c r="U218" s="86" t="str">
        <f t="shared" si="264"/>
        <v>N/A</v>
      </c>
      <c r="V218" s="86">
        <f t="shared" si="265"/>
        <v>192</v>
      </c>
      <c r="W218" s="86" t="b">
        <f t="shared" si="266"/>
        <v>0</v>
      </c>
      <c r="X218" s="86" t="str">
        <f t="shared" si="267"/>
        <v>Dummy Node</v>
      </c>
      <c r="Y218" s="86" t="str">
        <f t="shared" si="268"/>
        <v>N/A</v>
      </c>
      <c r="Z218" s="86" t="str">
        <f t="shared" si="269"/>
        <v>N/A</v>
      </c>
      <c r="AA218" s="86">
        <f t="shared" si="270"/>
        <v>91</v>
      </c>
      <c r="AB218" s="86" t="b">
        <f t="shared" si="271"/>
        <v>0</v>
      </c>
      <c r="AC218" s="86" t="str">
        <f t="shared" si="272"/>
        <v>Dummy Node</v>
      </c>
      <c r="AD218" s="86" t="str">
        <f t="shared" si="273"/>
        <v>N/A</v>
      </c>
      <c r="AE218" s="86" t="str">
        <f t="shared" si="274"/>
        <v>N/A</v>
      </c>
      <c r="AF218" s="86">
        <f t="shared" si="275"/>
        <v>54</v>
      </c>
      <c r="AG218" s="86" t="b">
        <f t="shared" si="276"/>
        <v>1</v>
      </c>
      <c r="AH218" s="86" t="str">
        <f t="shared" si="277"/>
        <v>Speed</v>
      </c>
      <c r="AI218" s="86" t="str">
        <f t="shared" si="278"/>
        <v>&lt;=</v>
      </c>
      <c r="AJ218" s="86">
        <f t="shared" si="279"/>
        <v>9.397705078125</v>
      </c>
      <c r="AK218" s="86">
        <f t="shared" si="280"/>
        <v>6</v>
      </c>
      <c r="AL218" s="86" t="b">
        <f t="shared" si="281"/>
        <v>0</v>
      </c>
      <c r="AM218" s="86" t="str">
        <f t="shared" si="282"/>
        <v>Distance</v>
      </c>
      <c r="AN218" s="86" t="str">
        <f t="shared" si="283"/>
        <v>&gt;</v>
      </c>
      <c r="AO218" s="86">
        <f t="shared" si="284"/>
        <v>96.9306640625</v>
      </c>
      <c r="AP218" s="86">
        <f t="shared" si="285"/>
        <v>3</v>
      </c>
      <c r="AQ218" s="86" t="b">
        <f t="shared" si="286"/>
        <v>0</v>
      </c>
      <c r="AR218" s="86" t="str">
        <f t="shared" si="287"/>
        <v>Distance</v>
      </c>
      <c r="AS218" s="86" t="str">
        <f t="shared" si="288"/>
        <v>&gt;</v>
      </c>
      <c r="AT218" s="86">
        <f t="shared" si="289"/>
        <v>79.461181640625</v>
      </c>
      <c r="AU218" s="86">
        <f t="shared" si="290"/>
        <v>1</v>
      </c>
      <c r="AV218" s="86" t="b">
        <f t="shared" si="291"/>
        <v>1</v>
      </c>
      <c r="AW218" s="86" t="str">
        <f t="shared" si="292"/>
        <v>Speed</v>
      </c>
      <c r="AX218" s="86" t="str">
        <f t="shared" si="293"/>
        <v>&lt;=</v>
      </c>
      <c r="AY218" s="86">
        <f t="shared" si="294"/>
        <v>9.55078125</v>
      </c>
      <c r="AZ218" s="86">
        <f t="shared" si="295"/>
        <v>0</v>
      </c>
      <c r="BA218" s="86" t="b">
        <f t="shared" si="296"/>
        <v>1</v>
      </c>
      <c r="BB218" s="86" t="str">
        <f t="shared" si="297"/>
        <v>Distance</v>
      </c>
      <c r="BC218" s="86" t="str">
        <f t="shared" si="298"/>
        <v>&lt;=</v>
      </c>
      <c r="BD218" s="86">
        <f t="shared" si="299"/>
        <v>459.240966796875</v>
      </c>
      <c r="BE218" s="15">
        <f t="shared" si="252"/>
        <v>0</v>
      </c>
      <c r="BF218" s="15" t="str">
        <f t="shared" si="257"/>
        <v>Speed&lt;=9,397705078125 AND Distance&gt;96,9306640625 AND Distance&gt;79,461181640625 AND Speed&lt;=9,55078125 AND Distance&lt;=459,240966796875</v>
      </c>
      <c r="BH218"/>
      <c r="BI218"/>
      <c r="BJ218"/>
    </row>
    <row r="219" spans="1:62">
      <c r="A219" s="15">
        <v>216</v>
      </c>
      <c r="B219" s="15">
        <v>-2</v>
      </c>
      <c r="C219" s="15">
        <v>-8192</v>
      </c>
      <c r="D219" s="15">
        <f t="shared" si="253"/>
        <v>-1</v>
      </c>
      <c r="E219" s="15">
        <f t="shared" si="254"/>
        <v>0</v>
      </c>
      <c r="F219" s="15">
        <f t="shared" si="255"/>
        <v>-1</v>
      </c>
      <c r="G219" s="15">
        <v>-1</v>
      </c>
      <c r="H219" s="15">
        <v>-1</v>
      </c>
      <c r="I219" s="15">
        <v>107</v>
      </c>
      <c r="J219" s="15">
        <v>8</v>
      </c>
      <c r="K219" s="15">
        <v>471</v>
      </c>
      <c r="L219" s="15">
        <v>214</v>
      </c>
      <c r="M219" s="15">
        <f t="shared" si="256"/>
        <v>5.224609375E-2</v>
      </c>
      <c r="O219" s="86">
        <f t="shared" si="258"/>
        <v>471</v>
      </c>
      <c r="P219" s="86">
        <f t="shared" si="259"/>
        <v>0.166748046875</v>
      </c>
      <c r="Q219" s="86">
        <f t="shared" si="260"/>
        <v>395</v>
      </c>
      <c r="R219" s="86" t="b">
        <f t="shared" si="261"/>
        <v>1</v>
      </c>
      <c r="S219" s="86" t="str">
        <f t="shared" si="262"/>
        <v>Dummy Node</v>
      </c>
      <c r="T219" s="86" t="str">
        <f t="shared" si="263"/>
        <v>N/A</v>
      </c>
      <c r="U219" s="86" t="str">
        <f t="shared" si="264"/>
        <v>N/A</v>
      </c>
      <c r="V219" s="86">
        <f t="shared" si="265"/>
        <v>197</v>
      </c>
      <c r="W219" s="86" t="b">
        <f t="shared" si="266"/>
        <v>1</v>
      </c>
      <c r="X219" s="86" t="str">
        <f t="shared" si="267"/>
        <v>Dummy Node</v>
      </c>
      <c r="Y219" s="86" t="str">
        <f t="shared" si="268"/>
        <v>N/A</v>
      </c>
      <c r="Z219" s="86" t="str">
        <f t="shared" si="269"/>
        <v>N/A</v>
      </c>
      <c r="AA219" s="86">
        <f t="shared" si="270"/>
        <v>97</v>
      </c>
      <c r="AB219" s="86" t="b">
        <f t="shared" si="271"/>
        <v>1</v>
      </c>
      <c r="AC219" s="86" t="str">
        <f t="shared" si="272"/>
        <v>Dummy Node</v>
      </c>
      <c r="AD219" s="86" t="str">
        <f t="shared" si="273"/>
        <v>N/A</v>
      </c>
      <c r="AE219" s="86" t="str">
        <f t="shared" si="274"/>
        <v>N/A</v>
      </c>
      <c r="AF219" s="86">
        <f t="shared" si="275"/>
        <v>96</v>
      </c>
      <c r="AG219" s="86" t="b">
        <f t="shared" si="276"/>
        <v>1</v>
      </c>
      <c r="AH219" s="86" t="str">
        <f t="shared" si="277"/>
        <v>Distance</v>
      </c>
      <c r="AI219" s="86" t="str">
        <f t="shared" si="278"/>
        <v>&lt;=</v>
      </c>
      <c r="AJ219" s="86">
        <f t="shared" si="279"/>
        <v>840.728759765625</v>
      </c>
      <c r="AK219" s="86">
        <f t="shared" si="280"/>
        <v>44</v>
      </c>
      <c r="AL219" s="86" t="b">
        <f t="shared" si="281"/>
        <v>0</v>
      </c>
      <c r="AM219" s="86" t="str">
        <f t="shared" si="282"/>
        <v>Speed</v>
      </c>
      <c r="AN219" s="86" t="str">
        <f t="shared" si="283"/>
        <v>&gt;</v>
      </c>
      <c r="AO219" s="86">
        <f t="shared" si="284"/>
        <v>29.397216796875</v>
      </c>
      <c r="AP219" s="86">
        <f t="shared" si="285"/>
        <v>12</v>
      </c>
      <c r="AQ219" s="86" t="b">
        <f t="shared" si="286"/>
        <v>0</v>
      </c>
      <c r="AR219" s="86" t="str">
        <f t="shared" si="287"/>
        <v>Distance</v>
      </c>
      <c r="AS219" s="86" t="str">
        <f t="shared" si="288"/>
        <v>&gt;</v>
      </c>
      <c r="AT219" s="86">
        <f t="shared" si="289"/>
        <v>680.19677734375</v>
      </c>
      <c r="AU219" s="86">
        <f t="shared" si="290"/>
        <v>2</v>
      </c>
      <c r="AV219" s="86" t="b">
        <f t="shared" si="291"/>
        <v>0</v>
      </c>
      <c r="AW219" s="86" t="str">
        <f t="shared" si="292"/>
        <v>Distance</v>
      </c>
      <c r="AX219" s="86" t="str">
        <f t="shared" si="293"/>
        <v>&gt;</v>
      </c>
      <c r="AY219" s="86">
        <f t="shared" si="294"/>
        <v>590.286865234375</v>
      </c>
      <c r="AZ219" s="86">
        <f t="shared" si="295"/>
        <v>0</v>
      </c>
      <c r="BA219" s="86" t="b">
        <f t="shared" si="296"/>
        <v>0</v>
      </c>
      <c r="BB219" s="86" t="str">
        <f t="shared" si="297"/>
        <v>Distance</v>
      </c>
      <c r="BC219" s="86" t="str">
        <f t="shared" si="298"/>
        <v>&gt;</v>
      </c>
      <c r="BD219" s="86">
        <f t="shared" si="299"/>
        <v>459.240966796875</v>
      </c>
      <c r="BE219" s="15">
        <f t="shared" si="252"/>
        <v>0</v>
      </c>
      <c r="BF219" s="15" t="str">
        <f t="shared" si="257"/>
        <v>Distance&lt;=840,728759765625 AND Speed&gt;29,397216796875 AND Distance&gt;680,19677734375 AND Distance&gt;590,286865234375 AND Distance&gt;459,240966796875</v>
      </c>
      <c r="BH219"/>
      <c r="BI219"/>
      <c r="BJ219"/>
    </row>
    <row r="220" spans="1:62">
      <c r="A220" s="15">
        <v>217</v>
      </c>
      <c r="B220" s="15">
        <v>-2</v>
      </c>
      <c r="C220" s="15">
        <v>-8192</v>
      </c>
      <c r="D220" s="15">
        <f t="shared" si="253"/>
        <v>-1</v>
      </c>
      <c r="E220" s="15">
        <f t="shared" si="254"/>
        <v>0</v>
      </c>
      <c r="F220" s="15">
        <f t="shared" si="255"/>
        <v>-1</v>
      </c>
      <c r="G220" s="15">
        <v>-1</v>
      </c>
      <c r="H220" s="15">
        <v>-1</v>
      </c>
      <c r="I220" s="15">
        <v>108</v>
      </c>
      <c r="J220" s="15">
        <v>8</v>
      </c>
      <c r="K220" s="15">
        <v>472</v>
      </c>
      <c r="L220" s="15">
        <v>214</v>
      </c>
      <c r="M220" s="15">
        <f t="shared" si="256"/>
        <v>5.224609375E-2</v>
      </c>
      <c r="O220" s="86">
        <f t="shared" si="258"/>
        <v>472</v>
      </c>
      <c r="P220" s="86">
        <f t="shared" si="259"/>
        <v>0.166748046875</v>
      </c>
      <c r="Q220" s="86">
        <f t="shared" si="260"/>
        <v>395</v>
      </c>
      <c r="R220" s="86" t="b">
        <f t="shared" si="261"/>
        <v>0</v>
      </c>
      <c r="S220" s="86" t="str">
        <f t="shared" si="262"/>
        <v>Dummy Node</v>
      </c>
      <c r="T220" s="86" t="str">
        <f t="shared" si="263"/>
        <v>N/A</v>
      </c>
      <c r="U220" s="86" t="str">
        <f t="shared" si="264"/>
        <v>N/A</v>
      </c>
      <c r="V220" s="86">
        <f t="shared" si="265"/>
        <v>197</v>
      </c>
      <c r="W220" s="86" t="b">
        <f t="shared" si="266"/>
        <v>1</v>
      </c>
      <c r="X220" s="86" t="str">
        <f t="shared" si="267"/>
        <v>Dummy Node</v>
      </c>
      <c r="Y220" s="86" t="str">
        <f t="shared" si="268"/>
        <v>N/A</v>
      </c>
      <c r="Z220" s="86" t="str">
        <f t="shared" si="269"/>
        <v>N/A</v>
      </c>
      <c r="AA220" s="86">
        <f t="shared" si="270"/>
        <v>97</v>
      </c>
      <c r="AB220" s="86" t="b">
        <f t="shared" si="271"/>
        <v>1</v>
      </c>
      <c r="AC220" s="86" t="str">
        <f t="shared" si="272"/>
        <v>Dummy Node</v>
      </c>
      <c r="AD220" s="86" t="str">
        <f t="shared" si="273"/>
        <v>N/A</v>
      </c>
      <c r="AE220" s="86" t="str">
        <f t="shared" si="274"/>
        <v>N/A</v>
      </c>
      <c r="AF220" s="86">
        <f t="shared" si="275"/>
        <v>96</v>
      </c>
      <c r="AG220" s="86" t="b">
        <f t="shared" si="276"/>
        <v>1</v>
      </c>
      <c r="AH220" s="86" t="str">
        <f t="shared" si="277"/>
        <v>Distance</v>
      </c>
      <c r="AI220" s="86" t="str">
        <f t="shared" si="278"/>
        <v>&lt;=</v>
      </c>
      <c r="AJ220" s="86">
        <f t="shared" si="279"/>
        <v>840.728759765625</v>
      </c>
      <c r="AK220" s="86">
        <f t="shared" si="280"/>
        <v>44</v>
      </c>
      <c r="AL220" s="86" t="b">
        <f t="shared" si="281"/>
        <v>0</v>
      </c>
      <c r="AM220" s="86" t="str">
        <f t="shared" si="282"/>
        <v>Speed</v>
      </c>
      <c r="AN220" s="86" t="str">
        <f t="shared" si="283"/>
        <v>&gt;</v>
      </c>
      <c r="AO220" s="86">
        <f t="shared" si="284"/>
        <v>29.397216796875</v>
      </c>
      <c r="AP220" s="86">
        <f t="shared" si="285"/>
        <v>12</v>
      </c>
      <c r="AQ220" s="86" t="b">
        <f t="shared" si="286"/>
        <v>0</v>
      </c>
      <c r="AR220" s="86" t="str">
        <f t="shared" si="287"/>
        <v>Distance</v>
      </c>
      <c r="AS220" s="86" t="str">
        <f t="shared" si="288"/>
        <v>&gt;</v>
      </c>
      <c r="AT220" s="86">
        <f t="shared" si="289"/>
        <v>680.19677734375</v>
      </c>
      <c r="AU220" s="86">
        <f t="shared" si="290"/>
        <v>2</v>
      </c>
      <c r="AV220" s="86" t="b">
        <f t="shared" si="291"/>
        <v>0</v>
      </c>
      <c r="AW220" s="86" t="str">
        <f t="shared" si="292"/>
        <v>Distance</v>
      </c>
      <c r="AX220" s="86" t="str">
        <f t="shared" si="293"/>
        <v>&gt;</v>
      </c>
      <c r="AY220" s="86">
        <f t="shared" si="294"/>
        <v>590.286865234375</v>
      </c>
      <c r="AZ220" s="86">
        <f t="shared" si="295"/>
        <v>0</v>
      </c>
      <c r="BA220" s="86" t="b">
        <f t="shared" si="296"/>
        <v>0</v>
      </c>
      <c r="BB220" s="86" t="str">
        <f t="shared" si="297"/>
        <v>Distance</v>
      </c>
      <c r="BC220" s="86" t="str">
        <f t="shared" si="298"/>
        <v>&gt;</v>
      </c>
      <c r="BD220" s="86">
        <f t="shared" si="299"/>
        <v>459.240966796875</v>
      </c>
      <c r="BE220" s="15">
        <f t="shared" si="252"/>
        <v>0</v>
      </c>
      <c r="BF220" s="15" t="str">
        <f t="shared" si="257"/>
        <v>Distance&lt;=840,728759765625 AND Speed&gt;29,397216796875 AND Distance&gt;680,19677734375 AND Distance&gt;590,286865234375 AND Distance&gt;459,240966796875</v>
      </c>
      <c r="BH220"/>
      <c r="BI220"/>
      <c r="BJ220"/>
    </row>
    <row r="221" spans="1:62">
      <c r="A221" s="15">
        <v>218</v>
      </c>
      <c r="B221" s="15">
        <v>-2</v>
      </c>
      <c r="C221" s="15">
        <v>-8192</v>
      </c>
      <c r="D221" s="15">
        <f t="shared" si="253"/>
        <v>-1</v>
      </c>
      <c r="E221" s="15">
        <f t="shared" si="254"/>
        <v>0</v>
      </c>
      <c r="F221" s="15">
        <f t="shared" si="255"/>
        <v>-1</v>
      </c>
      <c r="G221" s="15">
        <v>-1</v>
      </c>
      <c r="H221" s="15">
        <v>-1</v>
      </c>
      <c r="I221" s="15">
        <v>108</v>
      </c>
      <c r="J221" s="15">
        <v>8</v>
      </c>
      <c r="K221" s="15">
        <v>473</v>
      </c>
      <c r="L221" s="15">
        <v>214</v>
      </c>
      <c r="M221" s="15">
        <f t="shared" si="256"/>
        <v>5.224609375E-2</v>
      </c>
      <c r="O221" s="86">
        <f t="shared" si="258"/>
        <v>473</v>
      </c>
      <c r="P221" s="86">
        <f t="shared" si="259"/>
        <v>0.166748046875</v>
      </c>
      <c r="Q221" s="86">
        <f t="shared" si="260"/>
        <v>396</v>
      </c>
      <c r="R221" s="86" t="b">
        <f t="shared" si="261"/>
        <v>1</v>
      </c>
      <c r="S221" s="86" t="str">
        <f t="shared" si="262"/>
        <v>Dummy Node</v>
      </c>
      <c r="T221" s="86" t="str">
        <f t="shared" si="263"/>
        <v>N/A</v>
      </c>
      <c r="U221" s="86" t="str">
        <f t="shared" si="264"/>
        <v>N/A</v>
      </c>
      <c r="V221" s="86">
        <f t="shared" si="265"/>
        <v>197</v>
      </c>
      <c r="W221" s="86" t="b">
        <f t="shared" si="266"/>
        <v>0</v>
      </c>
      <c r="X221" s="86" t="str">
        <f t="shared" si="267"/>
        <v>Dummy Node</v>
      </c>
      <c r="Y221" s="86" t="str">
        <f t="shared" si="268"/>
        <v>N/A</v>
      </c>
      <c r="Z221" s="86" t="str">
        <f t="shared" si="269"/>
        <v>N/A</v>
      </c>
      <c r="AA221" s="86">
        <f t="shared" si="270"/>
        <v>97</v>
      </c>
      <c r="AB221" s="86" t="b">
        <f t="shared" si="271"/>
        <v>1</v>
      </c>
      <c r="AC221" s="86" t="str">
        <f t="shared" si="272"/>
        <v>Dummy Node</v>
      </c>
      <c r="AD221" s="86" t="str">
        <f t="shared" si="273"/>
        <v>N/A</v>
      </c>
      <c r="AE221" s="86" t="str">
        <f t="shared" si="274"/>
        <v>N/A</v>
      </c>
      <c r="AF221" s="86">
        <f t="shared" si="275"/>
        <v>96</v>
      </c>
      <c r="AG221" s="86" t="b">
        <f t="shared" si="276"/>
        <v>1</v>
      </c>
      <c r="AH221" s="86" t="str">
        <f t="shared" si="277"/>
        <v>Distance</v>
      </c>
      <c r="AI221" s="86" t="str">
        <f t="shared" si="278"/>
        <v>&lt;=</v>
      </c>
      <c r="AJ221" s="86">
        <f t="shared" si="279"/>
        <v>840.728759765625</v>
      </c>
      <c r="AK221" s="86">
        <f t="shared" si="280"/>
        <v>44</v>
      </c>
      <c r="AL221" s="86" t="b">
        <f t="shared" si="281"/>
        <v>0</v>
      </c>
      <c r="AM221" s="86" t="str">
        <f t="shared" si="282"/>
        <v>Speed</v>
      </c>
      <c r="AN221" s="86" t="str">
        <f t="shared" si="283"/>
        <v>&gt;</v>
      </c>
      <c r="AO221" s="86">
        <f t="shared" si="284"/>
        <v>29.397216796875</v>
      </c>
      <c r="AP221" s="86">
        <f t="shared" si="285"/>
        <v>12</v>
      </c>
      <c r="AQ221" s="86" t="b">
        <f t="shared" si="286"/>
        <v>0</v>
      </c>
      <c r="AR221" s="86" t="str">
        <f t="shared" si="287"/>
        <v>Distance</v>
      </c>
      <c r="AS221" s="86" t="str">
        <f t="shared" si="288"/>
        <v>&gt;</v>
      </c>
      <c r="AT221" s="86">
        <f t="shared" si="289"/>
        <v>680.19677734375</v>
      </c>
      <c r="AU221" s="86">
        <f t="shared" si="290"/>
        <v>2</v>
      </c>
      <c r="AV221" s="86" t="b">
        <f t="shared" si="291"/>
        <v>0</v>
      </c>
      <c r="AW221" s="86" t="str">
        <f t="shared" si="292"/>
        <v>Distance</v>
      </c>
      <c r="AX221" s="86" t="str">
        <f t="shared" si="293"/>
        <v>&gt;</v>
      </c>
      <c r="AY221" s="86">
        <f t="shared" si="294"/>
        <v>590.286865234375</v>
      </c>
      <c r="AZ221" s="86">
        <f t="shared" si="295"/>
        <v>0</v>
      </c>
      <c r="BA221" s="86" t="b">
        <f t="shared" si="296"/>
        <v>0</v>
      </c>
      <c r="BB221" s="86" t="str">
        <f t="shared" si="297"/>
        <v>Distance</v>
      </c>
      <c r="BC221" s="86" t="str">
        <f t="shared" si="298"/>
        <v>&gt;</v>
      </c>
      <c r="BD221" s="86">
        <f t="shared" si="299"/>
        <v>459.240966796875</v>
      </c>
      <c r="BE221" s="15">
        <f t="shared" si="252"/>
        <v>0</v>
      </c>
      <c r="BF221" s="15" t="str">
        <f t="shared" si="257"/>
        <v>Distance&lt;=840,728759765625 AND Speed&gt;29,397216796875 AND Distance&gt;680,19677734375 AND Distance&gt;590,286865234375 AND Distance&gt;459,240966796875</v>
      </c>
      <c r="BH221"/>
      <c r="BI221"/>
      <c r="BJ221"/>
    </row>
    <row r="222" spans="1:62">
      <c r="A222" s="15">
        <v>219</v>
      </c>
      <c r="B222" s="15">
        <v>-2</v>
      </c>
      <c r="C222" s="15">
        <v>-8192</v>
      </c>
      <c r="D222" s="15">
        <f t="shared" si="253"/>
        <v>-1</v>
      </c>
      <c r="E222" s="15">
        <f t="shared" si="254"/>
        <v>0</v>
      </c>
      <c r="F222" s="15">
        <f t="shared" si="255"/>
        <v>-1</v>
      </c>
      <c r="G222" s="15">
        <v>-1</v>
      </c>
      <c r="H222" s="15">
        <v>-1</v>
      </c>
      <c r="I222" s="15">
        <v>109</v>
      </c>
      <c r="J222" s="15">
        <v>8</v>
      </c>
      <c r="K222" s="15">
        <v>474</v>
      </c>
      <c r="L222" s="15">
        <v>1289</v>
      </c>
      <c r="M222" s="15">
        <f t="shared" si="256"/>
        <v>0.314697265625</v>
      </c>
      <c r="O222" s="86">
        <f t="shared" si="258"/>
        <v>474</v>
      </c>
      <c r="P222" s="86">
        <f t="shared" si="259"/>
        <v>0.166748046875</v>
      </c>
      <c r="Q222" s="86">
        <f t="shared" si="260"/>
        <v>396</v>
      </c>
      <c r="R222" s="86" t="b">
        <f t="shared" si="261"/>
        <v>0</v>
      </c>
      <c r="S222" s="86" t="str">
        <f t="shared" si="262"/>
        <v>Dummy Node</v>
      </c>
      <c r="T222" s="86" t="str">
        <f t="shared" si="263"/>
        <v>N/A</v>
      </c>
      <c r="U222" s="86" t="str">
        <f t="shared" si="264"/>
        <v>N/A</v>
      </c>
      <c r="V222" s="86">
        <f t="shared" si="265"/>
        <v>197</v>
      </c>
      <c r="W222" s="86" t="b">
        <f t="shared" si="266"/>
        <v>0</v>
      </c>
      <c r="X222" s="86" t="str">
        <f t="shared" si="267"/>
        <v>Dummy Node</v>
      </c>
      <c r="Y222" s="86" t="str">
        <f t="shared" si="268"/>
        <v>N/A</v>
      </c>
      <c r="Z222" s="86" t="str">
        <f t="shared" si="269"/>
        <v>N/A</v>
      </c>
      <c r="AA222" s="86">
        <f t="shared" si="270"/>
        <v>97</v>
      </c>
      <c r="AB222" s="86" t="b">
        <f t="shared" si="271"/>
        <v>1</v>
      </c>
      <c r="AC222" s="86" t="str">
        <f t="shared" si="272"/>
        <v>Dummy Node</v>
      </c>
      <c r="AD222" s="86" t="str">
        <f t="shared" si="273"/>
        <v>N/A</v>
      </c>
      <c r="AE222" s="86" t="str">
        <f t="shared" si="274"/>
        <v>N/A</v>
      </c>
      <c r="AF222" s="86">
        <f t="shared" si="275"/>
        <v>96</v>
      </c>
      <c r="AG222" s="86" t="b">
        <f t="shared" si="276"/>
        <v>1</v>
      </c>
      <c r="AH222" s="86" t="str">
        <f t="shared" si="277"/>
        <v>Distance</v>
      </c>
      <c r="AI222" s="86" t="str">
        <f t="shared" si="278"/>
        <v>&lt;=</v>
      </c>
      <c r="AJ222" s="86">
        <f t="shared" si="279"/>
        <v>840.728759765625</v>
      </c>
      <c r="AK222" s="86">
        <f t="shared" si="280"/>
        <v>44</v>
      </c>
      <c r="AL222" s="86" t="b">
        <f t="shared" si="281"/>
        <v>0</v>
      </c>
      <c r="AM222" s="86" t="str">
        <f t="shared" si="282"/>
        <v>Speed</v>
      </c>
      <c r="AN222" s="86" t="str">
        <f t="shared" si="283"/>
        <v>&gt;</v>
      </c>
      <c r="AO222" s="86">
        <f t="shared" si="284"/>
        <v>29.397216796875</v>
      </c>
      <c r="AP222" s="86">
        <f t="shared" si="285"/>
        <v>12</v>
      </c>
      <c r="AQ222" s="86" t="b">
        <f t="shared" si="286"/>
        <v>0</v>
      </c>
      <c r="AR222" s="86" t="str">
        <f t="shared" si="287"/>
        <v>Distance</v>
      </c>
      <c r="AS222" s="86" t="str">
        <f t="shared" si="288"/>
        <v>&gt;</v>
      </c>
      <c r="AT222" s="86">
        <f t="shared" si="289"/>
        <v>680.19677734375</v>
      </c>
      <c r="AU222" s="86">
        <f t="shared" si="290"/>
        <v>2</v>
      </c>
      <c r="AV222" s="86" t="b">
        <f t="shared" si="291"/>
        <v>0</v>
      </c>
      <c r="AW222" s="86" t="str">
        <f t="shared" si="292"/>
        <v>Distance</v>
      </c>
      <c r="AX222" s="86" t="str">
        <f t="shared" si="293"/>
        <v>&gt;</v>
      </c>
      <c r="AY222" s="86">
        <f t="shared" si="294"/>
        <v>590.286865234375</v>
      </c>
      <c r="AZ222" s="86">
        <f t="shared" si="295"/>
        <v>0</v>
      </c>
      <c r="BA222" s="86" t="b">
        <f t="shared" si="296"/>
        <v>0</v>
      </c>
      <c r="BB222" s="86" t="str">
        <f t="shared" si="297"/>
        <v>Distance</v>
      </c>
      <c r="BC222" s="86" t="str">
        <f t="shared" si="298"/>
        <v>&gt;</v>
      </c>
      <c r="BD222" s="86">
        <f t="shared" si="299"/>
        <v>459.240966796875</v>
      </c>
      <c r="BE222" s="15">
        <f t="shared" si="252"/>
        <v>0</v>
      </c>
      <c r="BF222" s="15" t="str">
        <f t="shared" si="257"/>
        <v>Distance&lt;=840,728759765625 AND Speed&gt;29,397216796875 AND Distance&gt;680,19677734375 AND Distance&gt;590,286865234375 AND Distance&gt;459,240966796875</v>
      </c>
      <c r="BH222"/>
      <c r="BI222"/>
      <c r="BJ222"/>
    </row>
    <row r="223" spans="1:62">
      <c r="A223" s="15">
        <v>220</v>
      </c>
      <c r="B223" s="15">
        <v>-2</v>
      </c>
      <c r="C223" s="15">
        <v>-8192</v>
      </c>
      <c r="D223" s="15">
        <f t="shared" si="253"/>
        <v>-1</v>
      </c>
      <c r="E223" s="15">
        <f t="shared" si="254"/>
        <v>0</v>
      </c>
      <c r="F223" s="15">
        <f t="shared" si="255"/>
        <v>-1</v>
      </c>
      <c r="G223" s="15">
        <v>-1</v>
      </c>
      <c r="H223" s="15">
        <v>-1</v>
      </c>
      <c r="I223" s="15">
        <v>109</v>
      </c>
      <c r="J223" s="15">
        <v>8</v>
      </c>
      <c r="K223" s="15">
        <v>475</v>
      </c>
      <c r="L223" s="15">
        <v>1289</v>
      </c>
      <c r="M223" s="15">
        <f t="shared" si="256"/>
        <v>0.314697265625</v>
      </c>
      <c r="O223" s="86">
        <f t="shared" si="258"/>
        <v>475</v>
      </c>
      <c r="P223" s="86">
        <f t="shared" si="259"/>
        <v>0.166748046875</v>
      </c>
      <c r="Q223" s="86">
        <f t="shared" si="260"/>
        <v>397</v>
      </c>
      <c r="R223" s="86" t="b">
        <f t="shared" si="261"/>
        <v>1</v>
      </c>
      <c r="S223" s="86" t="str">
        <f t="shared" si="262"/>
        <v>Dummy Node</v>
      </c>
      <c r="T223" s="86" t="str">
        <f t="shared" si="263"/>
        <v>N/A</v>
      </c>
      <c r="U223" s="86" t="str">
        <f t="shared" si="264"/>
        <v>N/A</v>
      </c>
      <c r="V223" s="86">
        <f t="shared" si="265"/>
        <v>198</v>
      </c>
      <c r="W223" s="86" t="b">
        <f t="shared" si="266"/>
        <v>1</v>
      </c>
      <c r="X223" s="86" t="str">
        <f t="shared" si="267"/>
        <v>Dummy Node</v>
      </c>
      <c r="Y223" s="86" t="str">
        <f t="shared" si="268"/>
        <v>N/A</v>
      </c>
      <c r="Z223" s="86" t="str">
        <f t="shared" si="269"/>
        <v>N/A</v>
      </c>
      <c r="AA223" s="86">
        <f t="shared" si="270"/>
        <v>97</v>
      </c>
      <c r="AB223" s="86" t="b">
        <f t="shared" si="271"/>
        <v>0</v>
      </c>
      <c r="AC223" s="86" t="str">
        <f t="shared" si="272"/>
        <v>Dummy Node</v>
      </c>
      <c r="AD223" s="86" t="str">
        <f t="shared" si="273"/>
        <v>N/A</v>
      </c>
      <c r="AE223" s="86" t="str">
        <f t="shared" si="274"/>
        <v>N/A</v>
      </c>
      <c r="AF223" s="86">
        <f t="shared" si="275"/>
        <v>96</v>
      </c>
      <c r="AG223" s="86" t="b">
        <f t="shared" si="276"/>
        <v>1</v>
      </c>
      <c r="AH223" s="86" t="str">
        <f t="shared" si="277"/>
        <v>Distance</v>
      </c>
      <c r="AI223" s="86" t="str">
        <f t="shared" si="278"/>
        <v>&lt;=</v>
      </c>
      <c r="AJ223" s="86">
        <f t="shared" si="279"/>
        <v>840.728759765625</v>
      </c>
      <c r="AK223" s="86">
        <f t="shared" si="280"/>
        <v>44</v>
      </c>
      <c r="AL223" s="86" t="b">
        <f t="shared" si="281"/>
        <v>0</v>
      </c>
      <c r="AM223" s="86" t="str">
        <f t="shared" si="282"/>
        <v>Speed</v>
      </c>
      <c r="AN223" s="86" t="str">
        <f t="shared" si="283"/>
        <v>&gt;</v>
      </c>
      <c r="AO223" s="86">
        <f t="shared" si="284"/>
        <v>29.397216796875</v>
      </c>
      <c r="AP223" s="86">
        <f t="shared" si="285"/>
        <v>12</v>
      </c>
      <c r="AQ223" s="86" t="b">
        <f t="shared" si="286"/>
        <v>0</v>
      </c>
      <c r="AR223" s="86" t="str">
        <f t="shared" si="287"/>
        <v>Distance</v>
      </c>
      <c r="AS223" s="86" t="str">
        <f t="shared" si="288"/>
        <v>&gt;</v>
      </c>
      <c r="AT223" s="86">
        <f t="shared" si="289"/>
        <v>680.19677734375</v>
      </c>
      <c r="AU223" s="86">
        <f t="shared" si="290"/>
        <v>2</v>
      </c>
      <c r="AV223" s="86" t="b">
        <f t="shared" si="291"/>
        <v>0</v>
      </c>
      <c r="AW223" s="86" t="str">
        <f t="shared" si="292"/>
        <v>Distance</v>
      </c>
      <c r="AX223" s="86" t="str">
        <f t="shared" si="293"/>
        <v>&gt;</v>
      </c>
      <c r="AY223" s="86">
        <f t="shared" si="294"/>
        <v>590.286865234375</v>
      </c>
      <c r="AZ223" s="86">
        <f t="shared" si="295"/>
        <v>0</v>
      </c>
      <c r="BA223" s="86" t="b">
        <f t="shared" si="296"/>
        <v>0</v>
      </c>
      <c r="BB223" s="86" t="str">
        <f t="shared" si="297"/>
        <v>Distance</v>
      </c>
      <c r="BC223" s="86" t="str">
        <f t="shared" si="298"/>
        <v>&gt;</v>
      </c>
      <c r="BD223" s="86">
        <f t="shared" si="299"/>
        <v>459.240966796875</v>
      </c>
      <c r="BE223" s="15">
        <f t="shared" si="252"/>
        <v>0</v>
      </c>
      <c r="BF223" s="15" t="str">
        <f t="shared" si="257"/>
        <v>Distance&lt;=840,728759765625 AND Speed&gt;29,397216796875 AND Distance&gt;680,19677734375 AND Distance&gt;590,286865234375 AND Distance&gt;459,240966796875</v>
      </c>
      <c r="BH223"/>
      <c r="BI223"/>
      <c r="BJ223"/>
    </row>
    <row r="224" spans="1:62">
      <c r="A224" s="15">
        <v>221</v>
      </c>
      <c r="B224" s="15">
        <v>-2</v>
      </c>
      <c r="C224" s="15">
        <v>-8192</v>
      </c>
      <c r="D224" s="15">
        <f t="shared" si="253"/>
        <v>-1</v>
      </c>
      <c r="E224" s="15">
        <f t="shared" si="254"/>
        <v>0</v>
      </c>
      <c r="F224" s="15">
        <f t="shared" si="255"/>
        <v>-1</v>
      </c>
      <c r="G224" s="15">
        <v>-1</v>
      </c>
      <c r="H224" s="15">
        <v>-1</v>
      </c>
      <c r="I224" s="15">
        <v>110</v>
      </c>
      <c r="J224" s="15">
        <v>8</v>
      </c>
      <c r="K224" s="15">
        <v>476</v>
      </c>
      <c r="L224" s="15">
        <v>1289</v>
      </c>
      <c r="M224" s="15">
        <f t="shared" si="256"/>
        <v>0.314697265625</v>
      </c>
      <c r="O224" s="86">
        <f t="shared" si="258"/>
        <v>476</v>
      </c>
      <c r="P224" s="86">
        <f t="shared" si="259"/>
        <v>0.166748046875</v>
      </c>
      <c r="Q224" s="86">
        <f t="shared" si="260"/>
        <v>397</v>
      </c>
      <c r="R224" s="86" t="b">
        <f t="shared" si="261"/>
        <v>0</v>
      </c>
      <c r="S224" s="86" t="str">
        <f t="shared" si="262"/>
        <v>Dummy Node</v>
      </c>
      <c r="T224" s="86" t="str">
        <f t="shared" si="263"/>
        <v>N/A</v>
      </c>
      <c r="U224" s="86" t="str">
        <f t="shared" si="264"/>
        <v>N/A</v>
      </c>
      <c r="V224" s="86">
        <f t="shared" si="265"/>
        <v>198</v>
      </c>
      <c r="W224" s="86" t="b">
        <f t="shared" si="266"/>
        <v>1</v>
      </c>
      <c r="X224" s="86" t="str">
        <f t="shared" si="267"/>
        <v>Dummy Node</v>
      </c>
      <c r="Y224" s="86" t="str">
        <f t="shared" si="268"/>
        <v>N/A</v>
      </c>
      <c r="Z224" s="86" t="str">
        <f t="shared" si="269"/>
        <v>N/A</v>
      </c>
      <c r="AA224" s="86">
        <f t="shared" si="270"/>
        <v>97</v>
      </c>
      <c r="AB224" s="86" t="b">
        <f t="shared" si="271"/>
        <v>0</v>
      </c>
      <c r="AC224" s="86" t="str">
        <f t="shared" si="272"/>
        <v>Dummy Node</v>
      </c>
      <c r="AD224" s="86" t="str">
        <f t="shared" si="273"/>
        <v>N/A</v>
      </c>
      <c r="AE224" s="86" t="str">
        <f t="shared" si="274"/>
        <v>N/A</v>
      </c>
      <c r="AF224" s="86">
        <f t="shared" si="275"/>
        <v>96</v>
      </c>
      <c r="AG224" s="86" t="b">
        <f t="shared" si="276"/>
        <v>1</v>
      </c>
      <c r="AH224" s="86" t="str">
        <f t="shared" si="277"/>
        <v>Distance</v>
      </c>
      <c r="AI224" s="86" t="str">
        <f t="shared" si="278"/>
        <v>&lt;=</v>
      </c>
      <c r="AJ224" s="86">
        <f t="shared" si="279"/>
        <v>840.728759765625</v>
      </c>
      <c r="AK224" s="86">
        <f t="shared" si="280"/>
        <v>44</v>
      </c>
      <c r="AL224" s="86" t="b">
        <f t="shared" si="281"/>
        <v>0</v>
      </c>
      <c r="AM224" s="86" t="str">
        <f t="shared" si="282"/>
        <v>Speed</v>
      </c>
      <c r="AN224" s="86" t="str">
        <f t="shared" si="283"/>
        <v>&gt;</v>
      </c>
      <c r="AO224" s="86">
        <f t="shared" si="284"/>
        <v>29.397216796875</v>
      </c>
      <c r="AP224" s="86">
        <f t="shared" si="285"/>
        <v>12</v>
      </c>
      <c r="AQ224" s="86" t="b">
        <f t="shared" si="286"/>
        <v>0</v>
      </c>
      <c r="AR224" s="86" t="str">
        <f t="shared" si="287"/>
        <v>Distance</v>
      </c>
      <c r="AS224" s="86" t="str">
        <f t="shared" si="288"/>
        <v>&gt;</v>
      </c>
      <c r="AT224" s="86">
        <f t="shared" si="289"/>
        <v>680.19677734375</v>
      </c>
      <c r="AU224" s="86">
        <f t="shared" si="290"/>
        <v>2</v>
      </c>
      <c r="AV224" s="86" t="b">
        <f t="shared" si="291"/>
        <v>0</v>
      </c>
      <c r="AW224" s="86" t="str">
        <f t="shared" si="292"/>
        <v>Distance</v>
      </c>
      <c r="AX224" s="86" t="str">
        <f t="shared" si="293"/>
        <v>&gt;</v>
      </c>
      <c r="AY224" s="86">
        <f t="shared" si="294"/>
        <v>590.286865234375</v>
      </c>
      <c r="AZ224" s="86">
        <f t="shared" si="295"/>
        <v>0</v>
      </c>
      <c r="BA224" s="86" t="b">
        <f t="shared" si="296"/>
        <v>0</v>
      </c>
      <c r="BB224" s="86" t="str">
        <f t="shared" si="297"/>
        <v>Distance</v>
      </c>
      <c r="BC224" s="86" t="str">
        <f t="shared" si="298"/>
        <v>&gt;</v>
      </c>
      <c r="BD224" s="86">
        <f t="shared" si="299"/>
        <v>459.240966796875</v>
      </c>
      <c r="BE224" s="15">
        <f t="shared" si="252"/>
        <v>0</v>
      </c>
      <c r="BF224" s="15" t="str">
        <f t="shared" si="257"/>
        <v>Distance&lt;=840,728759765625 AND Speed&gt;29,397216796875 AND Distance&gt;680,19677734375 AND Distance&gt;590,286865234375 AND Distance&gt;459,240966796875</v>
      </c>
      <c r="BH224"/>
      <c r="BI224"/>
      <c r="BJ224"/>
    </row>
    <row r="225" spans="1:62">
      <c r="A225" s="15">
        <v>222</v>
      </c>
      <c r="B225" s="15">
        <v>-2</v>
      </c>
      <c r="C225" s="15">
        <v>-8192</v>
      </c>
      <c r="D225" s="15">
        <f t="shared" si="253"/>
        <v>-1</v>
      </c>
      <c r="E225" s="15">
        <f t="shared" si="254"/>
        <v>0</v>
      </c>
      <c r="F225" s="15">
        <f t="shared" si="255"/>
        <v>-1</v>
      </c>
      <c r="G225" s="15">
        <v>-1</v>
      </c>
      <c r="H225" s="15">
        <v>-1</v>
      </c>
      <c r="I225" s="15">
        <v>110</v>
      </c>
      <c r="J225" s="15">
        <v>8</v>
      </c>
      <c r="K225" s="15">
        <v>477</v>
      </c>
      <c r="L225" s="15">
        <v>1289</v>
      </c>
      <c r="M225" s="15">
        <f t="shared" si="256"/>
        <v>0.314697265625</v>
      </c>
      <c r="O225" s="86">
        <f t="shared" si="258"/>
        <v>477</v>
      </c>
      <c r="P225" s="86">
        <f t="shared" si="259"/>
        <v>0.166748046875</v>
      </c>
      <c r="Q225" s="86">
        <f t="shared" si="260"/>
        <v>398</v>
      </c>
      <c r="R225" s="86" t="b">
        <f t="shared" si="261"/>
        <v>1</v>
      </c>
      <c r="S225" s="86" t="str">
        <f t="shared" si="262"/>
        <v>Dummy Node</v>
      </c>
      <c r="T225" s="86" t="str">
        <f t="shared" si="263"/>
        <v>N/A</v>
      </c>
      <c r="U225" s="86" t="str">
        <f t="shared" si="264"/>
        <v>N/A</v>
      </c>
      <c r="V225" s="86">
        <f t="shared" si="265"/>
        <v>198</v>
      </c>
      <c r="W225" s="86" t="b">
        <f t="shared" si="266"/>
        <v>0</v>
      </c>
      <c r="X225" s="86" t="str">
        <f t="shared" si="267"/>
        <v>Dummy Node</v>
      </c>
      <c r="Y225" s="86" t="str">
        <f t="shared" si="268"/>
        <v>N/A</v>
      </c>
      <c r="Z225" s="86" t="str">
        <f t="shared" si="269"/>
        <v>N/A</v>
      </c>
      <c r="AA225" s="86">
        <f t="shared" si="270"/>
        <v>97</v>
      </c>
      <c r="AB225" s="86" t="b">
        <f t="shared" si="271"/>
        <v>0</v>
      </c>
      <c r="AC225" s="86" t="str">
        <f t="shared" si="272"/>
        <v>Dummy Node</v>
      </c>
      <c r="AD225" s="86" t="str">
        <f t="shared" si="273"/>
        <v>N/A</v>
      </c>
      <c r="AE225" s="86" t="str">
        <f t="shared" si="274"/>
        <v>N/A</v>
      </c>
      <c r="AF225" s="86">
        <f t="shared" si="275"/>
        <v>96</v>
      </c>
      <c r="AG225" s="86" t="b">
        <f t="shared" si="276"/>
        <v>1</v>
      </c>
      <c r="AH225" s="86" t="str">
        <f t="shared" si="277"/>
        <v>Distance</v>
      </c>
      <c r="AI225" s="86" t="str">
        <f t="shared" si="278"/>
        <v>&lt;=</v>
      </c>
      <c r="AJ225" s="86">
        <f t="shared" si="279"/>
        <v>840.728759765625</v>
      </c>
      <c r="AK225" s="86">
        <f t="shared" si="280"/>
        <v>44</v>
      </c>
      <c r="AL225" s="86" t="b">
        <f t="shared" si="281"/>
        <v>0</v>
      </c>
      <c r="AM225" s="86" t="str">
        <f t="shared" si="282"/>
        <v>Speed</v>
      </c>
      <c r="AN225" s="86" t="str">
        <f t="shared" si="283"/>
        <v>&gt;</v>
      </c>
      <c r="AO225" s="86">
        <f t="shared" si="284"/>
        <v>29.397216796875</v>
      </c>
      <c r="AP225" s="86">
        <f t="shared" si="285"/>
        <v>12</v>
      </c>
      <c r="AQ225" s="86" t="b">
        <f t="shared" si="286"/>
        <v>0</v>
      </c>
      <c r="AR225" s="86" t="str">
        <f t="shared" si="287"/>
        <v>Distance</v>
      </c>
      <c r="AS225" s="86" t="str">
        <f t="shared" si="288"/>
        <v>&gt;</v>
      </c>
      <c r="AT225" s="86">
        <f t="shared" si="289"/>
        <v>680.19677734375</v>
      </c>
      <c r="AU225" s="86">
        <f t="shared" si="290"/>
        <v>2</v>
      </c>
      <c r="AV225" s="86" t="b">
        <f t="shared" si="291"/>
        <v>0</v>
      </c>
      <c r="AW225" s="86" t="str">
        <f t="shared" si="292"/>
        <v>Distance</v>
      </c>
      <c r="AX225" s="86" t="str">
        <f t="shared" si="293"/>
        <v>&gt;</v>
      </c>
      <c r="AY225" s="86">
        <f t="shared" si="294"/>
        <v>590.286865234375</v>
      </c>
      <c r="AZ225" s="86">
        <f t="shared" si="295"/>
        <v>0</v>
      </c>
      <c r="BA225" s="86" t="b">
        <f t="shared" si="296"/>
        <v>0</v>
      </c>
      <c r="BB225" s="86" t="str">
        <f t="shared" si="297"/>
        <v>Distance</v>
      </c>
      <c r="BC225" s="86" t="str">
        <f t="shared" si="298"/>
        <v>&gt;</v>
      </c>
      <c r="BD225" s="86">
        <f t="shared" si="299"/>
        <v>459.240966796875</v>
      </c>
      <c r="BE225" s="15">
        <f t="shared" si="252"/>
        <v>0</v>
      </c>
      <c r="BF225" s="15" t="str">
        <f t="shared" si="257"/>
        <v>Distance&lt;=840,728759765625 AND Speed&gt;29,397216796875 AND Distance&gt;680,19677734375 AND Distance&gt;590,286865234375 AND Distance&gt;459,240966796875</v>
      </c>
      <c r="BH225"/>
      <c r="BI225"/>
      <c r="BJ225"/>
    </row>
    <row r="226" spans="1:62">
      <c r="A226" s="15">
        <v>223</v>
      </c>
      <c r="B226" s="15">
        <v>-2</v>
      </c>
      <c r="C226" s="15">
        <v>-8192</v>
      </c>
      <c r="D226" s="15">
        <f t="shared" si="253"/>
        <v>-1</v>
      </c>
      <c r="E226" s="15">
        <f t="shared" si="254"/>
        <v>0</v>
      </c>
      <c r="F226" s="15">
        <f t="shared" si="255"/>
        <v>-1</v>
      </c>
      <c r="G226" s="15">
        <v>-1</v>
      </c>
      <c r="H226" s="15">
        <v>-1</v>
      </c>
      <c r="I226" s="15">
        <v>111</v>
      </c>
      <c r="J226" s="15">
        <v>8</v>
      </c>
      <c r="K226" s="15">
        <v>478</v>
      </c>
      <c r="L226" s="15">
        <v>545</v>
      </c>
      <c r="M226" s="15">
        <f t="shared" si="256"/>
        <v>0.133056640625</v>
      </c>
      <c r="O226" s="86">
        <f t="shared" si="258"/>
        <v>478</v>
      </c>
      <c r="P226" s="86">
        <f t="shared" si="259"/>
        <v>0.166748046875</v>
      </c>
      <c r="Q226" s="86">
        <f t="shared" si="260"/>
        <v>398</v>
      </c>
      <c r="R226" s="86" t="b">
        <f t="shared" si="261"/>
        <v>0</v>
      </c>
      <c r="S226" s="86" t="str">
        <f t="shared" si="262"/>
        <v>Dummy Node</v>
      </c>
      <c r="T226" s="86" t="str">
        <f t="shared" si="263"/>
        <v>N/A</v>
      </c>
      <c r="U226" s="86" t="str">
        <f t="shared" si="264"/>
        <v>N/A</v>
      </c>
      <c r="V226" s="86">
        <f t="shared" si="265"/>
        <v>198</v>
      </c>
      <c r="W226" s="86" t="b">
        <f t="shared" si="266"/>
        <v>0</v>
      </c>
      <c r="X226" s="86" t="str">
        <f t="shared" si="267"/>
        <v>Dummy Node</v>
      </c>
      <c r="Y226" s="86" t="str">
        <f t="shared" si="268"/>
        <v>N/A</v>
      </c>
      <c r="Z226" s="86" t="str">
        <f t="shared" si="269"/>
        <v>N/A</v>
      </c>
      <c r="AA226" s="86">
        <f t="shared" si="270"/>
        <v>97</v>
      </c>
      <c r="AB226" s="86" t="b">
        <f t="shared" si="271"/>
        <v>0</v>
      </c>
      <c r="AC226" s="86" t="str">
        <f t="shared" si="272"/>
        <v>Dummy Node</v>
      </c>
      <c r="AD226" s="86" t="str">
        <f t="shared" si="273"/>
        <v>N/A</v>
      </c>
      <c r="AE226" s="86" t="str">
        <f t="shared" si="274"/>
        <v>N/A</v>
      </c>
      <c r="AF226" s="86">
        <f t="shared" si="275"/>
        <v>96</v>
      </c>
      <c r="AG226" s="86" t="b">
        <f t="shared" si="276"/>
        <v>1</v>
      </c>
      <c r="AH226" s="86" t="str">
        <f t="shared" si="277"/>
        <v>Distance</v>
      </c>
      <c r="AI226" s="86" t="str">
        <f t="shared" si="278"/>
        <v>&lt;=</v>
      </c>
      <c r="AJ226" s="86">
        <f t="shared" si="279"/>
        <v>840.728759765625</v>
      </c>
      <c r="AK226" s="86">
        <f t="shared" si="280"/>
        <v>44</v>
      </c>
      <c r="AL226" s="86" t="b">
        <f t="shared" si="281"/>
        <v>0</v>
      </c>
      <c r="AM226" s="86" t="str">
        <f t="shared" si="282"/>
        <v>Speed</v>
      </c>
      <c r="AN226" s="86" t="str">
        <f t="shared" si="283"/>
        <v>&gt;</v>
      </c>
      <c r="AO226" s="86">
        <f t="shared" si="284"/>
        <v>29.397216796875</v>
      </c>
      <c r="AP226" s="86">
        <f t="shared" si="285"/>
        <v>12</v>
      </c>
      <c r="AQ226" s="86" t="b">
        <f t="shared" si="286"/>
        <v>0</v>
      </c>
      <c r="AR226" s="86" t="str">
        <f t="shared" si="287"/>
        <v>Distance</v>
      </c>
      <c r="AS226" s="86" t="str">
        <f t="shared" si="288"/>
        <v>&gt;</v>
      </c>
      <c r="AT226" s="86">
        <f t="shared" si="289"/>
        <v>680.19677734375</v>
      </c>
      <c r="AU226" s="86">
        <f t="shared" si="290"/>
        <v>2</v>
      </c>
      <c r="AV226" s="86" t="b">
        <f t="shared" si="291"/>
        <v>0</v>
      </c>
      <c r="AW226" s="86" t="str">
        <f t="shared" si="292"/>
        <v>Distance</v>
      </c>
      <c r="AX226" s="86" t="str">
        <f t="shared" si="293"/>
        <v>&gt;</v>
      </c>
      <c r="AY226" s="86">
        <f t="shared" si="294"/>
        <v>590.286865234375</v>
      </c>
      <c r="AZ226" s="86">
        <f t="shared" si="295"/>
        <v>0</v>
      </c>
      <c r="BA226" s="86" t="b">
        <f t="shared" si="296"/>
        <v>0</v>
      </c>
      <c r="BB226" s="86" t="str">
        <f t="shared" si="297"/>
        <v>Distance</v>
      </c>
      <c r="BC226" s="86" t="str">
        <f t="shared" si="298"/>
        <v>&gt;</v>
      </c>
      <c r="BD226" s="86">
        <f t="shared" si="299"/>
        <v>459.240966796875</v>
      </c>
      <c r="BE226" s="15">
        <f t="shared" si="252"/>
        <v>0</v>
      </c>
      <c r="BF226" s="15" t="str">
        <f t="shared" si="257"/>
        <v>Distance&lt;=840,728759765625 AND Speed&gt;29,397216796875 AND Distance&gt;680,19677734375 AND Distance&gt;590,286865234375 AND Distance&gt;459,240966796875</v>
      </c>
      <c r="BH226"/>
      <c r="BI226"/>
      <c r="BJ226"/>
    </row>
    <row r="227" spans="1:62">
      <c r="A227" s="15">
        <v>224</v>
      </c>
      <c r="B227" s="15">
        <v>-2</v>
      </c>
      <c r="C227" s="15">
        <v>-8192</v>
      </c>
      <c r="D227" s="15">
        <f t="shared" si="253"/>
        <v>-1</v>
      </c>
      <c r="E227" s="15">
        <f t="shared" si="254"/>
        <v>0</v>
      </c>
      <c r="F227" s="15">
        <f t="shared" si="255"/>
        <v>-1</v>
      </c>
      <c r="G227" s="15">
        <v>-1</v>
      </c>
      <c r="H227" s="15">
        <v>-1</v>
      </c>
      <c r="I227" s="15">
        <v>111</v>
      </c>
      <c r="J227" s="15">
        <v>8</v>
      </c>
      <c r="K227" s="15">
        <v>479</v>
      </c>
      <c r="L227" s="15">
        <v>545</v>
      </c>
      <c r="M227" s="15">
        <f t="shared" si="256"/>
        <v>0.133056640625</v>
      </c>
      <c r="O227" s="86">
        <f t="shared" si="258"/>
        <v>479</v>
      </c>
      <c r="P227" s="86">
        <f t="shared" si="259"/>
        <v>0.333251953125</v>
      </c>
      <c r="Q227" s="86">
        <f t="shared" si="260"/>
        <v>399</v>
      </c>
      <c r="R227" s="86" t="b">
        <f t="shared" si="261"/>
        <v>1</v>
      </c>
      <c r="S227" s="86" t="str">
        <f t="shared" si="262"/>
        <v>Dummy Node</v>
      </c>
      <c r="T227" s="86" t="str">
        <f t="shared" si="263"/>
        <v>N/A</v>
      </c>
      <c r="U227" s="86" t="str">
        <f t="shared" si="264"/>
        <v>N/A</v>
      </c>
      <c r="V227" s="86">
        <f t="shared" si="265"/>
        <v>199</v>
      </c>
      <c r="W227" s="86" t="b">
        <f t="shared" si="266"/>
        <v>1</v>
      </c>
      <c r="X227" s="86" t="str">
        <f t="shared" si="267"/>
        <v>Dummy Node</v>
      </c>
      <c r="Y227" s="86" t="str">
        <f t="shared" si="268"/>
        <v>N/A</v>
      </c>
      <c r="Z227" s="86" t="str">
        <f t="shared" si="269"/>
        <v>N/A</v>
      </c>
      <c r="AA227" s="86">
        <f t="shared" si="270"/>
        <v>98</v>
      </c>
      <c r="AB227" s="86" t="b">
        <f t="shared" si="271"/>
        <v>1</v>
      </c>
      <c r="AC227" s="86" t="str">
        <f t="shared" si="272"/>
        <v>Dummy Node</v>
      </c>
      <c r="AD227" s="86" t="str">
        <f t="shared" si="273"/>
        <v>N/A</v>
      </c>
      <c r="AE227" s="86" t="str">
        <f t="shared" si="274"/>
        <v>N/A</v>
      </c>
      <c r="AF227" s="86">
        <f t="shared" si="275"/>
        <v>96</v>
      </c>
      <c r="AG227" s="86" t="b">
        <f t="shared" si="276"/>
        <v>0</v>
      </c>
      <c r="AH227" s="86" t="str">
        <f t="shared" si="277"/>
        <v>Distance</v>
      </c>
      <c r="AI227" s="86" t="str">
        <f t="shared" si="278"/>
        <v>&gt;</v>
      </c>
      <c r="AJ227" s="86">
        <f t="shared" si="279"/>
        <v>840.728759765625</v>
      </c>
      <c r="AK227" s="86">
        <f t="shared" si="280"/>
        <v>44</v>
      </c>
      <c r="AL227" s="86" t="b">
        <f t="shared" si="281"/>
        <v>0</v>
      </c>
      <c r="AM227" s="86" t="str">
        <f t="shared" si="282"/>
        <v>Speed</v>
      </c>
      <c r="AN227" s="86" t="str">
        <f t="shared" si="283"/>
        <v>&gt;</v>
      </c>
      <c r="AO227" s="86">
        <f t="shared" si="284"/>
        <v>29.397216796875</v>
      </c>
      <c r="AP227" s="86">
        <f t="shared" si="285"/>
        <v>12</v>
      </c>
      <c r="AQ227" s="86" t="b">
        <f t="shared" si="286"/>
        <v>0</v>
      </c>
      <c r="AR227" s="86" t="str">
        <f t="shared" si="287"/>
        <v>Distance</v>
      </c>
      <c r="AS227" s="86" t="str">
        <f t="shared" si="288"/>
        <v>&gt;</v>
      </c>
      <c r="AT227" s="86">
        <f t="shared" si="289"/>
        <v>680.19677734375</v>
      </c>
      <c r="AU227" s="86">
        <f t="shared" si="290"/>
        <v>2</v>
      </c>
      <c r="AV227" s="86" t="b">
        <f t="shared" si="291"/>
        <v>0</v>
      </c>
      <c r="AW227" s="86" t="str">
        <f t="shared" si="292"/>
        <v>Distance</v>
      </c>
      <c r="AX227" s="86" t="str">
        <f t="shared" si="293"/>
        <v>&gt;</v>
      </c>
      <c r="AY227" s="86">
        <f t="shared" si="294"/>
        <v>590.286865234375</v>
      </c>
      <c r="AZ227" s="86">
        <f t="shared" si="295"/>
        <v>0</v>
      </c>
      <c r="BA227" s="86" t="b">
        <f t="shared" si="296"/>
        <v>0</v>
      </c>
      <c r="BB227" s="86" t="str">
        <f t="shared" si="297"/>
        <v>Distance</v>
      </c>
      <c r="BC227" s="86" t="str">
        <f t="shared" si="298"/>
        <v>&gt;</v>
      </c>
      <c r="BD227" s="86">
        <f t="shared" si="299"/>
        <v>459.240966796875</v>
      </c>
      <c r="BE227" s="15">
        <f t="shared" si="252"/>
        <v>0</v>
      </c>
      <c r="BF227" s="15" t="str">
        <f t="shared" si="257"/>
        <v>Distance&gt;840,728759765625 AND Speed&gt;29,397216796875 AND Distance&gt;680,19677734375 AND Distance&gt;590,286865234375 AND Distance&gt;459,240966796875</v>
      </c>
      <c r="BH227"/>
      <c r="BI227"/>
      <c r="BJ227"/>
    </row>
    <row r="228" spans="1:62">
      <c r="A228" s="15">
        <v>225</v>
      </c>
      <c r="B228" s="15">
        <v>-2</v>
      </c>
      <c r="C228" s="15">
        <v>-8192</v>
      </c>
      <c r="D228" s="15">
        <f t="shared" si="253"/>
        <v>-1</v>
      </c>
      <c r="E228" s="15">
        <f t="shared" si="254"/>
        <v>0</v>
      </c>
      <c r="F228" s="15">
        <f t="shared" si="255"/>
        <v>-1</v>
      </c>
      <c r="G228" s="15">
        <v>-1</v>
      </c>
      <c r="H228" s="15">
        <v>-1</v>
      </c>
      <c r="I228" s="15">
        <v>112</v>
      </c>
      <c r="J228" s="15">
        <v>8</v>
      </c>
      <c r="K228" s="15">
        <v>480</v>
      </c>
      <c r="L228" s="15">
        <v>545</v>
      </c>
      <c r="M228" s="15">
        <f t="shared" si="256"/>
        <v>0.133056640625</v>
      </c>
      <c r="O228" s="86">
        <f t="shared" si="258"/>
        <v>480</v>
      </c>
      <c r="P228" s="86">
        <f t="shared" si="259"/>
        <v>0.333251953125</v>
      </c>
      <c r="Q228" s="86">
        <f t="shared" si="260"/>
        <v>399</v>
      </c>
      <c r="R228" s="86" t="b">
        <f t="shared" si="261"/>
        <v>0</v>
      </c>
      <c r="S228" s="86" t="str">
        <f t="shared" si="262"/>
        <v>Dummy Node</v>
      </c>
      <c r="T228" s="86" t="str">
        <f t="shared" si="263"/>
        <v>N/A</v>
      </c>
      <c r="U228" s="86" t="str">
        <f t="shared" si="264"/>
        <v>N/A</v>
      </c>
      <c r="V228" s="86">
        <f t="shared" si="265"/>
        <v>199</v>
      </c>
      <c r="W228" s="86" t="b">
        <f t="shared" si="266"/>
        <v>1</v>
      </c>
      <c r="X228" s="86" t="str">
        <f t="shared" si="267"/>
        <v>Dummy Node</v>
      </c>
      <c r="Y228" s="86" t="str">
        <f t="shared" si="268"/>
        <v>N/A</v>
      </c>
      <c r="Z228" s="86" t="str">
        <f t="shared" si="269"/>
        <v>N/A</v>
      </c>
      <c r="AA228" s="86">
        <f t="shared" si="270"/>
        <v>98</v>
      </c>
      <c r="AB228" s="86" t="b">
        <f t="shared" si="271"/>
        <v>1</v>
      </c>
      <c r="AC228" s="86" t="str">
        <f t="shared" si="272"/>
        <v>Dummy Node</v>
      </c>
      <c r="AD228" s="86" t="str">
        <f t="shared" si="273"/>
        <v>N/A</v>
      </c>
      <c r="AE228" s="86" t="str">
        <f t="shared" si="274"/>
        <v>N/A</v>
      </c>
      <c r="AF228" s="86">
        <f t="shared" si="275"/>
        <v>96</v>
      </c>
      <c r="AG228" s="86" t="b">
        <f t="shared" si="276"/>
        <v>0</v>
      </c>
      <c r="AH228" s="86" t="str">
        <f t="shared" si="277"/>
        <v>Distance</v>
      </c>
      <c r="AI228" s="86" t="str">
        <f t="shared" si="278"/>
        <v>&gt;</v>
      </c>
      <c r="AJ228" s="86">
        <f t="shared" si="279"/>
        <v>840.728759765625</v>
      </c>
      <c r="AK228" s="86">
        <f t="shared" si="280"/>
        <v>44</v>
      </c>
      <c r="AL228" s="86" t="b">
        <f t="shared" si="281"/>
        <v>0</v>
      </c>
      <c r="AM228" s="86" t="str">
        <f t="shared" si="282"/>
        <v>Speed</v>
      </c>
      <c r="AN228" s="86" t="str">
        <f t="shared" si="283"/>
        <v>&gt;</v>
      </c>
      <c r="AO228" s="86">
        <f t="shared" si="284"/>
        <v>29.397216796875</v>
      </c>
      <c r="AP228" s="86">
        <f t="shared" si="285"/>
        <v>12</v>
      </c>
      <c r="AQ228" s="86" t="b">
        <f t="shared" si="286"/>
        <v>0</v>
      </c>
      <c r="AR228" s="86" t="str">
        <f t="shared" si="287"/>
        <v>Distance</v>
      </c>
      <c r="AS228" s="86" t="str">
        <f t="shared" si="288"/>
        <v>&gt;</v>
      </c>
      <c r="AT228" s="86">
        <f t="shared" si="289"/>
        <v>680.19677734375</v>
      </c>
      <c r="AU228" s="86">
        <f t="shared" si="290"/>
        <v>2</v>
      </c>
      <c r="AV228" s="86" t="b">
        <f t="shared" si="291"/>
        <v>0</v>
      </c>
      <c r="AW228" s="86" t="str">
        <f t="shared" si="292"/>
        <v>Distance</v>
      </c>
      <c r="AX228" s="86" t="str">
        <f t="shared" si="293"/>
        <v>&gt;</v>
      </c>
      <c r="AY228" s="86">
        <f t="shared" si="294"/>
        <v>590.286865234375</v>
      </c>
      <c r="AZ228" s="86">
        <f t="shared" si="295"/>
        <v>0</v>
      </c>
      <c r="BA228" s="86" t="b">
        <f t="shared" si="296"/>
        <v>0</v>
      </c>
      <c r="BB228" s="86" t="str">
        <f t="shared" si="297"/>
        <v>Distance</v>
      </c>
      <c r="BC228" s="86" t="str">
        <f t="shared" si="298"/>
        <v>&gt;</v>
      </c>
      <c r="BD228" s="86">
        <f t="shared" si="299"/>
        <v>459.240966796875</v>
      </c>
      <c r="BE228" s="15">
        <f t="shared" si="252"/>
        <v>0</v>
      </c>
      <c r="BF228" s="15" t="str">
        <f t="shared" si="257"/>
        <v>Distance&gt;840,728759765625 AND Speed&gt;29,397216796875 AND Distance&gt;680,19677734375 AND Distance&gt;590,286865234375 AND Distance&gt;459,240966796875</v>
      </c>
      <c r="BH228"/>
      <c r="BI228"/>
      <c r="BJ228"/>
    </row>
    <row r="229" spans="1:62">
      <c r="A229" s="15">
        <v>226</v>
      </c>
      <c r="B229" s="15">
        <v>-2</v>
      </c>
      <c r="C229" s="15">
        <v>-8192</v>
      </c>
      <c r="D229" s="15">
        <f t="shared" si="253"/>
        <v>-1</v>
      </c>
      <c r="E229" s="15">
        <f t="shared" si="254"/>
        <v>0</v>
      </c>
      <c r="F229" s="15">
        <f t="shared" si="255"/>
        <v>-1</v>
      </c>
      <c r="G229" s="15">
        <v>-1</v>
      </c>
      <c r="H229" s="15">
        <v>-1</v>
      </c>
      <c r="I229" s="15">
        <v>112</v>
      </c>
      <c r="J229" s="15">
        <v>8</v>
      </c>
      <c r="K229" s="15">
        <v>481</v>
      </c>
      <c r="L229" s="15">
        <v>545</v>
      </c>
      <c r="M229" s="15">
        <f t="shared" si="256"/>
        <v>0.133056640625</v>
      </c>
      <c r="O229" s="86">
        <f t="shared" si="258"/>
        <v>481</v>
      </c>
      <c r="P229" s="86">
        <f t="shared" si="259"/>
        <v>0.333251953125</v>
      </c>
      <c r="Q229" s="86">
        <f t="shared" si="260"/>
        <v>400</v>
      </c>
      <c r="R229" s="86" t="b">
        <f t="shared" si="261"/>
        <v>1</v>
      </c>
      <c r="S229" s="86" t="str">
        <f t="shared" si="262"/>
        <v>Dummy Node</v>
      </c>
      <c r="T229" s="86" t="str">
        <f t="shared" si="263"/>
        <v>N/A</v>
      </c>
      <c r="U229" s="86" t="str">
        <f t="shared" si="264"/>
        <v>N/A</v>
      </c>
      <c r="V229" s="86">
        <f t="shared" si="265"/>
        <v>199</v>
      </c>
      <c r="W229" s="86" t="b">
        <f t="shared" si="266"/>
        <v>0</v>
      </c>
      <c r="X229" s="86" t="str">
        <f t="shared" si="267"/>
        <v>Dummy Node</v>
      </c>
      <c r="Y229" s="86" t="str">
        <f t="shared" si="268"/>
        <v>N/A</v>
      </c>
      <c r="Z229" s="86" t="str">
        <f t="shared" si="269"/>
        <v>N/A</v>
      </c>
      <c r="AA229" s="86">
        <f t="shared" si="270"/>
        <v>98</v>
      </c>
      <c r="AB229" s="86" t="b">
        <f t="shared" si="271"/>
        <v>1</v>
      </c>
      <c r="AC229" s="86" t="str">
        <f t="shared" si="272"/>
        <v>Dummy Node</v>
      </c>
      <c r="AD229" s="86" t="str">
        <f t="shared" si="273"/>
        <v>N/A</v>
      </c>
      <c r="AE229" s="86" t="str">
        <f t="shared" si="274"/>
        <v>N/A</v>
      </c>
      <c r="AF229" s="86">
        <f t="shared" si="275"/>
        <v>96</v>
      </c>
      <c r="AG229" s="86" t="b">
        <f t="shared" si="276"/>
        <v>0</v>
      </c>
      <c r="AH229" s="86" t="str">
        <f t="shared" si="277"/>
        <v>Distance</v>
      </c>
      <c r="AI229" s="86" t="str">
        <f t="shared" si="278"/>
        <v>&gt;</v>
      </c>
      <c r="AJ229" s="86">
        <f t="shared" si="279"/>
        <v>840.728759765625</v>
      </c>
      <c r="AK229" s="86">
        <f t="shared" si="280"/>
        <v>44</v>
      </c>
      <c r="AL229" s="86" t="b">
        <f t="shared" si="281"/>
        <v>0</v>
      </c>
      <c r="AM229" s="86" t="str">
        <f t="shared" si="282"/>
        <v>Speed</v>
      </c>
      <c r="AN229" s="86" t="str">
        <f t="shared" si="283"/>
        <v>&gt;</v>
      </c>
      <c r="AO229" s="86">
        <f t="shared" si="284"/>
        <v>29.397216796875</v>
      </c>
      <c r="AP229" s="86">
        <f t="shared" si="285"/>
        <v>12</v>
      </c>
      <c r="AQ229" s="86" t="b">
        <f t="shared" si="286"/>
        <v>0</v>
      </c>
      <c r="AR229" s="86" t="str">
        <f t="shared" si="287"/>
        <v>Distance</v>
      </c>
      <c r="AS229" s="86" t="str">
        <f t="shared" si="288"/>
        <v>&gt;</v>
      </c>
      <c r="AT229" s="86">
        <f t="shared" si="289"/>
        <v>680.19677734375</v>
      </c>
      <c r="AU229" s="86">
        <f t="shared" si="290"/>
        <v>2</v>
      </c>
      <c r="AV229" s="86" t="b">
        <f t="shared" si="291"/>
        <v>0</v>
      </c>
      <c r="AW229" s="86" t="str">
        <f t="shared" si="292"/>
        <v>Distance</v>
      </c>
      <c r="AX229" s="86" t="str">
        <f t="shared" si="293"/>
        <v>&gt;</v>
      </c>
      <c r="AY229" s="86">
        <f t="shared" si="294"/>
        <v>590.286865234375</v>
      </c>
      <c r="AZ229" s="86">
        <f t="shared" si="295"/>
        <v>0</v>
      </c>
      <c r="BA229" s="86" t="b">
        <f t="shared" si="296"/>
        <v>0</v>
      </c>
      <c r="BB229" s="86" t="str">
        <f t="shared" si="297"/>
        <v>Distance</v>
      </c>
      <c r="BC229" s="86" t="str">
        <f t="shared" si="298"/>
        <v>&gt;</v>
      </c>
      <c r="BD229" s="86">
        <f t="shared" si="299"/>
        <v>459.240966796875</v>
      </c>
      <c r="BE229" s="15">
        <f t="shared" si="252"/>
        <v>0</v>
      </c>
      <c r="BF229" s="15" t="str">
        <f t="shared" si="257"/>
        <v>Distance&gt;840,728759765625 AND Speed&gt;29,397216796875 AND Distance&gt;680,19677734375 AND Distance&gt;590,286865234375 AND Distance&gt;459,240966796875</v>
      </c>
      <c r="BH229"/>
      <c r="BI229"/>
      <c r="BJ229"/>
    </row>
    <row r="230" spans="1:62">
      <c r="A230" s="15">
        <v>227</v>
      </c>
      <c r="B230" s="15">
        <v>-2</v>
      </c>
      <c r="C230" s="15">
        <v>-8192</v>
      </c>
      <c r="D230" s="15">
        <f t="shared" si="253"/>
        <v>-1</v>
      </c>
      <c r="E230" s="15">
        <f t="shared" si="254"/>
        <v>0</v>
      </c>
      <c r="F230" s="15">
        <f t="shared" si="255"/>
        <v>-1</v>
      </c>
      <c r="G230" s="15">
        <v>-1</v>
      </c>
      <c r="H230" s="15">
        <v>-1</v>
      </c>
      <c r="I230" s="15">
        <v>113</v>
      </c>
      <c r="J230" s="15">
        <v>8</v>
      </c>
      <c r="K230" s="15">
        <v>482</v>
      </c>
      <c r="L230" s="15">
        <v>15</v>
      </c>
      <c r="M230" s="15">
        <f t="shared" si="256"/>
        <v>3.662109375E-3</v>
      </c>
      <c r="O230" s="86">
        <f t="shared" si="258"/>
        <v>482</v>
      </c>
      <c r="P230" s="86">
        <f t="shared" si="259"/>
        <v>0.333251953125</v>
      </c>
      <c r="Q230" s="86">
        <f t="shared" si="260"/>
        <v>400</v>
      </c>
      <c r="R230" s="86" t="b">
        <f t="shared" si="261"/>
        <v>0</v>
      </c>
      <c r="S230" s="86" t="str">
        <f t="shared" si="262"/>
        <v>Dummy Node</v>
      </c>
      <c r="T230" s="86" t="str">
        <f t="shared" si="263"/>
        <v>N/A</v>
      </c>
      <c r="U230" s="86" t="str">
        <f t="shared" si="264"/>
        <v>N/A</v>
      </c>
      <c r="V230" s="86">
        <f t="shared" si="265"/>
        <v>199</v>
      </c>
      <c r="W230" s="86" t="b">
        <f t="shared" si="266"/>
        <v>0</v>
      </c>
      <c r="X230" s="86" t="str">
        <f t="shared" si="267"/>
        <v>Dummy Node</v>
      </c>
      <c r="Y230" s="86" t="str">
        <f t="shared" si="268"/>
        <v>N/A</v>
      </c>
      <c r="Z230" s="86" t="str">
        <f t="shared" si="269"/>
        <v>N/A</v>
      </c>
      <c r="AA230" s="86">
        <f t="shared" si="270"/>
        <v>98</v>
      </c>
      <c r="AB230" s="86" t="b">
        <f t="shared" si="271"/>
        <v>1</v>
      </c>
      <c r="AC230" s="86" t="str">
        <f t="shared" si="272"/>
        <v>Dummy Node</v>
      </c>
      <c r="AD230" s="86" t="str">
        <f t="shared" si="273"/>
        <v>N/A</v>
      </c>
      <c r="AE230" s="86" t="str">
        <f t="shared" si="274"/>
        <v>N/A</v>
      </c>
      <c r="AF230" s="86">
        <f t="shared" si="275"/>
        <v>96</v>
      </c>
      <c r="AG230" s="86" t="b">
        <f t="shared" si="276"/>
        <v>0</v>
      </c>
      <c r="AH230" s="86" t="str">
        <f t="shared" si="277"/>
        <v>Distance</v>
      </c>
      <c r="AI230" s="86" t="str">
        <f t="shared" si="278"/>
        <v>&gt;</v>
      </c>
      <c r="AJ230" s="86">
        <f t="shared" si="279"/>
        <v>840.728759765625</v>
      </c>
      <c r="AK230" s="86">
        <f t="shared" si="280"/>
        <v>44</v>
      </c>
      <c r="AL230" s="86" t="b">
        <f t="shared" si="281"/>
        <v>0</v>
      </c>
      <c r="AM230" s="86" t="str">
        <f t="shared" si="282"/>
        <v>Speed</v>
      </c>
      <c r="AN230" s="86" t="str">
        <f t="shared" si="283"/>
        <v>&gt;</v>
      </c>
      <c r="AO230" s="86">
        <f t="shared" si="284"/>
        <v>29.397216796875</v>
      </c>
      <c r="AP230" s="86">
        <f t="shared" si="285"/>
        <v>12</v>
      </c>
      <c r="AQ230" s="86" t="b">
        <f t="shared" si="286"/>
        <v>0</v>
      </c>
      <c r="AR230" s="86" t="str">
        <f t="shared" si="287"/>
        <v>Distance</v>
      </c>
      <c r="AS230" s="86" t="str">
        <f t="shared" si="288"/>
        <v>&gt;</v>
      </c>
      <c r="AT230" s="86">
        <f t="shared" si="289"/>
        <v>680.19677734375</v>
      </c>
      <c r="AU230" s="86">
        <f t="shared" si="290"/>
        <v>2</v>
      </c>
      <c r="AV230" s="86" t="b">
        <f t="shared" si="291"/>
        <v>0</v>
      </c>
      <c r="AW230" s="86" t="str">
        <f t="shared" si="292"/>
        <v>Distance</v>
      </c>
      <c r="AX230" s="86" t="str">
        <f t="shared" si="293"/>
        <v>&gt;</v>
      </c>
      <c r="AY230" s="86">
        <f t="shared" si="294"/>
        <v>590.286865234375</v>
      </c>
      <c r="AZ230" s="86">
        <f t="shared" si="295"/>
        <v>0</v>
      </c>
      <c r="BA230" s="86" t="b">
        <f t="shared" si="296"/>
        <v>0</v>
      </c>
      <c r="BB230" s="86" t="str">
        <f t="shared" si="297"/>
        <v>Distance</v>
      </c>
      <c r="BC230" s="86" t="str">
        <f t="shared" si="298"/>
        <v>&gt;</v>
      </c>
      <c r="BD230" s="86">
        <f t="shared" si="299"/>
        <v>459.240966796875</v>
      </c>
      <c r="BE230" s="15">
        <f t="shared" si="252"/>
        <v>0</v>
      </c>
      <c r="BF230" s="15" t="str">
        <f t="shared" si="257"/>
        <v>Distance&gt;840,728759765625 AND Speed&gt;29,397216796875 AND Distance&gt;680,19677734375 AND Distance&gt;590,286865234375 AND Distance&gt;459,240966796875</v>
      </c>
      <c r="BH230"/>
      <c r="BI230"/>
      <c r="BJ230"/>
    </row>
    <row r="231" spans="1:62">
      <c r="A231" s="15">
        <v>228</v>
      </c>
      <c r="B231" s="15">
        <v>-2</v>
      </c>
      <c r="C231" s="15">
        <v>-8192</v>
      </c>
      <c r="D231" s="15">
        <f t="shared" si="253"/>
        <v>-1</v>
      </c>
      <c r="E231" s="15">
        <f t="shared" si="254"/>
        <v>0</v>
      </c>
      <c r="F231" s="15">
        <f t="shared" si="255"/>
        <v>-1</v>
      </c>
      <c r="G231" s="15">
        <v>-1</v>
      </c>
      <c r="H231" s="15">
        <v>-1</v>
      </c>
      <c r="I231" s="15">
        <v>113</v>
      </c>
      <c r="J231" s="15">
        <v>8</v>
      </c>
      <c r="K231" s="15">
        <v>483</v>
      </c>
      <c r="L231" s="15">
        <v>15</v>
      </c>
      <c r="M231" s="15">
        <f t="shared" si="256"/>
        <v>3.662109375E-3</v>
      </c>
      <c r="O231" s="86">
        <f t="shared" si="258"/>
        <v>483</v>
      </c>
      <c r="P231" s="86">
        <f t="shared" si="259"/>
        <v>0.333251953125</v>
      </c>
      <c r="Q231" s="86">
        <f t="shared" si="260"/>
        <v>401</v>
      </c>
      <c r="R231" s="86" t="b">
        <f t="shared" si="261"/>
        <v>1</v>
      </c>
      <c r="S231" s="86" t="str">
        <f t="shared" si="262"/>
        <v>Dummy Node</v>
      </c>
      <c r="T231" s="86" t="str">
        <f t="shared" si="263"/>
        <v>N/A</v>
      </c>
      <c r="U231" s="86" t="str">
        <f t="shared" si="264"/>
        <v>N/A</v>
      </c>
      <c r="V231" s="86">
        <f t="shared" si="265"/>
        <v>200</v>
      </c>
      <c r="W231" s="86" t="b">
        <f t="shared" si="266"/>
        <v>1</v>
      </c>
      <c r="X231" s="86" t="str">
        <f t="shared" si="267"/>
        <v>Dummy Node</v>
      </c>
      <c r="Y231" s="86" t="str">
        <f t="shared" si="268"/>
        <v>N/A</v>
      </c>
      <c r="Z231" s="86" t="str">
        <f t="shared" si="269"/>
        <v>N/A</v>
      </c>
      <c r="AA231" s="86">
        <f t="shared" si="270"/>
        <v>98</v>
      </c>
      <c r="AB231" s="86" t="b">
        <f t="shared" si="271"/>
        <v>0</v>
      </c>
      <c r="AC231" s="86" t="str">
        <f t="shared" si="272"/>
        <v>Dummy Node</v>
      </c>
      <c r="AD231" s="86" t="str">
        <f t="shared" si="273"/>
        <v>N/A</v>
      </c>
      <c r="AE231" s="86" t="str">
        <f t="shared" si="274"/>
        <v>N/A</v>
      </c>
      <c r="AF231" s="86">
        <f t="shared" si="275"/>
        <v>96</v>
      </c>
      <c r="AG231" s="86" t="b">
        <f t="shared" si="276"/>
        <v>0</v>
      </c>
      <c r="AH231" s="86" t="str">
        <f t="shared" si="277"/>
        <v>Distance</v>
      </c>
      <c r="AI231" s="86" t="str">
        <f t="shared" si="278"/>
        <v>&gt;</v>
      </c>
      <c r="AJ231" s="86">
        <f t="shared" si="279"/>
        <v>840.728759765625</v>
      </c>
      <c r="AK231" s="86">
        <f t="shared" si="280"/>
        <v>44</v>
      </c>
      <c r="AL231" s="86" t="b">
        <f t="shared" si="281"/>
        <v>0</v>
      </c>
      <c r="AM231" s="86" t="str">
        <f t="shared" si="282"/>
        <v>Speed</v>
      </c>
      <c r="AN231" s="86" t="str">
        <f t="shared" si="283"/>
        <v>&gt;</v>
      </c>
      <c r="AO231" s="86">
        <f t="shared" si="284"/>
        <v>29.397216796875</v>
      </c>
      <c r="AP231" s="86">
        <f t="shared" si="285"/>
        <v>12</v>
      </c>
      <c r="AQ231" s="86" t="b">
        <f t="shared" si="286"/>
        <v>0</v>
      </c>
      <c r="AR231" s="86" t="str">
        <f t="shared" si="287"/>
        <v>Distance</v>
      </c>
      <c r="AS231" s="86" t="str">
        <f t="shared" si="288"/>
        <v>&gt;</v>
      </c>
      <c r="AT231" s="86">
        <f t="shared" si="289"/>
        <v>680.19677734375</v>
      </c>
      <c r="AU231" s="86">
        <f t="shared" si="290"/>
        <v>2</v>
      </c>
      <c r="AV231" s="86" t="b">
        <f t="shared" si="291"/>
        <v>0</v>
      </c>
      <c r="AW231" s="86" t="str">
        <f t="shared" si="292"/>
        <v>Distance</v>
      </c>
      <c r="AX231" s="86" t="str">
        <f t="shared" si="293"/>
        <v>&gt;</v>
      </c>
      <c r="AY231" s="86">
        <f t="shared" si="294"/>
        <v>590.286865234375</v>
      </c>
      <c r="AZ231" s="86">
        <f t="shared" si="295"/>
        <v>0</v>
      </c>
      <c r="BA231" s="86" t="b">
        <f t="shared" si="296"/>
        <v>0</v>
      </c>
      <c r="BB231" s="86" t="str">
        <f t="shared" si="297"/>
        <v>Distance</v>
      </c>
      <c r="BC231" s="86" t="str">
        <f t="shared" si="298"/>
        <v>&gt;</v>
      </c>
      <c r="BD231" s="86">
        <f t="shared" si="299"/>
        <v>459.240966796875</v>
      </c>
      <c r="BE231" s="15">
        <f t="shared" si="252"/>
        <v>0</v>
      </c>
      <c r="BF231" s="15" t="str">
        <f t="shared" si="257"/>
        <v>Distance&gt;840,728759765625 AND Speed&gt;29,397216796875 AND Distance&gt;680,19677734375 AND Distance&gt;590,286865234375 AND Distance&gt;459,240966796875</v>
      </c>
      <c r="BH231"/>
      <c r="BI231"/>
      <c r="BJ231"/>
    </row>
    <row r="232" spans="1:62">
      <c r="A232" s="15">
        <v>229</v>
      </c>
      <c r="B232" s="15">
        <v>-2</v>
      </c>
      <c r="C232" s="15">
        <v>-8192</v>
      </c>
      <c r="D232" s="15">
        <f t="shared" si="253"/>
        <v>-1</v>
      </c>
      <c r="E232" s="15">
        <f t="shared" si="254"/>
        <v>0</v>
      </c>
      <c r="F232" s="15">
        <f t="shared" si="255"/>
        <v>-1</v>
      </c>
      <c r="G232" s="15">
        <v>-1</v>
      </c>
      <c r="H232" s="15">
        <v>-1</v>
      </c>
      <c r="I232" s="15">
        <v>114</v>
      </c>
      <c r="J232" s="15">
        <v>8</v>
      </c>
      <c r="K232" s="15">
        <v>484</v>
      </c>
      <c r="L232" s="15">
        <v>15</v>
      </c>
      <c r="M232" s="15">
        <f t="shared" si="256"/>
        <v>3.662109375E-3</v>
      </c>
      <c r="O232" s="86">
        <f t="shared" si="258"/>
        <v>484</v>
      </c>
      <c r="P232" s="86">
        <f t="shared" si="259"/>
        <v>0.333251953125</v>
      </c>
      <c r="Q232" s="86">
        <f t="shared" si="260"/>
        <v>401</v>
      </c>
      <c r="R232" s="86" t="b">
        <f t="shared" si="261"/>
        <v>0</v>
      </c>
      <c r="S232" s="86" t="str">
        <f t="shared" si="262"/>
        <v>Dummy Node</v>
      </c>
      <c r="T232" s="86" t="str">
        <f t="shared" si="263"/>
        <v>N/A</v>
      </c>
      <c r="U232" s="86" t="str">
        <f t="shared" si="264"/>
        <v>N/A</v>
      </c>
      <c r="V232" s="86">
        <f t="shared" si="265"/>
        <v>200</v>
      </c>
      <c r="W232" s="86" t="b">
        <f t="shared" si="266"/>
        <v>1</v>
      </c>
      <c r="X232" s="86" t="str">
        <f t="shared" si="267"/>
        <v>Dummy Node</v>
      </c>
      <c r="Y232" s="86" t="str">
        <f t="shared" si="268"/>
        <v>N/A</v>
      </c>
      <c r="Z232" s="86" t="str">
        <f t="shared" si="269"/>
        <v>N/A</v>
      </c>
      <c r="AA232" s="86">
        <f t="shared" si="270"/>
        <v>98</v>
      </c>
      <c r="AB232" s="86" t="b">
        <f t="shared" si="271"/>
        <v>0</v>
      </c>
      <c r="AC232" s="86" t="str">
        <f t="shared" si="272"/>
        <v>Dummy Node</v>
      </c>
      <c r="AD232" s="86" t="str">
        <f t="shared" si="273"/>
        <v>N/A</v>
      </c>
      <c r="AE232" s="86" t="str">
        <f t="shared" si="274"/>
        <v>N/A</v>
      </c>
      <c r="AF232" s="86">
        <f t="shared" si="275"/>
        <v>96</v>
      </c>
      <c r="AG232" s="86" t="b">
        <f t="shared" si="276"/>
        <v>0</v>
      </c>
      <c r="AH232" s="86" t="str">
        <f t="shared" si="277"/>
        <v>Distance</v>
      </c>
      <c r="AI232" s="86" t="str">
        <f t="shared" si="278"/>
        <v>&gt;</v>
      </c>
      <c r="AJ232" s="86">
        <f t="shared" si="279"/>
        <v>840.728759765625</v>
      </c>
      <c r="AK232" s="86">
        <f t="shared" si="280"/>
        <v>44</v>
      </c>
      <c r="AL232" s="86" t="b">
        <f t="shared" si="281"/>
        <v>0</v>
      </c>
      <c r="AM232" s="86" t="str">
        <f t="shared" si="282"/>
        <v>Speed</v>
      </c>
      <c r="AN232" s="86" t="str">
        <f t="shared" si="283"/>
        <v>&gt;</v>
      </c>
      <c r="AO232" s="86">
        <f t="shared" si="284"/>
        <v>29.397216796875</v>
      </c>
      <c r="AP232" s="86">
        <f t="shared" si="285"/>
        <v>12</v>
      </c>
      <c r="AQ232" s="86" t="b">
        <f t="shared" si="286"/>
        <v>0</v>
      </c>
      <c r="AR232" s="86" t="str">
        <f t="shared" si="287"/>
        <v>Distance</v>
      </c>
      <c r="AS232" s="86" t="str">
        <f t="shared" si="288"/>
        <v>&gt;</v>
      </c>
      <c r="AT232" s="86">
        <f t="shared" si="289"/>
        <v>680.19677734375</v>
      </c>
      <c r="AU232" s="86">
        <f t="shared" si="290"/>
        <v>2</v>
      </c>
      <c r="AV232" s="86" t="b">
        <f t="shared" si="291"/>
        <v>0</v>
      </c>
      <c r="AW232" s="86" t="str">
        <f t="shared" si="292"/>
        <v>Distance</v>
      </c>
      <c r="AX232" s="86" t="str">
        <f t="shared" si="293"/>
        <v>&gt;</v>
      </c>
      <c r="AY232" s="86">
        <f t="shared" si="294"/>
        <v>590.286865234375</v>
      </c>
      <c r="AZ232" s="86">
        <f t="shared" si="295"/>
        <v>0</v>
      </c>
      <c r="BA232" s="86" t="b">
        <f t="shared" si="296"/>
        <v>0</v>
      </c>
      <c r="BB232" s="86" t="str">
        <f t="shared" si="297"/>
        <v>Distance</v>
      </c>
      <c r="BC232" s="86" t="str">
        <f t="shared" si="298"/>
        <v>&gt;</v>
      </c>
      <c r="BD232" s="86">
        <f t="shared" si="299"/>
        <v>459.240966796875</v>
      </c>
      <c r="BE232" s="15">
        <f t="shared" si="252"/>
        <v>0</v>
      </c>
      <c r="BF232" s="15" t="str">
        <f t="shared" si="257"/>
        <v>Distance&gt;840,728759765625 AND Speed&gt;29,397216796875 AND Distance&gt;680,19677734375 AND Distance&gt;590,286865234375 AND Distance&gt;459,240966796875</v>
      </c>
      <c r="BH232"/>
      <c r="BI232"/>
      <c r="BJ232"/>
    </row>
    <row r="233" spans="1:62">
      <c r="A233" s="15">
        <v>230</v>
      </c>
      <c r="B233" s="15">
        <v>-2</v>
      </c>
      <c r="C233" s="15">
        <v>-8192</v>
      </c>
      <c r="D233" s="15">
        <f t="shared" si="253"/>
        <v>-1</v>
      </c>
      <c r="E233" s="15">
        <f t="shared" si="254"/>
        <v>0</v>
      </c>
      <c r="F233" s="15">
        <f t="shared" si="255"/>
        <v>-1</v>
      </c>
      <c r="G233" s="15">
        <v>-1</v>
      </c>
      <c r="H233" s="15">
        <v>-1</v>
      </c>
      <c r="I233" s="15">
        <v>114</v>
      </c>
      <c r="J233" s="15">
        <v>8</v>
      </c>
      <c r="K233" s="15">
        <v>485</v>
      </c>
      <c r="L233" s="15">
        <v>15</v>
      </c>
      <c r="M233" s="15">
        <f t="shared" si="256"/>
        <v>3.662109375E-3</v>
      </c>
      <c r="O233" s="86">
        <f t="shared" si="258"/>
        <v>485</v>
      </c>
      <c r="P233" s="86">
        <f t="shared" si="259"/>
        <v>0.333251953125</v>
      </c>
      <c r="Q233" s="86">
        <f t="shared" si="260"/>
        <v>402</v>
      </c>
      <c r="R233" s="86" t="b">
        <f t="shared" si="261"/>
        <v>1</v>
      </c>
      <c r="S233" s="86" t="str">
        <f t="shared" si="262"/>
        <v>Dummy Node</v>
      </c>
      <c r="T233" s="86" t="str">
        <f t="shared" si="263"/>
        <v>N/A</v>
      </c>
      <c r="U233" s="86" t="str">
        <f t="shared" si="264"/>
        <v>N/A</v>
      </c>
      <c r="V233" s="86">
        <f t="shared" si="265"/>
        <v>200</v>
      </c>
      <c r="W233" s="86" t="b">
        <f t="shared" si="266"/>
        <v>0</v>
      </c>
      <c r="X233" s="86" t="str">
        <f t="shared" si="267"/>
        <v>Dummy Node</v>
      </c>
      <c r="Y233" s="86" t="str">
        <f t="shared" si="268"/>
        <v>N/A</v>
      </c>
      <c r="Z233" s="86" t="str">
        <f t="shared" si="269"/>
        <v>N/A</v>
      </c>
      <c r="AA233" s="86">
        <f t="shared" si="270"/>
        <v>98</v>
      </c>
      <c r="AB233" s="86" t="b">
        <f t="shared" si="271"/>
        <v>0</v>
      </c>
      <c r="AC233" s="86" t="str">
        <f t="shared" si="272"/>
        <v>Dummy Node</v>
      </c>
      <c r="AD233" s="86" t="str">
        <f t="shared" si="273"/>
        <v>N/A</v>
      </c>
      <c r="AE233" s="86" t="str">
        <f t="shared" si="274"/>
        <v>N/A</v>
      </c>
      <c r="AF233" s="86">
        <f t="shared" si="275"/>
        <v>96</v>
      </c>
      <c r="AG233" s="86" t="b">
        <f t="shared" si="276"/>
        <v>0</v>
      </c>
      <c r="AH233" s="86" t="str">
        <f t="shared" si="277"/>
        <v>Distance</v>
      </c>
      <c r="AI233" s="86" t="str">
        <f t="shared" si="278"/>
        <v>&gt;</v>
      </c>
      <c r="AJ233" s="86">
        <f t="shared" si="279"/>
        <v>840.728759765625</v>
      </c>
      <c r="AK233" s="86">
        <f t="shared" si="280"/>
        <v>44</v>
      </c>
      <c r="AL233" s="86" t="b">
        <f t="shared" si="281"/>
        <v>0</v>
      </c>
      <c r="AM233" s="86" t="str">
        <f t="shared" si="282"/>
        <v>Speed</v>
      </c>
      <c r="AN233" s="86" t="str">
        <f t="shared" si="283"/>
        <v>&gt;</v>
      </c>
      <c r="AO233" s="86">
        <f t="shared" si="284"/>
        <v>29.397216796875</v>
      </c>
      <c r="AP233" s="86">
        <f t="shared" si="285"/>
        <v>12</v>
      </c>
      <c r="AQ233" s="86" t="b">
        <f t="shared" si="286"/>
        <v>0</v>
      </c>
      <c r="AR233" s="86" t="str">
        <f t="shared" si="287"/>
        <v>Distance</v>
      </c>
      <c r="AS233" s="86" t="str">
        <f t="shared" si="288"/>
        <v>&gt;</v>
      </c>
      <c r="AT233" s="86">
        <f t="shared" si="289"/>
        <v>680.19677734375</v>
      </c>
      <c r="AU233" s="86">
        <f t="shared" si="290"/>
        <v>2</v>
      </c>
      <c r="AV233" s="86" t="b">
        <f t="shared" si="291"/>
        <v>0</v>
      </c>
      <c r="AW233" s="86" t="str">
        <f t="shared" si="292"/>
        <v>Distance</v>
      </c>
      <c r="AX233" s="86" t="str">
        <f t="shared" si="293"/>
        <v>&gt;</v>
      </c>
      <c r="AY233" s="86">
        <f t="shared" si="294"/>
        <v>590.286865234375</v>
      </c>
      <c r="AZ233" s="86">
        <f t="shared" si="295"/>
        <v>0</v>
      </c>
      <c r="BA233" s="86" t="b">
        <f t="shared" si="296"/>
        <v>0</v>
      </c>
      <c r="BB233" s="86" t="str">
        <f t="shared" si="297"/>
        <v>Distance</v>
      </c>
      <c r="BC233" s="86" t="str">
        <f t="shared" si="298"/>
        <v>&gt;</v>
      </c>
      <c r="BD233" s="86">
        <f t="shared" si="299"/>
        <v>459.240966796875</v>
      </c>
      <c r="BE233" s="15">
        <f t="shared" si="252"/>
        <v>0</v>
      </c>
      <c r="BF233" s="15" t="str">
        <f t="shared" si="257"/>
        <v>Distance&gt;840,728759765625 AND Speed&gt;29,397216796875 AND Distance&gt;680,19677734375 AND Distance&gt;590,286865234375 AND Distance&gt;459,240966796875</v>
      </c>
      <c r="BH233"/>
      <c r="BI233"/>
      <c r="BJ233"/>
    </row>
    <row r="234" spans="1:62">
      <c r="A234" s="15">
        <v>231</v>
      </c>
      <c r="B234" s="15">
        <v>-2</v>
      </c>
      <c r="C234" s="15">
        <v>-8192</v>
      </c>
      <c r="D234" s="15">
        <f t="shared" si="253"/>
        <v>-1</v>
      </c>
      <c r="E234" s="15">
        <f t="shared" si="254"/>
        <v>0</v>
      </c>
      <c r="F234" s="15">
        <f t="shared" si="255"/>
        <v>-1</v>
      </c>
      <c r="G234" s="15">
        <v>-1</v>
      </c>
      <c r="H234" s="15">
        <v>-1</v>
      </c>
      <c r="I234" s="15">
        <v>115</v>
      </c>
      <c r="J234" s="15">
        <v>8</v>
      </c>
      <c r="K234" s="15">
        <v>486</v>
      </c>
      <c r="L234" s="15">
        <v>269</v>
      </c>
      <c r="M234" s="15">
        <f t="shared" si="256"/>
        <v>6.5673828125E-2</v>
      </c>
      <c r="O234" s="86">
        <f t="shared" si="258"/>
        <v>486</v>
      </c>
      <c r="P234" s="86">
        <f t="shared" si="259"/>
        <v>0.333251953125</v>
      </c>
      <c r="Q234" s="86">
        <f t="shared" si="260"/>
        <v>402</v>
      </c>
      <c r="R234" s="86" t="b">
        <f t="shared" si="261"/>
        <v>0</v>
      </c>
      <c r="S234" s="86" t="str">
        <f t="shared" si="262"/>
        <v>Dummy Node</v>
      </c>
      <c r="T234" s="86" t="str">
        <f t="shared" si="263"/>
        <v>N/A</v>
      </c>
      <c r="U234" s="86" t="str">
        <f t="shared" si="264"/>
        <v>N/A</v>
      </c>
      <c r="V234" s="86">
        <f t="shared" si="265"/>
        <v>200</v>
      </c>
      <c r="W234" s="86" t="b">
        <f t="shared" si="266"/>
        <v>0</v>
      </c>
      <c r="X234" s="86" t="str">
        <f t="shared" si="267"/>
        <v>Dummy Node</v>
      </c>
      <c r="Y234" s="86" t="str">
        <f t="shared" si="268"/>
        <v>N/A</v>
      </c>
      <c r="Z234" s="86" t="str">
        <f t="shared" si="269"/>
        <v>N/A</v>
      </c>
      <c r="AA234" s="86">
        <f t="shared" si="270"/>
        <v>98</v>
      </c>
      <c r="AB234" s="86" t="b">
        <f t="shared" si="271"/>
        <v>0</v>
      </c>
      <c r="AC234" s="86" t="str">
        <f t="shared" si="272"/>
        <v>Dummy Node</v>
      </c>
      <c r="AD234" s="86" t="str">
        <f t="shared" si="273"/>
        <v>N/A</v>
      </c>
      <c r="AE234" s="86" t="str">
        <f t="shared" si="274"/>
        <v>N/A</v>
      </c>
      <c r="AF234" s="86">
        <f t="shared" si="275"/>
        <v>96</v>
      </c>
      <c r="AG234" s="86" t="b">
        <f t="shared" si="276"/>
        <v>0</v>
      </c>
      <c r="AH234" s="86" t="str">
        <f t="shared" si="277"/>
        <v>Distance</v>
      </c>
      <c r="AI234" s="86" t="str">
        <f t="shared" si="278"/>
        <v>&gt;</v>
      </c>
      <c r="AJ234" s="86">
        <f t="shared" si="279"/>
        <v>840.728759765625</v>
      </c>
      <c r="AK234" s="86">
        <f t="shared" si="280"/>
        <v>44</v>
      </c>
      <c r="AL234" s="86" t="b">
        <f t="shared" si="281"/>
        <v>0</v>
      </c>
      <c r="AM234" s="86" t="str">
        <f t="shared" si="282"/>
        <v>Speed</v>
      </c>
      <c r="AN234" s="86" t="str">
        <f t="shared" si="283"/>
        <v>&gt;</v>
      </c>
      <c r="AO234" s="86">
        <f t="shared" si="284"/>
        <v>29.397216796875</v>
      </c>
      <c r="AP234" s="86">
        <f t="shared" si="285"/>
        <v>12</v>
      </c>
      <c r="AQ234" s="86" t="b">
        <f t="shared" si="286"/>
        <v>0</v>
      </c>
      <c r="AR234" s="86" t="str">
        <f t="shared" si="287"/>
        <v>Distance</v>
      </c>
      <c r="AS234" s="86" t="str">
        <f t="shared" si="288"/>
        <v>&gt;</v>
      </c>
      <c r="AT234" s="86">
        <f t="shared" si="289"/>
        <v>680.19677734375</v>
      </c>
      <c r="AU234" s="86">
        <f t="shared" si="290"/>
        <v>2</v>
      </c>
      <c r="AV234" s="86" t="b">
        <f t="shared" si="291"/>
        <v>0</v>
      </c>
      <c r="AW234" s="86" t="str">
        <f t="shared" si="292"/>
        <v>Distance</v>
      </c>
      <c r="AX234" s="86" t="str">
        <f t="shared" si="293"/>
        <v>&gt;</v>
      </c>
      <c r="AY234" s="86">
        <f t="shared" si="294"/>
        <v>590.286865234375</v>
      </c>
      <c r="AZ234" s="86">
        <f t="shared" si="295"/>
        <v>0</v>
      </c>
      <c r="BA234" s="86" t="b">
        <f t="shared" si="296"/>
        <v>0</v>
      </c>
      <c r="BB234" s="86" t="str">
        <f t="shared" si="297"/>
        <v>Distance</v>
      </c>
      <c r="BC234" s="86" t="str">
        <f t="shared" si="298"/>
        <v>&gt;</v>
      </c>
      <c r="BD234" s="86">
        <f t="shared" si="299"/>
        <v>459.240966796875</v>
      </c>
      <c r="BE234" s="15">
        <f t="shared" si="252"/>
        <v>0</v>
      </c>
      <c r="BF234" s="15" t="str">
        <f t="shared" si="257"/>
        <v>Distance&gt;840,728759765625 AND Speed&gt;29,397216796875 AND Distance&gt;680,19677734375 AND Distance&gt;590,286865234375 AND Distance&gt;459,240966796875</v>
      </c>
      <c r="BH234"/>
      <c r="BI234"/>
      <c r="BJ234"/>
    </row>
    <row r="235" spans="1:62">
      <c r="A235" s="15">
        <v>232</v>
      </c>
      <c r="B235" s="15">
        <v>-2</v>
      </c>
      <c r="C235" s="15">
        <v>-8192</v>
      </c>
      <c r="D235" s="15">
        <f t="shared" si="253"/>
        <v>-1</v>
      </c>
      <c r="E235" s="15">
        <f t="shared" si="254"/>
        <v>0</v>
      </c>
      <c r="F235" s="15">
        <f t="shared" si="255"/>
        <v>-1</v>
      </c>
      <c r="G235" s="15">
        <v>-1</v>
      </c>
      <c r="H235" s="15">
        <v>-1</v>
      </c>
      <c r="I235" s="15">
        <v>115</v>
      </c>
      <c r="J235" s="15">
        <v>8</v>
      </c>
      <c r="K235" s="15">
        <v>487</v>
      </c>
      <c r="L235" s="15">
        <v>269</v>
      </c>
      <c r="M235" s="15">
        <f t="shared" si="256"/>
        <v>6.5673828125E-2</v>
      </c>
      <c r="O235" s="86">
        <f t="shared" si="258"/>
        <v>487</v>
      </c>
      <c r="P235" s="86">
        <f t="shared" si="259"/>
        <v>0.333251953125</v>
      </c>
      <c r="Q235" s="86">
        <f t="shared" si="260"/>
        <v>411</v>
      </c>
      <c r="R235" s="86" t="b">
        <f t="shared" si="261"/>
        <v>1</v>
      </c>
      <c r="S235" s="86" t="str">
        <f t="shared" si="262"/>
        <v>Dummy Node</v>
      </c>
      <c r="T235" s="86" t="str">
        <f t="shared" si="263"/>
        <v>N/A</v>
      </c>
      <c r="U235" s="86" t="str">
        <f t="shared" si="264"/>
        <v>N/A</v>
      </c>
      <c r="V235" s="86">
        <f t="shared" si="265"/>
        <v>205</v>
      </c>
      <c r="W235" s="86" t="b">
        <f t="shared" si="266"/>
        <v>1</v>
      </c>
      <c r="X235" s="86" t="str">
        <f t="shared" si="267"/>
        <v>Dummy Node</v>
      </c>
      <c r="Y235" s="86" t="str">
        <f t="shared" si="268"/>
        <v>N/A</v>
      </c>
      <c r="Z235" s="86" t="str">
        <f t="shared" si="269"/>
        <v>N/A</v>
      </c>
      <c r="AA235" s="86">
        <f t="shared" si="270"/>
        <v>102</v>
      </c>
      <c r="AB235" s="86" t="b">
        <f t="shared" si="271"/>
        <v>1</v>
      </c>
      <c r="AC235" s="86" t="str">
        <f t="shared" si="272"/>
        <v>Dummy Node</v>
      </c>
      <c r="AD235" s="86" t="str">
        <f t="shared" si="273"/>
        <v>N/A</v>
      </c>
      <c r="AE235" s="86" t="str">
        <f t="shared" si="274"/>
        <v>N/A</v>
      </c>
      <c r="AF235" s="86">
        <f t="shared" si="275"/>
        <v>95</v>
      </c>
      <c r="AG235" s="86" t="b">
        <f t="shared" si="276"/>
        <v>0</v>
      </c>
      <c r="AH235" s="86" t="str">
        <f t="shared" si="277"/>
        <v>Distance</v>
      </c>
      <c r="AI235" s="86" t="str">
        <f t="shared" si="278"/>
        <v>&gt;</v>
      </c>
      <c r="AJ235" s="86">
        <f t="shared" si="279"/>
        <v>702.74365234375</v>
      </c>
      <c r="AK235" s="86">
        <f t="shared" si="280"/>
        <v>44</v>
      </c>
      <c r="AL235" s="86" t="b">
        <f t="shared" si="281"/>
        <v>1</v>
      </c>
      <c r="AM235" s="86" t="str">
        <f t="shared" si="282"/>
        <v>Speed</v>
      </c>
      <c r="AN235" s="86" t="str">
        <f t="shared" si="283"/>
        <v>&lt;=</v>
      </c>
      <c r="AO235" s="86">
        <f t="shared" si="284"/>
        <v>29.397216796875</v>
      </c>
      <c r="AP235" s="86">
        <f t="shared" si="285"/>
        <v>12</v>
      </c>
      <c r="AQ235" s="86" t="b">
        <f t="shared" si="286"/>
        <v>0</v>
      </c>
      <c r="AR235" s="86" t="str">
        <f t="shared" si="287"/>
        <v>Distance</v>
      </c>
      <c r="AS235" s="86" t="str">
        <f t="shared" si="288"/>
        <v>&gt;</v>
      </c>
      <c r="AT235" s="86">
        <f t="shared" si="289"/>
        <v>680.19677734375</v>
      </c>
      <c r="AU235" s="86">
        <f t="shared" si="290"/>
        <v>2</v>
      </c>
      <c r="AV235" s="86" t="b">
        <f t="shared" si="291"/>
        <v>0</v>
      </c>
      <c r="AW235" s="86" t="str">
        <f t="shared" si="292"/>
        <v>Distance</v>
      </c>
      <c r="AX235" s="86" t="str">
        <f t="shared" si="293"/>
        <v>&gt;</v>
      </c>
      <c r="AY235" s="86">
        <f t="shared" si="294"/>
        <v>590.286865234375</v>
      </c>
      <c r="AZ235" s="86">
        <f t="shared" si="295"/>
        <v>0</v>
      </c>
      <c r="BA235" s="86" t="b">
        <f t="shared" si="296"/>
        <v>0</v>
      </c>
      <c r="BB235" s="86" t="str">
        <f t="shared" si="297"/>
        <v>Distance</v>
      </c>
      <c r="BC235" s="86" t="str">
        <f t="shared" si="298"/>
        <v>&gt;</v>
      </c>
      <c r="BD235" s="86">
        <f t="shared" si="299"/>
        <v>459.240966796875</v>
      </c>
      <c r="BE235" s="15">
        <f t="shared" si="252"/>
        <v>0</v>
      </c>
      <c r="BF235" s="15" t="str">
        <f t="shared" si="257"/>
        <v>Distance&gt;702,74365234375 AND Speed&lt;=29,397216796875 AND Distance&gt;680,19677734375 AND Distance&gt;590,286865234375 AND Distance&gt;459,240966796875</v>
      </c>
      <c r="BH235"/>
      <c r="BI235"/>
      <c r="BJ235"/>
    </row>
    <row r="236" spans="1:62">
      <c r="A236" s="15">
        <v>233</v>
      </c>
      <c r="B236" s="15">
        <v>-2</v>
      </c>
      <c r="C236" s="15">
        <v>-8192</v>
      </c>
      <c r="D236" s="15">
        <f t="shared" si="253"/>
        <v>-1</v>
      </c>
      <c r="E236" s="15">
        <f t="shared" si="254"/>
        <v>0</v>
      </c>
      <c r="F236" s="15">
        <f t="shared" si="255"/>
        <v>-1</v>
      </c>
      <c r="G236" s="15">
        <v>-1</v>
      </c>
      <c r="H236" s="15">
        <v>-1</v>
      </c>
      <c r="I236" s="15">
        <v>116</v>
      </c>
      <c r="J236" s="15">
        <v>8</v>
      </c>
      <c r="K236" s="15">
        <v>488</v>
      </c>
      <c r="L236" s="15">
        <v>269</v>
      </c>
      <c r="M236" s="15">
        <f t="shared" si="256"/>
        <v>6.5673828125E-2</v>
      </c>
      <c r="O236" s="86">
        <f t="shared" si="258"/>
        <v>488</v>
      </c>
      <c r="P236" s="86">
        <f t="shared" si="259"/>
        <v>0.333251953125</v>
      </c>
      <c r="Q236" s="86">
        <f t="shared" si="260"/>
        <v>411</v>
      </c>
      <c r="R236" s="86" t="b">
        <f t="shared" si="261"/>
        <v>0</v>
      </c>
      <c r="S236" s="86" t="str">
        <f t="shared" si="262"/>
        <v>Dummy Node</v>
      </c>
      <c r="T236" s="86" t="str">
        <f t="shared" si="263"/>
        <v>N/A</v>
      </c>
      <c r="U236" s="86" t="str">
        <f t="shared" si="264"/>
        <v>N/A</v>
      </c>
      <c r="V236" s="86">
        <f t="shared" si="265"/>
        <v>205</v>
      </c>
      <c r="W236" s="86" t="b">
        <f t="shared" si="266"/>
        <v>1</v>
      </c>
      <c r="X236" s="86" t="str">
        <f t="shared" si="267"/>
        <v>Dummy Node</v>
      </c>
      <c r="Y236" s="86" t="str">
        <f t="shared" si="268"/>
        <v>N/A</v>
      </c>
      <c r="Z236" s="86" t="str">
        <f t="shared" si="269"/>
        <v>N/A</v>
      </c>
      <c r="AA236" s="86">
        <f t="shared" si="270"/>
        <v>102</v>
      </c>
      <c r="AB236" s="86" t="b">
        <f t="shared" si="271"/>
        <v>1</v>
      </c>
      <c r="AC236" s="86" t="str">
        <f t="shared" si="272"/>
        <v>Dummy Node</v>
      </c>
      <c r="AD236" s="86" t="str">
        <f t="shared" si="273"/>
        <v>N/A</v>
      </c>
      <c r="AE236" s="86" t="str">
        <f t="shared" si="274"/>
        <v>N/A</v>
      </c>
      <c r="AF236" s="86">
        <f t="shared" si="275"/>
        <v>95</v>
      </c>
      <c r="AG236" s="86" t="b">
        <f t="shared" si="276"/>
        <v>0</v>
      </c>
      <c r="AH236" s="86" t="str">
        <f t="shared" si="277"/>
        <v>Distance</v>
      </c>
      <c r="AI236" s="86" t="str">
        <f t="shared" si="278"/>
        <v>&gt;</v>
      </c>
      <c r="AJ236" s="86">
        <f t="shared" si="279"/>
        <v>702.74365234375</v>
      </c>
      <c r="AK236" s="86">
        <f t="shared" si="280"/>
        <v>44</v>
      </c>
      <c r="AL236" s="86" t="b">
        <f t="shared" si="281"/>
        <v>1</v>
      </c>
      <c r="AM236" s="86" t="str">
        <f t="shared" si="282"/>
        <v>Speed</v>
      </c>
      <c r="AN236" s="86" t="str">
        <f t="shared" si="283"/>
        <v>&lt;=</v>
      </c>
      <c r="AO236" s="86">
        <f t="shared" si="284"/>
        <v>29.397216796875</v>
      </c>
      <c r="AP236" s="86">
        <f t="shared" si="285"/>
        <v>12</v>
      </c>
      <c r="AQ236" s="86" t="b">
        <f t="shared" si="286"/>
        <v>0</v>
      </c>
      <c r="AR236" s="86" t="str">
        <f t="shared" si="287"/>
        <v>Distance</v>
      </c>
      <c r="AS236" s="86" t="str">
        <f t="shared" si="288"/>
        <v>&gt;</v>
      </c>
      <c r="AT236" s="86">
        <f t="shared" si="289"/>
        <v>680.19677734375</v>
      </c>
      <c r="AU236" s="86">
        <f t="shared" si="290"/>
        <v>2</v>
      </c>
      <c r="AV236" s="86" t="b">
        <f t="shared" si="291"/>
        <v>0</v>
      </c>
      <c r="AW236" s="86" t="str">
        <f t="shared" si="292"/>
        <v>Distance</v>
      </c>
      <c r="AX236" s="86" t="str">
        <f t="shared" si="293"/>
        <v>&gt;</v>
      </c>
      <c r="AY236" s="86">
        <f t="shared" si="294"/>
        <v>590.286865234375</v>
      </c>
      <c r="AZ236" s="86">
        <f t="shared" si="295"/>
        <v>0</v>
      </c>
      <c r="BA236" s="86" t="b">
        <f t="shared" si="296"/>
        <v>0</v>
      </c>
      <c r="BB236" s="86" t="str">
        <f t="shared" si="297"/>
        <v>Distance</v>
      </c>
      <c r="BC236" s="86" t="str">
        <f t="shared" si="298"/>
        <v>&gt;</v>
      </c>
      <c r="BD236" s="86">
        <f t="shared" si="299"/>
        <v>459.240966796875</v>
      </c>
      <c r="BE236" s="15">
        <f t="shared" si="252"/>
        <v>0</v>
      </c>
      <c r="BF236" s="15" t="str">
        <f t="shared" si="257"/>
        <v>Distance&gt;702,74365234375 AND Speed&lt;=29,397216796875 AND Distance&gt;680,19677734375 AND Distance&gt;590,286865234375 AND Distance&gt;459,240966796875</v>
      </c>
      <c r="BH236"/>
      <c r="BI236"/>
      <c r="BJ236"/>
    </row>
    <row r="237" spans="1:62">
      <c r="A237" s="15">
        <v>234</v>
      </c>
      <c r="B237" s="15">
        <v>-2</v>
      </c>
      <c r="C237" s="15">
        <v>-8192</v>
      </c>
      <c r="D237" s="15">
        <f t="shared" si="253"/>
        <v>-1</v>
      </c>
      <c r="E237" s="15">
        <f t="shared" si="254"/>
        <v>0</v>
      </c>
      <c r="F237" s="15">
        <f t="shared" si="255"/>
        <v>-1</v>
      </c>
      <c r="G237" s="15">
        <v>-1</v>
      </c>
      <c r="H237" s="15">
        <v>-1</v>
      </c>
      <c r="I237" s="15">
        <v>116</v>
      </c>
      <c r="J237" s="15">
        <v>8</v>
      </c>
      <c r="K237" s="15">
        <v>489</v>
      </c>
      <c r="L237" s="15">
        <v>269</v>
      </c>
      <c r="M237" s="15">
        <f t="shared" si="256"/>
        <v>6.5673828125E-2</v>
      </c>
      <c r="O237" s="86">
        <f t="shared" si="258"/>
        <v>489</v>
      </c>
      <c r="P237" s="86">
        <f t="shared" si="259"/>
        <v>0.333251953125</v>
      </c>
      <c r="Q237" s="86">
        <f t="shared" si="260"/>
        <v>412</v>
      </c>
      <c r="R237" s="86" t="b">
        <f t="shared" si="261"/>
        <v>1</v>
      </c>
      <c r="S237" s="86" t="str">
        <f t="shared" si="262"/>
        <v>Dummy Node</v>
      </c>
      <c r="T237" s="86" t="str">
        <f t="shared" si="263"/>
        <v>N/A</v>
      </c>
      <c r="U237" s="86" t="str">
        <f t="shared" si="264"/>
        <v>N/A</v>
      </c>
      <c r="V237" s="86">
        <f t="shared" si="265"/>
        <v>205</v>
      </c>
      <c r="W237" s="86" t="b">
        <f t="shared" si="266"/>
        <v>0</v>
      </c>
      <c r="X237" s="86" t="str">
        <f t="shared" si="267"/>
        <v>Dummy Node</v>
      </c>
      <c r="Y237" s="86" t="str">
        <f t="shared" si="268"/>
        <v>N/A</v>
      </c>
      <c r="Z237" s="86" t="str">
        <f t="shared" si="269"/>
        <v>N/A</v>
      </c>
      <c r="AA237" s="86">
        <f t="shared" si="270"/>
        <v>102</v>
      </c>
      <c r="AB237" s="86" t="b">
        <f t="shared" si="271"/>
        <v>1</v>
      </c>
      <c r="AC237" s="86" t="str">
        <f t="shared" si="272"/>
        <v>Dummy Node</v>
      </c>
      <c r="AD237" s="86" t="str">
        <f t="shared" si="273"/>
        <v>N/A</v>
      </c>
      <c r="AE237" s="86" t="str">
        <f t="shared" si="274"/>
        <v>N/A</v>
      </c>
      <c r="AF237" s="86">
        <f t="shared" si="275"/>
        <v>95</v>
      </c>
      <c r="AG237" s="86" t="b">
        <f t="shared" si="276"/>
        <v>0</v>
      </c>
      <c r="AH237" s="86" t="str">
        <f t="shared" si="277"/>
        <v>Distance</v>
      </c>
      <c r="AI237" s="86" t="str">
        <f t="shared" si="278"/>
        <v>&gt;</v>
      </c>
      <c r="AJ237" s="86">
        <f t="shared" si="279"/>
        <v>702.74365234375</v>
      </c>
      <c r="AK237" s="86">
        <f t="shared" si="280"/>
        <v>44</v>
      </c>
      <c r="AL237" s="86" t="b">
        <f t="shared" si="281"/>
        <v>1</v>
      </c>
      <c r="AM237" s="86" t="str">
        <f t="shared" si="282"/>
        <v>Speed</v>
      </c>
      <c r="AN237" s="86" t="str">
        <f t="shared" si="283"/>
        <v>&lt;=</v>
      </c>
      <c r="AO237" s="86">
        <f t="shared" si="284"/>
        <v>29.397216796875</v>
      </c>
      <c r="AP237" s="86">
        <f t="shared" si="285"/>
        <v>12</v>
      </c>
      <c r="AQ237" s="86" t="b">
        <f t="shared" si="286"/>
        <v>0</v>
      </c>
      <c r="AR237" s="86" t="str">
        <f t="shared" si="287"/>
        <v>Distance</v>
      </c>
      <c r="AS237" s="86" t="str">
        <f t="shared" si="288"/>
        <v>&gt;</v>
      </c>
      <c r="AT237" s="86">
        <f t="shared" si="289"/>
        <v>680.19677734375</v>
      </c>
      <c r="AU237" s="86">
        <f t="shared" si="290"/>
        <v>2</v>
      </c>
      <c r="AV237" s="86" t="b">
        <f t="shared" si="291"/>
        <v>0</v>
      </c>
      <c r="AW237" s="86" t="str">
        <f t="shared" si="292"/>
        <v>Distance</v>
      </c>
      <c r="AX237" s="86" t="str">
        <f t="shared" si="293"/>
        <v>&gt;</v>
      </c>
      <c r="AY237" s="86">
        <f t="shared" si="294"/>
        <v>590.286865234375</v>
      </c>
      <c r="AZ237" s="86">
        <f t="shared" si="295"/>
        <v>0</v>
      </c>
      <c r="BA237" s="86" t="b">
        <f t="shared" si="296"/>
        <v>0</v>
      </c>
      <c r="BB237" s="86" t="str">
        <f t="shared" si="297"/>
        <v>Distance</v>
      </c>
      <c r="BC237" s="86" t="str">
        <f t="shared" si="298"/>
        <v>&gt;</v>
      </c>
      <c r="BD237" s="86">
        <f t="shared" si="299"/>
        <v>459.240966796875</v>
      </c>
      <c r="BE237" s="15">
        <f t="shared" si="252"/>
        <v>0</v>
      </c>
      <c r="BF237" s="15" t="str">
        <f t="shared" si="257"/>
        <v>Distance&gt;702,74365234375 AND Speed&lt;=29,397216796875 AND Distance&gt;680,19677734375 AND Distance&gt;590,286865234375 AND Distance&gt;459,240966796875</v>
      </c>
      <c r="BH237"/>
      <c r="BI237"/>
      <c r="BJ237"/>
    </row>
    <row r="238" spans="1:62">
      <c r="A238" s="15">
        <v>235</v>
      </c>
      <c r="B238" s="15">
        <v>-2</v>
      </c>
      <c r="C238" s="15">
        <v>-8192</v>
      </c>
      <c r="D238" s="15">
        <f t="shared" si="253"/>
        <v>-1</v>
      </c>
      <c r="E238" s="15">
        <f t="shared" si="254"/>
        <v>0</v>
      </c>
      <c r="F238" s="15">
        <f t="shared" si="255"/>
        <v>-1</v>
      </c>
      <c r="G238" s="15">
        <v>423</v>
      </c>
      <c r="H238" s="15">
        <v>424</v>
      </c>
      <c r="I238" s="15">
        <v>117</v>
      </c>
      <c r="J238" s="15">
        <v>7</v>
      </c>
      <c r="K238" s="15">
        <v>490</v>
      </c>
      <c r="L238" s="15">
        <v>1365</v>
      </c>
      <c r="M238" s="15">
        <f t="shared" si="256"/>
        <v>0.333251953125</v>
      </c>
      <c r="O238" s="86">
        <f t="shared" si="258"/>
        <v>490</v>
      </c>
      <c r="P238" s="86">
        <f t="shared" si="259"/>
        <v>0.333251953125</v>
      </c>
      <c r="Q238" s="86">
        <f t="shared" si="260"/>
        <v>412</v>
      </c>
      <c r="R238" s="86" t="b">
        <f t="shared" si="261"/>
        <v>0</v>
      </c>
      <c r="S238" s="86" t="str">
        <f t="shared" si="262"/>
        <v>Dummy Node</v>
      </c>
      <c r="T238" s="86" t="str">
        <f t="shared" si="263"/>
        <v>N/A</v>
      </c>
      <c r="U238" s="86" t="str">
        <f t="shared" si="264"/>
        <v>N/A</v>
      </c>
      <c r="V238" s="86">
        <f t="shared" si="265"/>
        <v>205</v>
      </c>
      <c r="W238" s="86" t="b">
        <f t="shared" si="266"/>
        <v>0</v>
      </c>
      <c r="X238" s="86" t="str">
        <f t="shared" si="267"/>
        <v>Dummy Node</v>
      </c>
      <c r="Y238" s="86" t="str">
        <f t="shared" si="268"/>
        <v>N/A</v>
      </c>
      <c r="Z238" s="86" t="str">
        <f t="shared" si="269"/>
        <v>N/A</v>
      </c>
      <c r="AA238" s="86">
        <f t="shared" si="270"/>
        <v>102</v>
      </c>
      <c r="AB238" s="86" t="b">
        <f t="shared" si="271"/>
        <v>1</v>
      </c>
      <c r="AC238" s="86" t="str">
        <f t="shared" si="272"/>
        <v>Dummy Node</v>
      </c>
      <c r="AD238" s="86" t="str">
        <f t="shared" si="273"/>
        <v>N/A</v>
      </c>
      <c r="AE238" s="86" t="str">
        <f t="shared" si="274"/>
        <v>N/A</v>
      </c>
      <c r="AF238" s="86">
        <f t="shared" si="275"/>
        <v>95</v>
      </c>
      <c r="AG238" s="86" t="b">
        <f t="shared" si="276"/>
        <v>0</v>
      </c>
      <c r="AH238" s="86" t="str">
        <f t="shared" si="277"/>
        <v>Distance</v>
      </c>
      <c r="AI238" s="86" t="str">
        <f t="shared" si="278"/>
        <v>&gt;</v>
      </c>
      <c r="AJ238" s="86">
        <f t="shared" si="279"/>
        <v>702.74365234375</v>
      </c>
      <c r="AK238" s="86">
        <f t="shared" si="280"/>
        <v>44</v>
      </c>
      <c r="AL238" s="86" t="b">
        <f t="shared" si="281"/>
        <v>1</v>
      </c>
      <c r="AM238" s="86" t="str">
        <f t="shared" si="282"/>
        <v>Speed</v>
      </c>
      <c r="AN238" s="86" t="str">
        <f t="shared" si="283"/>
        <v>&lt;=</v>
      </c>
      <c r="AO238" s="86">
        <f t="shared" si="284"/>
        <v>29.397216796875</v>
      </c>
      <c r="AP238" s="86">
        <f t="shared" si="285"/>
        <v>12</v>
      </c>
      <c r="AQ238" s="86" t="b">
        <f t="shared" si="286"/>
        <v>0</v>
      </c>
      <c r="AR238" s="86" t="str">
        <f t="shared" si="287"/>
        <v>Distance</v>
      </c>
      <c r="AS238" s="86" t="str">
        <f t="shared" si="288"/>
        <v>&gt;</v>
      </c>
      <c r="AT238" s="86">
        <f t="shared" si="289"/>
        <v>680.19677734375</v>
      </c>
      <c r="AU238" s="86">
        <f t="shared" si="290"/>
        <v>2</v>
      </c>
      <c r="AV238" s="86" t="b">
        <f t="shared" si="291"/>
        <v>0</v>
      </c>
      <c r="AW238" s="86" t="str">
        <f t="shared" si="292"/>
        <v>Distance</v>
      </c>
      <c r="AX238" s="86" t="str">
        <f t="shared" si="293"/>
        <v>&gt;</v>
      </c>
      <c r="AY238" s="86">
        <f t="shared" si="294"/>
        <v>590.286865234375</v>
      </c>
      <c r="AZ238" s="86">
        <f t="shared" si="295"/>
        <v>0</v>
      </c>
      <c r="BA238" s="86" t="b">
        <f t="shared" si="296"/>
        <v>0</v>
      </c>
      <c r="BB238" s="86" t="str">
        <f t="shared" si="297"/>
        <v>Distance</v>
      </c>
      <c r="BC238" s="86" t="str">
        <f t="shared" si="298"/>
        <v>&gt;</v>
      </c>
      <c r="BD238" s="86">
        <f t="shared" si="299"/>
        <v>459.240966796875</v>
      </c>
      <c r="BE238" s="15">
        <f t="shared" si="252"/>
        <v>0</v>
      </c>
      <c r="BF238" s="15" t="str">
        <f t="shared" si="257"/>
        <v>Distance&gt;702,74365234375 AND Speed&lt;=29,397216796875 AND Distance&gt;680,19677734375 AND Distance&gt;590,286865234375 AND Distance&gt;459,240966796875</v>
      </c>
      <c r="BH238"/>
      <c r="BI238"/>
      <c r="BJ238"/>
    </row>
    <row r="239" spans="1:62">
      <c r="A239" s="15">
        <v>236</v>
      </c>
      <c r="B239" s="15">
        <v>-2</v>
      </c>
      <c r="C239" s="15">
        <v>-8192</v>
      </c>
      <c r="D239" s="15">
        <f t="shared" si="253"/>
        <v>-1</v>
      </c>
      <c r="E239" s="15">
        <f t="shared" si="254"/>
        <v>0</v>
      </c>
      <c r="F239" s="15">
        <f t="shared" si="255"/>
        <v>-1</v>
      </c>
      <c r="G239" s="15">
        <v>425</v>
      </c>
      <c r="H239" s="15">
        <v>426</v>
      </c>
      <c r="I239" s="15">
        <v>117</v>
      </c>
      <c r="J239" s="15">
        <v>7</v>
      </c>
      <c r="K239" s="15">
        <v>491</v>
      </c>
      <c r="L239" s="15">
        <v>1365</v>
      </c>
      <c r="M239" s="15">
        <f t="shared" si="256"/>
        <v>0.333251953125</v>
      </c>
      <c r="O239" s="86">
        <f t="shared" si="258"/>
        <v>491</v>
      </c>
      <c r="P239" s="86">
        <f t="shared" si="259"/>
        <v>0.333251953125</v>
      </c>
      <c r="Q239" s="86">
        <f t="shared" si="260"/>
        <v>413</v>
      </c>
      <c r="R239" s="86" t="b">
        <f t="shared" si="261"/>
        <v>1</v>
      </c>
      <c r="S239" s="86" t="str">
        <f t="shared" si="262"/>
        <v>Dummy Node</v>
      </c>
      <c r="T239" s="86" t="str">
        <f t="shared" si="263"/>
        <v>N/A</v>
      </c>
      <c r="U239" s="86" t="str">
        <f t="shared" si="264"/>
        <v>N/A</v>
      </c>
      <c r="V239" s="86">
        <f t="shared" si="265"/>
        <v>206</v>
      </c>
      <c r="W239" s="86" t="b">
        <f t="shared" si="266"/>
        <v>1</v>
      </c>
      <c r="X239" s="86" t="str">
        <f t="shared" si="267"/>
        <v>Dummy Node</v>
      </c>
      <c r="Y239" s="86" t="str">
        <f t="shared" si="268"/>
        <v>N/A</v>
      </c>
      <c r="Z239" s="86" t="str">
        <f t="shared" si="269"/>
        <v>N/A</v>
      </c>
      <c r="AA239" s="86">
        <f t="shared" si="270"/>
        <v>102</v>
      </c>
      <c r="AB239" s="86" t="b">
        <f t="shared" si="271"/>
        <v>0</v>
      </c>
      <c r="AC239" s="86" t="str">
        <f t="shared" si="272"/>
        <v>Dummy Node</v>
      </c>
      <c r="AD239" s="86" t="str">
        <f t="shared" si="273"/>
        <v>N/A</v>
      </c>
      <c r="AE239" s="86" t="str">
        <f t="shared" si="274"/>
        <v>N/A</v>
      </c>
      <c r="AF239" s="86">
        <f t="shared" si="275"/>
        <v>95</v>
      </c>
      <c r="AG239" s="86" t="b">
        <f t="shared" si="276"/>
        <v>0</v>
      </c>
      <c r="AH239" s="86" t="str">
        <f t="shared" si="277"/>
        <v>Distance</v>
      </c>
      <c r="AI239" s="86" t="str">
        <f t="shared" si="278"/>
        <v>&gt;</v>
      </c>
      <c r="AJ239" s="86">
        <f t="shared" si="279"/>
        <v>702.74365234375</v>
      </c>
      <c r="AK239" s="86">
        <f t="shared" si="280"/>
        <v>44</v>
      </c>
      <c r="AL239" s="86" t="b">
        <f t="shared" si="281"/>
        <v>1</v>
      </c>
      <c r="AM239" s="86" t="str">
        <f t="shared" si="282"/>
        <v>Speed</v>
      </c>
      <c r="AN239" s="86" t="str">
        <f t="shared" si="283"/>
        <v>&lt;=</v>
      </c>
      <c r="AO239" s="86">
        <f t="shared" si="284"/>
        <v>29.397216796875</v>
      </c>
      <c r="AP239" s="86">
        <f t="shared" si="285"/>
        <v>12</v>
      </c>
      <c r="AQ239" s="86" t="b">
        <f t="shared" si="286"/>
        <v>0</v>
      </c>
      <c r="AR239" s="86" t="str">
        <f t="shared" si="287"/>
        <v>Distance</v>
      </c>
      <c r="AS239" s="86" t="str">
        <f t="shared" si="288"/>
        <v>&gt;</v>
      </c>
      <c r="AT239" s="86">
        <f t="shared" si="289"/>
        <v>680.19677734375</v>
      </c>
      <c r="AU239" s="86">
        <f t="shared" si="290"/>
        <v>2</v>
      </c>
      <c r="AV239" s="86" t="b">
        <f t="shared" si="291"/>
        <v>0</v>
      </c>
      <c r="AW239" s="86" t="str">
        <f t="shared" si="292"/>
        <v>Distance</v>
      </c>
      <c r="AX239" s="86" t="str">
        <f t="shared" si="293"/>
        <v>&gt;</v>
      </c>
      <c r="AY239" s="86">
        <f t="shared" si="294"/>
        <v>590.286865234375</v>
      </c>
      <c r="AZ239" s="86">
        <f t="shared" si="295"/>
        <v>0</v>
      </c>
      <c r="BA239" s="86" t="b">
        <f t="shared" si="296"/>
        <v>0</v>
      </c>
      <c r="BB239" s="86" t="str">
        <f t="shared" si="297"/>
        <v>Distance</v>
      </c>
      <c r="BC239" s="86" t="str">
        <f t="shared" si="298"/>
        <v>&gt;</v>
      </c>
      <c r="BD239" s="86">
        <f t="shared" si="299"/>
        <v>459.240966796875</v>
      </c>
      <c r="BE239" s="15">
        <f t="shared" si="252"/>
        <v>0</v>
      </c>
      <c r="BF239" s="15" t="str">
        <f t="shared" si="257"/>
        <v>Distance&gt;702,74365234375 AND Speed&lt;=29,397216796875 AND Distance&gt;680,19677734375 AND Distance&gt;590,286865234375 AND Distance&gt;459,240966796875</v>
      </c>
      <c r="BH239"/>
      <c r="BI239"/>
      <c r="BJ239"/>
    </row>
    <row r="240" spans="1:62">
      <c r="A240" s="15">
        <v>237</v>
      </c>
      <c r="B240" s="15">
        <v>-2</v>
      </c>
      <c r="C240" s="15">
        <v>-8192</v>
      </c>
      <c r="D240" s="15">
        <f t="shared" si="253"/>
        <v>-1</v>
      </c>
      <c r="E240" s="15">
        <f t="shared" si="254"/>
        <v>0</v>
      </c>
      <c r="F240" s="15">
        <f t="shared" si="255"/>
        <v>-1</v>
      </c>
      <c r="G240" s="15">
        <v>427</v>
      </c>
      <c r="H240" s="15">
        <v>428</v>
      </c>
      <c r="I240" s="15">
        <v>118</v>
      </c>
      <c r="J240" s="15">
        <v>7</v>
      </c>
      <c r="K240" s="15">
        <v>492</v>
      </c>
      <c r="L240" s="15">
        <v>1365</v>
      </c>
      <c r="M240" s="15">
        <f t="shared" si="256"/>
        <v>0.333251953125</v>
      </c>
      <c r="O240" s="86">
        <f t="shared" si="258"/>
        <v>492</v>
      </c>
      <c r="P240" s="86">
        <f t="shared" si="259"/>
        <v>0.333251953125</v>
      </c>
      <c r="Q240" s="86">
        <f t="shared" si="260"/>
        <v>413</v>
      </c>
      <c r="R240" s="86" t="b">
        <f t="shared" si="261"/>
        <v>0</v>
      </c>
      <c r="S240" s="86" t="str">
        <f t="shared" si="262"/>
        <v>Dummy Node</v>
      </c>
      <c r="T240" s="86" t="str">
        <f t="shared" si="263"/>
        <v>N/A</v>
      </c>
      <c r="U240" s="86" t="str">
        <f t="shared" si="264"/>
        <v>N/A</v>
      </c>
      <c r="V240" s="86">
        <f t="shared" si="265"/>
        <v>206</v>
      </c>
      <c r="W240" s="86" t="b">
        <f t="shared" si="266"/>
        <v>1</v>
      </c>
      <c r="X240" s="86" t="str">
        <f t="shared" si="267"/>
        <v>Dummy Node</v>
      </c>
      <c r="Y240" s="86" t="str">
        <f t="shared" si="268"/>
        <v>N/A</v>
      </c>
      <c r="Z240" s="86" t="str">
        <f t="shared" si="269"/>
        <v>N/A</v>
      </c>
      <c r="AA240" s="86">
        <f t="shared" si="270"/>
        <v>102</v>
      </c>
      <c r="AB240" s="86" t="b">
        <f t="shared" si="271"/>
        <v>0</v>
      </c>
      <c r="AC240" s="86" t="str">
        <f t="shared" si="272"/>
        <v>Dummy Node</v>
      </c>
      <c r="AD240" s="86" t="str">
        <f t="shared" si="273"/>
        <v>N/A</v>
      </c>
      <c r="AE240" s="86" t="str">
        <f t="shared" si="274"/>
        <v>N/A</v>
      </c>
      <c r="AF240" s="86">
        <f t="shared" si="275"/>
        <v>95</v>
      </c>
      <c r="AG240" s="86" t="b">
        <f t="shared" si="276"/>
        <v>0</v>
      </c>
      <c r="AH240" s="86" t="str">
        <f t="shared" si="277"/>
        <v>Distance</v>
      </c>
      <c r="AI240" s="86" t="str">
        <f t="shared" si="278"/>
        <v>&gt;</v>
      </c>
      <c r="AJ240" s="86">
        <f t="shared" si="279"/>
        <v>702.74365234375</v>
      </c>
      <c r="AK240" s="86">
        <f t="shared" si="280"/>
        <v>44</v>
      </c>
      <c r="AL240" s="86" t="b">
        <f t="shared" si="281"/>
        <v>1</v>
      </c>
      <c r="AM240" s="86" t="str">
        <f t="shared" si="282"/>
        <v>Speed</v>
      </c>
      <c r="AN240" s="86" t="str">
        <f t="shared" si="283"/>
        <v>&lt;=</v>
      </c>
      <c r="AO240" s="86">
        <f t="shared" si="284"/>
        <v>29.397216796875</v>
      </c>
      <c r="AP240" s="86">
        <f t="shared" si="285"/>
        <v>12</v>
      </c>
      <c r="AQ240" s="86" t="b">
        <f t="shared" si="286"/>
        <v>0</v>
      </c>
      <c r="AR240" s="86" t="str">
        <f t="shared" si="287"/>
        <v>Distance</v>
      </c>
      <c r="AS240" s="86" t="str">
        <f t="shared" si="288"/>
        <v>&gt;</v>
      </c>
      <c r="AT240" s="86">
        <f t="shared" si="289"/>
        <v>680.19677734375</v>
      </c>
      <c r="AU240" s="86">
        <f t="shared" si="290"/>
        <v>2</v>
      </c>
      <c r="AV240" s="86" t="b">
        <f t="shared" si="291"/>
        <v>0</v>
      </c>
      <c r="AW240" s="86" t="str">
        <f t="shared" si="292"/>
        <v>Distance</v>
      </c>
      <c r="AX240" s="86" t="str">
        <f t="shared" si="293"/>
        <v>&gt;</v>
      </c>
      <c r="AY240" s="86">
        <f t="shared" si="294"/>
        <v>590.286865234375</v>
      </c>
      <c r="AZ240" s="86">
        <f t="shared" si="295"/>
        <v>0</v>
      </c>
      <c r="BA240" s="86" t="b">
        <f t="shared" si="296"/>
        <v>0</v>
      </c>
      <c r="BB240" s="86" t="str">
        <f t="shared" si="297"/>
        <v>Distance</v>
      </c>
      <c r="BC240" s="86" t="str">
        <f t="shared" si="298"/>
        <v>&gt;</v>
      </c>
      <c r="BD240" s="86">
        <f t="shared" si="299"/>
        <v>459.240966796875</v>
      </c>
      <c r="BE240" s="15">
        <f t="shared" si="252"/>
        <v>0</v>
      </c>
      <c r="BF240" s="15" t="str">
        <f t="shared" si="257"/>
        <v>Distance&gt;702,74365234375 AND Speed&lt;=29,397216796875 AND Distance&gt;680,19677734375 AND Distance&gt;590,286865234375 AND Distance&gt;459,240966796875</v>
      </c>
      <c r="BH240"/>
      <c r="BI240"/>
      <c r="BJ240"/>
    </row>
    <row r="241" spans="1:62">
      <c r="A241" s="15">
        <v>238</v>
      </c>
      <c r="B241" s="15">
        <v>-2</v>
      </c>
      <c r="C241" s="15">
        <v>-8192</v>
      </c>
      <c r="D241" s="15">
        <f t="shared" si="253"/>
        <v>-1</v>
      </c>
      <c r="E241" s="15">
        <f t="shared" si="254"/>
        <v>0</v>
      </c>
      <c r="F241" s="15">
        <f t="shared" si="255"/>
        <v>-1</v>
      </c>
      <c r="G241" s="15">
        <v>429</v>
      </c>
      <c r="H241" s="15">
        <v>430</v>
      </c>
      <c r="I241" s="15">
        <v>118</v>
      </c>
      <c r="J241" s="15">
        <v>7</v>
      </c>
      <c r="K241" s="15">
        <v>493</v>
      </c>
      <c r="L241" s="15">
        <v>1365</v>
      </c>
      <c r="M241" s="15">
        <f t="shared" si="256"/>
        <v>0.333251953125</v>
      </c>
      <c r="O241" s="86">
        <f t="shared" si="258"/>
        <v>493</v>
      </c>
      <c r="P241" s="86">
        <f t="shared" si="259"/>
        <v>0.333251953125</v>
      </c>
      <c r="Q241" s="86">
        <f t="shared" si="260"/>
        <v>414</v>
      </c>
      <c r="R241" s="86" t="b">
        <f t="shared" si="261"/>
        <v>1</v>
      </c>
      <c r="S241" s="86" t="str">
        <f t="shared" si="262"/>
        <v>Dummy Node</v>
      </c>
      <c r="T241" s="86" t="str">
        <f t="shared" si="263"/>
        <v>N/A</v>
      </c>
      <c r="U241" s="86" t="str">
        <f t="shared" si="264"/>
        <v>N/A</v>
      </c>
      <c r="V241" s="86">
        <f t="shared" si="265"/>
        <v>206</v>
      </c>
      <c r="W241" s="86" t="b">
        <f t="shared" si="266"/>
        <v>0</v>
      </c>
      <c r="X241" s="86" t="str">
        <f t="shared" si="267"/>
        <v>Dummy Node</v>
      </c>
      <c r="Y241" s="86" t="str">
        <f t="shared" si="268"/>
        <v>N/A</v>
      </c>
      <c r="Z241" s="86" t="str">
        <f t="shared" si="269"/>
        <v>N/A</v>
      </c>
      <c r="AA241" s="86">
        <f t="shared" si="270"/>
        <v>102</v>
      </c>
      <c r="AB241" s="86" t="b">
        <f t="shared" si="271"/>
        <v>0</v>
      </c>
      <c r="AC241" s="86" t="str">
        <f t="shared" si="272"/>
        <v>Dummy Node</v>
      </c>
      <c r="AD241" s="86" t="str">
        <f t="shared" si="273"/>
        <v>N/A</v>
      </c>
      <c r="AE241" s="86" t="str">
        <f t="shared" si="274"/>
        <v>N/A</v>
      </c>
      <c r="AF241" s="86">
        <f t="shared" si="275"/>
        <v>95</v>
      </c>
      <c r="AG241" s="86" t="b">
        <f t="shared" si="276"/>
        <v>0</v>
      </c>
      <c r="AH241" s="86" t="str">
        <f t="shared" si="277"/>
        <v>Distance</v>
      </c>
      <c r="AI241" s="86" t="str">
        <f t="shared" si="278"/>
        <v>&gt;</v>
      </c>
      <c r="AJ241" s="86">
        <f t="shared" si="279"/>
        <v>702.74365234375</v>
      </c>
      <c r="AK241" s="86">
        <f t="shared" si="280"/>
        <v>44</v>
      </c>
      <c r="AL241" s="86" t="b">
        <f t="shared" si="281"/>
        <v>1</v>
      </c>
      <c r="AM241" s="86" t="str">
        <f t="shared" si="282"/>
        <v>Speed</v>
      </c>
      <c r="AN241" s="86" t="str">
        <f t="shared" si="283"/>
        <v>&lt;=</v>
      </c>
      <c r="AO241" s="86">
        <f t="shared" si="284"/>
        <v>29.397216796875</v>
      </c>
      <c r="AP241" s="86">
        <f t="shared" si="285"/>
        <v>12</v>
      </c>
      <c r="AQ241" s="86" t="b">
        <f t="shared" si="286"/>
        <v>0</v>
      </c>
      <c r="AR241" s="86" t="str">
        <f t="shared" si="287"/>
        <v>Distance</v>
      </c>
      <c r="AS241" s="86" t="str">
        <f t="shared" si="288"/>
        <v>&gt;</v>
      </c>
      <c r="AT241" s="86">
        <f t="shared" si="289"/>
        <v>680.19677734375</v>
      </c>
      <c r="AU241" s="86">
        <f t="shared" si="290"/>
        <v>2</v>
      </c>
      <c r="AV241" s="86" t="b">
        <f t="shared" si="291"/>
        <v>0</v>
      </c>
      <c r="AW241" s="86" t="str">
        <f t="shared" si="292"/>
        <v>Distance</v>
      </c>
      <c r="AX241" s="86" t="str">
        <f t="shared" si="293"/>
        <v>&gt;</v>
      </c>
      <c r="AY241" s="86">
        <f t="shared" si="294"/>
        <v>590.286865234375</v>
      </c>
      <c r="AZ241" s="86">
        <f t="shared" si="295"/>
        <v>0</v>
      </c>
      <c r="BA241" s="86" t="b">
        <f t="shared" si="296"/>
        <v>0</v>
      </c>
      <c r="BB241" s="86" t="str">
        <f t="shared" si="297"/>
        <v>Distance</v>
      </c>
      <c r="BC241" s="86" t="str">
        <f t="shared" si="298"/>
        <v>&gt;</v>
      </c>
      <c r="BD241" s="86">
        <f t="shared" si="299"/>
        <v>459.240966796875</v>
      </c>
      <c r="BE241" s="15">
        <f t="shared" si="252"/>
        <v>0</v>
      </c>
      <c r="BF241" s="15" t="str">
        <f t="shared" si="257"/>
        <v>Distance&gt;702,74365234375 AND Speed&lt;=29,397216796875 AND Distance&gt;680,19677734375 AND Distance&gt;590,286865234375 AND Distance&gt;459,240966796875</v>
      </c>
      <c r="BH241"/>
      <c r="BI241"/>
      <c r="BJ241"/>
    </row>
    <row r="242" spans="1:62">
      <c r="A242" s="15">
        <v>239</v>
      </c>
      <c r="B242" s="15">
        <v>-2</v>
      </c>
      <c r="C242" s="15">
        <v>-8192</v>
      </c>
      <c r="D242" s="15">
        <f t="shared" si="253"/>
        <v>-1</v>
      </c>
      <c r="E242" s="15">
        <f t="shared" si="254"/>
        <v>0</v>
      </c>
      <c r="F242" s="15">
        <f t="shared" si="255"/>
        <v>-1</v>
      </c>
      <c r="G242" s="15">
        <v>-1</v>
      </c>
      <c r="H242" s="15">
        <v>-1</v>
      </c>
      <c r="I242" s="15">
        <v>119</v>
      </c>
      <c r="J242" s="15">
        <v>8</v>
      </c>
      <c r="K242" s="15">
        <v>494</v>
      </c>
      <c r="L242" s="15">
        <v>198</v>
      </c>
      <c r="M242" s="15">
        <f t="shared" si="256"/>
        <v>4.833984375E-2</v>
      </c>
      <c r="O242" s="86">
        <f t="shared" si="258"/>
        <v>494</v>
      </c>
      <c r="P242" s="86">
        <f t="shared" si="259"/>
        <v>0.333251953125</v>
      </c>
      <c r="Q242" s="86">
        <f t="shared" si="260"/>
        <v>414</v>
      </c>
      <c r="R242" s="86" t="b">
        <f t="shared" si="261"/>
        <v>0</v>
      </c>
      <c r="S242" s="86" t="str">
        <f t="shared" si="262"/>
        <v>Dummy Node</v>
      </c>
      <c r="T242" s="86" t="str">
        <f t="shared" si="263"/>
        <v>N/A</v>
      </c>
      <c r="U242" s="86" t="str">
        <f t="shared" si="264"/>
        <v>N/A</v>
      </c>
      <c r="V242" s="86">
        <f t="shared" si="265"/>
        <v>206</v>
      </c>
      <c r="W242" s="86" t="b">
        <f t="shared" si="266"/>
        <v>0</v>
      </c>
      <c r="X242" s="86" t="str">
        <f t="shared" si="267"/>
        <v>Dummy Node</v>
      </c>
      <c r="Y242" s="86" t="str">
        <f t="shared" si="268"/>
        <v>N/A</v>
      </c>
      <c r="Z242" s="86" t="str">
        <f t="shared" si="269"/>
        <v>N/A</v>
      </c>
      <c r="AA242" s="86">
        <f t="shared" si="270"/>
        <v>102</v>
      </c>
      <c r="AB242" s="86" t="b">
        <f t="shared" si="271"/>
        <v>0</v>
      </c>
      <c r="AC242" s="86" t="str">
        <f t="shared" si="272"/>
        <v>Dummy Node</v>
      </c>
      <c r="AD242" s="86" t="str">
        <f t="shared" si="273"/>
        <v>N/A</v>
      </c>
      <c r="AE242" s="86" t="str">
        <f t="shared" si="274"/>
        <v>N/A</v>
      </c>
      <c r="AF242" s="86">
        <f t="shared" si="275"/>
        <v>95</v>
      </c>
      <c r="AG242" s="86" t="b">
        <f t="shared" si="276"/>
        <v>0</v>
      </c>
      <c r="AH242" s="86" t="str">
        <f t="shared" si="277"/>
        <v>Distance</v>
      </c>
      <c r="AI242" s="86" t="str">
        <f t="shared" si="278"/>
        <v>&gt;</v>
      </c>
      <c r="AJ242" s="86">
        <f t="shared" si="279"/>
        <v>702.74365234375</v>
      </c>
      <c r="AK242" s="86">
        <f t="shared" si="280"/>
        <v>44</v>
      </c>
      <c r="AL242" s="86" t="b">
        <f t="shared" si="281"/>
        <v>1</v>
      </c>
      <c r="AM242" s="86" t="str">
        <f t="shared" si="282"/>
        <v>Speed</v>
      </c>
      <c r="AN242" s="86" t="str">
        <f t="shared" si="283"/>
        <v>&lt;=</v>
      </c>
      <c r="AO242" s="86">
        <f t="shared" si="284"/>
        <v>29.397216796875</v>
      </c>
      <c r="AP242" s="86">
        <f t="shared" si="285"/>
        <v>12</v>
      </c>
      <c r="AQ242" s="86" t="b">
        <f t="shared" si="286"/>
        <v>0</v>
      </c>
      <c r="AR242" s="86" t="str">
        <f t="shared" si="287"/>
        <v>Distance</v>
      </c>
      <c r="AS242" s="86" t="str">
        <f t="shared" si="288"/>
        <v>&gt;</v>
      </c>
      <c r="AT242" s="86">
        <f t="shared" si="289"/>
        <v>680.19677734375</v>
      </c>
      <c r="AU242" s="86">
        <f t="shared" si="290"/>
        <v>2</v>
      </c>
      <c r="AV242" s="86" t="b">
        <f t="shared" si="291"/>
        <v>0</v>
      </c>
      <c r="AW242" s="86" t="str">
        <f t="shared" si="292"/>
        <v>Distance</v>
      </c>
      <c r="AX242" s="86" t="str">
        <f t="shared" si="293"/>
        <v>&gt;</v>
      </c>
      <c r="AY242" s="86">
        <f t="shared" si="294"/>
        <v>590.286865234375</v>
      </c>
      <c r="AZ242" s="86">
        <f t="shared" si="295"/>
        <v>0</v>
      </c>
      <c r="BA242" s="86" t="b">
        <f t="shared" si="296"/>
        <v>0</v>
      </c>
      <c r="BB242" s="86" t="str">
        <f t="shared" si="297"/>
        <v>Distance</v>
      </c>
      <c r="BC242" s="86" t="str">
        <f t="shared" si="298"/>
        <v>&gt;</v>
      </c>
      <c r="BD242" s="86">
        <f t="shared" si="299"/>
        <v>459.240966796875</v>
      </c>
      <c r="BE242" s="15">
        <f t="shared" si="252"/>
        <v>0</v>
      </c>
      <c r="BF242" s="15" t="str">
        <f t="shared" si="257"/>
        <v>Distance&gt;702,74365234375 AND Speed&lt;=29,397216796875 AND Distance&gt;680,19677734375 AND Distance&gt;590,286865234375 AND Distance&gt;459,240966796875</v>
      </c>
      <c r="BH242"/>
      <c r="BI242"/>
      <c r="BJ242"/>
    </row>
    <row r="243" spans="1:62">
      <c r="A243" s="15">
        <v>240</v>
      </c>
      <c r="B243" s="15">
        <v>-2</v>
      </c>
      <c r="C243" s="15">
        <v>-8192</v>
      </c>
      <c r="D243" s="15">
        <f t="shared" si="253"/>
        <v>-1</v>
      </c>
      <c r="E243" s="15">
        <f t="shared" si="254"/>
        <v>0</v>
      </c>
      <c r="F243" s="15">
        <f t="shared" si="255"/>
        <v>-1</v>
      </c>
      <c r="G243" s="15">
        <v>-1</v>
      </c>
      <c r="H243" s="15">
        <v>-1</v>
      </c>
      <c r="I243" s="15">
        <v>119</v>
      </c>
      <c r="J243" s="15">
        <v>8</v>
      </c>
      <c r="K243" s="15">
        <v>495</v>
      </c>
      <c r="L243" s="15">
        <v>198</v>
      </c>
      <c r="M243" s="15">
        <f t="shared" si="256"/>
        <v>4.833984375E-2</v>
      </c>
      <c r="O243" s="86">
        <f t="shared" si="258"/>
        <v>495</v>
      </c>
      <c r="P243" s="86">
        <f t="shared" si="259"/>
        <v>0.333251953125</v>
      </c>
      <c r="Q243" s="86">
        <f t="shared" si="260"/>
        <v>439</v>
      </c>
      <c r="R243" s="86" t="b">
        <f t="shared" si="261"/>
        <v>1</v>
      </c>
      <c r="S243" s="86" t="str">
        <f t="shared" si="262"/>
        <v>Dummy Node</v>
      </c>
      <c r="T243" s="86" t="str">
        <f t="shared" si="263"/>
        <v>N/A</v>
      </c>
      <c r="U243" s="86" t="str">
        <f t="shared" si="264"/>
        <v>N/A</v>
      </c>
      <c r="V243" s="86">
        <f t="shared" si="265"/>
        <v>275</v>
      </c>
      <c r="W243" s="86" t="b">
        <f t="shared" si="266"/>
        <v>1</v>
      </c>
      <c r="X243" s="86" t="str">
        <f t="shared" si="267"/>
        <v>Dummy Node</v>
      </c>
      <c r="Y243" s="86" t="str">
        <f t="shared" si="268"/>
        <v>N/A</v>
      </c>
      <c r="Z243" s="86" t="str">
        <f t="shared" si="269"/>
        <v>N/A</v>
      </c>
      <c r="AA243" s="86">
        <f t="shared" si="270"/>
        <v>137</v>
      </c>
      <c r="AB243" s="86" t="b">
        <f t="shared" si="271"/>
        <v>1</v>
      </c>
      <c r="AC243" s="86" t="str">
        <f t="shared" si="272"/>
        <v>Dummy Node</v>
      </c>
      <c r="AD243" s="86" t="str">
        <f t="shared" si="273"/>
        <v>N/A</v>
      </c>
      <c r="AE243" s="86" t="str">
        <f t="shared" si="274"/>
        <v>N/A</v>
      </c>
      <c r="AF243" s="86">
        <f t="shared" si="275"/>
        <v>57</v>
      </c>
      <c r="AG243" s="86" t="b">
        <f t="shared" si="276"/>
        <v>1</v>
      </c>
      <c r="AH243" s="86" t="str">
        <f t="shared" si="277"/>
        <v>Dummy Node</v>
      </c>
      <c r="AI243" s="86" t="str">
        <f t="shared" si="278"/>
        <v>N/A</v>
      </c>
      <c r="AJ243" s="86" t="str">
        <f t="shared" si="279"/>
        <v>N/A</v>
      </c>
      <c r="AK243" s="86">
        <f t="shared" si="280"/>
        <v>13</v>
      </c>
      <c r="AL243" s="86" t="b">
        <f t="shared" si="281"/>
        <v>1</v>
      </c>
      <c r="AM243" s="86" t="str">
        <f t="shared" si="282"/>
        <v>Speed</v>
      </c>
      <c r="AN243" s="86" t="str">
        <f t="shared" si="283"/>
        <v>&lt;=</v>
      </c>
      <c r="AO243" s="86">
        <f t="shared" si="284"/>
        <v>21.828857421875</v>
      </c>
      <c r="AP243" s="86">
        <f t="shared" si="285"/>
        <v>11</v>
      </c>
      <c r="AQ243" s="86" t="b">
        <f t="shared" si="286"/>
        <v>1</v>
      </c>
      <c r="AR243" s="86" t="str">
        <f t="shared" si="287"/>
        <v>Speed</v>
      </c>
      <c r="AS243" s="86" t="str">
        <f t="shared" si="288"/>
        <v>&lt;=</v>
      </c>
      <c r="AT243" s="86">
        <f t="shared" si="289"/>
        <v>23.35400390625</v>
      </c>
      <c r="AU243" s="86">
        <f t="shared" si="290"/>
        <v>2</v>
      </c>
      <c r="AV243" s="86" t="b">
        <f t="shared" si="291"/>
        <v>1</v>
      </c>
      <c r="AW243" s="86" t="str">
        <f t="shared" si="292"/>
        <v>Distance</v>
      </c>
      <c r="AX243" s="86" t="str">
        <f t="shared" si="293"/>
        <v>&lt;=</v>
      </c>
      <c r="AY243" s="86">
        <f t="shared" si="294"/>
        <v>590.286865234375</v>
      </c>
      <c r="AZ243" s="86">
        <f t="shared" si="295"/>
        <v>0</v>
      </c>
      <c r="BA243" s="86" t="b">
        <f t="shared" si="296"/>
        <v>0</v>
      </c>
      <c r="BB243" s="86" t="str">
        <f t="shared" si="297"/>
        <v>Distance</v>
      </c>
      <c r="BC243" s="86" t="str">
        <f t="shared" si="298"/>
        <v>&gt;</v>
      </c>
      <c r="BD243" s="86">
        <f t="shared" si="299"/>
        <v>459.240966796875</v>
      </c>
      <c r="BE243" s="15">
        <f t="shared" si="252"/>
        <v>0</v>
      </c>
      <c r="BF243" s="15" t="str">
        <f t="shared" si="257"/>
        <v>Speed&lt;=21,828857421875 AND Speed&lt;=23,35400390625 AND Distance&lt;=590,286865234375 AND Distance&gt;459,240966796875</v>
      </c>
      <c r="BH243"/>
      <c r="BI243"/>
      <c r="BJ243"/>
    </row>
    <row r="244" spans="1:62">
      <c r="A244" s="15">
        <v>241</v>
      </c>
      <c r="B244" s="15">
        <v>-2</v>
      </c>
      <c r="C244" s="15">
        <v>-8192</v>
      </c>
      <c r="D244" s="15">
        <f t="shared" si="253"/>
        <v>-1</v>
      </c>
      <c r="E244" s="15">
        <f t="shared" si="254"/>
        <v>0</v>
      </c>
      <c r="F244" s="15">
        <f t="shared" si="255"/>
        <v>-1</v>
      </c>
      <c r="G244" s="15">
        <v>-1</v>
      </c>
      <c r="H244" s="15">
        <v>-1</v>
      </c>
      <c r="I244" s="15">
        <v>120</v>
      </c>
      <c r="J244" s="15">
        <v>8</v>
      </c>
      <c r="K244" s="15">
        <v>496</v>
      </c>
      <c r="L244" s="15">
        <v>198</v>
      </c>
      <c r="M244" s="15">
        <f t="shared" si="256"/>
        <v>4.833984375E-2</v>
      </c>
      <c r="O244" s="86">
        <f t="shared" si="258"/>
        <v>496</v>
      </c>
      <c r="P244" s="86">
        <f t="shared" si="259"/>
        <v>0.333251953125</v>
      </c>
      <c r="Q244" s="86">
        <f t="shared" si="260"/>
        <v>439</v>
      </c>
      <c r="R244" s="86" t="b">
        <f t="shared" si="261"/>
        <v>0</v>
      </c>
      <c r="S244" s="86" t="str">
        <f t="shared" si="262"/>
        <v>Dummy Node</v>
      </c>
      <c r="T244" s="86" t="str">
        <f t="shared" si="263"/>
        <v>N/A</v>
      </c>
      <c r="U244" s="86" t="str">
        <f t="shared" si="264"/>
        <v>N/A</v>
      </c>
      <c r="V244" s="86">
        <f t="shared" si="265"/>
        <v>275</v>
      </c>
      <c r="W244" s="86" t="b">
        <f t="shared" si="266"/>
        <v>1</v>
      </c>
      <c r="X244" s="86" t="str">
        <f t="shared" si="267"/>
        <v>Dummy Node</v>
      </c>
      <c r="Y244" s="86" t="str">
        <f t="shared" si="268"/>
        <v>N/A</v>
      </c>
      <c r="Z244" s="86" t="str">
        <f t="shared" si="269"/>
        <v>N/A</v>
      </c>
      <c r="AA244" s="86">
        <f t="shared" si="270"/>
        <v>137</v>
      </c>
      <c r="AB244" s="86" t="b">
        <f t="shared" si="271"/>
        <v>1</v>
      </c>
      <c r="AC244" s="86" t="str">
        <f t="shared" si="272"/>
        <v>Dummy Node</v>
      </c>
      <c r="AD244" s="86" t="str">
        <f t="shared" si="273"/>
        <v>N/A</v>
      </c>
      <c r="AE244" s="86" t="str">
        <f t="shared" si="274"/>
        <v>N/A</v>
      </c>
      <c r="AF244" s="86">
        <f t="shared" si="275"/>
        <v>57</v>
      </c>
      <c r="AG244" s="86" t="b">
        <f t="shared" si="276"/>
        <v>1</v>
      </c>
      <c r="AH244" s="86" t="str">
        <f t="shared" si="277"/>
        <v>Dummy Node</v>
      </c>
      <c r="AI244" s="86" t="str">
        <f t="shared" si="278"/>
        <v>N/A</v>
      </c>
      <c r="AJ244" s="86" t="str">
        <f t="shared" si="279"/>
        <v>N/A</v>
      </c>
      <c r="AK244" s="86">
        <f t="shared" si="280"/>
        <v>13</v>
      </c>
      <c r="AL244" s="86" t="b">
        <f t="shared" si="281"/>
        <v>1</v>
      </c>
      <c r="AM244" s="86" t="str">
        <f t="shared" si="282"/>
        <v>Speed</v>
      </c>
      <c r="AN244" s="86" t="str">
        <f t="shared" si="283"/>
        <v>&lt;=</v>
      </c>
      <c r="AO244" s="86">
        <f t="shared" si="284"/>
        <v>21.828857421875</v>
      </c>
      <c r="AP244" s="86">
        <f t="shared" si="285"/>
        <v>11</v>
      </c>
      <c r="AQ244" s="86" t="b">
        <f t="shared" si="286"/>
        <v>1</v>
      </c>
      <c r="AR244" s="86" t="str">
        <f t="shared" si="287"/>
        <v>Speed</v>
      </c>
      <c r="AS244" s="86" t="str">
        <f t="shared" si="288"/>
        <v>&lt;=</v>
      </c>
      <c r="AT244" s="86">
        <f t="shared" si="289"/>
        <v>23.35400390625</v>
      </c>
      <c r="AU244" s="86">
        <f t="shared" si="290"/>
        <v>2</v>
      </c>
      <c r="AV244" s="86" t="b">
        <f t="shared" si="291"/>
        <v>1</v>
      </c>
      <c r="AW244" s="86" t="str">
        <f t="shared" si="292"/>
        <v>Distance</v>
      </c>
      <c r="AX244" s="86" t="str">
        <f t="shared" si="293"/>
        <v>&lt;=</v>
      </c>
      <c r="AY244" s="86">
        <f t="shared" si="294"/>
        <v>590.286865234375</v>
      </c>
      <c r="AZ244" s="86">
        <f t="shared" si="295"/>
        <v>0</v>
      </c>
      <c r="BA244" s="86" t="b">
        <f t="shared" si="296"/>
        <v>0</v>
      </c>
      <c r="BB244" s="86" t="str">
        <f t="shared" si="297"/>
        <v>Distance</v>
      </c>
      <c r="BC244" s="86" t="str">
        <f t="shared" si="298"/>
        <v>&gt;</v>
      </c>
      <c r="BD244" s="86">
        <f t="shared" si="299"/>
        <v>459.240966796875</v>
      </c>
      <c r="BE244" s="15">
        <f t="shared" si="252"/>
        <v>0</v>
      </c>
      <c r="BF244" s="15" t="str">
        <f t="shared" si="257"/>
        <v>Speed&lt;=21,828857421875 AND Speed&lt;=23,35400390625 AND Distance&lt;=590,286865234375 AND Distance&gt;459,240966796875</v>
      </c>
      <c r="BH244"/>
      <c r="BI244"/>
      <c r="BJ244"/>
    </row>
    <row r="245" spans="1:62">
      <c r="A245" s="15">
        <v>242</v>
      </c>
      <c r="B245" s="15">
        <v>-2</v>
      </c>
      <c r="C245" s="15">
        <v>-8192</v>
      </c>
      <c r="D245" s="15">
        <f t="shared" si="253"/>
        <v>-1</v>
      </c>
      <c r="E245" s="15">
        <f t="shared" si="254"/>
        <v>0</v>
      </c>
      <c r="F245" s="15">
        <f t="shared" si="255"/>
        <v>-1</v>
      </c>
      <c r="G245" s="15">
        <v>-1</v>
      </c>
      <c r="H245" s="15">
        <v>-1</v>
      </c>
      <c r="I245" s="15">
        <v>120</v>
      </c>
      <c r="J245" s="15">
        <v>8</v>
      </c>
      <c r="K245" s="15">
        <v>497</v>
      </c>
      <c r="L245" s="15">
        <v>198</v>
      </c>
      <c r="M245" s="15">
        <f t="shared" si="256"/>
        <v>4.833984375E-2</v>
      </c>
      <c r="O245" s="86">
        <f t="shared" si="258"/>
        <v>497</v>
      </c>
      <c r="P245" s="86">
        <f t="shared" si="259"/>
        <v>0.333251953125</v>
      </c>
      <c r="Q245" s="86">
        <f t="shared" si="260"/>
        <v>440</v>
      </c>
      <c r="R245" s="86" t="b">
        <f t="shared" si="261"/>
        <v>1</v>
      </c>
      <c r="S245" s="86" t="str">
        <f t="shared" si="262"/>
        <v>Dummy Node</v>
      </c>
      <c r="T245" s="86" t="str">
        <f t="shared" si="263"/>
        <v>N/A</v>
      </c>
      <c r="U245" s="86" t="str">
        <f t="shared" si="264"/>
        <v>N/A</v>
      </c>
      <c r="V245" s="86">
        <f t="shared" si="265"/>
        <v>275</v>
      </c>
      <c r="W245" s="86" t="b">
        <f t="shared" si="266"/>
        <v>0</v>
      </c>
      <c r="X245" s="86" t="str">
        <f t="shared" si="267"/>
        <v>Dummy Node</v>
      </c>
      <c r="Y245" s="86" t="str">
        <f t="shared" si="268"/>
        <v>N/A</v>
      </c>
      <c r="Z245" s="86" t="str">
        <f t="shared" si="269"/>
        <v>N/A</v>
      </c>
      <c r="AA245" s="86">
        <f t="shared" si="270"/>
        <v>137</v>
      </c>
      <c r="AB245" s="86" t="b">
        <f t="shared" si="271"/>
        <v>1</v>
      </c>
      <c r="AC245" s="86" t="str">
        <f t="shared" si="272"/>
        <v>Dummy Node</v>
      </c>
      <c r="AD245" s="86" t="str">
        <f t="shared" si="273"/>
        <v>N/A</v>
      </c>
      <c r="AE245" s="86" t="str">
        <f t="shared" si="274"/>
        <v>N/A</v>
      </c>
      <c r="AF245" s="86">
        <f t="shared" si="275"/>
        <v>57</v>
      </c>
      <c r="AG245" s="86" t="b">
        <f t="shared" si="276"/>
        <v>1</v>
      </c>
      <c r="AH245" s="86" t="str">
        <f t="shared" si="277"/>
        <v>Dummy Node</v>
      </c>
      <c r="AI245" s="86" t="str">
        <f t="shared" si="278"/>
        <v>N/A</v>
      </c>
      <c r="AJ245" s="86" t="str">
        <f t="shared" si="279"/>
        <v>N/A</v>
      </c>
      <c r="AK245" s="86">
        <f t="shared" si="280"/>
        <v>13</v>
      </c>
      <c r="AL245" s="86" t="b">
        <f t="shared" si="281"/>
        <v>1</v>
      </c>
      <c r="AM245" s="86" t="str">
        <f t="shared" si="282"/>
        <v>Speed</v>
      </c>
      <c r="AN245" s="86" t="str">
        <f t="shared" si="283"/>
        <v>&lt;=</v>
      </c>
      <c r="AO245" s="86">
        <f t="shared" si="284"/>
        <v>21.828857421875</v>
      </c>
      <c r="AP245" s="86">
        <f t="shared" si="285"/>
        <v>11</v>
      </c>
      <c r="AQ245" s="86" t="b">
        <f t="shared" si="286"/>
        <v>1</v>
      </c>
      <c r="AR245" s="86" t="str">
        <f t="shared" si="287"/>
        <v>Speed</v>
      </c>
      <c r="AS245" s="86" t="str">
        <f t="shared" si="288"/>
        <v>&lt;=</v>
      </c>
      <c r="AT245" s="86">
        <f t="shared" si="289"/>
        <v>23.35400390625</v>
      </c>
      <c r="AU245" s="86">
        <f t="shared" si="290"/>
        <v>2</v>
      </c>
      <c r="AV245" s="86" t="b">
        <f t="shared" si="291"/>
        <v>1</v>
      </c>
      <c r="AW245" s="86" t="str">
        <f t="shared" si="292"/>
        <v>Distance</v>
      </c>
      <c r="AX245" s="86" t="str">
        <f t="shared" si="293"/>
        <v>&lt;=</v>
      </c>
      <c r="AY245" s="86">
        <f t="shared" si="294"/>
        <v>590.286865234375</v>
      </c>
      <c r="AZ245" s="86">
        <f t="shared" si="295"/>
        <v>0</v>
      </c>
      <c r="BA245" s="86" t="b">
        <f t="shared" si="296"/>
        <v>0</v>
      </c>
      <c r="BB245" s="86" t="str">
        <f t="shared" si="297"/>
        <v>Distance</v>
      </c>
      <c r="BC245" s="86" t="str">
        <f t="shared" si="298"/>
        <v>&gt;</v>
      </c>
      <c r="BD245" s="86">
        <f t="shared" si="299"/>
        <v>459.240966796875</v>
      </c>
      <c r="BE245" s="15">
        <f t="shared" si="252"/>
        <v>0</v>
      </c>
      <c r="BF245" s="15" t="str">
        <f t="shared" si="257"/>
        <v>Speed&lt;=21,828857421875 AND Speed&lt;=23,35400390625 AND Distance&lt;=590,286865234375 AND Distance&gt;459,240966796875</v>
      </c>
      <c r="BH245"/>
      <c r="BI245"/>
      <c r="BJ245"/>
    </row>
    <row r="246" spans="1:62">
      <c r="A246" s="15">
        <v>243</v>
      </c>
      <c r="B246" s="15">
        <v>-2</v>
      </c>
      <c r="C246" s="15">
        <v>-8192</v>
      </c>
      <c r="D246" s="15">
        <f t="shared" si="253"/>
        <v>-1</v>
      </c>
      <c r="E246" s="15">
        <f t="shared" si="254"/>
        <v>0</v>
      </c>
      <c r="F246" s="15">
        <f t="shared" si="255"/>
        <v>-1</v>
      </c>
      <c r="G246" s="15">
        <v>-1</v>
      </c>
      <c r="H246" s="15">
        <v>-1</v>
      </c>
      <c r="I246" s="15">
        <v>121</v>
      </c>
      <c r="J246" s="15">
        <v>8</v>
      </c>
      <c r="K246" s="15">
        <v>498</v>
      </c>
      <c r="L246" s="15">
        <v>1214</v>
      </c>
      <c r="M246" s="15">
        <f t="shared" si="256"/>
        <v>0.29638671875</v>
      </c>
      <c r="O246" s="86">
        <f t="shared" si="258"/>
        <v>498</v>
      </c>
      <c r="P246" s="86">
        <f t="shared" si="259"/>
        <v>0.333251953125</v>
      </c>
      <c r="Q246" s="86">
        <f t="shared" si="260"/>
        <v>440</v>
      </c>
      <c r="R246" s="86" t="b">
        <f t="shared" si="261"/>
        <v>0</v>
      </c>
      <c r="S246" s="86" t="str">
        <f t="shared" si="262"/>
        <v>Dummy Node</v>
      </c>
      <c r="T246" s="86" t="str">
        <f t="shared" si="263"/>
        <v>N/A</v>
      </c>
      <c r="U246" s="86" t="str">
        <f t="shared" si="264"/>
        <v>N/A</v>
      </c>
      <c r="V246" s="86">
        <f t="shared" si="265"/>
        <v>275</v>
      </c>
      <c r="W246" s="86" t="b">
        <f t="shared" si="266"/>
        <v>0</v>
      </c>
      <c r="X246" s="86" t="str">
        <f t="shared" si="267"/>
        <v>Dummy Node</v>
      </c>
      <c r="Y246" s="86" t="str">
        <f t="shared" si="268"/>
        <v>N/A</v>
      </c>
      <c r="Z246" s="86" t="str">
        <f t="shared" si="269"/>
        <v>N/A</v>
      </c>
      <c r="AA246" s="86">
        <f t="shared" si="270"/>
        <v>137</v>
      </c>
      <c r="AB246" s="86" t="b">
        <f t="shared" si="271"/>
        <v>1</v>
      </c>
      <c r="AC246" s="86" t="str">
        <f t="shared" si="272"/>
        <v>Dummy Node</v>
      </c>
      <c r="AD246" s="86" t="str">
        <f t="shared" si="273"/>
        <v>N/A</v>
      </c>
      <c r="AE246" s="86" t="str">
        <f t="shared" si="274"/>
        <v>N/A</v>
      </c>
      <c r="AF246" s="86">
        <f t="shared" si="275"/>
        <v>57</v>
      </c>
      <c r="AG246" s="86" t="b">
        <f t="shared" si="276"/>
        <v>1</v>
      </c>
      <c r="AH246" s="86" t="str">
        <f t="shared" si="277"/>
        <v>Dummy Node</v>
      </c>
      <c r="AI246" s="86" t="str">
        <f t="shared" si="278"/>
        <v>N/A</v>
      </c>
      <c r="AJ246" s="86" t="str">
        <f t="shared" si="279"/>
        <v>N/A</v>
      </c>
      <c r="AK246" s="86">
        <f t="shared" si="280"/>
        <v>13</v>
      </c>
      <c r="AL246" s="86" t="b">
        <f t="shared" si="281"/>
        <v>1</v>
      </c>
      <c r="AM246" s="86" t="str">
        <f t="shared" si="282"/>
        <v>Speed</v>
      </c>
      <c r="AN246" s="86" t="str">
        <f t="shared" si="283"/>
        <v>&lt;=</v>
      </c>
      <c r="AO246" s="86">
        <f t="shared" si="284"/>
        <v>21.828857421875</v>
      </c>
      <c r="AP246" s="86">
        <f t="shared" si="285"/>
        <v>11</v>
      </c>
      <c r="AQ246" s="86" t="b">
        <f t="shared" si="286"/>
        <v>1</v>
      </c>
      <c r="AR246" s="86" t="str">
        <f t="shared" si="287"/>
        <v>Speed</v>
      </c>
      <c r="AS246" s="86" t="str">
        <f t="shared" si="288"/>
        <v>&lt;=</v>
      </c>
      <c r="AT246" s="86">
        <f t="shared" si="289"/>
        <v>23.35400390625</v>
      </c>
      <c r="AU246" s="86">
        <f t="shared" si="290"/>
        <v>2</v>
      </c>
      <c r="AV246" s="86" t="b">
        <f t="shared" si="291"/>
        <v>1</v>
      </c>
      <c r="AW246" s="86" t="str">
        <f t="shared" si="292"/>
        <v>Distance</v>
      </c>
      <c r="AX246" s="86" t="str">
        <f t="shared" si="293"/>
        <v>&lt;=</v>
      </c>
      <c r="AY246" s="86">
        <f t="shared" si="294"/>
        <v>590.286865234375</v>
      </c>
      <c r="AZ246" s="86">
        <f t="shared" si="295"/>
        <v>0</v>
      </c>
      <c r="BA246" s="86" t="b">
        <f t="shared" si="296"/>
        <v>0</v>
      </c>
      <c r="BB246" s="86" t="str">
        <f t="shared" si="297"/>
        <v>Distance</v>
      </c>
      <c r="BC246" s="86" t="str">
        <f t="shared" si="298"/>
        <v>&gt;</v>
      </c>
      <c r="BD246" s="86">
        <f t="shared" si="299"/>
        <v>459.240966796875</v>
      </c>
      <c r="BE246" s="15">
        <f t="shared" si="252"/>
        <v>0</v>
      </c>
      <c r="BF246" s="15" t="str">
        <f t="shared" si="257"/>
        <v>Speed&lt;=21,828857421875 AND Speed&lt;=23,35400390625 AND Distance&lt;=590,286865234375 AND Distance&gt;459,240966796875</v>
      </c>
      <c r="BH246"/>
      <c r="BI246"/>
      <c r="BJ246"/>
    </row>
    <row r="247" spans="1:62">
      <c r="A247" s="15">
        <v>244</v>
      </c>
      <c r="B247" s="15">
        <v>-2</v>
      </c>
      <c r="C247" s="15">
        <v>-8192</v>
      </c>
      <c r="D247" s="15">
        <f t="shared" si="253"/>
        <v>-1</v>
      </c>
      <c r="E247" s="15">
        <f t="shared" si="254"/>
        <v>0</v>
      </c>
      <c r="F247" s="15">
        <f t="shared" si="255"/>
        <v>-1</v>
      </c>
      <c r="G247" s="15">
        <v>-1</v>
      </c>
      <c r="H247" s="15">
        <v>-1</v>
      </c>
      <c r="I247" s="15">
        <v>121</v>
      </c>
      <c r="J247" s="15">
        <v>8</v>
      </c>
      <c r="K247" s="15">
        <v>499</v>
      </c>
      <c r="L247" s="15">
        <v>1214</v>
      </c>
      <c r="M247" s="15">
        <f t="shared" si="256"/>
        <v>0.29638671875</v>
      </c>
      <c r="O247" s="86">
        <f t="shared" si="258"/>
        <v>499</v>
      </c>
      <c r="P247" s="86">
        <f t="shared" si="259"/>
        <v>0.333251953125</v>
      </c>
      <c r="Q247" s="86">
        <f t="shared" si="260"/>
        <v>441</v>
      </c>
      <c r="R247" s="86" t="b">
        <f t="shared" si="261"/>
        <v>1</v>
      </c>
      <c r="S247" s="86" t="str">
        <f t="shared" si="262"/>
        <v>Dummy Node</v>
      </c>
      <c r="T247" s="86" t="str">
        <f t="shared" si="263"/>
        <v>N/A</v>
      </c>
      <c r="U247" s="86" t="str">
        <f t="shared" si="264"/>
        <v>N/A</v>
      </c>
      <c r="V247" s="86">
        <f t="shared" si="265"/>
        <v>276</v>
      </c>
      <c r="W247" s="86" t="b">
        <f t="shared" si="266"/>
        <v>1</v>
      </c>
      <c r="X247" s="86" t="str">
        <f t="shared" si="267"/>
        <v>Dummy Node</v>
      </c>
      <c r="Y247" s="86" t="str">
        <f t="shared" si="268"/>
        <v>N/A</v>
      </c>
      <c r="Z247" s="86" t="str">
        <f t="shared" si="269"/>
        <v>N/A</v>
      </c>
      <c r="AA247" s="86">
        <f t="shared" si="270"/>
        <v>137</v>
      </c>
      <c r="AB247" s="86" t="b">
        <f t="shared" si="271"/>
        <v>0</v>
      </c>
      <c r="AC247" s="86" t="str">
        <f t="shared" si="272"/>
        <v>Dummy Node</v>
      </c>
      <c r="AD247" s="86" t="str">
        <f t="shared" si="273"/>
        <v>N/A</v>
      </c>
      <c r="AE247" s="86" t="str">
        <f t="shared" si="274"/>
        <v>N/A</v>
      </c>
      <c r="AF247" s="86">
        <f t="shared" si="275"/>
        <v>57</v>
      </c>
      <c r="AG247" s="86" t="b">
        <f t="shared" si="276"/>
        <v>1</v>
      </c>
      <c r="AH247" s="86" t="str">
        <f t="shared" si="277"/>
        <v>Dummy Node</v>
      </c>
      <c r="AI247" s="86" t="str">
        <f t="shared" si="278"/>
        <v>N/A</v>
      </c>
      <c r="AJ247" s="86" t="str">
        <f t="shared" si="279"/>
        <v>N/A</v>
      </c>
      <c r="AK247" s="86">
        <f t="shared" si="280"/>
        <v>13</v>
      </c>
      <c r="AL247" s="86" t="b">
        <f t="shared" si="281"/>
        <v>1</v>
      </c>
      <c r="AM247" s="86" t="str">
        <f t="shared" si="282"/>
        <v>Speed</v>
      </c>
      <c r="AN247" s="86" t="str">
        <f t="shared" si="283"/>
        <v>&lt;=</v>
      </c>
      <c r="AO247" s="86">
        <f t="shared" si="284"/>
        <v>21.828857421875</v>
      </c>
      <c r="AP247" s="86">
        <f t="shared" si="285"/>
        <v>11</v>
      </c>
      <c r="AQ247" s="86" t="b">
        <f t="shared" si="286"/>
        <v>1</v>
      </c>
      <c r="AR247" s="86" t="str">
        <f t="shared" si="287"/>
        <v>Speed</v>
      </c>
      <c r="AS247" s="86" t="str">
        <f t="shared" si="288"/>
        <v>&lt;=</v>
      </c>
      <c r="AT247" s="86">
        <f t="shared" si="289"/>
        <v>23.35400390625</v>
      </c>
      <c r="AU247" s="86">
        <f t="shared" si="290"/>
        <v>2</v>
      </c>
      <c r="AV247" s="86" t="b">
        <f t="shared" si="291"/>
        <v>1</v>
      </c>
      <c r="AW247" s="86" t="str">
        <f t="shared" si="292"/>
        <v>Distance</v>
      </c>
      <c r="AX247" s="86" t="str">
        <f t="shared" si="293"/>
        <v>&lt;=</v>
      </c>
      <c r="AY247" s="86">
        <f t="shared" si="294"/>
        <v>590.286865234375</v>
      </c>
      <c r="AZ247" s="86">
        <f t="shared" si="295"/>
        <v>0</v>
      </c>
      <c r="BA247" s="86" t="b">
        <f t="shared" si="296"/>
        <v>0</v>
      </c>
      <c r="BB247" s="86" t="str">
        <f t="shared" si="297"/>
        <v>Distance</v>
      </c>
      <c r="BC247" s="86" t="str">
        <f t="shared" si="298"/>
        <v>&gt;</v>
      </c>
      <c r="BD247" s="86">
        <f t="shared" si="299"/>
        <v>459.240966796875</v>
      </c>
      <c r="BE247" s="15">
        <f t="shared" si="252"/>
        <v>0</v>
      </c>
      <c r="BF247" s="15" t="str">
        <f t="shared" si="257"/>
        <v>Speed&lt;=21,828857421875 AND Speed&lt;=23,35400390625 AND Distance&lt;=590,286865234375 AND Distance&gt;459,240966796875</v>
      </c>
      <c r="BH247"/>
      <c r="BI247"/>
      <c r="BJ247"/>
    </row>
    <row r="248" spans="1:62">
      <c r="A248" s="15">
        <v>245</v>
      </c>
      <c r="B248" s="15">
        <v>-2</v>
      </c>
      <c r="C248" s="15">
        <v>-8192</v>
      </c>
      <c r="D248" s="15">
        <f t="shared" si="253"/>
        <v>-1</v>
      </c>
      <c r="E248" s="15">
        <f t="shared" si="254"/>
        <v>0</v>
      </c>
      <c r="F248" s="15">
        <f t="shared" si="255"/>
        <v>-1</v>
      </c>
      <c r="G248" s="15">
        <v>-1</v>
      </c>
      <c r="H248" s="15">
        <v>-1</v>
      </c>
      <c r="I248" s="15">
        <v>122</v>
      </c>
      <c r="J248" s="15">
        <v>8</v>
      </c>
      <c r="K248" s="15">
        <v>500</v>
      </c>
      <c r="L248" s="15">
        <v>1214</v>
      </c>
      <c r="M248" s="15">
        <f t="shared" si="256"/>
        <v>0.29638671875</v>
      </c>
      <c r="O248" s="86">
        <f t="shared" si="258"/>
        <v>500</v>
      </c>
      <c r="P248" s="86">
        <f t="shared" si="259"/>
        <v>0.333251953125</v>
      </c>
      <c r="Q248" s="86">
        <f t="shared" si="260"/>
        <v>441</v>
      </c>
      <c r="R248" s="86" t="b">
        <f t="shared" si="261"/>
        <v>0</v>
      </c>
      <c r="S248" s="86" t="str">
        <f t="shared" si="262"/>
        <v>Dummy Node</v>
      </c>
      <c r="T248" s="86" t="str">
        <f t="shared" si="263"/>
        <v>N/A</v>
      </c>
      <c r="U248" s="86" t="str">
        <f t="shared" si="264"/>
        <v>N/A</v>
      </c>
      <c r="V248" s="86">
        <f t="shared" si="265"/>
        <v>276</v>
      </c>
      <c r="W248" s="86" t="b">
        <f t="shared" si="266"/>
        <v>1</v>
      </c>
      <c r="X248" s="86" t="str">
        <f t="shared" si="267"/>
        <v>Dummy Node</v>
      </c>
      <c r="Y248" s="86" t="str">
        <f t="shared" si="268"/>
        <v>N/A</v>
      </c>
      <c r="Z248" s="86" t="str">
        <f t="shared" si="269"/>
        <v>N/A</v>
      </c>
      <c r="AA248" s="86">
        <f t="shared" si="270"/>
        <v>137</v>
      </c>
      <c r="AB248" s="86" t="b">
        <f t="shared" si="271"/>
        <v>0</v>
      </c>
      <c r="AC248" s="86" t="str">
        <f t="shared" si="272"/>
        <v>Dummy Node</v>
      </c>
      <c r="AD248" s="86" t="str">
        <f t="shared" si="273"/>
        <v>N/A</v>
      </c>
      <c r="AE248" s="86" t="str">
        <f t="shared" si="274"/>
        <v>N/A</v>
      </c>
      <c r="AF248" s="86">
        <f t="shared" si="275"/>
        <v>57</v>
      </c>
      <c r="AG248" s="86" t="b">
        <f t="shared" si="276"/>
        <v>1</v>
      </c>
      <c r="AH248" s="86" t="str">
        <f t="shared" si="277"/>
        <v>Dummy Node</v>
      </c>
      <c r="AI248" s="86" t="str">
        <f t="shared" si="278"/>
        <v>N/A</v>
      </c>
      <c r="AJ248" s="86" t="str">
        <f t="shared" si="279"/>
        <v>N/A</v>
      </c>
      <c r="AK248" s="86">
        <f t="shared" si="280"/>
        <v>13</v>
      </c>
      <c r="AL248" s="86" t="b">
        <f t="shared" si="281"/>
        <v>1</v>
      </c>
      <c r="AM248" s="86" t="str">
        <f t="shared" si="282"/>
        <v>Speed</v>
      </c>
      <c r="AN248" s="86" t="str">
        <f t="shared" si="283"/>
        <v>&lt;=</v>
      </c>
      <c r="AO248" s="86">
        <f t="shared" si="284"/>
        <v>21.828857421875</v>
      </c>
      <c r="AP248" s="86">
        <f t="shared" si="285"/>
        <v>11</v>
      </c>
      <c r="AQ248" s="86" t="b">
        <f t="shared" si="286"/>
        <v>1</v>
      </c>
      <c r="AR248" s="86" t="str">
        <f t="shared" si="287"/>
        <v>Speed</v>
      </c>
      <c r="AS248" s="86" t="str">
        <f t="shared" si="288"/>
        <v>&lt;=</v>
      </c>
      <c r="AT248" s="86">
        <f t="shared" si="289"/>
        <v>23.35400390625</v>
      </c>
      <c r="AU248" s="86">
        <f t="shared" si="290"/>
        <v>2</v>
      </c>
      <c r="AV248" s="86" t="b">
        <f t="shared" si="291"/>
        <v>1</v>
      </c>
      <c r="AW248" s="86" t="str">
        <f t="shared" si="292"/>
        <v>Distance</v>
      </c>
      <c r="AX248" s="86" t="str">
        <f t="shared" si="293"/>
        <v>&lt;=</v>
      </c>
      <c r="AY248" s="86">
        <f t="shared" si="294"/>
        <v>590.286865234375</v>
      </c>
      <c r="AZ248" s="86">
        <f t="shared" si="295"/>
        <v>0</v>
      </c>
      <c r="BA248" s="86" t="b">
        <f t="shared" si="296"/>
        <v>0</v>
      </c>
      <c r="BB248" s="86" t="str">
        <f t="shared" si="297"/>
        <v>Distance</v>
      </c>
      <c r="BC248" s="86" t="str">
        <f t="shared" si="298"/>
        <v>&gt;</v>
      </c>
      <c r="BD248" s="86">
        <f t="shared" si="299"/>
        <v>459.240966796875</v>
      </c>
      <c r="BE248" s="15">
        <f t="shared" si="252"/>
        <v>0</v>
      </c>
      <c r="BF248" s="15" t="str">
        <f t="shared" si="257"/>
        <v>Speed&lt;=21,828857421875 AND Speed&lt;=23,35400390625 AND Distance&lt;=590,286865234375 AND Distance&gt;459,240966796875</v>
      </c>
      <c r="BH248"/>
      <c r="BI248"/>
      <c r="BJ248"/>
    </row>
    <row r="249" spans="1:62">
      <c r="A249" s="15">
        <v>246</v>
      </c>
      <c r="B249" s="15">
        <v>-2</v>
      </c>
      <c r="C249" s="15">
        <v>-8192</v>
      </c>
      <c r="D249" s="15">
        <f t="shared" si="253"/>
        <v>-1</v>
      </c>
      <c r="E249" s="15">
        <f t="shared" si="254"/>
        <v>0</v>
      </c>
      <c r="F249" s="15">
        <f t="shared" si="255"/>
        <v>-1</v>
      </c>
      <c r="G249" s="15">
        <v>-1</v>
      </c>
      <c r="H249" s="15">
        <v>-1</v>
      </c>
      <c r="I249" s="15">
        <v>122</v>
      </c>
      <c r="J249" s="15">
        <v>8</v>
      </c>
      <c r="K249" s="15">
        <v>501</v>
      </c>
      <c r="L249" s="15">
        <v>1214</v>
      </c>
      <c r="M249" s="15">
        <f t="shared" si="256"/>
        <v>0.29638671875</v>
      </c>
      <c r="O249" s="86">
        <f t="shared" si="258"/>
        <v>501</v>
      </c>
      <c r="P249" s="86">
        <f t="shared" si="259"/>
        <v>0.333251953125</v>
      </c>
      <c r="Q249" s="86">
        <f t="shared" si="260"/>
        <v>442</v>
      </c>
      <c r="R249" s="86" t="b">
        <f t="shared" si="261"/>
        <v>1</v>
      </c>
      <c r="S249" s="86" t="str">
        <f t="shared" si="262"/>
        <v>Dummy Node</v>
      </c>
      <c r="T249" s="86" t="str">
        <f t="shared" si="263"/>
        <v>N/A</v>
      </c>
      <c r="U249" s="86" t="str">
        <f t="shared" si="264"/>
        <v>N/A</v>
      </c>
      <c r="V249" s="86">
        <f t="shared" si="265"/>
        <v>276</v>
      </c>
      <c r="W249" s="86" t="b">
        <f t="shared" si="266"/>
        <v>0</v>
      </c>
      <c r="X249" s="86" t="str">
        <f t="shared" si="267"/>
        <v>Dummy Node</v>
      </c>
      <c r="Y249" s="86" t="str">
        <f t="shared" si="268"/>
        <v>N/A</v>
      </c>
      <c r="Z249" s="86" t="str">
        <f t="shared" si="269"/>
        <v>N/A</v>
      </c>
      <c r="AA249" s="86">
        <f t="shared" si="270"/>
        <v>137</v>
      </c>
      <c r="AB249" s="86" t="b">
        <f t="shared" si="271"/>
        <v>0</v>
      </c>
      <c r="AC249" s="86" t="str">
        <f t="shared" si="272"/>
        <v>Dummy Node</v>
      </c>
      <c r="AD249" s="86" t="str">
        <f t="shared" si="273"/>
        <v>N/A</v>
      </c>
      <c r="AE249" s="86" t="str">
        <f t="shared" si="274"/>
        <v>N/A</v>
      </c>
      <c r="AF249" s="86">
        <f t="shared" si="275"/>
        <v>57</v>
      </c>
      <c r="AG249" s="86" t="b">
        <f t="shared" si="276"/>
        <v>1</v>
      </c>
      <c r="AH249" s="86" t="str">
        <f t="shared" si="277"/>
        <v>Dummy Node</v>
      </c>
      <c r="AI249" s="86" t="str">
        <f t="shared" si="278"/>
        <v>N/A</v>
      </c>
      <c r="AJ249" s="86" t="str">
        <f t="shared" si="279"/>
        <v>N/A</v>
      </c>
      <c r="AK249" s="86">
        <f t="shared" si="280"/>
        <v>13</v>
      </c>
      <c r="AL249" s="86" t="b">
        <f t="shared" si="281"/>
        <v>1</v>
      </c>
      <c r="AM249" s="86" t="str">
        <f t="shared" si="282"/>
        <v>Speed</v>
      </c>
      <c r="AN249" s="86" t="str">
        <f t="shared" si="283"/>
        <v>&lt;=</v>
      </c>
      <c r="AO249" s="86">
        <f t="shared" si="284"/>
        <v>21.828857421875</v>
      </c>
      <c r="AP249" s="86">
        <f t="shared" si="285"/>
        <v>11</v>
      </c>
      <c r="AQ249" s="86" t="b">
        <f t="shared" si="286"/>
        <v>1</v>
      </c>
      <c r="AR249" s="86" t="str">
        <f t="shared" si="287"/>
        <v>Speed</v>
      </c>
      <c r="AS249" s="86" t="str">
        <f t="shared" si="288"/>
        <v>&lt;=</v>
      </c>
      <c r="AT249" s="86">
        <f t="shared" si="289"/>
        <v>23.35400390625</v>
      </c>
      <c r="AU249" s="86">
        <f t="shared" si="290"/>
        <v>2</v>
      </c>
      <c r="AV249" s="86" t="b">
        <f t="shared" si="291"/>
        <v>1</v>
      </c>
      <c r="AW249" s="86" t="str">
        <f t="shared" si="292"/>
        <v>Distance</v>
      </c>
      <c r="AX249" s="86" t="str">
        <f t="shared" si="293"/>
        <v>&lt;=</v>
      </c>
      <c r="AY249" s="86">
        <f t="shared" si="294"/>
        <v>590.286865234375</v>
      </c>
      <c r="AZ249" s="86">
        <f t="shared" si="295"/>
        <v>0</v>
      </c>
      <c r="BA249" s="86" t="b">
        <f t="shared" si="296"/>
        <v>0</v>
      </c>
      <c r="BB249" s="86" t="str">
        <f t="shared" si="297"/>
        <v>Distance</v>
      </c>
      <c r="BC249" s="86" t="str">
        <f t="shared" si="298"/>
        <v>&gt;</v>
      </c>
      <c r="BD249" s="86">
        <f t="shared" si="299"/>
        <v>459.240966796875</v>
      </c>
      <c r="BE249" s="15">
        <f t="shared" si="252"/>
        <v>0</v>
      </c>
      <c r="BF249" s="15" t="str">
        <f t="shared" si="257"/>
        <v>Speed&lt;=21,828857421875 AND Speed&lt;=23,35400390625 AND Distance&lt;=590,286865234375 AND Distance&gt;459,240966796875</v>
      </c>
      <c r="BH249"/>
      <c r="BI249"/>
      <c r="BJ249"/>
    </row>
    <row r="250" spans="1:62">
      <c r="A250" s="15">
        <v>247</v>
      </c>
      <c r="B250" s="15">
        <v>-2</v>
      </c>
      <c r="C250" s="15">
        <v>-8192</v>
      </c>
      <c r="D250" s="15">
        <f t="shared" si="253"/>
        <v>-1</v>
      </c>
      <c r="E250" s="15">
        <f t="shared" si="254"/>
        <v>0</v>
      </c>
      <c r="F250" s="15">
        <f t="shared" si="255"/>
        <v>-1</v>
      </c>
      <c r="G250" s="15">
        <v>-1</v>
      </c>
      <c r="H250" s="15">
        <v>-1</v>
      </c>
      <c r="I250" s="15">
        <v>123</v>
      </c>
      <c r="J250" s="15">
        <v>8</v>
      </c>
      <c r="K250" s="15">
        <v>502</v>
      </c>
      <c r="L250" s="15">
        <v>484</v>
      </c>
      <c r="M250" s="15">
        <f t="shared" si="256"/>
        <v>0.1181640625</v>
      </c>
      <c r="O250" s="86">
        <f t="shared" si="258"/>
        <v>502</v>
      </c>
      <c r="P250" s="86">
        <f t="shared" si="259"/>
        <v>0.333251953125</v>
      </c>
      <c r="Q250" s="86">
        <f t="shared" si="260"/>
        <v>442</v>
      </c>
      <c r="R250" s="86" t="b">
        <f t="shared" si="261"/>
        <v>0</v>
      </c>
      <c r="S250" s="86" t="str">
        <f t="shared" si="262"/>
        <v>Dummy Node</v>
      </c>
      <c r="T250" s="86" t="str">
        <f t="shared" si="263"/>
        <v>N/A</v>
      </c>
      <c r="U250" s="86" t="str">
        <f t="shared" si="264"/>
        <v>N/A</v>
      </c>
      <c r="V250" s="86">
        <f t="shared" si="265"/>
        <v>276</v>
      </c>
      <c r="W250" s="86" t="b">
        <f t="shared" si="266"/>
        <v>0</v>
      </c>
      <c r="X250" s="86" t="str">
        <f t="shared" si="267"/>
        <v>Dummy Node</v>
      </c>
      <c r="Y250" s="86" t="str">
        <f t="shared" si="268"/>
        <v>N/A</v>
      </c>
      <c r="Z250" s="86" t="str">
        <f t="shared" si="269"/>
        <v>N/A</v>
      </c>
      <c r="AA250" s="86">
        <f t="shared" si="270"/>
        <v>137</v>
      </c>
      <c r="AB250" s="86" t="b">
        <f t="shared" si="271"/>
        <v>0</v>
      </c>
      <c r="AC250" s="86" t="str">
        <f t="shared" si="272"/>
        <v>Dummy Node</v>
      </c>
      <c r="AD250" s="86" t="str">
        <f t="shared" si="273"/>
        <v>N/A</v>
      </c>
      <c r="AE250" s="86" t="str">
        <f t="shared" si="274"/>
        <v>N/A</v>
      </c>
      <c r="AF250" s="86">
        <f t="shared" si="275"/>
        <v>57</v>
      </c>
      <c r="AG250" s="86" t="b">
        <f t="shared" si="276"/>
        <v>1</v>
      </c>
      <c r="AH250" s="86" t="str">
        <f t="shared" si="277"/>
        <v>Dummy Node</v>
      </c>
      <c r="AI250" s="86" t="str">
        <f t="shared" si="278"/>
        <v>N/A</v>
      </c>
      <c r="AJ250" s="86" t="str">
        <f t="shared" si="279"/>
        <v>N/A</v>
      </c>
      <c r="AK250" s="86">
        <f t="shared" si="280"/>
        <v>13</v>
      </c>
      <c r="AL250" s="86" t="b">
        <f t="shared" si="281"/>
        <v>1</v>
      </c>
      <c r="AM250" s="86" t="str">
        <f t="shared" si="282"/>
        <v>Speed</v>
      </c>
      <c r="AN250" s="86" t="str">
        <f t="shared" si="283"/>
        <v>&lt;=</v>
      </c>
      <c r="AO250" s="86">
        <f t="shared" si="284"/>
        <v>21.828857421875</v>
      </c>
      <c r="AP250" s="86">
        <f t="shared" si="285"/>
        <v>11</v>
      </c>
      <c r="AQ250" s="86" t="b">
        <f t="shared" si="286"/>
        <v>1</v>
      </c>
      <c r="AR250" s="86" t="str">
        <f t="shared" si="287"/>
        <v>Speed</v>
      </c>
      <c r="AS250" s="86" t="str">
        <f t="shared" si="288"/>
        <v>&lt;=</v>
      </c>
      <c r="AT250" s="86">
        <f t="shared" si="289"/>
        <v>23.35400390625</v>
      </c>
      <c r="AU250" s="86">
        <f t="shared" si="290"/>
        <v>2</v>
      </c>
      <c r="AV250" s="86" t="b">
        <f t="shared" si="291"/>
        <v>1</v>
      </c>
      <c r="AW250" s="86" t="str">
        <f t="shared" si="292"/>
        <v>Distance</v>
      </c>
      <c r="AX250" s="86" t="str">
        <f t="shared" si="293"/>
        <v>&lt;=</v>
      </c>
      <c r="AY250" s="86">
        <f t="shared" si="294"/>
        <v>590.286865234375</v>
      </c>
      <c r="AZ250" s="86">
        <f t="shared" si="295"/>
        <v>0</v>
      </c>
      <c r="BA250" s="86" t="b">
        <f t="shared" si="296"/>
        <v>0</v>
      </c>
      <c r="BB250" s="86" t="str">
        <f t="shared" si="297"/>
        <v>Distance</v>
      </c>
      <c r="BC250" s="86" t="str">
        <f t="shared" si="298"/>
        <v>&gt;</v>
      </c>
      <c r="BD250" s="86">
        <f t="shared" si="299"/>
        <v>459.240966796875</v>
      </c>
      <c r="BE250" s="15">
        <f t="shared" si="252"/>
        <v>0</v>
      </c>
      <c r="BF250" s="15" t="str">
        <f t="shared" si="257"/>
        <v>Speed&lt;=21,828857421875 AND Speed&lt;=23,35400390625 AND Distance&lt;=590,286865234375 AND Distance&gt;459,240966796875</v>
      </c>
      <c r="BH250"/>
      <c r="BI250"/>
      <c r="BJ250"/>
    </row>
    <row r="251" spans="1:62">
      <c r="A251" s="15">
        <v>248</v>
      </c>
      <c r="B251" s="15">
        <v>-2</v>
      </c>
      <c r="C251" s="15">
        <v>-8192</v>
      </c>
      <c r="D251" s="15">
        <f t="shared" si="253"/>
        <v>-1</v>
      </c>
      <c r="E251" s="15">
        <f t="shared" si="254"/>
        <v>0</v>
      </c>
      <c r="F251" s="15">
        <f t="shared" si="255"/>
        <v>-1</v>
      </c>
      <c r="G251" s="15">
        <v>-1</v>
      </c>
      <c r="H251" s="15">
        <v>-1</v>
      </c>
      <c r="I251" s="15">
        <v>123</v>
      </c>
      <c r="J251" s="15">
        <v>8</v>
      </c>
      <c r="K251" s="15">
        <v>503</v>
      </c>
      <c r="L251" s="15">
        <v>484</v>
      </c>
      <c r="M251" s="15">
        <f t="shared" si="256"/>
        <v>0.1181640625</v>
      </c>
      <c r="O251" s="86">
        <f t="shared" si="258"/>
        <v>503</v>
      </c>
      <c r="P251" s="86">
        <f t="shared" si="259"/>
        <v>0.333251953125</v>
      </c>
      <c r="Q251" s="86">
        <f t="shared" si="260"/>
        <v>443</v>
      </c>
      <c r="R251" s="86" t="b">
        <f t="shared" si="261"/>
        <v>1</v>
      </c>
      <c r="S251" s="86" t="str">
        <f t="shared" si="262"/>
        <v>Dummy Node</v>
      </c>
      <c r="T251" s="86" t="str">
        <f t="shared" si="263"/>
        <v>N/A</v>
      </c>
      <c r="U251" s="86" t="str">
        <f t="shared" si="264"/>
        <v>N/A</v>
      </c>
      <c r="V251" s="86">
        <f t="shared" si="265"/>
        <v>277</v>
      </c>
      <c r="W251" s="86" t="b">
        <f t="shared" si="266"/>
        <v>1</v>
      </c>
      <c r="X251" s="86" t="str">
        <f t="shared" si="267"/>
        <v>Dummy Node</v>
      </c>
      <c r="Y251" s="86" t="str">
        <f t="shared" si="268"/>
        <v>N/A</v>
      </c>
      <c r="Z251" s="86" t="str">
        <f t="shared" si="269"/>
        <v>N/A</v>
      </c>
      <c r="AA251" s="86">
        <f t="shared" si="270"/>
        <v>138</v>
      </c>
      <c r="AB251" s="86" t="b">
        <f t="shared" si="271"/>
        <v>1</v>
      </c>
      <c r="AC251" s="86" t="str">
        <f t="shared" si="272"/>
        <v>Dummy Node</v>
      </c>
      <c r="AD251" s="86" t="str">
        <f t="shared" si="273"/>
        <v>N/A</v>
      </c>
      <c r="AE251" s="86" t="str">
        <f t="shared" si="274"/>
        <v>N/A</v>
      </c>
      <c r="AF251" s="86">
        <f t="shared" si="275"/>
        <v>57</v>
      </c>
      <c r="AG251" s="86" t="b">
        <f t="shared" si="276"/>
        <v>0</v>
      </c>
      <c r="AH251" s="86" t="str">
        <f t="shared" si="277"/>
        <v>Dummy Node</v>
      </c>
      <c r="AI251" s="86" t="str">
        <f t="shared" si="278"/>
        <v>N/A</v>
      </c>
      <c r="AJ251" s="86" t="str">
        <f t="shared" si="279"/>
        <v>N/A</v>
      </c>
      <c r="AK251" s="86">
        <f t="shared" si="280"/>
        <v>13</v>
      </c>
      <c r="AL251" s="86" t="b">
        <f t="shared" si="281"/>
        <v>1</v>
      </c>
      <c r="AM251" s="86" t="str">
        <f t="shared" si="282"/>
        <v>Speed</v>
      </c>
      <c r="AN251" s="86" t="str">
        <f t="shared" si="283"/>
        <v>&lt;=</v>
      </c>
      <c r="AO251" s="86">
        <f t="shared" si="284"/>
        <v>21.828857421875</v>
      </c>
      <c r="AP251" s="86">
        <f t="shared" si="285"/>
        <v>11</v>
      </c>
      <c r="AQ251" s="86" t="b">
        <f t="shared" si="286"/>
        <v>1</v>
      </c>
      <c r="AR251" s="86" t="str">
        <f t="shared" si="287"/>
        <v>Speed</v>
      </c>
      <c r="AS251" s="86" t="str">
        <f t="shared" si="288"/>
        <v>&lt;=</v>
      </c>
      <c r="AT251" s="86">
        <f t="shared" si="289"/>
        <v>23.35400390625</v>
      </c>
      <c r="AU251" s="86">
        <f t="shared" si="290"/>
        <v>2</v>
      </c>
      <c r="AV251" s="86" t="b">
        <f t="shared" si="291"/>
        <v>1</v>
      </c>
      <c r="AW251" s="86" t="str">
        <f t="shared" si="292"/>
        <v>Distance</v>
      </c>
      <c r="AX251" s="86" t="str">
        <f t="shared" si="293"/>
        <v>&lt;=</v>
      </c>
      <c r="AY251" s="86">
        <f t="shared" si="294"/>
        <v>590.286865234375</v>
      </c>
      <c r="AZ251" s="86">
        <f t="shared" si="295"/>
        <v>0</v>
      </c>
      <c r="BA251" s="86" t="b">
        <f t="shared" si="296"/>
        <v>0</v>
      </c>
      <c r="BB251" s="86" t="str">
        <f t="shared" si="297"/>
        <v>Distance</v>
      </c>
      <c r="BC251" s="86" t="str">
        <f t="shared" si="298"/>
        <v>&gt;</v>
      </c>
      <c r="BD251" s="86">
        <f t="shared" si="299"/>
        <v>459.240966796875</v>
      </c>
      <c r="BE251" s="15">
        <f t="shared" si="252"/>
        <v>0</v>
      </c>
      <c r="BF251" s="15" t="str">
        <f t="shared" si="257"/>
        <v>Speed&lt;=21,828857421875 AND Speed&lt;=23,35400390625 AND Distance&lt;=590,286865234375 AND Distance&gt;459,240966796875</v>
      </c>
      <c r="BH251"/>
      <c r="BI251"/>
      <c r="BJ251"/>
    </row>
    <row r="252" spans="1:62">
      <c r="A252" s="15">
        <v>249</v>
      </c>
      <c r="B252" s="15">
        <v>-2</v>
      </c>
      <c r="C252" s="15">
        <v>-8192</v>
      </c>
      <c r="D252" s="15">
        <f t="shared" si="253"/>
        <v>-1</v>
      </c>
      <c r="E252" s="15">
        <f t="shared" si="254"/>
        <v>0</v>
      </c>
      <c r="F252" s="15">
        <f t="shared" si="255"/>
        <v>-1</v>
      </c>
      <c r="G252" s="15">
        <v>-1</v>
      </c>
      <c r="H252" s="15">
        <v>-1</v>
      </c>
      <c r="I252" s="15">
        <v>124</v>
      </c>
      <c r="J252" s="15">
        <v>8</v>
      </c>
      <c r="K252" s="15">
        <v>504</v>
      </c>
      <c r="L252" s="15">
        <v>484</v>
      </c>
      <c r="M252" s="15">
        <f t="shared" si="256"/>
        <v>0.1181640625</v>
      </c>
      <c r="O252" s="86">
        <f t="shared" si="258"/>
        <v>504</v>
      </c>
      <c r="P252" s="86">
        <f t="shared" si="259"/>
        <v>0.333251953125</v>
      </c>
      <c r="Q252" s="86">
        <f t="shared" si="260"/>
        <v>443</v>
      </c>
      <c r="R252" s="86" t="b">
        <f t="shared" si="261"/>
        <v>0</v>
      </c>
      <c r="S252" s="86" t="str">
        <f t="shared" si="262"/>
        <v>Dummy Node</v>
      </c>
      <c r="T252" s="86" t="str">
        <f t="shared" si="263"/>
        <v>N/A</v>
      </c>
      <c r="U252" s="86" t="str">
        <f t="shared" si="264"/>
        <v>N/A</v>
      </c>
      <c r="V252" s="86">
        <f t="shared" si="265"/>
        <v>277</v>
      </c>
      <c r="W252" s="86" t="b">
        <f t="shared" si="266"/>
        <v>1</v>
      </c>
      <c r="X252" s="86" t="str">
        <f t="shared" si="267"/>
        <v>Dummy Node</v>
      </c>
      <c r="Y252" s="86" t="str">
        <f t="shared" si="268"/>
        <v>N/A</v>
      </c>
      <c r="Z252" s="86" t="str">
        <f t="shared" si="269"/>
        <v>N/A</v>
      </c>
      <c r="AA252" s="86">
        <f t="shared" si="270"/>
        <v>138</v>
      </c>
      <c r="AB252" s="86" t="b">
        <f t="shared" si="271"/>
        <v>1</v>
      </c>
      <c r="AC252" s="86" t="str">
        <f t="shared" si="272"/>
        <v>Dummy Node</v>
      </c>
      <c r="AD252" s="86" t="str">
        <f t="shared" si="273"/>
        <v>N/A</v>
      </c>
      <c r="AE252" s="86" t="str">
        <f t="shared" si="274"/>
        <v>N/A</v>
      </c>
      <c r="AF252" s="86">
        <f t="shared" si="275"/>
        <v>57</v>
      </c>
      <c r="AG252" s="86" t="b">
        <f t="shared" si="276"/>
        <v>0</v>
      </c>
      <c r="AH252" s="86" t="str">
        <f t="shared" si="277"/>
        <v>Dummy Node</v>
      </c>
      <c r="AI252" s="86" t="str">
        <f t="shared" si="278"/>
        <v>N/A</v>
      </c>
      <c r="AJ252" s="86" t="str">
        <f t="shared" si="279"/>
        <v>N/A</v>
      </c>
      <c r="AK252" s="86">
        <f t="shared" si="280"/>
        <v>13</v>
      </c>
      <c r="AL252" s="86" t="b">
        <f t="shared" si="281"/>
        <v>1</v>
      </c>
      <c r="AM252" s="86" t="str">
        <f t="shared" si="282"/>
        <v>Speed</v>
      </c>
      <c r="AN252" s="86" t="str">
        <f t="shared" si="283"/>
        <v>&lt;=</v>
      </c>
      <c r="AO252" s="86">
        <f t="shared" si="284"/>
        <v>21.828857421875</v>
      </c>
      <c r="AP252" s="86">
        <f t="shared" si="285"/>
        <v>11</v>
      </c>
      <c r="AQ252" s="86" t="b">
        <f t="shared" si="286"/>
        <v>1</v>
      </c>
      <c r="AR252" s="86" t="str">
        <f t="shared" si="287"/>
        <v>Speed</v>
      </c>
      <c r="AS252" s="86" t="str">
        <f t="shared" si="288"/>
        <v>&lt;=</v>
      </c>
      <c r="AT252" s="86">
        <f t="shared" si="289"/>
        <v>23.35400390625</v>
      </c>
      <c r="AU252" s="86">
        <f t="shared" si="290"/>
        <v>2</v>
      </c>
      <c r="AV252" s="86" t="b">
        <f t="shared" si="291"/>
        <v>1</v>
      </c>
      <c r="AW252" s="86" t="str">
        <f t="shared" si="292"/>
        <v>Distance</v>
      </c>
      <c r="AX252" s="86" t="str">
        <f t="shared" si="293"/>
        <v>&lt;=</v>
      </c>
      <c r="AY252" s="86">
        <f t="shared" si="294"/>
        <v>590.286865234375</v>
      </c>
      <c r="AZ252" s="86">
        <f t="shared" si="295"/>
        <v>0</v>
      </c>
      <c r="BA252" s="86" t="b">
        <f t="shared" si="296"/>
        <v>0</v>
      </c>
      <c r="BB252" s="86" t="str">
        <f t="shared" si="297"/>
        <v>Distance</v>
      </c>
      <c r="BC252" s="86" t="str">
        <f t="shared" si="298"/>
        <v>&gt;</v>
      </c>
      <c r="BD252" s="86">
        <f t="shared" si="299"/>
        <v>459.240966796875</v>
      </c>
      <c r="BE252" s="15">
        <f t="shared" si="252"/>
        <v>0</v>
      </c>
      <c r="BF252" s="15" t="str">
        <f t="shared" si="257"/>
        <v>Speed&lt;=21,828857421875 AND Speed&lt;=23,35400390625 AND Distance&lt;=590,286865234375 AND Distance&gt;459,240966796875</v>
      </c>
      <c r="BH252"/>
      <c r="BI252"/>
      <c r="BJ252"/>
    </row>
    <row r="253" spans="1:62">
      <c r="A253" s="15">
        <v>250</v>
      </c>
      <c r="B253" s="15">
        <v>-2</v>
      </c>
      <c r="C253" s="15">
        <v>-8192</v>
      </c>
      <c r="D253" s="15">
        <f t="shared" si="253"/>
        <v>-1</v>
      </c>
      <c r="E253" s="15">
        <f t="shared" si="254"/>
        <v>0</v>
      </c>
      <c r="F253" s="15">
        <f t="shared" si="255"/>
        <v>-1</v>
      </c>
      <c r="G253" s="15">
        <v>-1</v>
      </c>
      <c r="H253" s="15">
        <v>-1</v>
      </c>
      <c r="I253" s="15">
        <v>124</v>
      </c>
      <c r="J253" s="15">
        <v>8</v>
      </c>
      <c r="K253" s="15">
        <v>505</v>
      </c>
      <c r="L253" s="15">
        <v>484</v>
      </c>
      <c r="M253" s="15">
        <f t="shared" si="256"/>
        <v>0.1181640625</v>
      </c>
      <c r="O253" s="86">
        <f t="shared" si="258"/>
        <v>505</v>
      </c>
      <c r="P253" s="86">
        <f t="shared" si="259"/>
        <v>0.333251953125</v>
      </c>
      <c r="Q253" s="86">
        <f t="shared" si="260"/>
        <v>444</v>
      </c>
      <c r="R253" s="86" t="b">
        <f t="shared" si="261"/>
        <v>1</v>
      </c>
      <c r="S253" s="86" t="str">
        <f t="shared" si="262"/>
        <v>Dummy Node</v>
      </c>
      <c r="T253" s="86" t="str">
        <f t="shared" si="263"/>
        <v>N/A</v>
      </c>
      <c r="U253" s="86" t="str">
        <f t="shared" si="264"/>
        <v>N/A</v>
      </c>
      <c r="V253" s="86">
        <f t="shared" si="265"/>
        <v>277</v>
      </c>
      <c r="W253" s="86" t="b">
        <f t="shared" si="266"/>
        <v>0</v>
      </c>
      <c r="X253" s="86" t="str">
        <f t="shared" si="267"/>
        <v>Dummy Node</v>
      </c>
      <c r="Y253" s="86" t="str">
        <f t="shared" si="268"/>
        <v>N/A</v>
      </c>
      <c r="Z253" s="86" t="str">
        <f t="shared" si="269"/>
        <v>N/A</v>
      </c>
      <c r="AA253" s="86">
        <f t="shared" si="270"/>
        <v>138</v>
      </c>
      <c r="AB253" s="86" t="b">
        <f t="shared" si="271"/>
        <v>1</v>
      </c>
      <c r="AC253" s="86" t="str">
        <f t="shared" si="272"/>
        <v>Dummy Node</v>
      </c>
      <c r="AD253" s="86" t="str">
        <f t="shared" si="273"/>
        <v>N/A</v>
      </c>
      <c r="AE253" s="86" t="str">
        <f t="shared" si="274"/>
        <v>N/A</v>
      </c>
      <c r="AF253" s="86">
        <f t="shared" si="275"/>
        <v>57</v>
      </c>
      <c r="AG253" s="86" t="b">
        <f t="shared" si="276"/>
        <v>0</v>
      </c>
      <c r="AH253" s="86" t="str">
        <f t="shared" si="277"/>
        <v>Dummy Node</v>
      </c>
      <c r="AI253" s="86" t="str">
        <f t="shared" si="278"/>
        <v>N/A</v>
      </c>
      <c r="AJ253" s="86" t="str">
        <f t="shared" si="279"/>
        <v>N/A</v>
      </c>
      <c r="AK253" s="86">
        <f t="shared" si="280"/>
        <v>13</v>
      </c>
      <c r="AL253" s="86" t="b">
        <f t="shared" si="281"/>
        <v>1</v>
      </c>
      <c r="AM253" s="86" t="str">
        <f t="shared" si="282"/>
        <v>Speed</v>
      </c>
      <c r="AN253" s="86" t="str">
        <f t="shared" si="283"/>
        <v>&lt;=</v>
      </c>
      <c r="AO253" s="86">
        <f t="shared" si="284"/>
        <v>21.828857421875</v>
      </c>
      <c r="AP253" s="86">
        <f t="shared" si="285"/>
        <v>11</v>
      </c>
      <c r="AQ253" s="86" t="b">
        <f t="shared" si="286"/>
        <v>1</v>
      </c>
      <c r="AR253" s="86" t="str">
        <f t="shared" si="287"/>
        <v>Speed</v>
      </c>
      <c r="AS253" s="86" t="str">
        <f t="shared" si="288"/>
        <v>&lt;=</v>
      </c>
      <c r="AT253" s="86">
        <f t="shared" si="289"/>
        <v>23.35400390625</v>
      </c>
      <c r="AU253" s="86">
        <f t="shared" si="290"/>
        <v>2</v>
      </c>
      <c r="AV253" s="86" t="b">
        <f t="shared" si="291"/>
        <v>1</v>
      </c>
      <c r="AW253" s="86" t="str">
        <f t="shared" si="292"/>
        <v>Distance</v>
      </c>
      <c r="AX253" s="86" t="str">
        <f t="shared" si="293"/>
        <v>&lt;=</v>
      </c>
      <c r="AY253" s="86">
        <f t="shared" si="294"/>
        <v>590.286865234375</v>
      </c>
      <c r="AZ253" s="86">
        <f t="shared" si="295"/>
        <v>0</v>
      </c>
      <c r="BA253" s="86" t="b">
        <f t="shared" si="296"/>
        <v>0</v>
      </c>
      <c r="BB253" s="86" t="str">
        <f t="shared" si="297"/>
        <v>Distance</v>
      </c>
      <c r="BC253" s="86" t="str">
        <f t="shared" si="298"/>
        <v>&gt;</v>
      </c>
      <c r="BD253" s="86">
        <f t="shared" si="299"/>
        <v>459.240966796875</v>
      </c>
      <c r="BE253" s="15">
        <f t="shared" si="252"/>
        <v>0</v>
      </c>
      <c r="BF253" s="15" t="str">
        <f t="shared" si="257"/>
        <v>Speed&lt;=21,828857421875 AND Speed&lt;=23,35400390625 AND Distance&lt;=590,286865234375 AND Distance&gt;459,240966796875</v>
      </c>
      <c r="BH253"/>
      <c r="BI253"/>
      <c r="BJ253"/>
    </row>
    <row r="254" spans="1:62">
      <c r="A254" s="15">
        <v>251</v>
      </c>
      <c r="B254" s="15">
        <v>-2</v>
      </c>
      <c r="C254" s="15">
        <v>-8192</v>
      </c>
      <c r="D254" s="15">
        <f t="shared" si="253"/>
        <v>-1</v>
      </c>
      <c r="E254" s="15">
        <f t="shared" si="254"/>
        <v>0</v>
      </c>
      <c r="F254" s="15">
        <f t="shared" si="255"/>
        <v>-1</v>
      </c>
      <c r="G254" s="15">
        <v>-1</v>
      </c>
      <c r="H254" s="15">
        <v>-1</v>
      </c>
      <c r="I254" s="15">
        <v>125</v>
      </c>
      <c r="J254" s="15">
        <v>8</v>
      </c>
      <c r="K254" s="15">
        <v>506</v>
      </c>
      <c r="L254" s="15">
        <v>1256</v>
      </c>
      <c r="M254" s="15">
        <f t="shared" si="256"/>
        <v>0.306640625</v>
      </c>
      <c r="O254" s="86">
        <f t="shared" si="258"/>
        <v>506</v>
      </c>
      <c r="P254" s="86">
        <f t="shared" si="259"/>
        <v>0.333251953125</v>
      </c>
      <c r="Q254" s="86">
        <f t="shared" si="260"/>
        <v>444</v>
      </c>
      <c r="R254" s="86" t="b">
        <f t="shared" si="261"/>
        <v>0</v>
      </c>
      <c r="S254" s="86" t="str">
        <f t="shared" si="262"/>
        <v>Dummy Node</v>
      </c>
      <c r="T254" s="86" t="str">
        <f t="shared" si="263"/>
        <v>N/A</v>
      </c>
      <c r="U254" s="86" t="str">
        <f t="shared" si="264"/>
        <v>N/A</v>
      </c>
      <c r="V254" s="86">
        <f t="shared" si="265"/>
        <v>277</v>
      </c>
      <c r="W254" s="86" t="b">
        <f t="shared" si="266"/>
        <v>0</v>
      </c>
      <c r="X254" s="86" t="str">
        <f t="shared" si="267"/>
        <v>Dummy Node</v>
      </c>
      <c r="Y254" s="86" t="str">
        <f t="shared" si="268"/>
        <v>N/A</v>
      </c>
      <c r="Z254" s="86" t="str">
        <f t="shared" si="269"/>
        <v>N/A</v>
      </c>
      <c r="AA254" s="86">
        <f t="shared" si="270"/>
        <v>138</v>
      </c>
      <c r="AB254" s="86" t="b">
        <f t="shared" si="271"/>
        <v>1</v>
      </c>
      <c r="AC254" s="86" t="str">
        <f t="shared" si="272"/>
        <v>Dummy Node</v>
      </c>
      <c r="AD254" s="86" t="str">
        <f t="shared" si="273"/>
        <v>N/A</v>
      </c>
      <c r="AE254" s="86" t="str">
        <f t="shared" si="274"/>
        <v>N/A</v>
      </c>
      <c r="AF254" s="86">
        <f t="shared" si="275"/>
        <v>57</v>
      </c>
      <c r="AG254" s="86" t="b">
        <f t="shared" si="276"/>
        <v>0</v>
      </c>
      <c r="AH254" s="86" t="str">
        <f t="shared" si="277"/>
        <v>Dummy Node</v>
      </c>
      <c r="AI254" s="86" t="str">
        <f t="shared" si="278"/>
        <v>N/A</v>
      </c>
      <c r="AJ254" s="86" t="str">
        <f t="shared" si="279"/>
        <v>N/A</v>
      </c>
      <c r="AK254" s="86">
        <f t="shared" si="280"/>
        <v>13</v>
      </c>
      <c r="AL254" s="86" t="b">
        <f t="shared" si="281"/>
        <v>1</v>
      </c>
      <c r="AM254" s="86" t="str">
        <f t="shared" si="282"/>
        <v>Speed</v>
      </c>
      <c r="AN254" s="86" t="str">
        <f t="shared" si="283"/>
        <v>&lt;=</v>
      </c>
      <c r="AO254" s="86">
        <f t="shared" si="284"/>
        <v>21.828857421875</v>
      </c>
      <c r="AP254" s="86">
        <f t="shared" si="285"/>
        <v>11</v>
      </c>
      <c r="AQ254" s="86" t="b">
        <f t="shared" si="286"/>
        <v>1</v>
      </c>
      <c r="AR254" s="86" t="str">
        <f t="shared" si="287"/>
        <v>Speed</v>
      </c>
      <c r="AS254" s="86" t="str">
        <f t="shared" si="288"/>
        <v>&lt;=</v>
      </c>
      <c r="AT254" s="86">
        <f t="shared" si="289"/>
        <v>23.35400390625</v>
      </c>
      <c r="AU254" s="86">
        <f t="shared" si="290"/>
        <v>2</v>
      </c>
      <c r="AV254" s="86" t="b">
        <f t="shared" si="291"/>
        <v>1</v>
      </c>
      <c r="AW254" s="86" t="str">
        <f t="shared" si="292"/>
        <v>Distance</v>
      </c>
      <c r="AX254" s="86" t="str">
        <f t="shared" si="293"/>
        <v>&lt;=</v>
      </c>
      <c r="AY254" s="86">
        <f t="shared" si="294"/>
        <v>590.286865234375</v>
      </c>
      <c r="AZ254" s="86">
        <f t="shared" si="295"/>
        <v>0</v>
      </c>
      <c r="BA254" s="86" t="b">
        <f t="shared" si="296"/>
        <v>0</v>
      </c>
      <c r="BB254" s="86" t="str">
        <f t="shared" si="297"/>
        <v>Distance</v>
      </c>
      <c r="BC254" s="86" t="str">
        <f t="shared" si="298"/>
        <v>&gt;</v>
      </c>
      <c r="BD254" s="86">
        <f t="shared" si="299"/>
        <v>459.240966796875</v>
      </c>
      <c r="BE254" s="15">
        <f t="shared" si="252"/>
        <v>0</v>
      </c>
      <c r="BF254" s="15" t="str">
        <f t="shared" si="257"/>
        <v>Speed&lt;=21,828857421875 AND Speed&lt;=23,35400390625 AND Distance&lt;=590,286865234375 AND Distance&gt;459,240966796875</v>
      </c>
      <c r="BH254"/>
      <c r="BI254"/>
      <c r="BJ254"/>
    </row>
    <row r="255" spans="1:62">
      <c r="A255" s="15">
        <v>252</v>
      </c>
      <c r="B255" s="15">
        <v>-2</v>
      </c>
      <c r="C255" s="15">
        <v>-8192</v>
      </c>
      <c r="D255" s="15">
        <f t="shared" si="253"/>
        <v>-1</v>
      </c>
      <c r="E255" s="15">
        <f t="shared" si="254"/>
        <v>0</v>
      </c>
      <c r="F255" s="15">
        <f t="shared" si="255"/>
        <v>-1</v>
      </c>
      <c r="G255" s="15">
        <v>-1</v>
      </c>
      <c r="H255" s="15">
        <v>-1</v>
      </c>
      <c r="I255" s="15">
        <v>125</v>
      </c>
      <c r="J255" s="15">
        <v>8</v>
      </c>
      <c r="K255" s="15">
        <v>507</v>
      </c>
      <c r="L255" s="15">
        <v>1256</v>
      </c>
      <c r="M255" s="15">
        <f t="shared" si="256"/>
        <v>0.306640625</v>
      </c>
      <c r="O255" s="86">
        <f t="shared" si="258"/>
        <v>507</v>
      </c>
      <c r="P255" s="86">
        <f t="shared" si="259"/>
        <v>0.333251953125</v>
      </c>
      <c r="Q255" s="86">
        <f t="shared" si="260"/>
        <v>445</v>
      </c>
      <c r="R255" s="86" t="b">
        <f t="shared" si="261"/>
        <v>1</v>
      </c>
      <c r="S255" s="86" t="str">
        <f t="shared" si="262"/>
        <v>Dummy Node</v>
      </c>
      <c r="T255" s="86" t="str">
        <f t="shared" si="263"/>
        <v>N/A</v>
      </c>
      <c r="U255" s="86" t="str">
        <f t="shared" si="264"/>
        <v>N/A</v>
      </c>
      <c r="V255" s="86">
        <f t="shared" si="265"/>
        <v>278</v>
      </c>
      <c r="W255" s="86" t="b">
        <f t="shared" si="266"/>
        <v>1</v>
      </c>
      <c r="X255" s="86" t="str">
        <f t="shared" si="267"/>
        <v>Dummy Node</v>
      </c>
      <c r="Y255" s="86" t="str">
        <f t="shared" si="268"/>
        <v>N/A</v>
      </c>
      <c r="Z255" s="86" t="str">
        <f t="shared" si="269"/>
        <v>N/A</v>
      </c>
      <c r="AA255" s="86">
        <f t="shared" si="270"/>
        <v>138</v>
      </c>
      <c r="AB255" s="86" t="b">
        <f t="shared" si="271"/>
        <v>0</v>
      </c>
      <c r="AC255" s="86" t="str">
        <f t="shared" si="272"/>
        <v>Dummy Node</v>
      </c>
      <c r="AD255" s="86" t="str">
        <f t="shared" si="273"/>
        <v>N/A</v>
      </c>
      <c r="AE255" s="86" t="str">
        <f t="shared" si="274"/>
        <v>N/A</v>
      </c>
      <c r="AF255" s="86">
        <f t="shared" si="275"/>
        <v>57</v>
      </c>
      <c r="AG255" s="86" t="b">
        <f t="shared" si="276"/>
        <v>0</v>
      </c>
      <c r="AH255" s="86" t="str">
        <f t="shared" si="277"/>
        <v>Dummy Node</v>
      </c>
      <c r="AI255" s="86" t="str">
        <f t="shared" si="278"/>
        <v>N/A</v>
      </c>
      <c r="AJ255" s="86" t="str">
        <f t="shared" si="279"/>
        <v>N/A</v>
      </c>
      <c r="AK255" s="86">
        <f t="shared" si="280"/>
        <v>13</v>
      </c>
      <c r="AL255" s="86" t="b">
        <f t="shared" si="281"/>
        <v>1</v>
      </c>
      <c r="AM255" s="86" t="str">
        <f t="shared" si="282"/>
        <v>Speed</v>
      </c>
      <c r="AN255" s="86" t="str">
        <f t="shared" si="283"/>
        <v>&lt;=</v>
      </c>
      <c r="AO255" s="86">
        <f t="shared" si="284"/>
        <v>21.828857421875</v>
      </c>
      <c r="AP255" s="86">
        <f t="shared" si="285"/>
        <v>11</v>
      </c>
      <c r="AQ255" s="86" t="b">
        <f t="shared" si="286"/>
        <v>1</v>
      </c>
      <c r="AR255" s="86" t="str">
        <f t="shared" si="287"/>
        <v>Speed</v>
      </c>
      <c r="AS255" s="86" t="str">
        <f t="shared" si="288"/>
        <v>&lt;=</v>
      </c>
      <c r="AT255" s="86">
        <f t="shared" si="289"/>
        <v>23.35400390625</v>
      </c>
      <c r="AU255" s="86">
        <f t="shared" si="290"/>
        <v>2</v>
      </c>
      <c r="AV255" s="86" t="b">
        <f t="shared" si="291"/>
        <v>1</v>
      </c>
      <c r="AW255" s="86" t="str">
        <f t="shared" si="292"/>
        <v>Distance</v>
      </c>
      <c r="AX255" s="86" t="str">
        <f t="shared" si="293"/>
        <v>&lt;=</v>
      </c>
      <c r="AY255" s="86">
        <f t="shared" si="294"/>
        <v>590.286865234375</v>
      </c>
      <c r="AZ255" s="86">
        <f t="shared" si="295"/>
        <v>0</v>
      </c>
      <c r="BA255" s="86" t="b">
        <f t="shared" si="296"/>
        <v>0</v>
      </c>
      <c r="BB255" s="86" t="str">
        <f t="shared" si="297"/>
        <v>Distance</v>
      </c>
      <c r="BC255" s="86" t="str">
        <f t="shared" si="298"/>
        <v>&gt;</v>
      </c>
      <c r="BD255" s="86">
        <f t="shared" si="299"/>
        <v>459.240966796875</v>
      </c>
      <c r="BE255" s="15">
        <f t="shared" si="252"/>
        <v>0</v>
      </c>
      <c r="BF255" s="15" t="str">
        <f t="shared" si="257"/>
        <v>Speed&lt;=21,828857421875 AND Speed&lt;=23,35400390625 AND Distance&lt;=590,286865234375 AND Distance&gt;459,240966796875</v>
      </c>
      <c r="BH255"/>
      <c r="BI255"/>
      <c r="BJ255"/>
    </row>
    <row r="256" spans="1:62">
      <c r="A256" s="15">
        <v>253</v>
      </c>
      <c r="B256" s="15">
        <v>-2</v>
      </c>
      <c r="C256" s="15">
        <v>-8192</v>
      </c>
      <c r="D256" s="15">
        <f t="shared" si="253"/>
        <v>-1</v>
      </c>
      <c r="E256" s="15">
        <f t="shared" si="254"/>
        <v>0</v>
      </c>
      <c r="F256" s="15">
        <f t="shared" si="255"/>
        <v>-1</v>
      </c>
      <c r="G256" s="15">
        <v>-1</v>
      </c>
      <c r="H256" s="15">
        <v>-1</v>
      </c>
      <c r="I256" s="15">
        <v>126</v>
      </c>
      <c r="J256" s="15">
        <v>8</v>
      </c>
      <c r="K256" s="15">
        <v>508</v>
      </c>
      <c r="L256" s="15">
        <v>1256</v>
      </c>
      <c r="M256" s="15">
        <f t="shared" si="256"/>
        <v>0.306640625</v>
      </c>
      <c r="O256" s="86">
        <f t="shared" si="258"/>
        <v>508</v>
      </c>
      <c r="P256" s="86">
        <f t="shared" si="259"/>
        <v>0.333251953125</v>
      </c>
      <c r="Q256" s="86">
        <f t="shared" si="260"/>
        <v>445</v>
      </c>
      <c r="R256" s="86" t="b">
        <f t="shared" si="261"/>
        <v>0</v>
      </c>
      <c r="S256" s="86" t="str">
        <f t="shared" si="262"/>
        <v>Dummy Node</v>
      </c>
      <c r="T256" s="86" t="str">
        <f t="shared" si="263"/>
        <v>N/A</v>
      </c>
      <c r="U256" s="86" t="str">
        <f t="shared" si="264"/>
        <v>N/A</v>
      </c>
      <c r="V256" s="86">
        <f t="shared" si="265"/>
        <v>278</v>
      </c>
      <c r="W256" s="86" t="b">
        <f t="shared" si="266"/>
        <v>1</v>
      </c>
      <c r="X256" s="86" t="str">
        <f t="shared" si="267"/>
        <v>Dummy Node</v>
      </c>
      <c r="Y256" s="86" t="str">
        <f t="shared" si="268"/>
        <v>N/A</v>
      </c>
      <c r="Z256" s="86" t="str">
        <f t="shared" si="269"/>
        <v>N/A</v>
      </c>
      <c r="AA256" s="86">
        <f t="shared" si="270"/>
        <v>138</v>
      </c>
      <c r="AB256" s="86" t="b">
        <f t="shared" si="271"/>
        <v>0</v>
      </c>
      <c r="AC256" s="86" t="str">
        <f t="shared" si="272"/>
        <v>Dummy Node</v>
      </c>
      <c r="AD256" s="86" t="str">
        <f t="shared" si="273"/>
        <v>N/A</v>
      </c>
      <c r="AE256" s="86" t="str">
        <f t="shared" si="274"/>
        <v>N/A</v>
      </c>
      <c r="AF256" s="86">
        <f t="shared" si="275"/>
        <v>57</v>
      </c>
      <c r="AG256" s="86" t="b">
        <f t="shared" si="276"/>
        <v>0</v>
      </c>
      <c r="AH256" s="86" t="str">
        <f t="shared" si="277"/>
        <v>Dummy Node</v>
      </c>
      <c r="AI256" s="86" t="str">
        <f t="shared" si="278"/>
        <v>N/A</v>
      </c>
      <c r="AJ256" s="86" t="str">
        <f t="shared" si="279"/>
        <v>N/A</v>
      </c>
      <c r="AK256" s="86">
        <f t="shared" si="280"/>
        <v>13</v>
      </c>
      <c r="AL256" s="86" t="b">
        <f t="shared" si="281"/>
        <v>1</v>
      </c>
      <c r="AM256" s="86" t="str">
        <f t="shared" si="282"/>
        <v>Speed</v>
      </c>
      <c r="AN256" s="86" t="str">
        <f t="shared" si="283"/>
        <v>&lt;=</v>
      </c>
      <c r="AO256" s="86">
        <f t="shared" si="284"/>
        <v>21.828857421875</v>
      </c>
      <c r="AP256" s="86">
        <f t="shared" si="285"/>
        <v>11</v>
      </c>
      <c r="AQ256" s="86" t="b">
        <f t="shared" si="286"/>
        <v>1</v>
      </c>
      <c r="AR256" s="86" t="str">
        <f t="shared" si="287"/>
        <v>Speed</v>
      </c>
      <c r="AS256" s="86" t="str">
        <f t="shared" si="288"/>
        <v>&lt;=</v>
      </c>
      <c r="AT256" s="86">
        <f t="shared" si="289"/>
        <v>23.35400390625</v>
      </c>
      <c r="AU256" s="86">
        <f t="shared" si="290"/>
        <v>2</v>
      </c>
      <c r="AV256" s="86" t="b">
        <f t="shared" si="291"/>
        <v>1</v>
      </c>
      <c r="AW256" s="86" t="str">
        <f t="shared" si="292"/>
        <v>Distance</v>
      </c>
      <c r="AX256" s="86" t="str">
        <f t="shared" si="293"/>
        <v>&lt;=</v>
      </c>
      <c r="AY256" s="86">
        <f t="shared" si="294"/>
        <v>590.286865234375</v>
      </c>
      <c r="AZ256" s="86">
        <f t="shared" si="295"/>
        <v>0</v>
      </c>
      <c r="BA256" s="86" t="b">
        <f t="shared" si="296"/>
        <v>0</v>
      </c>
      <c r="BB256" s="86" t="str">
        <f t="shared" si="297"/>
        <v>Distance</v>
      </c>
      <c r="BC256" s="86" t="str">
        <f t="shared" si="298"/>
        <v>&gt;</v>
      </c>
      <c r="BD256" s="86">
        <f t="shared" si="299"/>
        <v>459.240966796875</v>
      </c>
      <c r="BE256" s="15">
        <f t="shared" si="252"/>
        <v>0</v>
      </c>
      <c r="BF256" s="15" t="str">
        <f t="shared" si="257"/>
        <v>Speed&lt;=21,828857421875 AND Speed&lt;=23,35400390625 AND Distance&lt;=590,286865234375 AND Distance&gt;459,240966796875</v>
      </c>
      <c r="BH256"/>
      <c r="BI256"/>
      <c r="BJ256"/>
    </row>
    <row r="257" spans="1:62">
      <c r="A257" s="15">
        <v>254</v>
      </c>
      <c r="B257" s="15">
        <v>-2</v>
      </c>
      <c r="C257" s="15">
        <v>-8192</v>
      </c>
      <c r="D257" s="15">
        <f t="shared" si="253"/>
        <v>-1</v>
      </c>
      <c r="E257" s="15">
        <f t="shared" si="254"/>
        <v>0</v>
      </c>
      <c r="F257" s="15">
        <f t="shared" si="255"/>
        <v>-1</v>
      </c>
      <c r="G257" s="15">
        <v>-1</v>
      </c>
      <c r="H257" s="15">
        <v>-1</v>
      </c>
      <c r="I257" s="15">
        <v>126</v>
      </c>
      <c r="J257" s="15">
        <v>8</v>
      </c>
      <c r="K257" s="15">
        <v>509</v>
      </c>
      <c r="L257" s="15">
        <v>1256</v>
      </c>
      <c r="M257" s="15">
        <f t="shared" si="256"/>
        <v>0.306640625</v>
      </c>
      <c r="O257" s="86">
        <f t="shared" si="258"/>
        <v>509</v>
      </c>
      <c r="P257" s="86">
        <f t="shared" si="259"/>
        <v>0.333251953125</v>
      </c>
      <c r="Q257" s="86">
        <f t="shared" si="260"/>
        <v>446</v>
      </c>
      <c r="R257" s="86" t="b">
        <f t="shared" si="261"/>
        <v>1</v>
      </c>
      <c r="S257" s="86" t="str">
        <f t="shared" si="262"/>
        <v>Dummy Node</v>
      </c>
      <c r="T257" s="86" t="str">
        <f t="shared" si="263"/>
        <v>N/A</v>
      </c>
      <c r="U257" s="86" t="str">
        <f t="shared" si="264"/>
        <v>N/A</v>
      </c>
      <c r="V257" s="86">
        <f t="shared" si="265"/>
        <v>278</v>
      </c>
      <c r="W257" s="86" t="b">
        <f t="shared" si="266"/>
        <v>0</v>
      </c>
      <c r="X257" s="86" t="str">
        <f t="shared" si="267"/>
        <v>Dummy Node</v>
      </c>
      <c r="Y257" s="86" t="str">
        <f t="shared" si="268"/>
        <v>N/A</v>
      </c>
      <c r="Z257" s="86" t="str">
        <f t="shared" si="269"/>
        <v>N/A</v>
      </c>
      <c r="AA257" s="86">
        <f t="shared" si="270"/>
        <v>138</v>
      </c>
      <c r="AB257" s="86" t="b">
        <f t="shared" si="271"/>
        <v>0</v>
      </c>
      <c r="AC257" s="86" t="str">
        <f t="shared" si="272"/>
        <v>Dummy Node</v>
      </c>
      <c r="AD257" s="86" t="str">
        <f t="shared" si="273"/>
        <v>N/A</v>
      </c>
      <c r="AE257" s="86" t="str">
        <f t="shared" si="274"/>
        <v>N/A</v>
      </c>
      <c r="AF257" s="86">
        <f t="shared" si="275"/>
        <v>57</v>
      </c>
      <c r="AG257" s="86" t="b">
        <f t="shared" si="276"/>
        <v>0</v>
      </c>
      <c r="AH257" s="86" t="str">
        <f t="shared" si="277"/>
        <v>Dummy Node</v>
      </c>
      <c r="AI257" s="86" t="str">
        <f t="shared" si="278"/>
        <v>N/A</v>
      </c>
      <c r="AJ257" s="86" t="str">
        <f t="shared" si="279"/>
        <v>N/A</v>
      </c>
      <c r="AK257" s="86">
        <f t="shared" si="280"/>
        <v>13</v>
      </c>
      <c r="AL257" s="86" t="b">
        <f t="shared" si="281"/>
        <v>1</v>
      </c>
      <c r="AM257" s="86" t="str">
        <f t="shared" si="282"/>
        <v>Speed</v>
      </c>
      <c r="AN257" s="86" t="str">
        <f t="shared" si="283"/>
        <v>&lt;=</v>
      </c>
      <c r="AO257" s="86">
        <f t="shared" si="284"/>
        <v>21.828857421875</v>
      </c>
      <c r="AP257" s="86">
        <f t="shared" si="285"/>
        <v>11</v>
      </c>
      <c r="AQ257" s="86" t="b">
        <f t="shared" si="286"/>
        <v>1</v>
      </c>
      <c r="AR257" s="86" t="str">
        <f t="shared" si="287"/>
        <v>Speed</v>
      </c>
      <c r="AS257" s="86" t="str">
        <f t="shared" si="288"/>
        <v>&lt;=</v>
      </c>
      <c r="AT257" s="86">
        <f t="shared" si="289"/>
        <v>23.35400390625</v>
      </c>
      <c r="AU257" s="86">
        <f t="shared" si="290"/>
        <v>2</v>
      </c>
      <c r="AV257" s="86" t="b">
        <f t="shared" si="291"/>
        <v>1</v>
      </c>
      <c r="AW257" s="86" t="str">
        <f t="shared" si="292"/>
        <v>Distance</v>
      </c>
      <c r="AX257" s="86" t="str">
        <f t="shared" si="293"/>
        <v>&lt;=</v>
      </c>
      <c r="AY257" s="86">
        <f t="shared" si="294"/>
        <v>590.286865234375</v>
      </c>
      <c r="AZ257" s="86">
        <f t="shared" si="295"/>
        <v>0</v>
      </c>
      <c r="BA257" s="86" t="b">
        <f t="shared" si="296"/>
        <v>0</v>
      </c>
      <c r="BB257" s="86" t="str">
        <f t="shared" si="297"/>
        <v>Distance</v>
      </c>
      <c r="BC257" s="86" t="str">
        <f t="shared" si="298"/>
        <v>&gt;</v>
      </c>
      <c r="BD257" s="86">
        <f t="shared" si="299"/>
        <v>459.240966796875</v>
      </c>
      <c r="BE257" s="15">
        <f t="shared" si="252"/>
        <v>0</v>
      </c>
      <c r="BF257" s="15" t="str">
        <f t="shared" si="257"/>
        <v>Speed&lt;=21,828857421875 AND Speed&lt;=23,35400390625 AND Distance&lt;=590,286865234375 AND Distance&gt;459,240966796875</v>
      </c>
      <c r="BH257"/>
      <c r="BI257"/>
      <c r="BJ257"/>
    </row>
    <row r="258" spans="1:62">
      <c r="A258" s="15">
        <v>255</v>
      </c>
      <c r="B258" s="15">
        <v>-2</v>
      </c>
      <c r="C258" s="15">
        <v>-8192</v>
      </c>
      <c r="D258" s="15">
        <f t="shared" si="253"/>
        <v>-1</v>
      </c>
      <c r="E258" s="15">
        <f t="shared" si="254"/>
        <v>0</v>
      </c>
      <c r="F258" s="15">
        <f t="shared" si="255"/>
        <v>-1</v>
      </c>
      <c r="G258" s="15">
        <v>-1</v>
      </c>
      <c r="H258" s="15">
        <v>-1</v>
      </c>
      <c r="I258" s="15">
        <v>127</v>
      </c>
      <c r="J258" s="15">
        <v>8</v>
      </c>
      <c r="K258" s="15">
        <v>510</v>
      </c>
      <c r="L258" s="15">
        <v>388</v>
      </c>
      <c r="M258" s="15">
        <f t="shared" si="256"/>
        <v>9.47265625E-2</v>
      </c>
      <c r="O258" s="86">
        <f t="shared" si="258"/>
        <v>510</v>
      </c>
      <c r="P258" s="86">
        <f t="shared" si="259"/>
        <v>0.333251953125</v>
      </c>
      <c r="Q258" s="86">
        <f t="shared" si="260"/>
        <v>446</v>
      </c>
      <c r="R258" s="86" t="b">
        <f t="shared" si="261"/>
        <v>0</v>
      </c>
      <c r="S258" s="86" t="str">
        <f t="shared" si="262"/>
        <v>Dummy Node</v>
      </c>
      <c r="T258" s="86" t="str">
        <f t="shared" si="263"/>
        <v>N/A</v>
      </c>
      <c r="U258" s="86" t="str">
        <f t="shared" si="264"/>
        <v>N/A</v>
      </c>
      <c r="V258" s="86">
        <f t="shared" si="265"/>
        <v>278</v>
      </c>
      <c r="W258" s="86" t="b">
        <f t="shared" si="266"/>
        <v>0</v>
      </c>
      <c r="X258" s="86" t="str">
        <f t="shared" si="267"/>
        <v>Dummy Node</v>
      </c>
      <c r="Y258" s="86" t="str">
        <f t="shared" si="268"/>
        <v>N/A</v>
      </c>
      <c r="Z258" s="86" t="str">
        <f t="shared" si="269"/>
        <v>N/A</v>
      </c>
      <c r="AA258" s="86">
        <f t="shared" si="270"/>
        <v>138</v>
      </c>
      <c r="AB258" s="86" t="b">
        <f t="shared" si="271"/>
        <v>0</v>
      </c>
      <c r="AC258" s="86" t="str">
        <f t="shared" si="272"/>
        <v>Dummy Node</v>
      </c>
      <c r="AD258" s="86" t="str">
        <f t="shared" si="273"/>
        <v>N/A</v>
      </c>
      <c r="AE258" s="86" t="str">
        <f t="shared" si="274"/>
        <v>N/A</v>
      </c>
      <c r="AF258" s="86">
        <f t="shared" si="275"/>
        <v>57</v>
      </c>
      <c r="AG258" s="86" t="b">
        <f t="shared" si="276"/>
        <v>0</v>
      </c>
      <c r="AH258" s="86" t="str">
        <f t="shared" si="277"/>
        <v>Dummy Node</v>
      </c>
      <c r="AI258" s="86" t="str">
        <f t="shared" si="278"/>
        <v>N/A</v>
      </c>
      <c r="AJ258" s="86" t="str">
        <f t="shared" si="279"/>
        <v>N/A</v>
      </c>
      <c r="AK258" s="86">
        <f t="shared" si="280"/>
        <v>13</v>
      </c>
      <c r="AL258" s="86" t="b">
        <f t="shared" si="281"/>
        <v>1</v>
      </c>
      <c r="AM258" s="86" t="str">
        <f t="shared" si="282"/>
        <v>Speed</v>
      </c>
      <c r="AN258" s="86" t="str">
        <f t="shared" si="283"/>
        <v>&lt;=</v>
      </c>
      <c r="AO258" s="86">
        <f t="shared" si="284"/>
        <v>21.828857421875</v>
      </c>
      <c r="AP258" s="86">
        <f t="shared" si="285"/>
        <v>11</v>
      </c>
      <c r="AQ258" s="86" t="b">
        <f t="shared" si="286"/>
        <v>1</v>
      </c>
      <c r="AR258" s="86" t="str">
        <f t="shared" si="287"/>
        <v>Speed</v>
      </c>
      <c r="AS258" s="86" t="str">
        <f t="shared" si="288"/>
        <v>&lt;=</v>
      </c>
      <c r="AT258" s="86">
        <f t="shared" si="289"/>
        <v>23.35400390625</v>
      </c>
      <c r="AU258" s="86">
        <f t="shared" si="290"/>
        <v>2</v>
      </c>
      <c r="AV258" s="86" t="b">
        <f t="shared" si="291"/>
        <v>1</v>
      </c>
      <c r="AW258" s="86" t="str">
        <f t="shared" si="292"/>
        <v>Distance</v>
      </c>
      <c r="AX258" s="86" t="str">
        <f t="shared" si="293"/>
        <v>&lt;=</v>
      </c>
      <c r="AY258" s="86">
        <f t="shared" si="294"/>
        <v>590.286865234375</v>
      </c>
      <c r="AZ258" s="86">
        <f t="shared" si="295"/>
        <v>0</v>
      </c>
      <c r="BA258" s="86" t="b">
        <f t="shared" si="296"/>
        <v>0</v>
      </c>
      <c r="BB258" s="86" t="str">
        <f t="shared" si="297"/>
        <v>Distance</v>
      </c>
      <c r="BC258" s="86" t="str">
        <f t="shared" si="298"/>
        <v>&gt;</v>
      </c>
      <c r="BD258" s="86">
        <f t="shared" si="299"/>
        <v>459.240966796875</v>
      </c>
      <c r="BE258" s="15">
        <f t="shared" si="252"/>
        <v>0</v>
      </c>
      <c r="BF258" s="15" t="str">
        <f t="shared" si="257"/>
        <v>Speed&lt;=21,828857421875 AND Speed&lt;=23,35400390625 AND Distance&lt;=590,286865234375 AND Distance&gt;459,240966796875</v>
      </c>
      <c r="BH258"/>
      <c r="BI258"/>
      <c r="BJ258"/>
    </row>
    <row r="259" spans="1:62">
      <c r="A259" s="15">
        <v>256</v>
      </c>
      <c r="B259" s="15">
        <v>-2</v>
      </c>
      <c r="C259" s="15">
        <v>-8192</v>
      </c>
      <c r="D259" s="15">
        <f t="shared" si="253"/>
        <v>-1</v>
      </c>
      <c r="E259" s="15">
        <f t="shared" si="254"/>
        <v>0</v>
      </c>
      <c r="F259" s="15">
        <f t="shared" si="255"/>
        <v>-1</v>
      </c>
      <c r="G259" s="15">
        <v>-1</v>
      </c>
      <c r="H259" s="15">
        <v>-1</v>
      </c>
      <c r="I259" s="15">
        <v>127</v>
      </c>
      <c r="J259" s="15">
        <v>8</v>
      </c>
      <c r="K259" s="15"/>
      <c r="L259" s="15">
        <v>388</v>
      </c>
      <c r="M259" s="15">
        <f t="shared" si="256"/>
        <v>9.47265625E-2</v>
      </c>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H259"/>
      <c r="BI259"/>
      <c r="BJ259"/>
    </row>
    <row r="260" spans="1:62">
      <c r="A260" s="15">
        <v>257</v>
      </c>
      <c r="B260" s="15">
        <v>-2</v>
      </c>
      <c r="C260" s="15">
        <v>-8192</v>
      </c>
      <c r="D260" s="15">
        <f t="shared" ref="D260:D323" si="300">IF(C260&lt;&gt;-8192,INT(C260/2^12),-1)</f>
        <v>-1</v>
      </c>
      <c r="E260" s="15">
        <f t="shared" ref="E260:E323" si="301">IF(C260 &lt;&gt; -8192, MOD(C260, 2^12), 0)</f>
        <v>0</v>
      </c>
      <c r="F260" s="15">
        <f t="shared" ref="F260:F323" si="302">D260+(E260/2^12)</f>
        <v>-1</v>
      </c>
      <c r="G260" s="15">
        <v>-1</v>
      </c>
      <c r="H260" s="15">
        <v>-1</v>
      </c>
      <c r="I260" s="15">
        <v>128</v>
      </c>
      <c r="J260" s="15">
        <v>8</v>
      </c>
      <c r="K260" s="15"/>
      <c r="L260" s="15">
        <v>388</v>
      </c>
      <c r="M260" s="15">
        <f t="shared" ref="M260:M323" si="303">IF(L260 &gt;= 2^12, "Error: Wrong Probability!", L260/2^12)</f>
        <v>9.47265625E-2</v>
      </c>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H260"/>
      <c r="BI260"/>
      <c r="BJ260"/>
    </row>
    <row r="261" spans="1:62">
      <c r="A261" s="15">
        <v>258</v>
      </c>
      <c r="B261" s="15">
        <v>-2</v>
      </c>
      <c r="C261" s="15">
        <v>-8192</v>
      </c>
      <c r="D261" s="15">
        <f t="shared" si="300"/>
        <v>-1</v>
      </c>
      <c r="E261" s="15">
        <f t="shared" si="301"/>
        <v>0</v>
      </c>
      <c r="F261" s="15">
        <f t="shared" si="302"/>
        <v>-1</v>
      </c>
      <c r="G261" s="15">
        <v>-1</v>
      </c>
      <c r="H261" s="15">
        <v>-1</v>
      </c>
      <c r="I261" s="15">
        <v>128</v>
      </c>
      <c r="J261" s="15">
        <v>8</v>
      </c>
      <c r="K261" s="15"/>
      <c r="L261" s="15">
        <v>388</v>
      </c>
      <c r="M261" s="15">
        <f t="shared" si="303"/>
        <v>9.47265625E-2</v>
      </c>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H261"/>
      <c r="BI261"/>
      <c r="BJ261"/>
    </row>
    <row r="262" spans="1:62">
      <c r="A262" s="15">
        <v>259</v>
      </c>
      <c r="B262" s="15">
        <v>-2</v>
      </c>
      <c r="C262" s="15">
        <v>-8192</v>
      </c>
      <c r="D262" s="15">
        <f t="shared" si="300"/>
        <v>-1</v>
      </c>
      <c r="E262" s="15">
        <f t="shared" si="301"/>
        <v>0</v>
      </c>
      <c r="F262" s="15">
        <f t="shared" si="302"/>
        <v>-1</v>
      </c>
      <c r="G262" s="15">
        <v>-1</v>
      </c>
      <c r="H262" s="15">
        <v>-1</v>
      </c>
      <c r="I262" s="15">
        <v>129</v>
      </c>
      <c r="J262" s="15">
        <v>8</v>
      </c>
      <c r="K262" s="15"/>
      <c r="L262" s="15">
        <v>33</v>
      </c>
      <c r="M262" s="15">
        <f t="shared" si="303"/>
        <v>8.056640625E-3</v>
      </c>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H262"/>
      <c r="BI262"/>
      <c r="BJ262"/>
    </row>
    <row r="263" spans="1:62">
      <c r="A263" s="15">
        <v>260</v>
      </c>
      <c r="B263" s="15">
        <v>-2</v>
      </c>
      <c r="C263" s="15">
        <v>-8192</v>
      </c>
      <c r="D263" s="15">
        <f t="shared" si="300"/>
        <v>-1</v>
      </c>
      <c r="E263" s="15">
        <f t="shared" si="301"/>
        <v>0</v>
      </c>
      <c r="F263" s="15">
        <f t="shared" si="302"/>
        <v>-1</v>
      </c>
      <c r="G263" s="15">
        <v>-1</v>
      </c>
      <c r="H263" s="15">
        <v>-1</v>
      </c>
      <c r="I263" s="15">
        <v>129</v>
      </c>
      <c r="J263" s="15">
        <v>8</v>
      </c>
      <c r="K263" s="15"/>
      <c r="L263" s="15">
        <v>33</v>
      </c>
      <c r="M263" s="15">
        <f t="shared" si="303"/>
        <v>8.056640625E-3</v>
      </c>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H263"/>
      <c r="BI263"/>
      <c r="BJ263"/>
    </row>
    <row r="264" spans="1:62">
      <c r="A264" s="15">
        <v>261</v>
      </c>
      <c r="B264" s="15">
        <v>-2</v>
      </c>
      <c r="C264" s="15">
        <v>-8192</v>
      </c>
      <c r="D264" s="15">
        <f t="shared" si="300"/>
        <v>-1</v>
      </c>
      <c r="E264" s="15">
        <f t="shared" si="301"/>
        <v>0</v>
      </c>
      <c r="F264" s="15">
        <f t="shared" si="302"/>
        <v>-1</v>
      </c>
      <c r="G264" s="15">
        <v>-1</v>
      </c>
      <c r="H264" s="15">
        <v>-1</v>
      </c>
      <c r="I264" s="15">
        <v>130</v>
      </c>
      <c r="J264" s="15">
        <v>8</v>
      </c>
      <c r="K264" s="15"/>
      <c r="L264" s="15">
        <v>33</v>
      </c>
      <c r="M264" s="15">
        <f t="shared" si="303"/>
        <v>8.056640625E-3</v>
      </c>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H264"/>
      <c r="BI264"/>
      <c r="BJ264"/>
    </row>
    <row r="265" spans="1:62">
      <c r="A265" s="15">
        <v>262</v>
      </c>
      <c r="B265" s="15">
        <v>-2</v>
      </c>
      <c r="C265" s="15">
        <v>-8192</v>
      </c>
      <c r="D265" s="15">
        <f t="shared" si="300"/>
        <v>-1</v>
      </c>
      <c r="E265" s="15">
        <f t="shared" si="301"/>
        <v>0</v>
      </c>
      <c r="F265" s="15">
        <f t="shared" si="302"/>
        <v>-1</v>
      </c>
      <c r="G265" s="15">
        <v>-1</v>
      </c>
      <c r="H265" s="15">
        <v>-1</v>
      </c>
      <c r="I265" s="15">
        <v>130</v>
      </c>
      <c r="J265" s="15">
        <v>8</v>
      </c>
      <c r="K265" s="15"/>
      <c r="L265" s="15">
        <v>33</v>
      </c>
      <c r="M265" s="15">
        <f t="shared" si="303"/>
        <v>8.056640625E-3</v>
      </c>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H265"/>
      <c r="BI265"/>
      <c r="BJ265"/>
    </row>
    <row r="266" spans="1:62">
      <c r="A266" s="15">
        <v>263</v>
      </c>
      <c r="B266" s="15">
        <v>-2</v>
      </c>
      <c r="C266" s="15">
        <v>-8192</v>
      </c>
      <c r="D266" s="15">
        <f t="shared" si="300"/>
        <v>-1</v>
      </c>
      <c r="E266" s="15">
        <f t="shared" si="301"/>
        <v>0</v>
      </c>
      <c r="F266" s="15">
        <f t="shared" si="302"/>
        <v>-1</v>
      </c>
      <c r="G266" s="15">
        <v>-1</v>
      </c>
      <c r="H266" s="15">
        <v>-1</v>
      </c>
      <c r="I266" s="15">
        <v>131</v>
      </c>
      <c r="J266" s="15">
        <v>8</v>
      </c>
      <c r="K266" s="15"/>
      <c r="L266" s="15">
        <v>1365</v>
      </c>
      <c r="M266" s="15">
        <f t="shared" si="303"/>
        <v>0.333251953125</v>
      </c>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H266"/>
      <c r="BI266"/>
      <c r="BJ266"/>
    </row>
    <row r="267" spans="1:62">
      <c r="A267" s="15">
        <v>264</v>
      </c>
      <c r="B267" s="15">
        <v>-2</v>
      </c>
      <c r="C267" s="15">
        <v>-8192</v>
      </c>
      <c r="D267" s="15">
        <f t="shared" si="300"/>
        <v>-1</v>
      </c>
      <c r="E267" s="15">
        <f t="shared" si="301"/>
        <v>0</v>
      </c>
      <c r="F267" s="15">
        <f t="shared" si="302"/>
        <v>-1</v>
      </c>
      <c r="G267" s="15">
        <v>-1</v>
      </c>
      <c r="H267" s="15">
        <v>-1</v>
      </c>
      <c r="I267" s="15">
        <v>131</v>
      </c>
      <c r="J267" s="15">
        <v>8</v>
      </c>
      <c r="K267" s="15"/>
      <c r="L267" s="15">
        <v>1365</v>
      </c>
      <c r="M267" s="15">
        <f t="shared" si="303"/>
        <v>0.333251953125</v>
      </c>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H267"/>
      <c r="BI267"/>
      <c r="BJ267"/>
    </row>
    <row r="268" spans="1:62">
      <c r="A268" s="15">
        <v>265</v>
      </c>
      <c r="B268" s="15">
        <v>-2</v>
      </c>
      <c r="C268" s="15">
        <v>-8192</v>
      </c>
      <c r="D268" s="15">
        <f t="shared" si="300"/>
        <v>-1</v>
      </c>
      <c r="E268" s="15">
        <f t="shared" si="301"/>
        <v>0</v>
      </c>
      <c r="F268" s="15">
        <f t="shared" si="302"/>
        <v>-1</v>
      </c>
      <c r="G268" s="15">
        <v>-1</v>
      </c>
      <c r="H268" s="15">
        <v>-1</v>
      </c>
      <c r="I268" s="15">
        <v>132</v>
      </c>
      <c r="J268" s="15">
        <v>8</v>
      </c>
      <c r="K268" s="15"/>
      <c r="L268" s="15">
        <v>1365</v>
      </c>
      <c r="M268" s="15">
        <f t="shared" si="303"/>
        <v>0.333251953125</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H268"/>
      <c r="BI268"/>
      <c r="BJ268"/>
    </row>
    <row r="269" spans="1:62">
      <c r="A269" s="15">
        <v>266</v>
      </c>
      <c r="B269" s="15">
        <v>-2</v>
      </c>
      <c r="C269" s="15">
        <v>-8192</v>
      </c>
      <c r="D269" s="15">
        <f t="shared" si="300"/>
        <v>-1</v>
      </c>
      <c r="E269" s="15">
        <f t="shared" si="301"/>
        <v>0</v>
      </c>
      <c r="F269" s="15">
        <f t="shared" si="302"/>
        <v>-1</v>
      </c>
      <c r="G269" s="15">
        <v>-1</v>
      </c>
      <c r="H269" s="15">
        <v>-1</v>
      </c>
      <c r="I269" s="15">
        <v>132</v>
      </c>
      <c r="J269" s="15">
        <v>8</v>
      </c>
      <c r="K269" s="15"/>
      <c r="L269" s="15">
        <v>1365</v>
      </c>
      <c r="M269" s="15">
        <f t="shared" si="303"/>
        <v>0.333251953125</v>
      </c>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H269"/>
      <c r="BI269"/>
      <c r="BJ269"/>
    </row>
    <row r="270" spans="1:62">
      <c r="A270" s="15">
        <v>267</v>
      </c>
      <c r="B270" s="15">
        <v>-2</v>
      </c>
      <c r="C270" s="15">
        <v>-8192</v>
      </c>
      <c r="D270" s="15">
        <f t="shared" si="300"/>
        <v>-1</v>
      </c>
      <c r="E270" s="15">
        <f t="shared" si="301"/>
        <v>0</v>
      </c>
      <c r="F270" s="15">
        <f t="shared" si="302"/>
        <v>-1</v>
      </c>
      <c r="G270" s="15">
        <v>-1</v>
      </c>
      <c r="H270" s="15">
        <v>-1</v>
      </c>
      <c r="I270" s="15">
        <v>133</v>
      </c>
      <c r="J270" s="15">
        <v>8</v>
      </c>
      <c r="K270" s="15"/>
      <c r="L270" s="15">
        <v>112</v>
      </c>
      <c r="M270" s="15">
        <f t="shared" si="303"/>
        <v>2.734375E-2</v>
      </c>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H270"/>
      <c r="BI270"/>
      <c r="BJ270"/>
    </row>
    <row r="271" spans="1:62">
      <c r="A271" s="15">
        <v>268</v>
      </c>
      <c r="B271" s="15">
        <v>-2</v>
      </c>
      <c r="C271" s="15">
        <v>-8192</v>
      </c>
      <c r="D271" s="15">
        <f t="shared" si="300"/>
        <v>-1</v>
      </c>
      <c r="E271" s="15">
        <f t="shared" si="301"/>
        <v>0</v>
      </c>
      <c r="F271" s="15">
        <f t="shared" si="302"/>
        <v>-1</v>
      </c>
      <c r="G271" s="15">
        <v>-1</v>
      </c>
      <c r="H271" s="15">
        <v>-1</v>
      </c>
      <c r="I271" s="15">
        <v>133</v>
      </c>
      <c r="J271" s="15">
        <v>8</v>
      </c>
      <c r="K271" s="15"/>
      <c r="L271" s="15">
        <v>112</v>
      </c>
      <c r="M271" s="15">
        <f t="shared" si="303"/>
        <v>2.734375E-2</v>
      </c>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H271"/>
      <c r="BI271"/>
      <c r="BJ271"/>
    </row>
    <row r="272" spans="1:62">
      <c r="A272" s="15">
        <v>269</v>
      </c>
      <c r="B272" s="15">
        <v>-2</v>
      </c>
      <c r="C272" s="15">
        <v>-8192</v>
      </c>
      <c r="D272" s="15">
        <f t="shared" si="300"/>
        <v>-1</v>
      </c>
      <c r="E272" s="15">
        <f t="shared" si="301"/>
        <v>0</v>
      </c>
      <c r="F272" s="15">
        <f t="shared" si="302"/>
        <v>-1</v>
      </c>
      <c r="G272" s="15">
        <v>-1</v>
      </c>
      <c r="H272" s="15">
        <v>-1</v>
      </c>
      <c r="I272" s="15">
        <v>134</v>
      </c>
      <c r="J272" s="15">
        <v>8</v>
      </c>
      <c r="K272" s="15"/>
      <c r="L272" s="15">
        <v>112</v>
      </c>
      <c r="M272" s="15">
        <f t="shared" si="303"/>
        <v>2.734375E-2</v>
      </c>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H272"/>
      <c r="BI272"/>
      <c r="BJ272"/>
    </row>
    <row r="273" spans="1:62">
      <c r="A273" s="15">
        <v>270</v>
      </c>
      <c r="B273" s="15">
        <v>-2</v>
      </c>
      <c r="C273" s="15">
        <v>-8192</v>
      </c>
      <c r="D273" s="15">
        <f t="shared" si="300"/>
        <v>-1</v>
      </c>
      <c r="E273" s="15">
        <f t="shared" si="301"/>
        <v>0</v>
      </c>
      <c r="F273" s="15">
        <f t="shared" si="302"/>
        <v>-1</v>
      </c>
      <c r="G273" s="15">
        <v>-1</v>
      </c>
      <c r="H273" s="15">
        <v>-1</v>
      </c>
      <c r="I273" s="15">
        <v>134</v>
      </c>
      <c r="J273" s="15">
        <v>8</v>
      </c>
      <c r="K273" s="15"/>
      <c r="L273" s="15">
        <v>112</v>
      </c>
      <c r="M273" s="15">
        <f t="shared" si="303"/>
        <v>2.734375E-2</v>
      </c>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H273"/>
      <c r="BI273"/>
      <c r="BJ273"/>
    </row>
    <row r="274" spans="1:62">
      <c r="A274" s="15">
        <v>271</v>
      </c>
      <c r="B274" s="15">
        <v>-2</v>
      </c>
      <c r="C274" s="15">
        <v>-8192</v>
      </c>
      <c r="D274" s="15">
        <f t="shared" si="300"/>
        <v>-1</v>
      </c>
      <c r="E274" s="15">
        <f t="shared" si="301"/>
        <v>0</v>
      </c>
      <c r="F274" s="15">
        <f t="shared" si="302"/>
        <v>-1</v>
      </c>
      <c r="G274" s="15">
        <v>431</v>
      </c>
      <c r="H274" s="15">
        <v>432</v>
      </c>
      <c r="I274" s="15">
        <v>135</v>
      </c>
      <c r="J274" s="15">
        <v>7</v>
      </c>
      <c r="K274" s="15"/>
      <c r="L274" s="15">
        <v>1365</v>
      </c>
      <c r="M274" s="15">
        <f t="shared" si="303"/>
        <v>0.333251953125</v>
      </c>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H274"/>
      <c r="BI274"/>
      <c r="BJ274"/>
    </row>
    <row r="275" spans="1:62">
      <c r="A275" s="15">
        <v>272</v>
      </c>
      <c r="B275" s="15">
        <v>-2</v>
      </c>
      <c r="C275" s="15">
        <v>-8192</v>
      </c>
      <c r="D275" s="15">
        <f t="shared" si="300"/>
        <v>-1</v>
      </c>
      <c r="E275" s="15">
        <f t="shared" si="301"/>
        <v>0</v>
      </c>
      <c r="F275" s="15">
        <f t="shared" si="302"/>
        <v>-1</v>
      </c>
      <c r="G275" s="15">
        <v>433</v>
      </c>
      <c r="H275" s="15">
        <v>434</v>
      </c>
      <c r="I275" s="15">
        <v>135</v>
      </c>
      <c r="J275" s="15">
        <v>7</v>
      </c>
      <c r="K275" s="15"/>
      <c r="L275" s="15">
        <v>1365</v>
      </c>
      <c r="M275" s="15">
        <f t="shared" si="303"/>
        <v>0.333251953125</v>
      </c>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H275"/>
      <c r="BI275"/>
      <c r="BJ275"/>
    </row>
    <row r="276" spans="1:62">
      <c r="A276" s="15">
        <v>273</v>
      </c>
      <c r="B276" s="15">
        <v>-2</v>
      </c>
      <c r="C276" s="15">
        <v>-8192</v>
      </c>
      <c r="D276" s="15">
        <f t="shared" si="300"/>
        <v>-1</v>
      </c>
      <c r="E276" s="15">
        <f t="shared" si="301"/>
        <v>0</v>
      </c>
      <c r="F276" s="15">
        <f t="shared" si="302"/>
        <v>-1</v>
      </c>
      <c r="G276" s="15">
        <v>435</v>
      </c>
      <c r="H276" s="15">
        <v>436</v>
      </c>
      <c r="I276" s="15">
        <v>136</v>
      </c>
      <c r="J276" s="15">
        <v>7</v>
      </c>
      <c r="K276" s="15"/>
      <c r="L276" s="15">
        <v>1365</v>
      </c>
      <c r="M276" s="15">
        <f t="shared" si="303"/>
        <v>0.333251953125</v>
      </c>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H276"/>
      <c r="BI276"/>
      <c r="BJ276"/>
    </row>
    <row r="277" spans="1:62">
      <c r="A277" s="15">
        <v>274</v>
      </c>
      <c r="B277" s="15">
        <v>-2</v>
      </c>
      <c r="C277" s="15">
        <v>-8192</v>
      </c>
      <c r="D277" s="15">
        <f t="shared" si="300"/>
        <v>-1</v>
      </c>
      <c r="E277" s="15">
        <f t="shared" si="301"/>
        <v>0</v>
      </c>
      <c r="F277" s="15">
        <f t="shared" si="302"/>
        <v>-1</v>
      </c>
      <c r="G277" s="15">
        <v>437</v>
      </c>
      <c r="H277" s="15">
        <v>438</v>
      </c>
      <c r="I277" s="15">
        <v>136</v>
      </c>
      <c r="J277" s="15">
        <v>7</v>
      </c>
      <c r="K277" s="15"/>
      <c r="L277" s="15">
        <v>1365</v>
      </c>
      <c r="M277" s="15">
        <f t="shared" si="303"/>
        <v>0.333251953125</v>
      </c>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H277"/>
      <c r="BI277"/>
      <c r="BJ277"/>
    </row>
    <row r="278" spans="1:62">
      <c r="A278" s="15">
        <v>275</v>
      </c>
      <c r="B278" s="15">
        <v>-2</v>
      </c>
      <c r="C278" s="15">
        <v>-8192</v>
      </c>
      <c r="D278" s="15">
        <f t="shared" si="300"/>
        <v>-1</v>
      </c>
      <c r="E278" s="15">
        <f t="shared" si="301"/>
        <v>0</v>
      </c>
      <c r="F278" s="15">
        <f t="shared" si="302"/>
        <v>-1</v>
      </c>
      <c r="G278" s="15">
        <v>439</v>
      </c>
      <c r="H278" s="15">
        <v>440</v>
      </c>
      <c r="I278" s="15">
        <v>137</v>
      </c>
      <c r="J278" s="15">
        <v>6</v>
      </c>
      <c r="K278" s="15"/>
      <c r="L278" s="15">
        <v>1365</v>
      </c>
      <c r="M278" s="15">
        <f t="shared" si="303"/>
        <v>0.333251953125</v>
      </c>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H278"/>
      <c r="BI278"/>
      <c r="BJ278"/>
    </row>
    <row r="279" spans="1:62">
      <c r="A279" s="15">
        <v>276</v>
      </c>
      <c r="B279" s="15">
        <v>-2</v>
      </c>
      <c r="C279" s="15">
        <v>-8192</v>
      </c>
      <c r="D279" s="15">
        <f t="shared" si="300"/>
        <v>-1</v>
      </c>
      <c r="E279" s="15">
        <f t="shared" si="301"/>
        <v>0</v>
      </c>
      <c r="F279" s="15">
        <f t="shared" si="302"/>
        <v>-1</v>
      </c>
      <c r="G279" s="15">
        <v>441</v>
      </c>
      <c r="H279" s="15">
        <v>442</v>
      </c>
      <c r="I279" s="15">
        <v>137</v>
      </c>
      <c r="J279" s="15">
        <v>6</v>
      </c>
      <c r="K279" s="15"/>
      <c r="L279" s="15">
        <v>1365</v>
      </c>
      <c r="M279" s="15">
        <f t="shared" si="303"/>
        <v>0.333251953125</v>
      </c>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H279"/>
      <c r="BI279"/>
      <c r="BJ279"/>
    </row>
    <row r="280" spans="1:62">
      <c r="A280" s="15">
        <v>277</v>
      </c>
      <c r="B280" s="15">
        <v>-2</v>
      </c>
      <c r="C280" s="15">
        <v>-8192</v>
      </c>
      <c r="D280" s="15">
        <f t="shared" si="300"/>
        <v>-1</v>
      </c>
      <c r="E280" s="15">
        <f t="shared" si="301"/>
        <v>0</v>
      </c>
      <c r="F280" s="15">
        <f t="shared" si="302"/>
        <v>-1</v>
      </c>
      <c r="G280" s="15">
        <v>443</v>
      </c>
      <c r="H280" s="15">
        <v>444</v>
      </c>
      <c r="I280" s="15">
        <v>138</v>
      </c>
      <c r="J280" s="15">
        <v>6</v>
      </c>
      <c r="K280" s="15"/>
      <c r="L280" s="15">
        <v>1365</v>
      </c>
      <c r="M280" s="15">
        <f t="shared" si="303"/>
        <v>0.333251953125</v>
      </c>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H280"/>
      <c r="BI280"/>
      <c r="BJ280"/>
    </row>
    <row r="281" spans="1:62">
      <c r="A281" s="15">
        <v>278</v>
      </c>
      <c r="B281" s="15">
        <v>-2</v>
      </c>
      <c r="C281" s="15">
        <v>-8192</v>
      </c>
      <c r="D281" s="15">
        <f t="shared" si="300"/>
        <v>-1</v>
      </c>
      <c r="E281" s="15">
        <f t="shared" si="301"/>
        <v>0</v>
      </c>
      <c r="F281" s="15">
        <f t="shared" si="302"/>
        <v>-1</v>
      </c>
      <c r="G281" s="15">
        <v>445</v>
      </c>
      <c r="H281" s="15">
        <v>446</v>
      </c>
      <c r="I281" s="15">
        <v>138</v>
      </c>
      <c r="J281" s="15">
        <v>6</v>
      </c>
      <c r="K281" s="15"/>
      <c r="L281" s="15">
        <v>1365</v>
      </c>
      <c r="M281" s="15">
        <f t="shared" si="303"/>
        <v>0.333251953125</v>
      </c>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H281"/>
      <c r="BI281"/>
      <c r="BJ281"/>
    </row>
    <row r="282" spans="1:62">
      <c r="A282" s="15">
        <v>279</v>
      </c>
      <c r="B282" s="15">
        <v>-2</v>
      </c>
      <c r="C282" s="15">
        <v>-8192</v>
      </c>
      <c r="D282" s="15">
        <f t="shared" si="300"/>
        <v>-1</v>
      </c>
      <c r="E282" s="15">
        <f t="shared" si="301"/>
        <v>0</v>
      </c>
      <c r="F282" s="15">
        <f t="shared" si="302"/>
        <v>-1</v>
      </c>
      <c r="G282" s="15">
        <v>447</v>
      </c>
      <c r="H282" s="15">
        <v>448</v>
      </c>
      <c r="I282" s="15">
        <v>139</v>
      </c>
      <c r="J282" s="15">
        <v>7</v>
      </c>
      <c r="K282" s="15"/>
      <c r="L282" s="15">
        <v>1365</v>
      </c>
      <c r="M282" s="15">
        <f t="shared" si="303"/>
        <v>0.333251953125</v>
      </c>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H282"/>
      <c r="BI282"/>
      <c r="BJ282"/>
    </row>
    <row r="283" spans="1:62">
      <c r="A283" s="15">
        <v>280</v>
      </c>
      <c r="B283" s="15">
        <v>-2</v>
      </c>
      <c r="C283" s="15">
        <v>-8192</v>
      </c>
      <c r="D283" s="15">
        <f t="shared" si="300"/>
        <v>-1</v>
      </c>
      <c r="E283" s="15">
        <f t="shared" si="301"/>
        <v>0</v>
      </c>
      <c r="F283" s="15">
        <f t="shared" si="302"/>
        <v>-1</v>
      </c>
      <c r="G283" s="15">
        <v>449</v>
      </c>
      <c r="H283" s="15">
        <v>450</v>
      </c>
      <c r="I283" s="15">
        <v>139</v>
      </c>
      <c r="J283" s="15">
        <v>7</v>
      </c>
      <c r="K283" s="15"/>
      <c r="L283" s="15">
        <v>1365</v>
      </c>
      <c r="M283" s="15">
        <f t="shared" si="303"/>
        <v>0.333251953125</v>
      </c>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H283"/>
      <c r="BI283"/>
      <c r="BJ283"/>
    </row>
    <row r="284" spans="1:62">
      <c r="A284" s="15">
        <v>281</v>
      </c>
      <c r="B284" s="15">
        <v>-2</v>
      </c>
      <c r="C284" s="15">
        <v>-8192</v>
      </c>
      <c r="D284" s="15">
        <f t="shared" si="300"/>
        <v>-1</v>
      </c>
      <c r="E284" s="15">
        <f t="shared" si="301"/>
        <v>0</v>
      </c>
      <c r="F284" s="15">
        <f t="shared" si="302"/>
        <v>-1</v>
      </c>
      <c r="G284" s="15">
        <v>451</v>
      </c>
      <c r="H284" s="15">
        <v>452</v>
      </c>
      <c r="I284" s="15">
        <v>140</v>
      </c>
      <c r="J284" s="15">
        <v>7</v>
      </c>
      <c r="K284" s="15"/>
      <c r="L284" s="15">
        <v>1365</v>
      </c>
      <c r="M284" s="15">
        <f t="shared" si="303"/>
        <v>0.333251953125</v>
      </c>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H284"/>
      <c r="BI284"/>
      <c r="BJ284"/>
    </row>
    <row r="285" spans="1:62">
      <c r="A285" s="15">
        <v>282</v>
      </c>
      <c r="B285" s="15">
        <v>-2</v>
      </c>
      <c r="C285" s="15">
        <v>-8192</v>
      </c>
      <c r="D285" s="15">
        <f t="shared" si="300"/>
        <v>-1</v>
      </c>
      <c r="E285" s="15">
        <f t="shared" si="301"/>
        <v>0</v>
      </c>
      <c r="F285" s="15">
        <f t="shared" si="302"/>
        <v>-1</v>
      </c>
      <c r="G285" s="15">
        <v>453</v>
      </c>
      <c r="H285" s="15">
        <v>454</v>
      </c>
      <c r="I285" s="15">
        <v>140</v>
      </c>
      <c r="J285" s="15">
        <v>7</v>
      </c>
      <c r="K285" s="15"/>
      <c r="L285" s="15">
        <v>1365</v>
      </c>
      <c r="M285" s="15">
        <f t="shared" si="303"/>
        <v>0.333251953125</v>
      </c>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H285"/>
      <c r="BI285"/>
      <c r="BJ285"/>
    </row>
    <row r="286" spans="1:62">
      <c r="A286" s="15">
        <v>283</v>
      </c>
      <c r="B286" s="15">
        <v>-2</v>
      </c>
      <c r="C286" s="15">
        <v>-8192</v>
      </c>
      <c r="D286" s="15">
        <f t="shared" si="300"/>
        <v>-1</v>
      </c>
      <c r="E286" s="15">
        <f t="shared" si="301"/>
        <v>0</v>
      </c>
      <c r="F286" s="15">
        <f t="shared" si="302"/>
        <v>-1</v>
      </c>
      <c r="G286" s="15">
        <v>-1</v>
      </c>
      <c r="H286" s="15">
        <v>-1</v>
      </c>
      <c r="I286" s="15">
        <v>141</v>
      </c>
      <c r="J286" s="15">
        <v>8</v>
      </c>
      <c r="K286" s="15"/>
      <c r="L286" s="15">
        <v>94</v>
      </c>
      <c r="M286" s="15">
        <f t="shared" si="303"/>
        <v>2.294921875E-2</v>
      </c>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H286"/>
      <c r="BI286"/>
      <c r="BJ286"/>
    </row>
    <row r="287" spans="1:62">
      <c r="A287" s="15">
        <v>284</v>
      </c>
      <c r="B287" s="15">
        <v>-2</v>
      </c>
      <c r="C287" s="15">
        <v>-8192</v>
      </c>
      <c r="D287" s="15">
        <f t="shared" si="300"/>
        <v>-1</v>
      </c>
      <c r="E287" s="15">
        <f t="shared" si="301"/>
        <v>0</v>
      </c>
      <c r="F287" s="15">
        <f t="shared" si="302"/>
        <v>-1</v>
      </c>
      <c r="G287" s="15">
        <v>-1</v>
      </c>
      <c r="H287" s="15">
        <v>-1</v>
      </c>
      <c r="I287" s="15">
        <v>141</v>
      </c>
      <c r="J287" s="15">
        <v>8</v>
      </c>
      <c r="K287" s="15"/>
      <c r="L287" s="15">
        <v>94</v>
      </c>
      <c r="M287" s="15">
        <f t="shared" si="303"/>
        <v>2.294921875E-2</v>
      </c>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H287"/>
      <c r="BI287"/>
      <c r="BJ287"/>
    </row>
    <row r="288" spans="1:62">
      <c r="A288" s="15">
        <v>285</v>
      </c>
      <c r="B288" s="15">
        <v>-2</v>
      </c>
      <c r="C288" s="15">
        <v>-8192</v>
      </c>
      <c r="D288" s="15">
        <f t="shared" si="300"/>
        <v>-1</v>
      </c>
      <c r="E288" s="15">
        <f t="shared" si="301"/>
        <v>0</v>
      </c>
      <c r="F288" s="15">
        <f t="shared" si="302"/>
        <v>-1</v>
      </c>
      <c r="G288" s="15">
        <v>-1</v>
      </c>
      <c r="H288" s="15">
        <v>-1</v>
      </c>
      <c r="I288" s="15">
        <v>142</v>
      </c>
      <c r="J288" s="15">
        <v>8</v>
      </c>
      <c r="K288" s="15"/>
      <c r="L288" s="15">
        <v>94</v>
      </c>
      <c r="M288" s="15">
        <f t="shared" si="303"/>
        <v>2.294921875E-2</v>
      </c>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H288"/>
      <c r="BI288"/>
      <c r="BJ288"/>
    </row>
    <row r="289" spans="1:62">
      <c r="A289" s="15">
        <v>286</v>
      </c>
      <c r="B289" s="15">
        <v>-2</v>
      </c>
      <c r="C289" s="15">
        <v>-8192</v>
      </c>
      <c r="D289" s="15">
        <f t="shared" si="300"/>
        <v>-1</v>
      </c>
      <c r="E289" s="15">
        <f t="shared" si="301"/>
        <v>0</v>
      </c>
      <c r="F289" s="15">
        <f t="shared" si="302"/>
        <v>-1</v>
      </c>
      <c r="G289" s="15">
        <v>-1</v>
      </c>
      <c r="H289" s="15">
        <v>-1</v>
      </c>
      <c r="I289" s="15">
        <v>142</v>
      </c>
      <c r="J289" s="15">
        <v>8</v>
      </c>
      <c r="K289" s="15"/>
      <c r="L289" s="15">
        <v>94</v>
      </c>
      <c r="M289" s="15">
        <f t="shared" si="303"/>
        <v>2.294921875E-2</v>
      </c>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H289"/>
      <c r="BI289"/>
      <c r="BJ289"/>
    </row>
    <row r="290" spans="1:62">
      <c r="A290" s="15">
        <v>287</v>
      </c>
      <c r="B290" s="15">
        <v>-2</v>
      </c>
      <c r="C290" s="15">
        <v>-8192</v>
      </c>
      <c r="D290" s="15">
        <f t="shared" si="300"/>
        <v>-1</v>
      </c>
      <c r="E290" s="15">
        <f t="shared" si="301"/>
        <v>0</v>
      </c>
      <c r="F290" s="15">
        <f t="shared" si="302"/>
        <v>-1</v>
      </c>
      <c r="G290" s="15">
        <v>-1</v>
      </c>
      <c r="H290" s="15">
        <v>-1</v>
      </c>
      <c r="I290" s="15">
        <v>143</v>
      </c>
      <c r="J290" s="15">
        <v>8</v>
      </c>
      <c r="K290" s="15"/>
      <c r="L290" s="15">
        <v>1214</v>
      </c>
      <c r="M290" s="15">
        <f t="shared" si="303"/>
        <v>0.29638671875</v>
      </c>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H290"/>
      <c r="BI290"/>
      <c r="BJ290"/>
    </row>
    <row r="291" spans="1:62">
      <c r="A291" s="15">
        <v>288</v>
      </c>
      <c r="B291" s="15">
        <v>-2</v>
      </c>
      <c r="C291" s="15">
        <v>-8192</v>
      </c>
      <c r="D291" s="15">
        <f t="shared" si="300"/>
        <v>-1</v>
      </c>
      <c r="E291" s="15">
        <f t="shared" si="301"/>
        <v>0</v>
      </c>
      <c r="F291" s="15">
        <f t="shared" si="302"/>
        <v>-1</v>
      </c>
      <c r="G291" s="15">
        <v>-1</v>
      </c>
      <c r="H291" s="15">
        <v>-1</v>
      </c>
      <c r="I291" s="15">
        <v>143</v>
      </c>
      <c r="J291" s="15">
        <v>8</v>
      </c>
      <c r="K291" s="15"/>
      <c r="L291" s="15">
        <v>1214</v>
      </c>
      <c r="M291" s="15">
        <f t="shared" si="303"/>
        <v>0.29638671875</v>
      </c>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H291"/>
      <c r="BI291"/>
      <c r="BJ291"/>
    </row>
    <row r="292" spans="1:62">
      <c r="A292" s="15">
        <v>289</v>
      </c>
      <c r="B292" s="15">
        <v>-2</v>
      </c>
      <c r="C292" s="15">
        <v>-8192</v>
      </c>
      <c r="D292" s="15">
        <f t="shared" si="300"/>
        <v>-1</v>
      </c>
      <c r="E292" s="15">
        <f t="shared" si="301"/>
        <v>0</v>
      </c>
      <c r="F292" s="15">
        <f t="shared" si="302"/>
        <v>-1</v>
      </c>
      <c r="G292" s="15">
        <v>-1</v>
      </c>
      <c r="H292" s="15">
        <v>-1</v>
      </c>
      <c r="I292" s="15">
        <v>144</v>
      </c>
      <c r="J292" s="15">
        <v>8</v>
      </c>
      <c r="K292" s="15"/>
      <c r="L292" s="15">
        <v>1214</v>
      </c>
      <c r="M292" s="15">
        <f t="shared" si="303"/>
        <v>0.29638671875</v>
      </c>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H292"/>
      <c r="BI292"/>
      <c r="BJ292"/>
    </row>
    <row r="293" spans="1:62">
      <c r="A293" s="15">
        <v>290</v>
      </c>
      <c r="B293" s="15">
        <v>-2</v>
      </c>
      <c r="C293" s="15">
        <v>-8192</v>
      </c>
      <c r="D293" s="15">
        <f t="shared" si="300"/>
        <v>-1</v>
      </c>
      <c r="E293" s="15">
        <f t="shared" si="301"/>
        <v>0</v>
      </c>
      <c r="F293" s="15">
        <f t="shared" si="302"/>
        <v>-1</v>
      </c>
      <c r="G293" s="15">
        <v>-1</v>
      </c>
      <c r="H293" s="15">
        <v>-1</v>
      </c>
      <c r="I293" s="15">
        <v>144</v>
      </c>
      <c r="J293" s="15">
        <v>8</v>
      </c>
      <c r="K293" s="15"/>
      <c r="L293" s="15">
        <v>1214</v>
      </c>
      <c r="M293" s="15">
        <f t="shared" si="303"/>
        <v>0.29638671875</v>
      </c>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H293"/>
      <c r="BI293"/>
      <c r="BJ293"/>
    </row>
    <row r="294" spans="1:62">
      <c r="A294" s="15">
        <v>291</v>
      </c>
      <c r="B294" s="15">
        <v>-2</v>
      </c>
      <c r="C294" s="15">
        <v>-8192</v>
      </c>
      <c r="D294" s="15">
        <f t="shared" si="300"/>
        <v>-1</v>
      </c>
      <c r="E294" s="15">
        <f t="shared" si="301"/>
        <v>0</v>
      </c>
      <c r="F294" s="15">
        <f t="shared" si="302"/>
        <v>-1</v>
      </c>
      <c r="G294" s="15">
        <v>-1</v>
      </c>
      <c r="H294" s="15">
        <v>-1</v>
      </c>
      <c r="I294" s="15">
        <v>145</v>
      </c>
      <c r="J294" s="15">
        <v>8</v>
      </c>
      <c r="K294" s="15"/>
      <c r="L294" s="15">
        <v>42</v>
      </c>
      <c r="M294" s="15">
        <f t="shared" si="303"/>
        <v>1.025390625E-2</v>
      </c>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H294"/>
      <c r="BI294"/>
      <c r="BJ294"/>
    </row>
    <row r="295" spans="1:62">
      <c r="A295" s="15">
        <v>292</v>
      </c>
      <c r="B295" s="15">
        <v>-2</v>
      </c>
      <c r="C295" s="15">
        <v>-8192</v>
      </c>
      <c r="D295" s="15">
        <f t="shared" si="300"/>
        <v>-1</v>
      </c>
      <c r="E295" s="15">
        <f t="shared" si="301"/>
        <v>0</v>
      </c>
      <c r="F295" s="15">
        <f t="shared" si="302"/>
        <v>-1</v>
      </c>
      <c r="G295" s="15">
        <v>-1</v>
      </c>
      <c r="H295" s="15">
        <v>-1</v>
      </c>
      <c r="I295" s="15">
        <v>145</v>
      </c>
      <c r="J295" s="15">
        <v>8</v>
      </c>
      <c r="K295" s="15"/>
      <c r="L295" s="15">
        <v>42</v>
      </c>
      <c r="M295" s="15">
        <f t="shared" si="303"/>
        <v>1.025390625E-2</v>
      </c>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H295"/>
      <c r="BI295"/>
      <c r="BJ295"/>
    </row>
    <row r="296" spans="1:62">
      <c r="A296" s="15">
        <v>293</v>
      </c>
      <c r="B296" s="15">
        <v>-2</v>
      </c>
      <c r="C296" s="15">
        <v>-8192</v>
      </c>
      <c r="D296" s="15">
        <f t="shared" si="300"/>
        <v>-1</v>
      </c>
      <c r="E296" s="15">
        <f t="shared" si="301"/>
        <v>0</v>
      </c>
      <c r="F296" s="15">
        <f t="shared" si="302"/>
        <v>-1</v>
      </c>
      <c r="G296" s="15">
        <v>-1</v>
      </c>
      <c r="H296" s="15">
        <v>-1</v>
      </c>
      <c r="I296" s="15">
        <v>146</v>
      </c>
      <c r="J296" s="15">
        <v>8</v>
      </c>
      <c r="K296" s="15"/>
      <c r="L296" s="15">
        <v>42</v>
      </c>
      <c r="M296" s="15">
        <f t="shared" si="303"/>
        <v>1.025390625E-2</v>
      </c>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H296"/>
      <c r="BI296"/>
      <c r="BJ296"/>
    </row>
    <row r="297" spans="1:62">
      <c r="A297" s="15">
        <v>294</v>
      </c>
      <c r="B297" s="15">
        <v>-2</v>
      </c>
      <c r="C297" s="15">
        <v>-8192</v>
      </c>
      <c r="D297" s="15">
        <f t="shared" si="300"/>
        <v>-1</v>
      </c>
      <c r="E297" s="15">
        <f t="shared" si="301"/>
        <v>0</v>
      </c>
      <c r="F297" s="15">
        <f t="shared" si="302"/>
        <v>-1</v>
      </c>
      <c r="G297" s="15">
        <v>-1</v>
      </c>
      <c r="H297" s="15">
        <v>-1</v>
      </c>
      <c r="I297" s="15">
        <v>146</v>
      </c>
      <c r="J297" s="15">
        <v>8</v>
      </c>
      <c r="K297" s="15"/>
      <c r="L297" s="15">
        <v>42</v>
      </c>
      <c r="M297" s="15">
        <f t="shared" si="303"/>
        <v>1.025390625E-2</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H297"/>
      <c r="BI297"/>
      <c r="BJ297"/>
    </row>
    <row r="298" spans="1:62">
      <c r="A298" s="15">
        <v>295</v>
      </c>
      <c r="B298" s="15">
        <v>-2</v>
      </c>
      <c r="C298" s="15">
        <v>-8192</v>
      </c>
      <c r="D298" s="15">
        <f t="shared" si="300"/>
        <v>-1</v>
      </c>
      <c r="E298" s="15">
        <f t="shared" si="301"/>
        <v>0</v>
      </c>
      <c r="F298" s="15">
        <f t="shared" si="302"/>
        <v>-1</v>
      </c>
      <c r="G298" s="15">
        <v>-1</v>
      </c>
      <c r="H298" s="15">
        <v>-1</v>
      </c>
      <c r="I298" s="15">
        <v>147</v>
      </c>
      <c r="J298" s="15">
        <v>8</v>
      </c>
      <c r="K298" s="15"/>
      <c r="L298" s="15">
        <v>503</v>
      </c>
      <c r="M298" s="15">
        <f t="shared" si="303"/>
        <v>0.122802734375</v>
      </c>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H298"/>
      <c r="BI298"/>
      <c r="BJ298"/>
    </row>
    <row r="299" spans="1:62">
      <c r="A299" s="15">
        <v>296</v>
      </c>
      <c r="B299" s="15">
        <v>-2</v>
      </c>
      <c r="C299" s="15">
        <v>-8192</v>
      </c>
      <c r="D299" s="15">
        <f t="shared" si="300"/>
        <v>-1</v>
      </c>
      <c r="E299" s="15">
        <f t="shared" si="301"/>
        <v>0</v>
      </c>
      <c r="F299" s="15">
        <f t="shared" si="302"/>
        <v>-1</v>
      </c>
      <c r="G299" s="15">
        <v>-1</v>
      </c>
      <c r="H299" s="15">
        <v>-1</v>
      </c>
      <c r="I299" s="15">
        <v>147</v>
      </c>
      <c r="J299" s="15">
        <v>8</v>
      </c>
      <c r="K299" s="15"/>
      <c r="L299" s="15">
        <v>503</v>
      </c>
      <c r="M299" s="15">
        <f t="shared" si="303"/>
        <v>0.122802734375</v>
      </c>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H299"/>
      <c r="BI299"/>
      <c r="BJ299"/>
    </row>
    <row r="300" spans="1:62">
      <c r="A300" s="15">
        <v>297</v>
      </c>
      <c r="B300" s="15">
        <v>-2</v>
      </c>
      <c r="C300" s="15">
        <v>-8192</v>
      </c>
      <c r="D300" s="15">
        <f t="shared" si="300"/>
        <v>-1</v>
      </c>
      <c r="E300" s="15">
        <f t="shared" si="301"/>
        <v>0</v>
      </c>
      <c r="F300" s="15">
        <f t="shared" si="302"/>
        <v>-1</v>
      </c>
      <c r="G300" s="15">
        <v>-1</v>
      </c>
      <c r="H300" s="15">
        <v>-1</v>
      </c>
      <c r="I300" s="15">
        <v>148</v>
      </c>
      <c r="J300" s="15">
        <v>8</v>
      </c>
      <c r="K300" s="15"/>
      <c r="L300" s="15">
        <v>503</v>
      </c>
      <c r="M300" s="15">
        <f t="shared" si="303"/>
        <v>0.122802734375</v>
      </c>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H300"/>
      <c r="BI300"/>
      <c r="BJ300"/>
    </row>
    <row r="301" spans="1:62">
      <c r="A301" s="15">
        <v>298</v>
      </c>
      <c r="B301" s="15">
        <v>-2</v>
      </c>
      <c r="C301" s="15">
        <v>-8192</v>
      </c>
      <c r="D301" s="15">
        <f t="shared" si="300"/>
        <v>-1</v>
      </c>
      <c r="E301" s="15">
        <f t="shared" si="301"/>
        <v>0</v>
      </c>
      <c r="F301" s="15">
        <f t="shared" si="302"/>
        <v>-1</v>
      </c>
      <c r="G301" s="15">
        <v>-1</v>
      </c>
      <c r="H301" s="15">
        <v>-1</v>
      </c>
      <c r="I301" s="15">
        <v>148</v>
      </c>
      <c r="J301" s="15">
        <v>8</v>
      </c>
      <c r="K301" s="15"/>
      <c r="L301" s="15">
        <v>503</v>
      </c>
      <c r="M301" s="15">
        <f t="shared" si="303"/>
        <v>0.122802734375</v>
      </c>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H301"/>
      <c r="BI301"/>
      <c r="BJ301"/>
    </row>
    <row r="302" spans="1:62">
      <c r="A302" s="15">
        <v>299</v>
      </c>
      <c r="B302" s="15">
        <v>-2</v>
      </c>
      <c r="C302" s="15">
        <v>-8192</v>
      </c>
      <c r="D302" s="15">
        <f t="shared" si="300"/>
        <v>-1</v>
      </c>
      <c r="E302" s="15">
        <f t="shared" si="301"/>
        <v>0</v>
      </c>
      <c r="F302" s="15">
        <f t="shared" si="302"/>
        <v>-1</v>
      </c>
      <c r="G302" s="15">
        <v>-1</v>
      </c>
      <c r="H302" s="15">
        <v>-1</v>
      </c>
      <c r="I302" s="15">
        <v>149</v>
      </c>
      <c r="J302" s="15">
        <v>8</v>
      </c>
      <c r="K302" s="15"/>
      <c r="L302" s="15">
        <v>85</v>
      </c>
      <c r="M302" s="15">
        <f t="shared" si="303"/>
        <v>2.0751953125E-2</v>
      </c>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H302"/>
      <c r="BI302"/>
      <c r="BJ302"/>
    </row>
    <row r="303" spans="1:62">
      <c r="A303" s="15">
        <v>300</v>
      </c>
      <c r="B303" s="15">
        <v>-2</v>
      </c>
      <c r="C303" s="15">
        <v>-8192</v>
      </c>
      <c r="D303" s="15">
        <f t="shared" si="300"/>
        <v>-1</v>
      </c>
      <c r="E303" s="15">
        <f t="shared" si="301"/>
        <v>0</v>
      </c>
      <c r="F303" s="15">
        <f t="shared" si="302"/>
        <v>-1</v>
      </c>
      <c r="G303" s="15">
        <v>-1</v>
      </c>
      <c r="H303" s="15">
        <v>-1</v>
      </c>
      <c r="I303" s="15">
        <v>149</v>
      </c>
      <c r="J303" s="15">
        <v>8</v>
      </c>
      <c r="K303" s="15"/>
      <c r="L303" s="15">
        <v>85</v>
      </c>
      <c r="M303" s="15">
        <f t="shared" si="303"/>
        <v>2.0751953125E-2</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H303"/>
      <c r="BI303"/>
      <c r="BJ303"/>
    </row>
    <row r="304" spans="1:62">
      <c r="A304" s="15">
        <v>301</v>
      </c>
      <c r="B304" s="15">
        <v>-2</v>
      </c>
      <c r="C304" s="15">
        <v>-8192</v>
      </c>
      <c r="D304" s="15">
        <f t="shared" si="300"/>
        <v>-1</v>
      </c>
      <c r="E304" s="15">
        <f t="shared" si="301"/>
        <v>0</v>
      </c>
      <c r="F304" s="15">
        <f t="shared" si="302"/>
        <v>-1</v>
      </c>
      <c r="G304" s="15">
        <v>-1</v>
      </c>
      <c r="H304" s="15">
        <v>-1</v>
      </c>
      <c r="I304" s="15">
        <v>150</v>
      </c>
      <c r="J304" s="15">
        <v>8</v>
      </c>
      <c r="K304" s="15"/>
      <c r="L304" s="15">
        <v>85</v>
      </c>
      <c r="M304" s="15">
        <f t="shared" si="303"/>
        <v>2.0751953125E-2</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H304"/>
      <c r="BI304"/>
      <c r="BJ304"/>
    </row>
    <row r="305" spans="1:62">
      <c r="A305" s="15">
        <v>302</v>
      </c>
      <c r="B305" s="15">
        <v>-2</v>
      </c>
      <c r="C305" s="15">
        <v>-8192</v>
      </c>
      <c r="D305" s="15">
        <f t="shared" si="300"/>
        <v>-1</v>
      </c>
      <c r="E305" s="15">
        <f t="shared" si="301"/>
        <v>0</v>
      </c>
      <c r="F305" s="15">
        <f t="shared" si="302"/>
        <v>-1</v>
      </c>
      <c r="G305" s="15">
        <v>-1</v>
      </c>
      <c r="H305" s="15">
        <v>-1</v>
      </c>
      <c r="I305" s="15">
        <v>150</v>
      </c>
      <c r="J305" s="15">
        <v>8</v>
      </c>
      <c r="K305" s="15"/>
      <c r="L305" s="15">
        <v>85</v>
      </c>
      <c r="M305" s="15">
        <f t="shared" si="303"/>
        <v>2.0751953125E-2</v>
      </c>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H305"/>
      <c r="BI305"/>
      <c r="BJ305"/>
    </row>
    <row r="306" spans="1:62">
      <c r="A306" s="15">
        <v>303</v>
      </c>
      <c r="B306" s="15">
        <v>-2</v>
      </c>
      <c r="C306" s="15">
        <v>-8192</v>
      </c>
      <c r="D306" s="15">
        <f t="shared" si="300"/>
        <v>-1</v>
      </c>
      <c r="E306" s="15">
        <f t="shared" si="301"/>
        <v>0</v>
      </c>
      <c r="F306" s="15">
        <f t="shared" si="302"/>
        <v>-1</v>
      </c>
      <c r="G306" s="15">
        <v>-1</v>
      </c>
      <c r="H306" s="15">
        <v>-1</v>
      </c>
      <c r="I306" s="15">
        <v>151</v>
      </c>
      <c r="J306" s="15">
        <v>8</v>
      </c>
      <c r="K306" s="15"/>
      <c r="L306" s="15">
        <v>1365</v>
      </c>
      <c r="M306" s="15">
        <f t="shared" si="303"/>
        <v>0.333251953125</v>
      </c>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H306"/>
      <c r="BI306"/>
      <c r="BJ306"/>
    </row>
    <row r="307" spans="1:62">
      <c r="A307" s="15">
        <v>304</v>
      </c>
      <c r="B307" s="15">
        <v>-2</v>
      </c>
      <c r="C307" s="15">
        <v>-8192</v>
      </c>
      <c r="D307" s="15">
        <f t="shared" si="300"/>
        <v>-1</v>
      </c>
      <c r="E307" s="15">
        <f t="shared" si="301"/>
        <v>0</v>
      </c>
      <c r="F307" s="15">
        <f t="shared" si="302"/>
        <v>-1</v>
      </c>
      <c r="G307" s="15">
        <v>-1</v>
      </c>
      <c r="H307" s="15">
        <v>-1</v>
      </c>
      <c r="I307" s="15">
        <v>151</v>
      </c>
      <c r="J307" s="15">
        <v>8</v>
      </c>
      <c r="K307" s="15"/>
      <c r="L307" s="15">
        <v>1365</v>
      </c>
      <c r="M307" s="15">
        <f t="shared" si="303"/>
        <v>0.333251953125</v>
      </c>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H307"/>
      <c r="BI307"/>
      <c r="BJ307"/>
    </row>
    <row r="308" spans="1:62">
      <c r="A308" s="15">
        <v>305</v>
      </c>
      <c r="B308" s="15">
        <v>-2</v>
      </c>
      <c r="C308" s="15">
        <v>-8192</v>
      </c>
      <c r="D308" s="15">
        <f t="shared" si="300"/>
        <v>-1</v>
      </c>
      <c r="E308" s="15">
        <f t="shared" si="301"/>
        <v>0</v>
      </c>
      <c r="F308" s="15">
        <f t="shared" si="302"/>
        <v>-1</v>
      </c>
      <c r="G308" s="15">
        <v>-1</v>
      </c>
      <c r="H308" s="15">
        <v>-1</v>
      </c>
      <c r="I308" s="15">
        <v>152</v>
      </c>
      <c r="J308" s="15">
        <v>8</v>
      </c>
      <c r="K308" s="15"/>
      <c r="L308" s="15">
        <v>1365</v>
      </c>
      <c r="M308" s="15">
        <f t="shared" si="303"/>
        <v>0.333251953125</v>
      </c>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H308"/>
      <c r="BI308"/>
      <c r="BJ308"/>
    </row>
    <row r="309" spans="1:62">
      <c r="A309" s="15">
        <v>306</v>
      </c>
      <c r="B309" s="15">
        <v>-2</v>
      </c>
      <c r="C309" s="15">
        <v>-8192</v>
      </c>
      <c r="D309" s="15">
        <f t="shared" si="300"/>
        <v>-1</v>
      </c>
      <c r="E309" s="15">
        <f t="shared" si="301"/>
        <v>0</v>
      </c>
      <c r="F309" s="15">
        <f t="shared" si="302"/>
        <v>-1</v>
      </c>
      <c r="G309" s="15">
        <v>-1</v>
      </c>
      <c r="H309" s="15">
        <v>-1</v>
      </c>
      <c r="I309" s="15">
        <v>152</v>
      </c>
      <c r="J309" s="15">
        <v>8</v>
      </c>
      <c r="K309" s="15"/>
      <c r="L309" s="15">
        <v>1365</v>
      </c>
      <c r="M309" s="15">
        <f t="shared" si="303"/>
        <v>0.333251953125</v>
      </c>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H309"/>
      <c r="BI309"/>
      <c r="BJ309"/>
    </row>
    <row r="310" spans="1:62">
      <c r="A310" s="15">
        <v>307</v>
      </c>
      <c r="B310" s="15">
        <v>-2</v>
      </c>
      <c r="C310" s="15">
        <v>-8192</v>
      </c>
      <c r="D310" s="15">
        <f t="shared" si="300"/>
        <v>-1</v>
      </c>
      <c r="E310" s="15">
        <f t="shared" si="301"/>
        <v>0</v>
      </c>
      <c r="F310" s="15">
        <f t="shared" si="302"/>
        <v>-1</v>
      </c>
      <c r="G310" s="15">
        <v>-1</v>
      </c>
      <c r="H310" s="15">
        <v>-1</v>
      </c>
      <c r="I310" s="15">
        <v>153</v>
      </c>
      <c r="J310" s="15">
        <v>8</v>
      </c>
      <c r="K310" s="15"/>
      <c r="L310" s="15">
        <v>53</v>
      </c>
      <c r="M310" s="15">
        <f t="shared" si="303"/>
        <v>1.2939453125E-2</v>
      </c>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H310"/>
      <c r="BI310"/>
      <c r="BJ310"/>
    </row>
    <row r="311" spans="1:62">
      <c r="A311" s="15">
        <v>308</v>
      </c>
      <c r="B311" s="15">
        <v>-2</v>
      </c>
      <c r="C311" s="15">
        <v>-8192</v>
      </c>
      <c r="D311" s="15">
        <f t="shared" si="300"/>
        <v>-1</v>
      </c>
      <c r="E311" s="15">
        <f t="shared" si="301"/>
        <v>0</v>
      </c>
      <c r="F311" s="15">
        <f t="shared" si="302"/>
        <v>-1</v>
      </c>
      <c r="G311" s="15">
        <v>-1</v>
      </c>
      <c r="H311" s="15">
        <v>-1</v>
      </c>
      <c r="I311" s="15">
        <v>153</v>
      </c>
      <c r="J311" s="15">
        <v>8</v>
      </c>
      <c r="K311" s="15"/>
      <c r="L311" s="15">
        <v>53</v>
      </c>
      <c r="M311" s="15">
        <f t="shared" si="303"/>
        <v>1.2939453125E-2</v>
      </c>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H311"/>
      <c r="BI311"/>
      <c r="BJ311"/>
    </row>
    <row r="312" spans="1:62">
      <c r="A312" s="15">
        <v>309</v>
      </c>
      <c r="B312" s="15">
        <v>-2</v>
      </c>
      <c r="C312" s="15">
        <v>-8192</v>
      </c>
      <c r="D312" s="15">
        <f t="shared" si="300"/>
        <v>-1</v>
      </c>
      <c r="E312" s="15">
        <f t="shared" si="301"/>
        <v>0</v>
      </c>
      <c r="F312" s="15">
        <f t="shared" si="302"/>
        <v>-1</v>
      </c>
      <c r="G312" s="15">
        <v>-1</v>
      </c>
      <c r="H312" s="15">
        <v>-1</v>
      </c>
      <c r="I312" s="15">
        <v>154</v>
      </c>
      <c r="J312" s="15">
        <v>8</v>
      </c>
      <c r="K312" s="15"/>
      <c r="L312" s="15">
        <v>53</v>
      </c>
      <c r="M312" s="15">
        <f t="shared" si="303"/>
        <v>1.2939453125E-2</v>
      </c>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H312"/>
      <c r="BI312"/>
      <c r="BJ312"/>
    </row>
    <row r="313" spans="1:62">
      <c r="A313" s="15">
        <v>310</v>
      </c>
      <c r="B313" s="15">
        <v>-2</v>
      </c>
      <c r="C313" s="15">
        <v>-8192</v>
      </c>
      <c r="D313" s="15">
        <f t="shared" si="300"/>
        <v>-1</v>
      </c>
      <c r="E313" s="15">
        <f t="shared" si="301"/>
        <v>0</v>
      </c>
      <c r="F313" s="15">
        <f t="shared" si="302"/>
        <v>-1</v>
      </c>
      <c r="G313" s="15">
        <v>-1</v>
      </c>
      <c r="H313" s="15">
        <v>-1</v>
      </c>
      <c r="I313" s="15">
        <v>154</v>
      </c>
      <c r="J313" s="15">
        <v>8</v>
      </c>
      <c r="K313" s="15"/>
      <c r="L313" s="15">
        <v>53</v>
      </c>
      <c r="M313" s="15">
        <f t="shared" si="303"/>
        <v>1.2939453125E-2</v>
      </c>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H313"/>
      <c r="BI313"/>
      <c r="BJ313"/>
    </row>
    <row r="314" spans="1:62">
      <c r="A314" s="15">
        <v>311</v>
      </c>
      <c r="B314" s="15">
        <v>-2</v>
      </c>
      <c r="C314" s="15">
        <v>-8192</v>
      </c>
      <c r="D314" s="15">
        <f t="shared" si="300"/>
        <v>-1</v>
      </c>
      <c r="E314" s="15">
        <f t="shared" si="301"/>
        <v>0</v>
      </c>
      <c r="F314" s="15">
        <f t="shared" si="302"/>
        <v>-1</v>
      </c>
      <c r="G314" s="15">
        <v>-1</v>
      </c>
      <c r="H314" s="15">
        <v>-1</v>
      </c>
      <c r="I314" s="15">
        <v>155</v>
      </c>
      <c r="J314" s="15">
        <v>8</v>
      </c>
      <c r="K314" s="15"/>
      <c r="L314" s="15">
        <v>643</v>
      </c>
      <c r="M314" s="15">
        <f t="shared" si="303"/>
        <v>0.156982421875</v>
      </c>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H314"/>
      <c r="BI314"/>
      <c r="BJ314"/>
    </row>
    <row r="315" spans="1:62">
      <c r="A315" s="15">
        <v>312</v>
      </c>
      <c r="B315" s="15">
        <v>-2</v>
      </c>
      <c r="C315" s="15">
        <v>-8192</v>
      </c>
      <c r="D315" s="15">
        <f t="shared" si="300"/>
        <v>-1</v>
      </c>
      <c r="E315" s="15">
        <f t="shared" si="301"/>
        <v>0</v>
      </c>
      <c r="F315" s="15">
        <f t="shared" si="302"/>
        <v>-1</v>
      </c>
      <c r="G315" s="15">
        <v>-1</v>
      </c>
      <c r="H315" s="15">
        <v>-1</v>
      </c>
      <c r="I315" s="15">
        <v>155</v>
      </c>
      <c r="J315" s="15">
        <v>8</v>
      </c>
      <c r="K315" s="15"/>
      <c r="L315" s="15">
        <v>643</v>
      </c>
      <c r="M315" s="15">
        <f t="shared" si="303"/>
        <v>0.156982421875</v>
      </c>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H315"/>
      <c r="BI315"/>
      <c r="BJ315"/>
    </row>
    <row r="316" spans="1:62">
      <c r="A316" s="15">
        <v>313</v>
      </c>
      <c r="B316" s="15">
        <v>-2</v>
      </c>
      <c r="C316" s="15">
        <v>-8192</v>
      </c>
      <c r="D316" s="15">
        <f t="shared" si="300"/>
        <v>-1</v>
      </c>
      <c r="E316" s="15">
        <f t="shared" si="301"/>
        <v>0</v>
      </c>
      <c r="F316" s="15">
        <f t="shared" si="302"/>
        <v>-1</v>
      </c>
      <c r="G316" s="15">
        <v>-1</v>
      </c>
      <c r="H316" s="15">
        <v>-1</v>
      </c>
      <c r="I316" s="15">
        <v>156</v>
      </c>
      <c r="J316" s="15">
        <v>8</v>
      </c>
      <c r="K316" s="15"/>
      <c r="L316" s="15">
        <v>643</v>
      </c>
      <c r="M316" s="15">
        <f t="shared" si="303"/>
        <v>0.156982421875</v>
      </c>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H316"/>
      <c r="BI316"/>
      <c r="BJ316"/>
    </row>
    <row r="317" spans="1:62">
      <c r="A317" s="15">
        <v>314</v>
      </c>
      <c r="B317" s="15">
        <v>-2</v>
      </c>
      <c r="C317" s="15">
        <v>-8192</v>
      </c>
      <c r="D317" s="15">
        <f t="shared" si="300"/>
        <v>-1</v>
      </c>
      <c r="E317" s="15">
        <f t="shared" si="301"/>
        <v>0</v>
      </c>
      <c r="F317" s="15">
        <f t="shared" si="302"/>
        <v>-1</v>
      </c>
      <c r="G317" s="15">
        <v>-1</v>
      </c>
      <c r="H317" s="15">
        <v>-1</v>
      </c>
      <c r="I317" s="15">
        <v>156</v>
      </c>
      <c r="J317" s="15">
        <v>8</v>
      </c>
      <c r="K317" s="15"/>
      <c r="L317" s="15">
        <v>643</v>
      </c>
      <c r="M317" s="15">
        <f t="shared" si="303"/>
        <v>0.156982421875</v>
      </c>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H317"/>
      <c r="BI317"/>
      <c r="BJ317"/>
    </row>
    <row r="318" spans="1:62">
      <c r="A318" s="15">
        <v>315</v>
      </c>
      <c r="B318" s="15">
        <v>-2</v>
      </c>
      <c r="C318" s="15">
        <v>-8192</v>
      </c>
      <c r="D318" s="15">
        <f t="shared" si="300"/>
        <v>-1</v>
      </c>
      <c r="E318" s="15">
        <f t="shared" si="301"/>
        <v>0</v>
      </c>
      <c r="F318" s="15">
        <f t="shared" si="302"/>
        <v>-1</v>
      </c>
      <c r="G318" s="15">
        <v>-1</v>
      </c>
      <c r="H318" s="15">
        <v>-1</v>
      </c>
      <c r="I318" s="15">
        <v>157</v>
      </c>
      <c r="J318" s="15">
        <v>8</v>
      </c>
      <c r="K318" s="15"/>
      <c r="L318" s="15">
        <v>175</v>
      </c>
      <c r="M318" s="15">
        <f t="shared" si="303"/>
        <v>4.2724609375E-2</v>
      </c>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H318"/>
      <c r="BI318"/>
      <c r="BJ318"/>
    </row>
    <row r="319" spans="1:62">
      <c r="A319" s="15">
        <v>316</v>
      </c>
      <c r="B319" s="15">
        <v>-2</v>
      </c>
      <c r="C319" s="15">
        <v>-8192</v>
      </c>
      <c r="D319" s="15">
        <f t="shared" si="300"/>
        <v>-1</v>
      </c>
      <c r="E319" s="15">
        <f t="shared" si="301"/>
        <v>0</v>
      </c>
      <c r="F319" s="15">
        <f t="shared" si="302"/>
        <v>-1</v>
      </c>
      <c r="G319" s="15">
        <v>-1</v>
      </c>
      <c r="H319" s="15">
        <v>-1</v>
      </c>
      <c r="I319" s="15">
        <v>157</v>
      </c>
      <c r="J319" s="15">
        <v>8</v>
      </c>
      <c r="K319" s="15"/>
      <c r="L319" s="15">
        <v>175</v>
      </c>
      <c r="M319" s="15">
        <f t="shared" si="303"/>
        <v>4.2724609375E-2</v>
      </c>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H319"/>
      <c r="BI319"/>
      <c r="BJ319"/>
    </row>
    <row r="320" spans="1:62">
      <c r="A320" s="15">
        <v>317</v>
      </c>
      <c r="B320" s="15">
        <v>-2</v>
      </c>
      <c r="C320" s="15">
        <v>-8192</v>
      </c>
      <c r="D320" s="15">
        <f t="shared" si="300"/>
        <v>-1</v>
      </c>
      <c r="E320" s="15">
        <f t="shared" si="301"/>
        <v>0</v>
      </c>
      <c r="F320" s="15">
        <f t="shared" si="302"/>
        <v>-1</v>
      </c>
      <c r="G320" s="15">
        <v>-1</v>
      </c>
      <c r="H320" s="15">
        <v>-1</v>
      </c>
      <c r="I320" s="15">
        <v>158</v>
      </c>
      <c r="J320" s="15">
        <v>8</v>
      </c>
      <c r="K320" s="15"/>
      <c r="L320" s="15">
        <v>175</v>
      </c>
      <c r="M320" s="15">
        <f t="shared" si="303"/>
        <v>4.2724609375E-2</v>
      </c>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H320"/>
      <c r="BI320"/>
      <c r="BJ320"/>
    </row>
    <row r="321" spans="1:62">
      <c r="A321" s="15">
        <v>318</v>
      </c>
      <c r="B321" s="15">
        <v>-2</v>
      </c>
      <c r="C321" s="15">
        <v>-8192</v>
      </c>
      <c r="D321" s="15">
        <f t="shared" si="300"/>
        <v>-1</v>
      </c>
      <c r="E321" s="15">
        <f t="shared" si="301"/>
        <v>0</v>
      </c>
      <c r="F321" s="15">
        <f t="shared" si="302"/>
        <v>-1</v>
      </c>
      <c r="G321" s="15">
        <v>-1</v>
      </c>
      <c r="H321" s="15">
        <v>-1</v>
      </c>
      <c r="I321" s="15">
        <v>158</v>
      </c>
      <c r="J321" s="15">
        <v>8</v>
      </c>
      <c r="K321" s="15"/>
      <c r="L321" s="15">
        <v>175</v>
      </c>
      <c r="M321" s="15">
        <f t="shared" si="303"/>
        <v>4.2724609375E-2</v>
      </c>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H321"/>
      <c r="BI321"/>
      <c r="BJ321"/>
    </row>
    <row r="322" spans="1:62">
      <c r="A322" s="15">
        <v>319</v>
      </c>
      <c r="B322" s="15">
        <v>-2</v>
      </c>
      <c r="C322" s="15">
        <v>-8192</v>
      </c>
      <c r="D322" s="15">
        <f t="shared" si="300"/>
        <v>-1</v>
      </c>
      <c r="E322" s="15">
        <f t="shared" si="301"/>
        <v>0</v>
      </c>
      <c r="F322" s="15">
        <f t="shared" si="302"/>
        <v>-1</v>
      </c>
      <c r="G322" s="15">
        <v>-1</v>
      </c>
      <c r="H322" s="15">
        <v>-1</v>
      </c>
      <c r="I322" s="15">
        <v>159</v>
      </c>
      <c r="J322" s="15">
        <v>8</v>
      </c>
      <c r="K322" s="15"/>
      <c r="L322" s="15">
        <v>12</v>
      </c>
      <c r="M322" s="15">
        <f t="shared" si="303"/>
        <v>2.9296875E-3</v>
      </c>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H322"/>
      <c r="BI322"/>
      <c r="BJ322"/>
    </row>
    <row r="323" spans="1:62">
      <c r="A323" s="15">
        <v>320</v>
      </c>
      <c r="B323" s="15">
        <v>-2</v>
      </c>
      <c r="C323" s="15">
        <v>-8192</v>
      </c>
      <c r="D323" s="15">
        <f t="shared" si="300"/>
        <v>-1</v>
      </c>
      <c r="E323" s="15">
        <f t="shared" si="301"/>
        <v>0</v>
      </c>
      <c r="F323" s="15">
        <f t="shared" si="302"/>
        <v>-1</v>
      </c>
      <c r="G323" s="15">
        <v>-1</v>
      </c>
      <c r="H323" s="15">
        <v>-1</v>
      </c>
      <c r="I323" s="15">
        <v>159</v>
      </c>
      <c r="J323" s="15">
        <v>8</v>
      </c>
      <c r="K323" s="15"/>
      <c r="L323" s="15">
        <v>12</v>
      </c>
      <c r="M323" s="15">
        <f t="shared" si="303"/>
        <v>2.9296875E-3</v>
      </c>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H323"/>
      <c r="BI323"/>
      <c r="BJ323"/>
    </row>
    <row r="324" spans="1:62">
      <c r="A324" s="15">
        <v>321</v>
      </c>
      <c r="B324" s="15">
        <v>-2</v>
      </c>
      <c r="C324" s="15">
        <v>-8192</v>
      </c>
      <c r="D324" s="15">
        <f t="shared" ref="D324:D387" si="304">IF(C324&lt;&gt;-8192,INT(C324/2^12),-1)</f>
        <v>-1</v>
      </c>
      <c r="E324" s="15">
        <f t="shared" ref="E324:E387" si="305">IF(C324 &lt;&gt; -8192, MOD(C324, 2^12), 0)</f>
        <v>0</v>
      </c>
      <c r="F324" s="15">
        <f t="shared" ref="F324:F387" si="306">D324+(E324/2^12)</f>
        <v>-1</v>
      </c>
      <c r="G324" s="15">
        <v>-1</v>
      </c>
      <c r="H324" s="15">
        <v>-1</v>
      </c>
      <c r="I324" s="15">
        <v>160</v>
      </c>
      <c r="J324" s="15">
        <v>8</v>
      </c>
      <c r="K324" s="15"/>
      <c r="L324" s="15">
        <v>12</v>
      </c>
      <c r="M324" s="15">
        <f t="shared" ref="M324:M387" si="307">IF(L324 &gt;= 2^12, "Error: Wrong Probability!", L324/2^12)</f>
        <v>2.9296875E-3</v>
      </c>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H324"/>
      <c r="BI324"/>
      <c r="BJ324"/>
    </row>
    <row r="325" spans="1:62">
      <c r="A325" s="15">
        <v>322</v>
      </c>
      <c r="B325" s="15">
        <v>-2</v>
      </c>
      <c r="C325" s="15">
        <v>-8192</v>
      </c>
      <c r="D325" s="15">
        <f t="shared" si="304"/>
        <v>-1</v>
      </c>
      <c r="E325" s="15">
        <f t="shared" si="305"/>
        <v>0</v>
      </c>
      <c r="F325" s="15">
        <f t="shared" si="306"/>
        <v>-1</v>
      </c>
      <c r="G325" s="15">
        <v>-1</v>
      </c>
      <c r="H325" s="15">
        <v>-1</v>
      </c>
      <c r="I325" s="15">
        <v>160</v>
      </c>
      <c r="J325" s="15">
        <v>8</v>
      </c>
      <c r="K325" s="15"/>
      <c r="L325" s="15">
        <v>12</v>
      </c>
      <c r="M325" s="15">
        <f t="shared" si="307"/>
        <v>2.9296875E-3</v>
      </c>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H325"/>
      <c r="BI325"/>
      <c r="BJ325"/>
    </row>
    <row r="326" spans="1:62">
      <c r="A326" s="15">
        <v>323</v>
      </c>
      <c r="B326" s="15">
        <v>-2</v>
      </c>
      <c r="C326" s="15">
        <v>-8192</v>
      </c>
      <c r="D326" s="15">
        <f t="shared" si="304"/>
        <v>-1</v>
      </c>
      <c r="E326" s="15">
        <f t="shared" si="305"/>
        <v>0</v>
      </c>
      <c r="F326" s="15">
        <f t="shared" si="306"/>
        <v>-1</v>
      </c>
      <c r="G326" s="15">
        <v>-1</v>
      </c>
      <c r="H326" s="15">
        <v>-1</v>
      </c>
      <c r="I326" s="15">
        <v>161</v>
      </c>
      <c r="J326" s="15">
        <v>8</v>
      </c>
      <c r="K326" s="15"/>
      <c r="L326" s="15">
        <v>910</v>
      </c>
      <c r="M326" s="15">
        <f t="shared" si="307"/>
        <v>0.22216796875</v>
      </c>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H326"/>
      <c r="BI326"/>
      <c r="BJ326"/>
    </row>
    <row r="327" spans="1:62">
      <c r="A327" s="15">
        <v>324</v>
      </c>
      <c r="B327" s="15">
        <v>-2</v>
      </c>
      <c r="C327" s="15">
        <v>-8192</v>
      </c>
      <c r="D327" s="15">
        <f t="shared" si="304"/>
        <v>-1</v>
      </c>
      <c r="E327" s="15">
        <f t="shared" si="305"/>
        <v>0</v>
      </c>
      <c r="F327" s="15">
        <f t="shared" si="306"/>
        <v>-1</v>
      </c>
      <c r="G327" s="15">
        <v>-1</v>
      </c>
      <c r="H327" s="15">
        <v>-1</v>
      </c>
      <c r="I327" s="15">
        <v>161</v>
      </c>
      <c r="J327" s="15">
        <v>8</v>
      </c>
      <c r="K327" s="15"/>
      <c r="L327" s="15">
        <v>910</v>
      </c>
      <c r="M327" s="15">
        <f t="shared" si="307"/>
        <v>0.22216796875</v>
      </c>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H327"/>
      <c r="BI327"/>
      <c r="BJ327"/>
    </row>
    <row r="328" spans="1:62">
      <c r="A328" s="15">
        <v>325</v>
      </c>
      <c r="B328" s="15">
        <v>-2</v>
      </c>
      <c r="C328" s="15">
        <v>-8192</v>
      </c>
      <c r="D328" s="15">
        <f t="shared" si="304"/>
        <v>-1</v>
      </c>
      <c r="E328" s="15">
        <f t="shared" si="305"/>
        <v>0</v>
      </c>
      <c r="F328" s="15">
        <f t="shared" si="306"/>
        <v>-1</v>
      </c>
      <c r="G328" s="15">
        <v>-1</v>
      </c>
      <c r="H328" s="15">
        <v>-1</v>
      </c>
      <c r="I328" s="15">
        <v>162</v>
      </c>
      <c r="J328" s="15">
        <v>8</v>
      </c>
      <c r="K328" s="15"/>
      <c r="L328" s="15">
        <v>910</v>
      </c>
      <c r="M328" s="15">
        <f t="shared" si="307"/>
        <v>0.22216796875</v>
      </c>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H328"/>
      <c r="BI328"/>
      <c r="BJ328"/>
    </row>
    <row r="329" spans="1:62">
      <c r="A329" s="15">
        <v>326</v>
      </c>
      <c r="B329" s="15">
        <v>-2</v>
      </c>
      <c r="C329" s="15">
        <v>-8192</v>
      </c>
      <c r="D329" s="15">
        <f t="shared" si="304"/>
        <v>-1</v>
      </c>
      <c r="E329" s="15">
        <f t="shared" si="305"/>
        <v>0</v>
      </c>
      <c r="F329" s="15">
        <f t="shared" si="306"/>
        <v>-1</v>
      </c>
      <c r="G329" s="15">
        <v>-1</v>
      </c>
      <c r="H329" s="15">
        <v>-1</v>
      </c>
      <c r="I329" s="15">
        <v>162</v>
      </c>
      <c r="J329" s="15">
        <v>8</v>
      </c>
      <c r="K329" s="15"/>
      <c r="L329" s="15">
        <v>910</v>
      </c>
      <c r="M329" s="15">
        <f t="shared" si="307"/>
        <v>0.22216796875</v>
      </c>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H329"/>
      <c r="BI329"/>
      <c r="BJ329"/>
    </row>
    <row r="330" spans="1:62">
      <c r="A330" s="15">
        <v>327</v>
      </c>
      <c r="B330" s="15">
        <v>-2</v>
      </c>
      <c r="C330" s="15">
        <v>-8192</v>
      </c>
      <c r="D330" s="15">
        <f t="shared" si="304"/>
        <v>-1</v>
      </c>
      <c r="E330" s="15">
        <f t="shared" si="305"/>
        <v>0</v>
      </c>
      <c r="F330" s="15">
        <f t="shared" si="306"/>
        <v>-1</v>
      </c>
      <c r="G330" s="15">
        <v>-1</v>
      </c>
      <c r="H330" s="15">
        <v>-1</v>
      </c>
      <c r="I330" s="15">
        <v>163</v>
      </c>
      <c r="J330" s="15">
        <v>8</v>
      </c>
      <c r="K330" s="15"/>
      <c r="L330" s="15">
        <v>1365</v>
      </c>
      <c r="M330" s="15">
        <f t="shared" si="307"/>
        <v>0.333251953125</v>
      </c>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H330"/>
      <c r="BI330"/>
      <c r="BJ330"/>
    </row>
    <row r="331" spans="1:62">
      <c r="A331" s="15">
        <v>328</v>
      </c>
      <c r="B331" s="15">
        <v>-2</v>
      </c>
      <c r="C331" s="15">
        <v>-8192</v>
      </c>
      <c r="D331" s="15">
        <f t="shared" si="304"/>
        <v>-1</v>
      </c>
      <c r="E331" s="15">
        <f t="shared" si="305"/>
        <v>0</v>
      </c>
      <c r="F331" s="15">
        <f t="shared" si="306"/>
        <v>-1</v>
      </c>
      <c r="G331" s="15">
        <v>-1</v>
      </c>
      <c r="H331" s="15">
        <v>-1</v>
      </c>
      <c r="I331" s="15">
        <v>163</v>
      </c>
      <c r="J331" s="15">
        <v>8</v>
      </c>
      <c r="K331" s="15"/>
      <c r="L331" s="15">
        <v>1365</v>
      </c>
      <c r="M331" s="15">
        <f t="shared" si="307"/>
        <v>0.333251953125</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H331"/>
      <c r="BI331"/>
      <c r="BJ331"/>
    </row>
    <row r="332" spans="1:62">
      <c r="A332" s="15">
        <v>329</v>
      </c>
      <c r="B332" s="15">
        <v>-2</v>
      </c>
      <c r="C332" s="15">
        <v>-8192</v>
      </c>
      <c r="D332" s="15">
        <f t="shared" si="304"/>
        <v>-1</v>
      </c>
      <c r="E332" s="15">
        <f t="shared" si="305"/>
        <v>0</v>
      </c>
      <c r="F332" s="15">
        <f t="shared" si="306"/>
        <v>-1</v>
      </c>
      <c r="G332" s="15">
        <v>-1</v>
      </c>
      <c r="H332" s="15">
        <v>-1</v>
      </c>
      <c r="I332" s="15">
        <v>164</v>
      </c>
      <c r="J332" s="15">
        <v>8</v>
      </c>
      <c r="K332" s="15"/>
      <c r="L332" s="15">
        <v>1365</v>
      </c>
      <c r="M332" s="15">
        <f t="shared" si="307"/>
        <v>0.333251953125</v>
      </c>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H332"/>
      <c r="BI332"/>
      <c r="BJ332"/>
    </row>
    <row r="333" spans="1:62">
      <c r="A333" s="15">
        <v>330</v>
      </c>
      <c r="B333" s="15">
        <v>-2</v>
      </c>
      <c r="C333" s="15">
        <v>-8192</v>
      </c>
      <c r="D333" s="15">
        <f t="shared" si="304"/>
        <v>-1</v>
      </c>
      <c r="E333" s="15">
        <f t="shared" si="305"/>
        <v>0</v>
      </c>
      <c r="F333" s="15">
        <f t="shared" si="306"/>
        <v>-1</v>
      </c>
      <c r="G333" s="15">
        <v>-1</v>
      </c>
      <c r="H333" s="15">
        <v>-1</v>
      </c>
      <c r="I333" s="15">
        <v>164</v>
      </c>
      <c r="J333" s="15">
        <v>8</v>
      </c>
      <c r="K333" s="15"/>
      <c r="L333" s="15">
        <v>1365</v>
      </c>
      <c r="M333" s="15">
        <f t="shared" si="307"/>
        <v>0.333251953125</v>
      </c>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H333"/>
      <c r="BI333"/>
      <c r="BJ333"/>
    </row>
    <row r="334" spans="1:62">
      <c r="A334" s="15">
        <v>331</v>
      </c>
      <c r="B334" s="15">
        <v>-2</v>
      </c>
      <c r="C334" s="15">
        <v>-8192</v>
      </c>
      <c r="D334" s="15">
        <f t="shared" si="304"/>
        <v>-1</v>
      </c>
      <c r="E334" s="15">
        <f t="shared" si="305"/>
        <v>0</v>
      </c>
      <c r="F334" s="15">
        <f t="shared" si="306"/>
        <v>-1</v>
      </c>
      <c r="G334" s="15">
        <v>-1</v>
      </c>
      <c r="H334" s="15">
        <v>-1</v>
      </c>
      <c r="I334" s="15">
        <v>165</v>
      </c>
      <c r="J334" s="15">
        <v>8</v>
      </c>
      <c r="K334" s="15"/>
      <c r="L334" s="15">
        <v>127</v>
      </c>
      <c r="M334" s="15">
        <f t="shared" si="307"/>
        <v>3.1005859375E-2</v>
      </c>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H334"/>
      <c r="BI334"/>
      <c r="BJ334"/>
    </row>
    <row r="335" spans="1:62">
      <c r="A335" s="15">
        <v>332</v>
      </c>
      <c r="B335" s="15">
        <v>-2</v>
      </c>
      <c r="C335" s="15">
        <v>-8192</v>
      </c>
      <c r="D335" s="15">
        <f t="shared" si="304"/>
        <v>-1</v>
      </c>
      <c r="E335" s="15">
        <f t="shared" si="305"/>
        <v>0</v>
      </c>
      <c r="F335" s="15">
        <f t="shared" si="306"/>
        <v>-1</v>
      </c>
      <c r="G335" s="15">
        <v>-1</v>
      </c>
      <c r="H335" s="15">
        <v>-1</v>
      </c>
      <c r="I335" s="15">
        <v>165</v>
      </c>
      <c r="J335" s="15">
        <v>8</v>
      </c>
      <c r="K335" s="15"/>
      <c r="L335" s="15">
        <v>127</v>
      </c>
      <c r="M335" s="15">
        <f t="shared" si="307"/>
        <v>3.1005859375E-2</v>
      </c>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H335"/>
      <c r="BI335"/>
      <c r="BJ335"/>
    </row>
    <row r="336" spans="1:62">
      <c r="A336" s="15">
        <v>333</v>
      </c>
      <c r="B336" s="15">
        <v>-2</v>
      </c>
      <c r="C336" s="15">
        <v>-8192</v>
      </c>
      <c r="D336" s="15">
        <f t="shared" si="304"/>
        <v>-1</v>
      </c>
      <c r="E336" s="15">
        <f t="shared" si="305"/>
        <v>0</v>
      </c>
      <c r="F336" s="15">
        <f t="shared" si="306"/>
        <v>-1</v>
      </c>
      <c r="G336" s="15">
        <v>-1</v>
      </c>
      <c r="H336" s="15">
        <v>-1</v>
      </c>
      <c r="I336" s="15">
        <v>166</v>
      </c>
      <c r="J336" s="15">
        <v>8</v>
      </c>
      <c r="K336" s="15"/>
      <c r="L336" s="15">
        <v>127</v>
      </c>
      <c r="M336" s="15">
        <f t="shared" si="307"/>
        <v>3.1005859375E-2</v>
      </c>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H336"/>
      <c r="BI336"/>
      <c r="BJ336"/>
    </row>
    <row r="337" spans="1:62">
      <c r="A337" s="15">
        <v>334</v>
      </c>
      <c r="B337" s="15">
        <v>-2</v>
      </c>
      <c r="C337" s="15">
        <v>-8192</v>
      </c>
      <c r="D337" s="15">
        <f t="shared" si="304"/>
        <v>-1</v>
      </c>
      <c r="E337" s="15">
        <f t="shared" si="305"/>
        <v>0</v>
      </c>
      <c r="F337" s="15">
        <f t="shared" si="306"/>
        <v>-1</v>
      </c>
      <c r="G337" s="15">
        <v>-1</v>
      </c>
      <c r="H337" s="15">
        <v>-1</v>
      </c>
      <c r="I337" s="15">
        <v>166</v>
      </c>
      <c r="J337" s="15">
        <v>8</v>
      </c>
      <c r="K337" s="15"/>
      <c r="L337" s="15">
        <v>127</v>
      </c>
      <c r="M337" s="15">
        <f t="shared" si="307"/>
        <v>3.1005859375E-2</v>
      </c>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H337"/>
      <c r="BI337"/>
      <c r="BJ337"/>
    </row>
    <row r="338" spans="1:62">
      <c r="A338" s="15">
        <v>335</v>
      </c>
      <c r="B338" s="15">
        <v>-2</v>
      </c>
      <c r="C338" s="15">
        <v>-8192</v>
      </c>
      <c r="D338" s="15">
        <f t="shared" si="304"/>
        <v>-1</v>
      </c>
      <c r="E338" s="15">
        <f t="shared" si="305"/>
        <v>0</v>
      </c>
      <c r="F338" s="15">
        <f t="shared" si="306"/>
        <v>-1</v>
      </c>
      <c r="G338" s="15">
        <v>-1</v>
      </c>
      <c r="H338" s="15">
        <v>-1</v>
      </c>
      <c r="I338" s="15">
        <v>167</v>
      </c>
      <c r="J338" s="15">
        <v>8</v>
      </c>
      <c r="K338" s="15"/>
      <c r="L338" s="15">
        <v>4</v>
      </c>
      <c r="M338" s="15">
        <f t="shared" si="307"/>
        <v>9.765625E-4</v>
      </c>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H338"/>
      <c r="BI338"/>
      <c r="BJ338"/>
    </row>
    <row r="339" spans="1:62">
      <c r="A339" s="15">
        <v>336</v>
      </c>
      <c r="B339" s="15">
        <v>-2</v>
      </c>
      <c r="C339" s="15">
        <v>-8192</v>
      </c>
      <c r="D339" s="15">
        <f t="shared" si="304"/>
        <v>-1</v>
      </c>
      <c r="E339" s="15">
        <f t="shared" si="305"/>
        <v>0</v>
      </c>
      <c r="F339" s="15">
        <f t="shared" si="306"/>
        <v>-1</v>
      </c>
      <c r="G339" s="15">
        <v>-1</v>
      </c>
      <c r="H339" s="15">
        <v>-1</v>
      </c>
      <c r="I339" s="15">
        <v>167</v>
      </c>
      <c r="J339" s="15">
        <v>8</v>
      </c>
      <c r="K339" s="15"/>
      <c r="L339" s="15">
        <v>4</v>
      </c>
      <c r="M339" s="15">
        <f t="shared" si="307"/>
        <v>9.765625E-4</v>
      </c>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H339"/>
      <c r="BI339"/>
      <c r="BJ339"/>
    </row>
    <row r="340" spans="1:62">
      <c r="A340" s="15">
        <v>337</v>
      </c>
      <c r="B340" s="15">
        <v>-2</v>
      </c>
      <c r="C340" s="15">
        <v>-8192</v>
      </c>
      <c r="D340" s="15">
        <f t="shared" si="304"/>
        <v>-1</v>
      </c>
      <c r="E340" s="15">
        <f t="shared" si="305"/>
        <v>0</v>
      </c>
      <c r="F340" s="15">
        <f t="shared" si="306"/>
        <v>-1</v>
      </c>
      <c r="G340" s="15">
        <v>-1</v>
      </c>
      <c r="H340" s="15">
        <v>-1</v>
      </c>
      <c r="I340" s="15">
        <v>168</v>
      </c>
      <c r="J340" s="15">
        <v>8</v>
      </c>
      <c r="K340" s="15"/>
      <c r="L340" s="15">
        <v>4</v>
      </c>
      <c r="M340" s="15">
        <f t="shared" si="307"/>
        <v>9.765625E-4</v>
      </c>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H340"/>
      <c r="BI340"/>
      <c r="BJ340"/>
    </row>
    <row r="341" spans="1:62">
      <c r="A341" s="15">
        <v>338</v>
      </c>
      <c r="B341" s="15">
        <v>-2</v>
      </c>
      <c r="C341" s="15">
        <v>-8192</v>
      </c>
      <c r="D341" s="15">
        <f t="shared" si="304"/>
        <v>-1</v>
      </c>
      <c r="E341" s="15">
        <f t="shared" si="305"/>
        <v>0</v>
      </c>
      <c r="F341" s="15">
        <f t="shared" si="306"/>
        <v>-1</v>
      </c>
      <c r="G341" s="15">
        <v>-1</v>
      </c>
      <c r="H341" s="15">
        <v>-1</v>
      </c>
      <c r="I341" s="15">
        <v>168</v>
      </c>
      <c r="J341" s="15">
        <v>8</v>
      </c>
      <c r="K341" s="15"/>
      <c r="L341" s="15">
        <v>4</v>
      </c>
      <c r="M341" s="15">
        <f t="shared" si="307"/>
        <v>9.765625E-4</v>
      </c>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H341"/>
      <c r="BI341"/>
      <c r="BJ341"/>
    </row>
    <row r="342" spans="1:62">
      <c r="A342" s="15">
        <v>339</v>
      </c>
      <c r="B342" s="15">
        <v>-2</v>
      </c>
      <c r="C342" s="15">
        <v>-8192</v>
      </c>
      <c r="D342" s="15">
        <f t="shared" si="304"/>
        <v>-1</v>
      </c>
      <c r="E342" s="15">
        <f t="shared" si="305"/>
        <v>0</v>
      </c>
      <c r="F342" s="15">
        <f t="shared" si="306"/>
        <v>-1</v>
      </c>
      <c r="G342" s="15">
        <v>-1</v>
      </c>
      <c r="H342" s="15">
        <v>-1</v>
      </c>
      <c r="I342" s="15">
        <v>169</v>
      </c>
      <c r="J342" s="15">
        <v>8</v>
      </c>
      <c r="K342" s="15"/>
      <c r="L342" s="15">
        <v>956</v>
      </c>
      <c r="M342" s="15">
        <f t="shared" si="307"/>
        <v>0.2333984375</v>
      </c>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H342"/>
      <c r="BI342"/>
      <c r="BJ342"/>
    </row>
    <row r="343" spans="1:62">
      <c r="A343" s="15">
        <v>340</v>
      </c>
      <c r="B343" s="15">
        <v>-2</v>
      </c>
      <c r="C343" s="15">
        <v>-8192</v>
      </c>
      <c r="D343" s="15">
        <f t="shared" si="304"/>
        <v>-1</v>
      </c>
      <c r="E343" s="15">
        <f t="shared" si="305"/>
        <v>0</v>
      </c>
      <c r="F343" s="15">
        <f t="shared" si="306"/>
        <v>-1</v>
      </c>
      <c r="G343" s="15">
        <v>-1</v>
      </c>
      <c r="H343" s="15">
        <v>-1</v>
      </c>
      <c r="I343" s="15">
        <v>169</v>
      </c>
      <c r="J343" s="15">
        <v>8</v>
      </c>
      <c r="K343" s="15"/>
      <c r="L343" s="15">
        <v>956</v>
      </c>
      <c r="M343" s="15">
        <f t="shared" si="307"/>
        <v>0.2333984375</v>
      </c>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H343"/>
      <c r="BI343"/>
      <c r="BJ343"/>
    </row>
    <row r="344" spans="1:62">
      <c r="A344" s="15">
        <v>341</v>
      </c>
      <c r="B344" s="15">
        <v>-2</v>
      </c>
      <c r="C344" s="15">
        <v>-8192</v>
      </c>
      <c r="D344" s="15">
        <f t="shared" si="304"/>
        <v>-1</v>
      </c>
      <c r="E344" s="15">
        <f t="shared" si="305"/>
        <v>0</v>
      </c>
      <c r="F344" s="15">
        <f t="shared" si="306"/>
        <v>-1</v>
      </c>
      <c r="G344" s="15">
        <v>-1</v>
      </c>
      <c r="H344" s="15">
        <v>-1</v>
      </c>
      <c r="I344" s="15">
        <v>170</v>
      </c>
      <c r="J344" s="15">
        <v>8</v>
      </c>
      <c r="K344" s="15"/>
      <c r="L344" s="15">
        <v>956</v>
      </c>
      <c r="M344" s="15">
        <f t="shared" si="307"/>
        <v>0.2333984375</v>
      </c>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H344"/>
      <c r="BI344"/>
      <c r="BJ344"/>
    </row>
    <row r="345" spans="1:62">
      <c r="A345" s="15">
        <v>342</v>
      </c>
      <c r="B345" s="15">
        <v>-2</v>
      </c>
      <c r="C345" s="15">
        <v>-8192</v>
      </c>
      <c r="D345" s="15">
        <f t="shared" si="304"/>
        <v>-1</v>
      </c>
      <c r="E345" s="15">
        <f t="shared" si="305"/>
        <v>0</v>
      </c>
      <c r="F345" s="15">
        <f t="shared" si="306"/>
        <v>-1</v>
      </c>
      <c r="G345" s="15">
        <v>-1</v>
      </c>
      <c r="H345" s="15">
        <v>-1</v>
      </c>
      <c r="I345" s="15">
        <v>170</v>
      </c>
      <c r="J345" s="15">
        <v>8</v>
      </c>
      <c r="K345" s="15"/>
      <c r="L345" s="15">
        <v>956</v>
      </c>
      <c r="M345" s="15">
        <f t="shared" si="307"/>
        <v>0.2333984375</v>
      </c>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H345"/>
      <c r="BI345"/>
      <c r="BJ345"/>
    </row>
    <row r="346" spans="1:62">
      <c r="A346" s="15">
        <v>343</v>
      </c>
      <c r="B346" s="15">
        <v>-2</v>
      </c>
      <c r="C346" s="15">
        <v>-8192</v>
      </c>
      <c r="D346" s="15">
        <f t="shared" si="304"/>
        <v>-1</v>
      </c>
      <c r="E346" s="15">
        <f t="shared" si="305"/>
        <v>0</v>
      </c>
      <c r="F346" s="15">
        <f t="shared" si="306"/>
        <v>-1</v>
      </c>
      <c r="G346" s="15">
        <v>-1</v>
      </c>
      <c r="H346" s="15">
        <v>-1</v>
      </c>
      <c r="I346" s="15">
        <v>171</v>
      </c>
      <c r="J346" s="15">
        <v>8</v>
      </c>
      <c r="K346" s="15"/>
      <c r="L346" s="15">
        <v>1365</v>
      </c>
      <c r="M346" s="15">
        <f t="shared" si="307"/>
        <v>0.333251953125</v>
      </c>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H346"/>
      <c r="BI346"/>
      <c r="BJ346"/>
    </row>
    <row r="347" spans="1:62">
      <c r="A347" s="15">
        <v>344</v>
      </c>
      <c r="B347" s="15">
        <v>-2</v>
      </c>
      <c r="C347" s="15">
        <v>-8192</v>
      </c>
      <c r="D347" s="15">
        <f t="shared" si="304"/>
        <v>-1</v>
      </c>
      <c r="E347" s="15">
        <f t="shared" si="305"/>
        <v>0</v>
      </c>
      <c r="F347" s="15">
        <f t="shared" si="306"/>
        <v>-1</v>
      </c>
      <c r="G347" s="15">
        <v>-1</v>
      </c>
      <c r="H347" s="15">
        <v>-1</v>
      </c>
      <c r="I347" s="15">
        <v>171</v>
      </c>
      <c r="J347" s="15">
        <v>8</v>
      </c>
      <c r="K347" s="15"/>
      <c r="L347" s="15">
        <v>1365</v>
      </c>
      <c r="M347" s="15">
        <f t="shared" si="307"/>
        <v>0.333251953125</v>
      </c>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H347"/>
      <c r="BI347"/>
      <c r="BJ347"/>
    </row>
    <row r="348" spans="1:62">
      <c r="A348" s="15">
        <v>345</v>
      </c>
      <c r="B348" s="15">
        <v>-2</v>
      </c>
      <c r="C348" s="15">
        <v>-8192</v>
      </c>
      <c r="D348" s="15">
        <f t="shared" si="304"/>
        <v>-1</v>
      </c>
      <c r="E348" s="15">
        <f t="shared" si="305"/>
        <v>0</v>
      </c>
      <c r="F348" s="15">
        <f t="shared" si="306"/>
        <v>-1</v>
      </c>
      <c r="G348" s="15">
        <v>-1</v>
      </c>
      <c r="H348" s="15">
        <v>-1</v>
      </c>
      <c r="I348" s="15">
        <v>172</v>
      </c>
      <c r="J348" s="15">
        <v>8</v>
      </c>
      <c r="K348" s="15"/>
      <c r="L348" s="15">
        <v>1365</v>
      </c>
      <c r="M348" s="15">
        <f t="shared" si="307"/>
        <v>0.333251953125</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H348"/>
      <c r="BI348"/>
      <c r="BJ348"/>
    </row>
    <row r="349" spans="1:62">
      <c r="A349" s="15">
        <v>346</v>
      </c>
      <c r="B349" s="15">
        <v>-2</v>
      </c>
      <c r="C349" s="15">
        <v>-8192</v>
      </c>
      <c r="D349" s="15">
        <f t="shared" si="304"/>
        <v>-1</v>
      </c>
      <c r="E349" s="15">
        <f t="shared" si="305"/>
        <v>0</v>
      </c>
      <c r="F349" s="15">
        <f t="shared" si="306"/>
        <v>-1</v>
      </c>
      <c r="G349" s="15">
        <v>-1</v>
      </c>
      <c r="H349" s="15">
        <v>-1</v>
      </c>
      <c r="I349" s="15">
        <v>172</v>
      </c>
      <c r="J349" s="15">
        <v>8</v>
      </c>
      <c r="K349" s="15"/>
      <c r="L349" s="15">
        <v>1365</v>
      </c>
      <c r="M349" s="15">
        <f t="shared" si="307"/>
        <v>0.333251953125</v>
      </c>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H349"/>
      <c r="BI349"/>
      <c r="BJ349"/>
    </row>
    <row r="350" spans="1:62">
      <c r="A350" s="15">
        <v>347</v>
      </c>
      <c r="B350" s="15">
        <v>-2</v>
      </c>
      <c r="C350" s="15">
        <v>-8192</v>
      </c>
      <c r="D350" s="15">
        <f t="shared" si="304"/>
        <v>-1</v>
      </c>
      <c r="E350" s="15">
        <f t="shared" si="305"/>
        <v>0</v>
      </c>
      <c r="F350" s="15">
        <f t="shared" si="306"/>
        <v>-1</v>
      </c>
      <c r="G350" s="15">
        <v>455</v>
      </c>
      <c r="H350" s="15">
        <v>456</v>
      </c>
      <c r="I350" s="15">
        <v>173</v>
      </c>
      <c r="J350" s="15">
        <v>7</v>
      </c>
      <c r="K350" s="15"/>
      <c r="L350" s="15">
        <v>1365</v>
      </c>
      <c r="M350" s="15">
        <f t="shared" si="307"/>
        <v>0.333251953125</v>
      </c>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H350"/>
      <c r="BI350"/>
      <c r="BJ350"/>
    </row>
    <row r="351" spans="1:62">
      <c r="A351" s="15">
        <v>348</v>
      </c>
      <c r="B351" s="15">
        <v>-2</v>
      </c>
      <c r="C351" s="15">
        <v>-8192</v>
      </c>
      <c r="D351" s="15">
        <f t="shared" si="304"/>
        <v>-1</v>
      </c>
      <c r="E351" s="15">
        <f t="shared" si="305"/>
        <v>0</v>
      </c>
      <c r="F351" s="15">
        <f t="shared" si="306"/>
        <v>-1</v>
      </c>
      <c r="G351" s="15">
        <v>457</v>
      </c>
      <c r="H351" s="15">
        <v>458</v>
      </c>
      <c r="I351" s="15">
        <v>173</v>
      </c>
      <c r="J351" s="15">
        <v>7</v>
      </c>
      <c r="K351" s="15"/>
      <c r="L351" s="15">
        <v>1365</v>
      </c>
      <c r="M351" s="15">
        <f t="shared" si="307"/>
        <v>0.333251953125</v>
      </c>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H351"/>
      <c r="BI351"/>
      <c r="BJ351"/>
    </row>
    <row r="352" spans="1:62">
      <c r="A352" s="15">
        <v>349</v>
      </c>
      <c r="B352" s="15">
        <v>-2</v>
      </c>
      <c r="C352" s="15">
        <v>-8192</v>
      </c>
      <c r="D352" s="15">
        <f t="shared" si="304"/>
        <v>-1</v>
      </c>
      <c r="E352" s="15">
        <f t="shared" si="305"/>
        <v>0</v>
      </c>
      <c r="F352" s="15">
        <f t="shared" si="306"/>
        <v>-1</v>
      </c>
      <c r="G352" s="15">
        <v>459</v>
      </c>
      <c r="H352" s="15">
        <v>460</v>
      </c>
      <c r="I352" s="15">
        <v>174</v>
      </c>
      <c r="J352" s="15">
        <v>7</v>
      </c>
      <c r="K352" s="15"/>
      <c r="L352" s="15">
        <v>1365</v>
      </c>
      <c r="M352" s="15">
        <f t="shared" si="307"/>
        <v>0.333251953125</v>
      </c>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H352"/>
      <c r="BI352"/>
      <c r="BJ352"/>
    </row>
    <row r="353" spans="1:62">
      <c r="A353" s="15">
        <v>350</v>
      </c>
      <c r="B353" s="15">
        <v>-2</v>
      </c>
      <c r="C353" s="15">
        <v>-8192</v>
      </c>
      <c r="D353" s="15">
        <f t="shared" si="304"/>
        <v>-1</v>
      </c>
      <c r="E353" s="15">
        <f t="shared" si="305"/>
        <v>0</v>
      </c>
      <c r="F353" s="15">
        <f t="shared" si="306"/>
        <v>-1</v>
      </c>
      <c r="G353" s="15">
        <v>461</v>
      </c>
      <c r="H353" s="15">
        <v>462</v>
      </c>
      <c r="I353" s="15">
        <v>174</v>
      </c>
      <c r="J353" s="15">
        <v>7</v>
      </c>
      <c r="K353" s="15"/>
      <c r="L353" s="15">
        <v>1365</v>
      </c>
      <c r="M353" s="15">
        <f t="shared" si="307"/>
        <v>0.333251953125</v>
      </c>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H353"/>
      <c r="BI353"/>
      <c r="BJ353"/>
    </row>
    <row r="354" spans="1:62">
      <c r="A354" s="15">
        <v>351</v>
      </c>
      <c r="B354" s="15">
        <v>-2</v>
      </c>
      <c r="C354" s="15">
        <v>-8192</v>
      </c>
      <c r="D354" s="15">
        <f t="shared" si="304"/>
        <v>-1</v>
      </c>
      <c r="E354" s="15">
        <f t="shared" si="305"/>
        <v>0</v>
      </c>
      <c r="F354" s="15">
        <f t="shared" si="306"/>
        <v>-1</v>
      </c>
      <c r="G354" s="15">
        <v>-1</v>
      </c>
      <c r="H354" s="15">
        <v>-1</v>
      </c>
      <c r="I354" s="15">
        <v>175</v>
      </c>
      <c r="J354" s="15">
        <v>8</v>
      </c>
      <c r="K354" s="15"/>
      <c r="L354" s="15">
        <v>910</v>
      </c>
      <c r="M354" s="15">
        <f t="shared" si="307"/>
        <v>0.22216796875</v>
      </c>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H354"/>
      <c r="BI354"/>
      <c r="BJ354"/>
    </row>
    <row r="355" spans="1:62">
      <c r="A355" s="15">
        <v>352</v>
      </c>
      <c r="B355" s="15">
        <v>-2</v>
      </c>
      <c r="C355" s="15">
        <v>-8192</v>
      </c>
      <c r="D355" s="15">
        <f t="shared" si="304"/>
        <v>-1</v>
      </c>
      <c r="E355" s="15">
        <f t="shared" si="305"/>
        <v>0</v>
      </c>
      <c r="F355" s="15">
        <f t="shared" si="306"/>
        <v>-1</v>
      </c>
      <c r="G355" s="15">
        <v>-1</v>
      </c>
      <c r="H355" s="15">
        <v>-1</v>
      </c>
      <c r="I355" s="15">
        <v>175</v>
      </c>
      <c r="J355" s="15">
        <v>8</v>
      </c>
      <c r="K355" s="15"/>
      <c r="L355" s="15">
        <v>910</v>
      </c>
      <c r="M355" s="15">
        <f t="shared" si="307"/>
        <v>0.22216796875</v>
      </c>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H355"/>
      <c r="BI355"/>
      <c r="BJ355"/>
    </row>
    <row r="356" spans="1:62">
      <c r="A356" s="15">
        <v>353</v>
      </c>
      <c r="B356" s="15">
        <v>-2</v>
      </c>
      <c r="C356" s="15">
        <v>-8192</v>
      </c>
      <c r="D356" s="15">
        <f t="shared" si="304"/>
        <v>-1</v>
      </c>
      <c r="E356" s="15">
        <f t="shared" si="305"/>
        <v>0</v>
      </c>
      <c r="F356" s="15">
        <f t="shared" si="306"/>
        <v>-1</v>
      </c>
      <c r="G356" s="15">
        <v>-1</v>
      </c>
      <c r="H356" s="15">
        <v>-1</v>
      </c>
      <c r="I356" s="15">
        <v>176</v>
      </c>
      <c r="J356" s="15">
        <v>8</v>
      </c>
      <c r="K356" s="15"/>
      <c r="L356" s="15">
        <v>910</v>
      </c>
      <c r="M356" s="15">
        <f t="shared" si="307"/>
        <v>0.22216796875</v>
      </c>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H356"/>
      <c r="BI356"/>
      <c r="BJ356"/>
    </row>
    <row r="357" spans="1:62">
      <c r="A357" s="15">
        <v>354</v>
      </c>
      <c r="B357" s="15">
        <v>-2</v>
      </c>
      <c r="C357" s="15">
        <v>-8192</v>
      </c>
      <c r="D357" s="15">
        <f t="shared" si="304"/>
        <v>-1</v>
      </c>
      <c r="E357" s="15">
        <f t="shared" si="305"/>
        <v>0</v>
      </c>
      <c r="F357" s="15">
        <f t="shared" si="306"/>
        <v>-1</v>
      </c>
      <c r="G357" s="15">
        <v>-1</v>
      </c>
      <c r="H357" s="15">
        <v>-1</v>
      </c>
      <c r="I357" s="15">
        <v>176</v>
      </c>
      <c r="J357" s="15">
        <v>8</v>
      </c>
      <c r="K357" s="15"/>
      <c r="L357" s="15">
        <v>910</v>
      </c>
      <c r="M357" s="15">
        <f t="shared" si="307"/>
        <v>0.22216796875</v>
      </c>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H357"/>
      <c r="BI357"/>
      <c r="BJ357"/>
    </row>
    <row r="358" spans="1:62">
      <c r="A358" s="15">
        <v>355</v>
      </c>
      <c r="B358" s="15">
        <v>-2</v>
      </c>
      <c r="C358" s="15">
        <v>-8192</v>
      </c>
      <c r="D358" s="15">
        <f t="shared" si="304"/>
        <v>-1</v>
      </c>
      <c r="E358" s="15">
        <f t="shared" si="305"/>
        <v>0</v>
      </c>
      <c r="F358" s="15">
        <f t="shared" si="306"/>
        <v>-1</v>
      </c>
      <c r="G358" s="15">
        <v>-1</v>
      </c>
      <c r="H358" s="15">
        <v>-1</v>
      </c>
      <c r="I358" s="15">
        <v>177</v>
      </c>
      <c r="J358" s="15">
        <v>8</v>
      </c>
      <c r="K358" s="15"/>
      <c r="L358" s="15">
        <v>1365</v>
      </c>
      <c r="M358" s="15">
        <f t="shared" si="307"/>
        <v>0.333251953125</v>
      </c>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H358"/>
      <c r="BI358"/>
      <c r="BJ358"/>
    </row>
    <row r="359" spans="1:62">
      <c r="A359" s="15">
        <v>356</v>
      </c>
      <c r="B359" s="15">
        <v>-2</v>
      </c>
      <c r="C359" s="15">
        <v>-8192</v>
      </c>
      <c r="D359" s="15">
        <f t="shared" si="304"/>
        <v>-1</v>
      </c>
      <c r="E359" s="15">
        <f t="shared" si="305"/>
        <v>0</v>
      </c>
      <c r="F359" s="15">
        <f t="shared" si="306"/>
        <v>-1</v>
      </c>
      <c r="G359" s="15">
        <v>-1</v>
      </c>
      <c r="H359" s="15">
        <v>-1</v>
      </c>
      <c r="I359" s="15">
        <v>177</v>
      </c>
      <c r="J359" s="15">
        <v>8</v>
      </c>
      <c r="K359" s="15"/>
      <c r="L359" s="15">
        <v>1365</v>
      </c>
      <c r="M359" s="15">
        <f t="shared" si="307"/>
        <v>0.333251953125</v>
      </c>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H359"/>
      <c r="BI359"/>
      <c r="BJ359"/>
    </row>
    <row r="360" spans="1:62">
      <c r="A360" s="15">
        <v>357</v>
      </c>
      <c r="B360" s="15">
        <v>-2</v>
      </c>
      <c r="C360" s="15">
        <v>-8192</v>
      </c>
      <c r="D360" s="15">
        <f t="shared" si="304"/>
        <v>-1</v>
      </c>
      <c r="E360" s="15">
        <f t="shared" si="305"/>
        <v>0</v>
      </c>
      <c r="F360" s="15">
        <f t="shared" si="306"/>
        <v>-1</v>
      </c>
      <c r="G360" s="15">
        <v>-1</v>
      </c>
      <c r="H360" s="15">
        <v>-1</v>
      </c>
      <c r="I360" s="15">
        <v>178</v>
      </c>
      <c r="J360" s="15">
        <v>8</v>
      </c>
      <c r="K360" s="15"/>
      <c r="L360" s="15">
        <v>1365</v>
      </c>
      <c r="M360" s="15">
        <f t="shared" si="307"/>
        <v>0.333251953125</v>
      </c>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H360"/>
      <c r="BI360"/>
      <c r="BJ360"/>
    </row>
    <row r="361" spans="1:62">
      <c r="A361" s="15">
        <v>358</v>
      </c>
      <c r="B361" s="15">
        <v>-2</v>
      </c>
      <c r="C361" s="15">
        <v>-8192</v>
      </c>
      <c r="D361" s="15">
        <f t="shared" si="304"/>
        <v>-1</v>
      </c>
      <c r="E361" s="15">
        <f t="shared" si="305"/>
        <v>0</v>
      </c>
      <c r="F361" s="15">
        <f t="shared" si="306"/>
        <v>-1</v>
      </c>
      <c r="G361" s="15">
        <v>-1</v>
      </c>
      <c r="H361" s="15">
        <v>-1</v>
      </c>
      <c r="I361" s="15">
        <v>178</v>
      </c>
      <c r="J361" s="15">
        <v>8</v>
      </c>
      <c r="K361" s="15"/>
      <c r="L361" s="15">
        <v>1365</v>
      </c>
      <c r="M361" s="15">
        <f t="shared" si="307"/>
        <v>0.333251953125</v>
      </c>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H361"/>
      <c r="BI361"/>
      <c r="BJ361"/>
    </row>
    <row r="362" spans="1:62">
      <c r="A362" s="15">
        <v>359</v>
      </c>
      <c r="B362" s="15">
        <v>-2</v>
      </c>
      <c r="C362" s="15">
        <v>-8192</v>
      </c>
      <c r="D362" s="15">
        <f t="shared" si="304"/>
        <v>-1</v>
      </c>
      <c r="E362" s="15">
        <f t="shared" si="305"/>
        <v>0</v>
      </c>
      <c r="F362" s="15">
        <f t="shared" si="306"/>
        <v>-1</v>
      </c>
      <c r="G362" s="15">
        <v>-1</v>
      </c>
      <c r="H362" s="15">
        <v>-1</v>
      </c>
      <c r="I362" s="15">
        <v>179</v>
      </c>
      <c r="J362" s="15">
        <v>8</v>
      </c>
      <c r="K362" s="15"/>
      <c r="L362" s="15">
        <v>1365</v>
      </c>
      <c r="M362" s="15">
        <f t="shared" si="307"/>
        <v>0.333251953125</v>
      </c>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H362"/>
      <c r="BI362"/>
      <c r="BJ362"/>
    </row>
    <row r="363" spans="1:62">
      <c r="A363" s="15">
        <v>360</v>
      </c>
      <c r="B363" s="15">
        <v>-2</v>
      </c>
      <c r="C363" s="15">
        <v>-8192</v>
      </c>
      <c r="D363" s="15">
        <f t="shared" si="304"/>
        <v>-1</v>
      </c>
      <c r="E363" s="15">
        <f t="shared" si="305"/>
        <v>0</v>
      </c>
      <c r="F363" s="15">
        <f t="shared" si="306"/>
        <v>-1</v>
      </c>
      <c r="G363" s="15">
        <v>-1</v>
      </c>
      <c r="H363" s="15">
        <v>-1</v>
      </c>
      <c r="I363" s="15">
        <v>179</v>
      </c>
      <c r="J363" s="15">
        <v>8</v>
      </c>
      <c r="K363" s="15"/>
      <c r="L363" s="15">
        <v>1365</v>
      </c>
      <c r="M363" s="15">
        <f t="shared" si="307"/>
        <v>0.333251953125</v>
      </c>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H363"/>
      <c r="BI363"/>
      <c r="BJ363"/>
    </row>
    <row r="364" spans="1:62">
      <c r="A364" s="15">
        <v>361</v>
      </c>
      <c r="B364" s="15">
        <v>-2</v>
      </c>
      <c r="C364" s="15">
        <v>-8192</v>
      </c>
      <c r="D364" s="15">
        <f t="shared" si="304"/>
        <v>-1</v>
      </c>
      <c r="E364" s="15">
        <f t="shared" si="305"/>
        <v>0</v>
      </c>
      <c r="F364" s="15">
        <f t="shared" si="306"/>
        <v>-1</v>
      </c>
      <c r="G364" s="15">
        <v>-1</v>
      </c>
      <c r="H364" s="15">
        <v>-1</v>
      </c>
      <c r="I364" s="15">
        <v>180</v>
      </c>
      <c r="J364" s="15">
        <v>8</v>
      </c>
      <c r="K364" s="15"/>
      <c r="L364" s="15">
        <v>1365</v>
      </c>
      <c r="M364" s="15">
        <f t="shared" si="307"/>
        <v>0.333251953125</v>
      </c>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H364"/>
      <c r="BI364"/>
      <c r="BJ364"/>
    </row>
    <row r="365" spans="1:62">
      <c r="A365" s="15">
        <v>362</v>
      </c>
      <c r="B365" s="15">
        <v>-2</v>
      </c>
      <c r="C365" s="15">
        <v>-8192</v>
      </c>
      <c r="D365" s="15">
        <f t="shared" si="304"/>
        <v>-1</v>
      </c>
      <c r="E365" s="15">
        <f t="shared" si="305"/>
        <v>0</v>
      </c>
      <c r="F365" s="15">
        <f t="shared" si="306"/>
        <v>-1</v>
      </c>
      <c r="G365" s="15">
        <v>-1</v>
      </c>
      <c r="H365" s="15">
        <v>-1</v>
      </c>
      <c r="I365" s="15">
        <v>180</v>
      </c>
      <c r="J365" s="15">
        <v>8</v>
      </c>
      <c r="K365" s="15"/>
      <c r="L365" s="15">
        <v>1365</v>
      </c>
      <c r="M365" s="15">
        <f t="shared" si="307"/>
        <v>0.333251953125</v>
      </c>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H365"/>
      <c r="BI365"/>
      <c r="BJ365"/>
    </row>
    <row r="366" spans="1:62">
      <c r="A366" s="15">
        <v>363</v>
      </c>
      <c r="B366" s="15">
        <v>-2</v>
      </c>
      <c r="C366" s="15">
        <v>-8192</v>
      </c>
      <c r="D366" s="15">
        <f t="shared" si="304"/>
        <v>-1</v>
      </c>
      <c r="E366" s="15">
        <f t="shared" si="305"/>
        <v>0</v>
      </c>
      <c r="F366" s="15">
        <f t="shared" si="306"/>
        <v>-1</v>
      </c>
      <c r="G366" s="15">
        <v>-1</v>
      </c>
      <c r="H366" s="15">
        <v>-1</v>
      </c>
      <c r="I366" s="15">
        <v>181</v>
      </c>
      <c r="J366" s="15">
        <v>8</v>
      </c>
      <c r="K366" s="15"/>
      <c r="L366" s="15">
        <v>1209</v>
      </c>
      <c r="M366" s="15">
        <f t="shared" si="307"/>
        <v>0.295166015625</v>
      </c>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H366"/>
      <c r="BI366"/>
      <c r="BJ366"/>
    </row>
    <row r="367" spans="1:62">
      <c r="A367" s="15">
        <v>364</v>
      </c>
      <c r="B367" s="15">
        <v>-2</v>
      </c>
      <c r="C367" s="15">
        <v>-8192</v>
      </c>
      <c r="D367" s="15">
        <f t="shared" si="304"/>
        <v>-1</v>
      </c>
      <c r="E367" s="15">
        <f t="shared" si="305"/>
        <v>0</v>
      </c>
      <c r="F367" s="15">
        <f t="shared" si="306"/>
        <v>-1</v>
      </c>
      <c r="G367" s="15">
        <v>-1</v>
      </c>
      <c r="H367" s="15">
        <v>-1</v>
      </c>
      <c r="I367" s="15">
        <v>181</v>
      </c>
      <c r="J367" s="15">
        <v>8</v>
      </c>
      <c r="K367" s="15"/>
      <c r="L367" s="15">
        <v>1209</v>
      </c>
      <c r="M367" s="15">
        <f t="shared" si="307"/>
        <v>0.295166015625</v>
      </c>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H367"/>
      <c r="BI367"/>
      <c r="BJ367"/>
    </row>
    <row r="368" spans="1:62">
      <c r="A368" s="15">
        <v>365</v>
      </c>
      <c r="B368" s="15">
        <v>-2</v>
      </c>
      <c r="C368" s="15">
        <v>-8192</v>
      </c>
      <c r="D368" s="15">
        <f t="shared" si="304"/>
        <v>-1</v>
      </c>
      <c r="E368" s="15">
        <f t="shared" si="305"/>
        <v>0</v>
      </c>
      <c r="F368" s="15">
        <f t="shared" si="306"/>
        <v>-1</v>
      </c>
      <c r="G368" s="15">
        <v>-1</v>
      </c>
      <c r="H368" s="15">
        <v>-1</v>
      </c>
      <c r="I368" s="15">
        <v>182</v>
      </c>
      <c r="J368" s="15">
        <v>8</v>
      </c>
      <c r="K368" s="15"/>
      <c r="L368" s="15">
        <v>1209</v>
      </c>
      <c r="M368" s="15">
        <f t="shared" si="307"/>
        <v>0.295166015625</v>
      </c>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H368"/>
      <c r="BI368"/>
      <c r="BJ368"/>
    </row>
    <row r="369" spans="1:62">
      <c r="A369" s="15">
        <v>366</v>
      </c>
      <c r="B369" s="15">
        <v>-2</v>
      </c>
      <c r="C369" s="15">
        <v>-8192</v>
      </c>
      <c r="D369" s="15">
        <f t="shared" si="304"/>
        <v>-1</v>
      </c>
      <c r="E369" s="15">
        <f t="shared" si="305"/>
        <v>0</v>
      </c>
      <c r="F369" s="15">
        <f t="shared" si="306"/>
        <v>-1</v>
      </c>
      <c r="G369" s="15">
        <v>-1</v>
      </c>
      <c r="H369" s="15">
        <v>-1</v>
      </c>
      <c r="I369" s="15">
        <v>182</v>
      </c>
      <c r="J369" s="15">
        <v>8</v>
      </c>
      <c r="K369" s="15"/>
      <c r="L369" s="15">
        <v>1209</v>
      </c>
      <c r="M369" s="15">
        <f t="shared" si="307"/>
        <v>0.295166015625</v>
      </c>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H369"/>
      <c r="BI369"/>
      <c r="BJ369"/>
    </row>
    <row r="370" spans="1:62">
      <c r="A370" s="15">
        <v>367</v>
      </c>
      <c r="B370" s="15">
        <v>-2</v>
      </c>
      <c r="C370" s="15">
        <v>-8192</v>
      </c>
      <c r="D370" s="15">
        <f t="shared" si="304"/>
        <v>-1</v>
      </c>
      <c r="E370" s="15">
        <f t="shared" si="305"/>
        <v>0</v>
      </c>
      <c r="F370" s="15">
        <f t="shared" si="306"/>
        <v>-1</v>
      </c>
      <c r="G370" s="15">
        <v>-1</v>
      </c>
      <c r="H370" s="15">
        <v>-1</v>
      </c>
      <c r="I370" s="15">
        <v>183</v>
      </c>
      <c r="J370" s="15">
        <v>8</v>
      </c>
      <c r="K370" s="15"/>
      <c r="L370" s="15">
        <v>180</v>
      </c>
      <c r="M370" s="15">
        <f t="shared" si="307"/>
        <v>4.39453125E-2</v>
      </c>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H370"/>
      <c r="BI370"/>
      <c r="BJ370"/>
    </row>
    <row r="371" spans="1:62">
      <c r="A371" s="15">
        <v>368</v>
      </c>
      <c r="B371" s="15">
        <v>-2</v>
      </c>
      <c r="C371" s="15">
        <v>-8192</v>
      </c>
      <c r="D371" s="15">
        <f t="shared" si="304"/>
        <v>-1</v>
      </c>
      <c r="E371" s="15">
        <f t="shared" si="305"/>
        <v>0</v>
      </c>
      <c r="F371" s="15">
        <f t="shared" si="306"/>
        <v>-1</v>
      </c>
      <c r="G371" s="15">
        <v>-1</v>
      </c>
      <c r="H371" s="15">
        <v>-1</v>
      </c>
      <c r="I371" s="15">
        <v>183</v>
      </c>
      <c r="J371" s="15">
        <v>8</v>
      </c>
      <c r="K371" s="15"/>
      <c r="L371" s="15">
        <v>180</v>
      </c>
      <c r="M371" s="15">
        <f t="shared" si="307"/>
        <v>4.39453125E-2</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H371"/>
      <c r="BI371"/>
      <c r="BJ371"/>
    </row>
    <row r="372" spans="1:62">
      <c r="A372" s="15">
        <v>369</v>
      </c>
      <c r="B372" s="15">
        <v>-2</v>
      </c>
      <c r="C372" s="15">
        <v>-8192</v>
      </c>
      <c r="D372" s="15">
        <f t="shared" si="304"/>
        <v>-1</v>
      </c>
      <c r="E372" s="15">
        <f t="shared" si="305"/>
        <v>0</v>
      </c>
      <c r="F372" s="15">
        <f t="shared" si="306"/>
        <v>-1</v>
      </c>
      <c r="G372" s="15">
        <v>-1</v>
      </c>
      <c r="H372" s="15">
        <v>-1</v>
      </c>
      <c r="I372" s="15">
        <v>184</v>
      </c>
      <c r="J372" s="15">
        <v>8</v>
      </c>
      <c r="K372" s="15"/>
      <c r="L372" s="15">
        <v>180</v>
      </c>
      <c r="M372" s="15">
        <f t="shared" si="307"/>
        <v>4.39453125E-2</v>
      </c>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H372"/>
      <c r="BI372"/>
      <c r="BJ372"/>
    </row>
    <row r="373" spans="1:62">
      <c r="A373" s="15">
        <v>370</v>
      </c>
      <c r="B373" s="15">
        <v>-2</v>
      </c>
      <c r="C373" s="15">
        <v>-8192</v>
      </c>
      <c r="D373" s="15">
        <f t="shared" si="304"/>
        <v>-1</v>
      </c>
      <c r="E373" s="15">
        <f t="shared" si="305"/>
        <v>0</v>
      </c>
      <c r="F373" s="15">
        <f t="shared" si="306"/>
        <v>-1</v>
      </c>
      <c r="G373" s="15">
        <v>-1</v>
      </c>
      <c r="H373" s="15">
        <v>-1</v>
      </c>
      <c r="I373" s="15">
        <v>184</v>
      </c>
      <c r="J373" s="15">
        <v>8</v>
      </c>
      <c r="K373" s="15"/>
      <c r="L373" s="15">
        <v>180</v>
      </c>
      <c r="M373" s="15">
        <f t="shared" si="307"/>
        <v>4.39453125E-2</v>
      </c>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H373"/>
      <c r="BI373"/>
      <c r="BJ373"/>
    </row>
    <row r="374" spans="1:62">
      <c r="A374" s="15">
        <v>371</v>
      </c>
      <c r="B374" s="15">
        <v>-2</v>
      </c>
      <c r="C374" s="15">
        <v>-8192</v>
      </c>
      <c r="D374" s="15">
        <f t="shared" si="304"/>
        <v>-1</v>
      </c>
      <c r="E374" s="15">
        <f t="shared" si="305"/>
        <v>0</v>
      </c>
      <c r="F374" s="15">
        <f t="shared" si="306"/>
        <v>-1</v>
      </c>
      <c r="G374" s="15">
        <v>-1</v>
      </c>
      <c r="H374" s="15">
        <v>-1</v>
      </c>
      <c r="I374" s="15">
        <v>185</v>
      </c>
      <c r="J374" s="15">
        <v>8</v>
      </c>
      <c r="K374" s="15"/>
      <c r="L374" s="15">
        <v>16</v>
      </c>
      <c r="M374" s="15">
        <f t="shared" si="307"/>
        <v>3.90625E-3</v>
      </c>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H374"/>
      <c r="BI374"/>
      <c r="BJ374"/>
    </row>
    <row r="375" spans="1:62">
      <c r="A375" s="15">
        <v>372</v>
      </c>
      <c r="B375" s="15">
        <v>-2</v>
      </c>
      <c r="C375" s="15">
        <v>-8192</v>
      </c>
      <c r="D375" s="15">
        <f t="shared" si="304"/>
        <v>-1</v>
      </c>
      <c r="E375" s="15">
        <f t="shared" si="305"/>
        <v>0</v>
      </c>
      <c r="F375" s="15">
        <f t="shared" si="306"/>
        <v>-1</v>
      </c>
      <c r="G375" s="15">
        <v>-1</v>
      </c>
      <c r="H375" s="15">
        <v>-1</v>
      </c>
      <c r="I375" s="15">
        <v>185</v>
      </c>
      <c r="J375" s="15">
        <v>8</v>
      </c>
      <c r="K375" s="15"/>
      <c r="L375" s="15">
        <v>16</v>
      </c>
      <c r="M375" s="15">
        <f t="shared" si="307"/>
        <v>3.90625E-3</v>
      </c>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H375"/>
      <c r="BI375"/>
      <c r="BJ375"/>
    </row>
    <row r="376" spans="1:62">
      <c r="A376" s="15">
        <v>373</v>
      </c>
      <c r="B376" s="15">
        <v>-2</v>
      </c>
      <c r="C376" s="15">
        <v>-8192</v>
      </c>
      <c r="D376" s="15">
        <f t="shared" si="304"/>
        <v>-1</v>
      </c>
      <c r="E376" s="15">
        <f t="shared" si="305"/>
        <v>0</v>
      </c>
      <c r="F376" s="15">
        <f t="shared" si="306"/>
        <v>-1</v>
      </c>
      <c r="G376" s="15">
        <v>-1</v>
      </c>
      <c r="H376" s="15">
        <v>-1</v>
      </c>
      <c r="I376" s="15">
        <v>186</v>
      </c>
      <c r="J376" s="15">
        <v>8</v>
      </c>
      <c r="K376" s="15"/>
      <c r="L376" s="15">
        <v>16</v>
      </c>
      <c r="M376" s="15">
        <f t="shared" si="307"/>
        <v>3.90625E-3</v>
      </c>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H376"/>
      <c r="BI376"/>
      <c r="BJ376"/>
    </row>
    <row r="377" spans="1:62">
      <c r="A377" s="15">
        <v>374</v>
      </c>
      <c r="B377" s="15">
        <v>-2</v>
      </c>
      <c r="C377" s="15">
        <v>-8192</v>
      </c>
      <c r="D377" s="15">
        <f t="shared" si="304"/>
        <v>-1</v>
      </c>
      <c r="E377" s="15">
        <f t="shared" si="305"/>
        <v>0</v>
      </c>
      <c r="F377" s="15">
        <f t="shared" si="306"/>
        <v>-1</v>
      </c>
      <c r="G377" s="15">
        <v>-1</v>
      </c>
      <c r="H377" s="15">
        <v>-1</v>
      </c>
      <c r="I377" s="15">
        <v>186</v>
      </c>
      <c r="J377" s="15">
        <v>8</v>
      </c>
      <c r="K377" s="15"/>
      <c r="L377" s="15">
        <v>16</v>
      </c>
      <c r="M377" s="15">
        <f t="shared" si="307"/>
        <v>3.90625E-3</v>
      </c>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H377"/>
      <c r="BI377"/>
      <c r="BJ377"/>
    </row>
    <row r="378" spans="1:62">
      <c r="A378" s="15">
        <v>375</v>
      </c>
      <c r="B378" s="15">
        <v>-2</v>
      </c>
      <c r="C378" s="15">
        <v>-8192</v>
      </c>
      <c r="D378" s="15">
        <f t="shared" si="304"/>
        <v>-1</v>
      </c>
      <c r="E378" s="15">
        <f t="shared" si="305"/>
        <v>0</v>
      </c>
      <c r="F378" s="15">
        <f t="shared" si="306"/>
        <v>-1</v>
      </c>
      <c r="G378" s="15">
        <v>-1</v>
      </c>
      <c r="H378" s="15">
        <v>-1</v>
      </c>
      <c r="I378" s="15">
        <v>187</v>
      </c>
      <c r="J378" s="15">
        <v>8</v>
      </c>
      <c r="K378" s="15"/>
      <c r="L378" s="15">
        <v>7</v>
      </c>
      <c r="M378" s="15">
        <f t="shared" si="307"/>
        <v>1.708984375E-3</v>
      </c>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H378"/>
      <c r="BI378"/>
      <c r="BJ378"/>
    </row>
    <row r="379" spans="1:62">
      <c r="A379" s="15">
        <v>376</v>
      </c>
      <c r="B379" s="15">
        <v>-2</v>
      </c>
      <c r="C379" s="15">
        <v>-8192</v>
      </c>
      <c r="D379" s="15">
        <f t="shared" si="304"/>
        <v>-1</v>
      </c>
      <c r="E379" s="15">
        <f t="shared" si="305"/>
        <v>0</v>
      </c>
      <c r="F379" s="15">
        <f t="shared" si="306"/>
        <v>-1</v>
      </c>
      <c r="G379" s="15">
        <v>-1</v>
      </c>
      <c r="H379" s="15">
        <v>-1</v>
      </c>
      <c r="I379" s="15">
        <v>187</v>
      </c>
      <c r="J379" s="15">
        <v>8</v>
      </c>
      <c r="K379" s="15"/>
      <c r="L379" s="15">
        <v>7</v>
      </c>
      <c r="M379" s="15">
        <f t="shared" si="307"/>
        <v>1.708984375E-3</v>
      </c>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H379"/>
      <c r="BI379"/>
      <c r="BJ379"/>
    </row>
    <row r="380" spans="1:62">
      <c r="A380" s="15">
        <v>377</v>
      </c>
      <c r="B380" s="15">
        <v>-2</v>
      </c>
      <c r="C380" s="15">
        <v>-8192</v>
      </c>
      <c r="D380" s="15">
        <f t="shared" si="304"/>
        <v>-1</v>
      </c>
      <c r="E380" s="15">
        <f t="shared" si="305"/>
        <v>0</v>
      </c>
      <c r="F380" s="15">
        <f t="shared" si="306"/>
        <v>-1</v>
      </c>
      <c r="G380" s="15">
        <v>-1</v>
      </c>
      <c r="H380" s="15">
        <v>-1</v>
      </c>
      <c r="I380" s="15">
        <v>188</v>
      </c>
      <c r="J380" s="15">
        <v>8</v>
      </c>
      <c r="K380" s="15"/>
      <c r="L380" s="15">
        <v>7</v>
      </c>
      <c r="M380" s="15">
        <f t="shared" si="307"/>
        <v>1.708984375E-3</v>
      </c>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H380"/>
      <c r="BI380"/>
      <c r="BJ380"/>
    </row>
    <row r="381" spans="1:62">
      <c r="A381" s="15">
        <v>378</v>
      </c>
      <c r="B381" s="15">
        <v>-2</v>
      </c>
      <c r="C381" s="15">
        <v>-8192</v>
      </c>
      <c r="D381" s="15">
        <f t="shared" si="304"/>
        <v>-1</v>
      </c>
      <c r="E381" s="15">
        <f t="shared" si="305"/>
        <v>0</v>
      </c>
      <c r="F381" s="15">
        <f t="shared" si="306"/>
        <v>-1</v>
      </c>
      <c r="G381" s="15">
        <v>-1</v>
      </c>
      <c r="H381" s="15">
        <v>-1</v>
      </c>
      <c r="I381" s="15">
        <v>188</v>
      </c>
      <c r="J381" s="15">
        <v>8</v>
      </c>
      <c r="K381" s="15"/>
      <c r="L381" s="15">
        <v>7</v>
      </c>
      <c r="M381" s="15">
        <f t="shared" si="307"/>
        <v>1.708984375E-3</v>
      </c>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H381"/>
      <c r="BI381"/>
      <c r="BJ381"/>
    </row>
    <row r="382" spans="1:62">
      <c r="A382" s="15">
        <v>379</v>
      </c>
      <c r="B382" s="15">
        <v>-2</v>
      </c>
      <c r="C382" s="15">
        <v>-8192</v>
      </c>
      <c r="D382" s="15">
        <f t="shared" si="304"/>
        <v>-1</v>
      </c>
      <c r="E382" s="15">
        <f t="shared" si="305"/>
        <v>0</v>
      </c>
      <c r="F382" s="15">
        <f t="shared" si="306"/>
        <v>-1</v>
      </c>
      <c r="G382" s="15">
        <v>-1</v>
      </c>
      <c r="H382" s="15">
        <v>-1</v>
      </c>
      <c r="I382" s="15">
        <v>189</v>
      </c>
      <c r="J382" s="15">
        <v>8</v>
      </c>
      <c r="K382" s="15"/>
      <c r="L382" s="15">
        <v>88</v>
      </c>
      <c r="M382" s="15">
        <f t="shared" si="307"/>
        <v>2.1484375E-2</v>
      </c>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H382"/>
      <c r="BI382"/>
      <c r="BJ382"/>
    </row>
    <row r="383" spans="1:62">
      <c r="A383" s="15">
        <v>380</v>
      </c>
      <c r="B383" s="15">
        <v>-2</v>
      </c>
      <c r="C383" s="15">
        <v>-8192</v>
      </c>
      <c r="D383" s="15">
        <f t="shared" si="304"/>
        <v>-1</v>
      </c>
      <c r="E383" s="15">
        <f t="shared" si="305"/>
        <v>0</v>
      </c>
      <c r="F383" s="15">
        <f t="shared" si="306"/>
        <v>-1</v>
      </c>
      <c r="G383" s="15">
        <v>-1</v>
      </c>
      <c r="H383" s="15">
        <v>-1</v>
      </c>
      <c r="I383" s="15">
        <v>189</v>
      </c>
      <c r="J383" s="15">
        <v>8</v>
      </c>
      <c r="K383" s="15"/>
      <c r="L383" s="15">
        <v>88</v>
      </c>
      <c r="M383" s="15">
        <f t="shared" si="307"/>
        <v>2.1484375E-2</v>
      </c>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H383"/>
      <c r="BI383"/>
      <c r="BJ383"/>
    </row>
    <row r="384" spans="1:62">
      <c r="A384" s="15">
        <v>381</v>
      </c>
      <c r="B384" s="15">
        <v>-2</v>
      </c>
      <c r="C384" s="15">
        <v>-8192</v>
      </c>
      <c r="D384" s="15">
        <f t="shared" si="304"/>
        <v>-1</v>
      </c>
      <c r="E384" s="15">
        <f t="shared" si="305"/>
        <v>0</v>
      </c>
      <c r="F384" s="15">
        <f t="shared" si="306"/>
        <v>-1</v>
      </c>
      <c r="G384" s="15">
        <v>-1</v>
      </c>
      <c r="H384" s="15">
        <v>-1</v>
      </c>
      <c r="I384" s="15">
        <v>190</v>
      </c>
      <c r="J384" s="15">
        <v>8</v>
      </c>
      <c r="K384" s="15"/>
      <c r="L384" s="15">
        <v>88</v>
      </c>
      <c r="M384" s="15">
        <f t="shared" si="307"/>
        <v>2.1484375E-2</v>
      </c>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H384"/>
      <c r="BI384"/>
      <c r="BJ384"/>
    </row>
    <row r="385" spans="1:62">
      <c r="A385" s="15">
        <v>382</v>
      </c>
      <c r="B385" s="15">
        <v>-2</v>
      </c>
      <c r="C385" s="15">
        <v>-8192</v>
      </c>
      <c r="D385" s="15">
        <f t="shared" si="304"/>
        <v>-1</v>
      </c>
      <c r="E385" s="15">
        <f t="shared" si="305"/>
        <v>0</v>
      </c>
      <c r="F385" s="15">
        <f t="shared" si="306"/>
        <v>-1</v>
      </c>
      <c r="G385" s="15">
        <v>-1</v>
      </c>
      <c r="H385" s="15">
        <v>-1</v>
      </c>
      <c r="I385" s="15">
        <v>190</v>
      </c>
      <c r="J385" s="15">
        <v>8</v>
      </c>
      <c r="K385" s="15"/>
      <c r="L385" s="15">
        <v>88</v>
      </c>
      <c r="M385" s="15">
        <f t="shared" si="307"/>
        <v>2.1484375E-2</v>
      </c>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H385"/>
      <c r="BI385"/>
      <c r="BJ385"/>
    </row>
    <row r="386" spans="1:62">
      <c r="A386" s="15">
        <v>383</v>
      </c>
      <c r="B386" s="15">
        <v>-2</v>
      </c>
      <c r="C386" s="15">
        <v>-8192</v>
      </c>
      <c r="D386" s="15">
        <f t="shared" si="304"/>
        <v>-1</v>
      </c>
      <c r="E386" s="15">
        <f t="shared" si="305"/>
        <v>0</v>
      </c>
      <c r="F386" s="15">
        <f t="shared" si="306"/>
        <v>-1</v>
      </c>
      <c r="G386" s="15">
        <v>463</v>
      </c>
      <c r="H386" s="15">
        <v>464</v>
      </c>
      <c r="I386" s="15">
        <v>191</v>
      </c>
      <c r="J386" s="15">
        <v>7</v>
      </c>
      <c r="K386" s="15"/>
      <c r="L386" s="15">
        <v>1365</v>
      </c>
      <c r="M386" s="15">
        <f t="shared" si="307"/>
        <v>0.333251953125</v>
      </c>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H386"/>
      <c r="BI386"/>
      <c r="BJ386"/>
    </row>
    <row r="387" spans="1:62">
      <c r="A387" s="15">
        <v>384</v>
      </c>
      <c r="B387" s="15">
        <v>-2</v>
      </c>
      <c r="C387" s="15">
        <v>-8192</v>
      </c>
      <c r="D387" s="15">
        <f t="shared" si="304"/>
        <v>-1</v>
      </c>
      <c r="E387" s="15">
        <f t="shared" si="305"/>
        <v>0</v>
      </c>
      <c r="F387" s="15">
        <f t="shared" si="306"/>
        <v>-1</v>
      </c>
      <c r="G387" s="15">
        <v>465</v>
      </c>
      <c r="H387" s="15">
        <v>466</v>
      </c>
      <c r="I387" s="15">
        <v>191</v>
      </c>
      <c r="J387" s="15">
        <v>7</v>
      </c>
      <c r="K387" s="15"/>
      <c r="L387" s="15">
        <v>1365</v>
      </c>
      <c r="M387" s="15">
        <f t="shared" si="307"/>
        <v>0.333251953125</v>
      </c>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H387"/>
      <c r="BI387"/>
      <c r="BJ387"/>
    </row>
    <row r="388" spans="1:62">
      <c r="A388" s="15">
        <v>385</v>
      </c>
      <c r="B388" s="15">
        <v>-2</v>
      </c>
      <c r="C388" s="15">
        <v>-8192</v>
      </c>
      <c r="D388" s="15">
        <f t="shared" ref="D388:D451" si="308">IF(C388&lt;&gt;-8192,INT(C388/2^12),-1)</f>
        <v>-1</v>
      </c>
      <c r="E388" s="15">
        <f t="shared" ref="E388:E451" si="309">IF(C388 &lt;&gt; -8192, MOD(C388, 2^12), 0)</f>
        <v>0</v>
      </c>
      <c r="F388" s="15">
        <f t="shared" ref="F388:F451" si="310">D388+(E388/2^12)</f>
        <v>-1</v>
      </c>
      <c r="G388" s="15">
        <v>467</v>
      </c>
      <c r="H388" s="15">
        <v>468</v>
      </c>
      <c r="I388" s="15">
        <v>192</v>
      </c>
      <c r="J388" s="15">
        <v>7</v>
      </c>
      <c r="K388" s="15"/>
      <c r="L388" s="15">
        <v>1365</v>
      </c>
      <c r="M388" s="15">
        <f t="shared" ref="M388:M451" si="311">IF(L388 &gt;= 2^12, "Error: Wrong Probability!", L388/2^12)</f>
        <v>0.333251953125</v>
      </c>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H388"/>
      <c r="BI388"/>
      <c r="BJ388"/>
    </row>
    <row r="389" spans="1:62">
      <c r="A389" s="15">
        <v>386</v>
      </c>
      <c r="B389" s="15">
        <v>-2</v>
      </c>
      <c r="C389" s="15">
        <v>-8192</v>
      </c>
      <c r="D389" s="15">
        <f t="shared" si="308"/>
        <v>-1</v>
      </c>
      <c r="E389" s="15">
        <f t="shared" si="309"/>
        <v>0</v>
      </c>
      <c r="F389" s="15">
        <f t="shared" si="310"/>
        <v>-1</v>
      </c>
      <c r="G389" s="15">
        <v>469</v>
      </c>
      <c r="H389" s="15">
        <v>470</v>
      </c>
      <c r="I389" s="15">
        <v>192</v>
      </c>
      <c r="J389" s="15">
        <v>7</v>
      </c>
      <c r="K389" s="15"/>
      <c r="L389" s="15">
        <v>1365</v>
      </c>
      <c r="M389" s="15">
        <f t="shared" si="311"/>
        <v>0.333251953125</v>
      </c>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H389"/>
      <c r="BI389"/>
      <c r="BJ389"/>
    </row>
    <row r="390" spans="1:62">
      <c r="A390" s="15">
        <v>387</v>
      </c>
      <c r="B390" s="15">
        <v>-2</v>
      </c>
      <c r="C390" s="15">
        <v>-8192</v>
      </c>
      <c r="D390" s="15">
        <f t="shared" si="308"/>
        <v>-1</v>
      </c>
      <c r="E390" s="15">
        <f t="shared" si="309"/>
        <v>0</v>
      </c>
      <c r="F390" s="15">
        <f t="shared" si="310"/>
        <v>-1</v>
      </c>
      <c r="G390" s="15">
        <v>-1</v>
      </c>
      <c r="H390" s="15">
        <v>-1</v>
      </c>
      <c r="I390" s="15">
        <v>193</v>
      </c>
      <c r="J390" s="15">
        <v>8</v>
      </c>
      <c r="K390" s="15"/>
      <c r="L390" s="15">
        <v>0</v>
      </c>
      <c r="M390" s="15">
        <f t="shared" si="311"/>
        <v>0</v>
      </c>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H390"/>
      <c r="BI390"/>
      <c r="BJ390"/>
    </row>
    <row r="391" spans="1:62">
      <c r="A391" s="15">
        <v>388</v>
      </c>
      <c r="B391" s="15">
        <v>-2</v>
      </c>
      <c r="C391" s="15">
        <v>-8192</v>
      </c>
      <c r="D391" s="15">
        <f t="shared" si="308"/>
        <v>-1</v>
      </c>
      <c r="E391" s="15">
        <f t="shared" si="309"/>
        <v>0</v>
      </c>
      <c r="F391" s="15">
        <f t="shared" si="310"/>
        <v>-1</v>
      </c>
      <c r="G391" s="15">
        <v>-1</v>
      </c>
      <c r="H391" s="15">
        <v>-1</v>
      </c>
      <c r="I391" s="15">
        <v>193</v>
      </c>
      <c r="J391" s="15">
        <v>8</v>
      </c>
      <c r="K391" s="15"/>
      <c r="L391" s="15">
        <v>0</v>
      </c>
      <c r="M391" s="15">
        <f t="shared" si="311"/>
        <v>0</v>
      </c>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H391"/>
      <c r="BI391"/>
      <c r="BJ391"/>
    </row>
    <row r="392" spans="1:62">
      <c r="A392" s="15">
        <v>389</v>
      </c>
      <c r="B392" s="15">
        <v>-2</v>
      </c>
      <c r="C392" s="15">
        <v>-8192</v>
      </c>
      <c r="D392" s="15">
        <f t="shared" si="308"/>
        <v>-1</v>
      </c>
      <c r="E392" s="15">
        <f t="shared" si="309"/>
        <v>0</v>
      </c>
      <c r="F392" s="15">
        <f t="shared" si="310"/>
        <v>-1</v>
      </c>
      <c r="G392" s="15">
        <v>-1</v>
      </c>
      <c r="H392" s="15">
        <v>-1</v>
      </c>
      <c r="I392" s="15">
        <v>194</v>
      </c>
      <c r="J392" s="15">
        <v>8</v>
      </c>
      <c r="K392" s="15"/>
      <c r="L392" s="15">
        <v>0</v>
      </c>
      <c r="M392" s="15">
        <f t="shared" si="311"/>
        <v>0</v>
      </c>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H392"/>
      <c r="BI392"/>
      <c r="BJ392"/>
    </row>
    <row r="393" spans="1:62">
      <c r="A393" s="15">
        <v>390</v>
      </c>
      <c r="B393" s="15">
        <v>-2</v>
      </c>
      <c r="C393" s="15">
        <v>-8192</v>
      </c>
      <c r="D393" s="15">
        <f t="shared" si="308"/>
        <v>-1</v>
      </c>
      <c r="E393" s="15">
        <f t="shared" si="309"/>
        <v>0</v>
      </c>
      <c r="F393" s="15">
        <f t="shared" si="310"/>
        <v>-1</v>
      </c>
      <c r="G393" s="15">
        <v>-1</v>
      </c>
      <c r="H393" s="15">
        <v>-1</v>
      </c>
      <c r="I393" s="15">
        <v>194</v>
      </c>
      <c r="J393" s="15">
        <v>8</v>
      </c>
      <c r="K393" s="15"/>
      <c r="L393" s="15">
        <v>0</v>
      </c>
      <c r="M393" s="15">
        <f t="shared" si="311"/>
        <v>0</v>
      </c>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H393"/>
      <c r="BI393"/>
      <c r="BJ393"/>
    </row>
    <row r="394" spans="1:62">
      <c r="A394" s="15">
        <v>391</v>
      </c>
      <c r="B394" s="15">
        <v>-2</v>
      </c>
      <c r="C394" s="15">
        <v>-8192</v>
      </c>
      <c r="D394" s="15">
        <f t="shared" si="308"/>
        <v>-1</v>
      </c>
      <c r="E394" s="15">
        <f t="shared" si="309"/>
        <v>0</v>
      </c>
      <c r="F394" s="15">
        <f t="shared" si="310"/>
        <v>-1</v>
      </c>
      <c r="G394" s="15">
        <v>-1</v>
      </c>
      <c r="H394" s="15">
        <v>-1</v>
      </c>
      <c r="I394" s="15">
        <v>195</v>
      </c>
      <c r="J394" s="15">
        <v>8</v>
      </c>
      <c r="K394" s="15"/>
      <c r="L394" s="15">
        <v>1365</v>
      </c>
      <c r="M394" s="15">
        <f t="shared" si="311"/>
        <v>0.333251953125</v>
      </c>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H394"/>
      <c r="BI394"/>
      <c r="BJ394"/>
    </row>
    <row r="395" spans="1:62">
      <c r="A395" s="15">
        <v>392</v>
      </c>
      <c r="B395" s="15">
        <v>-2</v>
      </c>
      <c r="C395" s="15">
        <v>-8192</v>
      </c>
      <c r="D395" s="15">
        <f t="shared" si="308"/>
        <v>-1</v>
      </c>
      <c r="E395" s="15">
        <f t="shared" si="309"/>
        <v>0</v>
      </c>
      <c r="F395" s="15">
        <f t="shared" si="310"/>
        <v>-1</v>
      </c>
      <c r="G395" s="15">
        <v>-1</v>
      </c>
      <c r="H395" s="15">
        <v>-1</v>
      </c>
      <c r="I395" s="15">
        <v>195</v>
      </c>
      <c r="J395" s="15">
        <v>8</v>
      </c>
      <c r="K395" s="15"/>
      <c r="L395" s="15">
        <v>1365</v>
      </c>
      <c r="M395" s="15">
        <f t="shared" si="311"/>
        <v>0.333251953125</v>
      </c>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H395"/>
      <c r="BI395"/>
      <c r="BJ395"/>
    </row>
    <row r="396" spans="1:62">
      <c r="A396" s="15">
        <v>393</v>
      </c>
      <c r="B396" s="15">
        <v>-2</v>
      </c>
      <c r="C396" s="15">
        <v>-8192</v>
      </c>
      <c r="D396" s="15">
        <f t="shared" si="308"/>
        <v>-1</v>
      </c>
      <c r="E396" s="15">
        <f t="shared" si="309"/>
        <v>0</v>
      </c>
      <c r="F396" s="15">
        <f t="shared" si="310"/>
        <v>-1</v>
      </c>
      <c r="G396" s="15">
        <v>-1</v>
      </c>
      <c r="H396" s="15">
        <v>-1</v>
      </c>
      <c r="I396" s="15">
        <v>196</v>
      </c>
      <c r="J396" s="15">
        <v>8</v>
      </c>
      <c r="K396" s="15"/>
      <c r="L396" s="15">
        <v>1365</v>
      </c>
      <c r="M396" s="15">
        <f t="shared" si="311"/>
        <v>0.333251953125</v>
      </c>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H396"/>
      <c r="BI396"/>
      <c r="BJ396"/>
    </row>
    <row r="397" spans="1:62">
      <c r="A397" s="15">
        <v>394</v>
      </c>
      <c r="B397" s="15">
        <v>-2</v>
      </c>
      <c r="C397" s="15">
        <v>-8192</v>
      </c>
      <c r="D397" s="15">
        <f t="shared" si="308"/>
        <v>-1</v>
      </c>
      <c r="E397" s="15">
        <f t="shared" si="309"/>
        <v>0</v>
      </c>
      <c r="F397" s="15">
        <f t="shared" si="310"/>
        <v>-1</v>
      </c>
      <c r="G397" s="15">
        <v>-1</v>
      </c>
      <c r="H397" s="15">
        <v>-1</v>
      </c>
      <c r="I397" s="15">
        <v>196</v>
      </c>
      <c r="J397" s="15">
        <v>8</v>
      </c>
      <c r="K397" s="15"/>
      <c r="L397" s="15">
        <v>1365</v>
      </c>
      <c r="M397" s="15">
        <f t="shared" si="311"/>
        <v>0.333251953125</v>
      </c>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H397"/>
      <c r="BI397"/>
      <c r="BJ397"/>
    </row>
    <row r="398" spans="1:62">
      <c r="A398" s="15">
        <v>395</v>
      </c>
      <c r="B398" s="15">
        <v>-2</v>
      </c>
      <c r="C398" s="15">
        <v>-8192</v>
      </c>
      <c r="D398" s="15">
        <f t="shared" si="308"/>
        <v>-1</v>
      </c>
      <c r="E398" s="15">
        <f t="shared" si="309"/>
        <v>0</v>
      </c>
      <c r="F398" s="15">
        <f t="shared" si="310"/>
        <v>-1</v>
      </c>
      <c r="G398" s="15">
        <v>471</v>
      </c>
      <c r="H398" s="15">
        <v>472</v>
      </c>
      <c r="I398" s="15">
        <v>197</v>
      </c>
      <c r="J398" s="15">
        <v>7</v>
      </c>
      <c r="K398" s="15"/>
      <c r="L398" s="15">
        <v>683</v>
      </c>
      <c r="M398" s="15">
        <f t="shared" si="311"/>
        <v>0.166748046875</v>
      </c>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H398"/>
      <c r="BI398"/>
      <c r="BJ398"/>
    </row>
    <row r="399" spans="1:62">
      <c r="A399" s="15">
        <v>396</v>
      </c>
      <c r="B399" s="15">
        <v>-2</v>
      </c>
      <c r="C399" s="15">
        <v>-8192</v>
      </c>
      <c r="D399" s="15">
        <f t="shared" si="308"/>
        <v>-1</v>
      </c>
      <c r="E399" s="15">
        <f t="shared" si="309"/>
        <v>0</v>
      </c>
      <c r="F399" s="15">
        <f t="shared" si="310"/>
        <v>-1</v>
      </c>
      <c r="G399" s="15">
        <v>473</v>
      </c>
      <c r="H399" s="15">
        <v>474</v>
      </c>
      <c r="I399" s="15">
        <v>197</v>
      </c>
      <c r="J399" s="15">
        <v>7</v>
      </c>
      <c r="K399" s="15"/>
      <c r="L399" s="15">
        <v>683</v>
      </c>
      <c r="M399" s="15">
        <f t="shared" si="311"/>
        <v>0.166748046875</v>
      </c>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H399"/>
      <c r="BI399"/>
      <c r="BJ399"/>
    </row>
    <row r="400" spans="1:62">
      <c r="A400" s="15">
        <v>397</v>
      </c>
      <c r="B400" s="15">
        <v>-2</v>
      </c>
      <c r="C400" s="15">
        <v>-8192</v>
      </c>
      <c r="D400" s="15">
        <f t="shared" si="308"/>
        <v>-1</v>
      </c>
      <c r="E400" s="15">
        <f t="shared" si="309"/>
        <v>0</v>
      </c>
      <c r="F400" s="15">
        <f t="shared" si="310"/>
        <v>-1</v>
      </c>
      <c r="G400" s="15">
        <v>475</v>
      </c>
      <c r="H400" s="15">
        <v>476</v>
      </c>
      <c r="I400" s="15">
        <v>198</v>
      </c>
      <c r="J400" s="15">
        <v>7</v>
      </c>
      <c r="K400" s="15"/>
      <c r="L400" s="15">
        <v>683</v>
      </c>
      <c r="M400" s="15">
        <f t="shared" si="311"/>
        <v>0.166748046875</v>
      </c>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H400"/>
      <c r="BI400"/>
      <c r="BJ400"/>
    </row>
    <row r="401" spans="1:62">
      <c r="A401" s="15">
        <v>398</v>
      </c>
      <c r="B401" s="15">
        <v>-2</v>
      </c>
      <c r="C401" s="15">
        <v>-8192</v>
      </c>
      <c r="D401" s="15">
        <f t="shared" si="308"/>
        <v>-1</v>
      </c>
      <c r="E401" s="15">
        <f t="shared" si="309"/>
        <v>0</v>
      </c>
      <c r="F401" s="15">
        <f t="shared" si="310"/>
        <v>-1</v>
      </c>
      <c r="G401" s="15">
        <v>477</v>
      </c>
      <c r="H401" s="15">
        <v>478</v>
      </c>
      <c r="I401" s="15">
        <v>198</v>
      </c>
      <c r="J401" s="15">
        <v>7</v>
      </c>
      <c r="K401" s="15"/>
      <c r="L401" s="15">
        <v>683</v>
      </c>
      <c r="M401" s="15">
        <f t="shared" si="311"/>
        <v>0.166748046875</v>
      </c>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H401"/>
      <c r="BI401"/>
      <c r="BJ401"/>
    </row>
    <row r="402" spans="1:62">
      <c r="A402" s="15">
        <v>399</v>
      </c>
      <c r="B402" s="15">
        <v>-2</v>
      </c>
      <c r="C402" s="15">
        <v>-8192</v>
      </c>
      <c r="D402" s="15">
        <f t="shared" si="308"/>
        <v>-1</v>
      </c>
      <c r="E402" s="15">
        <f t="shared" si="309"/>
        <v>0</v>
      </c>
      <c r="F402" s="15">
        <f t="shared" si="310"/>
        <v>-1</v>
      </c>
      <c r="G402" s="15">
        <v>479</v>
      </c>
      <c r="H402" s="15">
        <v>480</v>
      </c>
      <c r="I402" s="15">
        <v>199</v>
      </c>
      <c r="J402" s="15">
        <v>7</v>
      </c>
      <c r="K402" s="15"/>
      <c r="L402" s="15">
        <v>1365</v>
      </c>
      <c r="M402" s="15">
        <f t="shared" si="311"/>
        <v>0.333251953125</v>
      </c>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H402"/>
      <c r="BI402"/>
      <c r="BJ402"/>
    </row>
    <row r="403" spans="1:62">
      <c r="A403" s="15">
        <v>400</v>
      </c>
      <c r="B403" s="15">
        <v>-2</v>
      </c>
      <c r="C403" s="15">
        <v>-8192</v>
      </c>
      <c r="D403" s="15">
        <f t="shared" si="308"/>
        <v>-1</v>
      </c>
      <c r="E403" s="15">
        <f t="shared" si="309"/>
        <v>0</v>
      </c>
      <c r="F403" s="15">
        <f t="shared" si="310"/>
        <v>-1</v>
      </c>
      <c r="G403" s="15">
        <v>481</v>
      </c>
      <c r="H403" s="15">
        <v>482</v>
      </c>
      <c r="I403" s="15">
        <v>199</v>
      </c>
      <c r="J403" s="15">
        <v>7</v>
      </c>
      <c r="K403" s="15"/>
      <c r="L403" s="15">
        <v>1365</v>
      </c>
      <c r="M403" s="15">
        <f t="shared" si="311"/>
        <v>0.333251953125</v>
      </c>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H403"/>
      <c r="BI403"/>
      <c r="BJ403"/>
    </row>
    <row r="404" spans="1:62">
      <c r="A404" s="15">
        <v>401</v>
      </c>
      <c r="B404" s="15">
        <v>-2</v>
      </c>
      <c r="C404" s="15">
        <v>-8192</v>
      </c>
      <c r="D404" s="15">
        <f t="shared" si="308"/>
        <v>-1</v>
      </c>
      <c r="E404" s="15">
        <f t="shared" si="309"/>
        <v>0</v>
      </c>
      <c r="F404" s="15">
        <f t="shared" si="310"/>
        <v>-1</v>
      </c>
      <c r="G404" s="15">
        <v>483</v>
      </c>
      <c r="H404" s="15">
        <v>484</v>
      </c>
      <c r="I404" s="15">
        <v>200</v>
      </c>
      <c r="J404" s="15">
        <v>7</v>
      </c>
      <c r="K404" s="15"/>
      <c r="L404" s="15">
        <v>1365</v>
      </c>
      <c r="M404" s="15">
        <f t="shared" si="311"/>
        <v>0.333251953125</v>
      </c>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H404"/>
      <c r="BI404"/>
      <c r="BJ404"/>
    </row>
    <row r="405" spans="1:62">
      <c r="A405" s="15">
        <v>402</v>
      </c>
      <c r="B405" s="15">
        <v>-2</v>
      </c>
      <c r="C405" s="15">
        <v>-8192</v>
      </c>
      <c r="D405" s="15">
        <f t="shared" si="308"/>
        <v>-1</v>
      </c>
      <c r="E405" s="15">
        <f t="shared" si="309"/>
        <v>0</v>
      </c>
      <c r="F405" s="15">
        <f t="shared" si="310"/>
        <v>-1</v>
      </c>
      <c r="G405" s="15">
        <v>485</v>
      </c>
      <c r="H405" s="15">
        <v>486</v>
      </c>
      <c r="I405" s="15">
        <v>200</v>
      </c>
      <c r="J405" s="15">
        <v>7</v>
      </c>
      <c r="K405" s="15"/>
      <c r="L405" s="15">
        <v>1365</v>
      </c>
      <c r="M405" s="15">
        <f t="shared" si="311"/>
        <v>0.333251953125</v>
      </c>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H405"/>
      <c r="BI405"/>
      <c r="BJ405"/>
    </row>
    <row r="406" spans="1:62">
      <c r="A406" s="15">
        <v>403</v>
      </c>
      <c r="B406" s="15">
        <v>-2</v>
      </c>
      <c r="C406" s="15">
        <v>-8192</v>
      </c>
      <c r="D406" s="15">
        <f t="shared" si="308"/>
        <v>-1</v>
      </c>
      <c r="E406" s="15">
        <f t="shared" si="309"/>
        <v>0</v>
      </c>
      <c r="F406" s="15">
        <f t="shared" si="310"/>
        <v>-1</v>
      </c>
      <c r="G406" s="15">
        <v>-1</v>
      </c>
      <c r="H406" s="15">
        <v>-1</v>
      </c>
      <c r="I406" s="15">
        <v>201</v>
      </c>
      <c r="J406" s="15">
        <v>8</v>
      </c>
      <c r="K406" s="15"/>
      <c r="L406" s="15">
        <v>11</v>
      </c>
      <c r="M406" s="15">
        <f t="shared" si="311"/>
        <v>2.685546875E-3</v>
      </c>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H406"/>
      <c r="BI406"/>
      <c r="BJ406"/>
    </row>
    <row r="407" spans="1:62">
      <c r="A407" s="15">
        <v>404</v>
      </c>
      <c r="B407" s="15">
        <v>-2</v>
      </c>
      <c r="C407" s="15">
        <v>-8192</v>
      </c>
      <c r="D407" s="15">
        <f t="shared" si="308"/>
        <v>-1</v>
      </c>
      <c r="E407" s="15">
        <f t="shared" si="309"/>
        <v>0</v>
      </c>
      <c r="F407" s="15">
        <f t="shared" si="310"/>
        <v>-1</v>
      </c>
      <c r="G407" s="15">
        <v>-1</v>
      </c>
      <c r="H407" s="15">
        <v>-1</v>
      </c>
      <c r="I407" s="15">
        <v>201</v>
      </c>
      <c r="J407" s="15">
        <v>8</v>
      </c>
      <c r="K407" s="15"/>
      <c r="L407" s="15">
        <v>11</v>
      </c>
      <c r="M407" s="15">
        <f t="shared" si="311"/>
        <v>2.685546875E-3</v>
      </c>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H407"/>
      <c r="BI407"/>
      <c r="BJ407"/>
    </row>
    <row r="408" spans="1:62">
      <c r="A408" s="15">
        <v>405</v>
      </c>
      <c r="B408" s="15">
        <v>-2</v>
      </c>
      <c r="C408" s="15">
        <v>-8192</v>
      </c>
      <c r="D408" s="15">
        <f t="shared" si="308"/>
        <v>-1</v>
      </c>
      <c r="E408" s="15">
        <f t="shared" si="309"/>
        <v>0</v>
      </c>
      <c r="F408" s="15">
        <f t="shared" si="310"/>
        <v>-1</v>
      </c>
      <c r="G408" s="15">
        <v>-1</v>
      </c>
      <c r="H408" s="15">
        <v>-1</v>
      </c>
      <c r="I408" s="15">
        <v>202</v>
      </c>
      <c r="J408" s="15">
        <v>8</v>
      </c>
      <c r="K408" s="15"/>
      <c r="L408" s="15">
        <v>11</v>
      </c>
      <c r="M408" s="15">
        <f t="shared" si="311"/>
        <v>2.685546875E-3</v>
      </c>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H408"/>
      <c r="BI408"/>
      <c r="BJ408"/>
    </row>
    <row r="409" spans="1:62">
      <c r="A409" s="15">
        <v>406</v>
      </c>
      <c r="B409" s="15">
        <v>-2</v>
      </c>
      <c r="C409" s="15">
        <v>-8192</v>
      </c>
      <c r="D409" s="15">
        <f t="shared" si="308"/>
        <v>-1</v>
      </c>
      <c r="E409" s="15">
        <f t="shared" si="309"/>
        <v>0</v>
      </c>
      <c r="F409" s="15">
        <f t="shared" si="310"/>
        <v>-1</v>
      </c>
      <c r="G409" s="15">
        <v>-1</v>
      </c>
      <c r="H409" s="15">
        <v>-1</v>
      </c>
      <c r="I409" s="15">
        <v>202</v>
      </c>
      <c r="J409" s="15">
        <v>8</v>
      </c>
      <c r="K409" s="15"/>
      <c r="L409" s="15">
        <v>11</v>
      </c>
      <c r="M409" s="15">
        <f t="shared" si="311"/>
        <v>2.685546875E-3</v>
      </c>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H409"/>
      <c r="BI409"/>
      <c r="BJ409"/>
    </row>
    <row r="410" spans="1:62">
      <c r="A410" s="15">
        <v>407</v>
      </c>
      <c r="B410" s="15">
        <v>-2</v>
      </c>
      <c r="C410" s="15">
        <v>-8192</v>
      </c>
      <c r="D410" s="15">
        <f t="shared" si="308"/>
        <v>-1</v>
      </c>
      <c r="E410" s="15">
        <f t="shared" si="309"/>
        <v>0</v>
      </c>
      <c r="F410" s="15">
        <f t="shared" si="310"/>
        <v>-1</v>
      </c>
      <c r="G410" s="15">
        <v>-1</v>
      </c>
      <c r="H410" s="15">
        <v>-1</v>
      </c>
      <c r="I410" s="15">
        <v>203</v>
      </c>
      <c r="J410" s="15">
        <v>8</v>
      </c>
      <c r="K410" s="15"/>
      <c r="L410" s="15">
        <v>1</v>
      </c>
      <c r="M410" s="15">
        <f t="shared" si="311"/>
        <v>2.44140625E-4</v>
      </c>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H410"/>
      <c r="BI410"/>
      <c r="BJ410"/>
    </row>
    <row r="411" spans="1:62">
      <c r="A411" s="15">
        <v>408</v>
      </c>
      <c r="B411" s="15">
        <v>-2</v>
      </c>
      <c r="C411" s="15">
        <v>-8192</v>
      </c>
      <c r="D411" s="15">
        <f t="shared" si="308"/>
        <v>-1</v>
      </c>
      <c r="E411" s="15">
        <f t="shared" si="309"/>
        <v>0</v>
      </c>
      <c r="F411" s="15">
        <f t="shared" si="310"/>
        <v>-1</v>
      </c>
      <c r="G411" s="15">
        <v>-1</v>
      </c>
      <c r="H411" s="15">
        <v>-1</v>
      </c>
      <c r="I411" s="15">
        <v>203</v>
      </c>
      <c r="J411" s="15">
        <v>8</v>
      </c>
      <c r="K411" s="15"/>
      <c r="L411" s="15">
        <v>1</v>
      </c>
      <c r="M411" s="15">
        <f t="shared" si="311"/>
        <v>2.44140625E-4</v>
      </c>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H411"/>
      <c r="BI411"/>
      <c r="BJ411"/>
    </row>
    <row r="412" spans="1:62">
      <c r="A412" s="15">
        <v>409</v>
      </c>
      <c r="B412" s="15">
        <v>-2</v>
      </c>
      <c r="C412" s="15">
        <v>-8192</v>
      </c>
      <c r="D412" s="15">
        <f t="shared" si="308"/>
        <v>-1</v>
      </c>
      <c r="E412" s="15">
        <f t="shared" si="309"/>
        <v>0</v>
      </c>
      <c r="F412" s="15">
        <f t="shared" si="310"/>
        <v>-1</v>
      </c>
      <c r="G412" s="15">
        <v>-1</v>
      </c>
      <c r="H412" s="15">
        <v>-1</v>
      </c>
      <c r="I412" s="15">
        <v>204</v>
      </c>
      <c r="J412" s="15">
        <v>8</v>
      </c>
      <c r="K412" s="15"/>
      <c r="L412" s="15">
        <v>1</v>
      </c>
      <c r="M412" s="15">
        <f t="shared" si="311"/>
        <v>2.44140625E-4</v>
      </c>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H412"/>
      <c r="BI412"/>
      <c r="BJ412"/>
    </row>
    <row r="413" spans="1:62">
      <c r="A413" s="15">
        <v>410</v>
      </c>
      <c r="B413" s="15">
        <v>-2</v>
      </c>
      <c r="C413" s="15">
        <v>-8192</v>
      </c>
      <c r="D413" s="15">
        <f t="shared" si="308"/>
        <v>-1</v>
      </c>
      <c r="E413" s="15">
        <f t="shared" si="309"/>
        <v>0</v>
      </c>
      <c r="F413" s="15">
        <f t="shared" si="310"/>
        <v>-1</v>
      </c>
      <c r="G413" s="15">
        <v>-1</v>
      </c>
      <c r="H413" s="15">
        <v>-1</v>
      </c>
      <c r="I413" s="15">
        <v>204</v>
      </c>
      <c r="J413" s="15">
        <v>8</v>
      </c>
      <c r="K413" s="15"/>
      <c r="L413" s="15">
        <v>1</v>
      </c>
      <c r="M413" s="15">
        <f t="shared" si="311"/>
        <v>2.44140625E-4</v>
      </c>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H413"/>
      <c r="BI413"/>
      <c r="BJ413"/>
    </row>
    <row r="414" spans="1:62">
      <c r="A414" s="15">
        <v>411</v>
      </c>
      <c r="B414" s="15">
        <v>-2</v>
      </c>
      <c r="C414" s="15">
        <v>-8192</v>
      </c>
      <c r="D414" s="15">
        <f t="shared" si="308"/>
        <v>-1</v>
      </c>
      <c r="E414" s="15">
        <f t="shared" si="309"/>
        <v>0</v>
      </c>
      <c r="F414" s="15">
        <f t="shared" si="310"/>
        <v>-1</v>
      </c>
      <c r="G414" s="15">
        <v>487</v>
      </c>
      <c r="H414" s="15">
        <v>488</v>
      </c>
      <c r="I414" s="15">
        <v>205</v>
      </c>
      <c r="J414" s="15">
        <v>7</v>
      </c>
      <c r="K414" s="15"/>
      <c r="L414" s="15">
        <v>1365</v>
      </c>
      <c r="M414" s="15">
        <f t="shared" si="311"/>
        <v>0.333251953125</v>
      </c>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H414"/>
      <c r="BI414"/>
      <c r="BJ414"/>
    </row>
    <row r="415" spans="1:62">
      <c r="A415" s="15">
        <v>412</v>
      </c>
      <c r="B415" s="15">
        <v>-2</v>
      </c>
      <c r="C415" s="15">
        <v>-8192</v>
      </c>
      <c r="D415" s="15">
        <f t="shared" si="308"/>
        <v>-1</v>
      </c>
      <c r="E415" s="15">
        <f t="shared" si="309"/>
        <v>0</v>
      </c>
      <c r="F415" s="15">
        <f t="shared" si="310"/>
        <v>-1</v>
      </c>
      <c r="G415" s="15">
        <v>489</v>
      </c>
      <c r="H415" s="15">
        <v>490</v>
      </c>
      <c r="I415" s="15">
        <v>205</v>
      </c>
      <c r="J415" s="15">
        <v>7</v>
      </c>
      <c r="K415" s="15"/>
      <c r="L415" s="15">
        <v>1365</v>
      </c>
      <c r="M415" s="15">
        <f t="shared" si="311"/>
        <v>0.333251953125</v>
      </c>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H415"/>
      <c r="BI415"/>
      <c r="BJ415"/>
    </row>
    <row r="416" spans="1:62">
      <c r="A416" s="15">
        <v>413</v>
      </c>
      <c r="B416" s="15">
        <v>-2</v>
      </c>
      <c r="C416" s="15">
        <v>-8192</v>
      </c>
      <c r="D416" s="15">
        <f t="shared" si="308"/>
        <v>-1</v>
      </c>
      <c r="E416" s="15">
        <f t="shared" si="309"/>
        <v>0</v>
      </c>
      <c r="F416" s="15">
        <f t="shared" si="310"/>
        <v>-1</v>
      </c>
      <c r="G416" s="15">
        <v>491</v>
      </c>
      <c r="H416" s="15">
        <v>492</v>
      </c>
      <c r="I416" s="15">
        <v>206</v>
      </c>
      <c r="J416" s="15">
        <v>7</v>
      </c>
      <c r="K416" s="15"/>
      <c r="L416" s="15">
        <v>1365</v>
      </c>
      <c r="M416" s="15">
        <f t="shared" si="311"/>
        <v>0.333251953125</v>
      </c>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H416"/>
      <c r="BI416"/>
      <c r="BJ416"/>
    </row>
    <row r="417" spans="1:62">
      <c r="A417" s="15">
        <v>414</v>
      </c>
      <c r="B417" s="15">
        <v>-2</v>
      </c>
      <c r="C417" s="15">
        <v>-8192</v>
      </c>
      <c r="D417" s="15">
        <f t="shared" si="308"/>
        <v>-1</v>
      </c>
      <c r="E417" s="15">
        <f t="shared" si="309"/>
        <v>0</v>
      </c>
      <c r="F417" s="15">
        <f t="shared" si="310"/>
        <v>-1</v>
      </c>
      <c r="G417" s="15">
        <v>493</v>
      </c>
      <c r="H417" s="15">
        <v>494</v>
      </c>
      <c r="I417" s="15">
        <v>206</v>
      </c>
      <c r="J417" s="15">
        <v>7</v>
      </c>
      <c r="K417" s="15"/>
      <c r="L417" s="15">
        <v>1365</v>
      </c>
      <c r="M417" s="15">
        <f t="shared" si="311"/>
        <v>0.333251953125</v>
      </c>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H417"/>
      <c r="BI417"/>
      <c r="BJ417"/>
    </row>
    <row r="418" spans="1:62">
      <c r="A418" s="15">
        <v>415</v>
      </c>
      <c r="B418" s="15">
        <v>-2</v>
      </c>
      <c r="C418" s="15">
        <v>-8192</v>
      </c>
      <c r="D418" s="15">
        <f t="shared" si="308"/>
        <v>-1</v>
      </c>
      <c r="E418" s="15">
        <f t="shared" si="309"/>
        <v>0</v>
      </c>
      <c r="F418" s="15">
        <f t="shared" si="310"/>
        <v>-1</v>
      </c>
      <c r="G418" s="15">
        <v>-1</v>
      </c>
      <c r="H418" s="15">
        <v>-1</v>
      </c>
      <c r="I418" s="15">
        <v>207</v>
      </c>
      <c r="J418" s="15">
        <v>8</v>
      </c>
      <c r="K418" s="15"/>
      <c r="L418" s="15">
        <v>1365</v>
      </c>
      <c r="M418" s="15">
        <f t="shared" si="311"/>
        <v>0.333251953125</v>
      </c>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H418"/>
      <c r="BI418"/>
      <c r="BJ418"/>
    </row>
    <row r="419" spans="1:62">
      <c r="A419" s="15">
        <v>416</v>
      </c>
      <c r="B419" s="15">
        <v>-2</v>
      </c>
      <c r="C419" s="15">
        <v>-8192</v>
      </c>
      <c r="D419" s="15">
        <f t="shared" si="308"/>
        <v>-1</v>
      </c>
      <c r="E419" s="15">
        <f t="shared" si="309"/>
        <v>0</v>
      </c>
      <c r="F419" s="15">
        <f t="shared" si="310"/>
        <v>-1</v>
      </c>
      <c r="G419" s="15">
        <v>-1</v>
      </c>
      <c r="H419" s="15">
        <v>-1</v>
      </c>
      <c r="I419" s="15">
        <v>207</v>
      </c>
      <c r="J419" s="15">
        <v>8</v>
      </c>
      <c r="K419" s="15"/>
      <c r="L419" s="15">
        <v>1365</v>
      </c>
      <c r="M419" s="15">
        <f t="shared" si="311"/>
        <v>0.333251953125</v>
      </c>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H419"/>
      <c r="BI419"/>
      <c r="BJ419"/>
    </row>
    <row r="420" spans="1:62">
      <c r="A420" s="15">
        <v>417</v>
      </c>
      <c r="B420" s="15">
        <v>-2</v>
      </c>
      <c r="C420" s="15">
        <v>-8192</v>
      </c>
      <c r="D420" s="15">
        <f t="shared" si="308"/>
        <v>-1</v>
      </c>
      <c r="E420" s="15">
        <f t="shared" si="309"/>
        <v>0</v>
      </c>
      <c r="F420" s="15">
        <f t="shared" si="310"/>
        <v>-1</v>
      </c>
      <c r="G420" s="15">
        <v>-1</v>
      </c>
      <c r="H420" s="15">
        <v>-1</v>
      </c>
      <c r="I420" s="15">
        <v>208</v>
      </c>
      <c r="J420" s="15">
        <v>8</v>
      </c>
      <c r="K420" s="15"/>
      <c r="L420" s="15">
        <v>1365</v>
      </c>
      <c r="M420" s="15">
        <f t="shared" si="311"/>
        <v>0.333251953125</v>
      </c>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H420"/>
      <c r="BI420"/>
      <c r="BJ420"/>
    </row>
    <row r="421" spans="1:62">
      <c r="A421" s="15">
        <v>418</v>
      </c>
      <c r="B421" s="15">
        <v>-2</v>
      </c>
      <c r="C421" s="15">
        <v>-8192</v>
      </c>
      <c r="D421" s="15">
        <f t="shared" si="308"/>
        <v>-1</v>
      </c>
      <c r="E421" s="15">
        <f t="shared" si="309"/>
        <v>0</v>
      </c>
      <c r="F421" s="15">
        <f t="shared" si="310"/>
        <v>-1</v>
      </c>
      <c r="G421" s="15">
        <v>-1</v>
      </c>
      <c r="H421" s="15">
        <v>-1</v>
      </c>
      <c r="I421" s="15">
        <v>208</v>
      </c>
      <c r="J421" s="15">
        <v>8</v>
      </c>
      <c r="K421" s="15"/>
      <c r="L421" s="15">
        <v>1365</v>
      </c>
      <c r="M421" s="15">
        <f t="shared" si="311"/>
        <v>0.333251953125</v>
      </c>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H421"/>
      <c r="BI421"/>
      <c r="BJ421"/>
    </row>
    <row r="422" spans="1:62">
      <c r="A422" s="15">
        <v>419</v>
      </c>
      <c r="B422" s="15">
        <v>-2</v>
      </c>
      <c r="C422" s="15">
        <v>-8192</v>
      </c>
      <c r="D422" s="15">
        <f t="shared" si="308"/>
        <v>-1</v>
      </c>
      <c r="E422" s="15">
        <f t="shared" si="309"/>
        <v>0</v>
      </c>
      <c r="F422" s="15">
        <f t="shared" si="310"/>
        <v>-1</v>
      </c>
      <c r="G422" s="15">
        <v>-1</v>
      </c>
      <c r="H422" s="15">
        <v>-1</v>
      </c>
      <c r="I422" s="15">
        <v>209</v>
      </c>
      <c r="J422" s="15">
        <v>8</v>
      </c>
      <c r="K422" s="15"/>
      <c r="L422" s="15">
        <v>1124</v>
      </c>
      <c r="M422" s="15">
        <f t="shared" si="311"/>
        <v>0.2744140625</v>
      </c>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H422"/>
      <c r="BI422"/>
      <c r="BJ422"/>
    </row>
    <row r="423" spans="1:62">
      <c r="A423" s="15">
        <v>420</v>
      </c>
      <c r="B423" s="15">
        <v>-2</v>
      </c>
      <c r="C423" s="15">
        <v>-8192</v>
      </c>
      <c r="D423" s="15">
        <f t="shared" si="308"/>
        <v>-1</v>
      </c>
      <c r="E423" s="15">
        <f t="shared" si="309"/>
        <v>0</v>
      </c>
      <c r="F423" s="15">
        <f t="shared" si="310"/>
        <v>-1</v>
      </c>
      <c r="G423" s="15">
        <v>-1</v>
      </c>
      <c r="H423" s="15">
        <v>-1</v>
      </c>
      <c r="I423" s="15">
        <v>209</v>
      </c>
      <c r="J423" s="15">
        <v>8</v>
      </c>
      <c r="K423" s="15"/>
      <c r="L423" s="15">
        <v>1124</v>
      </c>
      <c r="M423" s="15">
        <f t="shared" si="311"/>
        <v>0.2744140625</v>
      </c>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H423"/>
      <c r="BI423"/>
      <c r="BJ423"/>
    </row>
    <row r="424" spans="1:62">
      <c r="A424" s="15">
        <v>421</v>
      </c>
      <c r="B424" s="15">
        <v>-2</v>
      </c>
      <c r="C424" s="15">
        <v>-8192</v>
      </c>
      <c r="D424" s="15">
        <f t="shared" si="308"/>
        <v>-1</v>
      </c>
      <c r="E424" s="15">
        <f t="shared" si="309"/>
        <v>0</v>
      </c>
      <c r="F424" s="15">
        <f t="shared" si="310"/>
        <v>-1</v>
      </c>
      <c r="G424" s="15">
        <v>-1</v>
      </c>
      <c r="H424" s="15">
        <v>-1</v>
      </c>
      <c r="I424" s="15">
        <v>210</v>
      </c>
      <c r="J424" s="15">
        <v>8</v>
      </c>
      <c r="K424" s="15"/>
      <c r="L424" s="15">
        <v>1124</v>
      </c>
      <c r="M424" s="15">
        <f t="shared" si="311"/>
        <v>0.2744140625</v>
      </c>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H424"/>
      <c r="BI424"/>
      <c r="BJ424"/>
    </row>
    <row r="425" spans="1:62">
      <c r="A425" s="15">
        <v>422</v>
      </c>
      <c r="B425" s="15">
        <v>-2</v>
      </c>
      <c r="C425" s="15">
        <v>-8192</v>
      </c>
      <c r="D425" s="15">
        <f t="shared" si="308"/>
        <v>-1</v>
      </c>
      <c r="E425" s="15">
        <f t="shared" si="309"/>
        <v>0</v>
      </c>
      <c r="F425" s="15">
        <f t="shared" si="310"/>
        <v>-1</v>
      </c>
      <c r="G425" s="15">
        <v>-1</v>
      </c>
      <c r="H425" s="15">
        <v>-1</v>
      </c>
      <c r="I425" s="15">
        <v>210</v>
      </c>
      <c r="J425" s="15">
        <v>8</v>
      </c>
      <c r="K425" s="15"/>
      <c r="L425" s="15">
        <v>1124</v>
      </c>
      <c r="M425" s="15">
        <f t="shared" si="311"/>
        <v>0.2744140625</v>
      </c>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H425"/>
      <c r="BI425"/>
      <c r="BJ425"/>
    </row>
    <row r="426" spans="1:62">
      <c r="A426" s="15">
        <v>423</v>
      </c>
      <c r="B426" s="15">
        <v>-2</v>
      </c>
      <c r="C426" s="15">
        <v>-8192</v>
      </c>
      <c r="D426" s="15">
        <f t="shared" si="308"/>
        <v>-1</v>
      </c>
      <c r="E426" s="15">
        <f t="shared" si="309"/>
        <v>0</v>
      </c>
      <c r="F426" s="15">
        <f t="shared" si="310"/>
        <v>-1</v>
      </c>
      <c r="G426" s="15">
        <v>-1</v>
      </c>
      <c r="H426" s="15">
        <v>-1</v>
      </c>
      <c r="I426" s="15">
        <v>235</v>
      </c>
      <c r="J426" s="15">
        <v>8</v>
      </c>
      <c r="K426" s="15"/>
      <c r="L426" s="15">
        <v>1365</v>
      </c>
      <c r="M426" s="15">
        <f t="shared" si="311"/>
        <v>0.333251953125</v>
      </c>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H426"/>
      <c r="BI426"/>
      <c r="BJ426"/>
    </row>
    <row r="427" spans="1:62">
      <c r="A427" s="15">
        <v>424</v>
      </c>
      <c r="B427" s="15">
        <v>-2</v>
      </c>
      <c r="C427" s="15">
        <v>-8192</v>
      </c>
      <c r="D427" s="15">
        <f t="shared" si="308"/>
        <v>-1</v>
      </c>
      <c r="E427" s="15">
        <f t="shared" si="309"/>
        <v>0</v>
      </c>
      <c r="F427" s="15">
        <f t="shared" si="310"/>
        <v>-1</v>
      </c>
      <c r="G427" s="15">
        <v>-1</v>
      </c>
      <c r="H427" s="15">
        <v>-1</v>
      </c>
      <c r="I427" s="15">
        <v>235</v>
      </c>
      <c r="J427" s="15">
        <v>8</v>
      </c>
      <c r="K427" s="15"/>
      <c r="L427" s="15">
        <v>1365</v>
      </c>
      <c r="M427" s="15">
        <f t="shared" si="311"/>
        <v>0.333251953125</v>
      </c>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H427"/>
      <c r="BI427"/>
      <c r="BJ427"/>
    </row>
    <row r="428" spans="1:62">
      <c r="A428" s="15">
        <v>425</v>
      </c>
      <c r="B428" s="15">
        <v>-2</v>
      </c>
      <c r="C428" s="15">
        <v>-8192</v>
      </c>
      <c r="D428" s="15">
        <f t="shared" si="308"/>
        <v>-1</v>
      </c>
      <c r="E428" s="15">
        <f t="shared" si="309"/>
        <v>0</v>
      </c>
      <c r="F428" s="15">
        <f t="shared" si="310"/>
        <v>-1</v>
      </c>
      <c r="G428" s="15">
        <v>-1</v>
      </c>
      <c r="H428" s="15">
        <v>-1</v>
      </c>
      <c r="I428" s="15">
        <v>236</v>
      </c>
      <c r="J428" s="15">
        <v>8</v>
      </c>
      <c r="K428" s="15"/>
      <c r="L428" s="15">
        <v>1365</v>
      </c>
      <c r="M428" s="15">
        <f t="shared" si="311"/>
        <v>0.333251953125</v>
      </c>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H428"/>
      <c r="BI428"/>
      <c r="BJ428"/>
    </row>
    <row r="429" spans="1:62">
      <c r="A429" s="15">
        <v>426</v>
      </c>
      <c r="B429" s="15">
        <v>-2</v>
      </c>
      <c r="C429" s="15">
        <v>-8192</v>
      </c>
      <c r="D429" s="15">
        <f t="shared" si="308"/>
        <v>-1</v>
      </c>
      <c r="E429" s="15">
        <f t="shared" si="309"/>
        <v>0</v>
      </c>
      <c r="F429" s="15">
        <f t="shared" si="310"/>
        <v>-1</v>
      </c>
      <c r="G429" s="15">
        <v>-1</v>
      </c>
      <c r="H429" s="15">
        <v>-1</v>
      </c>
      <c r="I429" s="15">
        <v>236</v>
      </c>
      <c r="J429" s="15">
        <v>8</v>
      </c>
      <c r="K429" s="15"/>
      <c r="L429" s="15">
        <v>1365</v>
      </c>
      <c r="M429" s="15">
        <f t="shared" si="311"/>
        <v>0.333251953125</v>
      </c>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H429"/>
      <c r="BI429"/>
      <c r="BJ429"/>
    </row>
    <row r="430" spans="1:62">
      <c r="A430" s="15">
        <v>427</v>
      </c>
      <c r="B430" s="15">
        <v>-2</v>
      </c>
      <c r="C430" s="15">
        <v>-8192</v>
      </c>
      <c r="D430" s="15">
        <f t="shared" si="308"/>
        <v>-1</v>
      </c>
      <c r="E430" s="15">
        <f t="shared" si="309"/>
        <v>0</v>
      </c>
      <c r="F430" s="15">
        <f t="shared" si="310"/>
        <v>-1</v>
      </c>
      <c r="G430" s="15">
        <v>-1</v>
      </c>
      <c r="H430" s="15">
        <v>-1</v>
      </c>
      <c r="I430" s="15">
        <v>237</v>
      </c>
      <c r="J430" s="15">
        <v>8</v>
      </c>
      <c r="K430" s="15"/>
      <c r="L430" s="15">
        <v>1365</v>
      </c>
      <c r="M430" s="15">
        <f t="shared" si="311"/>
        <v>0.333251953125</v>
      </c>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H430"/>
      <c r="BI430"/>
      <c r="BJ430"/>
    </row>
    <row r="431" spans="1:62">
      <c r="A431" s="15">
        <v>428</v>
      </c>
      <c r="B431" s="15">
        <v>-2</v>
      </c>
      <c r="C431" s="15">
        <v>-8192</v>
      </c>
      <c r="D431" s="15">
        <f t="shared" si="308"/>
        <v>-1</v>
      </c>
      <c r="E431" s="15">
        <f t="shared" si="309"/>
        <v>0</v>
      </c>
      <c r="F431" s="15">
        <f t="shared" si="310"/>
        <v>-1</v>
      </c>
      <c r="G431" s="15">
        <v>-1</v>
      </c>
      <c r="H431" s="15">
        <v>-1</v>
      </c>
      <c r="I431" s="15">
        <v>237</v>
      </c>
      <c r="J431" s="15">
        <v>8</v>
      </c>
      <c r="K431" s="15"/>
      <c r="L431" s="15">
        <v>1365</v>
      </c>
      <c r="M431" s="15">
        <f t="shared" si="311"/>
        <v>0.333251953125</v>
      </c>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H431"/>
      <c r="BI431"/>
      <c r="BJ431"/>
    </row>
    <row r="432" spans="1:62">
      <c r="A432" s="15">
        <v>429</v>
      </c>
      <c r="B432" s="15">
        <v>-2</v>
      </c>
      <c r="C432" s="15">
        <v>-8192</v>
      </c>
      <c r="D432" s="15">
        <f t="shared" si="308"/>
        <v>-1</v>
      </c>
      <c r="E432" s="15">
        <f t="shared" si="309"/>
        <v>0</v>
      </c>
      <c r="F432" s="15">
        <f t="shared" si="310"/>
        <v>-1</v>
      </c>
      <c r="G432" s="15">
        <v>-1</v>
      </c>
      <c r="H432" s="15">
        <v>-1</v>
      </c>
      <c r="I432" s="15">
        <v>238</v>
      </c>
      <c r="J432" s="15">
        <v>8</v>
      </c>
      <c r="K432" s="15"/>
      <c r="L432" s="15">
        <v>1365</v>
      </c>
      <c r="M432" s="15">
        <f t="shared" si="311"/>
        <v>0.333251953125</v>
      </c>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H432"/>
      <c r="BI432"/>
      <c r="BJ432"/>
    </row>
    <row r="433" spans="1:62">
      <c r="A433" s="15">
        <v>430</v>
      </c>
      <c r="B433" s="15">
        <v>-2</v>
      </c>
      <c r="C433" s="15">
        <v>-8192</v>
      </c>
      <c r="D433" s="15">
        <f t="shared" si="308"/>
        <v>-1</v>
      </c>
      <c r="E433" s="15">
        <f t="shared" si="309"/>
        <v>0</v>
      </c>
      <c r="F433" s="15">
        <f t="shared" si="310"/>
        <v>-1</v>
      </c>
      <c r="G433" s="15">
        <v>-1</v>
      </c>
      <c r="H433" s="15">
        <v>-1</v>
      </c>
      <c r="I433" s="15">
        <v>238</v>
      </c>
      <c r="J433" s="15">
        <v>8</v>
      </c>
      <c r="K433" s="15"/>
      <c r="L433" s="15">
        <v>1365</v>
      </c>
      <c r="M433" s="15">
        <f t="shared" si="311"/>
        <v>0.333251953125</v>
      </c>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H433"/>
      <c r="BI433"/>
      <c r="BJ433"/>
    </row>
    <row r="434" spans="1:62">
      <c r="A434" s="15">
        <v>431</v>
      </c>
      <c r="B434" s="15">
        <v>-2</v>
      </c>
      <c r="C434" s="15">
        <v>-8192</v>
      </c>
      <c r="D434" s="15">
        <f t="shared" si="308"/>
        <v>-1</v>
      </c>
      <c r="E434" s="15">
        <f t="shared" si="309"/>
        <v>0</v>
      </c>
      <c r="F434" s="15">
        <f t="shared" si="310"/>
        <v>-1</v>
      </c>
      <c r="G434" s="15">
        <v>-1</v>
      </c>
      <c r="H434" s="15">
        <v>-1</v>
      </c>
      <c r="I434" s="15">
        <v>271</v>
      </c>
      <c r="J434" s="15">
        <v>8</v>
      </c>
      <c r="K434" s="15"/>
      <c r="L434" s="15">
        <v>1365</v>
      </c>
      <c r="M434" s="15">
        <f t="shared" si="311"/>
        <v>0.333251953125</v>
      </c>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H434"/>
      <c r="BI434"/>
      <c r="BJ434"/>
    </row>
    <row r="435" spans="1:62">
      <c r="A435" s="15">
        <v>432</v>
      </c>
      <c r="B435" s="15">
        <v>-2</v>
      </c>
      <c r="C435" s="15">
        <v>-8192</v>
      </c>
      <c r="D435" s="15">
        <f t="shared" si="308"/>
        <v>-1</v>
      </c>
      <c r="E435" s="15">
        <f t="shared" si="309"/>
        <v>0</v>
      </c>
      <c r="F435" s="15">
        <f t="shared" si="310"/>
        <v>-1</v>
      </c>
      <c r="G435" s="15">
        <v>-1</v>
      </c>
      <c r="H435" s="15">
        <v>-1</v>
      </c>
      <c r="I435" s="15">
        <v>271</v>
      </c>
      <c r="J435" s="15">
        <v>8</v>
      </c>
      <c r="K435" s="15"/>
      <c r="L435" s="15">
        <v>1365</v>
      </c>
      <c r="M435" s="15">
        <f t="shared" si="311"/>
        <v>0.333251953125</v>
      </c>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H435"/>
      <c r="BI435"/>
      <c r="BJ435"/>
    </row>
    <row r="436" spans="1:62">
      <c r="A436" s="15">
        <v>433</v>
      </c>
      <c r="B436" s="15">
        <v>-2</v>
      </c>
      <c r="C436" s="15">
        <v>-8192</v>
      </c>
      <c r="D436" s="15">
        <f t="shared" si="308"/>
        <v>-1</v>
      </c>
      <c r="E436" s="15">
        <f t="shared" si="309"/>
        <v>0</v>
      </c>
      <c r="F436" s="15">
        <f t="shared" si="310"/>
        <v>-1</v>
      </c>
      <c r="G436" s="15">
        <v>-1</v>
      </c>
      <c r="H436" s="15">
        <v>-1</v>
      </c>
      <c r="I436" s="15">
        <v>272</v>
      </c>
      <c r="J436" s="15">
        <v>8</v>
      </c>
      <c r="K436" s="15"/>
      <c r="L436" s="15">
        <v>1365</v>
      </c>
      <c r="M436" s="15">
        <f t="shared" si="311"/>
        <v>0.333251953125</v>
      </c>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H436"/>
      <c r="BI436"/>
      <c r="BJ436"/>
    </row>
    <row r="437" spans="1:62">
      <c r="A437" s="15">
        <v>434</v>
      </c>
      <c r="B437" s="15">
        <v>-2</v>
      </c>
      <c r="C437" s="15">
        <v>-8192</v>
      </c>
      <c r="D437" s="15">
        <f t="shared" si="308"/>
        <v>-1</v>
      </c>
      <c r="E437" s="15">
        <f t="shared" si="309"/>
        <v>0</v>
      </c>
      <c r="F437" s="15">
        <f t="shared" si="310"/>
        <v>-1</v>
      </c>
      <c r="G437" s="15">
        <v>-1</v>
      </c>
      <c r="H437" s="15">
        <v>-1</v>
      </c>
      <c r="I437" s="15">
        <v>272</v>
      </c>
      <c r="J437" s="15">
        <v>8</v>
      </c>
      <c r="K437" s="15"/>
      <c r="L437" s="15">
        <v>1365</v>
      </c>
      <c r="M437" s="15">
        <f t="shared" si="311"/>
        <v>0.333251953125</v>
      </c>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H437"/>
      <c r="BI437"/>
      <c r="BJ437"/>
    </row>
    <row r="438" spans="1:62">
      <c r="A438" s="15">
        <v>435</v>
      </c>
      <c r="B438" s="15">
        <v>-2</v>
      </c>
      <c r="C438" s="15">
        <v>-8192</v>
      </c>
      <c r="D438" s="15">
        <f t="shared" si="308"/>
        <v>-1</v>
      </c>
      <c r="E438" s="15">
        <f t="shared" si="309"/>
        <v>0</v>
      </c>
      <c r="F438" s="15">
        <f t="shared" si="310"/>
        <v>-1</v>
      </c>
      <c r="G438" s="15">
        <v>-1</v>
      </c>
      <c r="H438" s="15">
        <v>-1</v>
      </c>
      <c r="I438" s="15">
        <v>273</v>
      </c>
      <c r="J438" s="15">
        <v>8</v>
      </c>
      <c r="K438" s="15"/>
      <c r="L438" s="15">
        <v>1365</v>
      </c>
      <c r="M438" s="15">
        <f t="shared" si="311"/>
        <v>0.333251953125</v>
      </c>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H438"/>
      <c r="BI438"/>
      <c r="BJ438"/>
    </row>
    <row r="439" spans="1:62">
      <c r="A439" s="15">
        <v>436</v>
      </c>
      <c r="B439" s="15">
        <v>-2</v>
      </c>
      <c r="C439" s="15">
        <v>-8192</v>
      </c>
      <c r="D439" s="15">
        <f t="shared" si="308"/>
        <v>-1</v>
      </c>
      <c r="E439" s="15">
        <f t="shared" si="309"/>
        <v>0</v>
      </c>
      <c r="F439" s="15">
        <f t="shared" si="310"/>
        <v>-1</v>
      </c>
      <c r="G439" s="15">
        <v>-1</v>
      </c>
      <c r="H439" s="15">
        <v>-1</v>
      </c>
      <c r="I439" s="15">
        <v>273</v>
      </c>
      <c r="J439" s="15">
        <v>8</v>
      </c>
      <c r="K439" s="15"/>
      <c r="L439" s="15">
        <v>1365</v>
      </c>
      <c r="M439" s="15">
        <f t="shared" si="311"/>
        <v>0.333251953125</v>
      </c>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H439"/>
      <c r="BI439"/>
      <c r="BJ439"/>
    </row>
    <row r="440" spans="1:62">
      <c r="A440" s="15">
        <v>437</v>
      </c>
      <c r="B440" s="15">
        <v>-2</v>
      </c>
      <c r="C440" s="15">
        <v>-8192</v>
      </c>
      <c r="D440" s="15">
        <f t="shared" si="308"/>
        <v>-1</v>
      </c>
      <c r="E440" s="15">
        <f t="shared" si="309"/>
        <v>0</v>
      </c>
      <c r="F440" s="15">
        <f t="shared" si="310"/>
        <v>-1</v>
      </c>
      <c r="G440" s="15">
        <v>-1</v>
      </c>
      <c r="H440" s="15">
        <v>-1</v>
      </c>
      <c r="I440" s="15">
        <v>274</v>
      </c>
      <c r="J440" s="15">
        <v>8</v>
      </c>
      <c r="K440" s="15"/>
      <c r="L440" s="15">
        <v>1365</v>
      </c>
      <c r="M440" s="15">
        <f t="shared" si="311"/>
        <v>0.333251953125</v>
      </c>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H440"/>
      <c r="BI440"/>
      <c r="BJ440"/>
    </row>
    <row r="441" spans="1:62">
      <c r="A441" s="15">
        <v>438</v>
      </c>
      <c r="B441" s="15">
        <v>-2</v>
      </c>
      <c r="C441" s="15">
        <v>-8192</v>
      </c>
      <c r="D441" s="15">
        <f t="shared" si="308"/>
        <v>-1</v>
      </c>
      <c r="E441" s="15">
        <f t="shared" si="309"/>
        <v>0</v>
      </c>
      <c r="F441" s="15">
        <f t="shared" si="310"/>
        <v>-1</v>
      </c>
      <c r="G441" s="15">
        <v>-1</v>
      </c>
      <c r="H441" s="15">
        <v>-1</v>
      </c>
      <c r="I441" s="15">
        <v>274</v>
      </c>
      <c r="J441" s="15">
        <v>8</v>
      </c>
      <c r="K441" s="15"/>
      <c r="L441" s="15">
        <v>1365</v>
      </c>
      <c r="M441" s="15">
        <f t="shared" si="311"/>
        <v>0.333251953125</v>
      </c>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H441"/>
      <c r="BI441"/>
      <c r="BJ441"/>
    </row>
    <row r="442" spans="1:62">
      <c r="A442" s="15">
        <v>439</v>
      </c>
      <c r="B442" s="15">
        <v>-2</v>
      </c>
      <c r="C442" s="15">
        <v>-8192</v>
      </c>
      <c r="D442" s="15">
        <f t="shared" si="308"/>
        <v>-1</v>
      </c>
      <c r="E442" s="15">
        <f t="shared" si="309"/>
        <v>0</v>
      </c>
      <c r="F442" s="15">
        <f t="shared" si="310"/>
        <v>-1</v>
      </c>
      <c r="G442" s="15">
        <v>495</v>
      </c>
      <c r="H442" s="15">
        <v>496</v>
      </c>
      <c r="I442" s="15">
        <v>275</v>
      </c>
      <c r="J442" s="15">
        <v>7</v>
      </c>
      <c r="K442" s="15"/>
      <c r="L442" s="15">
        <v>1365</v>
      </c>
      <c r="M442" s="15">
        <f t="shared" si="311"/>
        <v>0.333251953125</v>
      </c>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H442"/>
      <c r="BI442"/>
      <c r="BJ442"/>
    </row>
    <row r="443" spans="1:62">
      <c r="A443" s="15">
        <v>440</v>
      </c>
      <c r="B443" s="15">
        <v>-2</v>
      </c>
      <c r="C443" s="15">
        <v>-8192</v>
      </c>
      <c r="D443" s="15">
        <f t="shared" si="308"/>
        <v>-1</v>
      </c>
      <c r="E443" s="15">
        <f t="shared" si="309"/>
        <v>0</v>
      </c>
      <c r="F443" s="15">
        <f t="shared" si="310"/>
        <v>-1</v>
      </c>
      <c r="G443" s="15">
        <v>497</v>
      </c>
      <c r="H443" s="15">
        <v>498</v>
      </c>
      <c r="I443" s="15">
        <v>275</v>
      </c>
      <c r="J443" s="15">
        <v>7</v>
      </c>
      <c r="K443" s="15"/>
      <c r="L443" s="15">
        <v>1365</v>
      </c>
      <c r="M443" s="15">
        <f t="shared" si="311"/>
        <v>0.333251953125</v>
      </c>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H443"/>
      <c r="BI443"/>
      <c r="BJ443"/>
    </row>
    <row r="444" spans="1:62">
      <c r="A444" s="15">
        <v>441</v>
      </c>
      <c r="B444" s="15">
        <v>-2</v>
      </c>
      <c r="C444" s="15">
        <v>-8192</v>
      </c>
      <c r="D444" s="15">
        <f t="shared" si="308"/>
        <v>-1</v>
      </c>
      <c r="E444" s="15">
        <f t="shared" si="309"/>
        <v>0</v>
      </c>
      <c r="F444" s="15">
        <f t="shared" si="310"/>
        <v>-1</v>
      </c>
      <c r="G444" s="15">
        <v>499</v>
      </c>
      <c r="H444" s="15">
        <v>500</v>
      </c>
      <c r="I444" s="15">
        <v>276</v>
      </c>
      <c r="J444" s="15">
        <v>7</v>
      </c>
      <c r="K444" s="15"/>
      <c r="L444" s="15">
        <v>1365</v>
      </c>
      <c r="M444" s="15">
        <f t="shared" si="311"/>
        <v>0.333251953125</v>
      </c>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H444"/>
      <c r="BI444"/>
      <c r="BJ444"/>
    </row>
    <row r="445" spans="1:62">
      <c r="A445" s="15">
        <v>442</v>
      </c>
      <c r="B445" s="15">
        <v>-2</v>
      </c>
      <c r="C445" s="15">
        <v>-8192</v>
      </c>
      <c r="D445" s="15">
        <f t="shared" si="308"/>
        <v>-1</v>
      </c>
      <c r="E445" s="15">
        <f t="shared" si="309"/>
        <v>0</v>
      </c>
      <c r="F445" s="15">
        <f t="shared" si="310"/>
        <v>-1</v>
      </c>
      <c r="G445" s="15">
        <v>501</v>
      </c>
      <c r="H445" s="15">
        <v>502</v>
      </c>
      <c r="I445" s="15">
        <v>276</v>
      </c>
      <c r="J445" s="15">
        <v>7</v>
      </c>
      <c r="K445" s="15"/>
      <c r="L445" s="15">
        <v>1365</v>
      </c>
      <c r="M445" s="15">
        <f t="shared" si="311"/>
        <v>0.333251953125</v>
      </c>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H445"/>
      <c r="BI445"/>
      <c r="BJ445"/>
    </row>
    <row r="446" spans="1:62">
      <c r="A446" s="15">
        <v>443</v>
      </c>
      <c r="B446" s="15">
        <v>-2</v>
      </c>
      <c r="C446" s="15">
        <v>-8192</v>
      </c>
      <c r="D446" s="15">
        <f t="shared" si="308"/>
        <v>-1</v>
      </c>
      <c r="E446" s="15">
        <f t="shared" si="309"/>
        <v>0</v>
      </c>
      <c r="F446" s="15">
        <f t="shared" si="310"/>
        <v>-1</v>
      </c>
      <c r="G446" s="15">
        <v>503</v>
      </c>
      <c r="H446" s="15">
        <v>504</v>
      </c>
      <c r="I446" s="15">
        <v>277</v>
      </c>
      <c r="J446" s="15">
        <v>7</v>
      </c>
      <c r="K446" s="15"/>
      <c r="L446" s="15">
        <v>1365</v>
      </c>
      <c r="M446" s="15">
        <f t="shared" si="311"/>
        <v>0.333251953125</v>
      </c>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H446"/>
      <c r="BI446"/>
      <c r="BJ446"/>
    </row>
    <row r="447" spans="1:62">
      <c r="A447" s="15">
        <v>444</v>
      </c>
      <c r="B447" s="15">
        <v>-2</v>
      </c>
      <c r="C447" s="15">
        <v>-8192</v>
      </c>
      <c r="D447" s="15">
        <f t="shared" si="308"/>
        <v>-1</v>
      </c>
      <c r="E447" s="15">
        <f t="shared" si="309"/>
        <v>0</v>
      </c>
      <c r="F447" s="15">
        <f t="shared" si="310"/>
        <v>-1</v>
      </c>
      <c r="G447" s="15">
        <v>505</v>
      </c>
      <c r="H447" s="15">
        <v>506</v>
      </c>
      <c r="I447" s="15">
        <v>277</v>
      </c>
      <c r="J447" s="15">
        <v>7</v>
      </c>
      <c r="K447" s="15"/>
      <c r="L447" s="15">
        <v>1365</v>
      </c>
      <c r="M447" s="15">
        <f t="shared" si="311"/>
        <v>0.333251953125</v>
      </c>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H447"/>
      <c r="BI447"/>
      <c r="BJ447"/>
    </row>
    <row r="448" spans="1:62">
      <c r="A448" s="15">
        <v>445</v>
      </c>
      <c r="B448" s="15">
        <v>-2</v>
      </c>
      <c r="C448" s="15">
        <v>-8192</v>
      </c>
      <c r="D448" s="15">
        <f t="shared" si="308"/>
        <v>-1</v>
      </c>
      <c r="E448" s="15">
        <f t="shared" si="309"/>
        <v>0</v>
      </c>
      <c r="F448" s="15">
        <f t="shared" si="310"/>
        <v>-1</v>
      </c>
      <c r="G448" s="15">
        <v>507</v>
      </c>
      <c r="H448" s="15">
        <v>508</v>
      </c>
      <c r="I448" s="15">
        <v>278</v>
      </c>
      <c r="J448" s="15">
        <v>7</v>
      </c>
      <c r="K448" s="15"/>
      <c r="L448" s="15">
        <v>1365</v>
      </c>
      <c r="M448" s="15">
        <f t="shared" si="311"/>
        <v>0.333251953125</v>
      </c>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H448"/>
      <c r="BI448"/>
      <c r="BJ448"/>
    </row>
    <row r="449" spans="1:62">
      <c r="A449" s="15">
        <v>446</v>
      </c>
      <c r="B449" s="15">
        <v>-2</v>
      </c>
      <c r="C449" s="15">
        <v>-8192</v>
      </c>
      <c r="D449" s="15">
        <f t="shared" si="308"/>
        <v>-1</v>
      </c>
      <c r="E449" s="15">
        <f t="shared" si="309"/>
        <v>0</v>
      </c>
      <c r="F449" s="15">
        <f t="shared" si="310"/>
        <v>-1</v>
      </c>
      <c r="G449" s="15">
        <v>509</v>
      </c>
      <c r="H449" s="15">
        <v>510</v>
      </c>
      <c r="I449" s="15">
        <v>278</v>
      </c>
      <c r="J449" s="15">
        <v>7</v>
      </c>
      <c r="K449" s="15"/>
      <c r="L449" s="15">
        <v>1365</v>
      </c>
      <c r="M449" s="15">
        <f t="shared" si="311"/>
        <v>0.333251953125</v>
      </c>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H449"/>
      <c r="BI449"/>
      <c r="BJ449"/>
    </row>
    <row r="450" spans="1:62">
      <c r="A450" s="15">
        <v>447</v>
      </c>
      <c r="B450" s="15">
        <v>-2</v>
      </c>
      <c r="C450" s="15">
        <v>-8192</v>
      </c>
      <c r="D450" s="15">
        <f t="shared" si="308"/>
        <v>-1</v>
      </c>
      <c r="E450" s="15">
        <f t="shared" si="309"/>
        <v>0</v>
      </c>
      <c r="F450" s="15">
        <f t="shared" si="310"/>
        <v>-1</v>
      </c>
      <c r="G450" s="15">
        <v>-1</v>
      </c>
      <c r="H450" s="15">
        <v>-1</v>
      </c>
      <c r="I450" s="15">
        <v>279</v>
      </c>
      <c r="J450" s="15">
        <v>8</v>
      </c>
      <c r="K450" s="15"/>
      <c r="L450" s="15">
        <v>1365</v>
      </c>
      <c r="M450" s="15">
        <f t="shared" si="311"/>
        <v>0.333251953125</v>
      </c>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H450"/>
      <c r="BI450"/>
      <c r="BJ450"/>
    </row>
    <row r="451" spans="1:62">
      <c r="A451" s="15">
        <v>448</v>
      </c>
      <c r="B451" s="15">
        <v>-2</v>
      </c>
      <c r="C451" s="15">
        <v>-8192</v>
      </c>
      <c r="D451" s="15">
        <f t="shared" si="308"/>
        <v>-1</v>
      </c>
      <c r="E451" s="15">
        <f t="shared" si="309"/>
        <v>0</v>
      </c>
      <c r="F451" s="15">
        <f t="shared" si="310"/>
        <v>-1</v>
      </c>
      <c r="G451" s="15">
        <v>-1</v>
      </c>
      <c r="H451" s="15">
        <v>-1</v>
      </c>
      <c r="I451" s="15">
        <v>279</v>
      </c>
      <c r="J451" s="15">
        <v>8</v>
      </c>
      <c r="K451" s="15"/>
      <c r="L451" s="15">
        <v>1365</v>
      </c>
      <c r="M451" s="15">
        <f t="shared" si="311"/>
        <v>0.333251953125</v>
      </c>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H451"/>
      <c r="BI451"/>
      <c r="BJ451"/>
    </row>
    <row r="452" spans="1:62">
      <c r="A452" s="15">
        <v>449</v>
      </c>
      <c r="B452" s="15">
        <v>-2</v>
      </c>
      <c r="C452" s="15">
        <v>-8192</v>
      </c>
      <c r="D452" s="15">
        <f t="shared" ref="D452:D513" si="312">IF(C452&lt;&gt;-8192,INT(C452/2^12),-1)</f>
        <v>-1</v>
      </c>
      <c r="E452" s="15">
        <f t="shared" ref="E452:E513" si="313">IF(C452 &lt;&gt; -8192, MOD(C452, 2^12), 0)</f>
        <v>0</v>
      </c>
      <c r="F452" s="15">
        <f t="shared" ref="F452:F513" si="314">D452+(E452/2^12)</f>
        <v>-1</v>
      </c>
      <c r="G452" s="15">
        <v>-1</v>
      </c>
      <c r="H452" s="15">
        <v>-1</v>
      </c>
      <c r="I452" s="15">
        <v>280</v>
      </c>
      <c r="J452" s="15">
        <v>8</v>
      </c>
      <c r="K452" s="15"/>
      <c r="L452" s="15">
        <v>1365</v>
      </c>
      <c r="M452" s="15">
        <f t="shared" ref="M452:M513" si="315">IF(L452 &gt;= 2^12, "Error: Wrong Probability!", L452/2^12)</f>
        <v>0.333251953125</v>
      </c>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H452"/>
      <c r="BI452"/>
      <c r="BJ452"/>
    </row>
    <row r="453" spans="1:62">
      <c r="A453" s="15">
        <v>450</v>
      </c>
      <c r="B453" s="15">
        <v>-2</v>
      </c>
      <c r="C453" s="15">
        <v>-8192</v>
      </c>
      <c r="D453" s="15">
        <f t="shared" si="312"/>
        <v>-1</v>
      </c>
      <c r="E453" s="15">
        <f t="shared" si="313"/>
        <v>0</v>
      </c>
      <c r="F453" s="15">
        <f t="shared" si="314"/>
        <v>-1</v>
      </c>
      <c r="G453" s="15">
        <v>-1</v>
      </c>
      <c r="H453" s="15">
        <v>-1</v>
      </c>
      <c r="I453" s="15">
        <v>280</v>
      </c>
      <c r="J453" s="15">
        <v>8</v>
      </c>
      <c r="K453" s="15"/>
      <c r="L453" s="15">
        <v>1365</v>
      </c>
      <c r="M453" s="15">
        <f t="shared" si="315"/>
        <v>0.333251953125</v>
      </c>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H453"/>
      <c r="BI453"/>
      <c r="BJ453"/>
    </row>
    <row r="454" spans="1:62">
      <c r="A454" s="15">
        <v>451</v>
      </c>
      <c r="B454" s="15">
        <v>-2</v>
      </c>
      <c r="C454" s="15">
        <v>-8192</v>
      </c>
      <c r="D454" s="15">
        <f t="shared" si="312"/>
        <v>-1</v>
      </c>
      <c r="E454" s="15">
        <f t="shared" si="313"/>
        <v>0</v>
      </c>
      <c r="F454" s="15">
        <f t="shared" si="314"/>
        <v>-1</v>
      </c>
      <c r="G454" s="15">
        <v>-1</v>
      </c>
      <c r="H454" s="15">
        <v>-1</v>
      </c>
      <c r="I454" s="15">
        <v>281</v>
      </c>
      <c r="J454" s="15">
        <v>8</v>
      </c>
      <c r="K454" s="15"/>
      <c r="L454" s="15">
        <v>1365</v>
      </c>
      <c r="M454" s="15">
        <f t="shared" si="315"/>
        <v>0.333251953125</v>
      </c>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H454"/>
      <c r="BI454"/>
      <c r="BJ454"/>
    </row>
    <row r="455" spans="1:62">
      <c r="A455" s="15">
        <v>452</v>
      </c>
      <c r="B455" s="15">
        <v>-2</v>
      </c>
      <c r="C455" s="15">
        <v>-8192</v>
      </c>
      <c r="D455" s="15">
        <f t="shared" si="312"/>
        <v>-1</v>
      </c>
      <c r="E455" s="15">
        <f t="shared" si="313"/>
        <v>0</v>
      </c>
      <c r="F455" s="15">
        <f t="shared" si="314"/>
        <v>-1</v>
      </c>
      <c r="G455" s="15">
        <v>-1</v>
      </c>
      <c r="H455" s="15">
        <v>-1</v>
      </c>
      <c r="I455" s="15">
        <v>281</v>
      </c>
      <c r="J455" s="15">
        <v>8</v>
      </c>
      <c r="K455" s="15"/>
      <c r="L455" s="15">
        <v>1365</v>
      </c>
      <c r="M455" s="15">
        <f t="shared" si="315"/>
        <v>0.333251953125</v>
      </c>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H455"/>
      <c r="BI455"/>
      <c r="BJ455"/>
    </row>
    <row r="456" spans="1:62">
      <c r="A456" s="15">
        <v>453</v>
      </c>
      <c r="B456" s="15">
        <v>-2</v>
      </c>
      <c r="C456" s="15">
        <v>-8192</v>
      </c>
      <c r="D456" s="15">
        <f t="shared" si="312"/>
        <v>-1</v>
      </c>
      <c r="E456" s="15">
        <f t="shared" si="313"/>
        <v>0</v>
      </c>
      <c r="F456" s="15">
        <f t="shared" si="314"/>
        <v>-1</v>
      </c>
      <c r="G456" s="15">
        <v>-1</v>
      </c>
      <c r="H456" s="15">
        <v>-1</v>
      </c>
      <c r="I456" s="15">
        <v>282</v>
      </c>
      <c r="J456" s="15">
        <v>8</v>
      </c>
      <c r="K456" s="15"/>
      <c r="L456" s="15">
        <v>1365</v>
      </c>
      <c r="M456" s="15">
        <f t="shared" si="315"/>
        <v>0.333251953125</v>
      </c>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H456"/>
      <c r="BI456"/>
      <c r="BJ456"/>
    </row>
    <row r="457" spans="1:62">
      <c r="A457" s="15">
        <v>454</v>
      </c>
      <c r="B457" s="15">
        <v>-2</v>
      </c>
      <c r="C457" s="15">
        <v>-8192</v>
      </c>
      <c r="D457" s="15">
        <f t="shared" si="312"/>
        <v>-1</v>
      </c>
      <c r="E457" s="15">
        <f t="shared" si="313"/>
        <v>0</v>
      </c>
      <c r="F457" s="15">
        <f t="shared" si="314"/>
        <v>-1</v>
      </c>
      <c r="G457" s="15">
        <v>-1</v>
      </c>
      <c r="H457" s="15">
        <v>-1</v>
      </c>
      <c r="I457" s="15">
        <v>282</v>
      </c>
      <c r="J457" s="15">
        <v>8</v>
      </c>
      <c r="K457" s="15"/>
      <c r="L457" s="15">
        <v>1365</v>
      </c>
      <c r="M457" s="15">
        <f t="shared" si="315"/>
        <v>0.333251953125</v>
      </c>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H457"/>
      <c r="BI457"/>
      <c r="BJ457"/>
    </row>
    <row r="458" spans="1:62">
      <c r="A458" s="15">
        <v>455</v>
      </c>
      <c r="B458" s="15">
        <v>-2</v>
      </c>
      <c r="C458" s="15">
        <v>-8192</v>
      </c>
      <c r="D458" s="15">
        <f t="shared" si="312"/>
        <v>-1</v>
      </c>
      <c r="E458" s="15">
        <f t="shared" si="313"/>
        <v>0</v>
      </c>
      <c r="F458" s="15">
        <f t="shared" si="314"/>
        <v>-1</v>
      </c>
      <c r="G458" s="15">
        <v>-1</v>
      </c>
      <c r="H458" s="15">
        <v>-1</v>
      </c>
      <c r="I458" s="15">
        <v>347</v>
      </c>
      <c r="J458" s="15">
        <v>8</v>
      </c>
      <c r="K458" s="15"/>
      <c r="L458" s="15">
        <v>1365</v>
      </c>
      <c r="M458" s="15">
        <f t="shared" si="315"/>
        <v>0.333251953125</v>
      </c>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H458"/>
      <c r="BI458"/>
      <c r="BJ458"/>
    </row>
    <row r="459" spans="1:62">
      <c r="A459" s="15">
        <v>456</v>
      </c>
      <c r="B459" s="15">
        <v>-2</v>
      </c>
      <c r="C459" s="15">
        <v>-8192</v>
      </c>
      <c r="D459" s="15">
        <f t="shared" si="312"/>
        <v>-1</v>
      </c>
      <c r="E459" s="15">
        <f t="shared" si="313"/>
        <v>0</v>
      </c>
      <c r="F459" s="15">
        <f t="shared" si="314"/>
        <v>-1</v>
      </c>
      <c r="G459" s="15">
        <v>-1</v>
      </c>
      <c r="H459" s="15">
        <v>-1</v>
      </c>
      <c r="I459" s="15">
        <v>347</v>
      </c>
      <c r="J459" s="15">
        <v>8</v>
      </c>
      <c r="K459" s="15"/>
      <c r="L459" s="15">
        <v>1365</v>
      </c>
      <c r="M459" s="15">
        <f t="shared" si="315"/>
        <v>0.333251953125</v>
      </c>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H459"/>
      <c r="BI459"/>
      <c r="BJ459"/>
    </row>
    <row r="460" spans="1:62">
      <c r="A460" s="15">
        <v>457</v>
      </c>
      <c r="B460" s="15">
        <v>-2</v>
      </c>
      <c r="C460" s="15">
        <v>-8192</v>
      </c>
      <c r="D460" s="15">
        <f t="shared" si="312"/>
        <v>-1</v>
      </c>
      <c r="E460" s="15">
        <f t="shared" si="313"/>
        <v>0</v>
      </c>
      <c r="F460" s="15">
        <f t="shared" si="314"/>
        <v>-1</v>
      </c>
      <c r="G460" s="15">
        <v>-1</v>
      </c>
      <c r="H460" s="15">
        <v>-1</v>
      </c>
      <c r="I460" s="15">
        <v>348</v>
      </c>
      <c r="J460" s="15">
        <v>8</v>
      </c>
      <c r="K460" s="15"/>
      <c r="L460" s="15">
        <v>1365</v>
      </c>
      <c r="M460" s="15">
        <f t="shared" si="315"/>
        <v>0.333251953125</v>
      </c>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H460"/>
      <c r="BI460"/>
      <c r="BJ460"/>
    </row>
    <row r="461" spans="1:62">
      <c r="A461" s="15">
        <v>458</v>
      </c>
      <c r="B461" s="15">
        <v>-2</v>
      </c>
      <c r="C461" s="15">
        <v>-8192</v>
      </c>
      <c r="D461" s="15">
        <f t="shared" si="312"/>
        <v>-1</v>
      </c>
      <c r="E461" s="15">
        <f t="shared" si="313"/>
        <v>0</v>
      </c>
      <c r="F461" s="15">
        <f t="shared" si="314"/>
        <v>-1</v>
      </c>
      <c r="G461" s="15">
        <v>-1</v>
      </c>
      <c r="H461" s="15">
        <v>-1</v>
      </c>
      <c r="I461" s="15">
        <v>348</v>
      </c>
      <c r="J461" s="15">
        <v>8</v>
      </c>
      <c r="K461" s="15"/>
      <c r="L461" s="15">
        <v>1365</v>
      </c>
      <c r="M461" s="15">
        <f t="shared" si="315"/>
        <v>0.333251953125</v>
      </c>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H461"/>
      <c r="BI461"/>
      <c r="BJ461"/>
    </row>
    <row r="462" spans="1:62">
      <c r="A462" s="15">
        <v>459</v>
      </c>
      <c r="B462" s="15">
        <v>-2</v>
      </c>
      <c r="C462" s="15">
        <v>-8192</v>
      </c>
      <c r="D462" s="15">
        <f t="shared" si="312"/>
        <v>-1</v>
      </c>
      <c r="E462" s="15">
        <f t="shared" si="313"/>
        <v>0</v>
      </c>
      <c r="F462" s="15">
        <f t="shared" si="314"/>
        <v>-1</v>
      </c>
      <c r="G462" s="15">
        <v>-1</v>
      </c>
      <c r="H462" s="15">
        <v>-1</v>
      </c>
      <c r="I462" s="15">
        <v>349</v>
      </c>
      <c r="J462" s="15">
        <v>8</v>
      </c>
      <c r="K462" s="15"/>
      <c r="L462" s="15">
        <v>1365</v>
      </c>
      <c r="M462" s="15">
        <f t="shared" si="315"/>
        <v>0.333251953125</v>
      </c>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H462"/>
      <c r="BI462"/>
      <c r="BJ462"/>
    </row>
    <row r="463" spans="1:62">
      <c r="A463" s="15">
        <v>460</v>
      </c>
      <c r="B463" s="15">
        <v>-2</v>
      </c>
      <c r="C463" s="15">
        <v>-8192</v>
      </c>
      <c r="D463" s="15">
        <f t="shared" si="312"/>
        <v>-1</v>
      </c>
      <c r="E463" s="15">
        <f t="shared" si="313"/>
        <v>0</v>
      </c>
      <c r="F463" s="15">
        <f t="shared" si="314"/>
        <v>-1</v>
      </c>
      <c r="G463" s="15">
        <v>-1</v>
      </c>
      <c r="H463" s="15">
        <v>-1</v>
      </c>
      <c r="I463" s="15">
        <v>349</v>
      </c>
      <c r="J463" s="15">
        <v>8</v>
      </c>
      <c r="K463" s="15"/>
      <c r="L463" s="15">
        <v>1365</v>
      </c>
      <c r="M463" s="15">
        <f t="shared" si="315"/>
        <v>0.333251953125</v>
      </c>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H463"/>
      <c r="BI463"/>
      <c r="BJ463"/>
    </row>
    <row r="464" spans="1:62">
      <c r="A464" s="15">
        <v>461</v>
      </c>
      <c r="B464" s="15">
        <v>-2</v>
      </c>
      <c r="C464" s="15">
        <v>-8192</v>
      </c>
      <c r="D464" s="15">
        <f t="shared" si="312"/>
        <v>-1</v>
      </c>
      <c r="E464" s="15">
        <f t="shared" si="313"/>
        <v>0</v>
      </c>
      <c r="F464" s="15">
        <f t="shared" si="314"/>
        <v>-1</v>
      </c>
      <c r="G464" s="15">
        <v>-1</v>
      </c>
      <c r="H464" s="15">
        <v>-1</v>
      </c>
      <c r="I464" s="15">
        <v>350</v>
      </c>
      <c r="J464" s="15">
        <v>8</v>
      </c>
      <c r="K464" s="15"/>
      <c r="L464" s="15">
        <v>1365</v>
      </c>
      <c r="M464" s="15">
        <f t="shared" si="315"/>
        <v>0.333251953125</v>
      </c>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H464"/>
      <c r="BI464"/>
      <c r="BJ464"/>
    </row>
    <row r="465" spans="1:62">
      <c r="A465" s="15">
        <v>462</v>
      </c>
      <c r="B465" s="15">
        <v>-2</v>
      </c>
      <c r="C465" s="15">
        <v>-8192</v>
      </c>
      <c r="D465" s="15">
        <f t="shared" si="312"/>
        <v>-1</v>
      </c>
      <c r="E465" s="15">
        <f t="shared" si="313"/>
        <v>0</v>
      </c>
      <c r="F465" s="15">
        <f t="shared" si="314"/>
        <v>-1</v>
      </c>
      <c r="G465" s="15">
        <v>-1</v>
      </c>
      <c r="H465" s="15">
        <v>-1</v>
      </c>
      <c r="I465" s="15">
        <v>350</v>
      </c>
      <c r="J465" s="15">
        <v>8</v>
      </c>
      <c r="K465" s="15"/>
      <c r="L465" s="15">
        <v>1365</v>
      </c>
      <c r="M465" s="15">
        <f t="shared" si="315"/>
        <v>0.333251953125</v>
      </c>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H465"/>
      <c r="BI465"/>
      <c r="BJ465"/>
    </row>
    <row r="466" spans="1:62">
      <c r="A466" s="15">
        <v>463</v>
      </c>
      <c r="B466" s="15">
        <v>-2</v>
      </c>
      <c r="C466" s="15">
        <v>-8192</v>
      </c>
      <c r="D466" s="15">
        <f t="shared" si="312"/>
        <v>-1</v>
      </c>
      <c r="E466" s="15">
        <f t="shared" si="313"/>
        <v>0</v>
      </c>
      <c r="F466" s="15">
        <f t="shared" si="314"/>
        <v>-1</v>
      </c>
      <c r="G466" s="15">
        <v>-1</v>
      </c>
      <c r="H466" s="15">
        <v>-1</v>
      </c>
      <c r="I466" s="15">
        <v>383</v>
      </c>
      <c r="J466" s="15">
        <v>8</v>
      </c>
      <c r="K466" s="15"/>
      <c r="L466" s="15">
        <v>1365</v>
      </c>
      <c r="M466" s="15">
        <f t="shared" si="315"/>
        <v>0.333251953125</v>
      </c>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H466"/>
      <c r="BI466"/>
      <c r="BJ466"/>
    </row>
    <row r="467" spans="1:62">
      <c r="A467" s="15">
        <v>464</v>
      </c>
      <c r="B467" s="15">
        <v>-2</v>
      </c>
      <c r="C467" s="15">
        <v>-8192</v>
      </c>
      <c r="D467" s="15">
        <f t="shared" si="312"/>
        <v>-1</v>
      </c>
      <c r="E467" s="15">
        <f t="shared" si="313"/>
        <v>0</v>
      </c>
      <c r="F467" s="15">
        <f t="shared" si="314"/>
        <v>-1</v>
      </c>
      <c r="G467" s="15">
        <v>-1</v>
      </c>
      <c r="H467" s="15">
        <v>-1</v>
      </c>
      <c r="I467" s="15">
        <v>383</v>
      </c>
      <c r="J467" s="15">
        <v>8</v>
      </c>
      <c r="K467" s="15"/>
      <c r="L467" s="15">
        <v>1365</v>
      </c>
      <c r="M467" s="15">
        <f t="shared" si="315"/>
        <v>0.333251953125</v>
      </c>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H467"/>
      <c r="BI467"/>
      <c r="BJ467"/>
    </row>
    <row r="468" spans="1:62">
      <c r="A468" s="15">
        <v>465</v>
      </c>
      <c r="B468" s="15">
        <v>-2</v>
      </c>
      <c r="C468" s="15">
        <v>-8192</v>
      </c>
      <c r="D468" s="15">
        <f t="shared" si="312"/>
        <v>-1</v>
      </c>
      <c r="E468" s="15">
        <f t="shared" si="313"/>
        <v>0</v>
      </c>
      <c r="F468" s="15">
        <f t="shared" si="314"/>
        <v>-1</v>
      </c>
      <c r="G468" s="15">
        <v>-1</v>
      </c>
      <c r="H468" s="15">
        <v>-1</v>
      </c>
      <c r="I468" s="15">
        <v>384</v>
      </c>
      <c r="J468" s="15">
        <v>8</v>
      </c>
      <c r="K468" s="15"/>
      <c r="L468" s="15">
        <v>1365</v>
      </c>
      <c r="M468" s="15">
        <f t="shared" si="315"/>
        <v>0.333251953125</v>
      </c>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H468"/>
      <c r="BI468"/>
      <c r="BJ468"/>
    </row>
    <row r="469" spans="1:62">
      <c r="A469" s="15">
        <v>466</v>
      </c>
      <c r="B469" s="15">
        <v>-2</v>
      </c>
      <c r="C469" s="15">
        <v>-8192</v>
      </c>
      <c r="D469" s="15">
        <f t="shared" si="312"/>
        <v>-1</v>
      </c>
      <c r="E469" s="15">
        <f t="shared" si="313"/>
        <v>0</v>
      </c>
      <c r="F469" s="15">
        <f t="shared" si="314"/>
        <v>-1</v>
      </c>
      <c r="G469" s="15">
        <v>-1</v>
      </c>
      <c r="H469" s="15">
        <v>-1</v>
      </c>
      <c r="I469" s="15">
        <v>384</v>
      </c>
      <c r="J469" s="15">
        <v>8</v>
      </c>
      <c r="K469" s="15"/>
      <c r="L469" s="15">
        <v>1365</v>
      </c>
      <c r="M469" s="15">
        <f t="shared" si="315"/>
        <v>0.333251953125</v>
      </c>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H469"/>
      <c r="BI469"/>
      <c r="BJ469"/>
    </row>
    <row r="470" spans="1:62">
      <c r="A470" s="15">
        <v>467</v>
      </c>
      <c r="B470" s="15">
        <v>-2</v>
      </c>
      <c r="C470" s="15">
        <v>-8192</v>
      </c>
      <c r="D470" s="15">
        <f t="shared" si="312"/>
        <v>-1</v>
      </c>
      <c r="E470" s="15">
        <f t="shared" si="313"/>
        <v>0</v>
      </c>
      <c r="F470" s="15">
        <f t="shared" si="314"/>
        <v>-1</v>
      </c>
      <c r="G470" s="15">
        <v>-1</v>
      </c>
      <c r="H470" s="15">
        <v>-1</v>
      </c>
      <c r="I470" s="15">
        <v>385</v>
      </c>
      <c r="J470" s="15">
        <v>8</v>
      </c>
      <c r="K470" s="15"/>
      <c r="L470" s="15">
        <v>1365</v>
      </c>
      <c r="M470" s="15">
        <f t="shared" si="315"/>
        <v>0.333251953125</v>
      </c>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H470"/>
      <c r="BI470"/>
      <c r="BJ470"/>
    </row>
    <row r="471" spans="1:62">
      <c r="A471" s="15">
        <v>468</v>
      </c>
      <c r="B471" s="15">
        <v>-2</v>
      </c>
      <c r="C471" s="15">
        <v>-8192</v>
      </c>
      <c r="D471" s="15">
        <f t="shared" si="312"/>
        <v>-1</v>
      </c>
      <c r="E471" s="15">
        <f t="shared" si="313"/>
        <v>0</v>
      </c>
      <c r="F471" s="15">
        <f t="shared" si="314"/>
        <v>-1</v>
      </c>
      <c r="G471" s="15">
        <v>-1</v>
      </c>
      <c r="H471" s="15">
        <v>-1</v>
      </c>
      <c r="I471" s="15">
        <v>385</v>
      </c>
      <c r="J471" s="15">
        <v>8</v>
      </c>
      <c r="K471" s="15"/>
      <c r="L471" s="15">
        <v>1365</v>
      </c>
      <c r="M471" s="15">
        <f t="shared" si="315"/>
        <v>0.333251953125</v>
      </c>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H471"/>
      <c r="BI471"/>
      <c r="BJ471"/>
    </row>
    <row r="472" spans="1:62">
      <c r="A472" s="15">
        <v>469</v>
      </c>
      <c r="B472" s="15">
        <v>-2</v>
      </c>
      <c r="C472" s="15">
        <v>-8192</v>
      </c>
      <c r="D472" s="15">
        <f t="shared" si="312"/>
        <v>-1</v>
      </c>
      <c r="E472" s="15">
        <f t="shared" si="313"/>
        <v>0</v>
      </c>
      <c r="F472" s="15">
        <f t="shared" si="314"/>
        <v>-1</v>
      </c>
      <c r="G472" s="15">
        <v>-1</v>
      </c>
      <c r="H472" s="15">
        <v>-1</v>
      </c>
      <c r="I472" s="15">
        <v>386</v>
      </c>
      <c r="J472" s="15">
        <v>8</v>
      </c>
      <c r="K472" s="15"/>
      <c r="L472" s="15">
        <v>1365</v>
      </c>
      <c r="M472" s="15">
        <f t="shared" si="315"/>
        <v>0.333251953125</v>
      </c>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H472"/>
      <c r="BI472"/>
      <c r="BJ472"/>
    </row>
    <row r="473" spans="1:62">
      <c r="A473" s="15">
        <v>470</v>
      </c>
      <c r="B473" s="15">
        <v>-2</v>
      </c>
      <c r="C473" s="15">
        <v>-8192</v>
      </c>
      <c r="D473" s="15">
        <f t="shared" si="312"/>
        <v>-1</v>
      </c>
      <c r="E473" s="15">
        <f t="shared" si="313"/>
        <v>0</v>
      </c>
      <c r="F473" s="15">
        <f t="shared" si="314"/>
        <v>-1</v>
      </c>
      <c r="G473" s="15">
        <v>-1</v>
      </c>
      <c r="H473" s="15">
        <v>-1</v>
      </c>
      <c r="I473" s="15">
        <v>386</v>
      </c>
      <c r="J473" s="15">
        <v>8</v>
      </c>
      <c r="K473" s="15"/>
      <c r="L473" s="15">
        <v>1365</v>
      </c>
      <c r="M473" s="15">
        <f t="shared" si="315"/>
        <v>0.333251953125</v>
      </c>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H473"/>
      <c r="BI473"/>
      <c r="BJ473"/>
    </row>
    <row r="474" spans="1:62">
      <c r="A474" s="15">
        <v>471</v>
      </c>
      <c r="B474" s="15">
        <v>-2</v>
      </c>
      <c r="C474" s="15">
        <v>-8192</v>
      </c>
      <c r="D474" s="15">
        <f t="shared" si="312"/>
        <v>-1</v>
      </c>
      <c r="E474" s="15">
        <f t="shared" si="313"/>
        <v>0</v>
      </c>
      <c r="F474" s="15">
        <f t="shared" si="314"/>
        <v>-1</v>
      </c>
      <c r="G474" s="15">
        <v>-1</v>
      </c>
      <c r="H474" s="15">
        <v>-1</v>
      </c>
      <c r="I474" s="15">
        <v>395</v>
      </c>
      <c r="J474" s="15">
        <v>8</v>
      </c>
      <c r="K474" s="15"/>
      <c r="L474" s="15">
        <v>683</v>
      </c>
      <c r="M474" s="15">
        <f t="shared" si="315"/>
        <v>0.166748046875</v>
      </c>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H474"/>
      <c r="BI474"/>
      <c r="BJ474"/>
    </row>
    <row r="475" spans="1:62">
      <c r="A475" s="15">
        <v>472</v>
      </c>
      <c r="B475" s="15">
        <v>-2</v>
      </c>
      <c r="C475" s="15">
        <v>-8192</v>
      </c>
      <c r="D475" s="15">
        <f t="shared" si="312"/>
        <v>-1</v>
      </c>
      <c r="E475" s="15">
        <f t="shared" si="313"/>
        <v>0</v>
      </c>
      <c r="F475" s="15">
        <f t="shared" si="314"/>
        <v>-1</v>
      </c>
      <c r="G475" s="15">
        <v>-1</v>
      </c>
      <c r="H475" s="15">
        <v>-1</v>
      </c>
      <c r="I475" s="15">
        <v>395</v>
      </c>
      <c r="J475" s="15">
        <v>8</v>
      </c>
      <c r="K475" s="15"/>
      <c r="L475" s="15">
        <v>683</v>
      </c>
      <c r="M475" s="15">
        <f t="shared" si="315"/>
        <v>0.166748046875</v>
      </c>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H475"/>
      <c r="BI475"/>
      <c r="BJ475"/>
    </row>
    <row r="476" spans="1:62">
      <c r="A476" s="15">
        <v>473</v>
      </c>
      <c r="B476" s="15">
        <v>-2</v>
      </c>
      <c r="C476" s="15">
        <v>-8192</v>
      </c>
      <c r="D476" s="15">
        <f t="shared" si="312"/>
        <v>-1</v>
      </c>
      <c r="E476" s="15">
        <f t="shared" si="313"/>
        <v>0</v>
      </c>
      <c r="F476" s="15">
        <f t="shared" si="314"/>
        <v>-1</v>
      </c>
      <c r="G476" s="15">
        <v>-1</v>
      </c>
      <c r="H476" s="15">
        <v>-1</v>
      </c>
      <c r="I476" s="15">
        <v>396</v>
      </c>
      <c r="J476" s="15">
        <v>8</v>
      </c>
      <c r="K476" s="15"/>
      <c r="L476" s="15">
        <v>683</v>
      </c>
      <c r="M476" s="15">
        <f t="shared" si="315"/>
        <v>0.166748046875</v>
      </c>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H476"/>
      <c r="BI476"/>
      <c r="BJ476"/>
    </row>
    <row r="477" spans="1:62">
      <c r="A477" s="15">
        <v>474</v>
      </c>
      <c r="B477" s="15">
        <v>-2</v>
      </c>
      <c r="C477" s="15">
        <v>-8192</v>
      </c>
      <c r="D477" s="15">
        <f t="shared" si="312"/>
        <v>-1</v>
      </c>
      <c r="E477" s="15">
        <f t="shared" si="313"/>
        <v>0</v>
      </c>
      <c r="F477" s="15">
        <f t="shared" si="314"/>
        <v>-1</v>
      </c>
      <c r="G477" s="15">
        <v>-1</v>
      </c>
      <c r="H477" s="15">
        <v>-1</v>
      </c>
      <c r="I477" s="15">
        <v>396</v>
      </c>
      <c r="J477" s="15">
        <v>8</v>
      </c>
      <c r="K477" s="15"/>
      <c r="L477" s="15">
        <v>683</v>
      </c>
      <c r="M477" s="15">
        <f t="shared" si="315"/>
        <v>0.166748046875</v>
      </c>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H477"/>
      <c r="BI477"/>
      <c r="BJ477"/>
    </row>
    <row r="478" spans="1:62">
      <c r="A478" s="15">
        <v>475</v>
      </c>
      <c r="B478" s="15">
        <v>-2</v>
      </c>
      <c r="C478" s="15">
        <v>-8192</v>
      </c>
      <c r="D478" s="15">
        <f t="shared" si="312"/>
        <v>-1</v>
      </c>
      <c r="E478" s="15">
        <f t="shared" si="313"/>
        <v>0</v>
      </c>
      <c r="F478" s="15">
        <f t="shared" si="314"/>
        <v>-1</v>
      </c>
      <c r="G478" s="15">
        <v>-1</v>
      </c>
      <c r="H478" s="15">
        <v>-1</v>
      </c>
      <c r="I478" s="15">
        <v>397</v>
      </c>
      <c r="J478" s="15">
        <v>8</v>
      </c>
      <c r="K478" s="15"/>
      <c r="L478" s="15">
        <v>683</v>
      </c>
      <c r="M478" s="15">
        <f t="shared" si="315"/>
        <v>0.166748046875</v>
      </c>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H478"/>
      <c r="BI478"/>
      <c r="BJ478"/>
    </row>
    <row r="479" spans="1:62">
      <c r="A479" s="15">
        <v>476</v>
      </c>
      <c r="B479" s="15">
        <v>-2</v>
      </c>
      <c r="C479" s="15">
        <v>-8192</v>
      </c>
      <c r="D479" s="15">
        <f t="shared" si="312"/>
        <v>-1</v>
      </c>
      <c r="E479" s="15">
        <f t="shared" si="313"/>
        <v>0</v>
      </c>
      <c r="F479" s="15">
        <f t="shared" si="314"/>
        <v>-1</v>
      </c>
      <c r="G479" s="15">
        <v>-1</v>
      </c>
      <c r="H479" s="15">
        <v>-1</v>
      </c>
      <c r="I479" s="15">
        <v>397</v>
      </c>
      <c r="J479" s="15">
        <v>8</v>
      </c>
      <c r="K479" s="15"/>
      <c r="L479" s="15">
        <v>683</v>
      </c>
      <c r="M479" s="15">
        <f t="shared" si="315"/>
        <v>0.166748046875</v>
      </c>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H479"/>
      <c r="BI479"/>
      <c r="BJ479"/>
    </row>
    <row r="480" spans="1:62">
      <c r="A480" s="15">
        <v>477</v>
      </c>
      <c r="B480" s="15">
        <v>-2</v>
      </c>
      <c r="C480" s="15">
        <v>-8192</v>
      </c>
      <c r="D480" s="15">
        <f t="shared" si="312"/>
        <v>-1</v>
      </c>
      <c r="E480" s="15">
        <f t="shared" si="313"/>
        <v>0</v>
      </c>
      <c r="F480" s="15">
        <f t="shared" si="314"/>
        <v>-1</v>
      </c>
      <c r="G480" s="15">
        <v>-1</v>
      </c>
      <c r="H480" s="15">
        <v>-1</v>
      </c>
      <c r="I480" s="15">
        <v>398</v>
      </c>
      <c r="J480" s="15">
        <v>8</v>
      </c>
      <c r="K480" s="15"/>
      <c r="L480" s="15">
        <v>683</v>
      </c>
      <c r="M480" s="15">
        <f t="shared" si="315"/>
        <v>0.166748046875</v>
      </c>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H480"/>
      <c r="BI480"/>
      <c r="BJ480"/>
    </row>
    <row r="481" spans="1:62">
      <c r="A481" s="15">
        <v>478</v>
      </c>
      <c r="B481" s="15">
        <v>-2</v>
      </c>
      <c r="C481" s="15">
        <v>-8192</v>
      </c>
      <c r="D481" s="15">
        <f t="shared" si="312"/>
        <v>-1</v>
      </c>
      <c r="E481" s="15">
        <f t="shared" si="313"/>
        <v>0</v>
      </c>
      <c r="F481" s="15">
        <f t="shared" si="314"/>
        <v>-1</v>
      </c>
      <c r="G481" s="15">
        <v>-1</v>
      </c>
      <c r="H481" s="15">
        <v>-1</v>
      </c>
      <c r="I481" s="15">
        <v>398</v>
      </c>
      <c r="J481" s="15">
        <v>8</v>
      </c>
      <c r="K481" s="15"/>
      <c r="L481" s="15">
        <v>683</v>
      </c>
      <c r="M481" s="15">
        <f t="shared" si="315"/>
        <v>0.166748046875</v>
      </c>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H481"/>
      <c r="BI481"/>
      <c r="BJ481"/>
    </row>
    <row r="482" spans="1:62">
      <c r="A482" s="15">
        <v>479</v>
      </c>
      <c r="B482" s="15">
        <v>-2</v>
      </c>
      <c r="C482" s="15">
        <v>-8192</v>
      </c>
      <c r="D482" s="15">
        <f t="shared" si="312"/>
        <v>-1</v>
      </c>
      <c r="E482" s="15">
        <f t="shared" si="313"/>
        <v>0</v>
      </c>
      <c r="F482" s="15">
        <f t="shared" si="314"/>
        <v>-1</v>
      </c>
      <c r="G482" s="15">
        <v>-1</v>
      </c>
      <c r="H482" s="15">
        <v>-1</v>
      </c>
      <c r="I482" s="15">
        <v>399</v>
      </c>
      <c r="J482" s="15">
        <v>8</v>
      </c>
      <c r="K482" s="15"/>
      <c r="L482" s="15">
        <v>1365</v>
      </c>
      <c r="M482" s="15">
        <f t="shared" si="315"/>
        <v>0.333251953125</v>
      </c>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H482"/>
      <c r="BI482"/>
      <c r="BJ482"/>
    </row>
    <row r="483" spans="1:62">
      <c r="A483" s="15">
        <v>480</v>
      </c>
      <c r="B483" s="15">
        <v>-2</v>
      </c>
      <c r="C483" s="15">
        <v>-8192</v>
      </c>
      <c r="D483" s="15">
        <f t="shared" si="312"/>
        <v>-1</v>
      </c>
      <c r="E483" s="15">
        <f t="shared" si="313"/>
        <v>0</v>
      </c>
      <c r="F483" s="15">
        <f t="shared" si="314"/>
        <v>-1</v>
      </c>
      <c r="G483" s="15">
        <v>-1</v>
      </c>
      <c r="H483" s="15">
        <v>-1</v>
      </c>
      <c r="I483" s="15">
        <v>399</v>
      </c>
      <c r="J483" s="15">
        <v>8</v>
      </c>
      <c r="K483" s="15"/>
      <c r="L483" s="15">
        <v>1365</v>
      </c>
      <c r="M483" s="15">
        <f t="shared" si="315"/>
        <v>0.333251953125</v>
      </c>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H483"/>
      <c r="BI483"/>
      <c r="BJ483"/>
    </row>
    <row r="484" spans="1:62">
      <c r="A484" s="15">
        <v>481</v>
      </c>
      <c r="B484" s="15">
        <v>-2</v>
      </c>
      <c r="C484" s="15">
        <v>-8192</v>
      </c>
      <c r="D484" s="15">
        <f t="shared" si="312"/>
        <v>-1</v>
      </c>
      <c r="E484" s="15">
        <f t="shared" si="313"/>
        <v>0</v>
      </c>
      <c r="F484" s="15">
        <f t="shared" si="314"/>
        <v>-1</v>
      </c>
      <c r="G484" s="15">
        <v>-1</v>
      </c>
      <c r="H484" s="15">
        <v>-1</v>
      </c>
      <c r="I484" s="15">
        <v>400</v>
      </c>
      <c r="J484" s="15">
        <v>8</v>
      </c>
      <c r="K484" s="15"/>
      <c r="L484" s="15">
        <v>1365</v>
      </c>
      <c r="M484" s="15">
        <f t="shared" si="315"/>
        <v>0.333251953125</v>
      </c>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H484"/>
      <c r="BI484"/>
      <c r="BJ484"/>
    </row>
    <row r="485" spans="1:62">
      <c r="A485" s="15">
        <v>482</v>
      </c>
      <c r="B485" s="15">
        <v>-2</v>
      </c>
      <c r="C485" s="15">
        <v>-8192</v>
      </c>
      <c r="D485" s="15">
        <f t="shared" si="312"/>
        <v>-1</v>
      </c>
      <c r="E485" s="15">
        <f t="shared" si="313"/>
        <v>0</v>
      </c>
      <c r="F485" s="15">
        <f t="shared" si="314"/>
        <v>-1</v>
      </c>
      <c r="G485" s="15">
        <v>-1</v>
      </c>
      <c r="H485" s="15">
        <v>-1</v>
      </c>
      <c r="I485" s="15">
        <v>400</v>
      </c>
      <c r="J485" s="15">
        <v>8</v>
      </c>
      <c r="K485" s="15"/>
      <c r="L485" s="15">
        <v>1365</v>
      </c>
      <c r="M485" s="15">
        <f t="shared" si="315"/>
        <v>0.333251953125</v>
      </c>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H485"/>
      <c r="BI485"/>
      <c r="BJ485"/>
    </row>
    <row r="486" spans="1:62">
      <c r="A486" s="15">
        <v>483</v>
      </c>
      <c r="B486" s="15">
        <v>-2</v>
      </c>
      <c r="C486" s="15">
        <v>-8192</v>
      </c>
      <c r="D486" s="15">
        <f t="shared" si="312"/>
        <v>-1</v>
      </c>
      <c r="E486" s="15">
        <f t="shared" si="313"/>
        <v>0</v>
      </c>
      <c r="F486" s="15">
        <f t="shared" si="314"/>
        <v>-1</v>
      </c>
      <c r="G486" s="15">
        <v>-1</v>
      </c>
      <c r="H486" s="15">
        <v>-1</v>
      </c>
      <c r="I486" s="15">
        <v>401</v>
      </c>
      <c r="J486" s="15">
        <v>8</v>
      </c>
      <c r="K486" s="15"/>
      <c r="L486" s="15">
        <v>1365</v>
      </c>
      <c r="M486" s="15">
        <f t="shared" si="315"/>
        <v>0.333251953125</v>
      </c>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H486"/>
      <c r="BI486"/>
      <c r="BJ486"/>
    </row>
    <row r="487" spans="1:62">
      <c r="A487" s="15">
        <v>484</v>
      </c>
      <c r="B487" s="15">
        <v>-2</v>
      </c>
      <c r="C487" s="15">
        <v>-8192</v>
      </c>
      <c r="D487" s="15">
        <f t="shared" si="312"/>
        <v>-1</v>
      </c>
      <c r="E487" s="15">
        <f t="shared" si="313"/>
        <v>0</v>
      </c>
      <c r="F487" s="15">
        <f t="shared" si="314"/>
        <v>-1</v>
      </c>
      <c r="G487" s="15">
        <v>-1</v>
      </c>
      <c r="H487" s="15">
        <v>-1</v>
      </c>
      <c r="I487" s="15">
        <v>401</v>
      </c>
      <c r="J487" s="15">
        <v>8</v>
      </c>
      <c r="K487" s="15"/>
      <c r="L487" s="15">
        <v>1365</v>
      </c>
      <c r="M487" s="15">
        <f t="shared" si="315"/>
        <v>0.333251953125</v>
      </c>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H487"/>
      <c r="BI487"/>
      <c r="BJ487"/>
    </row>
    <row r="488" spans="1:62">
      <c r="A488" s="15">
        <v>485</v>
      </c>
      <c r="B488" s="15">
        <v>-2</v>
      </c>
      <c r="C488" s="15">
        <v>-8192</v>
      </c>
      <c r="D488" s="15">
        <f t="shared" si="312"/>
        <v>-1</v>
      </c>
      <c r="E488" s="15">
        <f t="shared" si="313"/>
        <v>0</v>
      </c>
      <c r="F488" s="15">
        <f t="shared" si="314"/>
        <v>-1</v>
      </c>
      <c r="G488" s="15">
        <v>-1</v>
      </c>
      <c r="H488" s="15">
        <v>-1</v>
      </c>
      <c r="I488" s="15">
        <v>402</v>
      </c>
      <c r="J488" s="15">
        <v>8</v>
      </c>
      <c r="K488" s="15"/>
      <c r="L488" s="15">
        <v>1365</v>
      </c>
      <c r="M488" s="15">
        <f t="shared" si="315"/>
        <v>0.333251953125</v>
      </c>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H488"/>
      <c r="BI488"/>
      <c r="BJ488"/>
    </row>
    <row r="489" spans="1:62">
      <c r="A489" s="15">
        <v>486</v>
      </c>
      <c r="B489" s="15">
        <v>-2</v>
      </c>
      <c r="C489" s="15">
        <v>-8192</v>
      </c>
      <c r="D489" s="15">
        <f t="shared" si="312"/>
        <v>-1</v>
      </c>
      <c r="E489" s="15">
        <f t="shared" si="313"/>
        <v>0</v>
      </c>
      <c r="F489" s="15">
        <f t="shared" si="314"/>
        <v>-1</v>
      </c>
      <c r="G489" s="15">
        <v>-1</v>
      </c>
      <c r="H489" s="15">
        <v>-1</v>
      </c>
      <c r="I489" s="15">
        <v>402</v>
      </c>
      <c r="J489" s="15">
        <v>8</v>
      </c>
      <c r="K489" s="15"/>
      <c r="L489" s="15">
        <v>1365</v>
      </c>
      <c r="M489" s="15">
        <f t="shared" si="315"/>
        <v>0.333251953125</v>
      </c>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H489"/>
      <c r="BI489"/>
      <c r="BJ489"/>
    </row>
    <row r="490" spans="1:62">
      <c r="A490" s="15">
        <v>487</v>
      </c>
      <c r="B490" s="15">
        <v>-2</v>
      </c>
      <c r="C490" s="15">
        <v>-8192</v>
      </c>
      <c r="D490" s="15">
        <f t="shared" si="312"/>
        <v>-1</v>
      </c>
      <c r="E490" s="15">
        <f t="shared" si="313"/>
        <v>0</v>
      </c>
      <c r="F490" s="15">
        <f t="shared" si="314"/>
        <v>-1</v>
      </c>
      <c r="G490" s="15">
        <v>-1</v>
      </c>
      <c r="H490" s="15">
        <v>-1</v>
      </c>
      <c r="I490" s="15">
        <v>411</v>
      </c>
      <c r="J490" s="15">
        <v>8</v>
      </c>
      <c r="K490" s="15"/>
      <c r="L490" s="15">
        <v>1365</v>
      </c>
      <c r="M490" s="15">
        <f t="shared" si="315"/>
        <v>0.333251953125</v>
      </c>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H490"/>
      <c r="BI490"/>
      <c r="BJ490"/>
    </row>
    <row r="491" spans="1:62">
      <c r="A491" s="15">
        <v>488</v>
      </c>
      <c r="B491" s="15">
        <v>-2</v>
      </c>
      <c r="C491" s="15">
        <v>-8192</v>
      </c>
      <c r="D491" s="15">
        <f t="shared" si="312"/>
        <v>-1</v>
      </c>
      <c r="E491" s="15">
        <f t="shared" si="313"/>
        <v>0</v>
      </c>
      <c r="F491" s="15">
        <f t="shared" si="314"/>
        <v>-1</v>
      </c>
      <c r="G491" s="15">
        <v>-1</v>
      </c>
      <c r="H491" s="15">
        <v>-1</v>
      </c>
      <c r="I491" s="15">
        <v>411</v>
      </c>
      <c r="J491" s="15">
        <v>8</v>
      </c>
      <c r="K491" s="15"/>
      <c r="L491" s="15">
        <v>1365</v>
      </c>
      <c r="M491" s="15">
        <f t="shared" si="315"/>
        <v>0.333251953125</v>
      </c>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H491"/>
      <c r="BI491"/>
      <c r="BJ491"/>
    </row>
    <row r="492" spans="1:62">
      <c r="A492" s="15">
        <v>489</v>
      </c>
      <c r="B492" s="15">
        <v>-2</v>
      </c>
      <c r="C492" s="15">
        <v>-8192</v>
      </c>
      <c r="D492" s="15">
        <f t="shared" si="312"/>
        <v>-1</v>
      </c>
      <c r="E492" s="15">
        <f t="shared" si="313"/>
        <v>0</v>
      </c>
      <c r="F492" s="15">
        <f t="shared" si="314"/>
        <v>-1</v>
      </c>
      <c r="G492" s="15">
        <v>-1</v>
      </c>
      <c r="H492" s="15">
        <v>-1</v>
      </c>
      <c r="I492" s="15">
        <v>412</v>
      </c>
      <c r="J492" s="15">
        <v>8</v>
      </c>
      <c r="K492" s="15"/>
      <c r="L492" s="15">
        <v>1365</v>
      </c>
      <c r="M492" s="15">
        <f t="shared" si="315"/>
        <v>0.333251953125</v>
      </c>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H492"/>
      <c r="BI492"/>
      <c r="BJ492"/>
    </row>
    <row r="493" spans="1:62">
      <c r="A493" s="15">
        <v>490</v>
      </c>
      <c r="B493" s="15">
        <v>-2</v>
      </c>
      <c r="C493" s="15">
        <v>-8192</v>
      </c>
      <c r="D493" s="15">
        <f t="shared" si="312"/>
        <v>-1</v>
      </c>
      <c r="E493" s="15">
        <f t="shared" si="313"/>
        <v>0</v>
      </c>
      <c r="F493" s="15">
        <f t="shared" si="314"/>
        <v>-1</v>
      </c>
      <c r="G493" s="15">
        <v>-1</v>
      </c>
      <c r="H493" s="15">
        <v>-1</v>
      </c>
      <c r="I493" s="15">
        <v>412</v>
      </c>
      <c r="J493" s="15">
        <v>8</v>
      </c>
      <c r="K493" s="15"/>
      <c r="L493" s="15">
        <v>1365</v>
      </c>
      <c r="M493" s="15">
        <f t="shared" si="315"/>
        <v>0.333251953125</v>
      </c>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H493"/>
      <c r="BI493"/>
      <c r="BJ493"/>
    </row>
    <row r="494" spans="1:62">
      <c r="A494" s="15">
        <v>491</v>
      </c>
      <c r="B494" s="15">
        <v>-2</v>
      </c>
      <c r="C494" s="15">
        <v>-8192</v>
      </c>
      <c r="D494" s="15">
        <f t="shared" si="312"/>
        <v>-1</v>
      </c>
      <c r="E494" s="15">
        <f t="shared" si="313"/>
        <v>0</v>
      </c>
      <c r="F494" s="15">
        <f t="shared" si="314"/>
        <v>-1</v>
      </c>
      <c r="G494" s="15">
        <v>-1</v>
      </c>
      <c r="H494" s="15">
        <v>-1</v>
      </c>
      <c r="I494" s="15">
        <v>413</v>
      </c>
      <c r="J494" s="15">
        <v>8</v>
      </c>
      <c r="K494" s="15"/>
      <c r="L494" s="15">
        <v>1365</v>
      </c>
      <c r="M494" s="15">
        <f t="shared" si="315"/>
        <v>0.333251953125</v>
      </c>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H494"/>
      <c r="BI494"/>
      <c r="BJ494"/>
    </row>
    <row r="495" spans="1:62">
      <c r="A495" s="15">
        <v>492</v>
      </c>
      <c r="B495" s="15">
        <v>-2</v>
      </c>
      <c r="C495" s="15">
        <v>-8192</v>
      </c>
      <c r="D495" s="15">
        <f t="shared" si="312"/>
        <v>-1</v>
      </c>
      <c r="E495" s="15">
        <f t="shared" si="313"/>
        <v>0</v>
      </c>
      <c r="F495" s="15">
        <f t="shared" si="314"/>
        <v>-1</v>
      </c>
      <c r="G495" s="15">
        <v>-1</v>
      </c>
      <c r="H495" s="15">
        <v>-1</v>
      </c>
      <c r="I495" s="15">
        <v>413</v>
      </c>
      <c r="J495" s="15">
        <v>8</v>
      </c>
      <c r="K495" s="15"/>
      <c r="L495" s="15">
        <v>1365</v>
      </c>
      <c r="M495" s="15">
        <f t="shared" si="315"/>
        <v>0.333251953125</v>
      </c>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H495"/>
      <c r="BI495"/>
      <c r="BJ495"/>
    </row>
    <row r="496" spans="1:62">
      <c r="A496" s="15">
        <v>493</v>
      </c>
      <c r="B496" s="15">
        <v>-2</v>
      </c>
      <c r="C496" s="15">
        <v>-8192</v>
      </c>
      <c r="D496" s="15">
        <f t="shared" si="312"/>
        <v>-1</v>
      </c>
      <c r="E496" s="15">
        <f t="shared" si="313"/>
        <v>0</v>
      </c>
      <c r="F496" s="15">
        <f t="shared" si="314"/>
        <v>-1</v>
      </c>
      <c r="G496" s="15">
        <v>-1</v>
      </c>
      <c r="H496" s="15">
        <v>-1</v>
      </c>
      <c r="I496" s="15">
        <v>414</v>
      </c>
      <c r="J496" s="15">
        <v>8</v>
      </c>
      <c r="K496" s="15"/>
      <c r="L496" s="15">
        <v>1365</v>
      </c>
      <c r="M496" s="15">
        <f t="shared" si="315"/>
        <v>0.333251953125</v>
      </c>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H496"/>
      <c r="BI496"/>
      <c r="BJ496"/>
    </row>
    <row r="497" spans="1:62">
      <c r="A497" s="15">
        <v>494</v>
      </c>
      <c r="B497" s="15">
        <v>-2</v>
      </c>
      <c r="C497" s="15">
        <v>-8192</v>
      </c>
      <c r="D497" s="15">
        <f t="shared" si="312"/>
        <v>-1</v>
      </c>
      <c r="E497" s="15">
        <f t="shared" si="313"/>
        <v>0</v>
      </c>
      <c r="F497" s="15">
        <f t="shared" si="314"/>
        <v>-1</v>
      </c>
      <c r="G497" s="15">
        <v>-1</v>
      </c>
      <c r="H497" s="15">
        <v>-1</v>
      </c>
      <c r="I497" s="15">
        <v>414</v>
      </c>
      <c r="J497" s="15">
        <v>8</v>
      </c>
      <c r="K497" s="15"/>
      <c r="L497" s="15">
        <v>1365</v>
      </c>
      <c r="M497" s="15">
        <f t="shared" si="315"/>
        <v>0.333251953125</v>
      </c>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H497"/>
      <c r="BI497"/>
      <c r="BJ497"/>
    </row>
    <row r="498" spans="1:62">
      <c r="A498" s="15">
        <v>495</v>
      </c>
      <c r="B498" s="15">
        <v>-2</v>
      </c>
      <c r="C498" s="15">
        <v>-8192</v>
      </c>
      <c r="D498" s="15">
        <f t="shared" si="312"/>
        <v>-1</v>
      </c>
      <c r="E498" s="15">
        <f t="shared" si="313"/>
        <v>0</v>
      </c>
      <c r="F498" s="15">
        <f t="shared" si="314"/>
        <v>-1</v>
      </c>
      <c r="G498" s="15">
        <v>-1</v>
      </c>
      <c r="H498" s="15">
        <v>-1</v>
      </c>
      <c r="I498" s="15">
        <v>439</v>
      </c>
      <c r="J498" s="15">
        <v>8</v>
      </c>
      <c r="K498" s="15"/>
      <c r="L498" s="15">
        <v>1365</v>
      </c>
      <c r="M498" s="15">
        <f t="shared" si="315"/>
        <v>0.333251953125</v>
      </c>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H498"/>
      <c r="BI498"/>
      <c r="BJ498"/>
    </row>
    <row r="499" spans="1:62">
      <c r="A499" s="15">
        <v>496</v>
      </c>
      <c r="B499" s="15">
        <v>-2</v>
      </c>
      <c r="C499" s="15">
        <v>-8192</v>
      </c>
      <c r="D499" s="15">
        <f t="shared" si="312"/>
        <v>-1</v>
      </c>
      <c r="E499" s="15">
        <f t="shared" si="313"/>
        <v>0</v>
      </c>
      <c r="F499" s="15">
        <f t="shared" si="314"/>
        <v>-1</v>
      </c>
      <c r="G499" s="15">
        <v>-1</v>
      </c>
      <c r="H499" s="15">
        <v>-1</v>
      </c>
      <c r="I499" s="15">
        <v>439</v>
      </c>
      <c r="J499" s="15">
        <v>8</v>
      </c>
      <c r="K499" s="15"/>
      <c r="L499" s="15">
        <v>1365</v>
      </c>
      <c r="M499" s="15">
        <f t="shared" si="315"/>
        <v>0.333251953125</v>
      </c>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H499"/>
      <c r="BI499"/>
      <c r="BJ499"/>
    </row>
    <row r="500" spans="1:62">
      <c r="A500" s="15">
        <v>497</v>
      </c>
      <c r="B500" s="15">
        <v>-2</v>
      </c>
      <c r="C500" s="15">
        <v>-8192</v>
      </c>
      <c r="D500" s="15">
        <f t="shared" si="312"/>
        <v>-1</v>
      </c>
      <c r="E500" s="15">
        <f t="shared" si="313"/>
        <v>0</v>
      </c>
      <c r="F500" s="15">
        <f t="shared" si="314"/>
        <v>-1</v>
      </c>
      <c r="G500" s="15">
        <v>-1</v>
      </c>
      <c r="H500" s="15">
        <v>-1</v>
      </c>
      <c r="I500" s="15">
        <v>440</v>
      </c>
      <c r="J500" s="15">
        <v>8</v>
      </c>
      <c r="K500" s="15"/>
      <c r="L500" s="15">
        <v>1365</v>
      </c>
      <c r="M500" s="15">
        <f t="shared" si="315"/>
        <v>0.333251953125</v>
      </c>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H500"/>
      <c r="BI500"/>
      <c r="BJ500"/>
    </row>
    <row r="501" spans="1:62">
      <c r="A501" s="15">
        <v>498</v>
      </c>
      <c r="B501" s="15">
        <v>-2</v>
      </c>
      <c r="C501" s="15">
        <v>-8192</v>
      </c>
      <c r="D501" s="15">
        <f t="shared" si="312"/>
        <v>-1</v>
      </c>
      <c r="E501" s="15">
        <f t="shared" si="313"/>
        <v>0</v>
      </c>
      <c r="F501" s="15">
        <f t="shared" si="314"/>
        <v>-1</v>
      </c>
      <c r="G501" s="15">
        <v>-1</v>
      </c>
      <c r="H501" s="15">
        <v>-1</v>
      </c>
      <c r="I501" s="15">
        <v>440</v>
      </c>
      <c r="J501" s="15">
        <v>8</v>
      </c>
      <c r="K501" s="15"/>
      <c r="L501" s="15">
        <v>1365</v>
      </c>
      <c r="M501" s="15">
        <f t="shared" si="315"/>
        <v>0.333251953125</v>
      </c>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H501"/>
      <c r="BI501"/>
      <c r="BJ501"/>
    </row>
    <row r="502" spans="1:62">
      <c r="A502" s="15">
        <v>499</v>
      </c>
      <c r="B502" s="15">
        <v>-2</v>
      </c>
      <c r="C502" s="15">
        <v>-8192</v>
      </c>
      <c r="D502" s="15">
        <f t="shared" si="312"/>
        <v>-1</v>
      </c>
      <c r="E502" s="15">
        <f t="shared" si="313"/>
        <v>0</v>
      </c>
      <c r="F502" s="15">
        <f t="shared" si="314"/>
        <v>-1</v>
      </c>
      <c r="G502" s="15">
        <v>-1</v>
      </c>
      <c r="H502" s="15">
        <v>-1</v>
      </c>
      <c r="I502" s="15">
        <v>441</v>
      </c>
      <c r="J502" s="15">
        <v>8</v>
      </c>
      <c r="K502" s="15"/>
      <c r="L502" s="15">
        <v>1365</v>
      </c>
      <c r="M502" s="15">
        <f t="shared" si="315"/>
        <v>0.333251953125</v>
      </c>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H502"/>
      <c r="BI502"/>
      <c r="BJ502"/>
    </row>
    <row r="503" spans="1:62">
      <c r="A503" s="15">
        <v>500</v>
      </c>
      <c r="B503" s="15">
        <v>-2</v>
      </c>
      <c r="C503" s="15">
        <v>-8192</v>
      </c>
      <c r="D503" s="15">
        <f t="shared" si="312"/>
        <v>-1</v>
      </c>
      <c r="E503" s="15">
        <f t="shared" si="313"/>
        <v>0</v>
      </c>
      <c r="F503" s="15">
        <f t="shared" si="314"/>
        <v>-1</v>
      </c>
      <c r="G503" s="15">
        <v>-1</v>
      </c>
      <c r="H503" s="15">
        <v>-1</v>
      </c>
      <c r="I503" s="15">
        <v>441</v>
      </c>
      <c r="J503" s="15">
        <v>8</v>
      </c>
      <c r="K503" s="15"/>
      <c r="L503" s="15">
        <v>1365</v>
      </c>
      <c r="M503" s="15">
        <f t="shared" si="315"/>
        <v>0.333251953125</v>
      </c>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H503"/>
      <c r="BI503"/>
      <c r="BJ503"/>
    </row>
    <row r="504" spans="1:62">
      <c r="A504" s="15">
        <v>501</v>
      </c>
      <c r="B504" s="15">
        <v>-2</v>
      </c>
      <c r="C504" s="15">
        <v>-8192</v>
      </c>
      <c r="D504" s="15">
        <f t="shared" si="312"/>
        <v>-1</v>
      </c>
      <c r="E504" s="15">
        <f t="shared" si="313"/>
        <v>0</v>
      </c>
      <c r="F504" s="15">
        <f t="shared" si="314"/>
        <v>-1</v>
      </c>
      <c r="G504" s="15">
        <v>-1</v>
      </c>
      <c r="H504" s="15">
        <v>-1</v>
      </c>
      <c r="I504" s="15">
        <v>442</v>
      </c>
      <c r="J504" s="15">
        <v>8</v>
      </c>
      <c r="K504" s="15"/>
      <c r="L504" s="15">
        <v>1365</v>
      </c>
      <c r="M504" s="15">
        <f t="shared" si="315"/>
        <v>0.333251953125</v>
      </c>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H504"/>
      <c r="BI504"/>
      <c r="BJ504"/>
    </row>
    <row r="505" spans="1:62">
      <c r="A505" s="15">
        <v>502</v>
      </c>
      <c r="B505" s="15">
        <v>-2</v>
      </c>
      <c r="C505" s="15">
        <v>-8192</v>
      </c>
      <c r="D505" s="15">
        <f t="shared" si="312"/>
        <v>-1</v>
      </c>
      <c r="E505" s="15">
        <f t="shared" si="313"/>
        <v>0</v>
      </c>
      <c r="F505" s="15">
        <f t="shared" si="314"/>
        <v>-1</v>
      </c>
      <c r="G505" s="15">
        <v>-1</v>
      </c>
      <c r="H505" s="15">
        <v>-1</v>
      </c>
      <c r="I505" s="15">
        <v>442</v>
      </c>
      <c r="J505" s="15">
        <v>8</v>
      </c>
      <c r="K505" s="15"/>
      <c r="L505" s="15">
        <v>1365</v>
      </c>
      <c r="M505" s="15">
        <f t="shared" si="315"/>
        <v>0.333251953125</v>
      </c>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H505"/>
      <c r="BI505"/>
      <c r="BJ505"/>
    </row>
    <row r="506" spans="1:62">
      <c r="A506" s="15">
        <v>503</v>
      </c>
      <c r="B506" s="15">
        <v>-2</v>
      </c>
      <c r="C506" s="15">
        <v>-8192</v>
      </c>
      <c r="D506" s="15">
        <f t="shared" si="312"/>
        <v>-1</v>
      </c>
      <c r="E506" s="15">
        <f t="shared" si="313"/>
        <v>0</v>
      </c>
      <c r="F506" s="15">
        <f t="shared" si="314"/>
        <v>-1</v>
      </c>
      <c r="G506" s="15">
        <v>-1</v>
      </c>
      <c r="H506" s="15">
        <v>-1</v>
      </c>
      <c r="I506" s="15">
        <v>443</v>
      </c>
      <c r="J506" s="15">
        <v>8</v>
      </c>
      <c r="K506" s="15"/>
      <c r="L506" s="15">
        <v>1365</v>
      </c>
      <c r="M506" s="15">
        <f t="shared" si="315"/>
        <v>0.333251953125</v>
      </c>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H506"/>
      <c r="BI506"/>
      <c r="BJ506"/>
    </row>
    <row r="507" spans="1:62">
      <c r="A507" s="15">
        <v>504</v>
      </c>
      <c r="B507" s="15">
        <v>-2</v>
      </c>
      <c r="C507" s="15">
        <v>-8192</v>
      </c>
      <c r="D507" s="15">
        <f t="shared" si="312"/>
        <v>-1</v>
      </c>
      <c r="E507" s="15">
        <f t="shared" si="313"/>
        <v>0</v>
      </c>
      <c r="F507" s="15">
        <f t="shared" si="314"/>
        <v>-1</v>
      </c>
      <c r="G507" s="15">
        <v>-1</v>
      </c>
      <c r="H507" s="15">
        <v>-1</v>
      </c>
      <c r="I507" s="15">
        <v>443</v>
      </c>
      <c r="J507" s="15">
        <v>8</v>
      </c>
      <c r="K507" s="15"/>
      <c r="L507" s="15">
        <v>1365</v>
      </c>
      <c r="M507" s="15">
        <f t="shared" si="315"/>
        <v>0.333251953125</v>
      </c>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H507"/>
      <c r="BI507"/>
      <c r="BJ507"/>
    </row>
    <row r="508" spans="1:62">
      <c r="A508" s="15">
        <v>505</v>
      </c>
      <c r="B508" s="15">
        <v>-2</v>
      </c>
      <c r="C508" s="15">
        <v>-8192</v>
      </c>
      <c r="D508" s="15">
        <f t="shared" si="312"/>
        <v>-1</v>
      </c>
      <c r="E508" s="15">
        <f t="shared" si="313"/>
        <v>0</v>
      </c>
      <c r="F508" s="15">
        <f t="shared" si="314"/>
        <v>-1</v>
      </c>
      <c r="G508" s="15">
        <v>-1</v>
      </c>
      <c r="H508" s="15">
        <v>-1</v>
      </c>
      <c r="I508" s="15">
        <v>444</v>
      </c>
      <c r="J508" s="15">
        <v>8</v>
      </c>
      <c r="K508" s="15"/>
      <c r="L508" s="15">
        <v>1365</v>
      </c>
      <c r="M508" s="15">
        <f t="shared" si="315"/>
        <v>0.333251953125</v>
      </c>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H508"/>
      <c r="BI508"/>
      <c r="BJ508"/>
    </row>
    <row r="509" spans="1:62">
      <c r="A509" s="15">
        <v>506</v>
      </c>
      <c r="B509" s="15">
        <v>-2</v>
      </c>
      <c r="C509" s="15">
        <v>-8192</v>
      </c>
      <c r="D509" s="15">
        <f t="shared" si="312"/>
        <v>-1</v>
      </c>
      <c r="E509" s="15">
        <f t="shared" si="313"/>
        <v>0</v>
      </c>
      <c r="F509" s="15">
        <f t="shared" si="314"/>
        <v>-1</v>
      </c>
      <c r="G509" s="15">
        <v>-1</v>
      </c>
      <c r="H509" s="15">
        <v>-1</v>
      </c>
      <c r="I509" s="15">
        <v>444</v>
      </c>
      <c r="J509" s="15">
        <v>8</v>
      </c>
      <c r="K509" s="15"/>
      <c r="L509" s="15">
        <v>1365</v>
      </c>
      <c r="M509" s="15">
        <f t="shared" si="315"/>
        <v>0.333251953125</v>
      </c>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H509"/>
      <c r="BI509"/>
      <c r="BJ509"/>
    </row>
    <row r="510" spans="1:62">
      <c r="A510" s="15">
        <v>507</v>
      </c>
      <c r="B510" s="15">
        <v>-2</v>
      </c>
      <c r="C510" s="15">
        <v>-8192</v>
      </c>
      <c r="D510" s="15">
        <f t="shared" si="312"/>
        <v>-1</v>
      </c>
      <c r="E510" s="15">
        <f t="shared" si="313"/>
        <v>0</v>
      </c>
      <c r="F510" s="15">
        <f t="shared" si="314"/>
        <v>-1</v>
      </c>
      <c r="G510" s="15">
        <v>-1</v>
      </c>
      <c r="H510" s="15">
        <v>-1</v>
      </c>
      <c r="I510" s="15">
        <v>445</v>
      </c>
      <c r="J510" s="15">
        <v>8</v>
      </c>
      <c r="K510" s="15"/>
      <c r="L510" s="15">
        <v>1365</v>
      </c>
      <c r="M510" s="15">
        <f t="shared" si="315"/>
        <v>0.333251953125</v>
      </c>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H510"/>
      <c r="BI510"/>
      <c r="BJ510"/>
    </row>
    <row r="511" spans="1:62">
      <c r="A511" s="15">
        <v>508</v>
      </c>
      <c r="B511" s="15">
        <v>-2</v>
      </c>
      <c r="C511" s="15">
        <v>-8192</v>
      </c>
      <c r="D511" s="15">
        <f t="shared" si="312"/>
        <v>-1</v>
      </c>
      <c r="E511" s="15">
        <f t="shared" si="313"/>
        <v>0</v>
      </c>
      <c r="F511" s="15">
        <f t="shared" si="314"/>
        <v>-1</v>
      </c>
      <c r="G511" s="15">
        <v>-1</v>
      </c>
      <c r="H511" s="15">
        <v>-1</v>
      </c>
      <c r="I511" s="15">
        <v>445</v>
      </c>
      <c r="J511" s="15">
        <v>8</v>
      </c>
      <c r="K511" s="15"/>
      <c r="L511" s="15">
        <v>1365</v>
      </c>
      <c r="M511" s="15">
        <f t="shared" si="315"/>
        <v>0.333251953125</v>
      </c>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H511"/>
      <c r="BI511"/>
      <c r="BJ511"/>
    </row>
    <row r="512" spans="1:62">
      <c r="A512" s="15">
        <v>509</v>
      </c>
      <c r="B512" s="15">
        <v>-2</v>
      </c>
      <c r="C512" s="15">
        <v>-8192</v>
      </c>
      <c r="D512" s="15">
        <f t="shared" si="312"/>
        <v>-1</v>
      </c>
      <c r="E512" s="15">
        <f t="shared" si="313"/>
        <v>0</v>
      </c>
      <c r="F512" s="15">
        <f t="shared" si="314"/>
        <v>-1</v>
      </c>
      <c r="G512" s="15">
        <v>-1</v>
      </c>
      <c r="H512" s="15">
        <v>-1</v>
      </c>
      <c r="I512" s="15">
        <v>446</v>
      </c>
      <c r="J512" s="15">
        <v>8</v>
      </c>
      <c r="K512" s="15"/>
      <c r="L512" s="15">
        <v>1365</v>
      </c>
      <c r="M512" s="15">
        <f t="shared" si="315"/>
        <v>0.333251953125</v>
      </c>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H512"/>
      <c r="BI512"/>
      <c r="BJ512"/>
    </row>
    <row r="513" spans="1:62">
      <c r="A513" s="15">
        <v>510</v>
      </c>
      <c r="B513" s="15">
        <v>-2</v>
      </c>
      <c r="C513" s="15">
        <v>-8192</v>
      </c>
      <c r="D513" s="15">
        <f t="shared" si="312"/>
        <v>-1</v>
      </c>
      <c r="E513" s="15">
        <f t="shared" si="313"/>
        <v>0</v>
      </c>
      <c r="F513" s="15">
        <f t="shared" si="314"/>
        <v>-1</v>
      </c>
      <c r="G513" s="15">
        <v>-1</v>
      </c>
      <c r="H513" s="15">
        <v>-1</v>
      </c>
      <c r="I513" s="15">
        <v>446</v>
      </c>
      <c r="J513" s="15">
        <v>8</v>
      </c>
      <c r="K513" s="15"/>
      <c r="L513" s="15">
        <v>1365</v>
      </c>
      <c r="M513" s="15">
        <f t="shared" si="315"/>
        <v>0.333251953125</v>
      </c>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H513"/>
      <c r="BI513"/>
      <c r="BJ513"/>
    </row>
    <row r="514" spans="1:62">
      <c r="BE514"/>
      <c r="BF514"/>
    </row>
  </sheetData>
  <autoFilter ref="A2:BD513"/>
  <sortState ref="BH2:BJ514">
    <sortCondition ref="BH1"/>
  </sortState>
  <mergeCells count="12">
    <mergeCell ref="AA1:AE1"/>
    <mergeCell ref="BE1:BF1"/>
    <mergeCell ref="A1:M1"/>
    <mergeCell ref="O1:O2"/>
    <mergeCell ref="P1:P2"/>
    <mergeCell ref="Q1:U1"/>
    <mergeCell ref="V1:Z1"/>
    <mergeCell ref="AF1:AJ1"/>
    <mergeCell ref="AK1:AO1"/>
    <mergeCell ref="AP1:AT1"/>
    <mergeCell ref="AU1:AY1"/>
    <mergeCell ref="AZ1:BD1"/>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25"/>
  <sheetViews>
    <sheetView topLeftCell="BM1" workbookViewId="0">
      <selection activeCell="BM1" sqref="BM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0.42578125" style="5" bestFit="1" customWidth="1"/>
    <col min="58" max="58" width="26.28515625" style="5" bestFit="1" customWidth="1"/>
    <col min="59" max="59" width="13" style="5" bestFit="1" customWidth="1"/>
    <col min="60" max="60" width="16" style="5" bestFit="1" customWidth="1"/>
    <col min="61" max="61" width="14.42578125" style="5" bestFit="1" customWidth="1"/>
    <col min="62" max="62" width="12.7109375" style="5" bestFit="1" customWidth="1"/>
    <col min="63" max="63" width="245.28515625" style="5" bestFit="1" customWidth="1"/>
    <col min="64" max="64" width="9.140625" style="5"/>
    <col min="65" max="66" width="12.7109375" style="5" bestFit="1" customWidth="1"/>
    <col min="67" max="67" width="245.28515625" style="5" bestFit="1" customWidth="1"/>
    <col min="68" max="16384" width="9.140625" style="5"/>
  </cols>
  <sheetData>
    <row r="1" spans="1:67" ht="15" customHeight="1">
      <c r="A1" s="128" t="s">
        <v>1513</v>
      </c>
      <c r="B1" s="128"/>
      <c r="C1" s="128"/>
      <c r="D1" s="128"/>
      <c r="E1" s="128"/>
      <c r="F1" s="128"/>
      <c r="G1" s="128"/>
      <c r="H1" s="128"/>
      <c r="I1" s="128"/>
      <c r="J1" s="128"/>
      <c r="K1" s="128"/>
      <c r="L1" s="128"/>
      <c r="M1" s="128"/>
      <c r="O1" s="127" t="s">
        <v>1512</v>
      </c>
      <c r="P1" s="127" t="s">
        <v>853</v>
      </c>
      <c r="Q1" s="127" t="s">
        <v>1532</v>
      </c>
      <c r="R1" s="127"/>
      <c r="S1" s="127"/>
      <c r="T1" s="127"/>
      <c r="U1" s="127"/>
      <c r="V1" s="127" t="s">
        <v>1533</v>
      </c>
      <c r="W1" s="127"/>
      <c r="X1" s="127"/>
      <c r="Y1" s="127"/>
      <c r="Z1" s="127"/>
      <c r="AA1" s="127" t="s">
        <v>1534</v>
      </c>
      <c r="AB1" s="127"/>
      <c r="AC1" s="127"/>
      <c r="AD1" s="127"/>
      <c r="AE1" s="127"/>
      <c r="AF1" s="127" t="s">
        <v>1535</v>
      </c>
      <c r="AG1" s="127"/>
      <c r="AH1" s="127"/>
      <c r="AI1" s="127"/>
      <c r="AJ1" s="127"/>
      <c r="AK1" s="127" t="s">
        <v>1536</v>
      </c>
      <c r="AL1" s="127"/>
      <c r="AM1" s="127"/>
      <c r="AN1" s="127"/>
      <c r="AO1" s="127"/>
      <c r="AP1" s="127" t="s">
        <v>1537</v>
      </c>
      <c r="AQ1" s="127"/>
      <c r="AR1" s="127"/>
      <c r="AS1" s="127"/>
      <c r="AT1" s="127"/>
      <c r="AU1" s="127" t="s">
        <v>1538</v>
      </c>
      <c r="AV1" s="127"/>
      <c r="AW1" s="127"/>
      <c r="AX1" s="127"/>
      <c r="AY1" s="127"/>
      <c r="AZ1" s="127" t="s">
        <v>1539</v>
      </c>
      <c r="BA1" s="127"/>
      <c r="BB1" s="127"/>
      <c r="BC1" s="127"/>
      <c r="BD1" s="127"/>
      <c r="BE1" s="127" t="s">
        <v>1540</v>
      </c>
      <c r="BF1" s="127"/>
      <c r="BG1" s="127"/>
      <c r="BH1" s="127"/>
      <c r="BI1" s="127"/>
      <c r="BJ1" s="127" t="s">
        <v>1574</v>
      </c>
      <c r="BK1" s="127"/>
      <c r="BM1" s="77" t="s">
        <v>853</v>
      </c>
      <c r="BN1" s="77" t="s">
        <v>1559</v>
      </c>
      <c r="BO1" s="77" t="s">
        <v>1575</v>
      </c>
    </row>
    <row r="2" spans="1:67">
      <c r="A2" s="53" t="s">
        <v>1526</v>
      </c>
      <c r="B2" s="76" t="s">
        <v>1514</v>
      </c>
      <c r="C2" s="76" t="s">
        <v>1515</v>
      </c>
      <c r="D2" s="76" t="s">
        <v>1516</v>
      </c>
      <c r="E2" s="76" t="s">
        <v>1517</v>
      </c>
      <c r="F2" s="76" t="s">
        <v>1518</v>
      </c>
      <c r="G2" s="76" t="s">
        <v>1519</v>
      </c>
      <c r="H2" s="76" t="s">
        <v>1520</v>
      </c>
      <c r="I2" s="76" t="s">
        <v>1521</v>
      </c>
      <c r="J2" s="76" t="s">
        <v>1522</v>
      </c>
      <c r="K2" s="76" t="s">
        <v>1523</v>
      </c>
      <c r="L2" s="76" t="s">
        <v>1524</v>
      </c>
      <c r="M2" s="76" t="s">
        <v>1525</v>
      </c>
      <c r="O2" s="127"/>
      <c r="P2" s="127"/>
      <c r="Q2" s="53" t="s">
        <v>1528</v>
      </c>
      <c r="R2" s="53" t="s">
        <v>1527</v>
      </c>
      <c r="S2" s="53" t="s">
        <v>1529</v>
      </c>
      <c r="T2" s="53" t="s">
        <v>1530</v>
      </c>
      <c r="U2" s="53" t="s">
        <v>1531</v>
      </c>
      <c r="V2" s="53" t="s">
        <v>1528</v>
      </c>
      <c r="W2" s="53" t="s">
        <v>1527</v>
      </c>
      <c r="X2" s="53" t="s">
        <v>1529</v>
      </c>
      <c r="Y2" s="53" t="s">
        <v>1530</v>
      </c>
      <c r="Z2" s="53" t="s">
        <v>1531</v>
      </c>
      <c r="AA2" s="53" t="s">
        <v>1528</v>
      </c>
      <c r="AB2" s="53" t="s">
        <v>1527</v>
      </c>
      <c r="AC2" s="53" t="s">
        <v>1529</v>
      </c>
      <c r="AD2" s="53" t="s">
        <v>1530</v>
      </c>
      <c r="AE2" s="53" t="s">
        <v>1531</v>
      </c>
      <c r="AF2" s="53" t="s">
        <v>1528</v>
      </c>
      <c r="AG2" s="53" t="s">
        <v>1527</v>
      </c>
      <c r="AH2" s="53" t="s">
        <v>1529</v>
      </c>
      <c r="AI2" s="53" t="s">
        <v>1530</v>
      </c>
      <c r="AJ2" s="53" t="s">
        <v>1531</v>
      </c>
      <c r="AK2" s="53" t="s">
        <v>1528</v>
      </c>
      <c r="AL2" s="53" t="s">
        <v>1527</v>
      </c>
      <c r="AM2" s="53" t="s">
        <v>1529</v>
      </c>
      <c r="AN2" s="53" t="s">
        <v>1530</v>
      </c>
      <c r="AO2" s="53" t="s">
        <v>1531</v>
      </c>
      <c r="AP2" s="53" t="s">
        <v>1528</v>
      </c>
      <c r="AQ2" s="53" t="s">
        <v>1527</v>
      </c>
      <c r="AR2" s="53" t="s">
        <v>1529</v>
      </c>
      <c r="AS2" s="53" t="s">
        <v>1530</v>
      </c>
      <c r="AT2" s="53" t="s">
        <v>1531</v>
      </c>
      <c r="AU2" s="53" t="s">
        <v>1528</v>
      </c>
      <c r="AV2" s="53" t="s">
        <v>1527</v>
      </c>
      <c r="AW2" s="53" t="s">
        <v>1529</v>
      </c>
      <c r="AX2" s="53" t="s">
        <v>1530</v>
      </c>
      <c r="AY2" s="53" t="s">
        <v>1531</v>
      </c>
      <c r="AZ2" s="53" t="s">
        <v>1528</v>
      </c>
      <c r="BA2" s="53" t="s">
        <v>1527</v>
      </c>
      <c r="BB2" s="53" t="s">
        <v>1529</v>
      </c>
      <c r="BC2" s="53" t="s">
        <v>1530</v>
      </c>
      <c r="BD2" s="53" t="s">
        <v>1531</v>
      </c>
      <c r="BE2" s="53" t="s">
        <v>1528</v>
      </c>
      <c r="BF2" s="53" t="s">
        <v>1527</v>
      </c>
      <c r="BG2" s="53" t="s">
        <v>1529</v>
      </c>
      <c r="BH2" s="53" t="s">
        <v>1530</v>
      </c>
      <c r="BI2" s="53" t="s">
        <v>1531</v>
      </c>
      <c r="BJ2" s="77" t="s">
        <v>1559</v>
      </c>
      <c r="BK2" s="77" t="s">
        <v>1575</v>
      </c>
      <c r="BM2" s="15">
        <v>0</v>
      </c>
      <c r="BN2" s="15">
        <v>1</v>
      </c>
      <c r="BO2" s="15" t="s">
        <v>1908</v>
      </c>
    </row>
    <row r="3" spans="1:67">
      <c r="A3" s="15">
        <v>0</v>
      </c>
      <c r="B3" s="15">
        <v>0</v>
      </c>
      <c r="C3" s="15">
        <v>1145163</v>
      </c>
      <c r="D3" s="15">
        <f>IF(C3&lt;&gt;-8192,INT(C3/2^12),-1)</f>
        <v>279</v>
      </c>
      <c r="E3" s="15">
        <f>IF(C3 &lt;&gt; -8192, MOD(C3, 2^12), 0)</f>
        <v>2379</v>
      </c>
      <c r="F3" s="15">
        <f>D3+(E3/2^12)</f>
        <v>279.580810546875</v>
      </c>
      <c r="G3" s="15">
        <v>1</v>
      </c>
      <c r="H3" s="15">
        <v>2</v>
      </c>
      <c r="I3" s="15">
        <v>-1</v>
      </c>
      <c r="J3" s="15">
        <v>0</v>
      </c>
      <c r="K3" s="15">
        <v>131</v>
      </c>
      <c r="L3" s="15">
        <v>1228</v>
      </c>
      <c r="M3" s="15">
        <f>IF(L3 &gt;= 2^12, "Error: Wrong Probability!", L3/2^12)</f>
        <v>0.2998046875</v>
      </c>
      <c r="O3" s="86">
        <f>K3</f>
        <v>131</v>
      </c>
      <c r="P3" s="86">
        <f>VLOOKUP(O3,$A$3:$M$1025,13,FALSE)</f>
        <v>0.3076171875</v>
      </c>
      <c r="Q3" s="86">
        <f>VLOOKUP(O3,$A$3:$I$1025,9,FALSE)</f>
        <v>100</v>
      </c>
      <c r="R3" s="86" t="b">
        <f>IF(VLOOKUP(Q3,$A$3:$G$1025,7,FALSE) = O3, TRUE, IF(VLOOKUP(Q3, $A$3:$H$1025,8,FALSE) = O3, FALSE, "Error: Invalid Decision!"))</f>
        <v>1</v>
      </c>
      <c r="S3" s="86" t="str">
        <f>IF(VLOOKUP(Q3,$A$3:$B$1025,2,FALSE) = 0, "Distance", IF(VLOOKUP(Q3,$A$3:$B$1025,2,FALSE) = 1, "Speed", IF(VLOOKUP(Q3,$A$3:$B$1025,2,FALSE) = 2, "GEBR", "Dummy Node")))</f>
        <v>Speed</v>
      </c>
      <c r="T3" s="86" t="str">
        <f>IF(S3="Dummy Node","N/A",IF(R3,"&lt;=","&gt;"))</f>
        <v>&lt;=</v>
      </c>
      <c r="U3" s="86">
        <f>IF(S3="Dummy Node","N/A",VLOOKUP(Q3,$A$3:$F$1025,6,FALSE))</f>
        <v>22.555419921875</v>
      </c>
      <c r="V3" s="86">
        <f>VLOOKUP(Q3,$A$3:$I$1025,9,FALSE)</f>
        <v>98</v>
      </c>
      <c r="W3" s="86" t="b">
        <f>IF(VLOOKUP(V3,$A$3:$G$1025,7,FALSE) = Q3, TRUE, IF(VLOOKUP(V3, $A$3:$H$1025,8,FALSE) = Q3, FALSE, "Error: Invalid Decision!"))</f>
        <v>0</v>
      </c>
      <c r="X3" s="86" t="str">
        <f>IF(VLOOKUP(V3,$A$3:$B$1025,2,FALSE) = 0, "Distance", IF(VLOOKUP(V3,$A$3:$B$1025,2,FALSE) = 1, "Speed", IF(VLOOKUP(V3,$A$3:$B$1025,2,FALSE) = 2, "GEBR", "Dummy Node")))</f>
        <v>Distance</v>
      </c>
      <c r="Y3" s="86" t="str">
        <f>IF(X3="Dummy Node","N/A",IF(W3,"&lt;=","&gt;"))</f>
        <v>&gt;</v>
      </c>
      <c r="Z3" s="86">
        <f>IF(X3="Dummy Node","N/A",VLOOKUP(V3,$A$3:$F$1025,6,FALSE))</f>
        <v>340.40185546875</v>
      </c>
      <c r="AA3" s="86">
        <f>VLOOKUP(V3,$A$3:$I$1025,9,FALSE)</f>
        <v>47</v>
      </c>
      <c r="AB3" s="86" t="b">
        <f>IF(VLOOKUP(AA3,$A$3:$G$1025,7,FALSE) = V3, TRUE, IF(VLOOKUP(AA3, $A$3:$H$1025,8,FALSE) = V3, FALSE, "Error: Invalid Decision!"))</f>
        <v>0</v>
      </c>
      <c r="AC3" s="86" t="str">
        <f>IF(VLOOKUP(AA3,$A$3:$B$1025,2,FALSE) = 0, "Distance", IF(VLOOKUP(AA3,$A$3:$B$1025,2,FALSE) = 1, "Speed", IF(VLOOKUP(AA3,$A$3:$B$1025,2,FALSE) = 2, "GEBR", "Dummy Node")))</f>
        <v>GEBR</v>
      </c>
      <c r="AD3" s="86" t="str">
        <f>IF(AC3="Dummy Node","N/A",IF(AB3,"&lt;=","&gt;"))</f>
        <v>&gt;</v>
      </c>
      <c r="AE3" s="86">
        <f>IF(AC3="Dummy Node","N/A",VLOOKUP(AA3,$A$3:$F$1025,6,FALSE))</f>
        <v>0.85498046875</v>
      </c>
      <c r="AF3" s="86">
        <f>VLOOKUP(AA3,$A$3:$I$1025,9,FALSE)</f>
        <v>45</v>
      </c>
      <c r="AG3" s="86" t="b">
        <f>IF(VLOOKUP(AF3,$A$3:$G$1025,7,FALSE) = AA3, TRUE, IF(VLOOKUP(AF3, $A$3:$H$1025,8,FALSE) = AA3, FALSE, "Error: Invalid Decision!"))</f>
        <v>1</v>
      </c>
      <c r="AH3" s="86" t="str">
        <f>IF(VLOOKUP(AF3,$A$3:$B$1025,2,FALSE) = 0, "Distance", IF(VLOOKUP(AF3,$A$3:$B$1025,2,FALSE) = 1, "Speed", IF(VLOOKUP(AF3,$A$3:$B$1025,2,FALSE) = 2, "GEBR", "Dummy Node")))</f>
        <v>Distance</v>
      </c>
      <c r="AI3" s="86" t="str">
        <f>IF(AH3="Dummy Node","N/A",IF(AG3,"&lt;=","&gt;"))</f>
        <v>&lt;=</v>
      </c>
      <c r="AJ3" s="86">
        <f>IF(AH3="Dummy Node","N/A",VLOOKUP(AF3,$A$3:$F$1025,6,FALSE))</f>
        <v>387.613525390625</v>
      </c>
      <c r="AK3" s="86">
        <f>VLOOKUP(AF3,$A$3:$I$1025,9,FALSE)</f>
        <v>13</v>
      </c>
      <c r="AL3" s="86" t="b">
        <f>IF(VLOOKUP(AK3,$A$3:$G$1025,7,FALSE) = AF3, TRUE, IF(VLOOKUP(AK3, $A$3:$H$1025,8,FALSE) = AF3, FALSE, "Error: Invalid Decision!"))</f>
        <v>1</v>
      </c>
      <c r="AM3" s="86" t="str">
        <f>IF(VLOOKUP(AK3,$A$3:$B$1025,2,FALSE) = 0, "Distance", IF(VLOOKUP(AK3,$A$3:$B$1025,2,FALSE) = 1, "Speed", IF(VLOOKUP(AK3,$A$3:$B$1025,2,FALSE) = 2, "GEBR", "Dummy Node")))</f>
        <v>Speed</v>
      </c>
      <c r="AN3" s="86" t="str">
        <f>IF(AM3="Dummy Node","N/A",IF(AL3,"&lt;=","&gt;"))</f>
        <v>&lt;=</v>
      </c>
      <c r="AO3" s="86">
        <f>IF(AM3="Dummy Node","N/A",VLOOKUP(AK3,$A$3:$F$1025,6,FALSE))</f>
        <v>23.60009765625</v>
      </c>
      <c r="AP3" s="86">
        <f>VLOOKUP(AK3,$A$3:$I$1025,9,FALSE)</f>
        <v>10</v>
      </c>
      <c r="AQ3" s="86" t="b">
        <f>IF(VLOOKUP(AP3,$A$3:$G$1025,7,FALSE) = AK3, TRUE, IF(VLOOKUP(AP3, $A$3:$H$1025,8,FALSE) = AK3, FALSE, "Error: Invalid Decision!"))</f>
        <v>1</v>
      </c>
      <c r="AR3" s="86" t="str">
        <f>IF(VLOOKUP(AP3,$A$3:$B$1025,2,FALSE) = 0, "Distance", IF(VLOOKUP(AP3,$A$3:$B$1025,2,FALSE) = 1, "Speed", IF(VLOOKUP(AP3,$A$3:$B$1025,2,FALSE) = 2, "GEBR", "Dummy Node")))</f>
        <v>GEBR</v>
      </c>
      <c r="AS3" s="86" t="str">
        <f>IF(AR3="Dummy Node","N/A",IF(AQ3,"&lt;=","&gt;"))</f>
        <v>&lt;=</v>
      </c>
      <c r="AT3" s="86">
        <f>IF(AR3="Dummy Node","N/A",VLOOKUP(AP3,$A$3:$F$1025,6,FALSE))</f>
        <v>1.046142578125</v>
      </c>
      <c r="AU3" s="86">
        <f>VLOOKUP(AP3,$A$3:$I$1025,9,FALSE)</f>
        <v>7</v>
      </c>
      <c r="AV3" s="86" t="b">
        <f>IF(VLOOKUP(AU3,$A$3:$G$1025,7,FALSE) = AP3, TRUE, IF(VLOOKUP(AU3, $A$3:$H$1025,8,FALSE) = AP3, FALSE, "Error: Invalid Decision!"))</f>
        <v>0</v>
      </c>
      <c r="AW3" s="86" t="str">
        <f>IF(VLOOKUP(AU3,$A$3:$B$1025,2,FALSE) = 0, "Distance", IF(VLOOKUP(AU3,$A$3:$B$1025,2,FALSE) = 1, "Speed", IF(VLOOKUP(AU3,$A$3:$B$1025,2,FALSE) = 2, "GEBR", "Dummy Node")))</f>
        <v>Speed</v>
      </c>
      <c r="AX3" s="86" t="str">
        <f>IF(AW3="Dummy Node","N/A",IF(AV3,"&lt;=","&gt;"))</f>
        <v>&gt;</v>
      </c>
      <c r="AY3" s="86">
        <f>IF(AW3="Dummy Node","N/A",VLOOKUP(AU3,$A$3:$F$1025,6,FALSE))</f>
        <v>20.9580078125</v>
      </c>
      <c r="AZ3" s="86">
        <f>VLOOKUP(AU3,$A$3:$I$1025,9,FALSE)</f>
        <v>2</v>
      </c>
      <c r="BA3" s="86" t="b">
        <f>IF(VLOOKUP(AZ3,$A$3:$G$1025,7,FALSE) = AU3, TRUE, IF(VLOOKUP(AZ3, $A$3:$H$1025,8,FALSE) = AU3, FALSE, "Error: Invalid Decision!"))</f>
        <v>1</v>
      </c>
      <c r="BB3" s="86" t="str">
        <f>IF(VLOOKUP(AZ3,$A$3:$B$1025,2,FALSE) = 0, "Distance", IF(VLOOKUP(AZ3,$A$3:$B$1025,2,FALSE) = 1, "Speed", IF(VLOOKUP(AZ3,$A$3:$B$1025,2,FALSE) = 2, "GEBR", "Dummy Node")))</f>
        <v>Distance</v>
      </c>
      <c r="BC3" s="86" t="str">
        <f>IF(BB3="Dummy Node","N/A",IF(BA3,"&lt;=","&gt;"))</f>
        <v>&lt;=</v>
      </c>
      <c r="BD3" s="86">
        <f>IF(BB3="Dummy Node","N/A",VLOOKUP(AZ3,$A$3:$F$1025,6,FALSE))</f>
        <v>440.973388671875</v>
      </c>
      <c r="BE3" s="86">
        <f>VLOOKUP(AZ3,$A$3:$I$1025,9,FALSE)</f>
        <v>0</v>
      </c>
      <c r="BF3" s="86" t="b">
        <f>IF(VLOOKUP(BE3,$A$3:$G$1025,7,FALSE) = AZ3, TRUE, IF(VLOOKUP(BE3, $A$3:$H$1025,8,FALSE) = AZ3, FALSE, "Error: Invalid Decision!"))</f>
        <v>0</v>
      </c>
      <c r="BG3" s="86" t="str">
        <f>IF(VLOOKUP(BE3,$A$3:$B$1025,2,FALSE) = 0, "Distance", IF(VLOOKUP(BE3,$A$3:$B$1025,2,FALSE) = 1, "Speed", IF(VLOOKUP(BE3,$A$3:$B$1025,2,FALSE) = 2, "GEBR", "Dummy Node")))</f>
        <v>Distance</v>
      </c>
      <c r="BH3" s="86" t="str">
        <f>IF(BG3="Dummy Node","N/A",IF(BF3,"&lt;=","&gt;"))</f>
        <v>&gt;</v>
      </c>
      <c r="BI3" s="86">
        <f>IF(BG3="Dummy Node","N/A",VLOOKUP(BE3,$A$3:$F$1025,6,FALSE))</f>
        <v>279.580810546875</v>
      </c>
      <c r="BJ3" s="15">
        <f>IF(P3&lt;0.5/3, 1, 0)</f>
        <v>0</v>
      </c>
      <c r="BK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 AND ")), IF(BG3 = "Dummy Node","", CONCATENATE(BG3,BH3,BI3)))</f>
        <v>Speed&lt;=22,555419921875 AND Distance&gt;340,40185546875 AND GEBR&gt;0,85498046875 AND Distance&lt;=387,613525390625 AND Speed&lt;=23,60009765625 AND GEBR&lt;=1,046142578125 AND Speed&gt;20,9580078125 AND Distance&lt;=440,973388671875 AND Distance&gt;279,580810546875</v>
      </c>
      <c r="BM3" s="15">
        <v>0</v>
      </c>
      <c r="BN3" s="15">
        <v>1</v>
      </c>
      <c r="BO3" s="15" t="s">
        <v>1915</v>
      </c>
    </row>
    <row r="4" spans="1:67">
      <c r="A4" s="15">
        <v>1</v>
      </c>
      <c r="B4" s="15">
        <v>1</v>
      </c>
      <c r="C4" s="15">
        <v>55893</v>
      </c>
      <c r="D4" s="15">
        <f t="shared" ref="D4:D67" si="0">IF(C4&lt;&gt;-8192,INT(C4/2^12),-1)</f>
        <v>13</v>
      </c>
      <c r="E4" s="15">
        <f t="shared" ref="E4:E67" si="1">IF(C4 &lt;&gt; -8192, MOD(C4, 2^12), 0)</f>
        <v>2645</v>
      </c>
      <c r="F4" s="15">
        <f t="shared" ref="F4:F67" si="2">D4+(E4/2^12)</f>
        <v>13.645751953125</v>
      </c>
      <c r="G4" s="15">
        <v>3</v>
      </c>
      <c r="H4" s="15">
        <v>4</v>
      </c>
      <c r="I4" s="15">
        <v>0</v>
      </c>
      <c r="J4" s="15">
        <v>1</v>
      </c>
      <c r="K4" s="15">
        <v>132</v>
      </c>
      <c r="L4" s="15">
        <v>586</v>
      </c>
      <c r="M4" s="15">
        <f t="shared" ref="M4:M67" si="3">IF(L4 &gt;= 2^12, "Error: Wrong Probability!", L4/2^12)</f>
        <v>0.14306640625</v>
      </c>
      <c r="O4" s="86">
        <f t="shared" ref="O4:O67" si="4">K4</f>
        <v>132</v>
      </c>
      <c r="P4" s="86">
        <f t="shared" ref="P4:P67" si="5">VLOOKUP(O4,$A$3:$M$1025,13,FALSE)</f>
        <v>6.6650390625E-2</v>
      </c>
      <c r="Q4" s="86">
        <f t="shared" ref="Q4:Q67" si="6">VLOOKUP(O4,$A$3:$I$1025,9,FALSE)</f>
        <v>100</v>
      </c>
      <c r="R4" s="86" t="b">
        <f t="shared" ref="R4:R67" si="7">IF(VLOOKUP(Q4,$A$3:$G$1025,7,FALSE) = O4, TRUE, IF(VLOOKUP(Q4, $A$3:$H$1025,8,FALSE) = O4, FALSE, "Error: Invalid Decision!"))</f>
        <v>0</v>
      </c>
      <c r="S4" s="86" t="str">
        <f t="shared" ref="S4:S67" si="8">IF(VLOOKUP(Q4,$A$3:$B$1025,2,FALSE) = 0, "Distance", IF(VLOOKUP(Q4,$A$3:$B$1025,2,FALSE) = 1, "Speed", IF(VLOOKUP(Q4,$A$3:$B$1025,2,FALSE) = 2, "GEBR", "Dummy Node")))</f>
        <v>Speed</v>
      </c>
      <c r="T4" s="86" t="str">
        <f t="shared" ref="T4:T67" si="9">IF(S4="Dummy Node","N/A",IF(R4,"&lt;=","&gt;"))</f>
        <v>&gt;</v>
      </c>
      <c r="U4" s="86">
        <f t="shared" ref="U4:U67" si="10">IF(S4="Dummy Node","N/A",VLOOKUP(Q4,$A$3:$F$1025,6,FALSE))</f>
        <v>22.555419921875</v>
      </c>
      <c r="V4" s="86">
        <f t="shared" ref="V4:V67" si="11">VLOOKUP(Q4,$A$3:$I$1025,9,FALSE)</f>
        <v>98</v>
      </c>
      <c r="W4" s="86" t="b">
        <f t="shared" ref="W4:W67" si="12">IF(VLOOKUP(V4,$A$3:$G$1025,7,FALSE) = Q4, TRUE, IF(VLOOKUP(V4, $A$3:$H$1025,8,FALSE) = Q4, FALSE, "Error: Invalid Decision!"))</f>
        <v>0</v>
      </c>
      <c r="X4" s="86" t="str">
        <f t="shared" ref="X4:X67" si="13">IF(VLOOKUP(V4,$A$3:$B$1025,2,FALSE) = 0, "Distance", IF(VLOOKUP(V4,$A$3:$B$1025,2,FALSE) = 1, "Speed", IF(VLOOKUP(V4,$A$3:$B$1025,2,FALSE) = 2, "GEBR", "Dummy Node")))</f>
        <v>Distance</v>
      </c>
      <c r="Y4" s="86" t="str">
        <f t="shared" ref="Y4:Y67" si="14">IF(X4="Dummy Node","N/A",IF(W4,"&lt;=","&gt;"))</f>
        <v>&gt;</v>
      </c>
      <c r="Z4" s="86">
        <f t="shared" ref="Z4:Z67" si="15">IF(X4="Dummy Node","N/A",VLOOKUP(V4,$A$3:$F$1025,6,FALSE))</f>
        <v>340.40185546875</v>
      </c>
      <c r="AA4" s="86">
        <f t="shared" ref="AA4:AA67" si="16">VLOOKUP(V4,$A$3:$I$1025,9,FALSE)</f>
        <v>47</v>
      </c>
      <c r="AB4" s="86" t="b">
        <f t="shared" ref="AB4:AB67" si="17">IF(VLOOKUP(AA4,$A$3:$G$1025,7,FALSE) = V4, TRUE, IF(VLOOKUP(AA4, $A$3:$H$1025,8,FALSE) = V4, FALSE, "Error: Invalid Decision!"))</f>
        <v>0</v>
      </c>
      <c r="AC4" s="86" t="str">
        <f t="shared" ref="AC4:AC67" si="18">IF(VLOOKUP(AA4,$A$3:$B$1025,2,FALSE) = 0, "Distance", IF(VLOOKUP(AA4,$A$3:$B$1025,2,FALSE) = 1, "Speed", IF(VLOOKUP(AA4,$A$3:$B$1025,2,FALSE) = 2, "GEBR", "Dummy Node")))</f>
        <v>GEBR</v>
      </c>
      <c r="AD4" s="86" t="str">
        <f t="shared" ref="AD4:AD67" si="19">IF(AC4="Dummy Node","N/A",IF(AB4,"&lt;=","&gt;"))</f>
        <v>&gt;</v>
      </c>
      <c r="AE4" s="86">
        <f t="shared" ref="AE4:AE67" si="20">IF(AC4="Dummy Node","N/A",VLOOKUP(AA4,$A$3:$F$1025,6,FALSE))</f>
        <v>0.85498046875</v>
      </c>
      <c r="AF4" s="86">
        <f t="shared" ref="AF4:AF67" si="21">VLOOKUP(AA4,$A$3:$I$1025,9,FALSE)</f>
        <v>45</v>
      </c>
      <c r="AG4" s="86" t="b">
        <f t="shared" ref="AG4:AG67" si="22">IF(VLOOKUP(AF4,$A$3:$G$1025,7,FALSE) = AA4, TRUE, IF(VLOOKUP(AF4, $A$3:$H$1025,8,FALSE) = AA4, FALSE, "Error: Invalid Decision!"))</f>
        <v>1</v>
      </c>
      <c r="AH4" s="86" t="str">
        <f t="shared" ref="AH4:AH67" si="23">IF(VLOOKUP(AF4,$A$3:$B$1025,2,FALSE) = 0, "Distance", IF(VLOOKUP(AF4,$A$3:$B$1025,2,FALSE) = 1, "Speed", IF(VLOOKUP(AF4,$A$3:$B$1025,2,FALSE) = 2, "GEBR", "Dummy Node")))</f>
        <v>Distance</v>
      </c>
      <c r="AI4" s="86" t="str">
        <f t="shared" ref="AI4:AI67" si="24">IF(AH4="Dummy Node","N/A",IF(AG4,"&lt;=","&gt;"))</f>
        <v>&lt;=</v>
      </c>
      <c r="AJ4" s="86">
        <f t="shared" ref="AJ4:AJ67" si="25">IF(AH4="Dummy Node","N/A",VLOOKUP(AF4,$A$3:$F$1025,6,FALSE))</f>
        <v>387.613525390625</v>
      </c>
      <c r="AK4" s="86">
        <f t="shared" ref="AK4:AK67" si="26">VLOOKUP(AF4,$A$3:$I$1025,9,FALSE)</f>
        <v>13</v>
      </c>
      <c r="AL4" s="86" t="b">
        <f t="shared" ref="AL4:AL67" si="27">IF(VLOOKUP(AK4,$A$3:$G$1025,7,FALSE) = AF4, TRUE, IF(VLOOKUP(AK4, $A$3:$H$1025,8,FALSE) = AF4, FALSE, "Error: Invalid Decision!"))</f>
        <v>1</v>
      </c>
      <c r="AM4" s="86" t="str">
        <f t="shared" ref="AM4:AM67" si="28">IF(VLOOKUP(AK4,$A$3:$B$1025,2,FALSE) = 0, "Distance", IF(VLOOKUP(AK4,$A$3:$B$1025,2,FALSE) = 1, "Speed", IF(VLOOKUP(AK4,$A$3:$B$1025,2,FALSE) = 2, "GEBR", "Dummy Node")))</f>
        <v>Speed</v>
      </c>
      <c r="AN4" s="86" t="str">
        <f t="shared" ref="AN4:AN67" si="29">IF(AM4="Dummy Node","N/A",IF(AL4,"&lt;=","&gt;"))</f>
        <v>&lt;=</v>
      </c>
      <c r="AO4" s="86">
        <f t="shared" ref="AO4:AO67" si="30">IF(AM4="Dummy Node","N/A",VLOOKUP(AK4,$A$3:$F$1025,6,FALSE))</f>
        <v>23.60009765625</v>
      </c>
      <c r="AP4" s="86">
        <f t="shared" ref="AP4:AP67" si="31">VLOOKUP(AK4,$A$3:$I$1025,9,FALSE)</f>
        <v>10</v>
      </c>
      <c r="AQ4" s="86" t="b">
        <f t="shared" ref="AQ4:AQ67" si="32">IF(VLOOKUP(AP4,$A$3:$G$1025,7,FALSE) = AK4, TRUE, IF(VLOOKUP(AP4, $A$3:$H$1025,8,FALSE) = AK4, FALSE, "Error: Invalid Decision!"))</f>
        <v>1</v>
      </c>
      <c r="AR4" s="86" t="str">
        <f t="shared" ref="AR4:AR67" si="33">IF(VLOOKUP(AP4,$A$3:$B$1025,2,FALSE) = 0, "Distance", IF(VLOOKUP(AP4,$A$3:$B$1025,2,FALSE) = 1, "Speed", IF(VLOOKUP(AP4,$A$3:$B$1025,2,FALSE) = 2, "GEBR", "Dummy Node")))</f>
        <v>GEBR</v>
      </c>
      <c r="AS4" s="86" t="str">
        <f t="shared" ref="AS4:AS67" si="34">IF(AR4="Dummy Node","N/A",IF(AQ4,"&lt;=","&gt;"))</f>
        <v>&lt;=</v>
      </c>
      <c r="AT4" s="86">
        <f t="shared" ref="AT4:AT67" si="35">IF(AR4="Dummy Node","N/A",VLOOKUP(AP4,$A$3:$F$1025,6,FALSE))</f>
        <v>1.046142578125</v>
      </c>
      <c r="AU4" s="86">
        <f t="shared" ref="AU4:AU67" si="36">VLOOKUP(AP4,$A$3:$I$1025,9,FALSE)</f>
        <v>7</v>
      </c>
      <c r="AV4" s="86" t="b">
        <f t="shared" ref="AV4:AV67" si="37">IF(VLOOKUP(AU4,$A$3:$G$1025,7,FALSE) = AP4, TRUE, IF(VLOOKUP(AU4, $A$3:$H$1025,8,FALSE) = AP4, FALSE, "Error: Invalid Decision!"))</f>
        <v>0</v>
      </c>
      <c r="AW4" s="86" t="str">
        <f t="shared" ref="AW4:AW67" si="38">IF(VLOOKUP(AU4,$A$3:$B$1025,2,FALSE) = 0, "Distance", IF(VLOOKUP(AU4,$A$3:$B$1025,2,FALSE) = 1, "Speed", IF(VLOOKUP(AU4,$A$3:$B$1025,2,FALSE) = 2, "GEBR", "Dummy Node")))</f>
        <v>Speed</v>
      </c>
      <c r="AX4" s="86" t="str">
        <f t="shared" ref="AX4:AX67" si="39">IF(AW4="Dummy Node","N/A",IF(AV4,"&lt;=","&gt;"))</f>
        <v>&gt;</v>
      </c>
      <c r="AY4" s="86">
        <f t="shared" ref="AY4:AY67" si="40">IF(AW4="Dummy Node","N/A",VLOOKUP(AU4,$A$3:$F$1025,6,FALSE))</f>
        <v>20.9580078125</v>
      </c>
      <c r="AZ4" s="86">
        <f t="shared" ref="AZ4:AZ67" si="41">VLOOKUP(AU4,$A$3:$I$1025,9,FALSE)</f>
        <v>2</v>
      </c>
      <c r="BA4" s="86" t="b">
        <f t="shared" ref="BA4:BA67" si="42">IF(VLOOKUP(AZ4,$A$3:$G$1025,7,FALSE) = AU4, TRUE, IF(VLOOKUP(AZ4, $A$3:$H$1025,8,FALSE) = AU4, FALSE, "Error: Invalid Decision!"))</f>
        <v>1</v>
      </c>
      <c r="BB4" s="86" t="str">
        <f t="shared" ref="BB4:BB67" si="43">IF(VLOOKUP(AZ4,$A$3:$B$1025,2,FALSE) = 0, "Distance", IF(VLOOKUP(AZ4,$A$3:$B$1025,2,FALSE) = 1, "Speed", IF(VLOOKUP(AZ4,$A$3:$B$1025,2,FALSE) = 2, "GEBR", "Dummy Node")))</f>
        <v>Distance</v>
      </c>
      <c r="BC4" s="86" t="str">
        <f t="shared" ref="BC4:BC67" si="44">IF(BB4="Dummy Node","N/A",IF(BA4,"&lt;=","&gt;"))</f>
        <v>&lt;=</v>
      </c>
      <c r="BD4" s="86">
        <f t="shared" ref="BD4:BD67" si="45">IF(BB4="Dummy Node","N/A",VLOOKUP(AZ4,$A$3:$F$1025,6,FALSE))</f>
        <v>440.973388671875</v>
      </c>
      <c r="BE4" s="86">
        <f t="shared" ref="BE4:BE67" si="46">VLOOKUP(AZ4,$A$3:$I$1025,9,FALSE)</f>
        <v>0</v>
      </c>
      <c r="BF4" s="86" t="b">
        <f t="shared" ref="BF4:BF67" si="47">IF(VLOOKUP(BE4,$A$3:$G$1025,7,FALSE) = AZ4, TRUE, IF(VLOOKUP(BE4, $A$3:$H$1025,8,FALSE) = AZ4, FALSE, "Error: Invalid Decision!"))</f>
        <v>0</v>
      </c>
      <c r="BG4" s="86" t="str">
        <f t="shared" ref="BG4:BG67" si="48">IF(VLOOKUP(BE4,$A$3:$B$1025,2,FALSE) = 0, "Distance", IF(VLOOKUP(BE4,$A$3:$B$1025,2,FALSE) = 1, "Speed", IF(VLOOKUP(BE4,$A$3:$B$1025,2,FALSE) = 2, "GEBR", "Dummy Node")))</f>
        <v>Distance</v>
      </c>
      <c r="BH4" s="86" t="str">
        <f t="shared" ref="BH4:BH67" si="49">IF(BG4="Dummy Node","N/A",IF(BF4,"&lt;=","&gt;"))</f>
        <v>&gt;</v>
      </c>
      <c r="BI4" s="86">
        <f t="shared" ref="BI4:BI67" si="50">IF(BG4="Dummy Node","N/A",VLOOKUP(BE4,$A$3:$F$1025,6,FALSE))</f>
        <v>279.580810546875</v>
      </c>
      <c r="BJ4" s="15">
        <f t="shared" ref="BJ4:BJ67" si="51">IF(P4&lt;0.5/3, 1, 0)</f>
        <v>1</v>
      </c>
      <c r="BK4" s="15" t="str">
        <f t="shared" ref="BK4:BK67" si="52">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 AND ")), IF(BG4 = "Dummy Node","", CONCATENATE(BG4,BH4,BI4)))</f>
        <v>Speed&gt;22,555419921875 AND Distance&gt;340,40185546875 AND GEBR&gt;0,85498046875 AND Distance&lt;=387,613525390625 AND Speed&lt;=23,60009765625 AND GEBR&lt;=1,046142578125 AND Speed&gt;20,9580078125 AND Distance&lt;=440,973388671875 AND Distance&gt;279,580810546875</v>
      </c>
      <c r="BM4" s="15">
        <v>0</v>
      </c>
      <c r="BN4" s="15">
        <v>1</v>
      </c>
      <c r="BO4" s="15" t="s">
        <v>1924</v>
      </c>
    </row>
    <row r="5" spans="1:67">
      <c r="A5" s="15">
        <v>2</v>
      </c>
      <c r="B5" s="15">
        <v>0</v>
      </c>
      <c r="C5" s="15">
        <v>1806227</v>
      </c>
      <c r="D5" s="15">
        <f t="shared" si="0"/>
        <v>440</v>
      </c>
      <c r="E5" s="15">
        <f t="shared" si="1"/>
        <v>3987</v>
      </c>
      <c r="F5" s="15">
        <f t="shared" si="2"/>
        <v>440.973388671875</v>
      </c>
      <c r="G5" s="15">
        <v>7</v>
      </c>
      <c r="H5" s="15">
        <v>8</v>
      </c>
      <c r="I5" s="15">
        <v>0</v>
      </c>
      <c r="J5" s="15">
        <v>1</v>
      </c>
      <c r="K5" s="15">
        <v>141</v>
      </c>
      <c r="L5" s="15">
        <v>1334</v>
      </c>
      <c r="M5" s="15">
        <f t="shared" si="3"/>
        <v>0.32568359375</v>
      </c>
      <c r="O5" s="86">
        <f t="shared" si="4"/>
        <v>141</v>
      </c>
      <c r="P5" s="86">
        <f t="shared" si="5"/>
        <v>0.2666015625</v>
      </c>
      <c r="Q5" s="86">
        <f t="shared" si="6"/>
        <v>82</v>
      </c>
      <c r="R5" s="86" t="b">
        <f t="shared" si="7"/>
        <v>1</v>
      </c>
      <c r="S5" s="86" t="str">
        <f t="shared" si="8"/>
        <v>Speed</v>
      </c>
      <c r="T5" s="86" t="str">
        <f t="shared" si="9"/>
        <v>&lt;=</v>
      </c>
      <c r="U5" s="86">
        <f t="shared" si="10"/>
        <v>28.0078125</v>
      </c>
      <c r="V5" s="86">
        <f t="shared" si="11"/>
        <v>80</v>
      </c>
      <c r="W5" s="86" t="b">
        <f t="shared" si="12"/>
        <v>0</v>
      </c>
      <c r="X5" s="86" t="str">
        <f t="shared" si="13"/>
        <v>GEBR</v>
      </c>
      <c r="Y5" s="86" t="str">
        <f t="shared" si="14"/>
        <v>&gt;</v>
      </c>
      <c r="Z5" s="86">
        <f t="shared" si="15"/>
        <v>1.27880859375</v>
      </c>
      <c r="AA5" s="86">
        <f t="shared" si="16"/>
        <v>27</v>
      </c>
      <c r="AB5" s="86" t="b">
        <f t="shared" si="17"/>
        <v>0</v>
      </c>
      <c r="AC5" s="86" t="str">
        <f t="shared" si="18"/>
        <v>Distance</v>
      </c>
      <c r="AD5" s="86" t="str">
        <f t="shared" si="19"/>
        <v>&gt;</v>
      </c>
      <c r="AE5" s="86">
        <f t="shared" si="20"/>
        <v>332.1845703125</v>
      </c>
      <c r="AF5" s="86">
        <f t="shared" si="21"/>
        <v>26</v>
      </c>
      <c r="AG5" s="86" t="b">
        <f t="shared" si="22"/>
        <v>1</v>
      </c>
      <c r="AH5" s="86" t="str">
        <f t="shared" si="23"/>
        <v>Distance</v>
      </c>
      <c r="AI5" s="86" t="str">
        <f t="shared" si="24"/>
        <v>&lt;=</v>
      </c>
      <c r="AJ5" s="86">
        <f t="shared" si="25"/>
        <v>382.123046875</v>
      </c>
      <c r="AK5" s="86">
        <f t="shared" si="26"/>
        <v>14</v>
      </c>
      <c r="AL5" s="86" t="b">
        <f t="shared" si="27"/>
        <v>0</v>
      </c>
      <c r="AM5" s="86" t="str">
        <f t="shared" si="28"/>
        <v>Speed</v>
      </c>
      <c r="AN5" s="86" t="str">
        <f t="shared" si="29"/>
        <v>&gt;</v>
      </c>
      <c r="AO5" s="86">
        <f t="shared" si="30"/>
        <v>24.756591796875</v>
      </c>
      <c r="AP5" s="86">
        <f t="shared" si="31"/>
        <v>10</v>
      </c>
      <c r="AQ5" s="86" t="b">
        <f t="shared" si="32"/>
        <v>0</v>
      </c>
      <c r="AR5" s="86" t="str">
        <f t="shared" si="33"/>
        <v>GEBR</v>
      </c>
      <c r="AS5" s="86" t="str">
        <f t="shared" si="34"/>
        <v>&gt;</v>
      </c>
      <c r="AT5" s="86">
        <f t="shared" si="35"/>
        <v>1.046142578125</v>
      </c>
      <c r="AU5" s="86">
        <f t="shared" si="36"/>
        <v>7</v>
      </c>
      <c r="AV5" s="86" t="b">
        <f t="shared" si="37"/>
        <v>0</v>
      </c>
      <c r="AW5" s="86" t="str">
        <f t="shared" si="38"/>
        <v>Speed</v>
      </c>
      <c r="AX5" s="86" t="str">
        <f t="shared" si="39"/>
        <v>&gt;</v>
      </c>
      <c r="AY5" s="86">
        <f t="shared" si="40"/>
        <v>20.9580078125</v>
      </c>
      <c r="AZ5" s="86">
        <f t="shared" si="41"/>
        <v>2</v>
      </c>
      <c r="BA5" s="86" t="b">
        <f t="shared" si="42"/>
        <v>1</v>
      </c>
      <c r="BB5" s="86" t="str">
        <f t="shared" si="43"/>
        <v>Distance</v>
      </c>
      <c r="BC5" s="86" t="str">
        <f t="shared" si="44"/>
        <v>&lt;=</v>
      </c>
      <c r="BD5" s="86">
        <f t="shared" si="45"/>
        <v>440.973388671875</v>
      </c>
      <c r="BE5" s="86">
        <f t="shared" si="46"/>
        <v>0</v>
      </c>
      <c r="BF5" s="86" t="b">
        <f t="shared" si="47"/>
        <v>0</v>
      </c>
      <c r="BG5" s="86" t="str">
        <f t="shared" si="48"/>
        <v>Distance</v>
      </c>
      <c r="BH5" s="86" t="str">
        <f t="shared" si="49"/>
        <v>&gt;</v>
      </c>
      <c r="BI5" s="86">
        <f t="shared" si="50"/>
        <v>279.580810546875</v>
      </c>
      <c r="BJ5" s="15">
        <f t="shared" si="51"/>
        <v>0</v>
      </c>
      <c r="BK5" s="15" t="str">
        <f t="shared" si="52"/>
        <v>Speed&lt;=28,0078125 AND GEBR&gt;1,27880859375 AND Distance&gt;332,1845703125 AND Distance&lt;=382,123046875 AND Speed&gt;24,756591796875 AND GEBR&gt;1,046142578125 AND Speed&gt;20,9580078125 AND Distance&lt;=440,973388671875 AND Distance&gt;279,580810546875</v>
      </c>
      <c r="BM5" s="15">
        <v>0</v>
      </c>
      <c r="BN5" s="15">
        <v>1</v>
      </c>
      <c r="BO5" s="15" t="s">
        <v>1925</v>
      </c>
    </row>
    <row r="6" spans="1:67">
      <c r="A6" s="15">
        <v>3</v>
      </c>
      <c r="B6" s="15">
        <v>0</v>
      </c>
      <c r="C6" s="15">
        <v>277007</v>
      </c>
      <c r="D6" s="15">
        <f t="shared" si="0"/>
        <v>67</v>
      </c>
      <c r="E6" s="15">
        <f t="shared" si="1"/>
        <v>2575</v>
      </c>
      <c r="F6" s="15">
        <f t="shared" si="2"/>
        <v>67.628662109375</v>
      </c>
      <c r="G6" s="15">
        <v>5</v>
      </c>
      <c r="H6" s="15">
        <v>6</v>
      </c>
      <c r="I6" s="15">
        <v>1</v>
      </c>
      <c r="J6" s="15">
        <v>2</v>
      </c>
      <c r="K6" s="15">
        <v>142</v>
      </c>
      <c r="L6" s="15">
        <v>1054</v>
      </c>
      <c r="M6" s="15">
        <f t="shared" si="3"/>
        <v>0.25732421875</v>
      </c>
      <c r="O6" s="86">
        <f t="shared" si="4"/>
        <v>142</v>
      </c>
      <c r="P6" s="86">
        <f t="shared" si="5"/>
        <v>0</v>
      </c>
      <c r="Q6" s="86">
        <f t="shared" si="6"/>
        <v>82</v>
      </c>
      <c r="R6" s="86" t="b">
        <f t="shared" si="7"/>
        <v>0</v>
      </c>
      <c r="S6" s="86" t="str">
        <f t="shared" si="8"/>
        <v>Speed</v>
      </c>
      <c r="T6" s="86" t="str">
        <f t="shared" si="9"/>
        <v>&gt;</v>
      </c>
      <c r="U6" s="86">
        <f t="shared" si="10"/>
        <v>28.0078125</v>
      </c>
      <c r="V6" s="86">
        <f t="shared" si="11"/>
        <v>80</v>
      </c>
      <c r="W6" s="86" t="b">
        <f t="shared" si="12"/>
        <v>0</v>
      </c>
      <c r="X6" s="86" t="str">
        <f t="shared" si="13"/>
        <v>GEBR</v>
      </c>
      <c r="Y6" s="86" t="str">
        <f t="shared" si="14"/>
        <v>&gt;</v>
      </c>
      <c r="Z6" s="86">
        <f t="shared" si="15"/>
        <v>1.27880859375</v>
      </c>
      <c r="AA6" s="86">
        <f t="shared" si="16"/>
        <v>27</v>
      </c>
      <c r="AB6" s="86" t="b">
        <f t="shared" si="17"/>
        <v>0</v>
      </c>
      <c r="AC6" s="86" t="str">
        <f t="shared" si="18"/>
        <v>Distance</v>
      </c>
      <c r="AD6" s="86" t="str">
        <f t="shared" si="19"/>
        <v>&gt;</v>
      </c>
      <c r="AE6" s="86">
        <f t="shared" si="20"/>
        <v>332.1845703125</v>
      </c>
      <c r="AF6" s="86">
        <f t="shared" si="21"/>
        <v>26</v>
      </c>
      <c r="AG6" s="86" t="b">
        <f t="shared" si="22"/>
        <v>1</v>
      </c>
      <c r="AH6" s="86" t="str">
        <f t="shared" si="23"/>
        <v>Distance</v>
      </c>
      <c r="AI6" s="86" t="str">
        <f t="shared" si="24"/>
        <v>&lt;=</v>
      </c>
      <c r="AJ6" s="86">
        <f t="shared" si="25"/>
        <v>382.123046875</v>
      </c>
      <c r="AK6" s="86">
        <f t="shared" si="26"/>
        <v>14</v>
      </c>
      <c r="AL6" s="86" t="b">
        <f t="shared" si="27"/>
        <v>0</v>
      </c>
      <c r="AM6" s="86" t="str">
        <f t="shared" si="28"/>
        <v>Speed</v>
      </c>
      <c r="AN6" s="86" t="str">
        <f t="shared" si="29"/>
        <v>&gt;</v>
      </c>
      <c r="AO6" s="86">
        <f t="shared" si="30"/>
        <v>24.756591796875</v>
      </c>
      <c r="AP6" s="86">
        <f t="shared" si="31"/>
        <v>10</v>
      </c>
      <c r="AQ6" s="86" t="b">
        <f t="shared" si="32"/>
        <v>0</v>
      </c>
      <c r="AR6" s="86" t="str">
        <f t="shared" si="33"/>
        <v>GEBR</v>
      </c>
      <c r="AS6" s="86" t="str">
        <f t="shared" si="34"/>
        <v>&gt;</v>
      </c>
      <c r="AT6" s="86">
        <f t="shared" si="35"/>
        <v>1.046142578125</v>
      </c>
      <c r="AU6" s="86">
        <f t="shared" si="36"/>
        <v>7</v>
      </c>
      <c r="AV6" s="86" t="b">
        <f t="shared" si="37"/>
        <v>0</v>
      </c>
      <c r="AW6" s="86" t="str">
        <f t="shared" si="38"/>
        <v>Speed</v>
      </c>
      <c r="AX6" s="86" t="str">
        <f t="shared" si="39"/>
        <v>&gt;</v>
      </c>
      <c r="AY6" s="86">
        <f t="shared" si="40"/>
        <v>20.9580078125</v>
      </c>
      <c r="AZ6" s="86">
        <f t="shared" si="41"/>
        <v>2</v>
      </c>
      <c r="BA6" s="86" t="b">
        <f t="shared" si="42"/>
        <v>1</v>
      </c>
      <c r="BB6" s="86" t="str">
        <f t="shared" si="43"/>
        <v>Distance</v>
      </c>
      <c r="BC6" s="86" t="str">
        <f t="shared" si="44"/>
        <v>&lt;=</v>
      </c>
      <c r="BD6" s="86">
        <f t="shared" si="45"/>
        <v>440.973388671875</v>
      </c>
      <c r="BE6" s="86">
        <f t="shared" si="46"/>
        <v>0</v>
      </c>
      <c r="BF6" s="86" t="b">
        <f t="shared" si="47"/>
        <v>0</v>
      </c>
      <c r="BG6" s="86" t="str">
        <f t="shared" si="48"/>
        <v>Distance</v>
      </c>
      <c r="BH6" s="86" t="str">
        <f t="shared" si="49"/>
        <v>&gt;</v>
      </c>
      <c r="BI6" s="86">
        <f t="shared" si="50"/>
        <v>279.580810546875</v>
      </c>
      <c r="BJ6" s="15">
        <f t="shared" si="51"/>
        <v>1</v>
      </c>
      <c r="BK6" s="15" t="str">
        <f t="shared" si="52"/>
        <v>Speed&gt;28,0078125 AND GEBR&gt;1,27880859375 AND Distance&gt;332,1845703125 AND Distance&lt;=382,123046875 AND Speed&gt;24,756591796875 AND GEBR&gt;1,046142578125 AND Speed&gt;20,9580078125 AND Distance&lt;=440,973388671875 AND Distance&gt;279,580810546875</v>
      </c>
      <c r="BM6" s="15">
        <v>0</v>
      </c>
      <c r="BN6" s="15">
        <v>1</v>
      </c>
      <c r="BO6" s="15" t="s">
        <v>1927</v>
      </c>
    </row>
    <row r="7" spans="1:67">
      <c r="A7" s="15">
        <v>4</v>
      </c>
      <c r="B7" s="15">
        <v>0</v>
      </c>
      <c r="C7" s="15">
        <v>820053</v>
      </c>
      <c r="D7" s="15">
        <f t="shared" si="0"/>
        <v>200</v>
      </c>
      <c r="E7" s="15">
        <f t="shared" si="1"/>
        <v>853</v>
      </c>
      <c r="F7" s="15">
        <f t="shared" si="2"/>
        <v>200.208251953125</v>
      </c>
      <c r="G7" s="15">
        <v>15</v>
      </c>
      <c r="H7" s="15">
        <v>16</v>
      </c>
      <c r="I7" s="15">
        <v>1</v>
      </c>
      <c r="J7" s="15">
        <v>2</v>
      </c>
      <c r="K7" s="15">
        <v>147</v>
      </c>
      <c r="L7" s="15">
        <v>139</v>
      </c>
      <c r="M7" s="15">
        <f t="shared" si="3"/>
        <v>3.3935546875E-2</v>
      </c>
      <c r="O7" s="86">
        <f t="shared" si="4"/>
        <v>147</v>
      </c>
      <c r="P7" s="86">
        <f t="shared" si="5"/>
        <v>7.3974609375E-2</v>
      </c>
      <c r="Q7" s="86">
        <f t="shared" si="6"/>
        <v>145</v>
      </c>
      <c r="R7" s="86" t="b">
        <f t="shared" si="7"/>
        <v>1</v>
      </c>
      <c r="S7" s="86" t="str">
        <f t="shared" si="8"/>
        <v>GEBR</v>
      </c>
      <c r="T7" s="86" t="str">
        <f t="shared" si="9"/>
        <v>&lt;=</v>
      </c>
      <c r="U7" s="86">
        <f t="shared" si="10"/>
        <v>1.27880859375</v>
      </c>
      <c r="V7" s="86">
        <f t="shared" si="11"/>
        <v>55</v>
      </c>
      <c r="W7" s="86" t="b">
        <f t="shared" si="12"/>
        <v>1</v>
      </c>
      <c r="X7" s="86" t="str">
        <f t="shared" si="13"/>
        <v>Speed</v>
      </c>
      <c r="Y7" s="86" t="str">
        <f t="shared" si="14"/>
        <v>&lt;=</v>
      </c>
      <c r="Z7" s="86">
        <f t="shared" si="15"/>
        <v>21.0546875</v>
      </c>
      <c r="AA7" s="86">
        <f t="shared" si="16"/>
        <v>54</v>
      </c>
      <c r="AB7" s="86" t="b">
        <f t="shared" si="17"/>
        <v>1</v>
      </c>
      <c r="AC7" s="86" t="str">
        <f t="shared" si="18"/>
        <v>Distance</v>
      </c>
      <c r="AD7" s="86" t="str">
        <f t="shared" si="19"/>
        <v>&lt;=</v>
      </c>
      <c r="AE7" s="86">
        <f t="shared" si="20"/>
        <v>240.284912109375</v>
      </c>
      <c r="AF7" s="86">
        <f t="shared" si="21"/>
        <v>51</v>
      </c>
      <c r="AG7" s="86" t="b">
        <f t="shared" si="22"/>
        <v>0</v>
      </c>
      <c r="AH7" s="86" t="str">
        <f t="shared" si="23"/>
        <v>GEBR</v>
      </c>
      <c r="AI7" s="86" t="str">
        <f t="shared" si="24"/>
        <v>&gt;</v>
      </c>
      <c r="AJ7" s="86">
        <f t="shared" si="25"/>
        <v>1.046142578125</v>
      </c>
      <c r="AK7" s="86">
        <f t="shared" si="26"/>
        <v>18</v>
      </c>
      <c r="AL7" s="86" t="b">
        <f t="shared" si="27"/>
        <v>1</v>
      </c>
      <c r="AM7" s="86" t="str">
        <f t="shared" si="28"/>
        <v>Speed</v>
      </c>
      <c r="AN7" s="86" t="str">
        <f t="shared" si="29"/>
        <v>&lt;=</v>
      </c>
      <c r="AO7" s="86">
        <f t="shared" si="30"/>
        <v>21.800048828125</v>
      </c>
      <c r="AP7" s="86">
        <f t="shared" si="31"/>
        <v>16</v>
      </c>
      <c r="AQ7" s="86" t="b">
        <f t="shared" si="32"/>
        <v>0</v>
      </c>
      <c r="AR7" s="86" t="str">
        <f t="shared" si="33"/>
        <v>Speed</v>
      </c>
      <c r="AS7" s="86" t="str">
        <f t="shared" si="34"/>
        <v>&gt;</v>
      </c>
      <c r="AT7" s="86">
        <f t="shared" si="35"/>
        <v>18.3662109375</v>
      </c>
      <c r="AU7" s="86">
        <f t="shared" si="36"/>
        <v>4</v>
      </c>
      <c r="AV7" s="86" t="b">
        <f t="shared" si="37"/>
        <v>0</v>
      </c>
      <c r="AW7" s="86" t="str">
        <f t="shared" si="38"/>
        <v>Distance</v>
      </c>
      <c r="AX7" s="86" t="str">
        <f t="shared" si="39"/>
        <v>&gt;</v>
      </c>
      <c r="AY7" s="86">
        <f t="shared" si="40"/>
        <v>200.208251953125</v>
      </c>
      <c r="AZ7" s="86">
        <f t="shared" si="41"/>
        <v>1</v>
      </c>
      <c r="BA7" s="86" t="b">
        <f t="shared" si="42"/>
        <v>0</v>
      </c>
      <c r="BB7" s="86" t="str">
        <f t="shared" si="43"/>
        <v>Speed</v>
      </c>
      <c r="BC7" s="86" t="str">
        <f t="shared" si="44"/>
        <v>&gt;</v>
      </c>
      <c r="BD7" s="86">
        <f t="shared" si="45"/>
        <v>13.645751953125</v>
      </c>
      <c r="BE7" s="86">
        <f t="shared" si="46"/>
        <v>0</v>
      </c>
      <c r="BF7" s="86" t="b">
        <f t="shared" si="47"/>
        <v>1</v>
      </c>
      <c r="BG7" s="86" t="str">
        <f t="shared" si="48"/>
        <v>Distance</v>
      </c>
      <c r="BH7" s="86" t="str">
        <f t="shared" si="49"/>
        <v>&lt;=</v>
      </c>
      <c r="BI7" s="86">
        <f t="shared" si="50"/>
        <v>279.580810546875</v>
      </c>
      <c r="BJ7" s="15">
        <f t="shared" si="51"/>
        <v>1</v>
      </c>
      <c r="BK7" s="15" t="str">
        <f t="shared" si="52"/>
        <v>GEBR&lt;=1,27880859375 AND Speed&lt;=21,0546875 AND Distance&lt;=240,284912109375 AND GEBR&gt;1,046142578125 AND Speed&lt;=21,800048828125 AND Speed&gt;18,3662109375 AND Distance&gt;200,208251953125 AND Speed&gt;13,645751953125 AND Distance&lt;=279,580810546875</v>
      </c>
      <c r="BM7" s="15">
        <v>0</v>
      </c>
      <c r="BN7" s="15">
        <v>1</v>
      </c>
      <c r="BO7" s="15" t="s">
        <v>1933</v>
      </c>
    </row>
    <row r="8" spans="1:67">
      <c r="A8" s="15">
        <v>5</v>
      </c>
      <c r="B8" s="15">
        <v>1</v>
      </c>
      <c r="C8" s="15">
        <v>22073</v>
      </c>
      <c r="D8" s="15">
        <f t="shared" si="0"/>
        <v>5</v>
      </c>
      <c r="E8" s="15">
        <f t="shared" si="1"/>
        <v>1593</v>
      </c>
      <c r="F8" s="15">
        <f t="shared" si="2"/>
        <v>5.388916015625</v>
      </c>
      <c r="G8" s="15">
        <v>11</v>
      </c>
      <c r="H8" s="15">
        <v>12</v>
      </c>
      <c r="I8" s="15">
        <v>3</v>
      </c>
      <c r="J8" s="15">
        <v>3</v>
      </c>
      <c r="K8" s="15">
        <v>148</v>
      </c>
      <c r="L8" s="15">
        <v>444</v>
      </c>
      <c r="M8" s="15">
        <f t="shared" si="3"/>
        <v>0.1083984375</v>
      </c>
      <c r="O8" s="86">
        <f t="shared" si="4"/>
        <v>148</v>
      </c>
      <c r="P8" s="86">
        <f t="shared" si="5"/>
        <v>0.22216796875</v>
      </c>
      <c r="Q8" s="86">
        <f t="shared" si="6"/>
        <v>145</v>
      </c>
      <c r="R8" s="86" t="b">
        <f t="shared" si="7"/>
        <v>0</v>
      </c>
      <c r="S8" s="86" t="str">
        <f t="shared" si="8"/>
        <v>GEBR</v>
      </c>
      <c r="T8" s="86" t="str">
        <f t="shared" si="9"/>
        <v>&gt;</v>
      </c>
      <c r="U8" s="86">
        <f t="shared" si="10"/>
        <v>1.27880859375</v>
      </c>
      <c r="V8" s="86">
        <f t="shared" si="11"/>
        <v>55</v>
      </c>
      <c r="W8" s="86" t="b">
        <f t="shared" si="12"/>
        <v>1</v>
      </c>
      <c r="X8" s="86" t="str">
        <f t="shared" si="13"/>
        <v>Speed</v>
      </c>
      <c r="Y8" s="86" t="str">
        <f t="shared" si="14"/>
        <v>&lt;=</v>
      </c>
      <c r="Z8" s="86">
        <f t="shared" si="15"/>
        <v>21.0546875</v>
      </c>
      <c r="AA8" s="86">
        <f t="shared" si="16"/>
        <v>54</v>
      </c>
      <c r="AB8" s="86" t="b">
        <f t="shared" si="17"/>
        <v>1</v>
      </c>
      <c r="AC8" s="86" t="str">
        <f t="shared" si="18"/>
        <v>Distance</v>
      </c>
      <c r="AD8" s="86" t="str">
        <f t="shared" si="19"/>
        <v>&lt;=</v>
      </c>
      <c r="AE8" s="86">
        <f t="shared" si="20"/>
        <v>240.284912109375</v>
      </c>
      <c r="AF8" s="86">
        <f t="shared" si="21"/>
        <v>51</v>
      </c>
      <c r="AG8" s="86" t="b">
        <f t="shared" si="22"/>
        <v>0</v>
      </c>
      <c r="AH8" s="86" t="str">
        <f t="shared" si="23"/>
        <v>GEBR</v>
      </c>
      <c r="AI8" s="86" t="str">
        <f t="shared" si="24"/>
        <v>&gt;</v>
      </c>
      <c r="AJ8" s="86">
        <f t="shared" si="25"/>
        <v>1.046142578125</v>
      </c>
      <c r="AK8" s="86">
        <f t="shared" si="26"/>
        <v>18</v>
      </c>
      <c r="AL8" s="86" t="b">
        <f t="shared" si="27"/>
        <v>1</v>
      </c>
      <c r="AM8" s="86" t="str">
        <f t="shared" si="28"/>
        <v>Speed</v>
      </c>
      <c r="AN8" s="86" t="str">
        <f t="shared" si="29"/>
        <v>&lt;=</v>
      </c>
      <c r="AO8" s="86">
        <f t="shared" si="30"/>
        <v>21.800048828125</v>
      </c>
      <c r="AP8" s="86">
        <f t="shared" si="31"/>
        <v>16</v>
      </c>
      <c r="AQ8" s="86" t="b">
        <f t="shared" si="32"/>
        <v>0</v>
      </c>
      <c r="AR8" s="86" t="str">
        <f t="shared" si="33"/>
        <v>Speed</v>
      </c>
      <c r="AS8" s="86" t="str">
        <f t="shared" si="34"/>
        <v>&gt;</v>
      </c>
      <c r="AT8" s="86">
        <f t="shared" si="35"/>
        <v>18.3662109375</v>
      </c>
      <c r="AU8" s="86">
        <f t="shared" si="36"/>
        <v>4</v>
      </c>
      <c r="AV8" s="86" t="b">
        <f t="shared" si="37"/>
        <v>0</v>
      </c>
      <c r="AW8" s="86" t="str">
        <f t="shared" si="38"/>
        <v>Distance</v>
      </c>
      <c r="AX8" s="86" t="str">
        <f t="shared" si="39"/>
        <v>&gt;</v>
      </c>
      <c r="AY8" s="86">
        <f t="shared" si="40"/>
        <v>200.208251953125</v>
      </c>
      <c r="AZ8" s="86">
        <f t="shared" si="41"/>
        <v>1</v>
      </c>
      <c r="BA8" s="86" t="b">
        <f t="shared" si="42"/>
        <v>0</v>
      </c>
      <c r="BB8" s="86" t="str">
        <f t="shared" si="43"/>
        <v>Speed</v>
      </c>
      <c r="BC8" s="86" t="str">
        <f t="shared" si="44"/>
        <v>&gt;</v>
      </c>
      <c r="BD8" s="86">
        <f t="shared" si="45"/>
        <v>13.645751953125</v>
      </c>
      <c r="BE8" s="86">
        <f t="shared" si="46"/>
        <v>0</v>
      </c>
      <c r="BF8" s="86" t="b">
        <f t="shared" si="47"/>
        <v>1</v>
      </c>
      <c r="BG8" s="86" t="str">
        <f t="shared" si="48"/>
        <v>Distance</v>
      </c>
      <c r="BH8" s="86" t="str">
        <f t="shared" si="49"/>
        <v>&lt;=</v>
      </c>
      <c r="BI8" s="86">
        <f t="shared" si="50"/>
        <v>279.580810546875</v>
      </c>
      <c r="BJ8" s="15">
        <f t="shared" si="51"/>
        <v>0</v>
      </c>
      <c r="BK8" s="15" t="str">
        <f t="shared" si="52"/>
        <v>GEBR&gt;1,27880859375 AND Speed&lt;=21,0546875 AND Distance&lt;=240,284912109375 AND GEBR&gt;1,046142578125 AND Speed&lt;=21,800048828125 AND Speed&gt;18,3662109375 AND Distance&gt;200,208251953125 AND Speed&gt;13,645751953125 AND Distance&lt;=279,580810546875</v>
      </c>
      <c r="BM8" s="15">
        <v>0</v>
      </c>
      <c r="BN8" s="15">
        <v>1</v>
      </c>
      <c r="BO8" s="15" t="s">
        <v>1937</v>
      </c>
    </row>
    <row r="9" spans="1:67">
      <c r="A9" s="15">
        <v>6</v>
      </c>
      <c r="B9" s="15">
        <v>1</v>
      </c>
      <c r="C9" s="15">
        <v>40953</v>
      </c>
      <c r="D9" s="15">
        <f t="shared" si="0"/>
        <v>9</v>
      </c>
      <c r="E9" s="15">
        <f t="shared" si="1"/>
        <v>4089</v>
      </c>
      <c r="F9" s="15">
        <f t="shared" si="2"/>
        <v>9.998291015625</v>
      </c>
      <c r="G9" s="15">
        <v>21</v>
      </c>
      <c r="H9" s="15">
        <v>22</v>
      </c>
      <c r="I9" s="15">
        <v>3</v>
      </c>
      <c r="J9" s="15">
        <v>3</v>
      </c>
      <c r="K9" s="15">
        <v>161</v>
      </c>
      <c r="L9" s="15">
        <v>1256</v>
      </c>
      <c r="M9" s="15">
        <f t="shared" si="3"/>
        <v>0.306640625</v>
      </c>
      <c r="O9" s="86">
        <f t="shared" si="4"/>
        <v>161</v>
      </c>
      <c r="P9" s="86">
        <f t="shared" si="5"/>
        <v>8.3251953125E-2</v>
      </c>
      <c r="Q9" s="86">
        <f t="shared" si="6"/>
        <v>160</v>
      </c>
      <c r="R9" s="86" t="b">
        <f t="shared" si="7"/>
        <v>1</v>
      </c>
      <c r="S9" s="86" t="str">
        <f t="shared" si="8"/>
        <v>GEBR</v>
      </c>
      <c r="T9" s="86" t="str">
        <f t="shared" si="9"/>
        <v>&lt;=</v>
      </c>
      <c r="U9" s="86">
        <f t="shared" si="10"/>
        <v>1.27880859375</v>
      </c>
      <c r="V9" s="86">
        <f t="shared" si="11"/>
        <v>56</v>
      </c>
      <c r="W9" s="86" t="b">
        <f t="shared" si="12"/>
        <v>0</v>
      </c>
      <c r="X9" s="86" t="str">
        <f t="shared" si="13"/>
        <v>Speed</v>
      </c>
      <c r="Y9" s="86" t="str">
        <f t="shared" si="14"/>
        <v>&gt;</v>
      </c>
      <c r="Z9" s="86">
        <f t="shared" si="15"/>
        <v>20.48486328125</v>
      </c>
      <c r="AA9" s="86">
        <f t="shared" si="16"/>
        <v>54</v>
      </c>
      <c r="AB9" s="86" t="b">
        <f t="shared" si="17"/>
        <v>0</v>
      </c>
      <c r="AC9" s="86" t="str">
        <f t="shared" si="18"/>
        <v>Distance</v>
      </c>
      <c r="AD9" s="86" t="str">
        <f t="shared" si="19"/>
        <v>&gt;</v>
      </c>
      <c r="AE9" s="86">
        <f t="shared" si="20"/>
        <v>240.284912109375</v>
      </c>
      <c r="AF9" s="86">
        <f t="shared" si="21"/>
        <v>51</v>
      </c>
      <c r="AG9" s="86" t="b">
        <f t="shared" si="22"/>
        <v>0</v>
      </c>
      <c r="AH9" s="86" t="str">
        <f t="shared" si="23"/>
        <v>GEBR</v>
      </c>
      <c r="AI9" s="86" t="str">
        <f t="shared" si="24"/>
        <v>&gt;</v>
      </c>
      <c r="AJ9" s="86">
        <f t="shared" si="25"/>
        <v>1.046142578125</v>
      </c>
      <c r="AK9" s="86">
        <f t="shared" si="26"/>
        <v>18</v>
      </c>
      <c r="AL9" s="86" t="b">
        <f t="shared" si="27"/>
        <v>1</v>
      </c>
      <c r="AM9" s="86" t="str">
        <f t="shared" si="28"/>
        <v>Speed</v>
      </c>
      <c r="AN9" s="86" t="str">
        <f t="shared" si="29"/>
        <v>&lt;=</v>
      </c>
      <c r="AO9" s="86">
        <f t="shared" si="30"/>
        <v>21.800048828125</v>
      </c>
      <c r="AP9" s="86">
        <f t="shared" si="31"/>
        <v>16</v>
      </c>
      <c r="AQ9" s="86" t="b">
        <f t="shared" si="32"/>
        <v>0</v>
      </c>
      <c r="AR9" s="86" t="str">
        <f t="shared" si="33"/>
        <v>Speed</v>
      </c>
      <c r="AS9" s="86" t="str">
        <f t="shared" si="34"/>
        <v>&gt;</v>
      </c>
      <c r="AT9" s="86">
        <f t="shared" si="35"/>
        <v>18.3662109375</v>
      </c>
      <c r="AU9" s="86">
        <f t="shared" si="36"/>
        <v>4</v>
      </c>
      <c r="AV9" s="86" t="b">
        <f t="shared" si="37"/>
        <v>0</v>
      </c>
      <c r="AW9" s="86" t="str">
        <f t="shared" si="38"/>
        <v>Distance</v>
      </c>
      <c r="AX9" s="86" t="str">
        <f t="shared" si="39"/>
        <v>&gt;</v>
      </c>
      <c r="AY9" s="86">
        <f t="shared" si="40"/>
        <v>200.208251953125</v>
      </c>
      <c r="AZ9" s="86">
        <f t="shared" si="41"/>
        <v>1</v>
      </c>
      <c r="BA9" s="86" t="b">
        <f t="shared" si="42"/>
        <v>0</v>
      </c>
      <c r="BB9" s="86" t="str">
        <f t="shared" si="43"/>
        <v>Speed</v>
      </c>
      <c r="BC9" s="86" t="str">
        <f t="shared" si="44"/>
        <v>&gt;</v>
      </c>
      <c r="BD9" s="86">
        <f t="shared" si="45"/>
        <v>13.645751953125</v>
      </c>
      <c r="BE9" s="86">
        <f t="shared" si="46"/>
        <v>0</v>
      </c>
      <c r="BF9" s="86" t="b">
        <f t="shared" si="47"/>
        <v>1</v>
      </c>
      <c r="BG9" s="86" t="str">
        <f t="shared" si="48"/>
        <v>Distance</v>
      </c>
      <c r="BH9" s="86" t="str">
        <f t="shared" si="49"/>
        <v>&lt;=</v>
      </c>
      <c r="BI9" s="86">
        <f t="shared" si="50"/>
        <v>279.580810546875</v>
      </c>
      <c r="BJ9" s="15">
        <f t="shared" si="51"/>
        <v>1</v>
      </c>
      <c r="BK9" s="15" t="str">
        <f t="shared" si="52"/>
        <v>GEBR&lt;=1,27880859375 AND Speed&gt;20,48486328125 AND Distance&gt;240,284912109375 AND GEBR&gt;1,046142578125 AND Speed&lt;=21,800048828125 AND Speed&gt;18,3662109375 AND Distance&gt;200,208251953125 AND Speed&gt;13,645751953125 AND Distance&lt;=279,580810546875</v>
      </c>
      <c r="BM9" s="15">
        <v>0</v>
      </c>
      <c r="BN9" s="15">
        <v>1</v>
      </c>
      <c r="BO9" s="15" t="s">
        <v>1939</v>
      </c>
    </row>
    <row r="10" spans="1:67">
      <c r="A10" s="15">
        <v>7</v>
      </c>
      <c r="B10" s="15">
        <v>1</v>
      </c>
      <c r="C10" s="15">
        <v>85844</v>
      </c>
      <c r="D10" s="15">
        <f t="shared" si="0"/>
        <v>20</v>
      </c>
      <c r="E10" s="15">
        <f t="shared" si="1"/>
        <v>3924</v>
      </c>
      <c r="F10" s="15">
        <f t="shared" si="2"/>
        <v>20.9580078125</v>
      </c>
      <c r="G10" s="15">
        <v>9</v>
      </c>
      <c r="H10" s="15">
        <v>10</v>
      </c>
      <c r="I10" s="15">
        <v>2</v>
      </c>
      <c r="J10" s="15">
        <v>2</v>
      </c>
      <c r="K10" s="15">
        <v>162</v>
      </c>
      <c r="L10" s="15">
        <v>1107</v>
      </c>
      <c r="M10" s="15">
        <f t="shared" si="3"/>
        <v>0.270263671875</v>
      </c>
      <c r="O10" s="86">
        <f t="shared" si="4"/>
        <v>162</v>
      </c>
      <c r="P10" s="86">
        <f t="shared" si="5"/>
        <v>0.3056640625</v>
      </c>
      <c r="Q10" s="86">
        <f t="shared" si="6"/>
        <v>160</v>
      </c>
      <c r="R10" s="86" t="b">
        <f t="shared" si="7"/>
        <v>0</v>
      </c>
      <c r="S10" s="86" t="str">
        <f t="shared" si="8"/>
        <v>GEBR</v>
      </c>
      <c r="T10" s="86" t="str">
        <f t="shared" si="9"/>
        <v>&gt;</v>
      </c>
      <c r="U10" s="86">
        <f t="shared" si="10"/>
        <v>1.27880859375</v>
      </c>
      <c r="V10" s="86">
        <f t="shared" si="11"/>
        <v>56</v>
      </c>
      <c r="W10" s="86" t="b">
        <f t="shared" si="12"/>
        <v>0</v>
      </c>
      <c r="X10" s="86" t="str">
        <f t="shared" si="13"/>
        <v>Speed</v>
      </c>
      <c r="Y10" s="86" t="str">
        <f t="shared" si="14"/>
        <v>&gt;</v>
      </c>
      <c r="Z10" s="86">
        <f t="shared" si="15"/>
        <v>20.48486328125</v>
      </c>
      <c r="AA10" s="86">
        <f t="shared" si="16"/>
        <v>54</v>
      </c>
      <c r="AB10" s="86" t="b">
        <f t="shared" si="17"/>
        <v>0</v>
      </c>
      <c r="AC10" s="86" t="str">
        <f t="shared" si="18"/>
        <v>Distance</v>
      </c>
      <c r="AD10" s="86" t="str">
        <f t="shared" si="19"/>
        <v>&gt;</v>
      </c>
      <c r="AE10" s="86">
        <f t="shared" si="20"/>
        <v>240.284912109375</v>
      </c>
      <c r="AF10" s="86">
        <f t="shared" si="21"/>
        <v>51</v>
      </c>
      <c r="AG10" s="86" t="b">
        <f t="shared" si="22"/>
        <v>0</v>
      </c>
      <c r="AH10" s="86" t="str">
        <f t="shared" si="23"/>
        <v>GEBR</v>
      </c>
      <c r="AI10" s="86" t="str">
        <f t="shared" si="24"/>
        <v>&gt;</v>
      </c>
      <c r="AJ10" s="86">
        <f t="shared" si="25"/>
        <v>1.046142578125</v>
      </c>
      <c r="AK10" s="86">
        <f t="shared" si="26"/>
        <v>18</v>
      </c>
      <c r="AL10" s="86" t="b">
        <f t="shared" si="27"/>
        <v>1</v>
      </c>
      <c r="AM10" s="86" t="str">
        <f t="shared" si="28"/>
        <v>Speed</v>
      </c>
      <c r="AN10" s="86" t="str">
        <f t="shared" si="29"/>
        <v>&lt;=</v>
      </c>
      <c r="AO10" s="86">
        <f t="shared" si="30"/>
        <v>21.800048828125</v>
      </c>
      <c r="AP10" s="86">
        <f t="shared" si="31"/>
        <v>16</v>
      </c>
      <c r="AQ10" s="86" t="b">
        <f t="shared" si="32"/>
        <v>0</v>
      </c>
      <c r="AR10" s="86" t="str">
        <f t="shared" si="33"/>
        <v>Speed</v>
      </c>
      <c r="AS10" s="86" t="str">
        <f t="shared" si="34"/>
        <v>&gt;</v>
      </c>
      <c r="AT10" s="86">
        <f t="shared" si="35"/>
        <v>18.3662109375</v>
      </c>
      <c r="AU10" s="86">
        <f t="shared" si="36"/>
        <v>4</v>
      </c>
      <c r="AV10" s="86" t="b">
        <f t="shared" si="37"/>
        <v>0</v>
      </c>
      <c r="AW10" s="86" t="str">
        <f t="shared" si="38"/>
        <v>Distance</v>
      </c>
      <c r="AX10" s="86" t="str">
        <f t="shared" si="39"/>
        <v>&gt;</v>
      </c>
      <c r="AY10" s="86">
        <f t="shared" si="40"/>
        <v>200.208251953125</v>
      </c>
      <c r="AZ10" s="86">
        <f t="shared" si="41"/>
        <v>1</v>
      </c>
      <c r="BA10" s="86" t="b">
        <f t="shared" si="42"/>
        <v>0</v>
      </c>
      <c r="BB10" s="86" t="str">
        <f t="shared" si="43"/>
        <v>Speed</v>
      </c>
      <c r="BC10" s="86" t="str">
        <f t="shared" si="44"/>
        <v>&gt;</v>
      </c>
      <c r="BD10" s="86">
        <f t="shared" si="45"/>
        <v>13.645751953125</v>
      </c>
      <c r="BE10" s="86">
        <f t="shared" si="46"/>
        <v>0</v>
      </c>
      <c r="BF10" s="86" t="b">
        <f t="shared" si="47"/>
        <v>1</v>
      </c>
      <c r="BG10" s="86" t="str">
        <f t="shared" si="48"/>
        <v>Distance</v>
      </c>
      <c r="BH10" s="86" t="str">
        <f t="shared" si="49"/>
        <v>&lt;=</v>
      </c>
      <c r="BI10" s="86">
        <f t="shared" si="50"/>
        <v>279.580810546875</v>
      </c>
      <c r="BJ10" s="15">
        <f t="shared" si="51"/>
        <v>0</v>
      </c>
      <c r="BK10" s="15" t="str">
        <f t="shared" si="52"/>
        <v>GEBR&gt;1,27880859375 AND Speed&gt;20,48486328125 AND Distance&gt;240,284912109375 AND GEBR&gt;1,046142578125 AND Speed&lt;=21,800048828125 AND Speed&gt;18,3662109375 AND Distance&gt;200,208251953125 AND Speed&gt;13,645751953125 AND Distance&lt;=279,580810546875</v>
      </c>
      <c r="BM10" s="15">
        <v>0</v>
      </c>
      <c r="BN10" s="15">
        <v>1</v>
      </c>
      <c r="BO10" s="15" t="s">
        <v>1948</v>
      </c>
    </row>
    <row r="11" spans="1:67">
      <c r="A11" s="15">
        <v>8</v>
      </c>
      <c r="B11" s="15">
        <v>0</v>
      </c>
      <c r="C11" s="15">
        <v>2283949</v>
      </c>
      <c r="D11" s="15">
        <f t="shared" si="0"/>
        <v>557</v>
      </c>
      <c r="E11" s="15">
        <f t="shared" si="1"/>
        <v>2477</v>
      </c>
      <c r="F11" s="15">
        <f t="shared" si="2"/>
        <v>557.604736328125</v>
      </c>
      <c r="G11" s="15">
        <v>37</v>
      </c>
      <c r="H11" s="15">
        <v>38</v>
      </c>
      <c r="I11" s="15">
        <v>2</v>
      </c>
      <c r="J11" s="15">
        <v>2</v>
      </c>
      <c r="K11" s="15">
        <v>167</v>
      </c>
      <c r="L11" s="15">
        <v>1357</v>
      </c>
      <c r="M11" s="15">
        <f t="shared" si="3"/>
        <v>0.331298828125</v>
      </c>
      <c r="O11" s="86">
        <f t="shared" si="4"/>
        <v>167</v>
      </c>
      <c r="P11" s="86">
        <f t="shared" si="5"/>
        <v>0.333251953125</v>
      </c>
      <c r="Q11" s="86">
        <f t="shared" si="6"/>
        <v>165</v>
      </c>
      <c r="R11" s="86" t="b">
        <f t="shared" si="7"/>
        <v>1</v>
      </c>
      <c r="S11" s="86" t="str">
        <f t="shared" si="8"/>
        <v>Speed</v>
      </c>
      <c r="T11" s="86" t="str">
        <f t="shared" si="9"/>
        <v>&lt;=</v>
      </c>
      <c r="U11" s="86">
        <f t="shared" si="10"/>
        <v>20.146240234375</v>
      </c>
      <c r="V11" s="86">
        <f t="shared" si="11"/>
        <v>96</v>
      </c>
      <c r="W11" s="86" t="b">
        <f t="shared" si="12"/>
        <v>1</v>
      </c>
      <c r="X11" s="86" t="str">
        <f t="shared" si="13"/>
        <v>GEBR</v>
      </c>
      <c r="Y11" s="86" t="str">
        <f t="shared" si="14"/>
        <v>&lt;=</v>
      </c>
      <c r="Z11" s="86">
        <f t="shared" si="15"/>
        <v>1.046142578125</v>
      </c>
      <c r="AA11" s="86">
        <f t="shared" si="16"/>
        <v>93</v>
      </c>
      <c r="AB11" s="86" t="b">
        <f t="shared" si="17"/>
        <v>0</v>
      </c>
      <c r="AC11" s="86" t="str">
        <f t="shared" si="18"/>
        <v>GEBR</v>
      </c>
      <c r="AD11" s="86" t="str">
        <f t="shared" si="19"/>
        <v>&gt;</v>
      </c>
      <c r="AE11" s="86">
        <f t="shared" si="20"/>
        <v>0.85498046875</v>
      </c>
      <c r="AF11" s="86">
        <f t="shared" si="21"/>
        <v>36</v>
      </c>
      <c r="AG11" s="86" t="b">
        <f t="shared" si="22"/>
        <v>1</v>
      </c>
      <c r="AH11" s="86" t="str">
        <f t="shared" si="23"/>
        <v>Distance</v>
      </c>
      <c r="AI11" s="86" t="str">
        <f t="shared" si="24"/>
        <v>&lt;=</v>
      </c>
      <c r="AJ11" s="86">
        <f t="shared" si="25"/>
        <v>340.23876953125</v>
      </c>
      <c r="AK11" s="86">
        <f t="shared" si="26"/>
        <v>34</v>
      </c>
      <c r="AL11" s="86" t="b">
        <f t="shared" si="27"/>
        <v>0</v>
      </c>
      <c r="AM11" s="86" t="str">
        <f t="shared" si="28"/>
        <v>GEBR</v>
      </c>
      <c r="AN11" s="86" t="str">
        <f t="shared" si="29"/>
        <v>&gt;</v>
      </c>
      <c r="AO11" s="86">
        <f t="shared" si="30"/>
        <v>0.715087890625</v>
      </c>
      <c r="AP11" s="86">
        <f t="shared" si="31"/>
        <v>9</v>
      </c>
      <c r="AQ11" s="86" t="b">
        <f t="shared" si="32"/>
        <v>0</v>
      </c>
      <c r="AR11" s="86" t="str">
        <f t="shared" si="33"/>
        <v>Speed</v>
      </c>
      <c r="AS11" s="86" t="str">
        <f t="shared" si="34"/>
        <v>&gt;</v>
      </c>
      <c r="AT11" s="86">
        <f t="shared" si="35"/>
        <v>18.583740234375</v>
      </c>
      <c r="AU11" s="86">
        <f t="shared" si="36"/>
        <v>7</v>
      </c>
      <c r="AV11" s="86" t="b">
        <f t="shared" si="37"/>
        <v>1</v>
      </c>
      <c r="AW11" s="86" t="str">
        <f t="shared" si="38"/>
        <v>Speed</v>
      </c>
      <c r="AX11" s="86" t="str">
        <f t="shared" si="39"/>
        <v>&lt;=</v>
      </c>
      <c r="AY11" s="86">
        <f t="shared" si="40"/>
        <v>20.9580078125</v>
      </c>
      <c r="AZ11" s="86">
        <f t="shared" si="41"/>
        <v>2</v>
      </c>
      <c r="BA11" s="86" t="b">
        <f t="shared" si="42"/>
        <v>1</v>
      </c>
      <c r="BB11" s="86" t="str">
        <f t="shared" si="43"/>
        <v>Distance</v>
      </c>
      <c r="BC11" s="86" t="str">
        <f t="shared" si="44"/>
        <v>&lt;=</v>
      </c>
      <c r="BD11" s="86">
        <f t="shared" si="45"/>
        <v>440.973388671875</v>
      </c>
      <c r="BE11" s="86">
        <f t="shared" si="46"/>
        <v>0</v>
      </c>
      <c r="BF11" s="86" t="b">
        <f t="shared" si="47"/>
        <v>0</v>
      </c>
      <c r="BG11" s="86" t="str">
        <f t="shared" si="48"/>
        <v>Distance</v>
      </c>
      <c r="BH11" s="86" t="str">
        <f t="shared" si="49"/>
        <v>&gt;</v>
      </c>
      <c r="BI11" s="86">
        <f t="shared" si="50"/>
        <v>279.580810546875</v>
      </c>
      <c r="BJ11" s="15">
        <f t="shared" si="51"/>
        <v>0</v>
      </c>
      <c r="BK11" s="15" t="str">
        <f t="shared" si="52"/>
        <v>Speed&lt;=20,146240234375 AND GEBR&lt;=1,046142578125 AND GEBR&gt;0,85498046875 AND Distance&lt;=340,23876953125 AND GEBR&gt;0,715087890625 AND Speed&gt;18,583740234375 AND Speed&lt;=20,9580078125 AND Distance&lt;=440,973388671875 AND Distance&gt;279,580810546875</v>
      </c>
      <c r="BM11" s="15">
        <v>0</v>
      </c>
      <c r="BN11" s="15">
        <v>1</v>
      </c>
      <c r="BO11" s="15" t="s">
        <v>1951</v>
      </c>
    </row>
    <row r="12" spans="1:67">
      <c r="A12" s="15">
        <v>9</v>
      </c>
      <c r="B12" s="15">
        <v>1</v>
      </c>
      <c r="C12" s="15">
        <v>76119</v>
      </c>
      <c r="D12" s="15">
        <f t="shared" si="0"/>
        <v>18</v>
      </c>
      <c r="E12" s="15">
        <f t="shared" si="1"/>
        <v>2391</v>
      </c>
      <c r="F12" s="15">
        <f t="shared" si="2"/>
        <v>18.583740234375</v>
      </c>
      <c r="G12" s="15">
        <v>33</v>
      </c>
      <c r="H12" s="15">
        <v>34</v>
      </c>
      <c r="I12" s="15">
        <v>7</v>
      </c>
      <c r="J12" s="15">
        <v>3</v>
      </c>
      <c r="K12" s="15">
        <v>168</v>
      </c>
      <c r="L12" s="15">
        <v>1331</v>
      </c>
      <c r="M12" s="15">
        <f t="shared" si="3"/>
        <v>0.324951171875</v>
      </c>
      <c r="O12" s="86">
        <f t="shared" si="4"/>
        <v>168</v>
      </c>
      <c r="P12" s="86">
        <f t="shared" si="5"/>
        <v>8.3251953125E-2</v>
      </c>
      <c r="Q12" s="86">
        <f t="shared" si="6"/>
        <v>165</v>
      </c>
      <c r="R12" s="86" t="b">
        <f t="shared" si="7"/>
        <v>0</v>
      </c>
      <c r="S12" s="86" t="str">
        <f t="shared" si="8"/>
        <v>Speed</v>
      </c>
      <c r="T12" s="86" t="str">
        <f t="shared" si="9"/>
        <v>&gt;</v>
      </c>
      <c r="U12" s="86">
        <f t="shared" si="10"/>
        <v>20.146240234375</v>
      </c>
      <c r="V12" s="86">
        <f t="shared" si="11"/>
        <v>96</v>
      </c>
      <c r="W12" s="86" t="b">
        <f t="shared" si="12"/>
        <v>1</v>
      </c>
      <c r="X12" s="86" t="str">
        <f t="shared" si="13"/>
        <v>GEBR</v>
      </c>
      <c r="Y12" s="86" t="str">
        <f t="shared" si="14"/>
        <v>&lt;=</v>
      </c>
      <c r="Z12" s="86">
        <f t="shared" si="15"/>
        <v>1.046142578125</v>
      </c>
      <c r="AA12" s="86">
        <f t="shared" si="16"/>
        <v>93</v>
      </c>
      <c r="AB12" s="86" t="b">
        <f t="shared" si="17"/>
        <v>0</v>
      </c>
      <c r="AC12" s="86" t="str">
        <f t="shared" si="18"/>
        <v>GEBR</v>
      </c>
      <c r="AD12" s="86" t="str">
        <f t="shared" si="19"/>
        <v>&gt;</v>
      </c>
      <c r="AE12" s="86">
        <f t="shared" si="20"/>
        <v>0.85498046875</v>
      </c>
      <c r="AF12" s="86">
        <f t="shared" si="21"/>
        <v>36</v>
      </c>
      <c r="AG12" s="86" t="b">
        <f t="shared" si="22"/>
        <v>1</v>
      </c>
      <c r="AH12" s="86" t="str">
        <f t="shared" si="23"/>
        <v>Distance</v>
      </c>
      <c r="AI12" s="86" t="str">
        <f t="shared" si="24"/>
        <v>&lt;=</v>
      </c>
      <c r="AJ12" s="86">
        <f t="shared" si="25"/>
        <v>340.23876953125</v>
      </c>
      <c r="AK12" s="86">
        <f t="shared" si="26"/>
        <v>34</v>
      </c>
      <c r="AL12" s="86" t="b">
        <f t="shared" si="27"/>
        <v>0</v>
      </c>
      <c r="AM12" s="86" t="str">
        <f t="shared" si="28"/>
        <v>GEBR</v>
      </c>
      <c r="AN12" s="86" t="str">
        <f t="shared" si="29"/>
        <v>&gt;</v>
      </c>
      <c r="AO12" s="86">
        <f t="shared" si="30"/>
        <v>0.715087890625</v>
      </c>
      <c r="AP12" s="86">
        <f t="shared" si="31"/>
        <v>9</v>
      </c>
      <c r="AQ12" s="86" t="b">
        <f t="shared" si="32"/>
        <v>0</v>
      </c>
      <c r="AR12" s="86" t="str">
        <f t="shared" si="33"/>
        <v>Speed</v>
      </c>
      <c r="AS12" s="86" t="str">
        <f t="shared" si="34"/>
        <v>&gt;</v>
      </c>
      <c r="AT12" s="86">
        <f t="shared" si="35"/>
        <v>18.583740234375</v>
      </c>
      <c r="AU12" s="86">
        <f t="shared" si="36"/>
        <v>7</v>
      </c>
      <c r="AV12" s="86" t="b">
        <f t="shared" si="37"/>
        <v>1</v>
      </c>
      <c r="AW12" s="86" t="str">
        <f t="shared" si="38"/>
        <v>Speed</v>
      </c>
      <c r="AX12" s="86" t="str">
        <f t="shared" si="39"/>
        <v>&lt;=</v>
      </c>
      <c r="AY12" s="86">
        <f t="shared" si="40"/>
        <v>20.9580078125</v>
      </c>
      <c r="AZ12" s="86">
        <f t="shared" si="41"/>
        <v>2</v>
      </c>
      <c r="BA12" s="86" t="b">
        <f t="shared" si="42"/>
        <v>1</v>
      </c>
      <c r="BB12" s="86" t="str">
        <f t="shared" si="43"/>
        <v>Distance</v>
      </c>
      <c r="BC12" s="86" t="str">
        <f t="shared" si="44"/>
        <v>&lt;=</v>
      </c>
      <c r="BD12" s="86">
        <f t="shared" si="45"/>
        <v>440.973388671875</v>
      </c>
      <c r="BE12" s="86">
        <f t="shared" si="46"/>
        <v>0</v>
      </c>
      <c r="BF12" s="86" t="b">
        <f t="shared" si="47"/>
        <v>0</v>
      </c>
      <c r="BG12" s="86" t="str">
        <f t="shared" si="48"/>
        <v>Distance</v>
      </c>
      <c r="BH12" s="86" t="str">
        <f t="shared" si="49"/>
        <v>&gt;</v>
      </c>
      <c r="BI12" s="86">
        <f t="shared" si="50"/>
        <v>279.580810546875</v>
      </c>
      <c r="BJ12" s="15">
        <f t="shared" si="51"/>
        <v>1</v>
      </c>
      <c r="BK12" s="15" t="str">
        <f t="shared" si="52"/>
        <v>Speed&gt;20,146240234375 AND GEBR&lt;=1,046142578125 AND GEBR&gt;0,85498046875 AND Distance&lt;=340,23876953125 AND GEBR&gt;0,715087890625 AND Speed&gt;18,583740234375 AND Speed&lt;=20,9580078125 AND Distance&lt;=440,973388671875 AND Distance&gt;279,580810546875</v>
      </c>
      <c r="BM12" s="15">
        <v>0</v>
      </c>
      <c r="BN12" s="15">
        <v>1</v>
      </c>
      <c r="BO12" s="15" t="s">
        <v>1955</v>
      </c>
    </row>
    <row r="13" spans="1:67">
      <c r="A13" s="15">
        <v>10</v>
      </c>
      <c r="B13" s="15">
        <v>2</v>
      </c>
      <c r="C13" s="15">
        <v>4285</v>
      </c>
      <c r="D13" s="15">
        <f t="shared" si="0"/>
        <v>1</v>
      </c>
      <c r="E13" s="15">
        <f t="shared" si="1"/>
        <v>189</v>
      </c>
      <c r="F13" s="15">
        <f t="shared" si="2"/>
        <v>1.046142578125</v>
      </c>
      <c r="G13" s="15">
        <v>13</v>
      </c>
      <c r="H13" s="15">
        <v>14</v>
      </c>
      <c r="I13" s="15">
        <v>7</v>
      </c>
      <c r="J13" s="15">
        <v>3</v>
      </c>
      <c r="K13" s="15">
        <v>173</v>
      </c>
      <c r="L13" s="15">
        <v>445</v>
      </c>
      <c r="M13" s="15">
        <f t="shared" si="3"/>
        <v>0.108642578125</v>
      </c>
      <c r="O13" s="86">
        <f t="shared" si="4"/>
        <v>173</v>
      </c>
      <c r="P13" s="86">
        <f t="shared" si="5"/>
        <v>0</v>
      </c>
      <c r="Q13" s="86">
        <f t="shared" si="6"/>
        <v>172</v>
      </c>
      <c r="R13" s="86" t="b">
        <f t="shared" si="7"/>
        <v>1</v>
      </c>
      <c r="S13" s="86" t="str">
        <f t="shared" si="8"/>
        <v>Distance</v>
      </c>
      <c r="T13" s="86" t="str">
        <f t="shared" si="9"/>
        <v>&lt;=</v>
      </c>
      <c r="U13" s="86">
        <f t="shared" si="10"/>
        <v>80.28369140625</v>
      </c>
      <c r="V13" s="86">
        <f t="shared" si="11"/>
        <v>169</v>
      </c>
      <c r="W13" s="86" t="b">
        <f t="shared" si="12"/>
        <v>0</v>
      </c>
      <c r="X13" s="86" t="str">
        <f t="shared" si="13"/>
        <v>GEBR</v>
      </c>
      <c r="Y13" s="86" t="str">
        <f t="shared" si="14"/>
        <v>&gt;</v>
      </c>
      <c r="Z13" s="86">
        <f t="shared" si="15"/>
        <v>1.27880859375</v>
      </c>
      <c r="AA13" s="86">
        <f t="shared" si="16"/>
        <v>89</v>
      </c>
      <c r="AB13" s="86" t="b">
        <f t="shared" si="17"/>
        <v>1</v>
      </c>
      <c r="AC13" s="86" t="str">
        <f t="shared" si="18"/>
        <v>Speed</v>
      </c>
      <c r="AD13" s="86" t="str">
        <f t="shared" si="19"/>
        <v>&lt;=</v>
      </c>
      <c r="AE13" s="86">
        <f t="shared" si="20"/>
        <v>11.148193359375</v>
      </c>
      <c r="AF13" s="86">
        <f t="shared" si="21"/>
        <v>23</v>
      </c>
      <c r="AG13" s="86" t="b">
        <f t="shared" si="22"/>
        <v>1</v>
      </c>
      <c r="AH13" s="86" t="str">
        <f t="shared" si="23"/>
        <v>Distance</v>
      </c>
      <c r="AI13" s="86" t="str">
        <f t="shared" si="24"/>
        <v>&lt;=</v>
      </c>
      <c r="AJ13" s="86">
        <f t="shared" si="25"/>
        <v>102.07861328125</v>
      </c>
      <c r="AK13" s="86">
        <f t="shared" si="26"/>
        <v>22</v>
      </c>
      <c r="AL13" s="86" t="b">
        <f t="shared" si="27"/>
        <v>1</v>
      </c>
      <c r="AM13" s="86" t="str">
        <f t="shared" si="28"/>
        <v>Distance</v>
      </c>
      <c r="AN13" s="86" t="str">
        <f t="shared" si="29"/>
        <v>&lt;=</v>
      </c>
      <c r="AO13" s="86">
        <f t="shared" si="30"/>
        <v>118.665771484375</v>
      </c>
      <c r="AP13" s="86">
        <f t="shared" si="31"/>
        <v>6</v>
      </c>
      <c r="AQ13" s="86" t="b">
        <f t="shared" si="32"/>
        <v>0</v>
      </c>
      <c r="AR13" s="86" t="str">
        <f t="shared" si="33"/>
        <v>Speed</v>
      </c>
      <c r="AS13" s="86" t="str">
        <f t="shared" si="34"/>
        <v>&gt;</v>
      </c>
      <c r="AT13" s="86">
        <f t="shared" si="35"/>
        <v>9.998291015625</v>
      </c>
      <c r="AU13" s="86">
        <f t="shared" si="36"/>
        <v>3</v>
      </c>
      <c r="AV13" s="86" t="b">
        <f t="shared" si="37"/>
        <v>0</v>
      </c>
      <c r="AW13" s="86" t="str">
        <f t="shared" si="38"/>
        <v>Distance</v>
      </c>
      <c r="AX13" s="86" t="str">
        <f t="shared" si="39"/>
        <v>&gt;</v>
      </c>
      <c r="AY13" s="86">
        <f t="shared" si="40"/>
        <v>67.628662109375</v>
      </c>
      <c r="AZ13" s="86">
        <f t="shared" si="41"/>
        <v>1</v>
      </c>
      <c r="BA13" s="86" t="b">
        <f t="shared" si="42"/>
        <v>1</v>
      </c>
      <c r="BB13" s="86" t="str">
        <f t="shared" si="43"/>
        <v>Speed</v>
      </c>
      <c r="BC13" s="86" t="str">
        <f t="shared" si="44"/>
        <v>&lt;=</v>
      </c>
      <c r="BD13" s="86">
        <f t="shared" si="45"/>
        <v>13.645751953125</v>
      </c>
      <c r="BE13" s="86">
        <f t="shared" si="46"/>
        <v>0</v>
      </c>
      <c r="BF13" s="86" t="b">
        <f t="shared" si="47"/>
        <v>1</v>
      </c>
      <c r="BG13" s="86" t="str">
        <f t="shared" si="48"/>
        <v>Distance</v>
      </c>
      <c r="BH13" s="86" t="str">
        <f t="shared" si="49"/>
        <v>&lt;=</v>
      </c>
      <c r="BI13" s="86">
        <f t="shared" si="50"/>
        <v>279.580810546875</v>
      </c>
      <c r="BJ13" s="15">
        <f t="shared" si="51"/>
        <v>1</v>
      </c>
      <c r="BK13" s="15" t="str">
        <f t="shared" si="52"/>
        <v>Distance&lt;=80,28369140625 AND GEBR&gt;1,27880859375 AND Speed&lt;=11,148193359375 AND Distance&lt;=102,07861328125 AND Distance&lt;=118,665771484375 AND Speed&gt;9,998291015625 AND Distance&gt;67,628662109375 AND Speed&lt;=13,645751953125 AND Distance&lt;=279,580810546875</v>
      </c>
      <c r="BM13" s="15">
        <v>0</v>
      </c>
      <c r="BN13" s="15">
        <v>1</v>
      </c>
      <c r="BO13" s="15" t="s">
        <v>1958</v>
      </c>
    </row>
    <row r="14" spans="1:67">
      <c r="A14" s="15">
        <v>11</v>
      </c>
      <c r="B14" s="15">
        <v>0</v>
      </c>
      <c r="C14" s="15">
        <v>76573</v>
      </c>
      <c r="D14" s="15">
        <f t="shared" si="0"/>
        <v>18</v>
      </c>
      <c r="E14" s="15">
        <f t="shared" si="1"/>
        <v>2845</v>
      </c>
      <c r="F14" s="15">
        <f t="shared" si="2"/>
        <v>18.694580078125</v>
      </c>
      <c r="G14" s="15">
        <v>19</v>
      </c>
      <c r="H14" s="15">
        <v>20</v>
      </c>
      <c r="I14" s="15">
        <v>5</v>
      </c>
      <c r="J14" s="15">
        <v>4</v>
      </c>
      <c r="K14" s="15">
        <v>174</v>
      </c>
      <c r="L14" s="15">
        <v>953</v>
      </c>
      <c r="M14" s="15">
        <f t="shared" si="3"/>
        <v>0.232666015625</v>
      </c>
      <c r="O14" s="86">
        <f t="shared" si="4"/>
        <v>174</v>
      </c>
      <c r="P14" s="86">
        <f t="shared" si="5"/>
        <v>0.333251953125</v>
      </c>
      <c r="Q14" s="86">
        <f t="shared" si="6"/>
        <v>172</v>
      </c>
      <c r="R14" s="86" t="b">
        <f t="shared" si="7"/>
        <v>0</v>
      </c>
      <c r="S14" s="86" t="str">
        <f t="shared" si="8"/>
        <v>Distance</v>
      </c>
      <c r="T14" s="86" t="str">
        <f t="shared" si="9"/>
        <v>&gt;</v>
      </c>
      <c r="U14" s="86">
        <f t="shared" si="10"/>
        <v>80.28369140625</v>
      </c>
      <c r="V14" s="86">
        <f t="shared" si="11"/>
        <v>169</v>
      </c>
      <c r="W14" s="86" t="b">
        <f t="shared" si="12"/>
        <v>0</v>
      </c>
      <c r="X14" s="86" t="str">
        <f t="shared" si="13"/>
        <v>GEBR</v>
      </c>
      <c r="Y14" s="86" t="str">
        <f t="shared" si="14"/>
        <v>&gt;</v>
      </c>
      <c r="Z14" s="86">
        <f t="shared" si="15"/>
        <v>1.27880859375</v>
      </c>
      <c r="AA14" s="86">
        <f t="shared" si="16"/>
        <v>89</v>
      </c>
      <c r="AB14" s="86" t="b">
        <f t="shared" si="17"/>
        <v>1</v>
      </c>
      <c r="AC14" s="86" t="str">
        <f t="shared" si="18"/>
        <v>Speed</v>
      </c>
      <c r="AD14" s="86" t="str">
        <f t="shared" si="19"/>
        <v>&lt;=</v>
      </c>
      <c r="AE14" s="86">
        <f t="shared" si="20"/>
        <v>11.148193359375</v>
      </c>
      <c r="AF14" s="86">
        <f t="shared" si="21"/>
        <v>23</v>
      </c>
      <c r="AG14" s="86" t="b">
        <f t="shared" si="22"/>
        <v>1</v>
      </c>
      <c r="AH14" s="86" t="str">
        <f t="shared" si="23"/>
        <v>Distance</v>
      </c>
      <c r="AI14" s="86" t="str">
        <f t="shared" si="24"/>
        <v>&lt;=</v>
      </c>
      <c r="AJ14" s="86">
        <f t="shared" si="25"/>
        <v>102.07861328125</v>
      </c>
      <c r="AK14" s="86">
        <f t="shared" si="26"/>
        <v>22</v>
      </c>
      <c r="AL14" s="86" t="b">
        <f t="shared" si="27"/>
        <v>1</v>
      </c>
      <c r="AM14" s="86" t="str">
        <f t="shared" si="28"/>
        <v>Distance</v>
      </c>
      <c r="AN14" s="86" t="str">
        <f t="shared" si="29"/>
        <v>&lt;=</v>
      </c>
      <c r="AO14" s="86">
        <f t="shared" si="30"/>
        <v>118.665771484375</v>
      </c>
      <c r="AP14" s="86">
        <f t="shared" si="31"/>
        <v>6</v>
      </c>
      <c r="AQ14" s="86" t="b">
        <f t="shared" si="32"/>
        <v>0</v>
      </c>
      <c r="AR14" s="86" t="str">
        <f t="shared" si="33"/>
        <v>Speed</v>
      </c>
      <c r="AS14" s="86" t="str">
        <f t="shared" si="34"/>
        <v>&gt;</v>
      </c>
      <c r="AT14" s="86">
        <f t="shared" si="35"/>
        <v>9.998291015625</v>
      </c>
      <c r="AU14" s="86">
        <f t="shared" si="36"/>
        <v>3</v>
      </c>
      <c r="AV14" s="86" t="b">
        <f t="shared" si="37"/>
        <v>0</v>
      </c>
      <c r="AW14" s="86" t="str">
        <f t="shared" si="38"/>
        <v>Distance</v>
      </c>
      <c r="AX14" s="86" t="str">
        <f t="shared" si="39"/>
        <v>&gt;</v>
      </c>
      <c r="AY14" s="86">
        <f t="shared" si="40"/>
        <v>67.628662109375</v>
      </c>
      <c r="AZ14" s="86">
        <f t="shared" si="41"/>
        <v>1</v>
      </c>
      <c r="BA14" s="86" t="b">
        <f t="shared" si="42"/>
        <v>1</v>
      </c>
      <c r="BB14" s="86" t="str">
        <f t="shared" si="43"/>
        <v>Speed</v>
      </c>
      <c r="BC14" s="86" t="str">
        <f t="shared" si="44"/>
        <v>&lt;=</v>
      </c>
      <c r="BD14" s="86">
        <f t="shared" si="45"/>
        <v>13.645751953125</v>
      </c>
      <c r="BE14" s="86">
        <f t="shared" si="46"/>
        <v>0</v>
      </c>
      <c r="BF14" s="86" t="b">
        <f t="shared" si="47"/>
        <v>1</v>
      </c>
      <c r="BG14" s="86" t="str">
        <f t="shared" si="48"/>
        <v>Distance</v>
      </c>
      <c r="BH14" s="86" t="str">
        <f t="shared" si="49"/>
        <v>&lt;=</v>
      </c>
      <c r="BI14" s="86">
        <f t="shared" si="50"/>
        <v>279.580810546875</v>
      </c>
      <c r="BJ14" s="15">
        <f t="shared" si="51"/>
        <v>0</v>
      </c>
      <c r="BK14" s="15" t="str">
        <f t="shared" si="52"/>
        <v>Distance&gt;80,28369140625 AND GEBR&gt;1,27880859375 AND Speed&lt;=11,148193359375 AND Distance&lt;=102,07861328125 AND Distance&lt;=118,665771484375 AND Speed&gt;9,998291015625 AND Distance&gt;67,628662109375 AND Speed&lt;=13,645751953125 AND Distance&lt;=279,580810546875</v>
      </c>
      <c r="BM14" s="15">
        <v>0</v>
      </c>
      <c r="BN14" s="15">
        <v>1</v>
      </c>
      <c r="BO14" s="15" t="s">
        <v>1961</v>
      </c>
    </row>
    <row r="15" spans="1:67">
      <c r="A15" s="15">
        <v>12</v>
      </c>
      <c r="B15" s="15">
        <v>1</v>
      </c>
      <c r="C15" s="15">
        <v>29734</v>
      </c>
      <c r="D15" s="15">
        <f t="shared" si="0"/>
        <v>7</v>
      </c>
      <c r="E15" s="15">
        <f t="shared" si="1"/>
        <v>1062</v>
      </c>
      <c r="F15" s="15">
        <f t="shared" si="2"/>
        <v>7.25927734375</v>
      </c>
      <c r="G15" s="15">
        <v>57</v>
      </c>
      <c r="H15" s="15">
        <v>58</v>
      </c>
      <c r="I15" s="15">
        <v>5</v>
      </c>
      <c r="J15" s="15">
        <v>4</v>
      </c>
      <c r="K15" s="15">
        <v>179</v>
      </c>
      <c r="L15" s="15">
        <v>96</v>
      </c>
      <c r="M15" s="15">
        <f t="shared" si="3"/>
        <v>2.34375E-2</v>
      </c>
      <c r="O15" s="86">
        <f t="shared" si="4"/>
        <v>179</v>
      </c>
      <c r="P15" s="86">
        <f t="shared" si="5"/>
        <v>0.333251953125</v>
      </c>
      <c r="Q15" s="86">
        <f t="shared" si="6"/>
        <v>177</v>
      </c>
      <c r="R15" s="86" t="b">
        <f t="shared" si="7"/>
        <v>1</v>
      </c>
      <c r="S15" s="86" t="str">
        <f t="shared" si="8"/>
        <v>Speed</v>
      </c>
      <c r="T15" s="86" t="str">
        <f t="shared" si="9"/>
        <v>&lt;=</v>
      </c>
      <c r="U15" s="86">
        <f t="shared" si="10"/>
        <v>21.703857421875</v>
      </c>
      <c r="V15" s="86">
        <f t="shared" si="11"/>
        <v>117</v>
      </c>
      <c r="W15" s="86" t="b">
        <f t="shared" si="12"/>
        <v>1</v>
      </c>
      <c r="X15" s="86" t="str">
        <f t="shared" si="13"/>
        <v>GEBR</v>
      </c>
      <c r="Y15" s="86" t="str">
        <f t="shared" si="14"/>
        <v>&lt;=</v>
      </c>
      <c r="Z15" s="86">
        <f t="shared" si="15"/>
        <v>1.27880859375</v>
      </c>
      <c r="AA15" s="86">
        <f t="shared" si="16"/>
        <v>77</v>
      </c>
      <c r="AB15" s="86" t="b">
        <f t="shared" si="17"/>
        <v>1</v>
      </c>
      <c r="AC15" s="86" t="str">
        <f t="shared" si="18"/>
        <v>Speed</v>
      </c>
      <c r="AD15" s="86" t="str">
        <f t="shared" si="19"/>
        <v>&lt;=</v>
      </c>
      <c r="AE15" s="86">
        <f t="shared" si="20"/>
        <v>23.895751953125</v>
      </c>
      <c r="AF15" s="86">
        <f t="shared" si="21"/>
        <v>25</v>
      </c>
      <c r="AG15" s="86" t="b">
        <f t="shared" si="22"/>
        <v>1</v>
      </c>
      <c r="AH15" s="86" t="str">
        <f t="shared" si="23"/>
        <v>Distance</v>
      </c>
      <c r="AI15" s="86" t="str">
        <f t="shared" si="24"/>
        <v>&lt;=</v>
      </c>
      <c r="AJ15" s="86">
        <f t="shared" si="25"/>
        <v>318.34033203125</v>
      </c>
      <c r="AK15" s="86">
        <f t="shared" si="26"/>
        <v>14</v>
      </c>
      <c r="AL15" s="86" t="b">
        <f t="shared" si="27"/>
        <v>1</v>
      </c>
      <c r="AM15" s="86" t="str">
        <f t="shared" si="28"/>
        <v>Speed</v>
      </c>
      <c r="AN15" s="86" t="str">
        <f t="shared" si="29"/>
        <v>&lt;=</v>
      </c>
      <c r="AO15" s="86">
        <f t="shared" si="30"/>
        <v>24.756591796875</v>
      </c>
      <c r="AP15" s="86">
        <f t="shared" si="31"/>
        <v>10</v>
      </c>
      <c r="AQ15" s="86" t="b">
        <f t="shared" si="32"/>
        <v>0</v>
      </c>
      <c r="AR15" s="86" t="str">
        <f t="shared" si="33"/>
        <v>GEBR</v>
      </c>
      <c r="AS15" s="86" t="str">
        <f t="shared" si="34"/>
        <v>&gt;</v>
      </c>
      <c r="AT15" s="86">
        <f t="shared" si="35"/>
        <v>1.046142578125</v>
      </c>
      <c r="AU15" s="86">
        <f t="shared" si="36"/>
        <v>7</v>
      </c>
      <c r="AV15" s="86" t="b">
        <f t="shared" si="37"/>
        <v>0</v>
      </c>
      <c r="AW15" s="86" t="str">
        <f t="shared" si="38"/>
        <v>Speed</v>
      </c>
      <c r="AX15" s="86" t="str">
        <f t="shared" si="39"/>
        <v>&gt;</v>
      </c>
      <c r="AY15" s="86">
        <f t="shared" si="40"/>
        <v>20.9580078125</v>
      </c>
      <c r="AZ15" s="86">
        <f t="shared" si="41"/>
        <v>2</v>
      </c>
      <c r="BA15" s="86" t="b">
        <f t="shared" si="42"/>
        <v>1</v>
      </c>
      <c r="BB15" s="86" t="str">
        <f t="shared" si="43"/>
        <v>Distance</v>
      </c>
      <c r="BC15" s="86" t="str">
        <f t="shared" si="44"/>
        <v>&lt;=</v>
      </c>
      <c r="BD15" s="86">
        <f t="shared" si="45"/>
        <v>440.973388671875</v>
      </c>
      <c r="BE15" s="86">
        <f t="shared" si="46"/>
        <v>0</v>
      </c>
      <c r="BF15" s="86" t="b">
        <f t="shared" si="47"/>
        <v>0</v>
      </c>
      <c r="BG15" s="86" t="str">
        <f t="shared" si="48"/>
        <v>Distance</v>
      </c>
      <c r="BH15" s="86" t="str">
        <f t="shared" si="49"/>
        <v>&gt;</v>
      </c>
      <c r="BI15" s="86">
        <f t="shared" si="50"/>
        <v>279.580810546875</v>
      </c>
      <c r="BJ15" s="15">
        <f t="shared" si="51"/>
        <v>0</v>
      </c>
      <c r="BK15" s="15" t="str">
        <f t="shared" si="52"/>
        <v>Speed&lt;=21,703857421875 AND GEBR&lt;=1,27880859375 AND Speed&lt;=23,895751953125 AND Distance&lt;=318,34033203125 AND Speed&lt;=24,756591796875 AND GEBR&gt;1,046142578125 AND Speed&gt;20,9580078125 AND Distance&lt;=440,973388671875 AND Distance&gt;279,580810546875</v>
      </c>
      <c r="BM15" s="15">
        <v>0</v>
      </c>
      <c r="BN15" s="15">
        <v>1</v>
      </c>
      <c r="BO15" s="15" t="s">
        <v>1965</v>
      </c>
    </row>
    <row r="16" spans="1:67">
      <c r="A16" s="15">
        <v>13</v>
      </c>
      <c r="B16" s="15">
        <v>1</v>
      </c>
      <c r="C16" s="15">
        <v>96666</v>
      </c>
      <c r="D16" s="15">
        <f t="shared" si="0"/>
        <v>23</v>
      </c>
      <c r="E16" s="15">
        <f t="shared" si="1"/>
        <v>2458</v>
      </c>
      <c r="F16" s="15">
        <f t="shared" si="2"/>
        <v>23.60009765625</v>
      </c>
      <c r="G16" s="15">
        <v>45</v>
      </c>
      <c r="H16" s="15">
        <v>46</v>
      </c>
      <c r="I16" s="15">
        <v>10</v>
      </c>
      <c r="J16" s="15">
        <v>4</v>
      </c>
      <c r="K16" s="15">
        <v>180</v>
      </c>
      <c r="L16" s="15">
        <v>139</v>
      </c>
      <c r="M16" s="15">
        <f t="shared" si="3"/>
        <v>3.3935546875E-2</v>
      </c>
      <c r="O16" s="86">
        <f t="shared" si="4"/>
        <v>180</v>
      </c>
      <c r="P16" s="86">
        <f t="shared" si="5"/>
        <v>0.111083984375</v>
      </c>
      <c r="Q16" s="86">
        <f t="shared" si="6"/>
        <v>177</v>
      </c>
      <c r="R16" s="86" t="b">
        <f t="shared" si="7"/>
        <v>0</v>
      </c>
      <c r="S16" s="86" t="str">
        <f t="shared" si="8"/>
        <v>Speed</v>
      </c>
      <c r="T16" s="86" t="str">
        <f t="shared" si="9"/>
        <v>&gt;</v>
      </c>
      <c r="U16" s="86">
        <f t="shared" si="10"/>
        <v>21.703857421875</v>
      </c>
      <c r="V16" s="86">
        <f t="shared" si="11"/>
        <v>117</v>
      </c>
      <c r="W16" s="86" t="b">
        <f t="shared" si="12"/>
        <v>1</v>
      </c>
      <c r="X16" s="86" t="str">
        <f t="shared" si="13"/>
        <v>GEBR</v>
      </c>
      <c r="Y16" s="86" t="str">
        <f t="shared" si="14"/>
        <v>&lt;=</v>
      </c>
      <c r="Z16" s="86">
        <f t="shared" si="15"/>
        <v>1.27880859375</v>
      </c>
      <c r="AA16" s="86">
        <f t="shared" si="16"/>
        <v>77</v>
      </c>
      <c r="AB16" s="86" t="b">
        <f t="shared" si="17"/>
        <v>1</v>
      </c>
      <c r="AC16" s="86" t="str">
        <f t="shared" si="18"/>
        <v>Speed</v>
      </c>
      <c r="AD16" s="86" t="str">
        <f t="shared" si="19"/>
        <v>&lt;=</v>
      </c>
      <c r="AE16" s="86">
        <f t="shared" si="20"/>
        <v>23.895751953125</v>
      </c>
      <c r="AF16" s="86">
        <f t="shared" si="21"/>
        <v>25</v>
      </c>
      <c r="AG16" s="86" t="b">
        <f t="shared" si="22"/>
        <v>1</v>
      </c>
      <c r="AH16" s="86" t="str">
        <f t="shared" si="23"/>
        <v>Distance</v>
      </c>
      <c r="AI16" s="86" t="str">
        <f t="shared" si="24"/>
        <v>&lt;=</v>
      </c>
      <c r="AJ16" s="86">
        <f t="shared" si="25"/>
        <v>318.34033203125</v>
      </c>
      <c r="AK16" s="86">
        <f t="shared" si="26"/>
        <v>14</v>
      </c>
      <c r="AL16" s="86" t="b">
        <f t="shared" si="27"/>
        <v>1</v>
      </c>
      <c r="AM16" s="86" t="str">
        <f t="shared" si="28"/>
        <v>Speed</v>
      </c>
      <c r="AN16" s="86" t="str">
        <f t="shared" si="29"/>
        <v>&lt;=</v>
      </c>
      <c r="AO16" s="86">
        <f t="shared" si="30"/>
        <v>24.756591796875</v>
      </c>
      <c r="AP16" s="86">
        <f t="shared" si="31"/>
        <v>10</v>
      </c>
      <c r="AQ16" s="86" t="b">
        <f t="shared" si="32"/>
        <v>0</v>
      </c>
      <c r="AR16" s="86" t="str">
        <f t="shared" si="33"/>
        <v>GEBR</v>
      </c>
      <c r="AS16" s="86" t="str">
        <f t="shared" si="34"/>
        <v>&gt;</v>
      </c>
      <c r="AT16" s="86">
        <f t="shared" si="35"/>
        <v>1.046142578125</v>
      </c>
      <c r="AU16" s="86">
        <f t="shared" si="36"/>
        <v>7</v>
      </c>
      <c r="AV16" s="86" t="b">
        <f t="shared" si="37"/>
        <v>0</v>
      </c>
      <c r="AW16" s="86" t="str">
        <f t="shared" si="38"/>
        <v>Speed</v>
      </c>
      <c r="AX16" s="86" t="str">
        <f t="shared" si="39"/>
        <v>&gt;</v>
      </c>
      <c r="AY16" s="86">
        <f t="shared" si="40"/>
        <v>20.9580078125</v>
      </c>
      <c r="AZ16" s="86">
        <f t="shared" si="41"/>
        <v>2</v>
      </c>
      <c r="BA16" s="86" t="b">
        <f t="shared" si="42"/>
        <v>1</v>
      </c>
      <c r="BB16" s="86" t="str">
        <f t="shared" si="43"/>
        <v>Distance</v>
      </c>
      <c r="BC16" s="86" t="str">
        <f t="shared" si="44"/>
        <v>&lt;=</v>
      </c>
      <c r="BD16" s="86">
        <f t="shared" si="45"/>
        <v>440.973388671875</v>
      </c>
      <c r="BE16" s="86">
        <f t="shared" si="46"/>
        <v>0</v>
      </c>
      <c r="BF16" s="86" t="b">
        <f t="shared" si="47"/>
        <v>0</v>
      </c>
      <c r="BG16" s="86" t="str">
        <f t="shared" si="48"/>
        <v>Distance</v>
      </c>
      <c r="BH16" s="86" t="str">
        <f t="shared" si="49"/>
        <v>&gt;</v>
      </c>
      <c r="BI16" s="86">
        <f t="shared" si="50"/>
        <v>279.580810546875</v>
      </c>
      <c r="BJ16" s="15">
        <f t="shared" si="51"/>
        <v>1</v>
      </c>
      <c r="BK16" s="15" t="str">
        <f t="shared" si="52"/>
        <v>Speed&gt;21,703857421875 AND GEBR&lt;=1,27880859375 AND Speed&lt;=23,895751953125 AND Distance&lt;=318,34033203125 AND Speed&lt;=24,756591796875 AND GEBR&gt;1,046142578125 AND Speed&gt;20,9580078125 AND Distance&lt;=440,973388671875 AND Distance&gt;279,580810546875</v>
      </c>
      <c r="BM16" s="15">
        <v>0</v>
      </c>
      <c r="BN16" s="15">
        <v>1</v>
      </c>
      <c r="BO16" s="15" t="s">
        <v>1972</v>
      </c>
    </row>
    <row r="17" spans="1:67">
      <c r="A17" s="15">
        <v>14</v>
      </c>
      <c r="B17" s="15">
        <v>1</v>
      </c>
      <c r="C17" s="15">
        <v>101403</v>
      </c>
      <c r="D17" s="15">
        <f t="shared" si="0"/>
        <v>24</v>
      </c>
      <c r="E17" s="15">
        <f t="shared" si="1"/>
        <v>3099</v>
      </c>
      <c r="F17" s="15">
        <f t="shared" si="2"/>
        <v>24.756591796875</v>
      </c>
      <c r="G17" s="15">
        <v>25</v>
      </c>
      <c r="H17" s="15">
        <v>26</v>
      </c>
      <c r="I17" s="15">
        <v>10</v>
      </c>
      <c r="J17" s="15">
        <v>4</v>
      </c>
      <c r="K17" s="15">
        <v>181</v>
      </c>
      <c r="L17" s="15">
        <v>915</v>
      </c>
      <c r="M17" s="15">
        <f t="shared" si="3"/>
        <v>0.223388671875</v>
      </c>
      <c r="O17" s="86">
        <f t="shared" si="4"/>
        <v>181</v>
      </c>
      <c r="P17" s="86">
        <f t="shared" si="5"/>
        <v>0.3076171875</v>
      </c>
      <c r="Q17" s="86">
        <f t="shared" si="6"/>
        <v>113</v>
      </c>
      <c r="R17" s="86" t="b">
        <f t="shared" si="7"/>
        <v>1</v>
      </c>
      <c r="S17" s="86" t="str">
        <f t="shared" si="8"/>
        <v>Speed</v>
      </c>
      <c r="T17" s="86" t="str">
        <f t="shared" si="9"/>
        <v>&lt;=</v>
      </c>
      <c r="U17" s="86">
        <f t="shared" si="10"/>
        <v>25.677001953125</v>
      </c>
      <c r="V17" s="86">
        <f t="shared" si="11"/>
        <v>111</v>
      </c>
      <c r="W17" s="86" t="b">
        <f t="shared" si="12"/>
        <v>1</v>
      </c>
      <c r="X17" s="86" t="str">
        <f t="shared" si="13"/>
        <v>Speed</v>
      </c>
      <c r="Y17" s="86" t="str">
        <f t="shared" si="14"/>
        <v>&lt;=</v>
      </c>
      <c r="Z17" s="86">
        <f t="shared" si="15"/>
        <v>27.2578125</v>
      </c>
      <c r="AA17" s="86">
        <f t="shared" si="16"/>
        <v>87</v>
      </c>
      <c r="AB17" s="86" t="b">
        <f t="shared" si="17"/>
        <v>1</v>
      </c>
      <c r="AC17" s="86" t="str">
        <f t="shared" si="18"/>
        <v>Distance</v>
      </c>
      <c r="AD17" s="86" t="str">
        <f t="shared" si="19"/>
        <v>&lt;=</v>
      </c>
      <c r="AE17" s="86">
        <f t="shared" si="20"/>
        <v>500.813232421875</v>
      </c>
      <c r="AF17" s="86">
        <f t="shared" si="21"/>
        <v>42</v>
      </c>
      <c r="AG17" s="86" t="b">
        <f t="shared" si="22"/>
        <v>1</v>
      </c>
      <c r="AH17" s="86" t="str">
        <f t="shared" si="23"/>
        <v>GEBR</v>
      </c>
      <c r="AI17" s="86" t="str">
        <f t="shared" si="24"/>
        <v>&lt;=</v>
      </c>
      <c r="AJ17" s="86">
        <f t="shared" si="25"/>
        <v>1.046142578125</v>
      </c>
      <c r="AK17" s="86">
        <f t="shared" si="26"/>
        <v>40</v>
      </c>
      <c r="AL17" s="86" t="b">
        <f t="shared" si="27"/>
        <v>0</v>
      </c>
      <c r="AM17" s="86" t="str">
        <f t="shared" si="28"/>
        <v>GEBR</v>
      </c>
      <c r="AN17" s="86" t="str">
        <f t="shared" si="29"/>
        <v>&gt;</v>
      </c>
      <c r="AO17" s="86">
        <f t="shared" si="30"/>
        <v>0.85498046875</v>
      </c>
      <c r="AP17" s="86">
        <f t="shared" si="31"/>
        <v>37</v>
      </c>
      <c r="AQ17" s="86" t="b">
        <f t="shared" si="32"/>
        <v>0</v>
      </c>
      <c r="AR17" s="86" t="str">
        <f t="shared" si="33"/>
        <v>Speed</v>
      </c>
      <c r="AS17" s="86" t="str">
        <f t="shared" si="34"/>
        <v>&gt;</v>
      </c>
      <c r="AT17" s="86">
        <f t="shared" si="35"/>
        <v>23.851806640625</v>
      </c>
      <c r="AU17" s="86">
        <f t="shared" si="36"/>
        <v>8</v>
      </c>
      <c r="AV17" s="86" t="b">
        <f t="shared" si="37"/>
        <v>1</v>
      </c>
      <c r="AW17" s="86" t="str">
        <f t="shared" si="38"/>
        <v>Distance</v>
      </c>
      <c r="AX17" s="86" t="str">
        <f t="shared" si="39"/>
        <v>&lt;=</v>
      </c>
      <c r="AY17" s="86">
        <f t="shared" si="40"/>
        <v>557.604736328125</v>
      </c>
      <c r="AZ17" s="86">
        <f t="shared" si="41"/>
        <v>2</v>
      </c>
      <c r="BA17" s="86" t="b">
        <f t="shared" si="42"/>
        <v>0</v>
      </c>
      <c r="BB17" s="86" t="str">
        <f t="shared" si="43"/>
        <v>Distance</v>
      </c>
      <c r="BC17" s="86" t="str">
        <f t="shared" si="44"/>
        <v>&gt;</v>
      </c>
      <c r="BD17" s="86">
        <f t="shared" si="45"/>
        <v>440.973388671875</v>
      </c>
      <c r="BE17" s="86">
        <f t="shared" si="46"/>
        <v>0</v>
      </c>
      <c r="BF17" s="86" t="b">
        <f t="shared" si="47"/>
        <v>0</v>
      </c>
      <c r="BG17" s="86" t="str">
        <f t="shared" si="48"/>
        <v>Distance</v>
      </c>
      <c r="BH17" s="86" t="str">
        <f t="shared" si="49"/>
        <v>&gt;</v>
      </c>
      <c r="BI17" s="86">
        <f t="shared" si="50"/>
        <v>279.580810546875</v>
      </c>
      <c r="BJ17" s="15">
        <f t="shared" si="51"/>
        <v>0</v>
      </c>
      <c r="BK17" s="15" t="str">
        <f t="shared" si="52"/>
        <v>Speed&lt;=25,677001953125 AND Speed&lt;=27,2578125 AND Distance&lt;=500,813232421875 AND GEBR&lt;=1,046142578125 AND GEBR&gt;0,85498046875 AND Speed&gt;23,851806640625 AND Distance&lt;=557,604736328125 AND Distance&gt;440,973388671875 AND Distance&gt;279,580810546875</v>
      </c>
      <c r="BM17" s="15">
        <v>0</v>
      </c>
      <c r="BN17" s="15">
        <v>1</v>
      </c>
      <c r="BO17" s="15" t="s">
        <v>1982</v>
      </c>
    </row>
    <row r="18" spans="1:67">
      <c r="A18" s="15">
        <v>15</v>
      </c>
      <c r="B18" s="15">
        <v>1</v>
      </c>
      <c r="C18" s="15">
        <v>65094</v>
      </c>
      <c r="D18" s="15">
        <f t="shared" si="0"/>
        <v>15</v>
      </c>
      <c r="E18" s="15">
        <f t="shared" si="1"/>
        <v>3654</v>
      </c>
      <c r="F18" s="15">
        <f t="shared" si="2"/>
        <v>15.89208984375</v>
      </c>
      <c r="G18" s="15">
        <v>61</v>
      </c>
      <c r="H18" s="15">
        <v>62</v>
      </c>
      <c r="I18" s="15">
        <v>4</v>
      </c>
      <c r="J18" s="15">
        <v>3</v>
      </c>
      <c r="K18" s="15">
        <v>182</v>
      </c>
      <c r="L18" s="15">
        <v>37</v>
      </c>
      <c r="M18" s="15">
        <f t="shared" si="3"/>
        <v>9.033203125E-3</v>
      </c>
      <c r="O18" s="86">
        <f t="shared" si="4"/>
        <v>182</v>
      </c>
      <c r="P18" s="86">
        <f t="shared" si="5"/>
        <v>0.1875</v>
      </c>
      <c r="Q18" s="86">
        <f t="shared" si="6"/>
        <v>113</v>
      </c>
      <c r="R18" s="86" t="b">
        <f t="shared" si="7"/>
        <v>0</v>
      </c>
      <c r="S18" s="86" t="str">
        <f t="shared" si="8"/>
        <v>Speed</v>
      </c>
      <c r="T18" s="86" t="str">
        <f t="shared" si="9"/>
        <v>&gt;</v>
      </c>
      <c r="U18" s="86">
        <f t="shared" si="10"/>
        <v>25.677001953125</v>
      </c>
      <c r="V18" s="86">
        <f t="shared" si="11"/>
        <v>111</v>
      </c>
      <c r="W18" s="86" t="b">
        <f t="shared" si="12"/>
        <v>1</v>
      </c>
      <c r="X18" s="86" t="str">
        <f t="shared" si="13"/>
        <v>Speed</v>
      </c>
      <c r="Y18" s="86" t="str">
        <f t="shared" si="14"/>
        <v>&lt;=</v>
      </c>
      <c r="Z18" s="86">
        <f t="shared" si="15"/>
        <v>27.2578125</v>
      </c>
      <c r="AA18" s="86">
        <f t="shared" si="16"/>
        <v>87</v>
      </c>
      <c r="AB18" s="86" t="b">
        <f t="shared" si="17"/>
        <v>1</v>
      </c>
      <c r="AC18" s="86" t="str">
        <f t="shared" si="18"/>
        <v>Distance</v>
      </c>
      <c r="AD18" s="86" t="str">
        <f t="shared" si="19"/>
        <v>&lt;=</v>
      </c>
      <c r="AE18" s="86">
        <f t="shared" si="20"/>
        <v>500.813232421875</v>
      </c>
      <c r="AF18" s="86">
        <f t="shared" si="21"/>
        <v>42</v>
      </c>
      <c r="AG18" s="86" t="b">
        <f t="shared" si="22"/>
        <v>1</v>
      </c>
      <c r="AH18" s="86" t="str">
        <f t="shared" si="23"/>
        <v>GEBR</v>
      </c>
      <c r="AI18" s="86" t="str">
        <f t="shared" si="24"/>
        <v>&lt;=</v>
      </c>
      <c r="AJ18" s="86">
        <f t="shared" si="25"/>
        <v>1.046142578125</v>
      </c>
      <c r="AK18" s="86">
        <f t="shared" si="26"/>
        <v>40</v>
      </c>
      <c r="AL18" s="86" t="b">
        <f t="shared" si="27"/>
        <v>0</v>
      </c>
      <c r="AM18" s="86" t="str">
        <f t="shared" si="28"/>
        <v>GEBR</v>
      </c>
      <c r="AN18" s="86" t="str">
        <f t="shared" si="29"/>
        <v>&gt;</v>
      </c>
      <c r="AO18" s="86">
        <f t="shared" si="30"/>
        <v>0.85498046875</v>
      </c>
      <c r="AP18" s="86">
        <f t="shared" si="31"/>
        <v>37</v>
      </c>
      <c r="AQ18" s="86" t="b">
        <f t="shared" si="32"/>
        <v>0</v>
      </c>
      <c r="AR18" s="86" t="str">
        <f t="shared" si="33"/>
        <v>Speed</v>
      </c>
      <c r="AS18" s="86" t="str">
        <f t="shared" si="34"/>
        <v>&gt;</v>
      </c>
      <c r="AT18" s="86">
        <f t="shared" si="35"/>
        <v>23.851806640625</v>
      </c>
      <c r="AU18" s="86">
        <f t="shared" si="36"/>
        <v>8</v>
      </c>
      <c r="AV18" s="86" t="b">
        <f t="shared" si="37"/>
        <v>1</v>
      </c>
      <c r="AW18" s="86" t="str">
        <f t="shared" si="38"/>
        <v>Distance</v>
      </c>
      <c r="AX18" s="86" t="str">
        <f t="shared" si="39"/>
        <v>&lt;=</v>
      </c>
      <c r="AY18" s="86">
        <f t="shared" si="40"/>
        <v>557.604736328125</v>
      </c>
      <c r="AZ18" s="86">
        <f t="shared" si="41"/>
        <v>2</v>
      </c>
      <c r="BA18" s="86" t="b">
        <f t="shared" si="42"/>
        <v>0</v>
      </c>
      <c r="BB18" s="86" t="str">
        <f t="shared" si="43"/>
        <v>Distance</v>
      </c>
      <c r="BC18" s="86" t="str">
        <f t="shared" si="44"/>
        <v>&gt;</v>
      </c>
      <c r="BD18" s="86">
        <f t="shared" si="45"/>
        <v>440.973388671875</v>
      </c>
      <c r="BE18" s="86">
        <f t="shared" si="46"/>
        <v>0</v>
      </c>
      <c r="BF18" s="86" t="b">
        <f t="shared" si="47"/>
        <v>0</v>
      </c>
      <c r="BG18" s="86" t="str">
        <f t="shared" si="48"/>
        <v>Distance</v>
      </c>
      <c r="BH18" s="86" t="str">
        <f t="shared" si="49"/>
        <v>&gt;</v>
      </c>
      <c r="BI18" s="86">
        <f t="shared" si="50"/>
        <v>279.580810546875</v>
      </c>
      <c r="BJ18" s="15">
        <f t="shared" si="51"/>
        <v>0</v>
      </c>
      <c r="BK18" s="15" t="str">
        <f t="shared" si="52"/>
        <v>Speed&gt;25,677001953125 AND Speed&lt;=27,2578125 AND Distance&lt;=500,813232421875 AND GEBR&lt;=1,046142578125 AND GEBR&gt;0,85498046875 AND Speed&gt;23,851806640625 AND Distance&lt;=557,604736328125 AND Distance&gt;440,973388671875 AND Distance&gt;279,580810546875</v>
      </c>
      <c r="BM18" s="15">
        <v>0</v>
      </c>
      <c r="BN18" s="15">
        <v>1</v>
      </c>
      <c r="BO18" s="15" t="s">
        <v>1993</v>
      </c>
    </row>
    <row r="19" spans="1:67">
      <c r="A19" s="15">
        <v>16</v>
      </c>
      <c r="B19" s="15">
        <v>1</v>
      </c>
      <c r="C19" s="15">
        <v>75228</v>
      </c>
      <c r="D19" s="15">
        <f t="shared" si="0"/>
        <v>18</v>
      </c>
      <c r="E19" s="15">
        <f t="shared" si="1"/>
        <v>1500</v>
      </c>
      <c r="F19" s="15">
        <f t="shared" si="2"/>
        <v>18.3662109375</v>
      </c>
      <c r="G19" s="15">
        <v>17</v>
      </c>
      <c r="H19" s="15">
        <v>18</v>
      </c>
      <c r="I19" s="15">
        <v>4</v>
      </c>
      <c r="J19" s="15">
        <v>3</v>
      </c>
      <c r="K19" s="15">
        <v>185</v>
      </c>
      <c r="L19" s="15">
        <v>412</v>
      </c>
      <c r="M19" s="15">
        <f t="shared" si="3"/>
        <v>0.1005859375</v>
      </c>
      <c r="O19" s="86">
        <f t="shared" si="4"/>
        <v>185</v>
      </c>
      <c r="P19" s="86">
        <f t="shared" si="5"/>
        <v>0.333251953125</v>
      </c>
      <c r="Q19" s="86">
        <f t="shared" si="6"/>
        <v>183</v>
      </c>
      <c r="R19" s="86" t="b">
        <f t="shared" si="7"/>
        <v>1</v>
      </c>
      <c r="S19" s="86" t="str">
        <f t="shared" si="8"/>
        <v>Speed</v>
      </c>
      <c r="T19" s="86" t="str">
        <f t="shared" si="9"/>
        <v>&lt;=</v>
      </c>
      <c r="U19" s="86">
        <f t="shared" si="10"/>
        <v>12.2509765625</v>
      </c>
      <c r="V19" s="86">
        <f t="shared" si="11"/>
        <v>70</v>
      </c>
      <c r="W19" s="86" t="b">
        <f t="shared" si="12"/>
        <v>1</v>
      </c>
      <c r="X19" s="86" t="str">
        <f t="shared" si="13"/>
        <v>GEBR</v>
      </c>
      <c r="Y19" s="86" t="str">
        <f t="shared" si="14"/>
        <v>&lt;=</v>
      </c>
      <c r="Z19" s="86">
        <f t="shared" si="15"/>
        <v>1.046142578125</v>
      </c>
      <c r="AA19" s="86">
        <f t="shared" si="16"/>
        <v>67</v>
      </c>
      <c r="AB19" s="86" t="b">
        <f t="shared" si="17"/>
        <v>0</v>
      </c>
      <c r="AC19" s="86" t="str">
        <f t="shared" si="18"/>
        <v>GEBR</v>
      </c>
      <c r="AD19" s="86" t="str">
        <f t="shared" si="19"/>
        <v>&gt;</v>
      </c>
      <c r="AE19" s="86">
        <f t="shared" si="20"/>
        <v>0.85498046875</v>
      </c>
      <c r="AF19" s="86">
        <f t="shared" si="21"/>
        <v>24</v>
      </c>
      <c r="AG19" s="86" t="b">
        <f t="shared" si="22"/>
        <v>1</v>
      </c>
      <c r="AH19" s="86" t="str">
        <f t="shared" si="23"/>
        <v>Distance</v>
      </c>
      <c r="AI19" s="86" t="str">
        <f t="shared" si="24"/>
        <v>&lt;=</v>
      </c>
      <c r="AJ19" s="86">
        <f t="shared" si="25"/>
        <v>151.2685546875</v>
      </c>
      <c r="AK19" s="86">
        <f t="shared" si="26"/>
        <v>22</v>
      </c>
      <c r="AL19" s="86" t="b">
        <f t="shared" si="27"/>
        <v>0</v>
      </c>
      <c r="AM19" s="86" t="str">
        <f t="shared" si="28"/>
        <v>Distance</v>
      </c>
      <c r="AN19" s="86" t="str">
        <f t="shared" si="29"/>
        <v>&gt;</v>
      </c>
      <c r="AO19" s="86">
        <f t="shared" si="30"/>
        <v>118.665771484375</v>
      </c>
      <c r="AP19" s="86">
        <f t="shared" si="31"/>
        <v>6</v>
      </c>
      <c r="AQ19" s="86" t="b">
        <f t="shared" si="32"/>
        <v>0</v>
      </c>
      <c r="AR19" s="86" t="str">
        <f t="shared" si="33"/>
        <v>Speed</v>
      </c>
      <c r="AS19" s="86" t="str">
        <f t="shared" si="34"/>
        <v>&gt;</v>
      </c>
      <c r="AT19" s="86">
        <f t="shared" si="35"/>
        <v>9.998291015625</v>
      </c>
      <c r="AU19" s="86">
        <f t="shared" si="36"/>
        <v>3</v>
      </c>
      <c r="AV19" s="86" t="b">
        <f t="shared" si="37"/>
        <v>0</v>
      </c>
      <c r="AW19" s="86" t="str">
        <f t="shared" si="38"/>
        <v>Distance</v>
      </c>
      <c r="AX19" s="86" t="str">
        <f t="shared" si="39"/>
        <v>&gt;</v>
      </c>
      <c r="AY19" s="86">
        <f t="shared" si="40"/>
        <v>67.628662109375</v>
      </c>
      <c r="AZ19" s="86">
        <f t="shared" si="41"/>
        <v>1</v>
      </c>
      <c r="BA19" s="86" t="b">
        <f t="shared" si="42"/>
        <v>1</v>
      </c>
      <c r="BB19" s="86" t="str">
        <f t="shared" si="43"/>
        <v>Speed</v>
      </c>
      <c r="BC19" s="86" t="str">
        <f t="shared" si="44"/>
        <v>&lt;=</v>
      </c>
      <c r="BD19" s="86">
        <f t="shared" si="45"/>
        <v>13.645751953125</v>
      </c>
      <c r="BE19" s="86">
        <f t="shared" si="46"/>
        <v>0</v>
      </c>
      <c r="BF19" s="86" t="b">
        <f t="shared" si="47"/>
        <v>1</v>
      </c>
      <c r="BG19" s="86" t="str">
        <f t="shared" si="48"/>
        <v>Distance</v>
      </c>
      <c r="BH19" s="86" t="str">
        <f t="shared" si="49"/>
        <v>&lt;=</v>
      </c>
      <c r="BI19" s="86">
        <f t="shared" si="50"/>
        <v>279.580810546875</v>
      </c>
      <c r="BJ19" s="15">
        <f t="shared" si="51"/>
        <v>0</v>
      </c>
      <c r="BK19" s="15" t="str">
        <f t="shared" si="52"/>
        <v>Speed&lt;=12,2509765625 AND GEBR&lt;=1,046142578125 AND GEBR&gt;0,85498046875 AND Distance&lt;=151,2685546875 AND Distance&gt;118,665771484375 AND Speed&gt;9,998291015625 AND Distance&gt;67,628662109375 AND Speed&lt;=13,645751953125 AND Distance&lt;=279,580810546875</v>
      </c>
      <c r="BM19" s="15">
        <v>0</v>
      </c>
      <c r="BN19" s="15">
        <v>1</v>
      </c>
      <c r="BO19" s="15" t="s">
        <v>1996</v>
      </c>
    </row>
    <row r="20" spans="1:67">
      <c r="A20" s="15">
        <v>17</v>
      </c>
      <c r="B20" s="15">
        <v>2</v>
      </c>
      <c r="C20" s="15">
        <v>3502</v>
      </c>
      <c r="D20" s="15">
        <f t="shared" si="0"/>
        <v>0</v>
      </c>
      <c r="E20" s="15">
        <f t="shared" si="1"/>
        <v>3502</v>
      </c>
      <c r="F20" s="15">
        <f t="shared" si="2"/>
        <v>0.85498046875</v>
      </c>
      <c r="G20" s="15">
        <v>29</v>
      </c>
      <c r="H20" s="15">
        <v>30</v>
      </c>
      <c r="I20" s="15">
        <v>16</v>
      </c>
      <c r="J20" s="15">
        <v>4</v>
      </c>
      <c r="K20" s="15">
        <v>186</v>
      </c>
      <c r="L20" s="15">
        <v>1045</v>
      </c>
      <c r="M20" s="15">
        <f t="shared" si="3"/>
        <v>0.255126953125</v>
      </c>
      <c r="O20" s="86">
        <f t="shared" si="4"/>
        <v>186</v>
      </c>
      <c r="P20" s="86">
        <f t="shared" si="5"/>
        <v>0.125</v>
      </c>
      <c r="Q20" s="86">
        <f t="shared" si="6"/>
        <v>183</v>
      </c>
      <c r="R20" s="86" t="b">
        <f t="shared" si="7"/>
        <v>0</v>
      </c>
      <c r="S20" s="86" t="str">
        <f t="shared" si="8"/>
        <v>Speed</v>
      </c>
      <c r="T20" s="86" t="str">
        <f t="shared" si="9"/>
        <v>&gt;</v>
      </c>
      <c r="U20" s="86">
        <f t="shared" si="10"/>
        <v>12.2509765625</v>
      </c>
      <c r="V20" s="86">
        <f t="shared" si="11"/>
        <v>70</v>
      </c>
      <c r="W20" s="86" t="b">
        <f t="shared" si="12"/>
        <v>1</v>
      </c>
      <c r="X20" s="86" t="str">
        <f t="shared" si="13"/>
        <v>GEBR</v>
      </c>
      <c r="Y20" s="86" t="str">
        <f t="shared" si="14"/>
        <v>&lt;=</v>
      </c>
      <c r="Z20" s="86">
        <f t="shared" si="15"/>
        <v>1.046142578125</v>
      </c>
      <c r="AA20" s="86">
        <f t="shared" si="16"/>
        <v>67</v>
      </c>
      <c r="AB20" s="86" t="b">
        <f t="shared" si="17"/>
        <v>0</v>
      </c>
      <c r="AC20" s="86" t="str">
        <f t="shared" si="18"/>
        <v>GEBR</v>
      </c>
      <c r="AD20" s="86" t="str">
        <f t="shared" si="19"/>
        <v>&gt;</v>
      </c>
      <c r="AE20" s="86">
        <f t="shared" si="20"/>
        <v>0.85498046875</v>
      </c>
      <c r="AF20" s="86">
        <f t="shared" si="21"/>
        <v>24</v>
      </c>
      <c r="AG20" s="86" t="b">
        <f t="shared" si="22"/>
        <v>1</v>
      </c>
      <c r="AH20" s="86" t="str">
        <f t="shared" si="23"/>
        <v>Distance</v>
      </c>
      <c r="AI20" s="86" t="str">
        <f t="shared" si="24"/>
        <v>&lt;=</v>
      </c>
      <c r="AJ20" s="86">
        <f t="shared" si="25"/>
        <v>151.2685546875</v>
      </c>
      <c r="AK20" s="86">
        <f t="shared" si="26"/>
        <v>22</v>
      </c>
      <c r="AL20" s="86" t="b">
        <f t="shared" si="27"/>
        <v>0</v>
      </c>
      <c r="AM20" s="86" t="str">
        <f t="shared" si="28"/>
        <v>Distance</v>
      </c>
      <c r="AN20" s="86" t="str">
        <f t="shared" si="29"/>
        <v>&gt;</v>
      </c>
      <c r="AO20" s="86">
        <f t="shared" si="30"/>
        <v>118.665771484375</v>
      </c>
      <c r="AP20" s="86">
        <f t="shared" si="31"/>
        <v>6</v>
      </c>
      <c r="AQ20" s="86" t="b">
        <f t="shared" si="32"/>
        <v>0</v>
      </c>
      <c r="AR20" s="86" t="str">
        <f t="shared" si="33"/>
        <v>Speed</v>
      </c>
      <c r="AS20" s="86" t="str">
        <f t="shared" si="34"/>
        <v>&gt;</v>
      </c>
      <c r="AT20" s="86">
        <f t="shared" si="35"/>
        <v>9.998291015625</v>
      </c>
      <c r="AU20" s="86">
        <f t="shared" si="36"/>
        <v>3</v>
      </c>
      <c r="AV20" s="86" t="b">
        <f t="shared" si="37"/>
        <v>0</v>
      </c>
      <c r="AW20" s="86" t="str">
        <f t="shared" si="38"/>
        <v>Distance</v>
      </c>
      <c r="AX20" s="86" t="str">
        <f t="shared" si="39"/>
        <v>&gt;</v>
      </c>
      <c r="AY20" s="86">
        <f t="shared" si="40"/>
        <v>67.628662109375</v>
      </c>
      <c r="AZ20" s="86">
        <f t="shared" si="41"/>
        <v>1</v>
      </c>
      <c r="BA20" s="86" t="b">
        <f t="shared" si="42"/>
        <v>1</v>
      </c>
      <c r="BB20" s="86" t="str">
        <f t="shared" si="43"/>
        <v>Speed</v>
      </c>
      <c r="BC20" s="86" t="str">
        <f t="shared" si="44"/>
        <v>&lt;=</v>
      </c>
      <c r="BD20" s="86">
        <f t="shared" si="45"/>
        <v>13.645751953125</v>
      </c>
      <c r="BE20" s="86">
        <f t="shared" si="46"/>
        <v>0</v>
      </c>
      <c r="BF20" s="86" t="b">
        <f t="shared" si="47"/>
        <v>1</v>
      </c>
      <c r="BG20" s="86" t="str">
        <f t="shared" si="48"/>
        <v>Distance</v>
      </c>
      <c r="BH20" s="86" t="str">
        <f t="shared" si="49"/>
        <v>&lt;=</v>
      </c>
      <c r="BI20" s="86">
        <f t="shared" si="50"/>
        <v>279.580810546875</v>
      </c>
      <c r="BJ20" s="15">
        <f t="shared" si="51"/>
        <v>1</v>
      </c>
      <c r="BK20" s="15" t="str">
        <f t="shared" si="52"/>
        <v>Speed&gt;12,2509765625 AND GEBR&lt;=1,046142578125 AND GEBR&gt;0,85498046875 AND Distance&lt;=151,2685546875 AND Distance&gt;118,665771484375 AND Speed&gt;9,998291015625 AND Distance&gt;67,628662109375 AND Speed&lt;=13,645751953125 AND Distance&lt;=279,580810546875</v>
      </c>
      <c r="BM20" s="15">
        <v>0</v>
      </c>
      <c r="BN20" s="15">
        <v>1</v>
      </c>
      <c r="BO20" s="15" t="s">
        <v>1997</v>
      </c>
    </row>
    <row r="21" spans="1:67">
      <c r="A21" s="15">
        <v>18</v>
      </c>
      <c r="B21" s="15">
        <v>1</v>
      </c>
      <c r="C21" s="15">
        <v>89293</v>
      </c>
      <c r="D21" s="15">
        <f t="shared" si="0"/>
        <v>21</v>
      </c>
      <c r="E21" s="15">
        <f t="shared" si="1"/>
        <v>3277</v>
      </c>
      <c r="F21" s="15">
        <f t="shared" si="2"/>
        <v>21.800048828125</v>
      </c>
      <c r="G21" s="15">
        <v>51</v>
      </c>
      <c r="H21" s="15">
        <v>52</v>
      </c>
      <c r="I21" s="15">
        <v>16</v>
      </c>
      <c r="J21" s="15">
        <v>4</v>
      </c>
      <c r="K21" s="15">
        <v>191</v>
      </c>
      <c r="L21" s="15">
        <v>114</v>
      </c>
      <c r="M21" s="15">
        <f t="shared" si="3"/>
        <v>2.783203125E-2</v>
      </c>
      <c r="O21" s="86">
        <f t="shared" si="4"/>
        <v>191</v>
      </c>
      <c r="P21" s="86">
        <f t="shared" si="5"/>
        <v>0.22216796875</v>
      </c>
      <c r="Q21" s="86">
        <f t="shared" si="6"/>
        <v>189</v>
      </c>
      <c r="R21" s="86" t="b">
        <f t="shared" si="7"/>
        <v>1</v>
      </c>
      <c r="S21" s="86" t="str">
        <f t="shared" si="8"/>
        <v>Speed</v>
      </c>
      <c r="T21" s="86" t="str">
        <f t="shared" si="9"/>
        <v>&lt;=</v>
      </c>
      <c r="U21" s="86">
        <f t="shared" si="10"/>
        <v>6.795166015625</v>
      </c>
      <c r="V21" s="86">
        <f t="shared" si="11"/>
        <v>187</v>
      </c>
      <c r="W21" s="86" t="b">
        <f t="shared" si="12"/>
        <v>1</v>
      </c>
      <c r="X21" s="86" t="str">
        <f t="shared" si="13"/>
        <v>GEBR</v>
      </c>
      <c r="Y21" s="86" t="str">
        <f t="shared" si="14"/>
        <v>&lt;=</v>
      </c>
      <c r="Z21" s="86">
        <f t="shared" si="15"/>
        <v>1.046142578125</v>
      </c>
      <c r="AA21" s="86">
        <f t="shared" si="16"/>
        <v>60</v>
      </c>
      <c r="AB21" s="86" t="b">
        <f t="shared" si="17"/>
        <v>1</v>
      </c>
      <c r="AC21" s="86" t="str">
        <f t="shared" si="18"/>
        <v>Distance</v>
      </c>
      <c r="AD21" s="86" t="str">
        <f t="shared" si="19"/>
        <v>&lt;=</v>
      </c>
      <c r="AE21" s="86">
        <f t="shared" si="20"/>
        <v>52.355224609375</v>
      </c>
      <c r="AF21" s="86">
        <f t="shared" si="21"/>
        <v>57</v>
      </c>
      <c r="AG21" s="86" t="b">
        <f t="shared" si="22"/>
        <v>0</v>
      </c>
      <c r="AH21" s="86" t="str">
        <f t="shared" si="23"/>
        <v>Distance</v>
      </c>
      <c r="AI21" s="86" t="str">
        <f t="shared" si="24"/>
        <v>&gt;</v>
      </c>
      <c r="AJ21" s="86">
        <f t="shared" si="25"/>
        <v>42.164306640625</v>
      </c>
      <c r="AK21" s="86">
        <f t="shared" si="26"/>
        <v>12</v>
      </c>
      <c r="AL21" s="86" t="b">
        <f t="shared" si="27"/>
        <v>1</v>
      </c>
      <c r="AM21" s="86" t="str">
        <f t="shared" si="28"/>
        <v>Speed</v>
      </c>
      <c r="AN21" s="86" t="str">
        <f t="shared" si="29"/>
        <v>&lt;=</v>
      </c>
      <c r="AO21" s="86">
        <f t="shared" si="30"/>
        <v>7.25927734375</v>
      </c>
      <c r="AP21" s="86">
        <f t="shared" si="31"/>
        <v>5</v>
      </c>
      <c r="AQ21" s="86" t="b">
        <f t="shared" si="32"/>
        <v>0</v>
      </c>
      <c r="AR21" s="86" t="str">
        <f t="shared" si="33"/>
        <v>Speed</v>
      </c>
      <c r="AS21" s="86" t="str">
        <f t="shared" si="34"/>
        <v>&gt;</v>
      </c>
      <c r="AT21" s="86">
        <f t="shared" si="35"/>
        <v>5.388916015625</v>
      </c>
      <c r="AU21" s="86">
        <f t="shared" si="36"/>
        <v>3</v>
      </c>
      <c r="AV21" s="86" t="b">
        <f t="shared" si="37"/>
        <v>1</v>
      </c>
      <c r="AW21" s="86" t="str">
        <f t="shared" si="38"/>
        <v>Distance</v>
      </c>
      <c r="AX21" s="86" t="str">
        <f t="shared" si="39"/>
        <v>&lt;=</v>
      </c>
      <c r="AY21" s="86">
        <f t="shared" si="40"/>
        <v>67.628662109375</v>
      </c>
      <c r="AZ21" s="86">
        <f t="shared" si="41"/>
        <v>1</v>
      </c>
      <c r="BA21" s="86" t="b">
        <f t="shared" si="42"/>
        <v>1</v>
      </c>
      <c r="BB21" s="86" t="str">
        <f t="shared" si="43"/>
        <v>Speed</v>
      </c>
      <c r="BC21" s="86" t="str">
        <f t="shared" si="44"/>
        <v>&lt;=</v>
      </c>
      <c r="BD21" s="86">
        <f t="shared" si="45"/>
        <v>13.645751953125</v>
      </c>
      <c r="BE21" s="86">
        <f t="shared" si="46"/>
        <v>0</v>
      </c>
      <c r="BF21" s="86" t="b">
        <f t="shared" si="47"/>
        <v>1</v>
      </c>
      <c r="BG21" s="86" t="str">
        <f t="shared" si="48"/>
        <v>Distance</v>
      </c>
      <c r="BH21" s="86" t="str">
        <f t="shared" si="49"/>
        <v>&lt;=</v>
      </c>
      <c r="BI21" s="86">
        <f t="shared" si="50"/>
        <v>279.580810546875</v>
      </c>
      <c r="BJ21" s="15">
        <f t="shared" si="51"/>
        <v>0</v>
      </c>
      <c r="BK21" s="15" t="str">
        <f t="shared" si="52"/>
        <v>Speed&lt;=6,795166015625 AND GEBR&lt;=1,046142578125 AND Distance&lt;=52,355224609375 AND Distance&gt;42,164306640625 AND Speed&lt;=7,25927734375 AND Speed&gt;5,388916015625 AND Distance&lt;=67,628662109375 AND Speed&lt;=13,645751953125 AND Distance&lt;=279,580810546875</v>
      </c>
      <c r="BM21" s="15">
        <v>0</v>
      </c>
      <c r="BN21" s="15">
        <v>1</v>
      </c>
      <c r="BO21" s="15" t="s">
        <v>1999</v>
      </c>
    </row>
    <row r="22" spans="1:67">
      <c r="A22" s="15">
        <v>19</v>
      </c>
      <c r="B22" s="15">
        <v>1</v>
      </c>
      <c r="C22" s="15">
        <v>6029</v>
      </c>
      <c r="D22" s="15">
        <f t="shared" si="0"/>
        <v>1</v>
      </c>
      <c r="E22" s="15">
        <f t="shared" si="1"/>
        <v>1933</v>
      </c>
      <c r="F22" s="15">
        <f t="shared" si="2"/>
        <v>1.471923828125</v>
      </c>
      <c r="G22" s="15">
        <v>71</v>
      </c>
      <c r="H22" s="15">
        <v>72</v>
      </c>
      <c r="I22" s="15">
        <v>11</v>
      </c>
      <c r="J22" s="15">
        <v>5</v>
      </c>
      <c r="K22" s="15">
        <v>192</v>
      </c>
      <c r="L22" s="15">
        <v>223</v>
      </c>
      <c r="M22" s="15">
        <f t="shared" si="3"/>
        <v>5.4443359375E-2</v>
      </c>
      <c r="O22" s="86">
        <f t="shared" si="4"/>
        <v>192</v>
      </c>
      <c r="P22" s="86">
        <f t="shared" si="5"/>
        <v>0</v>
      </c>
      <c r="Q22" s="86">
        <f t="shared" si="6"/>
        <v>189</v>
      </c>
      <c r="R22" s="86" t="b">
        <f t="shared" si="7"/>
        <v>0</v>
      </c>
      <c r="S22" s="86" t="str">
        <f t="shared" si="8"/>
        <v>Speed</v>
      </c>
      <c r="T22" s="86" t="str">
        <f t="shared" si="9"/>
        <v>&gt;</v>
      </c>
      <c r="U22" s="86">
        <f t="shared" si="10"/>
        <v>6.795166015625</v>
      </c>
      <c r="V22" s="86">
        <f t="shared" si="11"/>
        <v>187</v>
      </c>
      <c r="W22" s="86" t="b">
        <f t="shared" si="12"/>
        <v>1</v>
      </c>
      <c r="X22" s="86" t="str">
        <f t="shared" si="13"/>
        <v>GEBR</v>
      </c>
      <c r="Y22" s="86" t="str">
        <f t="shared" si="14"/>
        <v>&lt;=</v>
      </c>
      <c r="Z22" s="86">
        <f t="shared" si="15"/>
        <v>1.046142578125</v>
      </c>
      <c r="AA22" s="86">
        <f t="shared" si="16"/>
        <v>60</v>
      </c>
      <c r="AB22" s="86" t="b">
        <f t="shared" si="17"/>
        <v>1</v>
      </c>
      <c r="AC22" s="86" t="str">
        <f t="shared" si="18"/>
        <v>Distance</v>
      </c>
      <c r="AD22" s="86" t="str">
        <f t="shared" si="19"/>
        <v>&lt;=</v>
      </c>
      <c r="AE22" s="86">
        <f t="shared" si="20"/>
        <v>52.355224609375</v>
      </c>
      <c r="AF22" s="86">
        <f t="shared" si="21"/>
        <v>57</v>
      </c>
      <c r="AG22" s="86" t="b">
        <f t="shared" si="22"/>
        <v>0</v>
      </c>
      <c r="AH22" s="86" t="str">
        <f t="shared" si="23"/>
        <v>Distance</v>
      </c>
      <c r="AI22" s="86" t="str">
        <f t="shared" si="24"/>
        <v>&gt;</v>
      </c>
      <c r="AJ22" s="86">
        <f t="shared" si="25"/>
        <v>42.164306640625</v>
      </c>
      <c r="AK22" s="86">
        <f t="shared" si="26"/>
        <v>12</v>
      </c>
      <c r="AL22" s="86" t="b">
        <f t="shared" si="27"/>
        <v>1</v>
      </c>
      <c r="AM22" s="86" t="str">
        <f t="shared" si="28"/>
        <v>Speed</v>
      </c>
      <c r="AN22" s="86" t="str">
        <f t="shared" si="29"/>
        <v>&lt;=</v>
      </c>
      <c r="AO22" s="86">
        <f t="shared" si="30"/>
        <v>7.25927734375</v>
      </c>
      <c r="AP22" s="86">
        <f t="shared" si="31"/>
        <v>5</v>
      </c>
      <c r="AQ22" s="86" t="b">
        <f t="shared" si="32"/>
        <v>0</v>
      </c>
      <c r="AR22" s="86" t="str">
        <f t="shared" si="33"/>
        <v>Speed</v>
      </c>
      <c r="AS22" s="86" t="str">
        <f t="shared" si="34"/>
        <v>&gt;</v>
      </c>
      <c r="AT22" s="86">
        <f t="shared" si="35"/>
        <v>5.388916015625</v>
      </c>
      <c r="AU22" s="86">
        <f t="shared" si="36"/>
        <v>3</v>
      </c>
      <c r="AV22" s="86" t="b">
        <f t="shared" si="37"/>
        <v>1</v>
      </c>
      <c r="AW22" s="86" t="str">
        <f t="shared" si="38"/>
        <v>Distance</v>
      </c>
      <c r="AX22" s="86" t="str">
        <f t="shared" si="39"/>
        <v>&lt;=</v>
      </c>
      <c r="AY22" s="86">
        <f t="shared" si="40"/>
        <v>67.628662109375</v>
      </c>
      <c r="AZ22" s="86">
        <f t="shared" si="41"/>
        <v>1</v>
      </c>
      <c r="BA22" s="86" t="b">
        <f t="shared" si="42"/>
        <v>1</v>
      </c>
      <c r="BB22" s="86" t="str">
        <f t="shared" si="43"/>
        <v>Speed</v>
      </c>
      <c r="BC22" s="86" t="str">
        <f t="shared" si="44"/>
        <v>&lt;=</v>
      </c>
      <c r="BD22" s="86">
        <f t="shared" si="45"/>
        <v>13.645751953125</v>
      </c>
      <c r="BE22" s="86">
        <f t="shared" si="46"/>
        <v>0</v>
      </c>
      <c r="BF22" s="86" t="b">
        <f t="shared" si="47"/>
        <v>1</v>
      </c>
      <c r="BG22" s="86" t="str">
        <f t="shared" si="48"/>
        <v>Distance</v>
      </c>
      <c r="BH22" s="86" t="str">
        <f t="shared" si="49"/>
        <v>&lt;=</v>
      </c>
      <c r="BI22" s="86">
        <f t="shared" si="50"/>
        <v>279.580810546875</v>
      </c>
      <c r="BJ22" s="15">
        <f t="shared" si="51"/>
        <v>1</v>
      </c>
      <c r="BK22" s="15" t="str">
        <f t="shared" si="52"/>
        <v>Speed&gt;6,795166015625 AND GEBR&lt;=1,046142578125 AND Distance&lt;=52,355224609375 AND Distance&gt;42,164306640625 AND Speed&lt;=7,25927734375 AND Speed&gt;5,388916015625 AND Distance&lt;=67,628662109375 AND Speed&lt;=13,645751953125 AND Distance&lt;=279,580810546875</v>
      </c>
      <c r="BM22" s="15">
        <v>0</v>
      </c>
      <c r="BN22" s="15">
        <v>1</v>
      </c>
      <c r="BO22" s="15" t="s">
        <v>2000</v>
      </c>
    </row>
    <row r="23" spans="1:67">
      <c r="A23" s="15">
        <v>20</v>
      </c>
      <c r="B23" s="15">
        <v>0</v>
      </c>
      <c r="C23" s="15">
        <v>117653</v>
      </c>
      <c r="D23" s="15">
        <f t="shared" si="0"/>
        <v>28</v>
      </c>
      <c r="E23" s="15">
        <f t="shared" si="1"/>
        <v>2965</v>
      </c>
      <c r="F23" s="15">
        <f t="shared" si="2"/>
        <v>28.723876953125</v>
      </c>
      <c r="G23" s="15">
        <v>101</v>
      </c>
      <c r="H23" s="15">
        <v>102</v>
      </c>
      <c r="I23" s="15">
        <v>11</v>
      </c>
      <c r="J23" s="15">
        <v>5</v>
      </c>
      <c r="K23" s="15">
        <v>197</v>
      </c>
      <c r="L23" s="15">
        <v>1251</v>
      </c>
      <c r="M23" s="15">
        <f t="shared" si="3"/>
        <v>0.305419921875</v>
      </c>
      <c r="O23" s="86">
        <f t="shared" si="4"/>
        <v>197</v>
      </c>
      <c r="P23" s="86">
        <f t="shared" si="5"/>
        <v>0</v>
      </c>
      <c r="Q23" s="86">
        <f t="shared" si="6"/>
        <v>158</v>
      </c>
      <c r="R23" s="86" t="b">
        <f t="shared" si="7"/>
        <v>1</v>
      </c>
      <c r="S23" s="86" t="str">
        <f t="shared" si="8"/>
        <v>Distance</v>
      </c>
      <c r="T23" s="86" t="str">
        <f t="shared" si="9"/>
        <v>&lt;=</v>
      </c>
      <c r="U23" s="86">
        <f t="shared" si="10"/>
        <v>186.53076171875</v>
      </c>
      <c r="V23" s="86">
        <f t="shared" si="11"/>
        <v>155</v>
      </c>
      <c r="W23" s="86" t="b">
        <f t="shared" si="12"/>
        <v>0</v>
      </c>
      <c r="X23" s="86" t="str">
        <f t="shared" si="13"/>
        <v>Speed</v>
      </c>
      <c r="Y23" s="86" t="str">
        <f t="shared" si="14"/>
        <v>&gt;</v>
      </c>
      <c r="Z23" s="86">
        <f t="shared" si="15"/>
        <v>14.5341796875</v>
      </c>
      <c r="AA23" s="86">
        <f t="shared" si="16"/>
        <v>66</v>
      </c>
      <c r="AB23" s="86" t="b">
        <f t="shared" si="17"/>
        <v>1</v>
      </c>
      <c r="AC23" s="86" t="str">
        <f t="shared" si="18"/>
        <v>GEBR</v>
      </c>
      <c r="AD23" s="86" t="str">
        <f t="shared" si="19"/>
        <v>&lt;=</v>
      </c>
      <c r="AE23" s="86">
        <f t="shared" si="20"/>
        <v>1.046142578125</v>
      </c>
      <c r="AF23" s="86">
        <f t="shared" si="21"/>
        <v>64</v>
      </c>
      <c r="AG23" s="86" t="b">
        <f t="shared" si="22"/>
        <v>0</v>
      </c>
      <c r="AH23" s="86" t="str">
        <f t="shared" si="23"/>
        <v>GEBR</v>
      </c>
      <c r="AI23" s="86" t="str">
        <f t="shared" si="24"/>
        <v>&gt;</v>
      </c>
      <c r="AJ23" s="86">
        <f t="shared" si="25"/>
        <v>0.85498046875</v>
      </c>
      <c r="AK23" s="86">
        <f t="shared" si="26"/>
        <v>61</v>
      </c>
      <c r="AL23" s="86" t="b">
        <f t="shared" si="27"/>
        <v>0</v>
      </c>
      <c r="AM23" s="86" t="str">
        <f t="shared" si="28"/>
        <v>Distance</v>
      </c>
      <c r="AN23" s="86" t="str">
        <f t="shared" si="29"/>
        <v>&gt;</v>
      </c>
      <c r="AO23" s="86">
        <f t="shared" si="30"/>
        <v>160.174560546875</v>
      </c>
      <c r="AP23" s="86">
        <f t="shared" si="31"/>
        <v>15</v>
      </c>
      <c r="AQ23" s="86" t="b">
        <f t="shared" si="32"/>
        <v>1</v>
      </c>
      <c r="AR23" s="86" t="str">
        <f t="shared" si="33"/>
        <v>Speed</v>
      </c>
      <c r="AS23" s="86" t="str">
        <f t="shared" si="34"/>
        <v>&lt;=</v>
      </c>
      <c r="AT23" s="86">
        <f t="shared" si="35"/>
        <v>15.89208984375</v>
      </c>
      <c r="AU23" s="86">
        <f t="shared" si="36"/>
        <v>4</v>
      </c>
      <c r="AV23" s="86" t="b">
        <f t="shared" si="37"/>
        <v>1</v>
      </c>
      <c r="AW23" s="86" t="str">
        <f t="shared" si="38"/>
        <v>Distance</v>
      </c>
      <c r="AX23" s="86" t="str">
        <f t="shared" si="39"/>
        <v>&lt;=</v>
      </c>
      <c r="AY23" s="86">
        <f t="shared" si="40"/>
        <v>200.208251953125</v>
      </c>
      <c r="AZ23" s="86">
        <f t="shared" si="41"/>
        <v>1</v>
      </c>
      <c r="BA23" s="86" t="b">
        <f t="shared" si="42"/>
        <v>0</v>
      </c>
      <c r="BB23" s="86" t="str">
        <f t="shared" si="43"/>
        <v>Speed</v>
      </c>
      <c r="BC23" s="86" t="str">
        <f t="shared" si="44"/>
        <v>&gt;</v>
      </c>
      <c r="BD23" s="86">
        <f t="shared" si="45"/>
        <v>13.645751953125</v>
      </c>
      <c r="BE23" s="86">
        <f t="shared" si="46"/>
        <v>0</v>
      </c>
      <c r="BF23" s="86" t="b">
        <f t="shared" si="47"/>
        <v>1</v>
      </c>
      <c r="BG23" s="86" t="str">
        <f t="shared" si="48"/>
        <v>Distance</v>
      </c>
      <c r="BH23" s="86" t="str">
        <f t="shared" si="49"/>
        <v>&lt;=</v>
      </c>
      <c r="BI23" s="86">
        <f t="shared" si="50"/>
        <v>279.580810546875</v>
      </c>
      <c r="BJ23" s="15">
        <f t="shared" si="51"/>
        <v>1</v>
      </c>
      <c r="BK23" s="15" t="str">
        <f t="shared" si="52"/>
        <v>Distance&lt;=186,53076171875 AND Speed&gt;14,5341796875 AND GEBR&lt;=1,046142578125 AND GEBR&gt;0,85498046875 AND Distance&gt;160,174560546875 AND Speed&lt;=15,89208984375 AND Distance&lt;=200,208251953125 AND Speed&gt;13,645751953125 AND Distance&lt;=279,580810546875</v>
      </c>
      <c r="BM23" s="15">
        <v>0</v>
      </c>
      <c r="BN23" s="15">
        <v>1</v>
      </c>
      <c r="BO23" s="15" t="s">
        <v>2001</v>
      </c>
    </row>
    <row r="24" spans="1:67">
      <c r="A24" s="15">
        <v>21</v>
      </c>
      <c r="B24" s="15">
        <v>0</v>
      </c>
      <c r="C24" s="15">
        <v>329060</v>
      </c>
      <c r="D24" s="15">
        <f t="shared" si="0"/>
        <v>80</v>
      </c>
      <c r="E24" s="15">
        <f t="shared" si="1"/>
        <v>1380</v>
      </c>
      <c r="F24" s="15">
        <f t="shared" si="2"/>
        <v>80.3369140625</v>
      </c>
      <c r="G24" s="15">
        <v>125</v>
      </c>
      <c r="H24" s="15">
        <v>126</v>
      </c>
      <c r="I24" s="15">
        <v>6</v>
      </c>
      <c r="J24" s="15">
        <v>4</v>
      </c>
      <c r="K24" s="15">
        <v>198</v>
      </c>
      <c r="L24" s="15">
        <v>1348</v>
      </c>
      <c r="M24" s="15">
        <f t="shared" si="3"/>
        <v>0.3291015625</v>
      </c>
      <c r="O24" s="86">
        <f t="shared" si="4"/>
        <v>198</v>
      </c>
      <c r="P24" s="86">
        <f t="shared" si="5"/>
        <v>0.22216796875</v>
      </c>
      <c r="Q24" s="86">
        <f t="shared" si="6"/>
        <v>158</v>
      </c>
      <c r="R24" s="86" t="b">
        <f t="shared" si="7"/>
        <v>0</v>
      </c>
      <c r="S24" s="86" t="str">
        <f t="shared" si="8"/>
        <v>Distance</v>
      </c>
      <c r="T24" s="86" t="str">
        <f t="shared" si="9"/>
        <v>&gt;</v>
      </c>
      <c r="U24" s="86">
        <f t="shared" si="10"/>
        <v>186.53076171875</v>
      </c>
      <c r="V24" s="86">
        <f t="shared" si="11"/>
        <v>155</v>
      </c>
      <c r="W24" s="86" t="b">
        <f t="shared" si="12"/>
        <v>0</v>
      </c>
      <c r="X24" s="86" t="str">
        <f t="shared" si="13"/>
        <v>Speed</v>
      </c>
      <c r="Y24" s="86" t="str">
        <f t="shared" si="14"/>
        <v>&gt;</v>
      </c>
      <c r="Z24" s="86">
        <f t="shared" si="15"/>
        <v>14.5341796875</v>
      </c>
      <c r="AA24" s="86">
        <f t="shared" si="16"/>
        <v>66</v>
      </c>
      <c r="AB24" s="86" t="b">
        <f t="shared" si="17"/>
        <v>1</v>
      </c>
      <c r="AC24" s="86" t="str">
        <f t="shared" si="18"/>
        <v>GEBR</v>
      </c>
      <c r="AD24" s="86" t="str">
        <f t="shared" si="19"/>
        <v>&lt;=</v>
      </c>
      <c r="AE24" s="86">
        <f t="shared" si="20"/>
        <v>1.046142578125</v>
      </c>
      <c r="AF24" s="86">
        <f t="shared" si="21"/>
        <v>64</v>
      </c>
      <c r="AG24" s="86" t="b">
        <f t="shared" si="22"/>
        <v>0</v>
      </c>
      <c r="AH24" s="86" t="str">
        <f t="shared" si="23"/>
        <v>GEBR</v>
      </c>
      <c r="AI24" s="86" t="str">
        <f t="shared" si="24"/>
        <v>&gt;</v>
      </c>
      <c r="AJ24" s="86">
        <f t="shared" si="25"/>
        <v>0.85498046875</v>
      </c>
      <c r="AK24" s="86">
        <f t="shared" si="26"/>
        <v>61</v>
      </c>
      <c r="AL24" s="86" t="b">
        <f t="shared" si="27"/>
        <v>0</v>
      </c>
      <c r="AM24" s="86" t="str">
        <f t="shared" si="28"/>
        <v>Distance</v>
      </c>
      <c r="AN24" s="86" t="str">
        <f t="shared" si="29"/>
        <v>&gt;</v>
      </c>
      <c r="AO24" s="86">
        <f t="shared" si="30"/>
        <v>160.174560546875</v>
      </c>
      <c r="AP24" s="86">
        <f t="shared" si="31"/>
        <v>15</v>
      </c>
      <c r="AQ24" s="86" t="b">
        <f t="shared" si="32"/>
        <v>1</v>
      </c>
      <c r="AR24" s="86" t="str">
        <f t="shared" si="33"/>
        <v>Speed</v>
      </c>
      <c r="AS24" s="86" t="str">
        <f t="shared" si="34"/>
        <v>&lt;=</v>
      </c>
      <c r="AT24" s="86">
        <f t="shared" si="35"/>
        <v>15.89208984375</v>
      </c>
      <c r="AU24" s="86">
        <f t="shared" si="36"/>
        <v>4</v>
      </c>
      <c r="AV24" s="86" t="b">
        <f t="shared" si="37"/>
        <v>1</v>
      </c>
      <c r="AW24" s="86" t="str">
        <f t="shared" si="38"/>
        <v>Distance</v>
      </c>
      <c r="AX24" s="86" t="str">
        <f t="shared" si="39"/>
        <v>&lt;=</v>
      </c>
      <c r="AY24" s="86">
        <f t="shared" si="40"/>
        <v>200.208251953125</v>
      </c>
      <c r="AZ24" s="86">
        <f t="shared" si="41"/>
        <v>1</v>
      </c>
      <c r="BA24" s="86" t="b">
        <f t="shared" si="42"/>
        <v>0</v>
      </c>
      <c r="BB24" s="86" t="str">
        <f t="shared" si="43"/>
        <v>Speed</v>
      </c>
      <c r="BC24" s="86" t="str">
        <f t="shared" si="44"/>
        <v>&gt;</v>
      </c>
      <c r="BD24" s="86">
        <f t="shared" si="45"/>
        <v>13.645751953125</v>
      </c>
      <c r="BE24" s="86">
        <f t="shared" si="46"/>
        <v>0</v>
      </c>
      <c r="BF24" s="86" t="b">
        <f t="shared" si="47"/>
        <v>1</v>
      </c>
      <c r="BG24" s="86" t="str">
        <f t="shared" si="48"/>
        <v>Distance</v>
      </c>
      <c r="BH24" s="86" t="str">
        <f t="shared" si="49"/>
        <v>&lt;=</v>
      </c>
      <c r="BI24" s="86">
        <f t="shared" si="50"/>
        <v>279.580810546875</v>
      </c>
      <c r="BJ24" s="15">
        <f t="shared" si="51"/>
        <v>0</v>
      </c>
      <c r="BK24" s="15" t="str">
        <f t="shared" si="52"/>
        <v>Distance&gt;186,53076171875 AND Speed&gt;14,5341796875 AND GEBR&lt;=1,046142578125 AND GEBR&gt;0,85498046875 AND Distance&gt;160,174560546875 AND Speed&lt;=15,89208984375 AND Distance&lt;=200,208251953125 AND Speed&gt;13,645751953125 AND Distance&lt;=279,580810546875</v>
      </c>
      <c r="BM24" s="15">
        <v>0</v>
      </c>
      <c r="BN24" s="15">
        <v>1</v>
      </c>
      <c r="BO24" s="15" t="s">
        <v>2002</v>
      </c>
    </row>
    <row r="25" spans="1:67">
      <c r="A25" s="15">
        <v>22</v>
      </c>
      <c r="B25" s="15">
        <v>0</v>
      </c>
      <c r="C25" s="15">
        <v>486055</v>
      </c>
      <c r="D25" s="15">
        <f t="shared" si="0"/>
        <v>118</v>
      </c>
      <c r="E25" s="15">
        <f t="shared" si="1"/>
        <v>2727</v>
      </c>
      <c r="F25" s="15">
        <f t="shared" si="2"/>
        <v>118.665771484375</v>
      </c>
      <c r="G25" s="15">
        <v>23</v>
      </c>
      <c r="H25" s="15">
        <v>24</v>
      </c>
      <c r="I25" s="15">
        <v>6</v>
      </c>
      <c r="J25" s="15">
        <v>4</v>
      </c>
      <c r="K25" s="15">
        <v>203</v>
      </c>
      <c r="L25" s="15">
        <v>1002</v>
      </c>
      <c r="M25" s="15">
        <f t="shared" si="3"/>
        <v>0.24462890625</v>
      </c>
      <c r="O25" s="86">
        <f t="shared" si="4"/>
        <v>203</v>
      </c>
      <c r="P25" s="86">
        <f t="shared" si="5"/>
        <v>0</v>
      </c>
      <c r="Q25" s="86">
        <f t="shared" si="6"/>
        <v>201</v>
      </c>
      <c r="R25" s="86" t="b">
        <f t="shared" si="7"/>
        <v>1</v>
      </c>
      <c r="S25" s="86" t="str">
        <f t="shared" si="8"/>
        <v>GEBR</v>
      </c>
      <c r="T25" s="86" t="str">
        <f t="shared" si="9"/>
        <v>&lt;=</v>
      </c>
      <c r="U25" s="86">
        <f t="shared" si="10"/>
        <v>0.715087890625</v>
      </c>
      <c r="V25" s="86">
        <f t="shared" si="11"/>
        <v>129</v>
      </c>
      <c r="W25" s="86" t="b">
        <f t="shared" si="12"/>
        <v>1</v>
      </c>
      <c r="X25" s="86" t="str">
        <f t="shared" si="13"/>
        <v>Speed</v>
      </c>
      <c r="Y25" s="86" t="str">
        <f t="shared" si="14"/>
        <v>&lt;=</v>
      </c>
      <c r="Z25" s="86">
        <f t="shared" si="15"/>
        <v>8.534912109375</v>
      </c>
      <c r="AA25" s="86">
        <f t="shared" si="16"/>
        <v>128</v>
      </c>
      <c r="AB25" s="86" t="b">
        <f t="shared" si="17"/>
        <v>1</v>
      </c>
      <c r="AC25" s="86" t="str">
        <f t="shared" si="18"/>
        <v>GEBR</v>
      </c>
      <c r="AD25" s="86" t="str">
        <f t="shared" si="19"/>
        <v>&lt;=</v>
      </c>
      <c r="AE25" s="86">
        <f t="shared" si="20"/>
        <v>1.046142578125</v>
      </c>
      <c r="AF25" s="86">
        <f t="shared" si="21"/>
        <v>125</v>
      </c>
      <c r="AG25" s="86" t="b">
        <f t="shared" si="22"/>
        <v>0</v>
      </c>
      <c r="AH25" s="86" t="str">
        <f t="shared" si="23"/>
        <v>Speed</v>
      </c>
      <c r="AI25" s="86" t="str">
        <f t="shared" si="24"/>
        <v>&gt;</v>
      </c>
      <c r="AJ25" s="86">
        <f t="shared" si="25"/>
        <v>7.66796875</v>
      </c>
      <c r="AK25" s="86">
        <f t="shared" si="26"/>
        <v>21</v>
      </c>
      <c r="AL25" s="86" t="b">
        <f t="shared" si="27"/>
        <v>1</v>
      </c>
      <c r="AM25" s="86" t="str">
        <f t="shared" si="28"/>
        <v>Distance</v>
      </c>
      <c r="AN25" s="86" t="str">
        <f t="shared" si="29"/>
        <v>&lt;=</v>
      </c>
      <c r="AO25" s="86">
        <f t="shared" si="30"/>
        <v>80.3369140625</v>
      </c>
      <c r="AP25" s="86">
        <f t="shared" si="31"/>
        <v>6</v>
      </c>
      <c r="AQ25" s="86" t="b">
        <f t="shared" si="32"/>
        <v>1</v>
      </c>
      <c r="AR25" s="86" t="str">
        <f t="shared" si="33"/>
        <v>Speed</v>
      </c>
      <c r="AS25" s="86" t="str">
        <f t="shared" si="34"/>
        <v>&lt;=</v>
      </c>
      <c r="AT25" s="86">
        <f t="shared" si="35"/>
        <v>9.998291015625</v>
      </c>
      <c r="AU25" s="86">
        <f t="shared" si="36"/>
        <v>3</v>
      </c>
      <c r="AV25" s="86" t="b">
        <f t="shared" si="37"/>
        <v>0</v>
      </c>
      <c r="AW25" s="86" t="str">
        <f t="shared" si="38"/>
        <v>Distance</v>
      </c>
      <c r="AX25" s="86" t="str">
        <f t="shared" si="39"/>
        <v>&gt;</v>
      </c>
      <c r="AY25" s="86">
        <f t="shared" si="40"/>
        <v>67.628662109375</v>
      </c>
      <c r="AZ25" s="86">
        <f t="shared" si="41"/>
        <v>1</v>
      </c>
      <c r="BA25" s="86" t="b">
        <f t="shared" si="42"/>
        <v>1</v>
      </c>
      <c r="BB25" s="86" t="str">
        <f t="shared" si="43"/>
        <v>Speed</v>
      </c>
      <c r="BC25" s="86" t="str">
        <f t="shared" si="44"/>
        <v>&lt;=</v>
      </c>
      <c r="BD25" s="86">
        <f t="shared" si="45"/>
        <v>13.645751953125</v>
      </c>
      <c r="BE25" s="86">
        <f t="shared" si="46"/>
        <v>0</v>
      </c>
      <c r="BF25" s="86" t="b">
        <f t="shared" si="47"/>
        <v>1</v>
      </c>
      <c r="BG25" s="86" t="str">
        <f t="shared" si="48"/>
        <v>Distance</v>
      </c>
      <c r="BH25" s="86" t="str">
        <f t="shared" si="49"/>
        <v>&lt;=</v>
      </c>
      <c r="BI25" s="86">
        <f t="shared" si="50"/>
        <v>279.580810546875</v>
      </c>
      <c r="BJ25" s="15">
        <f t="shared" si="51"/>
        <v>1</v>
      </c>
      <c r="BK25" s="15" t="str">
        <f t="shared" si="52"/>
        <v>GEBR&lt;=0,715087890625 AND Speed&lt;=8,534912109375 AND GEBR&lt;=1,046142578125 AND Speed&gt;7,66796875 AND Distance&lt;=80,3369140625 AND Speed&lt;=9,998291015625 AND Distance&gt;67,628662109375 AND Speed&lt;=13,645751953125 AND Distance&lt;=279,580810546875</v>
      </c>
      <c r="BM25" s="15">
        <v>0</v>
      </c>
      <c r="BN25" s="15">
        <v>1</v>
      </c>
      <c r="BO25" s="15" t="s">
        <v>2004</v>
      </c>
    </row>
    <row r="26" spans="1:67">
      <c r="A26" s="15">
        <v>23</v>
      </c>
      <c r="B26" s="15">
        <v>0</v>
      </c>
      <c r="C26" s="15">
        <v>418114</v>
      </c>
      <c r="D26" s="15">
        <f t="shared" si="0"/>
        <v>102</v>
      </c>
      <c r="E26" s="15">
        <f t="shared" si="1"/>
        <v>322</v>
      </c>
      <c r="F26" s="15">
        <f t="shared" si="2"/>
        <v>102.07861328125</v>
      </c>
      <c r="G26" s="15">
        <v>89</v>
      </c>
      <c r="H26" s="15">
        <v>90</v>
      </c>
      <c r="I26" s="15">
        <v>22</v>
      </c>
      <c r="J26" s="15">
        <v>5</v>
      </c>
      <c r="K26" s="15">
        <v>204</v>
      </c>
      <c r="L26" s="15">
        <v>195</v>
      </c>
      <c r="M26" s="15">
        <f t="shared" si="3"/>
        <v>4.7607421875E-2</v>
      </c>
      <c r="O26" s="86">
        <f t="shared" si="4"/>
        <v>204</v>
      </c>
      <c r="P26" s="86">
        <f t="shared" si="5"/>
        <v>0.25</v>
      </c>
      <c r="Q26" s="86">
        <f t="shared" si="6"/>
        <v>201</v>
      </c>
      <c r="R26" s="86" t="b">
        <f t="shared" si="7"/>
        <v>0</v>
      </c>
      <c r="S26" s="86" t="str">
        <f t="shared" si="8"/>
        <v>GEBR</v>
      </c>
      <c r="T26" s="86" t="str">
        <f t="shared" si="9"/>
        <v>&gt;</v>
      </c>
      <c r="U26" s="86">
        <f t="shared" si="10"/>
        <v>0.715087890625</v>
      </c>
      <c r="V26" s="86">
        <f t="shared" si="11"/>
        <v>129</v>
      </c>
      <c r="W26" s="86" t="b">
        <f t="shared" si="12"/>
        <v>1</v>
      </c>
      <c r="X26" s="86" t="str">
        <f t="shared" si="13"/>
        <v>Speed</v>
      </c>
      <c r="Y26" s="86" t="str">
        <f t="shared" si="14"/>
        <v>&lt;=</v>
      </c>
      <c r="Z26" s="86">
        <f t="shared" si="15"/>
        <v>8.534912109375</v>
      </c>
      <c r="AA26" s="86">
        <f t="shared" si="16"/>
        <v>128</v>
      </c>
      <c r="AB26" s="86" t="b">
        <f t="shared" si="17"/>
        <v>1</v>
      </c>
      <c r="AC26" s="86" t="str">
        <f t="shared" si="18"/>
        <v>GEBR</v>
      </c>
      <c r="AD26" s="86" t="str">
        <f t="shared" si="19"/>
        <v>&lt;=</v>
      </c>
      <c r="AE26" s="86">
        <f t="shared" si="20"/>
        <v>1.046142578125</v>
      </c>
      <c r="AF26" s="86">
        <f t="shared" si="21"/>
        <v>125</v>
      </c>
      <c r="AG26" s="86" t="b">
        <f t="shared" si="22"/>
        <v>0</v>
      </c>
      <c r="AH26" s="86" t="str">
        <f t="shared" si="23"/>
        <v>Speed</v>
      </c>
      <c r="AI26" s="86" t="str">
        <f t="shared" si="24"/>
        <v>&gt;</v>
      </c>
      <c r="AJ26" s="86">
        <f t="shared" si="25"/>
        <v>7.66796875</v>
      </c>
      <c r="AK26" s="86">
        <f t="shared" si="26"/>
        <v>21</v>
      </c>
      <c r="AL26" s="86" t="b">
        <f t="shared" si="27"/>
        <v>1</v>
      </c>
      <c r="AM26" s="86" t="str">
        <f t="shared" si="28"/>
        <v>Distance</v>
      </c>
      <c r="AN26" s="86" t="str">
        <f t="shared" si="29"/>
        <v>&lt;=</v>
      </c>
      <c r="AO26" s="86">
        <f t="shared" si="30"/>
        <v>80.3369140625</v>
      </c>
      <c r="AP26" s="86">
        <f t="shared" si="31"/>
        <v>6</v>
      </c>
      <c r="AQ26" s="86" t="b">
        <f t="shared" si="32"/>
        <v>1</v>
      </c>
      <c r="AR26" s="86" t="str">
        <f t="shared" si="33"/>
        <v>Speed</v>
      </c>
      <c r="AS26" s="86" t="str">
        <f t="shared" si="34"/>
        <v>&lt;=</v>
      </c>
      <c r="AT26" s="86">
        <f t="shared" si="35"/>
        <v>9.998291015625</v>
      </c>
      <c r="AU26" s="86">
        <f t="shared" si="36"/>
        <v>3</v>
      </c>
      <c r="AV26" s="86" t="b">
        <f t="shared" si="37"/>
        <v>0</v>
      </c>
      <c r="AW26" s="86" t="str">
        <f t="shared" si="38"/>
        <v>Distance</v>
      </c>
      <c r="AX26" s="86" t="str">
        <f t="shared" si="39"/>
        <v>&gt;</v>
      </c>
      <c r="AY26" s="86">
        <f t="shared" si="40"/>
        <v>67.628662109375</v>
      </c>
      <c r="AZ26" s="86">
        <f t="shared" si="41"/>
        <v>1</v>
      </c>
      <c r="BA26" s="86" t="b">
        <f t="shared" si="42"/>
        <v>1</v>
      </c>
      <c r="BB26" s="86" t="str">
        <f t="shared" si="43"/>
        <v>Speed</v>
      </c>
      <c r="BC26" s="86" t="str">
        <f t="shared" si="44"/>
        <v>&lt;=</v>
      </c>
      <c r="BD26" s="86">
        <f t="shared" si="45"/>
        <v>13.645751953125</v>
      </c>
      <c r="BE26" s="86">
        <f t="shared" si="46"/>
        <v>0</v>
      </c>
      <c r="BF26" s="86" t="b">
        <f t="shared" si="47"/>
        <v>1</v>
      </c>
      <c r="BG26" s="86" t="str">
        <f t="shared" si="48"/>
        <v>Distance</v>
      </c>
      <c r="BH26" s="86" t="str">
        <f t="shared" si="49"/>
        <v>&lt;=</v>
      </c>
      <c r="BI26" s="86">
        <f t="shared" si="50"/>
        <v>279.580810546875</v>
      </c>
      <c r="BJ26" s="15">
        <f t="shared" si="51"/>
        <v>0</v>
      </c>
      <c r="BK26" s="15" t="str">
        <f t="shared" si="52"/>
        <v>GEBR&gt;0,715087890625 AND Speed&lt;=8,534912109375 AND GEBR&lt;=1,046142578125 AND Speed&gt;7,66796875 AND Distance&lt;=80,3369140625 AND Speed&lt;=9,998291015625 AND Distance&gt;67,628662109375 AND Speed&lt;=13,645751953125 AND Distance&lt;=279,580810546875</v>
      </c>
      <c r="BM26" s="15">
        <v>0</v>
      </c>
      <c r="BN26" s="15">
        <v>1</v>
      </c>
      <c r="BO26" s="15" t="s">
        <v>2016</v>
      </c>
    </row>
    <row r="27" spans="1:67">
      <c r="A27" s="15">
        <v>24</v>
      </c>
      <c r="B27" s="15">
        <v>0</v>
      </c>
      <c r="C27" s="15">
        <v>619596</v>
      </c>
      <c r="D27" s="15">
        <f t="shared" si="0"/>
        <v>151</v>
      </c>
      <c r="E27" s="15">
        <f t="shared" si="1"/>
        <v>1100</v>
      </c>
      <c r="F27" s="15">
        <f t="shared" si="2"/>
        <v>151.2685546875</v>
      </c>
      <c r="G27" s="15">
        <v>67</v>
      </c>
      <c r="H27" s="15">
        <v>68</v>
      </c>
      <c r="I27" s="15">
        <v>22</v>
      </c>
      <c r="J27" s="15">
        <v>5</v>
      </c>
      <c r="K27" s="15">
        <v>205</v>
      </c>
      <c r="L27" s="15">
        <v>1262</v>
      </c>
      <c r="M27" s="15">
        <f t="shared" si="3"/>
        <v>0.30810546875</v>
      </c>
      <c r="O27" s="86">
        <f t="shared" si="4"/>
        <v>205</v>
      </c>
      <c r="P27" s="86">
        <f t="shared" si="5"/>
        <v>0.291748046875</v>
      </c>
      <c r="Q27" s="86">
        <f t="shared" si="6"/>
        <v>110</v>
      </c>
      <c r="R27" s="86" t="b">
        <f t="shared" si="7"/>
        <v>1</v>
      </c>
      <c r="S27" s="86" t="str">
        <f t="shared" si="8"/>
        <v>Speed</v>
      </c>
      <c r="T27" s="86" t="str">
        <f t="shared" si="9"/>
        <v>&lt;=</v>
      </c>
      <c r="U27" s="86">
        <f t="shared" si="10"/>
        <v>25.454345703125</v>
      </c>
      <c r="V27" s="86">
        <f t="shared" si="11"/>
        <v>108</v>
      </c>
      <c r="W27" s="86" t="b">
        <f t="shared" si="12"/>
        <v>0</v>
      </c>
      <c r="X27" s="86" t="str">
        <f t="shared" si="13"/>
        <v>Distance</v>
      </c>
      <c r="Y27" s="86" t="str">
        <f t="shared" si="14"/>
        <v>&gt;</v>
      </c>
      <c r="Z27" s="86">
        <f t="shared" si="15"/>
        <v>490.218017578125</v>
      </c>
      <c r="AA27" s="86">
        <f t="shared" si="16"/>
        <v>105</v>
      </c>
      <c r="AB27" s="86" t="b">
        <f t="shared" si="17"/>
        <v>0</v>
      </c>
      <c r="AC27" s="86" t="str">
        <f t="shared" si="18"/>
        <v>GEBR</v>
      </c>
      <c r="AD27" s="86" t="str">
        <f t="shared" si="19"/>
        <v>&gt;</v>
      </c>
      <c r="AE27" s="86">
        <f t="shared" si="20"/>
        <v>0.715087890625</v>
      </c>
      <c r="AF27" s="86">
        <f t="shared" si="21"/>
        <v>41</v>
      </c>
      <c r="AG27" s="86" t="b">
        <f t="shared" si="22"/>
        <v>1</v>
      </c>
      <c r="AH27" s="86" t="str">
        <f t="shared" si="23"/>
        <v>Speed</v>
      </c>
      <c r="AI27" s="86" t="str">
        <f t="shared" si="24"/>
        <v>&lt;=</v>
      </c>
      <c r="AJ27" s="86">
        <f t="shared" si="25"/>
        <v>26.0556640625</v>
      </c>
      <c r="AK27" s="86">
        <f t="shared" si="26"/>
        <v>40</v>
      </c>
      <c r="AL27" s="86" t="b">
        <f t="shared" si="27"/>
        <v>1</v>
      </c>
      <c r="AM27" s="86" t="str">
        <f t="shared" si="28"/>
        <v>GEBR</v>
      </c>
      <c r="AN27" s="86" t="str">
        <f t="shared" si="29"/>
        <v>&lt;=</v>
      </c>
      <c r="AO27" s="86">
        <f t="shared" si="30"/>
        <v>0.85498046875</v>
      </c>
      <c r="AP27" s="86">
        <f t="shared" si="31"/>
        <v>37</v>
      </c>
      <c r="AQ27" s="86" t="b">
        <f t="shared" si="32"/>
        <v>0</v>
      </c>
      <c r="AR27" s="86" t="str">
        <f t="shared" si="33"/>
        <v>Speed</v>
      </c>
      <c r="AS27" s="86" t="str">
        <f t="shared" si="34"/>
        <v>&gt;</v>
      </c>
      <c r="AT27" s="86">
        <f t="shared" si="35"/>
        <v>23.851806640625</v>
      </c>
      <c r="AU27" s="86">
        <f t="shared" si="36"/>
        <v>8</v>
      </c>
      <c r="AV27" s="86" t="b">
        <f t="shared" si="37"/>
        <v>1</v>
      </c>
      <c r="AW27" s="86" t="str">
        <f t="shared" si="38"/>
        <v>Distance</v>
      </c>
      <c r="AX27" s="86" t="str">
        <f t="shared" si="39"/>
        <v>&lt;=</v>
      </c>
      <c r="AY27" s="86">
        <f t="shared" si="40"/>
        <v>557.604736328125</v>
      </c>
      <c r="AZ27" s="86">
        <f t="shared" si="41"/>
        <v>2</v>
      </c>
      <c r="BA27" s="86" t="b">
        <f t="shared" si="42"/>
        <v>0</v>
      </c>
      <c r="BB27" s="86" t="str">
        <f t="shared" si="43"/>
        <v>Distance</v>
      </c>
      <c r="BC27" s="86" t="str">
        <f t="shared" si="44"/>
        <v>&gt;</v>
      </c>
      <c r="BD27" s="86">
        <f t="shared" si="45"/>
        <v>440.973388671875</v>
      </c>
      <c r="BE27" s="86">
        <f t="shared" si="46"/>
        <v>0</v>
      </c>
      <c r="BF27" s="86" t="b">
        <f t="shared" si="47"/>
        <v>0</v>
      </c>
      <c r="BG27" s="86" t="str">
        <f t="shared" si="48"/>
        <v>Distance</v>
      </c>
      <c r="BH27" s="86" t="str">
        <f t="shared" si="49"/>
        <v>&gt;</v>
      </c>
      <c r="BI27" s="86">
        <f t="shared" si="50"/>
        <v>279.580810546875</v>
      </c>
      <c r="BJ27" s="15">
        <f t="shared" si="51"/>
        <v>0</v>
      </c>
      <c r="BK27" s="15" t="str">
        <f t="shared" si="52"/>
        <v>Speed&lt;=25,454345703125 AND Distance&gt;490,218017578125 AND GEBR&gt;0,715087890625 AND Speed&lt;=26,0556640625 AND GEBR&lt;=0,85498046875 AND Speed&gt;23,851806640625 AND Distance&lt;=557,604736328125 AND Distance&gt;440,973388671875 AND Distance&gt;279,580810546875</v>
      </c>
      <c r="BM27" s="15">
        <v>0</v>
      </c>
      <c r="BN27" s="15">
        <v>1</v>
      </c>
      <c r="BO27" s="15" t="s">
        <v>2019</v>
      </c>
    </row>
    <row r="28" spans="1:67">
      <c r="A28" s="15">
        <v>25</v>
      </c>
      <c r="B28" s="15">
        <v>0</v>
      </c>
      <c r="C28" s="15">
        <v>1303922</v>
      </c>
      <c r="D28" s="15">
        <f t="shared" si="0"/>
        <v>318</v>
      </c>
      <c r="E28" s="15">
        <f t="shared" si="1"/>
        <v>1394</v>
      </c>
      <c r="F28" s="15">
        <f t="shared" si="2"/>
        <v>318.34033203125</v>
      </c>
      <c r="G28" s="15">
        <v>77</v>
      </c>
      <c r="H28" s="15">
        <v>78</v>
      </c>
      <c r="I28" s="15">
        <v>14</v>
      </c>
      <c r="J28" s="15">
        <v>5</v>
      </c>
      <c r="K28" s="15">
        <v>206</v>
      </c>
      <c r="L28" s="15">
        <v>1242</v>
      </c>
      <c r="M28" s="15">
        <f t="shared" si="3"/>
        <v>0.30322265625</v>
      </c>
      <c r="O28" s="86">
        <f t="shared" si="4"/>
        <v>206</v>
      </c>
      <c r="P28" s="86">
        <f t="shared" si="5"/>
        <v>0.166748046875</v>
      </c>
      <c r="Q28" s="86">
        <f t="shared" si="6"/>
        <v>110</v>
      </c>
      <c r="R28" s="86" t="b">
        <f t="shared" si="7"/>
        <v>0</v>
      </c>
      <c r="S28" s="86" t="str">
        <f t="shared" si="8"/>
        <v>Speed</v>
      </c>
      <c r="T28" s="86" t="str">
        <f t="shared" si="9"/>
        <v>&gt;</v>
      </c>
      <c r="U28" s="86">
        <f t="shared" si="10"/>
        <v>25.454345703125</v>
      </c>
      <c r="V28" s="86">
        <f t="shared" si="11"/>
        <v>108</v>
      </c>
      <c r="W28" s="86" t="b">
        <f t="shared" si="12"/>
        <v>0</v>
      </c>
      <c r="X28" s="86" t="str">
        <f t="shared" si="13"/>
        <v>Distance</v>
      </c>
      <c r="Y28" s="86" t="str">
        <f t="shared" si="14"/>
        <v>&gt;</v>
      </c>
      <c r="Z28" s="86">
        <f t="shared" si="15"/>
        <v>490.218017578125</v>
      </c>
      <c r="AA28" s="86">
        <f t="shared" si="16"/>
        <v>105</v>
      </c>
      <c r="AB28" s="86" t="b">
        <f t="shared" si="17"/>
        <v>0</v>
      </c>
      <c r="AC28" s="86" t="str">
        <f t="shared" si="18"/>
        <v>GEBR</v>
      </c>
      <c r="AD28" s="86" t="str">
        <f t="shared" si="19"/>
        <v>&gt;</v>
      </c>
      <c r="AE28" s="86">
        <f t="shared" si="20"/>
        <v>0.715087890625</v>
      </c>
      <c r="AF28" s="86">
        <f t="shared" si="21"/>
        <v>41</v>
      </c>
      <c r="AG28" s="86" t="b">
        <f t="shared" si="22"/>
        <v>1</v>
      </c>
      <c r="AH28" s="86" t="str">
        <f t="shared" si="23"/>
        <v>Speed</v>
      </c>
      <c r="AI28" s="86" t="str">
        <f t="shared" si="24"/>
        <v>&lt;=</v>
      </c>
      <c r="AJ28" s="86">
        <f t="shared" si="25"/>
        <v>26.0556640625</v>
      </c>
      <c r="AK28" s="86">
        <f t="shared" si="26"/>
        <v>40</v>
      </c>
      <c r="AL28" s="86" t="b">
        <f t="shared" si="27"/>
        <v>1</v>
      </c>
      <c r="AM28" s="86" t="str">
        <f t="shared" si="28"/>
        <v>GEBR</v>
      </c>
      <c r="AN28" s="86" t="str">
        <f t="shared" si="29"/>
        <v>&lt;=</v>
      </c>
      <c r="AO28" s="86">
        <f t="shared" si="30"/>
        <v>0.85498046875</v>
      </c>
      <c r="AP28" s="86">
        <f t="shared" si="31"/>
        <v>37</v>
      </c>
      <c r="AQ28" s="86" t="b">
        <f t="shared" si="32"/>
        <v>0</v>
      </c>
      <c r="AR28" s="86" t="str">
        <f t="shared" si="33"/>
        <v>Speed</v>
      </c>
      <c r="AS28" s="86" t="str">
        <f t="shared" si="34"/>
        <v>&gt;</v>
      </c>
      <c r="AT28" s="86">
        <f t="shared" si="35"/>
        <v>23.851806640625</v>
      </c>
      <c r="AU28" s="86">
        <f t="shared" si="36"/>
        <v>8</v>
      </c>
      <c r="AV28" s="86" t="b">
        <f t="shared" si="37"/>
        <v>1</v>
      </c>
      <c r="AW28" s="86" t="str">
        <f t="shared" si="38"/>
        <v>Distance</v>
      </c>
      <c r="AX28" s="86" t="str">
        <f t="shared" si="39"/>
        <v>&lt;=</v>
      </c>
      <c r="AY28" s="86">
        <f t="shared" si="40"/>
        <v>557.604736328125</v>
      </c>
      <c r="AZ28" s="86">
        <f t="shared" si="41"/>
        <v>2</v>
      </c>
      <c r="BA28" s="86" t="b">
        <f t="shared" si="42"/>
        <v>0</v>
      </c>
      <c r="BB28" s="86" t="str">
        <f t="shared" si="43"/>
        <v>Distance</v>
      </c>
      <c r="BC28" s="86" t="str">
        <f t="shared" si="44"/>
        <v>&gt;</v>
      </c>
      <c r="BD28" s="86">
        <f t="shared" si="45"/>
        <v>440.973388671875</v>
      </c>
      <c r="BE28" s="86">
        <f t="shared" si="46"/>
        <v>0</v>
      </c>
      <c r="BF28" s="86" t="b">
        <f t="shared" si="47"/>
        <v>0</v>
      </c>
      <c r="BG28" s="86" t="str">
        <f t="shared" si="48"/>
        <v>Distance</v>
      </c>
      <c r="BH28" s="86" t="str">
        <f t="shared" si="49"/>
        <v>&gt;</v>
      </c>
      <c r="BI28" s="86">
        <f t="shared" si="50"/>
        <v>279.580810546875</v>
      </c>
      <c r="BJ28" s="15">
        <f t="shared" si="51"/>
        <v>0</v>
      </c>
      <c r="BK28" s="15" t="str">
        <f t="shared" si="52"/>
        <v>Speed&gt;25,454345703125 AND Distance&gt;490,218017578125 AND GEBR&gt;0,715087890625 AND Speed&lt;=26,0556640625 AND GEBR&lt;=0,85498046875 AND Speed&gt;23,851806640625 AND Distance&lt;=557,604736328125 AND Distance&gt;440,973388671875 AND Distance&gt;279,580810546875</v>
      </c>
      <c r="BM28" s="15">
        <v>0</v>
      </c>
      <c r="BN28" s="15">
        <v>1</v>
      </c>
      <c r="BO28" s="15" t="s">
        <v>2029</v>
      </c>
    </row>
    <row r="29" spans="1:67">
      <c r="A29" s="15">
        <v>26</v>
      </c>
      <c r="B29" s="15">
        <v>0</v>
      </c>
      <c r="C29" s="15">
        <v>1565176</v>
      </c>
      <c r="D29" s="15">
        <f t="shared" si="0"/>
        <v>382</v>
      </c>
      <c r="E29" s="15">
        <f t="shared" si="1"/>
        <v>504</v>
      </c>
      <c r="F29" s="15">
        <f t="shared" si="2"/>
        <v>382.123046875</v>
      </c>
      <c r="G29" s="15">
        <v>27</v>
      </c>
      <c r="H29" s="15">
        <v>28</v>
      </c>
      <c r="I29" s="15">
        <v>14</v>
      </c>
      <c r="J29" s="15">
        <v>5</v>
      </c>
      <c r="K29" s="15">
        <v>209</v>
      </c>
      <c r="L29" s="15">
        <v>530</v>
      </c>
      <c r="M29" s="15">
        <f t="shared" si="3"/>
        <v>0.12939453125</v>
      </c>
      <c r="O29" s="86">
        <f t="shared" si="4"/>
        <v>209</v>
      </c>
      <c r="P29" s="86">
        <f t="shared" si="5"/>
        <v>0.3095703125</v>
      </c>
      <c r="Q29" s="86">
        <f t="shared" si="6"/>
        <v>207</v>
      </c>
      <c r="R29" s="86" t="b">
        <f t="shared" si="7"/>
        <v>1</v>
      </c>
      <c r="S29" s="86" t="str">
        <f t="shared" si="8"/>
        <v>Speed</v>
      </c>
      <c r="T29" s="86" t="str">
        <f t="shared" si="9"/>
        <v>&lt;=</v>
      </c>
      <c r="U29" s="86">
        <f t="shared" si="10"/>
        <v>22.9130859375</v>
      </c>
      <c r="V29" s="86">
        <f t="shared" si="11"/>
        <v>50</v>
      </c>
      <c r="W29" s="86" t="b">
        <f t="shared" si="12"/>
        <v>1</v>
      </c>
      <c r="X29" s="86" t="str">
        <f t="shared" si="13"/>
        <v>GEBR</v>
      </c>
      <c r="Y29" s="86" t="str">
        <f t="shared" si="14"/>
        <v>&lt;=</v>
      </c>
      <c r="Z29" s="86">
        <f t="shared" si="15"/>
        <v>0.85498046875</v>
      </c>
      <c r="AA29" s="86">
        <f t="shared" si="16"/>
        <v>48</v>
      </c>
      <c r="AB29" s="86" t="b">
        <f t="shared" si="17"/>
        <v>0</v>
      </c>
      <c r="AC29" s="86" t="str">
        <f t="shared" si="18"/>
        <v>GEBR</v>
      </c>
      <c r="AD29" s="86" t="str">
        <f t="shared" si="19"/>
        <v>&gt;</v>
      </c>
      <c r="AE29" s="86">
        <f t="shared" si="20"/>
        <v>0.715087890625</v>
      </c>
      <c r="AF29" s="86">
        <f t="shared" si="21"/>
        <v>45</v>
      </c>
      <c r="AG29" s="86" t="b">
        <f t="shared" si="22"/>
        <v>0</v>
      </c>
      <c r="AH29" s="86" t="str">
        <f t="shared" si="23"/>
        <v>Distance</v>
      </c>
      <c r="AI29" s="86" t="str">
        <f t="shared" si="24"/>
        <v>&gt;</v>
      </c>
      <c r="AJ29" s="86">
        <f t="shared" si="25"/>
        <v>387.613525390625</v>
      </c>
      <c r="AK29" s="86">
        <f t="shared" si="26"/>
        <v>13</v>
      </c>
      <c r="AL29" s="86" t="b">
        <f t="shared" si="27"/>
        <v>1</v>
      </c>
      <c r="AM29" s="86" t="str">
        <f t="shared" si="28"/>
        <v>Speed</v>
      </c>
      <c r="AN29" s="86" t="str">
        <f t="shared" si="29"/>
        <v>&lt;=</v>
      </c>
      <c r="AO29" s="86">
        <f t="shared" si="30"/>
        <v>23.60009765625</v>
      </c>
      <c r="AP29" s="86">
        <f t="shared" si="31"/>
        <v>10</v>
      </c>
      <c r="AQ29" s="86" t="b">
        <f t="shared" si="32"/>
        <v>1</v>
      </c>
      <c r="AR29" s="86" t="str">
        <f t="shared" si="33"/>
        <v>GEBR</v>
      </c>
      <c r="AS29" s="86" t="str">
        <f t="shared" si="34"/>
        <v>&lt;=</v>
      </c>
      <c r="AT29" s="86">
        <f t="shared" si="35"/>
        <v>1.046142578125</v>
      </c>
      <c r="AU29" s="86">
        <f t="shared" si="36"/>
        <v>7</v>
      </c>
      <c r="AV29" s="86" t="b">
        <f t="shared" si="37"/>
        <v>0</v>
      </c>
      <c r="AW29" s="86" t="str">
        <f t="shared" si="38"/>
        <v>Speed</v>
      </c>
      <c r="AX29" s="86" t="str">
        <f t="shared" si="39"/>
        <v>&gt;</v>
      </c>
      <c r="AY29" s="86">
        <f t="shared" si="40"/>
        <v>20.9580078125</v>
      </c>
      <c r="AZ29" s="86">
        <f t="shared" si="41"/>
        <v>2</v>
      </c>
      <c r="BA29" s="86" t="b">
        <f t="shared" si="42"/>
        <v>1</v>
      </c>
      <c r="BB29" s="86" t="str">
        <f t="shared" si="43"/>
        <v>Distance</v>
      </c>
      <c r="BC29" s="86" t="str">
        <f t="shared" si="44"/>
        <v>&lt;=</v>
      </c>
      <c r="BD29" s="86">
        <f t="shared" si="45"/>
        <v>440.973388671875</v>
      </c>
      <c r="BE29" s="86">
        <f t="shared" si="46"/>
        <v>0</v>
      </c>
      <c r="BF29" s="86" t="b">
        <f t="shared" si="47"/>
        <v>0</v>
      </c>
      <c r="BG29" s="86" t="str">
        <f t="shared" si="48"/>
        <v>Distance</v>
      </c>
      <c r="BH29" s="86" t="str">
        <f t="shared" si="49"/>
        <v>&gt;</v>
      </c>
      <c r="BI29" s="86">
        <f t="shared" si="50"/>
        <v>279.580810546875</v>
      </c>
      <c r="BJ29" s="15">
        <f t="shared" si="51"/>
        <v>0</v>
      </c>
      <c r="BK29" s="15" t="str">
        <f t="shared" si="52"/>
        <v>Speed&lt;=22,9130859375 AND GEBR&lt;=0,85498046875 AND GEBR&gt;0,715087890625 AND Distance&gt;387,613525390625 AND Speed&lt;=23,60009765625 AND GEBR&lt;=1,046142578125 AND Speed&gt;20,9580078125 AND Distance&lt;=440,973388671875 AND Distance&gt;279,580810546875</v>
      </c>
      <c r="BM29" s="15">
        <v>0</v>
      </c>
      <c r="BN29" s="15">
        <v>1</v>
      </c>
      <c r="BO29" s="15" t="s">
        <v>2030</v>
      </c>
    </row>
    <row r="30" spans="1:67">
      <c r="A30" s="15">
        <v>27</v>
      </c>
      <c r="B30" s="15">
        <v>0</v>
      </c>
      <c r="C30" s="15">
        <v>1360628</v>
      </c>
      <c r="D30" s="15">
        <f t="shared" si="0"/>
        <v>332</v>
      </c>
      <c r="E30" s="15">
        <f t="shared" si="1"/>
        <v>756</v>
      </c>
      <c r="F30" s="15">
        <f t="shared" si="2"/>
        <v>332.1845703125</v>
      </c>
      <c r="G30" s="15">
        <v>79</v>
      </c>
      <c r="H30" s="15">
        <v>80</v>
      </c>
      <c r="I30" s="15">
        <v>26</v>
      </c>
      <c r="J30" s="15">
        <v>6</v>
      </c>
      <c r="K30" s="15">
        <v>210</v>
      </c>
      <c r="L30" s="15">
        <v>237</v>
      </c>
      <c r="M30" s="15">
        <f t="shared" si="3"/>
        <v>5.7861328125E-2</v>
      </c>
      <c r="O30" s="86">
        <f t="shared" si="4"/>
        <v>210</v>
      </c>
      <c r="P30" s="86">
        <f t="shared" si="5"/>
        <v>6.6650390625E-2</v>
      </c>
      <c r="Q30" s="86">
        <f t="shared" si="6"/>
        <v>207</v>
      </c>
      <c r="R30" s="86" t="b">
        <f t="shared" si="7"/>
        <v>0</v>
      </c>
      <c r="S30" s="86" t="str">
        <f t="shared" si="8"/>
        <v>Speed</v>
      </c>
      <c r="T30" s="86" t="str">
        <f t="shared" si="9"/>
        <v>&gt;</v>
      </c>
      <c r="U30" s="86">
        <f t="shared" si="10"/>
        <v>22.9130859375</v>
      </c>
      <c r="V30" s="86">
        <f t="shared" si="11"/>
        <v>50</v>
      </c>
      <c r="W30" s="86" t="b">
        <f t="shared" si="12"/>
        <v>1</v>
      </c>
      <c r="X30" s="86" t="str">
        <f t="shared" si="13"/>
        <v>GEBR</v>
      </c>
      <c r="Y30" s="86" t="str">
        <f t="shared" si="14"/>
        <v>&lt;=</v>
      </c>
      <c r="Z30" s="86">
        <f t="shared" si="15"/>
        <v>0.85498046875</v>
      </c>
      <c r="AA30" s="86">
        <f t="shared" si="16"/>
        <v>48</v>
      </c>
      <c r="AB30" s="86" t="b">
        <f t="shared" si="17"/>
        <v>0</v>
      </c>
      <c r="AC30" s="86" t="str">
        <f t="shared" si="18"/>
        <v>GEBR</v>
      </c>
      <c r="AD30" s="86" t="str">
        <f t="shared" si="19"/>
        <v>&gt;</v>
      </c>
      <c r="AE30" s="86">
        <f t="shared" si="20"/>
        <v>0.715087890625</v>
      </c>
      <c r="AF30" s="86">
        <f t="shared" si="21"/>
        <v>45</v>
      </c>
      <c r="AG30" s="86" t="b">
        <f t="shared" si="22"/>
        <v>0</v>
      </c>
      <c r="AH30" s="86" t="str">
        <f t="shared" si="23"/>
        <v>Distance</v>
      </c>
      <c r="AI30" s="86" t="str">
        <f t="shared" si="24"/>
        <v>&gt;</v>
      </c>
      <c r="AJ30" s="86">
        <f t="shared" si="25"/>
        <v>387.613525390625</v>
      </c>
      <c r="AK30" s="86">
        <f t="shared" si="26"/>
        <v>13</v>
      </c>
      <c r="AL30" s="86" t="b">
        <f t="shared" si="27"/>
        <v>1</v>
      </c>
      <c r="AM30" s="86" t="str">
        <f t="shared" si="28"/>
        <v>Speed</v>
      </c>
      <c r="AN30" s="86" t="str">
        <f t="shared" si="29"/>
        <v>&lt;=</v>
      </c>
      <c r="AO30" s="86">
        <f t="shared" si="30"/>
        <v>23.60009765625</v>
      </c>
      <c r="AP30" s="86">
        <f t="shared" si="31"/>
        <v>10</v>
      </c>
      <c r="AQ30" s="86" t="b">
        <f t="shared" si="32"/>
        <v>1</v>
      </c>
      <c r="AR30" s="86" t="str">
        <f t="shared" si="33"/>
        <v>GEBR</v>
      </c>
      <c r="AS30" s="86" t="str">
        <f t="shared" si="34"/>
        <v>&lt;=</v>
      </c>
      <c r="AT30" s="86">
        <f t="shared" si="35"/>
        <v>1.046142578125</v>
      </c>
      <c r="AU30" s="86">
        <f t="shared" si="36"/>
        <v>7</v>
      </c>
      <c r="AV30" s="86" t="b">
        <f t="shared" si="37"/>
        <v>0</v>
      </c>
      <c r="AW30" s="86" t="str">
        <f t="shared" si="38"/>
        <v>Speed</v>
      </c>
      <c r="AX30" s="86" t="str">
        <f t="shared" si="39"/>
        <v>&gt;</v>
      </c>
      <c r="AY30" s="86">
        <f t="shared" si="40"/>
        <v>20.9580078125</v>
      </c>
      <c r="AZ30" s="86">
        <f t="shared" si="41"/>
        <v>2</v>
      </c>
      <c r="BA30" s="86" t="b">
        <f t="shared" si="42"/>
        <v>1</v>
      </c>
      <c r="BB30" s="86" t="str">
        <f t="shared" si="43"/>
        <v>Distance</v>
      </c>
      <c r="BC30" s="86" t="str">
        <f t="shared" si="44"/>
        <v>&lt;=</v>
      </c>
      <c r="BD30" s="86">
        <f t="shared" si="45"/>
        <v>440.973388671875</v>
      </c>
      <c r="BE30" s="86">
        <f t="shared" si="46"/>
        <v>0</v>
      </c>
      <c r="BF30" s="86" t="b">
        <f t="shared" si="47"/>
        <v>0</v>
      </c>
      <c r="BG30" s="86" t="str">
        <f t="shared" si="48"/>
        <v>Distance</v>
      </c>
      <c r="BH30" s="86" t="str">
        <f t="shared" si="49"/>
        <v>&gt;</v>
      </c>
      <c r="BI30" s="86">
        <f t="shared" si="50"/>
        <v>279.580810546875</v>
      </c>
      <c r="BJ30" s="15">
        <f t="shared" si="51"/>
        <v>1</v>
      </c>
      <c r="BK30" s="15" t="str">
        <f t="shared" si="52"/>
        <v>Speed&gt;22,9130859375 AND GEBR&lt;=0,85498046875 AND GEBR&gt;0,715087890625 AND Distance&gt;387,613525390625 AND Speed&lt;=23,60009765625 AND GEBR&lt;=1,046142578125 AND Speed&gt;20,9580078125 AND Distance&lt;=440,973388671875 AND Distance&gt;279,580810546875</v>
      </c>
      <c r="BM30" s="15">
        <v>0</v>
      </c>
      <c r="BN30" s="15">
        <v>1</v>
      </c>
      <c r="BO30" s="15" t="s">
        <v>2031</v>
      </c>
    </row>
    <row r="31" spans="1:67">
      <c r="A31" s="15">
        <v>28</v>
      </c>
      <c r="B31" s="15">
        <v>2</v>
      </c>
      <c r="C31" s="15">
        <v>5238</v>
      </c>
      <c r="D31" s="15">
        <f t="shared" si="0"/>
        <v>1</v>
      </c>
      <c r="E31" s="15">
        <f t="shared" si="1"/>
        <v>1142</v>
      </c>
      <c r="F31" s="15">
        <f t="shared" si="2"/>
        <v>1.27880859375</v>
      </c>
      <c r="G31" s="15">
        <v>137</v>
      </c>
      <c r="H31" s="15">
        <v>138</v>
      </c>
      <c r="I31" s="15">
        <v>26</v>
      </c>
      <c r="J31" s="15">
        <v>6</v>
      </c>
      <c r="K31" s="15">
        <v>215</v>
      </c>
      <c r="L31" s="15">
        <v>1142</v>
      </c>
      <c r="M31" s="15">
        <f t="shared" si="3"/>
        <v>0.27880859375</v>
      </c>
      <c r="O31" s="86">
        <f t="shared" si="4"/>
        <v>215</v>
      </c>
      <c r="P31" s="86">
        <f t="shared" si="5"/>
        <v>0</v>
      </c>
      <c r="Q31" s="86">
        <f t="shared" si="6"/>
        <v>213</v>
      </c>
      <c r="R31" s="86" t="b">
        <f t="shared" si="7"/>
        <v>1</v>
      </c>
      <c r="S31" s="86" t="str">
        <f t="shared" si="8"/>
        <v>GEBR</v>
      </c>
      <c r="T31" s="86" t="str">
        <f t="shared" si="9"/>
        <v>&lt;=</v>
      </c>
      <c r="U31" s="86">
        <f t="shared" si="10"/>
        <v>1.046142578125</v>
      </c>
      <c r="V31" s="86">
        <f t="shared" si="11"/>
        <v>212</v>
      </c>
      <c r="W31" s="86" t="b">
        <f t="shared" si="12"/>
        <v>1</v>
      </c>
      <c r="X31" s="86" t="str">
        <f t="shared" si="13"/>
        <v>Distance</v>
      </c>
      <c r="Y31" s="86" t="str">
        <f t="shared" si="14"/>
        <v>&lt;=</v>
      </c>
      <c r="Z31" s="86">
        <f t="shared" si="15"/>
        <v>34.859130859375</v>
      </c>
      <c r="AA31" s="86">
        <f t="shared" si="16"/>
        <v>102</v>
      </c>
      <c r="AB31" s="86" t="b">
        <f t="shared" si="17"/>
        <v>0</v>
      </c>
      <c r="AC31" s="86" t="str">
        <f t="shared" si="18"/>
        <v>Speed</v>
      </c>
      <c r="AD31" s="86" t="str">
        <f t="shared" si="19"/>
        <v>&gt;</v>
      </c>
      <c r="AE31" s="86">
        <f t="shared" si="20"/>
        <v>4.40771484375</v>
      </c>
      <c r="AF31" s="86">
        <f t="shared" si="21"/>
        <v>20</v>
      </c>
      <c r="AG31" s="86" t="b">
        <f t="shared" si="22"/>
        <v>0</v>
      </c>
      <c r="AH31" s="86" t="str">
        <f t="shared" si="23"/>
        <v>Distance</v>
      </c>
      <c r="AI31" s="86" t="str">
        <f t="shared" si="24"/>
        <v>&gt;</v>
      </c>
      <c r="AJ31" s="86">
        <f t="shared" si="25"/>
        <v>28.723876953125</v>
      </c>
      <c r="AK31" s="86">
        <f t="shared" si="26"/>
        <v>11</v>
      </c>
      <c r="AL31" s="86" t="b">
        <f t="shared" si="27"/>
        <v>0</v>
      </c>
      <c r="AM31" s="86" t="str">
        <f t="shared" si="28"/>
        <v>Distance</v>
      </c>
      <c r="AN31" s="86" t="str">
        <f t="shared" si="29"/>
        <v>&gt;</v>
      </c>
      <c r="AO31" s="86">
        <f t="shared" si="30"/>
        <v>18.694580078125</v>
      </c>
      <c r="AP31" s="86">
        <f t="shared" si="31"/>
        <v>5</v>
      </c>
      <c r="AQ31" s="86" t="b">
        <f t="shared" si="32"/>
        <v>1</v>
      </c>
      <c r="AR31" s="86" t="str">
        <f t="shared" si="33"/>
        <v>Speed</v>
      </c>
      <c r="AS31" s="86" t="str">
        <f t="shared" si="34"/>
        <v>&lt;=</v>
      </c>
      <c r="AT31" s="86">
        <f t="shared" si="35"/>
        <v>5.388916015625</v>
      </c>
      <c r="AU31" s="86">
        <f t="shared" si="36"/>
        <v>3</v>
      </c>
      <c r="AV31" s="86" t="b">
        <f t="shared" si="37"/>
        <v>1</v>
      </c>
      <c r="AW31" s="86" t="str">
        <f t="shared" si="38"/>
        <v>Distance</v>
      </c>
      <c r="AX31" s="86" t="str">
        <f t="shared" si="39"/>
        <v>&lt;=</v>
      </c>
      <c r="AY31" s="86">
        <f t="shared" si="40"/>
        <v>67.628662109375</v>
      </c>
      <c r="AZ31" s="86">
        <f t="shared" si="41"/>
        <v>1</v>
      </c>
      <c r="BA31" s="86" t="b">
        <f t="shared" si="42"/>
        <v>1</v>
      </c>
      <c r="BB31" s="86" t="str">
        <f t="shared" si="43"/>
        <v>Speed</v>
      </c>
      <c r="BC31" s="86" t="str">
        <f t="shared" si="44"/>
        <v>&lt;=</v>
      </c>
      <c r="BD31" s="86">
        <f t="shared" si="45"/>
        <v>13.645751953125</v>
      </c>
      <c r="BE31" s="86">
        <f t="shared" si="46"/>
        <v>0</v>
      </c>
      <c r="BF31" s="86" t="b">
        <f t="shared" si="47"/>
        <v>1</v>
      </c>
      <c r="BG31" s="86" t="str">
        <f t="shared" si="48"/>
        <v>Distance</v>
      </c>
      <c r="BH31" s="86" t="str">
        <f t="shared" si="49"/>
        <v>&lt;=</v>
      </c>
      <c r="BI31" s="86">
        <f t="shared" si="50"/>
        <v>279.580810546875</v>
      </c>
      <c r="BJ31" s="15">
        <f t="shared" si="51"/>
        <v>1</v>
      </c>
      <c r="BK31" s="15" t="str">
        <f t="shared" si="52"/>
        <v>GEBR&lt;=1,046142578125 AND Distance&lt;=34,859130859375 AND Speed&gt;4,40771484375 AND Distance&gt;28,723876953125 AND Distance&gt;18,694580078125 AND Speed&lt;=5,388916015625 AND Distance&lt;=67,628662109375 AND Speed&lt;=13,645751953125 AND Distance&lt;=279,580810546875</v>
      </c>
      <c r="BM31" s="15">
        <v>0</v>
      </c>
      <c r="BN31" s="15">
        <v>1</v>
      </c>
      <c r="BO31" s="15" t="s">
        <v>2034</v>
      </c>
    </row>
    <row r="32" spans="1:67">
      <c r="A32" s="15">
        <v>29</v>
      </c>
      <c r="B32" s="15">
        <v>1</v>
      </c>
      <c r="C32" s="15">
        <v>63401</v>
      </c>
      <c r="D32" s="15">
        <f t="shared" si="0"/>
        <v>15</v>
      </c>
      <c r="E32" s="15">
        <f t="shared" si="1"/>
        <v>1961</v>
      </c>
      <c r="F32" s="15">
        <f t="shared" si="2"/>
        <v>15.478759765625</v>
      </c>
      <c r="G32" s="15">
        <v>31</v>
      </c>
      <c r="H32" s="15">
        <v>32</v>
      </c>
      <c r="I32" s="15">
        <v>17</v>
      </c>
      <c r="J32" s="15">
        <v>5</v>
      </c>
      <c r="K32" s="15">
        <v>216</v>
      </c>
      <c r="L32" s="15">
        <v>689</v>
      </c>
      <c r="M32" s="15">
        <f t="shared" si="3"/>
        <v>0.168212890625</v>
      </c>
      <c r="O32" s="86">
        <f t="shared" si="4"/>
        <v>216</v>
      </c>
      <c r="P32" s="86">
        <f t="shared" si="5"/>
        <v>0.22216796875</v>
      </c>
      <c r="Q32" s="86">
        <f t="shared" si="6"/>
        <v>213</v>
      </c>
      <c r="R32" s="86" t="b">
        <f t="shared" si="7"/>
        <v>0</v>
      </c>
      <c r="S32" s="86" t="str">
        <f t="shared" si="8"/>
        <v>GEBR</v>
      </c>
      <c r="T32" s="86" t="str">
        <f t="shared" si="9"/>
        <v>&gt;</v>
      </c>
      <c r="U32" s="86">
        <f t="shared" si="10"/>
        <v>1.046142578125</v>
      </c>
      <c r="V32" s="86">
        <f t="shared" si="11"/>
        <v>212</v>
      </c>
      <c r="W32" s="86" t="b">
        <f t="shared" si="12"/>
        <v>1</v>
      </c>
      <c r="X32" s="86" t="str">
        <f t="shared" si="13"/>
        <v>Distance</v>
      </c>
      <c r="Y32" s="86" t="str">
        <f t="shared" si="14"/>
        <v>&lt;=</v>
      </c>
      <c r="Z32" s="86">
        <f t="shared" si="15"/>
        <v>34.859130859375</v>
      </c>
      <c r="AA32" s="86">
        <f t="shared" si="16"/>
        <v>102</v>
      </c>
      <c r="AB32" s="86" t="b">
        <f t="shared" si="17"/>
        <v>0</v>
      </c>
      <c r="AC32" s="86" t="str">
        <f t="shared" si="18"/>
        <v>Speed</v>
      </c>
      <c r="AD32" s="86" t="str">
        <f t="shared" si="19"/>
        <v>&gt;</v>
      </c>
      <c r="AE32" s="86">
        <f t="shared" si="20"/>
        <v>4.40771484375</v>
      </c>
      <c r="AF32" s="86">
        <f t="shared" si="21"/>
        <v>20</v>
      </c>
      <c r="AG32" s="86" t="b">
        <f t="shared" si="22"/>
        <v>0</v>
      </c>
      <c r="AH32" s="86" t="str">
        <f t="shared" si="23"/>
        <v>Distance</v>
      </c>
      <c r="AI32" s="86" t="str">
        <f t="shared" si="24"/>
        <v>&gt;</v>
      </c>
      <c r="AJ32" s="86">
        <f t="shared" si="25"/>
        <v>28.723876953125</v>
      </c>
      <c r="AK32" s="86">
        <f t="shared" si="26"/>
        <v>11</v>
      </c>
      <c r="AL32" s="86" t="b">
        <f t="shared" si="27"/>
        <v>0</v>
      </c>
      <c r="AM32" s="86" t="str">
        <f t="shared" si="28"/>
        <v>Distance</v>
      </c>
      <c r="AN32" s="86" t="str">
        <f t="shared" si="29"/>
        <v>&gt;</v>
      </c>
      <c r="AO32" s="86">
        <f t="shared" si="30"/>
        <v>18.694580078125</v>
      </c>
      <c r="AP32" s="86">
        <f t="shared" si="31"/>
        <v>5</v>
      </c>
      <c r="AQ32" s="86" t="b">
        <f t="shared" si="32"/>
        <v>1</v>
      </c>
      <c r="AR32" s="86" t="str">
        <f t="shared" si="33"/>
        <v>Speed</v>
      </c>
      <c r="AS32" s="86" t="str">
        <f t="shared" si="34"/>
        <v>&lt;=</v>
      </c>
      <c r="AT32" s="86">
        <f t="shared" si="35"/>
        <v>5.388916015625</v>
      </c>
      <c r="AU32" s="86">
        <f t="shared" si="36"/>
        <v>3</v>
      </c>
      <c r="AV32" s="86" t="b">
        <f t="shared" si="37"/>
        <v>1</v>
      </c>
      <c r="AW32" s="86" t="str">
        <f t="shared" si="38"/>
        <v>Distance</v>
      </c>
      <c r="AX32" s="86" t="str">
        <f t="shared" si="39"/>
        <v>&lt;=</v>
      </c>
      <c r="AY32" s="86">
        <f t="shared" si="40"/>
        <v>67.628662109375</v>
      </c>
      <c r="AZ32" s="86">
        <f t="shared" si="41"/>
        <v>1</v>
      </c>
      <c r="BA32" s="86" t="b">
        <f t="shared" si="42"/>
        <v>1</v>
      </c>
      <c r="BB32" s="86" t="str">
        <f t="shared" si="43"/>
        <v>Speed</v>
      </c>
      <c r="BC32" s="86" t="str">
        <f t="shared" si="44"/>
        <v>&lt;=</v>
      </c>
      <c r="BD32" s="86">
        <f t="shared" si="45"/>
        <v>13.645751953125</v>
      </c>
      <c r="BE32" s="86">
        <f t="shared" si="46"/>
        <v>0</v>
      </c>
      <c r="BF32" s="86" t="b">
        <f t="shared" si="47"/>
        <v>1</v>
      </c>
      <c r="BG32" s="86" t="str">
        <f t="shared" si="48"/>
        <v>Distance</v>
      </c>
      <c r="BH32" s="86" t="str">
        <f t="shared" si="49"/>
        <v>&lt;=</v>
      </c>
      <c r="BI32" s="86">
        <f t="shared" si="50"/>
        <v>279.580810546875</v>
      </c>
      <c r="BJ32" s="15">
        <f t="shared" si="51"/>
        <v>0</v>
      </c>
      <c r="BK32" s="15" t="str">
        <f t="shared" si="52"/>
        <v>GEBR&gt;1,046142578125 AND Distance&lt;=34,859130859375 AND Speed&gt;4,40771484375 AND Distance&gt;28,723876953125 AND Distance&gt;18,694580078125 AND Speed&lt;=5,388916015625 AND Distance&lt;=67,628662109375 AND Speed&lt;=13,645751953125 AND Distance&lt;=279,580810546875</v>
      </c>
      <c r="BM32" s="15">
        <v>0</v>
      </c>
      <c r="BN32" s="15">
        <v>1</v>
      </c>
      <c r="BO32" s="15" t="s">
        <v>2036</v>
      </c>
    </row>
    <row r="33" spans="1:67">
      <c r="A33" s="15">
        <v>30</v>
      </c>
      <c r="B33" s="15">
        <v>2</v>
      </c>
      <c r="C33" s="15">
        <v>4285</v>
      </c>
      <c r="D33" s="15">
        <f t="shared" si="0"/>
        <v>1</v>
      </c>
      <c r="E33" s="15">
        <f t="shared" si="1"/>
        <v>189</v>
      </c>
      <c r="F33" s="15">
        <f t="shared" si="2"/>
        <v>1.046142578125</v>
      </c>
      <c r="G33" s="15">
        <v>149</v>
      </c>
      <c r="H33" s="15">
        <v>150</v>
      </c>
      <c r="I33" s="15">
        <v>17</v>
      </c>
      <c r="J33" s="15">
        <v>5</v>
      </c>
      <c r="K33" s="15">
        <v>231</v>
      </c>
      <c r="L33" s="15">
        <v>1279</v>
      </c>
      <c r="M33" s="15">
        <f t="shared" si="3"/>
        <v>0.312255859375</v>
      </c>
      <c r="O33" s="86">
        <f t="shared" si="4"/>
        <v>231</v>
      </c>
      <c r="P33" s="86">
        <f t="shared" si="5"/>
        <v>0.111083984375</v>
      </c>
      <c r="Q33" s="86">
        <f t="shared" si="6"/>
        <v>230</v>
      </c>
      <c r="R33" s="86" t="b">
        <f t="shared" si="7"/>
        <v>1</v>
      </c>
      <c r="S33" s="86" t="str">
        <f t="shared" si="8"/>
        <v>Distance</v>
      </c>
      <c r="T33" s="86" t="str">
        <f t="shared" si="9"/>
        <v>&lt;=</v>
      </c>
      <c r="U33" s="86">
        <f t="shared" si="10"/>
        <v>252.669677734375</v>
      </c>
      <c r="V33" s="86">
        <f t="shared" si="11"/>
        <v>152</v>
      </c>
      <c r="W33" s="86" t="b">
        <f t="shared" si="12"/>
        <v>0</v>
      </c>
      <c r="X33" s="86" t="str">
        <f t="shared" si="13"/>
        <v>Speed</v>
      </c>
      <c r="Y33" s="86" t="str">
        <f t="shared" si="14"/>
        <v>&gt;</v>
      </c>
      <c r="Z33" s="86">
        <f t="shared" si="15"/>
        <v>17.654052734375</v>
      </c>
      <c r="AA33" s="86">
        <f t="shared" si="16"/>
        <v>149</v>
      </c>
      <c r="AB33" s="86" t="b">
        <f t="shared" si="17"/>
        <v>0</v>
      </c>
      <c r="AC33" s="86" t="str">
        <f t="shared" si="18"/>
        <v>Distance</v>
      </c>
      <c r="AD33" s="86" t="str">
        <f t="shared" si="19"/>
        <v>&gt;</v>
      </c>
      <c r="AE33" s="86">
        <f t="shared" si="20"/>
        <v>220.613037109375</v>
      </c>
      <c r="AF33" s="86">
        <f t="shared" si="21"/>
        <v>30</v>
      </c>
      <c r="AG33" s="86" t="b">
        <f t="shared" si="22"/>
        <v>1</v>
      </c>
      <c r="AH33" s="86" t="str">
        <f t="shared" si="23"/>
        <v>GEBR</v>
      </c>
      <c r="AI33" s="86" t="str">
        <f t="shared" si="24"/>
        <v>&lt;=</v>
      </c>
      <c r="AJ33" s="86">
        <f t="shared" si="25"/>
        <v>1.046142578125</v>
      </c>
      <c r="AK33" s="86">
        <f t="shared" si="26"/>
        <v>17</v>
      </c>
      <c r="AL33" s="86" t="b">
        <f t="shared" si="27"/>
        <v>0</v>
      </c>
      <c r="AM33" s="86" t="str">
        <f t="shared" si="28"/>
        <v>GEBR</v>
      </c>
      <c r="AN33" s="86" t="str">
        <f t="shared" si="29"/>
        <v>&gt;</v>
      </c>
      <c r="AO33" s="86">
        <f t="shared" si="30"/>
        <v>0.85498046875</v>
      </c>
      <c r="AP33" s="86">
        <f t="shared" si="31"/>
        <v>16</v>
      </c>
      <c r="AQ33" s="86" t="b">
        <f t="shared" si="32"/>
        <v>1</v>
      </c>
      <c r="AR33" s="86" t="str">
        <f t="shared" si="33"/>
        <v>Speed</v>
      </c>
      <c r="AS33" s="86" t="str">
        <f t="shared" si="34"/>
        <v>&lt;=</v>
      </c>
      <c r="AT33" s="86">
        <f t="shared" si="35"/>
        <v>18.3662109375</v>
      </c>
      <c r="AU33" s="86">
        <f t="shared" si="36"/>
        <v>4</v>
      </c>
      <c r="AV33" s="86" t="b">
        <f t="shared" si="37"/>
        <v>0</v>
      </c>
      <c r="AW33" s="86" t="str">
        <f t="shared" si="38"/>
        <v>Distance</v>
      </c>
      <c r="AX33" s="86" t="str">
        <f t="shared" si="39"/>
        <v>&gt;</v>
      </c>
      <c r="AY33" s="86">
        <f t="shared" si="40"/>
        <v>200.208251953125</v>
      </c>
      <c r="AZ33" s="86">
        <f t="shared" si="41"/>
        <v>1</v>
      </c>
      <c r="BA33" s="86" t="b">
        <f t="shared" si="42"/>
        <v>0</v>
      </c>
      <c r="BB33" s="86" t="str">
        <f t="shared" si="43"/>
        <v>Speed</v>
      </c>
      <c r="BC33" s="86" t="str">
        <f t="shared" si="44"/>
        <v>&gt;</v>
      </c>
      <c r="BD33" s="86">
        <f t="shared" si="45"/>
        <v>13.645751953125</v>
      </c>
      <c r="BE33" s="86">
        <f t="shared" si="46"/>
        <v>0</v>
      </c>
      <c r="BF33" s="86" t="b">
        <f t="shared" si="47"/>
        <v>1</v>
      </c>
      <c r="BG33" s="86" t="str">
        <f t="shared" si="48"/>
        <v>Distance</v>
      </c>
      <c r="BH33" s="86" t="str">
        <f t="shared" si="49"/>
        <v>&lt;=</v>
      </c>
      <c r="BI33" s="86">
        <f t="shared" si="50"/>
        <v>279.580810546875</v>
      </c>
      <c r="BJ33" s="15">
        <f t="shared" si="51"/>
        <v>1</v>
      </c>
      <c r="BK33" s="15" t="str">
        <f t="shared" si="52"/>
        <v>Distance&lt;=252,669677734375 AND Speed&gt;17,654052734375 AND Distance&gt;220,613037109375 AND GEBR&lt;=1,046142578125 AND GEBR&gt;0,85498046875 AND Speed&lt;=18,3662109375 AND Distance&gt;200,208251953125 AND Speed&gt;13,645751953125 AND Distance&lt;=279,580810546875</v>
      </c>
      <c r="BM33" s="15">
        <v>0</v>
      </c>
      <c r="BN33" s="15">
        <v>1</v>
      </c>
      <c r="BO33" s="15" t="s">
        <v>2039</v>
      </c>
    </row>
    <row r="34" spans="1:67">
      <c r="A34" s="15">
        <v>31</v>
      </c>
      <c r="B34" s="15">
        <v>0</v>
      </c>
      <c r="C34" s="15">
        <v>884077</v>
      </c>
      <c r="D34" s="15">
        <f t="shared" si="0"/>
        <v>215</v>
      </c>
      <c r="E34" s="15">
        <f t="shared" si="1"/>
        <v>3437</v>
      </c>
      <c r="F34" s="15">
        <f t="shared" si="2"/>
        <v>215.839111328125</v>
      </c>
      <c r="G34" s="15">
        <v>193</v>
      </c>
      <c r="H34" s="15">
        <v>194</v>
      </c>
      <c r="I34" s="15">
        <v>29</v>
      </c>
      <c r="J34" s="15">
        <v>6</v>
      </c>
      <c r="K34" s="15">
        <v>232</v>
      </c>
      <c r="L34" s="15">
        <v>1220</v>
      </c>
      <c r="M34" s="15">
        <f t="shared" si="3"/>
        <v>0.2978515625</v>
      </c>
      <c r="O34" s="86">
        <f t="shared" si="4"/>
        <v>232</v>
      </c>
      <c r="P34" s="86">
        <f t="shared" si="5"/>
        <v>0.333251953125</v>
      </c>
      <c r="Q34" s="86">
        <f t="shared" si="6"/>
        <v>230</v>
      </c>
      <c r="R34" s="86" t="b">
        <f t="shared" si="7"/>
        <v>0</v>
      </c>
      <c r="S34" s="86" t="str">
        <f t="shared" si="8"/>
        <v>Distance</v>
      </c>
      <c r="T34" s="86" t="str">
        <f t="shared" si="9"/>
        <v>&gt;</v>
      </c>
      <c r="U34" s="86">
        <f t="shared" si="10"/>
        <v>252.669677734375</v>
      </c>
      <c r="V34" s="86">
        <f t="shared" si="11"/>
        <v>152</v>
      </c>
      <c r="W34" s="86" t="b">
        <f t="shared" si="12"/>
        <v>0</v>
      </c>
      <c r="X34" s="86" t="str">
        <f t="shared" si="13"/>
        <v>Speed</v>
      </c>
      <c r="Y34" s="86" t="str">
        <f t="shared" si="14"/>
        <v>&gt;</v>
      </c>
      <c r="Z34" s="86">
        <f t="shared" si="15"/>
        <v>17.654052734375</v>
      </c>
      <c r="AA34" s="86">
        <f t="shared" si="16"/>
        <v>149</v>
      </c>
      <c r="AB34" s="86" t="b">
        <f t="shared" si="17"/>
        <v>0</v>
      </c>
      <c r="AC34" s="86" t="str">
        <f t="shared" si="18"/>
        <v>Distance</v>
      </c>
      <c r="AD34" s="86" t="str">
        <f t="shared" si="19"/>
        <v>&gt;</v>
      </c>
      <c r="AE34" s="86">
        <f t="shared" si="20"/>
        <v>220.613037109375</v>
      </c>
      <c r="AF34" s="86">
        <f t="shared" si="21"/>
        <v>30</v>
      </c>
      <c r="AG34" s="86" t="b">
        <f t="shared" si="22"/>
        <v>1</v>
      </c>
      <c r="AH34" s="86" t="str">
        <f t="shared" si="23"/>
        <v>GEBR</v>
      </c>
      <c r="AI34" s="86" t="str">
        <f t="shared" si="24"/>
        <v>&lt;=</v>
      </c>
      <c r="AJ34" s="86">
        <f t="shared" si="25"/>
        <v>1.046142578125</v>
      </c>
      <c r="AK34" s="86">
        <f t="shared" si="26"/>
        <v>17</v>
      </c>
      <c r="AL34" s="86" t="b">
        <f t="shared" si="27"/>
        <v>0</v>
      </c>
      <c r="AM34" s="86" t="str">
        <f t="shared" si="28"/>
        <v>GEBR</v>
      </c>
      <c r="AN34" s="86" t="str">
        <f t="shared" si="29"/>
        <v>&gt;</v>
      </c>
      <c r="AO34" s="86">
        <f t="shared" si="30"/>
        <v>0.85498046875</v>
      </c>
      <c r="AP34" s="86">
        <f t="shared" si="31"/>
        <v>16</v>
      </c>
      <c r="AQ34" s="86" t="b">
        <f t="shared" si="32"/>
        <v>1</v>
      </c>
      <c r="AR34" s="86" t="str">
        <f t="shared" si="33"/>
        <v>Speed</v>
      </c>
      <c r="AS34" s="86" t="str">
        <f t="shared" si="34"/>
        <v>&lt;=</v>
      </c>
      <c r="AT34" s="86">
        <f t="shared" si="35"/>
        <v>18.3662109375</v>
      </c>
      <c r="AU34" s="86">
        <f t="shared" si="36"/>
        <v>4</v>
      </c>
      <c r="AV34" s="86" t="b">
        <f t="shared" si="37"/>
        <v>0</v>
      </c>
      <c r="AW34" s="86" t="str">
        <f t="shared" si="38"/>
        <v>Distance</v>
      </c>
      <c r="AX34" s="86" t="str">
        <f t="shared" si="39"/>
        <v>&gt;</v>
      </c>
      <c r="AY34" s="86">
        <f t="shared" si="40"/>
        <v>200.208251953125</v>
      </c>
      <c r="AZ34" s="86">
        <f t="shared" si="41"/>
        <v>1</v>
      </c>
      <c r="BA34" s="86" t="b">
        <f t="shared" si="42"/>
        <v>0</v>
      </c>
      <c r="BB34" s="86" t="str">
        <f t="shared" si="43"/>
        <v>Speed</v>
      </c>
      <c r="BC34" s="86" t="str">
        <f t="shared" si="44"/>
        <v>&gt;</v>
      </c>
      <c r="BD34" s="86">
        <f t="shared" si="45"/>
        <v>13.645751953125</v>
      </c>
      <c r="BE34" s="86">
        <f t="shared" si="46"/>
        <v>0</v>
      </c>
      <c r="BF34" s="86" t="b">
        <f t="shared" si="47"/>
        <v>1</v>
      </c>
      <c r="BG34" s="86" t="str">
        <f t="shared" si="48"/>
        <v>Distance</v>
      </c>
      <c r="BH34" s="86" t="str">
        <f t="shared" si="49"/>
        <v>&lt;=</v>
      </c>
      <c r="BI34" s="86">
        <f t="shared" si="50"/>
        <v>279.580810546875</v>
      </c>
      <c r="BJ34" s="15">
        <f t="shared" si="51"/>
        <v>0</v>
      </c>
      <c r="BK34" s="15" t="str">
        <f t="shared" si="52"/>
        <v>Distance&gt;252,669677734375 AND Speed&gt;17,654052734375 AND Distance&gt;220,613037109375 AND GEBR&lt;=1,046142578125 AND GEBR&gt;0,85498046875 AND Speed&lt;=18,3662109375 AND Distance&gt;200,208251953125 AND Speed&gt;13,645751953125 AND Distance&lt;=279,580810546875</v>
      </c>
      <c r="BM34" s="15">
        <v>0</v>
      </c>
      <c r="BN34" s="15">
        <v>1</v>
      </c>
      <c r="BO34" s="15" t="s">
        <v>2041</v>
      </c>
    </row>
    <row r="35" spans="1:67">
      <c r="A35" s="15">
        <v>32</v>
      </c>
      <c r="B35" s="15">
        <v>0</v>
      </c>
      <c r="C35" s="15">
        <v>1027253</v>
      </c>
      <c r="D35" s="15">
        <f t="shared" si="0"/>
        <v>250</v>
      </c>
      <c r="E35" s="15">
        <f t="shared" si="1"/>
        <v>3253</v>
      </c>
      <c r="F35" s="15">
        <f t="shared" si="2"/>
        <v>250.794189453125</v>
      </c>
      <c r="G35" s="15">
        <v>83</v>
      </c>
      <c r="H35" s="15">
        <v>84</v>
      </c>
      <c r="I35" s="15">
        <v>29</v>
      </c>
      <c r="J35" s="15">
        <v>6</v>
      </c>
      <c r="K35" s="15">
        <v>233</v>
      </c>
      <c r="L35" s="15">
        <v>310</v>
      </c>
      <c r="M35" s="15">
        <f t="shared" si="3"/>
        <v>7.568359375E-2</v>
      </c>
      <c r="O35" s="86">
        <f t="shared" si="4"/>
        <v>233</v>
      </c>
      <c r="P35" s="86">
        <f t="shared" si="5"/>
        <v>0</v>
      </c>
      <c r="Q35" s="86">
        <f t="shared" si="6"/>
        <v>140</v>
      </c>
      <c r="R35" s="86" t="b">
        <f t="shared" si="7"/>
        <v>1</v>
      </c>
      <c r="S35" s="86" t="str">
        <f t="shared" si="8"/>
        <v>Distance</v>
      </c>
      <c r="T35" s="86" t="str">
        <f t="shared" si="9"/>
        <v>&lt;=</v>
      </c>
      <c r="U35" s="86">
        <f t="shared" si="10"/>
        <v>406.32958984375</v>
      </c>
      <c r="V35" s="86">
        <f t="shared" si="11"/>
        <v>137</v>
      </c>
      <c r="W35" s="86" t="b">
        <f t="shared" si="12"/>
        <v>0</v>
      </c>
      <c r="X35" s="86" t="str">
        <f t="shared" si="13"/>
        <v>Speed</v>
      </c>
      <c r="Y35" s="86" t="str">
        <f t="shared" si="14"/>
        <v>&gt;</v>
      </c>
      <c r="Z35" s="86">
        <f t="shared" si="15"/>
        <v>27.194091796875</v>
      </c>
      <c r="AA35" s="86">
        <f t="shared" si="16"/>
        <v>28</v>
      </c>
      <c r="AB35" s="86" t="b">
        <f t="shared" si="17"/>
        <v>1</v>
      </c>
      <c r="AC35" s="86" t="str">
        <f t="shared" si="18"/>
        <v>GEBR</v>
      </c>
      <c r="AD35" s="86" t="str">
        <f t="shared" si="19"/>
        <v>&lt;=</v>
      </c>
      <c r="AE35" s="86">
        <f t="shared" si="20"/>
        <v>1.27880859375</v>
      </c>
      <c r="AF35" s="86">
        <f t="shared" si="21"/>
        <v>26</v>
      </c>
      <c r="AG35" s="86" t="b">
        <f t="shared" si="22"/>
        <v>0</v>
      </c>
      <c r="AH35" s="86" t="str">
        <f t="shared" si="23"/>
        <v>Distance</v>
      </c>
      <c r="AI35" s="86" t="str">
        <f t="shared" si="24"/>
        <v>&gt;</v>
      </c>
      <c r="AJ35" s="86">
        <f t="shared" si="25"/>
        <v>382.123046875</v>
      </c>
      <c r="AK35" s="86">
        <f t="shared" si="26"/>
        <v>14</v>
      </c>
      <c r="AL35" s="86" t="b">
        <f t="shared" si="27"/>
        <v>0</v>
      </c>
      <c r="AM35" s="86" t="str">
        <f t="shared" si="28"/>
        <v>Speed</v>
      </c>
      <c r="AN35" s="86" t="str">
        <f t="shared" si="29"/>
        <v>&gt;</v>
      </c>
      <c r="AO35" s="86">
        <f t="shared" si="30"/>
        <v>24.756591796875</v>
      </c>
      <c r="AP35" s="86">
        <f t="shared" si="31"/>
        <v>10</v>
      </c>
      <c r="AQ35" s="86" t="b">
        <f t="shared" si="32"/>
        <v>0</v>
      </c>
      <c r="AR35" s="86" t="str">
        <f t="shared" si="33"/>
        <v>GEBR</v>
      </c>
      <c r="AS35" s="86" t="str">
        <f t="shared" si="34"/>
        <v>&gt;</v>
      </c>
      <c r="AT35" s="86">
        <f t="shared" si="35"/>
        <v>1.046142578125</v>
      </c>
      <c r="AU35" s="86">
        <f t="shared" si="36"/>
        <v>7</v>
      </c>
      <c r="AV35" s="86" t="b">
        <f t="shared" si="37"/>
        <v>0</v>
      </c>
      <c r="AW35" s="86" t="str">
        <f t="shared" si="38"/>
        <v>Speed</v>
      </c>
      <c r="AX35" s="86" t="str">
        <f t="shared" si="39"/>
        <v>&gt;</v>
      </c>
      <c r="AY35" s="86">
        <f t="shared" si="40"/>
        <v>20.9580078125</v>
      </c>
      <c r="AZ35" s="86">
        <f t="shared" si="41"/>
        <v>2</v>
      </c>
      <c r="BA35" s="86" t="b">
        <f t="shared" si="42"/>
        <v>1</v>
      </c>
      <c r="BB35" s="86" t="str">
        <f t="shared" si="43"/>
        <v>Distance</v>
      </c>
      <c r="BC35" s="86" t="str">
        <f t="shared" si="44"/>
        <v>&lt;=</v>
      </c>
      <c r="BD35" s="86">
        <f t="shared" si="45"/>
        <v>440.973388671875</v>
      </c>
      <c r="BE35" s="86">
        <f t="shared" si="46"/>
        <v>0</v>
      </c>
      <c r="BF35" s="86" t="b">
        <f t="shared" si="47"/>
        <v>0</v>
      </c>
      <c r="BG35" s="86" t="str">
        <f t="shared" si="48"/>
        <v>Distance</v>
      </c>
      <c r="BH35" s="86" t="str">
        <f t="shared" si="49"/>
        <v>&gt;</v>
      </c>
      <c r="BI35" s="86">
        <f t="shared" si="50"/>
        <v>279.580810546875</v>
      </c>
      <c r="BJ35" s="15">
        <f t="shared" si="51"/>
        <v>1</v>
      </c>
      <c r="BK35" s="15" t="str">
        <f t="shared" si="52"/>
        <v>Distance&lt;=406,32958984375 AND Speed&gt;27,194091796875 AND GEBR&lt;=1,27880859375 AND Distance&gt;382,123046875 AND Speed&gt;24,756591796875 AND GEBR&gt;1,046142578125 AND Speed&gt;20,9580078125 AND Distance&lt;=440,973388671875 AND Distance&gt;279,580810546875</v>
      </c>
      <c r="BM35" s="15">
        <v>0</v>
      </c>
      <c r="BN35" s="15">
        <v>1</v>
      </c>
      <c r="BO35" s="15" t="s">
        <v>2049</v>
      </c>
    </row>
    <row r="36" spans="1:67">
      <c r="A36" s="15">
        <v>33</v>
      </c>
      <c r="B36" s="15">
        <v>1</v>
      </c>
      <c r="C36" s="15">
        <v>73895</v>
      </c>
      <c r="D36" s="15">
        <f t="shared" si="0"/>
        <v>18</v>
      </c>
      <c r="E36" s="15">
        <f t="shared" si="1"/>
        <v>167</v>
      </c>
      <c r="F36" s="15">
        <f t="shared" si="2"/>
        <v>18.040771484375</v>
      </c>
      <c r="G36" s="15">
        <v>237</v>
      </c>
      <c r="H36" s="15">
        <v>238</v>
      </c>
      <c r="I36" s="15">
        <v>9</v>
      </c>
      <c r="J36" s="15">
        <v>4</v>
      </c>
      <c r="K36" s="15">
        <v>234</v>
      </c>
      <c r="L36" s="15">
        <v>1359</v>
      </c>
      <c r="M36" s="15">
        <f t="shared" si="3"/>
        <v>0.331787109375</v>
      </c>
      <c r="O36" s="86">
        <f t="shared" si="4"/>
        <v>234</v>
      </c>
      <c r="P36" s="86">
        <f t="shared" si="5"/>
        <v>0.166748046875</v>
      </c>
      <c r="Q36" s="86">
        <f t="shared" si="6"/>
        <v>140</v>
      </c>
      <c r="R36" s="86" t="b">
        <f t="shared" si="7"/>
        <v>0</v>
      </c>
      <c r="S36" s="86" t="str">
        <f t="shared" si="8"/>
        <v>Distance</v>
      </c>
      <c r="T36" s="86" t="str">
        <f t="shared" si="9"/>
        <v>&gt;</v>
      </c>
      <c r="U36" s="86">
        <f t="shared" si="10"/>
        <v>406.32958984375</v>
      </c>
      <c r="V36" s="86">
        <f t="shared" si="11"/>
        <v>137</v>
      </c>
      <c r="W36" s="86" t="b">
        <f t="shared" si="12"/>
        <v>0</v>
      </c>
      <c r="X36" s="86" t="str">
        <f t="shared" si="13"/>
        <v>Speed</v>
      </c>
      <c r="Y36" s="86" t="str">
        <f t="shared" si="14"/>
        <v>&gt;</v>
      </c>
      <c r="Z36" s="86">
        <f t="shared" si="15"/>
        <v>27.194091796875</v>
      </c>
      <c r="AA36" s="86">
        <f t="shared" si="16"/>
        <v>28</v>
      </c>
      <c r="AB36" s="86" t="b">
        <f t="shared" si="17"/>
        <v>1</v>
      </c>
      <c r="AC36" s="86" t="str">
        <f t="shared" si="18"/>
        <v>GEBR</v>
      </c>
      <c r="AD36" s="86" t="str">
        <f t="shared" si="19"/>
        <v>&lt;=</v>
      </c>
      <c r="AE36" s="86">
        <f t="shared" si="20"/>
        <v>1.27880859375</v>
      </c>
      <c r="AF36" s="86">
        <f t="shared" si="21"/>
        <v>26</v>
      </c>
      <c r="AG36" s="86" t="b">
        <f t="shared" si="22"/>
        <v>0</v>
      </c>
      <c r="AH36" s="86" t="str">
        <f t="shared" si="23"/>
        <v>Distance</v>
      </c>
      <c r="AI36" s="86" t="str">
        <f t="shared" si="24"/>
        <v>&gt;</v>
      </c>
      <c r="AJ36" s="86">
        <f t="shared" si="25"/>
        <v>382.123046875</v>
      </c>
      <c r="AK36" s="86">
        <f t="shared" si="26"/>
        <v>14</v>
      </c>
      <c r="AL36" s="86" t="b">
        <f t="shared" si="27"/>
        <v>0</v>
      </c>
      <c r="AM36" s="86" t="str">
        <f t="shared" si="28"/>
        <v>Speed</v>
      </c>
      <c r="AN36" s="86" t="str">
        <f t="shared" si="29"/>
        <v>&gt;</v>
      </c>
      <c r="AO36" s="86">
        <f t="shared" si="30"/>
        <v>24.756591796875</v>
      </c>
      <c r="AP36" s="86">
        <f t="shared" si="31"/>
        <v>10</v>
      </c>
      <c r="AQ36" s="86" t="b">
        <f t="shared" si="32"/>
        <v>0</v>
      </c>
      <c r="AR36" s="86" t="str">
        <f t="shared" si="33"/>
        <v>GEBR</v>
      </c>
      <c r="AS36" s="86" t="str">
        <f t="shared" si="34"/>
        <v>&gt;</v>
      </c>
      <c r="AT36" s="86">
        <f t="shared" si="35"/>
        <v>1.046142578125</v>
      </c>
      <c r="AU36" s="86">
        <f t="shared" si="36"/>
        <v>7</v>
      </c>
      <c r="AV36" s="86" t="b">
        <f t="shared" si="37"/>
        <v>0</v>
      </c>
      <c r="AW36" s="86" t="str">
        <f t="shared" si="38"/>
        <v>Speed</v>
      </c>
      <c r="AX36" s="86" t="str">
        <f t="shared" si="39"/>
        <v>&gt;</v>
      </c>
      <c r="AY36" s="86">
        <f t="shared" si="40"/>
        <v>20.9580078125</v>
      </c>
      <c r="AZ36" s="86">
        <f t="shared" si="41"/>
        <v>2</v>
      </c>
      <c r="BA36" s="86" t="b">
        <f t="shared" si="42"/>
        <v>1</v>
      </c>
      <c r="BB36" s="86" t="str">
        <f t="shared" si="43"/>
        <v>Distance</v>
      </c>
      <c r="BC36" s="86" t="str">
        <f t="shared" si="44"/>
        <v>&lt;=</v>
      </c>
      <c r="BD36" s="86">
        <f t="shared" si="45"/>
        <v>440.973388671875</v>
      </c>
      <c r="BE36" s="86">
        <f t="shared" si="46"/>
        <v>0</v>
      </c>
      <c r="BF36" s="86" t="b">
        <f t="shared" si="47"/>
        <v>0</v>
      </c>
      <c r="BG36" s="86" t="str">
        <f t="shared" si="48"/>
        <v>Distance</v>
      </c>
      <c r="BH36" s="86" t="str">
        <f t="shared" si="49"/>
        <v>&gt;</v>
      </c>
      <c r="BI36" s="86">
        <f t="shared" si="50"/>
        <v>279.580810546875</v>
      </c>
      <c r="BJ36" s="15">
        <f t="shared" si="51"/>
        <v>0</v>
      </c>
      <c r="BK36" s="15" t="str">
        <f t="shared" si="52"/>
        <v>Distance&gt;406,32958984375 AND Speed&gt;27,194091796875 AND GEBR&lt;=1,27880859375 AND Distance&gt;382,123046875 AND Speed&gt;24,756591796875 AND GEBR&gt;1,046142578125 AND Speed&gt;20,9580078125 AND Distance&lt;=440,973388671875 AND Distance&gt;279,580810546875</v>
      </c>
      <c r="BM36" s="15">
        <v>0</v>
      </c>
      <c r="BN36" s="15">
        <v>1</v>
      </c>
      <c r="BO36" s="15" t="s">
        <v>2050</v>
      </c>
    </row>
    <row r="37" spans="1:67">
      <c r="A37" s="15">
        <v>34</v>
      </c>
      <c r="B37" s="15">
        <v>2</v>
      </c>
      <c r="C37" s="15">
        <v>2929</v>
      </c>
      <c r="D37" s="15">
        <f t="shared" si="0"/>
        <v>0</v>
      </c>
      <c r="E37" s="15">
        <f t="shared" si="1"/>
        <v>2929</v>
      </c>
      <c r="F37" s="15">
        <f t="shared" si="2"/>
        <v>0.715087890625</v>
      </c>
      <c r="G37" s="15">
        <v>35</v>
      </c>
      <c r="H37" s="15">
        <v>36</v>
      </c>
      <c r="I37" s="15">
        <v>9</v>
      </c>
      <c r="J37" s="15">
        <v>4</v>
      </c>
      <c r="K37" s="15">
        <v>235</v>
      </c>
      <c r="L37" s="15">
        <v>1092</v>
      </c>
      <c r="M37" s="15">
        <f t="shared" si="3"/>
        <v>0.2666015625</v>
      </c>
      <c r="O37" s="86">
        <f t="shared" si="4"/>
        <v>235</v>
      </c>
      <c r="P37" s="86">
        <f t="shared" si="5"/>
        <v>0</v>
      </c>
      <c r="Q37" s="86">
        <f t="shared" si="6"/>
        <v>76</v>
      </c>
      <c r="R37" s="86" t="b">
        <f t="shared" si="7"/>
        <v>1</v>
      </c>
      <c r="S37" s="86" t="str">
        <f t="shared" si="8"/>
        <v>GEBR</v>
      </c>
      <c r="T37" s="86" t="str">
        <f t="shared" si="9"/>
        <v>&lt;=</v>
      </c>
      <c r="U37" s="86">
        <f t="shared" si="10"/>
        <v>0.715087890625</v>
      </c>
      <c r="V37" s="86">
        <f t="shared" si="11"/>
        <v>69</v>
      </c>
      <c r="W37" s="86" t="b">
        <f t="shared" si="12"/>
        <v>0</v>
      </c>
      <c r="X37" s="86" t="str">
        <f t="shared" si="13"/>
        <v>Speed</v>
      </c>
      <c r="Y37" s="86" t="str">
        <f t="shared" si="14"/>
        <v>&gt;</v>
      </c>
      <c r="Z37" s="86">
        <f t="shared" si="15"/>
        <v>11.46533203125</v>
      </c>
      <c r="AA37" s="86">
        <f t="shared" si="16"/>
        <v>67</v>
      </c>
      <c r="AB37" s="86" t="b">
        <f t="shared" si="17"/>
        <v>1</v>
      </c>
      <c r="AC37" s="86" t="str">
        <f t="shared" si="18"/>
        <v>GEBR</v>
      </c>
      <c r="AD37" s="86" t="str">
        <f t="shared" si="19"/>
        <v>&lt;=</v>
      </c>
      <c r="AE37" s="86">
        <f t="shared" si="20"/>
        <v>0.85498046875</v>
      </c>
      <c r="AF37" s="86">
        <f t="shared" si="21"/>
        <v>24</v>
      </c>
      <c r="AG37" s="86" t="b">
        <f t="shared" si="22"/>
        <v>1</v>
      </c>
      <c r="AH37" s="86" t="str">
        <f t="shared" si="23"/>
        <v>Distance</v>
      </c>
      <c r="AI37" s="86" t="str">
        <f t="shared" si="24"/>
        <v>&lt;=</v>
      </c>
      <c r="AJ37" s="86">
        <f t="shared" si="25"/>
        <v>151.2685546875</v>
      </c>
      <c r="AK37" s="86">
        <f t="shared" si="26"/>
        <v>22</v>
      </c>
      <c r="AL37" s="86" t="b">
        <f t="shared" si="27"/>
        <v>0</v>
      </c>
      <c r="AM37" s="86" t="str">
        <f t="shared" si="28"/>
        <v>Distance</v>
      </c>
      <c r="AN37" s="86" t="str">
        <f t="shared" si="29"/>
        <v>&gt;</v>
      </c>
      <c r="AO37" s="86">
        <f t="shared" si="30"/>
        <v>118.665771484375</v>
      </c>
      <c r="AP37" s="86">
        <f t="shared" si="31"/>
        <v>6</v>
      </c>
      <c r="AQ37" s="86" t="b">
        <f t="shared" si="32"/>
        <v>0</v>
      </c>
      <c r="AR37" s="86" t="str">
        <f t="shared" si="33"/>
        <v>Speed</v>
      </c>
      <c r="AS37" s="86" t="str">
        <f t="shared" si="34"/>
        <v>&gt;</v>
      </c>
      <c r="AT37" s="86">
        <f t="shared" si="35"/>
        <v>9.998291015625</v>
      </c>
      <c r="AU37" s="86">
        <f t="shared" si="36"/>
        <v>3</v>
      </c>
      <c r="AV37" s="86" t="b">
        <f t="shared" si="37"/>
        <v>0</v>
      </c>
      <c r="AW37" s="86" t="str">
        <f t="shared" si="38"/>
        <v>Distance</v>
      </c>
      <c r="AX37" s="86" t="str">
        <f t="shared" si="39"/>
        <v>&gt;</v>
      </c>
      <c r="AY37" s="86">
        <f t="shared" si="40"/>
        <v>67.628662109375</v>
      </c>
      <c r="AZ37" s="86">
        <f t="shared" si="41"/>
        <v>1</v>
      </c>
      <c r="BA37" s="86" t="b">
        <f t="shared" si="42"/>
        <v>1</v>
      </c>
      <c r="BB37" s="86" t="str">
        <f t="shared" si="43"/>
        <v>Speed</v>
      </c>
      <c r="BC37" s="86" t="str">
        <f t="shared" si="44"/>
        <v>&lt;=</v>
      </c>
      <c r="BD37" s="86">
        <f t="shared" si="45"/>
        <v>13.645751953125</v>
      </c>
      <c r="BE37" s="86">
        <f t="shared" si="46"/>
        <v>0</v>
      </c>
      <c r="BF37" s="86" t="b">
        <f t="shared" si="47"/>
        <v>1</v>
      </c>
      <c r="BG37" s="86" t="str">
        <f t="shared" si="48"/>
        <v>Distance</v>
      </c>
      <c r="BH37" s="86" t="str">
        <f t="shared" si="49"/>
        <v>&lt;=</v>
      </c>
      <c r="BI37" s="86">
        <f t="shared" si="50"/>
        <v>279.580810546875</v>
      </c>
      <c r="BJ37" s="15">
        <f t="shared" si="51"/>
        <v>1</v>
      </c>
      <c r="BK37" s="15" t="str">
        <f t="shared" si="52"/>
        <v>GEBR&lt;=0,715087890625 AND Speed&gt;11,46533203125 AND GEBR&lt;=0,85498046875 AND Distance&lt;=151,2685546875 AND Distance&gt;118,665771484375 AND Speed&gt;9,998291015625 AND Distance&gt;67,628662109375 AND Speed&lt;=13,645751953125 AND Distance&lt;=279,580810546875</v>
      </c>
      <c r="BM37" s="15">
        <v>0</v>
      </c>
      <c r="BN37" s="15">
        <v>1</v>
      </c>
      <c r="BO37" s="15" t="s">
        <v>2053</v>
      </c>
    </row>
    <row r="38" spans="1:67">
      <c r="A38" s="15">
        <v>35</v>
      </c>
      <c r="B38" s="15">
        <v>0</v>
      </c>
      <c r="C38" s="15">
        <v>1510150</v>
      </c>
      <c r="D38" s="15">
        <f t="shared" si="0"/>
        <v>368</v>
      </c>
      <c r="E38" s="15">
        <f t="shared" si="1"/>
        <v>2822</v>
      </c>
      <c r="F38" s="15">
        <f t="shared" si="2"/>
        <v>368.68896484375</v>
      </c>
      <c r="G38" s="15">
        <v>43</v>
      </c>
      <c r="H38" s="15">
        <v>44</v>
      </c>
      <c r="I38" s="15">
        <v>34</v>
      </c>
      <c r="J38" s="15">
        <v>5</v>
      </c>
      <c r="K38" s="15">
        <v>236</v>
      </c>
      <c r="L38" s="15">
        <v>546</v>
      </c>
      <c r="M38" s="15">
        <f t="shared" si="3"/>
        <v>0.13330078125</v>
      </c>
      <c r="O38" s="86">
        <f t="shared" si="4"/>
        <v>236</v>
      </c>
      <c r="P38" s="86">
        <f t="shared" si="5"/>
        <v>0.10009765625</v>
      </c>
      <c r="Q38" s="86">
        <f t="shared" si="6"/>
        <v>76</v>
      </c>
      <c r="R38" s="86" t="b">
        <f t="shared" si="7"/>
        <v>0</v>
      </c>
      <c r="S38" s="86" t="str">
        <f t="shared" si="8"/>
        <v>GEBR</v>
      </c>
      <c r="T38" s="86" t="str">
        <f t="shared" si="9"/>
        <v>&gt;</v>
      </c>
      <c r="U38" s="86">
        <f t="shared" si="10"/>
        <v>0.715087890625</v>
      </c>
      <c r="V38" s="86">
        <f t="shared" si="11"/>
        <v>69</v>
      </c>
      <c r="W38" s="86" t="b">
        <f t="shared" si="12"/>
        <v>0</v>
      </c>
      <c r="X38" s="86" t="str">
        <f t="shared" si="13"/>
        <v>Speed</v>
      </c>
      <c r="Y38" s="86" t="str">
        <f t="shared" si="14"/>
        <v>&gt;</v>
      </c>
      <c r="Z38" s="86">
        <f t="shared" si="15"/>
        <v>11.46533203125</v>
      </c>
      <c r="AA38" s="86">
        <f t="shared" si="16"/>
        <v>67</v>
      </c>
      <c r="AB38" s="86" t="b">
        <f t="shared" si="17"/>
        <v>1</v>
      </c>
      <c r="AC38" s="86" t="str">
        <f t="shared" si="18"/>
        <v>GEBR</v>
      </c>
      <c r="AD38" s="86" t="str">
        <f t="shared" si="19"/>
        <v>&lt;=</v>
      </c>
      <c r="AE38" s="86">
        <f t="shared" si="20"/>
        <v>0.85498046875</v>
      </c>
      <c r="AF38" s="86">
        <f t="shared" si="21"/>
        <v>24</v>
      </c>
      <c r="AG38" s="86" t="b">
        <f t="shared" si="22"/>
        <v>1</v>
      </c>
      <c r="AH38" s="86" t="str">
        <f t="shared" si="23"/>
        <v>Distance</v>
      </c>
      <c r="AI38" s="86" t="str">
        <f t="shared" si="24"/>
        <v>&lt;=</v>
      </c>
      <c r="AJ38" s="86">
        <f t="shared" si="25"/>
        <v>151.2685546875</v>
      </c>
      <c r="AK38" s="86">
        <f t="shared" si="26"/>
        <v>22</v>
      </c>
      <c r="AL38" s="86" t="b">
        <f t="shared" si="27"/>
        <v>0</v>
      </c>
      <c r="AM38" s="86" t="str">
        <f t="shared" si="28"/>
        <v>Distance</v>
      </c>
      <c r="AN38" s="86" t="str">
        <f t="shared" si="29"/>
        <v>&gt;</v>
      </c>
      <c r="AO38" s="86">
        <f t="shared" si="30"/>
        <v>118.665771484375</v>
      </c>
      <c r="AP38" s="86">
        <f t="shared" si="31"/>
        <v>6</v>
      </c>
      <c r="AQ38" s="86" t="b">
        <f t="shared" si="32"/>
        <v>0</v>
      </c>
      <c r="AR38" s="86" t="str">
        <f t="shared" si="33"/>
        <v>Speed</v>
      </c>
      <c r="AS38" s="86" t="str">
        <f t="shared" si="34"/>
        <v>&gt;</v>
      </c>
      <c r="AT38" s="86">
        <f t="shared" si="35"/>
        <v>9.998291015625</v>
      </c>
      <c r="AU38" s="86">
        <f t="shared" si="36"/>
        <v>3</v>
      </c>
      <c r="AV38" s="86" t="b">
        <f t="shared" si="37"/>
        <v>0</v>
      </c>
      <c r="AW38" s="86" t="str">
        <f t="shared" si="38"/>
        <v>Distance</v>
      </c>
      <c r="AX38" s="86" t="str">
        <f t="shared" si="39"/>
        <v>&gt;</v>
      </c>
      <c r="AY38" s="86">
        <f t="shared" si="40"/>
        <v>67.628662109375</v>
      </c>
      <c r="AZ38" s="86">
        <f t="shared" si="41"/>
        <v>1</v>
      </c>
      <c r="BA38" s="86" t="b">
        <f t="shared" si="42"/>
        <v>1</v>
      </c>
      <c r="BB38" s="86" t="str">
        <f t="shared" si="43"/>
        <v>Speed</v>
      </c>
      <c r="BC38" s="86" t="str">
        <f t="shared" si="44"/>
        <v>&lt;=</v>
      </c>
      <c r="BD38" s="86">
        <f t="shared" si="45"/>
        <v>13.645751953125</v>
      </c>
      <c r="BE38" s="86">
        <f t="shared" si="46"/>
        <v>0</v>
      </c>
      <c r="BF38" s="86" t="b">
        <f t="shared" si="47"/>
        <v>1</v>
      </c>
      <c r="BG38" s="86" t="str">
        <f t="shared" si="48"/>
        <v>Distance</v>
      </c>
      <c r="BH38" s="86" t="str">
        <f t="shared" si="49"/>
        <v>&lt;=</v>
      </c>
      <c r="BI38" s="86">
        <f t="shared" si="50"/>
        <v>279.580810546875</v>
      </c>
      <c r="BJ38" s="15">
        <f t="shared" si="51"/>
        <v>1</v>
      </c>
      <c r="BK38" s="15" t="str">
        <f t="shared" si="52"/>
        <v>GEBR&gt;0,715087890625 AND Speed&gt;11,46533203125 AND GEBR&lt;=0,85498046875 AND Distance&lt;=151,2685546875 AND Distance&gt;118,665771484375 AND Speed&gt;9,998291015625 AND Distance&gt;67,628662109375 AND Speed&lt;=13,645751953125 AND Distance&lt;=279,580810546875</v>
      </c>
      <c r="BM38" s="15">
        <v>0</v>
      </c>
      <c r="BN38" s="15">
        <v>1</v>
      </c>
      <c r="BO38" s="15" t="s">
        <v>2056</v>
      </c>
    </row>
    <row r="39" spans="1:67">
      <c r="A39" s="15">
        <v>36</v>
      </c>
      <c r="B39" s="15">
        <v>0</v>
      </c>
      <c r="C39" s="15">
        <v>1393618</v>
      </c>
      <c r="D39" s="15">
        <f t="shared" si="0"/>
        <v>340</v>
      </c>
      <c r="E39" s="15">
        <f t="shared" si="1"/>
        <v>978</v>
      </c>
      <c r="F39" s="15">
        <f t="shared" si="2"/>
        <v>340.23876953125</v>
      </c>
      <c r="G39" s="15">
        <v>93</v>
      </c>
      <c r="H39" s="15">
        <v>94</v>
      </c>
      <c r="I39" s="15">
        <v>34</v>
      </c>
      <c r="J39" s="15">
        <v>5</v>
      </c>
      <c r="K39" s="15">
        <v>247</v>
      </c>
      <c r="L39" s="15">
        <v>1232</v>
      </c>
      <c r="M39" s="15">
        <f t="shared" si="3"/>
        <v>0.30078125</v>
      </c>
      <c r="O39" s="86">
        <f t="shared" si="4"/>
        <v>247</v>
      </c>
      <c r="P39" s="86">
        <f t="shared" si="5"/>
        <v>0.333251953125</v>
      </c>
      <c r="Q39" s="86">
        <f t="shared" si="6"/>
        <v>245</v>
      </c>
      <c r="R39" s="86" t="b">
        <f t="shared" si="7"/>
        <v>1</v>
      </c>
      <c r="S39" s="86" t="str">
        <f t="shared" si="8"/>
        <v>Speed</v>
      </c>
      <c r="T39" s="86" t="str">
        <f t="shared" si="9"/>
        <v>&lt;=</v>
      </c>
      <c r="U39" s="86">
        <f t="shared" si="10"/>
        <v>12.40771484375</v>
      </c>
      <c r="V39" s="86">
        <f t="shared" si="11"/>
        <v>243</v>
      </c>
      <c r="W39" s="86" t="b">
        <f t="shared" si="12"/>
        <v>1</v>
      </c>
      <c r="X39" s="86" t="str">
        <f t="shared" si="13"/>
        <v>Distance</v>
      </c>
      <c r="Y39" s="86" t="str">
        <f t="shared" si="14"/>
        <v>&lt;=</v>
      </c>
      <c r="Z39" s="86">
        <f t="shared" si="15"/>
        <v>180.896484375</v>
      </c>
      <c r="AA39" s="86">
        <f t="shared" si="16"/>
        <v>68</v>
      </c>
      <c r="AB39" s="86" t="b">
        <f t="shared" si="17"/>
        <v>1</v>
      </c>
      <c r="AC39" s="86" t="str">
        <f t="shared" si="18"/>
        <v>GEBR</v>
      </c>
      <c r="AD39" s="86" t="str">
        <f t="shared" si="19"/>
        <v>&lt;=</v>
      </c>
      <c r="AE39" s="86">
        <f t="shared" si="20"/>
        <v>0.715087890625</v>
      </c>
      <c r="AF39" s="86">
        <f t="shared" si="21"/>
        <v>24</v>
      </c>
      <c r="AG39" s="86" t="b">
        <f t="shared" si="22"/>
        <v>0</v>
      </c>
      <c r="AH39" s="86" t="str">
        <f t="shared" si="23"/>
        <v>Distance</v>
      </c>
      <c r="AI39" s="86" t="str">
        <f t="shared" si="24"/>
        <v>&gt;</v>
      </c>
      <c r="AJ39" s="86">
        <f t="shared" si="25"/>
        <v>151.2685546875</v>
      </c>
      <c r="AK39" s="86">
        <f t="shared" si="26"/>
        <v>22</v>
      </c>
      <c r="AL39" s="86" t="b">
        <f t="shared" si="27"/>
        <v>0</v>
      </c>
      <c r="AM39" s="86" t="str">
        <f t="shared" si="28"/>
        <v>Distance</v>
      </c>
      <c r="AN39" s="86" t="str">
        <f t="shared" si="29"/>
        <v>&gt;</v>
      </c>
      <c r="AO39" s="86">
        <f t="shared" si="30"/>
        <v>118.665771484375</v>
      </c>
      <c r="AP39" s="86">
        <f t="shared" si="31"/>
        <v>6</v>
      </c>
      <c r="AQ39" s="86" t="b">
        <f t="shared" si="32"/>
        <v>0</v>
      </c>
      <c r="AR39" s="86" t="str">
        <f t="shared" si="33"/>
        <v>Speed</v>
      </c>
      <c r="AS39" s="86" t="str">
        <f t="shared" si="34"/>
        <v>&gt;</v>
      </c>
      <c r="AT39" s="86">
        <f t="shared" si="35"/>
        <v>9.998291015625</v>
      </c>
      <c r="AU39" s="86">
        <f t="shared" si="36"/>
        <v>3</v>
      </c>
      <c r="AV39" s="86" t="b">
        <f t="shared" si="37"/>
        <v>0</v>
      </c>
      <c r="AW39" s="86" t="str">
        <f t="shared" si="38"/>
        <v>Distance</v>
      </c>
      <c r="AX39" s="86" t="str">
        <f t="shared" si="39"/>
        <v>&gt;</v>
      </c>
      <c r="AY39" s="86">
        <f t="shared" si="40"/>
        <v>67.628662109375</v>
      </c>
      <c r="AZ39" s="86">
        <f t="shared" si="41"/>
        <v>1</v>
      </c>
      <c r="BA39" s="86" t="b">
        <f t="shared" si="42"/>
        <v>1</v>
      </c>
      <c r="BB39" s="86" t="str">
        <f t="shared" si="43"/>
        <v>Speed</v>
      </c>
      <c r="BC39" s="86" t="str">
        <f t="shared" si="44"/>
        <v>&lt;=</v>
      </c>
      <c r="BD39" s="86">
        <f t="shared" si="45"/>
        <v>13.645751953125</v>
      </c>
      <c r="BE39" s="86">
        <f t="shared" si="46"/>
        <v>0</v>
      </c>
      <c r="BF39" s="86" t="b">
        <f t="shared" si="47"/>
        <v>1</v>
      </c>
      <c r="BG39" s="86" t="str">
        <f t="shared" si="48"/>
        <v>Distance</v>
      </c>
      <c r="BH39" s="86" t="str">
        <f t="shared" si="49"/>
        <v>&lt;=</v>
      </c>
      <c r="BI39" s="86">
        <f t="shared" si="50"/>
        <v>279.580810546875</v>
      </c>
      <c r="BJ39" s="15">
        <f t="shared" si="51"/>
        <v>0</v>
      </c>
      <c r="BK39" s="15" t="str">
        <f t="shared" si="52"/>
        <v>Speed&lt;=12,40771484375 AND Distance&lt;=180,896484375 AND GEBR&lt;=0,715087890625 AND Distance&gt;151,2685546875 AND Distance&gt;118,665771484375 AND Speed&gt;9,998291015625 AND Distance&gt;67,628662109375 AND Speed&lt;=13,645751953125 AND Distance&lt;=279,580810546875</v>
      </c>
      <c r="BM39" s="15">
        <v>0</v>
      </c>
      <c r="BN39" s="15">
        <v>1</v>
      </c>
      <c r="BO39" s="15" t="s">
        <v>2059</v>
      </c>
    </row>
    <row r="40" spans="1:67">
      <c r="A40" s="15">
        <v>37</v>
      </c>
      <c r="B40" s="15">
        <v>1</v>
      </c>
      <c r="C40" s="15">
        <v>97697</v>
      </c>
      <c r="D40" s="15">
        <f t="shared" si="0"/>
        <v>23</v>
      </c>
      <c r="E40" s="15">
        <f t="shared" si="1"/>
        <v>3489</v>
      </c>
      <c r="F40" s="15">
        <f t="shared" si="2"/>
        <v>23.851806640625</v>
      </c>
      <c r="G40" s="15">
        <v>39</v>
      </c>
      <c r="H40" s="15">
        <v>40</v>
      </c>
      <c r="I40" s="15">
        <v>8</v>
      </c>
      <c r="J40" s="15">
        <v>3</v>
      </c>
      <c r="K40" s="15">
        <v>248</v>
      </c>
      <c r="L40" s="15">
        <v>1276</v>
      </c>
      <c r="M40" s="15">
        <f t="shared" si="3"/>
        <v>0.3115234375</v>
      </c>
      <c r="O40" s="86">
        <f t="shared" si="4"/>
        <v>248</v>
      </c>
      <c r="P40" s="86">
        <f t="shared" si="5"/>
        <v>4.7607421875E-2</v>
      </c>
      <c r="Q40" s="86">
        <f t="shared" si="6"/>
        <v>245</v>
      </c>
      <c r="R40" s="86" t="b">
        <f t="shared" si="7"/>
        <v>0</v>
      </c>
      <c r="S40" s="86" t="str">
        <f t="shared" si="8"/>
        <v>Speed</v>
      </c>
      <c r="T40" s="86" t="str">
        <f t="shared" si="9"/>
        <v>&gt;</v>
      </c>
      <c r="U40" s="86">
        <f t="shared" si="10"/>
        <v>12.40771484375</v>
      </c>
      <c r="V40" s="86">
        <f t="shared" si="11"/>
        <v>243</v>
      </c>
      <c r="W40" s="86" t="b">
        <f t="shared" si="12"/>
        <v>1</v>
      </c>
      <c r="X40" s="86" t="str">
        <f t="shared" si="13"/>
        <v>Distance</v>
      </c>
      <c r="Y40" s="86" t="str">
        <f t="shared" si="14"/>
        <v>&lt;=</v>
      </c>
      <c r="Z40" s="86">
        <f t="shared" si="15"/>
        <v>180.896484375</v>
      </c>
      <c r="AA40" s="86">
        <f t="shared" si="16"/>
        <v>68</v>
      </c>
      <c r="AB40" s="86" t="b">
        <f t="shared" si="17"/>
        <v>1</v>
      </c>
      <c r="AC40" s="86" t="str">
        <f t="shared" si="18"/>
        <v>GEBR</v>
      </c>
      <c r="AD40" s="86" t="str">
        <f t="shared" si="19"/>
        <v>&lt;=</v>
      </c>
      <c r="AE40" s="86">
        <f t="shared" si="20"/>
        <v>0.715087890625</v>
      </c>
      <c r="AF40" s="86">
        <f t="shared" si="21"/>
        <v>24</v>
      </c>
      <c r="AG40" s="86" t="b">
        <f t="shared" si="22"/>
        <v>0</v>
      </c>
      <c r="AH40" s="86" t="str">
        <f t="shared" si="23"/>
        <v>Distance</v>
      </c>
      <c r="AI40" s="86" t="str">
        <f t="shared" si="24"/>
        <v>&gt;</v>
      </c>
      <c r="AJ40" s="86">
        <f t="shared" si="25"/>
        <v>151.2685546875</v>
      </c>
      <c r="AK40" s="86">
        <f t="shared" si="26"/>
        <v>22</v>
      </c>
      <c r="AL40" s="86" t="b">
        <f t="shared" si="27"/>
        <v>0</v>
      </c>
      <c r="AM40" s="86" t="str">
        <f t="shared" si="28"/>
        <v>Distance</v>
      </c>
      <c r="AN40" s="86" t="str">
        <f t="shared" si="29"/>
        <v>&gt;</v>
      </c>
      <c r="AO40" s="86">
        <f t="shared" si="30"/>
        <v>118.665771484375</v>
      </c>
      <c r="AP40" s="86">
        <f t="shared" si="31"/>
        <v>6</v>
      </c>
      <c r="AQ40" s="86" t="b">
        <f t="shared" si="32"/>
        <v>0</v>
      </c>
      <c r="AR40" s="86" t="str">
        <f t="shared" si="33"/>
        <v>Speed</v>
      </c>
      <c r="AS40" s="86" t="str">
        <f t="shared" si="34"/>
        <v>&gt;</v>
      </c>
      <c r="AT40" s="86">
        <f t="shared" si="35"/>
        <v>9.998291015625</v>
      </c>
      <c r="AU40" s="86">
        <f t="shared" si="36"/>
        <v>3</v>
      </c>
      <c r="AV40" s="86" t="b">
        <f t="shared" si="37"/>
        <v>0</v>
      </c>
      <c r="AW40" s="86" t="str">
        <f t="shared" si="38"/>
        <v>Distance</v>
      </c>
      <c r="AX40" s="86" t="str">
        <f t="shared" si="39"/>
        <v>&gt;</v>
      </c>
      <c r="AY40" s="86">
        <f t="shared" si="40"/>
        <v>67.628662109375</v>
      </c>
      <c r="AZ40" s="86">
        <f t="shared" si="41"/>
        <v>1</v>
      </c>
      <c r="BA40" s="86" t="b">
        <f t="shared" si="42"/>
        <v>1</v>
      </c>
      <c r="BB40" s="86" t="str">
        <f t="shared" si="43"/>
        <v>Speed</v>
      </c>
      <c r="BC40" s="86" t="str">
        <f t="shared" si="44"/>
        <v>&lt;=</v>
      </c>
      <c r="BD40" s="86">
        <f t="shared" si="45"/>
        <v>13.645751953125</v>
      </c>
      <c r="BE40" s="86">
        <f t="shared" si="46"/>
        <v>0</v>
      </c>
      <c r="BF40" s="86" t="b">
        <f t="shared" si="47"/>
        <v>1</v>
      </c>
      <c r="BG40" s="86" t="str">
        <f t="shared" si="48"/>
        <v>Distance</v>
      </c>
      <c r="BH40" s="86" t="str">
        <f t="shared" si="49"/>
        <v>&lt;=</v>
      </c>
      <c r="BI40" s="86">
        <f t="shared" si="50"/>
        <v>279.580810546875</v>
      </c>
      <c r="BJ40" s="15">
        <f t="shared" si="51"/>
        <v>1</v>
      </c>
      <c r="BK40" s="15" t="str">
        <f t="shared" si="52"/>
        <v>Speed&gt;12,40771484375 AND Distance&lt;=180,896484375 AND GEBR&lt;=0,715087890625 AND Distance&gt;151,2685546875 AND Distance&gt;118,665771484375 AND Speed&gt;9,998291015625 AND Distance&gt;67,628662109375 AND Speed&lt;=13,645751953125 AND Distance&lt;=279,580810546875</v>
      </c>
      <c r="BM40" s="15">
        <v>0</v>
      </c>
      <c r="BN40" s="15">
        <v>1</v>
      </c>
      <c r="BO40" s="15" t="s">
        <v>2062</v>
      </c>
    </row>
    <row r="41" spans="1:67">
      <c r="A41" s="15">
        <v>38</v>
      </c>
      <c r="B41" s="15">
        <v>1</v>
      </c>
      <c r="C41" s="15">
        <v>109638</v>
      </c>
      <c r="D41" s="15">
        <f t="shared" si="0"/>
        <v>26</v>
      </c>
      <c r="E41" s="15">
        <f t="shared" si="1"/>
        <v>3142</v>
      </c>
      <c r="F41" s="15">
        <f t="shared" si="2"/>
        <v>26.76708984375</v>
      </c>
      <c r="G41" s="15">
        <v>219</v>
      </c>
      <c r="H41" s="15">
        <v>220</v>
      </c>
      <c r="I41" s="15">
        <v>8</v>
      </c>
      <c r="J41" s="15">
        <v>3</v>
      </c>
      <c r="K41" s="15">
        <v>253</v>
      </c>
      <c r="L41" s="15">
        <v>1364</v>
      </c>
      <c r="M41" s="15">
        <f t="shared" si="3"/>
        <v>0.3330078125</v>
      </c>
      <c r="O41" s="86">
        <f t="shared" si="4"/>
        <v>253</v>
      </c>
      <c r="P41" s="86">
        <f t="shared" si="5"/>
        <v>0.199951171875</v>
      </c>
      <c r="Q41" s="86">
        <f t="shared" si="6"/>
        <v>251</v>
      </c>
      <c r="R41" s="86" t="b">
        <f t="shared" si="7"/>
        <v>1</v>
      </c>
      <c r="S41" s="86" t="str">
        <f t="shared" si="8"/>
        <v>Distance</v>
      </c>
      <c r="T41" s="86" t="str">
        <f t="shared" si="9"/>
        <v>&lt;=</v>
      </c>
      <c r="U41" s="86">
        <f t="shared" si="10"/>
        <v>384.2548828125</v>
      </c>
      <c r="V41" s="86">
        <f t="shared" si="11"/>
        <v>249</v>
      </c>
      <c r="W41" s="86" t="b">
        <f t="shared" si="12"/>
        <v>1</v>
      </c>
      <c r="X41" s="86" t="str">
        <f t="shared" si="13"/>
        <v>Speed</v>
      </c>
      <c r="Y41" s="86" t="str">
        <f t="shared" si="14"/>
        <v>&lt;=</v>
      </c>
      <c r="Z41" s="86">
        <f t="shared" si="15"/>
        <v>20.154052734375</v>
      </c>
      <c r="AA41" s="86">
        <f t="shared" si="16"/>
        <v>44</v>
      </c>
      <c r="AB41" s="86" t="b">
        <f t="shared" si="17"/>
        <v>1</v>
      </c>
      <c r="AC41" s="86" t="str">
        <f t="shared" si="18"/>
        <v>Distance</v>
      </c>
      <c r="AD41" s="86" t="str">
        <f t="shared" si="19"/>
        <v>&lt;=</v>
      </c>
      <c r="AE41" s="86">
        <f t="shared" si="20"/>
        <v>418.363525390625</v>
      </c>
      <c r="AF41" s="86">
        <f t="shared" si="21"/>
        <v>35</v>
      </c>
      <c r="AG41" s="86" t="b">
        <f t="shared" si="22"/>
        <v>0</v>
      </c>
      <c r="AH41" s="86" t="str">
        <f t="shared" si="23"/>
        <v>Distance</v>
      </c>
      <c r="AI41" s="86" t="str">
        <f t="shared" si="24"/>
        <v>&gt;</v>
      </c>
      <c r="AJ41" s="86">
        <f t="shared" si="25"/>
        <v>368.68896484375</v>
      </c>
      <c r="AK41" s="86">
        <f t="shared" si="26"/>
        <v>34</v>
      </c>
      <c r="AL41" s="86" t="b">
        <f t="shared" si="27"/>
        <v>1</v>
      </c>
      <c r="AM41" s="86" t="str">
        <f t="shared" si="28"/>
        <v>GEBR</v>
      </c>
      <c r="AN41" s="86" t="str">
        <f t="shared" si="29"/>
        <v>&lt;=</v>
      </c>
      <c r="AO41" s="86">
        <f t="shared" si="30"/>
        <v>0.715087890625</v>
      </c>
      <c r="AP41" s="86">
        <f t="shared" si="31"/>
        <v>9</v>
      </c>
      <c r="AQ41" s="86" t="b">
        <f t="shared" si="32"/>
        <v>0</v>
      </c>
      <c r="AR41" s="86" t="str">
        <f t="shared" si="33"/>
        <v>Speed</v>
      </c>
      <c r="AS41" s="86" t="str">
        <f t="shared" si="34"/>
        <v>&gt;</v>
      </c>
      <c r="AT41" s="86">
        <f t="shared" si="35"/>
        <v>18.583740234375</v>
      </c>
      <c r="AU41" s="86">
        <f t="shared" si="36"/>
        <v>7</v>
      </c>
      <c r="AV41" s="86" t="b">
        <f t="shared" si="37"/>
        <v>1</v>
      </c>
      <c r="AW41" s="86" t="str">
        <f t="shared" si="38"/>
        <v>Speed</v>
      </c>
      <c r="AX41" s="86" t="str">
        <f t="shared" si="39"/>
        <v>&lt;=</v>
      </c>
      <c r="AY41" s="86">
        <f t="shared" si="40"/>
        <v>20.9580078125</v>
      </c>
      <c r="AZ41" s="86">
        <f t="shared" si="41"/>
        <v>2</v>
      </c>
      <c r="BA41" s="86" t="b">
        <f t="shared" si="42"/>
        <v>1</v>
      </c>
      <c r="BB41" s="86" t="str">
        <f t="shared" si="43"/>
        <v>Distance</v>
      </c>
      <c r="BC41" s="86" t="str">
        <f t="shared" si="44"/>
        <v>&lt;=</v>
      </c>
      <c r="BD41" s="86">
        <f t="shared" si="45"/>
        <v>440.973388671875</v>
      </c>
      <c r="BE41" s="86">
        <f t="shared" si="46"/>
        <v>0</v>
      </c>
      <c r="BF41" s="86" t="b">
        <f t="shared" si="47"/>
        <v>0</v>
      </c>
      <c r="BG41" s="86" t="str">
        <f t="shared" si="48"/>
        <v>Distance</v>
      </c>
      <c r="BH41" s="86" t="str">
        <f t="shared" si="49"/>
        <v>&gt;</v>
      </c>
      <c r="BI41" s="86">
        <f t="shared" si="50"/>
        <v>279.580810546875</v>
      </c>
      <c r="BJ41" s="15">
        <f t="shared" si="51"/>
        <v>0</v>
      </c>
      <c r="BK41" s="15" t="str">
        <f t="shared" si="52"/>
        <v>Distance&lt;=384,2548828125 AND Speed&lt;=20,154052734375 AND Distance&lt;=418,363525390625 AND Distance&gt;368,68896484375 AND GEBR&lt;=0,715087890625 AND Speed&gt;18,583740234375 AND Speed&lt;=20,9580078125 AND Distance&lt;=440,973388671875 AND Distance&gt;279,580810546875</v>
      </c>
      <c r="BM41" s="15">
        <v>0</v>
      </c>
      <c r="BN41" s="15">
        <v>1</v>
      </c>
      <c r="BO41" s="15" t="s">
        <v>2064</v>
      </c>
    </row>
    <row r="42" spans="1:67">
      <c r="A42" s="15">
        <v>39</v>
      </c>
      <c r="B42" s="15">
        <v>1</v>
      </c>
      <c r="C42" s="15">
        <v>94146</v>
      </c>
      <c r="D42" s="15">
        <f t="shared" si="0"/>
        <v>22</v>
      </c>
      <c r="E42" s="15">
        <f t="shared" si="1"/>
        <v>4034</v>
      </c>
      <c r="F42" s="15">
        <f t="shared" si="2"/>
        <v>22.98486328125</v>
      </c>
      <c r="G42" s="15">
        <v>119</v>
      </c>
      <c r="H42" s="15">
        <v>120</v>
      </c>
      <c r="I42" s="15">
        <v>37</v>
      </c>
      <c r="J42" s="15">
        <v>4</v>
      </c>
      <c r="K42" s="15">
        <v>254</v>
      </c>
      <c r="L42" s="15">
        <v>1354</v>
      </c>
      <c r="M42" s="15">
        <f t="shared" si="3"/>
        <v>0.33056640625</v>
      </c>
      <c r="O42" s="86">
        <f t="shared" si="4"/>
        <v>254</v>
      </c>
      <c r="P42" s="86">
        <f t="shared" si="5"/>
        <v>0.333251953125</v>
      </c>
      <c r="Q42" s="86">
        <f t="shared" si="6"/>
        <v>251</v>
      </c>
      <c r="R42" s="86" t="b">
        <f t="shared" si="7"/>
        <v>0</v>
      </c>
      <c r="S42" s="86" t="str">
        <f t="shared" si="8"/>
        <v>Distance</v>
      </c>
      <c r="T42" s="86" t="str">
        <f t="shared" si="9"/>
        <v>&gt;</v>
      </c>
      <c r="U42" s="86">
        <f t="shared" si="10"/>
        <v>384.2548828125</v>
      </c>
      <c r="V42" s="86">
        <f t="shared" si="11"/>
        <v>249</v>
      </c>
      <c r="W42" s="86" t="b">
        <f t="shared" si="12"/>
        <v>1</v>
      </c>
      <c r="X42" s="86" t="str">
        <f t="shared" si="13"/>
        <v>Speed</v>
      </c>
      <c r="Y42" s="86" t="str">
        <f t="shared" si="14"/>
        <v>&lt;=</v>
      </c>
      <c r="Z42" s="86">
        <f t="shared" si="15"/>
        <v>20.154052734375</v>
      </c>
      <c r="AA42" s="86">
        <f t="shared" si="16"/>
        <v>44</v>
      </c>
      <c r="AB42" s="86" t="b">
        <f t="shared" si="17"/>
        <v>1</v>
      </c>
      <c r="AC42" s="86" t="str">
        <f t="shared" si="18"/>
        <v>Distance</v>
      </c>
      <c r="AD42" s="86" t="str">
        <f t="shared" si="19"/>
        <v>&lt;=</v>
      </c>
      <c r="AE42" s="86">
        <f t="shared" si="20"/>
        <v>418.363525390625</v>
      </c>
      <c r="AF42" s="86">
        <f t="shared" si="21"/>
        <v>35</v>
      </c>
      <c r="AG42" s="86" t="b">
        <f t="shared" si="22"/>
        <v>0</v>
      </c>
      <c r="AH42" s="86" t="str">
        <f t="shared" si="23"/>
        <v>Distance</v>
      </c>
      <c r="AI42" s="86" t="str">
        <f t="shared" si="24"/>
        <v>&gt;</v>
      </c>
      <c r="AJ42" s="86">
        <f t="shared" si="25"/>
        <v>368.68896484375</v>
      </c>
      <c r="AK42" s="86">
        <f t="shared" si="26"/>
        <v>34</v>
      </c>
      <c r="AL42" s="86" t="b">
        <f t="shared" si="27"/>
        <v>1</v>
      </c>
      <c r="AM42" s="86" t="str">
        <f t="shared" si="28"/>
        <v>GEBR</v>
      </c>
      <c r="AN42" s="86" t="str">
        <f t="shared" si="29"/>
        <v>&lt;=</v>
      </c>
      <c r="AO42" s="86">
        <f t="shared" si="30"/>
        <v>0.715087890625</v>
      </c>
      <c r="AP42" s="86">
        <f t="shared" si="31"/>
        <v>9</v>
      </c>
      <c r="AQ42" s="86" t="b">
        <f t="shared" si="32"/>
        <v>0</v>
      </c>
      <c r="AR42" s="86" t="str">
        <f t="shared" si="33"/>
        <v>Speed</v>
      </c>
      <c r="AS42" s="86" t="str">
        <f t="shared" si="34"/>
        <v>&gt;</v>
      </c>
      <c r="AT42" s="86">
        <f t="shared" si="35"/>
        <v>18.583740234375</v>
      </c>
      <c r="AU42" s="86">
        <f t="shared" si="36"/>
        <v>7</v>
      </c>
      <c r="AV42" s="86" t="b">
        <f t="shared" si="37"/>
        <v>1</v>
      </c>
      <c r="AW42" s="86" t="str">
        <f t="shared" si="38"/>
        <v>Speed</v>
      </c>
      <c r="AX42" s="86" t="str">
        <f t="shared" si="39"/>
        <v>&lt;=</v>
      </c>
      <c r="AY42" s="86">
        <f t="shared" si="40"/>
        <v>20.9580078125</v>
      </c>
      <c r="AZ42" s="86">
        <f t="shared" si="41"/>
        <v>2</v>
      </c>
      <c r="BA42" s="86" t="b">
        <f t="shared" si="42"/>
        <v>1</v>
      </c>
      <c r="BB42" s="86" t="str">
        <f t="shared" si="43"/>
        <v>Distance</v>
      </c>
      <c r="BC42" s="86" t="str">
        <f t="shared" si="44"/>
        <v>&lt;=</v>
      </c>
      <c r="BD42" s="86">
        <f t="shared" si="45"/>
        <v>440.973388671875</v>
      </c>
      <c r="BE42" s="86">
        <f t="shared" si="46"/>
        <v>0</v>
      </c>
      <c r="BF42" s="86" t="b">
        <f t="shared" si="47"/>
        <v>0</v>
      </c>
      <c r="BG42" s="86" t="str">
        <f t="shared" si="48"/>
        <v>Distance</v>
      </c>
      <c r="BH42" s="86" t="str">
        <f t="shared" si="49"/>
        <v>&gt;</v>
      </c>
      <c r="BI42" s="86">
        <f t="shared" si="50"/>
        <v>279.580810546875</v>
      </c>
      <c r="BJ42" s="15">
        <f t="shared" si="51"/>
        <v>0</v>
      </c>
      <c r="BK42" s="15" t="str">
        <f t="shared" si="52"/>
        <v>Distance&gt;384,2548828125 AND Speed&lt;=20,154052734375 AND Distance&lt;=418,363525390625 AND Distance&gt;368,68896484375 AND GEBR&lt;=0,715087890625 AND Speed&gt;18,583740234375 AND Speed&lt;=20,9580078125 AND Distance&lt;=440,973388671875 AND Distance&gt;279,580810546875</v>
      </c>
      <c r="BM42" s="15">
        <v>0</v>
      </c>
      <c r="BN42" s="15">
        <v>1</v>
      </c>
      <c r="BO42" s="15" t="s">
        <v>2066</v>
      </c>
    </row>
    <row r="43" spans="1:67">
      <c r="A43" s="15">
        <v>40</v>
      </c>
      <c r="B43" s="15">
        <v>2</v>
      </c>
      <c r="C43" s="15">
        <v>3502</v>
      </c>
      <c r="D43" s="15">
        <f t="shared" si="0"/>
        <v>0</v>
      </c>
      <c r="E43" s="15">
        <f t="shared" si="1"/>
        <v>3502</v>
      </c>
      <c r="F43" s="15">
        <f t="shared" si="2"/>
        <v>0.85498046875</v>
      </c>
      <c r="G43" s="15">
        <v>41</v>
      </c>
      <c r="H43" s="15">
        <v>42</v>
      </c>
      <c r="I43" s="15">
        <v>37</v>
      </c>
      <c r="J43" s="15">
        <v>4</v>
      </c>
      <c r="K43" s="15">
        <v>257</v>
      </c>
      <c r="L43" s="15">
        <v>832</v>
      </c>
      <c r="M43" s="15">
        <f t="shared" si="3"/>
        <v>0.203125</v>
      </c>
      <c r="O43" s="86">
        <f t="shared" si="4"/>
        <v>257</v>
      </c>
      <c r="P43" s="86">
        <f t="shared" si="5"/>
        <v>0.111083984375</v>
      </c>
      <c r="Q43" s="86">
        <f t="shared" si="6"/>
        <v>256</v>
      </c>
      <c r="R43" s="86" t="b">
        <f t="shared" si="7"/>
        <v>1</v>
      </c>
      <c r="S43" s="86" t="str">
        <f t="shared" si="8"/>
        <v>Distance</v>
      </c>
      <c r="T43" s="86" t="str">
        <f t="shared" si="9"/>
        <v>&lt;=</v>
      </c>
      <c r="U43" s="86">
        <f t="shared" si="10"/>
        <v>520.100830078125</v>
      </c>
      <c r="V43" s="86">
        <f t="shared" si="11"/>
        <v>112</v>
      </c>
      <c r="W43" s="86" t="b">
        <f t="shared" si="12"/>
        <v>0</v>
      </c>
      <c r="X43" s="86" t="str">
        <f t="shared" si="13"/>
        <v>Speed</v>
      </c>
      <c r="Y43" s="86" t="str">
        <f t="shared" si="14"/>
        <v>&gt;</v>
      </c>
      <c r="Z43" s="86">
        <f t="shared" si="15"/>
        <v>27.890380859375</v>
      </c>
      <c r="AA43" s="86">
        <f t="shared" si="16"/>
        <v>87</v>
      </c>
      <c r="AB43" s="86" t="b">
        <f t="shared" si="17"/>
        <v>0</v>
      </c>
      <c r="AC43" s="86" t="str">
        <f t="shared" si="18"/>
        <v>Distance</v>
      </c>
      <c r="AD43" s="86" t="str">
        <f t="shared" si="19"/>
        <v>&gt;</v>
      </c>
      <c r="AE43" s="86">
        <f t="shared" si="20"/>
        <v>500.813232421875</v>
      </c>
      <c r="AF43" s="86">
        <f t="shared" si="21"/>
        <v>42</v>
      </c>
      <c r="AG43" s="86" t="b">
        <f t="shared" si="22"/>
        <v>1</v>
      </c>
      <c r="AH43" s="86" t="str">
        <f t="shared" si="23"/>
        <v>GEBR</v>
      </c>
      <c r="AI43" s="86" t="str">
        <f t="shared" si="24"/>
        <v>&lt;=</v>
      </c>
      <c r="AJ43" s="86">
        <f t="shared" si="25"/>
        <v>1.046142578125</v>
      </c>
      <c r="AK43" s="86">
        <f t="shared" si="26"/>
        <v>40</v>
      </c>
      <c r="AL43" s="86" t="b">
        <f t="shared" si="27"/>
        <v>0</v>
      </c>
      <c r="AM43" s="86" t="str">
        <f t="shared" si="28"/>
        <v>GEBR</v>
      </c>
      <c r="AN43" s="86" t="str">
        <f t="shared" si="29"/>
        <v>&gt;</v>
      </c>
      <c r="AO43" s="86">
        <f t="shared" si="30"/>
        <v>0.85498046875</v>
      </c>
      <c r="AP43" s="86">
        <f t="shared" si="31"/>
        <v>37</v>
      </c>
      <c r="AQ43" s="86" t="b">
        <f t="shared" si="32"/>
        <v>0</v>
      </c>
      <c r="AR43" s="86" t="str">
        <f t="shared" si="33"/>
        <v>Speed</v>
      </c>
      <c r="AS43" s="86" t="str">
        <f t="shared" si="34"/>
        <v>&gt;</v>
      </c>
      <c r="AT43" s="86">
        <f t="shared" si="35"/>
        <v>23.851806640625</v>
      </c>
      <c r="AU43" s="86">
        <f t="shared" si="36"/>
        <v>8</v>
      </c>
      <c r="AV43" s="86" t="b">
        <f t="shared" si="37"/>
        <v>1</v>
      </c>
      <c r="AW43" s="86" t="str">
        <f t="shared" si="38"/>
        <v>Distance</v>
      </c>
      <c r="AX43" s="86" t="str">
        <f t="shared" si="39"/>
        <v>&lt;=</v>
      </c>
      <c r="AY43" s="86">
        <f t="shared" si="40"/>
        <v>557.604736328125</v>
      </c>
      <c r="AZ43" s="86">
        <f t="shared" si="41"/>
        <v>2</v>
      </c>
      <c r="BA43" s="86" t="b">
        <f t="shared" si="42"/>
        <v>0</v>
      </c>
      <c r="BB43" s="86" t="str">
        <f t="shared" si="43"/>
        <v>Distance</v>
      </c>
      <c r="BC43" s="86" t="str">
        <f t="shared" si="44"/>
        <v>&gt;</v>
      </c>
      <c r="BD43" s="86">
        <f t="shared" si="45"/>
        <v>440.973388671875</v>
      </c>
      <c r="BE43" s="86">
        <f t="shared" si="46"/>
        <v>0</v>
      </c>
      <c r="BF43" s="86" t="b">
        <f t="shared" si="47"/>
        <v>0</v>
      </c>
      <c r="BG43" s="86" t="str">
        <f t="shared" si="48"/>
        <v>Distance</v>
      </c>
      <c r="BH43" s="86" t="str">
        <f t="shared" si="49"/>
        <v>&gt;</v>
      </c>
      <c r="BI43" s="86">
        <f t="shared" si="50"/>
        <v>279.580810546875</v>
      </c>
      <c r="BJ43" s="15">
        <f t="shared" si="51"/>
        <v>1</v>
      </c>
      <c r="BK43" s="15" t="str">
        <f t="shared" si="52"/>
        <v>Distance&lt;=520,100830078125 AND Speed&gt;27,890380859375 AND Distance&gt;500,813232421875 AND GEBR&lt;=1,046142578125 AND GEBR&gt;0,85498046875 AND Speed&gt;23,851806640625 AND Distance&lt;=557,604736328125 AND Distance&gt;440,973388671875 AND Distance&gt;279,580810546875</v>
      </c>
      <c r="BM43" s="15">
        <v>0</v>
      </c>
      <c r="BN43" s="15">
        <v>1</v>
      </c>
      <c r="BO43" s="15" t="s">
        <v>2067</v>
      </c>
    </row>
    <row r="44" spans="1:67">
      <c r="A44" s="15">
        <v>41</v>
      </c>
      <c r="B44" s="15">
        <v>1</v>
      </c>
      <c r="C44" s="15">
        <v>106724</v>
      </c>
      <c r="D44" s="15">
        <f t="shared" si="0"/>
        <v>26</v>
      </c>
      <c r="E44" s="15">
        <f t="shared" si="1"/>
        <v>228</v>
      </c>
      <c r="F44" s="15">
        <f t="shared" si="2"/>
        <v>26.0556640625</v>
      </c>
      <c r="G44" s="15">
        <v>105</v>
      </c>
      <c r="H44" s="15">
        <v>106</v>
      </c>
      <c r="I44" s="15">
        <v>40</v>
      </c>
      <c r="J44" s="15">
        <v>5</v>
      </c>
      <c r="K44" s="15">
        <v>258</v>
      </c>
      <c r="L44" s="15">
        <v>228</v>
      </c>
      <c r="M44" s="15">
        <f t="shared" si="3"/>
        <v>5.56640625E-2</v>
      </c>
      <c r="O44" s="86">
        <f t="shared" si="4"/>
        <v>258</v>
      </c>
      <c r="P44" s="86">
        <f t="shared" si="5"/>
        <v>0.333251953125</v>
      </c>
      <c r="Q44" s="86">
        <f t="shared" si="6"/>
        <v>256</v>
      </c>
      <c r="R44" s="86" t="b">
        <f t="shared" si="7"/>
        <v>0</v>
      </c>
      <c r="S44" s="86" t="str">
        <f t="shared" si="8"/>
        <v>Distance</v>
      </c>
      <c r="T44" s="86" t="str">
        <f t="shared" si="9"/>
        <v>&gt;</v>
      </c>
      <c r="U44" s="86">
        <f t="shared" si="10"/>
        <v>520.100830078125</v>
      </c>
      <c r="V44" s="86">
        <f t="shared" si="11"/>
        <v>112</v>
      </c>
      <c r="W44" s="86" t="b">
        <f t="shared" si="12"/>
        <v>0</v>
      </c>
      <c r="X44" s="86" t="str">
        <f t="shared" si="13"/>
        <v>Speed</v>
      </c>
      <c r="Y44" s="86" t="str">
        <f t="shared" si="14"/>
        <v>&gt;</v>
      </c>
      <c r="Z44" s="86">
        <f t="shared" si="15"/>
        <v>27.890380859375</v>
      </c>
      <c r="AA44" s="86">
        <f t="shared" si="16"/>
        <v>87</v>
      </c>
      <c r="AB44" s="86" t="b">
        <f t="shared" si="17"/>
        <v>0</v>
      </c>
      <c r="AC44" s="86" t="str">
        <f t="shared" si="18"/>
        <v>Distance</v>
      </c>
      <c r="AD44" s="86" t="str">
        <f t="shared" si="19"/>
        <v>&gt;</v>
      </c>
      <c r="AE44" s="86">
        <f t="shared" si="20"/>
        <v>500.813232421875</v>
      </c>
      <c r="AF44" s="86">
        <f t="shared" si="21"/>
        <v>42</v>
      </c>
      <c r="AG44" s="86" t="b">
        <f t="shared" si="22"/>
        <v>1</v>
      </c>
      <c r="AH44" s="86" t="str">
        <f t="shared" si="23"/>
        <v>GEBR</v>
      </c>
      <c r="AI44" s="86" t="str">
        <f t="shared" si="24"/>
        <v>&lt;=</v>
      </c>
      <c r="AJ44" s="86">
        <f t="shared" si="25"/>
        <v>1.046142578125</v>
      </c>
      <c r="AK44" s="86">
        <f t="shared" si="26"/>
        <v>40</v>
      </c>
      <c r="AL44" s="86" t="b">
        <f t="shared" si="27"/>
        <v>0</v>
      </c>
      <c r="AM44" s="86" t="str">
        <f t="shared" si="28"/>
        <v>GEBR</v>
      </c>
      <c r="AN44" s="86" t="str">
        <f t="shared" si="29"/>
        <v>&gt;</v>
      </c>
      <c r="AO44" s="86">
        <f t="shared" si="30"/>
        <v>0.85498046875</v>
      </c>
      <c r="AP44" s="86">
        <f t="shared" si="31"/>
        <v>37</v>
      </c>
      <c r="AQ44" s="86" t="b">
        <f t="shared" si="32"/>
        <v>0</v>
      </c>
      <c r="AR44" s="86" t="str">
        <f t="shared" si="33"/>
        <v>Speed</v>
      </c>
      <c r="AS44" s="86" t="str">
        <f t="shared" si="34"/>
        <v>&gt;</v>
      </c>
      <c r="AT44" s="86">
        <f t="shared" si="35"/>
        <v>23.851806640625</v>
      </c>
      <c r="AU44" s="86">
        <f t="shared" si="36"/>
        <v>8</v>
      </c>
      <c r="AV44" s="86" t="b">
        <f t="shared" si="37"/>
        <v>1</v>
      </c>
      <c r="AW44" s="86" t="str">
        <f t="shared" si="38"/>
        <v>Distance</v>
      </c>
      <c r="AX44" s="86" t="str">
        <f t="shared" si="39"/>
        <v>&lt;=</v>
      </c>
      <c r="AY44" s="86">
        <f t="shared" si="40"/>
        <v>557.604736328125</v>
      </c>
      <c r="AZ44" s="86">
        <f t="shared" si="41"/>
        <v>2</v>
      </c>
      <c r="BA44" s="86" t="b">
        <f t="shared" si="42"/>
        <v>0</v>
      </c>
      <c r="BB44" s="86" t="str">
        <f t="shared" si="43"/>
        <v>Distance</v>
      </c>
      <c r="BC44" s="86" t="str">
        <f t="shared" si="44"/>
        <v>&gt;</v>
      </c>
      <c r="BD44" s="86">
        <f t="shared" si="45"/>
        <v>440.973388671875</v>
      </c>
      <c r="BE44" s="86">
        <f t="shared" si="46"/>
        <v>0</v>
      </c>
      <c r="BF44" s="86" t="b">
        <f t="shared" si="47"/>
        <v>0</v>
      </c>
      <c r="BG44" s="86" t="str">
        <f t="shared" si="48"/>
        <v>Distance</v>
      </c>
      <c r="BH44" s="86" t="str">
        <f t="shared" si="49"/>
        <v>&gt;</v>
      </c>
      <c r="BI44" s="86">
        <f t="shared" si="50"/>
        <v>279.580810546875</v>
      </c>
      <c r="BJ44" s="15">
        <f t="shared" si="51"/>
        <v>0</v>
      </c>
      <c r="BK44" s="15" t="str">
        <f t="shared" si="52"/>
        <v>Distance&gt;520,100830078125 AND Speed&gt;27,890380859375 AND Distance&gt;500,813232421875 AND GEBR&lt;=1,046142578125 AND GEBR&gt;0,85498046875 AND Speed&gt;23,851806640625 AND Distance&lt;=557,604736328125 AND Distance&gt;440,973388671875 AND Distance&gt;279,580810546875</v>
      </c>
      <c r="BM44" s="15">
        <v>0</v>
      </c>
      <c r="BN44" s="15">
        <v>1</v>
      </c>
      <c r="BO44" s="15" t="s">
        <v>2068</v>
      </c>
    </row>
    <row r="45" spans="1:67">
      <c r="A45" s="15">
        <v>42</v>
      </c>
      <c r="B45" s="15">
        <v>2</v>
      </c>
      <c r="C45" s="15">
        <v>4285</v>
      </c>
      <c r="D45" s="15">
        <f t="shared" si="0"/>
        <v>1</v>
      </c>
      <c r="E45" s="15">
        <f t="shared" si="1"/>
        <v>189</v>
      </c>
      <c r="F45" s="15">
        <f t="shared" si="2"/>
        <v>1.046142578125</v>
      </c>
      <c r="G45" s="15">
        <v>87</v>
      </c>
      <c r="H45" s="15">
        <v>88</v>
      </c>
      <c r="I45" s="15">
        <v>40</v>
      </c>
      <c r="J45" s="15">
        <v>5</v>
      </c>
      <c r="K45" s="15">
        <v>259</v>
      </c>
      <c r="L45" s="15">
        <v>1254</v>
      </c>
      <c r="M45" s="15">
        <f t="shared" si="3"/>
        <v>0.30615234375</v>
      </c>
      <c r="O45" s="86">
        <f t="shared" si="4"/>
        <v>259</v>
      </c>
      <c r="P45" s="86">
        <f t="shared" si="5"/>
        <v>0.111083984375</v>
      </c>
      <c r="Q45" s="86">
        <f t="shared" si="6"/>
        <v>109</v>
      </c>
      <c r="R45" s="86" t="b">
        <f t="shared" si="7"/>
        <v>1</v>
      </c>
      <c r="S45" s="86" t="str">
        <f t="shared" si="8"/>
        <v>Speed</v>
      </c>
      <c r="T45" s="86" t="str">
        <f t="shared" si="9"/>
        <v>&lt;=</v>
      </c>
      <c r="U45" s="86">
        <f t="shared" si="10"/>
        <v>24.8818359375</v>
      </c>
      <c r="V45" s="86">
        <f t="shared" si="11"/>
        <v>108</v>
      </c>
      <c r="W45" s="86" t="b">
        <f t="shared" si="12"/>
        <v>1</v>
      </c>
      <c r="X45" s="86" t="str">
        <f t="shared" si="13"/>
        <v>Distance</v>
      </c>
      <c r="Y45" s="86" t="str">
        <f t="shared" si="14"/>
        <v>&lt;=</v>
      </c>
      <c r="Z45" s="86">
        <f t="shared" si="15"/>
        <v>490.218017578125</v>
      </c>
      <c r="AA45" s="86">
        <f t="shared" si="16"/>
        <v>105</v>
      </c>
      <c r="AB45" s="86" t="b">
        <f t="shared" si="17"/>
        <v>0</v>
      </c>
      <c r="AC45" s="86" t="str">
        <f t="shared" si="18"/>
        <v>GEBR</v>
      </c>
      <c r="AD45" s="86" t="str">
        <f t="shared" si="19"/>
        <v>&gt;</v>
      </c>
      <c r="AE45" s="86">
        <f t="shared" si="20"/>
        <v>0.715087890625</v>
      </c>
      <c r="AF45" s="86">
        <f t="shared" si="21"/>
        <v>41</v>
      </c>
      <c r="AG45" s="86" t="b">
        <f t="shared" si="22"/>
        <v>1</v>
      </c>
      <c r="AH45" s="86" t="str">
        <f t="shared" si="23"/>
        <v>Speed</v>
      </c>
      <c r="AI45" s="86" t="str">
        <f t="shared" si="24"/>
        <v>&lt;=</v>
      </c>
      <c r="AJ45" s="86">
        <f t="shared" si="25"/>
        <v>26.0556640625</v>
      </c>
      <c r="AK45" s="86">
        <f t="shared" si="26"/>
        <v>40</v>
      </c>
      <c r="AL45" s="86" t="b">
        <f t="shared" si="27"/>
        <v>1</v>
      </c>
      <c r="AM45" s="86" t="str">
        <f t="shared" si="28"/>
        <v>GEBR</v>
      </c>
      <c r="AN45" s="86" t="str">
        <f t="shared" si="29"/>
        <v>&lt;=</v>
      </c>
      <c r="AO45" s="86">
        <f t="shared" si="30"/>
        <v>0.85498046875</v>
      </c>
      <c r="AP45" s="86">
        <f t="shared" si="31"/>
        <v>37</v>
      </c>
      <c r="AQ45" s="86" t="b">
        <f t="shared" si="32"/>
        <v>0</v>
      </c>
      <c r="AR45" s="86" t="str">
        <f t="shared" si="33"/>
        <v>Speed</v>
      </c>
      <c r="AS45" s="86" t="str">
        <f t="shared" si="34"/>
        <v>&gt;</v>
      </c>
      <c r="AT45" s="86">
        <f t="shared" si="35"/>
        <v>23.851806640625</v>
      </c>
      <c r="AU45" s="86">
        <f t="shared" si="36"/>
        <v>8</v>
      </c>
      <c r="AV45" s="86" t="b">
        <f t="shared" si="37"/>
        <v>1</v>
      </c>
      <c r="AW45" s="86" t="str">
        <f t="shared" si="38"/>
        <v>Distance</v>
      </c>
      <c r="AX45" s="86" t="str">
        <f t="shared" si="39"/>
        <v>&lt;=</v>
      </c>
      <c r="AY45" s="86">
        <f t="shared" si="40"/>
        <v>557.604736328125</v>
      </c>
      <c r="AZ45" s="86">
        <f t="shared" si="41"/>
        <v>2</v>
      </c>
      <c r="BA45" s="86" t="b">
        <f t="shared" si="42"/>
        <v>0</v>
      </c>
      <c r="BB45" s="86" t="str">
        <f t="shared" si="43"/>
        <v>Distance</v>
      </c>
      <c r="BC45" s="86" t="str">
        <f t="shared" si="44"/>
        <v>&gt;</v>
      </c>
      <c r="BD45" s="86">
        <f t="shared" si="45"/>
        <v>440.973388671875</v>
      </c>
      <c r="BE45" s="86">
        <f t="shared" si="46"/>
        <v>0</v>
      </c>
      <c r="BF45" s="86" t="b">
        <f t="shared" si="47"/>
        <v>0</v>
      </c>
      <c r="BG45" s="86" t="str">
        <f t="shared" si="48"/>
        <v>Distance</v>
      </c>
      <c r="BH45" s="86" t="str">
        <f t="shared" si="49"/>
        <v>&gt;</v>
      </c>
      <c r="BI45" s="86">
        <f t="shared" si="50"/>
        <v>279.580810546875</v>
      </c>
      <c r="BJ45" s="15">
        <f t="shared" si="51"/>
        <v>1</v>
      </c>
      <c r="BK45" s="15" t="str">
        <f t="shared" si="52"/>
        <v>Speed&lt;=24,8818359375 AND Distance&lt;=490,218017578125 AND GEBR&gt;0,715087890625 AND Speed&lt;=26,0556640625 AND GEBR&lt;=0,85498046875 AND Speed&gt;23,851806640625 AND Distance&lt;=557,604736328125 AND Distance&gt;440,973388671875 AND Distance&gt;279,580810546875</v>
      </c>
      <c r="BM45" s="15">
        <v>0</v>
      </c>
      <c r="BN45" s="15">
        <v>1</v>
      </c>
      <c r="BO45" s="15" t="s">
        <v>2070</v>
      </c>
    </row>
    <row r="46" spans="1:67">
      <c r="A46" s="15">
        <v>43</v>
      </c>
      <c r="B46" s="15">
        <v>1</v>
      </c>
      <c r="C46" s="15">
        <v>76948</v>
      </c>
      <c r="D46" s="15">
        <f t="shared" si="0"/>
        <v>18</v>
      </c>
      <c r="E46" s="15">
        <f t="shared" si="1"/>
        <v>3220</v>
      </c>
      <c r="F46" s="15">
        <f t="shared" si="2"/>
        <v>18.7861328125</v>
      </c>
      <c r="G46" s="15">
        <v>367</v>
      </c>
      <c r="H46" s="15">
        <v>368</v>
      </c>
      <c r="I46" s="15">
        <v>35</v>
      </c>
      <c r="J46" s="15">
        <v>6</v>
      </c>
      <c r="K46" s="15">
        <v>260</v>
      </c>
      <c r="L46" s="15">
        <v>43</v>
      </c>
      <c r="M46" s="15">
        <f t="shared" si="3"/>
        <v>1.0498046875E-2</v>
      </c>
      <c r="O46" s="86">
        <f t="shared" si="4"/>
        <v>260</v>
      </c>
      <c r="P46" s="86">
        <f t="shared" si="5"/>
        <v>0</v>
      </c>
      <c r="Q46" s="86">
        <f t="shared" si="6"/>
        <v>109</v>
      </c>
      <c r="R46" s="86" t="b">
        <f t="shared" si="7"/>
        <v>0</v>
      </c>
      <c r="S46" s="86" t="str">
        <f t="shared" si="8"/>
        <v>Speed</v>
      </c>
      <c r="T46" s="86" t="str">
        <f t="shared" si="9"/>
        <v>&gt;</v>
      </c>
      <c r="U46" s="86">
        <f t="shared" si="10"/>
        <v>24.8818359375</v>
      </c>
      <c r="V46" s="86">
        <f t="shared" si="11"/>
        <v>108</v>
      </c>
      <c r="W46" s="86" t="b">
        <f t="shared" si="12"/>
        <v>1</v>
      </c>
      <c r="X46" s="86" t="str">
        <f t="shared" si="13"/>
        <v>Distance</v>
      </c>
      <c r="Y46" s="86" t="str">
        <f t="shared" si="14"/>
        <v>&lt;=</v>
      </c>
      <c r="Z46" s="86">
        <f t="shared" si="15"/>
        <v>490.218017578125</v>
      </c>
      <c r="AA46" s="86">
        <f t="shared" si="16"/>
        <v>105</v>
      </c>
      <c r="AB46" s="86" t="b">
        <f t="shared" si="17"/>
        <v>0</v>
      </c>
      <c r="AC46" s="86" t="str">
        <f t="shared" si="18"/>
        <v>GEBR</v>
      </c>
      <c r="AD46" s="86" t="str">
        <f t="shared" si="19"/>
        <v>&gt;</v>
      </c>
      <c r="AE46" s="86">
        <f t="shared" si="20"/>
        <v>0.715087890625</v>
      </c>
      <c r="AF46" s="86">
        <f t="shared" si="21"/>
        <v>41</v>
      </c>
      <c r="AG46" s="86" t="b">
        <f t="shared" si="22"/>
        <v>1</v>
      </c>
      <c r="AH46" s="86" t="str">
        <f t="shared" si="23"/>
        <v>Speed</v>
      </c>
      <c r="AI46" s="86" t="str">
        <f t="shared" si="24"/>
        <v>&lt;=</v>
      </c>
      <c r="AJ46" s="86">
        <f t="shared" si="25"/>
        <v>26.0556640625</v>
      </c>
      <c r="AK46" s="86">
        <f t="shared" si="26"/>
        <v>40</v>
      </c>
      <c r="AL46" s="86" t="b">
        <f t="shared" si="27"/>
        <v>1</v>
      </c>
      <c r="AM46" s="86" t="str">
        <f t="shared" si="28"/>
        <v>GEBR</v>
      </c>
      <c r="AN46" s="86" t="str">
        <f t="shared" si="29"/>
        <v>&lt;=</v>
      </c>
      <c r="AO46" s="86">
        <f t="shared" si="30"/>
        <v>0.85498046875</v>
      </c>
      <c r="AP46" s="86">
        <f t="shared" si="31"/>
        <v>37</v>
      </c>
      <c r="AQ46" s="86" t="b">
        <f t="shared" si="32"/>
        <v>0</v>
      </c>
      <c r="AR46" s="86" t="str">
        <f t="shared" si="33"/>
        <v>Speed</v>
      </c>
      <c r="AS46" s="86" t="str">
        <f t="shared" si="34"/>
        <v>&gt;</v>
      </c>
      <c r="AT46" s="86">
        <f t="shared" si="35"/>
        <v>23.851806640625</v>
      </c>
      <c r="AU46" s="86">
        <f t="shared" si="36"/>
        <v>8</v>
      </c>
      <c r="AV46" s="86" t="b">
        <f t="shared" si="37"/>
        <v>1</v>
      </c>
      <c r="AW46" s="86" t="str">
        <f t="shared" si="38"/>
        <v>Distance</v>
      </c>
      <c r="AX46" s="86" t="str">
        <f t="shared" si="39"/>
        <v>&lt;=</v>
      </c>
      <c r="AY46" s="86">
        <f t="shared" si="40"/>
        <v>557.604736328125</v>
      </c>
      <c r="AZ46" s="86">
        <f t="shared" si="41"/>
        <v>2</v>
      </c>
      <c r="BA46" s="86" t="b">
        <f t="shared" si="42"/>
        <v>0</v>
      </c>
      <c r="BB46" s="86" t="str">
        <f t="shared" si="43"/>
        <v>Distance</v>
      </c>
      <c r="BC46" s="86" t="str">
        <f t="shared" si="44"/>
        <v>&gt;</v>
      </c>
      <c r="BD46" s="86">
        <f t="shared" si="45"/>
        <v>440.973388671875</v>
      </c>
      <c r="BE46" s="86">
        <f t="shared" si="46"/>
        <v>0</v>
      </c>
      <c r="BF46" s="86" t="b">
        <f t="shared" si="47"/>
        <v>0</v>
      </c>
      <c r="BG46" s="86" t="str">
        <f t="shared" si="48"/>
        <v>Distance</v>
      </c>
      <c r="BH46" s="86" t="str">
        <f t="shared" si="49"/>
        <v>&gt;</v>
      </c>
      <c r="BI46" s="86">
        <f t="shared" si="50"/>
        <v>279.580810546875</v>
      </c>
      <c r="BJ46" s="15">
        <f t="shared" si="51"/>
        <v>1</v>
      </c>
      <c r="BK46" s="15" t="str">
        <f t="shared" si="52"/>
        <v>Speed&gt;24,8818359375 AND Distance&lt;=490,218017578125 AND GEBR&gt;0,715087890625 AND Speed&lt;=26,0556640625 AND GEBR&lt;=0,85498046875 AND Speed&gt;23,851806640625 AND Distance&lt;=557,604736328125 AND Distance&gt;440,973388671875 AND Distance&gt;279,580810546875</v>
      </c>
      <c r="BM46" s="15">
        <v>0</v>
      </c>
      <c r="BN46" s="15">
        <v>1</v>
      </c>
      <c r="BO46" s="15" t="s">
        <v>2071</v>
      </c>
    </row>
    <row r="47" spans="1:67">
      <c r="A47" s="15">
        <v>44</v>
      </c>
      <c r="B47" s="15">
        <v>0</v>
      </c>
      <c r="C47" s="15">
        <v>1713617</v>
      </c>
      <c r="D47" s="15">
        <f t="shared" si="0"/>
        <v>418</v>
      </c>
      <c r="E47" s="15">
        <f t="shared" si="1"/>
        <v>1489</v>
      </c>
      <c r="F47" s="15">
        <f t="shared" si="2"/>
        <v>418.363525390625</v>
      </c>
      <c r="G47" s="15">
        <v>249</v>
      </c>
      <c r="H47" s="15">
        <v>250</v>
      </c>
      <c r="I47" s="15">
        <v>35</v>
      </c>
      <c r="J47" s="15">
        <v>6</v>
      </c>
      <c r="K47" s="15">
        <v>263</v>
      </c>
      <c r="L47" s="15">
        <v>1122</v>
      </c>
      <c r="M47" s="15">
        <f t="shared" si="3"/>
        <v>0.27392578125</v>
      </c>
      <c r="O47" s="86">
        <f t="shared" si="4"/>
        <v>263</v>
      </c>
      <c r="P47" s="86">
        <f t="shared" si="5"/>
        <v>0.333251953125</v>
      </c>
      <c r="Q47" s="86">
        <f t="shared" si="6"/>
        <v>261</v>
      </c>
      <c r="R47" s="86" t="b">
        <f t="shared" si="7"/>
        <v>1</v>
      </c>
      <c r="S47" s="86" t="str">
        <f t="shared" si="8"/>
        <v>Speed</v>
      </c>
      <c r="T47" s="86" t="str">
        <f t="shared" si="9"/>
        <v>&lt;=</v>
      </c>
      <c r="U47" s="86">
        <f t="shared" si="10"/>
        <v>10.8876953125</v>
      </c>
      <c r="V47" s="86">
        <f t="shared" si="11"/>
        <v>92</v>
      </c>
      <c r="W47" s="86" t="b">
        <f t="shared" si="12"/>
        <v>1</v>
      </c>
      <c r="X47" s="86" t="str">
        <f t="shared" si="13"/>
        <v>GEBR</v>
      </c>
      <c r="Y47" s="86" t="str">
        <f t="shared" si="14"/>
        <v>&lt;=</v>
      </c>
      <c r="Z47" s="86">
        <f t="shared" si="15"/>
        <v>1.046142578125</v>
      </c>
      <c r="AA47" s="86">
        <f t="shared" si="16"/>
        <v>90</v>
      </c>
      <c r="AB47" s="86" t="b">
        <f t="shared" si="17"/>
        <v>0</v>
      </c>
      <c r="AC47" s="86" t="str">
        <f t="shared" si="18"/>
        <v>GEBR</v>
      </c>
      <c r="AD47" s="86" t="str">
        <f t="shared" si="19"/>
        <v>&gt;</v>
      </c>
      <c r="AE47" s="86">
        <f t="shared" si="20"/>
        <v>0.85498046875</v>
      </c>
      <c r="AF47" s="86">
        <f t="shared" si="21"/>
        <v>23</v>
      </c>
      <c r="AG47" s="86" t="b">
        <f t="shared" si="22"/>
        <v>0</v>
      </c>
      <c r="AH47" s="86" t="str">
        <f t="shared" si="23"/>
        <v>Distance</v>
      </c>
      <c r="AI47" s="86" t="str">
        <f t="shared" si="24"/>
        <v>&gt;</v>
      </c>
      <c r="AJ47" s="86">
        <f t="shared" si="25"/>
        <v>102.07861328125</v>
      </c>
      <c r="AK47" s="86">
        <f t="shared" si="26"/>
        <v>22</v>
      </c>
      <c r="AL47" s="86" t="b">
        <f t="shared" si="27"/>
        <v>1</v>
      </c>
      <c r="AM47" s="86" t="str">
        <f t="shared" si="28"/>
        <v>Distance</v>
      </c>
      <c r="AN47" s="86" t="str">
        <f t="shared" si="29"/>
        <v>&lt;=</v>
      </c>
      <c r="AO47" s="86">
        <f t="shared" si="30"/>
        <v>118.665771484375</v>
      </c>
      <c r="AP47" s="86">
        <f t="shared" si="31"/>
        <v>6</v>
      </c>
      <c r="AQ47" s="86" t="b">
        <f t="shared" si="32"/>
        <v>0</v>
      </c>
      <c r="AR47" s="86" t="str">
        <f t="shared" si="33"/>
        <v>Speed</v>
      </c>
      <c r="AS47" s="86" t="str">
        <f t="shared" si="34"/>
        <v>&gt;</v>
      </c>
      <c r="AT47" s="86">
        <f t="shared" si="35"/>
        <v>9.998291015625</v>
      </c>
      <c r="AU47" s="86">
        <f t="shared" si="36"/>
        <v>3</v>
      </c>
      <c r="AV47" s="86" t="b">
        <f t="shared" si="37"/>
        <v>0</v>
      </c>
      <c r="AW47" s="86" t="str">
        <f t="shared" si="38"/>
        <v>Distance</v>
      </c>
      <c r="AX47" s="86" t="str">
        <f t="shared" si="39"/>
        <v>&gt;</v>
      </c>
      <c r="AY47" s="86">
        <f t="shared" si="40"/>
        <v>67.628662109375</v>
      </c>
      <c r="AZ47" s="86">
        <f t="shared" si="41"/>
        <v>1</v>
      </c>
      <c r="BA47" s="86" t="b">
        <f t="shared" si="42"/>
        <v>1</v>
      </c>
      <c r="BB47" s="86" t="str">
        <f t="shared" si="43"/>
        <v>Speed</v>
      </c>
      <c r="BC47" s="86" t="str">
        <f t="shared" si="44"/>
        <v>&lt;=</v>
      </c>
      <c r="BD47" s="86">
        <f t="shared" si="45"/>
        <v>13.645751953125</v>
      </c>
      <c r="BE47" s="86">
        <f t="shared" si="46"/>
        <v>0</v>
      </c>
      <c r="BF47" s="86" t="b">
        <f t="shared" si="47"/>
        <v>1</v>
      </c>
      <c r="BG47" s="86" t="str">
        <f t="shared" si="48"/>
        <v>Distance</v>
      </c>
      <c r="BH47" s="86" t="str">
        <f t="shared" si="49"/>
        <v>&lt;=</v>
      </c>
      <c r="BI47" s="86">
        <f t="shared" si="50"/>
        <v>279.580810546875</v>
      </c>
      <c r="BJ47" s="15">
        <f t="shared" si="51"/>
        <v>0</v>
      </c>
      <c r="BK47" s="15" t="str">
        <f t="shared" si="52"/>
        <v>Speed&lt;=10,8876953125 AND GEBR&lt;=1,046142578125 AND GEBR&gt;0,85498046875 AND Distance&gt;102,07861328125 AND Distance&lt;=118,665771484375 AND Speed&gt;9,998291015625 AND Distance&gt;67,628662109375 AND Speed&lt;=13,645751953125 AND Distance&lt;=279,580810546875</v>
      </c>
      <c r="BM47" s="15">
        <v>0</v>
      </c>
      <c r="BN47" s="15">
        <v>1</v>
      </c>
      <c r="BO47" s="15" t="s">
        <v>2074</v>
      </c>
    </row>
    <row r="48" spans="1:67">
      <c r="A48" s="15">
        <v>45</v>
      </c>
      <c r="B48" s="15">
        <v>0</v>
      </c>
      <c r="C48" s="15">
        <v>1587665</v>
      </c>
      <c r="D48" s="15">
        <f t="shared" si="0"/>
        <v>387</v>
      </c>
      <c r="E48" s="15">
        <f t="shared" si="1"/>
        <v>2513</v>
      </c>
      <c r="F48" s="15">
        <f t="shared" si="2"/>
        <v>387.613525390625</v>
      </c>
      <c r="G48" s="15">
        <v>47</v>
      </c>
      <c r="H48" s="15">
        <v>48</v>
      </c>
      <c r="I48" s="15">
        <v>13</v>
      </c>
      <c r="J48" s="15">
        <v>5</v>
      </c>
      <c r="K48" s="15">
        <v>264</v>
      </c>
      <c r="L48" s="15">
        <v>382</v>
      </c>
      <c r="M48" s="15">
        <f t="shared" si="3"/>
        <v>9.326171875E-2</v>
      </c>
      <c r="O48" s="86">
        <f t="shared" si="4"/>
        <v>264</v>
      </c>
      <c r="P48" s="86">
        <f t="shared" si="5"/>
        <v>0.111083984375</v>
      </c>
      <c r="Q48" s="86">
        <f t="shared" si="6"/>
        <v>261</v>
      </c>
      <c r="R48" s="86" t="b">
        <f t="shared" si="7"/>
        <v>0</v>
      </c>
      <c r="S48" s="86" t="str">
        <f t="shared" si="8"/>
        <v>Speed</v>
      </c>
      <c r="T48" s="86" t="str">
        <f t="shared" si="9"/>
        <v>&gt;</v>
      </c>
      <c r="U48" s="86">
        <f t="shared" si="10"/>
        <v>10.8876953125</v>
      </c>
      <c r="V48" s="86">
        <f t="shared" si="11"/>
        <v>92</v>
      </c>
      <c r="W48" s="86" t="b">
        <f t="shared" si="12"/>
        <v>1</v>
      </c>
      <c r="X48" s="86" t="str">
        <f t="shared" si="13"/>
        <v>GEBR</v>
      </c>
      <c r="Y48" s="86" t="str">
        <f t="shared" si="14"/>
        <v>&lt;=</v>
      </c>
      <c r="Z48" s="86">
        <f t="shared" si="15"/>
        <v>1.046142578125</v>
      </c>
      <c r="AA48" s="86">
        <f t="shared" si="16"/>
        <v>90</v>
      </c>
      <c r="AB48" s="86" t="b">
        <f t="shared" si="17"/>
        <v>0</v>
      </c>
      <c r="AC48" s="86" t="str">
        <f t="shared" si="18"/>
        <v>GEBR</v>
      </c>
      <c r="AD48" s="86" t="str">
        <f t="shared" si="19"/>
        <v>&gt;</v>
      </c>
      <c r="AE48" s="86">
        <f t="shared" si="20"/>
        <v>0.85498046875</v>
      </c>
      <c r="AF48" s="86">
        <f t="shared" si="21"/>
        <v>23</v>
      </c>
      <c r="AG48" s="86" t="b">
        <f t="shared" si="22"/>
        <v>0</v>
      </c>
      <c r="AH48" s="86" t="str">
        <f t="shared" si="23"/>
        <v>Distance</v>
      </c>
      <c r="AI48" s="86" t="str">
        <f t="shared" si="24"/>
        <v>&gt;</v>
      </c>
      <c r="AJ48" s="86">
        <f t="shared" si="25"/>
        <v>102.07861328125</v>
      </c>
      <c r="AK48" s="86">
        <f t="shared" si="26"/>
        <v>22</v>
      </c>
      <c r="AL48" s="86" t="b">
        <f t="shared" si="27"/>
        <v>1</v>
      </c>
      <c r="AM48" s="86" t="str">
        <f t="shared" si="28"/>
        <v>Distance</v>
      </c>
      <c r="AN48" s="86" t="str">
        <f t="shared" si="29"/>
        <v>&lt;=</v>
      </c>
      <c r="AO48" s="86">
        <f t="shared" si="30"/>
        <v>118.665771484375</v>
      </c>
      <c r="AP48" s="86">
        <f t="shared" si="31"/>
        <v>6</v>
      </c>
      <c r="AQ48" s="86" t="b">
        <f t="shared" si="32"/>
        <v>0</v>
      </c>
      <c r="AR48" s="86" t="str">
        <f t="shared" si="33"/>
        <v>Speed</v>
      </c>
      <c r="AS48" s="86" t="str">
        <f t="shared" si="34"/>
        <v>&gt;</v>
      </c>
      <c r="AT48" s="86">
        <f t="shared" si="35"/>
        <v>9.998291015625</v>
      </c>
      <c r="AU48" s="86">
        <f t="shared" si="36"/>
        <v>3</v>
      </c>
      <c r="AV48" s="86" t="b">
        <f t="shared" si="37"/>
        <v>0</v>
      </c>
      <c r="AW48" s="86" t="str">
        <f t="shared" si="38"/>
        <v>Distance</v>
      </c>
      <c r="AX48" s="86" t="str">
        <f t="shared" si="39"/>
        <v>&gt;</v>
      </c>
      <c r="AY48" s="86">
        <f t="shared" si="40"/>
        <v>67.628662109375</v>
      </c>
      <c r="AZ48" s="86">
        <f t="shared" si="41"/>
        <v>1</v>
      </c>
      <c r="BA48" s="86" t="b">
        <f t="shared" si="42"/>
        <v>1</v>
      </c>
      <c r="BB48" s="86" t="str">
        <f t="shared" si="43"/>
        <v>Speed</v>
      </c>
      <c r="BC48" s="86" t="str">
        <f t="shared" si="44"/>
        <v>&lt;=</v>
      </c>
      <c r="BD48" s="86">
        <f t="shared" si="45"/>
        <v>13.645751953125</v>
      </c>
      <c r="BE48" s="86">
        <f t="shared" si="46"/>
        <v>0</v>
      </c>
      <c r="BF48" s="86" t="b">
        <f t="shared" si="47"/>
        <v>1</v>
      </c>
      <c r="BG48" s="86" t="str">
        <f t="shared" si="48"/>
        <v>Distance</v>
      </c>
      <c r="BH48" s="86" t="str">
        <f t="shared" si="49"/>
        <v>&lt;=</v>
      </c>
      <c r="BI48" s="86">
        <f t="shared" si="50"/>
        <v>279.580810546875</v>
      </c>
      <c r="BJ48" s="15">
        <f t="shared" si="51"/>
        <v>1</v>
      </c>
      <c r="BK48" s="15" t="str">
        <f t="shared" si="52"/>
        <v>Speed&gt;10,8876953125 AND GEBR&lt;=1,046142578125 AND GEBR&gt;0,85498046875 AND Distance&gt;102,07861328125 AND Distance&lt;=118,665771484375 AND Speed&gt;9,998291015625 AND Distance&gt;67,628662109375 AND Speed&lt;=13,645751953125 AND Distance&lt;=279,580810546875</v>
      </c>
      <c r="BM48" s="15">
        <v>0</v>
      </c>
      <c r="BN48" s="15">
        <v>1</v>
      </c>
      <c r="BO48" s="15" t="s">
        <v>2078</v>
      </c>
    </row>
    <row r="49" spans="1:67">
      <c r="A49" s="15">
        <v>46</v>
      </c>
      <c r="B49" s="15">
        <v>0</v>
      </c>
      <c r="C49" s="15">
        <v>1675876</v>
      </c>
      <c r="D49" s="15">
        <f t="shared" si="0"/>
        <v>409</v>
      </c>
      <c r="E49" s="15">
        <f t="shared" si="1"/>
        <v>612</v>
      </c>
      <c r="F49" s="15">
        <f t="shared" si="2"/>
        <v>409.1494140625</v>
      </c>
      <c r="G49" s="15">
        <v>287</v>
      </c>
      <c r="H49" s="15">
        <v>288</v>
      </c>
      <c r="I49" s="15">
        <v>13</v>
      </c>
      <c r="J49" s="15">
        <v>5</v>
      </c>
      <c r="K49" s="15">
        <v>265</v>
      </c>
      <c r="L49" s="15">
        <v>21</v>
      </c>
      <c r="M49" s="15">
        <f t="shared" si="3"/>
        <v>5.126953125E-3</v>
      </c>
      <c r="O49" s="86">
        <f t="shared" si="4"/>
        <v>265</v>
      </c>
      <c r="P49" s="86">
        <f t="shared" si="5"/>
        <v>0</v>
      </c>
      <c r="Q49" s="86">
        <f t="shared" si="6"/>
        <v>171</v>
      </c>
      <c r="R49" s="86" t="b">
        <f t="shared" si="7"/>
        <v>1</v>
      </c>
      <c r="S49" s="86" t="str">
        <f t="shared" si="8"/>
        <v>GEBR</v>
      </c>
      <c r="T49" s="86" t="str">
        <f t="shared" si="9"/>
        <v>&lt;=</v>
      </c>
      <c r="U49" s="86">
        <f t="shared" si="10"/>
        <v>1.046142578125</v>
      </c>
      <c r="V49" s="86">
        <f t="shared" si="11"/>
        <v>169</v>
      </c>
      <c r="W49" s="86" t="b">
        <f t="shared" si="12"/>
        <v>1</v>
      </c>
      <c r="X49" s="86" t="str">
        <f t="shared" si="13"/>
        <v>GEBR</v>
      </c>
      <c r="Y49" s="86" t="str">
        <f t="shared" si="14"/>
        <v>&lt;=</v>
      </c>
      <c r="Z49" s="86">
        <f t="shared" si="15"/>
        <v>1.27880859375</v>
      </c>
      <c r="AA49" s="86">
        <f t="shared" si="16"/>
        <v>89</v>
      </c>
      <c r="AB49" s="86" t="b">
        <f t="shared" si="17"/>
        <v>1</v>
      </c>
      <c r="AC49" s="86" t="str">
        <f t="shared" si="18"/>
        <v>Speed</v>
      </c>
      <c r="AD49" s="86" t="str">
        <f t="shared" si="19"/>
        <v>&lt;=</v>
      </c>
      <c r="AE49" s="86">
        <f t="shared" si="20"/>
        <v>11.148193359375</v>
      </c>
      <c r="AF49" s="86">
        <f t="shared" si="21"/>
        <v>23</v>
      </c>
      <c r="AG49" s="86" t="b">
        <f t="shared" si="22"/>
        <v>1</v>
      </c>
      <c r="AH49" s="86" t="str">
        <f t="shared" si="23"/>
        <v>Distance</v>
      </c>
      <c r="AI49" s="86" t="str">
        <f t="shared" si="24"/>
        <v>&lt;=</v>
      </c>
      <c r="AJ49" s="86">
        <f t="shared" si="25"/>
        <v>102.07861328125</v>
      </c>
      <c r="AK49" s="86">
        <f t="shared" si="26"/>
        <v>22</v>
      </c>
      <c r="AL49" s="86" t="b">
        <f t="shared" si="27"/>
        <v>1</v>
      </c>
      <c r="AM49" s="86" t="str">
        <f t="shared" si="28"/>
        <v>Distance</v>
      </c>
      <c r="AN49" s="86" t="str">
        <f t="shared" si="29"/>
        <v>&lt;=</v>
      </c>
      <c r="AO49" s="86">
        <f t="shared" si="30"/>
        <v>118.665771484375</v>
      </c>
      <c r="AP49" s="86">
        <f t="shared" si="31"/>
        <v>6</v>
      </c>
      <c r="AQ49" s="86" t="b">
        <f t="shared" si="32"/>
        <v>0</v>
      </c>
      <c r="AR49" s="86" t="str">
        <f t="shared" si="33"/>
        <v>Speed</v>
      </c>
      <c r="AS49" s="86" t="str">
        <f t="shared" si="34"/>
        <v>&gt;</v>
      </c>
      <c r="AT49" s="86">
        <f t="shared" si="35"/>
        <v>9.998291015625</v>
      </c>
      <c r="AU49" s="86">
        <f t="shared" si="36"/>
        <v>3</v>
      </c>
      <c r="AV49" s="86" t="b">
        <f t="shared" si="37"/>
        <v>0</v>
      </c>
      <c r="AW49" s="86" t="str">
        <f t="shared" si="38"/>
        <v>Distance</v>
      </c>
      <c r="AX49" s="86" t="str">
        <f t="shared" si="39"/>
        <v>&gt;</v>
      </c>
      <c r="AY49" s="86">
        <f t="shared" si="40"/>
        <v>67.628662109375</v>
      </c>
      <c r="AZ49" s="86">
        <f t="shared" si="41"/>
        <v>1</v>
      </c>
      <c r="BA49" s="86" t="b">
        <f t="shared" si="42"/>
        <v>1</v>
      </c>
      <c r="BB49" s="86" t="str">
        <f t="shared" si="43"/>
        <v>Speed</v>
      </c>
      <c r="BC49" s="86" t="str">
        <f t="shared" si="44"/>
        <v>&lt;=</v>
      </c>
      <c r="BD49" s="86">
        <f t="shared" si="45"/>
        <v>13.645751953125</v>
      </c>
      <c r="BE49" s="86">
        <f t="shared" si="46"/>
        <v>0</v>
      </c>
      <c r="BF49" s="86" t="b">
        <f t="shared" si="47"/>
        <v>1</v>
      </c>
      <c r="BG49" s="86" t="str">
        <f t="shared" si="48"/>
        <v>Distance</v>
      </c>
      <c r="BH49" s="86" t="str">
        <f t="shared" si="49"/>
        <v>&lt;=</v>
      </c>
      <c r="BI49" s="86">
        <f t="shared" si="50"/>
        <v>279.580810546875</v>
      </c>
      <c r="BJ49" s="15">
        <f t="shared" si="51"/>
        <v>1</v>
      </c>
      <c r="BK49" s="15" t="str">
        <f t="shared" si="52"/>
        <v>GEBR&lt;=1,046142578125 AND GEBR&lt;=1,27880859375 AND Speed&lt;=11,148193359375 AND Distance&lt;=102,07861328125 AND Distance&lt;=118,665771484375 AND Speed&gt;9,998291015625 AND Distance&gt;67,628662109375 AND Speed&lt;=13,645751953125 AND Distance&lt;=279,580810546875</v>
      </c>
      <c r="BM49" s="15">
        <v>0</v>
      </c>
      <c r="BN49" s="15">
        <v>1</v>
      </c>
      <c r="BO49" s="15" t="s">
        <v>2080</v>
      </c>
    </row>
    <row r="50" spans="1:67">
      <c r="A50" s="15">
        <v>47</v>
      </c>
      <c r="B50" s="15">
        <v>2</v>
      </c>
      <c r="C50" s="15">
        <v>3502</v>
      </c>
      <c r="D50" s="15">
        <f t="shared" si="0"/>
        <v>0</v>
      </c>
      <c r="E50" s="15">
        <f t="shared" si="1"/>
        <v>3502</v>
      </c>
      <c r="F50" s="15">
        <f t="shared" si="2"/>
        <v>0.85498046875</v>
      </c>
      <c r="G50" s="15">
        <v>97</v>
      </c>
      <c r="H50" s="15">
        <v>98</v>
      </c>
      <c r="I50" s="15">
        <v>45</v>
      </c>
      <c r="J50" s="15">
        <v>6</v>
      </c>
      <c r="K50" s="15">
        <v>266</v>
      </c>
      <c r="L50" s="15">
        <v>145</v>
      </c>
      <c r="M50" s="15">
        <f t="shared" si="3"/>
        <v>3.5400390625E-2</v>
      </c>
      <c r="O50" s="86">
        <f t="shared" si="4"/>
        <v>266</v>
      </c>
      <c r="P50" s="86">
        <f t="shared" si="5"/>
        <v>9.521484375E-2</v>
      </c>
      <c r="Q50" s="86">
        <f t="shared" si="6"/>
        <v>171</v>
      </c>
      <c r="R50" s="86" t="b">
        <f t="shared" si="7"/>
        <v>0</v>
      </c>
      <c r="S50" s="86" t="str">
        <f t="shared" si="8"/>
        <v>GEBR</v>
      </c>
      <c r="T50" s="86" t="str">
        <f t="shared" si="9"/>
        <v>&gt;</v>
      </c>
      <c r="U50" s="86">
        <f t="shared" si="10"/>
        <v>1.046142578125</v>
      </c>
      <c r="V50" s="86">
        <f t="shared" si="11"/>
        <v>169</v>
      </c>
      <c r="W50" s="86" t="b">
        <f t="shared" si="12"/>
        <v>1</v>
      </c>
      <c r="X50" s="86" t="str">
        <f t="shared" si="13"/>
        <v>GEBR</v>
      </c>
      <c r="Y50" s="86" t="str">
        <f t="shared" si="14"/>
        <v>&lt;=</v>
      </c>
      <c r="Z50" s="86">
        <f t="shared" si="15"/>
        <v>1.27880859375</v>
      </c>
      <c r="AA50" s="86">
        <f t="shared" si="16"/>
        <v>89</v>
      </c>
      <c r="AB50" s="86" t="b">
        <f t="shared" si="17"/>
        <v>1</v>
      </c>
      <c r="AC50" s="86" t="str">
        <f t="shared" si="18"/>
        <v>Speed</v>
      </c>
      <c r="AD50" s="86" t="str">
        <f t="shared" si="19"/>
        <v>&lt;=</v>
      </c>
      <c r="AE50" s="86">
        <f t="shared" si="20"/>
        <v>11.148193359375</v>
      </c>
      <c r="AF50" s="86">
        <f t="shared" si="21"/>
        <v>23</v>
      </c>
      <c r="AG50" s="86" t="b">
        <f t="shared" si="22"/>
        <v>1</v>
      </c>
      <c r="AH50" s="86" t="str">
        <f t="shared" si="23"/>
        <v>Distance</v>
      </c>
      <c r="AI50" s="86" t="str">
        <f t="shared" si="24"/>
        <v>&lt;=</v>
      </c>
      <c r="AJ50" s="86">
        <f t="shared" si="25"/>
        <v>102.07861328125</v>
      </c>
      <c r="AK50" s="86">
        <f t="shared" si="26"/>
        <v>22</v>
      </c>
      <c r="AL50" s="86" t="b">
        <f t="shared" si="27"/>
        <v>1</v>
      </c>
      <c r="AM50" s="86" t="str">
        <f t="shared" si="28"/>
        <v>Distance</v>
      </c>
      <c r="AN50" s="86" t="str">
        <f t="shared" si="29"/>
        <v>&lt;=</v>
      </c>
      <c r="AO50" s="86">
        <f t="shared" si="30"/>
        <v>118.665771484375</v>
      </c>
      <c r="AP50" s="86">
        <f t="shared" si="31"/>
        <v>6</v>
      </c>
      <c r="AQ50" s="86" t="b">
        <f t="shared" si="32"/>
        <v>0</v>
      </c>
      <c r="AR50" s="86" t="str">
        <f t="shared" si="33"/>
        <v>Speed</v>
      </c>
      <c r="AS50" s="86" t="str">
        <f t="shared" si="34"/>
        <v>&gt;</v>
      </c>
      <c r="AT50" s="86">
        <f t="shared" si="35"/>
        <v>9.998291015625</v>
      </c>
      <c r="AU50" s="86">
        <f t="shared" si="36"/>
        <v>3</v>
      </c>
      <c r="AV50" s="86" t="b">
        <f t="shared" si="37"/>
        <v>0</v>
      </c>
      <c r="AW50" s="86" t="str">
        <f t="shared" si="38"/>
        <v>Distance</v>
      </c>
      <c r="AX50" s="86" t="str">
        <f t="shared" si="39"/>
        <v>&gt;</v>
      </c>
      <c r="AY50" s="86">
        <f t="shared" si="40"/>
        <v>67.628662109375</v>
      </c>
      <c r="AZ50" s="86">
        <f t="shared" si="41"/>
        <v>1</v>
      </c>
      <c r="BA50" s="86" t="b">
        <f t="shared" si="42"/>
        <v>1</v>
      </c>
      <c r="BB50" s="86" t="str">
        <f t="shared" si="43"/>
        <v>Speed</v>
      </c>
      <c r="BC50" s="86" t="str">
        <f t="shared" si="44"/>
        <v>&lt;=</v>
      </c>
      <c r="BD50" s="86">
        <f t="shared" si="45"/>
        <v>13.645751953125</v>
      </c>
      <c r="BE50" s="86">
        <f t="shared" si="46"/>
        <v>0</v>
      </c>
      <c r="BF50" s="86" t="b">
        <f t="shared" si="47"/>
        <v>1</v>
      </c>
      <c r="BG50" s="86" t="str">
        <f t="shared" si="48"/>
        <v>Distance</v>
      </c>
      <c r="BH50" s="86" t="str">
        <f t="shared" si="49"/>
        <v>&lt;=</v>
      </c>
      <c r="BI50" s="86">
        <f t="shared" si="50"/>
        <v>279.580810546875</v>
      </c>
      <c r="BJ50" s="15">
        <f t="shared" si="51"/>
        <v>1</v>
      </c>
      <c r="BK50" s="15" t="str">
        <f t="shared" si="52"/>
        <v>GEBR&gt;1,046142578125 AND GEBR&lt;=1,27880859375 AND Speed&lt;=11,148193359375 AND Distance&lt;=102,07861328125 AND Distance&lt;=118,665771484375 AND Speed&gt;9,998291015625 AND Distance&gt;67,628662109375 AND Speed&lt;=13,645751953125 AND Distance&lt;=279,580810546875</v>
      </c>
      <c r="BM50" s="15">
        <v>0</v>
      </c>
      <c r="BN50" s="15">
        <v>1</v>
      </c>
      <c r="BO50" s="15" t="s">
        <v>2081</v>
      </c>
    </row>
    <row r="51" spans="1:67">
      <c r="A51" s="15">
        <v>48</v>
      </c>
      <c r="B51" s="15">
        <v>2</v>
      </c>
      <c r="C51" s="15">
        <v>2929</v>
      </c>
      <c r="D51" s="15">
        <f t="shared" si="0"/>
        <v>0</v>
      </c>
      <c r="E51" s="15">
        <f t="shared" si="1"/>
        <v>2929</v>
      </c>
      <c r="F51" s="15">
        <f t="shared" si="2"/>
        <v>0.715087890625</v>
      </c>
      <c r="G51" s="15">
        <v>49</v>
      </c>
      <c r="H51" s="15">
        <v>50</v>
      </c>
      <c r="I51" s="15">
        <v>45</v>
      </c>
      <c r="J51" s="15">
        <v>6</v>
      </c>
      <c r="K51" s="15">
        <v>275</v>
      </c>
      <c r="L51" s="15">
        <v>832</v>
      </c>
      <c r="M51" s="15">
        <f t="shared" si="3"/>
        <v>0.203125</v>
      </c>
      <c r="O51" s="86">
        <f t="shared" si="4"/>
        <v>275</v>
      </c>
      <c r="P51" s="86">
        <f t="shared" si="5"/>
        <v>0.22216796875</v>
      </c>
      <c r="Q51" s="86">
        <f t="shared" si="6"/>
        <v>75</v>
      </c>
      <c r="R51" s="86" t="b">
        <f t="shared" si="7"/>
        <v>1</v>
      </c>
      <c r="S51" s="86" t="str">
        <f t="shared" si="8"/>
        <v>Distance</v>
      </c>
      <c r="T51" s="86" t="str">
        <f t="shared" si="9"/>
        <v>&lt;=</v>
      </c>
      <c r="U51" s="86">
        <f t="shared" si="10"/>
        <v>130.578857421875</v>
      </c>
      <c r="V51" s="86">
        <f t="shared" si="11"/>
        <v>69</v>
      </c>
      <c r="W51" s="86" t="b">
        <f t="shared" si="12"/>
        <v>1</v>
      </c>
      <c r="X51" s="86" t="str">
        <f t="shared" si="13"/>
        <v>Speed</v>
      </c>
      <c r="Y51" s="86" t="str">
        <f t="shared" si="14"/>
        <v>&lt;=</v>
      </c>
      <c r="Z51" s="86">
        <f t="shared" si="15"/>
        <v>11.46533203125</v>
      </c>
      <c r="AA51" s="86">
        <f t="shared" si="16"/>
        <v>67</v>
      </c>
      <c r="AB51" s="86" t="b">
        <f t="shared" si="17"/>
        <v>1</v>
      </c>
      <c r="AC51" s="86" t="str">
        <f t="shared" si="18"/>
        <v>GEBR</v>
      </c>
      <c r="AD51" s="86" t="str">
        <f t="shared" si="19"/>
        <v>&lt;=</v>
      </c>
      <c r="AE51" s="86">
        <f t="shared" si="20"/>
        <v>0.85498046875</v>
      </c>
      <c r="AF51" s="86">
        <f t="shared" si="21"/>
        <v>24</v>
      </c>
      <c r="AG51" s="86" t="b">
        <f t="shared" si="22"/>
        <v>1</v>
      </c>
      <c r="AH51" s="86" t="str">
        <f t="shared" si="23"/>
        <v>Distance</v>
      </c>
      <c r="AI51" s="86" t="str">
        <f t="shared" si="24"/>
        <v>&lt;=</v>
      </c>
      <c r="AJ51" s="86">
        <f t="shared" si="25"/>
        <v>151.2685546875</v>
      </c>
      <c r="AK51" s="86">
        <f t="shared" si="26"/>
        <v>22</v>
      </c>
      <c r="AL51" s="86" t="b">
        <f t="shared" si="27"/>
        <v>0</v>
      </c>
      <c r="AM51" s="86" t="str">
        <f t="shared" si="28"/>
        <v>Distance</v>
      </c>
      <c r="AN51" s="86" t="str">
        <f t="shared" si="29"/>
        <v>&gt;</v>
      </c>
      <c r="AO51" s="86">
        <f t="shared" si="30"/>
        <v>118.665771484375</v>
      </c>
      <c r="AP51" s="86">
        <f t="shared" si="31"/>
        <v>6</v>
      </c>
      <c r="AQ51" s="86" t="b">
        <f t="shared" si="32"/>
        <v>0</v>
      </c>
      <c r="AR51" s="86" t="str">
        <f t="shared" si="33"/>
        <v>Speed</v>
      </c>
      <c r="AS51" s="86" t="str">
        <f t="shared" si="34"/>
        <v>&gt;</v>
      </c>
      <c r="AT51" s="86">
        <f t="shared" si="35"/>
        <v>9.998291015625</v>
      </c>
      <c r="AU51" s="86">
        <f t="shared" si="36"/>
        <v>3</v>
      </c>
      <c r="AV51" s="86" t="b">
        <f t="shared" si="37"/>
        <v>0</v>
      </c>
      <c r="AW51" s="86" t="str">
        <f t="shared" si="38"/>
        <v>Distance</v>
      </c>
      <c r="AX51" s="86" t="str">
        <f t="shared" si="39"/>
        <v>&gt;</v>
      </c>
      <c r="AY51" s="86">
        <f t="shared" si="40"/>
        <v>67.628662109375</v>
      </c>
      <c r="AZ51" s="86">
        <f t="shared" si="41"/>
        <v>1</v>
      </c>
      <c r="BA51" s="86" t="b">
        <f t="shared" si="42"/>
        <v>1</v>
      </c>
      <c r="BB51" s="86" t="str">
        <f t="shared" si="43"/>
        <v>Speed</v>
      </c>
      <c r="BC51" s="86" t="str">
        <f t="shared" si="44"/>
        <v>&lt;=</v>
      </c>
      <c r="BD51" s="86">
        <f t="shared" si="45"/>
        <v>13.645751953125</v>
      </c>
      <c r="BE51" s="86">
        <f t="shared" si="46"/>
        <v>0</v>
      </c>
      <c r="BF51" s="86" t="b">
        <f t="shared" si="47"/>
        <v>1</v>
      </c>
      <c r="BG51" s="86" t="str">
        <f t="shared" si="48"/>
        <v>Distance</v>
      </c>
      <c r="BH51" s="86" t="str">
        <f t="shared" si="49"/>
        <v>&lt;=</v>
      </c>
      <c r="BI51" s="86">
        <f t="shared" si="50"/>
        <v>279.580810546875</v>
      </c>
      <c r="BJ51" s="15">
        <f t="shared" si="51"/>
        <v>0</v>
      </c>
      <c r="BK51" s="15" t="str">
        <f t="shared" si="52"/>
        <v>Distance&lt;=130,578857421875 AND Speed&lt;=11,46533203125 AND GEBR&lt;=0,85498046875 AND Distance&lt;=151,2685546875 AND Distance&gt;118,665771484375 AND Speed&gt;9,998291015625 AND Distance&gt;67,628662109375 AND Speed&lt;=13,645751953125 AND Distance&lt;=279,580810546875</v>
      </c>
      <c r="BM51" s="15">
        <v>0</v>
      </c>
      <c r="BN51" s="15">
        <v>1</v>
      </c>
      <c r="BO51" s="15" t="s">
        <v>2084</v>
      </c>
    </row>
    <row r="52" spans="1:67">
      <c r="A52" s="15">
        <v>49</v>
      </c>
      <c r="B52" s="15">
        <v>0</v>
      </c>
      <c r="C52" s="15">
        <v>1765031</v>
      </c>
      <c r="D52" s="15">
        <f t="shared" si="0"/>
        <v>430</v>
      </c>
      <c r="E52" s="15">
        <f t="shared" si="1"/>
        <v>3751</v>
      </c>
      <c r="F52" s="15">
        <f t="shared" si="2"/>
        <v>430.915771484375</v>
      </c>
      <c r="G52" s="15">
        <v>217</v>
      </c>
      <c r="H52" s="15">
        <v>218</v>
      </c>
      <c r="I52" s="15">
        <v>48</v>
      </c>
      <c r="J52" s="15">
        <v>7</v>
      </c>
      <c r="K52" s="15">
        <v>276</v>
      </c>
      <c r="L52" s="15">
        <v>124</v>
      </c>
      <c r="M52" s="15">
        <f t="shared" si="3"/>
        <v>3.02734375E-2</v>
      </c>
      <c r="O52" s="86">
        <f t="shared" si="4"/>
        <v>276</v>
      </c>
      <c r="P52" s="86">
        <f t="shared" si="5"/>
        <v>0.333251953125</v>
      </c>
      <c r="Q52" s="86">
        <f t="shared" si="6"/>
        <v>75</v>
      </c>
      <c r="R52" s="86" t="b">
        <f t="shared" si="7"/>
        <v>0</v>
      </c>
      <c r="S52" s="86" t="str">
        <f t="shared" si="8"/>
        <v>Distance</v>
      </c>
      <c r="T52" s="86" t="str">
        <f t="shared" si="9"/>
        <v>&gt;</v>
      </c>
      <c r="U52" s="86">
        <f t="shared" si="10"/>
        <v>130.578857421875</v>
      </c>
      <c r="V52" s="86">
        <f t="shared" si="11"/>
        <v>69</v>
      </c>
      <c r="W52" s="86" t="b">
        <f t="shared" si="12"/>
        <v>1</v>
      </c>
      <c r="X52" s="86" t="str">
        <f t="shared" si="13"/>
        <v>Speed</v>
      </c>
      <c r="Y52" s="86" t="str">
        <f t="shared" si="14"/>
        <v>&lt;=</v>
      </c>
      <c r="Z52" s="86">
        <f t="shared" si="15"/>
        <v>11.46533203125</v>
      </c>
      <c r="AA52" s="86">
        <f t="shared" si="16"/>
        <v>67</v>
      </c>
      <c r="AB52" s="86" t="b">
        <f t="shared" si="17"/>
        <v>1</v>
      </c>
      <c r="AC52" s="86" t="str">
        <f t="shared" si="18"/>
        <v>GEBR</v>
      </c>
      <c r="AD52" s="86" t="str">
        <f t="shared" si="19"/>
        <v>&lt;=</v>
      </c>
      <c r="AE52" s="86">
        <f t="shared" si="20"/>
        <v>0.85498046875</v>
      </c>
      <c r="AF52" s="86">
        <f t="shared" si="21"/>
        <v>24</v>
      </c>
      <c r="AG52" s="86" t="b">
        <f t="shared" si="22"/>
        <v>1</v>
      </c>
      <c r="AH52" s="86" t="str">
        <f t="shared" si="23"/>
        <v>Distance</v>
      </c>
      <c r="AI52" s="86" t="str">
        <f t="shared" si="24"/>
        <v>&lt;=</v>
      </c>
      <c r="AJ52" s="86">
        <f t="shared" si="25"/>
        <v>151.2685546875</v>
      </c>
      <c r="AK52" s="86">
        <f t="shared" si="26"/>
        <v>22</v>
      </c>
      <c r="AL52" s="86" t="b">
        <f t="shared" si="27"/>
        <v>0</v>
      </c>
      <c r="AM52" s="86" t="str">
        <f t="shared" si="28"/>
        <v>Distance</v>
      </c>
      <c r="AN52" s="86" t="str">
        <f t="shared" si="29"/>
        <v>&gt;</v>
      </c>
      <c r="AO52" s="86">
        <f t="shared" si="30"/>
        <v>118.665771484375</v>
      </c>
      <c r="AP52" s="86">
        <f t="shared" si="31"/>
        <v>6</v>
      </c>
      <c r="AQ52" s="86" t="b">
        <f t="shared" si="32"/>
        <v>0</v>
      </c>
      <c r="AR52" s="86" t="str">
        <f t="shared" si="33"/>
        <v>Speed</v>
      </c>
      <c r="AS52" s="86" t="str">
        <f t="shared" si="34"/>
        <v>&gt;</v>
      </c>
      <c r="AT52" s="86">
        <f t="shared" si="35"/>
        <v>9.998291015625</v>
      </c>
      <c r="AU52" s="86">
        <f t="shared" si="36"/>
        <v>3</v>
      </c>
      <c r="AV52" s="86" t="b">
        <f t="shared" si="37"/>
        <v>0</v>
      </c>
      <c r="AW52" s="86" t="str">
        <f t="shared" si="38"/>
        <v>Distance</v>
      </c>
      <c r="AX52" s="86" t="str">
        <f t="shared" si="39"/>
        <v>&gt;</v>
      </c>
      <c r="AY52" s="86">
        <f t="shared" si="40"/>
        <v>67.628662109375</v>
      </c>
      <c r="AZ52" s="86">
        <f t="shared" si="41"/>
        <v>1</v>
      </c>
      <c r="BA52" s="86" t="b">
        <f t="shared" si="42"/>
        <v>1</v>
      </c>
      <c r="BB52" s="86" t="str">
        <f t="shared" si="43"/>
        <v>Speed</v>
      </c>
      <c r="BC52" s="86" t="str">
        <f t="shared" si="44"/>
        <v>&lt;=</v>
      </c>
      <c r="BD52" s="86">
        <f t="shared" si="45"/>
        <v>13.645751953125</v>
      </c>
      <c r="BE52" s="86">
        <f t="shared" si="46"/>
        <v>0</v>
      </c>
      <c r="BF52" s="86" t="b">
        <f t="shared" si="47"/>
        <v>1</v>
      </c>
      <c r="BG52" s="86" t="str">
        <f t="shared" si="48"/>
        <v>Distance</v>
      </c>
      <c r="BH52" s="86" t="str">
        <f t="shared" si="49"/>
        <v>&lt;=</v>
      </c>
      <c r="BI52" s="86">
        <f t="shared" si="50"/>
        <v>279.580810546875</v>
      </c>
      <c r="BJ52" s="15">
        <f t="shared" si="51"/>
        <v>0</v>
      </c>
      <c r="BK52" s="15" t="str">
        <f t="shared" si="52"/>
        <v>Distance&gt;130,578857421875 AND Speed&lt;=11,46533203125 AND GEBR&lt;=0,85498046875 AND Distance&lt;=151,2685546875 AND Distance&gt;118,665771484375 AND Speed&gt;9,998291015625 AND Distance&gt;67,628662109375 AND Speed&lt;=13,645751953125 AND Distance&lt;=279,580810546875</v>
      </c>
      <c r="BM52" s="15">
        <v>0</v>
      </c>
      <c r="BN52" s="15">
        <v>1</v>
      </c>
      <c r="BO52" s="15" t="s">
        <v>2085</v>
      </c>
    </row>
    <row r="53" spans="1:67">
      <c r="A53" s="15">
        <v>50</v>
      </c>
      <c r="B53" s="15">
        <v>2</v>
      </c>
      <c r="C53" s="15">
        <v>3502</v>
      </c>
      <c r="D53" s="15">
        <f t="shared" si="0"/>
        <v>0</v>
      </c>
      <c r="E53" s="15">
        <f t="shared" si="1"/>
        <v>3502</v>
      </c>
      <c r="F53" s="15">
        <f t="shared" si="2"/>
        <v>0.85498046875</v>
      </c>
      <c r="G53" s="15">
        <v>207</v>
      </c>
      <c r="H53" s="15">
        <v>208</v>
      </c>
      <c r="I53" s="15">
        <v>48</v>
      </c>
      <c r="J53" s="15">
        <v>7</v>
      </c>
      <c r="K53" s="15">
        <v>281</v>
      </c>
      <c r="L53" s="15">
        <v>1203</v>
      </c>
      <c r="M53" s="15">
        <f t="shared" si="3"/>
        <v>0.293701171875</v>
      </c>
      <c r="O53" s="86">
        <f t="shared" si="4"/>
        <v>281</v>
      </c>
      <c r="P53" s="86">
        <f t="shared" si="5"/>
        <v>0</v>
      </c>
      <c r="Q53" s="86">
        <f t="shared" si="6"/>
        <v>280</v>
      </c>
      <c r="R53" s="86" t="b">
        <f t="shared" si="7"/>
        <v>1</v>
      </c>
      <c r="S53" s="86" t="str">
        <f t="shared" si="8"/>
        <v>GEBR</v>
      </c>
      <c r="T53" s="86" t="str">
        <f t="shared" si="9"/>
        <v>&lt;=</v>
      </c>
      <c r="U53" s="86">
        <f t="shared" si="10"/>
        <v>1.27880859375</v>
      </c>
      <c r="V53" s="86">
        <f t="shared" si="11"/>
        <v>277</v>
      </c>
      <c r="W53" s="86" t="b">
        <f t="shared" si="12"/>
        <v>0</v>
      </c>
      <c r="X53" s="86" t="str">
        <f t="shared" si="13"/>
        <v>Speed</v>
      </c>
      <c r="Y53" s="86" t="str">
        <f t="shared" si="14"/>
        <v>&gt;</v>
      </c>
      <c r="Z53" s="86">
        <f t="shared" si="15"/>
        <v>23.521240234375</v>
      </c>
      <c r="AA53" s="86">
        <f t="shared" si="16"/>
        <v>78</v>
      </c>
      <c r="AB53" s="86" t="b">
        <f t="shared" si="17"/>
        <v>1</v>
      </c>
      <c r="AC53" s="86" t="str">
        <f t="shared" si="18"/>
        <v>Distance</v>
      </c>
      <c r="AD53" s="86" t="str">
        <f t="shared" si="19"/>
        <v>&lt;=</v>
      </c>
      <c r="AE53" s="86">
        <f t="shared" si="20"/>
        <v>329.841064453125</v>
      </c>
      <c r="AF53" s="86">
        <f t="shared" si="21"/>
        <v>25</v>
      </c>
      <c r="AG53" s="86" t="b">
        <f t="shared" si="22"/>
        <v>0</v>
      </c>
      <c r="AH53" s="86" t="str">
        <f t="shared" si="23"/>
        <v>Distance</v>
      </c>
      <c r="AI53" s="86" t="str">
        <f t="shared" si="24"/>
        <v>&gt;</v>
      </c>
      <c r="AJ53" s="86">
        <f t="shared" si="25"/>
        <v>318.34033203125</v>
      </c>
      <c r="AK53" s="86">
        <f t="shared" si="26"/>
        <v>14</v>
      </c>
      <c r="AL53" s="86" t="b">
        <f t="shared" si="27"/>
        <v>1</v>
      </c>
      <c r="AM53" s="86" t="str">
        <f t="shared" si="28"/>
        <v>Speed</v>
      </c>
      <c r="AN53" s="86" t="str">
        <f t="shared" si="29"/>
        <v>&lt;=</v>
      </c>
      <c r="AO53" s="86">
        <f t="shared" si="30"/>
        <v>24.756591796875</v>
      </c>
      <c r="AP53" s="86">
        <f t="shared" si="31"/>
        <v>10</v>
      </c>
      <c r="AQ53" s="86" t="b">
        <f t="shared" si="32"/>
        <v>0</v>
      </c>
      <c r="AR53" s="86" t="str">
        <f t="shared" si="33"/>
        <v>GEBR</v>
      </c>
      <c r="AS53" s="86" t="str">
        <f t="shared" si="34"/>
        <v>&gt;</v>
      </c>
      <c r="AT53" s="86">
        <f t="shared" si="35"/>
        <v>1.046142578125</v>
      </c>
      <c r="AU53" s="86">
        <f t="shared" si="36"/>
        <v>7</v>
      </c>
      <c r="AV53" s="86" t="b">
        <f t="shared" si="37"/>
        <v>0</v>
      </c>
      <c r="AW53" s="86" t="str">
        <f t="shared" si="38"/>
        <v>Speed</v>
      </c>
      <c r="AX53" s="86" t="str">
        <f t="shared" si="39"/>
        <v>&gt;</v>
      </c>
      <c r="AY53" s="86">
        <f t="shared" si="40"/>
        <v>20.9580078125</v>
      </c>
      <c r="AZ53" s="86">
        <f t="shared" si="41"/>
        <v>2</v>
      </c>
      <c r="BA53" s="86" t="b">
        <f t="shared" si="42"/>
        <v>1</v>
      </c>
      <c r="BB53" s="86" t="str">
        <f t="shared" si="43"/>
        <v>Distance</v>
      </c>
      <c r="BC53" s="86" t="str">
        <f t="shared" si="44"/>
        <v>&lt;=</v>
      </c>
      <c r="BD53" s="86">
        <f t="shared" si="45"/>
        <v>440.973388671875</v>
      </c>
      <c r="BE53" s="86">
        <f t="shared" si="46"/>
        <v>0</v>
      </c>
      <c r="BF53" s="86" t="b">
        <f t="shared" si="47"/>
        <v>0</v>
      </c>
      <c r="BG53" s="86" t="str">
        <f t="shared" si="48"/>
        <v>Distance</v>
      </c>
      <c r="BH53" s="86" t="str">
        <f t="shared" si="49"/>
        <v>&gt;</v>
      </c>
      <c r="BI53" s="86">
        <f t="shared" si="50"/>
        <v>279.580810546875</v>
      </c>
      <c r="BJ53" s="15">
        <f t="shared" si="51"/>
        <v>1</v>
      </c>
      <c r="BK53" s="15" t="str">
        <f t="shared" si="52"/>
        <v>GEBR&lt;=1,27880859375 AND Speed&gt;23,521240234375 AND Distance&lt;=329,841064453125 AND Distance&gt;318,34033203125 AND Speed&lt;=24,756591796875 AND GEBR&gt;1,046142578125 AND Speed&gt;20,9580078125 AND Distance&lt;=440,973388671875 AND Distance&gt;279,580810546875</v>
      </c>
      <c r="BM53" s="15">
        <v>0</v>
      </c>
      <c r="BN53" s="15">
        <v>1</v>
      </c>
      <c r="BO53" s="15" t="s">
        <v>2086</v>
      </c>
    </row>
    <row r="54" spans="1:67">
      <c r="A54" s="15">
        <v>51</v>
      </c>
      <c r="B54" s="15">
        <v>2</v>
      </c>
      <c r="C54" s="15">
        <v>4285</v>
      </c>
      <c r="D54" s="15">
        <f t="shared" si="0"/>
        <v>1</v>
      </c>
      <c r="E54" s="15">
        <f t="shared" si="1"/>
        <v>189</v>
      </c>
      <c r="F54" s="15">
        <f t="shared" si="2"/>
        <v>1.046142578125</v>
      </c>
      <c r="G54" s="15">
        <v>53</v>
      </c>
      <c r="H54" s="15">
        <v>54</v>
      </c>
      <c r="I54" s="15">
        <v>18</v>
      </c>
      <c r="J54" s="15">
        <v>5</v>
      </c>
      <c r="K54" s="15">
        <v>282</v>
      </c>
      <c r="L54" s="15">
        <v>327</v>
      </c>
      <c r="M54" s="15">
        <f t="shared" si="3"/>
        <v>7.9833984375E-2</v>
      </c>
      <c r="O54" s="86">
        <f t="shared" si="4"/>
        <v>282</v>
      </c>
      <c r="P54" s="86">
        <f t="shared" si="5"/>
        <v>0.333251953125</v>
      </c>
      <c r="Q54" s="86">
        <f t="shared" si="6"/>
        <v>280</v>
      </c>
      <c r="R54" s="86" t="b">
        <f t="shared" si="7"/>
        <v>0</v>
      </c>
      <c r="S54" s="86" t="str">
        <f t="shared" si="8"/>
        <v>GEBR</v>
      </c>
      <c r="T54" s="86" t="str">
        <f t="shared" si="9"/>
        <v>&gt;</v>
      </c>
      <c r="U54" s="86">
        <f t="shared" si="10"/>
        <v>1.27880859375</v>
      </c>
      <c r="V54" s="86">
        <f t="shared" si="11"/>
        <v>277</v>
      </c>
      <c r="W54" s="86" t="b">
        <f t="shared" si="12"/>
        <v>0</v>
      </c>
      <c r="X54" s="86" t="str">
        <f t="shared" si="13"/>
        <v>Speed</v>
      </c>
      <c r="Y54" s="86" t="str">
        <f t="shared" si="14"/>
        <v>&gt;</v>
      </c>
      <c r="Z54" s="86">
        <f t="shared" si="15"/>
        <v>23.521240234375</v>
      </c>
      <c r="AA54" s="86">
        <f t="shared" si="16"/>
        <v>78</v>
      </c>
      <c r="AB54" s="86" t="b">
        <f t="shared" si="17"/>
        <v>1</v>
      </c>
      <c r="AC54" s="86" t="str">
        <f t="shared" si="18"/>
        <v>Distance</v>
      </c>
      <c r="AD54" s="86" t="str">
        <f t="shared" si="19"/>
        <v>&lt;=</v>
      </c>
      <c r="AE54" s="86">
        <f t="shared" si="20"/>
        <v>329.841064453125</v>
      </c>
      <c r="AF54" s="86">
        <f t="shared" si="21"/>
        <v>25</v>
      </c>
      <c r="AG54" s="86" t="b">
        <f t="shared" si="22"/>
        <v>0</v>
      </c>
      <c r="AH54" s="86" t="str">
        <f t="shared" si="23"/>
        <v>Distance</v>
      </c>
      <c r="AI54" s="86" t="str">
        <f t="shared" si="24"/>
        <v>&gt;</v>
      </c>
      <c r="AJ54" s="86">
        <f t="shared" si="25"/>
        <v>318.34033203125</v>
      </c>
      <c r="AK54" s="86">
        <f t="shared" si="26"/>
        <v>14</v>
      </c>
      <c r="AL54" s="86" t="b">
        <f t="shared" si="27"/>
        <v>1</v>
      </c>
      <c r="AM54" s="86" t="str">
        <f t="shared" si="28"/>
        <v>Speed</v>
      </c>
      <c r="AN54" s="86" t="str">
        <f t="shared" si="29"/>
        <v>&lt;=</v>
      </c>
      <c r="AO54" s="86">
        <f t="shared" si="30"/>
        <v>24.756591796875</v>
      </c>
      <c r="AP54" s="86">
        <f t="shared" si="31"/>
        <v>10</v>
      </c>
      <c r="AQ54" s="86" t="b">
        <f t="shared" si="32"/>
        <v>0</v>
      </c>
      <c r="AR54" s="86" t="str">
        <f t="shared" si="33"/>
        <v>GEBR</v>
      </c>
      <c r="AS54" s="86" t="str">
        <f t="shared" si="34"/>
        <v>&gt;</v>
      </c>
      <c r="AT54" s="86">
        <f t="shared" si="35"/>
        <v>1.046142578125</v>
      </c>
      <c r="AU54" s="86">
        <f t="shared" si="36"/>
        <v>7</v>
      </c>
      <c r="AV54" s="86" t="b">
        <f t="shared" si="37"/>
        <v>0</v>
      </c>
      <c r="AW54" s="86" t="str">
        <f t="shared" si="38"/>
        <v>Speed</v>
      </c>
      <c r="AX54" s="86" t="str">
        <f t="shared" si="39"/>
        <v>&gt;</v>
      </c>
      <c r="AY54" s="86">
        <f t="shared" si="40"/>
        <v>20.9580078125</v>
      </c>
      <c r="AZ54" s="86">
        <f t="shared" si="41"/>
        <v>2</v>
      </c>
      <c r="BA54" s="86" t="b">
        <f t="shared" si="42"/>
        <v>1</v>
      </c>
      <c r="BB54" s="86" t="str">
        <f t="shared" si="43"/>
        <v>Distance</v>
      </c>
      <c r="BC54" s="86" t="str">
        <f t="shared" si="44"/>
        <v>&lt;=</v>
      </c>
      <c r="BD54" s="86">
        <f t="shared" si="45"/>
        <v>440.973388671875</v>
      </c>
      <c r="BE54" s="86">
        <f t="shared" si="46"/>
        <v>0</v>
      </c>
      <c r="BF54" s="86" t="b">
        <f t="shared" si="47"/>
        <v>0</v>
      </c>
      <c r="BG54" s="86" t="str">
        <f t="shared" si="48"/>
        <v>Distance</v>
      </c>
      <c r="BH54" s="86" t="str">
        <f t="shared" si="49"/>
        <v>&gt;</v>
      </c>
      <c r="BI54" s="86">
        <f t="shared" si="50"/>
        <v>279.580810546875</v>
      </c>
      <c r="BJ54" s="15">
        <f t="shared" si="51"/>
        <v>0</v>
      </c>
      <c r="BK54" s="15" t="str">
        <f t="shared" si="52"/>
        <v>GEBR&gt;1,27880859375 AND Speed&gt;23,521240234375 AND Distance&lt;=329,841064453125 AND Distance&gt;318,34033203125 AND Speed&lt;=24,756591796875 AND GEBR&gt;1,046142578125 AND Speed&gt;20,9580078125 AND Distance&lt;=440,973388671875 AND Distance&gt;279,580810546875</v>
      </c>
      <c r="BM54" s="15">
        <v>0</v>
      </c>
      <c r="BN54" s="15">
        <v>1</v>
      </c>
      <c r="BO54" s="15" t="s">
        <v>2089</v>
      </c>
    </row>
    <row r="55" spans="1:67">
      <c r="A55" s="15">
        <v>52</v>
      </c>
      <c r="B55" s="15">
        <v>-2</v>
      </c>
      <c r="C55" s="15">
        <v>-8192</v>
      </c>
      <c r="D55" s="15">
        <f t="shared" si="0"/>
        <v>-1</v>
      </c>
      <c r="E55" s="15">
        <f t="shared" si="1"/>
        <v>0</v>
      </c>
      <c r="F55" s="15">
        <f t="shared" si="2"/>
        <v>-1</v>
      </c>
      <c r="G55" s="15">
        <v>431</v>
      </c>
      <c r="H55" s="15">
        <v>432</v>
      </c>
      <c r="I55" s="15">
        <v>18</v>
      </c>
      <c r="J55" s="15">
        <v>5</v>
      </c>
      <c r="K55" s="15">
        <v>293</v>
      </c>
      <c r="L55" s="15">
        <v>0</v>
      </c>
      <c r="M55" s="15">
        <f t="shared" si="3"/>
        <v>0</v>
      </c>
      <c r="O55" s="86">
        <f t="shared" si="4"/>
        <v>293</v>
      </c>
      <c r="P55" s="86">
        <f t="shared" si="5"/>
        <v>9.521484375E-2</v>
      </c>
      <c r="Q55" s="86">
        <f t="shared" si="6"/>
        <v>116</v>
      </c>
      <c r="R55" s="86" t="b">
        <f t="shared" si="7"/>
        <v>1</v>
      </c>
      <c r="S55" s="86" t="str">
        <f t="shared" si="8"/>
        <v>Speed</v>
      </c>
      <c r="T55" s="86" t="str">
        <f t="shared" si="9"/>
        <v>&lt;=</v>
      </c>
      <c r="U55" s="86">
        <f t="shared" si="10"/>
        <v>19.57666015625</v>
      </c>
      <c r="V55" s="86">
        <f t="shared" si="11"/>
        <v>95</v>
      </c>
      <c r="W55" s="86" t="b">
        <f t="shared" si="12"/>
        <v>0</v>
      </c>
      <c r="X55" s="86" t="str">
        <f t="shared" si="13"/>
        <v>Speed</v>
      </c>
      <c r="Y55" s="86" t="str">
        <f t="shared" si="14"/>
        <v>&gt;</v>
      </c>
      <c r="Z55" s="86">
        <f t="shared" si="15"/>
        <v>19.0771484375</v>
      </c>
      <c r="AA55" s="86">
        <f t="shared" si="16"/>
        <v>93</v>
      </c>
      <c r="AB55" s="86" t="b">
        <f t="shared" si="17"/>
        <v>1</v>
      </c>
      <c r="AC55" s="86" t="str">
        <f t="shared" si="18"/>
        <v>GEBR</v>
      </c>
      <c r="AD55" s="86" t="str">
        <f t="shared" si="19"/>
        <v>&lt;=</v>
      </c>
      <c r="AE55" s="86">
        <f t="shared" si="20"/>
        <v>0.85498046875</v>
      </c>
      <c r="AF55" s="86">
        <f t="shared" si="21"/>
        <v>36</v>
      </c>
      <c r="AG55" s="86" t="b">
        <f t="shared" si="22"/>
        <v>1</v>
      </c>
      <c r="AH55" s="86" t="str">
        <f t="shared" si="23"/>
        <v>Distance</v>
      </c>
      <c r="AI55" s="86" t="str">
        <f t="shared" si="24"/>
        <v>&lt;=</v>
      </c>
      <c r="AJ55" s="86">
        <f t="shared" si="25"/>
        <v>340.23876953125</v>
      </c>
      <c r="AK55" s="86">
        <f t="shared" si="26"/>
        <v>34</v>
      </c>
      <c r="AL55" s="86" t="b">
        <f t="shared" si="27"/>
        <v>0</v>
      </c>
      <c r="AM55" s="86" t="str">
        <f t="shared" si="28"/>
        <v>GEBR</v>
      </c>
      <c r="AN55" s="86" t="str">
        <f t="shared" si="29"/>
        <v>&gt;</v>
      </c>
      <c r="AO55" s="86">
        <f t="shared" si="30"/>
        <v>0.715087890625</v>
      </c>
      <c r="AP55" s="86">
        <f t="shared" si="31"/>
        <v>9</v>
      </c>
      <c r="AQ55" s="86" t="b">
        <f t="shared" si="32"/>
        <v>0</v>
      </c>
      <c r="AR55" s="86" t="str">
        <f t="shared" si="33"/>
        <v>Speed</v>
      </c>
      <c r="AS55" s="86" t="str">
        <f t="shared" si="34"/>
        <v>&gt;</v>
      </c>
      <c r="AT55" s="86">
        <f t="shared" si="35"/>
        <v>18.583740234375</v>
      </c>
      <c r="AU55" s="86">
        <f t="shared" si="36"/>
        <v>7</v>
      </c>
      <c r="AV55" s="86" t="b">
        <f t="shared" si="37"/>
        <v>1</v>
      </c>
      <c r="AW55" s="86" t="str">
        <f t="shared" si="38"/>
        <v>Speed</v>
      </c>
      <c r="AX55" s="86" t="str">
        <f t="shared" si="39"/>
        <v>&lt;=</v>
      </c>
      <c r="AY55" s="86">
        <f t="shared" si="40"/>
        <v>20.9580078125</v>
      </c>
      <c r="AZ55" s="86">
        <f t="shared" si="41"/>
        <v>2</v>
      </c>
      <c r="BA55" s="86" t="b">
        <f t="shared" si="42"/>
        <v>1</v>
      </c>
      <c r="BB55" s="86" t="str">
        <f t="shared" si="43"/>
        <v>Distance</v>
      </c>
      <c r="BC55" s="86" t="str">
        <f t="shared" si="44"/>
        <v>&lt;=</v>
      </c>
      <c r="BD55" s="86">
        <f t="shared" si="45"/>
        <v>440.973388671875</v>
      </c>
      <c r="BE55" s="86">
        <f t="shared" si="46"/>
        <v>0</v>
      </c>
      <c r="BF55" s="86" t="b">
        <f t="shared" si="47"/>
        <v>0</v>
      </c>
      <c r="BG55" s="86" t="str">
        <f t="shared" si="48"/>
        <v>Distance</v>
      </c>
      <c r="BH55" s="86" t="str">
        <f t="shared" si="49"/>
        <v>&gt;</v>
      </c>
      <c r="BI55" s="86">
        <f t="shared" si="50"/>
        <v>279.580810546875</v>
      </c>
      <c r="BJ55" s="15">
        <f t="shared" si="51"/>
        <v>1</v>
      </c>
      <c r="BK55" s="15" t="str">
        <f t="shared" si="52"/>
        <v>Speed&lt;=19,57666015625 AND Speed&gt;19,0771484375 AND GEBR&lt;=0,85498046875 AND Distance&lt;=340,23876953125 AND GEBR&gt;0,715087890625 AND Speed&gt;18,583740234375 AND Speed&lt;=20,9580078125 AND Distance&lt;=440,973388671875 AND Distance&gt;279,580810546875</v>
      </c>
      <c r="BM55" s="15">
        <v>0</v>
      </c>
      <c r="BN55" s="15">
        <v>1</v>
      </c>
      <c r="BO55" s="15" t="s">
        <v>2092</v>
      </c>
    </row>
    <row r="56" spans="1:67">
      <c r="A56" s="15">
        <v>53</v>
      </c>
      <c r="B56" s="15">
        <v>0</v>
      </c>
      <c r="C56" s="15">
        <v>1124693</v>
      </c>
      <c r="D56" s="15">
        <f t="shared" si="0"/>
        <v>274</v>
      </c>
      <c r="E56" s="15">
        <f t="shared" si="1"/>
        <v>2389</v>
      </c>
      <c r="F56" s="15">
        <f t="shared" si="2"/>
        <v>274.583251953125</v>
      </c>
      <c r="G56" s="15">
        <v>391</v>
      </c>
      <c r="H56" s="15">
        <v>392</v>
      </c>
      <c r="I56" s="15">
        <v>51</v>
      </c>
      <c r="J56" s="15">
        <v>6</v>
      </c>
      <c r="K56" s="15">
        <v>294</v>
      </c>
      <c r="L56" s="15">
        <v>11</v>
      </c>
      <c r="M56" s="15">
        <f t="shared" si="3"/>
        <v>2.685546875E-3</v>
      </c>
      <c r="O56" s="86">
        <f t="shared" si="4"/>
        <v>294</v>
      </c>
      <c r="P56" s="86">
        <f t="shared" si="5"/>
        <v>0</v>
      </c>
      <c r="Q56" s="86">
        <f t="shared" si="6"/>
        <v>116</v>
      </c>
      <c r="R56" s="86" t="b">
        <f t="shared" si="7"/>
        <v>0</v>
      </c>
      <c r="S56" s="86" t="str">
        <f t="shared" si="8"/>
        <v>Speed</v>
      </c>
      <c r="T56" s="86" t="str">
        <f t="shared" si="9"/>
        <v>&gt;</v>
      </c>
      <c r="U56" s="86">
        <f t="shared" si="10"/>
        <v>19.57666015625</v>
      </c>
      <c r="V56" s="86">
        <f t="shared" si="11"/>
        <v>95</v>
      </c>
      <c r="W56" s="86" t="b">
        <f t="shared" si="12"/>
        <v>0</v>
      </c>
      <c r="X56" s="86" t="str">
        <f t="shared" si="13"/>
        <v>Speed</v>
      </c>
      <c r="Y56" s="86" t="str">
        <f t="shared" si="14"/>
        <v>&gt;</v>
      </c>
      <c r="Z56" s="86">
        <f t="shared" si="15"/>
        <v>19.0771484375</v>
      </c>
      <c r="AA56" s="86">
        <f t="shared" si="16"/>
        <v>93</v>
      </c>
      <c r="AB56" s="86" t="b">
        <f t="shared" si="17"/>
        <v>1</v>
      </c>
      <c r="AC56" s="86" t="str">
        <f t="shared" si="18"/>
        <v>GEBR</v>
      </c>
      <c r="AD56" s="86" t="str">
        <f t="shared" si="19"/>
        <v>&lt;=</v>
      </c>
      <c r="AE56" s="86">
        <f t="shared" si="20"/>
        <v>0.85498046875</v>
      </c>
      <c r="AF56" s="86">
        <f t="shared" si="21"/>
        <v>36</v>
      </c>
      <c r="AG56" s="86" t="b">
        <f t="shared" si="22"/>
        <v>1</v>
      </c>
      <c r="AH56" s="86" t="str">
        <f t="shared" si="23"/>
        <v>Distance</v>
      </c>
      <c r="AI56" s="86" t="str">
        <f t="shared" si="24"/>
        <v>&lt;=</v>
      </c>
      <c r="AJ56" s="86">
        <f t="shared" si="25"/>
        <v>340.23876953125</v>
      </c>
      <c r="AK56" s="86">
        <f t="shared" si="26"/>
        <v>34</v>
      </c>
      <c r="AL56" s="86" t="b">
        <f t="shared" si="27"/>
        <v>0</v>
      </c>
      <c r="AM56" s="86" t="str">
        <f t="shared" si="28"/>
        <v>GEBR</v>
      </c>
      <c r="AN56" s="86" t="str">
        <f t="shared" si="29"/>
        <v>&gt;</v>
      </c>
      <c r="AO56" s="86">
        <f t="shared" si="30"/>
        <v>0.715087890625</v>
      </c>
      <c r="AP56" s="86">
        <f t="shared" si="31"/>
        <v>9</v>
      </c>
      <c r="AQ56" s="86" t="b">
        <f t="shared" si="32"/>
        <v>0</v>
      </c>
      <c r="AR56" s="86" t="str">
        <f t="shared" si="33"/>
        <v>Speed</v>
      </c>
      <c r="AS56" s="86" t="str">
        <f t="shared" si="34"/>
        <v>&gt;</v>
      </c>
      <c r="AT56" s="86">
        <f t="shared" si="35"/>
        <v>18.583740234375</v>
      </c>
      <c r="AU56" s="86">
        <f t="shared" si="36"/>
        <v>7</v>
      </c>
      <c r="AV56" s="86" t="b">
        <f t="shared" si="37"/>
        <v>1</v>
      </c>
      <c r="AW56" s="86" t="str">
        <f t="shared" si="38"/>
        <v>Speed</v>
      </c>
      <c r="AX56" s="86" t="str">
        <f t="shared" si="39"/>
        <v>&lt;=</v>
      </c>
      <c r="AY56" s="86">
        <f t="shared" si="40"/>
        <v>20.9580078125</v>
      </c>
      <c r="AZ56" s="86">
        <f t="shared" si="41"/>
        <v>2</v>
      </c>
      <c r="BA56" s="86" t="b">
        <f t="shared" si="42"/>
        <v>1</v>
      </c>
      <c r="BB56" s="86" t="str">
        <f t="shared" si="43"/>
        <v>Distance</v>
      </c>
      <c r="BC56" s="86" t="str">
        <f t="shared" si="44"/>
        <v>&lt;=</v>
      </c>
      <c r="BD56" s="86">
        <f t="shared" si="45"/>
        <v>440.973388671875</v>
      </c>
      <c r="BE56" s="86">
        <f t="shared" si="46"/>
        <v>0</v>
      </c>
      <c r="BF56" s="86" t="b">
        <f t="shared" si="47"/>
        <v>0</v>
      </c>
      <c r="BG56" s="86" t="str">
        <f t="shared" si="48"/>
        <v>Distance</v>
      </c>
      <c r="BH56" s="86" t="str">
        <f t="shared" si="49"/>
        <v>&gt;</v>
      </c>
      <c r="BI56" s="86">
        <f t="shared" si="50"/>
        <v>279.580810546875</v>
      </c>
      <c r="BJ56" s="15">
        <f t="shared" si="51"/>
        <v>1</v>
      </c>
      <c r="BK56" s="15" t="str">
        <f t="shared" si="52"/>
        <v>Speed&gt;19,57666015625 AND Speed&gt;19,0771484375 AND GEBR&lt;=0,85498046875 AND Distance&lt;=340,23876953125 AND GEBR&gt;0,715087890625 AND Speed&gt;18,583740234375 AND Speed&lt;=20,9580078125 AND Distance&lt;=440,973388671875 AND Distance&gt;279,580810546875</v>
      </c>
      <c r="BM56" s="15">
        <v>0</v>
      </c>
      <c r="BN56" s="15">
        <v>1</v>
      </c>
      <c r="BO56" s="15" t="s">
        <v>2095</v>
      </c>
    </row>
    <row r="57" spans="1:67">
      <c r="A57" s="15">
        <v>54</v>
      </c>
      <c r="B57" s="15">
        <v>0</v>
      </c>
      <c r="C57" s="15">
        <v>984207</v>
      </c>
      <c r="D57" s="15">
        <f t="shared" si="0"/>
        <v>240</v>
      </c>
      <c r="E57" s="15">
        <f t="shared" si="1"/>
        <v>1167</v>
      </c>
      <c r="F57" s="15">
        <f t="shared" si="2"/>
        <v>240.284912109375</v>
      </c>
      <c r="G57" s="15">
        <v>55</v>
      </c>
      <c r="H57" s="15">
        <v>56</v>
      </c>
      <c r="I57" s="15">
        <v>51</v>
      </c>
      <c r="J57" s="15">
        <v>6</v>
      </c>
      <c r="K57" s="15">
        <v>295</v>
      </c>
      <c r="L57" s="15">
        <v>785</v>
      </c>
      <c r="M57" s="15">
        <f t="shared" si="3"/>
        <v>0.191650390625</v>
      </c>
      <c r="O57" s="86">
        <f t="shared" si="4"/>
        <v>295</v>
      </c>
      <c r="P57" s="86">
        <f t="shared" si="5"/>
        <v>0.238037109375</v>
      </c>
      <c r="Q57" s="86">
        <f t="shared" si="6"/>
        <v>139</v>
      </c>
      <c r="R57" s="86" t="b">
        <f t="shared" si="7"/>
        <v>1</v>
      </c>
      <c r="S57" s="86" t="str">
        <f t="shared" si="8"/>
        <v>Distance</v>
      </c>
      <c r="T57" s="86" t="str">
        <f t="shared" si="9"/>
        <v>&lt;=</v>
      </c>
      <c r="U57" s="86">
        <f t="shared" si="10"/>
        <v>410.059326171875</v>
      </c>
      <c r="V57" s="86">
        <f t="shared" si="11"/>
        <v>137</v>
      </c>
      <c r="W57" s="86" t="b">
        <f t="shared" si="12"/>
        <v>1</v>
      </c>
      <c r="X57" s="86" t="str">
        <f t="shared" si="13"/>
        <v>Speed</v>
      </c>
      <c r="Y57" s="86" t="str">
        <f t="shared" si="14"/>
        <v>&lt;=</v>
      </c>
      <c r="Z57" s="86">
        <f t="shared" si="15"/>
        <v>27.194091796875</v>
      </c>
      <c r="AA57" s="86">
        <f t="shared" si="16"/>
        <v>28</v>
      </c>
      <c r="AB57" s="86" t="b">
        <f t="shared" si="17"/>
        <v>1</v>
      </c>
      <c r="AC57" s="86" t="str">
        <f t="shared" si="18"/>
        <v>GEBR</v>
      </c>
      <c r="AD57" s="86" t="str">
        <f t="shared" si="19"/>
        <v>&lt;=</v>
      </c>
      <c r="AE57" s="86">
        <f t="shared" si="20"/>
        <v>1.27880859375</v>
      </c>
      <c r="AF57" s="86">
        <f t="shared" si="21"/>
        <v>26</v>
      </c>
      <c r="AG57" s="86" t="b">
        <f t="shared" si="22"/>
        <v>0</v>
      </c>
      <c r="AH57" s="86" t="str">
        <f t="shared" si="23"/>
        <v>Distance</v>
      </c>
      <c r="AI57" s="86" t="str">
        <f t="shared" si="24"/>
        <v>&gt;</v>
      </c>
      <c r="AJ57" s="86">
        <f t="shared" si="25"/>
        <v>382.123046875</v>
      </c>
      <c r="AK57" s="86">
        <f t="shared" si="26"/>
        <v>14</v>
      </c>
      <c r="AL57" s="86" t="b">
        <f t="shared" si="27"/>
        <v>0</v>
      </c>
      <c r="AM57" s="86" t="str">
        <f t="shared" si="28"/>
        <v>Speed</v>
      </c>
      <c r="AN57" s="86" t="str">
        <f t="shared" si="29"/>
        <v>&gt;</v>
      </c>
      <c r="AO57" s="86">
        <f t="shared" si="30"/>
        <v>24.756591796875</v>
      </c>
      <c r="AP57" s="86">
        <f t="shared" si="31"/>
        <v>10</v>
      </c>
      <c r="AQ57" s="86" t="b">
        <f t="shared" si="32"/>
        <v>0</v>
      </c>
      <c r="AR57" s="86" t="str">
        <f t="shared" si="33"/>
        <v>GEBR</v>
      </c>
      <c r="AS57" s="86" t="str">
        <f t="shared" si="34"/>
        <v>&gt;</v>
      </c>
      <c r="AT57" s="86">
        <f t="shared" si="35"/>
        <v>1.046142578125</v>
      </c>
      <c r="AU57" s="86">
        <f t="shared" si="36"/>
        <v>7</v>
      </c>
      <c r="AV57" s="86" t="b">
        <f t="shared" si="37"/>
        <v>0</v>
      </c>
      <c r="AW57" s="86" t="str">
        <f t="shared" si="38"/>
        <v>Speed</v>
      </c>
      <c r="AX57" s="86" t="str">
        <f t="shared" si="39"/>
        <v>&gt;</v>
      </c>
      <c r="AY57" s="86">
        <f t="shared" si="40"/>
        <v>20.9580078125</v>
      </c>
      <c r="AZ57" s="86">
        <f t="shared" si="41"/>
        <v>2</v>
      </c>
      <c r="BA57" s="86" t="b">
        <f t="shared" si="42"/>
        <v>1</v>
      </c>
      <c r="BB57" s="86" t="str">
        <f t="shared" si="43"/>
        <v>Distance</v>
      </c>
      <c r="BC57" s="86" t="str">
        <f t="shared" si="44"/>
        <v>&lt;=</v>
      </c>
      <c r="BD57" s="86">
        <f t="shared" si="45"/>
        <v>440.973388671875</v>
      </c>
      <c r="BE57" s="86">
        <f t="shared" si="46"/>
        <v>0</v>
      </c>
      <c r="BF57" s="86" t="b">
        <f t="shared" si="47"/>
        <v>0</v>
      </c>
      <c r="BG57" s="86" t="str">
        <f t="shared" si="48"/>
        <v>Distance</v>
      </c>
      <c r="BH57" s="86" t="str">
        <f t="shared" si="49"/>
        <v>&gt;</v>
      </c>
      <c r="BI57" s="86">
        <f t="shared" si="50"/>
        <v>279.580810546875</v>
      </c>
      <c r="BJ57" s="15">
        <f t="shared" si="51"/>
        <v>0</v>
      </c>
      <c r="BK57" s="15" t="str">
        <f t="shared" si="52"/>
        <v>Distance&lt;=410,059326171875 AND Speed&lt;=27,194091796875 AND GEBR&lt;=1,27880859375 AND Distance&gt;382,123046875 AND Speed&gt;24,756591796875 AND GEBR&gt;1,046142578125 AND Speed&gt;20,9580078125 AND Distance&lt;=440,973388671875 AND Distance&gt;279,580810546875</v>
      </c>
      <c r="BM57" s="15">
        <v>0</v>
      </c>
      <c r="BN57" s="15">
        <v>1</v>
      </c>
      <c r="BO57" s="15" t="s">
        <v>2099</v>
      </c>
    </row>
    <row r="58" spans="1:67">
      <c r="A58" s="15">
        <v>55</v>
      </c>
      <c r="B58" s="15">
        <v>1</v>
      </c>
      <c r="C58" s="15">
        <v>86240</v>
      </c>
      <c r="D58" s="15">
        <f t="shared" si="0"/>
        <v>21</v>
      </c>
      <c r="E58" s="15">
        <f t="shared" si="1"/>
        <v>224</v>
      </c>
      <c r="F58" s="15">
        <f t="shared" si="2"/>
        <v>21.0546875</v>
      </c>
      <c r="G58" s="15">
        <v>145</v>
      </c>
      <c r="H58" s="15">
        <v>146</v>
      </c>
      <c r="I58" s="15">
        <v>54</v>
      </c>
      <c r="J58" s="15">
        <v>7</v>
      </c>
      <c r="K58" s="15">
        <v>296</v>
      </c>
      <c r="L58" s="15">
        <v>434</v>
      </c>
      <c r="M58" s="15">
        <f t="shared" si="3"/>
        <v>0.10595703125</v>
      </c>
      <c r="O58" s="86">
        <f t="shared" si="4"/>
        <v>296</v>
      </c>
      <c r="P58" s="86">
        <f t="shared" si="5"/>
        <v>0.333251953125</v>
      </c>
      <c r="Q58" s="86">
        <f t="shared" si="6"/>
        <v>139</v>
      </c>
      <c r="R58" s="86" t="b">
        <f t="shared" si="7"/>
        <v>0</v>
      </c>
      <c r="S58" s="86" t="str">
        <f t="shared" si="8"/>
        <v>Distance</v>
      </c>
      <c r="T58" s="86" t="str">
        <f t="shared" si="9"/>
        <v>&gt;</v>
      </c>
      <c r="U58" s="86">
        <f t="shared" si="10"/>
        <v>410.059326171875</v>
      </c>
      <c r="V58" s="86">
        <f t="shared" si="11"/>
        <v>137</v>
      </c>
      <c r="W58" s="86" t="b">
        <f t="shared" si="12"/>
        <v>1</v>
      </c>
      <c r="X58" s="86" t="str">
        <f t="shared" si="13"/>
        <v>Speed</v>
      </c>
      <c r="Y58" s="86" t="str">
        <f t="shared" si="14"/>
        <v>&lt;=</v>
      </c>
      <c r="Z58" s="86">
        <f t="shared" si="15"/>
        <v>27.194091796875</v>
      </c>
      <c r="AA58" s="86">
        <f t="shared" si="16"/>
        <v>28</v>
      </c>
      <c r="AB58" s="86" t="b">
        <f t="shared" si="17"/>
        <v>1</v>
      </c>
      <c r="AC58" s="86" t="str">
        <f t="shared" si="18"/>
        <v>GEBR</v>
      </c>
      <c r="AD58" s="86" t="str">
        <f t="shared" si="19"/>
        <v>&lt;=</v>
      </c>
      <c r="AE58" s="86">
        <f t="shared" si="20"/>
        <v>1.27880859375</v>
      </c>
      <c r="AF58" s="86">
        <f t="shared" si="21"/>
        <v>26</v>
      </c>
      <c r="AG58" s="86" t="b">
        <f t="shared" si="22"/>
        <v>0</v>
      </c>
      <c r="AH58" s="86" t="str">
        <f t="shared" si="23"/>
        <v>Distance</v>
      </c>
      <c r="AI58" s="86" t="str">
        <f t="shared" si="24"/>
        <v>&gt;</v>
      </c>
      <c r="AJ58" s="86">
        <f t="shared" si="25"/>
        <v>382.123046875</v>
      </c>
      <c r="AK58" s="86">
        <f t="shared" si="26"/>
        <v>14</v>
      </c>
      <c r="AL58" s="86" t="b">
        <f t="shared" si="27"/>
        <v>0</v>
      </c>
      <c r="AM58" s="86" t="str">
        <f t="shared" si="28"/>
        <v>Speed</v>
      </c>
      <c r="AN58" s="86" t="str">
        <f t="shared" si="29"/>
        <v>&gt;</v>
      </c>
      <c r="AO58" s="86">
        <f t="shared" si="30"/>
        <v>24.756591796875</v>
      </c>
      <c r="AP58" s="86">
        <f t="shared" si="31"/>
        <v>10</v>
      </c>
      <c r="AQ58" s="86" t="b">
        <f t="shared" si="32"/>
        <v>0</v>
      </c>
      <c r="AR58" s="86" t="str">
        <f t="shared" si="33"/>
        <v>GEBR</v>
      </c>
      <c r="AS58" s="86" t="str">
        <f t="shared" si="34"/>
        <v>&gt;</v>
      </c>
      <c r="AT58" s="86">
        <f t="shared" si="35"/>
        <v>1.046142578125</v>
      </c>
      <c r="AU58" s="86">
        <f t="shared" si="36"/>
        <v>7</v>
      </c>
      <c r="AV58" s="86" t="b">
        <f t="shared" si="37"/>
        <v>0</v>
      </c>
      <c r="AW58" s="86" t="str">
        <f t="shared" si="38"/>
        <v>Speed</v>
      </c>
      <c r="AX58" s="86" t="str">
        <f t="shared" si="39"/>
        <v>&gt;</v>
      </c>
      <c r="AY58" s="86">
        <f t="shared" si="40"/>
        <v>20.9580078125</v>
      </c>
      <c r="AZ58" s="86">
        <f t="shared" si="41"/>
        <v>2</v>
      </c>
      <c r="BA58" s="86" t="b">
        <f t="shared" si="42"/>
        <v>1</v>
      </c>
      <c r="BB58" s="86" t="str">
        <f t="shared" si="43"/>
        <v>Distance</v>
      </c>
      <c r="BC58" s="86" t="str">
        <f t="shared" si="44"/>
        <v>&lt;=</v>
      </c>
      <c r="BD58" s="86">
        <f t="shared" si="45"/>
        <v>440.973388671875</v>
      </c>
      <c r="BE58" s="86">
        <f t="shared" si="46"/>
        <v>0</v>
      </c>
      <c r="BF58" s="86" t="b">
        <f t="shared" si="47"/>
        <v>0</v>
      </c>
      <c r="BG58" s="86" t="str">
        <f t="shared" si="48"/>
        <v>Distance</v>
      </c>
      <c r="BH58" s="86" t="str">
        <f t="shared" si="49"/>
        <v>&gt;</v>
      </c>
      <c r="BI58" s="86">
        <f t="shared" si="50"/>
        <v>279.580810546875</v>
      </c>
      <c r="BJ58" s="15">
        <f t="shared" si="51"/>
        <v>0</v>
      </c>
      <c r="BK58" s="15" t="str">
        <f t="shared" si="52"/>
        <v>Distance&gt;410,059326171875 AND Speed&lt;=27,194091796875 AND GEBR&lt;=1,27880859375 AND Distance&gt;382,123046875 AND Speed&gt;24,756591796875 AND GEBR&gt;1,046142578125 AND Speed&gt;20,9580078125 AND Distance&lt;=440,973388671875 AND Distance&gt;279,580810546875</v>
      </c>
      <c r="BM58" s="15">
        <v>0</v>
      </c>
      <c r="BN58" s="15">
        <v>1</v>
      </c>
      <c r="BO58" s="15" t="s">
        <v>2100</v>
      </c>
    </row>
    <row r="59" spans="1:67">
      <c r="A59" s="15">
        <v>56</v>
      </c>
      <c r="B59" s="15">
        <v>1</v>
      </c>
      <c r="C59" s="15">
        <v>83906</v>
      </c>
      <c r="D59" s="15">
        <f t="shared" si="0"/>
        <v>20</v>
      </c>
      <c r="E59" s="15">
        <f t="shared" si="1"/>
        <v>1986</v>
      </c>
      <c r="F59" s="15">
        <f t="shared" si="2"/>
        <v>20.48486328125</v>
      </c>
      <c r="G59" s="15">
        <v>159</v>
      </c>
      <c r="H59" s="15">
        <v>160</v>
      </c>
      <c r="I59" s="15">
        <v>54</v>
      </c>
      <c r="J59" s="15">
        <v>7</v>
      </c>
      <c r="K59" s="15">
        <v>301</v>
      </c>
      <c r="L59" s="15">
        <v>1143</v>
      </c>
      <c r="M59" s="15">
        <f t="shared" si="3"/>
        <v>0.279052734375</v>
      </c>
      <c r="O59" s="86">
        <f t="shared" si="4"/>
        <v>301</v>
      </c>
      <c r="P59" s="86">
        <f t="shared" si="5"/>
        <v>0</v>
      </c>
      <c r="Q59" s="86">
        <f t="shared" si="6"/>
        <v>300</v>
      </c>
      <c r="R59" s="86" t="b">
        <f t="shared" si="7"/>
        <v>1</v>
      </c>
      <c r="S59" s="86" t="str">
        <f t="shared" si="8"/>
        <v>GEBR</v>
      </c>
      <c r="T59" s="86" t="str">
        <f t="shared" si="9"/>
        <v>&lt;=</v>
      </c>
      <c r="U59" s="86">
        <f t="shared" si="10"/>
        <v>0.715087890625</v>
      </c>
      <c r="V59" s="86">
        <f t="shared" si="11"/>
        <v>83</v>
      </c>
      <c r="W59" s="86" t="b">
        <f t="shared" si="12"/>
        <v>0</v>
      </c>
      <c r="X59" s="86" t="str">
        <f t="shared" si="13"/>
        <v>Distance</v>
      </c>
      <c r="Y59" s="86" t="str">
        <f t="shared" si="14"/>
        <v>&gt;</v>
      </c>
      <c r="Z59" s="86">
        <f t="shared" si="15"/>
        <v>238.5234375</v>
      </c>
      <c r="AA59" s="86">
        <f t="shared" si="16"/>
        <v>32</v>
      </c>
      <c r="AB59" s="86" t="b">
        <f t="shared" si="17"/>
        <v>1</v>
      </c>
      <c r="AC59" s="86" t="str">
        <f t="shared" si="18"/>
        <v>Distance</v>
      </c>
      <c r="AD59" s="86" t="str">
        <f t="shared" si="19"/>
        <v>&lt;=</v>
      </c>
      <c r="AE59" s="86">
        <f t="shared" si="20"/>
        <v>250.794189453125</v>
      </c>
      <c r="AF59" s="86">
        <f t="shared" si="21"/>
        <v>29</v>
      </c>
      <c r="AG59" s="86" t="b">
        <f t="shared" si="22"/>
        <v>0</v>
      </c>
      <c r="AH59" s="86" t="str">
        <f t="shared" si="23"/>
        <v>Speed</v>
      </c>
      <c r="AI59" s="86" t="str">
        <f t="shared" si="24"/>
        <v>&gt;</v>
      </c>
      <c r="AJ59" s="86">
        <f t="shared" si="25"/>
        <v>15.478759765625</v>
      </c>
      <c r="AK59" s="86">
        <f t="shared" si="26"/>
        <v>17</v>
      </c>
      <c r="AL59" s="86" t="b">
        <f t="shared" si="27"/>
        <v>1</v>
      </c>
      <c r="AM59" s="86" t="str">
        <f t="shared" si="28"/>
        <v>GEBR</v>
      </c>
      <c r="AN59" s="86" t="str">
        <f t="shared" si="29"/>
        <v>&lt;=</v>
      </c>
      <c r="AO59" s="86">
        <f t="shared" si="30"/>
        <v>0.85498046875</v>
      </c>
      <c r="AP59" s="86">
        <f t="shared" si="31"/>
        <v>16</v>
      </c>
      <c r="AQ59" s="86" t="b">
        <f t="shared" si="32"/>
        <v>1</v>
      </c>
      <c r="AR59" s="86" t="str">
        <f t="shared" si="33"/>
        <v>Speed</v>
      </c>
      <c r="AS59" s="86" t="str">
        <f t="shared" si="34"/>
        <v>&lt;=</v>
      </c>
      <c r="AT59" s="86">
        <f t="shared" si="35"/>
        <v>18.3662109375</v>
      </c>
      <c r="AU59" s="86">
        <f t="shared" si="36"/>
        <v>4</v>
      </c>
      <c r="AV59" s="86" t="b">
        <f t="shared" si="37"/>
        <v>0</v>
      </c>
      <c r="AW59" s="86" t="str">
        <f t="shared" si="38"/>
        <v>Distance</v>
      </c>
      <c r="AX59" s="86" t="str">
        <f t="shared" si="39"/>
        <v>&gt;</v>
      </c>
      <c r="AY59" s="86">
        <f t="shared" si="40"/>
        <v>200.208251953125</v>
      </c>
      <c r="AZ59" s="86">
        <f t="shared" si="41"/>
        <v>1</v>
      </c>
      <c r="BA59" s="86" t="b">
        <f t="shared" si="42"/>
        <v>0</v>
      </c>
      <c r="BB59" s="86" t="str">
        <f t="shared" si="43"/>
        <v>Speed</v>
      </c>
      <c r="BC59" s="86" t="str">
        <f t="shared" si="44"/>
        <v>&gt;</v>
      </c>
      <c r="BD59" s="86">
        <f t="shared" si="45"/>
        <v>13.645751953125</v>
      </c>
      <c r="BE59" s="86">
        <f t="shared" si="46"/>
        <v>0</v>
      </c>
      <c r="BF59" s="86" t="b">
        <f t="shared" si="47"/>
        <v>1</v>
      </c>
      <c r="BG59" s="86" t="str">
        <f t="shared" si="48"/>
        <v>Distance</v>
      </c>
      <c r="BH59" s="86" t="str">
        <f t="shared" si="49"/>
        <v>&lt;=</v>
      </c>
      <c r="BI59" s="86">
        <f t="shared" si="50"/>
        <v>279.580810546875</v>
      </c>
      <c r="BJ59" s="15">
        <f t="shared" si="51"/>
        <v>1</v>
      </c>
      <c r="BK59" s="15" t="str">
        <f t="shared" si="52"/>
        <v>GEBR&lt;=0,715087890625 AND Distance&gt;238,5234375 AND Distance&lt;=250,794189453125 AND Speed&gt;15,478759765625 AND GEBR&lt;=0,85498046875 AND Speed&lt;=18,3662109375 AND Distance&gt;200,208251953125 AND Speed&gt;13,645751953125 AND Distance&lt;=279,580810546875</v>
      </c>
      <c r="BM59" s="15">
        <v>0</v>
      </c>
      <c r="BN59" s="15">
        <v>1</v>
      </c>
      <c r="BO59" s="15" t="s">
        <v>2101</v>
      </c>
    </row>
    <row r="60" spans="1:67">
      <c r="A60" s="15">
        <v>57</v>
      </c>
      <c r="B60" s="15">
        <v>0</v>
      </c>
      <c r="C60" s="15">
        <v>172705</v>
      </c>
      <c r="D60" s="15">
        <f t="shared" si="0"/>
        <v>42</v>
      </c>
      <c r="E60" s="15">
        <f t="shared" si="1"/>
        <v>673</v>
      </c>
      <c r="F60" s="15">
        <f t="shared" si="2"/>
        <v>42.164306640625</v>
      </c>
      <c r="G60" s="15">
        <v>59</v>
      </c>
      <c r="H60" s="15">
        <v>60</v>
      </c>
      <c r="I60" s="15">
        <v>12</v>
      </c>
      <c r="J60" s="15">
        <v>5</v>
      </c>
      <c r="K60" s="15">
        <v>302</v>
      </c>
      <c r="L60" s="15">
        <v>369</v>
      </c>
      <c r="M60" s="15">
        <f t="shared" si="3"/>
        <v>9.0087890625E-2</v>
      </c>
      <c r="O60" s="86">
        <f t="shared" si="4"/>
        <v>302</v>
      </c>
      <c r="P60" s="86">
        <f t="shared" si="5"/>
        <v>0.166748046875</v>
      </c>
      <c r="Q60" s="86">
        <f t="shared" si="6"/>
        <v>300</v>
      </c>
      <c r="R60" s="86" t="b">
        <f t="shared" si="7"/>
        <v>0</v>
      </c>
      <c r="S60" s="86" t="str">
        <f t="shared" si="8"/>
        <v>GEBR</v>
      </c>
      <c r="T60" s="86" t="str">
        <f t="shared" si="9"/>
        <v>&gt;</v>
      </c>
      <c r="U60" s="86">
        <f t="shared" si="10"/>
        <v>0.715087890625</v>
      </c>
      <c r="V60" s="86">
        <f t="shared" si="11"/>
        <v>83</v>
      </c>
      <c r="W60" s="86" t="b">
        <f t="shared" si="12"/>
        <v>0</v>
      </c>
      <c r="X60" s="86" t="str">
        <f t="shared" si="13"/>
        <v>Distance</v>
      </c>
      <c r="Y60" s="86" t="str">
        <f t="shared" si="14"/>
        <v>&gt;</v>
      </c>
      <c r="Z60" s="86">
        <f t="shared" si="15"/>
        <v>238.5234375</v>
      </c>
      <c r="AA60" s="86">
        <f t="shared" si="16"/>
        <v>32</v>
      </c>
      <c r="AB60" s="86" t="b">
        <f t="shared" si="17"/>
        <v>1</v>
      </c>
      <c r="AC60" s="86" t="str">
        <f t="shared" si="18"/>
        <v>Distance</v>
      </c>
      <c r="AD60" s="86" t="str">
        <f t="shared" si="19"/>
        <v>&lt;=</v>
      </c>
      <c r="AE60" s="86">
        <f t="shared" si="20"/>
        <v>250.794189453125</v>
      </c>
      <c r="AF60" s="86">
        <f t="shared" si="21"/>
        <v>29</v>
      </c>
      <c r="AG60" s="86" t="b">
        <f t="shared" si="22"/>
        <v>0</v>
      </c>
      <c r="AH60" s="86" t="str">
        <f t="shared" si="23"/>
        <v>Speed</v>
      </c>
      <c r="AI60" s="86" t="str">
        <f t="shared" si="24"/>
        <v>&gt;</v>
      </c>
      <c r="AJ60" s="86">
        <f t="shared" si="25"/>
        <v>15.478759765625</v>
      </c>
      <c r="AK60" s="86">
        <f t="shared" si="26"/>
        <v>17</v>
      </c>
      <c r="AL60" s="86" t="b">
        <f t="shared" si="27"/>
        <v>1</v>
      </c>
      <c r="AM60" s="86" t="str">
        <f t="shared" si="28"/>
        <v>GEBR</v>
      </c>
      <c r="AN60" s="86" t="str">
        <f t="shared" si="29"/>
        <v>&lt;=</v>
      </c>
      <c r="AO60" s="86">
        <f t="shared" si="30"/>
        <v>0.85498046875</v>
      </c>
      <c r="AP60" s="86">
        <f t="shared" si="31"/>
        <v>16</v>
      </c>
      <c r="AQ60" s="86" t="b">
        <f t="shared" si="32"/>
        <v>1</v>
      </c>
      <c r="AR60" s="86" t="str">
        <f t="shared" si="33"/>
        <v>Speed</v>
      </c>
      <c r="AS60" s="86" t="str">
        <f t="shared" si="34"/>
        <v>&lt;=</v>
      </c>
      <c r="AT60" s="86">
        <f t="shared" si="35"/>
        <v>18.3662109375</v>
      </c>
      <c r="AU60" s="86">
        <f t="shared" si="36"/>
        <v>4</v>
      </c>
      <c r="AV60" s="86" t="b">
        <f t="shared" si="37"/>
        <v>0</v>
      </c>
      <c r="AW60" s="86" t="str">
        <f t="shared" si="38"/>
        <v>Distance</v>
      </c>
      <c r="AX60" s="86" t="str">
        <f t="shared" si="39"/>
        <v>&gt;</v>
      </c>
      <c r="AY60" s="86">
        <f t="shared" si="40"/>
        <v>200.208251953125</v>
      </c>
      <c r="AZ60" s="86">
        <f t="shared" si="41"/>
        <v>1</v>
      </c>
      <c r="BA60" s="86" t="b">
        <f t="shared" si="42"/>
        <v>0</v>
      </c>
      <c r="BB60" s="86" t="str">
        <f t="shared" si="43"/>
        <v>Speed</v>
      </c>
      <c r="BC60" s="86" t="str">
        <f t="shared" si="44"/>
        <v>&gt;</v>
      </c>
      <c r="BD60" s="86">
        <f t="shared" si="45"/>
        <v>13.645751953125</v>
      </c>
      <c r="BE60" s="86">
        <f t="shared" si="46"/>
        <v>0</v>
      </c>
      <c r="BF60" s="86" t="b">
        <f t="shared" si="47"/>
        <v>1</v>
      </c>
      <c r="BG60" s="86" t="str">
        <f t="shared" si="48"/>
        <v>Distance</v>
      </c>
      <c r="BH60" s="86" t="str">
        <f t="shared" si="49"/>
        <v>&lt;=</v>
      </c>
      <c r="BI60" s="86">
        <f t="shared" si="50"/>
        <v>279.580810546875</v>
      </c>
      <c r="BJ60" s="15">
        <f t="shared" si="51"/>
        <v>0</v>
      </c>
      <c r="BK60" s="15" t="str">
        <f t="shared" si="52"/>
        <v>GEBR&gt;0,715087890625 AND Distance&gt;238,5234375 AND Distance&lt;=250,794189453125 AND Speed&gt;15,478759765625 AND GEBR&lt;=0,85498046875 AND Speed&lt;=18,3662109375 AND Distance&gt;200,208251953125 AND Speed&gt;13,645751953125 AND Distance&lt;=279,580810546875</v>
      </c>
      <c r="BM60" s="15">
        <v>0</v>
      </c>
      <c r="BN60" s="15">
        <v>1</v>
      </c>
      <c r="BO60" s="15" t="s">
        <v>2103</v>
      </c>
    </row>
    <row r="61" spans="1:67">
      <c r="A61" s="15">
        <v>58</v>
      </c>
      <c r="B61" s="15">
        <v>0</v>
      </c>
      <c r="C61" s="15">
        <v>245934</v>
      </c>
      <c r="D61" s="15">
        <f t="shared" si="0"/>
        <v>60</v>
      </c>
      <c r="E61" s="15">
        <f t="shared" si="1"/>
        <v>174</v>
      </c>
      <c r="F61" s="15">
        <f t="shared" si="2"/>
        <v>60.04248046875</v>
      </c>
      <c r="G61" s="15">
        <v>323</v>
      </c>
      <c r="H61" s="15">
        <v>324</v>
      </c>
      <c r="I61" s="15">
        <v>12</v>
      </c>
      <c r="J61" s="15">
        <v>5</v>
      </c>
      <c r="K61" s="15">
        <v>307</v>
      </c>
      <c r="L61" s="15">
        <v>12</v>
      </c>
      <c r="M61" s="15">
        <f t="shared" si="3"/>
        <v>2.9296875E-3</v>
      </c>
      <c r="O61" s="86">
        <f t="shared" si="4"/>
        <v>307</v>
      </c>
      <c r="P61" s="86">
        <f t="shared" si="5"/>
        <v>0.22216796875</v>
      </c>
      <c r="Q61" s="86">
        <f t="shared" si="6"/>
        <v>228</v>
      </c>
      <c r="R61" s="86" t="b">
        <f t="shared" si="7"/>
        <v>1</v>
      </c>
      <c r="S61" s="86" t="str">
        <f t="shared" si="8"/>
        <v>Distance</v>
      </c>
      <c r="T61" s="86" t="str">
        <f t="shared" si="9"/>
        <v>&lt;=</v>
      </c>
      <c r="U61" s="86">
        <f t="shared" si="10"/>
        <v>587.08154296875</v>
      </c>
      <c r="V61" s="86">
        <f t="shared" si="11"/>
        <v>225</v>
      </c>
      <c r="W61" s="86" t="b">
        <f t="shared" si="12"/>
        <v>0</v>
      </c>
      <c r="X61" s="86" t="str">
        <f t="shared" si="13"/>
        <v>Distance</v>
      </c>
      <c r="Y61" s="86" t="str">
        <f t="shared" si="14"/>
        <v>&gt;</v>
      </c>
      <c r="Z61" s="86">
        <f t="shared" si="15"/>
        <v>570.150390625</v>
      </c>
      <c r="AA61" s="86">
        <f t="shared" si="16"/>
        <v>224</v>
      </c>
      <c r="AB61" s="86" t="b">
        <f t="shared" si="17"/>
        <v>1</v>
      </c>
      <c r="AC61" s="86" t="str">
        <f t="shared" si="18"/>
        <v>GEBR</v>
      </c>
      <c r="AD61" s="86" t="str">
        <f t="shared" si="19"/>
        <v>&lt;=</v>
      </c>
      <c r="AE61" s="86">
        <f t="shared" si="20"/>
        <v>0.85498046875</v>
      </c>
      <c r="AF61" s="86">
        <f t="shared" si="21"/>
        <v>221</v>
      </c>
      <c r="AG61" s="86" t="b">
        <f t="shared" si="22"/>
        <v>0</v>
      </c>
      <c r="AH61" s="86" t="str">
        <f t="shared" si="23"/>
        <v>GEBR</v>
      </c>
      <c r="AI61" s="86" t="str">
        <f t="shared" si="24"/>
        <v>&gt;</v>
      </c>
      <c r="AJ61" s="86">
        <f t="shared" si="25"/>
        <v>0.715087890625</v>
      </c>
      <c r="AK61" s="86">
        <f t="shared" si="26"/>
        <v>220</v>
      </c>
      <c r="AL61" s="86" t="b">
        <f t="shared" si="27"/>
        <v>1</v>
      </c>
      <c r="AM61" s="86" t="str">
        <f t="shared" si="28"/>
        <v>Distance</v>
      </c>
      <c r="AN61" s="86" t="str">
        <f t="shared" si="29"/>
        <v>&lt;=</v>
      </c>
      <c r="AO61" s="86">
        <f t="shared" si="30"/>
        <v>669.72998046875</v>
      </c>
      <c r="AP61" s="86">
        <f t="shared" si="31"/>
        <v>38</v>
      </c>
      <c r="AQ61" s="86" t="b">
        <f t="shared" si="32"/>
        <v>0</v>
      </c>
      <c r="AR61" s="86" t="str">
        <f t="shared" si="33"/>
        <v>Speed</v>
      </c>
      <c r="AS61" s="86" t="str">
        <f t="shared" si="34"/>
        <v>&gt;</v>
      </c>
      <c r="AT61" s="86">
        <f t="shared" si="35"/>
        <v>26.76708984375</v>
      </c>
      <c r="AU61" s="86">
        <f t="shared" si="36"/>
        <v>8</v>
      </c>
      <c r="AV61" s="86" t="b">
        <f t="shared" si="37"/>
        <v>0</v>
      </c>
      <c r="AW61" s="86" t="str">
        <f t="shared" si="38"/>
        <v>Distance</v>
      </c>
      <c r="AX61" s="86" t="str">
        <f t="shared" si="39"/>
        <v>&gt;</v>
      </c>
      <c r="AY61" s="86">
        <f t="shared" si="40"/>
        <v>557.604736328125</v>
      </c>
      <c r="AZ61" s="86">
        <f t="shared" si="41"/>
        <v>2</v>
      </c>
      <c r="BA61" s="86" t="b">
        <f t="shared" si="42"/>
        <v>0</v>
      </c>
      <c r="BB61" s="86" t="str">
        <f t="shared" si="43"/>
        <v>Distance</v>
      </c>
      <c r="BC61" s="86" t="str">
        <f t="shared" si="44"/>
        <v>&gt;</v>
      </c>
      <c r="BD61" s="86">
        <f t="shared" si="45"/>
        <v>440.973388671875</v>
      </c>
      <c r="BE61" s="86">
        <f t="shared" si="46"/>
        <v>0</v>
      </c>
      <c r="BF61" s="86" t="b">
        <f t="shared" si="47"/>
        <v>0</v>
      </c>
      <c r="BG61" s="86" t="str">
        <f t="shared" si="48"/>
        <v>Distance</v>
      </c>
      <c r="BH61" s="86" t="str">
        <f t="shared" si="49"/>
        <v>&gt;</v>
      </c>
      <c r="BI61" s="86">
        <f t="shared" si="50"/>
        <v>279.580810546875</v>
      </c>
      <c r="BJ61" s="15">
        <f t="shared" si="51"/>
        <v>0</v>
      </c>
      <c r="BK61" s="15" t="str">
        <f t="shared" si="52"/>
        <v>Distance&lt;=587,08154296875 AND Distance&gt;570,150390625 AND GEBR&lt;=0,85498046875 AND GEBR&gt;0,715087890625 AND Distance&lt;=669,72998046875 AND Speed&gt;26,76708984375 AND Distance&gt;557,604736328125 AND Distance&gt;440,973388671875 AND Distance&gt;279,580810546875</v>
      </c>
      <c r="BM61" s="15">
        <v>0</v>
      </c>
      <c r="BN61" s="15">
        <v>1</v>
      </c>
      <c r="BO61" s="15" t="s">
        <v>2106</v>
      </c>
    </row>
    <row r="62" spans="1:67">
      <c r="A62" s="15">
        <v>59</v>
      </c>
      <c r="B62" s="15">
        <v>0</v>
      </c>
      <c r="C62" s="15">
        <v>164602</v>
      </c>
      <c r="D62" s="15">
        <f t="shared" si="0"/>
        <v>40</v>
      </c>
      <c r="E62" s="15">
        <f t="shared" si="1"/>
        <v>762</v>
      </c>
      <c r="F62" s="15">
        <f t="shared" si="2"/>
        <v>40.18603515625</v>
      </c>
      <c r="G62" s="15">
        <v>353</v>
      </c>
      <c r="H62" s="15">
        <v>354</v>
      </c>
      <c r="I62" s="15">
        <v>57</v>
      </c>
      <c r="J62" s="15">
        <v>6</v>
      </c>
      <c r="K62" s="15">
        <v>308</v>
      </c>
      <c r="L62" s="15">
        <v>18</v>
      </c>
      <c r="M62" s="15">
        <f t="shared" si="3"/>
        <v>4.39453125E-3</v>
      </c>
      <c r="O62" s="86">
        <f t="shared" si="4"/>
        <v>308</v>
      </c>
      <c r="P62" s="86">
        <f t="shared" si="5"/>
        <v>0.333251953125</v>
      </c>
      <c r="Q62" s="86">
        <f t="shared" si="6"/>
        <v>228</v>
      </c>
      <c r="R62" s="86" t="b">
        <f t="shared" si="7"/>
        <v>0</v>
      </c>
      <c r="S62" s="86" t="str">
        <f t="shared" si="8"/>
        <v>Distance</v>
      </c>
      <c r="T62" s="86" t="str">
        <f t="shared" si="9"/>
        <v>&gt;</v>
      </c>
      <c r="U62" s="86">
        <f t="shared" si="10"/>
        <v>587.08154296875</v>
      </c>
      <c r="V62" s="86">
        <f t="shared" si="11"/>
        <v>225</v>
      </c>
      <c r="W62" s="86" t="b">
        <f t="shared" si="12"/>
        <v>0</v>
      </c>
      <c r="X62" s="86" t="str">
        <f t="shared" si="13"/>
        <v>Distance</v>
      </c>
      <c r="Y62" s="86" t="str">
        <f t="shared" si="14"/>
        <v>&gt;</v>
      </c>
      <c r="Z62" s="86">
        <f t="shared" si="15"/>
        <v>570.150390625</v>
      </c>
      <c r="AA62" s="86">
        <f t="shared" si="16"/>
        <v>224</v>
      </c>
      <c r="AB62" s="86" t="b">
        <f t="shared" si="17"/>
        <v>1</v>
      </c>
      <c r="AC62" s="86" t="str">
        <f t="shared" si="18"/>
        <v>GEBR</v>
      </c>
      <c r="AD62" s="86" t="str">
        <f t="shared" si="19"/>
        <v>&lt;=</v>
      </c>
      <c r="AE62" s="86">
        <f t="shared" si="20"/>
        <v>0.85498046875</v>
      </c>
      <c r="AF62" s="86">
        <f t="shared" si="21"/>
        <v>221</v>
      </c>
      <c r="AG62" s="86" t="b">
        <f t="shared" si="22"/>
        <v>0</v>
      </c>
      <c r="AH62" s="86" t="str">
        <f t="shared" si="23"/>
        <v>GEBR</v>
      </c>
      <c r="AI62" s="86" t="str">
        <f t="shared" si="24"/>
        <v>&gt;</v>
      </c>
      <c r="AJ62" s="86">
        <f t="shared" si="25"/>
        <v>0.715087890625</v>
      </c>
      <c r="AK62" s="86">
        <f t="shared" si="26"/>
        <v>220</v>
      </c>
      <c r="AL62" s="86" t="b">
        <f t="shared" si="27"/>
        <v>1</v>
      </c>
      <c r="AM62" s="86" t="str">
        <f t="shared" si="28"/>
        <v>Distance</v>
      </c>
      <c r="AN62" s="86" t="str">
        <f t="shared" si="29"/>
        <v>&lt;=</v>
      </c>
      <c r="AO62" s="86">
        <f t="shared" si="30"/>
        <v>669.72998046875</v>
      </c>
      <c r="AP62" s="86">
        <f t="shared" si="31"/>
        <v>38</v>
      </c>
      <c r="AQ62" s="86" t="b">
        <f t="shared" si="32"/>
        <v>0</v>
      </c>
      <c r="AR62" s="86" t="str">
        <f t="shared" si="33"/>
        <v>Speed</v>
      </c>
      <c r="AS62" s="86" t="str">
        <f t="shared" si="34"/>
        <v>&gt;</v>
      </c>
      <c r="AT62" s="86">
        <f t="shared" si="35"/>
        <v>26.76708984375</v>
      </c>
      <c r="AU62" s="86">
        <f t="shared" si="36"/>
        <v>8</v>
      </c>
      <c r="AV62" s="86" t="b">
        <f t="shared" si="37"/>
        <v>0</v>
      </c>
      <c r="AW62" s="86" t="str">
        <f t="shared" si="38"/>
        <v>Distance</v>
      </c>
      <c r="AX62" s="86" t="str">
        <f t="shared" si="39"/>
        <v>&gt;</v>
      </c>
      <c r="AY62" s="86">
        <f t="shared" si="40"/>
        <v>557.604736328125</v>
      </c>
      <c r="AZ62" s="86">
        <f t="shared" si="41"/>
        <v>2</v>
      </c>
      <c r="BA62" s="86" t="b">
        <f t="shared" si="42"/>
        <v>0</v>
      </c>
      <c r="BB62" s="86" t="str">
        <f t="shared" si="43"/>
        <v>Distance</v>
      </c>
      <c r="BC62" s="86" t="str">
        <f t="shared" si="44"/>
        <v>&gt;</v>
      </c>
      <c r="BD62" s="86">
        <f t="shared" si="45"/>
        <v>440.973388671875</v>
      </c>
      <c r="BE62" s="86">
        <f t="shared" si="46"/>
        <v>0</v>
      </c>
      <c r="BF62" s="86" t="b">
        <f t="shared" si="47"/>
        <v>0</v>
      </c>
      <c r="BG62" s="86" t="str">
        <f t="shared" si="48"/>
        <v>Distance</v>
      </c>
      <c r="BH62" s="86" t="str">
        <f t="shared" si="49"/>
        <v>&gt;</v>
      </c>
      <c r="BI62" s="86">
        <f t="shared" si="50"/>
        <v>279.580810546875</v>
      </c>
      <c r="BJ62" s="15">
        <f t="shared" si="51"/>
        <v>0</v>
      </c>
      <c r="BK62" s="15" t="str">
        <f t="shared" si="52"/>
        <v>Distance&gt;587,08154296875 AND Distance&gt;570,150390625 AND GEBR&lt;=0,85498046875 AND GEBR&gt;0,715087890625 AND Distance&lt;=669,72998046875 AND Speed&gt;26,76708984375 AND Distance&gt;557,604736328125 AND Distance&gt;440,973388671875 AND Distance&gt;279,580810546875</v>
      </c>
      <c r="BM62" s="15">
        <v>0</v>
      </c>
      <c r="BN62" s="15">
        <v>1</v>
      </c>
      <c r="BO62" s="15" t="s">
        <v>2111</v>
      </c>
    </row>
    <row r="63" spans="1:67">
      <c r="A63" s="15">
        <v>60</v>
      </c>
      <c r="B63" s="15">
        <v>0</v>
      </c>
      <c r="C63" s="15">
        <v>214447</v>
      </c>
      <c r="D63" s="15">
        <f t="shared" si="0"/>
        <v>52</v>
      </c>
      <c r="E63" s="15">
        <f t="shared" si="1"/>
        <v>1455</v>
      </c>
      <c r="F63" s="15">
        <f t="shared" si="2"/>
        <v>52.355224609375</v>
      </c>
      <c r="G63" s="15">
        <v>187</v>
      </c>
      <c r="H63" s="15">
        <v>188</v>
      </c>
      <c r="I63" s="15">
        <v>57</v>
      </c>
      <c r="J63" s="15">
        <v>6</v>
      </c>
      <c r="K63" s="15">
        <v>313</v>
      </c>
      <c r="L63" s="15">
        <v>1131</v>
      </c>
      <c r="M63" s="15">
        <f t="shared" si="3"/>
        <v>0.276123046875</v>
      </c>
      <c r="O63" s="86">
        <f t="shared" si="4"/>
        <v>313</v>
      </c>
      <c r="P63" s="86">
        <f t="shared" si="5"/>
        <v>0</v>
      </c>
      <c r="Q63" s="86">
        <f t="shared" si="6"/>
        <v>312</v>
      </c>
      <c r="R63" s="86" t="b">
        <f t="shared" si="7"/>
        <v>1</v>
      </c>
      <c r="S63" s="86" t="str">
        <f t="shared" si="8"/>
        <v>Distance</v>
      </c>
      <c r="T63" s="86" t="str">
        <f t="shared" si="9"/>
        <v>&lt;=</v>
      </c>
      <c r="U63" s="86">
        <f t="shared" si="10"/>
        <v>182.170654296875</v>
      </c>
      <c r="V63" s="86">
        <f t="shared" si="11"/>
        <v>309</v>
      </c>
      <c r="W63" s="86" t="b">
        <f t="shared" si="12"/>
        <v>0</v>
      </c>
      <c r="X63" s="86" t="str">
        <f t="shared" si="13"/>
        <v>GEBR</v>
      </c>
      <c r="Y63" s="86" t="str">
        <f t="shared" si="14"/>
        <v>&gt;</v>
      </c>
      <c r="Z63" s="86">
        <f t="shared" si="15"/>
        <v>1.27880859375</v>
      </c>
      <c r="AA63" s="86">
        <f t="shared" si="16"/>
        <v>270</v>
      </c>
      <c r="AB63" s="86" t="b">
        <f t="shared" si="17"/>
        <v>1</v>
      </c>
      <c r="AC63" s="86" t="str">
        <f t="shared" si="18"/>
        <v>Speed</v>
      </c>
      <c r="AD63" s="86" t="str">
        <f t="shared" si="19"/>
        <v>&lt;=</v>
      </c>
      <c r="AE63" s="86">
        <f t="shared" si="20"/>
        <v>19.309326171875</v>
      </c>
      <c r="AF63" s="86">
        <f t="shared" si="21"/>
        <v>268</v>
      </c>
      <c r="AG63" s="86" t="b">
        <f t="shared" si="22"/>
        <v>0</v>
      </c>
      <c r="AH63" s="86" t="str">
        <f t="shared" si="23"/>
        <v>Speed</v>
      </c>
      <c r="AI63" s="86" t="str">
        <f t="shared" si="24"/>
        <v>&gt;</v>
      </c>
      <c r="AJ63" s="86">
        <f t="shared" si="25"/>
        <v>17.1318359375</v>
      </c>
      <c r="AK63" s="86">
        <f t="shared" si="26"/>
        <v>62</v>
      </c>
      <c r="AL63" s="86" t="b">
        <f t="shared" si="27"/>
        <v>0</v>
      </c>
      <c r="AM63" s="86" t="str">
        <f t="shared" si="28"/>
        <v>Distance</v>
      </c>
      <c r="AN63" s="86" t="str">
        <f t="shared" si="29"/>
        <v>&gt;</v>
      </c>
      <c r="AO63" s="86">
        <f t="shared" si="30"/>
        <v>169.53466796875</v>
      </c>
      <c r="AP63" s="86">
        <f t="shared" si="31"/>
        <v>15</v>
      </c>
      <c r="AQ63" s="86" t="b">
        <f t="shared" si="32"/>
        <v>0</v>
      </c>
      <c r="AR63" s="86" t="str">
        <f t="shared" si="33"/>
        <v>Speed</v>
      </c>
      <c r="AS63" s="86" t="str">
        <f t="shared" si="34"/>
        <v>&gt;</v>
      </c>
      <c r="AT63" s="86">
        <f t="shared" si="35"/>
        <v>15.89208984375</v>
      </c>
      <c r="AU63" s="86">
        <f t="shared" si="36"/>
        <v>4</v>
      </c>
      <c r="AV63" s="86" t="b">
        <f t="shared" si="37"/>
        <v>1</v>
      </c>
      <c r="AW63" s="86" t="str">
        <f t="shared" si="38"/>
        <v>Distance</v>
      </c>
      <c r="AX63" s="86" t="str">
        <f t="shared" si="39"/>
        <v>&lt;=</v>
      </c>
      <c r="AY63" s="86">
        <f t="shared" si="40"/>
        <v>200.208251953125</v>
      </c>
      <c r="AZ63" s="86">
        <f t="shared" si="41"/>
        <v>1</v>
      </c>
      <c r="BA63" s="86" t="b">
        <f t="shared" si="42"/>
        <v>0</v>
      </c>
      <c r="BB63" s="86" t="str">
        <f t="shared" si="43"/>
        <v>Speed</v>
      </c>
      <c r="BC63" s="86" t="str">
        <f t="shared" si="44"/>
        <v>&gt;</v>
      </c>
      <c r="BD63" s="86">
        <f t="shared" si="45"/>
        <v>13.645751953125</v>
      </c>
      <c r="BE63" s="86">
        <f t="shared" si="46"/>
        <v>0</v>
      </c>
      <c r="BF63" s="86" t="b">
        <f t="shared" si="47"/>
        <v>1</v>
      </c>
      <c r="BG63" s="86" t="str">
        <f t="shared" si="48"/>
        <v>Distance</v>
      </c>
      <c r="BH63" s="86" t="str">
        <f t="shared" si="49"/>
        <v>&lt;=</v>
      </c>
      <c r="BI63" s="86">
        <f t="shared" si="50"/>
        <v>279.580810546875</v>
      </c>
      <c r="BJ63" s="15">
        <f t="shared" si="51"/>
        <v>1</v>
      </c>
      <c r="BK63" s="15" t="str">
        <f t="shared" si="52"/>
        <v>Distance&lt;=182,170654296875 AND GEBR&gt;1,27880859375 AND Speed&lt;=19,309326171875 AND Speed&gt;17,1318359375 AND Distance&gt;169,53466796875 AND Speed&gt;15,89208984375 AND Distance&lt;=200,208251953125 AND Speed&gt;13,645751953125 AND Distance&lt;=279,580810546875</v>
      </c>
      <c r="BM63" s="15">
        <v>0</v>
      </c>
      <c r="BN63" s="15">
        <v>1</v>
      </c>
      <c r="BO63" s="15" t="s">
        <v>2113</v>
      </c>
    </row>
    <row r="64" spans="1:67">
      <c r="A64" s="15">
        <v>61</v>
      </c>
      <c r="B64" s="15">
        <v>0</v>
      </c>
      <c r="C64" s="15">
        <v>656075</v>
      </c>
      <c r="D64" s="15">
        <f t="shared" si="0"/>
        <v>160</v>
      </c>
      <c r="E64" s="15">
        <f t="shared" si="1"/>
        <v>715</v>
      </c>
      <c r="F64" s="15">
        <f t="shared" si="2"/>
        <v>160.174560546875</v>
      </c>
      <c r="G64" s="15">
        <v>63</v>
      </c>
      <c r="H64" s="15">
        <v>64</v>
      </c>
      <c r="I64" s="15">
        <v>15</v>
      </c>
      <c r="J64" s="15">
        <v>4</v>
      </c>
      <c r="K64" s="15">
        <v>314</v>
      </c>
      <c r="L64" s="15">
        <v>185</v>
      </c>
      <c r="M64" s="15">
        <f t="shared" si="3"/>
        <v>4.5166015625E-2</v>
      </c>
      <c r="O64" s="86">
        <f t="shared" si="4"/>
        <v>314</v>
      </c>
      <c r="P64" s="86">
        <f t="shared" si="5"/>
        <v>0.2666015625</v>
      </c>
      <c r="Q64" s="86">
        <f t="shared" si="6"/>
        <v>312</v>
      </c>
      <c r="R64" s="86" t="b">
        <f t="shared" si="7"/>
        <v>0</v>
      </c>
      <c r="S64" s="86" t="str">
        <f t="shared" si="8"/>
        <v>Distance</v>
      </c>
      <c r="T64" s="86" t="str">
        <f t="shared" si="9"/>
        <v>&gt;</v>
      </c>
      <c r="U64" s="86">
        <f t="shared" si="10"/>
        <v>182.170654296875</v>
      </c>
      <c r="V64" s="86">
        <f t="shared" si="11"/>
        <v>309</v>
      </c>
      <c r="W64" s="86" t="b">
        <f t="shared" si="12"/>
        <v>0</v>
      </c>
      <c r="X64" s="86" t="str">
        <f t="shared" si="13"/>
        <v>GEBR</v>
      </c>
      <c r="Y64" s="86" t="str">
        <f t="shared" si="14"/>
        <v>&gt;</v>
      </c>
      <c r="Z64" s="86">
        <f t="shared" si="15"/>
        <v>1.27880859375</v>
      </c>
      <c r="AA64" s="86">
        <f t="shared" si="16"/>
        <v>270</v>
      </c>
      <c r="AB64" s="86" t="b">
        <f t="shared" si="17"/>
        <v>1</v>
      </c>
      <c r="AC64" s="86" t="str">
        <f t="shared" si="18"/>
        <v>Speed</v>
      </c>
      <c r="AD64" s="86" t="str">
        <f t="shared" si="19"/>
        <v>&lt;=</v>
      </c>
      <c r="AE64" s="86">
        <f t="shared" si="20"/>
        <v>19.309326171875</v>
      </c>
      <c r="AF64" s="86">
        <f t="shared" si="21"/>
        <v>268</v>
      </c>
      <c r="AG64" s="86" t="b">
        <f t="shared" si="22"/>
        <v>0</v>
      </c>
      <c r="AH64" s="86" t="str">
        <f t="shared" si="23"/>
        <v>Speed</v>
      </c>
      <c r="AI64" s="86" t="str">
        <f t="shared" si="24"/>
        <v>&gt;</v>
      </c>
      <c r="AJ64" s="86">
        <f t="shared" si="25"/>
        <v>17.1318359375</v>
      </c>
      <c r="AK64" s="86">
        <f t="shared" si="26"/>
        <v>62</v>
      </c>
      <c r="AL64" s="86" t="b">
        <f t="shared" si="27"/>
        <v>0</v>
      </c>
      <c r="AM64" s="86" t="str">
        <f t="shared" si="28"/>
        <v>Distance</v>
      </c>
      <c r="AN64" s="86" t="str">
        <f t="shared" si="29"/>
        <v>&gt;</v>
      </c>
      <c r="AO64" s="86">
        <f t="shared" si="30"/>
        <v>169.53466796875</v>
      </c>
      <c r="AP64" s="86">
        <f t="shared" si="31"/>
        <v>15</v>
      </c>
      <c r="AQ64" s="86" t="b">
        <f t="shared" si="32"/>
        <v>0</v>
      </c>
      <c r="AR64" s="86" t="str">
        <f t="shared" si="33"/>
        <v>Speed</v>
      </c>
      <c r="AS64" s="86" t="str">
        <f t="shared" si="34"/>
        <v>&gt;</v>
      </c>
      <c r="AT64" s="86">
        <f t="shared" si="35"/>
        <v>15.89208984375</v>
      </c>
      <c r="AU64" s="86">
        <f t="shared" si="36"/>
        <v>4</v>
      </c>
      <c r="AV64" s="86" t="b">
        <f t="shared" si="37"/>
        <v>1</v>
      </c>
      <c r="AW64" s="86" t="str">
        <f t="shared" si="38"/>
        <v>Distance</v>
      </c>
      <c r="AX64" s="86" t="str">
        <f t="shared" si="39"/>
        <v>&lt;=</v>
      </c>
      <c r="AY64" s="86">
        <f t="shared" si="40"/>
        <v>200.208251953125</v>
      </c>
      <c r="AZ64" s="86">
        <f t="shared" si="41"/>
        <v>1</v>
      </c>
      <c r="BA64" s="86" t="b">
        <f t="shared" si="42"/>
        <v>0</v>
      </c>
      <c r="BB64" s="86" t="str">
        <f t="shared" si="43"/>
        <v>Speed</v>
      </c>
      <c r="BC64" s="86" t="str">
        <f t="shared" si="44"/>
        <v>&gt;</v>
      </c>
      <c r="BD64" s="86">
        <f t="shared" si="45"/>
        <v>13.645751953125</v>
      </c>
      <c r="BE64" s="86">
        <f t="shared" si="46"/>
        <v>0</v>
      </c>
      <c r="BF64" s="86" t="b">
        <f t="shared" si="47"/>
        <v>1</v>
      </c>
      <c r="BG64" s="86" t="str">
        <f t="shared" si="48"/>
        <v>Distance</v>
      </c>
      <c r="BH64" s="86" t="str">
        <f t="shared" si="49"/>
        <v>&lt;=</v>
      </c>
      <c r="BI64" s="86">
        <f t="shared" si="50"/>
        <v>279.580810546875</v>
      </c>
      <c r="BJ64" s="15">
        <f t="shared" si="51"/>
        <v>0</v>
      </c>
      <c r="BK64" s="15" t="str">
        <f t="shared" si="52"/>
        <v>Distance&gt;182,170654296875 AND GEBR&gt;1,27880859375 AND Speed&lt;=19,309326171875 AND Speed&gt;17,1318359375 AND Distance&gt;169,53466796875 AND Speed&gt;15,89208984375 AND Distance&lt;=200,208251953125 AND Speed&gt;13,645751953125 AND Distance&lt;=279,580810546875</v>
      </c>
      <c r="BM64" s="15">
        <v>0</v>
      </c>
      <c r="BN64" s="15">
        <v>1</v>
      </c>
      <c r="BO64" s="15" t="s">
        <v>2119</v>
      </c>
    </row>
    <row r="65" spans="1:67">
      <c r="A65" s="15">
        <v>62</v>
      </c>
      <c r="B65" s="15">
        <v>0</v>
      </c>
      <c r="C65" s="15">
        <v>694414</v>
      </c>
      <c r="D65" s="15">
        <f t="shared" si="0"/>
        <v>169</v>
      </c>
      <c r="E65" s="15">
        <f t="shared" si="1"/>
        <v>2190</v>
      </c>
      <c r="F65" s="15">
        <f t="shared" si="2"/>
        <v>169.53466796875</v>
      </c>
      <c r="G65" s="15">
        <v>267</v>
      </c>
      <c r="H65" s="15">
        <v>268</v>
      </c>
      <c r="I65" s="15">
        <v>15</v>
      </c>
      <c r="J65" s="15">
        <v>4</v>
      </c>
      <c r="K65" s="15">
        <v>329</v>
      </c>
      <c r="L65" s="15">
        <v>9</v>
      </c>
      <c r="M65" s="15">
        <f t="shared" si="3"/>
        <v>2.197265625E-3</v>
      </c>
      <c r="O65" s="86">
        <f t="shared" si="4"/>
        <v>329</v>
      </c>
      <c r="P65" s="86">
        <f t="shared" si="5"/>
        <v>0.22216796875</v>
      </c>
      <c r="Q65" s="86">
        <f t="shared" si="6"/>
        <v>85</v>
      </c>
      <c r="R65" s="86" t="b">
        <f t="shared" si="7"/>
        <v>1</v>
      </c>
      <c r="S65" s="86" t="str">
        <f t="shared" si="8"/>
        <v>Distance</v>
      </c>
      <c r="T65" s="86" t="str">
        <f t="shared" si="9"/>
        <v>&lt;=</v>
      </c>
      <c r="U65" s="86">
        <f t="shared" si="10"/>
        <v>258.41259765625</v>
      </c>
      <c r="V65" s="86">
        <f t="shared" si="11"/>
        <v>84</v>
      </c>
      <c r="W65" s="86" t="b">
        <f t="shared" si="12"/>
        <v>1</v>
      </c>
      <c r="X65" s="86" t="str">
        <f t="shared" si="13"/>
        <v>Speed</v>
      </c>
      <c r="Y65" s="86" t="str">
        <f t="shared" si="14"/>
        <v>&lt;=</v>
      </c>
      <c r="Z65" s="86">
        <f t="shared" si="15"/>
        <v>17.252197265625</v>
      </c>
      <c r="AA65" s="86">
        <f t="shared" si="16"/>
        <v>32</v>
      </c>
      <c r="AB65" s="86" t="b">
        <f t="shared" si="17"/>
        <v>0</v>
      </c>
      <c r="AC65" s="86" t="str">
        <f t="shared" si="18"/>
        <v>Distance</v>
      </c>
      <c r="AD65" s="86" t="str">
        <f t="shared" si="19"/>
        <v>&gt;</v>
      </c>
      <c r="AE65" s="86">
        <f t="shared" si="20"/>
        <v>250.794189453125</v>
      </c>
      <c r="AF65" s="86">
        <f t="shared" si="21"/>
        <v>29</v>
      </c>
      <c r="AG65" s="86" t="b">
        <f t="shared" si="22"/>
        <v>0</v>
      </c>
      <c r="AH65" s="86" t="str">
        <f t="shared" si="23"/>
        <v>Speed</v>
      </c>
      <c r="AI65" s="86" t="str">
        <f t="shared" si="24"/>
        <v>&gt;</v>
      </c>
      <c r="AJ65" s="86">
        <f t="shared" si="25"/>
        <v>15.478759765625</v>
      </c>
      <c r="AK65" s="86">
        <f t="shared" si="26"/>
        <v>17</v>
      </c>
      <c r="AL65" s="86" t="b">
        <f t="shared" si="27"/>
        <v>1</v>
      </c>
      <c r="AM65" s="86" t="str">
        <f t="shared" si="28"/>
        <v>GEBR</v>
      </c>
      <c r="AN65" s="86" t="str">
        <f t="shared" si="29"/>
        <v>&lt;=</v>
      </c>
      <c r="AO65" s="86">
        <f t="shared" si="30"/>
        <v>0.85498046875</v>
      </c>
      <c r="AP65" s="86">
        <f t="shared" si="31"/>
        <v>16</v>
      </c>
      <c r="AQ65" s="86" t="b">
        <f t="shared" si="32"/>
        <v>1</v>
      </c>
      <c r="AR65" s="86" t="str">
        <f t="shared" si="33"/>
        <v>Speed</v>
      </c>
      <c r="AS65" s="86" t="str">
        <f t="shared" si="34"/>
        <v>&lt;=</v>
      </c>
      <c r="AT65" s="86">
        <f t="shared" si="35"/>
        <v>18.3662109375</v>
      </c>
      <c r="AU65" s="86">
        <f t="shared" si="36"/>
        <v>4</v>
      </c>
      <c r="AV65" s="86" t="b">
        <f t="shared" si="37"/>
        <v>0</v>
      </c>
      <c r="AW65" s="86" t="str">
        <f t="shared" si="38"/>
        <v>Distance</v>
      </c>
      <c r="AX65" s="86" t="str">
        <f t="shared" si="39"/>
        <v>&gt;</v>
      </c>
      <c r="AY65" s="86">
        <f t="shared" si="40"/>
        <v>200.208251953125</v>
      </c>
      <c r="AZ65" s="86">
        <f t="shared" si="41"/>
        <v>1</v>
      </c>
      <c r="BA65" s="86" t="b">
        <f t="shared" si="42"/>
        <v>0</v>
      </c>
      <c r="BB65" s="86" t="str">
        <f t="shared" si="43"/>
        <v>Speed</v>
      </c>
      <c r="BC65" s="86" t="str">
        <f t="shared" si="44"/>
        <v>&gt;</v>
      </c>
      <c r="BD65" s="86">
        <f t="shared" si="45"/>
        <v>13.645751953125</v>
      </c>
      <c r="BE65" s="86">
        <f t="shared" si="46"/>
        <v>0</v>
      </c>
      <c r="BF65" s="86" t="b">
        <f t="shared" si="47"/>
        <v>1</v>
      </c>
      <c r="BG65" s="86" t="str">
        <f t="shared" si="48"/>
        <v>Distance</v>
      </c>
      <c r="BH65" s="86" t="str">
        <f t="shared" si="49"/>
        <v>&lt;=</v>
      </c>
      <c r="BI65" s="86">
        <f t="shared" si="50"/>
        <v>279.580810546875</v>
      </c>
      <c r="BJ65" s="15">
        <f t="shared" si="51"/>
        <v>0</v>
      </c>
      <c r="BK65" s="15" t="str">
        <f t="shared" si="52"/>
        <v>Distance&lt;=258,41259765625 AND Speed&lt;=17,252197265625 AND Distance&gt;250,794189453125 AND Speed&gt;15,478759765625 AND GEBR&lt;=0,85498046875 AND Speed&lt;=18,3662109375 AND Distance&gt;200,208251953125 AND Speed&gt;13,645751953125 AND Distance&lt;=279,580810546875</v>
      </c>
      <c r="BM65" s="15">
        <v>0</v>
      </c>
      <c r="BN65" s="15">
        <v>1</v>
      </c>
      <c r="BO65" s="15" t="s">
        <v>2120</v>
      </c>
    </row>
    <row r="66" spans="1:67">
      <c r="A66" s="15">
        <v>63</v>
      </c>
      <c r="B66" s="15">
        <v>0</v>
      </c>
      <c r="C66" s="15">
        <v>582148</v>
      </c>
      <c r="D66" s="15">
        <f t="shared" si="0"/>
        <v>142</v>
      </c>
      <c r="E66" s="15">
        <f t="shared" si="1"/>
        <v>516</v>
      </c>
      <c r="F66" s="15">
        <f t="shared" si="2"/>
        <v>142.1259765625</v>
      </c>
      <c r="G66" s="15">
        <v>133</v>
      </c>
      <c r="H66" s="15">
        <v>134</v>
      </c>
      <c r="I66" s="15">
        <v>61</v>
      </c>
      <c r="J66" s="15">
        <v>5</v>
      </c>
      <c r="K66" s="15">
        <v>330</v>
      </c>
      <c r="L66" s="15">
        <v>48</v>
      </c>
      <c r="M66" s="15">
        <f t="shared" si="3"/>
        <v>1.171875E-2</v>
      </c>
      <c r="O66" s="86">
        <f t="shared" si="4"/>
        <v>330</v>
      </c>
      <c r="P66" s="86">
        <f t="shared" si="5"/>
        <v>0.333251953125</v>
      </c>
      <c r="Q66" s="86">
        <f t="shared" si="6"/>
        <v>85</v>
      </c>
      <c r="R66" s="86" t="b">
        <f t="shared" si="7"/>
        <v>0</v>
      </c>
      <c r="S66" s="86" t="str">
        <f t="shared" si="8"/>
        <v>Distance</v>
      </c>
      <c r="T66" s="86" t="str">
        <f t="shared" si="9"/>
        <v>&gt;</v>
      </c>
      <c r="U66" s="86">
        <f t="shared" si="10"/>
        <v>258.41259765625</v>
      </c>
      <c r="V66" s="86">
        <f t="shared" si="11"/>
        <v>84</v>
      </c>
      <c r="W66" s="86" t="b">
        <f t="shared" si="12"/>
        <v>1</v>
      </c>
      <c r="X66" s="86" t="str">
        <f t="shared" si="13"/>
        <v>Speed</v>
      </c>
      <c r="Y66" s="86" t="str">
        <f t="shared" si="14"/>
        <v>&lt;=</v>
      </c>
      <c r="Z66" s="86">
        <f t="shared" si="15"/>
        <v>17.252197265625</v>
      </c>
      <c r="AA66" s="86">
        <f t="shared" si="16"/>
        <v>32</v>
      </c>
      <c r="AB66" s="86" t="b">
        <f t="shared" si="17"/>
        <v>0</v>
      </c>
      <c r="AC66" s="86" t="str">
        <f t="shared" si="18"/>
        <v>Distance</v>
      </c>
      <c r="AD66" s="86" t="str">
        <f t="shared" si="19"/>
        <v>&gt;</v>
      </c>
      <c r="AE66" s="86">
        <f t="shared" si="20"/>
        <v>250.794189453125</v>
      </c>
      <c r="AF66" s="86">
        <f t="shared" si="21"/>
        <v>29</v>
      </c>
      <c r="AG66" s="86" t="b">
        <f t="shared" si="22"/>
        <v>0</v>
      </c>
      <c r="AH66" s="86" t="str">
        <f t="shared" si="23"/>
        <v>Speed</v>
      </c>
      <c r="AI66" s="86" t="str">
        <f t="shared" si="24"/>
        <v>&gt;</v>
      </c>
      <c r="AJ66" s="86">
        <f t="shared" si="25"/>
        <v>15.478759765625</v>
      </c>
      <c r="AK66" s="86">
        <f t="shared" si="26"/>
        <v>17</v>
      </c>
      <c r="AL66" s="86" t="b">
        <f t="shared" si="27"/>
        <v>1</v>
      </c>
      <c r="AM66" s="86" t="str">
        <f t="shared" si="28"/>
        <v>GEBR</v>
      </c>
      <c r="AN66" s="86" t="str">
        <f t="shared" si="29"/>
        <v>&lt;=</v>
      </c>
      <c r="AO66" s="86">
        <f t="shared" si="30"/>
        <v>0.85498046875</v>
      </c>
      <c r="AP66" s="86">
        <f t="shared" si="31"/>
        <v>16</v>
      </c>
      <c r="AQ66" s="86" t="b">
        <f t="shared" si="32"/>
        <v>1</v>
      </c>
      <c r="AR66" s="86" t="str">
        <f t="shared" si="33"/>
        <v>Speed</v>
      </c>
      <c r="AS66" s="86" t="str">
        <f t="shared" si="34"/>
        <v>&lt;=</v>
      </c>
      <c r="AT66" s="86">
        <f t="shared" si="35"/>
        <v>18.3662109375</v>
      </c>
      <c r="AU66" s="86">
        <f t="shared" si="36"/>
        <v>4</v>
      </c>
      <c r="AV66" s="86" t="b">
        <f t="shared" si="37"/>
        <v>0</v>
      </c>
      <c r="AW66" s="86" t="str">
        <f t="shared" si="38"/>
        <v>Distance</v>
      </c>
      <c r="AX66" s="86" t="str">
        <f t="shared" si="39"/>
        <v>&gt;</v>
      </c>
      <c r="AY66" s="86">
        <f t="shared" si="40"/>
        <v>200.208251953125</v>
      </c>
      <c r="AZ66" s="86">
        <f t="shared" si="41"/>
        <v>1</v>
      </c>
      <c r="BA66" s="86" t="b">
        <f t="shared" si="42"/>
        <v>0</v>
      </c>
      <c r="BB66" s="86" t="str">
        <f t="shared" si="43"/>
        <v>Speed</v>
      </c>
      <c r="BC66" s="86" t="str">
        <f t="shared" si="44"/>
        <v>&gt;</v>
      </c>
      <c r="BD66" s="86">
        <f t="shared" si="45"/>
        <v>13.645751953125</v>
      </c>
      <c r="BE66" s="86">
        <f t="shared" si="46"/>
        <v>0</v>
      </c>
      <c r="BF66" s="86" t="b">
        <f t="shared" si="47"/>
        <v>1</v>
      </c>
      <c r="BG66" s="86" t="str">
        <f t="shared" si="48"/>
        <v>Distance</v>
      </c>
      <c r="BH66" s="86" t="str">
        <f t="shared" si="49"/>
        <v>&lt;=</v>
      </c>
      <c r="BI66" s="86">
        <f t="shared" si="50"/>
        <v>279.580810546875</v>
      </c>
      <c r="BJ66" s="15">
        <f t="shared" si="51"/>
        <v>0</v>
      </c>
      <c r="BK66" s="15" t="str">
        <f t="shared" si="52"/>
        <v>Distance&gt;258,41259765625 AND Speed&lt;=17,252197265625 AND Distance&gt;250,794189453125 AND Speed&gt;15,478759765625 AND GEBR&lt;=0,85498046875 AND Speed&lt;=18,3662109375 AND Distance&gt;200,208251953125 AND Speed&gt;13,645751953125 AND Distance&lt;=279,580810546875</v>
      </c>
      <c r="BM66" s="15">
        <v>2.5634765625E-2</v>
      </c>
      <c r="BN66" s="15">
        <v>1</v>
      </c>
      <c r="BO66" s="15" t="s">
        <v>1995</v>
      </c>
    </row>
    <row r="67" spans="1:67">
      <c r="A67" s="15">
        <v>64</v>
      </c>
      <c r="B67" s="15">
        <v>2</v>
      </c>
      <c r="C67" s="15">
        <v>3502</v>
      </c>
      <c r="D67" s="15">
        <f t="shared" si="0"/>
        <v>0</v>
      </c>
      <c r="E67" s="15">
        <f t="shared" si="1"/>
        <v>3502</v>
      </c>
      <c r="F67" s="15">
        <f t="shared" si="2"/>
        <v>0.85498046875</v>
      </c>
      <c r="G67" s="15">
        <v>65</v>
      </c>
      <c r="H67" s="15">
        <v>66</v>
      </c>
      <c r="I67" s="15">
        <v>61</v>
      </c>
      <c r="J67" s="15">
        <v>5</v>
      </c>
      <c r="K67" s="15">
        <v>331</v>
      </c>
      <c r="L67" s="15">
        <v>788</v>
      </c>
      <c r="M67" s="15">
        <f t="shared" si="3"/>
        <v>0.1923828125</v>
      </c>
      <c r="O67" s="86">
        <f t="shared" si="4"/>
        <v>331</v>
      </c>
      <c r="P67" s="86">
        <f t="shared" si="5"/>
        <v>0.333251953125</v>
      </c>
      <c r="Q67" s="86">
        <f t="shared" si="6"/>
        <v>178</v>
      </c>
      <c r="R67" s="86" t="b">
        <f t="shared" si="7"/>
        <v>1</v>
      </c>
      <c r="S67" s="86" t="str">
        <f t="shared" si="8"/>
        <v>Speed</v>
      </c>
      <c r="T67" s="86" t="str">
        <f t="shared" si="9"/>
        <v>&lt;=</v>
      </c>
      <c r="U67" s="86">
        <f t="shared" si="10"/>
        <v>23.60546875</v>
      </c>
      <c r="V67" s="86">
        <f t="shared" si="11"/>
        <v>117</v>
      </c>
      <c r="W67" s="86" t="b">
        <f t="shared" si="12"/>
        <v>0</v>
      </c>
      <c r="X67" s="86" t="str">
        <f t="shared" si="13"/>
        <v>GEBR</v>
      </c>
      <c r="Y67" s="86" t="str">
        <f t="shared" si="14"/>
        <v>&gt;</v>
      </c>
      <c r="Z67" s="86">
        <f t="shared" si="15"/>
        <v>1.27880859375</v>
      </c>
      <c r="AA67" s="86">
        <f t="shared" si="16"/>
        <v>77</v>
      </c>
      <c r="AB67" s="86" t="b">
        <f t="shared" si="17"/>
        <v>1</v>
      </c>
      <c r="AC67" s="86" t="str">
        <f t="shared" si="18"/>
        <v>Speed</v>
      </c>
      <c r="AD67" s="86" t="str">
        <f t="shared" si="19"/>
        <v>&lt;=</v>
      </c>
      <c r="AE67" s="86">
        <f t="shared" si="20"/>
        <v>23.895751953125</v>
      </c>
      <c r="AF67" s="86">
        <f t="shared" si="21"/>
        <v>25</v>
      </c>
      <c r="AG67" s="86" t="b">
        <f t="shared" si="22"/>
        <v>1</v>
      </c>
      <c r="AH67" s="86" t="str">
        <f t="shared" si="23"/>
        <v>Distance</v>
      </c>
      <c r="AI67" s="86" t="str">
        <f t="shared" si="24"/>
        <v>&lt;=</v>
      </c>
      <c r="AJ67" s="86">
        <f t="shared" si="25"/>
        <v>318.34033203125</v>
      </c>
      <c r="AK67" s="86">
        <f t="shared" si="26"/>
        <v>14</v>
      </c>
      <c r="AL67" s="86" t="b">
        <f t="shared" si="27"/>
        <v>1</v>
      </c>
      <c r="AM67" s="86" t="str">
        <f t="shared" si="28"/>
        <v>Speed</v>
      </c>
      <c r="AN67" s="86" t="str">
        <f t="shared" si="29"/>
        <v>&lt;=</v>
      </c>
      <c r="AO67" s="86">
        <f t="shared" si="30"/>
        <v>24.756591796875</v>
      </c>
      <c r="AP67" s="86">
        <f t="shared" si="31"/>
        <v>10</v>
      </c>
      <c r="AQ67" s="86" t="b">
        <f t="shared" si="32"/>
        <v>0</v>
      </c>
      <c r="AR67" s="86" t="str">
        <f t="shared" si="33"/>
        <v>GEBR</v>
      </c>
      <c r="AS67" s="86" t="str">
        <f t="shared" si="34"/>
        <v>&gt;</v>
      </c>
      <c r="AT67" s="86">
        <f t="shared" si="35"/>
        <v>1.046142578125</v>
      </c>
      <c r="AU67" s="86">
        <f t="shared" si="36"/>
        <v>7</v>
      </c>
      <c r="AV67" s="86" t="b">
        <f t="shared" si="37"/>
        <v>0</v>
      </c>
      <c r="AW67" s="86" t="str">
        <f t="shared" si="38"/>
        <v>Speed</v>
      </c>
      <c r="AX67" s="86" t="str">
        <f t="shared" si="39"/>
        <v>&gt;</v>
      </c>
      <c r="AY67" s="86">
        <f t="shared" si="40"/>
        <v>20.9580078125</v>
      </c>
      <c r="AZ67" s="86">
        <f t="shared" si="41"/>
        <v>2</v>
      </c>
      <c r="BA67" s="86" t="b">
        <f t="shared" si="42"/>
        <v>1</v>
      </c>
      <c r="BB67" s="86" t="str">
        <f t="shared" si="43"/>
        <v>Distance</v>
      </c>
      <c r="BC67" s="86" t="str">
        <f t="shared" si="44"/>
        <v>&lt;=</v>
      </c>
      <c r="BD67" s="86">
        <f t="shared" si="45"/>
        <v>440.973388671875</v>
      </c>
      <c r="BE67" s="86">
        <f t="shared" si="46"/>
        <v>0</v>
      </c>
      <c r="BF67" s="86" t="b">
        <f t="shared" si="47"/>
        <v>0</v>
      </c>
      <c r="BG67" s="86" t="str">
        <f t="shared" si="48"/>
        <v>Distance</v>
      </c>
      <c r="BH67" s="86" t="str">
        <f t="shared" si="49"/>
        <v>&gt;</v>
      </c>
      <c r="BI67" s="86">
        <f t="shared" si="50"/>
        <v>279.580810546875</v>
      </c>
      <c r="BJ67" s="15">
        <f t="shared" si="51"/>
        <v>0</v>
      </c>
      <c r="BK67" s="15" t="str">
        <f t="shared" si="52"/>
        <v>Speed&lt;=23,60546875 AND GEBR&gt;1,27880859375 AND Speed&lt;=23,895751953125 AND Distance&lt;=318,34033203125 AND Speed&lt;=24,756591796875 AND GEBR&gt;1,046142578125 AND Speed&gt;20,9580078125 AND Distance&lt;=440,973388671875 AND Distance&gt;279,580810546875</v>
      </c>
      <c r="BM67" s="15">
        <v>4.7607421875E-2</v>
      </c>
      <c r="BN67" s="15">
        <v>1</v>
      </c>
      <c r="BO67" s="15" t="s">
        <v>1942</v>
      </c>
    </row>
    <row r="68" spans="1:67">
      <c r="A68" s="15">
        <v>65</v>
      </c>
      <c r="B68" s="15">
        <v>1</v>
      </c>
      <c r="C68" s="15">
        <v>57449</v>
      </c>
      <c r="D68" s="15">
        <f t="shared" ref="D68:D131" si="53">IF(C68&lt;&gt;-8192,INT(C68/2^12),-1)</f>
        <v>14</v>
      </c>
      <c r="E68" s="15">
        <f t="shared" ref="E68:E131" si="54">IF(C68 &lt;&gt; -8192, MOD(C68, 2^12), 0)</f>
        <v>105</v>
      </c>
      <c r="F68" s="15">
        <f t="shared" ref="F68:F131" si="55">D68+(E68/2^12)</f>
        <v>14.025634765625</v>
      </c>
      <c r="G68" s="15">
        <v>163</v>
      </c>
      <c r="H68" s="15">
        <v>164</v>
      </c>
      <c r="I68" s="15">
        <v>64</v>
      </c>
      <c r="J68" s="15">
        <v>6</v>
      </c>
      <c r="K68" s="15">
        <v>332</v>
      </c>
      <c r="L68" s="15">
        <v>202</v>
      </c>
      <c r="M68" s="15">
        <f t="shared" ref="M68:M131" si="56">IF(L68 &gt;= 2^12, "Error: Wrong Probability!", L68/2^12)</f>
        <v>4.931640625E-2</v>
      </c>
      <c r="O68" s="86">
        <f t="shared" ref="O68:O131" si="57">K68</f>
        <v>332</v>
      </c>
      <c r="P68" s="86">
        <f t="shared" ref="P68:P131" si="58">VLOOKUP(O68,$A$3:$M$1025,13,FALSE)</f>
        <v>0.22216796875</v>
      </c>
      <c r="Q68" s="86">
        <f t="shared" ref="Q68:Q131" si="59">VLOOKUP(O68,$A$3:$I$1025,9,FALSE)</f>
        <v>178</v>
      </c>
      <c r="R68" s="86" t="b">
        <f t="shared" ref="R68:R131" si="60">IF(VLOOKUP(Q68,$A$3:$G$1025,7,FALSE) = O68, TRUE, IF(VLOOKUP(Q68, $A$3:$H$1025,8,FALSE) = O68, FALSE, "Error: Invalid Decision!"))</f>
        <v>0</v>
      </c>
      <c r="S68" s="86" t="str">
        <f t="shared" ref="S68:S131" si="61">IF(VLOOKUP(Q68,$A$3:$B$1025,2,FALSE) = 0, "Distance", IF(VLOOKUP(Q68,$A$3:$B$1025,2,FALSE) = 1, "Speed", IF(VLOOKUP(Q68,$A$3:$B$1025,2,FALSE) = 2, "GEBR", "Dummy Node")))</f>
        <v>Speed</v>
      </c>
      <c r="T68" s="86" t="str">
        <f t="shared" ref="T68:T131" si="62">IF(S68="Dummy Node","N/A",IF(R68,"&lt;=","&gt;"))</f>
        <v>&gt;</v>
      </c>
      <c r="U68" s="86">
        <f t="shared" ref="U68:U131" si="63">IF(S68="Dummy Node","N/A",VLOOKUP(Q68,$A$3:$F$1025,6,FALSE))</f>
        <v>23.60546875</v>
      </c>
      <c r="V68" s="86">
        <f t="shared" ref="V68:V131" si="64">VLOOKUP(Q68,$A$3:$I$1025,9,FALSE)</f>
        <v>117</v>
      </c>
      <c r="W68" s="86" t="b">
        <f t="shared" ref="W68:W131" si="65">IF(VLOOKUP(V68,$A$3:$G$1025,7,FALSE) = Q68, TRUE, IF(VLOOKUP(V68, $A$3:$H$1025,8,FALSE) = Q68, FALSE, "Error: Invalid Decision!"))</f>
        <v>0</v>
      </c>
      <c r="X68" s="86" t="str">
        <f t="shared" ref="X68:X131" si="66">IF(VLOOKUP(V68,$A$3:$B$1025,2,FALSE) = 0, "Distance", IF(VLOOKUP(V68,$A$3:$B$1025,2,FALSE) = 1, "Speed", IF(VLOOKUP(V68,$A$3:$B$1025,2,FALSE) = 2, "GEBR", "Dummy Node")))</f>
        <v>GEBR</v>
      </c>
      <c r="Y68" s="86" t="str">
        <f t="shared" ref="Y68:Y131" si="67">IF(X68="Dummy Node","N/A",IF(W68,"&lt;=","&gt;"))</f>
        <v>&gt;</v>
      </c>
      <c r="Z68" s="86">
        <f t="shared" ref="Z68:Z131" si="68">IF(X68="Dummy Node","N/A",VLOOKUP(V68,$A$3:$F$1025,6,FALSE))</f>
        <v>1.27880859375</v>
      </c>
      <c r="AA68" s="86">
        <f t="shared" ref="AA68:AA131" si="69">VLOOKUP(V68,$A$3:$I$1025,9,FALSE)</f>
        <v>77</v>
      </c>
      <c r="AB68" s="86" t="b">
        <f t="shared" ref="AB68:AB131" si="70">IF(VLOOKUP(AA68,$A$3:$G$1025,7,FALSE) = V68, TRUE, IF(VLOOKUP(AA68, $A$3:$H$1025,8,FALSE) = V68, FALSE, "Error: Invalid Decision!"))</f>
        <v>1</v>
      </c>
      <c r="AC68" s="86" t="str">
        <f t="shared" ref="AC68:AC131" si="71">IF(VLOOKUP(AA68,$A$3:$B$1025,2,FALSE) = 0, "Distance", IF(VLOOKUP(AA68,$A$3:$B$1025,2,FALSE) = 1, "Speed", IF(VLOOKUP(AA68,$A$3:$B$1025,2,FALSE) = 2, "GEBR", "Dummy Node")))</f>
        <v>Speed</v>
      </c>
      <c r="AD68" s="86" t="str">
        <f t="shared" ref="AD68:AD131" si="72">IF(AC68="Dummy Node","N/A",IF(AB68,"&lt;=","&gt;"))</f>
        <v>&lt;=</v>
      </c>
      <c r="AE68" s="86">
        <f t="shared" ref="AE68:AE131" si="73">IF(AC68="Dummy Node","N/A",VLOOKUP(AA68,$A$3:$F$1025,6,FALSE))</f>
        <v>23.895751953125</v>
      </c>
      <c r="AF68" s="86">
        <f t="shared" ref="AF68:AF131" si="74">VLOOKUP(AA68,$A$3:$I$1025,9,FALSE)</f>
        <v>25</v>
      </c>
      <c r="AG68" s="86" t="b">
        <f t="shared" ref="AG68:AG131" si="75">IF(VLOOKUP(AF68,$A$3:$G$1025,7,FALSE) = AA68, TRUE, IF(VLOOKUP(AF68, $A$3:$H$1025,8,FALSE) = AA68, FALSE, "Error: Invalid Decision!"))</f>
        <v>1</v>
      </c>
      <c r="AH68" s="86" t="str">
        <f t="shared" ref="AH68:AH131" si="76">IF(VLOOKUP(AF68,$A$3:$B$1025,2,FALSE) = 0, "Distance", IF(VLOOKUP(AF68,$A$3:$B$1025,2,FALSE) = 1, "Speed", IF(VLOOKUP(AF68,$A$3:$B$1025,2,FALSE) = 2, "GEBR", "Dummy Node")))</f>
        <v>Distance</v>
      </c>
      <c r="AI68" s="86" t="str">
        <f t="shared" ref="AI68:AI131" si="77">IF(AH68="Dummy Node","N/A",IF(AG68,"&lt;=","&gt;"))</f>
        <v>&lt;=</v>
      </c>
      <c r="AJ68" s="86">
        <f t="shared" ref="AJ68:AJ131" si="78">IF(AH68="Dummy Node","N/A",VLOOKUP(AF68,$A$3:$F$1025,6,FALSE))</f>
        <v>318.34033203125</v>
      </c>
      <c r="AK68" s="86">
        <f t="shared" ref="AK68:AK131" si="79">VLOOKUP(AF68,$A$3:$I$1025,9,FALSE)</f>
        <v>14</v>
      </c>
      <c r="AL68" s="86" t="b">
        <f t="shared" ref="AL68:AL131" si="80">IF(VLOOKUP(AK68,$A$3:$G$1025,7,FALSE) = AF68, TRUE, IF(VLOOKUP(AK68, $A$3:$H$1025,8,FALSE) = AF68, FALSE, "Error: Invalid Decision!"))</f>
        <v>1</v>
      </c>
      <c r="AM68" s="86" t="str">
        <f t="shared" ref="AM68:AM131" si="81">IF(VLOOKUP(AK68,$A$3:$B$1025,2,FALSE) = 0, "Distance", IF(VLOOKUP(AK68,$A$3:$B$1025,2,FALSE) = 1, "Speed", IF(VLOOKUP(AK68,$A$3:$B$1025,2,FALSE) = 2, "GEBR", "Dummy Node")))</f>
        <v>Speed</v>
      </c>
      <c r="AN68" s="86" t="str">
        <f t="shared" ref="AN68:AN131" si="82">IF(AM68="Dummy Node","N/A",IF(AL68,"&lt;=","&gt;"))</f>
        <v>&lt;=</v>
      </c>
      <c r="AO68" s="86">
        <f t="shared" ref="AO68:AO131" si="83">IF(AM68="Dummy Node","N/A",VLOOKUP(AK68,$A$3:$F$1025,6,FALSE))</f>
        <v>24.756591796875</v>
      </c>
      <c r="AP68" s="86">
        <f t="shared" ref="AP68:AP131" si="84">VLOOKUP(AK68,$A$3:$I$1025,9,FALSE)</f>
        <v>10</v>
      </c>
      <c r="AQ68" s="86" t="b">
        <f t="shared" ref="AQ68:AQ131" si="85">IF(VLOOKUP(AP68,$A$3:$G$1025,7,FALSE) = AK68, TRUE, IF(VLOOKUP(AP68, $A$3:$H$1025,8,FALSE) = AK68, FALSE, "Error: Invalid Decision!"))</f>
        <v>0</v>
      </c>
      <c r="AR68" s="86" t="str">
        <f t="shared" ref="AR68:AR131" si="86">IF(VLOOKUP(AP68,$A$3:$B$1025,2,FALSE) = 0, "Distance", IF(VLOOKUP(AP68,$A$3:$B$1025,2,FALSE) = 1, "Speed", IF(VLOOKUP(AP68,$A$3:$B$1025,2,FALSE) = 2, "GEBR", "Dummy Node")))</f>
        <v>GEBR</v>
      </c>
      <c r="AS68" s="86" t="str">
        <f t="shared" ref="AS68:AS131" si="87">IF(AR68="Dummy Node","N/A",IF(AQ68,"&lt;=","&gt;"))</f>
        <v>&gt;</v>
      </c>
      <c r="AT68" s="86">
        <f t="shared" ref="AT68:AT131" si="88">IF(AR68="Dummy Node","N/A",VLOOKUP(AP68,$A$3:$F$1025,6,FALSE))</f>
        <v>1.046142578125</v>
      </c>
      <c r="AU68" s="86">
        <f t="shared" ref="AU68:AU131" si="89">VLOOKUP(AP68,$A$3:$I$1025,9,FALSE)</f>
        <v>7</v>
      </c>
      <c r="AV68" s="86" t="b">
        <f t="shared" ref="AV68:AV131" si="90">IF(VLOOKUP(AU68,$A$3:$G$1025,7,FALSE) = AP68, TRUE, IF(VLOOKUP(AU68, $A$3:$H$1025,8,FALSE) = AP68, FALSE, "Error: Invalid Decision!"))</f>
        <v>0</v>
      </c>
      <c r="AW68" s="86" t="str">
        <f t="shared" ref="AW68:AW131" si="91">IF(VLOOKUP(AU68,$A$3:$B$1025,2,FALSE) = 0, "Distance", IF(VLOOKUP(AU68,$A$3:$B$1025,2,FALSE) = 1, "Speed", IF(VLOOKUP(AU68,$A$3:$B$1025,2,FALSE) = 2, "GEBR", "Dummy Node")))</f>
        <v>Speed</v>
      </c>
      <c r="AX68" s="86" t="str">
        <f t="shared" ref="AX68:AX131" si="92">IF(AW68="Dummy Node","N/A",IF(AV68,"&lt;=","&gt;"))</f>
        <v>&gt;</v>
      </c>
      <c r="AY68" s="86">
        <f t="shared" ref="AY68:AY131" si="93">IF(AW68="Dummy Node","N/A",VLOOKUP(AU68,$A$3:$F$1025,6,FALSE))</f>
        <v>20.9580078125</v>
      </c>
      <c r="AZ68" s="86">
        <f t="shared" ref="AZ68:AZ131" si="94">VLOOKUP(AU68,$A$3:$I$1025,9,FALSE)</f>
        <v>2</v>
      </c>
      <c r="BA68" s="86" t="b">
        <f t="shared" ref="BA68:BA131" si="95">IF(VLOOKUP(AZ68,$A$3:$G$1025,7,FALSE) = AU68, TRUE, IF(VLOOKUP(AZ68, $A$3:$H$1025,8,FALSE) = AU68, FALSE, "Error: Invalid Decision!"))</f>
        <v>1</v>
      </c>
      <c r="BB68" s="86" t="str">
        <f t="shared" ref="BB68:BB131" si="96">IF(VLOOKUP(AZ68,$A$3:$B$1025,2,FALSE) = 0, "Distance", IF(VLOOKUP(AZ68,$A$3:$B$1025,2,FALSE) = 1, "Speed", IF(VLOOKUP(AZ68,$A$3:$B$1025,2,FALSE) = 2, "GEBR", "Dummy Node")))</f>
        <v>Distance</v>
      </c>
      <c r="BC68" s="86" t="str">
        <f t="shared" ref="BC68:BC131" si="97">IF(BB68="Dummy Node","N/A",IF(BA68,"&lt;=","&gt;"))</f>
        <v>&lt;=</v>
      </c>
      <c r="BD68" s="86">
        <f t="shared" ref="BD68:BD131" si="98">IF(BB68="Dummy Node","N/A",VLOOKUP(AZ68,$A$3:$F$1025,6,FALSE))</f>
        <v>440.973388671875</v>
      </c>
      <c r="BE68" s="86">
        <f t="shared" ref="BE68:BE131" si="99">VLOOKUP(AZ68,$A$3:$I$1025,9,FALSE)</f>
        <v>0</v>
      </c>
      <c r="BF68" s="86" t="b">
        <f t="shared" ref="BF68:BF131" si="100">IF(VLOOKUP(BE68,$A$3:$G$1025,7,FALSE) = AZ68, TRUE, IF(VLOOKUP(BE68, $A$3:$H$1025,8,FALSE) = AZ68, FALSE, "Error: Invalid Decision!"))</f>
        <v>0</v>
      </c>
      <c r="BG68" s="86" t="str">
        <f t="shared" ref="BG68:BG131" si="101">IF(VLOOKUP(BE68,$A$3:$B$1025,2,FALSE) = 0, "Distance", IF(VLOOKUP(BE68,$A$3:$B$1025,2,FALSE) = 1, "Speed", IF(VLOOKUP(BE68,$A$3:$B$1025,2,FALSE) = 2, "GEBR", "Dummy Node")))</f>
        <v>Distance</v>
      </c>
      <c r="BH68" s="86" t="str">
        <f t="shared" ref="BH68:BH131" si="102">IF(BG68="Dummy Node","N/A",IF(BF68,"&lt;=","&gt;"))</f>
        <v>&gt;</v>
      </c>
      <c r="BI68" s="86">
        <f t="shared" ref="BI68:BI131" si="103">IF(BG68="Dummy Node","N/A",VLOOKUP(BE68,$A$3:$F$1025,6,FALSE))</f>
        <v>279.580810546875</v>
      </c>
      <c r="BJ68" s="15">
        <f t="shared" ref="BJ68:BJ131" si="104">IF(P68&lt;0.5/3, 1, 0)</f>
        <v>0</v>
      </c>
      <c r="BK68" s="15" t="str">
        <f t="shared" ref="BK68:BK131" si="105">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 AND ")), IF(BG68 = "Dummy Node","", CONCATENATE(BG68,BH68,BI68)))</f>
        <v>Speed&gt;23,60546875 AND GEBR&gt;1,27880859375 AND Speed&lt;=23,895751953125 AND Distance&lt;=318,34033203125 AND Speed&lt;=24,756591796875 AND GEBR&gt;1,046142578125 AND Speed&gt;20,9580078125 AND Distance&lt;=440,973388671875 AND Distance&gt;279,580810546875</v>
      </c>
      <c r="BM68" s="15">
        <v>6.6650390625E-2</v>
      </c>
      <c r="BN68" s="15">
        <v>1</v>
      </c>
      <c r="BO68" s="15" t="s">
        <v>1906</v>
      </c>
    </row>
    <row r="69" spans="1:67">
      <c r="A69" s="15">
        <v>66</v>
      </c>
      <c r="B69" s="15">
        <v>2</v>
      </c>
      <c r="C69" s="15">
        <v>4285</v>
      </c>
      <c r="D69" s="15">
        <f t="shared" si="53"/>
        <v>1</v>
      </c>
      <c r="E69" s="15">
        <f t="shared" si="54"/>
        <v>189</v>
      </c>
      <c r="F69" s="15">
        <f t="shared" si="55"/>
        <v>1.046142578125</v>
      </c>
      <c r="G69" s="15">
        <v>155</v>
      </c>
      <c r="H69" s="15">
        <v>156</v>
      </c>
      <c r="I69" s="15">
        <v>64</v>
      </c>
      <c r="J69" s="15">
        <v>6</v>
      </c>
      <c r="K69" s="15">
        <v>343</v>
      </c>
      <c r="L69" s="15">
        <v>1148</v>
      </c>
      <c r="M69" s="15">
        <f t="shared" si="56"/>
        <v>0.2802734375</v>
      </c>
      <c r="O69" s="86">
        <f t="shared" si="57"/>
        <v>343</v>
      </c>
      <c r="P69" s="86">
        <f t="shared" si="58"/>
        <v>0.111083984375</v>
      </c>
      <c r="Q69" s="86">
        <f t="shared" si="59"/>
        <v>154</v>
      </c>
      <c r="R69" s="86" t="b">
        <f t="shared" si="60"/>
        <v>1</v>
      </c>
      <c r="S69" s="86" t="str">
        <f t="shared" si="61"/>
        <v>Speed</v>
      </c>
      <c r="T69" s="86" t="str">
        <f t="shared" si="62"/>
        <v>&lt;=</v>
      </c>
      <c r="U69" s="86">
        <f t="shared" si="63"/>
        <v>16.474365234375</v>
      </c>
      <c r="V69" s="86">
        <f t="shared" si="64"/>
        <v>151</v>
      </c>
      <c r="W69" s="86" t="b">
        <f t="shared" si="65"/>
        <v>0</v>
      </c>
      <c r="X69" s="86" t="str">
        <f t="shared" si="66"/>
        <v>Speed</v>
      </c>
      <c r="Y69" s="86" t="str">
        <f t="shared" si="67"/>
        <v>&gt;</v>
      </c>
      <c r="Z69" s="86">
        <f t="shared" si="68"/>
        <v>15.8115234375</v>
      </c>
      <c r="AA69" s="86">
        <f t="shared" si="69"/>
        <v>149</v>
      </c>
      <c r="AB69" s="86" t="b">
        <f t="shared" si="70"/>
        <v>1</v>
      </c>
      <c r="AC69" s="86" t="str">
        <f t="shared" si="71"/>
        <v>Distance</v>
      </c>
      <c r="AD69" s="86" t="str">
        <f t="shared" si="72"/>
        <v>&lt;=</v>
      </c>
      <c r="AE69" s="86">
        <f t="shared" si="73"/>
        <v>220.613037109375</v>
      </c>
      <c r="AF69" s="86">
        <f t="shared" si="74"/>
        <v>30</v>
      </c>
      <c r="AG69" s="86" t="b">
        <f t="shared" si="75"/>
        <v>1</v>
      </c>
      <c r="AH69" s="86" t="str">
        <f t="shared" si="76"/>
        <v>GEBR</v>
      </c>
      <c r="AI69" s="86" t="str">
        <f t="shared" si="77"/>
        <v>&lt;=</v>
      </c>
      <c r="AJ69" s="86">
        <f t="shared" si="78"/>
        <v>1.046142578125</v>
      </c>
      <c r="AK69" s="86">
        <f t="shared" si="79"/>
        <v>17</v>
      </c>
      <c r="AL69" s="86" t="b">
        <f t="shared" si="80"/>
        <v>0</v>
      </c>
      <c r="AM69" s="86" t="str">
        <f t="shared" si="81"/>
        <v>GEBR</v>
      </c>
      <c r="AN69" s="86" t="str">
        <f t="shared" si="82"/>
        <v>&gt;</v>
      </c>
      <c r="AO69" s="86">
        <f t="shared" si="83"/>
        <v>0.85498046875</v>
      </c>
      <c r="AP69" s="86">
        <f t="shared" si="84"/>
        <v>16</v>
      </c>
      <c r="AQ69" s="86" t="b">
        <f t="shared" si="85"/>
        <v>1</v>
      </c>
      <c r="AR69" s="86" t="str">
        <f t="shared" si="86"/>
        <v>Speed</v>
      </c>
      <c r="AS69" s="86" t="str">
        <f t="shared" si="87"/>
        <v>&lt;=</v>
      </c>
      <c r="AT69" s="86">
        <f t="shared" si="88"/>
        <v>18.3662109375</v>
      </c>
      <c r="AU69" s="86">
        <f t="shared" si="89"/>
        <v>4</v>
      </c>
      <c r="AV69" s="86" t="b">
        <f t="shared" si="90"/>
        <v>0</v>
      </c>
      <c r="AW69" s="86" t="str">
        <f t="shared" si="91"/>
        <v>Distance</v>
      </c>
      <c r="AX69" s="86" t="str">
        <f t="shared" si="92"/>
        <v>&gt;</v>
      </c>
      <c r="AY69" s="86">
        <f t="shared" si="93"/>
        <v>200.208251953125</v>
      </c>
      <c r="AZ69" s="86">
        <f t="shared" si="94"/>
        <v>1</v>
      </c>
      <c r="BA69" s="86" t="b">
        <f t="shared" si="95"/>
        <v>0</v>
      </c>
      <c r="BB69" s="86" t="str">
        <f t="shared" si="96"/>
        <v>Speed</v>
      </c>
      <c r="BC69" s="86" t="str">
        <f t="shared" si="97"/>
        <v>&gt;</v>
      </c>
      <c r="BD69" s="86">
        <f t="shared" si="98"/>
        <v>13.645751953125</v>
      </c>
      <c r="BE69" s="86">
        <f t="shared" si="99"/>
        <v>0</v>
      </c>
      <c r="BF69" s="86" t="b">
        <f t="shared" si="100"/>
        <v>1</v>
      </c>
      <c r="BG69" s="86" t="str">
        <f t="shared" si="101"/>
        <v>Distance</v>
      </c>
      <c r="BH69" s="86" t="str">
        <f t="shared" si="102"/>
        <v>&lt;=</v>
      </c>
      <c r="BI69" s="86">
        <f t="shared" si="103"/>
        <v>279.580810546875</v>
      </c>
      <c r="BJ69" s="15">
        <f t="shared" si="104"/>
        <v>1</v>
      </c>
      <c r="BK69" s="15" t="str">
        <f t="shared" si="105"/>
        <v>Speed&lt;=16,474365234375 AND Speed&gt;15,8115234375 AND Distance&lt;=220,613037109375 AND GEBR&lt;=1,046142578125 AND GEBR&gt;0,85498046875 AND Speed&lt;=18,3662109375 AND Distance&gt;200,208251953125 AND Speed&gt;13,645751953125 AND Distance&lt;=279,580810546875</v>
      </c>
      <c r="BM69" s="15">
        <v>6.6650390625E-2</v>
      </c>
      <c r="BN69" s="15">
        <v>1</v>
      </c>
      <c r="BO69" s="15" t="s">
        <v>1932</v>
      </c>
    </row>
    <row r="70" spans="1:67">
      <c r="A70" s="15">
        <v>67</v>
      </c>
      <c r="B70" s="15">
        <v>2</v>
      </c>
      <c r="C70" s="15">
        <v>3502</v>
      </c>
      <c r="D70" s="15">
        <f t="shared" si="53"/>
        <v>0</v>
      </c>
      <c r="E70" s="15">
        <f t="shared" si="54"/>
        <v>3502</v>
      </c>
      <c r="F70" s="15">
        <f t="shared" si="55"/>
        <v>0.85498046875</v>
      </c>
      <c r="G70" s="15">
        <v>69</v>
      </c>
      <c r="H70" s="15">
        <v>70</v>
      </c>
      <c r="I70" s="15">
        <v>24</v>
      </c>
      <c r="J70" s="15">
        <v>6</v>
      </c>
      <c r="K70" s="15">
        <v>344</v>
      </c>
      <c r="L70" s="15">
        <v>1001</v>
      </c>
      <c r="M70" s="15">
        <f t="shared" si="56"/>
        <v>0.244384765625</v>
      </c>
      <c r="O70" s="86">
        <f t="shared" si="57"/>
        <v>344</v>
      </c>
      <c r="P70" s="86">
        <f t="shared" si="58"/>
        <v>0</v>
      </c>
      <c r="Q70" s="86">
        <f t="shared" si="59"/>
        <v>154</v>
      </c>
      <c r="R70" s="86" t="b">
        <f t="shared" si="60"/>
        <v>0</v>
      </c>
      <c r="S70" s="86" t="str">
        <f t="shared" si="61"/>
        <v>Speed</v>
      </c>
      <c r="T70" s="86" t="str">
        <f t="shared" si="62"/>
        <v>&gt;</v>
      </c>
      <c r="U70" s="86">
        <f t="shared" si="63"/>
        <v>16.474365234375</v>
      </c>
      <c r="V70" s="86">
        <f t="shared" si="64"/>
        <v>151</v>
      </c>
      <c r="W70" s="86" t="b">
        <f t="shared" si="65"/>
        <v>0</v>
      </c>
      <c r="X70" s="86" t="str">
        <f t="shared" si="66"/>
        <v>Speed</v>
      </c>
      <c r="Y70" s="86" t="str">
        <f t="shared" si="67"/>
        <v>&gt;</v>
      </c>
      <c r="Z70" s="86">
        <f t="shared" si="68"/>
        <v>15.8115234375</v>
      </c>
      <c r="AA70" s="86">
        <f t="shared" si="69"/>
        <v>149</v>
      </c>
      <c r="AB70" s="86" t="b">
        <f t="shared" si="70"/>
        <v>1</v>
      </c>
      <c r="AC70" s="86" t="str">
        <f t="shared" si="71"/>
        <v>Distance</v>
      </c>
      <c r="AD70" s="86" t="str">
        <f t="shared" si="72"/>
        <v>&lt;=</v>
      </c>
      <c r="AE70" s="86">
        <f t="shared" si="73"/>
        <v>220.613037109375</v>
      </c>
      <c r="AF70" s="86">
        <f t="shared" si="74"/>
        <v>30</v>
      </c>
      <c r="AG70" s="86" t="b">
        <f t="shared" si="75"/>
        <v>1</v>
      </c>
      <c r="AH70" s="86" t="str">
        <f t="shared" si="76"/>
        <v>GEBR</v>
      </c>
      <c r="AI70" s="86" t="str">
        <f t="shared" si="77"/>
        <v>&lt;=</v>
      </c>
      <c r="AJ70" s="86">
        <f t="shared" si="78"/>
        <v>1.046142578125</v>
      </c>
      <c r="AK70" s="86">
        <f t="shared" si="79"/>
        <v>17</v>
      </c>
      <c r="AL70" s="86" t="b">
        <f t="shared" si="80"/>
        <v>0</v>
      </c>
      <c r="AM70" s="86" t="str">
        <f t="shared" si="81"/>
        <v>GEBR</v>
      </c>
      <c r="AN70" s="86" t="str">
        <f t="shared" si="82"/>
        <v>&gt;</v>
      </c>
      <c r="AO70" s="86">
        <f t="shared" si="83"/>
        <v>0.85498046875</v>
      </c>
      <c r="AP70" s="86">
        <f t="shared" si="84"/>
        <v>16</v>
      </c>
      <c r="AQ70" s="86" t="b">
        <f t="shared" si="85"/>
        <v>1</v>
      </c>
      <c r="AR70" s="86" t="str">
        <f t="shared" si="86"/>
        <v>Speed</v>
      </c>
      <c r="AS70" s="86" t="str">
        <f t="shared" si="87"/>
        <v>&lt;=</v>
      </c>
      <c r="AT70" s="86">
        <f t="shared" si="88"/>
        <v>18.3662109375</v>
      </c>
      <c r="AU70" s="86">
        <f t="shared" si="89"/>
        <v>4</v>
      </c>
      <c r="AV70" s="86" t="b">
        <f t="shared" si="90"/>
        <v>0</v>
      </c>
      <c r="AW70" s="86" t="str">
        <f t="shared" si="91"/>
        <v>Distance</v>
      </c>
      <c r="AX70" s="86" t="str">
        <f t="shared" si="92"/>
        <v>&gt;</v>
      </c>
      <c r="AY70" s="86">
        <f t="shared" si="93"/>
        <v>200.208251953125</v>
      </c>
      <c r="AZ70" s="86">
        <f t="shared" si="94"/>
        <v>1</v>
      </c>
      <c r="BA70" s="86" t="b">
        <f t="shared" si="95"/>
        <v>0</v>
      </c>
      <c r="BB70" s="86" t="str">
        <f t="shared" si="96"/>
        <v>Speed</v>
      </c>
      <c r="BC70" s="86" t="str">
        <f t="shared" si="97"/>
        <v>&gt;</v>
      </c>
      <c r="BD70" s="86">
        <f t="shared" si="98"/>
        <v>13.645751953125</v>
      </c>
      <c r="BE70" s="86">
        <f t="shared" si="99"/>
        <v>0</v>
      </c>
      <c r="BF70" s="86" t="b">
        <f t="shared" si="100"/>
        <v>1</v>
      </c>
      <c r="BG70" s="86" t="str">
        <f t="shared" si="101"/>
        <v>Distance</v>
      </c>
      <c r="BH70" s="86" t="str">
        <f t="shared" si="102"/>
        <v>&lt;=</v>
      </c>
      <c r="BI70" s="86">
        <f t="shared" si="103"/>
        <v>279.580810546875</v>
      </c>
      <c r="BJ70" s="15">
        <f t="shared" si="104"/>
        <v>1</v>
      </c>
      <c r="BK70" s="15" t="str">
        <f t="shared" si="105"/>
        <v>Speed&gt;16,474365234375 AND Speed&gt;15,8115234375 AND Distance&lt;=220,613037109375 AND GEBR&lt;=1,046142578125 AND GEBR&gt;0,85498046875 AND Speed&lt;=18,3662109375 AND Distance&gt;200,208251953125 AND Speed&gt;13,645751953125 AND Distance&lt;=279,580810546875</v>
      </c>
      <c r="BM70" s="15">
        <v>6.6650390625E-2</v>
      </c>
      <c r="BN70" s="15">
        <v>1</v>
      </c>
      <c r="BO70" s="15" t="s">
        <v>2093</v>
      </c>
    </row>
    <row r="71" spans="1:67">
      <c r="A71" s="15">
        <v>68</v>
      </c>
      <c r="B71" s="15">
        <v>2</v>
      </c>
      <c r="C71" s="15">
        <v>2929</v>
      </c>
      <c r="D71" s="15">
        <f t="shared" si="53"/>
        <v>0</v>
      </c>
      <c r="E71" s="15">
        <f t="shared" si="54"/>
        <v>2929</v>
      </c>
      <c r="F71" s="15">
        <f t="shared" si="55"/>
        <v>0.715087890625</v>
      </c>
      <c r="G71" s="15">
        <v>243</v>
      </c>
      <c r="H71" s="15">
        <v>244</v>
      </c>
      <c r="I71" s="15">
        <v>24</v>
      </c>
      <c r="J71" s="15">
        <v>6</v>
      </c>
      <c r="K71" s="15">
        <v>357</v>
      </c>
      <c r="L71" s="15">
        <v>1336</v>
      </c>
      <c r="M71" s="15">
        <f t="shared" si="56"/>
        <v>0.326171875</v>
      </c>
      <c r="O71" s="86">
        <f t="shared" si="57"/>
        <v>357</v>
      </c>
      <c r="P71" s="86">
        <f t="shared" si="58"/>
        <v>0.333251953125</v>
      </c>
      <c r="Q71" s="86">
        <f t="shared" si="59"/>
        <v>355</v>
      </c>
      <c r="R71" s="86" t="b">
        <f t="shared" si="60"/>
        <v>1</v>
      </c>
      <c r="S71" s="86" t="str">
        <f t="shared" si="61"/>
        <v>Distance</v>
      </c>
      <c r="T71" s="86" t="str">
        <f t="shared" si="62"/>
        <v>&lt;=</v>
      </c>
      <c r="U71" s="86">
        <f t="shared" si="63"/>
        <v>230.8154296875</v>
      </c>
      <c r="V71" s="86">
        <f t="shared" si="64"/>
        <v>194</v>
      </c>
      <c r="W71" s="86" t="b">
        <f t="shared" si="65"/>
        <v>1</v>
      </c>
      <c r="X71" s="86" t="str">
        <f t="shared" si="66"/>
        <v>Distance</v>
      </c>
      <c r="Y71" s="86" t="str">
        <f t="shared" si="67"/>
        <v>&lt;=</v>
      </c>
      <c r="Z71" s="86">
        <f t="shared" si="68"/>
        <v>245.626220703125</v>
      </c>
      <c r="AA71" s="86">
        <f t="shared" si="69"/>
        <v>31</v>
      </c>
      <c r="AB71" s="86" t="b">
        <f t="shared" si="70"/>
        <v>0</v>
      </c>
      <c r="AC71" s="86" t="str">
        <f t="shared" si="71"/>
        <v>Distance</v>
      </c>
      <c r="AD71" s="86" t="str">
        <f t="shared" si="72"/>
        <v>&gt;</v>
      </c>
      <c r="AE71" s="86">
        <f t="shared" si="73"/>
        <v>215.839111328125</v>
      </c>
      <c r="AF71" s="86">
        <f t="shared" si="74"/>
        <v>29</v>
      </c>
      <c r="AG71" s="86" t="b">
        <f t="shared" si="75"/>
        <v>1</v>
      </c>
      <c r="AH71" s="86" t="str">
        <f t="shared" si="76"/>
        <v>Speed</v>
      </c>
      <c r="AI71" s="86" t="str">
        <f t="shared" si="77"/>
        <v>&lt;=</v>
      </c>
      <c r="AJ71" s="86">
        <f t="shared" si="78"/>
        <v>15.478759765625</v>
      </c>
      <c r="AK71" s="86">
        <f t="shared" si="79"/>
        <v>17</v>
      </c>
      <c r="AL71" s="86" t="b">
        <f t="shared" si="80"/>
        <v>1</v>
      </c>
      <c r="AM71" s="86" t="str">
        <f t="shared" si="81"/>
        <v>GEBR</v>
      </c>
      <c r="AN71" s="86" t="str">
        <f t="shared" si="82"/>
        <v>&lt;=</v>
      </c>
      <c r="AO71" s="86">
        <f t="shared" si="83"/>
        <v>0.85498046875</v>
      </c>
      <c r="AP71" s="86">
        <f t="shared" si="84"/>
        <v>16</v>
      </c>
      <c r="AQ71" s="86" t="b">
        <f t="shared" si="85"/>
        <v>1</v>
      </c>
      <c r="AR71" s="86" t="str">
        <f t="shared" si="86"/>
        <v>Speed</v>
      </c>
      <c r="AS71" s="86" t="str">
        <f t="shared" si="87"/>
        <v>&lt;=</v>
      </c>
      <c r="AT71" s="86">
        <f t="shared" si="88"/>
        <v>18.3662109375</v>
      </c>
      <c r="AU71" s="86">
        <f t="shared" si="89"/>
        <v>4</v>
      </c>
      <c r="AV71" s="86" t="b">
        <f t="shared" si="90"/>
        <v>0</v>
      </c>
      <c r="AW71" s="86" t="str">
        <f t="shared" si="91"/>
        <v>Distance</v>
      </c>
      <c r="AX71" s="86" t="str">
        <f t="shared" si="92"/>
        <v>&gt;</v>
      </c>
      <c r="AY71" s="86">
        <f t="shared" si="93"/>
        <v>200.208251953125</v>
      </c>
      <c r="AZ71" s="86">
        <f t="shared" si="94"/>
        <v>1</v>
      </c>
      <c r="BA71" s="86" t="b">
        <f t="shared" si="95"/>
        <v>0</v>
      </c>
      <c r="BB71" s="86" t="str">
        <f t="shared" si="96"/>
        <v>Speed</v>
      </c>
      <c r="BC71" s="86" t="str">
        <f t="shared" si="97"/>
        <v>&gt;</v>
      </c>
      <c r="BD71" s="86">
        <f t="shared" si="98"/>
        <v>13.645751953125</v>
      </c>
      <c r="BE71" s="86">
        <f t="shared" si="99"/>
        <v>0</v>
      </c>
      <c r="BF71" s="86" t="b">
        <f t="shared" si="100"/>
        <v>1</v>
      </c>
      <c r="BG71" s="86" t="str">
        <f t="shared" si="101"/>
        <v>Distance</v>
      </c>
      <c r="BH71" s="86" t="str">
        <f t="shared" si="102"/>
        <v>&lt;=</v>
      </c>
      <c r="BI71" s="86">
        <f t="shared" si="103"/>
        <v>279.580810546875</v>
      </c>
      <c r="BJ71" s="15">
        <f t="shared" si="104"/>
        <v>0</v>
      </c>
      <c r="BK71" s="15" t="str">
        <f t="shared" si="105"/>
        <v>Distance&lt;=230,8154296875 AND Distance&lt;=245,626220703125 AND Distance&gt;215,839111328125 AND Speed&lt;=15,478759765625 AND GEBR&lt;=0,85498046875 AND Speed&lt;=18,3662109375 AND Distance&gt;200,208251953125 AND Speed&gt;13,645751953125 AND Distance&lt;=279,580810546875</v>
      </c>
      <c r="BM71" s="15">
        <v>6.6650390625E-2</v>
      </c>
      <c r="BN71" s="15">
        <v>1</v>
      </c>
      <c r="BO71" s="15" t="s">
        <v>2094</v>
      </c>
    </row>
    <row r="72" spans="1:67">
      <c r="A72" s="15">
        <v>69</v>
      </c>
      <c r="B72" s="15">
        <v>1</v>
      </c>
      <c r="C72" s="15">
        <v>46962</v>
      </c>
      <c r="D72" s="15">
        <f t="shared" si="53"/>
        <v>11</v>
      </c>
      <c r="E72" s="15">
        <f t="shared" si="54"/>
        <v>1906</v>
      </c>
      <c r="F72" s="15">
        <f t="shared" si="55"/>
        <v>11.46533203125</v>
      </c>
      <c r="G72" s="15">
        <v>75</v>
      </c>
      <c r="H72" s="15">
        <v>76</v>
      </c>
      <c r="I72" s="15">
        <v>67</v>
      </c>
      <c r="J72" s="15">
        <v>7</v>
      </c>
      <c r="K72" s="15">
        <v>358</v>
      </c>
      <c r="L72" s="15">
        <v>554</v>
      </c>
      <c r="M72" s="15">
        <f t="shared" si="56"/>
        <v>0.13525390625</v>
      </c>
      <c r="O72" s="86">
        <f t="shared" si="57"/>
        <v>358</v>
      </c>
      <c r="P72" s="86">
        <f t="shared" si="58"/>
        <v>0.22216796875</v>
      </c>
      <c r="Q72" s="86">
        <f t="shared" si="59"/>
        <v>355</v>
      </c>
      <c r="R72" s="86" t="b">
        <f t="shared" si="60"/>
        <v>0</v>
      </c>
      <c r="S72" s="86" t="str">
        <f t="shared" si="61"/>
        <v>Distance</v>
      </c>
      <c r="T72" s="86" t="str">
        <f t="shared" si="62"/>
        <v>&gt;</v>
      </c>
      <c r="U72" s="86">
        <f t="shared" si="63"/>
        <v>230.8154296875</v>
      </c>
      <c r="V72" s="86">
        <f t="shared" si="64"/>
        <v>194</v>
      </c>
      <c r="W72" s="86" t="b">
        <f t="shared" si="65"/>
        <v>1</v>
      </c>
      <c r="X72" s="86" t="str">
        <f t="shared" si="66"/>
        <v>Distance</v>
      </c>
      <c r="Y72" s="86" t="str">
        <f t="shared" si="67"/>
        <v>&lt;=</v>
      </c>
      <c r="Z72" s="86">
        <f t="shared" si="68"/>
        <v>245.626220703125</v>
      </c>
      <c r="AA72" s="86">
        <f t="shared" si="69"/>
        <v>31</v>
      </c>
      <c r="AB72" s="86" t="b">
        <f t="shared" si="70"/>
        <v>0</v>
      </c>
      <c r="AC72" s="86" t="str">
        <f t="shared" si="71"/>
        <v>Distance</v>
      </c>
      <c r="AD72" s="86" t="str">
        <f t="shared" si="72"/>
        <v>&gt;</v>
      </c>
      <c r="AE72" s="86">
        <f t="shared" si="73"/>
        <v>215.839111328125</v>
      </c>
      <c r="AF72" s="86">
        <f t="shared" si="74"/>
        <v>29</v>
      </c>
      <c r="AG72" s="86" t="b">
        <f t="shared" si="75"/>
        <v>1</v>
      </c>
      <c r="AH72" s="86" t="str">
        <f t="shared" si="76"/>
        <v>Speed</v>
      </c>
      <c r="AI72" s="86" t="str">
        <f t="shared" si="77"/>
        <v>&lt;=</v>
      </c>
      <c r="AJ72" s="86">
        <f t="shared" si="78"/>
        <v>15.478759765625</v>
      </c>
      <c r="AK72" s="86">
        <f t="shared" si="79"/>
        <v>17</v>
      </c>
      <c r="AL72" s="86" t="b">
        <f t="shared" si="80"/>
        <v>1</v>
      </c>
      <c r="AM72" s="86" t="str">
        <f t="shared" si="81"/>
        <v>GEBR</v>
      </c>
      <c r="AN72" s="86" t="str">
        <f t="shared" si="82"/>
        <v>&lt;=</v>
      </c>
      <c r="AO72" s="86">
        <f t="shared" si="83"/>
        <v>0.85498046875</v>
      </c>
      <c r="AP72" s="86">
        <f t="shared" si="84"/>
        <v>16</v>
      </c>
      <c r="AQ72" s="86" t="b">
        <f t="shared" si="85"/>
        <v>1</v>
      </c>
      <c r="AR72" s="86" t="str">
        <f t="shared" si="86"/>
        <v>Speed</v>
      </c>
      <c r="AS72" s="86" t="str">
        <f t="shared" si="87"/>
        <v>&lt;=</v>
      </c>
      <c r="AT72" s="86">
        <f t="shared" si="88"/>
        <v>18.3662109375</v>
      </c>
      <c r="AU72" s="86">
        <f t="shared" si="89"/>
        <v>4</v>
      </c>
      <c r="AV72" s="86" t="b">
        <f t="shared" si="90"/>
        <v>0</v>
      </c>
      <c r="AW72" s="86" t="str">
        <f t="shared" si="91"/>
        <v>Distance</v>
      </c>
      <c r="AX72" s="86" t="str">
        <f t="shared" si="92"/>
        <v>&gt;</v>
      </c>
      <c r="AY72" s="86">
        <f t="shared" si="93"/>
        <v>200.208251953125</v>
      </c>
      <c r="AZ72" s="86">
        <f t="shared" si="94"/>
        <v>1</v>
      </c>
      <c r="BA72" s="86" t="b">
        <f t="shared" si="95"/>
        <v>0</v>
      </c>
      <c r="BB72" s="86" t="str">
        <f t="shared" si="96"/>
        <v>Speed</v>
      </c>
      <c r="BC72" s="86" t="str">
        <f t="shared" si="97"/>
        <v>&gt;</v>
      </c>
      <c r="BD72" s="86">
        <f t="shared" si="98"/>
        <v>13.645751953125</v>
      </c>
      <c r="BE72" s="86">
        <f t="shared" si="99"/>
        <v>0</v>
      </c>
      <c r="BF72" s="86" t="b">
        <f t="shared" si="100"/>
        <v>1</v>
      </c>
      <c r="BG72" s="86" t="str">
        <f t="shared" si="101"/>
        <v>Distance</v>
      </c>
      <c r="BH72" s="86" t="str">
        <f t="shared" si="102"/>
        <v>&lt;=</v>
      </c>
      <c r="BI72" s="86">
        <f t="shared" si="103"/>
        <v>279.580810546875</v>
      </c>
      <c r="BJ72" s="15">
        <f t="shared" si="104"/>
        <v>0</v>
      </c>
      <c r="BK72" s="15" t="str">
        <f t="shared" si="105"/>
        <v>Distance&gt;230,8154296875 AND Distance&lt;=245,626220703125 AND Distance&gt;215,839111328125 AND Speed&lt;=15,478759765625 AND GEBR&lt;=0,85498046875 AND Speed&lt;=18,3662109375 AND Distance&gt;200,208251953125 AND Speed&gt;13,645751953125 AND Distance&lt;=279,580810546875</v>
      </c>
      <c r="BM72" s="15">
        <v>6.6650390625E-2</v>
      </c>
      <c r="BN72" s="15">
        <v>1</v>
      </c>
      <c r="BO72" s="15" t="s">
        <v>2098</v>
      </c>
    </row>
    <row r="73" spans="1:67">
      <c r="A73" s="15">
        <v>70</v>
      </c>
      <c r="B73" s="15">
        <v>2</v>
      </c>
      <c r="C73" s="15">
        <v>4285</v>
      </c>
      <c r="D73" s="15">
        <f t="shared" si="53"/>
        <v>1</v>
      </c>
      <c r="E73" s="15">
        <f t="shared" si="54"/>
        <v>189</v>
      </c>
      <c r="F73" s="15">
        <f t="shared" si="55"/>
        <v>1.046142578125</v>
      </c>
      <c r="G73" s="15">
        <v>183</v>
      </c>
      <c r="H73" s="15">
        <v>184</v>
      </c>
      <c r="I73" s="15">
        <v>67</v>
      </c>
      <c r="J73" s="15">
        <v>7</v>
      </c>
      <c r="K73" s="15">
        <v>361</v>
      </c>
      <c r="L73" s="15">
        <v>1245</v>
      </c>
      <c r="M73" s="15">
        <f t="shared" si="56"/>
        <v>0.303955078125</v>
      </c>
      <c r="O73" s="86">
        <f t="shared" si="57"/>
        <v>361</v>
      </c>
      <c r="P73" s="86">
        <f t="shared" si="58"/>
        <v>0.2666015625</v>
      </c>
      <c r="Q73" s="86">
        <f t="shared" si="59"/>
        <v>246</v>
      </c>
      <c r="R73" s="86" t="b">
        <f t="shared" si="60"/>
        <v>1</v>
      </c>
      <c r="S73" s="86" t="str">
        <f t="shared" si="61"/>
        <v>Distance</v>
      </c>
      <c r="T73" s="86" t="str">
        <f t="shared" si="62"/>
        <v>&lt;=</v>
      </c>
      <c r="U73" s="86">
        <f t="shared" si="63"/>
        <v>188.82568359375</v>
      </c>
      <c r="V73" s="86">
        <f t="shared" si="64"/>
        <v>243</v>
      </c>
      <c r="W73" s="86" t="b">
        <f t="shared" si="65"/>
        <v>0</v>
      </c>
      <c r="X73" s="86" t="str">
        <f t="shared" si="66"/>
        <v>Distance</v>
      </c>
      <c r="Y73" s="86" t="str">
        <f t="shared" si="67"/>
        <v>&gt;</v>
      </c>
      <c r="Z73" s="86">
        <f t="shared" si="68"/>
        <v>180.896484375</v>
      </c>
      <c r="AA73" s="86">
        <f t="shared" si="69"/>
        <v>68</v>
      </c>
      <c r="AB73" s="86" t="b">
        <f t="shared" si="70"/>
        <v>1</v>
      </c>
      <c r="AC73" s="86" t="str">
        <f t="shared" si="71"/>
        <v>GEBR</v>
      </c>
      <c r="AD73" s="86" t="str">
        <f t="shared" si="72"/>
        <v>&lt;=</v>
      </c>
      <c r="AE73" s="86">
        <f t="shared" si="73"/>
        <v>0.715087890625</v>
      </c>
      <c r="AF73" s="86">
        <f t="shared" si="74"/>
        <v>24</v>
      </c>
      <c r="AG73" s="86" t="b">
        <f t="shared" si="75"/>
        <v>0</v>
      </c>
      <c r="AH73" s="86" t="str">
        <f t="shared" si="76"/>
        <v>Distance</v>
      </c>
      <c r="AI73" s="86" t="str">
        <f t="shared" si="77"/>
        <v>&gt;</v>
      </c>
      <c r="AJ73" s="86">
        <f t="shared" si="78"/>
        <v>151.2685546875</v>
      </c>
      <c r="AK73" s="86">
        <f t="shared" si="79"/>
        <v>22</v>
      </c>
      <c r="AL73" s="86" t="b">
        <f t="shared" si="80"/>
        <v>0</v>
      </c>
      <c r="AM73" s="86" t="str">
        <f t="shared" si="81"/>
        <v>Distance</v>
      </c>
      <c r="AN73" s="86" t="str">
        <f t="shared" si="82"/>
        <v>&gt;</v>
      </c>
      <c r="AO73" s="86">
        <f t="shared" si="83"/>
        <v>118.665771484375</v>
      </c>
      <c r="AP73" s="86">
        <f t="shared" si="84"/>
        <v>6</v>
      </c>
      <c r="AQ73" s="86" t="b">
        <f t="shared" si="85"/>
        <v>0</v>
      </c>
      <c r="AR73" s="86" t="str">
        <f t="shared" si="86"/>
        <v>Speed</v>
      </c>
      <c r="AS73" s="86" t="str">
        <f t="shared" si="87"/>
        <v>&gt;</v>
      </c>
      <c r="AT73" s="86">
        <f t="shared" si="88"/>
        <v>9.998291015625</v>
      </c>
      <c r="AU73" s="86">
        <f t="shared" si="89"/>
        <v>3</v>
      </c>
      <c r="AV73" s="86" t="b">
        <f t="shared" si="90"/>
        <v>0</v>
      </c>
      <c r="AW73" s="86" t="str">
        <f t="shared" si="91"/>
        <v>Distance</v>
      </c>
      <c r="AX73" s="86" t="str">
        <f t="shared" si="92"/>
        <v>&gt;</v>
      </c>
      <c r="AY73" s="86">
        <f t="shared" si="93"/>
        <v>67.628662109375</v>
      </c>
      <c r="AZ73" s="86">
        <f t="shared" si="94"/>
        <v>1</v>
      </c>
      <c r="BA73" s="86" t="b">
        <f t="shared" si="95"/>
        <v>1</v>
      </c>
      <c r="BB73" s="86" t="str">
        <f t="shared" si="96"/>
        <v>Speed</v>
      </c>
      <c r="BC73" s="86" t="str">
        <f t="shared" si="97"/>
        <v>&lt;=</v>
      </c>
      <c r="BD73" s="86">
        <f t="shared" si="98"/>
        <v>13.645751953125</v>
      </c>
      <c r="BE73" s="86">
        <f t="shared" si="99"/>
        <v>0</v>
      </c>
      <c r="BF73" s="86" t="b">
        <f t="shared" si="100"/>
        <v>1</v>
      </c>
      <c r="BG73" s="86" t="str">
        <f t="shared" si="101"/>
        <v>Distance</v>
      </c>
      <c r="BH73" s="86" t="str">
        <f t="shared" si="102"/>
        <v>&lt;=</v>
      </c>
      <c r="BI73" s="86">
        <f t="shared" si="103"/>
        <v>279.580810546875</v>
      </c>
      <c r="BJ73" s="15">
        <f t="shared" si="104"/>
        <v>0</v>
      </c>
      <c r="BK73" s="15" t="str">
        <f t="shared" si="105"/>
        <v>Distance&lt;=188,82568359375 AND Distance&gt;180,896484375 AND GEBR&lt;=0,715087890625 AND Distance&gt;151,2685546875 AND Distance&gt;118,665771484375 AND Speed&gt;9,998291015625 AND Distance&gt;67,628662109375 AND Speed&lt;=13,645751953125 AND Distance&lt;=279,580810546875</v>
      </c>
      <c r="BM73" s="15">
        <v>7.3974609375E-2</v>
      </c>
      <c r="BN73" s="15">
        <v>1</v>
      </c>
      <c r="BO73" s="15" t="s">
        <v>1909</v>
      </c>
    </row>
    <row r="74" spans="1:67">
      <c r="A74" s="15">
        <v>71</v>
      </c>
      <c r="B74" s="15">
        <v>0</v>
      </c>
      <c r="C74" s="15">
        <v>20361</v>
      </c>
      <c r="D74" s="15">
        <f t="shared" si="53"/>
        <v>4</v>
      </c>
      <c r="E74" s="15">
        <f t="shared" si="54"/>
        <v>3977</v>
      </c>
      <c r="F74" s="15">
        <f t="shared" si="55"/>
        <v>4.970947265625</v>
      </c>
      <c r="G74" s="15">
        <v>73</v>
      </c>
      <c r="H74" s="15">
        <v>74</v>
      </c>
      <c r="I74" s="15">
        <v>19</v>
      </c>
      <c r="J74" s="15">
        <v>6</v>
      </c>
      <c r="K74" s="15">
        <v>362</v>
      </c>
      <c r="L74" s="15">
        <v>708</v>
      </c>
      <c r="M74" s="15">
        <f t="shared" si="56"/>
        <v>0.1728515625</v>
      </c>
      <c r="O74" s="86">
        <f t="shared" si="57"/>
        <v>362</v>
      </c>
      <c r="P74" s="86">
        <f t="shared" si="58"/>
        <v>0.333251953125</v>
      </c>
      <c r="Q74" s="86">
        <f t="shared" si="59"/>
        <v>246</v>
      </c>
      <c r="R74" s="86" t="b">
        <f t="shared" si="60"/>
        <v>0</v>
      </c>
      <c r="S74" s="86" t="str">
        <f t="shared" si="61"/>
        <v>Distance</v>
      </c>
      <c r="T74" s="86" t="str">
        <f t="shared" si="62"/>
        <v>&gt;</v>
      </c>
      <c r="U74" s="86">
        <f t="shared" si="63"/>
        <v>188.82568359375</v>
      </c>
      <c r="V74" s="86">
        <f t="shared" si="64"/>
        <v>243</v>
      </c>
      <c r="W74" s="86" t="b">
        <f t="shared" si="65"/>
        <v>0</v>
      </c>
      <c r="X74" s="86" t="str">
        <f t="shared" si="66"/>
        <v>Distance</v>
      </c>
      <c r="Y74" s="86" t="str">
        <f t="shared" si="67"/>
        <v>&gt;</v>
      </c>
      <c r="Z74" s="86">
        <f t="shared" si="68"/>
        <v>180.896484375</v>
      </c>
      <c r="AA74" s="86">
        <f t="shared" si="69"/>
        <v>68</v>
      </c>
      <c r="AB74" s="86" t="b">
        <f t="shared" si="70"/>
        <v>1</v>
      </c>
      <c r="AC74" s="86" t="str">
        <f t="shared" si="71"/>
        <v>GEBR</v>
      </c>
      <c r="AD74" s="86" t="str">
        <f t="shared" si="72"/>
        <v>&lt;=</v>
      </c>
      <c r="AE74" s="86">
        <f t="shared" si="73"/>
        <v>0.715087890625</v>
      </c>
      <c r="AF74" s="86">
        <f t="shared" si="74"/>
        <v>24</v>
      </c>
      <c r="AG74" s="86" t="b">
        <f t="shared" si="75"/>
        <v>0</v>
      </c>
      <c r="AH74" s="86" t="str">
        <f t="shared" si="76"/>
        <v>Distance</v>
      </c>
      <c r="AI74" s="86" t="str">
        <f t="shared" si="77"/>
        <v>&gt;</v>
      </c>
      <c r="AJ74" s="86">
        <f t="shared" si="78"/>
        <v>151.2685546875</v>
      </c>
      <c r="AK74" s="86">
        <f t="shared" si="79"/>
        <v>22</v>
      </c>
      <c r="AL74" s="86" t="b">
        <f t="shared" si="80"/>
        <v>0</v>
      </c>
      <c r="AM74" s="86" t="str">
        <f t="shared" si="81"/>
        <v>Distance</v>
      </c>
      <c r="AN74" s="86" t="str">
        <f t="shared" si="82"/>
        <v>&gt;</v>
      </c>
      <c r="AO74" s="86">
        <f t="shared" si="83"/>
        <v>118.665771484375</v>
      </c>
      <c r="AP74" s="86">
        <f t="shared" si="84"/>
        <v>6</v>
      </c>
      <c r="AQ74" s="86" t="b">
        <f t="shared" si="85"/>
        <v>0</v>
      </c>
      <c r="AR74" s="86" t="str">
        <f t="shared" si="86"/>
        <v>Speed</v>
      </c>
      <c r="AS74" s="86" t="str">
        <f t="shared" si="87"/>
        <v>&gt;</v>
      </c>
      <c r="AT74" s="86">
        <f t="shared" si="88"/>
        <v>9.998291015625</v>
      </c>
      <c r="AU74" s="86">
        <f t="shared" si="89"/>
        <v>3</v>
      </c>
      <c r="AV74" s="86" t="b">
        <f t="shared" si="90"/>
        <v>0</v>
      </c>
      <c r="AW74" s="86" t="str">
        <f t="shared" si="91"/>
        <v>Distance</v>
      </c>
      <c r="AX74" s="86" t="str">
        <f t="shared" si="92"/>
        <v>&gt;</v>
      </c>
      <c r="AY74" s="86">
        <f t="shared" si="93"/>
        <v>67.628662109375</v>
      </c>
      <c r="AZ74" s="86">
        <f t="shared" si="94"/>
        <v>1</v>
      </c>
      <c r="BA74" s="86" t="b">
        <f t="shared" si="95"/>
        <v>1</v>
      </c>
      <c r="BB74" s="86" t="str">
        <f t="shared" si="96"/>
        <v>Speed</v>
      </c>
      <c r="BC74" s="86" t="str">
        <f t="shared" si="97"/>
        <v>&lt;=</v>
      </c>
      <c r="BD74" s="86">
        <f t="shared" si="98"/>
        <v>13.645751953125</v>
      </c>
      <c r="BE74" s="86">
        <f t="shared" si="99"/>
        <v>0</v>
      </c>
      <c r="BF74" s="86" t="b">
        <f t="shared" si="100"/>
        <v>1</v>
      </c>
      <c r="BG74" s="86" t="str">
        <f t="shared" si="101"/>
        <v>Distance</v>
      </c>
      <c r="BH74" s="86" t="str">
        <f t="shared" si="102"/>
        <v>&lt;=</v>
      </c>
      <c r="BI74" s="86">
        <f t="shared" si="103"/>
        <v>279.580810546875</v>
      </c>
      <c r="BJ74" s="15">
        <f t="shared" si="104"/>
        <v>0</v>
      </c>
      <c r="BK74" s="15" t="str">
        <f t="shared" si="105"/>
        <v>Distance&gt;188,82568359375 AND Distance&gt;180,896484375 AND GEBR&lt;=0,715087890625 AND Distance&gt;151,2685546875 AND Distance&gt;118,665771484375 AND Speed&gt;9,998291015625 AND Distance&gt;67,628662109375 AND Speed&lt;=13,645751953125 AND Distance&lt;=279,580810546875</v>
      </c>
      <c r="BM74" s="15">
        <v>8.3251953125E-2</v>
      </c>
      <c r="BN74" s="15">
        <v>1</v>
      </c>
      <c r="BO74" s="15" t="s">
        <v>1911</v>
      </c>
    </row>
    <row r="75" spans="1:67">
      <c r="A75" s="15">
        <v>72</v>
      </c>
      <c r="B75" s="15">
        <v>1</v>
      </c>
      <c r="C75" s="15">
        <v>7032</v>
      </c>
      <c r="D75" s="15">
        <f t="shared" si="53"/>
        <v>1</v>
      </c>
      <c r="E75" s="15">
        <f t="shared" si="54"/>
        <v>2936</v>
      </c>
      <c r="F75" s="15">
        <f t="shared" si="55"/>
        <v>1.716796875</v>
      </c>
      <c r="G75" s="15">
        <v>359</v>
      </c>
      <c r="H75" s="15">
        <v>360</v>
      </c>
      <c r="I75" s="15">
        <v>19</v>
      </c>
      <c r="J75" s="15">
        <v>6</v>
      </c>
      <c r="K75" s="15">
        <v>365</v>
      </c>
      <c r="L75" s="15">
        <v>21</v>
      </c>
      <c r="M75" s="15">
        <f t="shared" si="56"/>
        <v>5.126953125E-3</v>
      </c>
      <c r="O75" s="86">
        <f t="shared" si="57"/>
        <v>365</v>
      </c>
      <c r="P75" s="86">
        <f t="shared" si="58"/>
        <v>0.2666015625</v>
      </c>
      <c r="Q75" s="86">
        <f t="shared" si="59"/>
        <v>184</v>
      </c>
      <c r="R75" s="86" t="b">
        <f t="shared" si="60"/>
        <v>1</v>
      </c>
      <c r="S75" s="86" t="str">
        <f t="shared" si="61"/>
        <v>Distance</v>
      </c>
      <c r="T75" s="86" t="str">
        <f t="shared" si="62"/>
        <v>&lt;=</v>
      </c>
      <c r="U75" s="86">
        <f t="shared" si="63"/>
        <v>120.516845703125</v>
      </c>
      <c r="V75" s="86">
        <f t="shared" si="64"/>
        <v>70</v>
      </c>
      <c r="W75" s="86" t="b">
        <f t="shared" si="65"/>
        <v>0</v>
      </c>
      <c r="X75" s="86" t="str">
        <f t="shared" si="66"/>
        <v>GEBR</v>
      </c>
      <c r="Y75" s="86" t="str">
        <f t="shared" si="67"/>
        <v>&gt;</v>
      </c>
      <c r="Z75" s="86">
        <f t="shared" si="68"/>
        <v>1.046142578125</v>
      </c>
      <c r="AA75" s="86">
        <f t="shared" si="69"/>
        <v>67</v>
      </c>
      <c r="AB75" s="86" t="b">
        <f t="shared" si="70"/>
        <v>0</v>
      </c>
      <c r="AC75" s="86" t="str">
        <f t="shared" si="71"/>
        <v>GEBR</v>
      </c>
      <c r="AD75" s="86" t="str">
        <f t="shared" si="72"/>
        <v>&gt;</v>
      </c>
      <c r="AE75" s="86">
        <f t="shared" si="73"/>
        <v>0.85498046875</v>
      </c>
      <c r="AF75" s="86">
        <f t="shared" si="74"/>
        <v>24</v>
      </c>
      <c r="AG75" s="86" t="b">
        <f t="shared" si="75"/>
        <v>1</v>
      </c>
      <c r="AH75" s="86" t="str">
        <f t="shared" si="76"/>
        <v>Distance</v>
      </c>
      <c r="AI75" s="86" t="str">
        <f t="shared" si="77"/>
        <v>&lt;=</v>
      </c>
      <c r="AJ75" s="86">
        <f t="shared" si="78"/>
        <v>151.2685546875</v>
      </c>
      <c r="AK75" s="86">
        <f t="shared" si="79"/>
        <v>22</v>
      </c>
      <c r="AL75" s="86" t="b">
        <f t="shared" si="80"/>
        <v>0</v>
      </c>
      <c r="AM75" s="86" t="str">
        <f t="shared" si="81"/>
        <v>Distance</v>
      </c>
      <c r="AN75" s="86" t="str">
        <f t="shared" si="82"/>
        <v>&gt;</v>
      </c>
      <c r="AO75" s="86">
        <f t="shared" si="83"/>
        <v>118.665771484375</v>
      </c>
      <c r="AP75" s="86">
        <f t="shared" si="84"/>
        <v>6</v>
      </c>
      <c r="AQ75" s="86" t="b">
        <f t="shared" si="85"/>
        <v>0</v>
      </c>
      <c r="AR75" s="86" t="str">
        <f t="shared" si="86"/>
        <v>Speed</v>
      </c>
      <c r="AS75" s="86" t="str">
        <f t="shared" si="87"/>
        <v>&gt;</v>
      </c>
      <c r="AT75" s="86">
        <f t="shared" si="88"/>
        <v>9.998291015625</v>
      </c>
      <c r="AU75" s="86">
        <f t="shared" si="89"/>
        <v>3</v>
      </c>
      <c r="AV75" s="86" t="b">
        <f t="shared" si="90"/>
        <v>0</v>
      </c>
      <c r="AW75" s="86" t="str">
        <f t="shared" si="91"/>
        <v>Distance</v>
      </c>
      <c r="AX75" s="86" t="str">
        <f t="shared" si="92"/>
        <v>&gt;</v>
      </c>
      <c r="AY75" s="86">
        <f t="shared" si="93"/>
        <v>67.628662109375</v>
      </c>
      <c r="AZ75" s="86">
        <f t="shared" si="94"/>
        <v>1</v>
      </c>
      <c r="BA75" s="86" t="b">
        <f t="shared" si="95"/>
        <v>1</v>
      </c>
      <c r="BB75" s="86" t="str">
        <f t="shared" si="96"/>
        <v>Speed</v>
      </c>
      <c r="BC75" s="86" t="str">
        <f t="shared" si="97"/>
        <v>&lt;=</v>
      </c>
      <c r="BD75" s="86">
        <f t="shared" si="98"/>
        <v>13.645751953125</v>
      </c>
      <c r="BE75" s="86">
        <f t="shared" si="99"/>
        <v>0</v>
      </c>
      <c r="BF75" s="86" t="b">
        <f t="shared" si="100"/>
        <v>1</v>
      </c>
      <c r="BG75" s="86" t="str">
        <f t="shared" si="101"/>
        <v>Distance</v>
      </c>
      <c r="BH75" s="86" t="str">
        <f t="shared" si="102"/>
        <v>&lt;=</v>
      </c>
      <c r="BI75" s="86">
        <f t="shared" si="103"/>
        <v>279.580810546875</v>
      </c>
      <c r="BJ75" s="15">
        <f t="shared" si="104"/>
        <v>0</v>
      </c>
      <c r="BK75" s="15" t="str">
        <f t="shared" si="105"/>
        <v>Distance&lt;=120,516845703125 AND GEBR&gt;1,046142578125 AND GEBR&gt;0,85498046875 AND Distance&lt;=151,2685546875 AND Distance&gt;118,665771484375 AND Speed&gt;9,998291015625 AND Distance&gt;67,628662109375 AND Speed&lt;=13,645751953125 AND Distance&lt;=279,580810546875</v>
      </c>
      <c r="BM75" s="15">
        <v>8.3251953125E-2</v>
      </c>
      <c r="BN75" s="15">
        <v>1</v>
      </c>
      <c r="BO75" s="15" t="s">
        <v>1914</v>
      </c>
    </row>
    <row r="76" spans="1:67">
      <c r="A76" s="15">
        <v>73</v>
      </c>
      <c r="B76" s="15">
        <v>-2</v>
      </c>
      <c r="C76" s="15">
        <v>-8192</v>
      </c>
      <c r="D76" s="15">
        <f t="shared" si="53"/>
        <v>-1</v>
      </c>
      <c r="E76" s="15">
        <f t="shared" si="54"/>
        <v>0</v>
      </c>
      <c r="F76" s="15">
        <f t="shared" si="55"/>
        <v>-1</v>
      </c>
      <c r="G76" s="15">
        <v>433</v>
      </c>
      <c r="H76" s="15">
        <v>434</v>
      </c>
      <c r="I76" s="15">
        <v>71</v>
      </c>
      <c r="J76" s="15">
        <v>7</v>
      </c>
      <c r="K76" s="15">
        <v>366</v>
      </c>
      <c r="L76" s="15">
        <v>0</v>
      </c>
      <c r="M76" s="15">
        <f t="shared" si="56"/>
        <v>0</v>
      </c>
      <c r="O76" s="86">
        <f t="shared" si="57"/>
        <v>366</v>
      </c>
      <c r="P76" s="86">
        <f t="shared" si="58"/>
        <v>0.333251953125</v>
      </c>
      <c r="Q76" s="86">
        <f t="shared" si="59"/>
        <v>184</v>
      </c>
      <c r="R76" s="86" t="b">
        <f t="shared" si="60"/>
        <v>0</v>
      </c>
      <c r="S76" s="86" t="str">
        <f t="shared" si="61"/>
        <v>Distance</v>
      </c>
      <c r="T76" s="86" t="str">
        <f t="shared" si="62"/>
        <v>&gt;</v>
      </c>
      <c r="U76" s="86">
        <f t="shared" si="63"/>
        <v>120.516845703125</v>
      </c>
      <c r="V76" s="86">
        <f t="shared" si="64"/>
        <v>70</v>
      </c>
      <c r="W76" s="86" t="b">
        <f t="shared" si="65"/>
        <v>0</v>
      </c>
      <c r="X76" s="86" t="str">
        <f t="shared" si="66"/>
        <v>GEBR</v>
      </c>
      <c r="Y76" s="86" t="str">
        <f t="shared" si="67"/>
        <v>&gt;</v>
      </c>
      <c r="Z76" s="86">
        <f t="shared" si="68"/>
        <v>1.046142578125</v>
      </c>
      <c r="AA76" s="86">
        <f t="shared" si="69"/>
        <v>67</v>
      </c>
      <c r="AB76" s="86" t="b">
        <f t="shared" si="70"/>
        <v>0</v>
      </c>
      <c r="AC76" s="86" t="str">
        <f t="shared" si="71"/>
        <v>GEBR</v>
      </c>
      <c r="AD76" s="86" t="str">
        <f t="shared" si="72"/>
        <v>&gt;</v>
      </c>
      <c r="AE76" s="86">
        <f t="shared" si="73"/>
        <v>0.85498046875</v>
      </c>
      <c r="AF76" s="86">
        <f t="shared" si="74"/>
        <v>24</v>
      </c>
      <c r="AG76" s="86" t="b">
        <f t="shared" si="75"/>
        <v>1</v>
      </c>
      <c r="AH76" s="86" t="str">
        <f t="shared" si="76"/>
        <v>Distance</v>
      </c>
      <c r="AI76" s="86" t="str">
        <f t="shared" si="77"/>
        <v>&lt;=</v>
      </c>
      <c r="AJ76" s="86">
        <f t="shared" si="78"/>
        <v>151.2685546875</v>
      </c>
      <c r="AK76" s="86">
        <f t="shared" si="79"/>
        <v>22</v>
      </c>
      <c r="AL76" s="86" t="b">
        <f t="shared" si="80"/>
        <v>0</v>
      </c>
      <c r="AM76" s="86" t="str">
        <f t="shared" si="81"/>
        <v>Distance</v>
      </c>
      <c r="AN76" s="86" t="str">
        <f t="shared" si="82"/>
        <v>&gt;</v>
      </c>
      <c r="AO76" s="86">
        <f t="shared" si="83"/>
        <v>118.665771484375</v>
      </c>
      <c r="AP76" s="86">
        <f t="shared" si="84"/>
        <v>6</v>
      </c>
      <c r="AQ76" s="86" t="b">
        <f t="shared" si="85"/>
        <v>0</v>
      </c>
      <c r="AR76" s="86" t="str">
        <f t="shared" si="86"/>
        <v>Speed</v>
      </c>
      <c r="AS76" s="86" t="str">
        <f t="shared" si="87"/>
        <v>&gt;</v>
      </c>
      <c r="AT76" s="86">
        <f t="shared" si="88"/>
        <v>9.998291015625</v>
      </c>
      <c r="AU76" s="86">
        <f t="shared" si="89"/>
        <v>3</v>
      </c>
      <c r="AV76" s="86" t="b">
        <f t="shared" si="90"/>
        <v>0</v>
      </c>
      <c r="AW76" s="86" t="str">
        <f t="shared" si="91"/>
        <v>Distance</v>
      </c>
      <c r="AX76" s="86" t="str">
        <f t="shared" si="92"/>
        <v>&gt;</v>
      </c>
      <c r="AY76" s="86">
        <f t="shared" si="93"/>
        <v>67.628662109375</v>
      </c>
      <c r="AZ76" s="86">
        <f t="shared" si="94"/>
        <v>1</v>
      </c>
      <c r="BA76" s="86" t="b">
        <f t="shared" si="95"/>
        <v>1</v>
      </c>
      <c r="BB76" s="86" t="str">
        <f t="shared" si="96"/>
        <v>Speed</v>
      </c>
      <c r="BC76" s="86" t="str">
        <f t="shared" si="97"/>
        <v>&lt;=</v>
      </c>
      <c r="BD76" s="86">
        <f t="shared" si="98"/>
        <v>13.645751953125</v>
      </c>
      <c r="BE76" s="86">
        <f t="shared" si="99"/>
        <v>0</v>
      </c>
      <c r="BF76" s="86" t="b">
        <f t="shared" si="100"/>
        <v>1</v>
      </c>
      <c r="BG76" s="86" t="str">
        <f t="shared" si="101"/>
        <v>Distance</v>
      </c>
      <c r="BH76" s="86" t="str">
        <f t="shared" si="102"/>
        <v>&lt;=</v>
      </c>
      <c r="BI76" s="86">
        <f t="shared" si="103"/>
        <v>279.580810546875</v>
      </c>
      <c r="BJ76" s="15">
        <f t="shared" si="104"/>
        <v>0</v>
      </c>
      <c r="BK76" s="15" t="str">
        <f t="shared" si="105"/>
        <v>Distance&gt;120,516845703125 AND GEBR&gt;1,046142578125 AND GEBR&gt;0,85498046875 AND Distance&lt;=151,2685546875 AND Distance&gt;118,665771484375 AND Speed&gt;9,998291015625 AND Distance&gt;67,628662109375 AND Speed&lt;=13,645751953125 AND Distance&lt;=279,580810546875</v>
      </c>
      <c r="BM76" s="15">
        <v>8.3251953125E-2</v>
      </c>
      <c r="BN76" s="15">
        <v>1</v>
      </c>
      <c r="BO76" s="15" t="s">
        <v>1990</v>
      </c>
    </row>
    <row r="77" spans="1:67">
      <c r="A77" s="15">
        <v>74</v>
      </c>
      <c r="B77" s="15">
        <v>-2</v>
      </c>
      <c r="C77" s="15">
        <v>-8192</v>
      </c>
      <c r="D77" s="15">
        <f t="shared" si="53"/>
        <v>-1</v>
      </c>
      <c r="E77" s="15">
        <f t="shared" si="54"/>
        <v>0</v>
      </c>
      <c r="F77" s="15">
        <f t="shared" si="55"/>
        <v>-1</v>
      </c>
      <c r="G77" s="15">
        <v>435</v>
      </c>
      <c r="H77" s="15">
        <v>436</v>
      </c>
      <c r="I77" s="15">
        <v>71</v>
      </c>
      <c r="J77" s="15">
        <v>7</v>
      </c>
      <c r="K77" s="15">
        <v>369</v>
      </c>
      <c r="L77" s="15">
        <v>1365</v>
      </c>
      <c r="M77" s="15">
        <f t="shared" si="56"/>
        <v>0.333251953125</v>
      </c>
      <c r="O77" s="86">
        <f t="shared" si="57"/>
        <v>369</v>
      </c>
      <c r="P77" s="86">
        <f t="shared" si="58"/>
        <v>0.333251953125</v>
      </c>
      <c r="Q77" s="86">
        <f t="shared" si="59"/>
        <v>292</v>
      </c>
      <c r="R77" s="86" t="b">
        <f t="shared" si="60"/>
        <v>1</v>
      </c>
      <c r="S77" s="86" t="str">
        <f t="shared" si="61"/>
        <v>Speed</v>
      </c>
      <c r="T77" s="86" t="str">
        <f t="shared" si="62"/>
        <v>&lt;=</v>
      </c>
      <c r="U77" s="86">
        <f t="shared" si="63"/>
        <v>24.367919921875</v>
      </c>
      <c r="V77" s="86">
        <f t="shared" si="64"/>
        <v>289</v>
      </c>
      <c r="W77" s="86" t="b">
        <f t="shared" si="65"/>
        <v>0</v>
      </c>
      <c r="X77" s="86" t="str">
        <f t="shared" si="66"/>
        <v>GEBR</v>
      </c>
      <c r="Y77" s="86" t="str">
        <f t="shared" si="67"/>
        <v>&gt;</v>
      </c>
      <c r="Z77" s="86">
        <f t="shared" si="68"/>
        <v>0.85498046875</v>
      </c>
      <c r="AA77" s="86">
        <f t="shared" si="69"/>
        <v>288</v>
      </c>
      <c r="AB77" s="86" t="b">
        <f t="shared" si="70"/>
        <v>1</v>
      </c>
      <c r="AC77" s="86" t="str">
        <f t="shared" si="71"/>
        <v>Speed</v>
      </c>
      <c r="AD77" s="86" t="str">
        <f t="shared" si="72"/>
        <v>&lt;=</v>
      </c>
      <c r="AE77" s="86">
        <f t="shared" si="73"/>
        <v>24.96240234375</v>
      </c>
      <c r="AF77" s="86">
        <f t="shared" si="74"/>
        <v>46</v>
      </c>
      <c r="AG77" s="86" t="b">
        <f t="shared" si="75"/>
        <v>0</v>
      </c>
      <c r="AH77" s="86" t="str">
        <f t="shared" si="76"/>
        <v>Distance</v>
      </c>
      <c r="AI77" s="86" t="str">
        <f t="shared" si="77"/>
        <v>&gt;</v>
      </c>
      <c r="AJ77" s="86">
        <f t="shared" si="78"/>
        <v>409.1494140625</v>
      </c>
      <c r="AK77" s="86">
        <f t="shared" si="79"/>
        <v>13</v>
      </c>
      <c r="AL77" s="86" t="b">
        <f t="shared" si="80"/>
        <v>0</v>
      </c>
      <c r="AM77" s="86" t="str">
        <f t="shared" si="81"/>
        <v>Speed</v>
      </c>
      <c r="AN77" s="86" t="str">
        <f t="shared" si="82"/>
        <v>&gt;</v>
      </c>
      <c r="AO77" s="86">
        <f t="shared" si="83"/>
        <v>23.60009765625</v>
      </c>
      <c r="AP77" s="86">
        <f t="shared" si="84"/>
        <v>10</v>
      </c>
      <c r="AQ77" s="86" t="b">
        <f t="shared" si="85"/>
        <v>1</v>
      </c>
      <c r="AR77" s="86" t="str">
        <f t="shared" si="86"/>
        <v>GEBR</v>
      </c>
      <c r="AS77" s="86" t="str">
        <f t="shared" si="87"/>
        <v>&lt;=</v>
      </c>
      <c r="AT77" s="86">
        <f t="shared" si="88"/>
        <v>1.046142578125</v>
      </c>
      <c r="AU77" s="86">
        <f t="shared" si="89"/>
        <v>7</v>
      </c>
      <c r="AV77" s="86" t="b">
        <f t="shared" si="90"/>
        <v>0</v>
      </c>
      <c r="AW77" s="86" t="str">
        <f t="shared" si="91"/>
        <v>Speed</v>
      </c>
      <c r="AX77" s="86" t="str">
        <f t="shared" si="92"/>
        <v>&gt;</v>
      </c>
      <c r="AY77" s="86">
        <f t="shared" si="93"/>
        <v>20.9580078125</v>
      </c>
      <c r="AZ77" s="86">
        <f t="shared" si="94"/>
        <v>2</v>
      </c>
      <c r="BA77" s="86" t="b">
        <f t="shared" si="95"/>
        <v>1</v>
      </c>
      <c r="BB77" s="86" t="str">
        <f t="shared" si="96"/>
        <v>Distance</v>
      </c>
      <c r="BC77" s="86" t="str">
        <f t="shared" si="97"/>
        <v>&lt;=</v>
      </c>
      <c r="BD77" s="86">
        <f t="shared" si="98"/>
        <v>440.973388671875</v>
      </c>
      <c r="BE77" s="86">
        <f t="shared" si="99"/>
        <v>0</v>
      </c>
      <c r="BF77" s="86" t="b">
        <f t="shared" si="100"/>
        <v>0</v>
      </c>
      <c r="BG77" s="86" t="str">
        <f t="shared" si="101"/>
        <v>Distance</v>
      </c>
      <c r="BH77" s="86" t="str">
        <f t="shared" si="102"/>
        <v>&gt;</v>
      </c>
      <c r="BI77" s="86">
        <f t="shared" si="103"/>
        <v>279.580810546875</v>
      </c>
      <c r="BJ77" s="15">
        <f t="shared" si="104"/>
        <v>0</v>
      </c>
      <c r="BK77" s="15" t="str">
        <f t="shared" si="105"/>
        <v>Speed&lt;=24,367919921875 AND GEBR&gt;0,85498046875 AND Speed&lt;=24,96240234375 AND Distance&gt;409,1494140625 AND Speed&gt;23,60009765625 AND GEBR&lt;=1,046142578125 AND Speed&gt;20,9580078125 AND Distance&lt;=440,973388671875 AND Distance&gt;279,580810546875</v>
      </c>
      <c r="BM77" s="15">
        <v>8.3251953125E-2</v>
      </c>
      <c r="BN77" s="15">
        <v>1</v>
      </c>
      <c r="BO77" s="15" t="s">
        <v>2013</v>
      </c>
    </row>
    <row r="78" spans="1:67">
      <c r="A78" s="15">
        <v>75</v>
      </c>
      <c r="B78" s="15">
        <v>0</v>
      </c>
      <c r="C78" s="15">
        <v>534851</v>
      </c>
      <c r="D78" s="15">
        <f t="shared" si="53"/>
        <v>130</v>
      </c>
      <c r="E78" s="15">
        <f t="shared" si="54"/>
        <v>2371</v>
      </c>
      <c r="F78" s="15">
        <f t="shared" si="55"/>
        <v>130.578857421875</v>
      </c>
      <c r="G78" s="15">
        <v>275</v>
      </c>
      <c r="H78" s="15">
        <v>276</v>
      </c>
      <c r="I78" s="15">
        <v>69</v>
      </c>
      <c r="J78" s="15">
        <v>8</v>
      </c>
      <c r="K78" s="15">
        <v>370</v>
      </c>
      <c r="L78" s="15">
        <v>1170</v>
      </c>
      <c r="M78" s="15">
        <f t="shared" si="56"/>
        <v>0.28564453125</v>
      </c>
      <c r="O78" s="86">
        <f t="shared" si="57"/>
        <v>370</v>
      </c>
      <c r="P78" s="86">
        <f t="shared" si="58"/>
        <v>0.22216796875</v>
      </c>
      <c r="Q78" s="86">
        <f t="shared" si="59"/>
        <v>292</v>
      </c>
      <c r="R78" s="86" t="b">
        <f t="shared" si="60"/>
        <v>0</v>
      </c>
      <c r="S78" s="86" t="str">
        <f t="shared" si="61"/>
        <v>Speed</v>
      </c>
      <c r="T78" s="86" t="str">
        <f t="shared" si="62"/>
        <v>&gt;</v>
      </c>
      <c r="U78" s="86">
        <f t="shared" si="63"/>
        <v>24.367919921875</v>
      </c>
      <c r="V78" s="86">
        <f t="shared" si="64"/>
        <v>289</v>
      </c>
      <c r="W78" s="86" t="b">
        <f t="shared" si="65"/>
        <v>0</v>
      </c>
      <c r="X78" s="86" t="str">
        <f t="shared" si="66"/>
        <v>GEBR</v>
      </c>
      <c r="Y78" s="86" t="str">
        <f t="shared" si="67"/>
        <v>&gt;</v>
      </c>
      <c r="Z78" s="86">
        <f t="shared" si="68"/>
        <v>0.85498046875</v>
      </c>
      <c r="AA78" s="86">
        <f t="shared" si="69"/>
        <v>288</v>
      </c>
      <c r="AB78" s="86" t="b">
        <f t="shared" si="70"/>
        <v>1</v>
      </c>
      <c r="AC78" s="86" t="str">
        <f t="shared" si="71"/>
        <v>Speed</v>
      </c>
      <c r="AD78" s="86" t="str">
        <f t="shared" si="72"/>
        <v>&lt;=</v>
      </c>
      <c r="AE78" s="86">
        <f t="shared" si="73"/>
        <v>24.96240234375</v>
      </c>
      <c r="AF78" s="86">
        <f t="shared" si="74"/>
        <v>46</v>
      </c>
      <c r="AG78" s="86" t="b">
        <f t="shared" si="75"/>
        <v>0</v>
      </c>
      <c r="AH78" s="86" t="str">
        <f t="shared" si="76"/>
        <v>Distance</v>
      </c>
      <c r="AI78" s="86" t="str">
        <f t="shared" si="77"/>
        <v>&gt;</v>
      </c>
      <c r="AJ78" s="86">
        <f t="shared" si="78"/>
        <v>409.1494140625</v>
      </c>
      <c r="AK78" s="86">
        <f t="shared" si="79"/>
        <v>13</v>
      </c>
      <c r="AL78" s="86" t="b">
        <f t="shared" si="80"/>
        <v>0</v>
      </c>
      <c r="AM78" s="86" t="str">
        <f t="shared" si="81"/>
        <v>Speed</v>
      </c>
      <c r="AN78" s="86" t="str">
        <f t="shared" si="82"/>
        <v>&gt;</v>
      </c>
      <c r="AO78" s="86">
        <f t="shared" si="83"/>
        <v>23.60009765625</v>
      </c>
      <c r="AP78" s="86">
        <f t="shared" si="84"/>
        <v>10</v>
      </c>
      <c r="AQ78" s="86" t="b">
        <f t="shared" si="85"/>
        <v>1</v>
      </c>
      <c r="AR78" s="86" t="str">
        <f t="shared" si="86"/>
        <v>GEBR</v>
      </c>
      <c r="AS78" s="86" t="str">
        <f t="shared" si="87"/>
        <v>&lt;=</v>
      </c>
      <c r="AT78" s="86">
        <f t="shared" si="88"/>
        <v>1.046142578125</v>
      </c>
      <c r="AU78" s="86">
        <f t="shared" si="89"/>
        <v>7</v>
      </c>
      <c r="AV78" s="86" t="b">
        <f t="shared" si="90"/>
        <v>0</v>
      </c>
      <c r="AW78" s="86" t="str">
        <f t="shared" si="91"/>
        <v>Speed</v>
      </c>
      <c r="AX78" s="86" t="str">
        <f t="shared" si="92"/>
        <v>&gt;</v>
      </c>
      <c r="AY78" s="86">
        <f t="shared" si="93"/>
        <v>20.9580078125</v>
      </c>
      <c r="AZ78" s="86">
        <f t="shared" si="94"/>
        <v>2</v>
      </c>
      <c r="BA78" s="86" t="b">
        <f t="shared" si="95"/>
        <v>1</v>
      </c>
      <c r="BB78" s="86" t="str">
        <f t="shared" si="96"/>
        <v>Distance</v>
      </c>
      <c r="BC78" s="86" t="str">
        <f t="shared" si="97"/>
        <v>&lt;=</v>
      </c>
      <c r="BD78" s="86">
        <f t="shared" si="98"/>
        <v>440.973388671875</v>
      </c>
      <c r="BE78" s="86">
        <f t="shared" si="99"/>
        <v>0</v>
      </c>
      <c r="BF78" s="86" t="b">
        <f t="shared" si="100"/>
        <v>0</v>
      </c>
      <c r="BG78" s="86" t="str">
        <f t="shared" si="101"/>
        <v>Distance</v>
      </c>
      <c r="BH78" s="86" t="str">
        <f t="shared" si="102"/>
        <v>&gt;</v>
      </c>
      <c r="BI78" s="86">
        <f t="shared" si="103"/>
        <v>279.580810546875</v>
      </c>
      <c r="BJ78" s="15">
        <f t="shared" si="104"/>
        <v>0</v>
      </c>
      <c r="BK78" s="15" t="str">
        <f t="shared" si="105"/>
        <v>Speed&gt;24,367919921875 AND GEBR&gt;0,85498046875 AND Speed&lt;=24,96240234375 AND Distance&gt;409,1494140625 AND Speed&gt;23,60009765625 AND GEBR&lt;=1,046142578125 AND Speed&gt;20,9580078125 AND Distance&lt;=440,973388671875 AND Distance&gt;279,580810546875</v>
      </c>
      <c r="BM78" s="15">
        <v>9.521484375E-2</v>
      </c>
      <c r="BN78" s="15">
        <v>1</v>
      </c>
      <c r="BO78" s="15" t="s">
        <v>1952</v>
      </c>
    </row>
    <row r="79" spans="1:67">
      <c r="A79" s="15">
        <v>76</v>
      </c>
      <c r="B79" s="15">
        <v>2</v>
      </c>
      <c r="C79" s="15">
        <v>2929</v>
      </c>
      <c r="D79" s="15">
        <f t="shared" si="53"/>
        <v>0</v>
      </c>
      <c r="E79" s="15">
        <f t="shared" si="54"/>
        <v>2929</v>
      </c>
      <c r="F79" s="15">
        <f t="shared" si="55"/>
        <v>0.715087890625</v>
      </c>
      <c r="G79" s="15">
        <v>235</v>
      </c>
      <c r="H79" s="15">
        <v>236</v>
      </c>
      <c r="I79" s="15">
        <v>69</v>
      </c>
      <c r="J79" s="15">
        <v>8</v>
      </c>
      <c r="K79" s="15">
        <v>371</v>
      </c>
      <c r="L79" s="15">
        <v>178</v>
      </c>
      <c r="M79" s="15">
        <f t="shared" si="56"/>
        <v>4.345703125E-2</v>
      </c>
      <c r="O79" s="86">
        <f t="shared" si="57"/>
        <v>371</v>
      </c>
      <c r="P79" s="86">
        <f t="shared" si="58"/>
        <v>0.111083984375</v>
      </c>
      <c r="Q79" s="86">
        <f t="shared" si="59"/>
        <v>227</v>
      </c>
      <c r="R79" s="86" t="b">
        <f t="shared" si="60"/>
        <v>1</v>
      </c>
      <c r="S79" s="86" t="str">
        <f t="shared" si="61"/>
        <v>Distance</v>
      </c>
      <c r="T79" s="86" t="str">
        <f t="shared" si="62"/>
        <v>&lt;=</v>
      </c>
      <c r="U79" s="86">
        <f t="shared" si="63"/>
        <v>562.12890625</v>
      </c>
      <c r="V79" s="86">
        <f t="shared" si="64"/>
        <v>225</v>
      </c>
      <c r="W79" s="86" t="b">
        <f t="shared" si="65"/>
        <v>1</v>
      </c>
      <c r="X79" s="86" t="str">
        <f t="shared" si="66"/>
        <v>Distance</v>
      </c>
      <c r="Y79" s="86" t="str">
        <f t="shared" si="67"/>
        <v>&lt;=</v>
      </c>
      <c r="Z79" s="86">
        <f t="shared" si="68"/>
        <v>570.150390625</v>
      </c>
      <c r="AA79" s="86">
        <f t="shared" si="69"/>
        <v>224</v>
      </c>
      <c r="AB79" s="86" t="b">
        <f t="shared" si="70"/>
        <v>1</v>
      </c>
      <c r="AC79" s="86" t="str">
        <f t="shared" si="71"/>
        <v>GEBR</v>
      </c>
      <c r="AD79" s="86" t="str">
        <f t="shared" si="72"/>
        <v>&lt;=</v>
      </c>
      <c r="AE79" s="86">
        <f t="shared" si="73"/>
        <v>0.85498046875</v>
      </c>
      <c r="AF79" s="86">
        <f t="shared" si="74"/>
        <v>221</v>
      </c>
      <c r="AG79" s="86" t="b">
        <f t="shared" si="75"/>
        <v>0</v>
      </c>
      <c r="AH79" s="86" t="str">
        <f t="shared" si="76"/>
        <v>GEBR</v>
      </c>
      <c r="AI79" s="86" t="str">
        <f t="shared" si="77"/>
        <v>&gt;</v>
      </c>
      <c r="AJ79" s="86">
        <f t="shared" si="78"/>
        <v>0.715087890625</v>
      </c>
      <c r="AK79" s="86">
        <f t="shared" si="79"/>
        <v>220</v>
      </c>
      <c r="AL79" s="86" t="b">
        <f t="shared" si="80"/>
        <v>1</v>
      </c>
      <c r="AM79" s="86" t="str">
        <f t="shared" si="81"/>
        <v>Distance</v>
      </c>
      <c r="AN79" s="86" t="str">
        <f t="shared" si="82"/>
        <v>&lt;=</v>
      </c>
      <c r="AO79" s="86">
        <f t="shared" si="83"/>
        <v>669.72998046875</v>
      </c>
      <c r="AP79" s="86">
        <f t="shared" si="84"/>
        <v>38</v>
      </c>
      <c r="AQ79" s="86" t="b">
        <f t="shared" si="85"/>
        <v>0</v>
      </c>
      <c r="AR79" s="86" t="str">
        <f t="shared" si="86"/>
        <v>Speed</v>
      </c>
      <c r="AS79" s="86" t="str">
        <f t="shared" si="87"/>
        <v>&gt;</v>
      </c>
      <c r="AT79" s="86">
        <f t="shared" si="88"/>
        <v>26.76708984375</v>
      </c>
      <c r="AU79" s="86">
        <f t="shared" si="89"/>
        <v>8</v>
      </c>
      <c r="AV79" s="86" t="b">
        <f t="shared" si="90"/>
        <v>0</v>
      </c>
      <c r="AW79" s="86" t="str">
        <f t="shared" si="91"/>
        <v>Distance</v>
      </c>
      <c r="AX79" s="86" t="str">
        <f t="shared" si="92"/>
        <v>&gt;</v>
      </c>
      <c r="AY79" s="86">
        <f t="shared" si="93"/>
        <v>557.604736328125</v>
      </c>
      <c r="AZ79" s="86">
        <f t="shared" si="94"/>
        <v>2</v>
      </c>
      <c r="BA79" s="86" t="b">
        <f t="shared" si="95"/>
        <v>0</v>
      </c>
      <c r="BB79" s="86" t="str">
        <f t="shared" si="96"/>
        <v>Distance</v>
      </c>
      <c r="BC79" s="86" t="str">
        <f t="shared" si="97"/>
        <v>&gt;</v>
      </c>
      <c r="BD79" s="86">
        <f t="shared" si="98"/>
        <v>440.973388671875</v>
      </c>
      <c r="BE79" s="86">
        <f t="shared" si="99"/>
        <v>0</v>
      </c>
      <c r="BF79" s="86" t="b">
        <f t="shared" si="100"/>
        <v>0</v>
      </c>
      <c r="BG79" s="86" t="str">
        <f t="shared" si="101"/>
        <v>Distance</v>
      </c>
      <c r="BH79" s="86" t="str">
        <f t="shared" si="102"/>
        <v>&gt;</v>
      </c>
      <c r="BI79" s="86">
        <f t="shared" si="103"/>
        <v>279.580810546875</v>
      </c>
      <c r="BJ79" s="15">
        <f t="shared" si="104"/>
        <v>1</v>
      </c>
      <c r="BK79" s="15" t="str">
        <f t="shared" si="105"/>
        <v>Distance&lt;=562,12890625 AND Distance&lt;=570,150390625 AND GEBR&lt;=0,85498046875 AND GEBR&gt;0,715087890625 AND Distance&lt;=669,72998046875 AND Speed&gt;26,76708984375 AND Distance&gt;557,604736328125 AND Distance&gt;440,973388671875 AND Distance&gt;279,580810546875</v>
      </c>
      <c r="BM79" s="15">
        <v>9.521484375E-2</v>
      </c>
      <c r="BN79" s="15">
        <v>1</v>
      </c>
      <c r="BO79" s="15" t="s">
        <v>1957</v>
      </c>
    </row>
    <row r="80" spans="1:67">
      <c r="A80" s="15">
        <v>77</v>
      </c>
      <c r="B80" s="15">
        <v>1</v>
      </c>
      <c r="C80" s="15">
        <v>97877</v>
      </c>
      <c r="D80" s="15">
        <f t="shared" si="53"/>
        <v>23</v>
      </c>
      <c r="E80" s="15">
        <f t="shared" si="54"/>
        <v>3669</v>
      </c>
      <c r="F80" s="15">
        <f t="shared" si="55"/>
        <v>23.895751953125</v>
      </c>
      <c r="G80" s="15">
        <v>117</v>
      </c>
      <c r="H80" s="15">
        <v>118</v>
      </c>
      <c r="I80" s="15">
        <v>25</v>
      </c>
      <c r="J80" s="15">
        <v>6</v>
      </c>
      <c r="K80" s="15">
        <v>372</v>
      </c>
      <c r="L80" s="15">
        <v>803</v>
      </c>
      <c r="M80" s="15">
        <f t="shared" si="56"/>
        <v>0.196044921875</v>
      </c>
      <c r="O80" s="86">
        <f t="shared" si="57"/>
        <v>372</v>
      </c>
      <c r="P80" s="86">
        <f t="shared" si="58"/>
        <v>0</v>
      </c>
      <c r="Q80" s="86">
        <f t="shared" si="59"/>
        <v>227</v>
      </c>
      <c r="R80" s="86" t="b">
        <f t="shared" si="60"/>
        <v>0</v>
      </c>
      <c r="S80" s="86" t="str">
        <f t="shared" si="61"/>
        <v>Distance</v>
      </c>
      <c r="T80" s="86" t="str">
        <f t="shared" si="62"/>
        <v>&gt;</v>
      </c>
      <c r="U80" s="86">
        <f t="shared" si="63"/>
        <v>562.12890625</v>
      </c>
      <c r="V80" s="86">
        <f t="shared" si="64"/>
        <v>225</v>
      </c>
      <c r="W80" s="86" t="b">
        <f t="shared" si="65"/>
        <v>1</v>
      </c>
      <c r="X80" s="86" t="str">
        <f t="shared" si="66"/>
        <v>Distance</v>
      </c>
      <c r="Y80" s="86" t="str">
        <f t="shared" si="67"/>
        <v>&lt;=</v>
      </c>
      <c r="Z80" s="86">
        <f t="shared" si="68"/>
        <v>570.150390625</v>
      </c>
      <c r="AA80" s="86">
        <f t="shared" si="69"/>
        <v>224</v>
      </c>
      <c r="AB80" s="86" t="b">
        <f t="shared" si="70"/>
        <v>1</v>
      </c>
      <c r="AC80" s="86" t="str">
        <f t="shared" si="71"/>
        <v>GEBR</v>
      </c>
      <c r="AD80" s="86" t="str">
        <f t="shared" si="72"/>
        <v>&lt;=</v>
      </c>
      <c r="AE80" s="86">
        <f t="shared" si="73"/>
        <v>0.85498046875</v>
      </c>
      <c r="AF80" s="86">
        <f t="shared" si="74"/>
        <v>221</v>
      </c>
      <c r="AG80" s="86" t="b">
        <f t="shared" si="75"/>
        <v>0</v>
      </c>
      <c r="AH80" s="86" t="str">
        <f t="shared" si="76"/>
        <v>GEBR</v>
      </c>
      <c r="AI80" s="86" t="str">
        <f t="shared" si="77"/>
        <v>&gt;</v>
      </c>
      <c r="AJ80" s="86">
        <f t="shared" si="78"/>
        <v>0.715087890625</v>
      </c>
      <c r="AK80" s="86">
        <f t="shared" si="79"/>
        <v>220</v>
      </c>
      <c r="AL80" s="86" t="b">
        <f t="shared" si="80"/>
        <v>1</v>
      </c>
      <c r="AM80" s="86" t="str">
        <f t="shared" si="81"/>
        <v>Distance</v>
      </c>
      <c r="AN80" s="86" t="str">
        <f t="shared" si="82"/>
        <v>&lt;=</v>
      </c>
      <c r="AO80" s="86">
        <f t="shared" si="83"/>
        <v>669.72998046875</v>
      </c>
      <c r="AP80" s="86">
        <f t="shared" si="84"/>
        <v>38</v>
      </c>
      <c r="AQ80" s="86" t="b">
        <f t="shared" si="85"/>
        <v>0</v>
      </c>
      <c r="AR80" s="86" t="str">
        <f t="shared" si="86"/>
        <v>Speed</v>
      </c>
      <c r="AS80" s="86" t="str">
        <f t="shared" si="87"/>
        <v>&gt;</v>
      </c>
      <c r="AT80" s="86">
        <f t="shared" si="88"/>
        <v>26.76708984375</v>
      </c>
      <c r="AU80" s="86">
        <f t="shared" si="89"/>
        <v>8</v>
      </c>
      <c r="AV80" s="86" t="b">
        <f t="shared" si="90"/>
        <v>0</v>
      </c>
      <c r="AW80" s="86" t="str">
        <f t="shared" si="91"/>
        <v>Distance</v>
      </c>
      <c r="AX80" s="86" t="str">
        <f t="shared" si="92"/>
        <v>&gt;</v>
      </c>
      <c r="AY80" s="86">
        <f t="shared" si="93"/>
        <v>557.604736328125</v>
      </c>
      <c r="AZ80" s="86">
        <f t="shared" si="94"/>
        <v>2</v>
      </c>
      <c r="BA80" s="86" t="b">
        <f t="shared" si="95"/>
        <v>0</v>
      </c>
      <c r="BB80" s="86" t="str">
        <f t="shared" si="96"/>
        <v>Distance</v>
      </c>
      <c r="BC80" s="86" t="str">
        <f t="shared" si="97"/>
        <v>&gt;</v>
      </c>
      <c r="BD80" s="86">
        <f t="shared" si="98"/>
        <v>440.973388671875</v>
      </c>
      <c r="BE80" s="86">
        <f t="shared" si="99"/>
        <v>0</v>
      </c>
      <c r="BF80" s="86" t="b">
        <f t="shared" si="100"/>
        <v>0</v>
      </c>
      <c r="BG80" s="86" t="str">
        <f t="shared" si="101"/>
        <v>Distance</v>
      </c>
      <c r="BH80" s="86" t="str">
        <f t="shared" si="102"/>
        <v>&gt;</v>
      </c>
      <c r="BI80" s="86">
        <f t="shared" si="103"/>
        <v>279.580810546875</v>
      </c>
      <c r="BJ80" s="15">
        <f t="shared" si="104"/>
        <v>1</v>
      </c>
      <c r="BK80" s="15" t="str">
        <f t="shared" si="105"/>
        <v>Distance&gt;562,12890625 AND Distance&lt;=570,150390625 AND GEBR&lt;=0,85498046875 AND GEBR&gt;0,715087890625 AND Distance&lt;=669,72998046875 AND Speed&gt;26,76708984375 AND Distance&gt;557,604736328125 AND Distance&gt;440,973388671875 AND Distance&gt;279,580810546875</v>
      </c>
      <c r="BM80" s="15">
        <v>0.10009765625</v>
      </c>
      <c r="BN80" s="15">
        <v>1</v>
      </c>
      <c r="BO80" s="15" t="s">
        <v>1940</v>
      </c>
    </row>
    <row r="81" spans="1:67">
      <c r="A81" s="15">
        <v>78</v>
      </c>
      <c r="B81" s="15">
        <v>0</v>
      </c>
      <c r="C81" s="15">
        <v>1351029</v>
      </c>
      <c r="D81" s="15">
        <f t="shared" si="53"/>
        <v>329</v>
      </c>
      <c r="E81" s="15">
        <f t="shared" si="54"/>
        <v>3445</v>
      </c>
      <c r="F81" s="15">
        <f t="shared" si="55"/>
        <v>329.841064453125</v>
      </c>
      <c r="G81" s="15">
        <v>277</v>
      </c>
      <c r="H81" s="15">
        <v>278</v>
      </c>
      <c r="I81" s="15">
        <v>25</v>
      </c>
      <c r="J81" s="15">
        <v>6</v>
      </c>
      <c r="K81" s="15">
        <v>373</v>
      </c>
      <c r="L81" s="15">
        <v>1332</v>
      </c>
      <c r="M81" s="15">
        <f t="shared" si="56"/>
        <v>0.3251953125</v>
      </c>
      <c r="O81" s="86">
        <f t="shared" si="57"/>
        <v>373</v>
      </c>
      <c r="P81" s="86">
        <f t="shared" si="58"/>
        <v>0.22216796875</v>
      </c>
      <c r="Q81" s="86">
        <f t="shared" si="59"/>
        <v>348</v>
      </c>
      <c r="R81" s="86" t="b">
        <f t="shared" si="60"/>
        <v>1</v>
      </c>
      <c r="S81" s="86" t="str">
        <f t="shared" si="61"/>
        <v>Speed</v>
      </c>
      <c r="T81" s="86" t="str">
        <f t="shared" si="62"/>
        <v>&lt;=</v>
      </c>
      <c r="U81" s="86">
        <f t="shared" si="63"/>
        <v>14.4951171875</v>
      </c>
      <c r="V81" s="86">
        <f t="shared" si="64"/>
        <v>346</v>
      </c>
      <c r="W81" s="86" t="b">
        <f t="shared" si="65"/>
        <v>0</v>
      </c>
      <c r="X81" s="86" t="str">
        <f t="shared" si="66"/>
        <v>GEBR</v>
      </c>
      <c r="Y81" s="86" t="str">
        <f t="shared" si="67"/>
        <v>&gt;</v>
      </c>
      <c r="Z81" s="86">
        <f t="shared" si="68"/>
        <v>1.27880859375</v>
      </c>
      <c r="AA81" s="86">
        <f t="shared" si="69"/>
        <v>133</v>
      </c>
      <c r="AB81" s="86" t="b">
        <f t="shared" si="70"/>
        <v>0</v>
      </c>
      <c r="AC81" s="86" t="str">
        <f t="shared" si="71"/>
        <v>Distance</v>
      </c>
      <c r="AD81" s="86" t="str">
        <f t="shared" si="72"/>
        <v>&gt;</v>
      </c>
      <c r="AE81" s="86">
        <f t="shared" si="73"/>
        <v>121.951171875</v>
      </c>
      <c r="AF81" s="86">
        <f t="shared" si="74"/>
        <v>63</v>
      </c>
      <c r="AG81" s="86" t="b">
        <f t="shared" si="75"/>
        <v>1</v>
      </c>
      <c r="AH81" s="86" t="str">
        <f t="shared" si="76"/>
        <v>Distance</v>
      </c>
      <c r="AI81" s="86" t="str">
        <f t="shared" si="77"/>
        <v>&lt;=</v>
      </c>
      <c r="AJ81" s="86">
        <f t="shared" si="78"/>
        <v>142.1259765625</v>
      </c>
      <c r="AK81" s="86">
        <f t="shared" si="79"/>
        <v>61</v>
      </c>
      <c r="AL81" s="86" t="b">
        <f t="shared" si="80"/>
        <v>1</v>
      </c>
      <c r="AM81" s="86" t="str">
        <f t="shared" si="81"/>
        <v>Distance</v>
      </c>
      <c r="AN81" s="86" t="str">
        <f t="shared" si="82"/>
        <v>&lt;=</v>
      </c>
      <c r="AO81" s="86">
        <f t="shared" si="83"/>
        <v>160.174560546875</v>
      </c>
      <c r="AP81" s="86">
        <f t="shared" si="84"/>
        <v>15</v>
      </c>
      <c r="AQ81" s="86" t="b">
        <f t="shared" si="85"/>
        <v>1</v>
      </c>
      <c r="AR81" s="86" t="str">
        <f t="shared" si="86"/>
        <v>Speed</v>
      </c>
      <c r="AS81" s="86" t="str">
        <f t="shared" si="87"/>
        <v>&lt;=</v>
      </c>
      <c r="AT81" s="86">
        <f t="shared" si="88"/>
        <v>15.89208984375</v>
      </c>
      <c r="AU81" s="86">
        <f t="shared" si="89"/>
        <v>4</v>
      </c>
      <c r="AV81" s="86" t="b">
        <f t="shared" si="90"/>
        <v>1</v>
      </c>
      <c r="AW81" s="86" t="str">
        <f t="shared" si="91"/>
        <v>Distance</v>
      </c>
      <c r="AX81" s="86" t="str">
        <f t="shared" si="92"/>
        <v>&lt;=</v>
      </c>
      <c r="AY81" s="86">
        <f t="shared" si="93"/>
        <v>200.208251953125</v>
      </c>
      <c r="AZ81" s="86">
        <f t="shared" si="94"/>
        <v>1</v>
      </c>
      <c r="BA81" s="86" t="b">
        <f t="shared" si="95"/>
        <v>0</v>
      </c>
      <c r="BB81" s="86" t="str">
        <f t="shared" si="96"/>
        <v>Speed</v>
      </c>
      <c r="BC81" s="86" t="str">
        <f t="shared" si="97"/>
        <v>&gt;</v>
      </c>
      <c r="BD81" s="86">
        <f t="shared" si="98"/>
        <v>13.645751953125</v>
      </c>
      <c r="BE81" s="86">
        <f t="shared" si="99"/>
        <v>0</v>
      </c>
      <c r="BF81" s="86" t="b">
        <f t="shared" si="100"/>
        <v>1</v>
      </c>
      <c r="BG81" s="86" t="str">
        <f t="shared" si="101"/>
        <v>Distance</v>
      </c>
      <c r="BH81" s="86" t="str">
        <f t="shared" si="102"/>
        <v>&lt;=</v>
      </c>
      <c r="BI81" s="86">
        <f t="shared" si="103"/>
        <v>279.580810546875</v>
      </c>
      <c r="BJ81" s="15">
        <f t="shared" si="104"/>
        <v>0</v>
      </c>
      <c r="BK81" s="15" t="str">
        <f t="shared" si="105"/>
        <v>Speed&lt;=14,4951171875 AND GEBR&gt;1,27880859375 AND Distance&gt;121,951171875 AND Distance&lt;=142,1259765625 AND Distance&lt;=160,174560546875 AND Speed&lt;=15,89208984375 AND Distance&lt;=200,208251953125 AND Speed&gt;13,645751953125 AND Distance&lt;=279,580810546875</v>
      </c>
      <c r="BM81" s="15">
        <v>0.111083984375</v>
      </c>
      <c r="BN81" s="15">
        <v>1</v>
      </c>
      <c r="BO81" s="15" t="s">
        <v>1918</v>
      </c>
    </row>
    <row r="82" spans="1:67">
      <c r="A82" s="15">
        <v>79</v>
      </c>
      <c r="B82" s="15">
        <v>-2</v>
      </c>
      <c r="C82" s="15">
        <v>-8192</v>
      </c>
      <c r="D82" s="15">
        <f t="shared" si="53"/>
        <v>-1</v>
      </c>
      <c r="E82" s="15">
        <f t="shared" si="54"/>
        <v>0</v>
      </c>
      <c r="F82" s="15">
        <f t="shared" si="55"/>
        <v>-1</v>
      </c>
      <c r="G82" s="15">
        <v>437</v>
      </c>
      <c r="H82" s="15">
        <v>438</v>
      </c>
      <c r="I82" s="15">
        <v>27</v>
      </c>
      <c r="J82" s="15">
        <v>7</v>
      </c>
      <c r="K82" s="15">
        <v>374</v>
      </c>
      <c r="L82" s="15">
        <v>0</v>
      </c>
      <c r="M82" s="15">
        <f t="shared" si="56"/>
        <v>0</v>
      </c>
      <c r="O82" s="86">
        <f t="shared" si="57"/>
        <v>374</v>
      </c>
      <c r="P82" s="86">
        <f t="shared" si="58"/>
        <v>0.111083984375</v>
      </c>
      <c r="Q82" s="86">
        <f t="shared" si="59"/>
        <v>348</v>
      </c>
      <c r="R82" s="86" t="b">
        <f t="shared" si="60"/>
        <v>0</v>
      </c>
      <c r="S82" s="86" t="str">
        <f t="shared" si="61"/>
        <v>Speed</v>
      </c>
      <c r="T82" s="86" t="str">
        <f t="shared" si="62"/>
        <v>&gt;</v>
      </c>
      <c r="U82" s="86">
        <f t="shared" si="63"/>
        <v>14.4951171875</v>
      </c>
      <c r="V82" s="86">
        <f t="shared" si="64"/>
        <v>346</v>
      </c>
      <c r="W82" s="86" t="b">
        <f t="shared" si="65"/>
        <v>0</v>
      </c>
      <c r="X82" s="86" t="str">
        <f t="shared" si="66"/>
        <v>GEBR</v>
      </c>
      <c r="Y82" s="86" t="str">
        <f t="shared" si="67"/>
        <v>&gt;</v>
      </c>
      <c r="Z82" s="86">
        <f t="shared" si="68"/>
        <v>1.27880859375</v>
      </c>
      <c r="AA82" s="86">
        <f t="shared" si="69"/>
        <v>133</v>
      </c>
      <c r="AB82" s="86" t="b">
        <f t="shared" si="70"/>
        <v>0</v>
      </c>
      <c r="AC82" s="86" t="str">
        <f t="shared" si="71"/>
        <v>Distance</v>
      </c>
      <c r="AD82" s="86" t="str">
        <f t="shared" si="72"/>
        <v>&gt;</v>
      </c>
      <c r="AE82" s="86">
        <f t="shared" si="73"/>
        <v>121.951171875</v>
      </c>
      <c r="AF82" s="86">
        <f t="shared" si="74"/>
        <v>63</v>
      </c>
      <c r="AG82" s="86" t="b">
        <f t="shared" si="75"/>
        <v>1</v>
      </c>
      <c r="AH82" s="86" t="str">
        <f t="shared" si="76"/>
        <v>Distance</v>
      </c>
      <c r="AI82" s="86" t="str">
        <f t="shared" si="77"/>
        <v>&lt;=</v>
      </c>
      <c r="AJ82" s="86">
        <f t="shared" si="78"/>
        <v>142.1259765625</v>
      </c>
      <c r="AK82" s="86">
        <f t="shared" si="79"/>
        <v>61</v>
      </c>
      <c r="AL82" s="86" t="b">
        <f t="shared" si="80"/>
        <v>1</v>
      </c>
      <c r="AM82" s="86" t="str">
        <f t="shared" si="81"/>
        <v>Distance</v>
      </c>
      <c r="AN82" s="86" t="str">
        <f t="shared" si="82"/>
        <v>&lt;=</v>
      </c>
      <c r="AO82" s="86">
        <f t="shared" si="83"/>
        <v>160.174560546875</v>
      </c>
      <c r="AP82" s="86">
        <f t="shared" si="84"/>
        <v>15</v>
      </c>
      <c r="AQ82" s="86" t="b">
        <f t="shared" si="85"/>
        <v>1</v>
      </c>
      <c r="AR82" s="86" t="str">
        <f t="shared" si="86"/>
        <v>Speed</v>
      </c>
      <c r="AS82" s="86" t="str">
        <f t="shared" si="87"/>
        <v>&lt;=</v>
      </c>
      <c r="AT82" s="86">
        <f t="shared" si="88"/>
        <v>15.89208984375</v>
      </c>
      <c r="AU82" s="86">
        <f t="shared" si="89"/>
        <v>4</v>
      </c>
      <c r="AV82" s="86" t="b">
        <f t="shared" si="90"/>
        <v>1</v>
      </c>
      <c r="AW82" s="86" t="str">
        <f t="shared" si="91"/>
        <v>Distance</v>
      </c>
      <c r="AX82" s="86" t="str">
        <f t="shared" si="92"/>
        <v>&lt;=</v>
      </c>
      <c r="AY82" s="86">
        <f t="shared" si="93"/>
        <v>200.208251953125</v>
      </c>
      <c r="AZ82" s="86">
        <f t="shared" si="94"/>
        <v>1</v>
      </c>
      <c r="BA82" s="86" t="b">
        <f t="shared" si="95"/>
        <v>0</v>
      </c>
      <c r="BB82" s="86" t="str">
        <f t="shared" si="96"/>
        <v>Speed</v>
      </c>
      <c r="BC82" s="86" t="str">
        <f t="shared" si="97"/>
        <v>&gt;</v>
      </c>
      <c r="BD82" s="86">
        <f t="shared" si="98"/>
        <v>13.645751953125</v>
      </c>
      <c r="BE82" s="86">
        <f t="shared" si="99"/>
        <v>0</v>
      </c>
      <c r="BF82" s="86" t="b">
        <f t="shared" si="100"/>
        <v>1</v>
      </c>
      <c r="BG82" s="86" t="str">
        <f t="shared" si="101"/>
        <v>Distance</v>
      </c>
      <c r="BH82" s="86" t="str">
        <f t="shared" si="102"/>
        <v>&lt;=</v>
      </c>
      <c r="BI82" s="86">
        <f t="shared" si="103"/>
        <v>279.580810546875</v>
      </c>
      <c r="BJ82" s="15">
        <f t="shared" si="104"/>
        <v>1</v>
      </c>
      <c r="BK82" s="15" t="str">
        <f t="shared" si="105"/>
        <v>Speed&gt;14,4951171875 AND GEBR&gt;1,27880859375 AND Distance&gt;121,951171875 AND Distance&lt;=142,1259765625 AND Distance&lt;=160,174560546875 AND Speed&lt;=15,89208984375 AND Distance&lt;=200,208251953125 AND Speed&gt;13,645751953125 AND Distance&lt;=279,580810546875</v>
      </c>
      <c r="BM82" s="15">
        <v>0.111083984375</v>
      </c>
      <c r="BN82" s="15">
        <v>1</v>
      </c>
      <c r="BO82" s="15" t="s">
        <v>1935</v>
      </c>
    </row>
    <row r="83" spans="1:67">
      <c r="A83" s="15">
        <v>80</v>
      </c>
      <c r="B83" s="15">
        <v>2</v>
      </c>
      <c r="C83" s="15">
        <v>5238</v>
      </c>
      <c r="D83" s="15">
        <f t="shared" si="53"/>
        <v>1</v>
      </c>
      <c r="E83" s="15">
        <f t="shared" si="54"/>
        <v>1142</v>
      </c>
      <c r="F83" s="15">
        <f t="shared" si="55"/>
        <v>1.27880859375</v>
      </c>
      <c r="G83" s="15">
        <v>81</v>
      </c>
      <c r="H83" s="15">
        <v>82</v>
      </c>
      <c r="I83" s="15">
        <v>27</v>
      </c>
      <c r="J83" s="15">
        <v>7</v>
      </c>
      <c r="K83" s="15">
        <v>375</v>
      </c>
      <c r="L83" s="15">
        <v>506</v>
      </c>
      <c r="M83" s="15">
        <f t="shared" si="56"/>
        <v>0.12353515625</v>
      </c>
      <c r="O83" s="86">
        <f t="shared" si="57"/>
        <v>375</v>
      </c>
      <c r="P83" s="86">
        <f t="shared" si="58"/>
        <v>0.22216796875</v>
      </c>
      <c r="Q83" s="86">
        <f t="shared" si="59"/>
        <v>115</v>
      </c>
      <c r="R83" s="86" t="b">
        <f t="shared" si="60"/>
        <v>1</v>
      </c>
      <c r="S83" s="86" t="str">
        <f t="shared" si="61"/>
        <v>Distance</v>
      </c>
      <c r="T83" s="86" t="str">
        <f t="shared" si="62"/>
        <v>&lt;=</v>
      </c>
      <c r="U83" s="86">
        <f t="shared" si="63"/>
        <v>315.859130859375</v>
      </c>
      <c r="V83" s="86">
        <f t="shared" si="64"/>
        <v>95</v>
      </c>
      <c r="W83" s="86" t="b">
        <f t="shared" si="65"/>
        <v>1</v>
      </c>
      <c r="X83" s="86" t="str">
        <f t="shared" si="66"/>
        <v>Speed</v>
      </c>
      <c r="Y83" s="86" t="str">
        <f t="shared" si="67"/>
        <v>&lt;=</v>
      </c>
      <c r="Z83" s="86">
        <f t="shared" si="68"/>
        <v>19.0771484375</v>
      </c>
      <c r="AA83" s="86">
        <f t="shared" si="69"/>
        <v>93</v>
      </c>
      <c r="AB83" s="86" t="b">
        <f t="shared" si="70"/>
        <v>1</v>
      </c>
      <c r="AC83" s="86" t="str">
        <f t="shared" si="71"/>
        <v>GEBR</v>
      </c>
      <c r="AD83" s="86" t="str">
        <f t="shared" si="72"/>
        <v>&lt;=</v>
      </c>
      <c r="AE83" s="86">
        <f t="shared" si="73"/>
        <v>0.85498046875</v>
      </c>
      <c r="AF83" s="86">
        <f t="shared" si="74"/>
        <v>36</v>
      </c>
      <c r="AG83" s="86" t="b">
        <f t="shared" si="75"/>
        <v>1</v>
      </c>
      <c r="AH83" s="86" t="str">
        <f t="shared" si="76"/>
        <v>Distance</v>
      </c>
      <c r="AI83" s="86" t="str">
        <f t="shared" si="77"/>
        <v>&lt;=</v>
      </c>
      <c r="AJ83" s="86">
        <f t="shared" si="78"/>
        <v>340.23876953125</v>
      </c>
      <c r="AK83" s="86">
        <f t="shared" si="79"/>
        <v>34</v>
      </c>
      <c r="AL83" s="86" t="b">
        <f t="shared" si="80"/>
        <v>0</v>
      </c>
      <c r="AM83" s="86" t="str">
        <f t="shared" si="81"/>
        <v>GEBR</v>
      </c>
      <c r="AN83" s="86" t="str">
        <f t="shared" si="82"/>
        <v>&gt;</v>
      </c>
      <c r="AO83" s="86">
        <f t="shared" si="83"/>
        <v>0.715087890625</v>
      </c>
      <c r="AP83" s="86">
        <f t="shared" si="84"/>
        <v>9</v>
      </c>
      <c r="AQ83" s="86" t="b">
        <f t="shared" si="85"/>
        <v>0</v>
      </c>
      <c r="AR83" s="86" t="str">
        <f t="shared" si="86"/>
        <v>Speed</v>
      </c>
      <c r="AS83" s="86" t="str">
        <f t="shared" si="87"/>
        <v>&gt;</v>
      </c>
      <c r="AT83" s="86">
        <f t="shared" si="88"/>
        <v>18.583740234375</v>
      </c>
      <c r="AU83" s="86">
        <f t="shared" si="89"/>
        <v>7</v>
      </c>
      <c r="AV83" s="86" t="b">
        <f t="shared" si="90"/>
        <v>1</v>
      </c>
      <c r="AW83" s="86" t="str">
        <f t="shared" si="91"/>
        <v>Speed</v>
      </c>
      <c r="AX83" s="86" t="str">
        <f t="shared" si="92"/>
        <v>&lt;=</v>
      </c>
      <c r="AY83" s="86">
        <f t="shared" si="93"/>
        <v>20.9580078125</v>
      </c>
      <c r="AZ83" s="86">
        <f t="shared" si="94"/>
        <v>2</v>
      </c>
      <c r="BA83" s="86" t="b">
        <f t="shared" si="95"/>
        <v>1</v>
      </c>
      <c r="BB83" s="86" t="str">
        <f t="shared" si="96"/>
        <v>Distance</v>
      </c>
      <c r="BC83" s="86" t="str">
        <f t="shared" si="97"/>
        <v>&lt;=</v>
      </c>
      <c r="BD83" s="86">
        <f t="shared" si="98"/>
        <v>440.973388671875</v>
      </c>
      <c r="BE83" s="86">
        <f t="shared" si="99"/>
        <v>0</v>
      </c>
      <c r="BF83" s="86" t="b">
        <f t="shared" si="100"/>
        <v>0</v>
      </c>
      <c r="BG83" s="86" t="str">
        <f t="shared" si="101"/>
        <v>Distance</v>
      </c>
      <c r="BH83" s="86" t="str">
        <f t="shared" si="102"/>
        <v>&gt;</v>
      </c>
      <c r="BI83" s="86">
        <f t="shared" si="103"/>
        <v>279.580810546875</v>
      </c>
      <c r="BJ83" s="15">
        <f t="shared" si="104"/>
        <v>0</v>
      </c>
      <c r="BK83" s="15" t="str">
        <f t="shared" si="105"/>
        <v>Distance&lt;=315,859130859375 AND Speed&lt;=19,0771484375 AND GEBR&lt;=0,85498046875 AND Distance&lt;=340,23876953125 AND GEBR&gt;0,715087890625 AND Speed&gt;18,583740234375 AND Speed&lt;=20,9580078125 AND Distance&lt;=440,973388671875 AND Distance&gt;279,580810546875</v>
      </c>
      <c r="BM83" s="15">
        <v>0.111083984375</v>
      </c>
      <c r="BN83" s="15">
        <v>1</v>
      </c>
      <c r="BO83" s="15" t="s">
        <v>1945</v>
      </c>
    </row>
    <row r="84" spans="1:67">
      <c r="A84" s="15">
        <v>81</v>
      </c>
      <c r="B84" s="15">
        <v>-2</v>
      </c>
      <c r="C84" s="15">
        <v>-8192</v>
      </c>
      <c r="D84" s="15">
        <f t="shared" si="53"/>
        <v>-1</v>
      </c>
      <c r="E84" s="15">
        <f t="shared" si="54"/>
        <v>0</v>
      </c>
      <c r="F84" s="15">
        <f t="shared" si="55"/>
        <v>-1</v>
      </c>
      <c r="G84" s="15">
        <v>439</v>
      </c>
      <c r="H84" s="15">
        <v>440</v>
      </c>
      <c r="I84" s="15">
        <v>80</v>
      </c>
      <c r="J84" s="15">
        <v>8</v>
      </c>
      <c r="K84" s="15">
        <v>376</v>
      </c>
      <c r="L84" s="15">
        <v>0</v>
      </c>
      <c r="M84" s="15">
        <f t="shared" si="56"/>
        <v>0</v>
      </c>
      <c r="O84" s="86">
        <f t="shared" si="57"/>
        <v>376</v>
      </c>
      <c r="P84" s="86">
        <f t="shared" si="58"/>
        <v>0.333251953125</v>
      </c>
      <c r="Q84" s="86">
        <f t="shared" si="59"/>
        <v>115</v>
      </c>
      <c r="R84" s="86" t="b">
        <f t="shared" si="60"/>
        <v>0</v>
      </c>
      <c r="S84" s="86" t="str">
        <f t="shared" si="61"/>
        <v>Distance</v>
      </c>
      <c r="T84" s="86" t="str">
        <f t="shared" si="62"/>
        <v>&gt;</v>
      </c>
      <c r="U84" s="86">
        <f t="shared" si="63"/>
        <v>315.859130859375</v>
      </c>
      <c r="V84" s="86">
        <f t="shared" si="64"/>
        <v>95</v>
      </c>
      <c r="W84" s="86" t="b">
        <f t="shared" si="65"/>
        <v>1</v>
      </c>
      <c r="X84" s="86" t="str">
        <f t="shared" si="66"/>
        <v>Speed</v>
      </c>
      <c r="Y84" s="86" t="str">
        <f t="shared" si="67"/>
        <v>&lt;=</v>
      </c>
      <c r="Z84" s="86">
        <f t="shared" si="68"/>
        <v>19.0771484375</v>
      </c>
      <c r="AA84" s="86">
        <f t="shared" si="69"/>
        <v>93</v>
      </c>
      <c r="AB84" s="86" t="b">
        <f t="shared" si="70"/>
        <v>1</v>
      </c>
      <c r="AC84" s="86" t="str">
        <f t="shared" si="71"/>
        <v>GEBR</v>
      </c>
      <c r="AD84" s="86" t="str">
        <f t="shared" si="72"/>
        <v>&lt;=</v>
      </c>
      <c r="AE84" s="86">
        <f t="shared" si="73"/>
        <v>0.85498046875</v>
      </c>
      <c r="AF84" s="86">
        <f t="shared" si="74"/>
        <v>36</v>
      </c>
      <c r="AG84" s="86" t="b">
        <f t="shared" si="75"/>
        <v>1</v>
      </c>
      <c r="AH84" s="86" t="str">
        <f t="shared" si="76"/>
        <v>Distance</v>
      </c>
      <c r="AI84" s="86" t="str">
        <f t="shared" si="77"/>
        <v>&lt;=</v>
      </c>
      <c r="AJ84" s="86">
        <f t="shared" si="78"/>
        <v>340.23876953125</v>
      </c>
      <c r="AK84" s="86">
        <f t="shared" si="79"/>
        <v>34</v>
      </c>
      <c r="AL84" s="86" t="b">
        <f t="shared" si="80"/>
        <v>0</v>
      </c>
      <c r="AM84" s="86" t="str">
        <f t="shared" si="81"/>
        <v>GEBR</v>
      </c>
      <c r="AN84" s="86" t="str">
        <f t="shared" si="82"/>
        <v>&gt;</v>
      </c>
      <c r="AO84" s="86">
        <f t="shared" si="83"/>
        <v>0.715087890625</v>
      </c>
      <c r="AP84" s="86">
        <f t="shared" si="84"/>
        <v>9</v>
      </c>
      <c r="AQ84" s="86" t="b">
        <f t="shared" si="85"/>
        <v>0</v>
      </c>
      <c r="AR84" s="86" t="str">
        <f t="shared" si="86"/>
        <v>Speed</v>
      </c>
      <c r="AS84" s="86" t="str">
        <f t="shared" si="87"/>
        <v>&gt;</v>
      </c>
      <c r="AT84" s="86">
        <f t="shared" si="88"/>
        <v>18.583740234375</v>
      </c>
      <c r="AU84" s="86">
        <f t="shared" si="89"/>
        <v>7</v>
      </c>
      <c r="AV84" s="86" t="b">
        <f t="shared" si="90"/>
        <v>1</v>
      </c>
      <c r="AW84" s="86" t="str">
        <f t="shared" si="91"/>
        <v>Speed</v>
      </c>
      <c r="AX84" s="86" t="str">
        <f t="shared" si="92"/>
        <v>&lt;=</v>
      </c>
      <c r="AY84" s="86">
        <f t="shared" si="93"/>
        <v>20.9580078125</v>
      </c>
      <c r="AZ84" s="86">
        <f t="shared" si="94"/>
        <v>2</v>
      </c>
      <c r="BA84" s="86" t="b">
        <f t="shared" si="95"/>
        <v>1</v>
      </c>
      <c r="BB84" s="86" t="str">
        <f t="shared" si="96"/>
        <v>Distance</v>
      </c>
      <c r="BC84" s="86" t="str">
        <f t="shared" si="97"/>
        <v>&lt;=</v>
      </c>
      <c r="BD84" s="86">
        <f t="shared" si="98"/>
        <v>440.973388671875</v>
      </c>
      <c r="BE84" s="86">
        <f t="shared" si="99"/>
        <v>0</v>
      </c>
      <c r="BF84" s="86" t="b">
        <f t="shared" si="100"/>
        <v>0</v>
      </c>
      <c r="BG84" s="86" t="str">
        <f t="shared" si="101"/>
        <v>Distance</v>
      </c>
      <c r="BH84" s="86" t="str">
        <f t="shared" si="102"/>
        <v>&gt;</v>
      </c>
      <c r="BI84" s="86">
        <f t="shared" si="103"/>
        <v>279.580810546875</v>
      </c>
      <c r="BJ84" s="15">
        <f t="shared" si="104"/>
        <v>0</v>
      </c>
      <c r="BK84" s="15" t="str">
        <f t="shared" si="105"/>
        <v>Distance&gt;315,859130859375 AND Speed&lt;=19,0771484375 AND GEBR&lt;=0,85498046875 AND Distance&lt;=340,23876953125 AND GEBR&gt;0,715087890625 AND Speed&gt;18,583740234375 AND Speed&lt;=20,9580078125 AND Distance&lt;=440,973388671875 AND Distance&gt;279,580810546875</v>
      </c>
      <c r="BM84" s="15">
        <v>0.111083984375</v>
      </c>
      <c r="BN84" s="15">
        <v>1</v>
      </c>
      <c r="BO84" s="15" t="s">
        <v>1947</v>
      </c>
    </row>
    <row r="85" spans="1:67">
      <c r="A85" s="15">
        <v>82</v>
      </c>
      <c r="B85" s="15">
        <v>1</v>
      </c>
      <c r="C85" s="15">
        <v>114720</v>
      </c>
      <c r="D85" s="15">
        <f t="shared" si="53"/>
        <v>28</v>
      </c>
      <c r="E85" s="15">
        <f t="shared" si="54"/>
        <v>32</v>
      </c>
      <c r="F85" s="15">
        <f t="shared" si="55"/>
        <v>28.0078125</v>
      </c>
      <c r="G85" s="15">
        <v>141</v>
      </c>
      <c r="H85" s="15">
        <v>142</v>
      </c>
      <c r="I85" s="15">
        <v>80</v>
      </c>
      <c r="J85" s="15">
        <v>8</v>
      </c>
      <c r="K85" s="15">
        <v>385</v>
      </c>
      <c r="L85" s="15">
        <v>975</v>
      </c>
      <c r="M85" s="15">
        <f t="shared" si="56"/>
        <v>0.238037109375</v>
      </c>
      <c r="O85" s="86">
        <f t="shared" si="57"/>
        <v>385</v>
      </c>
      <c r="P85" s="86">
        <f t="shared" si="58"/>
        <v>0.199951171875</v>
      </c>
      <c r="Q85" s="86">
        <f t="shared" si="59"/>
        <v>383</v>
      </c>
      <c r="R85" s="86" t="b">
        <f t="shared" si="60"/>
        <v>1</v>
      </c>
      <c r="S85" s="86" t="str">
        <f t="shared" si="61"/>
        <v>GEBR</v>
      </c>
      <c r="T85" s="86" t="str">
        <f t="shared" si="62"/>
        <v>&lt;=</v>
      </c>
      <c r="U85" s="86">
        <f t="shared" si="63"/>
        <v>0.715087890625</v>
      </c>
      <c r="V85" s="86">
        <f t="shared" si="64"/>
        <v>380</v>
      </c>
      <c r="W85" s="86" t="b">
        <f t="shared" si="65"/>
        <v>1</v>
      </c>
      <c r="X85" s="86" t="str">
        <f t="shared" si="66"/>
        <v>Distance</v>
      </c>
      <c r="Y85" s="86" t="str">
        <f t="shared" si="67"/>
        <v>&lt;=</v>
      </c>
      <c r="Z85" s="86">
        <f t="shared" si="68"/>
        <v>311.902587890625</v>
      </c>
      <c r="AA85" s="86">
        <f t="shared" si="69"/>
        <v>378</v>
      </c>
      <c r="AB85" s="86" t="b">
        <f t="shared" si="70"/>
        <v>0</v>
      </c>
      <c r="AC85" s="86" t="str">
        <f t="shared" si="71"/>
        <v>Distance</v>
      </c>
      <c r="AD85" s="86" t="str">
        <f t="shared" si="72"/>
        <v>&gt;</v>
      </c>
      <c r="AE85" s="86">
        <f t="shared" si="73"/>
        <v>289.283935546875</v>
      </c>
      <c r="AF85" s="86">
        <f t="shared" si="74"/>
        <v>237</v>
      </c>
      <c r="AG85" s="86" t="b">
        <f t="shared" si="75"/>
        <v>0</v>
      </c>
      <c r="AH85" s="86" t="str">
        <f t="shared" si="76"/>
        <v>Speed</v>
      </c>
      <c r="AI85" s="86" t="str">
        <f t="shared" si="77"/>
        <v>&gt;</v>
      </c>
      <c r="AJ85" s="86">
        <f t="shared" si="78"/>
        <v>16.983642578125</v>
      </c>
      <c r="AK85" s="86">
        <f t="shared" si="79"/>
        <v>33</v>
      </c>
      <c r="AL85" s="86" t="b">
        <f t="shared" si="80"/>
        <v>1</v>
      </c>
      <c r="AM85" s="86" t="str">
        <f t="shared" si="81"/>
        <v>Speed</v>
      </c>
      <c r="AN85" s="86" t="str">
        <f t="shared" si="82"/>
        <v>&lt;=</v>
      </c>
      <c r="AO85" s="86">
        <f t="shared" si="83"/>
        <v>18.040771484375</v>
      </c>
      <c r="AP85" s="86">
        <f t="shared" si="84"/>
        <v>9</v>
      </c>
      <c r="AQ85" s="86" t="b">
        <f t="shared" si="85"/>
        <v>1</v>
      </c>
      <c r="AR85" s="86" t="str">
        <f t="shared" si="86"/>
        <v>Speed</v>
      </c>
      <c r="AS85" s="86" t="str">
        <f t="shared" si="87"/>
        <v>&lt;=</v>
      </c>
      <c r="AT85" s="86">
        <f t="shared" si="88"/>
        <v>18.583740234375</v>
      </c>
      <c r="AU85" s="86">
        <f t="shared" si="89"/>
        <v>7</v>
      </c>
      <c r="AV85" s="86" t="b">
        <f t="shared" si="90"/>
        <v>1</v>
      </c>
      <c r="AW85" s="86" t="str">
        <f t="shared" si="91"/>
        <v>Speed</v>
      </c>
      <c r="AX85" s="86" t="str">
        <f t="shared" si="92"/>
        <v>&lt;=</v>
      </c>
      <c r="AY85" s="86">
        <f t="shared" si="93"/>
        <v>20.9580078125</v>
      </c>
      <c r="AZ85" s="86">
        <f t="shared" si="94"/>
        <v>2</v>
      </c>
      <c r="BA85" s="86" t="b">
        <f t="shared" si="95"/>
        <v>1</v>
      </c>
      <c r="BB85" s="86" t="str">
        <f t="shared" si="96"/>
        <v>Distance</v>
      </c>
      <c r="BC85" s="86" t="str">
        <f t="shared" si="97"/>
        <v>&lt;=</v>
      </c>
      <c r="BD85" s="86">
        <f t="shared" si="98"/>
        <v>440.973388671875</v>
      </c>
      <c r="BE85" s="86">
        <f t="shared" si="99"/>
        <v>0</v>
      </c>
      <c r="BF85" s="86" t="b">
        <f t="shared" si="100"/>
        <v>0</v>
      </c>
      <c r="BG85" s="86" t="str">
        <f t="shared" si="101"/>
        <v>Distance</v>
      </c>
      <c r="BH85" s="86" t="str">
        <f t="shared" si="102"/>
        <v>&gt;</v>
      </c>
      <c r="BI85" s="86">
        <f t="shared" si="103"/>
        <v>279.580810546875</v>
      </c>
      <c r="BJ85" s="15">
        <f t="shared" si="104"/>
        <v>0</v>
      </c>
      <c r="BK85" s="15" t="str">
        <f t="shared" si="105"/>
        <v>GEBR&lt;=0,715087890625 AND Distance&lt;=311,902587890625 AND Distance&gt;289,283935546875 AND Speed&gt;16,983642578125 AND Speed&lt;=18,040771484375 AND Speed&lt;=18,583740234375 AND Speed&lt;=20,9580078125 AND Distance&lt;=440,973388671875 AND Distance&gt;279,580810546875</v>
      </c>
      <c r="BM85" s="15">
        <v>0.111083984375</v>
      </c>
      <c r="BN85" s="15">
        <v>1</v>
      </c>
      <c r="BO85" s="15" t="s">
        <v>1950</v>
      </c>
    </row>
    <row r="86" spans="1:67">
      <c r="A86" s="15">
        <v>83</v>
      </c>
      <c r="B86" s="15">
        <v>0</v>
      </c>
      <c r="C86" s="15">
        <v>976992</v>
      </c>
      <c r="D86" s="15">
        <f t="shared" si="53"/>
        <v>238</v>
      </c>
      <c r="E86" s="15">
        <f t="shared" si="54"/>
        <v>2144</v>
      </c>
      <c r="F86" s="15">
        <f t="shared" si="55"/>
        <v>238.5234375</v>
      </c>
      <c r="G86" s="15">
        <v>299</v>
      </c>
      <c r="H86" s="15">
        <v>300</v>
      </c>
      <c r="I86" s="15">
        <v>32</v>
      </c>
      <c r="J86" s="15">
        <v>7</v>
      </c>
      <c r="K86" s="15">
        <v>386</v>
      </c>
      <c r="L86" s="15">
        <v>65</v>
      </c>
      <c r="M86" s="15">
        <f t="shared" si="56"/>
        <v>1.5869140625E-2</v>
      </c>
      <c r="O86" s="86">
        <f t="shared" si="57"/>
        <v>386</v>
      </c>
      <c r="P86" s="86">
        <f t="shared" si="58"/>
        <v>0.333251953125</v>
      </c>
      <c r="Q86" s="86">
        <f t="shared" si="59"/>
        <v>383</v>
      </c>
      <c r="R86" s="86" t="b">
        <f t="shared" si="60"/>
        <v>0</v>
      </c>
      <c r="S86" s="86" t="str">
        <f t="shared" si="61"/>
        <v>GEBR</v>
      </c>
      <c r="T86" s="86" t="str">
        <f t="shared" si="62"/>
        <v>&gt;</v>
      </c>
      <c r="U86" s="86">
        <f t="shared" si="63"/>
        <v>0.715087890625</v>
      </c>
      <c r="V86" s="86">
        <f t="shared" si="64"/>
        <v>380</v>
      </c>
      <c r="W86" s="86" t="b">
        <f t="shared" si="65"/>
        <v>1</v>
      </c>
      <c r="X86" s="86" t="str">
        <f t="shared" si="66"/>
        <v>Distance</v>
      </c>
      <c r="Y86" s="86" t="str">
        <f t="shared" si="67"/>
        <v>&lt;=</v>
      </c>
      <c r="Z86" s="86">
        <f t="shared" si="68"/>
        <v>311.902587890625</v>
      </c>
      <c r="AA86" s="86">
        <f t="shared" si="69"/>
        <v>378</v>
      </c>
      <c r="AB86" s="86" t="b">
        <f t="shared" si="70"/>
        <v>0</v>
      </c>
      <c r="AC86" s="86" t="str">
        <f t="shared" si="71"/>
        <v>Distance</v>
      </c>
      <c r="AD86" s="86" t="str">
        <f t="shared" si="72"/>
        <v>&gt;</v>
      </c>
      <c r="AE86" s="86">
        <f t="shared" si="73"/>
        <v>289.283935546875</v>
      </c>
      <c r="AF86" s="86">
        <f t="shared" si="74"/>
        <v>237</v>
      </c>
      <c r="AG86" s="86" t="b">
        <f t="shared" si="75"/>
        <v>0</v>
      </c>
      <c r="AH86" s="86" t="str">
        <f t="shared" si="76"/>
        <v>Speed</v>
      </c>
      <c r="AI86" s="86" t="str">
        <f t="shared" si="77"/>
        <v>&gt;</v>
      </c>
      <c r="AJ86" s="86">
        <f t="shared" si="78"/>
        <v>16.983642578125</v>
      </c>
      <c r="AK86" s="86">
        <f t="shared" si="79"/>
        <v>33</v>
      </c>
      <c r="AL86" s="86" t="b">
        <f t="shared" si="80"/>
        <v>1</v>
      </c>
      <c r="AM86" s="86" t="str">
        <f t="shared" si="81"/>
        <v>Speed</v>
      </c>
      <c r="AN86" s="86" t="str">
        <f t="shared" si="82"/>
        <v>&lt;=</v>
      </c>
      <c r="AO86" s="86">
        <f t="shared" si="83"/>
        <v>18.040771484375</v>
      </c>
      <c r="AP86" s="86">
        <f t="shared" si="84"/>
        <v>9</v>
      </c>
      <c r="AQ86" s="86" t="b">
        <f t="shared" si="85"/>
        <v>1</v>
      </c>
      <c r="AR86" s="86" t="str">
        <f t="shared" si="86"/>
        <v>Speed</v>
      </c>
      <c r="AS86" s="86" t="str">
        <f t="shared" si="87"/>
        <v>&lt;=</v>
      </c>
      <c r="AT86" s="86">
        <f t="shared" si="88"/>
        <v>18.583740234375</v>
      </c>
      <c r="AU86" s="86">
        <f t="shared" si="89"/>
        <v>7</v>
      </c>
      <c r="AV86" s="86" t="b">
        <f t="shared" si="90"/>
        <v>1</v>
      </c>
      <c r="AW86" s="86" t="str">
        <f t="shared" si="91"/>
        <v>Speed</v>
      </c>
      <c r="AX86" s="86" t="str">
        <f t="shared" si="92"/>
        <v>&lt;=</v>
      </c>
      <c r="AY86" s="86">
        <f t="shared" si="93"/>
        <v>20.9580078125</v>
      </c>
      <c r="AZ86" s="86">
        <f t="shared" si="94"/>
        <v>2</v>
      </c>
      <c r="BA86" s="86" t="b">
        <f t="shared" si="95"/>
        <v>1</v>
      </c>
      <c r="BB86" s="86" t="str">
        <f t="shared" si="96"/>
        <v>Distance</v>
      </c>
      <c r="BC86" s="86" t="str">
        <f t="shared" si="97"/>
        <v>&lt;=</v>
      </c>
      <c r="BD86" s="86">
        <f t="shared" si="98"/>
        <v>440.973388671875</v>
      </c>
      <c r="BE86" s="86">
        <f t="shared" si="99"/>
        <v>0</v>
      </c>
      <c r="BF86" s="86" t="b">
        <f t="shared" si="100"/>
        <v>0</v>
      </c>
      <c r="BG86" s="86" t="str">
        <f t="shared" si="101"/>
        <v>Distance</v>
      </c>
      <c r="BH86" s="86" t="str">
        <f t="shared" si="102"/>
        <v>&gt;</v>
      </c>
      <c r="BI86" s="86">
        <f t="shared" si="103"/>
        <v>279.580810546875</v>
      </c>
      <c r="BJ86" s="15">
        <f t="shared" si="104"/>
        <v>0</v>
      </c>
      <c r="BK86" s="15" t="str">
        <f t="shared" si="105"/>
        <v>GEBR&gt;0,715087890625 AND Distance&lt;=311,902587890625 AND Distance&gt;289,283935546875 AND Speed&gt;16,983642578125 AND Speed&lt;=18,040771484375 AND Speed&lt;=18,583740234375 AND Speed&lt;=20,9580078125 AND Distance&lt;=440,973388671875 AND Distance&gt;279,580810546875</v>
      </c>
      <c r="BM86" s="15">
        <v>0.111083984375</v>
      </c>
      <c r="BN86" s="15">
        <v>1</v>
      </c>
      <c r="BO86" s="15" t="s">
        <v>1971</v>
      </c>
    </row>
    <row r="87" spans="1:67">
      <c r="A87" s="15">
        <v>84</v>
      </c>
      <c r="B87" s="15">
        <v>1</v>
      </c>
      <c r="C87" s="15">
        <v>70665</v>
      </c>
      <c r="D87" s="15">
        <f t="shared" si="53"/>
        <v>17</v>
      </c>
      <c r="E87" s="15">
        <f t="shared" si="54"/>
        <v>1033</v>
      </c>
      <c r="F87" s="15">
        <f t="shared" si="55"/>
        <v>17.252197265625</v>
      </c>
      <c r="G87" s="15">
        <v>85</v>
      </c>
      <c r="H87" s="15">
        <v>86</v>
      </c>
      <c r="I87" s="15">
        <v>32</v>
      </c>
      <c r="J87" s="15">
        <v>7</v>
      </c>
      <c r="K87" s="15">
        <v>401</v>
      </c>
      <c r="L87" s="15">
        <v>740</v>
      </c>
      <c r="M87" s="15">
        <f t="shared" si="56"/>
        <v>0.1806640625</v>
      </c>
      <c r="O87" s="86">
        <f t="shared" si="57"/>
        <v>401</v>
      </c>
      <c r="P87" s="86">
        <f t="shared" si="58"/>
        <v>0.22216796875</v>
      </c>
      <c r="Q87" s="86">
        <f t="shared" si="59"/>
        <v>399</v>
      </c>
      <c r="R87" s="86" t="b">
        <f t="shared" si="60"/>
        <v>1</v>
      </c>
      <c r="S87" s="86" t="str">
        <f t="shared" si="61"/>
        <v>Speed</v>
      </c>
      <c r="T87" s="86" t="str">
        <f t="shared" si="62"/>
        <v>&lt;=</v>
      </c>
      <c r="U87" s="86">
        <f t="shared" si="63"/>
        <v>21.760986328125</v>
      </c>
      <c r="V87" s="86">
        <f t="shared" si="64"/>
        <v>397</v>
      </c>
      <c r="W87" s="86" t="b">
        <f t="shared" si="65"/>
        <v>1</v>
      </c>
      <c r="X87" s="86" t="str">
        <f t="shared" si="66"/>
        <v>Distance</v>
      </c>
      <c r="Y87" s="86" t="str">
        <f t="shared" si="67"/>
        <v>&lt;=</v>
      </c>
      <c r="Z87" s="86">
        <f t="shared" si="68"/>
        <v>469.559814453125</v>
      </c>
      <c r="AA87" s="86">
        <f t="shared" si="69"/>
        <v>396</v>
      </c>
      <c r="AB87" s="86" t="b">
        <f t="shared" si="70"/>
        <v>1</v>
      </c>
      <c r="AC87" s="86" t="str">
        <f t="shared" si="71"/>
        <v>GEBR</v>
      </c>
      <c r="AD87" s="86" t="str">
        <f t="shared" si="72"/>
        <v>&lt;=</v>
      </c>
      <c r="AE87" s="86">
        <f t="shared" si="73"/>
        <v>0.715087890625</v>
      </c>
      <c r="AF87" s="86">
        <f t="shared" si="74"/>
        <v>119</v>
      </c>
      <c r="AG87" s="86" t="b">
        <f t="shared" si="75"/>
        <v>0</v>
      </c>
      <c r="AH87" s="86" t="str">
        <f t="shared" si="76"/>
        <v>Speed</v>
      </c>
      <c r="AI87" s="86" t="str">
        <f t="shared" si="77"/>
        <v>&gt;</v>
      </c>
      <c r="AJ87" s="86">
        <f t="shared" si="78"/>
        <v>21.189208984375</v>
      </c>
      <c r="AK87" s="86">
        <f t="shared" si="79"/>
        <v>39</v>
      </c>
      <c r="AL87" s="86" t="b">
        <f t="shared" si="80"/>
        <v>1</v>
      </c>
      <c r="AM87" s="86" t="str">
        <f t="shared" si="81"/>
        <v>Speed</v>
      </c>
      <c r="AN87" s="86" t="str">
        <f t="shared" si="82"/>
        <v>&lt;=</v>
      </c>
      <c r="AO87" s="86">
        <f t="shared" si="83"/>
        <v>22.98486328125</v>
      </c>
      <c r="AP87" s="86">
        <f t="shared" si="84"/>
        <v>37</v>
      </c>
      <c r="AQ87" s="86" t="b">
        <f t="shared" si="85"/>
        <v>1</v>
      </c>
      <c r="AR87" s="86" t="str">
        <f t="shared" si="86"/>
        <v>Speed</v>
      </c>
      <c r="AS87" s="86" t="str">
        <f t="shared" si="87"/>
        <v>&lt;=</v>
      </c>
      <c r="AT87" s="86">
        <f t="shared" si="88"/>
        <v>23.851806640625</v>
      </c>
      <c r="AU87" s="86">
        <f t="shared" si="89"/>
        <v>8</v>
      </c>
      <c r="AV87" s="86" t="b">
        <f t="shared" si="90"/>
        <v>1</v>
      </c>
      <c r="AW87" s="86" t="str">
        <f t="shared" si="91"/>
        <v>Distance</v>
      </c>
      <c r="AX87" s="86" t="str">
        <f t="shared" si="92"/>
        <v>&lt;=</v>
      </c>
      <c r="AY87" s="86">
        <f t="shared" si="93"/>
        <v>557.604736328125</v>
      </c>
      <c r="AZ87" s="86">
        <f t="shared" si="94"/>
        <v>2</v>
      </c>
      <c r="BA87" s="86" t="b">
        <f t="shared" si="95"/>
        <v>0</v>
      </c>
      <c r="BB87" s="86" t="str">
        <f t="shared" si="96"/>
        <v>Distance</v>
      </c>
      <c r="BC87" s="86" t="str">
        <f t="shared" si="97"/>
        <v>&gt;</v>
      </c>
      <c r="BD87" s="86">
        <f t="shared" si="98"/>
        <v>440.973388671875</v>
      </c>
      <c r="BE87" s="86">
        <f t="shared" si="99"/>
        <v>0</v>
      </c>
      <c r="BF87" s="86" t="b">
        <f t="shared" si="100"/>
        <v>0</v>
      </c>
      <c r="BG87" s="86" t="str">
        <f t="shared" si="101"/>
        <v>Distance</v>
      </c>
      <c r="BH87" s="86" t="str">
        <f t="shared" si="102"/>
        <v>&gt;</v>
      </c>
      <c r="BI87" s="86">
        <f t="shared" si="103"/>
        <v>279.580810546875</v>
      </c>
      <c r="BJ87" s="15">
        <f t="shared" si="104"/>
        <v>0</v>
      </c>
      <c r="BK87" s="15" t="str">
        <f t="shared" si="105"/>
        <v>Speed&lt;=21,760986328125 AND Distance&lt;=469,559814453125 AND GEBR&lt;=0,715087890625 AND Speed&gt;21,189208984375 AND Speed&lt;=22,98486328125 AND Speed&lt;=23,851806640625 AND Distance&lt;=557,604736328125 AND Distance&gt;440,973388671875 AND Distance&gt;279,580810546875</v>
      </c>
      <c r="BM87" s="15">
        <v>0.111083984375</v>
      </c>
      <c r="BN87" s="15">
        <v>1</v>
      </c>
      <c r="BO87" s="15" t="s">
        <v>1981</v>
      </c>
    </row>
    <row r="88" spans="1:67">
      <c r="A88" s="15">
        <v>85</v>
      </c>
      <c r="B88" s="15">
        <v>0</v>
      </c>
      <c r="C88" s="15">
        <v>1058458</v>
      </c>
      <c r="D88" s="15">
        <f t="shared" si="53"/>
        <v>258</v>
      </c>
      <c r="E88" s="15">
        <f t="shared" si="54"/>
        <v>1690</v>
      </c>
      <c r="F88" s="15">
        <f t="shared" si="55"/>
        <v>258.41259765625</v>
      </c>
      <c r="G88" s="15">
        <v>329</v>
      </c>
      <c r="H88" s="15">
        <v>330</v>
      </c>
      <c r="I88" s="15">
        <v>84</v>
      </c>
      <c r="J88" s="15">
        <v>8</v>
      </c>
      <c r="K88" s="15">
        <v>402</v>
      </c>
      <c r="L88" s="15">
        <v>1268</v>
      </c>
      <c r="M88" s="15">
        <f t="shared" si="56"/>
        <v>0.3095703125</v>
      </c>
      <c r="O88" s="86">
        <f t="shared" si="57"/>
        <v>402</v>
      </c>
      <c r="P88" s="86">
        <f t="shared" si="58"/>
        <v>8.3251953125E-2</v>
      </c>
      <c r="Q88" s="86">
        <f t="shared" si="59"/>
        <v>399</v>
      </c>
      <c r="R88" s="86" t="b">
        <f t="shared" si="60"/>
        <v>0</v>
      </c>
      <c r="S88" s="86" t="str">
        <f t="shared" si="61"/>
        <v>Speed</v>
      </c>
      <c r="T88" s="86" t="str">
        <f t="shared" si="62"/>
        <v>&gt;</v>
      </c>
      <c r="U88" s="86">
        <f t="shared" si="63"/>
        <v>21.760986328125</v>
      </c>
      <c r="V88" s="86">
        <f t="shared" si="64"/>
        <v>397</v>
      </c>
      <c r="W88" s="86" t="b">
        <f t="shared" si="65"/>
        <v>1</v>
      </c>
      <c r="X88" s="86" t="str">
        <f t="shared" si="66"/>
        <v>Distance</v>
      </c>
      <c r="Y88" s="86" t="str">
        <f t="shared" si="67"/>
        <v>&lt;=</v>
      </c>
      <c r="Z88" s="86">
        <f t="shared" si="68"/>
        <v>469.559814453125</v>
      </c>
      <c r="AA88" s="86">
        <f t="shared" si="69"/>
        <v>396</v>
      </c>
      <c r="AB88" s="86" t="b">
        <f t="shared" si="70"/>
        <v>1</v>
      </c>
      <c r="AC88" s="86" t="str">
        <f t="shared" si="71"/>
        <v>GEBR</v>
      </c>
      <c r="AD88" s="86" t="str">
        <f t="shared" si="72"/>
        <v>&lt;=</v>
      </c>
      <c r="AE88" s="86">
        <f t="shared" si="73"/>
        <v>0.715087890625</v>
      </c>
      <c r="AF88" s="86">
        <f t="shared" si="74"/>
        <v>119</v>
      </c>
      <c r="AG88" s="86" t="b">
        <f t="shared" si="75"/>
        <v>0</v>
      </c>
      <c r="AH88" s="86" t="str">
        <f t="shared" si="76"/>
        <v>Speed</v>
      </c>
      <c r="AI88" s="86" t="str">
        <f t="shared" si="77"/>
        <v>&gt;</v>
      </c>
      <c r="AJ88" s="86">
        <f t="shared" si="78"/>
        <v>21.189208984375</v>
      </c>
      <c r="AK88" s="86">
        <f t="shared" si="79"/>
        <v>39</v>
      </c>
      <c r="AL88" s="86" t="b">
        <f t="shared" si="80"/>
        <v>1</v>
      </c>
      <c r="AM88" s="86" t="str">
        <f t="shared" si="81"/>
        <v>Speed</v>
      </c>
      <c r="AN88" s="86" t="str">
        <f t="shared" si="82"/>
        <v>&lt;=</v>
      </c>
      <c r="AO88" s="86">
        <f t="shared" si="83"/>
        <v>22.98486328125</v>
      </c>
      <c r="AP88" s="86">
        <f t="shared" si="84"/>
        <v>37</v>
      </c>
      <c r="AQ88" s="86" t="b">
        <f t="shared" si="85"/>
        <v>1</v>
      </c>
      <c r="AR88" s="86" t="str">
        <f t="shared" si="86"/>
        <v>Speed</v>
      </c>
      <c r="AS88" s="86" t="str">
        <f t="shared" si="87"/>
        <v>&lt;=</v>
      </c>
      <c r="AT88" s="86">
        <f t="shared" si="88"/>
        <v>23.851806640625</v>
      </c>
      <c r="AU88" s="86">
        <f t="shared" si="89"/>
        <v>8</v>
      </c>
      <c r="AV88" s="86" t="b">
        <f t="shared" si="90"/>
        <v>1</v>
      </c>
      <c r="AW88" s="86" t="str">
        <f t="shared" si="91"/>
        <v>Distance</v>
      </c>
      <c r="AX88" s="86" t="str">
        <f t="shared" si="92"/>
        <v>&lt;=</v>
      </c>
      <c r="AY88" s="86">
        <f t="shared" si="93"/>
        <v>557.604736328125</v>
      </c>
      <c r="AZ88" s="86">
        <f t="shared" si="94"/>
        <v>2</v>
      </c>
      <c r="BA88" s="86" t="b">
        <f t="shared" si="95"/>
        <v>0</v>
      </c>
      <c r="BB88" s="86" t="str">
        <f t="shared" si="96"/>
        <v>Distance</v>
      </c>
      <c r="BC88" s="86" t="str">
        <f t="shared" si="97"/>
        <v>&gt;</v>
      </c>
      <c r="BD88" s="86">
        <f t="shared" si="98"/>
        <v>440.973388671875</v>
      </c>
      <c r="BE88" s="86">
        <f t="shared" si="99"/>
        <v>0</v>
      </c>
      <c r="BF88" s="86" t="b">
        <f t="shared" si="100"/>
        <v>0</v>
      </c>
      <c r="BG88" s="86" t="str">
        <f t="shared" si="101"/>
        <v>Distance</v>
      </c>
      <c r="BH88" s="86" t="str">
        <f t="shared" si="102"/>
        <v>&gt;</v>
      </c>
      <c r="BI88" s="86">
        <f t="shared" si="103"/>
        <v>279.580810546875</v>
      </c>
      <c r="BJ88" s="15">
        <f t="shared" si="104"/>
        <v>1</v>
      </c>
      <c r="BK88" s="15" t="str">
        <f t="shared" si="105"/>
        <v>Speed&gt;21,760986328125 AND Distance&lt;=469,559814453125 AND GEBR&lt;=0,715087890625 AND Speed&gt;21,189208984375 AND Speed&lt;=22,98486328125 AND Speed&lt;=23,851806640625 AND Distance&lt;=557,604736328125 AND Distance&gt;440,973388671875 AND Distance&gt;279,580810546875</v>
      </c>
      <c r="BM88" s="15">
        <v>0.111083984375</v>
      </c>
      <c r="BN88" s="15">
        <v>1</v>
      </c>
      <c r="BO88" s="15" t="s">
        <v>1984</v>
      </c>
    </row>
    <row r="89" spans="1:67">
      <c r="A89" s="15">
        <v>86</v>
      </c>
      <c r="B89" s="15">
        <v>-2</v>
      </c>
      <c r="C89" s="15">
        <v>-8192</v>
      </c>
      <c r="D89" s="15">
        <f t="shared" si="53"/>
        <v>-1</v>
      </c>
      <c r="E89" s="15">
        <f t="shared" si="54"/>
        <v>0</v>
      </c>
      <c r="F89" s="15">
        <f t="shared" si="55"/>
        <v>-1</v>
      </c>
      <c r="G89" s="15">
        <v>441</v>
      </c>
      <c r="H89" s="15">
        <v>442</v>
      </c>
      <c r="I89" s="15">
        <v>84</v>
      </c>
      <c r="J89" s="15">
        <v>8</v>
      </c>
      <c r="K89" s="15">
        <v>405</v>
      </c>
      <c r="L89" s="15">
        <v>0</v>
      </c>
      <c r="M89" s="15">
        <f t="shared" si="56"/>
        <v>0</v>
      </c>
      <c r="O89" s="86">
        <f t="shared" si="57"/>
        <v>405</v>
      </c>
      <c r="P89" s="86">
        <f t="shared" si="58"/>
        <v>0.22216796875</v>
      </c>
      <c r="Q89" s="86">
        <f t="shared" si="59"/>
        <v>404</v>
      </c>
      <c r="R89" s="86" t="b">
        <f t="shared" si="60"/>
        <v>1</v>
      </c>
      <c r="S89" s="86" t="str">
        <f t="shared" si="61"/>
        <v>Speed</v>
      </c>
      <c r="T89" s="86" t="str">
        <f t="shared" si="62"/>
        <v>&lt;=</v>
      </c>
      <c r="U89" s="86">
        <f t="shared" si="63"/>
        <v>24.489013671875</v>
      </c>
      <c r="V89" s="86">
        <f t="shared" si="64"/>
        <v>278</v>
      </c>
      <c r="W89" s="86" t="b">
        <f t="shared" si="65"/>
        <v>0</v>
      </c>
      <c r="X89" s="86" t="str">
        <f t="shared" si="66"/>
        <v>Speed</v>
      </c>
      <c r="Y89" s="86" t="str">
        <f t="shared" si="67"/>
        <v>&gt;</v>
      </c>
      <c r="Z89" s="86">
        <f t="shared" si="68"/>
        <v>24.4423828125</v>
      </c>
      <c r="AA89" s="86">
        <f t="shared" si="69"/>
        <v>78</v>
      </c>
      <c r="AB89" s="86" t="b">
        <f t="shared" si="70"/>
        <v>0</v>
      </c>
      <c r="AC89" s="86" t="str">
        <f t="shared" si="71"/>
        <v>Distance</v>
      </c>
      <c r="AD89" s="86" t="str">
        <f t="shared" si="72"/>
        <v>&gt;</v>
      </c>
      <c r="AE89" s="86">
        <f t="shared" si="73"/>
        <v>329.841064453125</v>
      </c>
      <c r="AF89" s="86">
        <f t="shared" si="74"/>
        <v>25</v>
      </c>
      <c r="AG89" s="86" t="b">
        <f t="shared" si="75"/>
        <v>0</v>
      </c>
      <c r="AH89" s="86" t="str">
        <f t="shared" si="76"/>
        <v>Distance</v>
      </c>
      <c r="AI89" s="86" t="str">
        <f t="shared" si="77"/>
        <v>&gt;</v>
      </c>
      <c r="AJ89" s="86">
        <f t="shared" si="78"/>
        <v>318.34033203125</v>
      </c>
      <c r="AK89" s="86">
        <f t="shared" si="79"/>
        <v>14</v>
      </c>
      <c r="AL89" s="86" t="b">
        <f t="shared" si="80"/>
        <v>1</v>
      </c>
      <c r="AM89" s="86" t="str">
        <f t="shared" si="81"/>
        <v>Speed</v>
      </c>
      <c r="AN89" s="86" t="str">
        <f t="shared" si="82"/>
        <v>&lt;=</v>
      </c>
      <c r="AO89" s="86">
        <f t="shared" si="83"/>
        <v>24.756591796875</v>
      </c>
      <c r="AP89" s="86">
        <f t="shared" si="84"/>
        <v>10</v>
      </c>
      <c r="AQ89" s="86" t="b">
        <f t="shared" si="85"/>
        <v>0</v>
      </c>
      <c r="AR89" s="86" t="str">
        <f t="shared" si="86"/>
        <v>GEBR</v>
      </c>
      <c r="AS89" s="86" t="str">
        <f t="shared" si="87"/>
        <v>&gt;</v>
      </c>
      <c r="AT89" s="86">
        <f t="shared" si="88"/>
        <v>1.046142578125</v>
      </c>
      <c r="AU89" s="86">
        <f t="shared" si="89"/>
        <v>7</v>
      </c>
      <c r="AV89" s="86" t="b">
        <f t="shared" si="90"/>
        <v>0</v>
      </c>
      <c r="AW89" s="86" t="str">
        <f t="shared" si="91"/>
        <v>Speed</v>
      </c>
      <c r="AX89" s="86" t="str">
        <f t="shared" si="92"/>
        <v>&gt;</v>
      </c>
      <c r="AY89" s="86">
        <f t="shared" si="93"/>
        <v>20.9580078125</v>
      </c>
      <c r="AZ89" s="86">
        <f t="shared" si="94"/>
        <v>2</v>
      </c>
      <c r="BA89" s="86" t="b">
        <f t="shared" si="95"/>
        <v>1</v>
      </c>
      <c r="BB89" s="86" t="str">
        <f t="shared" si="96"/>
        <v>Distance</v>
      </c>
      <c r="BC89" s="86" t="str">
        <f t="shared" si="97"/>
        <v>&lt;=</v>
      </c>
      <c r="BD89" s="86">
        <f t="shared" si="98"/>
        <v>440.973388671875</v>
      </c>
      <c r="BE89" s="86">
        <f t="shared" si="99"/>
        <v>0</v>
      </c>
      <c r="BF89" s="86" t="b">
        <f t="shared" si="100"/>
        <v>0</v>
      </c>
      <c r="BG89" s="86" t="str">
        <f t="shared" si="101"/>
        <v>Distance</v>
      </c>
      <c r="BH89" s="86" t="str">
        <f t="shared" si="102"/>
        <v>&gt;</v>
      </c>
      <c r="BI89" s="86">
        <f t="shared" si="103"/>
        <v>279.580810546875</v>
      </c>
      <c r="BJ89" s="15">
        <f t="shared" si="104"/>
        <v>0</v>
      </c>
      <c r="BK89" s="15" t="str">
        <f t="shared" si="105"/>
        <v>Speed&lt;=24,489013671875 AND Speed&gt;24,4423828125 AND Distance&gt;329,841064453125 AND Distance&gt;318,34033203125 AND Speed&lt;=24,756591796875 AND GEBR&gt;1,046142578125 AND Speed&gt;20,9580078125 AND Distance&lt;=440,973388671875 AND Distance&gt;279,580810546875</v>
      </c>
      <c r="BM89" s="15">
        <v>0.111083984375</v>
      </c>
      <c r="BN89" s="15">
        <v>1</v>
      </c>
      <c r="BO89" s="15" t="s">
        <v>1994</v>
      </c>
    </row>
    <row r="90" spans="1:67">
      <c r="A90" s="15">
        <v>87</v>
      </c>
      <c r="B90" s="15">
        <v>0</v>
      </c>
      <c r="C90" s="15">
        <v>2051331</v>
      </c>
      <c r="D90" s="15">
        <f t="shared" si="53"/>
        <v>500</v>
      </c>
      <c r="E90" s="15">
        <f t="shared" si="54"/>
        <v>3331</v>
      </c>
      <c r="F90" s="15">
        <f t="shared" si="55"/>
        <v>500.813232421875</v>
      </c>
      <c r="G90" s="15">
        <v>111</v>
      </c>
      <c r="H90" s="15">
        <v>112</v>
      </c>
      <c r="I90" s="15">
        <v>42</v>
      </c>
      <c r="J90" s="15">
        <v>6</v>
      </c>
      <c r="K90" s="15">
        <v>406</v>
      </c>
      <c r="L90" s="15">
        <v>1000</v>
      </c>
      <c r="M90" s="15">
        <f t="shared" si="56"/>
        <v>0.244140625</v>
      </c>
      <c r="O90" s="86">
        <f t="shared" si="57"/>
        <v>406</v>
      </c>
      <c r="P90" s="86">
        <f t="shared" si="58"/>
        <v>0.333251953125</v>
      </c>
      <c r="Q90" s="86">
        <f t="shared" si="59"/>
        <v>404</v>
      </c>
      <c r="R90" s="86" t="b">
        <f t="shared" si="60"/>
        <v>0</v>
      </c>
      <c r="S90" s="86" t="str">
        <f t="shared" si="61"/>
        <v>Speed</v>
      </c>
      <c r="T90" s="86" t="str">
        <f t="shared" si="62"/>
        <v>&gt;</v>
      </c>
      <c r="U90" s="86">
        <f t="shared" si="63"/>
        <v>24.489013671875</v>
      </c>
      <c r="V90" s="86">
        <f t="shared" si="64"/>
        <v>278</v>
      </c>
      <c r="W90" s="86" t="b">
        <f t="shared" si="65"/>
        <v>0</v>
      </c>
      <c r="X90" s="86" t="str">
        <f t="shared" si="66"/>
        <v>Speed</v>
      </c>
      <c r="Y90" s="86" t="str">
        <f t="shared" si="67"/>
        <v>&gt;</v>
      </c>
      <c r="Z90" s="86">
        <f t="shared" si="68"/>
        <v>24.4423828125</v>
      </c>
      <c r="AA90" s="86">
        <f t="shared" si="69"/>
        <v>78</v>
      </c>
      <c r="AB90" s="86" t="b">
        <f t="shared" si="70"/>
        <v>0</v>
      </c>
      <c r="AC90" s="86" t="str">
        <f t="shared" si="71"/>
        <v>Distance</v>
      </c>
      <c r="AD90" s="86" t="str">
        <f t="shared" si="72"/>
        <v>&gt;</v>
      </c>
      <c r="AE90" s="86">
        <f t="shared" si="73"/>
        <v>329.841064453125</v>
      </c>
      <c r="AF90" s="86">
        <f t="shared" si="74"/>
        <v>25</v>
      </c>
      <c r="AG90" s="86" t="b">
        <f t="shared" si="75"/>
        <v>0</v>
      </c>
      <c r="AH90" s="86" t="str">
        <f t="shared" si="76"/>
        <v>Distance</v>
      </c>
      <c r="AI90" s="86" t="str">
        <f t="shared" si="77"/>
        <v>&gt;</v>
      </c>
      <c r="AJ90" s="86">
        <f t="shared" si="78"/>
        <v>318.34033203125</v>
      </c>
      <c r="AK90" s="86">
        <f t="shared" si="79"/>
        <v>14</v>
      </c>
      <c r="AL90" s="86" t="b">
        <f t="shared" si="80"/>
        <v>1</v>
      </c>
      <c r="AM90" s="86" t="str">
        <f t="shared" si="81"/>
        <v>Speed</v>
      </c>
      <c r="AN90" s="86" t="str">
        <f t="shared" si="82"/>
        <v>&lt;=</v>
      </c>
      <c r="AO90" s="86">
        <f t="shared" si="83"/>
        <v>24.756591796875</v>
      </c>
      <c r="AP90" s="86">
        <f t="shared" si="84"/>
        <v>10</v>
      </c>
      <c r="AQ90" s="86" t="b">
        <f t="shared" si="85"/>
        <v>0</v>
      </c>
      <c r="AR90" s="86" t="str">
        <f t="shared" si="86"/>
        <v>GEBR</v>
      </c>
      <c r="AS90" s="86" t="str">
        <f t="shared" si="87"/>
        <v>&gt;</v>
      </c>
      <c r="AT90" s="86">
        <f t="shared" si="88"/>
        <v>1.046142578125</v>
      </c>
      <c r="AU90" s="86">
        <f t="shared" si="89"/>
        <v>7</v>
      </c>
      <c r="AV90" s="86" t="b">
        <f t="shared" si="90"/>
        <v>0</v>
      </c>
      <c r="AW90" s="86" t="str">
        <f t="shared" si="91"/>
        <v>Speed</v>
      </c>
      <c r="AX90" s="86" t="str">
        <f t="shared" si="92"/>
        <v>&gt;</v>
      </c>
      <c r="AY90" s="86">
        <f t="shared" si="93"/>
        <v>20.9580078125</v>
      </c>
      <c r="AZ90" s="86">
        <f t="shared" si="94"/>
        <v>2</v>
      </c>
      <c r="BA90" s="86" t="b">
        <f t="shared" si="95"/>
        <v>1</v>
      </c>
      <c r="BB90" s="86" t="str">
        <f t="shared" si="96"/>
        <v>Distance</v>
      </c>
      <c r="BC90" s="86" t="str">
        <f t="shared" si="97"/>
        <v>&lt;=</v>
      </c>
      <c r="BD90" s="86">
        <f t="shared" si="98"/>
        <v>440.973388671875</v>
      </c>
      <c r="BE90" s="86">
        <f t="shared" si="99"/>
        <v>0</v>
      </c>
      <c r="BF90" s="86" t="b">
        <f t="shared" si="100"/>
        <v>0</v>
      </c>
      <c r="BG90" s="86" t="str">
        <f t="shared" si="101"/>
        <v>Distance</v>
      </c>
      <c r="BH90" s="86" t="str">
        <f t="shared" si="102"/>
        <v>&gt;</v>
      </c>
      <c r="BI90" s="86">
        <f t="shared" si="103"/>
        <v>279.580810546875</v>
      </c>
      <c r="BJ90" s="15">
        <f t="shared" si="104"/>
        <v>0</v>
      </c>
      <c r="BK90" s="15" t="str">
        <f t="shared" si="105"/>
        <v>Speed&gt;24,489013671875 AND Speed&gt;24,4423828125 AND Distance&gt;329,841064453125 AND Distance&gt;318,34033203125 AND Speed&lt;=24,756591796875 AND GEBR&gt;1,046142578125 AND Speed&gt;20,9580078125 AND Distance&lt;=440,973388671875 AND Distance&gt;279,580810546875</v>
      </c>
      <c r="BM90" s="15">
        <v>0.111083984375</v>
      </c>
      <c r="BN90" s="15">
        <v>1</v>
      </c>
      <c r="BO90" s="15" t="s">
        <v>1998</v>
      </c>
    </row>
    <row r="91" spans="1:67">
      <c r="A91" s="15">
        <v>88</v>
      </c>
      <c r="B91" s="15">
        <v>-2</v>
      </c>
      <c r="C91" s="15">
        <v>-8192</v>
      </c>
      <c r="D91" s="15">
        <f t="shared" si="53"/>
        <v>-1</v>
      </c>
      <c r="E91" s="15">
        <f t="shared" si="54"/>
        <v>0</v>
      </c>
      <c r="F91" s="15">
        <f t="shared" si="55"/>
        <v>-1</v>
      </c>
      <c r="G91" s="15">
        <v>443</v>
      </c>
      <c r="H91" s="15">
        <v>444</v>
      </c>
      <c r="I91" s="15">
        <v>42</v>
      </c>
      <c r="J91" s="15">
        <v>6</v>
      </c>
      <c r="K91" s="15">
        <v>415</v>
      </c>
      <c r="L91" s="15">
        <v>1365</v>
      </c>
      <c r="M91" s="15">
        <f t="shared" si="56"/>
        <v>0.333251953125</v>
      </c>
      <c r="O91" s="86">
        <f t="shared" si="57"/>
        <v>415</v>
      </c>
      <c r="P91" s="86">
        <f t="shared" si="58"/>
        <v>0</v>
      </c>
      <c r="Q91" s="86">
        <f t="shared" si="59"/>
        <v>413</v>
      </c>
      <c r="R91" s="86" t="b">
        <f t="shared" si="60"/>
        <v>1</v>
      </c>
      <c r="S91" s="86" t="str">
        <f t="shared" si="61"/>
        <v>Speed</v>
      </c>
      <c r="T91" s="86" t="str">
        <f t="shared" si="62"/>
        <v>&lt;=</v>
      </c>
      <c r="U91" s="86">
        <f t="shared" si="63"/>
        <v>25.257080078125</v>
      </c>
      <c r="V91" s="86">
        <f t="shared" si="64"/>
        <v>290</v>
      </c>
      <c r="W91" s="86" t="b">
        <f t="shared" si="65"/>
        <v>1</v>
      </c>
      <c r="X91" s="86" t="str">
        <f t="shared" si="66"/>
        <v>Speed</v>
      </c>
      <c r="Y91" s="86" t="str">
        <f t="shared" si="67"/>
        <v>&lt;=</v>
      </c>
      <c r="Z91" s="86">
        <f t="shared" si="68"/>
        <v>25.40283203125</v>
      </c>
      <c r="AA91" s="86">
        <f t="shared" si="69"/>
        <v>288</v>
      </c>
      <c r="AB91" s="86" t="b">
        <f t="shared" si="70"/>
        <v>0</v>
      </c>
      <c r="AC91" s="86" t="str">
        <f t="shared" si="71"/>
        <v>Speed</v>
      </c>
      <c r="AD91" s="86" t="str">
        <f t="shared" si="72"/>
        <v>&gt;</v>
      </c>
      <c r="AE91" s="86">
        <f t="shared" si="73"/>
        <v>24.96240234375</v>
      </c>
      <c r="AF91" s="86">
        <f t="shared" si="74"/>
        <v>46</v>
      </c>
      <c r="AG91" s="86" t="b">
        <f t="shared" si="75"/>
        <v>0</v>
      </c>
      <c r="AH91" s="86" t="str">
        <f t="shared" si="76"/>
        <v>Distance</v>
      </c>
      <c r="AI91" s="86" t="str">
        <f t="shared" si="77"/>
        <v>&gt;</v>
      </c>
      <c r="AJ91" s="86">
        <f t="shared" si="78"/>
        <v>409.1494140625</v>
      </c>
      <c r="AK91" s="86">
        <f t="shared" si="79"/>
        <v>13</v>
      </c>
      <c r="AL91" s="86" t="b">
        <f t="shared" si="80"/>
        <v>0</v>
      </c>
      <c r="AM91" s="86" t="str">
        <f t="shared" si="81"/>
        <v>Speed</v>
      </c>
      <c r="AN91" s="86" t="str">
        <f t="shared" si="82"/>
        <v>&gt;</v>
      </c>
      <c r="AO91" s="86">
        <f t="shared" si="83"/>
        <v>23.60009765625</v>
      </c>
      <c r="AP91" s="86">
        <f t="shared" si="84"/>
        <v>10</v>
      </c>
      <c r="AQ91" s="86" t="b">
        <f t="shared" si="85"/>
        <v>1</v>
      </c>
      <c r="AR91" s="86" t="str">
        <f t="shared" si="86"/>
        <v>GEBR</v>
      </c>
      <c r="AS91" s="86" t="str">
        <f t="shared" si="87"/>
        <v>&lt;=</v>
      </c>
      <c r="AT91" s="86">
        <f t="shared" si="88"/>
        <v>1.046142578125</v>
      </c>
      <c r="AU91" s="86">
        <f t="shared" si="89"/>
        <v>7</v>
      </c>
      <c r="AV91" s="86" t="b">
        <f t="shared" si="90"/>
        <v>0</v>
      </c>
      <c r="AW91" s="86" t="str">
        <f t="shared" si="91"/>
        <v>Speed</v>
      </c>
      <c r="AX91" s="86" t="str">
        <f t="shared" si="92"/>
        <v>&gt;</v>
      </c>
      <c r="AY91" s="86">
        <f t="shared" si="93"/>
        <v>20.9580078125</v>
      </c>
      <c r="AZ91" s="86">
        <f t="shared" si="94"/>
        <v>2</v>
      </c>
      <c r="BA91" s="86" t="b">
        <f t="shared" si="95"/>
        <v>1</v>
      </c>
      <c r="BB91" s="86" t="str">
        <f t="shared" si="96"/>
        <v>Distance</v>
      </c>
      <c r="BC91" s="86" t="str">
        <f t="shared" si="97"/>
        <v>&lt;=</v>
      </c>
      <c r="BD91" s="86">
        <f t="shared" si="98"/>
        <v>440.973388671875</v>
      </c>
      <c r="BE91" s="86">
        <f t="shared" si="99"/>
        <v>0</v>
      </c>
      <c r="BF91" s="86" t="b">
        <f t="shared" si="100"/>
        <v>0</v>
      </c>
      <c r="BG91" s="86" t="str">
        <f t="shared" si="101"/>
        <v>Distance</v>
      </c>
      <c r="BH91" s="86" t="str">
        <f t="shared" si="102"/>
        <v>&gt;</v>
      </c>
      <c r="BI91" s="86">
        <f t="shared" si="103"/>
        <v>279.580810546875</v>
      </c>
      <c r="BJ91" s="15">
        <f t="shared" si="104"/>
        <v>1</v>
      </c>
      <c r="BK91" s="15" t="str">
        <f t="shared" si="105"/>
        <v>Speed&lt;=25,257080078125 AND Speed&lt;=25,40283203125 AND Speed&gt;24,96240234375 AND Distance&gt;409,1494140625 AND Speed&gt;23,60009765625 AND GEBR&lt;=1,046142578125 AND Speed&gt;20,9580078125 AND Distance&lt;=440,973388671875 AND Distance&gt;279,580810546875</v>
      </c>
      <c r="BM91" s="15">
        <v>0.111083984375</v>
      </c>
      <c r="BN91" s="15">
        <v>1</v>
      </c>
      <c r="BO91" s="15" t="s">
        <v>2014</v>
      </c>
    </row>
    <row r="92" spans="1:67">
      <c r="A92" s="15">
        <v>89</v>
      </c>
      <c r="B92" s="15">
        <v>1</v>
      </c>
      <c r="C92" s="15">
        <v>45663</v>
      </c>
      <c r="D92" s="15">
        <f t="shared" si="53"/>
        <v>11</v>
      </c>
      <c r="E92" s="15">
        <f t="shared" si="54"/>
        <v>607</v>
      </c>
      <c r="F92" s="15">
        <f t="shared" si="55"/>
        <v>11.148193359375</v>
      </c>
      <c r="G92" s="15">
        <v>169</v>
      </c>
      <c r="H92" s="15">
        <v>170</v>
      </c>
      <c r="I92" s="15">
        <v>23</v>
      </c>
      <c r="J92" s="15">
        <v>6</v>
      </c>
      <c r="K92" s="15">
        <v>416</v>
      </c>
      <c r="L92" s="15">
        <v>81</v>
      </c>
      <c r="M92" s="15">
        <f t="shared" si="56"/>
        <v>1.9775390625E-2</v>
      </c>
      <c r="O92" s="86">
        <f t="shared" si="57"/>
        <v>416</v>
      </c>
      <c r="P92" s="86">
        <f t="shared" si="58"/>
        <v>0.111083984375</v>
      </c>
      <c r="Q92" s="86">
        <f t="shared" si="59"/>
        <v>413</v>
      </c>
      <c r="R92" s="86" t="b">
        <f t="shared" si="60"/>
        <v>0</v>
      </c>
      <c r="S92" s="86" t="str">
        <f t="shared" si="61"/>
        <v>Speed</v>
      </c>
      <c r="T92" s="86" t="str">
        <f t="shared" si="62"/>
        <v>&gt;</v>
      </c>
      <c r="U92" s="86">
        <f t="shared" si="63"/>
        <v>25.257080078125</v>
      </c>
      <c r="V92" s="86">
        <f t="shared" si="64"/>
        <v>290</v>
      </c>
      <c r="W92" s="86" t="b">
        <f t="shared" si="65"/>
        <v>1</v>
      </c>
      <c r="X92" s="86" t="str">
        <f t="shared" si="66"/>
        <v>Speed</v>
      </c>
      <c r="Y92" s="86" t="str">
        <f t="shared" si="67"/>
        <v>&lt;=</v>
      </c>
      <c r="Z92" s="86">
        <f t="shared" si="68"/>
        <v>25.40283203125</v>
      </c>
      <c r="AA92" s="86">
        <f t="shared" si="69"/>
        <v>288</v>
      </c>
      <c r="AB92" s="86" t="b">
        <f t="shared" si="70"/>
        <v>0</v>
      </c>
      <c r="AC92" s="86" t="str">
        <f t="shared" si="71"/>
        <v>Speed</v>
      </c>
      <c r="AD92" s="86" t="str">
        <f t="shared" si="72"/>
        <v>&gt;</v>
      </c>
      <c r="AE92" s="86">
        <f t="shared" si="73"/>
        <v>24.96240234375</v>
      </c>
      <c r="AF92" s="86">
        <f t="shared" si="74"/>
        <v>46</v>
      </c>
      <c r="AG92" s="86" t="b">
        <f t="shared" si="75"/>
        <v>0</v>
      </c>
      <c r="AH92" s="86" t="str">
        <f t="shared" si="76"/>
        <v>Distance</v>
      </c>
      <c r="AI92" s="86" t="str">
        <f t="shared" si="77"/>
        <v>&gt;</v>
      </c>
      <c r="AJ92" s="86">
        <f t="shared" si="78"/>
        <v>409.1494140625</v>
      </c>
      <c r="AK92" s="86">
        <f t="shared" si="79"/>
        <v>13</v>
      </c>
      <c r="AL92" s="86" t="b">
        <f t="shared" si="80"/>
        <v>0</v>
      </c>
      <c r="AM92" s="86" t="str">
        <f t="shared" si="81"/>
        <v>Speed</v>
      </c>
      <c r="AN92" s="86" t="str">
        <f t="shared" si="82"/>
        <v>&gt;</v>
      </c>
      <c r="AO92" s="86">
        <f t="shared" si="83"/>
        <v>23.60009765625</v>
      </c>
      <c r="AP92" s="86">
        <f t="shared" si="84"/>
        <v>10</v>
      </c>
      <c r="AQ92" s="86" t="b">
        <f t="shared" si="85"/>
        <v>1</v>
      </c>
      <c r="AR92" s="86" t="str">
        <f t="shared" si="86"/>
        <v>GEBR</v>
      </c>
      <c r="AS92" s="86" t="str">
        <f t="shared" si="87"/>
        <v>&lt;=</v>
      </c>
      <c r="AT92" s="86">
        <f t="shared" si="88"/>
        <v>1.046142578125</v>
      </c>
      <c r="AU92" s="86">
        <f t="shared" si="89"/>
        <v>7</v>
      </c>
      <c r="AV92" s="86" t="b">
        <f t="shared" si="90"/>
        <v>0</v>
      </c>
      <c r="AW92" s="86" t="str">
        <f t="shared" si="91"/>
        <v>Speed</v>
      </c>
      <c r="AX92" s="86" t="str">
        <f t="shared" si="92"/>
        <v>&gt;</v>
      </c>
      <c r="AY92" s="86">
        <f t="shared" si="93"/>
        <v>20.9580078125</v>
      </c>
      <c r="AZ92" s="86">
        <f t="shared" si="94"/>
        <v>2</v>
      </c>
      <c r="BA92" s="86" t="b">
        <f t="shared" si="95"/>
        <v>1</v>
      </c>
      <c r="BB92" s="86" t="str">
        <f t="shared" si="96"/>
        <v>Distance</v>
      </c>
      <c r="BC92" s="86" t="str">
        <f t="shared" si="97"/>
        <v>&lt;=</v>
      </c>
      <c r="BD92" s="86">
        <f t="shared" si="98"/>
        <v>440.973388671875</v>
      </c>
      <c r="BE92" s="86">
        <f t="shared" si="99"/>
        <v>0</v>
      </c>
      <c r="BF92" s="86" t="b">
        <f t="shared" si="100"/>
        <v>0</v>
      </c>
      <c r="BG92" s="86" t="str">
        <f t="shared" si="101"/>
        <v>Distance</v>
      </c>
      <c r="BH92" s="86" t="str">
        <f t="shared" si="102"/>
        <v>&gt;</v>
      </c>
      <c r="BI92" s="86">
        <f t="shared" si="103"/>
        <v>279.580810546875</v>
      </c>
      <c r="BJ92" s="15">
        <f t="shared" si="104"/>
        <v>1</v>
      </c>
      <c r="BK92" s="15" t="str">
        <f t="shared" si="105"/>
        <v>Speed&gt;25,257080078125 AND Speed&lt;=25,40283203125 AND Speed&gt;24,96240234375 AND Distance&gt;409,1494140625 AND Speed&gt;23,60009765625 AND GEBR&lt;=1,046142578125 AND Speed&gt;20,9580078125 AND Distance&lt;=440,973388671875 AND Distance&gt;279,580810546875</v>
      </c>
      <c r="BM92" s="15">
        <v>0.111083984375</v>
      </c>
      <c r="BN92" s="15">
        <v>1</v>
      </c>
      <c r="BO92" s="15" t="s">
        <v>2035</v>
      </c>
    </row>
    <row r="93" spans="1:67">
      <c r="A93" s="15">
        <v>90</v>
      </c>
      <c r="B93" s="15">
        <v>2</v>
      </c>
      <c r="C93" s="15">
        <v>3502</v>
      </c>
      <c r="D93" s="15">
        <f t="shared" si="53"/>
        <v>0</v>
      </c>
      <c r="E93" s="15">
        <f t="shared" si="54"/>
        <v>3502</v>
      </c>
      <c r="F93" s="15">
        <f t="shared" si="55"/>
        <v>0.85498046875</v>
      </c>
      <c r="G93" s="15">
        <v>91</v>
      </c>
      <c r="H93" s="15">
        <v>92</v>
      </c>
      <c r="I93" s="15">
        <v>23</v>
      </c>
      <c r="J93" s="15">
        <v>6</v>
      </c>
      <c r="K93" s="15">
        <v>417</v>
      </c>
      <c r="L93" s="15">
        <v>569</v>
      </c>
      <c r="M93" s="15">
        <f t="shared" si="56"/>
        <v>0.138916015625</v>
      </c>
      <c r="O93" s="86">
        <f t="shared" si="57"/>
        <v>417</v>
      </c>
      <c r="P93" s="86">
        <f t="shared" si="58"/>
        <v>2.5634765625E-2</v>
      </c>
      <c r="Q93" s="86">
        <f t="shared" si="59"/>
        <v>143</v>
      </c>
      <c r="R93" s="86" t="b">
        <f t="shared" si="60"/>
        <v>1</v>
      </c>
      <c r="S93" s="86" t="str">
        <f t="shared" si="61"/>
        <v>Speed</v>
      </c>
      <c r="T93" s="86" t="str">
        <f t="shared" si="62"/>
        <v>&lt;=</v>
      </c>
      <c r="U93" s="86">
        <f t="shared" si="63"/>
        <v>24.38916015625</v>
      </c>
      <c r="V93" s="86">
        <f t="shared" si="64"/>
        <v>107</v>
      </c>
      <c r="W93" s="86" t="b">
        <f t="shared" si="65"/>
        <v>1</v>
      </c>
      <c r="X93" s="86" t="str">
        <f t="shared" si="66"/>
        <v>Distance</v>
      </c>
      <c r="Y93" s="86" t="str">
        <f t="shared" si="67"/>
        <v>&lt;=</v>
      </c>
      <c r="Z93" s="86">
        <f t="shared" si="68"/>
        <v>548.736083984375</v>
      </c>
      <c r="AA93" s="86">
        <f t="shared" si="69"/>
        <v>105</v>
      </c>
      <c r="AB93" s="86" t="b">
        <f t="shared" si="70"/>
        <v>1</v>
      </c>
      <c r="AC93" s="86" t="str">
        <f t="shared" si="71"/>
        <v>GEBR</v>
      </c>
      <c r="AD93" s="86" t="str">
        <f t="shared" si="72"/>
        <v>&lt;=</v>
      </c>
      <c r="AE93" s="86">
        <f t="shared" si="73"/>
        <v>0.715087890625</v>
      </c>
      <c r="AF93" s="86">
        <f t="shared" si="74"/>
        <v>41</v>
      </c>
      <c r="AG93" s="86" t="b">
        <f t="shared" si="75"/>
        <v>1</v>
      </c>
      <c r="AH93" s="86" t="str">
        <f t="shared" si="76"/>
        <v>Speed</v>
      </c>
      <c r="AI93" s="86" t="str">
        <f t="shared" si="77"/>
        <v>&lt;=</v>
      </c>
      <c r="AJ93" s="86">
        <f t="shared" si="78"/>
        <v>26.0556640625</v>
      </c>
      <c r="AK93" s="86">
        <f t="shared" si="79"/>
        <v>40</v>
      </c>
      <c r="AL93" s="86" t="b">
        <f t="shared" si="80"/>
        <v>1</v>
      </c>
      <c r="AM93" s="86" t="str">
        <f t="shared" si="81"/>
        <v>GEBR</v>
      </c>
      <c r="AN93" s="86" t="str">
        <f t="shared" si="82"/>
        <v>&lt;=</v>
      </c>
      <c r="AO93" s="86">
        <f t="shared" si="83"/>
        <v>0.85498046875</v>
      </c>
      <c r="AP93" s="86">
        <f t="shared" si="84"/>
        <v>37</v>
      </c>
      <c r="AQ93" s="86" t="b">
        <f t="shared" si="85"/>
        <v>0</v>
      </c>
      <c r="AR93" s="86" t="str">
        <f t="shared" si="86"/>
        <v>Speed</v>
      </c>
      <c r="AS93" s="86" t="str">
        <f t="shared" si="87"/>
        <v>&gt;</v>
      </c>
      <c r="AT93" s="86">
        <f t="shared" si="88"/>
        <v>23.851806640625</v>
      </c>
      <c r="AU93" s="86">
        <f t="shared" si="89"/>
        <v>8</v>
      </c>
      <c r="AV93" s="86" t="b">
        <f t="shared" si="90"/>
        <v>1</v>
      </c>
      <c r="AW93" s="86" t="str">
        <f t="shared" si="91"/>
        <v>Distance</v>
      </c>
      <c r="AX93" s="86" t="str">
        <f t="shared" si="92"/>
        <v>&lt;=</v>
      </c>
      <c r="AY93" s="86">
        <f t="shared" si="93"/>
        <v>557.604736328125</v>
      </c>
      <c r="AZ93" s="86">
        <f t="shared" si="94"/>
        <v>2</v>
      </c>
      <c r="BA93" s="86" t="b">
        <f t="shared" si="95"/>
        <v>0</v>
      </c>
      <c r="BB93" s="86" t="str">
        <f t="shared" si="96"/>
        <v>Distance</v>
      </c>
      <c r="BC93" s="86" t="str">
        <f t="shared" si="97"/>
        <v>&gt;</v>
      </c>
      <c r="BD93" s="86">
        <f t="shared" si="98"/>
        <v>440.973388671875</v>
      </c>
      <c r="BE93" s="86">
        <f t="shared" si="99"/>
        <v>0</v>
      </c>
      <c r="BF93" s="86" t="b">
        <f t="shared" si="100"/>
        <v>0</v>
      </c>
      <c r="BG93" s="86" t="str">
        <f t="shared" si="101"/>
        <v>Distance</v>
      </c>
      <c r="BH93" s="86" t="str">
        <f t="shared" si="102"/>
        <v>&gt;</v>
      </c>
      <c r="BI93" s="86">
        <f t="shared" si="103"/>
        <v>279.580810546875</v>
      </c>
      <c r="BJ93" s="15">
        <f t="shared" si="104"/>
        <v>1</v>
      </c>
      <c r="BK93" s="15" t="str">
        <f t="shared" si="105"/>
        <v>Speed&lt;=24,38916015625 AND Distance&lt;=548,736083984375 AND GEBR&lt;=0,715087890625 AND Speed&lt;=26,0556640625 AND GEBR&lt;=0,85498046875 AND Speed&gt;23,851806640625 AND Distance&lt;=557,604736328125 AND Distance&gt;440,973388671875 AND Distance&gt;279,580810546875</v>
      </c>
      <c r="BM93" s="15">
        <v>0.111083984375</v>
      </c>
      <c r="BN93" s="15">
        <v>1</v>
      </c>
      <c r="BO93" s="15" t="s">
        <v>2040</v>
      </c>
    </row>
    <row r="94" spans="1:67">
      <c r="A94" s="15">
        <v>91</v>
      </c>
      <c r="B94" s="15">
        <v>-2</v>
      </c>
      <c r="C94" s="15">
        <v>-8192</v>
      </c>
      <c r="D94" s="15">
        <f t="shared" si="53"/>
        <v>-1</v>
      </c>
      <c r="E94" s="15">
        <f t="shared" si="54"/>
        <v>0</v>
      </c>
      <c r="F94" s="15">
        <f t="shared" si="55"/>
        <v>-1</v>
      </c>
      <c r="G94" s="15">
        <v>445</v>
      </c>
      <c r="H94" s="15">
        <v>446</v>
      </c>
      <c r="I94" s="15">
        <v>90</v>
      </c>
      <c r="J94" s="15">
        <v>7</v>
      </c>
      <c r="K94" s="15">
        <v>418</v>
      </c>
      <c r="L94" s="15">
        <v>0</v>
      </c>
      <c r="M94" s="15">
        <f t="shared" si="56"/>
        <v>0</v>
      </c>
      <c r="O94" s="86">
        <f t="shared" si="57"/>
        <v>418</v>
      </c>
      <c r="P94" s="86">
        <f t="shared" si="58"/>
        <v>0</v>
      </c>
      <c r="Q94" s="86">
        <f t="shared" si="59"/>
        <v>143</v>
      </c>
      <c r="R94" s="86" t="b">
        <f t="shared" si="60"/>
        <v>0</v>
      </c>
      <c r="S94" s="86" t="str">
        <f t="shared" si="61"/>
        <v>Speed</v>
      </c>
      <c r="T94" s="86" t="str">
        <f t="shared" si="62"/>
        <v>&gt;</v>
      </c>
      <c r="U94" s="86">
        <f t="shared" si="63"/>
        <v>24.38916015625</v>
      </c>
      <c r="V94" s="86">
        <f t="shared" si="64"/>
        <v>107</v>
      </c>
      <c r="W94" s="86" t="b">
        <f t="shared" si="65"/>
        <v>1</v>
      </c>
      <c r="X94" s="86" t="str">
        <f t="shared" si="66"/>
        <v>Distance</v>
      </c>
      <c r="Y94" s="86" t="str">
        <f t="shared" si="67"/>
        <v>&lt;=</v>
      </c>
      <c r="Z94" s="86">
        <f t="shared" si="68"/>
        <v>548.736083984375</v>
      </c>
      <c r="AA94" s="86">
        <f t="shared" si="69"/>
        <v>105</v>
      </c>
      <c r="AB94" s="86" t="b">
        <f t="shared" si="70"/>
        <v>1</v>
      </c>
      <c r="AC94" s="86" t="str">
        <f t="shared" si="71"/>
        <v>GEBR</v>
      </c>
      <c r="AD94" s="86" t="str">
        <f t="shared" si="72"/>
        <v>&lt;=</v>
      </c>
      <c r="AE94" s="86">
        <f t="shared" si="73"/>
        <v>0.715087890625</v>
      </c>
      <c r="AF94" s="86">
        <f t="shared" si="74"/>
        <v>41</v>
      </c>
      <c r="AG94" s="86" t="b">
        <f t="shared" si="75"/>
        <v>1</v>
      </c>
      <c r="AH94" s="86" t="str">
        <f t="shared" si="76"/>
        <v>Speed</v>
      </c>
      <c r="AI94" s="86" t="str">
        <f t="shared" si="77"/>
        <v>&lt;=</v>
      </c>
      <c r="AJ94" s="86">
        <f t="shared" si="78"/>
        <v>26.0556640625</v>
      </c>
      <c r="AK94" s="86">
        <f t="shared" si="79"/>
        <v>40</v>
      </c>
      <c r="AL94" s="86" t="b">
        <f t="shared" si="80"/>
        <v>1</v>
      </c>
      <c r="AM94" s="86" t="str">
        <f t="shared" si="81"/>
        <v>GEBR</v>
      </c>
      <c r="AN94" s="86" t="str">
        <f t="shared" si="82"/>
        <v>&lt;=</v>
      </c>
      <c r="AO94" s="86">
        <f t="shared" si="83"/>
        <v>0.85498046875</v>
      </c>
      <c r="AP94" s="86">
        <f t="shared" si="84"/>
        <v>37</v>
      </c>
      <c r="AQ94" s="86" t="b">
        <f t="shared" si="85"/>
        <v>0</v>
      </c>
      <c r="AR94" s="86" t="str">
        <f t="shared" si="86"/>
        <v>Speed</v>
      </c>
      <c r="AS94" s="86" t="str">
        <f t="shared" si="87"/>
        <v>&gt;</v>
      </c>
      <c r="AT94" s="86">
        <f t="shared" si="88"/>
        <v>23.851806640625</v>
      </c>
      <c r="AU94" s="86">
        <f t="shared" si="89"/>
        <v>8</v>
      </c>
      <c r="AV94" s="86" t="b">
        <f t="shared" si="90"/>
        <v>1</v>
      </c>
      <c r="AW94" s="86" t="str">
        <f t="shared" si="91"/>
        <v>Distance</v>
      </c>
      <c r="AX94" s="86" t="str">
        <f t="shared" si="92"/>
        <v>&lt;=</v>
      </c>
      <c r="AY94" s="86">
        <f t="shared" si="93"/>
        <v>557.604736328125</v>
      </c>
      <c r="AZ94" s="86">
        <f t="shared" si="94"/>
        <v>2</v>
      </c>
      <c r="BA94" s="86" t="b">
        <f t="shared" si="95"/>
        <v>0</v>
      </c>
      <c r="BB94" s="86" t="str">
        <f t="shared" si="96"/>
        <v>Distance</v>
      </c>
      <c r="BC94" s="86" t="str">
        <f t="shared" si="97"/>
        <v>&gt;</v>
      </c>
      <c r="BD94" s="86">
        <f t="shared" si="98"/>
        <v>440.973388671875</v>
      </c>
      <c r="BE94" s="86">
        <f t="shared" si="99"/>
        <v>0</v>
      </c>
      <c r="BF94" s="86" t="b">
        <f t="shared" si="100"/>
        <v>0</v>
      </c>
      <c r="BG94" s="86" t="str">
        <f t="shared" si="101"/>
        <v>Distance</v>
      </c>
      <c r="BH94" s="86" t="str">
        <f t="shared" si="102"/>
        <v>&gt;</v>
      </c>
      <c r="BI94" s="86">
        <f t="shared" si="103"/>
        <v>279.580810546875</v>
      </c>
      <c r="BJ94" s="15">
        <f t="shared" si="104"/>
        <v>1</v>
      </c>
      <c r="BK94" s="15" t="str">
        <f t="shared" si="105"/>
        <v>Speed&gt;24,38916015625 AND Distance&lt;=548,736083984375 AND GEBR&lt;=0,715087890625 AND Speed&lt;=26,0556640625 AND GEBR&lt;=0,85498046875 AND Speed&gt;23,851806640625 AND Distance&lt;=557,604736328125 AND Distance&gt;440,973388671875 AND Distance&gt;279,580810546875</v>
      </c>
      <c r="BM94" s="15">
        <v>0.111083984375</v>
      </c>
      <c r="BN94" s="15">
        <v>1</v>
      </c>
      <c r="BO94" s="15" t="s">
        <v>2051</v>
      </c>
    </row>
    <row r="95" spans="1:67">
      <c r="A95" s="15">
        <v>92</v>
      </c>
      <c r="B95" s="15">
        <v>2</v>
      </c>
      <c r="C95" s="15">
        <v>4285</v>
      </c>
      <c r="D95" s="15">
        <f t="shared" si="53"/>
        <v>1</v>
      </c>
      <c r="E95" s="15">
        <f t="shared" si="54"/>
        <v>189</v>
      </c>
      <c r="F95" s="15">
        <f t="shared" si="55"/>
        <v>1.046142578125</v>
      </c>
      <c r="G95" s="15">
        <v>261</v>
      </c>
      <c r="H95" s="15">
        <v>262</v>
      </c>
      <c r="I95" s="15">
        <v>90</v>
      </c>
      <c r="J95" s="15">
        <v>7</v>
      </c>
      <c r="K95" s="15">
        <v>425</v>
      </c>
      <c r="L95" s="15">
        <v>1205</v>
      </c>
      <c r="M95" s="15">
        <f t="shared" si="56"/>
        <v>0.294189453125</v>
      </c>
      <c r="O95" s="86">
        <f t="shared" si="57"/>
        <v>425</v>
      </c>
      <c r="P95" s="86">
        <f t="shared" si="58"/>
        <v>0</v>
      </c>
      <c r="Q95" s="86">
        <f t="shared" si="59"/>
        <v>423</v>
      </c>
      <c r="R95" s="86" t="b">
        <f t="shared" si="60"/>
        <v>1</v>
      </c>
      <c r="S95" s="86" t="str">
        <f t="shared" si="61"/>
        <v>Speed</v>
      </c>
      <c r="T95" s="86" t="str">
        <f t="shared" si="62"/>
        <v>&lt;=</v>
      </c>
      <c r="U95" s="86">
        <f t="shared" si="63"/>
        <v>26.17529296875</v>
      </c>
      <c r="V95" s="86">
        <f t="shared" si="64"/>
        <v>421</v>
      </c>
      <c r="W95" s="86" t="b">
        <f t="shared" si="65"/>
        <v>1</v>
      </c>
      <c r="X95" s="86" t="str">
        <f t="shared" si="66"/>
        <v>GEBR</v>
      </c>
      <c r="Y95" s="86" t="str">
        <f t="shared" si="67"/>
        <v>&lt;=</v>
      </c>
      <c r="Z95" s="86">
        <f t="shared" si="68"/>
        <v>0.715087890625</v>
      </c>
      <c r="AA95" s="86">
        <f t="shared" si="69"/>
        <v>420</v>
      </c>
      <c r="AB95" s="86" t="b">
        <f t="shared" si="70"/>
        <v>1</v>
      </c>
      <c r="AC95" s="86" t="str">
        <f t="shared" si="71"/>
        <v>Distance</v>
      </c>
      <c r="AD95" s="86" t="str">
        <f t="shared" si="72"/>
        <v>&lt;=</v>
      </c>
      <c r="AE95" s="86">
        <f t="shared" si="73"/>
        <v>640.552001953125</v>
      </c>
      <c r="AF95" s="86">
        <f t="shared" si="74"/>
        <v>408</v>
      </c>
      <c r="AG95" s="86" t="b">
        <f t="shared" si="75"/>
        <v>0</v>
      </c>
      <c r="AH95" s="86" t="str">
        <f t="shared" si="76"/>
        <v>Speed</v>
      </c>
      <c r="AI95" s="86" t="str">
        <f t="shared" si="77"/>
        <v>&gt;</v>
      </c>
      <c r="AJ95" s="86">
        <f t="shared" si="78"/>
        <v>25.875732421875</v>
      </c>
      <c r="AK95" s="86">
        <f t="shared" si="79"/>
        <v>219</v>
      </c>
      <c r="AL95" s="86" t="b">
        <f t="shared" si="80"/>
        <v>0</v>
      </c>
      <c r="AM95" s="86" t="str">
        <f t="shared" si="81"/>
        <v>Distance</v>
      </c>
      <c r="AN95" s="86" t="str">
        <f t="shared" si="82"/>
        <v>&gt;</v>
      </c>
      <c r="AO95" s="86">
        <f t="shared" si="83"/>
        <v>572.44921875</v>
      </c>
      <c r="AP95" s="86">
        <f t="shared" si="84"/>
        <v>38</v>
      </c>
      <c r="AQ95" s="86" t="b">
        <f t="shared" si="85"/>
        <v>1</v>
      </c>
      <c r="AR95" s="86" t="str">
        <f t="shared" si="86"/>
        <v>Speed</v>
      </c>
      <c r="AS95" s="86" t="str">
        <f t="shared" si="87"/>
        <v>&lt;=</v>
      </c>
      <c r="AT95" s="86">
        <f t="shared" si="88"/>
        <v>26.76708984375</v>
      </c>
      <c r="AU95" s="86">
        <f t="shared" si="89"/>
        <v>8</v>
      </c>
      <c r="AV95" s="86" t="b">
        <f t="shared" si="90"/>
        <v>0</v>
      </c>
      <c r="AW95" s="86" t="str">
        <f t="shared" si="91"/>
        <v>Distance</v>
      </c>
      <c r="AX95" s="86" t="str">
        <f t="shared" si="92"/>
        <v>&gt;</v>
      </c>
      <c r="AY95" s="86">
        <f t="shared" si="93"/>
        <v>557.604736328125</v>
      </c>
      <c r="AZ95" s="86">
        <f t="shared" si="94"/>
        <v>2</v>
      </c>
      <c r="BA95" s="86" t="b">
        <f t="shared" si="95"/>
        <v>0</v>
      </c>
      <c r="BB95" s="86" t="str">
        <f t="shared" si="96"/>
        <v>Distance</v>
      </c>
      <c r="BC95" s="86" t="str">
        <f t="shared" si="97"/>
        <v>&gt;</v>
      </c>
      <c r="BD95" s="86">
        <f t="shared" si="98"/>
        <v>440.973388671875</v>
      </c>
      <c r="BE95" s="86">
        <f t="shared" si="99"/>
        <v>0</v>
      </c>
      <c r="BF95" s="86" t="b">
        <f t="shared" si="100"/>
        <v>0</v>
      </c>
      <c r="BG95" s="86" t="str">
        <f t="shared" si="101"/>
        <v>Distance</v>
      </c>
      <c r="BH95" s="86" t="str">
        <f t="shared" si="102"/>
        <v>&gt;</v>
      </c>
      <c r="BI95" s="86">
        <f t="shared" si="103"/>
        <v>279.580810546875</v>
      </c>
      <c r="BJ95" s="15">
        <f t="shared" si="104"/>
        <v>1</v>
      </c>
      <c r="BK95" s="15" t="str">
        <f t="shared" si="105"/>
        <v>Speed&lt;=26,17529296875 AND GEBR&lt;=0,715087890625 AND Distance&lt;=640,552001953125 AND Speed&gt;25,875732421875 AND Distance&gt;572,44921875 AND Speed&lt;=26,76708984375 AND Distance&gt;557,604736328125 AND Distance&gt;440,973388671875 AND Distance&gt;279,580810546875</v>
      </c>
      <c r="BM95" s="15">
        <v>0.111083984375</v>
      </c>
      <c r="BN95" s="15">
        <v>1</v>
      </c>
      <c r="BO95" s="15" t="s">
        <v>2057</v>
      </c>
    </row>
    <row r="96" spans="1:67">
      <c r="A96" s="15">
        <v>93</v>
      </c>
      <c r="B96" s="15">
        <v>2</v>
      </c>
      <c r="C96" s="15">
        <v>3502</v>
      </c>
      <c r="D96" s="15">
        <f t="shared" si="53"/>
        <v>0</v>
      </c>
      <c r="E96" s="15">
        <f t="shared" si="54"/>
        <v>3502</v>
      </c>
      <c r="F96" s="15">
        <f t="shared" si="55"/>
        <v>0.85498046875</v>
      </c>
      <c r="G96" s="15">
        <v>95</v>
      </c>
      <c r="H96" s="15">
        <v>96</v>
      </c>
      <c r="I96" s="15">
        <v>36</v>
      </c>
      <c r="J96" s="15">
        <v>6</v>
      </c>
      <c r="K96" s="15">
        <v>426</v>
      </c>
      <c r="L96" s="15">
        <v>1035</v>
      </c>
      <c r="M96" s="15">
        <f t="shared" si="56"/>
        <v>0.252685546875</v>
      </c>
      <c r="O96" s="86">
        <f t="shared" si="57"/>
        <v>426</v>
      </c>
      <c r="P96" s="86">
        <f t="shared" si="58"/>
        <v>0.111083984375</v>
      </c>
      <c r="Q96" s="86">
        <f t="shared" si="59"/>
        <v>423</v>
      </c>
      <c r="R96" s="86" t="b">
        <f t="shared" si="60"/>
        <v>0</v>
      </c>
      <c r="S96" s="86" t="str">
        <f t="shared" si="61"/>
        <v>Speed</v>
      </c>
      <c r="T96" s="86" t="str">
        <f t="shared" si="62"/>
        <v>&gt;</v>
      </c>
      <c r="U96" s="86">
        <f t="shared" si="63"/>
        <v>26.17529296875</v>
      </c>
      <c r="V96" s="86">
        <f t="shared" si="64"/>
        <v>421</v>
      </c>
      <c r="W96" s="86" t="b">
        <f t="shared" si="65"/>
        <v>1</v>
      </c>
      <c r="X96" s="86" t="str">
        <f t="shared" si="66"/>
        <v>GEBR</v>
      </c>
      <c r="Y96" s="86" t="str">
        <f t="shared" si="67"/>
        <v>&lt;=</v>
      </c>
      <c r="Z96" s="86">
        <f t="shared" si="68"/>
        <v>0.715087890625</v>
      </c>
      <c r="AA96" s="86">
        <f t="shared" si="69"/>
        <v>420</v>
      </c>
      <c r="AB96" s="86" t="b">
        <f t="shared" si="70"/>
        <v>1</v>
      </c>
      <c r="AC96" s="86" t="str">
        <f t="shared" si="71"/>
        <v>Distance</v>
      </c>
      <c r="AD96" s="86" t="str">
        <f t="shared" si="72"/>
        <v>&lt;=</v>
      </c>
      <c r="AE96" s="86">
        <f t="shared" si="73"/>
        <v>640.552001953125</v>
      </c>
      <c r="AF96" s="86">
        <f t="shared" si="74"/>
        <v>408</v>
      </c>
      <c r="AG96" s="86" t="b">
        <f t="shared" si="75"/>
        <v>0</v>
      </c>
      <c r="AH96" s="86" t="str">
        <f t="shared" si="76"/>
        <v>Speed</v>
      </c>
      <c r="AI96" s="86" t="str">
        <f t="shared" si="77"/>
        <v>&gt;</v>
      </c>
      <c r="AJ96" s="86">
        <f t="shared" si="78"/>
        <v>25.875732421875</v>
      </c>
      <c r="AK96" s="86">
        <f t="shared" si="79"/>
        <v>219</v>
      </c>
      <c r="AL96" s="86" t="b">
        <f t="shared" si="80"/>
        <v>0</v>
      </c>
      <c r="AM96" s="86" t="str">
        <f t="shared" si="81"/>
        <v>Distance</v>
      </c>
      <c r="AN96" s="86" t="str">
        <f t="shared" si="82"/>
        <v>&gt;</v>
      </c>
      <c r="AO96" s="86">
        <f t="shared" si="83"/>
        <v>572.44921875</v>
      </c>
      <c r="AP96" s="86">
        <f t="shared" si="84"/>
        <v>38</v>
      </c>
      <c r="AQ96" s="86" t="b">
        <f t="shared" si="85"/>
        <v>1</v>
      </c>
      <c r="AR96" s="86" t="str">
        <f t="shared" si="86"/>
        <v>Speed</v>
      </c>
      <c r="AS96" s="86" t="str">
        <f t="shared" si="87"/>
        <v>&lt;=</v>
      </c>
      <c r="AT96" s="86">
        <f t="shared" si="88"/>
        <v>26.76708984375</v>
      </c>
      <c r="AU96" s="86">
        <f t="shared" si="89"/>
        <v>8</v>
      </c>
      <c r="AV96" s="86" t="b">
        <f t="shared" si="90"/>
        <v>0</v>
      </c>
      <c r="AW96" s="86" t="str">
        <f t="shared" si="91"/>
        <v>Distance</v>
      </c>
      <c r="AX96" s="86" t="str">
        <f t="shared" si="92"/>
        <v>&gt;</v>
      </c>
      <c r="AY96" s="86">
        <f t="shared" si="93"/>
        <v>557.604736328125</v>
      </c>
      <c r="AZ96" s="86">
        <f t="shared" si="94"/>
        <v>2</v>
      </c>
      <c r="BA96" s="86" t="b">
        <f t="shared" si="95"/>
        <v>0</v>
      </c>
      <c r="BB96" s="86" t="str">
        <f t="shared" si="96"/>
        <v>Distance</v>
      </c>
      <c r="BC96" s="86" t="str">
        <f t="shared" si="97"/>
        <v>&gt;</v>
      </c>
      <c r="BD96" s="86">
        <f t="shared" si="98"/>
        <v>440.973388671875</v>
      </c>
      <c r="BE96" s="86">
        <f t="shared" si="99"/>
        <v>0</v>
      </c>
      <c r="BF96" s="86" t="b">
        <f t="shared" si="100"/>
        <v>0</v>
      </c>
      <c r="BG96" s="86" t="str">
        <f t="shared" si="101"/>
        <v>Distance</v>
      </c>
      <c r="BH96" s="86" t="str">
        <f t="shared" si="102"/>
        <v>&gt;</v>
      </c>
      <c r="BI96" s="86">
        <f t="shared" si="103"/>
        <v>279.580810546875</v>
      </c>
      <c r="BJ96" s="15">
        <f t="shared" si="104"/>
        <v>1</v>
      </c>
      <c r="BK96" s="15" t="str">
        <f t="shared" si="105"/>
        <v>Speed&gt;26,17529296875 AND GEBR&lt;=0,715087890625 AND Distance&lt;=640,552001953125 AND Speed&gt;25,875732421875 AND Distance&gt;572,44921875 AND Speed&lt;=26,76708984375 AND Distance&gt;557,604736328125 AND Distance&gt;440,973388671875 AND Distance&gt;279,580810546875</v>
      </c>
      <c r="BM96" s="15">
        <v>0.111083984375</v>
      </c>
      <c r="BN96" s="15">
        <v>1</v>
      </c>
      <c r="BO96" s="15" t="s">
        <v>2058</v>
      </c>
    </row>
    <row r="97" spans="1:67">
      <c r="A97" s="15">
        <v>94</v>
      </c>
      <c r="B97" s="15">
        <v>1</v>
      </c>
      <c r="C97" s="15">
        <v>85432</v>
      </c>
      <c r="D97" s="15">
        <f t="shared" si="53"/>
        <v>20</v>
      </c>
      <c r="E97" s="15">
        <f t="shared" si="54"/>
        <v>3512</v>
      </c>
      <c r="F97" s="15">
        <f t="shared" si="55"/>
        <v>20.857421875</v>
      </c>
      <c r="G97" s="15">
        <v>351</v>
      </c>
      <c r="H97" s="15">
        <v>352</v>
      </c>
      <c r="I97" s="15">
        <v>36</v>
      </c>
      <c r="J97" s="15">
        <v>6</v>
      </c>
      <c r="K97" s="15">
        <v>439</v>
      </c>
      <c r="L97" s="15">
        <v>1356</v>
      </c>
      <c r="M97" s="15">
        <f t="shared" si="56"/>
        <v>0.3310546875</v>
      </c>
      <c r="O97" s="86">
        <f t="shared" si="57"/>
        <v>439</v>
      </c>
      <c r="P97" s="86">
        <f t="shared" si="58"/>
        <v>0</v>
      </c>
      <c r="Q97" s="86">
        <f t="shared" si="59"/>
        <v>81</v>
      </c>
      <c r="R97" s="86" t="b">
        <f t="shared" si="60"/>
        <v>1</v>
      </c>
      <c r="S97" s="86" t="str">
        <f t="shared" si="61"/>
        <v>Dummy Node</v>
      </c>
      <c r="T97" s="86" t="str">
        <f t="shared" si="62"/>
        <v>N/A</v>
      </c>
      <c r="U97" s="86" t="str">
        <f t="shared" si="63"/>
        <v>N/A</v>
      </c>
      <c r="V97" s="86">
        <f t="shared" si="64"/>
        <v>80</v>
      </c>
      <c r="W97" s="86" t="b">
        <f t="shared" si="65"/>
        <v>1</v>
      </c>
      <c r="X97" s="86" t="str">
        <f t="shared" si="66"/>
        <v>GEBR</v>
      </c>
      <c r="Y97" s="86" t="str">
        <f t="shared" si="67"/>
        <v>&lt;=</v>
      </c>
      <c r="Z97" s="86">
        <f t="shared" si="68"/>
        <v>1.27880859375</v>
      </c>
      <c r="AA97" s="86">
        <f t="shared" si="69"/>
        <v>27</v>
      </c>
      <c r="AB97" s="86" t="b">
        <f t="shared" si="70"/>
        <v>0</v>
      </c>
      <c r="AC97" s="86" t="str">
        <f t="shared" si="71"/>
        <v>Distance</v>
      </c>
      <c r="AD97" s="86" t="str">
        <f t="shared" si="72"/>
        <v>&gt;</v>
      </c>
      <c r="AE97" s="86">
        <f t="shared" si="73"/>
        <v>332.1845703125</v>
      </c>
      <c r="AF97" s="86">
        <f t="shared" si="74"/>
        <v>26</v>
      </c>
      <c r="AG97" s="86" t="b">
        <f t="shared" si="75"/>
        <v>1</v>
      </c>
      <c r="AH97" s="86" t="str">
        <f t="shared" si="76"/>
        <v>Distance</v>
      </c>
      <c r="AI97" s="86" t="str">
        <f t="shared" si="77"/>
        <v>&lt;=</v>
      </c>
      <c r="AJ97" s="86">
        <f t="shared" si="78"/>
        <v>382.123046875</v>
      </c>
      <c r="AK97" s="86">
        <f t="shared" si="79"/>
        <v>14</v>
      </c>
      <c r="AL97" s="86" t="b">
        <f t="shared" si="80"/>
        <v>0</v>
      </c>
      <c r="AM97" s="86" t="str">
        <f t="shared" si="81"/>
        <v>Speed</v>
      </c>
      <c r="AN97" s="86" t="str">
        <f t="shared" si="82"/>
        <v>&gt;</v>
      </c>
      <c r="AO97" s="86">
        <f t="shared" si="83"/>
        <v>24.756591796875</v>
      </c>
      <c r="AP97" s="86">
        <f t="shared" si="84"/>
        <v>10</v>
      </c>
      <c r="AQ97" s="86" t="b">
        <f t="shared" si="85"/>
        <v>0</v>
      </c>
      <c r="AR97" s="86" t="str">
        <f t="shared" si="86"/>
        <v>GEBR</v>
      </c>
      <c r="AS97" s="86" t="str">
        <f t="shared" si="87"/>
        <v>&gt;</v>
      </c>
      <c r="AT97" s="86">
        <f t="shared" si="88"/>
        <v>1.046142578125</v>
      </c>
      <c r="AU97" s="86">
        <f t="shared" si="89"/>
        <v>7</v>
      </c>
      <c r="AV97" s="86" t="b">
        <f t="shared" si="90"/>
        <v>0</v>
      </c>
      <c r="AW97" s="86" t="str">
        <f t="shared" si="91"/>
        <v>Speed</v>
      </c>
      <c r="AX97" s="86" t="str">
        <f t="shared" si="92"/>
        <v>&gt;</v>
      </c>
      <c r="AY97" s="86">
        <f t="shared" si="93"/>
        <v>20.9580078125</v>
      </c>
      <c r="AZ97" s="86">
        <f t="shared" si="94"/>
        <v>2</v>
      </c>
      <c r="BA97" s="86" t="b">
        <f t="shared" si="95"/>
        <v>1</v>
      </c>
      <c r="BB97" s="86" t="str">
        <f t="shared" si="96"/>
        <v>Distance</v>
      </c>
      <c r="BC97" s="86" t="str">
        <f t="shared" si="97"/>
        <v>&lt;=</v>
      </c>
      <c r="BD97" s="86">
        <f t="shared" si="98"/>
        <v>440.973388671875</v>
      </c>
      <c r="BE97" s="86">
        <f t="shared" si="99"/>
        <v>0</v>
      </c>
      <c r="BF97" s="86" t="b">
        <f t="shared" si="100"/>
        <v>0</v>
      </c>
      <c r="BG97" s="86" t="str">
        <f t="shared" si="101"/>
        <v>Distance</v>
      </c>
      <c r="BH97" s="86" t="str">
        <f t="shared" si="102"/>
        <v>&gt;</v>
      </c>
      <c r="BI97" s="86">
        <f t="shared" si="103"/>
        <v>279.580810546875</v>
      </c>
      <c r="BJ97" s="15">
        <f t="shared" si="104"/>
        <v>1</v>
      </c>
      <c r="BK97" s="15" t="str">
        <f t="shared" si="105"/>
        <v>GEBR&lt;=1,27880859375 AND Distance&gt;332,1845703125 AND Distance&lt;=382,123046875 AND Speed&gt;24,756591796875 AND GEBR&gt;1,046142578125 AND Speed&gt;20,9580078125 AND Distance&lt;=440,973388671875 AND Distance&gt;279,580810546875</v>
      </c>
      <c r="BM97" s="15">
        <v>0.111083984375</v>
      </c>
      <c r="BN97" s="15">
        <v>1</v>
      </c>
      <c r="BO97" s="15" t="s">
        <v>2107</v>
      </c>
    </row>
    <row r="98" spans="1:67">
      <c r="A98" s="15">
        <v>95</v>
      </c>
      <c r="B98" s="15">
        <v>1</v>
      </c>
      <c r="C98" s="15">
        <v>78140</v>
      </c>
      <c r="D98" s="15">
        <f t="shared" si="53"/>
        <v>19</v>
      </c>
      <c r="E98" s="15">
        <f t="shared" si="54"/>
        <v>316</v>
      </c>
      <c r="F98" s="15">
        <f t="shared" si="55"/>
        <v>19.0771484375</v>
      </c>
      <c r="G98" s="15">
        <v>115</v>
      </c>
      <c r="H98" s="15">
        <v>116</v>
      </c>
      <c r="I98" s="15">
        <v>93</v>
      </c>
      <c r="J98" s="15">
        <v>7</v>
      </c>
      <c r="K98" s="15">
        <v>440</v>
      </c>
      <c r="L98" s="15">
        <v>416</v>
      </c>
      <c r="M98" s="15">
        <f t="shared" si="56"/>
        <v>0.1015625</v>
      </c>
      <c r="O98" s="86">
        <f t="shared" si="57"/>
        <v>440</v>
      </c>
      <c r="P98" s="86">
        <f t="shared" si="58"/>
        <v>0</v>
      </c>
      <c r="Q98" s="86">
        <f t="shared" si="59"/>
        <v>81</v>
      </c>
      <c r="R98" s="86" t="b">
        <f t="shared" si="60"/>
        <v>0</v>
      </c>
      <c r="S98" s="86" t="str">
        <f t="shared" si="61"/>
        <v>Dummy Node</v>
      </c>
      <c r="T98" s="86" t="str">
        <f t="shared" si="62"/>
        <v>N/A</v>
      </c>
      <c r="U98" s="86" t="str">
        <f t="shared" si="63"/>
        <v>N/A</v>
      </c>
      <c r="V98" s="86">
        <f t="shared" si="64"/>
        <v>80</v>
      </c>
      <c r="W98" s="86" t="b">
        <f t="shared" si="65"/>
        <v>1</v>
      </c>
      <c r="X98" s="86" t="str">
        <f t="shared" si="66"/>
        <v>GEBR</v>
      </c>
      <c r="Y98" s="86" t="str">
        <f t="shared" si="67"/>
        <v>&lt;=</v>
      </c>
      <c r="Z98" s="86">
        <f t="shared" si="68"/>
        <v>1.27880859375</v>
      </c>
      <c r="AA98" s="86">
        <f t="shared" si="69"/>
        <v>27</v>
      </c>
      <c r="AB98" s="86" t="b">
        <f t="shared" si="70"/>
        <v>0</v>
      </c>
      <c r="AC98" s="86" t="str">
        <f t="shared" si="71"/>
        <v>Distance</v>
      </c>
      <c r="AD98" s="86" t="str">
        <f t="shared" si="72"/>
        <v>&gt;</v>
      </c>
      <c r="AE98" s="86">
        <f t="shared" si="73"/>
        <v>332.1845703125</v>
      </c>
      <c r="AF98" s="86">
        <f t="shared" si="74"/>
        <v>26</v>
      </c>
      <c r="AG98" s="86" t="b">
        <f t="shared" si="75"/>
        <v>1</v>
      </c>
      <c r="AH98" s="86" t="str">
        <f t="shared" si="76"/>
        <v>Distance</v>
      </c>
      <c r="AI98" s="86" t="str">
        <f t="shared" si="77"/>
        <v>&lt;=</v>
      </c>
      <c r="AJ98" s="86">
        <f t="shared" si="78"/>
        <v>382.123046875</v>
      </c>
      <c r="AK98" s="86">
        <f t="shared" si="79"/>
        <v>14</v>
      </c>
      <c r="AL98" s="86" t="b">
        <f t="shared" si="80"/>
        <v>0</v>
      </c>
      <c r="AM98" s="86" t="str">
        <f t="shared" si="81"/>
        <v>Speed</v>
      </c>
      <c r="AN98" s="86" t="str">
        <f t="shared" si="82"/>
        <v>&gt;</v>
      </c>
      <c r="AO98" s="86">
        <f t="shared" si="83"/>
        <v>24.756591796875</v>
      </c>
      <c r="AP98" s="86">
        <f t="shared" si="84"/>
        <v>10</v>
      </c>
      <c r="AQ98" s="86" t="b">
        <f t="shared" si="85"/>
        <v>0</v>
      </c>
      <c r="AR98" s="86" t="str">
        <f t="shared" si="86"/>
        <v>GEBR</v>
      </c>
      <c r="AS98" s="86" t="str">
        <f t="shared" si="87"/>
        <v>&gt;</v>
      </c>
      <c r="AT98" s="86">
        <f t="shared" si="88"/>
        <v>1.046142578125</v>
      </c>
      <c r="AU98" s="86">
        <f t="shared" si="89"/>
        <v>7</v>
      </c>
      <c r="AV98" s="86" t="b">
        <f t="shared" si="90"/>
        <v>0</v>
      </c>
      <c r="AW98" s="86" t="str">
        <f t="shared" si="91"/>
        <v>Speed</v>
      </c>
      <c r="AX98" s="86" t="str">
        <f t="shared" si="92"/>
        <v>&gt;</v>
      </c>
      <c r="AY98" s="86">
        <f t="shared" si="93"/>
        <v>20.9580078125</v>
      </c>
      <c r="AZ98" s="86">
        <f t="shared" si="94"/>
        <v>2</v>
      </c>
      <c r="BA98" s="86" t="b">
        <f t="shared" si="95"/>
        <v>1</v>
      </c>
      <c r="BB98" s="86" t="str">
        <f t="shared" si="96"/>
        <v>Distance</v>
      </c>
      <c r="BC98" s="86" t="str">
        <f t="shared" si="97"/>
        <v>&lt;=</v>
      </c>
      <c r="BD98" s="86">
        <f t="shared" si="98"/>
        <v>440.973388671875</v>
      </c>
      <c r="BE98" s="86">
        <f t="shared" si="99"/>
        <v>0</v>
      </c>
      <c r="BF98" s="86" t="b">
        <f t="shared" si="100"/>
        <v>0</v>
      </c>
      <c r="BG98" s="86" t="str">
        <f t="shared" si="101"/>
        <v>Distance</v>
      </c>
      <c r="BH98" s="86" t="str">
        <f t="shared" si="102"/>
        <v>&gt;</v>
      </c>
      <c r="BI98" s="86">
        <f t="shared" si="103"/>
        <v>279.580810546875</v>
      </c>
      <c r="BJ98" s="15">
        <f t="shared" si="104"/>
        <v>1</v>
      </c>
      <c r="BK98" s="15" t="str">
        <f t="shared" si="105"/>
        <v>GEBR&lt;=1,27880859375 AND Distance&gt;332,1845703125 AND Distance&lt;=382,123046875 AND Speed&gt;24,756591796875 AND GEBR&gt;1,046142578125 AND Speed&gt;20,9580078125 AND Distance&lt;=440,973388671875 AND Distance&gt;279,580810546875</v>
      </c>
      <c r="BM98" s="15">
        <v>0.125</v>
      </c>
      <c r="BN98" s="15">
        <v>1</v>
      </c>
      <c r="BO98" s="15" t="s">
        <v>1922</v>
      </c>
    </row>
    <row r="99" spans="1:67">
      <c r="A99" s="15">
        <v>96</v>
      </c>
      <c r="B99" s="15">
        <v>2</v>
      </c>
      <c r="C99" s="15">
        <v>4285</v>
      </c>
      <c r="D99" s="15">
        <f t="shared" si="53"/>
        <v>1</v>
      </c>
      <c r="E99" s="15">
        <f t="shared" si="54"/>
        <v>189</v>
      </c>
      <c r="F99" s="15">
        <f t="shared" si="55"/>
        <v>1.046142578125</v>
      </c>
      <c r="G99" s="15">
        <v>165</v>
      </c>
      <c r="H99" s="15">
        <v>166</v>
      </c>
      <c r="I99" s="15">
        <v>93</v>
      </c>
      <c r="J99" s="15">
        <v>7</v>
      </c>
      <c r="K99" s="15">
        <v>441</v>
      </c>
      <c r="L99" s="15">
        <v>1245</v>
      </c>
      <c r="M99" s="15">
        <f t="shared" si="56"/>
        <v>0.303955078125</v>
      </c>
      <c r="O99" s="86">
        <f t="shared" si="57"/>
        <v>441</v>
      </c>
      <c r="P99" s="86">
        <f t="shared" si="58"/>
        <v>0</v>
      </c>
      <c r="Q99" s="86">
        <f t="shared" si="59"/>
        <v>86</v>
      </c>
      <c r="R99" s="86" t="b">
        <f t="shared" si="60"/>
        <v>1</v>
      </c>
      <c r="S99" s="86" t="str">
        <f t="shared" si="61"/>
        <v>Dummy Node</v>
      </c>
      <c r="T99" s="86" t="str">
        <f t="shared" si="62"/>
        <v>N/A</v>
      </c>
      <c r="U99" s="86" t="str">
        <f t="shared" si="63"/>
        <v>N/A</v>
      </c>
      <c r="V99" s="86">
        <f t="shared" si="64"/>
        <v>84</v>
      </c>
      <c r="W99" s="86" t="b">
        <f t="shared" si="65"/>
        <v>0</v>
      </c>
      <c r="X99" s="86" t="str">
        <f t="shared" si="66"/>
        <v>Speed</v>
      </c>
      <c r="Y99" s="86" t="str">
        <f t="shared" si="67"/>
        <v>&gt;</v>
      </c>
      <c r="Z99" s="86">
        <f t="shared" si="68"/>
        <v>17.252197265625</v>
      </c>
      <c r="AA99" s="86">
        <f t="shared" si="69"/>
        <v>32</v>
      </c>
      <c r="AB99" s="86" t="b">
        <f t="shared" si="70"/>
        <v>0</v>
      </c>
      <c r="AC99" s="86" t="str">
        <f t="shared" si="71"/>
        <v>Distance</v>
      </c>
      <c r="AD99" s="86" t="str">
        <f t="shared" si="72"/>
        <v>&gt;</v>
      </c>
      <c r="AE99" s="86">
        <f t="shared" si="73"/>
        <v>250.794189453125</v>
      </c>
      <c r="AF99" s="86">
        <f t="shared" si="74"/>
        <v>29</v>
      </c>
      <c r="AG99" s="86" t="b">
        <f t="shared" si="75"/>
        <v>0</v>
      </c>
      <c r="AH99" s="86" t="str">
        <f t="shared" si="76"/>
        <v>Speed</v>
      </c>
      <c r="AI99" s="86" t="str">
        <f t="shared" si="77"/>
        <v>&gt;</v>
      </c>
      <c r="AJ99" s="86">
        <f t="shared" si="78"/>
        <v>15.478759765625</v>
      </c>
      <c r="AK99" s="86">
        <f t="shared" si="79"/>
        <v>17</v>
      </c>
      <c r="AL99" s="86" t="b">
        <f t="shared" si="80"/>
        <v>1</v>
      </c>
      <c r="AM99" s="86" t="str">
        <f t="shared" si="81"/>
        <v>GEBR</v>
      </c>
      <c r="AN99" s="86" t="str">
        <f t="shared" si="82"/>
        <v>&lt;=</v>
      </c>
      <c r="AO99" s="86">
        <f t="shared" si="83"/>
        <v>0.85498046875</v>
      </c>
      <c r="AP99" s="86">
        <f t="shared" si="84"/>
        <v>16</v>
      </c>
      <c r="AQ99" s="86" t="b">
        <f t="shared" si="85"/>
        <v>1</v>
      </c>
      <c r="AR99" s="86" t="str">
        <f t="shared" si="86"/>
        <v>Speed</v>
      </c>
      <c r="AS99" s="86" t="str">
        <f t="shared" si="87"/>
        <v>&lt;=</v>
      </c>
      <c r="AT99" s="86">
        <f t="shared" si="88"/>
        <v>18.3662109375</v>
      </c>
      <c r="AU99" s="86">
        <f t="shared" si="89"/>
        <v>4</v>
      </c>
      <c r="AV99" s="86" t="b">
        <f t="shared" si="90"/>
        <v>0</v>
      </c>
      <c r="AW99" s="86" t="str">
        <f t="shared" si="91"/>
        <v>Distance</v>
      </c>
      <c r="AX99" s="86" t="str">
        <f t="shared" si="92"/>
        <v>&gt;</v>
      </c>
      <c r="AY99" s="86">
        <f t="shared" si="93"/>
        <v>200.208251953125</v>
      </c>
      <c r="AZ99" s="86">
        <f t="shared" si="94"/>
        <v>1</v>
      </c>
      <c r="BA99" s="86" t="b">
        <f t="shared" si="95"/>
        <v>0</v>
      </c>
      <c r="BB99" s="86" t="str">
        <f t="shared" si="96"/>
        <v>Speed</v>
      </c>
      <c r="BC99" s="86" t="str">
        <f t="shared" si="97"/>
        <v>&gt;</v>
      </c>
      <c r="BD99" s="86">
        <f t="shared" si="98"/>
        <v>13.645751953125</v>
      </c>
      <c r="BE99" s="86">
        <f t="shared" si="99"/>
        <v>0</v>
      </c>
      <c r="BF99" s="86" t="b">
        <f t="shared" si="100"/>
        <v>1</v>
      </c>
      <c r="BG99" s="86" t="str">
        <f t="shared" si="101"/>
        <v>Distance</v>
      </c>
      <c r="BH99" s="86" t="str">
        <f t="shared" si="102"/>
        <v>&lt;=</v>
      </c>
      <c r="BI99" s="86">
        <f t="shared" si="103"/>
        <v>279.580810546875</v>
      </c>
      <c r="BJ99" s="15">
        <f t="shared" si="104"/>
        <v>1</v>
      </c>
      <c r="BK99" s="15" t="str">
        <f t="shared" si="105"/>
        <v>Speed&gt;17,252197265625 AND Distance&gt;250,794189453125 AND Speed&gt;15,478759765625 AND GEBR&lt;=0,85498046875 AND Speed&lt;=18,3662109375 AND Distance&gt;200,208251953125 AND Speed&gt;13,645751953125 AND Distance&lt;=279,580810546875</v>
      </c>
      <c r="BM99" s="15">
        <v>0.13330078125</v>
      </c>
      <c r="BN99" s="15">
        <v>1</v>
      </c>
      <c r="BO99" s="15" t="s">
        <v>2010</v>
      </c>
    </row>
    <row r="100" spans="1:67">
      <c r="A100" s="15">
        <v>97</v>
      </c>
      <c r="B100" s="15">
        <v>-2</v>
      </c>
      <c r="C100" s="15">
        <v>-8192</v>
      </c>
      <c r="D100" s="15">
        <f t="shared" si="53"/>
        <v>-1</v>
      </c>
      <c r="E100" s="15">
        <f t="shared" si="54"/>
        <v>0</v>
      </c>
      <c r="F100" s="15">
        <f t="shared" si="55"/>
        <v>-1</v>
      </c>
      <c r="G100" s="15">
        <v>447</v>
      </c>
      <c r="H100" s="15">
        <v>448</v>
      </c>
      <c r="I100" s="15">
        <v>47</v>
      </c>
      <c r="J100" s="15">
        <v>7</v>
      </c>
      <c r="K100" s="15">
        <v>442</v>
      </c>
      <c r="L100" s="15">
        <v>0</v>
      </c>
      <c r="M100" s="15">
        <f t="shared" si="56"/>
        <v>0</v>
      </c>
      <c r="O100" s="86">
        <f t="shared" si="57"/>
        <v>442</v>
      </c>
      <c r="P100" s="86">
        <f t="shared" si="58"/>
        <v>0</v>
      </c>
      <c r="Q100" s="86">
        <f t="shared" si="59"/>
        <v>86</v>
      </c>
      <c r="R100" s="86" t="b">
        <f t="shared" si="60"/>
        <v>0</v>
      </c>
      <c r="S100" s="86" t="str">
        <f t="shared" si="61"/>
        <v>Dummy Node</v>
      </c>
      <c r="T100" s="86" t="str">
        <f t="shared" si="62"/>
        <v>N/A</v>
      </c>
      <c r="U100" s="86" t="str">
        <f t="shared" si="63"/>
        <v>N/A</v>
      </c>
      <c r="V100" s="86">
        <f t="shared" si="64"/>
        <v>84</v>
      </c>
      <c r="W100" s="86" t="b">
        <f t="shared" si="65"/>
        <v>0</v>
      </c>
      <c r="X100" s="86" t="str">
        <f t="shared" si="66"/>
        <v>Speed</v>
      </c>
      <c r="Y100" s="86" t="str">
        <f t="shared" si="67"/>
        <v>&gt;</v>
      </c>
      <c r="Z100" s="86">
        <f t="shared" si="68"/>
        <v>17.252197265625</v>
      </c>
      <c r="AA100" s="86">
        <f t="shared" si="69"/>
        <v>32</v>
      </c>
      <c r="AB100" s="86" t="b">
        <f t="shared" si="70"/>
        <v>0</v>
      </c>
      <c r="AC100" s="86" t="str">
        <f t="shared" si="71"/>
        <v>Distance</v>
      </c>
      <c r="AD100" s="86" t="str">
        <f t="shared" si="72"/>
        <v>&gt;</v>
      </c>
      <c r="AE100" s="86">
        <f t="shared" si="73"/>
        <v>250.794189453125</v>
      </c>
      <c r="AF100" s="86">
        <f t="shared" si="74"/>
        <v>29</v>
      </c>
      <c r="AG100" s="86" t="b">
        <f t="shared" si="75"/>
        <v>0</v>
      </c>
      <c r="AH100" s="86" t="str">
        <f t="shared" si="76"/>
        <v>Speed</v>
      </c>
      <c r="AI100" s="86" t="str">
        <f t="shared" si="77"/>
        <v>&gt;</v>
      </c>
      <c r="AJ100" s="86">
        <f t="shared" si="78"/>
        <v>15.478759765625</v>
      </c>
      <c r="AK100" s="86">
        <f t="shared" si="79"/>
        <v>17</v>
      </c>
      <c r="AL100" s="86" t="b">
        <f t="shared" si="80"/>
        <v>1</v>
      </c>
      <c r="AM100" s="86" t="str">
        <f t="shared" si="81"/>
        <v>GEBR</v>
      </c>
      <c r="AN100" s="86" t="str">
        <f t="shared" si="82"/>
        <v>&lt;=</v>
      </c>
      <c r="AO100" s="86">
        <f t="shared" si="83"/>
        <v>0.85498046875</v>
      </c>
      <c r="AP100" s="86">
        <f t="shared" si="84"/>
        <v>16</v>
      </c>
      <c r="AQ100" s="86" t="b">
        <f t="shared" si="85"/>
        <v>1</v>
      </c>
      <c r="AR100" s="86" t="str">
        <f t="shared" si="86"/>
        <v>Speed</v>
      </c>
      <c r="AS100" s="86" t="str">
        <f t="shared" si="87"/>
        <v>&lt;=</v>
      </c>
      <c r="AT100" s="86">
        <f t="shared" si="88"/>
        <v>18.3662109375</v>
      </c>
      <c r="AU100" s="86">
        <f t="shared" si="89"/>
        <v>4</v>
      </c>
      <c r="AV100" s="86" t="b">
        <f t="shared" si="90"/>
        <v>0</v>
      </c>
      <c r="AW100" s="86" t="str">
        <f t="shared" si="91"/>
        <v>Distance</v>
      </c>
      <c r="AX100" s="86" t="str">
        <f t="shared" si="92"/>
        <v>&gt;</v>
      </c>
      <c r="AY100" s="86">
        <f t="shared" si="93"/>
        <v>200.208251953125</v>
      </c>
      <c r="AZ100" s="86">
        <f t="shared" si="94"/>
        <v>1</v>
      </c>
      <c r="BA100" s="86" t="b">
        <f t="shared" si="95"/>
        <v>0</v>
      </c>
      <c r="BB100" s="86" t="str">
        <f t="shared" si="96"/>
        <v>Speed</v>
      </c>
      <c r="BC100" s="86" t="str">
        <f t="shared" si="97"/>
        <v>&gt;</v>
      </c>
      <c r="BD100" s="86">
        <f t="shared" si="98"/>
        <v>13.645751953125</v>
      </c>
      <c r="BE100" s="86">
        <f t="shared" si="99"/>
        <v>0</v>
      </c>
      <c r="BF100" s="86" t="b">
        <f t="shared" si="100"/>
        <v>1</v>
      </c>
      <c r="BG100" s="86" t="str">
        <f t="shared" si="101"/>
        <v>Distance</v>
      </c>
      <c r="BH100" s="86" t="str">
        <f t="shared" si="102"/>
        <v>&lt;=</v>
      </c>
      <c r="BI100" s="86">
        <f t="shared" si="103"/>
        <v>279.580810546875</v>
      </c>
      <c r="BJ100" s="15">
        <f t="shared" si="104"/>
        <v>1</v>
      </c>
      <c r="BK100" s="15" t="str">
        <f t="shared" si="105"/>
        <v>Speed&gt;17,252197265625 AND Distance&gt;250,794189453125 AND Speed&gt;15,478759765625 AND GEBR&lt;=0,85498046875 AND Speed&lt;=18,3662109375 AND Distance&gt;200,208251953125 AND Speed&gt;13,645751953125 AND Distance&lt;=279,580810546875</v>
      </c>
      <c r="BM100" s="15">
        <v>0.13330078125</v>
      </c>
      <c r="BN100" s="15">
        <v>1</v>
      </c>
      <c r="BO100" s="15" t="s">
        <v>2020</v>
      </c>
    </row>
    <row r="101" spans="1:67">
      <c r="A101" s="15">
        <v>98</v>
      </c>
      <c r="B101" s="15">
        <v>0</v>
      </c>
      <c r="C101" s="15">
        <v>1394286</v>
      </c>
      <c r="D101" s="15">
        <f t="shared" si="53"/>
        <v>340</v>
      </c>
      <c r="E101" s="15">
        <f t="shared" si="54"/>
        <v>1646</v>
      </c>
      <c r="F101" s="15">
        <f t="shared" si="55"/>
        <v>340.40185546875</v>
      </c>
      <c r="G101" s="15">
        <v>99</v>
      </c>
      <c r="H101" s="15">
        <v>100</v>
      </c>
      <c r="I101" s="15">
        <v>47</v>
      </c>
      <c r="J101" s="15">
        <v>7</v>
      </c>
      <c r="K101" s="15">
        <v>449</v>
      </c>
      <c r="L101" s="15">
        <v>467</v>
      </c>
      <c r="M101" s="15">
        <f t="shared" si="56"/>
        <v>0.114013671875</v>
      </c>
      <c r="O101" s="86">
        <f t="shared" si="57"/>
        <v>449</v>
      </c>
      <c r="P101" s="86">
        <f t="shared" si="58"/>
        <v>0</v>
      </c>
      <c r="Q101" s="86">
        <f t="shared" si="59"/>
        <v>99</v>
      </c>
      <c r="R101" s="86" t="b">
        <f t="shared" si="60"/>
        <v>1</v>
      </c>
      <c r="S101" s="86" t="str">
        <f t="shared" si="61"/>
        <v>Dummy Node</v>
      </c>
      <c r="T101" s="86" t="str">
        <f t="shared" si="62"/>
        <v>N/A</v>
      </c>
      <c r="U101" s="86" t="str">
        <f t="shared" si="63"/>
        <v>N/A</v>
      </c>
      <c r="V101" s="86">
        <f t="shared" si="64"/>
        <v>98</v>
      </c>
      <c r="W101" s="86" t="b">
        <f t="shared" si="65"/>
        <v>1</v>
      </c>
      <c r="X101" s="86" t="str">
        <f t="shared" si="66"/>
        <v>Distance</v>
      </c>
      <c r="Y101" s="86" t="str">
        <f t="shared" si="67"/>
        <v>&lt;=</v>
      </c>
      <c r="Z101" s="86">
        <f t="shared" si="68"/>
        <v>340.40185546875</v>
      </c>
      <c r="AA101" s="86">
        <f t="shared" si="69"/>
        <v>47</v>
      </c>
      <c r="AB101" s="86" t="b">
        <f t="shared" si="70"/>
        <v>0</v>
      </c>
      <c r="AC101" s="86" t="str">
        <f t="shared" si="71"/>
        <v>GEBR</v>
      </c>
      <c r="AD101" s="86" t="str">
        <f t="shared" si="72"/>
        <v>&gt;</v>
      </c>
      <c r="AE101" s="86">
        <f t="shared" si="73"/>
        <v>0.85498046875</v>
      </c>
      <c r="AF101" s="86">
        <f t="shared" si="74"/>
        <v>45</v>
      </c>
      <c r="AG101" s="86" t="b">
        <f t="shared" si="75"/>
        <v>1</v>
      </c>
      <c r="AH101" s="86" t="str">
        <f t="shared" si="76"/>
        <v>Distance</v>
      </c>
      <c r="AI101" s="86" t="str">
        <f t="shared" si="77"/>
        <v>&lt;=</v>
      </c>
      <c r="AJ101" s="86">
        <f t="shared" si="78"/>
        <v>387.613525390625</v>
      </c>
      <c r="AK101" s="86">
        <f t="shared" si="79"/>
        <v>13</v>
      </c>
      <c r="AL101" s="86" t="b">
        <f t="shared" si="80"/>
        <v>1</v>
      </c>
      <c r="AM101" s="86" t="str">
        <f t="shared" si="81"/>
        <v>Speed</v>
      </c>
      <c r="AN101" s="86" t="str">
        <f t="shared" si="82"/>
        <v>&lt;=</v>
      </c>
      <c r="AO101" s="86">
        <f t="shared" si="83"/>
        <v>23.60009765625</v>
      </c>
      <c r="AP101" s="86">
        <f t="shared" si="84"/>
        <v>10</v>
      </c>
      <c r="AQ101" s="86" t="b">
        <f t="shared" si="85"/>
        <v>1</v>
      </c>
      <c r="AR101" s="86" t="str">
        <f t="shared" si="86"/>
        <v>GEBR</v>
      </c>
      <c r="AS101" s="86" t="str">
        <f t="shared" si="87"/>
        <v>&lt;=</v>
      </c>
      <c r="AT101" s="86">
        <f t="shared" si="88"/>
        <v>1.046142578125</v>
      </c>
      <c r="AU101" s="86">
        <f t="shared" si="89"/>
        <v>7</v>
      </c>
      <c r="AV101" s="86" t="b">
        <f t="shared" si="90"/>
        <v>0</v>
      </c>
      <c r="AW101" s="86" t="str">
        <f t="shared" si="91"/>
        <v>Speed</v>
      </c>
      <c r="AX101" s="86" t="str">
        <f t="shared" si="92"/>
        <v>&gt;</v>
      </c>
      <c r="AY101" s="86">
        <f t="shared" si="93"/>
        <v>20.9580078125</v>
      </c>
      <c r="AZ101" s="86">
        <f t="shared" si="94"/>
        <v>2</v>
      </c>
      <c r="BA101" s="86" t="b">
        <f t="shared" si="95"/>
        <v>1</v>
      </c>
      <c r="BB101" s="86" t="str">
        <f t="shared" si="96"/>
        <v>Distance</v>
      </c>
      <c r="BC101" s="86" t="str">
        <f t="shared" si="97"/>
        <v>&lt;=</v>
      </c>
      <c r="BD101" s="86">
        <f t="shared" si="98"/>
        <v>440.973388671875</v>
      </c>
      <c r="BE101" s="86">
        <f t="shared" si="99"/>
        <v>0</v>
      </c>
      <c r="BF101" s="86" t="b">
        <f t="shared" si="100"/>
        <v>0</v>
      </c>
      <c r="BG101" s="86" t="str">
        <f t="shared" si="101"/>
        <v>Distance</v>
      </c>
      <c r="BH101" s="86" t="str">
        <f t="shared" si="102"/>
        <v>&gt;</v>
      </c>
      <c r="BI101" s="86">
        <f t="shared" si="103"/>
        <v>279.580810546875</v>
      </c>
      <c r="BJ101" s="15">
        <f t="shared" si="104"/>
        <v>1</v>
      </c>
      <c r="BK101" s="15" t="str">
        <f t="shared" si="105"/>
        <v>Distance&lt;=340,40185546875 AND GEBR&gt;0,85498046875 AND Distance&lt;=387,613525390625 AND Speed&lt;=23,60009765625 AND GEBR&lt;=1,046142578125 AND Speed&gt;20,9580078125 AND Distance&lt;=440,973388671875 AND Distance&gt;279,580810546875</v>
      </c>
      <c r="BM101" s="15">
        <v>0.13330078125</v>
      </c>
      <c r="BN101" s="15">
        <v>1</v>
      </c>
      <c r="BO101" s="15" t="s">
        <v>2022</v>
      </c>
    </row>
    <row r="102" spans="1:67">
      <c r="A102" s="15">
        <v>99</v>
      </c>
      <c r="B102" s="15">
        <v>-2</v>
      </c>
      <c r="C102" s="15">
        <v>-8192</v>
      </c>
      <c r="D102" s="15">
        <f t="shared" si="53"/>
        <v>-1</v>
      </c>
      <c r="E102" s="15">
        <f t="shared" si="54"/>
        <v>0</v>
      </c>
      <c r="F102" s="15">
        <f t="shared" si="55"/>
        <v>-1</v>
      </c>
      <c r="G102" s="15">
        <v>449</v>
      </c>
      <c r="H102" s="15">
        <v>450</v>
      </c>
      <c r="I102" s="15">
        <v>98</v>
      </c>
      <c r="J102" s="15">
        <v>8</v>
      </c>
      <c r="K102" s="15">
        <v>450</v>
      </c>
      <c r="L102" s="15">
        <v>0</v>
      </c>
      <c r="M102" s="15">
        <f t="shared" si="56"/>
        <v>0</v>
      </c>
      <c r="O102" s="86">
        <f t="shared" si="57"/>
        <v>450</v>
      </c>
      <c r="P102" s="86">
        <f t="shared" si="58"/>
        <v>0</v>
      </c>
      <c r="Q102" s="86">
        <f t="shared" si="59"/>
        <v>99</v>
      </c>
      <c r="R102" s="86" t="b">
        <f t="shared" si="60"/>
        <v>0</v>
      </c>
      <c r="S102" s="86" t="str">
        <f t="shared" si="61"/>
        <v>Dummy Node</v>
      </c>
      <c r="T102" s="86" t="str">
        <f t="shared" si="62"/>
        <v>N/A</v>
      </c>
      <c r="U102" s="86" t="str">
        <f t="shared" si="63"/>
        <v>N/A</v>
      </c>
      <c r="V102" s="86">
        <f t="shared" si="64"/>
        <v>98</v>
      </c>
      <c r="W102" s="86" t="b">
        <f t="shared" si="65"/>
        <v>1</v>
      </c>
      <c r="X102" s="86" t="str">
        <f t="shared" si="66"/>
        <v>Distance</v>
      </c>
      <c r="Y102" s="86" t="str">
        <f t="shared" si="67"/>
        <v>&lt;=</v>
      </c>
      <c r="Z102" s="86">
        <f t="shared" si="68"/>
        <v>340.40185546875</v>
      </c>
      <c r="AA102" s="86">
        <f t="shared" si="69"/>
        <v>47</v>
      </c>
      <c r="AB102" s="86" t="b">
        <f t="shared" si="70"/>
        <v>0</v>
      </c>
      <c r="AC102" s="86" t="str">
        <f t="shared" si="71"/>
        <v>GEBR</v>
      </c>
      <c r="AD102" s="86" t="str">
        <f t="shared" si="72"/>
        <v>&gt;</v>
      </c>
      <c r="AE102" s="86">
        <f t="shared" si="73"/>
        <v>0.85498046875</v>
      </c>
      <c r="AF102" s="86">
        <f t="shared" si="74"/>
        <v>45</v>
      </c>
      <c r="AG102" s="86" t="b">
        <f t="shared" si="75"/>
        <v>1</v>
      </c>
      <c r="AH102" s="86" t="str">
        <f t="shared" si="76"/>
        <v>Distance</v>
      </c>
      <c r="AI102" s="86" t="str">
        <f t="shared" si="77"/>
        <v>&lt;=</v>
      </c>
      <c r="AJ102" s="86">
        <f t="shared" si="78"/>
        <v>387.613525390625</v>
      </c>
      <c r="AK102" s="86">
        <f t="shared" si="79"/>
        <v>13</v>
      </c>
      <c r="AL102" s="86" t="b">
        <f t="shared" si="80"/>
        <v>1</v>
      </c>
      <c r="AM102" s="86" t="str">
        <f t="shared" si="81"/>
        <v>Speed</v>
      </c>
      <c r="AN102" s="86" t="str">
        <f t="shared" si="82"/>
        <v>&lt;=</v>
      </c>
      <c r="AO102" s="86">
        <f t="shared" si="83"/>
        <v>23.60009765625</v>
      </c>
      <c r="AP102" s="86">
        <f t="shared" si="84"/>
        <v>10</v>
      </c>
      <c r="AQ102" s="86" t="b">
        <f t="shared" si="85"/>
        <v>1</v>
      </c>
      <c r="AR102" s="86" t="str">
        <f t="shared" si="86"/>
        <v>GEBR</v>
      </c>
      <c r="AS102" s="86" t="str">
        <f t="shared" si="87"/>
        <v>&lt;=</v>
      </c>
      <c r="AT102" s="86">
        <f t="shared" si="88"/>
        <v>1.046142578125</v>
      </c>
      <c r="AU102" s="86">
        <f t="shared" si="89"/>
        <v>7</v>
      </c>
      <c r="AV102" s="86" t="b">
        <f t="shared" si="90"/>
        <v>0</v>
      </c>
      <c r="AW102" s="86" t="str">
        <f t="shared" si="91"/>
        <v>Speed</v>
      </c>
      <c r="AX102" s="86" t="str">
        <f t="shared" si="92"/>
        <v>&gt;</v>
      </c>
      <c r="AY102" s="86">
        <f t="shared" si="93"/>
        <v>20.9580078125</v>
      </c>
      <c r="AZ102" s="86">
        <f t="shared" si="94"/>
        <v>2</v>
      </c>
      <c r="BA102" s="86" t="b">
        <f t="shared" si="95"/>
        <v>1</v>
      </c>
      <c r="BB102" s="86" t="str">
        <f t="shared" si="96"/>
        <v>Distance</v>
      </c>
      <c r="BC102" s="86" t="str">
        <f t="shared" si="97"/>
        <v>&lt;=</v>
      </c>
      <c r="BD102" s="86">
        <f t="shared" si="98"/>
        <v>440.973388671875</v>
      </c>
      <c r="BE102" s="86">
        <f t="shared" si="99"/>
        <v>0</v>
      </c>
      <c r="BF102" s="86" t="b">
        <f t="shared" si="100"/>
        <v>0</v>
      </c>
      <c r="BG102" s="86" t="str">
        <f t="shared" si="101"/>
        <v>Distance</v>
      </c>
      <c r="BH102" s="86" t="str">
        <f t="shared" si="102"/>
        <v>&gt;</v>
      </c>
      <c r="BI102" s="86">
        <f t="shared" si="103"/>
        <v>279.580810546875</v>
      </c>
      <c r="BJ102" s="15">
        <f t="shared" si="104"/>
        <v>1</v>
      </c>
      <c r="BK102" s="15" t="str">
        <f t="shared" si="105"/>
        <v>Distance&lt;=340,40185546875 AND GEBR&gt;0,85498046875 AND Distance&lt;=387,613525390625 AND Speed&lt;=23,60009765625 AND GEBR&lt;=1,046142578125 AND Speed&gt;20,9580078125 AND Distance&lt;=440,973388671875 AND Distance&gt;279,580810546875</v>
      </c>
      <c r="BM102" s="15">
        <v>0.13330078125</v>
      </c>
      <c r="BN102" s="15">
        <v>1</v>
      </c>
      <c r="BO102" s="15" t="s">
        <v>2087</v>
      </c>
    </row>
    <row r="103" spans="1:67">
      <c r="A103" s="15">
        <v>100</v>
      </c>
      <c r="B103" s="15">
        <v>1</v>
      </c>
      <c r="C103" s="15">
        <v>92387</v>
      </c>
      <c r="D103" s="15">
        <f t="shared" si="53"/>
        <v>22</v>
      </c>
      <c r="E103" s="15">
        <f t="shared" si="54"/>
        <v>2275</v>
      </c>
      <c r="F103" s="15">
        <f t="shared" si="55"/>
        <v>22.555419921875</v>
      </c>
      <c r="G103" s="15">
        <v>131</v>
      </c>
      <c r="H103" s="15">
        <v>132</v>
      </c>
      <c r="I103" s="15">
        <v>98</v>
      </c>
      <c r="J103" s="15">
        <v>8</v>
      </c>
      <c r="K103" s="15">
        <v>453</v>
      </c>
      <c r="L103" s="15">
        <v>986</v>
      </c>
      <c r="M103" s="15">
        <f t="shared" si="56"/>
        <v>0.24072265625</v>
      </c>
      <c r="O103" s="86">
        <f t="shared" si="57"/>
        <v>453</v>
      </c>
      <c r="P103" s="86">
        <f t="shared" si="58"/>
        <v>0</v>
      </c>
      <c r="Q103" s="86">
        <f t="shared" si="59"/>
        <v>114</v>
      </c>
      <c r="R103" s="86" t="b">
        <f t="shared" si="60"/>
        <v>1</v>
      </c>
      <c r="S103" s="86" t="str">
        <f t="shared" si="61"/>
        <v>Dummy Node</v>
      </c>
      <c r="T103" s="86" t="str">
        <f t="shared" si="62"/>
        <v>N/A</v>
      </c>
      <c r="U103" s="86" t="str">
        <f t="shared" si="63"/>
        <v>N/A</v>
      </c>
      <c r="V103" s="86">
        <f t="shared" si="64"/>
        <v>111</v>
      </c>
      <c r="W103" s="86" t="b">
        <f t="shared" si="65"/>
        <v>0</v>
      </c>
      <c r="X103" s="86" t="str">
        <f t="shared" si="66"/>
        <v>Speed</v>
      </c>
      <c r="Y103" s="86" t="str">
        <f t="shared" si="67"/>
        <v>&gt;</v>
      </c>
      <c r="Z103" s="86">
        <f t="shared" si="68"/>
        <v>27.2578125</v>
      </c>
      <c r="AA103" s="86">
        <f t="shared" si="69"/>
        <v>87</v>
      </c>
      <c r="AB103" s="86" t="b">
        <f t="shared" si="70"/>
        <v>1</v>
      </c>
      <c r="AC103" s="86" t="str">
        <f t="shared" si="71"/>
        <v>Distance</v>
      </c>
      <c r="AD103" s="86" t="str">
        <f t="shared" si="72"/>
        <v>&lt;=</v>
      </c>
      <c r="AE103" s="86">
        <f t="shared" si="73"/>
        <v>500.813232421875</v>
      </c>
      <c r="AF103" s="86">
        <f t="shared" si="74"/>
        <v>42</v>
      </c>
      <c r="AG103" s="86" t="b">
        <f t="shared" si="75"/>
        <v>1</v>
      </c>
      <c r="AH103" s="86" t="str">
        <f t="shared" si="76"/>
        <v>GEBR</v>
      </c>
      <c r="AI103" s="86" t="str">
        <f t="shared" si="77"/>
        <v>&lt;=</v>
      </c>
      <c r="AJ103" s="86">
        <f t="shared" si="78"/>
        <v>1.046142578125</v>
      </c>
      <c r="AK103" s="86">
        <f t="shared" si="79"/>
        <v>40</v>
      </c>
      <c r="AL103" s="86" t="b">
        <f t="shared" si="80"/>
        <v>0</v>
      </c>
      <c r="AM103" s="86" t="str">
        <f t="shared" si="81"/>
        <v>GEBR</v>
      </c>
      <c r="AN103" s="86" t="str">
        <f t="shared" si="82"/>
        <v>&gt;</v>
      </c>
      <c r="AO103" s="86">
        <f t="shared" si="83"/>
        <v>0.85498046875</v>
      </c>
      <c r="AP103" s="86">
        <f t="shared" si="84"/>
        <v>37</v>
      </c>
      <c r="AQ103" s="86" t="b">
        <f t="shared" si="85"/>
        <v>0</v>
      </c>
      <c r="AR103" s="86" t="str">
        <f t="shared" si="86"/>
        <v>Speed</v>
      </c>
      <c r="AS103" s="86" t="str">
        <f t="shared" si="87"/>
        <v>&gt;</v>
      </c>
      <c r="AT103" s="86">
        <f t="shared" si="88"/>
        <v>23.851806640625</v>
      </c>
      <c r="AU103" s="86">
        <f t="shared" si="89"/>
        <v>8</v>
      </c>
      <c r="AV103" s="86" t="b">
        <f t="shared" si="90"/>
        <v>1</v>
      </c>
      <c r="AW103" s="86" t="str">
        <f t="shared" si="91"/>
        <v>Distance</v>
      </c>
      <c r="AX103" s="86" t="str">
        <f t="shared" si="92"/>
        <v>&lt;=</v>
      </c>
      <c r="AY103" s="86">
        <f t="shared" si="93"/>
        <v>557.604736328125</v>
      </c>
      <c r="AZ103" s="86">
        <f t="shared" si="94"/>
        <v>2</v>
      </c>
      <c r="BA103" s="86" t="b">
        <f t="shared" si="95"/>
        <v>0</v>
      </c>
      <c r="BB103" s="86" t="str">
        <f t="shared" si="96"/>
        <v>Distance</v>
      </c>
      <c r="BC103" s="86" t="str">
        <f t="shared" si="97"/>
        <v>&gt;</v>
      </c>
      <c r="BD103" s="86">
        <f t="shared" si="98"/>
        <v>440.973388671875</v>
      </c>
      <c r="BE103" s="86">
        <f t="shared" si="99"/>
        <v>0</v>
      </c>
      <c r="BF103" s="86" t="b">
        <f t="shared" si="100"/>
        <v>0</v>
      </c>
      <c r="BG103" s="86" t="str">
        <f t="shared" si="101"/>
        <v>Distance</v>
      </c>
      <c r="BH103" s="86" t="str">
        <f t="shared" si="102"/>
        <v>&gt;</v>
      </c>
      <c r="BI103" s="86">
        <f t="shared" si="103"/>
        <v>279.580810546875</v>
      </c>
      <c r="BJ103" s="15">
        <f t="shared" si="104"/>
        <v>1</v>
      </c>
      <c r="BK103" s="15" t="str">
        <f t="shared" si="105"/>
        <v>Speed&gt;27,2578125 AND Distance&lt;=500,813232421875 AND GEBR&lt;=1,046142578125 AND GEBR&gt;0,85498046875 AND Speed&gt;23,851806640625 AND Distance&lt;=557,604736328125 AND Distance&gt;440,973388671875 AND Distance&gt;279,580810546875</v>
      </c>
      <c r="BM103" s="15">
        <v>0.166748046875</v>
      </c>
      <c r="BN103" s="15">
        <v>0</v>
      </c>
      <c r="BO103" s="15" t="s">
        <v>1930</v>
      </c>
    </row>
    <row r="104" spans="1:67">
      <c r="A104" s="15">
        <v>101</v>
      </c>
      <c r="B104" s="15">
        <v>1</v>
      </c>
      <c r="C104" s="15">
        <v>13251</v>
      </c>
      <c r="D104" s="15">
        <f t="shared" si="53"/>
        <v>3</v>
      </c>
      <c r="E104" s="15">
        <f t="shared" si="54"/>
        <v>963</v>
      </c>
      <c r="F104" s="15">
        <f t="shared" si="55"/>
        <v>3.235107421875</v>
      </c>
      <c r="G104" s="15">
        <v>103</v>
      </c>
      <c r="H104" s="15">
        <v>104</v>
      </c>
      <c r="I104" s="15">
        <v>20</v>
      </c>
      <c r="J104" s="15">
        <v>6</v>
      </c>
      <c r="K104" s="15">
        <v>454</v>
      </c>
      <c r="L104" s="15">
        <v>931</v>
      </c>
      <c r="M104" s="15">
        <f t="shared" si="56"/>
        <v>0.227294921875</v>
      </c>
      <c r="O104" s="86">
        <f t="shared" si="57"/>
        <v>454</v>
      </c>
      <c r="P104" s="86">
        <f t="shared" si="58"/>
        <v>0</v>
      </c>
      <c r="Q104" s="86">
        <f t="shared" si="59"/>
        <v>114</v>
      </c>
      <c r="R104" s="86" t="b">
        <f t="shared" si="60"/>
        <v>0</v>
      </c>
      <c r="S104" s="86" t="str">
        <f t="shared" si="61"/>
        <v>Dummy Node</v>
      </c>
      <c r="T104" s="86" t="str">
        <f t="shared" si="62"/>
        <v>N/A</v>
      </c>
      <c r="U104" s="86" t="str">
        <f t="shared" si="63"/>
        <v>N/A</v>
      </c>
      <c r="V104" s="86">
        <f t="shared" si="64"/>
        <v>111</v>
      </c>
      <c r="W104" s="86" t="b">
        <f t="shared" si="65"/>
        <v>0</v>
      </c>
      <c r="X104" s="86" t="str">
        <f t="shared" si="66"/>
        <v>Speed</v>
      </c>
      <c r="Y104" s="86" t="str">
        <f t="shared" si="67"/>
        <v>&gt;</v>
      </c>
      <c r="Z104" s="86">
        <f t="shared" si="68"/>
        <v>27.2578125</v>
      </c>
      <c r="AA104" s="86">
        <f t="shared" si="69"/>
        <v>87</v>
      </c>
      <c r="AB104" s="86" t="b">
        <f t="shared" si="70"/>
        <v>1</v>
      </c>
      <c r="AC104" s="86" t="str">
        <f t="shared" si="71"/>
        <v>Distance</v>
      </c>
      <c r="AD104" s="86" t="str">
        <f t="shared" si="72"/>
        <v>&lt;=</v>
      </c>
      <c r="AE104" s="86">
        <f t="shared" si="73"/>
        <v>500.813232421875</v>
      </c>
      <c r="AF104" s="86">
        <f t="shared" si="74"/>
        <v>42</v>
      </c>
      <c r="AG104" s="86" t="b">
        <f t="shared" si="75"/>
        <v>1</v>
      </c>
      <c r="AH104" s="86" t="str">
        <f t="shared" si="76"/>
        <v>GEBR</v>
      </c>
      <c r="AI104" s="86" t="str">
        <f t="shared" si="77"/>
        <v>&lt;=</v>
      </c>
      <c r="AJ104" s="86">
        <f t="shared" si="78"/>
        <v>1.046142578125</v>
      </c>
      <c r="AK104" s="86">
        <f t="shared" si="79"/>
        <v>40</v>
      </c>
      <c r="AL104" s="86" t="b">
        <f t="shared" si="80"/>
        <v>0</v>
      </c>
      <c r="AM104" s="86" t="str">
        <f t="shared" si="81"/>
        <v>GEBR</v>
      </c>
      <c r="AN104" s="86" t="str">
        <f t="shared" si="82"/>
        <v>&gt;</v>
      </c>
      <c r="AO104" s="86">
        <f t="shared" si="83"/>
        <v>0.85498046875</v>
      </c>
      <c r="AP104" s="86">
        <f t="shared" si="84"/>
        <v>37</v>
      </c>
      <c r="AQ104" s="86" t="b">
        <f t="shared" si="85"/>
        <v>0</v>
      </c>
      <c r="AR104" s="86" t="str">
        <f t="shared" si="86"/>
        <v>Speed</v>
      </c>
      <c r="AS104" s="86" t="str">
        <f t="shared" si="87"/>
        <v>&gt;</v>
      </c>
      <c r="AT104" s="86">
        <f t="shared" si="88"/>
        <v>23.851806640625</v>
      </c>
      <c r="AU104" s="86">
        <f t="shared" si="89"/>
        <v>8</v>
      </c>
      <c r="AV104" s="86" t="b">
        <f t="shared" si="90"/>
        <v>1</v>
      </c>
      <c r="AW104" s="86" t="str">
        <f t="shared" si="91"/>
        <v>Distance</v>
      </c>
      <c r="AX104" s="86" t="str">
        <f t="shared" si="92"/>
        <v>&lt;=</v>
      </c>
      <c r="AY104" s="86">
        <f t="shared" si="93"/>
        <v>557.604736328125</v>
      </c>
      <c r="AZ104" s="86">
        <f t="shared" si="94"/>
        <v>2</v>
      </c>
      <c r="BA104" s="86" t="b">
        <f t="shared" si="95"/>
        <v>0</v>
      </c>
      <c r="BB104" s="86" t="str">
        <f t="shared" si="96"/>
        <v>Distance</v>
      </c>
      <c r="BC104" s="86" t="str">
        <f t="shared" si="97"/>
        <v>&gt;</v>
      </c>
      <c r="BD104" s="86">
        <f t="shared" si="98"/>
        <v>440.973388671875</v>
      </c>
      <c r="BE104" s="86">
        <f t="shared" si="99"/>
        <v>0</v>
      </c>
      <c r="BF104" s="86" t="b">
        <f t="shared" si="100"/>
        <v>0</v>
      </c>
      <c r="BG104" s="86" t="str">
        <f t="shared" si="101"/>
        <v>Distance</v>
      </c>
      <c r="BH104" s="86" t="str">
        <f t="shared" si="102"/>
        <v>&gt;</v>
      </c>
      <c r="BI104" s="86">
        <f t="shared" si="103"/>
        <v>279.580810546875</v>
      </c>
      <c r="BJ104" s="15">
        <f t="shared" si="104"/>
        <v>1</v>
      </c>
      <c r="BK104" s="15" t="str">
        <f t="shared" si="105"/>
        <v>Speed&gt;27,2578125 AND Distance&lt;=500,813232421875 AND GEBR&lt;=1,046142578125 AND GEBR&gt;0,85498046875 AND Speed&gt;23,851806640625 AND Distance&lt;=557,604736328125 AND Distance&gt;440,973388671875 AND Distance&gt;279,580810546875</v>
      </c>
      <c r="BM104" s="15">
        <v>0.166748046875</v>
      </c>
      <c r="BN104" s="15">
        <v>0</v>
      </c>
      <c r="BO104" s="15" t="s">
        <v>1938</v>
      </c>
    </row>
    <row r="105" spans="1:67">
      <c r="A105" s="15">
        <v>102</v>
      </c>
      <c r="B105" s="15">
        <v>1</v>
      </c>
      <c r="C105" s="15">
        <v>18054</v>
      </c>
      <c r="D105" s="15">
        <f t="shared" si="53"/>
        <v>4</v>
      </c>
      <c r="E105" s="15">
        <f t="shared" si="54"/>
        <v>1670</v>
      </c>
      <c r="F105" s="15">
        <f t="shared" si="55"/>
        <v>4.40771484375</v>
      </c>
      <c r="G105" s="15">
        <v>211</v>
      </c>
      <c r="H105" s="15">
        <v>212</v>
      </c>
      <c r="I105" s="15">
        <v>20</v>
      </c>
      <c r="J105" s="15">
        <v>6</v>
      </c>
      <c r="K105" s="15">
        <v>463</v>
      </c>
      <c r="L105" s="15">
        <v>1328</v>
      </c>
      <c r="M105" s="15">
        <f t="shared" si="56"/>
        <v>0.32421875</v>
      </c>
      <c r="O105" s="86">
        <f t="shared" si="57"/>
        <v>463</v>
      </c>
      <c r="P105" s="86">
        <f t="shared" si="58"/>
        <v>0.199951171875</v>
      </c>
      <c r="Q105" s="86">
        <f t="shared" si="59"/>
        <v>144</v>
      </c>
      <c r="R105" s="86" t="b">
        <f t="shared" si="60"/>
        <v>1</v>
      </c>
      <c r="S105" s="86" t="str">
        <f t="shared" si="61"/>
        <v>Dummy Node</v>
      </c>
      <c r="T105" s="86" t="str">
        <f t="shared" si="62"/>
        <v>N/A</v>
      </c>
      <c r="U105" s="86" t="str">
        <f t="shared" si="63"/>
        <v>N/A</v>
      </c>
      <c r="V105" s="86">
        <f t="shared" si="64"/>
        <v>107</v>
      </c>
      <c r="W105" s="86" t="b">
        <f t="shared" si="65"/>
        <v>0</v>
      </c>
      <c r="X105" s="86" t="str">
        <f t="shared" si="66"/>
        <v>Distance</v>
      </c>
      <c r="Y105" s="86" t="str">
        <f t="shared" si="67"/>
        <v>&gt;</v>
      </c>
      <c r="Z105" s="86">
        <f t="shared" si="68"/>
        <v>548.736083984375</v>
      </c>
      <c r="AA105" s="86">
        <f t="shared" si="69"/>
        <v>105</v>
      </c>
      <c r="AB105" s="86" t="b">
        <f t="shared" si="70"/>
        <v>1</v>
      </c>
      <c r="AC105" s="86" t="str">
        <f t="shared" si="71"/>
        <v>GEBR</v>
      </c>
      <c r="AD105" s="86" t="str">
        <f t="shared" si="72"/>
        <v>&lt;=</v>
      </c>
      <c r="AE105" s="86">
        <f t="shared" si="73"/>
        <v>0.715087890625</v>
      </c>
      <c r="AF105" s="86">
        <f t="shared" si="74"/>
        <v>41</v>
      </c>
      <c r="AG105" s="86" t="b">
        <f t="shared" si="75"/>
        <v>1</v>
      </c>
      <c r="AH105" s="86" t="str">
        <f t="shared" si="76"/>
        <v>Speed</v>
      </c>
      <c r="AI105" s="86" t="str">
        <f t="shared" si="77"/>
        <v>&lt;=</v>
      </c>
      <c r="AJ105" s="86">
        <f t="shared" si="78"/>
        <v>26.0556640625</v>
      </c>
      <c r="AK105" s="86">
        <f t="shared" si="79"/>
        <v>40</v>
      </c>
      <c r="AL105" s="86" t="b">
        <f t="shared" si="80"/>
        <v>1</v>
      </c>
      <c r="AM105" s="86" t="str">
        <f t="shared" si="81"/>
        <v>GEBR</v>
      </c>
      <c r="AN105" s="86" t="str">
        <f t="shared" si="82"/>
        <v>&lt;=</v>
      </c>
      <c r="AO105" s="86">
        <f t="shared" si="83"/>
        <v>0.85498046875</v>
      </c>
      <c r="AP105" s="86">
        <f t="shared" si="84"/>
        <v>37</v>
      </c>
      <c r="AQ105" s="86" t="b">
        <f t="shared" si="85"/>
        <v>0</v>
      </c>
      <c r="AR105" s="86" t="str">
        <f t="shared" si="86"/>
        <v>Speed</v>
      </c>
      <c r="AS105" s="86" t="str">
        <f t="shared" si="87"/>
        <v>&gt;</v>
      </c>
      <c r="AT105" s="86">
        <f t="shared" si="88"/>
        <v>23.851806640625</v>
      </c>
      <c r="AU105" s="86">
        <f t="shared" si="89"/>
        <v>8</v>
      </c>
      <c r="AV105" s="86" t="b">
        <f t="shared" si="90"/>
        <v>1</v>
      </c>
      <c r="AW105" s="86" t="str">
        <f t="shared" si="91"/>
        <v>Distance</v>
      </c>
      <c r="AX105" s="86" t="str">
        <f t="shared" si="92"/>
        <v>&lt;=</v>
      </c>
      <c r="AY105" s="86">
        <f t="shared" si="93"/>
        <v>557.604736328125</v>
      </c>
      <c r="AZ105" s="86">
        <f t="shared" si="94"/>
        <v>2</v>
      </c>
      <c r="BA105" s="86" t="b">
        <f t="shared" si="95"/>
        <v>0</v>
      </c>
      <c r="BB105" s="86" t="str">
        <f t="shared" si="96"/>
        <v>Distance</v>
      </c>
      <c r="BC105" s="86" t="str">
        <f t="shared" si="97"/>
        <v>&gt;</v>
      </c>
      <c r="BD105" s="86">
        <f t="shared" si="98"/>
        <v>440.973388671875</v>
      </c>
      <c r="BE105" s="86">
        <f t="shared" si="99"/>
        <v>0</v>
      </c>
      <c r="BF105" s="86" t="b">
        <f t="shared" si="100"/>
        <v>0</v>
      </c>
      <c r="BG105" s="86" t="str">
        <f t="shared" si="101"/>
        <v>Distance</v>
      </c>
      <c r="BH105" s="86" t="str">
        <f t="shared" si="102"/>
        <v>&gt;</v>
      </c>
      <c r="BI105" s="86">
        <f t="shared" si="103"/>
        <v>279.580810546875</v>
      </c>
      <c r="BJ105" s="15">
        <f t="shared" si="104"/>
        <v>0</v>
      </c>
      <c r="BK105" s="15" t="str">
        <f t="shared" si="105"/>
        <v>Distance&gt;548,736083984375 AND GEBR&lt;=0,715087890625 AND Speed&lt;=26,0556640625 AND GEBR&lt;=0,85498046875 AND Speed&gt;23,851806640625 AND Distance&lt;=557,604736328125 AND Distance&gt;440,973388671875 AND Distance&gt;279,580810546875</v>
      </c>
      <c r="BM105" s="15">
        <v>0.166748046875</v>
      </c>
      <c r="BN105" s="15">
        <v>0</v>
      </c>
      <c r="BO105" s="15" t="s">
        <v>1962</v>
      </c>
    </row>
    <row r="106" spans="1:67">
      <c r="A106" s="15">
        <v>103</v>
      </c>
      <c r="B106" s="15">
        <v>-2</v>
      </c>
      <c r="C106" s="15">
        <v>-8192</v>
      </c>
      <c r="D106" s="15">
        <f t="shared" si="53"/>
        <v>-1</v>
      </c>
      <c r="E106" s="15">
        <f t="shared" si="54"/>
        <v>0</v>
      </c>
      <c r="F106" s="15">
        <f t="shared" si="55"/>
        <v>-1</v>
      </c>
      <c r="G106" s="15">
        <v>451</v>
      </c>
      <c r="H106" s="15">
        <v>452</v>
      </c>
      <c r="I106" s="15">
        <v>101</v>
      </c>
      <c r="J106" s="15">
        <v>7</v>
      </c>
      <c r="K106" s="15">
        <v>464</v>
      </c>
      <c r="L106" s="15">
        <v>1365</v>
      </c>
      <c r="M106" s="15">
        <f t="shared" si="56"/>
        <v>0.333251953125</v>
      </c>
      <c r="O106" s="86">
        <f t="shared" si="57"/>
        <v>464</v>
      </c>
      <c r="P106" s="86">
        <f t="shared" si="58"/>
        <v>0.199951171875</v>
      </c>
      <c r="Q106" s="86">
        <f t="shared" si="59"/>
        <v>144</v>
      </c>
      <c r="R106" s="86" t="b">
        <f t="shared" si="60"/>
        <v>0</v>
      </c>
      <c r="S106" s="86" t="str">
        <f t="shared" si="61"/>
        <v>Dummy Node</v>
      </c>
      <c r="T106" s="86" t="str">
        <f t="shared" si="62"/>
        <v>N/A</v>
      </c>
      <c r="U106" s="86" t="str">
        <f t="shared" si="63"/>
        <v>N/A</v>
      </c>
      <c r="V106" s="86">
        <f t="shared" si="64"/>
        <v>107</v>
      </c>
      <c r="W106" s="86" t="b">
        <f t="shared" si="65"/>
        <v>0</v>
      </c>
      <c r="X106" s="86" t="str">
        <f t="shared" si="66"/>
        <v>Distance</v>
      </c>
      <c r="Y106" s="86" t="str">
        <f t="shared" si="67"/>
        <v>&gt;</v>
      </c>
      <c r="Z106" s="86">
        <f t="shared" si="68"/>
        <v>548.736083984375</v>
      </c>
      <c r="AA106" s="86">
        <f t="shared" si="69"/>
        <v>105</v>
      </c>
      <c r="AB106" s="86" t="b">
        <f t="shared" si="70"/>
        <v>1</v>
      </c>
      <c r="AC106" s="86" t="str">
        <f t="shared" si="71"/>
        <v>GEBR</v>
      </c>
      <c r="AD106" s="86" t="str">
        <f t="shared" si="72"/>
        <v>&lt;=</v>
      </c>
      <c r="AE106" s="86">
        <f t="shared" si="73"/>
        <v>0.715087890625</v>
      </c>
      <c r="AF106" s="86">
        <f t="shared" si="74"/>
        <v>41</v>
      </c>
      <c r="AG106" s="86" t="b">
        <f t="shared" si="75"/>
        <v>1</v>
      </c>
      <c r="AH106" s="86" t="str">
        <f t="shared" si="76"/>
        <v>Speed</v>
      </c>
      <c r="AI106" s="86" t="str">
        <f t="shared" si="77"/>
        <v>&lt;=</v>
      </c>
      <c r="AJ106" s="86">
        <f t="shared" si="78"/>
        <v>26.0556640625</v>
      </c>
      <c r="AK106" s="86">
        <f t="shared" si="79"/>
        <v>40</v>
      </c>
      <c r="AL106" s="86" t="b">
        <f t="shared" si="80"/>
        <v>1</v>
      </c>
      <c r="AM106" s="86" t="str">
        <f t="shared" si="81"/>
        <v>GEBR</v>
      </c>
      <c r="AN106" s="86" t="str">
        <f t="shared" si="82"/>
        <v>&lt;=</v>
      </c>
      <c r="AO106" s="86">
        <f t="shared" si="83"/>
        <v>0.85498046875</v>
      </c>
      <c r="AP106" s="86">
        <f t="shared" si="84"/>
        <v>37</v>
      </c>
      <c r="AQ106" s="86" t="b">
        <f t="shared" si="85"/>
        <v>0</v>
      </c>
      <c r="AR106" s="86" t="str">
        <f t="shared" si="86"/>
        <v>Speed</v>
      </c>
      <c r="AS106" s="86" t="str">
        <f t="shared" si="87"/>
        <v>&gt;</v>
      </c>
      <c r="AT106" s="86">
        <f t="shared" si="88"/>
        <v>23.851806640625</v>
      </c>
      <c r="AU106" s="86">
        <f t="shared" si="89"/>
        <v>8</v>
      </c>
      <c r="AV106" s="86" t="b">
        <f t="shared" si="90"/>
        <v>1</v>
      </c>
      <c r="AW106" s="86" t="str">
        <f t="shared" si="91"/>
        <v>Distance</v>
      </c>
      <c r="AX106" s="86" t="str">
        <f t="shared" si="92"/>
        <v>&lt;=</v>
      </c>
      <c r="AY106" s="86">
        <f t="shared" si="93"/>
        <v>557.604736328125</v>
      </c>
      <c r="AZ106" s="86">
        <f t="shared" si="94"/>
        <v>2</v>
      </c>
      <c r="BA106" s="86" t="b">
        <f t="shared" si="95"/>
        <v>0</v>
      </c>
      <c r="BB106" s="86" t="str">
        <f t="shared" si="96"/>
        <v>Distance</v>
      </c>
      <c r="BC106" s="86" t="str">
        <f t="shared" si="97"/>
        <v>&gt;</v>
      </c>
      <c r="BD106" s="86">
        <f t="shared" si="98"/>
        <v>440.973388671875</v>
      </c>
      <c r="BE106" s="86">
        <f t="shared" si="99"/>
        <v>0</v>
      </c>
      <c r="BF106" s="86" t="b">
        <f t="shared" si="100"/>
        <v>0</v>
      </c>
      <c r="BG106" s="86" t="str">
        <f t="shared" si="101"/>
        <v>Distance</v>
      </c>
      <c r="BH106" s="86" t="str">
        <f t="shared" si="102"/>
        <v>&gt;</v>
      </c>
      <c r="BI106" s="86">
        <f t="shared" si="103"/>
        <v>279.580810546875</v>
      </c>
      <c r="BJ106" s="15">
        <f t="shared" si="104"/>
        <v>0</v>
      </c>
      <c r="BK106" s="15" t="str">
        <f t="shared" si="105"/>
        <v>Distance&gt;548,736083984375 AND GEBR&lt;=0,715087890625 AND Speed&lt;=26,0556640625 AND GEBR&lt;=0,85498046875 AND Speed&gt;23,851806640625 AND Distance&lt;=557,604736328125 AND Distance&gt;440,973388671875 AND Distance&gt;279,580810546875</v>
      </c>
      <c r="BM106" s="15">
        <v>0.166748046875</v>
      </c>
      <c r="BN106" s="15">
        <v>0</v>
      </c>
      <c r="BO106" s="15" t="s">
        <v>2028</v>
      </c>
    </row>
    <row r="107" spans="1:67">
      <c r="A107" s="15">
        <v>104</v>
      </c>
      <c r="B107" s="15">
        <v>0</v>
      </c>
      <c r="C107" s="15">
        <v>86893</v>
      </c>
      <c r="D107" s="15">
        <f t="shared" si="53"/>
        <v>21</v>
      </c>
      <c r="E107" s="15">
        <f t="shared" si="54"/>
        <v>877</v>
      </c>
      <c r="F107" s="15">
        <f t="shared" si="55"/>
        <v>21.214111328125</v>
      </c>
      <c r="G107" s="15">
        <v>321</v>
      </c>
      <c r="H107" s="15">
        <v>322</v>
      </c>
      <c r="I107" s="15">
        <v>101</v>
      </c>
      <c r="J107" s="15">
        <v>7</v>
      </c>
      <c r="K107" s="15">
        <v>465</v>
      </c>
      <c r="L107" s="15">
        <v>91</v>
      </c>
      <c r="M107" s="15">
        <f t="shared" si="56"/>
        <v>2.2216796875E-2</v>
      </c>
      <c r="O107" s="86">
        <f t="shared" si="57"/>
        <v>465</v>
      </c>
      <c r="P107" s="86">
        <f t="shared" si="58"/>
        <v>0</v>
      </c>
      <c r="Q107" s="86">
        <f t="shared" si="59"/>
        <v>146</v>
      </c>
      <c r="R107" s="86" t="b">
        <f t="shared" si="60"/>
        <v>1</v>
      </c>
      <c r="S107" s="86" t="str">
        <f t="shared" si="61"/>
        <v>Dummy Node</v>
      </c>
      <c r="T107" s="86" t="str">
        <f t="shared" si="62"/>
        <v>N/A</v>
      </c>
      <c r="U107" s="86" t="str">
        <f t="shared" si="63"/>
        <v>N/A</v>
      </c>
      <c r="V107" s="86">
        <f t="shared" si="64"/>
        <v>55</v>
      </c>
      <c r="W107" s="86" t="b">
        <f t="shared" si="65"/>
        <v>0</v>
      </c>
      <c r="X107" s="86" t="str">
        <f t="shared" si="66"/>
        <v>Speed</v>
      </c>
      <c r="Y107" s="86" t="str">
        <f t="shared" si="67"/>
        <v>&gt;</v>
      </c>
      <c r="Z107" s="86">
        <f t="shared" si="68"/>
        <v>21.0546875</v>
      </c>
      <c r="AA107" s="86">
        <f t="shared" si="69"/>
        <v>54</v>
      </c>
      <c r="AB107" s="86" t="b">
        <f t="shared" si="70"/>
        <v>1</v>
      </c>
      <c r="AC107" s="86" t="str">
        <f t="shared" si="71"/>
        <v>Distance</v>
      </c>
      <c r="AD107" s="86" t="str">
        <f t="shared" si="72"/>
        <v>&lt;=</v>
      </c>
      <c r="AE107" s="86">
        <f t="shared" si="73"/>
        <v>240.284912109375</v>
      </c>
      <c r="AF107" s="86">
        <f t="shared" si="74"/>
        <v>51</v>
      </c>
      <c r="AG107" s="86" t="b">
        <f t="shared" si="75"/>
        <v>0</v>
      </c>
      <c r="AH107" s="86" t="str">
        <f t="shared" si="76"/>
        <v>GEBR</v>
      </c>
      <c r="AI107" s="86" t="str">
        <f t="shared" si="77"/>
        <v>&gt;</v>
      </c>
      <c r="AJ107" s="86">
        <f t="shared" si="78"/>
        <v>1.046142578125</v>
      </c>
      <c r="AK107" s="86">
        <f t="shared" si="79"/>
        <v>18</v>
      </c>
      <c r="AL107" s="86" t="b">
        <f t="shared" si="80"/>
        <v>1</v>
      </c>
      <c r="AM107" s="86" t="str">
        <f t="shared" si="81"/>
        <v>Speed</v>
      </c>
      <c r="AN107" s="86" t="str">
        <f t="shared" si="82"/>
        <v>&lt;=</v>
      </c>
      <c r="AO107" s="86">
        <f t="shared" si="83"/>
        <v>21.800048828125</v>
      </c>
      <c r="AP107" s="86">
        <f t="shared" si="84"/>
        <v>16</v>
      </c>
      <c r="AQ107" s="86" t="b">
        <f t="shared" si="85"/>
        <v>0</v>
      </c>
      <c r="AR107" s="86" t="str">
        <f t="shared" si="86"/>
        <v>Speed</v>
      </c>
      <c r="AS107" s="86" t="str">
        <f t="shared" si="87"/>
        <v>&gt;</v>
      </c>
      <c r="AT107" s="86">
        <f t="shared" si="88"/>
        <v>18.3662109375</v>
      </c>
      <c r="AU107" s="86">
        <f t="shared" si="89"/>
        <v>4</v>
      </c>
      <c r="AV107" s="86" t="b">
        <f t="shared" si="90"/>
        <v>0</v>
      </c>
      <c r="AW107" s="86" t="str">
        <f t="shared" si="91"/>
        <v>Distance</v>
      </c>
      <c r="AX107" s="86" t="str">
        <f t="shared" si="92"/>
        <v>&gt;</v>
      </c>
      <c r="AY107" s="86">
        <f t="shared" si="93"/>
        <v>200.208251953125</v>
      </c>
      <c r="AZ107" s="86">
        <f t="shared" si="94"/>
        <v>1</v>
      </c>
      <c r="BA107" s="86" t="b">
        <f t="shared" si="95"/>
        <v>0</v>
      </c>
      <c r="BB107" s="86" t="str">
        <f t="shared" si="96"/>
        <v>Speed</v>
      </c>
      <c r="BC107" s="86" t="str">
        <f t="shared" si="97"/>
        <v>&gt;</v>
      </c>
      <c r="BD107" s="86">
        <f t="shared" si="98"/>
        <v>13.645751953125</v>
      </c>
      <c r="BE107" s="86">
        <f t="shared" si="99"/>
        <v>0</v>
      </c>
      <c r="BF107" s="86" t="b">
        <f t="shared" si="100"/>
        <v>1</v>
      </c>
      <c r="BG107" s="86" t="str">
        <f t="shared" si="101"/>
        <v>Distance</v>
      </c>
      <c r="BH107" s="86" t="str">
        <f t="shared" si="102"/>
        <v>&lt;=</v>
      </c>
      <c r="BI107" s="86">
        <f t="shared" si="103"/>
        <v>279.580810546875</v>
      </c>
      <c r="BJ107" s="15">
        <f t="shared" si="104"/>
        <v>1</v>
      </c>
      <c r="BK107" s="15" t="str">
        <f t="shared" si="105"/>
        <v>Speed&gt;21,0546875 AND Distance&lt;=240,284912109375 AND GEBR&gt;1,046142578125 AND Speed&lt;=21,800048828125 AND Speed&gt;18,3662109375 AND Distance&gt;200,208251953125 AND Speed&gt;13,645751953125 AND Distance&lt;=279,580810546875</v>
      </c>
      <c r="BM107" s="15">
        <v>0.1875</v>
      </c>
      <c r="BN107" s="15">
        <v>0</v>
      </c>
      <c r="BO107" s="15" t="s">
        <v>1920</v>
      </c>
    </row>
    <row r="108" spans="1:67">
      <c r="A108" s="15">
        <v>105</v>
      </c>
      <c r="B108" s="15">
        <v>2</v>
      </c>
      <c r="C108" s="15">
        <v>2929</v>
      </c>
      <c r="D108" s="15">
        <f t="shared" si="53"/>
        <v>0</v>
      </c>
      <c r="E108" s="15">
        <f t="shared" si="54"/>
        <v>2929</v>
      </c>
      <c r="F108" s="15">
        <f t="shared" si="55"/>
        <v>0.715087890625</v>
      </c>
      <c r="G108" s="15">
        <v>107</v>
      </c>
      <c r="H108" s="15">
        <v>108</v>
      </c>
      <c r="I108" s="15">
        <v>41</v>
      </c>
      <c r="J108" s="15">
        <v>6</v>
      </c>
      <c r="K108" s="15">
        <v>466</v>
      </c>
      <c r="L108" s="15">
        <v>390</v>
      </c>
      <c r="M108" s="15">
        <f t="shared" si="56"/>
        <v>9.521484375E-2</v>
      </c>
      <c r="O108" s="86">
        <f t="shared" si="57"/>
        <v>466</v>
      </c>
      <c r="P108" s="86">
        <f t="shared" si="58"/>
        <v>0</v>
      </c>
      <c r="Q108" s="86">
        <f t="shared" si="59"/>
        <v>146</v>
      </c>
      <c r="R108" s="86" t="b">
        <f t="shared" si="60"/>
        <v>0</v>
      </c>
      <c r="S108" s="86" t="str">
        <f t="shared" si="61"/>
        <v>Dummy Node</v>
      </c>
      <c r="T108" s="86" t="str">
        <f t="shared" si="62"/>
        <v>N/A</v>
      </c>
      <c r="U108" s="86" t="str">
        <f t="shared" si="63"/>
        <v>N/A</v>
      </c>
      <c r="V108" s="86">
        <f t="shared" si="64"/>
        <v>55</v>
      </c>
      <c r="W108" s="86" t="b">
        <f t="shared" si="65"/>
        <v>0</v>
      </c>
      <c r="X108" s="86" t="str">
        <f t="shared" si="66"/>
        <v>Speed</v>
      </c>
      <c r="Y108" s="86" t="str">
        <f t="shared" si="67"/>
        <v>&gt;</v>
      </c>
      <c r="Z108" s="86">
        <f t="shared" si="68"/>
        <v>21.0546875</v>
      </c>
      <c r="AA108" s="86">
        <f t="shared" si="69"/>
        <v>54</v>
      </c>
      <c r="AB108" s="86" t="b">
        <f t="shared" si="70"/>
        <v>1</v>
      </c>
      <c r="AC108" s="86" t="str">
        <f t="shared" si="71"/>
        <v>Distance</v>
      </c>
      <c r="AD108" s="86" t="str">
        <f t="shared" si="72"/>
        <v>&lt;=</v>
      </c>
      <c r="AE108" s="86">
        <f t="shared" si="73"/>
        <v>240.284912109375</v>
      </c>
      <c r="AF108" s="86">
        <f t="shared" si="74"/>
        <v>51</v>
      </c>
      <c r="AG108" s="86" t="b">
        <f t="shared" si="75"/>
        <v>0</v>
      </c>
      <c r="AH108" s="86" t="str">
        <f t="shared" si="76"/>
        <v>GEBR</v>
      </c>
      <c r="AI108" s="86" t="str">
        <f t="shared" si="77"/>
        <v>&gt;</v>
      </c>
      <c r="AJ108" s="86">
        <f t="shared" si="78"/>
        <v>1.046142578125</v>
      </c>
      <c r="AK108" s="86">
        <f t="shared" si="79"/>
        <v>18</v>
      </c>
      <c r="AL108" s="86" t="b">
        <f t="shared" si="80"/>
        <v>1</v>
      </c>
      <c r="AM108" s="86" t="str">
        <f t="shared" si="81"/>
        <v>Speed</v>
      </c>
      <c r="AN108" s="86" t="str">
        <f t="shared" si="82"/>
        <v>&lt;=</v>
      </c>
      <c r="AO108" s="86">
        <f t="shared" si="83"/>
        <v>21.800048828125</v>
      </c>
      <c r="AP108" s="86">
        <f t="shared" si="84"/>
        <v>16</v>
      </c>
      <c r="AQ108" s="86" t="b">
        <f t="shared" si="85"/>
        <v>0</v>
      </c>
      <c r="AR108" s="86" t="str">
        <f t="shared" si="86"/>
        <v>Speed</v>
      </c>
      <c r="AS108" s="86" t="str">
        <f t="shared" si="87"/>
        <v>&gt;</v>
      </c>
      <c r="AT108" s="86">
        <f t="shared" si="88"/>
        <v>18.3662109375</v>
      </c>
      <c r="AU108" s="86">
        <f t="shared" si="89"/>
        <v>4</v>
      </c>
      <c r="AV108" s="86" t="b">
        <f t="shared" si="90"/>
        <v>0</v>
      </c>
      <c r="AW108" s="86" t="str">
        <f t="shared" si="91"/>
        <v>Distance</v>
      </c>
      <c r="AX108" s="86" t="str">
        <f t="shared" si="92"/>
        <v>&gt;</v>
      </c>
      <c r="AY108" s="86">
        <f t="shared" si="93"/>
        <v>200.208251953125</v>
      </c>
      <c r="AZ108" s="86">
        <f t="shared" si="94"/>
        <v>1</v>
      </c>
      <c r="BA108" s="86" t="b">
        <f t="shared" si="95"/>
        <v>0</v>
      </c>
      <c r="BB108" s="86" t="str">
        <f t="shared" si="96"/>
        <v>Speed</v>
      </c>
      <c r="BC108" s="86" t="str">
        <f t="shared" si="97"/>
        <v>&gt;</v>
      </c>
      <c r="BD108" s="86">
        <f t="shared" si="98"/>
        <v>13.645751953125</v>
      </c>
      <c r="BE108" s="86">
        <f t="shared" si="99"/>
        <v>0</v>
      </c>
      <c r="BF108" s="86" t="b">
        <f t="shared" si="100"/>
        <v>1</v>
      </c>
      <c r="BG108" s="86" t="str">
        <f t="shared" si="101"/>
        <v>Distance</v>
      </c>
      <c r="BH108" s="86" t="str">
        <f t="shared" si="102"/>
        <v>&lt;=</v>
      </c>
      <c r="BI108" s="86">
        <f t="shared" si="103"/>
        <v>279.580810546875</v>
      </c>
      <c r="BJ108" s="15">
        <f t="shared" si="104"/>
        <v>1</v>
      </c>
      <c r="BK108" s="15" t="str">
        <f t="shared" si="105"/>
        <v>Speed&gt;21,0546875 AND Distance&lt;=240,284912109375 AND GEBR&gt;1,046142578125 AND Speed&lt;=21,800048828125 AND Speed&gt;18,3662109375 AND Distance&gt;200,208251953125 AND Speed&gt;13,645751953125 AND Distance&lt;=279,580810546875</v>
      </c>
      <c r="BM108" s="15">
        <v>0.199951171875</v>
      </c>
      <c r="BN108" s="15">
        <v>0</v>
      </c>
      <c r="BO108" s="15" t="s">
        <v>1943</v>
      </c>
    </row>
    <row r="109" spans="1:67">
      <c r="A109" s="15">
        <v>106</v>
      </c>
      <c r="B109" s="15">
        <v>1</v>
      </c>
      <c r="C109" s="15">
        <v>107549</v>
      </c>
      <c r="D109" s="15">
        <f t="shared" si="53"/>
        <v>26</v>
      </c>
      <c r="E109" s="15">
        <f t="shared" si="54"/>
        <v>1053</v>
      </c>
      <c r="F109" s="15">
        <f t="shared" si="55"/>
        <v>26.257080078125</v>
      </c>
      <c r="G109" s="15">
        <v>387</v>
      </c>
      <c r="H109" s="15">
        <v>388</v>
      </c>
      <c r="I109" s="15">
        <v>41</v>
      </c>
      <c r="J109" s="15">
        <v>6</v>
      </c>
      <c r="K109" s="15">
        <v>469</v>
      </c>
      <c r="L109" s="15">
        <v>19</v>
      </c>
      <c r="M109" s="15">
        <f t="shared" si="56"/>
        <v>4.638671875E-3</v>
      </c>
      <c r="O109" s="86">
        <f t="shared" si="57"/>
        <v>469</v>
      </c>
      <c r="P109" s="86">
        <f t="shared" si="58"/>
        <v>0.333251953125</v>
      </c>
      <c r="Q109" s="86">
        <f t="shared" si="59"/>
        <v>153</v>
      </c>
      <c r="R109" s="86" t="b">
        <f t="shared" si="60"/>
        <v>1</v>
      </c>
      <c r="S109" s="86" t="str">
        <f t="shared" si="61"/>
        <v>Dummy Node</v>
      </c>
      <c r="T109" s="86" t="str">
        <f t="shared" si="62"/>
        <v>N/A</v>
      </c>
      <c r="U109" s="86" t="str">
        <f t="shared" si="63"/>
        <v>N/A</v>
      </c>
      <c r="V109" s="86">
        <f t="shared" si="64"/>
        <v>151</v>
      </c>
      <c r="W109" s="86" t="b">
        <f t="shared" si="65"/>
        <v>1</v>
      </c>
      <c r="X109" s="86" t="str">
        <f t="shared" si="66"/>
        <v>Speed</v>
      </c>
      <c r="Y109" s="86" t="str">
        <f t="shared" si="67"/>
        <v>&lt;=</v>
      </c>
      <c r="Z109" s="86">
        <f t="shared" si="68"/>
        <v>15.8115234375</v>
      </c>
      <c r="AA109" s="86">
        <f t="shared" si="69"/>
        <v>149</v>
      </c>
      <c r="AB109" s="86" t="b">
        <f t="shared" si="70"/>
        <v>1</v>
      </c>
      <c r="AC109" s="86" t="str">
        <f t="shared" si="71"/>
        <v>Distance</v>
      </c>
      <c r="AD109" s="86" t="str">
        <f t="shared" si="72"/>
        <v>&lt;=</v>
      </c>
      <c r="AE109" s="86">
        <f t="shared" si="73"/>
        <v>220.613037109375</v>
      </c>
      <c r="AF109" s="86">
        <f t="shared" si="74"/>
        <v>30</v>
      </c>
      <c r="AG109" s="86" t="b">
        <f t="shared" si="75"/>
        <v>1</v>
      </c>
      <c r="AH109" s="86" t="str">
        <f t="shared" si="76"/>
        <v>GEBR</v>
      </c>
      <c r="AI109" s="86" t="str">
        <f t="shared" si="77"/>
        <v>&lt;=</v>
      </c>
      <c r="AJ109" s="86">
        <f t="shared" si="78"/>
        <v>1.046142578125</v>
      </c>
      <c r="AK109" s="86">
        <f t="shared" si="79"/>
        <v>17</v>
      </c>
      <c r="AL109" s="86" t="b">
        <f t="shared" si="80"/>
        <v>0</v>
      </c>
      <c r="AM109" s="86" t="str">
        <f t="shared" si="81"/>
        <v>GEBR</v>
      </c>
      <c r="AN109" s="86" t="str">
        <f t="shared" si="82"/>
        <v>&gt;</v>
      </c>
      <c r="AO109" s="86">
        <f t="shared" si="83"/>
        <v>0.85498046875</v>
      </c>
      <c r="AP109" s="86">
        <f t="shared" si="84"/>
        <v>16</v>
      </c>
      <c r="AQ109" s="86" t="b">
        <f t="shared" si="85"/>
        <v>1</v>
      </c>
      <c r="AR109" s="86" t="str">
        <f t="shared" si="86"/>
        <v>Speed</v>
      </c>
      <c r="AS109" s="86" t="str">
        <f t="shared" si="87"/>
        <v>&lt;=</v>
      </c>
      <c r="AT109" s="86">
        <f t="shared" si="88"/>
        <v>18.3662109375</v>
      </c>
      <c r="AU109" s="86">
        <f t="shared" si="89"/>
        <v>4</v>
      </c>
      <c r="AV109" s="86" t="b">
        <f t="shared" si="90"/>
        <v>0</v>
      </c>
      <c r="AW109" s="86" t="str">
        <f t="shared" si="91"/>
        <v>Distance</v>
      </c>
      <c r="AX109" s="86" t="str">
        <f t="shared" si="92"/>
        <v>&gt;</v>
      </c>
      <c r="AY109" s="86">
        <f t="shared" si="93"/>
        <v>200.208251953125</v>
      </c>
      <c r="AZ109" s="86">
        <f t="shared" si="94"/>
        <v>1</v>
      </c>
      <c r="BA109" s="86" t="b">
        <f t="shared" si="95"/>
        <v>0</v>
      </c>
      <c r="BB109" s="86" t="str">
        <f t="shared" si="96"/>
        <v>Speed</v>
      </c>
      <c r="BC109" s="86" t="str">
        <f t="shared" si="97"/>
        <v>&gt;</v>
      </c>
      <c r="BD109" s="86">
        <f t="shared" si="98"/>
        <v>13.645751953125</v>
      </c>
      <c r="BE109" s="86">
        <f t="shared" si="99"/>
        <v>0</v>
      </c>
      <c r="BF109" s="86" t="b">
        <f t="shared" si="100"/>
        <v>1</v>
      </c>
      <c r="BG109" s="86" t="str">
        <f t="shared" si="101"/>
        <v>Distance</v>
      </c>
      <c r="BH109" s="86" t="str">
        <f t="shared" si="102"/>
        <v>&lt;=</v>
      </c>
      <c r="BI109" s="86">
        <f t="shared" si="103"/>
        <v>279.580810546875</v>
      </c>
      <c r="BJ109" s="15">
        <f t="shared" si="104"/>
        <v>0</v>
      </c>
      <c r="BK109" s="15" t="str">
        <f t="shared" si="105"/>
        <v>Speed&lt;=15,8115234375 AND Distance&lt;=220,613037109375 AND GEBR&lt;=1,046142578125 AND GEBR&gt;0,85498046875 AND Speed&lt;=18,3662109375 AND Distance&gt;200,208251953125 AND Speed&gt;13,645751953125 AND Distance&lt;=279,580810546875</v>
      </c>
      <c r="BM109" s="15">
        <v>0.199951171875</v>
      </c>
      <c r="BN109" s="15">
        <v>0</v>
      </c>
      <c r="BO109" s="15" t="s">
        <v>1987</v>
      </c>
    </row>
    <row r="110" spans="1:67">
      <c r="A110" s="15">
        <v>107</v>
      </c>
      <c r="B110" s="15">
        <v>0</v>
      </c>
      <c r="C110" s="15">
        <v>2247623</v>
      </c>
      <c r="D110" s="15">
        <f t="shared" si="53"/>
        <v>548</v>
      </c>
      <c r="E110" s="15">
        <f t="shared" si="54"/>
        <v>3015</v>
      </c>
      <c r="F110" s="15">
        <f t="shared" si="55"/>
        <v>548.736083984375</v>
      </c>
      <c r="G110" s="15">
        <v>143</v>
      </c>
      <c r="H110" s="15">
        <v>144</v>
      </c>
      <c r="I110" s="15">
        <v>105</v>
      </c>
      <c r="J110" s="15">
        <v>7</v>
      </c>
      <c r="K110" s="15">
        <v>470</v>
      </c>
      <c r="L110" s="15">
        <v>111</v>
      </c>
      <c r="M110" s="15">
        <f t="shared" si="56"/>
        <v>2.7099609375E-2</v>
      </c>
      <c r="O110" s="86">
        <f t="shared" si="57"/>
        <v>470</v>
      </c>
      <c r="P110" s="86">
        <f t="shared" si="58"/>
        <v>0.333251953125</v>
      </c>
      <c r="Q110" s="86">
        <f t="shared" si="59"/>
        <v>153</v>
      </c>
      <c r="R110" s="86" t="b">
        <f t="shared" si="60"/>
        <v>0</v>
      </c>
      <c r="S110" s="86" t="str">
        <f t="shared" si="61"/>
        <v>Dummy Node</v>
      </c>
      <c r="T110" s="86" t="str">
        <f t="shared" si="62"/>
        <v>N/A</v>
      </c>
      <c r="U110" s="86" t="str">
        <f t="shared" si="63"/>
        <v>N/A</v>
      </c>
      <c r="V110" s="86">
        <f t="shared" si="64"/>
        <v>151</v>
      </c>
      <c r="W110" s="86" t="b">
        <f t="shared" si="65"/>
        <v>1</v>
      </c>
      <c r="X110" s="86" t="str">
        <f t="shared" si="66"/>
        <v>Speed</v>
      </c>
      <c r="Y110" s="86" t="str">
        <f t="shared" si="67"/>
        <v>&lt;=</v>
      </c>
      <c r="Z110" s="86">
        <f t="shared" si="68"/>
        <v>15.8115234375</v>
      </c>
      <c r="AA110" s="86">
        <f t="shared" si="69"/>
        <v>149</v>
      </c>
      <c r="AB110" s="86" t="b">
        <f t="shared" si="70"/>
        <v>1</v>
      </c>
      <c r="AC110" s="86" t="str">
        <f t="shared" si="71"/>
        <v>Distance</v>
      </c>
      <c r="AD110" s="86" t="str">
        <f t="shared" si="72"/>
        <v>&lt;=</v>
      </c>
      <c r="AE110" s="86">
        <f t="shared" si="73"/>
        <v>220.613037109375</v>
      </c>
      <c r="AF110" s="86">
        <f t="shared" si="74"/>
        <v>30</v>
      </c>
      <c r="AG110" s="86" t="b">
        <f t="shared" si="75"/>
        <v>1</v>
      </c>
      <c r="AH110" s="86" t="str">
        <f t="shared" si="76"/>
        <v>GEBR</v>
      </c>
      <c r="AI110" s="86" t="str">
        <f t="shared" si="77"/>
        <v>&lt;=</v>
      </c>
      <c r="AJ110" s="86">
        <f t="shared" si="78"/>
        <v>1.046142578125</v>
      </c>
      <c r="AK110" s="86">
        <f t="shared" si="79"/>
        <v>17</v>
      </c>
      <c r="AL110" s="86" t="b">
        <f t="shared" si="80"/>
        <v>0</v>
      </c>
      <c r="AM110" s="86" t="str">
        <f t="shared" si="81"/>
        <v>GEBR</v>
      </c>
      <c r="AN110" s="86" t="str">
        <f t="shared" si="82"/>
        <v>&gt;</v>
      </c>
      <c r="AO110" s="86">
        <f t="shared" si="83"/>
        <v>0.85498046875</v>
      </c>
      <c r="AP110" s="86">
        <f t="shared" si="84"/>
        <v>16</v>
      </c>
      <c r="AQ110" s="86" t="b">
        <f t="shared" si="85"/>
        <v>1</v>
      </c>
      <c r="AR110" s="86" t="str">
        <f t="shared" si="86"/>
        <v>Speed</v>
      </c>
      <c r="AS110" s="86" t="str">
        <f t="shared" si="87"/>
        <v>&lt;=</v>
      </c>
      <c r="AT110" s="86">
        <f t="shared" si="88"/>
        <v>18.3662109375</v>
      </c>
      <c r="AU110" s="86">
        <f t="shared" si="89"/>
        <v>4</v>
      </c>
      <c r="AV110" s="86" t="b">
        <f t="shared" si="90"/>
        <v>0</v>
      </c>
      <c r="AW110" s="86" t="str">
        <f t="shared" si="91"/>
        <v>Distance</v>
      </c>
      <c r="AX110" s="86" t="str">
        <f t="shared" si="92"/>
        <v>&gt;</v>
      </c>
      <c r="AY110" s="86">
        <f t="shared" si="93"/>
        <v>200.208251953125</v>
      </c>
      <c r="AZ110" s="86">
        <f t="shared" si="94"/>
        <v>1</v>
      </c>
      <c r="BA110" s="86" t="b">
        <f t="shared" si="95"/>
        <v>0</v>
      </c>
      <c r="BB110" s="86" t="str">
        <f t="shared" si="96"/>
        <v>Speed</v>
      </c>
      <c r="BC110" s="86" t="str">
        <f t="shared" si="97"/>
        <v>&gt;</v>
      </c>
      <c r="BD110" s="86">
        <f t="shared" si="98"/>
        <v>13.645751953125</v>
      </c>
      <c r="BE110" s="86">
        <f t="shared" si="99"/>
        <v>0</v>
      </c>
      <c r="BF110" s="86" t="b">
        <f t="shared" si="100"/>
        <v>1</v>
      </c>
      <c r="BG110" s="86" t="str">
        <f t="shared" si="101"/>
        <v>Distance</v>
      </c>
      <c r="BH110" s="86" t="str">
        <f t="shared" si="102"/>
        <v>&lt;=</v>
      </c>
      <c r="BI110" s="86">
        <f t="shared" si="103"/>
        <v>279.580810546875</v>
      </c>
      <c r="BJ110" s="15">
        <f t="shared" si="104"/>
        <v>0</v>
      </c>
      <c r="BK110" s="15" t="str">
        <f t="shared" si="105"/>
        <v>Speed&lt;=15,8115234375 AND Distance&lt;=220,613037109375 AND GEBR&lt;=1,046142578125 AND GEBR&gt;0,85498046875 AND Speed&lt;=18,3662109375 AND Distance&gt;200,208251953125 AND Speed&gt;13,645751953125 AND Distance&lt;=279,580810546875</v>
      </c>
      <c r="BM110" s="15">
        <v>0.199951171875</v>
      </c>
      <c r="BN110" s="15">
        <v>0</v>
      </c>
      <c r="BO110" s="15" t="s">
        <v>2003</v>
      </c>
    </row>
    <row r="111" spans="1:67">
      <c r="A111" s="15">
        <v>108</v>
      </c>
      <c r="B111" s="15">
        <v>0</v>
      </c>
      <c r="C111" s="15">
        <v>2007933</v>
      </c>
      <c r="D111" s="15">
        <f t="shared" si="53"/>
        <v>490</v>
      </c>
      <c r="E111" s="15">
        <f t="shared" si="54"/>
        <v>893</v>
      </c>
      <c r="F111" s="15">
        <f t="shared" si="55"/>
        <v>490.218017578125</v>
      </c>
      <c r="G111" s="15">
        <v>109</v>
      </c>
      <c r="H111" s="15">
        <v>110</v>
      </c>
      <c r="I111" s="15">
        <v>105</v>
      </c>
      <c r="J111" s="15">
        <v>7</v>
      </c>
      <c r="K111" s="15">
        <v>471</v>
      </c>
      <c r="L111" s="15">
        <v>715</v>
      </c>
      <c r="M111" s="15">
        <f t="shared" si="56"/>
        <v>0.174560546875</v>
      </c>
      <c r="O111" s="86">
        <f t="shared" si="57"/>
        <v>471</v>
      </c>
      <c r="P111" s="86">
        <f t="shared" si="58"/>
        <v>0.333251953125</v>
      </c>
      <c r="Q111" s="86">
        <f t="shared" si="59"/>
        <v>157</v>
      </c>
      <c r="R111" s="86" t="b">
        <f t="shared" si="60"/>
        <v>1</v>
      </c>
      <c r="S111" s="86" t="str">
        <f t="shared" si="61"/>
        <v>Dummy Node</v>
      </c>
      <c r="T111" s="86" t="str">
        <f t="shared" si="62"/>
        <v>N/A</v>
      </c>
      <c r="U111" s="86" t="str">
        <f t="shared" si="63"/>
        <v>N/A</v>
      </c>
      <c r="V111" s="86">
        <f t="shared" si="64"/>
        <v>155</v>
      </c>
      <c r="W111" s="86" t="b">
        <f t="shared" si="65"/>
        <v>1</v>
      </c>
      <c r="X111" s="86" t="str">
        <f t="shared" si="66"/>
        <v>Speed</v>
      </c>
      <c r="Y111" s="86" t="str">
        <f t="shared" si="67"/>
        <v>&lt;=</v>
      </c>
      <c r="Z111" s="86">
        <f t="shared" si="68"/>
        <v>14.5341796875</v>
      </c>
      <c r="AA111" s="86">
        <f t="shared" si="69"/>
        <v>66</v>
      </c>
      <c r="AB111" s="86" t="b">
        <f t="shared" si="70"/>
        <v>1</v>
      </c>
      <c r="AC111" s="86" t="str">
        <f t="shared" si="71"/>
        <v>GEBR</v>
      </c>
      <c r="AD111" s="86" t="str">
        <f t="shared" si="72"/>
        <v>&lt;=</v>
      </c>
      <c r="AE111" s="86">
        <f t="shared" si="73"/>
        <v>1.046142578125</v>
      </c>
      <c r="AF111" s="86">
        <f t="shared" si="74"/>
        <v>64</v>
      </c>
      <c r="AG111" s="86" t="b">
        <f t="shared" si="75"/>
        <v>0</v>
      </c>
      <c r="AH111" s="86" t="str">
        <f t="shared" si="76"/>
        <v>GEBR</v>
      </c>
      <c r="AI111" s="86" t="str">
        <f t="shared" si="77"/>
        <v>&gt;</v>
      </c>
      <c r="AJ111" s="86">
        <f t="shared" si="78"/>
        <v>0.85498046875</v>
      </c>
      <c r="AK111" s="86">
        <f t="shared" si="79"/>
        <v>61</v>
      </c>
      <c r="AL111" s="86" t="b">
        <f t="shared" si="80"/>
        <v>0</v>
      </c>
      <c r="AM111" s="86" t="str">
        <f t="shared" si="81"/>
        <v>Distance</v>
      </c>
      <c r="AN111" s="86" t="str">
        <f t="shared" si="82"/>
        <v>&gt;</v>
      </c>
      <c r="AO111" s="86">
        <f t="shared" si="83"/>
        <v>160.174560546875</v>
      </c>
      <c r="AP111" s="86">
        <f t="shared" si="84"/>
        <v>15</v>
      </c>
      <c r="AQ111" s="86" t="b">
        <f t="shared" si="85"/>
        <v>1</v>
      </c>
      <c r="AR111" s="86" t="str">
        <f t="shared" si="86"/>
        <v>Speed</v>
      </c>
      <c r="AS111" s="86" t="str">
        <f t="shared" si="87"/>
        <v>&lt;=</v>
      </c>
      <c r="AT111" s="86">
        <f t="shared" si="88"/>
        <v>15.89208984375</v>
      </c>
      <c r="AU111" s="86">
        <f t="shared" si="89"/>
        <v>4</v>
      </c>
      <c r="AV111" s="86" t="b">
        <f t="shared" si="90"/>
        <v>1</v>
      </c>
      <c r="AW111" s="86" t="str">
        <f t="shared" si="91"/>
        <v>Distance</v>
      </c>
      <c r="AX111" s="86" t="str">
        <f t="shared" si="92"/>
        <v>&lt;=</v>
      </c>
      <c r="AY111" s="86">
        <f t="shared" si="93"/>
        <v>200.208251953125</v>
      </c>
      <c r="AZ111" s="86">
        <f t="shared" si="94"/>
        <v>1</v>
      </c>
      <c r="BA111" s="86" t="b">
        <f t="shared" si="95"/>
        <v>0</v>
      </c>
      <c r="BB111" s="86" t="str">
        <f t="shared" si="96"/>
        <v>Speed</v>
      </c>
      <c r="BC111" s="86" t="str">
        <f t="shared" si="97"/>
        <v>&gt;</v>
      </c>
      <c r="BD111" s="86">
        <f t="shared" si="98"/>
        <v>13.645751953125</v>
      </c>
      <c r="BE111" s="86">
        <f t="shared" si="99"/>
        <v>0</v>
      </c>
      <c r="BF111" s="86" t="b">
        <f t="shared" si="100"/>
        <v>1</v>
      </c>
      <c r="BG111" s="86" t="str">
        <f t="shared" si="101"/>
        <v>Distance</v>
      </c>
      <c r="BH111" s="86" t="str">
        <f t="shared" si="102"/>
        <v>&lt;=</v>
      </c>
      <c r="BI111" s="86">
        <f t="shared" si="103"/>
        <v>279.580810546875</v>
      </c>
      <c r="BJ111" s="15">
        <f t="shared" si="104"/>
        <v>0</v>
      </c>
      <c r="BK111" s="15" t="str">
        <f t="shared" si="105"/>
        <v>Speed&lt;=14,5341796875 AND GEBR&lt;=1,046142578125 AND GEBR&gt;0,85498046875 AND Distance&gt;160,174560546875 AND Speed&lt;=15,89208984375 AND Distance&lt;=200,208251953125 AND Speed&gt;13,645751953125 AND Distance&lt;=279,580810546875</v>
      </c>
      <c r="BM111" s="15">
        <v>0.199951171875</v>
      </c>
      <c r="BN111" s="15">
        <v>0</v>
      </c>
      <c r="BO111" s="15" t="s">
        <v>2025</v>
      </c>
    </row>
    <row r="112" spans="1:67">
      <c r="A112" s="15">
        <v>109</v>
      </c>
      <c r="B112" s="15">
        <v>1</v>
      </c>
      <c r="C112" s="15">
        <v>101916</v>
      </c>
      <c r="D112" s="15">
        <f t="shared" si="53"/>
        <v>24</v>
      </c>
      <c r="E112" s="15">
        <f t="shared" si="54"/>
        <v>3612</v>
      </c>
      <c r="F112" s="15">
        <f t="shared" si="55"/>
        <v>24.8818359375</v>
      </c>
      <c r="G112" s="15">
        <v>259</v>
      </c>
      <c r="H112" s="15">
        <v>260</v>
      </c>
      <c r="I112" s="15">
        <v>108</v>
      </c>
      <c r="J112" s="15">
        <v>8</v>
      </c>
      <c r="K112" s="15">
        <v>472</v>
      </c>
      <c r="L112" s="15">
        <v>303</v>
      </c>
      <c r="M112" s="15">
        <f t="shared" si="56"/>
        <v>7.3974609375E-2</v>
      </c>
      <c r="O112" s="86">
        <f t="shared" si="57"/>
        <v>472</v>
      </c>
      <c r="P112" s="86">
        <f t="shared" si="58"/>
        <v>0.333251953125</v>
      </c>
      <c r="Q112" s="86">
        <f t="shared" si="59"/>
        <v>157</v>
      </c>
      <c r="R112" s="86" t="b">
        <f t="shared" si="60"/>
        <v>0</v>
      </c>
      <c r="S112" s="86" t="str">
        <f t="shared" si="61"/>
        <v>Dummy Node</v>
      </c>
      <c r="T112" s="86" t="str">
        <f t="shared" si="62"/>
        <v>N/A</v>
      </c>
      <c r="U112" s="86" t="str">
        <f t="shared" si="63"/>
        <v>N/A</v>
      </c>
      <c r="V112" s="86">
        <f t="shared" si="64"/>
        <v>155</v>
      </c>
      <c r="W112" s="86" t="b">
        <f t="shared" si="65"/>
        <v>1</v>
      </c>
      <c r="X112" s="86" t="str">
        <f t="shared" si="66"/>
        <v>Speed</v>
      </c>
      <c r="Y112" s="86" t="str">
        <f t="shared" si="67"/>
        <v>&lt;=</v>
      </c>
      <c r="Z112" s="86">
        <f t="shared" si="68"/>
        <v>14.5341796875</v>
      </c>
      <c r="AA112" s="86">
        <f t="shared" si="69"/>
        <v>66</v>
      </c>
      <c r="AB112" s="86" t="b">
        <f t="shared" si="70"/>
        <v>1</v>
      </c>
      <c r="AC112" s="86" t="str">
        <f t="shared" si="71"/>
        <v>GEBR</v>
      </c>
      <c r="AD112" s="86" t="str">
        <f t="shared" si="72"/>
        <v>&lt;=</v>
      </c>
      <c r="AE112" s="86">
        <f t="shared" si="73"/>
        <v>1.046142578125</v>
      </c>
      <c r="AF112" s="86">
        <f t="shared" si="74"/>
        <v>64</v>
      </c>
      <c r="AG112" s="86" t="b">
        <f t="shared" si="75"/>
        <v>0</v>
      </c>
      <c r="AH112" s="86" t="str">
        <f t="shared" si="76"/>
        <v>GEBR</v>
      </c>
      <c r="AI112" s="86" t="str">
        <f t="shared" si="77"/>
        <v>&gt;</v>
      </c>
      <c r="AJ112" s="86">
        <f t="shared" si="78"/>
        <v>0.85498046875</v>
      </c>
      <c r="AK112" s="86">
        <f t="shared" si="79"/>
        <v>61</v>
      </c>
      <c r="AL112" s="86" t="b">
        <f t="shared" si="80"/>
        <v>0</v>
      </c>
      <c r="AM112" s="86" t="str">
        <f t="shared" si="81"/>
        <v>Distance</v>
      </c>
      <c r="AN112" s="86" t="str">
        <f t="shared" si="82"/>
        <v>&gt;</v>
      </c>
      <c r="AO112" s="86">
        <f t="shared" si="83"/>
        <v>160.174560546875</v>
      </c>
      <c r="AP112" s="86">
        <f t="shared" si="84"/>
        <v>15</v>
      </c>
      <c r="AQ112" s="86" t="b">
        <f t="shared" si="85"/>
        <v>1</v>
      </c>
      <c r="AR112" s="86" t="str">
        <f t="shared" si="86"/>
        <v>Speed</v>
      </c>
      <c r="AS112" s="86" t="str">
        <f t="shared" si="87"/>
        <v>&lt;=</v>
      </c>
      <c r="AT112" s="86">
        <f t="shared" si="88"/>
        <v>15.89208984375</v>
      </c>
      <c r="AU112" s="86">
        <f t="shared" si="89"/>
        <v>4</v>
      </c>
      <c r="AV112" s="86" t="b">
        <f t="shared" si="90"/>
        <v>1</v>
      </c>
      <c r="AW112" s="86" t="str">
        <f t="shared" si="91"/>
        <v>Distance</v>
      </c>
      <c r="AX112" s="86" t="str">
        <f t="shared" si="92"/>
        <v>&lt;=</v>
      </c>
      <c r="AY112" s="86">
        <f t="shared" si="93"/>
        <v>200.208251953125</v>
      </c>
      <c r="AZ112" s="86">
        <f t="shared" si="94"/>
        <v>1</v>
      </c>
      <c r="BA112" s="86" t="b">
        <f t="shared" si="95"/>
        <v>0</v>
      </c>
      <c r="BB112" s="86" t="str">
        <f t="shared" si="96"/>
        <v>Speed</v>
      </c>
      <c r="BC112" s="86" t="str">
        <f t="shared" si="97"/>
        <v>&gt;</v>
      </c>
      <c r="BD112" s="86">
        <f t="shared" si="98"/>
        <v>13.645751953125</v>
      </c>
      <c r="BE112" s="86">
        <f t="shared" si="99"/>
        <v>0</v>
      </c>
      <c r="BF112" s="86" t="b">
        <f t="shared" si="100"/>
        <v>1</v>
      </c>
      <c r="BG112" s="86" t="str">
        <f t="shared" si="101"/>
        <v>Distance</v>
      </c>
      <c r="BH112" s="86" t="str">
        <f t="shared" si="102"/>
        <v>&lt;=</v>
      </c>
      <c r="BI112" s="86">
        <f t="shared" si="103"/>
        <v>279.580810546875</v>
      </c>
      <c r="BJ112" s="15">
        <f t="shared" si="104"/>
        <v>0</v>
      </c>
      <c r="BK112" s="15" t="str">
        <f t="shared" si="105"/>
        <v>Speed&lt;=14,5341796875 AND GEBR&lt;=1,046142578125 AND GEBR&gt;0,85498046875 AND Distance&gt;160,174560546875 AND Speed&lt;=15,89208984375 AND Distance&lt;=200,208251953125 AND Speed&gt;13,645751953125 AND Distance&lt;=279,580810546875</v>
      </c>
      <c r="BM112" s="15">
        <v>0.199951171875</v>
      </c>
      <c r="BN112" s="15">
        <v>0</v>
      </c>
      <c r="BO112" s="15" t="s">
        <v>2073</v>
      </c>
    </row>
    <row r="113" spans="1:67">
      <c r="A113" s="15">
        <v>110</v>
      </c>
      <c r="B113" s="15">
        <v>1</v>
      </c>
      <c r="C113" s="15">
        <v>104261</v>
      </c>
      <c r="D113" s="15">
        <f t="shared" si="53"/>
        <v>25</v>
      </c>
      <c r="E113" s="15">
        <f t="shared" si="54"/>
        <v>1861</v>
      </c>
      <c r="F113" s="15">
        <f t="shared" si="55"/>
        <v>25.454345703125</v>
      </c>
      <c r="G113" s="15">
        <v>205</v>
      </c>
      <c r="H113" s="15">
        <v>206</v>
      </c>
      <c r="I113" s="15">
        <v>108</v>
      </c>
      <c r="J113" s="15">
        <v>8</v>
      </c>
      <c r="K113" s="15">
        <v>473</v>
      </c>
      <c r="L113" s="15">
        <v>1024</v>
      </c>
      <c r="M113" s="15">
        <f t="shared" si="56"/>
        <v>0.25</v>
      </c>
      <c r="O113" s="86">
        <f t="shared" si="57"/>
        <v>473</v>
      </c>
      <c r="P113" s="86">
        <f t="shared" si="58"/>
        <v>0.333251953125</v>
      </c>
      <c r="Q113" s="86">
        <f t="shared" si="59"/>
        <v>159</v>
      </c>
      <c r="R113" s="86" t="b">
        <f t="shared" si="60"/>
        <v>1</v>
      </c>
      <c r="S113" s="86" t="str">
        <f t="shared" si="61"/>
        <v>Dummy Node</v>
      </c>
      <c r="T113" s="86" t="str">
        <f t="shared" si="62"/>
        <v>N/A</v>
      </c>
      <c r="U113" s="86" t="str">
        <f t="shared" si="63"/>
        <v>N/A</v>
      </c>
      <c r="V113" s="86">
        <f t="shared" si="64"/>
        <v>56</v>
      </c>
      <c r="W113" s="86" t="b">
        <f t="shared" si="65"/>
        <v>1</v>
      </c>
      <c r="X113" s="86" t="str">
        <f t="shared" si="66"/>
        <v>Speed</v>
      </c>
      <c r="Y113" s="86" t="str">
        <f t="shared" si="67"/>
        <v>&lt;=</v>
      </c>
      <c r="Z113" s="86">
        <f t="shared" si="68"/>
        <v>20.48486328125</v>
      </c>
      <c r="AA113" s="86">
        <f t="shared" si="69"/>
        <v>54</v>
      </c>
      <c r="AB113" s="86" t="b">
        <f t="shared" si="70"/>
        <v>0</v>
      </c>
      <c r="AC113" s="86" t="str">
        <f t="shared" si="71"/>
        <v>Distance</v>
      </c>
      <c r="AD113" s="86" t="str">
        <f t="shared" si="72"/>
        <v>&gt;</v>
      </c>
      <c r="AE113" s="86">
        <f t="shared" si="73"/>
        <v>240.284912109375</v>
      </c>
      <c r="AF113" s="86">
        <f t="shared" si="74"/>
        <v>51</v>
      </c>
      <c r="AG113" s="86" t="b">
        <f t="shared" si="75"/>
        <v>0</v>
      </c>
      <c r="AH113" s="86" t="str">
        <f t="shared" si="76"/>
        <v>GEBR</v>
      </c>
      <c r="AI113" s="86" t="str">
        <f t="shared" si="77"/>
        <v>&gt;</v>
      </c>
      <c r="AJ113" s="86">
        <f t="shared" si="78"/>
        <v>1.046142578125</v>
      </c>
      <c r="AK113" s="86">
        <f t="shared" si="79"/>
        <v>18</v>
      </c>
      <c r="AL113" s="86" t="b">
        <f t="shared" si="80"/>
        <v>1</v>
      </c>
      <c r="AM113" s="86" t="str">
        <f t="shared" si="81"/>
        <v>Speed</v>
      </c>
      <c r="AN113" s="86" t="str">
        <f t="shared" si="82"/>
        <v>&lt;=</v>
      </c>
      <c r="AO113" s="86">
        <f t="shared" si="83"/>
        <v>21.800048828125</v>
      </c>
      <c r="AP113" s="86">
        <f t="shared" si="84"/>
        <v>16</v>
      </c>
      <c r="AQ113" s="86" t="b">
        <f t="shared" si="85"/>
        <v>0</v>
      </c>
      <c r="AR113" s="86" t="str">
        <f t="shared" si="86"/>
        <v>Speed</v>
      </c>
      <c r="AS113" s="86" t="str">
        <f t="shared" si="87"/>
        <v>&gt;</v>
      </c>
      <c r="AT113" s="86">
        <f t="shared" si="88"/>
        <v>18.3662109375</v>
      </c>
      <c r="AU113" s="86">
        <f t="shared" si="89"/>
        <v>4</v>
      </c>
      <c r="AV113" s="86" t="b">
        <f t="shared" si="90"/>
        <v>0</v>
      </c>
      <c r="AW113" s="86" t="str">
        <f t="shared" si="91"/>
        <v>Distance</v>
      </c>
      <c r="AX113" s="86" t="str">
        <f t="shared" si="92"/>
        <v>&gt;</v>
      </c>
      <c r="AY113" s="86">
        <f t="shared" si="93"/>
        <v>200.208251953125</v>
      </c>
      <c r="AZ113" s="86">
        <f t="shared" si="94"/>
        <v>1</v>
      </c>
      <c r="BA113" s="86" t="b">
        <f t="shared" si="95"/>
        <v>0</v>
      </c>
      <c r="BB113" s="86" t="str">
        <f t="shared" si="96"/>
        <v>Speed</v>
      </c>
      <c r="BC113" s="86" t="str">
        <f t="shared" si="97"/>
        <v>&gt;</v>
      </c>
      <c r="BD113" s="86">
        <f t="shared" si="98"/>
        <v>13.645751953125</v>
      </c>
      <c r="BE113" s="86">
        <f t="shared" si="99"/>
        <v>0</v>
      </c>
      <c r="BF113" s="86" t="b">
        <f t="shared" si="100"/>
        <v>1</v>
      </c>
      <c r="BG113" s="86" t="str">
        <f t="shared" si="101"/>
        <v>Distance</v>
      </c>
      <c r="BH113" s="86" t="str">
        <f t="shared" si="102"/>
        <v>&lt;=</v>
      </c>
      <c r="BI113" s="86">
        <f t="shared" si="103"/>
        <v>279.580810546875</v>
      </c>
      <c r="BJ113" s="15">
        <f t="shared" si="104"/>
        <v>0</v>
      </c>
      <c r="BK113" s="15" t="str">
        <f t="shared" si="105"/>
        <v>Speed&lt;=20,48486328125 AND Distance&gt;240,284912109375 AND GEBR&gt;1,046142578125 AND Speed&lt;=21,800048828125 AND Speed&gt;18,3662109375 AND Distance&gt;200,208251953125 AND Speed&gt;13,645751953125 AND Distance&lt;=279,580810546875</v>
      </c>
      <c r="BM113" s="15">
        <v>0.22216796875</v>
      </c>
      <c r="BN113" s="15">
        <v>0</v>
      </c>
      <c r="BO113" s="15" t="s">
        <v>1910</v>
      </c>
    </row>
    <row r="114" spans="1:67">
      <c r="A114" s="15">
        <v>111</v>
      </c>
      <c r="B114" s="15">
        <v>1</v>
      </c>
      <c r="C114" s="15">
        <v>111648</v>
      </c>
      <c r="D114" s="15">
        <f t="shared" si="53"/>
        <v>27</v>
      </c>
      <c r="E114" s="15">
        <f t="shared" si="54"/>
        <v>1056</v>
      </c>
      <c r="F114" s="15">
        <f t="shared" si="55"/>
        <v>27.2578125</v>
      </c>
      <c r="G114" s="15">
        <v>113</v>
      </c>
      <c r="H114" s="15">
        <v>114</v>
      </c>
      <c r="I114" s="15">
        <v>87</v>
      </c>
      <c r="J114" s="15">
        <v>7</v>
      </c>
      <c r="K114" s="15">
        <v>474</v>
      </c>
      <c r="L114" s="15">
        <v>755</v>
      </c>
      <c r="M114" s="15">
        <f t="shared" si="56"/>
        <v>0.184326171875</v>
      </c>
      <c r="O114" s="86">
        <f t="shared" si="57"/>
        <v>474</v>
      </c>
      <c r="P114" s="86">
        <f t="shared" si="58"/>
        <v>0.333251953125</v>
      </c>
      <c r="Q114" s="86">
        <f t="shared" si="59"/>
        <v>159</v>
      </c>
      <c r="R114" s="86" t="b">
        <f t="shared" si="60"/>
        <v>0</v>
      </c>
      <c r="S114" s="86" t="str">
        <f t="shared" si="61"/>
        <v>Dummy Node</v>
      </c>
      <c r="T114" s="86" t="str">
        <f t="shared" si="62"/>
        <v>N/A</v>
      </c>
      <c r="U114" s="86" t="str">
        <f t="shared" si="63"/>
        <v>N/A</v>
      </c>
      <c r="V114" s="86">
        <f t="shared" si="64"/>
        <v>56</v>
      </c>
      <c r="W114" s="86" t="b">
        <f t="shared" si="65"/>
        <v>1</v>
      </c>
      <c r="X114" s="86" t="str">
        <f t="shared" si="66"/>
        <v>Speed</v>
      </c>
      <c r="Y114" s="86" t="str">
        <f t="shared" si="67"/>
        <v>&lt;=</v>
      </c>
      <c r="Z114" s="86">
        <f t="shared" si="68"/>
        <v>20.48486328125</v>
      </c>
      <c r="AA114" s="86">
        <f t="shared" si="69"/>
        <v>54</v>
      </c>
      <c r="AB114" s="86" t="b">
        <f t="shared" si="70"/>
        <v>0</v>
      </c>
      <c r="AC114" s="86" t="str">
        <f t="shared" si="71"/>
        <v>Distance</v>
      </c>
      <c r="AD114" s="86" t="str">
        <f t="shared" si="72"/>
        <v>&gt;</v>
      </c>
      <c r="AE114" s="86">
        <f t="shared" si="73"/>
        <v>240.284912109375</v>
      </c>
      <c r="AF114" s="86">
        <f t="shared" si="74"/>
        <v>51</v>
      </c>
      <c r="AG114" s="86" t="b">
        <f t="shared" si="75"/>
        <v>0</v>
      </c>
      <c r="AH114" s="86" t="str">
        <f t="shared" si="76"/>
        <v>GEBR</v>
      </c>
      <c r="AI114" s="86" t="str">
        <f t="shared" si="77"/>
        <v>&gt;</v>
      </c>
      <c r="AJ114" s="86">
        <f t="shared" si="78"/>
        <v>1.046142578125</v>
      </c>
      <c r="AK114" s="86">
        <f t="shared" si="79"/>
        <v>18</v>
      </c>
      <c r="AL114" s="86" t="b">
        <f t="shared" si="80"/>
        <v>1</v>
      </c>
      <c r="AM114" s="86" t="str">
        <f t="shared" si="81"/>
        <v>Speed</v>
      </c>
      <c r="AN114" s="86" t="str">
        <f t="shared" si="82"/>
        <v>&lt;=</v>
      </c>
      <c r="AO114" s="86">
        <f t="shared" si="83"/>
        <v>21.800048828125</v>
      </c>
      <c r="AP114" s="86">
        <f t="shared" si="84"/>
        <v>16</v>
      </c>
      <c r="AQ114" s="86" t="b">
        <f t="shared" si="85"/>
        <v>0</v>
      </c>
      <c r="AR114" s="86" t="str">
        <f t="shared" si="86"/>
        <v>Speed</v>
      </c>
      <c r="AS114" s="86" t="str">
        <f t="shared" si="87"/>
        <v>&gt;</v>
      </c>
      <c r="AT114" s="86">
        <f t="shared" si="88"/>
        <v>18.3662109375</v>
      </c>
      <c r="AU114" s="86">
        <f t="shared" si="89"/>
        <v>4</v>
      </c>
      <c r="AV114" s="86" t="b">
        <f t="shared" si="90"/>
        <v>0</v>
      </c>
      <c r="AW114" s="86" t="str">
        <f t="shared" si="91"/>
        <v>Distance</v>
      </c>
      <c r="AX114" s="86" t="str">
        <f t="shared" si="92"/>
        <v>&gt;</v>
      </c>
      <c r="AY114" s="86">
        <f t="shared" si="93"/>
        <v>200.208251953125</v>
      </c>
      <c r="AZ114" s="86">
        <f t="shared" si="94"/>
        <v>1</v>
      </c>
      <c r="BA114" s="86" t="b">
        <f t="shared" si="95"/>
        <v>0</v>
      </c>
      <c r="BB114" s="86" t="str">
        <f t="shared" si="96"/>
        <v>Speed</v>
      </c>
      <c r="BC114" s="86" t="str">
        <f t="shared" si="97"/>
        <v>&gt;</v>
      </c>
      <c r="BD114" s="86">
        <f t="shared" si="98"/>
        <v>13.645751953125</v>
      </c>
      <c r="BE114" s="86">
        <f t="shared" si="99"/>
        <v>0</v>
      </c>
      <c r="BF114" s="86" t="b">
        <f t="shared" si="100"/>
        <v>1</v>
      </c>
      <c r="BG114" s="86" t="str">
        <f t="shared" si="101"/>
        <v>Distance</v>
      </c>
      <c r="BH114" s="86" t="str">
        <f t="shared" si="102"/>
        <v>&lt;=</v>
      </c>
      <c r="BI114" s="86">
        <f t="shared" si="103"/>
        <v>279.580810546875</v>
      </c>
      <c r="BJ114" s="15">
        <f t="shared" si="104"/>
        <v>0</v>
      </c>
      <c r="BK114" s="15" t="str">
        <f t="shared" si="105"/>
        <v>Speed&lt;=20,48486328125 AND Distance&gt;240,284912109375 AND GEBR&gt;1,046142578125 AND Speed&lt;=21,800048828125 AND Speed&gt;18,3662109375 AND Distance&gt;200,208251953125 AND Speed&gt;13,645751953125 AND Distance&lt;=279,580810546875</v>
      </c>
      <c r="BM114" s="15">
        <v>0.22216796875</v>
      </c>
      <c r="BN114" s="15">
        <v>0</v>
      </c>
      <c r="BO114" s="15" t="s">
        <v>1923</v>
      </c>
    </row>
    <row r="115" spans="1:67">
      <c r="A115" s="15">
        <v>112</v>
      </c>
      <c r="B115" s="15">
        <v>1</v>
      </c>
      <c r="C115" s="15">
        <v>114239</v>
      </c>
      <c r="D115" s="15">
        <f t="shared" si="53"/>
        <v>27</v>
      </c>
      <c r="E115" s="15">
        <f t="shared" si="54"/>
        <v>3647</v>
      </c>
      <c r="F115" s="15">
        <f t="shared" si="55"/>
        <v>27.890380859375</v>
      </c>
      <c r="G115" s="15">
        <v>255</v>
      </c>
      <c r="H115" s="15">
        <v>256</v>
      </c>
      <c r="I115" s="15">
        <v>87</v>
      </c>
      <c r="J115" s="15">
        <v>7</v>
      </c>
      <c r="K115" s="15">
        <v>477</v>
      </c>
      <c r="L115" s="15">
        <v>1283</v>
      </c>
      <c r="M115" s="15">
        <f t="shared" si="56"/>
        <v>0.313232421875</v>
      </c>
      <c r="O115" s="86">
        <f t="shared" si="57"/>
        <v>477</v>
      </c>
      <c r="P115" s="86">
        <f t="shared" si="58"/>
        <v>0.333251953125</v>
      </c>
      <c r="Q115" s="86">
        <f t="shared" si="59"/>
        <v>166</v>
      </c>
      <c r="R115" s="86" t="b">
        <f t="shared" si="60"/>
        <v>1</v>
      </c>
      <c r="S115" s="86" t="str">
        <f t="shared" si="61"/>
        <v>Dummy Node</v>
      </c>
      <c r="T115" s="86" t="str">
        <f t="shared" si="62"/>
        <v>N/A</v>
      </c>
      <c r="U115" s="86" t="str">
        <f t="shared" si="63"/>
        <v>N/A</v>
      </c>
      <c r="V115" s="86">
        <f t="shared" si="64"/>
        <v>96</v>
      </c>
      <c r="W115" s="86" t="b">
        <f t="shared" si="65"/>
        <v>0</v>
      </c>
      <c r="X115" s="86" t="str">
        <f t="shared" si="66"/>
        <v>GEBR</v>
      </c>
      <c r="Y115" s="86" t="str">
        <f t="shared" si="67"/>
        <v>&gt;</v>
      </c>
      <c r="Z115" s="86">
        <f t="shared" si="68"/>
        <v>1.046142578125</v>
      </c>
      <c r="AA115" s="86">
        <f t="shared" si="69"/>
        <v>93</v>
      </c>
      <c r="AB115" s="86" t="b">
        <f t="shared" si="70"/>
        <v>0</v>
      </c>
      <c r="AC115" s="86" t="str">
        <f t="shared" si="71"/>
        <v>GEBR</v>
      </c>
      <c r="AD115" s="86" t="str">
        <f t="shared" si="72"/>
        <v>&gt;</v>
      </c>
      <c r="AE115" s="86">
        <f t="shared" si="73"/>
        <v>0.85498046875</v>
      </c>
      <c r="AF115" s="86">
        <f t="shared" si="74"/>
        <v>36</v>
      </c>
      <c r="AG115" s="86" t="b">
        <f t="shared" si="75"/>
        <v>1</v>
      </c>
      <c r="AH115" s="86" t="str">
        <f t="shared" si="76"/>
        <v>Distance</v>
      </c>
      <c r="AI115" s="86" t="str">
        <f t="shared" si="77"/>
        <v>&lt;=</v>
      </c>
      <c r="AJ115" s="86">
        <f t="shared" si="78"/>
        <v>340.23876953125</v>
      </c>
      <c r="AK115" s="86">
        <f t="shared" si="79"/>
        <v>34</v>
      </c>
      <c r="AL115" s="86" t="b">
        <f t="shared" si="80"/>
        <v>0</v>
      </c>
      <c r="AM115" s="86" t="str">
        <f t="shared" si="81"/>
        <v>GEBR</v>
      </c>
      <c r="AN115" s="86" t="str">
        <f t="shared" si="82"/>
        <v>&gt;</v>
      </c>
      <c r="AO115" s="86">
        <f t="shared" si="83"/>
        <v>0.715087890625</v>
      </c>
      <c r="AP115" s="86">
        <f t="shared" si="84"/>
        <v>9</v>
      </c>
      <c r="AQ115" s="86" t="b">
        <f t="shared" si="85"/>
        <v>0</v>
      </c>
      <c r="AR115" s="86" t="str">
        <f t="shared" si="86"/>
        <v>Speed</v>
      </c>
      <c r="AS115" s="86" t="str">
        <f t="shared" si="87"/>
        <v>&gt;</v>
      </c>
      <c r="AT115" s="86">
        <f t="shared" si="88"/>
        <v>18.583740234375</v>
      </c>
      <c r="AU115" s="86">
        <f t="shared" si="89"/>
        <v>7</v>
      </c>
      <c r="AV115" s="86" t="b">
        <f t="shared" si="90"/>
        <v>1</v>
      </c>
      <c r="AW115" s="86" t="str">
        <f t="shared" si="91"/>
        <v>Speed</v>
      </c>
      <c r="AX115" s="86" t="str">
        <f t="shared" si="92"/>
        <v>&lt;=</v>
      </c>
      <c r="AY115" s="86">
        <f t="shared" si="93"/>
        <v>20.9580078125</v>
      </c>
      <c r="AZ115" s="86">
        <f t="shared" si="94"/>
        <v>2</v>
      </c>
      <c r="BA115" s="86" t="b">
        <f t="shared" si="95"/>
        <v>1</v>
      </c>
      <c r="BB115" s="86" t="str">
        <f t="shared" si="96"/>
        <v>Distance</v>
      </c>
      <c r="BC115" s="86" t="str">
        <f t="shared" si="97"/>
        <v>&lt;=</v>
      </c>
      <c r="BD115" s="86">
        <f t="shared" si="98"/>
        <v>440.973388671875</v>
      </c>
      <c r="BE115" s="86">
        <f t="shared" si="99"/>
        <v>0</v>
      </c>
      <c r="BF115" s="86" t="b">
        <f t="shared" si="100"/>
        <v>0</v>
      </c>
      <c r="BG115" s="86" t="str">
        <f t="shared" si="101"/>
        <v>Distance</v>
      </c>
      <c r="BH115" s="86" t="str">
        <f t="shared" si="102"/>
        <v>&gt;</v>
      </c>
      <c r="BI115" s="86">
        <f t="shared" si="103"/>
        <v>279.580810546875</v>
      </c>
      <c r="BJ115" s="15">
        <f t="shared" si="104"/>
        <v>0</v>
      </c>
      <c r="BK115" s="15" t="str">
        <f t="shared" si="105"/>
        <v>GEBR&gt;1,046142578125 AND GEBR&gt;0,85498046875 AND Distance&lt;=340,23876953125 AND GEBR&gt;0,715087890625 AND Speed&gt;18,583740234375 AND Speed&lt;=20,9580078125 AND Distance&lt;=440,973388671875 AND Distance&gt;279,580810546875</v>
      </c>
      <c r="BM115" s="15">
        <v>0.22216796875</v>
      </c>
      <c r="BN115" s="15">
        <v>0</v>
      </c>
      <c r="BO115" s="15" t="s">
        <v>1926</v>
      </c>
    </row>
    <row r="116" spans="1:67">
      <c r="A116" s="15">
        <v>113</v>
      </c>
      <c r="B116" s="15">
        <v>1</v>
      </c>
      <c r="C116" s="15">
        <v>105173</v>
      </c>
      <c r="D116" s="15">
        <f t="shared" si="53"/>
        <v>25</v>
      </c>
      <c r="E116" s="15">
        <f t="shared" si="54"/>
        <v>2773</v>
      </c>
      <c r="F116" s="15">
        <f t="shared" si="55"/>
        <v>25.677001953125</v>
      </c>
      <c r="G116" s="15">
        <v>181</v>
      </c>
      <c r="H116" s="15">
        <v>182</v>
      </c>
      <c r="I116" s="15">
        <v>111</v>
      </c>
      <c r="J116" s="15">
        <v>8</v>
      </c>
      <c r="K116" s="15">
        <v>478</v>
      </c>
      <c r="L116" s="15">
        <v>989</v>
      </c>
      <c r="M116" s="15">
        <f t="shared" si="56"/>
        <v>0.241455078125</v>
      </c>
      <c r="O116" s="86">
        <f t="shared" si="57"/>
        <v>478</v>
      </c>
      <c r="P116" s="86">
        <f t="shared" si="58"/>
        <v>0.333251953125</v>
      </c>
      <c r="Q116" s="86">
        <f t="shared" si="59"/>
        <v>166</v>
      </c>
      <c r="R116" s="86" t="b">
        <f t="shared" si="60"/>
        <v>0</v>
      </c>
      <c r="S116" s="86" t="str">
        <f t="shared" si="61"/>
        <v>Dummy Node</v>
      </c>
      <c r="T116" s="86" t="str">
        <f t="shared" si="62"/>
        <v>N/A</v>
      </c>
      <c r="U116" s="86" t="str">
        <f t="shared" si="63"/>
        <v>N/A</v>
      </c>
      <c r="V116" s="86">
        <f t="shared" si="64"/>
        <v>96</v>
      </c>
      <c r="W116" s="86" t="b">
        <f t="shared" si="65"/>
        <v>0</v>
      </c>
      <c r="X116" s="86" t="str">
        <f t="shared" si="66"/>
        <v>GEBR</v>
      </c>
      <c r="Y116" s="86" t="str">
        <f t="shared" si="67"/>
        <v>&gt;</v>
      </c>
      <c r="Z116" s="86">
        <f t="shared" si="68"/>
        <v>1.046142578125</v>
      </c>
      <c r="AA116" s="86">
        <f t="shared" si="69"/>
        <v>93</v>
      </c>
      <c r="AB116" s="86" t="b">
        <f t="shared" si="70"/>
        <v>0</v>
      </c>
      <c r="AC116" s="86" t="str">
        <f t="shared" si="71"/>
        <v>GEBR</v>
      </c>
      <c r="AD116" s="86" t="str">
        <f t="shared" si="72"/>
        <v>&gt;</v>
      </c>
      <c r="AE116" s="86">
        <f t="shared" si="73"/>
        <v>0.85498046875</v>
      </c>
      <c r="AF116" s="86">
        <f t="shared" si="74"/>
        <v>36</v>
      </c>
      <c r="AG116" s="86" t="b">
        <f t="shared" si="75"/>
        <v>1</v>
      </c>
      <c r="AH116" s="86" t="str">
        <f t="shared" si="76"/>
        <v>Distance</v>
      </c>
      <c r="AI116" s="86" t="str">
        <f t="shared" si="77"/>
        <v>&lt;=</v>
      </c>
      <c r="AJ116" s="86">
        <f t="shared" si="78"/>
        <v>340.23876953125</v>
      </c>
      <c r="AK116" s="86">
        <f t="shared" si="79"/>
        <v>34</v>
      </c>
      <c r="AL116" s="86" t="b">
        <f t="shared" si="80"/>
        <v>0</v>
      </c>
      <c r="AM116" s="86" t="str">
        <f t="shared" si="81"/>
        <v>GEBR</v>
      </c>
      <c r="AN116" s="86" t="str">
        <f t="shared" si="82"/>
        <v>&gt;</v>
      </c>
      <c r="AO116" s="86">
        <f t="shared" si="83"/>
        <v>0.715087890625</v>
      </c>
      <c r="AP116" s="86">
        <f t="shared" si="84"/>
        <v>9</v>
      </c>
      <c r="AQ116" s="86" t="b">
        <f t="shared" si="85"/>
        <v>0</v>
      </c>
      <c r="AR116" s="86" t="str">
        <f t="shared" si="86"/>
        <v>Speed</v>
      </c>
      <c r="AS116" s="86" t="str">
        <f t="shared" si="87"/>
        <v>&gt;</v>
      </c>
      <c r="AT116" s="86">
        <f t="shared" si="88"/>
        <v>18.583740234375</v>
      </c>
      <c r="AU116" s="86">
        <f t="shared" si="89"/>
        <v>7</v>
      </c>
      <c r="AV116" s="86" t="b">
        <f t="shared" si="90"/>
        <v>1</v>
      </c>
      <c r="AW116" s="86" t="str">
        <f t="shared" si="91"/>
        <v>Speed</v>
      </c>
      <c r="AX116" s="86" t="str">
        <f t="shared" si="92"/>
        <v>&lt;=</v>
      </c>
      <c r="AY116" s="86">
        <f t="shared" si="93"/>
        <v>20.9580078125</v>
      </c>
      <c r="AZ116" s="86">
        <f t="shared" si="94"/>
        <v>2</v>
      </c>
      <c r="BA116" s="86" t="b">
        <f t="shared" si="95"/>
        <v>1</v>
      </c>
      <c r="BB116" s="86" t="str">
        <f t="shared" si="96"/>
        <v>Distance</v>
      </c>
      <c r="BC116" s="86" t="str">
        <f t="shared" si="97"/>
        <v>&lt;=</v>
      </c>
      <c r="BD116" s="86">
        <f t="shared" si="98"/>
        <v>440.973388671875</v>
      </c>
      <c r="BE116" s="86">
        <f t="shared" si="99"/>
        <v>0</v>
      </c>
      <c r="BF116" s="86" t="b">
        <f t="shared" si="100"/>
        <v>0</v>
      </c>
      <c r="BG116" s="86" t="str">
        <f t="shared" si="101"/>
        <v>Distance</v>
      </c>
      <c r="BH116" s="86" t="str">
        <f t="shared" si="102"/>
        <v>&gt;</v>
      </c>
      <c r="BI116" s="86">
        <f t="shared" si="103"/>
        <v>279.580810546875</v>
      </c>
      <c r="BJ116" s="15">
        <f t="shared" si="104"/>
        <v>0</v>
      </c>
      <c r="BK116" s="15" t="str">
        <f t="shared" si="105"/>
        <v>GEBR&gt;1,046142578125 AND GEBR&gt;0,85498046875 AND Distance&lt;=340,23876953125 AND GEBR&gt;0,715087890625 AND Speed&gt;18,583740234375 AND Speed&lt;=20,9580078125 AND Distance&lt;=440,973388671875 AND Distance&gt;279,580810546875</v>
      </c>
      <c r="BM116" s="15">
        <v>0.22216796875</v>
      </c>
      <c r="BN116" s="15">
        <v>0</v>
      </c>
      <c r="BO116" s="15" t="s">
        <v>1934</v>
      </c>
    </row>
    <row r="117" spans="1:67">
      <c r="A117" s="15">
        <v>114</v>
      </c>
      <c r="B117" s="15">
        <v>-2</v>
      </c>
      <c r="C117" s="15">
        <v>-8192</v>
      </c>
      <c r="D117" s="15">
        <f t="shared" si="53"/>
        <v>-1</v>
      </c>
      <c r="E117" s="15">
        <f t="shared" si="54"/>
        <v>0</v>
      </c>
      <c r="F117" s="15">
        <f t="shared" si="55"/>
        <v>-1</v>
      </c>
      <c r="G117" s="15">
        <v>453</v>
      </c>
      <c r="H117" s="15">
        <v>454</v>
      </c>
      <c r="I117" s="15">
        <v>111</v>
      </c>
      <c r="J117" s="15">
        <v>8</v>
      </c>
      <c r="K117" s="15">
        <v>481</v>
      </c>
      <c r="L117" s="15">
        <v>0</v>
      </c>
      <c r="M117" s="15">
        <f t="shared" si="56"/>
        <v>0</v>
      </c>
      <c r="O117" s="86">
        <f t="shared" si="57"/>
        <v>481</v>
      </c>
      <c r="P117" s="86">
        <f t="shared" si="58"/>
        <v>0.333251953125</v>
      </c>
      <c r="Q117" s="86">
        <f t="shared" si="59"/>
        <v>175</v>
      </c>
      <c r="R117" s="86" t="b">
        <f t="shared" si="60"/>
        <v>1</v>
      </c>
      <c r="S117" s="86" t="str">
        <f t="shared" si="61"/>
        <v>Dummy Node</v>
      </c>
      <c r="T117" s="86" t="str">
        <f t="shared" si="62"/>
        <v>N/A</v>
      </c>
      <c r="U117" s="86" t="str">
        <f t="shared" si="63"/>
        <v>N/A</v>
      </c>
      <c r="V117" s="86">
        <f t="shared" si="64"/>
        <v>136</v>
      </c>
      <c r="W117" s="86" t="b">
        <f t="shared" si="65"/>
        <v>1</v>
      </c>
      <c r="X117" s="86" t="str">
        <f t="shared" si="66"/>
        <v>Speed</v>
      </c>
      <c r="Y117" s="86" t="str">
        <f t="shared" si="67"/>
        <v>&lt;=</v>
      </c>
      <c r="Z117" s="86">
        <f t="shared" si="68"/>
        <v>15.017578125</v>
      </c>
      <c r="AA117" s="86">
        <f t="shared" si="69"/>
        <v>134</v>
      </c>
      <c r="AB117" s="86" t="b">
        <f t="shared" si="70"/>
        <v>0</v>
      </c>
      <c r="AC117" s="86" t="str">
        <f t="shared" si="71"/>
        <v>GEBR</v>
      </c>
      <c r="AD117" s="86" t="str">
        <f t="shared" si="72"/>
        <v>&gt;</v>
      </c>
      <c r="AE117" s="86">
        <f t="shared" si="73"/>
        <v>1.046142578125</v>
      </c>
      <c r="AF117" s="86">
        <f t="shared" si="74"/>
        <v>63</v>
      </c>
      <c r="AG117" s="86" t="b">
        <f t="shared" si="75"/>
        <v>0</v>
      </c>
      <c r="AH117" s="86" t="str">
        <f t="shared" si="76"/>
        <v>Distance</v>
      </c>
      <c r="AI117" s="86" t="str">
        <f t="shared" si="77"/>
        <v>&gt;</v>
      </c>
      <c r="AJ117" s="86">
        <f t="shared" si="78"/>
        <v>142.1259765625</v>
      </c>
      <c r="AK117" s="86">
        <f t="shared" si="79"/>
        <v>61</v>
      </c>
      <c r="AL117" s="86" t="b">
        <f t="shared" si="80"/>
        <v>1</v>
      </c>
      <c r="AM117" s="86" t="str">
        <f t="shared" si="81"/>
        <v>Distance</v>
      </c>
      <c r="AN117" s="86" t="str">
        <f t="shared" si="82"/>
        <v>&lt;=</v>
      </c>
      <c r="AO117" s="86">
        <f t="shared" si="83"/>
        <v>160.174560546875</v>
      </c>
      <c r="AP117" s="86">
        <f t="shared" si="84"/>
        <v>15</v>
      </c>
      <c r="AQ117" s="86" t="b">
        <f t="shared" si="85"/>
        <v>1</v>
      </c>
      <c r="AR117" s="86" t="str">
        <f t="shared" si="86"/>
        <v>Speed</v>
      </c>
      <c r="AS117" s="86" t="str">
        <f t="shared" si="87"/>
        <v>&lt;=</v>
      </c>
      <c r="AT117" s="86">
        <f t="shared" si="88"/>
        <v>15.89208984375</v>
      </c>
      <c r="AU117" s="86">
        <f t="shared" si="89"/>
        <v>4</v>
      </c>
      <c r="AV117" s="86" t="b">
        <f t="shared" si="90"/>
        <v>1</v>
      </c>
      <c r="AW117" s="86" t="str">
        <f t="shared" si="91"/>
        <v>Distance</v>
      </c>
      <c r="AX117" s="86" t="str">
        <f t="shared" si="92"/>
        <v>&lt;=</v>
      </c>
      <c r="AY117" s="86">
        <f t="shared" si="93"/>
        <v>200.208251953125</v>
      </c>
      <c r="AZ117" s="86">
        <f t="shared" si="94"/>
        <v>1</v>
      </c>
      <c r="BA117" s="86" t="b">
        <f t="shared" si="95"/>
        <v>0</v>
      </c>
      <c r="BB117" s="86" t="str">
        <f t="shared" si="96"/>
        <v>Speed</v>
      </c>
      <c r="BC117" s="86" t="str">
        <f t="shared" si="97"/>
        <v>&gt;</v>
      </c>
      <c r="BD117" s="86">
        <f t="shared" si="98"/>
        <v>13.645751953125</v>
      </c>
      <c r="BE117" s="86">
        <f t="shared" si="99"/>
        <v>0</v>
      </c>
      <c r="BF117" s="86" t="b">
        <f t="shared" si="100"/>
        <v>1</v>
      </c>
      <c r="BG117" s="86" t="str">
        <f t="shared" si="101"/>
        <v>Distance</v>
      </c>
      <c r="BH117" s="86" t="str">
        <f t="shared" si="102"/>
        <v>&lt;=</v>
      </c>
      <c r="BI117" s="86">
        <f t="shared" si="103"/>
        <v>279.580810546875</v>
      </c>
      <c r="BJ117" s="15">
        <f t="shared" si="104"/>
        <v>0</v>
      </c>
      <c r="BK117" s="15" t="str">
        <f t="shared" si="105"/>
        <v>Speed&lt;=15,017578125 AND GEBR&gt;1,046142578125 AND Distance&gt;142,1259765625 AND Distance&lt;=160,174560546875 AND Speed&lt;=15,89208984375 AND Distance&lt;=200,208251953125 AND Speed&gt;13,645751953125 AND Distance&lt;=279,580810546875</v>
      </c>
      <c r="BM117" s="15">
        <v>0.22216796875</v>
      </c>
      <c r="BN117" s="15">
        <v>0</v>
      </c>
      <c r="BO117" s="15" t="s">
        <v>1953</v>
      </c>
    </row>
    <row r="118" spans="1:67">
      <c r="A118" s="15">
        <v>115</v>
      </c>
      <c r="B118" s="15">
        <v>0</v>
      </c>
      <c r="C118" s="15">
        <v>1293759</v>
      </c>
      <c r="D118" s="15">
        <f t="shared" si="53"/>
        <v>315</v>
      </c>
      <c r="E118" s="15">
        <f t="shared" si="54"/>
        <v>3519</v>
      </c>
      <c r="F118" s="15">
        <f t="shared" si="55"/>
        <v>315.859130859375</v>
      </c>
      <c r="G118" s="15">
        <v>375</v>
      </c>
      <c r="H118" s="15">
        <v>376</v>
      </c>
      <c r="I118" s="15">
        <v>95</v>
      </c>
      <c r="J118" s="15">
        <v>8</v>
      </c>
      <c r="K118" s="15">
        <v>482</v>
      </c>
      <c r="L118" s="15">
        <v>1138</v>
      </c>
      <c r="M118" s="15">
        <f t="shared" si="56"/>
        <v>0.27783203125</v>
      </c>
      <c r="O118" s="86">
        <f t="shared" si="57"/>
        <v>482</v>
      </c>
      <c r="P118" s="86">
        <f t="shared" si="58"/>
        <v>0.333251953125</v>
      </c>
      <c r="Q118" s="86">
        <f t="shared" si="59"/>
        <v>175</v>
      </c>
      <c r="R118" s="86" t="b">
        <f t="shared" si="60"/>
        <v>0</v>
      </c>
      <c r="S118" s="86" t="str">
        <f t="shared" si="61"/>
        <v>Dummy Node</v>
      </c>
      <c r="T118" s="86" t="str">
        <f t="shared" si="62"/>
        <v>N/A</v>
      </c>
      <c r="U118" s="86" t="str">
        <f t="shared" si="63"/>
        <v>N/A</v>
      </c>
      <c r="V118" s="86">
        <f t="shared" si="64"/>
        <v>136</v>
      </c>
      <c r="W118" s="86" t="b">
        <f t="shared" si="65"/>
        <v>1</v>
      </c>
      <c r="X118" s="86" t="str">
        <f t="shared" si="66"/>
        <v>Speed</v>
      </c>
      <c r="Y118" s="86" t="str">
        <f t="shared" si="67"/>
        <v>&lt;=</v>
      </c>
      <c r="Z118" s="86">
        <f t="shared" si="68"/>
        <v>15.017578125</v>
      </c>
      <c r="AA118" s="86">
        <f t="shared" si="69"/>
        <v>134</v>
      </c>
      <c r="AB118" s="86" t="b">
        <f t="shared" si="70"/>
        <v>0</v>
      </c>
      <c r="AC118" s="86" t="str">
        <f t="shared" si="71"/>
        <v>GEBR</v>
      </c>
      <c r="AD118" s="86" t="str">
        <f t="shared" si="72"/>
        <v>&gt;</v>
      </c>
      <c r="AE118" s="86">
        <f t="shared" si="73"/>
        <v>1.046142578125</v>
      </c>
      <c r="AF118" s="86">
        <f t="shared" si="74"/>
        <v>63</v>
      </c>
      <c r="AG118" s="86" t="b">
        <f t="shared" si="75"/>
        <v>0</v>
      </c>
      <c r="AH118" s="86" t="str">
        <f t="shared" si="76"/>
        <v>Distance</v>
      </c>
      <c r="AI118" s="86" t="str">
        <f t="shared" si="77"/>
        <v>&gt;</v>
      </c>
      <c r="AJ118" s="86">
        <f t="shared" si="78"/>
        <v>142.1259765625</v>
      </c>
      <c r="AK118" s="86">
        <f t="shared" si="79"/>
        <v>61</v>
      </c>
      <c r="AL118" s="86" t="b">
        <f t="shared" si="80"/>
        <v>1</v>
      </c>
      <c r="AM118" s="86" t="str">
        <f t="shared" si="81"/>
        <v>Distance</v>
      </c>
      <c r="AN118" s="86" t="str">
        <f t="shared" si="82"/>
        <v>&lt;=</v>
      </c>
      <c r="AO118" s="86">
        <f t="shared" si="83"/>
        <v>160.174560546875</v>
      </c>
      <c r="AP118" s="86">
        <f t="shared" si="84"/>
        <v>15</v>
      </c>
      <c r="AQ118" s="86" t="b">
        <f t="shared" si="85"/>
        <v>1</v>
      </c>
      <c r="AR118" s="86" t="str">
        <f t="shared" si="86"/>
        <v>Speed</v>
      </c>
      <c r="AS118" s="86" t="str">
        <f t="shared" si="87"/>
        <v>&lt;=</v>
      </c>
      <c r="AT118" s="86">
        <f t="shared" si="88"/>
        <v>15.89208984375</v>
      </c>
      <c r="AU118" s="86">
        <f t="shared" si="89"/>
        <v>4</v>
      </c>
      <c r="AV118" s="86" t="b">
        <f t="shared" si="90"/>
        <v>1</v>
      </c>
      <c r="AW118" s="86" t="str">
        <f t="shared" si="91"/>
        <v>Distance</v>
      </c>
      <c r="AX118" s="86" t="str">
        <f t="shared" si="92"/>
        <v>&lt;=</v>
      </c>
      <c r="AY118" s="86">
        <f t="shared" si="93"/>
        <v>200.208251953125</v>
      </c>
      <c r="AZ118" s="86">
        <f t="shared" si="94"/>
        <v>1</v>
      </c>
      <c r="BA118" s="86" t="b">
        <f t="shared" si="95"/>
        <v>0</v>
      </c>
      <c r="BB118" s="86" t="str">
        <f t="shared" si="96"/>
        <v>Speed</v>
      </c>
      <c r="BC118" s="86" t="str">
        <f t="shared" si="97"/>
        <v>&gt;</v>
      </c>
      <c r="BD118" s="86">
        <f t="shared" si="98"/>
        <v>13.645751953125</v>
      </c>
      <c r="BE118" s="86">
        <f t="shared" si="99"/>
        <v>0</v>
      </c>
      <c r="BF118" s="86" t="b">
        <f t="shared" si="100"/>
        <v>1</v>
      </c>
      <c r="BG118" s="86" t="str">
        <f t="shared" si="101"/>
        <v>Distance</v>
      </c>
      <c r="BH118" s="86" t="str">
        <f t="shared" si="102"/>
        <v>&lt;=</v>
      </c>
      <c r="BI118" s="86">
        <f t="shared" si="103"/>
        <v>279.580810546875</v>
      </c>
      <c r="BJ118" s="15">
        <f t="shared" si="104"/>
        <v>0</v>
      </c>
      <c r="BK118" s="15" t="str">
        <f t="shared" si="105"/>
        <v>Speed&lt;=15,017578125 AND GEBR&gt;1,046142578125 AND Distance&gt;142,1259765625 AND Distance&lt;=160,174560546875 AND Speed&lt;=15,89208984375 AND Distance&lt;=200,208251953125 AND Speed&gt;13,645751953125 AND Distance&lt;=279,580810546875</v>
      </c>
      <c r="BM118" s="15">
        <v>0.22216796875</v>
      </c>
      <c r="BN118" s="15">
        <v>0</v>
      </c>
      <c r="BO118" s="15" t="s">
        <v>1963</v>
      </c>
    </row>
    <row r="119" spans="1:67">
      <c r="A119" s="15">
        <v>116</v>
      </c>
      <c r="B119" s="15">
        <v>1</v>
      </c>
      <c r="C119" s="15">
        <v>80186</v>
      </c>
      <c r="D119" s="15">
        <f t="shared" si="53"/>
        <v>19</v>
      </c>
      <c r="E119" s="15">
        <f t="shared" si="54"/>
        <v>2362</v>
      </c>
      <c r="F119" s="15">
        <f t="shared" si="55"/>
        <v>19.57666015625</v>
      </c>
      <c r="G119" s="15">
        <v>293</v>
      </c>
      <c r="H119" s="15">
        <v>294</v>
      </c>
      <c r="I119" s="15">
        <v>95</v>
      </c>
      <c r="J119" s="15">
        <v>8</v>
      </c>
      <c r="K119" s="15">
        <v>483</v>
      </c>
      <c r="L119" s="15">
        <v>161</v>
      </c>
      <c r="M119" s="15">
        <f t="shared" si="56"/>
        <v>3.9306640625E-2</v>
      </c>
      <c r="O119" s="86">
        <f t="shared" si="57"/>
        <v>483</v>
      </c>
      <c r="P119" s="86">
        <f t="shared" si="58"/>
        <v>0.13330078125</v>
      </c>
      <c r="Q119" s="86">
        <f t="shared" si="59"/>
        <v>176</v>
      </c>
      <c r="R119" s="86" t="b">
        <f t="shared" si="60"/>
        <v>1</v>
      </c>
      <c r="S119" s="86" t="str">
        <f t="shared" si="61"/>
        <v>Dummy Node</v>
      </c>
      <c r="T119" s="86" t="str">
        <f t="shared" si="62"/>
        <v>N/A</v>
      </c>
      <c r="U119" s="86" t="str">
        <f t="shared" si="63"/>
        <v>N/A</v>
      </c>
      <c r="V119" s="86">
        <f t="shared" si="64"/>
        <v>136</v>
      </c>
      <c r="W119" s="86" t="b">
        <f t="shared" si="65"/>
        <v>0</v>
      </c>
      <c r="X119" s="86" t="str">
        <f t="shared" si="66"/>
        <v>Speed</v>
      </c>
      <c r="Y119" s="86" t="str">
        <f t="shared" si="67"/>
        <v>&gt;</v>
      </c>
      <c r="Z119" s="86">
        <f t="shared" si="68"/>
        <v>15.017578125</v>
      </c>
      <c r="AA119" s="86">
        <f t="shared" si="69"/>
        <v>134</v>
      </c>
      <c r="AB119" s="86" t="b">
        <f t="shared" si="70"/>
        <v>0</v>
      </c>
      <c r="AC119" s="86" t="str">
        <f t="shared" si="71"/>
        <v>GEBR</v>
      </c>
      <c r="AD119" s="86" t="str">
        <f t="shared" si="72"/>
        <v>&gt;</v>
      </c>
      <c r="AE119" s="86">
        <f t="shared" si="73"/>
        <v>1.046142578125</v>
      </c>
      <c r="AF119" s="86">
        <f t="shared" si="74"/>
        <v>63</v>
      </c>
      <c r="AG119" s="86" t="b">
        <f t="shared" si="75"/>
        <v>0</v>
      </c>
      <c r="AH119" s="86" t="str">
        <f t="shared" si="76"/>
        <v>Distance</v>
      </c>
      <c r="AI119" s="86" t="str">
        <f t="shared" si="77"/>
        <v>&gt;</v>
      </c>
      <c r="AJ119" s="86">
        <f t="shared" si="78"/>
        <v>142.1259765625</v>
      </c>
      <c r="AK119" s="86">
        <f t="shared" si="79"/>
        <v>61</v>
      </c>
      <c r="AL119" s="86" t="b">
        <f t="shared" si="80"/>
        <v>1</v>
      </c>
      <c r="AM119" s="86" t="str">
        <f t="shared" si="81"/>
        <v>Distance</v>
      </c>
      <c r="AN119" s="86" t="str">
        <f t="shared" si="82"/>
        <v>&lt;=</v>
      </c>
      <c r="AO119" s="86">
        <f t="shared" si="83"/>
        <v>160.174560546875</v>
      </c>
      <c r="AP119" s="86">
        <f t="shared" si="84"/>
        <v>15</v>
      </c>
      <c r="AQ119" s="86" t="b">
        <f t="shared" si="85"/>
        <v>1</v>
      </c>
      <c r="AR119" s="86" t="str">
        <f t="shared" si="86"/>
        <v>Speed</v>
      </c>
      <c r="AS119" s="86" t="str">
        <f t="shared" si="87"/>
        <v>&lt;=</v>
      </c>
      <c r="AT119" s="86">
        <f t="shared" si="88"/>
        <v>15.89208984375</v>
      </c>
      <c r="AU119" s="86">
        <f t="shared" si="89"/>
        <v>4</v>
      </c>
      <c r="AV119" s="86" t="b">
        <f t="shared" si="90"/>
        <v>1</v>
      </c>
      <c r="AW119" s="86" t="str">
        <f t="shared" si="91"/>
        <v>Distance</v>
      </c>
      <c r="AX119" s="86" t="str">
        <f t="shared" si="92"/>
        <v>&lt;=</v>
      </c>
      <c r="AY119" s="86">
        <f t="shared" si="93"/>
        <v>200.208251953125</v>
      </c>
      <c r="AZ119" s="86">
        <f t="shared" si="94"/>
        <v>1</v>
      </c>
      <c r="BA119" s="86" t="b">
        <f t="shared" si="95"/>
        <v>0</v>
      </c>
      <c r="BB119" s="86" t="str">
        <f t="shared" si="96"/>
        <v>Speed</v>
      </c>
      <c r="BC119" s="86" t="str">
        <f t="shared" si="97"/>
        <v>&gt;</v>
      </c>
      <c r="BD119" s="86">
        <f t="shared" si="98"/>
        <v>13.645751953125</v>
      </c>
      <c r="BE119" s="86">
        <f t="shared" si="99"/>
        <v>0</v>
      </c>
      <c r="BF119" s="86" t="b">
        <f t="shared" si="100"/>
        <v>1</v>
      </c>
      <c r="BG119" s="86" t="str">
        <f t="shared" si="101"/>
        <v>Distance</v>
      </c>
      <c r="BH119" s="86" t="str">
        <f t="shared" si="102"/>
        <v>&lt;=</v>
      </c>
      <c r="BI119" s="86">
        <f t="shared" si="103"/>
        <v>279.580810546875</v>
      </c>
      <c r="BJ119" s="15">
        <f t="shared" si="104"/>
        <v>1</v>
      </c>
      <c r="BK119" s="15" t="str">
        <f t="shared" si="105"/>
        <v>Speed&gt;15,017578125 AND GEBR&gt;1,046142578125 AND Distance&gt;142,1259765625 AND Distance&lt;=160,174560546875 AND Speed&lt;=15,89208984375 AND Distance&lt;=200,208251953125 AND Speed&gt;13,645751953125 AND Distance&lt;=279,580810546875</v>
      </c>
      <c r="BM119" s="15">
        <v>0.22216796875</v>
      </c>
      <c r="BN119" s="15">
        <v>0</v>
      </c>
      <c r="BO119" s="15" t="s">
        <v>1967</v>
      </c>
    </row>
    <row r="120" spans="1:67">
      <c r="A120" s="15">
        <v>117</v>
      </c>
      <c r="B120" s="15">
        <v>2</v>
      </c>
      <c r="C120" s="15">
        <v>5238</v>
      </c>
      <c r="D120" s="15">
        <f t="shared" si="53"/>
        <v>1</v>
      </c>
      <c r="E120" s="15">
        <f t="shared" si="54"/>
        <v>1142</v>
      </c>
      <c r="F120" s="15">
        <f t="shared" si="55"/>
        <v>1.27880859375</v>
      </c>
      <c r="G120" s="15">
        <v>177</v>
      </c>
      <c r="H120" s="15">
        <v>178</v>
      </c>
      <c r="I120" s="15">
        <v>77</v>
      </c>
      <c r="J120" s="15">
        <v>7</v>
      </c>
      <c r="K120" s="15">
        <v>484</v>
      </c>
      <c r="L120" s="15">
        <v>998</v>
      </c>
      <c r="M120" s="15">
        <f t="shared" si="56"/>
        <v>0.24365234375</v>
      </c>
      <c r="O120" s="86">
        <f t="shared" si="57"/>
        <v>484</v>
      </c>
      <c r="P120" s="86">
        <f t="shared" si="58"/>
        <v>0.13330078125</v>
      </c>
      <c r="Q120" s="86">
        <f t="shared" si="59"/>
        <v>176</v>
      </c>
      <c r="R120" s="86" t="b">
        <f t="shared" si="60"/>
        <v>0</v>
      </c>
      <c r="S120" s="86" t="str">
        <f t="shared" si="61"/>
        <v>Dummy Node</v>
      </c>
      <c r="T120" s="86" t="str">
        <f t="shared" si="62"/>
        <v>N/A</v>
      </c>
      <c r="U120" s="86" t="str">
        <f t="shared" si="63"/>
        <v>N/A</v>
      </c>
      <c r="V120" s="86">
        <f t="shared" si="64"/>
        <v>136</v>
      </c>
      <c r="W120" s="86" t="b">
        <f t="shared" si="65"/>
        <v>0</v>
      </c>
      <c r="X120" s="86" t="str">
        <f t="shared" si="66"/>
        <v>Speed</v>
      </c>
      <c r="Y120" s="86" t="str">
        <f t="shared" si="67"/>
        <v>&gt;</v>
      </c>
      <c r="Z120" s="86">
        <f t="shared" si="68"/>
        <v>15.017578125</v>
      </c>
      <c r="AA120" s="86">
        <f t="shared" si="69"/>
        <v>134</v>
      </c>
      <c r="AB120" s="86" t="b">
        <f t="shared" si="70"/>
        <v>0</v>
      </c>
      <c r="AC120" s="86" t="str">
        <f t="shared" si="71"/>
        <v>GEBR</v>
      </c>
      <c r="AD120" s="86" t="str">
        <f t="shared" si="72"/>
        <v>&gt;</v>
      </c>
      <c r="AE120" s="86">
        <f t="shared" si="73"/>
        <v>1.046142578125</v>
      </c>
      <c r="AF120" s="86">
        <f t="shared" si="74"/>
        <v>63</v>
      </c>
      <c r="AG120" s="86" t="b">
        <f t="shared" si="75"/>
        <v>0</v>
      </c>
      <c r="AH120" s="86" t="str">
        <f t="shared" si="76"/>
        <v>Distance</v>
      </c>
      <c r="AI120" s="86" t="str">
        <f t="shared" si="77"/>
        <v>&gt;</v>
      </c>
      <c r="AJ120" s="86">
        <f t="shared" si="78"/>
        <v>142.1259765625</v>
      </c>
      <c r="AK120" s="86">
        <f t="shared" si="79"/>
        <v>61</v>
      </c>
      <c r="AL120" s="86" t="b">
        <f t="shared" si="80"/>
        <v>1</v>
      </c>
      <c r="AM120" s="86" t="str">
        <f t="shared" si="81"/>
        <v>Distance</v>
      </c>
      <c r="AN120" s="86" t="str">
        <f t="shared" si="82"/>
        <v>&lt;=</v>
      </c>
      <c r="AO120" s="86">
        <f t="shared" si="83"/>
        <v>160.174560546875</v>
      </c>
      <c r="AP120" s="86">
        <f t="shared" si="84"/>
        <v>15</v>
      </c>
      <c r="AQ120" s="86" t="b">
        <f t="shared" si="85"/>
        <v>1</v>
      </c>
      <c r="AR120" s="86" t="str">
        <f t="shared" si="86"/>
        <v>Speed</v>
      </c>
      <c r="AS120" s="86" t="str">
        <f t="shared" si="87"/>
        <v>&lt;=</v>
      </c>
      <c r="AT120" s="86">
        <f t="shared" si="88"/>
        <v>15.89208984375</v>
      </c>
      <c r="AU120" s="86">
        <f t="shared" si="89"/>
        <v>4</v>
      </c>
      <c r="AV120" s="86" t="b">
        <f t="shared" si="90"/>
        <v>1</v>
      </c>
      <c r="AW120" s="86" t="str">
        <f t="shared" si="91"/>
        <v>Distance</v>
      </c>
      <c r="AX120" s="86" t="str">
        <f t="shared" si="92"/>
        <v>&lt;=</v>
      </c>
      <c r="AY120" s="86">
        <f t="shared" si="93"/>
        <v>200.208251953125</v>
      </c>
      <c r="AZ120" s="86">
        <f t="shared" si="94"/>
        <v>1</v>
      </c>
      <c r="BA120" s="86" t="b">
        <f t="shared" si="95"/>
        <v>0</v>
      </c>
      <c r="BB120" s="86" t="str">
        <f t="shared" si="96"/>
        <v>Speed</v>
      </c>
      <c r="BC120" s="86" t="str">
        <f t="shared" si="97"/>
        <v>&gt;</v>
      </c>
      <c r="BD120" s="86">
        <f t="shared" si="98"/>
        <v>13.645751953125</v>
      </c>
      <c r="BE120" s="86">
        <f t="shared" si="99"/>
        <v>0</v>
      </c>
      <c r="BF120" s="86" t="b">
        <f t="shared" si="100"/>
        <v>1</v>
      </c>
      <c r="BG120" s="86" t="str">
        <f t="shared" si="101"/>
        <v>Distance</v>
      </c>
      <c r="BH120" s="86" t="str">
        <f t="shared" si="102"/>
        <v>&lt;=</v>
      </c>
      <c r="BI120" s="86">
        <f t="shared" si="103"/>
        <v>279.580810546875</v>
      </c>
      <c r="BJ120" s="15">
        <f t="shared" si="104"/>
        <v>1</v>
      </c>
      <c r="BK120" s="15" t="str">
        <f t="shared" si="105"/>
        <v>Speed&gt;15,017578125 AND GEBR&gt;1,046142578125 AND Distance&gt;142,1259765625 AND Distance&lt;=160,174560546875 AND Speed&lt;=15,89208984375 AND Distance&lt;=200,208251953125 AND Speed&gt;13,645751953125 AND Distance&lt;=279,580810546875</v>
      </c>
      <c r="BM120" s="15">
        <v>0.22216796875</v>
      </c>
      <c r="BN120" s="15">
        <v>0</v>
      </c>
      <c r="BO120" s="15" t="s">
        <v>1970</v>
      </c>
    </row>
    <row r="121" spans="1:67">
      <c r="A121" s="15">
        <v>118</v>
      </c>
      <c r="B121" s="15">
        <v>1</v>
      </c>
      <c r="C121" s="15">
        <v>99294</v>
      </c>
      <c r="D121" s="15">
        <f t="shared" si="53"/>
        <v>24</v>
      </c>
      <c r="E121" s="15">
        <f t="shared" si="54"/>
        <v>990</v>
      </c>
      <c r="F121" s="15">
        <f t="shared" si="55"/>
        <v>24.24169921875</v>
      </c>
      <c r="G121" s="15">
        <v>349</v>
      </c>
      <c r="H121" s="15">
        <v>350</v>
      </c>
      <c r="I121" s="15">
        <v>77</v>
      </c>
      <c r="J121" s="15">
        <v>7</v>
      </c>
      <c r="K121" s="15">
        <v>487</v>
      </c>
      <c r="L121" s="15">
        <v>171</v>
      </c>
      <c r="M121" s="15">
        <f t="shared" si="56"/>
        <v>4.1748046875E-2</v>
      </c>
      <c r="O121" s="86">
        <f t="shared" si="57"/>
        <v>487</v>
      </c>
      <c r="P121" s="86">
        <f t="shared" si="58"/>
        <v>0.333251953125</v>
      </c>
      <c r="Q121" s="86">
        <f t="shared" si="59"/>
        <v>190</v>
      </c>
      <c r="R121" s="86" t="b">
        <f t="shared" si="60"/>
        <v>1</v>
      </c>
      <c r="S121" s="86" t="str">
        <f t="shared" si="61"/>
        <v>Dummy Node</v>
      </c>
      <c r="T121" s="86" t="str">
        <f t="shared" si="62"/>
        <v>N/A</v>
      </c>
      <c r="U121" s="86" t="str">
        <f t="shared" si="63"/>
        <v>N/A</v>
      </c>
      <c r="V121" s="86">
        <f t="shared" si="64"/>
        <v>187</v>
      </c>
      <c r="W121" s="86" t="b">
        <f t="shared" si="65"/>
        <v>0</v>
      </c>
      <c r="X121" s="86" t="str">
        <f t="shared" si="66"/>
        <v>GEBR</v>
      </c>
      <c r="Y121" s="86" t="str">
        <f t="shared" si="67"/>
        <v>&gt;</v>
      </c>
      <c r="Z121" s="86">
        <f t="shared" si="68"/>
        <v>1.046142578125</v>
      </c>
      <c r="AA121" s="86">
        <f t="shared" si="69"/>
        <v>60</v>
      </c>
      <c r="AB121" s="86" t="b">
        <f t="shared" si="70"/>
        <v>1</v>
      </c>
      <c r="AC121" s="86" t="str">
        <f t="shared" si="71"/>
        <v>Distance</v>
      </c>
      <c r="AD121" s="86" t="str">
        <f t="shared" si="72"/>
        <v>&lt;=</v>
      </c>
      <c r="AE121" s="86">
        <f t="shared" si="73"/>
        <v>52.355224609375</v>
      </c>
      <c r="AF121" s="86">
        <f t="shared" si="74"/>
        <v>57</v>
      </c>
      <c r="AG121" s="86" t="b">
        <f t="shared" si="75"/>
        <v>0</v>
      </c>
      <c r="AH121" s="86" t="str">
        <f t="shared" si="76"/>
        <v>Distance</v>
      </c>
      <c r="AI121" s="86" t="str">
        <f t="shared" si="77"/>
        <v>&gt;</v>
      </c>
      <c r="AJ121" s="86">
        <f t="shared" si="78"/>
        <v>42.164306640625</v>
      </c>
      <c r="AK121" s="86">
        <f t="shared" si="79"/>
        <v>12</v>
      </c>
      <c r="AL121" s="86" t="b">
        <f t="shared" si="80"/>
        <v>1</v>
      </c>
      <c r="AM121" s="86" t="str">
        <f t="shared" si="81"/>
        <v>Speed</v>
      </c>
      <c r="AN121" s="86" t="str">
        <f t="shared" si="82"/>
        <v>&lt;=</v>
      </c>
      <c r="AO121" s="86">
        <f t="shared" si="83"/>
        <v>7.25927734375</v>
      </c>
      <c r="AP121" s="86">
        <f t="shared" si="84"/>
        <v>5</v>
      </c>
      <c r="AQ121" s="86" t="b">
        <f t="shared" si="85"/>
        <v>0</v>
      </c>
      <c r="AR121" s="86" t="str">
        <f t="shared" si="86"/>
        <v>Speed</v>
      </c>
      <c r="AS121" s="86" t="str">
        <f t="shared" si="87"/>
        <v>&gt;</v>
      </c>
      <c r="AT121" s="86">
        <f t="shared" si="88"/>
        <v>5.388916015625</v>
      </c>
      <c r="AU121" s="86">
        <f t="shared" si="89"/>
        <v>3</v>
      </c>
      <c r="AV121" s="86" t="b">
        <f t="shared" si="90"/>
        <v>1</v>
      </c>
      <c r="AW121" s="86" t="str">
        <f t="shared" si="91"/>
        <v>Distance</v>
      </c>
      <c r="AX121" s="86" t="str">
        <f t="shared" si="92"/>
        <v>&lt;=</v>
      </c>
      <c r="AY121" s="86">
        <f t="shared" si="93"/>
        <v>67.628662109375</v>
      </c>
      <c r="AZ121" s="86">
        <f t="shared" si="94"/>
        <v>1</v>
      </c>
      <c r="BA121" s="86" t="b">
        <f t="shared" si="95"/>
        <v>1</v>
      </c>
      <c r="BB121" s="86" t="str">
        <f t="shared" si="96"/>
        <v>Speed</v>
      </c>
      <c r="BC121" s="86" t="str">
        <f t="shared" si="97"/>
        <v>&lt;=</v>
      </c>
      <c r="BD121" s="86">
        <f t="shared" si="98"/>
        <v>13.645751953125</v>
      </c>
      <c r="BE121" s="86">
        <f t="shared" si="99"/>
        <v>0</v>
      </c>
      <c r="BF121" s="86" t="b">
        <f t="shared" si="100"/>
        <v>1</v>
      </c>
      <c r="BG121" s="86" t="str">
        <f t="shared" si="101"/>
        <v>Distance</v>
      </c>
      <c r="BH121" s="86" t="str">
        <f t="shared" si="102"/>
        <v>&lt;=</v>
      </c>
      <c r="BI121" s="86">
        <f t="shared" si="103"/>
        <v>279.580810546875</v>
      </c>
      <c r="BJ121" s="15">
        <f t="shared" si="104"/>
        <v>0</v>
      </c>
      <c r="BK121" s="15" t="str">
        <f t="shared" si="105"/>
        <v>GEBR&gt;1,046142578125 AND Distance&lt;=52,355224609375 AND Distance&gt;42,164306640625 AND Speed&lt;=7,25927734375 AND Speed&gt;5,388916015625 AND Distance&lt;=67,628662109375 AND Speed&lt;=13,645751953125 AND Distance&lt;=279,580810546875</v>
      </c>
      <c r="BM121" s="15">
        <v>0.22216796875</v>
      </c>
      <c r="BN121" s="15">
        <v>0</v>
      </c>
      <c r="BO121" s="15" t="s">
        <v>1974</v>
      </c>
    </row>
    <row r="122" spans="1:67">
      <c r="A122" s="15">
        <v>119</v>
      </c>
      <c r="B122" s="15">
        <v>1</v>
      </c>
      <c r="C122" s="15">
        <v>86791</v>
      </c>
      <c r="D122" s="15">
        <f t="shared" si="53"/>
        <v>21</v>
      </c>
      <c r="E122" s="15">
        <f t="shared" si="54"/>
        <v>775</v>
      </c>
      <c r="F122" s="15">
        <f t="shared" si="55"/>
        <v>21.189208984375</v>
      </c>
      <c r="G122" s="15">
        <v>395</v>
      </c>
      <c r="H122" s="15">
        <v>396</v>
      </c>
      <c r="I122" s="15">
        <v>39</v>
      </c>
      <c r="J122" s="15">
        <v>5</v>
      </c>
      <c r="K122" s="15">
        <v>488</v>
      </c>
      <c r="L122" s="15">
        <v>1363</v>
      </c>
      <c r="M122" s="15">
        <f t="shared" si="56"/>
        <v>0.332763671875</v>
      </c>
      <c r="O122" s="86">
        <f t="shared" si="57"/>
        <v>488</v>
      </c>
      <c r="P122" s="86">
        <f t="shared" si="58"/>
        <v>0.333251953125</v>
      </c>
      <c r="Q122" s="86">
        <f t="shared" si="59"/>
        <v>190</v>
      </c>
      <c r="R122" s="86" t="b">
        <f t="shared" si="60"/>
        <v>0</v>
      </c>
      <c r="S122" s="86" t="str">
        <f t="shared" si="61"/>
        <v>Dummy Node</v>
      </c>
      <c r="T122" s="86" t="str">
        <f t="shared" si="62"/>
        <v>N/A</v>
      </c>
      <c r="U122" s="86" t="str">
        <f t="shared" si="63"/>
        <v>N/A</v>
      </c>
      <c r="V122" s="86">
        <f t="shared" si="64"/>
        <v>187</v>
      </c>
      <c r="W122" s="86" t="b">
        <f t="shared" si="65"/>
        <v>0</v>
      </c>
      <c r="X122" s="86" t="str">
        <f t="shared" si="66"/>
        <v>GEBR</v>
      </c>
      <c r="Y122" s="86" t="str">
        <f t="shared" si="67"/>
        <v>&gt;</v>
      </c>
      <c r="Z122" s="86">
        <f t="shared" si="68"/>
        <v>1.046142578125</v>
      </c>
      <c r="AA122" s="86">
        <f t="shared" si="69"/>
        <v>60</v>
      </c>
      <c r="AB122" s="86" t="b">
        <f t="shared" si="70"/>
        <v>1</v>
      </c>
      <c r="AC122" s="86" t="str">
        <f t="shared" si="71"/>
        <v>Distance</v>
      </c>
      <c r="AD122" s="86" t="str">
        <f t="shared" si="72"/>
        <v>&lt;=</v>
      </c>
      <c r="AE122" s="86">
        <f t="shared" si="73"/>
        <v>52.355224609375</v>
      </c>
      <c r="AF122" s="86">
        <f t="shared" si="74"/>
        <v>57</v>
      </c>
      <c r="AG122" s="86" t="b">
        <f t="shared" si="75"/>
        <v>0</v>
      </c>
      <c r="AH122" s="86" t="str">
        <f t="shared" si="76"/>
        <v>Distance</v>
      </c>
      <c r="AI122" s="86" t="str">
        <f t="shared" si="77"/>
        <v>&gt;</v>
      </c>
      <c r="AJ122" s="86">
        <f t="shared" si="78"/>
        <v>42.164306640625</v>
      </c>
      <c r="AK122" s="86">
        <f t="shared" si="79"/>
        <v>12</v>
      </c>
      <c r="AL122" s="86" t="b">
        <f t="shared" si="80"/>
        <v>1</v>
      </c>
      <c r="AM122" s="86" t="str">
        <f t="shared" si="81"/>
        <v>Speed</v>
      </c>
      <c r="AN122" s="86" t="str">
        <f t="shared" si="82"/>
        <v>&lt;=</v>
      </c>
      <c r="AO122" s="86">
        <f t="shared" si="83"/>
        <v>7.25927734375</v>
      </c>
      <c r="AP122" s="86">
        <f t="shared" si="84"/>
        <v>5</v>
      </c>
      <c r="AQ122" s="86" t="b">
        <f t="shared" si="85"/>
        <v>0</v>
      </c>
      <c r="AR122" s="86" t="str">
        <f t="shared" si="86"/>
        <v>Speed</v>
      </c>
      <c r="AS122" s="86" t="str">
        <f t="shared" si="87"/>
        <v>&gt;</v>
      </c>
      <c r="AT122" s="86">
        <f t="shared" si="88"/>
        <v>5.388916015625</v>
      </c>
      <c r="AU122" s="86">
        <f t="shared" si="89"/>
        <v>3</v>
      </c>
      <c r="AV122" s="86" t="b">
        <f t="shared" si="90"/>
        <v>1</v>
      </c>
      <c r="AW122" s="86" t="str">
        <f t="shared" si="91"/>
        <v>Distance</v>
      </c>
      <c r="AX122" s="86" t="str">
        <f t="shared" si="92"/>
        <v>&lt;=</v>
      </c>
      <c r="AY122" s="86">
        <f t="shared" si="93"/>
        <v>67.628662109375</v>
      </c>
      <c r="AZ122" s="86">
        <f t="shared" si="94"/>
        <v>1</v>
      </c>
      <c r="BA122" s="86" t="b">
        <f t="shared" si="95"/>
        <v>1</v>
      </c>
      <c r="BB122" s="86" t="str">
        <f t="shared" si="96"/>
        <v>Speed</v>
      </c>
      <c r="BC122" s="86" t="str">
        <f t="shared" si="97"/>
        <v>&lt;=</v>
      </c>
      <c r="BD122" s="86">
        <f t="shared" si="98"/>
        <v>13.645751953125</v>
      </c>
      <c r="BE122" s="86">
        <f t="shared" si="99"/>
        <v>0</v>
      </c>
      <c r="BF122" s="86" t="b">
        <f t="shared" si="100"/>
        <v>1</v>
      </c>
      <c r="BG122" s="86" t="str">
        <f t="shared" si="101"/>
        <v>Distance</v>
      </c>
      <c r="BH122" s="86" t="str">
        <f t="shared" si="102"/>
        <v>&lt;=</v>
      </c>
      <c r="BI122" s="86">
        <f t="shared" si="103"/>
        <v>279.580810546875</v>
      </c>
      <c r="BJ122" s="15">
        <f t="shared" si="104"/>
        <v>0</v>
      </c>
      <c r="BK122" s="15" t="str">
        <f t="shared" si="105"/>
        <v>GEBR&gt;1,046142578125 AND Distance&lt;=52,355224609375 AND Distance&gt;42,164306640625 AND Speed&lt;=7,25927734375 AND Speed&gt;5,388916015625 AND Distance&lt;=67,628662109375 AND Speed&lt;=13,645751953125 AND Distance&lt;=279,580810546875</v>
      </c>
      <c r="BM122" s="15">
        <v>0.22216796875</v>
      </c>
      <c r="BN122" s="15">
        <v>0</v>
      </c>
      <c r="BO122" s="15" t="s">
        <v>1980</v>
      </c>
    </row>
    <row r="123" spans="1:67">
      <c r="A123" s="15">
        <v>120</v>
      </c>
      <c r="B123" s="15">
        <v>2</v>
      </c>
      <c r="C123" s="15">
        <v>2929</v>
      </c>
      <c r="D123" s="15">
        <f t="shared" si="53"/>
        <v>0</v>
      </c>
      <c r="E123" s="15">
        <f t="shared" si="54"/>
        <v>2929</v>
      </c>
      <c r="F123" s="15">
        <f t="shared" si="55"/>
        <v>0.715087890625</v>
      </c>
      <c r="G123" s="15">
        <v>121</v>
      </c>
      <c r="H123" s="15">
        <v>122</v>
      </c>
      <c r="I123" s="15">
        <v>39</v>
      </c>
      <c r="J123" s="15">
        <v>5</v>
      </c>
      <c r="K123" s="15">
        <v>489</v>
      </c>
      <c r="L123" s="15">
        <v>1143</v>
      </c>
      <c r="M123" s="15">
        <f t="shared" si="56"/>
        <v>0.279052734375</v>
      </c>
      <c r="O123" s="86">
        <f t="shared" si="57"/>
        <v>489</v>
      </c>
      <c r="P123" s="86">
        <f t="shared" si="58"/>
        <v>0.333251953125</v>
      </c>
      <c r="Q123" s="86">
        <f t="shared" si="59"/>
        <v>195</v>
      </c>
      <c r="R123" s="86" t="b">
        <f t="shared" si="60"/>
        <v>1</v>
      </c>
      <c r="S123" s="86" t="str">
        <f t="shared" si="61"/>
        <v>Dummy Node</v>
      </c>
      <c r="T123" s="86" t="str">
        <f t="shared" si="62"/>
        <v>N/A</v>
      </c>
      <c r="U123" s="86" t="str">
        <f t="shared" si="63"/>
        <v>N/A</v>
      </c>
      <c r="V123" s="86">
        <f t="shared" si="64"/>
        <v>193</v>
      </c>
      <c r="W123" s="86" t="b">
        <f t="shared" si="65"/>
        <v>1</v>
      </c>
      <c r="X123" s="86" t="str">
        <f t="shared" si="66"/>
        <v>Speed</v>
      </c>
      <c r="Y123" s="86" t="str">
        <f t="shared" si="67"/>
        <v>&lt;=</v>
      </c>
      <c r="Z123" s="86">
        <f t="shared" si="68"/>
        <v>14.476318359375</v>
      </c>
      <c r="AA123" s="86">
        <f t="shared" si="69"/>
        <v>31</v>
      </c>
      <c r="AB123" s="86" t="b">
        <f t="shared" si="70"/>
        <v>1</v>
      </c>
      <c r="AC123" s="86" t="str">
        <f t="shared" si="71"/>
        <v>Distance</v>
      </c>
      <c r="AD123" s="86" t="str">
        <f t="shared" si="72"/>
        <v>&lt;=</v>
      </c>
      <c r="AE123" s="86">
        <f t="shared" si="73"/>
        <v>215.839111328125</v>
      </c>
      <c r="AF123" s="86">
        <f t="shared" si="74"/>
        <v>29</v>
      </c>
      <c r="AG123" s="86" t="b">
        <f t="shared" si="75"/>
        <v>1</v>
      </c>
      <c r="AH123" s="86" t="str">
        <f t="shared" si="76"/>
        <v>Speed</v>
      </c>
      <c r="AI123" s="86" t="str">
        <f t="shared" si="77"/>
        <v>&lt;=</v>
      </c>
      <c r="AJ123" s="86">
        <f t="shared" si="78"/>
        <v>15.478759765625</v>
      </c>
      <c r="AK123" s="86">
        <f t="shared" si="79"/>
        <v>17</v>
      </c>
      <c r="AL123" s="86" t="b">
        <f t="shared" si="80"/>
        <v>1</v>
      </c>
      <c r="AM123" s="86" t="str">
        <f t="shared" si="81"/>
        <v>GEBR</v>
      </c>
      <c r="AN123" s="86" t="str">
        <f t="shared" si="82"/>
        <v>&lt;=</v>
      </c>
      <c r="AO123" s="86">
        <f t="shared" si="83"/>
        <v>0.85498046875</v>
      </c>
      <c r="AP123" s="86">
        <f t="shared" si="84"/>
        <v>16</v>
      </c>
      <c r="AQ123" s="86" t="b">
        <f t="shared" si="85"/>
        <v>1</v>
      </c>
      <c r="AR123" s="86" t="str">
        <f t="shared" si="86"/>
        <v>Speed</v>
      </c>
      <c r="AS123" s="86" t="str">
        <f t="shared" si="87"/>
        <v>&lt;=</v>
      </c>
      <c r="AT123" s="86">
        <f t="shared" si="88"/>
        <v>18.3662109375</v>
      </c>
      <c r="AU123" s="86">
        <f t="shared" si="89"/>
        <v>4</v>
      </c>
      <c r="AV123" s="86" t="b">
        <f t="shared" si="90"/>
        <v>0</v>
      </c>
      <c r="AW123" s="86" t="str">
        <f t="shared" si="91"/>
        <v>Distance</v>
      </c>
      <c r="AX123" s="86" t="str">
        <f t="shared" si="92"/>
        <v>&gt;</v>
      </c>
      <c r="AY123" s="86">
        <f t="shared" si="93"/>
        <v>200.208251953125</v>
      </c>
      <c r="AZ123" s="86">
        <f t="shared" si="94"/>
        <v>1</v>
      </c>
      <c r="BA123" s="86" t="b">
        <f t="shared" si="95"/>
        <v>0</v>
      </c>
      <c r="BB123" s="86" t="str">
        <f t="shared" si="96"/>
        <v>Speed</v>
      </c>
      <c r="BC123" s="86" t="str">
        <f t="shared" si="97"/>
        <v>&gt;</v>
      </c>
      <c r="BD123" s="86">
        <f t="shared" si="98"/>
        <v>13.645751953125</v>
      </c>
      <c r="BE123" s="86">
        <f t="shared" si="99"/>
        <v>0</v>
      </c>
      <c r="BF123" s="86" t="b">
        <f t="shared" si="100"/>
        <v>1</v>
      </c>
      <c r="BG123" s="86" t="str">
        <f t="shared" si="101"/>
        <v>Distance</v>
      </c>
      <c r="BH123" s="86" t="str">
        <f t="shared" si="102"/>
        <v>&lt;=</v>
      </c>
      <c r="BI123" s="86">
        <f t="shared" si="103"/>
        <v>279.580810546875</v>
      </c>
      <c r="BJ123" s="15">
        <f t="shared" si="104"/>
        <v>0</v>
      </c>
      <c r="BK123" s="15" t="str">
        <f t="shared" si="105"/>
        <v>Speed&lt;=14,476318359375 AND Distance&lt;=215,839111328125 AND Speed&lt;=15,478759765625 AND GEBR&lt;=0,85498046875 AND Speed&lt;=18,3662109375 AND Distance&gt;200,208251953125 AND Speed&gt;13,645751953125 AND Distance&lt;=279,580810546875</v>
      </c>
      <c r="BM123" s="15">
        <v>0.22216796875</v>
      </c>
      <c r="BN123" s="15">
        <v>0</v>
      </c>
      <c r="BO123" s="15" t="s">
        <v>1983</v>
      </c>
    </row>
    <row r="124" spans="1:67">
      <c r="A124" s="15">
        <v>121</v>
      </c>
      <c r="B124" s="15">
        <v>0</v>
      </c>
      <c r="C124" s="15">
        <v>2071333</v>
      </c>
      <c r="D124" s="15">
        <f t="shared" si="53"/>
        <v>505</v>
      </c>
      <c r="E124" s="15">
        <f t="shared" si="54"/>
        <v>2853</v>
      </c>
      <c r="F124" s="15">
        <f t="shared" si="55"/>
        <v>505.696533203125</v>
      </c>
      <c r="G124" s="15">
        <v>123</v>
      </c>
      <c r="H124" s="15">
        <v>124</v>
      </c>
      <c r="I124" s="15">
        <v>120</v>
      </c>
      <c r="J124" s="15">
        <v>6</v>
      </c>
      <c r="K124" s="15">
        <v>490</v>
      </c>
      <c r="L124" s="15">
        <v>431</v>
      </c>
      <c r="M124" s="15">
        <f t="shared" si="56"/>
        <v>0.105224609375</v>
      </c>
      <c r="O124" s="86">
        <f t="shared" si="57"/>
        <v>490</v>
      </c>
      <c r="P124" s="86">
        <f t="shared" si="58"/>
        <v>0.333251953125</v>
      </c>
      <c r="Q124" s="86">
        <f t="shared" si="59"/>
        <v>195</v>
      </c>
      <c r="R124" s="86" t="b">
        <f t="shared" si="60"/>
        <v>0</v>
      </c>
      <c r="S124" s="86" t="str">
        <f t="shared" si="61"/>
        <v>Dummy Node</v>
      </c>
      <c r="T124" s="86" t="str">
        <f t="shared" si="62"/>
        <v>N/A</v>
      </c>
      <c r="U124" s="86" t="str">
        <f t="shared" si="63"/>
        <v>N/A</v>
      </c>
      <c r="V124" s="86">
        <f t="shared" si="64"/>
        <v>193</v>
      </c>
      <c r="W124" s="86" t="b">
        <f t="shared" si="65"/>
        <v>1</v>
      </c>
      <c r="X124" s="86" t="str">
        <f t="shared" si="66"/>
        <v>Speed</v>
      </c>
      <c r="Y124" s="86" t="str">
        <f t="shared" si="67"/>
        <v>&lt;=</v>
      </c>
      <c r="Z124" s="86">
        <f t="shared" si="68"/>
        <v>14.476318359375</v>
      </c>
      <c r="AA124" s="86">
        <f t="shared" si="69"/>
        <v>31</v>
      </c>
      <c r="AB124" s="86" t="b">
        <f t="shared" si="70"/>
        <v>1</v>
      </c>
      <c r="AC124" s="86" t="str">
        <f t="shared" si="71"/>
        <v>Distance</v>
      </c>
      <c r="AD124" s="86" t="str">
        <f t="shared" si="72"/>
        <v>&lt;=</v>
      </c>
      <c r="AE124" s="86">
        <f t="shared" si="73"/>
        <v>215.839111328125</v>
      </c>
      <c r="AF124" s="86">
        <f t="shared" si="74"/>
        <v>29</v>
      </c>
      <c r="AG124" s="86" t="b">
        <f t="shared" si="75"/>
        <v>1</v>
      </c>
      <c r="AH124" s="86" t="str">
        <f t="shared" si="76"/>
        <v>Speed</v>
      </c>
      <c r="AI124" s="86" t="str">
        <f t="shared" si="77"/>
        <v>&lt;=</v>
      </c>
      <c r="AJ124" s="86">
        <f t="shared" si="78"/>
        <v>15.478759765625</v>
      </c>
      <c r="AK124" s="86">
        <f t="shared" si="79"/>
        <v>17</v>
      </c>
      <c r="AL124" s="86" t="b">
        <f t="shared" si="80"/>
        <v>1</v>
      </c>
      <c r="AM124" s="86" t="str">
        <f t="shared" si="81"/>
        <v>GEBR</v>
      </c>
      <c r="AN124" s="86" t="str">
        <f t="shared" si="82"/>
        <v>&lt;=</v>
      </c>
      <c r="AO124" s="86">
        <f t="shared" si="83"/>
        <v>0.85498046875</v>
      </c>
      <c r="AP124" s="86">
        <f t="shared" si="84"/>
        <v>16</v>
      </c>
      <c r="AQ124" s="86" t="b">
        <f t="shared" si="85"/>
        <v>1</v>
      </c>
      <c r="AR124" s="86" t="str">
        <f t="shared" si="86"/>
        <v>Speed</v>
      </c>
      <c r="AS124" s="86" t="str">
        <f t="shared" si="87"/>
        <v>&lt;=</v>
      </c>
      <c r="AT124" s="86">
        <f t="shared" si="88"/>
        <v>18.3662109375</v>
      </c>
      <c r="AU124" s="86">
        <f t="shared" si="89"/>
        <v>4</v>
      </c>
      <c r="AV124" s="86" t="b">
        <f t="shared" si="90"/>
        <v>0</v>
      </c>
      <c r="AW124" s="86" t="str">
        <f t="shared" si="91"/>
        <v>Distance</v>
      </c>
      <c r="AX124" s="86" t="str">
        <f t="shared" si="92"/>
        <v>&gt;</v>
      </c>
      <c r="AY124" s="86">
        <f t="shared" si="93"/>
        <v>200.208251953125</v>
      </c>
      <c r="AZ124" s="86">
        <f t="shared" si="94"/>
        <v>1</v>
      </c>
      <c r="BA124" s="86" t="b">
        <f t="shared" si="95"/>
        <v>0</v>
      </c>
      <c r="BB124" s="86" t="str">
        <f t="shared" si="96"/>
        <v>Speed</v>
      </c>
      <c r="BC124" s="86" t="str">
        <f t="shared" si="97"/>
        <v>&gt;</v>
      </c>
      <c r="BD124" s="86">
        <f t="shared" si="98"/>
        <v>13.645751953125</v>
      </c>
      <c r="BE124" s="86">
        <f t="shared" si="99"/>
        <v>0</v>
      </c>
      <c r="BF124" s="86" t="b">
        <f t="shared" si="100"/>
        <v>1</v>
      </c>
      <c r="BG124" s="86" t="str">
        <f t="shared" si="101"/>
        <v>Distance</v>
      </c>
      <c r="BH124" s="86" t="str">
        <f t="shared" si="102"/>
        <v>&lt;=</v>
      </c>
      <c r="BI124" s="86">
        <f t="shared" si="103"/>
        <v>279.580810546875</v>
      </c>
      <c r="BJ124" s="15">
        <f t="shared" si="104"/>
        <v>0</v>
      </c>
      <c r="BK124" s="15" t="str">
        <f t="shared" si="105"/>
        <v>Speed&lt;=14,476318359375 AND Distance&lt;=215,839111328125 AND Speed&lt;=15,478759765625 AND GEBR&lt;=0,85498046875 AND Speed&lt;=18,3662109375 AND Distance&gt;200,208251953125 AND Speed&gt;13,645751953125 AND Distance&lt;=279,580810546875</v>
      </c>
      <c r="BM124" s="15">
        <v>0.22216796875</v>
      </c>
      <c r="BN124" s="15">
        <v>0</v>
      </c>
      <c r="BO124" s="15" t="s">
        <v>1985</v>
      </c>
    </row>
    <row r="125" spans="1:67">
      <c r="A125" s="15">
        <v>122</v>
      </c>
      <c r="B125" s="15">
        <v>0</v>
      </c>
      <c r="C125" s="15">
        <v>1843500</v>
      </c>
      <c r="D125" s="15">
        <f t="shared" si="53"/>
        <v>450</v>
      </c>
      <c r="E125" s="15">
        <f t="shared" si="54"/>
        <v>300</v>
      </c>
      <c r="F125" s="15">
        <f t="shared" si="55"/>
        <v>450.0732421875</v>
      </c>
      <c r="G125" s="15">
        <v>297</v>
      </c>
      <c r="H125" s="15">
        <v>298</v>
      </c>
      <c r="I125" s="15">
        <v>120</v>
      </c>
      <c r="J125" s="15">
        <v>6</v>
      </c>
      <c r="K125" s="15">
        <v>491</v>
      </c>
      <c r="L125" s="15">
        <v>1345</v>
      </c>
      <c r="M125" s="15">
        <f t="shared" si="56"/>
        <v>0.328369140625</v>
      </c>
      <c r="O125" s="86">
        <f t="shared" si="57"/>
        <v>491</v>
      </c>
      <c r="P125" s="86">
        <f t="shared" si="58"/>
        <v>8.3251953125E-2</v>
      </c>
      <c r="Q125" s="86">
        <f t="shared" si="59"/>
        <v>196</v>
      </c>
      <c r="R125" s="86" t="b">
        <f t="shared" si="60"/>
        <v>1</v>
      </c>
      <c r="S125" s="86" t="str">
        <f t="shared" si="61"/>
        <v>Dummy Node</v>
      </c>
      <c r="T125" s="86" t="str">
        <f t="shared" si="62"/>
        <v>N/A</v>
      </c>
      <c r="U125" s="86" t="str">
        <f t="shared" si="63"/>
        <v>N/A</v>
      </c>
      <c r="V125" s="86">
        <f t="shared" si="64"/>
        <v>193</v>
      </c>
      <c r="W125" s="86" t="b">
        <f t="shared" si="65"/>
        <v>0</v>
      </c>
      <c r="X125" s="86" t="str">
        <f t="shared" si="66"/>
        <v>Speed</v>
      </c>
      <c r="Y125" s="86" t="str">
        <f t="shared" si="67"/>
        <v>&gt;</v>
      </c>
      <c r="Z125" s="86">
        <f t="shared" si="68"/>
        <v>14.476318359375</v>
      </c>
      <c r="AA125" s="86">
        <f t="shared" si="69"/>
        <v>31</v>
      </c>
      <c r="AB125" s="86" t="b">
        <f t="shared" si="70"/>
        <v>1</v>
      </c>
      <c r="AC125" s="86" t="str">
        <f t="shared" si="71"/>
        <v>Distance</v>
      </c>
      <c r="AD125" s="86" t="str">
        <f t="shared" si="72"/>
        <v>&lt;=</v>
      </c>
      <c r="AE125" s="86">
        <f t="shared" si="73"/>
        <v>215.839111328125</v>
      </c>
      <c r="AF125" s="86">
        <f t="shared" si="74"/>
        <v>29</v>
      </c>
      <c r="AG125" s="86" t="b">
        <f t="shared" si="75"/>
        <v>1</v>
      </c>
      <c r="AH125" s="86" t="str">
        <f t="shared" si="76"/>
        <v>Speed</v>
      </c>
      <c r="AI125" s="86" t="str">
        <f t="shared" si="77"/>
        <v>&lt;=</v>
      </c>
      <c r="AJ125" s="86">
        <f t="shared" si="78"/>
        <v>15.478759765625</v>
      </c>
      <c r="AK125" s="86">
        <f t="shared" si="79"/>
        <v>17</v>
      </c>
      <c r="AL125" s="86" t="b">
        <f t="shared" si="80"/>
        <v>1</v>
      </c>
      <c r="AM125" s="86" t="str">
        <f t="shared" si="81"/>
        <v>GEBR</v>
      </c>
      <c r="AN125" s="86" t="str">
        <f t="shared" si="82"/>
        <v>&lt;=</v>
      </c>
      <c r="AO125" s="86">
        <f t="shared" si="83"/>
        <v>0.85498046875</v>
      </c>
      <c r="AP125" s="86">
        <f t="shared" si="84"/>
        <v>16</v>
      </c>
      <c r="AQ125" s="86" t="b">
        <f t="shared" si="85"/>
        <v>1</v>
      </c>
      <c r="AR125" s="86" t="str">
        <f t="shared" si="86"/>
        <v>Speed</v>
      </c>
      <c r="AS125" s="86" t="str">
        <f t="shared" si="87"/>
        <v>&lt;=</v>
      </c>
      <c r="AT125" s="86">
        <f t="shared" si="88"/>
        <v>18.3662109375</v>
      </c>
      <c r="AU125" s="86">
        <f t="shared" si="89"/>
        <v>4</v>
      </c>
      <c r="AV125" s="86" t="b">
        <f t="shared" si="90"/>
        <v>0</v>
      </c>
      <c r="AW125" s="86" t="str">
        <f t="shared" si="91"/>
        <v>Distance</v>
      </c>
      <c r="AX125" s="86" t="str">
        <f t="shared" si="92"/>
        <v>&gt;</v>
      </c>
      <c r="AY125" s="86">
        <f t="shared" si="93"/>
        <v>200.208251953125</v>
      </c>
      <c r="AZ125" s="86">
        <f t="shared" si="94"/>
        <v>1</v>
      </c>
      <c r="BA125" s="86" t="b">
        <f t="shared" si="95"/>
        <v>0</v>
      </c>
      <c r="BB125" s="86" t="str">
        <f t="shared" si="96"/>
        <v>Speed</v>
      </c>
      <c r="BC125" s="86" t="str">
        <f t="shared" si="97"/>
        <v>&gt;</v>
      </c>
      <c r="BD125" s="86">
        <f t="shared" si="98"/>
        <v>13.645751953125</v>
      </c>
      <c r="BE125" s="86">
        <f t="shared" si="99"/>
        <v>0</v>
      </c>
      <c r="BF125" s="86" t="b">
        <f t="shared" si="100"/>
        <v>1</v>
      </c>
      <c r="BG125" s="86" t="str">
        <f t="shared" si="101"/>
        <v>Distance</v>
      </c>
      <c r="BH125" s="86" t="str">
        <f t="shared" si="102"/>
        <v>&lt;=</v>
      </c>
      <c r="BI125" s="86">
        <f t="shared" si="103"/>
        <v>279.580810546875</v>
      </c>
      <c r="BJ125" s="15">
        <f t="shared" si="104"/>
        <v>1</v>
      </c>
      <c r="BK125" s="15" t="str">
        <f t="shared" si="105"/>
        <v>Speed&gt;14,476318359375 AND Distance&lt;=215,839111328125 AND Speed&lt;=15,478759765625 AND GEBR&lt;=0,85498046875 AND Speed&lt;=18,3662109375 AND Distance&gt;200,208251953125 AND Speed&gt;13,645751953125 AND Distance&lt;=279,580810546875</v>
      </c>
      <c r="BM125" s="15">
        <v>0.22216796875</v>
      </c>
      <c r="BN125" s="15">
        <v>0</v>
      </c>
      <c r="BO125" s="15" t="s">
        <v>1989</v>
      </c>
    </row>
    <row r="126" spans="1:67">
      <c r="A126" s="15">
        <v>123</v>
      </c>
      <c r="B126" s="15">
        <v>-2</v>
      </c>
      <c r="C126" s="15">
        <v>-8192</v>
      </c>
      <c r="D126" s="15">
        <f t="shared" si="53"/>
        <v>-1</v>
      </c>
      <c r="E126" s="15">
        <f t="shared" si="54"/>
        <v>0</v>
      </c>
      <c r="F126" s="15">
        <f t="shared" si="55"/>
        <v>-1</v>
      </c>
      <c r="G126" s="15">
        <v>455</v>
      </c>
      <c r="H126" s="15">
        <v>456</v>
      </c>
      <c r="I126" s="15">
        <v>121</v>
      </c>
      <c r="J126" s="15">
        <v>7</v>
      </c>
      <c r="K126" s="15">
        <v>492</v>
      </c>
      <c r="L126" s="15">
        <v>0</v>
      </c>
      <c r="M126" s="15">
        <f t="shared" si="56"/>
        <v>0</v>
      </c>
      <c r="O126" s="86">
        <f t="shared" si="57"/>
        <v>492</v>
      </c>
      <c r="P126" s="86">
        <f t="shared" si="58"/>
        <v>8.3251953125E-2</v>
      </c>
      <c r="Q126" s="86">
        <f t="shared" si="59"/>
        <v>196</v>
      </c>
      <c r="R126" s="86" t="b">
        <f t="shared" si="60"/>
        <v>0</v>
      </c>
      <c r="S126" s="86" t="str">
        <f t="shared" si="61"/>
        <v>Dummy Node</v>
      </c>
      <c r="T126" s="86" t="str">
        <f t="shared" si="62"/>
        <v>N/A</v>
      </c>
      <c r="U126" s="86" t="str">
        <f t="shared" si="63"/>
        <v>N/A</v>
      </c>
      <c r="V126" s="86">
        <f t="shared" si="64"/>
        <v>193</v>
      </c>
      <c r="W126" s="86" t="b">
        <f t="shared" si="65"/>
        <v>0</v>
      </c>
      <c r="X126" s="86" t="str">
        <f t="shared" si="66"/>
        <v>Speed</v>
      </c>
      <c r="Y126" s="86" t="str">
        <f t="shared" si="67"/>
        <v>&gt;</v>
      </c>
      <c r="Z126" s="86">
        <f t="shared" si="68"/>
        <v>14.476318359375</v>
      </c>
      <c r="AA126" s="86">
        <f t="shared" si="69"/>
        <v>31</v>
      </c>
      <c r="AB126" s="86" t="b">
        <f t="shared" si="70"/>
        <v>1</v>
      </c>
      <c r="AC126" s="86" t="str">
        <f t="shared" si="71"/>
        <v>Distance</v>
      </c>
      <c r="AD126" s="86" t="str">
        <f t="shared" si="72"/>
        <v>&lt;=</v>
      </c>
      <c r="AE126" s="86">
        <f t="shared" si="73"/>
        <v>215.839111328125</v>
      </c>
      <c r="AF126" s="86">
        <f t="shared" si="74"/>
        <v>29</v>
      </c>
      <c r="AG126" s="86" t="b">
        <f t="shared" si="75"/>
        <v>1</v>
      </c>
      <c r="AH126" s="86" t="str">
        <f t="shared" si="76"/>
        <v>Speed</v>
      </c>
      <c r="AI126" s="86" t="str">
        <f t="shared" si="77"/>
        <v>&lt;=</v>
      </c>
      <c r="AJ126" s="86">
        <f t="shared" si="78"/>
        <v>15.478759765625</v>
      </c>
      <c r="AK126" s="86">
        <f t="shared" si="79"/>
        <v>17</v>
      </c>
      <c r="AL126" s="86" t="b">
        <f t="shared" si="80"/>
        <v>1</v>
      </c>
      <c r="AM126" s="86" t="str">
        <f t="shared" si="81"/>
        <v>GEBR</v>
      </c>
      <c r="AN126" s="86" t="str">
        <f t="shared" si="82"/>
        <v>&lt;=</v>
      </c>
      <c r="AO126" s="86">
        <f t="shared" si="83"/>
        <v>0.85498046875</v>
      </c>
      <c r="AP126" s="86">
        <f t="shared" si="84"/>
        <v>16</v>
      </c>
      <c r="AQ126" s="86" t="b">
        <f t="shared" si="85"/>
        <v>1</v>
      </c>
      <c r="AR126" s="86" t="str">
        <f t="shared" si="86"/>
        <v>Speed</v>
      </c>
      <c r="AS126" s="86" t="str">
        <f t="shared" si="87"/>
        <v>&lt;=</v>
      </c>
      <c r="AT126" s="86">
        <f t="shared" si="88"/>
        <v>18.3662109375</v>
      </c>
      <c r="AU126" s="86">
        <f t="shared" si="89"/>
        <v>4</v>
      </c>
      <c r="AV126" s="86" t="b">
        <f t="shared" si="90"/>
        <v>0</v>
      </c>
      <c r="AW126" s="86" t="str">
        <f t="shared" si="91"/>
        <v>Distance</v>
      </c>
      <c r="AX126" s="86" t="str">
        <f t="shared" si="92"/>
        <v>&gt;</v>
      </c>
      <c r="AY126" s="86">
        <f t="shared" si="93"/>
        <v>200.208251953125</v>
      </c>
      <c r="AZ126" s="86">
        <f t="shared" si="94"/>
        <v>1</v>
      </c>
      <c r="BA126" s="86" t="b">
        <f t="shared" si="95"/>
        <v>0</v>
      </c>
      <c r="BB126" s="86" t="str">
        <f t="shared" si="96"/>
        <v>Speed</v>
      </c>
      <c r="BC126" s="86" t="str">
        <f t="shared" si="97"/>
        <v>&gt;</v>
      </c>
      <c r="BD126" s="86">
        <f t="shared" si="98"/>
        <v>13.645751953125</v>
      </c>
      <c r="BE126" s="86">
        <f t="shared" si="99"/>
        <v>0</v>
      </c>
      <c r="BF126" s="86" t="b">
        <f t="shared" si="100"/>
        <v>1</v>
      </c>
      <c r="BG126" s="86" t="str">
        <f t="shared" si="101"/>
        <v>Distance</v>
      </c>
      <c r="BH126" s="86" t="str">
        <f t="shared" si="102"/>
        <v>&lt;=</v>
      </c>
      <c r="BI126" s="86">
        <f t="shared" si="103"/>
        <v>279.580810546875</v>
      </c>
      <c r="BJ126" s="15">
        <f t="shared" si="104"/>
        <v>1</v>
      </c>
      <c r="BK126" s="15" t="str">
        <f t="shared" si="105"/>
        <v>Speed&gt;14,476318359375 AND Distance&lt;=215,839111328125 AND Speed&lt;=15,478759765625 AND GEBR&lt;=0,85498046875 AND Speed&lt;=18,3662109375 AND Distance&gt;200,208251953125 AND Speed&gt;13,645751953125 AND Distance&lt;=279,580810546875</v>
      </c>
      <c r="BM126" s="15">
        <v>0.22216796875</v>
      </c>
      <c r="BN126" s="15">
        <v>0</v>
      </c>
      <c r="BO126" s="15" t="s">
        <v>1991</v>
      </c>
    </row>
    <row r="127" spans="1:67">
      <c r="A127" s="15">
        <v>124</v>
      </c>
      <c r="B127" s="15">
        <v>1</v>
      </c>
      <c r="C127" s="15">
        <v>95659</v>
      </c>
      <c r="D127" s="15">
        <f t="shared" si="53"/>
        <v>23</v>
      </c>
      <c r="E127" s="15">
        <f t="shared" si="54"/>
        <v>1451</v>
      </c>
      <c r="F127" s="15">
        <f t="shared" si="55"/>
        <v>23.354248046875</v>
      </c>
      <c r="G127" s="15">
        <v>199</v>
      </c>
      <c r="H127" s="15">
        <v>200</v>
      </c>
      <c r="I127" s="15">
        <v>121</v>
      </c>
      <c r="J127" s="15">
        <v>7</v>
      </c>
      <c r="K127" s="15">
        <v>493</v>
      </c>
      <c r="L127" s="15">
        <v>1024</v>
      </c>
      <c r="M127" s="15">
        <f t="shared" si="56"/>
        <v>0.25</v>
      </c>
      <c r="O127" s="86">
        <f t="shared" si="57"/>
        <v>493</v>
      </c>
      <c r="P127" s="86">
        <f t="shared" si="58"/>
        <v>0.111083984375</v>
      </c>
      <c r="Q127" s="86">
        <f t="shared" si="59"/>
        <v>199</v>
      </c>
      <c r="R127" s="86" t="b">
        <f t="shared" si="60"/>
        <v>1</v>
      </c>
      <c r="S127" s="86" t="str">
        <f t="shared" si="61"/>
        <v>Dummy Node</v>
      </c>
      <c r="T127" s="86" t="str">
        <f t="shared" si="62"/>
        <v>N/A</v>
      </c>
      <c r="U127" s="86" t="str">
        <f t="shared" si="63"/>
        <v>N/A</v>
      </c>
      <c r="V127" s="86">
        <f t="shared" si="64"/>
        <v>124</v>
      </c>
      <c r="W127" s="86" t="b">
        <f t="shared" si="65"/>
        <v>1</v>
      </c>
      <c r="X127" s="86" t="str">
        <f t="shared" si="66"/>
        <v>Speed</v>
      </c>
      <c r="Y127" s="86" t="str">
        <f t="shared" si="67"/>
        <v>&lt;=</v>
      </c>
      <c r="Z127" s="86">
        <f t="shared" si="68"/>
        <v>23.354248046875</v>
      </c>
      <c r="AA127" s="86">
        <f t="shared" si="69"/>
        <v>121</v>
      </c>
      <c r="AB127" s="86" t="b">
        <f t="shared" si="70"/>
        <v>0</v>
      </c>
      <c r="AC127" s="86" t="str">
        <f t="shared" si="71"/>
        <v>Distance</v>
      </c>
      <c r="AD127" s="86" t="str">
        <f t="shared" si="72"/>
        <v>&gt;</v>
      </c>
      <c r="AE127" s="86">
        <f t="shared" si="73"/>
        <v>505.696533203125</v>
      </c>
      <c r="AF127" s="86">
        <f t="shared" si="74"/>
        <v>120</v>
      </c>
      <c r="AG127" s="86" t="b">
        <f t="shared" si="75"/>
        <v>1</v>
      </c>
      <c r="AH127" s="86" t="str">
        <f t="shared" si="76"/>
        <v>GEBR</v>
      </c>
      <c r="AI127" s="86" t="str">
        <f t="shared" si="77"/>
        <v>&lt;=</v>
      </c>
      <c r="AJ127" s="86">
        <f t="shared" si="78"/>
        <v>0.715087890625</v>
      </c>
      <c r="AK127" s="86">
        <f t="shared" si="79"/>
        <v>39</v>
      </c>
      <c r="AL127" s="86" t="b">
        <f t="shared" si="80"/>
        <v>0</v>
      </c>
      <c r="AM127" s="86" t="str">
        <f t="shared" si="81"/>
        <v>Speed</v>
      </c>
      <c r="AN127" s="86" t="str">
        <f t="shared" si="82"/>
        <v>&gt;</v>
      </c>
      <c r="AO127" s="86">
        <f t="shared" si="83"/>
        <v>22.98486328125</v>
      </c>
      <c r="AP127" s="86">
        <f t="shared" si="84"/>
        <v>37</v>
      </c>
      <c r="AQ127" s="86" t="b">
        <f t="shared" si="85"/>
        <v>1</v>
      </c>
      <c r="AR127" s="86" t="str">
        <f t="shared" si="86"/>
        <v>Speed</v>
      </c>
      <c r="AS127" s="86" t="str">
        <f t="shared" si="87"/>
        <v>&lt;=</v>
      </c>
      <c r="AT127" s="86">
        <f t="shared" si="88"/>
        <v>23.851806640625</v>
      </c>
      <c r="AU127" s="86">
        <f t="shared" si="89"/>
        <v>8</v>
      </c>
      <c r="AV127" s="86" t="b">
        <f t="shared" si="90"/>
        <v>1</v>
      </c>
      <c r="AW127" s="86" t="str">
        <f t="shared" si="91"/>
        <v>Distance</v>
      </c>
      <c r="AX127" s="86" t="str">
        <f t="shared" si="92"/>
        <v>&lt;=</v>
      </c>
      <c r="AY127" s="86">
        <f t="shared" si="93"/>
        <v>557.604736328125</v>
      </c>
      <c r="AZ127" s="86">
        <f t="shared" si="94"/>
        <v>2</v>
      </c>
      <c r="BA127" s="86" t="b">
        <f t="shared" si="95"/>
        <v>0</v>
      </c>
      <c r="BB127" s="86" t="str">
        <f t="shared" si="96"/>
        <v>Distance</v>
      </c>
      <c r="BC127" s="86" t="str">
        <f t="shared" si="97"/>
        <v>&gt;</v>
      </c>
      <c r="BD127" s="86">
        <f t="shared" si="98"/>
        <v>440.973388671875</v>
      </c>
      <c r="BE127" s="86">
        <f t="shared" si="99"/>
        <v>0</v>
      </c>
      <c r="BF127" s="86" t="b">
        <f t="shared" si="100"/>
        <v>0</v>
      </c>
      <c r="BG127" s="86" t="str">
        <f t="shared" si="101"/>
        <v>Distance</v>
      </c>
      <c r="BH127" s="86" t="str">
        <f t="shared" si="102"/>
        <v>&gt;</v>
      </c>
      <c r="BI127" s="86">
        <f t="shared" si="103"/>
        <v>279.580810546875</v>
      </c>
      <c r="BJ127" s="15">
        <f t="shared" si="104"/>
        <v>1</v>
      </c>
      <c r="BK127" s="15" t="str">
        <f t="shared" si="105"/>
        <v>Speed&lt;=23,354248046875 AND Distance&gt;505,696533203125 AND GEBR&lt;=0,715087890625 AND Speed&gt;22,98486328125 AND Speed&lt;=23,851806640625 AND Distance&lt;=557,604736328125 AND Distance&gt;440,973388671875 AND Distance&gt;279,580810546875</v>
      </c>
      <c r="BM127" s="15">
        <v>0.22216796875</v>
      </c>
      <c r="BN127" s="15">
        <v>0</v>
      </c>
      <c r="BO127" s="15" t="s">
        <v>2033</v>
      </c>
    </row>
    <row r="128" spans="1:67">
      <c r="A128" s="15">
        <v>125</v>
      </c>
      <c r="B128" s="15">
        <v>1</v>
      </c>
      <c r="C128" s="15">
        <v>31408</v>
      </c>
      <c r="D128" s="15">
        <f t="shared" si="53"/>
        <v>7</v>
      </c>
      <c r="E128" s="15">
        <f t="shared" si="54"/>
        <v>2736</v>
      </c>
      <c r="F128" s="15">
        <f t="shared" si="55"/>
        <v>7.66796875</v>
      </c>
      <c r="G128" s="15">
        <v>127</v>
      </c>
      <c r="H128" s="15">
        <v>128</v>
      </c>
      <c r="I128" s="15">
        <v>21</v>
      </c>
      <c r="J128" s="15">
        <v>5</v>
      </c>
      <c r="K128" s="15">
        <v>494</v>
      </c>
      <c r="L128" s="15">
        <v>1183</v>
      </c>
      <c r="M128" s="15">
        <f t="shared" si="56"/>
        <v>0.288818359375</v>
      </c>
      <c r="O128" s="86">
        <f t="shared" si="57"/>
        <v>494</v>
      </c>
      <c r="P128" s="86">
        <f t="shared" si="58"/>
        <v>0.111083984375</v>
      </c>
      <c r="Q128" s="86">
        <f t="shared" si="59"/>
        <v>199</v>
      </c>
      <c r="R128" s="86" t="b">
        <f t="shared" si="60"/>
        <v>0</v>
      </c>
      <c r="S128" s="86" t="str">
        <f t="shared" si="61"/>
        <v>Dummy Node</v>
      </c>
      <c r="T128" s="86" t="str">
        <f t="shared" si="62"/>
        <v>N/A</v>
      </c>
      <c r="U128" s="86" t="str">
        <f t="shared" si="63"/>
        <v>N/A</v>
      </c>
      <c r="V128" s="86">
        <f t="shared" si="64"/>
        <v>124</v>
      </c>
      <c r="W128" s="86" t="b">
        <f t="shared" si="65"/>
        <v>1</v>
      </c>
      <c r="X128" s="86" t="str">
        <f t="shared" si="66"/>
        <v>Speed</v>
      </c>
      <c r="Y128" s="86" t="str">
        <f t="shared" si="67"/>
        <v>&lt;=</v>
      </c>
      <c r="Z128" s="86">
        <f t="shared" si="68"/>
        <v>23.354248046875</v>
      </c>
      <c r="AA128" s="86">
        <f t="shared" si="69"/>
        <v>121</v>
      </c>
      <c r="AB128" s="86" t="b">
        <f t="shared" si="70"/>
        <v>0</v>
      </c>
      <c r="AC128" s="86" t="str">
        <f t="shared" si="71"/>
        <v>Distance</v>
      </c>
      <c r="AD128" s="86" t="str">
        <f t="shared" si="72"/>
        <v>&gt;</v>
      </c>
      <c r="AE128" s="86">
        <f t="shared" si="73"/>
        <v>505.696533203125</v>
      </c>
      <c r="AF128" s="86">
        <f t="shared" si="74"/>
        <v>120</v>
      </c>
      <c r="AG128" s="86" t="b">
        <f t="shared" si="75"/>
        <v>1</v>
      </c>
      <c r="AH128" s="86" t="str">
        <f t="shared" si="76"/>
        <v>GEBR</v>
      </c>
      <c r="AI128" s="86" t="str">
        <f t="shared" si="77"/>
        <v>&lt;=</v>
      </c>
      <c r="AJ128" s="86">
        <f t="shared" si="78"/>
        <v>0.715087890625</v>
      </c>
      <c r="AK128" s="86">
        <f t="shared" si="79"/>
        <v>39</v>
      </c>
      <c r="AL128" s="86" t="b">
        <f t="shared" si="80"/>
        <v>0</v>
      </c>
      <c r="AM128" s="86" t="str">
        <f t="shared" si="81"/>
        <v>Speed</v>
      </c>
      <c r="AN128" s="86" t="str">
        <f t="shared" si="82"/>
        <v>&gt;</v>
      </c>
      <c r="AO128" s="86">
        <f t="shared" si="83"/>
        <v>22.98486328125</v>
      </c>
      <c r="AP128" s="86">
        <f t="shared" si="84"/>
        <v>37</v>
      </c>
      <c r="AQ128" s="86" t="b">
        <f t="shared" si="85"/>
        <v>1</v>
      </c>
      <c r="AR128" s="86" t="str">
        <f t="shared" si="86"/>
        <v>Speed</v>
      </c>
      <c r="AS128" s="86" t="str">
        <f t="shared" si="87"/>
        <v>&lt;=</v>
      </c>
      <c r="AT128" s="86">
        <f t="shared" si="88"/>
        <v>23.851806640625</v>
      </c>
      <c r="AU128" s="86">
        <f t="shared" si="89"/>
        <v>8</v>
      </c>
      <c r="AV128" s="86" t="b">
        <f t="shared" si="90"/>
        <v>1</v>
      </c>
      <c r="AW128" s="86" t="str">
        <f t="shared" si="91"/>
        <v>Distance</v>
      </c>
      <c r="AX128" s="86" t="str">
        <f t="shared" si="92"/>
        <v>&lt;=</v>
      </c>
      <c r="AY128" s="86">
        <f t="shared" si="93"/>
        <v>557.604736328125</v>
      </c>
      <c r="AZ128" s="86">
        <f t="shared" si="94"/>
        <v>2</v>
      </c>
      <c r="BA128" s="86" t="b">
        <f t="shared" si="95"/>
        <v>0</v>
      </c>
      <c r="BB128" s="86" t="str">
        <f t="shared" si="96"/>
        <v>Distance</v>
      </c>
      <c r="BC128" s="86" t="str">
        <f t="shared" si="97"/>
        <v>&gt;</v>
      </c>
      <c r="BD128" s="86">
        <f t="shared" si="98"/>
        <v>440.973388671875</v>
      </c>
      <c r="BE128" s="86">
        <f t="shared" si="99"/>
        <v>0</v>
      </c>
      <c r="BF128" s="86" t="b">
        <f t="shared" si="100"/>
        <v>0</v>
      </c>
      <c r="BG128" s="86" t="str">
        <f t="shared" si="101"/>
        <v>Distance</v>
      </c>
      <c r="BH128" s="86" t="str">
        <f t="shared" si="102"/>
        <v>&gt;</v>
      </c>
      <c r="BI128" s="86">
        <f t="shared" si="103"/>
        <v>279.580810546875</v>
      </c>
      <c r="BJ128" s="15">
        <f t="shared" si="104"/>
        <v>1</v>
      </c>
      <c r="BK128" s="15" t="str">
        <f t="shared" si="105"/>
        <v>Speed&lt;=23,354248046875 AND Distance&gt;505,696533203125 AND GEBR&lt;=0,715087890625 AND Speed&gt;22,98486328125 AND Speed&lt;=23,851806640625 AND Distance&lt;=557,604736328125 AND Distance&gt;440,973388671875 AND Distance&gt;279,580810546875</v>
      </c>
      <c r="BM128" s="15">
        <v>0.22216796875</v>
      </c>
      <c r="BN128" s="15">
        <v>0</v>
      </c>
      <c r="BO128" s="15" t="s">
        <v>2038</v>
      </c>
    </row>
    <row r="129" spans="1:67">
      <c r="A129" s="15">
        <v>126</v>
      </c>
      <c r="B129" s="15">
        <v>0</v>
      </c>
      <c r="C129" s="15">
        <v>372572</v>
      </c>
      <c r="D129" s="15">
        <f t="shared" si="53"/>
        <v>90</v>
      </c>
      <c r="E129" s="15">
        <f t="shared" si="54"/>
        <v>3932</v>
      </c>
      <c r="F129" s="15">
        <f t="shared" si="55"/>
        <v>90.9599609375</v>
      </c>
      <c r="G129" s="15">
        <v>315</v>
      </c>
      <c r="H129" s="15">
        <v>316</v>
      </c>
      <c r="I129" s="15">
        <v>21</v>
      </c>
      <c r="J129" s="15">
        <v>5</v>
      </c>
      <c r="K129" s="15">
        <v>495</v>
      </c>
      <c r="L129" s="15">
        <v>1361</v>
      </c>
      <c r="M129" s="15">
        <f t="shared" si="56"/>
        <v>0.332275390625</v>
      </c>
      <c r="O129" s="86">
        <f t="shared" si="57"/>
        <v>495</v>
      </c>
      <c r="P129" s="86">
        <f t="shared" si="58"/>
        <v>0.333251953125</v>
      </c>
      <c r="Q129" s="86">
        <f t="shared" si="59"/>
        <v>200</v>
      </c>
      <c r="R129" s="86" t="b">
        <f t="shared" si="60"/>
        <v>1</v>
      </c>
      <c r="S129" s="86" t="str">
        <f t="shared" si="61"/>
        <v>Dummy Node</v>
      </c>
      <c r="T129" s="86" t="str">
        <f t="shared" si="62"/>
        <v>N/A</v>
      </c>
      <c r="U129" s="86" t="str">
        <f t="shared" si="63"/>
        <v>N/A</v>
      </c>
      <c r="V129" s="86">
        <f t="shared" si="64"/>
        <v>124</v>
      </c>
      <c r="W129" s="86" t="b">
        <f t="shared" si="65"/>
        <v>0</v>
      </c>
      <c r="X129" s="86" t="str">
        <f t="shared" si="66"/>
        <v>Speed</v>
      </c>
      <c r="Y129" s="86" t="str">
        <f t="shared" si="67"/>
        <v>&gt;</v>
      </c>
      <c r="Z129" s="86">
        <f t="shared" si="68"/>
        <v>23.354248046875</v>
      </c>
      <c r="AA129" s="86">
        <f t="shared" si="69"/>
        <v>121</v>
      </c>
      <c r="AB129" s="86" t="b">
        <f t="shared" si="70"/>
        <v>0</v>
      </c>
      <c r="AC129" s="86" t="str">
        <f t="shared" si="71"/>
        <v>Distance</v>
      </c>
      <c r="AD129" s="86" t="str">
        <f t="shared" si="72"/>
        <v>&gt;</v>
      </c>
      <c r="AE129" s="86">
        <f t="shared" si="73"/>
        <v>505.696533203125</v>
      </c>
      <c r="AF129" s="86">
        <f t="shared" si="74"/>
        <v>120</v>
      </c>
      <c r="AG129" s="86" t="b">
        <f t="shared" si="75"/>
        <v>1</v>
      </c>
      <c r="AH129" s="86" t="str">
        <f t="shared" si="76"/>
        <v>GEBR</v>
      </c>
      <c r="AI129" s="86" t="str">
        <f t="shared" si="77"/>
        <v>&lt;=</v>
      </c>
      <c r="AJ129" s="86">
        <f t="shared" si="78"/>
        <v>0.715087890625</v>
      </c>
      <c r="AK129" s="86">
        <f t="shared" si="79"/>
        <v>39</v>
      </c>
      <c r="AL129" s="86" t="b">
        <f t="shared" si="80"/>
        <v>0</v>
      </c>
      <c r="AM129" s="86" t="str">
        <f t="shared" si="81"/>
        <v>Speed</v>
      </c>
      <c r="AN129" s="86" t="str">
        <f t="shared" si="82"/>
        <v>&gt;</v>
      </c>
      <c r="AO129" s="86">
        <f t="shared" si="83"/>
        <v>22.98486328125</v>
      </c>
      <c r="AP129" s="86">
        <f t="shared" si="84"/>
        <v>37</v>
      </c>
      <c r="AQ129" s="86" t="b">
        <f t="shared" si="85"/>
        <v>1</v>
      </c>
      <c r="AR129" s="86" t="str">
        <f t="shared" si="86"/>
        <v>Speed</v>
      </c>
      <c r="AS129" s="86" t="str">
        <f t="shared" si="87"/>
        <v>&lt;=</v>
      </c>
      <c r="AT129" s="86">
        <f t="shared" si="88"/>
        <v>23.851806640625</v>
      </c>
      <c r="AU129" s="86">
        <f t="shared" si="89"/>
        <v>8</v>
      </c>
      <c r="AV129" s="86" t="b">
        <f t="shared" si="90"/>
        <v>1</v>
      </c>
      <c r="AW129" s="86" t="str">
        <f t="shared" si="91"/>
        <v>Distance</v>
      </c>
      <c r="AX129" s="86" t="str">
        <f t="shared" si="92"/>
        <v>&lt;=</v>
      </c>
      <c r="AY129" s="86">
        <f t="shared" si="93"/>
        <v>557.604736328125</v>
      </c>
      <c r="AZ129" s="86">
        <f t="shared" si="94"/>
        <v>2</v>
      </c>
      <c r="BA129" s="86" t="b">
        <f t="shared" si="95"/>
        <v>0</v>
      </c>
      <c r="BB129" s="86" t="str">
        <f t="shared" si="96"/>
        <v>Distance</v>
      </c>
      <c r="BC129" s="86" t="str">
        <f t="shared" si="97"/>
        <v>&gt;</v>
      </c>
      <c r="BD129" s="86">
        <f t="shared" si="98"/>
        <v>440.973388671875</v>
      </c>
      <c r="BE129" s="86">
        <f t="shared" si="99"/>
        <v>0</v>
      </c>
      <c r="BF129" s="86" t="b">
        <f t="shared" si="100"/>
        <v>0</v>
      </c>
      <c r="BG129" s="86" t="str">
        <f t="shared" si="101"/>
        <v>Distance</v>
      </c>
      <c r="BH129" s="86" t="str">
        <f t="shared" si="102"/>
        <v>&gt;</v>
      </c>
      <c r="BI129" s="86">
        <f t="shared" si="103"/>
        <v>279.580810546875</v>
      </c>
      <c r="BJ129" s="15">
        <f t="shared" si="104"/>
        <v>0</v>
      </c>
      <c r="BK129" s="15" t="str">
        <f t="shared" si="105"/>
        <v>Speed&gt;23,354248046875 AND Distance&gt;505,696533203125 AND GEBR&lt;=0,715087890625 AND Speed&gt;22,98486328125 AND Speed&lt;=23,851806640625 AND Distance&lt;=557,604736328125 AND Distance&gt;440,973388671875 AND Distance&gt;279,580810546875</v>
      </c>
      <c r="BM129" s="15">
        <v>0.22216796875</v>
      </c>
      <c r="BN129" s="15">
        <v>0</v>
      </c>
      <c r="BO129" s="15" t="s">
        <v>2046</v>
      </c>
    </row>
    <row r="130" spans="1:67">
      <c r="A130" s="15">
        <v>127</v>
      </c>
      <c r="B130" s="15">
        <v>-2</v>
      </c>
      <c r="C130" s="15">
        <v>-8192</v>
      </c>
      <c r="D130" s="15">
        <f t="shared" si="53"/>
        <v>-1</v>
      </c>
      <c r="E130" s="15">
        <f t="shared" si="54"/>
        <v>0</v>
      </c>
      <c r="F130" s="15">
        <f t="shared" si="55"/>
        <v>-1</v>
      </c>
      <c r="G130" s="15">
        <v>457</v>
      </c>
      <c r="H130" s="15">
        <v>458</v>
      </c>
      <c r="I130" s="15">
        <v>125</v>
      </c>
      <c r="J130" s="15">
        <v>6</v>
      </c>
      <c r="K130" s="15">
        <v>496</v>
      </c>
      <c r="L130" s="15">
        <v>1365</v>
      </c>
      <c r="M130" s="15">
        <f t="shared" si="56"/>
        <v>0.333251953125</v>
      </c>
      <c r="O130" s="86">
        <f t="shared" si="57"/>
        <v>496</v>
      </c>
      <c r="P130" s="86">
        <f t="shared" si="58"/>
        <v>0.333251953125</v>
      </c>
      <c r="Q130" s="86">
        <f t="shared" si="59"/>
        <v>200</v>
      </c>
      <c r="R130" s="86" t="b">
        <f t="shared" si="60"/>
        <v>0</v>
      </c>
      <c r="S130" s="86" t="str">
        <f t="shared" si="61"/>
        <v>Dummy Node</v>
      </c>
      <c r="T130" s="86" t="str">
        <f t="shared" si="62"/>
        <v>N/A</v>
      </c>
      <c r="U130" s="86" t="str">
        <f t="shared" si="63"/>
        <v>N/A</v>
      </c>
      <c r="V130" s="86">
        <f t="shared" si="64"/>
        <v>124</v>
      </c>
      <c r="W130" s="86" t="b">
        <f t="shared" si="65"/>
        <v>0</v>
      </c>
      <c r="X130" s="86" t="str">
        <f t="shared" si="66"/>
        <v>Speed</v>
      </c>
      <c r="Y130" s="86" t="str">
        <f t="shared" si="67"/>
        <v>&gt;</v>
      </c>
      <c r="Z130" s="86">
        <f t="shared" si="68"/>
        <v>23.354248046875</v>
      </c>
      <c r="AA130" s="86">
        <f t="shared" si="69"/>
        <v>121</v>
      </c>
      <c r="AB130" s="86" t="b">
        <f t="shared" si="70"/>
        <v>0</v>
      </c>
      <c r="AC130" s="86" t="str">
        <f t="shared" si="71"/>
        <v>Distance</v>
      </c>
      <c r="AD130" s="86" t="str">
        <f t="shared" si="72"/>
        <v>&gt;</v>
      </c>
      <c r="AE130" s="86">
        <f t="shared" si="73"/>
        <v>505.696533203125</v>
      </c>
      <c r="AF130" s="86">
        <f t="shared" si="74"/>
        <v>120</v>
      </c>
      <c r="AG130" s="86" t="b">
        <f t="shared" si="75"/>
        <v>1</v>
      </c>
      <c r="AH130" s="86" t="str">
        <f t="shared" si="76"/>
        <v>GEBR</v>
      </c>
      <c r="AI130" s="86" t="str">
        <f t="shared" si="77"/>
        <v>&lt;=</v>
      </c>
      <c r="AJ130" s="86">
        <f t="shared" si="78"/>
        <v>0.715087890625</v>
      </c>
      <c r="AK130" s="86">
        <f t="shared" si="79"/>
        <v>39</v>
      </c>
      <c r="AL130" s="86" t="b">
        <f t="shared" si="80"/>
        <v>0</v>
      </c>
      <c r="AM130" s="86" t="str">
        <f t="shared" si="81"/>
        <v>Speed</v>
      </c>
      <c r="AN130" s="86" t="str">
        <f t="shared" si="82"/>
        <v>&gt;</v>
      </c>
      <c r="AO130" s="86">
        <f t="shared" si="83"/>
        <v>22.98486328125</v>
      </c>
      <c r="AP130" s="86">
        <f t="shared" si="84"/>
        <v>37</v>
      </c>
      <c r="AQ130" s="86" t="b">
        <f t="shared" si="85"/>
        <v>1</v>
      </c>
      <c r="AR130" s="86" t="str">
        <f t="shared" si="86"/>
        <v>Speed</v>
      </c>
      <c r="AS130" s="86" t="str">
        <f t="shared" si="87"/>
        <v>&lt;=</v>
      </c>
      <c r="AT130" s="86">
        <f t="shared" si="88"/>
        <v>23.851806640625</v>
      </c>
      <c r="AU130" s="86">
        <f t="shared" si="89"/>
        <v>8</v>
      </c>
      <c r="AV130" s="86" t="b">
        <f t="shared" si="90"/>
        <v>1</v>
      </c>
      <c r="AW130" s="86" t="str">
        <f t="shared" si="91"/>
        <v>Distance</v>
      </c>
      <c r="AX130" s="86" t="str">
        <f t="shared" si="92"/>
        <v>&lt;=</v>
      </c>
      <c r="AY130" s="86">
        <f t="shared" si="93"/>
        <v>557.604736328125</v>
      </c>
      <c r="AZ130" s="86">
        <f t="shared" si="94"/>
        <v>2</v>
      </c>
      <c r="BA130" s="86" t="b">
        <f t="shared" si="95"/>
        <v>0</v>
      </c>
      <c r="BB130" s="86" t="str">
        <f t="shared" si="96"/>
        <v>Distance</v>
      </c>
      <c r="BC130" s="86" t="str">
        <f t="shared" si="97"/>
        <v>&gt;</v>
      </c>
      <c r="BD130" s="86">
        <f t="shared" si="98"/>
        <v>440.973388671875</v>
      </c>
      <c r="BE130" s="86">
        <f t="shared" si="99"/>
        <v>0</v>
      </c>
      <c r="BF130" s="86" t="b">
        <f t="shared" si="100"/>
        <v>0</v>
      </c>
      <c r="BG130" s="86" t="str">
        <f t="shared" si="101"/>
        <v>Distance</v>
      </c>
      <c r="BH130" s="86" t="str">
        <f t="shared" si="102"/>
        <v>&gt;</v>
      </c>
      <c r="BI130" s="86">
        <f t="shared" si="103"/>
        <v>279.580810546875</v>
      </c>
      <c r="BJ130" s="15">
        <f t="shared" si="104"/>
        <v>0</v>
      </c>
      <c r="BK130" s="15" t="str">
        <f t="shared" si="105"/>
        <v>Speed&gt;23,354248046875 AND Distance&gt;505,696533203125 AND GEBR&lt;=0,715087890625 AND Speed&gt;22,98486328125 AND Speed&lt;=23,851806640625 AND Distance&lt;=557,604736328125 AND Distance&gt;440,973388671875 AND Distance&gt;279,580810546875</v>
      </c>
      <c r="BM130" s="15">
        <v>0.22216796875</v>
      </c>
      <c r="BN130" s="15">
        <v>0</v>
      </c>
      <c r="BO130" s="15" t="s">
        <v>2047</v>
      </c>
    </row>
    <row r="131" spans="1:67">
      <c r="A131" s="15">
        <v>128</v>
      </c>
      <c r="B131" s="15">
        <v>2</v>
      </c>
      <c r="C131" s="15">
        <v>4285</v>
      </c>
      <c r="D131" s="15">
        <f t="shared" si="53"/>
        <v>1</v>
      </c>
      <c r="E131" s="15">
        <f t="shared" si="54"/>
        <v>189</v>
      </c>
      <c r="F131" s="15">
        <f t="shared" si="55"/>
        <v>1.046142578125</v>
      </c>
      <c r="G131" s="15">
        <v>129</v>
      </c>
      <c r="H131" s="15">
        <v>130</v>
      </c>
      <c r="I131" s="15">
        <v>125</v>
      </c>
      <c r="J131" s="15">
        <v>6</v>
      </c>
      <c r="K131" s="15">
        <v>497</v>
      </c>
      <c r="L131" s="15">
        <v>592</v>
      </c>
      <c r="M131" s="15">
        <f t="shared" si="56"/>
        <v>0.14453125</v>
      </c>
      <c r="O131" s="86">
        <f t="shared" si="57"/>
        <v>497</v>
      </c>
      <c r="P131" s="86">
        <f t="shared" si="58"/>
        <v>0</v>
      </c>
      <c r="Q131" s="86">
        <f t="shared" si="59"/>
        <v>202</v>
      </c>
      <c r="R131" s="86" t="b">
        <f t="shared" si="60"/>
        <v>1</v>
      </c>
      <c r="S131" s="86" t="str">
        <f t="shared" si="61"/>
        <v>Dummy Node</v>
      </c>
      <c r="T131" s="86" t="str">
        <f t="shared" si="62"/>
        <v>N/A</v>
      </c>
      <c r="U131" s="86" t="str">
        <f t="shared" si="63"/>
        <v>N/A</v>
      </c>
      <c r="V131" s="86">
        <f t="shared" si="64"/>
        <v>129</v>
      </c>
      <c r="W131" s="86" t="b">
        <f t="shared" si="65"/>
        <v>0</v>
      </c>
      <c r="X131" s="86" t="str">
        <f t="shared" si="66"/>
        <v>Speed</v>
      </c>
      <c r="Y131" s="86" t="str">
        <f t="shared" si="67"/>
        <v>&gt;</v>
      </c>
      <c r="Z131" s="86">
        <f t="shared" si="68"/>
        <v>8.534912109375</v>
      </c>
      <c r="AA131" s="86">
        <f t="shared" si="69"/>
        <v>128</v>
      </c>
      <c r="AB131" s="86" t="b">
        <f t="shared" si="70"/>
        <v>1</v>
      </c>
      <c r="AC131" s="86" t="str">
        <f t="shared" si="71"/>
        <v>GEBR</v>
      </c>
      <c r="AD131" s="86" t="str">
        <f t="shared" si="72"/>
        <v>&lt;=</v>
      </c>
      <c r="AE131" s="86">
        <f t="shared" si="73"/>
        <v>1.046142578125</v>
      </c>
      <c r="AF131" s="86">
        <f t="shared" si="74"/>
        <v>125</v>
      </c>
      <c r="AG131" s="86" t="b">
        <f t="shared" si="75"/>
        <v>0</v>
      </c>
      <c r="AH131" s="86" t="str">
        <f t="shared" si="76"/>
        <v>Speed</v>
      </c>
      <c r="AI131" s="86" t="str">
        <f t="shared" si="77"/>
        <v>&gt;</v>
      </c>
      <c r="AJ131" s="86">
        <f t="shared" si="78"/>
        <v>7.66796875</v>
      </c>
      <c r="AK131" s="86">
        <f t="shared" si="79"/>
        <v>21</v>
      </c>
      <c r="AL131" s="86" t="b">
        <f t="shared" si="80"/>
        <v>1</v>
      </c>
      <c r="AM131" s="86" t="str">
        <f t="shared" si="81"/>
        <v>Distance</v>
      </c>
      <c r="AN131" s="86" t="str">
        <f t="shared" si="82"/>
        <v>&lt;=</v>
      </c>
      <c r="AO131" s="86">
        <f t="shared" si="83"/>
        <v>80.3369140625</v>
      </c>
      <c r="AP131" s="86">
        <f t="shared" si="84"/>
        <v>6</v>
      </c>
      <c r="AQ131" s="86" t="b">
        <f t="shared" si="85"/>
        <v>1</v>
      </c>
      <c r="AR131" s="86" t="str">
        <f t="shared" si="86"/>
        <v>Speed</v>
      </c>
      <c r="AS131" s="86" t="str">
        <f t="shared" si="87"/>
        <v>&lt;=</v>
      </c>
      <c r="AT131" s="86">
        <f t="shared" si="88"/>
        <v>9.998291015625</v>
      </c>
      <c r="AU131" s="86">
        <f t="shared" si="89"/>
        <v>3</v>
      </c>
      <c r="AV131" s="86" t="b">
        <f t="shared" si="90"/>
        <v>0</v>
      </c>
      <c r="AW131" s="86" t="str">
        <f t="shared" si="91"/>
        <v>Distance</v>
      </c>
      <c r="AX131" s="86" t="str">
        <f t="shared" si="92"/>
        <v>&gt;</v>
      </c>
      <c r="AY131" s="86">
        <f t="shared" si="93"/>
        <v>67.628662109375</v>
      </c>
      <c r="AZ131" s="86">
        <f t="shared" si="94"/>
        <v>1</v>
      </c>
      <c r="BA131" s="86" t="b">
        <f t="shared" si="95"/>
        <v>1</v>
      </c>
      <c r="BB131" s="86" t="str">
        <f t="shared" si="96"/>
        <v>Speed</v>
      </c>
      <c r="BC131" s="86" t="str">
        <f t="shared" si="97"/>
        <v>&lt;=</v>
      </c>
      <c r="BD131" s="86">
        <f t="shared" si="98"/>
        <v>13.645751953125</v>
      </c>
      <c r="BE131" s="86">
        <f t="shared" si="99"/>
        <v>0</v>
      </c>
      <c r="BF131" s="86" t="b">
        <f t="shared" si="100"/>
        <v>1</v>
      </c>
      <c r="BG131" s="86" t="str">
        <f t="shared" si="101"/>
        <v>Distance</v>
      </c>
      <c r="BH131" s="86" t="str">
        <f t="shared" si="102"/>
        <v>&lt;=</v>
      </c>
      <c r="BI131" s="86">
        <f t="shared" si="103"/>
        <v>279.580810546875</v>
      </c>
      <c r="BJ131" s="15">
        <f t="shared" si="104"/>
        <v>1</v>
      </c>
      <c r="BK131" s="15" t="str">
        <f t="shared" si="105"/>
        <v>Speed&gt;8,534912109375 AND GEBR&lt;=1,046142578125 AND Speed&gt;7,66796875 AND Distance&lt;=80,3369140625 AND Speed&lt;=9,998291015625 AND Distance&gt;67,628662109375 AND Speed&lt;=13,645751953125 AND Distance&lt;=279,580810546875</v>
      </c>
      <c r="BM131" s="15">
        <v>0.22216796875</v>
      </c>
      <c r="BN131" s="15">
        <v>0</v>
      </c>
      <c r="BO131" s="15" t="s">
        <v>2082</v>
      </c>
    </row>
    <row r="132" spans="1:67">
      <c r="A132" s="15">
        <v>129</v>
      </c>
      <c r="B132" s="15">
        <v>1</v>
      </c>
      <c r="C132" s="15">
        <v>34959</v>
      </c>
      <c r="D132" s="15">
        <f t="shared" ref="D132:D195" si="106">IF(C132&lt;&gt;-8192,INT(C132/2^12),-1)</f>
        <v>8</v>
      </c>
      <c r="E132" s="15">
        <f t="shared" ref="E132:E195" si="107">IF(C132 &lt;&gt; -8192, MOD(C132, 2^12), 0)</f>
        <v>2191</v>
      </c>
      <c r="F132" s="15">
        <f t="shared" ref="F132:F195" si="108">D132+(E132/2^12)</f>
        <v>8.534912109375</v>
      </c>
      <c r="G132" s="15">
        <v>201</v>
      </c>
      <c r="H132" s="15">
        <v>202</v>
      </c>
      <c r="I132" s="15">
        <v>128</v>
      </c>
      <c r="J132" s="15">
        <v>7</v>
      </c>
      <c r="K132" s="15">
        <v>498</v>
      </c>
      <c r="L132" s="15">
        <v>216</v>
      </c>
      <c r="M132" s="15">
        <f t="shared" ref="M132:M195" si="109">IF(L132 &gt;= 2^12, "Error: Wrong Probability!", L132/2^12)</f>
        <v>5.2734375E-2</v>
      </c>
      <c r="O132" s="86">
        <f t="shared" ref="O132:O195" si="110">K132</f>
        <v>498</v>
      </c>
      <c r="P132" s="86">
        <f t="shared" ref="P132:P195" si="111">VLOOKUP(O132,$A$3:$M$1025,13,FALSE)</f>
        <v>0</v>
      </c>
      <c r="Q132" s="86">
        <f t="shared" ref="Q132:Q195" si="112">VLOOKUP(O132,$A$3:$I$1025,9,FALSE)</f>
        <v>202</v>
      </c>
      <c r="R132" s="86" t="b">
        <f t="shared" ref="R132:R195" si="113">IF(VLOOKUP(Q132,$A$3:$G$1025,7,FALSE) = O132, TRUE, IF(VLOOKUP(Q132, $A$3:$H$1025,8,FALSE) = O132, FALSE, "Error: Invalid Decision!"))</f>
        <v>0</v>
      </c>
      <c r="S132" s="86" t="str">
        <f t="shared" ref="S132:S195" si="114">IF(VLOOKUP(Q132,$A$3:$B$1025,2,FALSE) = 0, "Distance", IF(VLOOKUP(Q132,$A$3:$B$1025,2,FALSE) = 1, "Speed", IF(VLOOKUP(Q132,$A$3:$B$1025,2,FALSE) = 2, "GEBR", "Dummy Node")))</f>
        <v>Dummy Node</v>
      </c>
      <c r="T132" s="86" t="str">
        <f t="shared" ref="T132:T195" si="115">IF(S132="Dummy Node","N/A",IF(R132,"&lt;=","&gt;"))</f>
        <v>N/A</v>
      </c>
      <c r="U132" s="86" t="str">
        <f t="shared" ref="U132:U195" si="116">IF(S132="Dummy Node","N/A",VLOOKUP(Q132,$A$3:$F$1025,6,FALSE))</f>
        <v>N/A</v>
      </c>
      <c r="V132" s="86">
        <f t="shared" ref="V132:V195" si="117">VLOOKUP(Q132,$A$3:$I$1025,9,FALSE)</f>
        <v>129</v>
      </c>
      <c r="W132" s="86" t="b">
        <f t="shared" ref="W132:W195" si="118">IF(VLOOKUP(V132,$A$3:$G$1025,7,FALSE) = Q132, TRUE, IF(VLOOKUP(V132, $A$3:$H$1025,8,FALSE) = Q132, FALSE, "Error: Invalid Decision!"))</f>
        <v>0</v>
      </c>
      <c r="X132" s="86" t="str">
        <f t="shared" ref="X132:X195" si="119">IF(VLOOKUP(V132,$A$3:$B$1025,2,FALSE) = 0, "Distance", IF(VLOOKUP(V132,$A$3:$B$1025,2,FALSE) = 1, "Speed", IF(VLOOKUP(V132,$A$3:$B$1025,2,FALSE) = 2, "GEBR", "Dummy Node")))</f>
        <v>Speed</v>
      </c>
      <c r="Y132" s="86" t="str">
        <f t="shared" ref="Y132:Y195" si="120">IF(X132="Dummy Node","N/A",IF(W132,"&lt;=","&gt;"))</f>
        <v>&gt;</v>
      </c>
      <c r="Z132" s="86">
        <f t="shared" ref="Z132:Z195" si="121">IF(X132="Dummy Node","N/A",VLOOKUP(V132,$A$3:$F$1025,6,FALSE))</f>
        <v>8.534912109375</v>
      </c>
      <c r="AA132" s="86">
        <f t="shared" ref="AA132:AA195" si="122">VLOOKUP(V132,$A$3:$I$1025,9,FALSE)</f>
        <v>128</v>
      </c>
      <c r="AB132" s="86" t="b">
        <f t="shared" ref="AB132:AB195" si="123">IF(VLOOKUP(AA132,$A$3:$G$1025,7,FALSE) = V132, TRUE, IF(VLOOKUP(AA132, $A$3:$H$1025,8,FALSE) = V132, FALSE, "Error: Invalid Decision!"))</f>
        <v>1</v>
      </c>
      <c r="AC132" s="86" t="str">
        <f t="shared" ref="AC132:AC195" si="124">IF(VLOOKUP(AA132,$A$3:$B$1025,2,FALSE) = 0, "Distance", IF(VLOOKUP(AA132,$A$3:$B$1025,2,FALSE) = 1, "Speed", IF(VLOOKUP(AA132,$A$3:$B$1025,2,FALSE) = 2, "GEBR", "Dummy Node")))</f>
        <v>GEBR</v>
      </c>
      <c r="AD132" s="86" t="str">
        <f t="shared" ref="AD132:AD195" si="125">IF(AC132="Dummy Node","N/A",IF(AB132,"&lt;=","&gt;"))</f>
        <v>&lt;=</v>
      </c>
      <c r="AE132" s="86">
        <f t="shared" ref="AE132:AE195" si="126">IF(AC132="Dummy Node","N/A",VLOOKUP(AA132,$A$3:$F$1025,6,FALSE))</f>
        <v>1.046142578125</v>
      </c>
      <c r="AF132" s="86">
        <f t="shared" ref="AF132:AF195" si="127">VLOOKUP(AA132,$A$3:$I$1025,9,FALSE)</f>
        <v>125</v>
      </c>
      <c r="AG132" s="86" t="b">
        <f t="shared" ref="AG132:AG195" si="128">IF(VLOOKUP(AF132,$A$3:$G$1025,7,FALSE) = AA132, TRUE, IF(VLOOKUP(AF132, $A$3:$H$1025,8,FALSE) = AA132, FALSE, "Error: Invalid Decision!"))</f>
        <v>0</v>
      </c>
      <c r="AH132" s="86" t="str">
        <f t="shared" ref="AH132:AH195" si="129">IF(VLOOKUP(AF132,$A$3:$B$1025,2,FALSE) = 0, "Distance", IF(VLOOKUP(AF132,$A$3:$B$1025,2,FALSE) = 1, "Speed", IF(VLOOKUP(AF132,$A$3:$B$1025,2,FALSE) = 2, "GEBR", "Dummy Node")))</f>
        <v>Speed</v>
      </c>
      <c r="AI132" s="86" t="str">
        <f t="shared" ref="AI132:AI195" si="130">IF(AH132="Dummy Node","N/A",IF(AG132,"&lt;=","&gt;"))</f>
        <v>&gt;</v>
      </c>
      <c r="AJ132" s="86">
        <f t="shared" ref="AJ132:AJ195" si="131">IF(AH132="Dummy Node","N/A",VLOOKUP(AF132,$A$3:$F$1025,6,FALSE))</f>
        <v>7.66796875</v>
      </c>
      <c r="AK132" s="86">
        <f t="shared" ref="AK132:AK195" si="132">VLOOKUP(AF132,$A$3:$I$1025,9,FALSE)</f>
        <v>21</v>
      </c>
      <c r="AL132" s="86" t="b">
        <f t="shared" ref="AL132:AL195" si="133">IF(VLOOKUP(AK132,$A$3:$G$1025,7,FALSE) = AF132, TRUE, IF(VLOOKUP(AK132, $A$3:$H$1025,8,FALSE) = AF132, FALSE, "Error: Invalid Decision!"))</f>
        <v>1</v>
      </c>
      <c r="AM132" s="86" t="str">
        <f t="shared" ref="AM132:AM195" si="134">IF(VLOOKUP(AK132,$A$3:$B$1025,2,FALSE) = 0, "Distance", IF(VLOOKUP(AK132,$A$3:$B$1025,2,FALSE) = 1, "Speed", IF(VLOOKUP(AK132,$A$3:$B$1025,2,FALSE) = 2, "GEBR", "Dummy Node")))</f>
        <v>Distance</v>
      </c>
      <c r="AN132" s="86" t="str">
        <f t="shared" ref="AN132:AN195" si="135">IF(AM132="Dummy Node","N/A",IF(AL132,"&lt;=","&gt;"))</f>
        <v>&lt;=</v>
      </c>
      <c r="AO132" s="86">
        <f t="shared" ref="AO132:AO195" si="136">IF(AM132="Dummy Node","N/A",VLOOKUP(AK132,$A$3:$F$1025,6,FALSE))</f>
        <v>80.3369140625</v>
      </c>
      <c r="AP132" s="86">
        <f t="shared" ref="AP132:AP195" si="137">VLOOKUP(AK132,$A$3:$I$1025,9,FALSE)</f>
        <v>6</v>
      </c>
      <c r="AQ132" s="86" t="b">
        <f t="shared" ref="AQ132:AQ195" si="138">IF(VLOOKUP(AP132,$A$3:$G$1025,7,FALSE) = AK132, TRUE, IF(VLOOKUP(AP132, $A$3:$H$1025,8,FALSE) = AK132, FALSE, "Error: Invalid Decision!"))</f>
        <v>1</v>
      </c>
      <c r="AR132" s="86" t="str">
        <f t="shared" ref="AR132:AR195" si="139">IF(VLOOKUP(AP132,$A$3:$B$1025,2,FALSE) = 0, "Distance", IF(VLOOKUP(AP132,$A$3:$B$1025,2,FALSE) = 1, "Speed", IF(VLOOKUP(AP132,$A$3:$B$1025,2,FALSE) = 2, "GEBR", "Dummy Node")))</f>
        <v>Speed</v>
      </c>
      <c r="AS132" s="86" t="str">
        <f t="shared" ref="AS132:AS195" si="140">IF(AR132="Dummy Node","N/A",IF(AQ132,"&lt;=","&gt;"))</f>
        <v>&lt;=</v>
      </c>
      <c r="AT132" s="86">
        <f t="shared" ref="AT132:AT195" si="141">IF(AR132="Dummy Node","N/A",VLOOKUP(AP132,$A$3:$F$1025,6,FALSE))</f>
        <v>9.998291015625</v>
      </c>
      <c r="AU132" s="86">
        <f t="shared" ref="AU132:AU195" si="142">VLOOKUP(AP132,$A$3:$I$1025,9,FALSE)</f>
        <v>3</v>
      </c>
      <c r="AV132" s="86" t="b">
        <f t="shared" ref="AV132:AV195" si="143">IF(VLOOKUP(AU132,$A$3:$G$1025,7,FALSE) = AP132, TRUE, IF(VLOOKUP(AU132, $A$3:$H$1025,8,FALSE) = AP132, FALSE, "Error: Invalid Decision!"))</f>
        <v>0</v>
      </c>
      <c r="AW132" s="86" t="str">
        <f t="shared" ref="AW132:AW195" si="144">IF(VLOOKUP(AU132,$A$3:$B$1025,2,FALSE) = 0, "Distance", IF(VLOOKUP(AU132,$A$3:$B$1025,2,FALSE) = 1, "Speed", IF(VLOOKUP(AU132,$A$3:$B$1025,2,FALSE) = 2, "GEBR", "Dummy Node")))</f>
        <v>Distance</v>
      </c>
      <c r="AX132" s="86" t="str">
        <f t="shared" ref="AX132:AX195" si="145">IF(AW132="Dummy Node","N/A",IF(AV132,"&lt;=","&gt;"))</f>
        <v>&gt;</v>
      </c>
      <c r="AY132" s="86">
        <f t="shared" ref="AY132:AY195" si="146">IF(AW132="Dummy Node","N/A",VLOOKUP(AU132,$A$3:$F$1025,6,FALSE))</f>
        <v>67.628662109375</v>
      </c>
      <c r="AZ132" s="86">
        <f t="shared" ref="AZ132:AZ195" si="147">VLOOKUP(AU132,$A$3:$I$1025,9,FALSE)</f>
        <v>1</v>
      </c>
      <c r="BA132" s="86" t="b">
        <f t="shared" ref="BA132:BA195" si="148">IF(VLOOKUP(AZ132,$A$3:$G$1025,7,FALSE) = AU132, TRUE, IF(VLOOKUP(AZ132, $A$3:$H$1025,8,FALSE) = AU132, FALSE, "Error: Invalid Decision!"))</f>
        <v>1</v>
      </c>
      <c r="BB132" s="86" t="str">
        <f t="shared" ref="BB132:BB195" si="149">IF(VLOOKUP(AZ132,$A$3:$B$1025,2,FALSE) = 0, "Distance", IF(VLOOKUP(AZ132,$A$3:$B$1025,2,FALSE) = 1, "Speed", IF(VLOOKUP(AZ132,$A$3:$B$1025,2,FALSE) = 2, "GEBR", "Dummy Node")))</f>
        <v>Speed</v>
      </c>
      <c r="BC132" s="86" t="str">
        <f t="shared" ref="BC132:BC195" si="150">IF(BB132="Dummy Node","N/A",IF(BA132,"&lt;=","&gt;"))</f>
        <v>&lt;=</v>
      </c>
      <c r="BD132" s="86">
        <f t="shared" ref="BD132:BD195" si="151">IF(BB132="Dummy Node","N/A",VLOOKUP(AZ132,$A$3:$F$1025,6,FALSE))</f>
        <v>13.645751953125</v>
      </c>
      <c r="BE132" s="86">
        <f t="shared" ref="BE132:BE195" si="152">VLOOKUP(AZ132,$A$3:$I$1025,9,FALSE)</f>
        <v>0</v>
      </c>
      <c r="BF132" s="86" t="b">
        <f t="shared" ref="BF132:BF195" si="153">IF(VLOOKUP(BE132,$A$3:$G$1025,7,FALSE) = AZ132, TRUE, IF(VLOOKUP(BE132, $A$3:$H$1025,8,FALSE) = AZ132, FALSE, "Error: Invalid Decision!"))</f>
        <v>1</v>
      </c>
      <c r="BG132" s="86" t="str">
        <f t="shared" ref="BG132:BG195" si="154">IF(VLOOKUP(BE132,$A$3:$B$1025,2,FALSE) = 0, "Distance", IF(VLOOKUP(BE132,$A$3:$B$1025,2,FALSE) = 1, "Speed", IF(VLOOKUP(BE132,$A$3:$B$1025,2,FALSE) = 2, "GEBR", "Dummy Node")))</f>
        <v>Distance</v>
      </c>
      <c r="BH132" s="86" t="str">
        <f t="shared" ref="BH132:BH195" si="155">IF(BG132="Dummy Node","N/A",IF(BF132,"&lt;=","&gt;"))</f>
        <v>&lt;=</v>
      </c>
      <c r="BI132" s="86">
        <f t="shared" ref="BI132:BI195" si="156">IF(BG132="Dummy Node","N/A",VLOOKUP(BE132,$A$3:$F$1025,6,FALSE))</f>
        <v>279.580810546875</v>
      </c>
      <c r="BJ132" s="15">
        <f t="shared" ref="BJ132:BJ195" si="157">IF(P132&lt;0.5/3, 1, 0)</f>
        <v>1</v>
      </c>
      <c r="BK132" s="15" t="str">
        <f t="shared" ref="BK132:BK195" si="158">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 AND ")), IF(BG132 = "Dummy Node","", CONCATENATE(BG132,BH132,BI132)))</f>
        <v>Speed&gt;8,534912109375 AND GEBR&lt;=1,046142578125 AND Speed&gt;7,66796875 AND Distance&lt;=80,3369140625 AND Speed&lt;=9,998291015625 AND Distance&gt;67,628662109375 AND Speed&lt;=13,645751953125 AND Distance&lt;=279,580810546875</v>
      </c>
      <c r="BM132" s="15">
        <v>0.238037109375</v>
      </c>
      <c r="BN132" s="15">
        <v>0</v>
      </c>
      <c r="BO132" s="15" t="s">
        <v>1959</v>
      </c>
    </row>
    <row r="133" spans="1:67">
      <c r="A133" s="15">
        <v>130</v>
      </c>
      <c r="B133" s="15">
        <v>1</v>
      </c>
      <c r="C133" s="15">
        <v>37824</v>
      </c>
      <c r="D133" s="15">
        <f t="shared" si="106"/>
        <v>9</v>
      </c>
      <c r="E133" s="15">
        <f t="shared" si="107"/>
        <v>960</v>
      </c>
      <c r="F133" s="15">
        <f t="shared" si="108"/>
        <v>9.234375</v>
      </c>
      <c r="G133" s="15">
        <v>339</v>
      </c>
      <c r="H133" s="15">
        <v>340</v>
      </c>
      <c r="I133" s="15">
        <v>128</v>
      </c>
      <c r="J133" s="15">
        <v>7</v>
      </c>
      <c r="K133" s="15">
        <v>499</v>
      </c>
      <c r="L133" s="15">
        <v>1241</v>
      </c>
      <c r="M133" s="15">
        <f t="shared" si="109"/>
        <v>0.302978515625</v>
      </c>
      <c r="O133" s="86">
        <f t="shared" si="110"/>
        <v>499</v>
      </c>
      <c r="P133" s="86">
        <f t="shared" si="111"/>
        <v>0.333251953125</v>
      </c>
      <c r="Q133" s="86">
        <f t="shared" si="112"/>
        <v>208</v>
      </c>
      <c r="R133" s="86" t="b">
        <f t="shared" si="113"/>
        <v>1</v>
      </c>
      <c r="S133" s="86" t="str">
        <f t="shared" si="114"/>
        <v>Dummy Node</v>
      </c>
      <c r="T133" s="86" t="str">
        <f t="shared" si="115"/>
        <v>N/A</v>
      </c>
      <c r="U133" s="86" t="str">
        <f t="shared" si="116"/>
        <v>N/A</v>
      </c>
      <c r="V133" s="86">
        <f t="shared" si="117"/>
        <v>50</v>
      </c>
      <c r="W133" s="86" t="b">
        <f t="shared" si="118"/>
        <v>0</v>
      </c>
      <c r="X133" s="86" t="str">
        <f t="shared" si="119"/>
        <v>GEBR</v>
      </c>
      <c r="Y133" s="86" t="str">
        <f t="shared" si="120"/>
        <v>&gt;</v>
      </c>
      <c r="Z133" s="86">
        <f t="shared" si="121"/>
        <v>0.85498046875</v>
      </c>
      <c r="AA133" s="86">
        <f t="shared" si="122"/>
        <v>48</v>
      </c>
      <c r="AB133" s="86" t="b">
        <f t="shared" si="123"/>
        <v>0</v>
      </c>
      <c r="AC133" s="86" t="str">
        <f t="shared" si="124"/>
        <v>GEBR</v>
      </c>
      <c r="AD133" s="86" t="str">
        <f t="shared" si="125"/>
        <v>&gt;</v>
      </c>
      <c r="AE133" s="86">
        <f t="shared" si="126"/>
        <v>0.715087890625</v>
      </c>
      <c r="AF133" s="86">
        <f t="shared" si="127"/>
        <v>45</v>
      </c>
      <c r="AG133" s="86" t="b">
        <f t="shared" si="128"/>
        <v>0</v>
      </c>
      <c r="AH133" s="86" t="str">
        <f t="shared" si="129"/>
        <v>Distance</v>
      </c>
      <c r="AI133" s="86" t="str">
        <f t="shared" si="130"/>
        <v>&gt;</v>
      </c>
      <c r="AJ133" s="86">
        <f t="shared" si="131"/>
        <v>387.613525390625</v>
      </c>
      <c r="AK133" s="86">
        <f t="shared" si="132"/>
        <v>13</v>
      </c>
      <c r="AL133" s="86" t="b">
        <f t="shared" si="133"/>
        <v>1</v>
      </c>
      <c r="AM133" s="86" t="str">
        <f t="shared" si="134"/>
        <v>Speed</v>
      </c>
      <c r="AN133" s="86" t="str">
        <f t="shared" si="135"/>
        <v>&lt;=</v>
      </c>
      <c r="AO133" s="86">
        <f t="shared" si="136"/>
        <v>23.60009765625</v>
      </c>
      <c r="AP133" s="86">
        <f t="shared" si="137"/>
        <v>10</v>
      </c>
      <c r="AQ133" s="86" t="b">
        <f t="shared" si="138"/>
        <v>1</v>
      </c>
      <c r="AR133" s="86" t="str">
        <f t="shared" si="139"/>
        <v>GEBR</v>
      </c>
      <c r="AS133" s="86" t="str">
        <f t="shared" si="140"/>
        <v>&lt;=</v>
      </c>
      <c r="AT133" s="86">
        <f t="shared" si="141"/>
        <v>1.046142578125</v>
      </c>
      <c r="AU133" s="86">
        <f t="shared" si="142"/>
        <v>7</v>
      </c>
      <c r="AV133" s="86" t="b">
        <f t="shared" si="143"/>
        <v>0</v>
      </c>
      <c r="AW133" s="86" t="str">
        <f t="shared" si="144"/>
        <v>Speed</v>
      </c>
      <c r="AX133" s="86" t="str">
        <f t="shared" si="145"/>
        <v>&gt;</v>
      </c>
      <c r="AY133" s="86">
        <f t="shared" si="146"/>
        <v>20.9580078125</v>
      </c>
      <c r="AZ133" s="86">
        <f t="shared" si="147"/>
        <v>2</v>
      </c>
      <c r="BA133" s="86" t="b">
        <f t="shared" si="148"/>
        <v>1</v>
      </c>
      <c r="BB133" s="86" t="str">
        <f t="shared" si="149"/>
        <v>Distance</v>
      </c>
      <c r="BC133" s="86" t="str">
        <f t="shared" si="150"/>
        <v>&lt;=</v>
      </c>
      <c r="BD133" s="86">
        <f t="shared" si="151"/>
        <v>440.973388671875</v>
      </c>
      <c r="BE133" s="86">
        <f t="shared" si="152"/>
        <v>0</v>
      </c>
      <c r="BF133" s="86" t="b">
        <f t="shared" si="153"/>
        <v>0</v>
      </c>
      <c r="BG133" s="86" t="str">
        <f t="shared" si="154"/>
        <v>Distance</v>
      </c>
      <c r="BH133" s="86" t="str">
        <f t="shared" si="155"/>
        <v>&gt;</v>
      </c>
      <c r="BI133" s="86">
        <f t="shared" si="156"/>
        <v>279.580810546875</v>
      </c>
      <c r="BJ133" s="15">
        <f t="shared" si="157"/>
        <v>0</v>
      </c>
      <c r="BK133" s="15" t="str">
        <f t="shared" si="158"/>
        <v>GEBR&gt;0,85498046875 AND GEBR&gt;0,715087890625 AND Distance&gt;387,613525390625 AND Speed&lt;=23,60009765625 AND GEBR&lt;=1,046142578125 AND Speed&gt;20,9580078125 AND Distance&lt;=440,973388671875 AND Distance&gt;279,580810546875</v>
      </c>
      <c r="BM133" s="15">
        <v>0.25</v>
      </c>
      <c r="BN133" s="15">
        <v>0</v>
      </c>
      <c r="BO133" s="15" t="s">
        <v>1928</v>
      </c>
    </row>
    <row r="134" spans="1:67">
      <c r="A134" s="15">
        <v>131</v>
      </c>
      <c r="B134" s="15">
        <v>-2</v>
      </c>
      <c r="C134" s="15">
        <v>-8192</v>
      </c>
      <c r="D134" s="15">
        <f t="shared" si="106"/>
        <v>-1</v>
      </c>
      <c r="E134" s="15">
        <f t="shared" si="107"/>
        <v>0</v>
      </c>
      <c r="F134" s="15">
        <f t="shared" si="108"/>
        <v>-1</v>
      </c>
      <c r="G134" s="15">
        <v>-1</v>
      </c>
      <c r="H134" s="15">
        <v>-1</v>
      </c>
      <c r="I134" s="15">
        <v>100</v>
      </c>
      <c r="J134" s="15">
        <v>9</v>
      </c>
      <c r="K134" s="15">
        <v>500</v>
      </c>
      <c r="L134" s="15">
        <v>1260</v>
      </c>
      <c r="M134" s="15">
        <f t="shared" si="109"/>
        <v>0.3076171875</v>
      </c>
      <c r="O134" s="86">
        <f t="shared" si="110"/>
        <v>500</v>
      </c>
      <c r="P134" s="86">
        <f t="shared" si="111"/>
        <v>0.333251953125</v>
      </c>
      <c r="Q134" s="86">
        <f t="shared" si="112"/>
        <v>208</v>
      </c>
      <c r="R134" s="86" t="b">
        <f t="shared" si="113"/>
        <v>0</v>
      </c>
      <c r="S134" s="86" t="str">
        <f t="shared" si="114"/>
        <v>Dummy Node</v>
      </c>
      <c r="T134" s="86" t="str">
        <f t="shared" si="115"/>
        <v>N/A</v>
      </c>
      <c r="U134" s="86" t="str">
        <f t="shared" si="116"/>
        <v>N/A</v>
      </c>
      <c r="V134" s="86">
        <f t="shared" si="117"/>
        <v>50</v>
      </c>
      <c r="W134" s="86" t="b">
        <f t="shared" si="118"/>
        <v>0</v>
      </c>
      <c r="X134" s="86" t="str">
        <f t="shared" si="119"/>
        <v>GEBR</v>
      </c>
      <c r="Y134" s="86" t="str">
        <f t="shared" si="120"/>
        <v>&gt;</v>
      </c>
      <c r="Z134" s="86">
        <f t="shared" si="121"/>
        <v>0.85498046875</v>
      </c>
      <c r="AA134" s="86">
        <f t="shared" si="122"/>
        <v>48</v>
      </c>
      <c r="AB134" s="86" t="b">
        <f t="shared" si="123"/>
        <v>0</v>
      </c>
      <c r="AC134" s="86" t="str">
        <f t="shared" si="124"/>
        <v>GEBR</v>
      </c>
      <c r="AD134" s="86" t="str">
        <f t="shared" si="125"/>
        <v>&gt;</v>
      </c>
      <c r="AE134" s="86">
        <f t="shared" si="126"/>
        <v>0.715087890625</v>
      </c>
      <c r="AF134" s="86">
        <f t="shared" si="127"/>
        <v>45</v>
      </c>
      <c r="AG134" s="86" t="b">
        <f t="shared" si="128"/>
        <v>0</v>
      </c>
      <c r="AH134" s="86" t="str">
        <f t="shared" si="129"/>
        <v>Distance</v>
      </c>
      <c r="AI134" s="86" t="str">
        <f t="shared" si="130"/>
        <v>&gt;</v>
      </c>
      <c r="AJ134" s="86">
        <f t="shared" si="131"/>
        <v>387.613525390625</v>
      </c>
      <c r="AK134" s="86">
        <f t="shared" si="132"/>
        <v>13</v>
      </c>
      <c r="AL134" s="86" t="b">
        <f t="shared" si="133"/>
        <v>1</v>
      </c>
      <c r="AM134" s="86" t="str">
        <f t="shared" si="134"/>
        <v>Speed</v>
      </c>
      <c r="AN134" s="86" t="str">
        <f t="shared" si="135"/>
        <v>&lt;=</v>
      </c>
      <c r="AO134" s="86">
        <f t="shared" si="136"/>
        <v>23.60009765625</v>
      </c>
      <c r="AP134" s="86">
        <f t="shared" si="137"/>
        <v>10</v>
      </c>
      <c r="AQ134" s="86" t="b">
        <f t="shared" si="138"/>
        <v>1</v>
      </c>
      <c r="AR134" s="86" t="str">
        <f t="shared" si="139"/>
        <v>GEBR</v>
      </c>
      <c r="AS134" s="86" t="str">
        <f t="shared" si="140"/>
        <v>&lt;=</v>
      </c>
      <c r="AT134" s="86">
        <f t="shared" si="141"/>
        <v>1.046142578125</v>
      </c>
      <c r="AU134" s="86">
        <f t="shared" si="142"/>
        <v>7</v>
      </c>
      <c r="AV134" s="86" t="b">
        <f t="shared" si="143"/>
        <v>0</v>
      </c>
      <c r="AW134" s="86" t="str">
        <f t="shared" si="144"/>
        <v>Speed</v>
      </c>
      <c r="AX134" s="86" t="str">
        <f t="shared" si="145"/>
        <v>&gt;</v>
      </c>
      <c r="AY134" s="86">
        <f t="shared" si="146"/>
        <v>20.9580078125</v>
      </c>
      <c r="AZ134" s="86">
        <f t="shared" si="147"/>
        <v>2</v>
      </c>
      <c r="BA134" s="86" t="b">
        <f t="shared" si="148"/>
        <v>1</v>
      </c>
      <c r="BB134" s="86" t="str">
        <f t="shared" si="149"/>
        <v>Distance</v>
      </c>
      <c r="BC134" s="86" t="str">
        <f t="shared" si="150"/>
        <v>&lt;=</v>
      </c>
      <c r="BD134" s="86">
        <f t="shared" si="151"/>
        <v>440.973388671875</v>
      </c>
      <c r="BE134" s="86">
        <f t="shared" si="152"/>
        <v>0</v>
      </c>
      <c r="BF134" s="86" t="b">
        <f t="shared" si="153"/>
        <v>0</v>
      </c>
      <c r="BG134" s="86" t="str">
        <f t="shared" si="154"/>
        <v>Distance</v>
      </c>
      <c r="BH134" s="86" t="str">
        <f t="shared" si="155"/>
        <v>&gt;</v>
      </c>
      <c r="BI134" s="86">
        <f t="shared" si="156"/>
        <v>279.580810546875</v>
      </c>
      <c r="BJ134" s="15">
        <f t="shared" si="157"/>
        <v>0</v>
      </c>
      <c r="BK134" s="15" t="str">
        <f t="shared" si="158"/>
        <v>GEBR&gt;0,85498046875 AND GEBR&gt;0,715087890625 AND Distance&gt;387,613525390625 AND Speed&lt;=23,60009765625 AND GEBR&lt;=1,046142578125 AND Speed&gt;20,9580078125 AND Distance&lt;=440,973388671875 AND Distance&gt;279,580810546875</v>
      </c>
      <c r="BM134" s="15">
        <v>0.25</v>
      </c>
      <c r="BN134" s="15">
        <v>0</v>
      </c>
      <c r="BO134" s="15" t="s">
        <v>2044</v>
      </c>
    </row>
    <row r="135" spans="1:67">
      <c r="A135" s="15">
        <v>132</v>
      </c>
      <c r="B135" s="15">
        <v>-2</v>
      </c>
      <c r="C135" s="15">
        <v>-8192</v>
      </c>
      <c r="D135" s="15">
        <f t="shared" si="106"/>
        <v>-1</v>
      </c>
      <c r="E135" s="15">
        <f t="shared" si="107"/>
        <v>0</v>
      </c>
      <c r="F135" s="15">
        <f t="shared" si="108"/>
        <v>-1</v>
      </c>
      <c r="G135" s="15">
        <v>-1</v>
      </c>
      <c r="H135" s="15">
        <v>-1</v>
      </c>
      <c r="I135" s="15">
        <v>100</v>
      </c>
      <c r="J135" s="15">
        <v>9</v>
      </c>
      <c r="K135" s="15">
        <v>503</v>
      </c>
      <c r="L135" s="15">
        <v>273</v>
      </c>
      <c r="M135" s="15">
        <f t="shared" si="109"/>
        <v>6.6650390625E-2</v>
      </c>
      <c r="O135" s="86">
        <f t="shared" si="110"/>
        <v>503</v>
      </c>
      <c r="P135" s="86">
        <f t="shared" si="111"/>
        <v>0.333251953125</v>
      </c>
      <c r="Q135" s="86">
        <f t="shared" si="112"/>
        <v>214</v>
      </c>
      <c r="R135" s="86" t="b">
        <f t="shared" si="113"/>
        <v>1</v>
      </c>
      <c r="S135" s="86" t="str">
        <f t="shared" si="114"/>
        <v>Dummy Node</v>
      </c>
      <c r="T135" s="86" t="str">
        <f t="shared" si="115"/>
        <v>N/A</v>
      </c>
      <c r="U135" s="86" t="str">
        <f t="shared" si="116"/>
        <v>N/A</v>
      </c>
      <c r="V135" s="86">
        <f t="shared" si="117"/>
        <v>212</v>
      </c>
      <c r="W135" s="86" t="b">
        <f t="shared" si="118"/>
        <v>0</v>
      </c>
      <c r="X135" s="86" t="str">
        <f t="shared" si="119"/>
        <v>Distance</v>
      </c>
      <c r="Y135" s="86" t="str">
        <f t="shared" si="120"/>
        <v>&gt;</v>
      </c>
      <c r="Z135" s="86">
        <f t="shared" si="121"/>
        <v>34.859130859375</v>
      </c>
      <c r="AA135" s="86">
        <f t="shared" si="122"/>
        <v>102</v>
      </c>
      <c r="AB135" s="86" t="b">
        <f t="shared" si="123"/>
        <v>0</v>
      </c>
      <c r="AC135" s="86" t="str">
        <f t="shared" si="124"/>
        <v>Speed</v>
      </c>
      <c r="AD135" s="86" t="str">
        <f t="shared" si="125"/>
        <v>&gt;</v>
      </c>
      <c r="AE135" s="86">
        <f t="shared" si="126"/>
        <v>4.40771484375</v>
      </c>
      <c r="AF135" s="86">
        <f t="shared" si="127"/>
        <v>20</v>
      </c>
      <c r="AG135" s="86" t="b">
        <f t="shared" si="128"/>
        <v>0</v>
      </c>
      <c r="AH135" s="86" t="str">
        <f t="shared" si="129"/>
        <v>Distance</v>
      </c>
      <c r="AI135" s="86" t="str">
        <f t="shared" si="130"/>
        <v>&gt;</v>
      </c>
      <c r="AJ135" s="86">
        <f t="shared" si="131"/>
        <v>28.723876953125</v>
      </c>
      <c r="AK135" s="86">
        <f t="shared" si="132"/>
        <v>11</v>
      </c>
      <c r="AL135" s="86" t="b">
        <f t="shared" si="133"/>
        <v>0</v>
      </c>
      <c r="AM135" s="86" t="str">
        <f t="shared" si="134"/>
        <v>Distance</v>
      </c>
      <c r="AN135" s="86" t="str">
        <f t="shared" si="135"/>
        <v>&gt;</v>
      </c>
      <c r="AO135" s="86">
        <f t="shared" si="136"/>
        <v>18.694580078125</v>
      </c>
      <c r="AP135" s="86">
        <f t="shared" si="137"/>
        <v>5</v>
      </c>
      <c r="AQ135" s="86" t="b">
        <f t="shared" si="138"/>
        <v>1</v>
      </c>
      <c r="AR135" s="86" t="str">
        <f t="shared" si="139"/>
        <v>Speed</v>
      </c>
      <c r="AS135" s="86" t="str">
        <f t="shared" si="140"/>
        <v>&lt;=</v>
      </c>
      <c r="AT135" s="86">
        <f t="shared" si="141"/>
        <v>5.388916015625</v>
      </c>
      <c r="AU135" s="86">
        <f t="shared" si="142"/>
        <v>3</v>
      </c>
      <c r="AV135" s="86" t="b">
        <f t="shared" si="143"/>
        <v>1</v>
      </c>
      <c r="AW135" s="86" t="str">
        <f t="shared" si="144"/>
        <v>Distance</v>
      </c>
      <c r="AX135" s="86" t="str">
        <f t="shared" si="145"/>
        <v>&lt;=</v>
      </c>
      <c r="AY135" s="86">
        <f t="shared" si="146"/>
        <v>67.628662109375</v>
      </c>
      <c r="AZ135" s="86">
        <f t="shared" si="147"/>
        <v>1</v>
      </c>
      <c r="BA135" s="86" t="b">
        <f t="shared" si="148"/>
        <v>1</v>
      </c>
      <c r="BB135" s="86" t="str">
        <f t="shared" si="149"/>
        <v>Speed</v>
      </c>
      <c r="BC135" s="86" t="str">
        <f t="shared" si="150"/>
        <v>&lt;=</v>
      </c>
      <c r="BD135" s="86">
        <f t="shared" si="151"/>
        <v>13.645751953125</v>
      </c>
      <c r="BE135" s="86">
        <f t="shared" si="152"/>
        <v>0</v>
      </c>
      <c r="BF135" s="86" t="b">
        <f t="shared" si="153"/>
        <v>1</v>
      </c>
      <c r="BG135" s="86" t="str">
        <f t="shared" si="154"/>
        <v>Distance</v>
      </c>
      <c r="BH135" s="86" t="str">
        <f t="shared" si="155"/>
        <v>&lt;=</v>
      </c>
      <c r="BI135" s="86">
        <f t="shared" si="156"/>
        <v>279.580810546875</v>
      </c>
      <c r="BJ135" s="15">
        <f t="shared" si="157"/>
        <v>0</v>
      </c>
      <c r="BK135" s="15" t="str">
        <f t="shared" si="158"/>
        <v>Distance&gt;34,859130859375 AND Speed&gt;4,40771484375 AND Distance&gt;28,723876953125 AND Distance&gt;18,694580078125 AND Speed&lt;=5,388916015625 AND Distance&lt;=67,628662109375 AND Speed&lt;=13,645751953125 AND Distance&lt;=279,580810546875</v>
      </c>
      <c r="BM135" s="15">
        <v>0.2666015625</v>
      </c>
      <c r="BN135" s="15">
        <v>0</v>
      </c>
      <c r="BO135" s="15" t="s">
        <v>1907</v>
      </c>
    </row>
    <row r="136" spans="1:67">
      <c r="A136" s="15">
        <v>133</v>
      </c>
      <c r="B136" s="15">
        <v>0</v>
      </c>
      <c r="C136" s="15">
        <v>499512</v>
      </c>
      <c r="D136" s="15">
        <f t="shared" si="106"/>
        <v>121</v>
      </c>
      <c r="E136" s="15">
        <f t="shared" si="107"/>
        <v>3896</v>
      </c>
      <c r="F136" s="15">
        <f t="shared" si="108"/>
        <v>121.951171875</v>
      </c>
      <c r="G136" s="15">
        <v>345</v>
      </c>
      <c r="H136" s="15">
        <v>346</v>
      </c>
      <c r="I136" s="15">
        <v>63</v>
      </c>
      <c r="J136" s="15">
        <v>6</v>
      </c>
      <c r="K136" s="15">
        <v>504</v>
      </c>
      <c r="L136" s="15">
        <v>14</v>
      </c>
      <c r="M136" s="15">
        <f t="shared" si="109"/>
        <v>3.41796875E-3</v>
      </c>
      <c r="O136" s="86">
        <f t="shared" si="110"/>
        <v>504</v>
      </c>
      <c r="P136" s="86">
        <f t="shared" si="111"/>
        <v>0.333251953125</v>
      </c>
      <c r="Q136" s="86">
        <f t="shared" si="112"/>
        <v>214</v>
      </c>
      <c r="R136" s="86" t="b">
        <f t="shared" si="113"/>
        <v>0</v>
      </c>
      <c r="S136" s="86" t="str">
        <f t="shared" si="114"/>
        <v>Dummy Node</v>
      </c>
      <c r="T136" s="86" t="str">
        <f t="shared" si="115"/>
        <v>N/A</v>
      </c>
      <c r="U136" s="86" t="str">
        <f t="shared" si="116"/>
        <v>N/A</v>
      </c>
      <c r="V136" s="86">
        <f t="shared" si="117"/>
        <v>212</v>
      </c>
      <c r="W136" s="86" t="b">
        <f t="shared" si="118"/>
        <v>0</v>
      </c>
      <c r="X136" s="86" t="str">
        <f t="shared" si="119"/>
        <v>Distance</v>
      </c>
      <c r="Y136" s="86" t="str">
        <f t="shared" si="120"/>
        <v>&gt;</v>
      </c>
      <c r="Z136" s="86">
        <f t="shared" si="121"/>
        <v>34.859130859375</v>
      </c>
      <c r="AA136" s="86">
        <f t="shared" si="122"/>
        <v>102</v>
      </c>
      <c r="AB136" s="86" t="b">
        <f t="shared" si="123"/>
        <v>0</v>
      </c>
      <c r="AC136" s="86" t="str">
        <f t="shared" si="124"/>
        <v>Speed</v>
      </c>
      <c r="AD136" s="86" t="str">
        <f t="shared" si="125"/>
        <v>&gt;</v>
      </c>
      <c r="AE136" s="86">
        <f t="shared" si="126"/>
        <v>4.40771484375</v>
      </c>
      <c r="AF136" s="86">
        <f t="shared" si="127"/>
        <v>20</v>
      </c>
      <c r="AG136" s="86" t="b">
        <f t="shared" si="128"/>
        <v>0</v>
      </c>
      <c r="AH136" s="86" t="str">
        <f t="shared" si="129"/>
        <v>Distance</v>
      </c>
      <c r="AI136" s="86" t="str">
        <f t="shared" si="130"/>
        <v>&gt;</v>
      </c>
      <c r="AJ136" s="86">
        <f t="shared" si="131"/>
        <v>28.723876953125</v>
      </c>
      <c r="AK136" s="86">
        <f t="shared" si="132"/>
        <v>11</v>
      </c>
      <c r="AL136" s="86" t="b">
        <f t="shared" si="133"/>
        <v>0</v>
      </c>
      <c r="AM136" s="86" t="str">
        <f t="shared" si="134"/>
        <v>Distance</v>
      </c>
      <c r="AN136" s="86" t="str">
        <f t="shared" si="135"/>
        <v>&gt;</v>
      </c>
      <c r="AO136" s="86">
        <f t="shared" si="136"/>
        <v>18.694580078125</v>
      </c>
      <c r="AP136" s="86">
        <f t="shared" si="137"/>
        <v>5</v>
      </c>
      <c r="AQ136" s="86" t="b">
        <f t="shared" si="138"/>
        <v>1</v>
      </c>
      <c r="AR136" s="86" t="str">
        <f t="shared" si="139"/>
        <v>Speed</v>
      </c>
      <c r="AS136" s="86" t="str">
        <f t="shared" si="140"/>
        <v>&lt;=</v>
      </c>
      <c r="AT136" s="86">
        <f t="shared" si="141"/>
        <v>5.388916015625</v>
      </c>
      <c r="AU136" s="86">
        <f t="shared" si="142"/>
        <v>3</v>
      </c>
      <c r="AV136" s="86" t="b">
        <f t="shared" si="143"/>
        <v>1</v>
      </c>
      <c r="AW136" s="86" t="str">
        <f t="shared" si="144"/>
        <v>Distance</v>
      </c>
      <c r="AX136" s="86" t="str">
        <f t="shared" si="145"/>
        <v>&lt;=</v>
      </c>
      <c r="AY136" s="86">
        <f t="shared" si="146"/>
        <v>67.628662109375</v>
      </c>
      <c r="AZ136" s="86">
        <f t="shared" si="147"/>
        <v>1</v>
      </c>
      <c r="BA136" s="86" t="b">
        <f t="shared" si="148"/>
        <v>1</v>
      </c>
      <c r="BB136" s="86" t="str">
        <f t="shared" si="149"/>
        <v>Speed</v>
      </c>
      <c r="BC136" s="86" t="str">
        <f t="shared" si="150"/>
        <v>&lt;=</v>
      </c>
      <c r="BD136" s="86">
        <f t="shared" si="151"/>
        <v>13.645751953125</v>
      </c>
      <c r="BE136" s="86">
        <f t="shared" si="152"/>
        <v>0</v>
      </c>
      <c r="BF136" s="86" t="b">
        <f t="shared" si="153"/>
        <v>1</v>
      </c>
      <c r="BG136" s="86" t="str">
        <f t="shared" si="154"/>
        <v>Distance</v>
      </c>
      <c r="BH136" s="86" t="str">
        <f t="shared" si="155"/>
        <v>&lt;=</v>
      </c>
      <c r="BI136" s="86">
        <f t="shared" si="156"/>
        <v>279.580810546875</v>
      </c>
      <c r="BJ136" s="15">
        <f t="shared" si="157"/>
        <v>0</v>
      </c>
      <c r="BK136" s="15" t="str">
        <f t="shared" si="158"/>
        <v>Distance&gt;34,859130859375 AND Speed&gt;4,40771484375 AND Distance&gt;28,723876953125 AND Distance&gt;18,694580078125 AND Speed&lt;=5,388916015625 AND Distance&lt;=67,628662109375 AND Speed&lt;=13,645751953125 AND Distance&lt;=279,580810546875</v>
      </c>
      <c r="BM136" s="15">
        <v>0.2666015625</v>
      </c>
      <c r="BN136" s="15">
        <v>0</v>
      </c>
      <c r="BO136" s="15" t="s">
        <v>1966</v>
      </c>
    </row>
    <row r="137" spans="1:67">
      <c r="A137" s="15">
        <v>134</v>
      </c>
      <c r="B137" s="15">
        <v>2</v>
      </c>
      <c r="C137" s="15">
        <v>4285</v>
      </c>
      <c r="D137" s="15">
        <f t="shared" si="106"/>
        <v>1</v>
      </c>
      <c r="E137" s="15">
        <f t="shared" si="107"/>
        <v>189</v>
      </c>
      <c r="F137" s="15">
        <f t="shared" si="108"/>
        <v>1.046142578125</v>
      </c>
      <c r="G137" s="15">
        <v>135</v>
      </c>
      <c r="H137" s="15">
        <v>136</v>
      </c>
      <c r="I137" s="15">
        <v>63</v>
      </c>
      <c r="J137" s="15">
        <v>6</v>
      </c>
      <c r="K137" s="15">
        <v>505</v>
      </c>
      <c r="L137" s="15">
        <v>364</v>
      </c>
      <c r="M137" s="15">
        <f t="shared" si="109"/>
        <v>8.88671875E-2</v>
      </c>
      <c r="O137" s="86">
        <f t="shared" si="110"/>
        <v>505</v>
      </c>
      <c r="P137" s="86">
        <f t="shared" si="111"/>
        <v>0</v>
      </c>
      <c r="Q137" s="86">
        <f t="shared" si="112"/>
        <v>217</v>
      </c>
      <c r="R137" s="86" t="b">
        <f t="shared" si="113"/>
        <v>1</v>
      </c>
      <c r="S137" s="86" t="str">
        <f t="shared" si="114"/>
        <v>Dummy Node</v>
      </c>
      <c r="T137" s="86" t="str">
        <f t="shared" si="115"/>
        <v>N/A</v>
      </c>
      <c r="U137" s="86" t="str">
        <f t="shared" si="116"/>
        <v>N/A</v>
      </c>
      <c r="V137" s="86">
        <f t="shared" si="117"/>
        <v>49</v>
      </c>
      <c r="W137" s="86" t="b">
        <f t="shared" si="118"/>
        <v>1</v>
      </c>
      <c r="X137" s="86" t="str">
        <f t="shared" si="119"/>
        <v>Distance</v>
      </c>
      <c r="Y137" s="86" t="str">
        <f t="shared" si="120"/>
        <v>&lt;=</v>
      </c>
      <c r="Z137" s="86">
        <f t="shared" si="121"/>
        <v>430.915771484375</v>
      </c>
      <c r="AA137" s="86">
        <f t="shared" si="122"/>
        <v>48</v>
      </c>
      <c r="AB137" s="86" t="b">
        <f t="shared" si="123"/>
        <v>1</v>
      </c>
      <c r="AC137" s="86" t="str">
        <f t="shared" si="124"/>
        <v>GEBR</v>
      </c>
      <c r="AD137" s="86" t="str">
        <f t="shared" si="125"/>
        <v>&lt;=</v>
      </c>
      <c r="AE137" s="86">
        <f t="shared" si="126"/>
        <v>0.715087890625</v>
      </c>
      <c r="AF137" s="86">
        <f t="shared" si="127"/>
        <v>45</v>
      </c>
      <c r="AG137" s="86" t="b">
        <f t="shared" si="128"/>
        <v>0</v>
      </c>
      <c r="AH137" s="86" t="str">
        <f t="shared" si="129"/>
        <v>Distance</v>
      </c>
      <c r="AI137" s="86" t="str">
        <f t="shared" si="130"/>
        <v>&gt;</v>
      </c>
      <c r="AJ137" s="86">
        <f t="shared" si="131"/>
        <v>387.613525390625</v>
      </c>
      <c r="AK137" s="86">
        <f t="shared" si="132"/>
        <v>13</v>
      </c>
      <c r="AL137" s="86" t="b">
        <f t="shared" si="133"/>
        <v>1</v>
      </c>
      <c r="AM137" s="86" t="str">
        <f t="shared" si="134"/>
        <v>Speed</v>
      </c>
      <c r="AN137" s="86" t="str">
        <f t="shared" si="135"/>
        <v>&lt;=</v>
      </c>
      <c r="AO137" s="86">
        <f t="shared" si="136"/>
        <v>23.60009765625</v>
      </c>
      <c r="AP137" s="86">
        <f t="shared" si="137"/>
        <v>10</v>
      </c>
      <c r="AQ137" s="86" t="b">
        <f t="shared" si="138"/>
        <v>1</v>
      </c>
      <c r="AR137" s="86" t="str">
        <f t="shared" si="139"/>
        <v>GEBR</v>
      </c>
      <c r="AS137" s="86" t="str">
        <f t="shared" si="140"/>
        <v>&lt;=</v>
      </c>
      <c r="AT137" s="86">
        <f t="shared" si="141"/>
        <v>1.046142578125</v>
      </c>
      <c r="AU137" s="86">
        <f t="shared" si="142"/>
        <v>7</v>
      </c>
      <c r="AV137" s="86" t="b">
        <f t="shared" si="143"/>
        <v>0</v>
      </c>
      <c r="AW137" s="86" t="str">
        <f t="shared" si="144"/>
        <v>Speed</v>
      </c>
      <c r="AX137" s="86" t="str">
        <f t="shared" si="145"/>
        <v>&gt;</v>
      </c>
      <c r="AY137" s="86">
        <f t="shared" si="146"/>
        <v>20.9580078125</v>
      </c>
      <c r="AZ137" s="86">
        <f t="shared" si="147"/>
        <v>2</v>
      </c>
      <c r="BA137" s="86" t="b">
        <f t="shared" si="148"/>
        <v>1</v>
      </c>
      <c r="BB137" s="86" t="str">
        <f t="shared" si="149"/>
        <v>Distance</v>
      </c>
      <c r="BC137" s="86" t="str">
        <f t="shared" si="150"/>
        <v>&lt;=</v>
      </c>
      <c r="BD137" s="86">
        <f t="shared" si="151"/>
        <v>440.973388671875</v>
      </c>
      <c r="BE137" s="86">
        <f t="shared" si="152"/>
        <v>0</v>
      </c>
      <c r="BF137" s="86" t="b">
        <f t="shared" si="153"/>
        <v>0</v>
      </c>
      <c r="BG137" s="86" t="str">
        <f t="shared" si="154"/>
        <v>Distance</v>
      </c>
      <c r="BH137" s="86" t="str">
        <f t="shared" si="155"/>
        <v>&gt;</v>
      </c>
      <c r="BI137" s="86">
        <f t="shared" si="156"/>
        <v>279.580810546875</v>
      </c>
      <c r="BJ137" s="15">
        <f t="shared" si="157"/>
        <v>1</v>
      </c>
      <c r="BK137" s="15" t="str">
        <f t="shared" si="158"/>
        <v>Distance&lt;=430,915771484375 AND GEBR&lt;=0,715087890625 AND Distance&gt;387,613525390625 AND Speed&lt;=23,60009765625 AND GEBR&lt;=1,046142578125 AND Speed&gt;20,9580078125 AND Distance&lt;=440,973388671875 AND Distance&gt;279,580810546875</v>
      </c>
      <c r="BM137" s="15">
        <v>0.2666015625</v>
      </c>
      <c r="BN137" s="15">
        <v>0</v>
      </c>
      <c r="BO137" s="15" t="s">
        <v>1975</v>
      </c>
    </row>
    <row r="138" spans="1:67">
      <c r="A138" s="15">
        <v>135</v>
      </c>
      <c r="B138" s="15">
        <v>-2</v>
      </c>
      <c r="C138" s="15">
        <v>-8192</v>
      </c>
      <c r="D138" s="15">
        <f t="shared" si="106"/>
        <v>-1</v>
      </c>
      <c r="E138" s="15">
        <f t="shared" si="107"/>
        <v>0</v>
      </c>
      <c r="F138" s="15">
        <f t="shared" si="108"/>
        <v>-1</v>
      </c>
      <c r="G138" s="15">
        <v>459</v>
      </c>
      <c r="H138" s="15">
        <v>460</v>
      </c>
      <c r="I138" s="15">
        <v>134</v>
      </c>
      <c r="J138" s="15">
        <v>7</v>
      </c>
      <c r="K138" s="15">
        <v>506</v>
      </c>
      <c r="L138" s="15">
        <v>0</v>
      </c>
      <c r="M138" s="15">
        <f t="shared" si="109"/>
        <v>0</v>
      </c>
      <c r="O138" s="86">
        <f t="shared" si="110"/>
        <v>506</v>
      </c>
      <c r="P138" s="86">
        <f t="shared" si="111"/>
        <v>0</v>
      </c>
      <c r="Q138" s="86">
        <f t="shared" si="112"/>
        <v>217</v>
      </c>
      <c r="R138" s="86" t="b">
        <f t="shared" si="113"/>
        <v>0</v>
      </c>
      <c r="S138" s="86" t="str">
        <f t="shared" si="114"/>
        <v>Dummy Node</v>
      </c>
      <c r="T138" s="86" t="str">
        <f t="shared" si="115"/>
        <v>N/A</v>
      </c>
      <c r="U138" s="86" t="str">
        <f t="shared" si="116"/>
        <v>N/A</v>
      </c>
      <c r="V138" s="86">
        <f t="shared" si="117"/>
        <v>49</v>
      </c>
      <c r="W138" s="86" t="b">
        <f t="shared" si="118"/>
        <v>1</v>
      </c>
      <c r="X138" s="86" t="str">
        <f t="shared" si="119"/>
        <v>Distance</v>
      </c>
      <c r="Y138" s="86" t="str">
        <f t="shared" si="120"/>
        <v>&lt;=</v>
      </c>
      <c r="Z138" s="86">
        <f t="shared" si="121"/>
        <v>430.915771484375</v>
      </c>
      <c r="AA138" s="86">
        <f t="shared" si="122"/>
        <v>48</v>
      </c>
      <c r="AB138" s="86" t="b">
        <f t="shared" si="123"/>
        <v>1</v>
      </c>
      <c r="AC138" s="86" t="str">
        <f t="shared" si="124"/>
        <v>GEBR</v>
      </c>
      <c r="AD138" s="86" t="str">
        <f t="shared" si="125"/>
        <v>&lt;=</v>
      </c>
      <c r="AE138" s="86">
        <f t="shared" si="126"/>
        <v>0.715087890625</v>
      </c>
      <c r="AF138" s="86">
        <f t="shared" si="127"/>
        <v>45</v>
      </c>
      <c r="AG138" s="86" t="b">
        <f t="shared" si="128"/>
        <v>0</v>
      </c>
      <c r="AH138" s="86" t="str">
        <f t="shared" si="129"/>
        <v>Distance</v>
      </c>
      <c r="AI138" s="86" t="str">
        <f t="shared" si="130"/>
        <v>&gt;</v>
      </c>
      <c r="AJ138" s="86">
        <f t="shared" si="131"/>
        <v>387.613525390625</v>
      </c>
      <c r="AK138" s="86">
        <f t="shared" si="132"/>
        <v>13</v>
      </c>
      <c r="AL138" s="86" t="b">
        <f t="shared" si="133"/>
        <v>1</v>
      </c>
      <c r="AM138" s="86" t="str">
        <f t="shared" si="134"/>
        <v>Speed</v>
      </c>
      <c r="AN138" s="86" t="str">
        <f t="shared" si="135"/>
        <v>&lt;=</v>
      </c>
      <c r="AO138" s="86">
        <f t="shared" si="136"/>
        <v>23.60009765625</v>
      </c>
      <c r="AP138" s="86">
        <f t="shared" si="137"/>
        <v>10</v>
      </c>
      <c r="AQ138" s="86" t="b">
        <f t="shared" si="138"/>
        <v>1</v>
      </c>
      <c r="AR138" s="86" t="str">
        <f t="shared" si="139"/>
        <v>GEBR</v>
      </c>
      <c r="AS138" s="86" t="str">
        <f t="shared" si="140"/>
        <v>&lt;=</v>
      </c>
      <c r="AT138" s="86">
        <f t="shared" si="141"/>
        <v>1.046142578125</v>
      </c>
      <c r="AU138" s="86">
        <f t="shared" si="142"/>
        <v>7</v>
      </c>
      <c r="AV138" s="86" t="b">
        <f t="shared" si="143"/>
        <v>0</v>
      </c>
      <c r="AW138" s="86" t="str">
        <f t="shared" si="144"/>
        <v>Speed</v>
      </c>
      <c r="AX138" s="86" t="str">
        <f t="shared" si="145"/>
        <v>&gt;</v>
      </c>
      <c r="AY138" s="86">
        <f t="shared" si="146"/>
        <v>20.9580078125</v>
      </c>
      <c r="AZ138" s="86">
        <f t="shared" si="147"/>
        <v>2</v>
      </c>
      <c r="BA138" s="86" t="b">
        <f t="shared" si="148"/>
        <v>1</v>
      </c>
      <c r="BB138" s="86" t="str">
        <f t="shared" si="149"/>
        <v>Distance</v>
      </c>
      <c r="BC138" s="86" t="str">
        <f t="shared" si="150"/>
        <v>&lt;=</v>
      </c>
      <c r="BD138" s="86">
        <f t="shared" si="151"/>
        <v>440.973388671875</v>
      </c>
      <c r="BE138" s="86">
        <f t="shared" si="152"/>
        <v>0</v>
      </c>
      <c r="BF138" s="86" t="b">
        <f t="shared" si="153"/>
        <v>0</v>
      </c>
      <c r="BG138" s="86" t="str">
        <f t="shared" si="154"/>
        <v>Distance</v>
      </c>
      <c r="BH138" s="86" t="str">
        <f t="shared" si="155"/>
        <v>&gt;</v>
      </c>
      <c r="BI138" s="86">
        <f t="shared" si="156"/>
        <v>279.580810546875</v>
      </c>
      <c r="BJ138" s="15">
        <f t="shared" si="157"/>
        <v>1</v>
      </c>
      <c r="BK138" s="15" t="str">
        <f t="shared" si="158"/>
        <v>Distance&lt;=430,915771484375 AND GEBR&lt;=0,715087890625 AND Distance&gt;387,613525390625 AND Speed&lt;=23,60009765625 AND GEBR&lt;=1,046142578125 AND Speed&gt;20,9580078125 AND Distance&lt;=440,973388671875 AND Distance&gt;279,580810546875</v>
      </c>
      <c r="BM138" s="15">
        <v>0.2666015625</v>
      </c>
      <c r="BN138" s="15">
        <v>0</v>
      </c>
      <c r="BO138" s="15" t="s">
        <v>1977</v>
      </c>
    </row>
    <row r="139" spans="1:67">
      <c r="A139" s="15">
        <v>136</v>
      </c>
      <c r="B139" s="15">
        <v>1</v>
      </c>
      <c r="C139" s="15">
        <v>61512</v>
      </c>
      <c r="D139" s="15">
        <f t="shared" si="106"/>
        <v>15</v>
      </c>
      <c r="E139" s="15">
        <f t="shared" si="107"/>
        <v>72</v>
      </c>
      <c r="F139" s="15">
        <f t="shared" si="108"/>
        <v>15.017578125</v>
      </c>
      <c r="G139" s="15">
        <v>175</v>
      </c>
      <c r="H139" s="15">
        <v>176</v>
      </c>
      <c r="I139" s="15">
        <v>134</v>
      </c>
      <c r="J139" s="15">
        <v>7</v>
      </c>
      <c r="K139" s="15">
        <v>507</v>
      </c>
      <c r="L139" s="15">
        <v>993</v>
      </c>
      <c r="M139" s="15">
        <f t="shared" si="109"/>
        <v>0.242431640625</v>
      </c>
      <c r="O139" s="86">
        <f t="shared" si="110"/>
        <v>507</v>
      </c>
      <c r="P139" s="86">
        <f t="shared" si="111"/>
        <v>0.13330078125</v>
      </c>
      <c r="Q139" s="86">
        <f t="shared" si="112"/>
        <v>218</v>
      </c>
      <c r="R139" s="86" t="b">
        <f t="shared" si="113"/>
        <v>1</v>
      </c>
      <c r="S139" s="86" t="str">
        <f t="shared" si="114"/>
        <v>Dummy Node</v>
      </c>
      <c r="T139" s="86" t="str">
        <f t="shared" si="115"/>
        <v>N/A</v>
      </c>
      <c r="U139" s="86" t="str">
        <f t="shared" si="116"/>
        <v>N/A</v>
      </c>
      <c r="V139" s="86">
        <f t="shared" si="117"/>
        <v>49</v>
      </c>
      <c r="W139" s="86" t="b">
        <f t="shared" si="118"/>
        <v>0</v>
      </c>
      <c r="X139" s="86" t="str">
        <f t="shared" si="119"/>
        <v>Distance</v>
      </c>
      <c r="Y139" s="86" t="str">
        <f t="shared" si="120"/>
        <v>&gt;</v>
      </c>
      <c r="Z139" s="86">
        <f t="shared" si="121"/>
        <v>430.915771484375</v>
      </c>
      <c r="AA139" s="86">
        <f t="shared" si="122"/>
        <v>48</v>
      </c>
      <c r="AB139" s="86" t="b">
        <f t="shared" si="123"/>
        <v>1</v>
      </c>
      <c r="AC139" s="86" t="str">
        <f t="shared" si="124"/>
        <v>GEBR</v>
      </c>
      <c r="AD139" s="86" t="str">
        <f t="shared" si="125"/>
        <v>&lt;=</v>
      </c>
      <c r="AE139" s="86">
        <f t="shared" si="126"/>
        <v>0.715087890625</v>
      </c>
      <c r="AF139" s="86">
        <f t="shared" si="127"/>
        <v>45</v>
      </c>
      <c r="AG139" s="86" t="b">
        <f t="shared" si="128"/>
        <v>0</v>
      </c>
      <c r="AH139" s="86" t="str">
        <f t="shared" si="129"/>
        <v>Distance</v>
      </c>
      <c r="AI139" s="86" t="str">
        <f t="shared" si="130"/>
        <v>&gt;</v>
      </c>
      <c r="AJ139" s="86">
        <f t="shared" si="131"/>
        <v>387.613525390625</v>
      </c>
      <c r="AK139" s="86">
        <f t="shared" si="132"/>
        <v>13</v>
      </c>
      <c r="AL139" s="86" t="b">
        <f t="shared" si="133"/>
        <v>1</v>
      </c>
      <c r="AM139" s="86" t="str">
        <f t="shared" si="134"/>
        <v>Speed</v>
      </c>
      <c r="AN139" s="86" t="str">
        <f t="shared" si="135"/>
        <v>&lt;=</v>
      </c>
      <c r="AO139" s="86">
        <f t="shared" si="136"/>
        <v>23.60009765625</v>
      </c>
      <c r="AP139" s="86">
        <f t="shared" si="137"/>
        <v>10</v>
      </c>
      <c r="AQ139" s="86" t="b">
        <f t="shared" si="138"/>
        <v>1</v>
      </c>
      <c r="AR139" s="86" t="str">
        <f t="shared" si="139"/>
        <v>GEBR</v>
      </c>
      <c r="AS139" s="86" t="str">
        <f t="shared" si="140"/>
        <v>&lt;=</v>
      </c>
      <c r="AT139" s="86">
        <f t="shared" si="141"/>
        <v>1.046142578125</v>
      </c>
      <c r="AU139" s="86">
        <f t="shared" si="142"/>
        <v>7</v>
      </c>
      <c r="AV139" s="86" t="b">
        <f t="shared" si="143"/>
        <v>0</v>
      </c>
      <c r="AW139" s="86" t="str">
        <f t="shared" si="144"/>
        <v>Speed</v>
      </c>
      <c r="AX139" s="86" t="str">
        <f t="shared" si="145"/>
        <v>&gt;</v>
      </c>
      <c r="AY139" s="86">
        <f t="shared" si="146"/>
        <v>20.9580078125</v>
      </c>
      <c r="AZ139" s="86">
        <f t="shared" si="147"/>
        <v>2</v>
      </c>
      <c r="BA139" s="86" t="b">
        <f t="shared" si="148"/>
        <v>1</v>
      </c>
      <c r="BB139" s="86" t="str">
        <f t="shared" si="149"/>
        <v>Distance</v>
      </c>
      <c r="BC139" s="86" t="str">
        <f t="shared" si="150"/>
        <v>&lt;=</v>
      </c>
      <c r="BD139" s="86">
        <f t="shared" si="151"/>
        <v>440.973388671875</v>
      </c>
      <c r="BE139" s="86">
        <f t="shared" si="152"/>
        <v>0</v>
      </c>
      <c r="BF139" s="86" t="b">
        <f t="shared" si="153"/>
        <v>0</v>
      </c>
      <c r="BG139" s="86" t="str">
        <f t="shared" si="154"/>
        <v>Distance</v>
      </c>
      <c r="BH139" s="86" t="str">
        <f t="shared" si="155"/>
        <v>&gt;</v>
      </c>
      <c r="BI139" s="86">
        <f t="shared" si="156"/>
        <v>279.580810546875</v>
      </c>
      <c r="BJ139" s="15">
        <f t="shared" si="157"/>
        <v>1</v>
      </c>
      <c r="BK139" s="15" t="str">
        <f t="shared" si="158"/>
        <v>Distance&gt;430,915771484375 AND GEBR&lt;=0,715087890625 AND Distance&gt;387,613525390625 AND Speed&lt;=23,60009765625 AND GEBR&lt;=1,046142578125 AND Speed&gt;20,9580078125 AND Distance&lt;=440,973388671875 AND Distance&gt;279,580810546875</v>
      </c>
      <c r="BM139" s="15">
        <v>0.2666015625</v>
      </c>
      <c r="BN139" s="15">
        <v>0</v>
      </c>
      <c r="BO139" s="15" t="s">
        <v>2091</v>
      </c>
    </row>
    <row r="140" spans="1:67">
      <c r="A140" s="15">
        <v>137</v>
      </c>
      <c r="B140" s="15">
        <v>1</v>
      </c>
      <c r="C140" s="15">
        <v>111387</v>
      </c>
      <c r="D140" s="15">
        <f t="shared" si="106"/>
        <v>27</v>
      </c>
      <c r="E140" s="15">
        <f t="shared" si="107"/>
        <v>795</v>
      </c>
      <c r="F140" s="15">
        <f t="shared" si="108"/>
        <v>27.194091796875</v>
      </c>
      <c r="G140" s="15">
        <v>139</v>
      </c>
      <c r="H140" s="15">
        <v>140</v>
      </c>
      <c r="I140" s="15">
        <v>28</v>
      </c>
      <c r="J140" s="15">
        <v>7</v>
      </c>
      <c r="K140" s="15">
        <v>508</v>
      </c>
      <c r="L140" s="15">
        <v>874</v>
      </c>
      <c r="M140" s="15">
        <f t="shared" si="109"/>
        <v>0.21337890625</v>
      </c>
      <c r="O140" s="86">
        <f t="shared" si="110"/>
        <v>508</v>
      </c>
      <c r="P140" s="86">
        <f t="shared" si="111"/>
        <v>0.13330078125</v>
      </c>
      <c r="Q140" s="86">
        <f t="shared" si="112"/>
        <v>218</v>
      </c>
      <c r="R140" s="86" t="b">
        <f t="shared" si="113"/>
        <v>0</v>
      </c>
      <c r="S140" s="86" t="str">
        <f t="shared" si="114"/>
        <v>Dummy Node</v>
      </c>
      <c r="T140" s="86" t="str">
        <f t="shared" si="115"/>
        <v>N/A</v>
      </c>
      <c r="U140" s="86" t="str">
        <f t="shared" si="116"/>
        <v>N/A</v>
      </c>
      <c r="V140" s="86">
        <f t="shared" si="117"/>
        <v>49</v>
      </c>
      <c r="W140" s="86" t="b">
        <f t="shared" si="118"/>
        <v>0</v>
      </c>
      <c r="X140" s="86" t="str">
        <f t="shared" si="119"/>
        <v>Distance</v>
      </c>
      <c r="Y140" s="86" t="str">
        <f t="shared" si="120"/>
        <v>&gt;</v>
      </c>
      <c r="Z140" s="86">
        <f t="shared" si="121"/>
        <v>430.915771484375</v>
      </c>
      <c r="AA140" s="86">
        <f t="shared" si="122"/>
        <v>48</v>
      </c>
      <c r="AB140" s="86" t="b">
        <f t="shared" si="123"/>
        <v>1</v>
      </c>
      <c r="AC140" s="86" t="str">
        <f t="shared" si="124"/>
        <v>GEBR</v>
      </c>
      <c r="AD140" s="86" t="str">
        <f t="shared" si="125"/>
        <v>&lt;=</v>
      </c>
      <c r="AE140" s="86">
        <f t="shared" si="126"/>
        <v>0.715087890625</v>
      </c>
      <c r="AF140" s="86">
        <f t="shared" si="127"/>
        <v>45</v>
      </c>
      <c r="AG140" s="86" t="b">
        <f t="shared" si="128"/>
        <v>0</v>
      </c>
      <c r="AH140" s="86" t="str">
        <f t="shared" si="129"/>
        <v>Distance</v>
      </c>
      <c r="AI140" s="86" t="str">
        <f t="shared" si="130"/>
        <v>&gt;</v>
      </c>
      <c r="AJ140" s="86">
        <f t="shared" si="131"/>
        <v>387.613525390625</v>
      </c>
      <c r="AK140" s="86">
        <f t="shared" si="132"/>
        <v>13</v>
      </c>
      <c r="AL140" s="86" t="b">
        <f t="shared" si="133"/>
        <v>1</v>
      </c>
      <c r="AM140" s="86" t="str">
        <f t="shared" si="134"/>
        <v>Speed</v>
      </c>
      <c r="AN140" s="86" t="str">
        <f t="shared" si="135"/>
        <v>&lt;=</v>
      </c>
      <c r="AO140" s="86">
        <f t="shared" si="136"/>
        <v>23.60009765625</v>
      </c>
      <c r="AP140" s="86">
        <f t="shared" si="137"/>
        <v>10</v>
      </c>
      <c r="AQ140" s="86" t="b">
        <f t="shared" si="138"/>
        <v>1</v>
      </c>
      <c r="AR140" s="86" t="str">
        <f t="shared" si="139"/>
        <v>GEBR</v>
      </c>
      <c r="AS140" s="86" t="str">
        <f t="shared" si="140"/>
        <v>&lt;=</v>
      </c>
      <c r="AT140" s="86">
        <f t="shared" si="141"/>
        <v>1.046142578125</v>
      </c>
      <c r="AU140" s="86">
        <f t="shared" si="142"/>
        <v>7</v>
      </c>
      <c r="AV140" s="86" t="b">
        <f t="shared" si="143"/>
        <v>0</v>
      </c>
      <c r="AW140" s="86" t="str">
        <f t="shared" si="144"/>
        <v>Speed</v>
      </c>
      <c r="AX140" s="86" t="str">
        <f t="shared" si="145"/>
        <v>&gt;</v>
      </c>
      <c r="AY140" s="86">
        <f t="shared" si="146"/>
        <v>20.9580078125</v>
      </c>
      <c r="AZ140" s="86">
        <f t="shared" si="147"/>
        <v>2</v>
      </c>
      <c r="BA140" s="86" t="b">
        <f t="shared" si="148"/>
        <v>1</v>
      </c>
      <c r="BB140" s="86" t="str">
        <f t="shared" si="149"/>
        <v>Distance</v>
      </c>
      <c r="BC140" s="86" t="str">
        <f t="shared" si="150"/>
        <v>&lt;=</v>
      </c>
      <c r="BD140" s="86">
        <f t="shared" si="151"/>
        <v>440.973388671875</v>
      </c>
      <c r="BE140" s="86">
        <f t="shared" si="152"/>
        <v>0</v>
      </c>
      <c r="BF140" s="86" t="b">
        <f t="shared" si="153"/>
        <v>0</v>
      </c>
      <c r="BG140" s="86" t="str">
        <f t="shared" si="154"/>
        <v>Distance</v>
      </c>
      <c r="BH140" s="86" t="str">
        <f t="shared" si="155"/>
        <v>&gt;</v>
      </c>
      <c r="BI140" s="86">
        <f t="shared" si="156"/>
        <v>279.580810546875</v>
      </c>
      <c r="BJ140" s="15">
        <f t="shared" si="157"/>
        <v>1</v>
      </c>
      <c r="BK140" s="15" t="str">
        <f t="shared" si="158"/>
        <v>Distance&gt;430,915771484375 AND GEBR&lt;=0,715087890625 AND Distance&gt;387,613525390625 AND Speed&lt;=23,60009765625 AND GEBR&lt;=1,046142578125 AND Speed&gt;20,9580078125 AND Distance&lt;=440,973388671875 AND Distance&gt;279,580810546875</v>
      </c>
      <c r="BM140" s="15">
        <v>0.2666015625</v>
      </c>
      <c r="BN140" s="15">
        <v>0</v>
      </c>
      <c r="BO140" s="15" t="s">
        <v>2096</v>
      </c>
    </row>
    <row r="141" spans="1:67">
      <c r="A141" s="15">
        <v>138</v>
      </c>
      <c r="B141" s="15">
        <v>-2</v>
      </c>
      <c r="C141" s="15">
        <v>-8192</v>
      </c>
      <c r="D141" s="15">
        <f t="shared" si="106"/>
        <v>-1</v>
      </c>
      <c r="E141" s="15">
        <f t="shared" si="107"/>
        <v>0</v>
      </c>
      <c r="F141" s="15">
        <f t="shared" si="108"/>
        <v>-1</v>
      </c>
      <c r="G141" s="15">
        <v>461</v>
      </c>
      <c r="H141" s="15">
        <v>462</v>
      </c>
      <c r="I141" s="15">
        <v>28</v>
      </c>
      <c r="J141" s="15">
        <v>7</v>
      </c>
      <c r="K141" s="15">
        <v>511</v>
      </c>
      <c r="L141" s="15">
        <v>1365</v>
      </c>
      <c r="M141" s="15">
        <f t="shared" si="109"/>
        <v>0.333251953125</v>
      </c>
      <c r="O141" s="86">
        <f t="shared" si="110"/>
        <v>511</v>
      </c>
      <c r="P141" s="86">
        <f t="shared" si="111"/>
        <v>0.333251953125</v>
      </c>
      <c r="Q141" s="86">
        <f t="shared" si="112"/>
        <v>229</v>
      </c>
      <c r="R141" s="86" t="b">
        <f t="shared" si="113"/>
        <v>1</v>
      </c>
      <c r="S141" s="86" t="str">
        <f t="shared" si="114"/>
        <v>Dummy Node</v>
      </c>
      <c r="T141" s="86" t="str">
        <f t="shared" si="115"/>
        <v>N/A</v>
      </c>
      <c r="U141" s="86" t="str">
        <f t="shared" si="116"/>
        <v>N/A</v>
      </c>
      <c r="V141" s="86">
        <f t="shared" si="117"/>
        <v>152</v>
      </c>
      <c r="W141" s="86" t="b">
        <f t="shared" si="118"/>
        <v>1</v>
      </c>
      <c r="X141" s="86" t="str">
        <f t="shared" si="119"/>
        <v>Speed</v>
      </c>
      <c r="Y141" s="86" t="str">
        <f t="shared" si="120"/>
        <v>&lt;=</v>
      </c>
      <c r="Z141" s="86">
        <f t="shared" si="121"/>
        <v>17.654052734375</v>
      </c>
      <c r="AA141" s="86">
        <f t="shared" si="122"/>
        <v>149</v>
      </c>
      <c r="AB141" s="86" t="b">
        <f t="shared" si="123"/>
        <v>0</v>
      </c>
      <c r="AC141" s="86" t="str">
        <f t="shared" si="124"/>
        <v>Distance</v>
      </c>
      <c r="AD141" s="86" t="str">
        <f t="shared" si="125"/>
        <v>&gt;</v>
      </c>
      <c r="AE141" s="86">
        <f t="shared" si="126"/>
        <v>220.613037109375</v>
      </c>
      <c r="AF141" s="86">
        <f t="shared" si="127"/>
        <v>30</v>
      </c>
      <c r="AG141" s="86" t="b">
        <f t="shared" si="128"/>
        <v>1</v>
      </c>
      <c r="AH141" s="86" t="str">
        <f t="shared" si="129"/>
        <v>GEBR</v>
      </c>
      <c r="AI141" s="86" t="str">
        <f t="shared" si="130"/>
        <v>&lt;=</v>
      </c>
      <c r="AJ141" s="86">
        <f t="shared" si="131"/>
        <v>1.046142578125</v>
      </c>
      <c r="AK141" s="86">
        <f t="shared" si="132"/>
        <v>17</v>
      </c>
      <c r="AL141" s="86" t="b">
        <f t="shared" si="133"/>
        <v>0</v>
      </c>
      <c r="AM141" s="86" t="str">
        <f t="shared" si="134"/>
        <v>GEBR</v>
      </c>
      <c r="AN141" s="86" t="str">
        <f t="shared" si="135"/>
        <v>&gt;</v>
      </c>
      <c r="AO141" s="86">
        <f t="shared" si="136"/>
        <v>0.85498046875</v>
      </c>
      <c r="AP141" s="86">
        <f t="shared" si="137"/>
        <v>16</v>
      </c>
      <c r="AQ141" s="86" t="b">
        <f t="shared" si="138"/>
        <v>1</v>
      </c>
      <c r="AR141" s="86" t="str">
        <f t="shared" si="139"/>
        <v>Speed</v>
      </c>
      <c r="AS141" s="86" t="str">
        <f t="shared" si="140"/>
        <v>&lt;=</v>
      </c>
      <c r="AT141" s="86">
        <f t="shared" si="141"/>
        <v>18.3662109375</v>
      </c>
      <c r="AU141" s="86">
        <f t="shared" si="142"/>
        <v>4</v>
      </c>
      <c r="AV141" s="86" t="b">
        <f t="shared" si="143"/>
        <v>0</v>
      </c>
      <c r="AW141" s="86" t="str">
        <f t="shared" si="144"/>
        <v>Distance</v>
      </c>
      <c r="AX141" s="86" t="str">
        <f t="shared" si="145"/>
        <v>&gt;</v>
      </c>
      <c r="AY141" s="86">
        <f t="shared" si="146"/>
        <v>200.208251953125</v>
      </c>
      <c r="AZ141" s="86">
        <f t="shared" si="147"/>
        <v>1</v>
      </c>
      <c r="BA141" s="86" t="b">
        <f t="shared" si="148"/>
        <v>0</v>
      </c>
      <c r="BB141" s="86" t="str">
        <f t="shared" si="149"/>
        <v>Speed</v>
      </c>
      <c r="BC141" s="86" t="str">
        <f t="shared" si="150"/>
        <v>&gt;</v>
      </c>
      <c r="BD141" s="86">
        <f t="shared" si="151"/>
        <v>13.645751953125</v>
      </c>
      <c r="BE141" s="86">
        <f t="shared" si="152"/>
        <v>0</v>
      </c>
      <c r="BF141" s="86" t="b">
        <f t="shared" si="153"/>
        <v>1</v>
      </c>
      <c r="BG141" s="86" t="str">
        <f t="shared" si="154"/>
        <v>Distance</v>
      </c>
      <c r="BH141" s="86" t="str">
        <f t="shared" si="155"/>
        <v>&lt;=</v>
      </c>
      <c r="BI141" s="86">
        <f t="shared" si="156"/>
        <v>279.580810546875</v>
      </c>
      <c r="BJ141" s="15">
        <f t="shared" si="157"/>
        <v>0</v>
      </c>
      <c r="BK141" s="15" t="str">
        <f t="shared" si="158"/>
        <v>Speed&lt;=17,654052734375 AND Distance&gt;220,613037109375 AND GEBR&lt;=1,046142578125 AND GEBR&gt;0,85498046875 AND Speed&lt;=18,3662109375 AND Distance&gt;200,208251953125 AND Speed&gt;13,645751953125 AND Distance&lt;=279,580810546875</v>
      </c>
      <c r="BM141" s="15">
        <v>0.291748046875</v>
      </c>
      <c r="BN141" s="15">
        <v>0</v>
      </c>
      <c r="BO141" s="15" t="s">
        <v>1929</v>
      </c>
    </row>
    <row r="142" spans="1:67">
      <c r="A142" s="15">
        <v>139</v>
      </c>
      <c r="B142" s="15">
        <v>0</v>
      </c>
      <c r="C142" s="15">
        <v>1679603</v>
      </c>
      <c r="D142" s="15">
        <f t="shared" si="106"/>
        <v>410</v>
      </c>
      <c r="E142" s="15">
        <f t="shared" si="107"/>
        <v>243</v>
      </c>
      <c r="F142" s="15">
        <f t="shared" si="108"/>
        <v>410.059326171875</v>
      </c>
      <c r="G142" s="15">
        <v>295</v>
      </c>
      <c r="H142" s="15">
        <v>296</v>
      </c>
      <c r="I142" s="15">
        <v>137</v>
      </c>
      <c r="J142" s="15">
        <v>8</v>
      </c>
      <c r="K142" s="15">
        <v>512</v>
      </c>
      <c r="L142" s="15">
        <v>1195</v>
      </c>
      <c r="M142" s="15">
        <f t="shared" si="109"/>
        <v>0.291748046875</v>
      </c>
      <c r="O142" s="86">
        <f t="shared" si="110"/>
        <v>512</v>
      </c>
      <c r="P142" s="86">
        <f t="shared" si="111"/>
        <v>0.333251953125</v>
      </c>
      <c r="Q142" s="86">
        <f t="shared" si="112"/>
        <v>229</v>
      </c>
      <c r="R142" s="86" t="b">
        <f t="shared" si="113"/>
        <v>0</v>
      </c>
      <c r="S142" s="86" t="str">
        <f t="shared" si="114"/>
        <v>Dummy Node</v>
      </c>
      <c r="T142" s="86" t="str">
        <f t="shared" si="115"/>
        <v>N/A</v>
      </c>
      <c r="U142" s="86" t="str">
        <f t="shared" si="116"/>
        <v>N/A</v>
      </c>
      <c r="V142" s="86">
        <f t="shared" si="117"/>
        <v>152</v>
      </c>
      <c r="W142" s="86" t="b">
        <f t="shared" si="118"/>
        <v>1</v>
      </c>
      <c r="X142" s="86" t="str">
        <f t="shared" si="119"/>
        <v>Speed</v>
      </c>
      <c r="Y142" s="86" t="str">
        <f t="shared" si="120"/>
        <v>&lt;=</v>
      </c>
      <c r="Z142" s="86">
        <f t="shared" si="121"/>
        <v>17.654052734375</v>
      </c>
      <c r="AA142" s="86">
        <f t="shared" si="122"/>
        <v>149</v>
      </c>
      <c r="AB142" s="86" t="b">
        <f t="shared" si="123"/>
        <v>0</v>
      </c>
      <c r="AC142" s="86" t="str">
        <f t="shared" si="124"/>
        <v>Distance</v>
      </c>
      <c r="AD142" s="86" t="str">
        <f t="shared" si="125"/>
        <v>&gt;</v>
      </c>
      <c r="AE142" s="86">
        <f t="shared" si="126"/>
        <v>220.613037109375</v>
      </c>
      <c r="AF142" s="86">
        <f t="shared" si="127"/>
        <v>30</v>
      </c>
      <c r="AG142" s="86" t="b">
        <f t="shared" si="128"/>
        <v>1</v>
      </c>
      <c r="AH142" s="86" t="str">
        <f t="shared" si="129"/>
        <v>GEBR</v>
      </c>
      <c r="AI142" s="86" t="str">
        <f t="shared" si="130"/>
        <v>&lt;=</v>
      </c>
      <c r="AJ142" s="86">
        <f t="shared" si="131"/>
        <v>1.046142578125</v>
      </c>
      <c r="AK142" s="86">
        <f t="shared" si="132"/>
        <v>17</v>
      </c>
      <c r="AL142" s="86" t="b">
        <f t="shared" si="133"/>
        <v>0</v>
      </c>
      <c r="AM142" s="86" t="str">
        <f t="shared" si="134"/>
        <v>GEBR</v>
      </c>
      <c r="AN142" s="86" t="str">
        <f t="shared" si="135"/>
        <v>&gt;</v>
      </c>
      <c r="AO142" s="86">
        <f t="shared" si="136"/>
        <v>0.85498046875</v>
      </c>
      <c r="AP142" s="86">
        <f t="shared" si="137"/>
        <v>16</v>
      </c>
      <c r="AQ142" s="86" t="b">
        <f t="shared" si="138"/>
        <v>1</v>
      </c>
      <c r="AR142" s="86" t="str">
        <f t="shared" si="139"/>
        <v>Speed</v>
      </c>
      <c r="AS142" s="86" t="str">
        <f t="shared" si="140"/>
        <v>&lt;=</v>
      </c>
      <c r="AT142" s="86">
        <f t="shared" si="141"/>
        <v>18.3662109375</v>
      </c>
      <c r="AU142" s="86">
        <f t="shared" si="142"/>
        <v>4</v>
      </c>
      <c r="AV142" s="86" t="b">
        <f t="shared" si="143"/>
        <v>0</v>
      </c>
      <c r="AW142" s="86" t="str">
        <f t="shared" si="144"/>
        <v>Distance</v>
      </c>
      <c r="AX142" s="86" t="str">
        <f t="shared" si="145"/>
        <v>&gt;</v>
      </c>
      <c r="AY142" s="86">
        <f t="shared" si="146"/>
        <v>200.208251953125</v>
      </c>
      <c r="AZ142" s="86">
        <f t="shared" si="147"/>
        <v>1</v>
      </c>
      <c r="BA142" s="86" t="b">
        <f t="shared" si="148"/>
        <v>0</v>
      </c>
      <c r="BB142" s="86" t="str">
        <f t="shared" si="149"/>
        <v>Speed</v>
      </c>
      <c r="BC142" s="86" t="str">
        <f t="shared" si="150"/>
        <v>&gt;</v>
      </c>
      <c r="BD142" s="86">
        <f t="shared" si="151"/>
        <v>13.645751953125</v>
      </c>
      <c r="BE142" s="86">
        <f t="shared" si="152"/>
        <v>0</v>
      </c>
      <c r="BF142" s="86" t="b">
        <f t="shared" si="153"/>
        <v>1</v>
      </c>
      <c r="BG142" s="86" t="str">
        <f t="shared" si="154"/>
        <v>Distance</v>
      </c>
      <c r="BH142" s="86" t="str">
        <f t="shared" si="155"/>
        <v>&lt;=</v>
      </c>
      <c r="BI142" s="86">
        <f t="shared" si="156"/>
        <v>279.580810546875</v>
      </c>
      <c r="BJ142" s="15">
        <f t="shared" si="157"/>
        <v>0</v>
      </c>
      <c r="BK142" s="15" t="str">
        <f t="shared" si="158"/>
        <v>Speed&lt;=17,654052734375 AND Distance&gt;220,613037109375 AND GEBR&lt;=1,046142578125 AND GEBR&gt;0,85498046875 AND Speed&lt;=18,3662109375 AND Distance&gt;200,208251953125 AND Speed&gt;13,645751953125 AND Distance&lt;=279,580810546875</v>
      </c>
      <c r="BM142" s="15">
        <v>0.3056640625</v>
      </c>
      <c r="BN142" s="15">
        <v>0</v>
      </c>
      <c r="BO142" s="15" t="s">
        <v>1912</v>
      </c>
    </row>
    <row r="143" spans="1:67">
      <c r="A143" s="15">
        <v>140</v>
      </c>
      <c r="B143" s="15">
        <v>0</v>
      </c>
      <c r="C143" s="15">
        <v>1664326</v>
      </c>
      <c r="D143" s="15">
        <f t="shared" si="106"/>
        <v>406</v>
      </c>
      <c r="E143" s="15">
        <f t="shared" si="107"/>
        <v>1350</v>
      </c>
      <c r="F143" s="15">
        <f t="shared" si="108"/>
        <v>406.32958984375</v>
      </c>
      <c r="G143" s="15">
        <v>233</v>
      </c>
      <c r="H143" s="15">
        <v>234</v>
      </c>
      <c r="I143" s="15">
        <v>137</v>
      </c>
      <c r="J143" s="15">
        <v>8</v>
      </c>
      <c r="K143" s="15">
        <v>517</v>
      </c>
      <c r="L143" s="15">
        <v>303</v>
      </c>
      <c r="M143" s="15">
        <f t="shared" si="109"/>
        <v>7.3974609375E-2</v>
      </c>
      <c r="O143" s="86">
        <f t="shared" si="110"/>
        <v>517</v>
      </c>
      <c r="P143" s="86">
        <f t="shared" si="111"/>
        <v>0.13330078125</v>
      </c>
      <c r="Q143" s="86">
        <f t="shared" si="112"/>
        <v>252</v>
      </c>
      <c r="R143" s="86" t="b">
        <f t="shared" si="113"/>
        <v>1</v>
      </c>
      <c r="S143" s="86" t="str">
        <f t="shared" si="114"/>
        <v>Dummy Node</v>
      </c>
      <c r="T143" s="86" t="str">
        <f t="shared" si="115"/>
        <v>N/A</v>
      </c>
      <c r="U143" s="86" t="str">
        <f t="shared" si="116"/>
        <v>N/A</v>
      </c>
      <c r="V143" s="86">
        <f t="shared" si="117"/>
        <v>249</v>
      </c>
      <c r="W143" s="86" t="b">
        <f t="shared" si="118"/>
        <v>0</v>
      </c>
      <c r="X143" s="86" t="str">
        <f t="shared" si="119"/>
        <v>Speed</v>
      </c>
      <c r="Y143" s="86" t="str">
        <f t="shared" si="120"/>
        <v>&gt;</v>
      </c>
      <c r="Z143" s="86">
        <f t="shared" si="121"/>
        <v>20.154052734375</v>
      </c>
      <c r="AA143" s="86">
        <f t="shared" si="122"/>
        <v>44</v>
      </c>
      <c r="AB143" s="86" t="b">
        <f t="shared" si="123"/>
        <v>1</v>
      </c>
      <c r="AC143" s="86" t="str">
        <f t="shared" si="124"/>
        <v>Distance</v>
      </c>
      <c r="AD143" s="86" t="str">
        <f t="shared" si="125"/>
        <v>&lt;=</v>
      </c>
      <c r="AE143" s="86">
        <f t="shared" si="126"/>
        <v>418.363525390625</v>
      </c>
      <c r="AF143" s="86">
        <f t="shared" si="127"/>
        <v>35</v>
      </c>
      <c r="AG143" s="86" t="b">
        <f t="shared" si="128"/>
        <v>0</v>
      </c>
      <c r="AH143" s="86" t="str">
        <f t="shared" si="129"/>
        <v>Distance</v>
      </c>
      <c r="AI143" s="86" t="str">
        <f t="shared" si="130"/>
        <v>&gt;</v>
      </c>
      <c r="AJ143" s="86">
        <f t="shared" si="131"/>
        <v>368.68896484375</v>
      </c>
      <c r="AK143" s="86">
        <f t="shared" si="132"/>
        <v>34</v>
      </c>
      <c r="AL143" s="86" t="b">
        <f t="shared" si="133"/>
        <v>1</v>
      </c>
      <c r="AM143" s="86" t="str">
        <f t="shared" si="134"/>
        <v>GEBR</v>
      </c>
      <c r="AN143" s="86" t="str">
        <f t="shared" si="135"/>
        <v>&lt;=</v>
      </c>
      <c r="AO143" s="86">
        <f t="shared" si="136"/>
        <v>0.715087890625</v>
      </c>
      <c r="AP143" s="86">
        <f t="shared" si="137"/>
        <v>9</v>
      </c>
      <c r="AQ143" s="86" t="b">
        <f t="shared" si="138"/>
        <v>0</v>
      </c>
      <c r="AR143" s="86" t="str">
        <f t="shared" si="139"/>
        <v>Speed</v>
      </c>
      <c r="AS143" s="86" t="str">
        <f t="shared" si="140"/>
        <v>&gt;</v>
      </c>
      <c r="AT143" s="86">
        <f t="shared" si="141"/>
        <v>18.583740234375</v>
      </c>
      <c r="AU143" s="86">
        <f t="shared" si="142"/>
        <v>7</v>
      </c>
      <c r="AV143" s="86" t="b">
        <f t="shared" si="143"/>
        <v>1</v>
      </c>
      <c r="AW143" s="86" t="str">
        <f t="shared" si="144"/>
        <v>Speed</v>
      </c>
      <c r="AX143" s="86" t="str">
        <f t="shared" si="145"/>
        <v>&lt;=</v>
      </c>
      <c r="AY143" s="86">
        <f t="shared" si="146"/>
        <v>20.9580078125</v>
      </c>
      <c r="AZ143" s="86">
        <f t="shared" si="147"/>
        <v>2</v>
      </c>
      <c r="BA143" s="86" t="b">
        <f t="shared" si="148"/>
        <v>1</v>
      </c>
      <c r="BB143" s="86" t="str">
        <f t="shared" si="149"/>
        <v>Distance</v>
      </c>
      <c r="BC143" s="86" t="str">
        <f t="shared" si="150"/>
        <v>&lt;=</v>
      </c>
      <c r="BD143" s="86">
        <f t="shared" si="151"/>
        <v>440.973388671875</v>
      </c>
      <c r="BE143" s="86">
        <f t="shared" si="152"/>
        <v>0</v>
      </c>
      <c r="BF143" s="86" t="b">
        <f t="shared" si="153"/>
        <v>0</v>
      </c>
      <c r="BG143" s="86" t="str">
        <f t="shared" si="154"/>
        <v>Distance</v>
      </c>
      <c r="BH143" s="86" t="str">
        <f t="shared" si="155"/>
        <v>&gt;</v>
      </c>
      <c r="BI143" s="86">
        <f t="shared" si="156"/>
        <v>279.580810546875</v>
      </c>
      <c r="BJ143" s="15">
        <f t="shared" si="157"/>
        <v>1</v>
      </c>
      <c r="BK143" s="15" t="str">
        <f t="shared" si="158"/>
        <v>Speed&gt;20,154052734375 AND Distance&lt;=418,363525390625 AND Distance&gt;368,68896484375 AND GEBR&lt;=0,715087890625 AND Speed&gt;18,583740234375 AND Speed&lt;=20,9580078125 AND Distance&lt;=440,973388671875 AND Distance&gt;279,580810546875</v>
      </c>
      <c r="BM143" s="15">
        <v>0.3076171875</v>
      </c>
      <c r="BN143" s="15">
        <v>0</v>
      </c>
      <c r="BO143" s="15" t="s">
        <v>1905</v>
      </c>
    </row>
    <row r="144" spans="1:67">
      <c r="A144" s="15">
        <v>141</v>
      </c>
      <c r="B144" s="15">
        <v>-2</v>
      </c>
      <c r="C144" s="15">
        <v>-8192</v>
      </c>
      <c r="D144" s="15">
        <f t="shared" si="106"/>
        <v>-1</v>
      </c>
      <c r="E144" s="15">
        <f t="shared" si="107"/>
        <v>0</v>
      </c>
      <c r="F144" s="15">
        <f t="shared" si="108"/>
        <v>-1</v>
      </c>
      <c r="G144" s="15">
        <v>-1</v>
      </c>
      <c r="H144" s="15">
        <v>-1</v>
      </c>
      <c r="I144" s="15">
        <v>82</v>
      </c>
      <c r="J144" s="15">
        <v>9</v>
      </c>
      <c r="K144" s="15">
        <v>518</v>
      </c>
      <c r="L144" s="15">
        <v>1092</v>
      </c>
      <c r="M144" s="15">
        <f t="shared" si="109"/>
        <v>0.2666015625</v>
      </c>
      <c r="O144" s="86">
        <f t="shared" si="110"/>
        <v>518</v>
      </c>
      <c r="P144" s="86">
        <f t="shared" si="111"/>
        <v>0.13330078125</v>
      </c>
      <c r="Q144" s="86">
        <f t="shared" si="112"/>
        <v>252</v>
      </c>
      <c r="R144" s="86" t="b">
        <f t="shared" si="113"/>
        <v>0</v>
      </c>
      <c r="S144" s="86" t="str">
        <f t="shared" si="114"/>
        <v>Dummy Node</v>
      </c>
      <c r="T144" s="86" t="str">
        <f t="shared" si="115"/>
        <v>N/A</v>
      </c>
      <c r="U144" s="86" t="str">
        <f t="shared" si="116"/>
        <v>N/A</v>
      </c>
      <c r="V144" s="86">
        <f t="shared" si="117"/>
        <v>249</v>
      </c>
      <c r="W144" s="86" t="b">
        <f t="shared" si="118"/>
        <v>0</v>
      </c>
      <c r="X144" s="86" t="str">
        <f t="shared" si="119"/>
        <v>Speed</v>
      </c>
      <c r="Y144" s="86" t="str">
        <f t="shared" si="120"/>
        <v>&gt;</v>
      </c>
      <c r="Z144" s="86">
        <f t="shared" si="121"/>
        <v>20.154052734375</v>
      </c>
      <c r="AA144" s="86">
        <f t="shared" si="122"/>
        <v>44</v>
      </c>
      <c r="AB144" s="86" t="b">
        <f t="shared" si="123"/>
        <v>1</v>
      </c>
      <c r="AC144" s="86" t="str">
        <f t="shared" si="124"/>
        <v>Distance</v>
      </c>
      <c r="AD144" s="86" t="str">
        <f t="shared" si="125"/>
        <v>&lt;=</v>
      </c>
      <c r="AE144" s="86">
        <f t="shared" si="126"/>
        <v>418.363525390625</v>
      </c>
      <c r="AF144" s="86">
        <f t="shared" si="127"/>
        <v>35</v>
      </c>
      <c r="AG144" s="86" t="b">
        <f t="shared" si="128"/>
        <v>0</v>
      </c>
      <c r="AH144" s="86" t="str">
        <f t="shared" si="129"/>
        <v>Distance</v>
      </c>
      <c r="AI144" s="86" t="str">
        <f t="shared" si="130"/>
        <v>&gt;</v>
      </c>
      <c r="AJ144" s="86">
        <f t="shared" si="131"/>
        <v>368.68896484375</v>
      </c>
      <c r="AK144" s="86">
        <f t="shared" si="132"/>
        <v>34</v>
      </c>
      <c r="AL144" s="86" t="b">
        <f t="shared" si="133"/>
        <v>1</v>
      </c>
      <c r="AM144" s="86" t="str">
        <f t="shared" si="134"/>
        <v>GEBR</v>
      </c>
      <c r="AN144" s="86" t="str">
        <f t="shared" si="135"/>
        <v>&lt;=</v>
      </c>
      <c r="AO144" s="86">
        <f t="shared" si="136"/>
        <v>0.715087890625</v>
      </c>
      <c r="AP144" s="86">
        <f t="shared" si="137"/>
        <v>9</v>
      </c>
      <c r="AQ144" s="86" t="b">
        <f t="shared" si="138"/>
        <v>0</v>
      </c>
      <c r="AR144" s="86" t="str">
        <f t="shared" si="139"/>
        <v>Speed</v>
      </c>
      <c r="AS144" s="86" t="str">
        <f t="shared" si="140"/>
        <v>&gt;</v>
      </c>
      <c r="AT144" s="86">
        <f t="shared" si="141"/>
        <v>18.583740234375</v>
      </c>
      <c r="AU144" s="86">
        <f t="shared" si="142"/>
        <v>7</v>
      </c>
      <c r="AV144" s="86" t="b">
        <f t="shared" si="143"/>
        <v>1</v>
      </c>
      <c r="AW144" s="86" t="str">
        <f t="shared" si="144"/>
        <v>Speed</v>
      </c>
      <c r="AX144" s="86" t="str">
        <f t="shared" si="145"/>
        <v>&lt;=</v>
      </c>
      <c r="AY144" s="86">
        <f t="shared" si="146"/>
        <v>20.9580078125</v>
      </c>
      <c r="AZ144" s="86">
        <f t="shared" si="147"/>
        <v>2</v>
      </c>
      <c r="BA144" s="86" t="b">
        <f t="shared" si="148"/>
        <v>1</v>
      </c>
      <c r="BB144" s="86" t="str">
        <f t="shared" si="149"/>
        <v>Distance</v>
      </c>
      <c r="BC144" s="86" t="str">
        <f t="shared" si="150"/>
        <v>&lt;=</v>
      </c>
      <c r="BD144" s="86">
        <f t="shared" si="151"/>
        <v>440.973388671875</v>
      </c>
      <c r="BE144" s="86">
        <f t="shared" si="152"/>
        <v>0</v>
      </c>
      <c r="BF144" s="86" t="b">
        <f t="shared" si="153"/>
        <v>0</v>
      </c>
      <c r="BG144" s="86" t="str">
        <f t="shared" si="154"/>
        <v>Distance</v>
      </c>
      <c r="BH144" s="86" t="str">
        <f t="shared" si="155"/>
        <v>&gt;</v>
      </c>
      <c r="BI144" s="86">
        <f t="shared" si="156"/>
        <v>279.580810546875</v>
      </c>
      <c r="BJ144" s="15">
        <f t="shared" si="157"/>
        <v>1</v>
      </c>
      <c r="BK144" s="15" t="str">
        <f t="shared" si="158"/>
        <v>Speed&gt;20,154052734375 AND Distance&lt;=418,363525390625 AND Distance&gt;368,68896484375 AND GEBR&lt;=0,715087890625 AND Speed&gt;18,583740234375 AND Speed&lt;=20,9580078125 AND Distance&lt;=440,973388671875 AND Distance&gt;279,580810546875</v>
      </c>
      <c r="BM144" s="15">
        <v>0.3076171875</v>
      </c>
      <c r="BN144" s="15">
        <v>0</v>
      </c>
      <c r="BO144" s="15" t="s">
        <v>1919</v>
      </c>
    </row>
    <row r="145" spans="1:67">
      <c r="A145" s="15">
        <v>142</v>
      </c>
      <c r="B145" s="15">
        <v>-2</v>
      </c>
      <c r="C145" s="15">
        <v>-8192</v>
      </c>
      <c r="D145" s="15">
        <f t="shared" si="106"/>
        <v>-1</v>
      </c>
      <c r="E145" s="15">
        <f t="shared" si="107"/>
        <v>0</v>
      </c>
      <c r="F145" s="15">
        <f t="shared" si="108"/>
        <v>-1</v>
      </c>
      <c r="G145" s="15">
        <v>-1</v>
      </c>
      <c r="H145" s="15">
        <v>-1</v>
      </c>
      <c r="I145" s="15">
        <v>82</v>
      </c>
      <c r="J145" s="15">
        <v>9</v>
      </c>
      <c r="K145" s="15">
        <v>519</v>
      </c>
      <c r="L145" s="15">
        <v>0</v>
      </c>
      <c r="M145" s="15">
        <f t="shared" si="109"/>
        <v>0</v>
      </c>
      <c r="O145" s="86">
        <f t="shared" si="110"/>
        <v>519</v>
      </c>
      <c r="P145" s="86">
        <f t="shared" si="111"/>
        <v>0.333251953125</v>
      </c>
      <c r="Q145" s="86">
        <f t="shared" si="112"/>
        <v>255</v>
      </c>
      <c r="R145" s="86" t="b">
        <f t="shared" si="113"/>
        <v>1</v>
      </c>
      <c r="S145" s="86" t="str">
        <f t="shared" si="114"/>
        <v>Dummy Node</v>
      </c>
      <c r="T145" s="86" t="str">
        <f t="shared" si="115"/>
        <v>N/A</v>
      </c>
      <c r="U145" s="86" t="str">
        <f t="shared" si="116"/>
        <v>N/A</v>
      </c>
      <c r="V145" s="86">
        <f t="shared" si="117"/>
        <v>112</v>
      </c>
      <c r="W145" s="86" t="b">
        <f t="shared" si="118"/>
        <v>1</v>
      </c>
      <c r="X145" s="86" t="str">
        <f t="shared" si="119"/>
        <v>Speed</v>
      </c>
      <c r="Y145" s="86" t="str">
        <f t="shared" si="120"/>
        <v>&lt;=</v>
      </c>
      <c r="Z145" s="86">
        <f t="shared" si="121"/>
        <v>27.890380859375</v>
      </c>
      <c r="AA145" s="86">
        <f t="shared" si="122"/>
        <v>87</v>
      </c>
      <c r="AB145" s="86" t="b">
        <f t="shared" si="123"/>
        <v>0</v>
      </c>
      <c r="AC145" s="86" t="str">
        <f t="shared" si="124"/>
        <v>Distance</v>
      </c>
      <c r="AD145" s="86" t="str">
        <f t="shared" si="125"/>
        <v>&gt;</v>
      </c>
      <c r="AE145" s="86">
        <f t="shared" si="126"/>
        <v>500.813232421875</v>
      </c>
      <c r="AF145" s="86">
        <f t="shared" si="127"/>
        <v>42</v>
      </c>
      <c r="AG145" s="86" t="b">
        <f t="shared" si="128"/>
        <v>1</v>
      </c>
      <c r="AH145" s="86" t="str">
        <f t="shared" si="129"/>
        <v>GEBR</v>
      </c>
      <c r="AI145" s="86" t="str">
        <f t="shared" si="130"/>
        <v>&lt;=</v>
      </c>
      <c r="AJ145" s="86">
        <f t="shared" si="131"/>
        <v>1.046142578125</v>
      </c>
      <c r="AK145" s="86">
        <f t="shared" si="132"/>
        <v>40</v>
      </c>
      <c r="AL145" s="86" t="b">
        <f t="shared" si="133"/>
        <v>0</v>
      </c>
      <c r="AM145" s="86" t="str">
        <f t="shared" si="134"/>
        <v>GEBR</v>
      </c>
      <c r="AN145" s="86" t="str">
        <f t="shared" si="135"/>
        <v>&gt;</v>
      </c>
      <c r="AO145" s="86">
        <f t="shared" si="136"/>
        <v>0.85498046875</v>
      </c>
      <c r="AP145" s="86">
        <f t="shared" si="137"/>
        <v>37</v>
      </c>
      <c r="AQ145" s="86" t="b">
        <f t="shared" si="138"/>
        <v>0</v>
      </c>
      <c r="AR145" s="86" t="str">
        <f t="shared" si="139"/>
        <v>Speed</v>
      </c>
      <c r="AS145" s="86" t="str">
        <f t="shared" si="140"/>
        <v>&gt;</v>
      </c>
      <c r="AT145" s="86">
        <f t="shared" si="141"/>
        <v>23.851806640625</v>
      </c>
      <c r="AU145" s="86">
        <f t="shared" si="142"/>
        <v>8</v>
      </c>
      <c r="AV145" s="86" t="b">
        <f t="shared" si="143"/>
        <v>1</v>
      </c>
      <c r="AW145" s="86" t="str">
        <f t="shared" si="144"/>
        <v>Distance</v>
      </c>
      <c r="AX145" s="86" t="str">
        <f t="shared" si="145"/>
        <v>&lt;=</v>
      </c>
      <c r="AY145" s="86">
        <f t="shared" si="146"/>
        <v>557.604736328125</v>
      </c>
      <c r="AZ145" s="86">
        <f t="shared" si="147"/>
        <v>2</v>
      </c>
      <c r="BA145" s="86" t="b">
        <f t="shared" si="148"/>
        <v>0</v>
      </c>
      <c r="BB145" s="86" t="str">
        <f t="shared" si="149"/>
        <v>Distance</v>
      </c>
      <c r="BC145" s="86" t="str">
        <f t="shared" si="150"/>
        <v>&gt;</v>
      </c>
      <c r="BD145" s="86">
        <f t="shared" si="151"/>
        <v>440.973388671875</v>
      </c>
      <c r="BE145" s="86">
        <f t="shared" si="152"/>
        <v>0</v>
      </c>
      <c r="BF145" s="86" t="b">
        <f t="shared" si="153"/>
        <v>0</v>
      </c>
      <c r="BG145" s="86" t="str">
        <f t="shared" si="154"/>
        <v>Distance</v>
      </c>
      <c r="BH145" s="86" t="str">
        <f t="shared" si="155"/>
        <v>&gt;</v>
      </c>
      <c r="BI145" s="86">
        <f t="shared" si="156"/>
        <v>279.580810546875</v>
      </c>
      <c r="BJ145" s="15">
        <f t="shared" si="157"/>
        <v>0</v>
      </c>
      <c r="BK145" s="15" t="str">
        <f t="shared" si="158"/>
        <v>Speed&lt;=27,890380859375 AND Distance&gt;500,813232421875 AND GEBR&lt;=1,046142578125 AND GEBR&gt;0,85498046875 AND Speed&gt;23,851806640625 AND Distance&lt;=557,604736328125 AND Distance&gt;440,973388671875 AND Distance&gt;279,580810546875</v>
      </c>
      <c r="BM145" s="15">
        <v>0.3095703125</v>
      </c>
      <c r="BN145" s="15">
        <v>0</v>
      </c>
      <c r="BO145" s="15" t="s">
        <v>1931</v>
      </c>
    </row>
    <row r="146" spans="1:67">
      <c r="A146" s="15">
        <v>143</v>
      </c>
      <c r="B146" s="15">
        <v>1</v>
      </c>
      <c r="C146" s="15">
        <v>99898</v>
      </c>
      <c r="D146" s="15">
        <f t="shared" si="106"/>
        <v>24</v>
      </c>
      <c r="E146" s="15">
        <f t="shared" si="107"/>
        <v>1594</v>
      </c>
      <c r="F146" s="15">
        <f t="shared" si="108"/>
        <v>24.38916015625</v>
      </c>
      <c r="G146" s="15">
        <v>417</v>
      </c>
      <c r="H146" s="15">
        <v>418</v>
      </c>
      <c r="I146" s="15">
        <v>107</v>
      </c>
      <c r="J146" s="15">
        <v>8</v>
      </c>
      <c r="K146" s="15">
        <v>520</v>
      </c>
      <c r="L146" s="15">
        <v>31</v>
      </c>
      <c r="M146" s="15">
        <f t="shared" si="109"/>
        <v>7.568359375E-3</v>
      </c>
      <c r="O146" s="86">
        <f t="shared" si="110"/>
        <v>520</v>
      </c>
      <c r="P146" s="86">
        <f t="shared" si="111"/>
        <v>0.333251953125</v>
      </c>
      <c r="Q146" s="86">
        <f t="shared" si="112"/>
        <v>255</v>
      </c>
      <c r="R146" s="86" t="b">
        <f t="shared" si="113"/>
        <v>0</v>
      </c>
      <c r="S146" s="86" t="str">
        <f t="shared" si="114"/>
        <v>Dummy Node</v>
      </c>
      <c r="T146" s="86" t="str">
        <f t="shared" si="115"/>
        <v>N/A</v>
      </c>
      <c r="U146" s="86" t="str">
        <f t="shared" si="116"/>
        <v>N/A</v>
      </c>
      <c r="V146" s="86">
        <f t="shared" si="117"/>
        <v>112</v>
      </c>
      <c r="W146" s="86" t="b">
        <f t="shared" si="118"/>
        <v>1</v>
      </c>
      <c r="X146" s="86" t="str">
        <f t="shared" si="119"/>
        <v>Speed</v>
      </c>
      <c r="Y146" s="86" t="str">
        <f t="shared" si="120"/>
        <v>&lt;=</v>
      </c>
      <c r="Z146" s="86">
        <f t="shared" si="121"/>
        <v>27.890380859375</v>
      </c>
      <c r="AA146" s="86">
        <f t="shared" si="122"/>
        <v>87</v>
      </c>
      <c r="AB146" s="86" t="b">
        <f t="shared" si="123"/>
        <v>0</v>
      </c>
      <c r="AC146" s="86" t="str">
        <f t="shared" si="124"/>
        <v>Distance</v>
      </c>
      <c r="AD146" s="86" t="str">
        <f t="shared" si="125"/>
        <v>&gt;</v>
      </c>
      <c r="AE146" s="86">
        <f t="shared" si="126"/>
        <v>500.813232421875</v>
      </c>
      <c r="AF146" s="86">
        <f t="shared" si="127"/>
        <v>42</v>
      </c>
      <c r="AG146" s="86" t="b">
        <f t="shared" si="128"/>
        <v>1</v>
      </c>
      <c r="AH146" s="86" t="str">
        <f t="shared" si="129"/>
        <v>GEBR</v>
      </c>
      <c r="AI146" s="86" t="str">
        <f t="shared" si="130"/>
        <v>&lt;=</v>
      </c>
      <c r="AJ146" s="86">
        <f t="shared" si="131"/>
        <v>1.046142578125</v>
      </c>
      <c r="AK146" s="86">
        <f t="shared" si="132"/>
        <v>40</v>
      </c>
      <c r="AL146" s="86" t="b">
        <f t="shared" si="133"/>
        <v>0</v>
      </c>
      <c r="AM146" s="86" t="str">
        <f t="shared" si="134"/>
        <v>GEBR</v>
      </c>
      <c r="AN146" s="86" t="str">
        <f t="shared" si="135"/>
        <v>&gt;</v>
      </c>
      <c r="AO146" s="86">
        <f t="shared" si="136"/>
        <v>0.85498046875</v>
      </c>
      <c r="AP146" s="86">
        <f t="shared" si="137"/>
        <v>37</v>
      </c>
      <c r="AQ146" s="86" t="b">
        <f t="shared" si="138"/>
        <v>0</v>
      </c>
      <c r="AR146" s="86" t="str">
        <f t="shared" si="139"/>
        <v>Speed</v>
      </c>
      <c r="AS146" s="86" t="str">
        <f t="shared" si="140"/>
        <v>&gt;</v>
      </c>
      <c r="AT146" s="86">
        <f t="shared" si="141"/>
        <v>23.851806640625</v>
      </c>
      <c r="AU146" s="86">
        <f t="shared" si="142"/>
        <v>8</v>
      </c>
      <c r="AV146" s="86" t="b">
        <f t="shared" si="143"/>
        <v>1</v>
      </c>
      <c r="AW146" s="86" t="str">
        <f t="shared" si="144"/>
        <v>Distance</v>
      </c>
      <c r="AX146" s="86" t="str">
        <f t="shared" si="145"/>
        <v>&lt;=</v>
      </c>
      <c r="AY146" s="86">
        <f t="shared" si="146"/>
        <v>557.604736328125</v>
      </c>
      <c r="AZ146" s="86">
        <f t="shared" si="147"/>
        <v>2</v>
      </c>
      <c r="BA146" s="86" t="b">
        <f t="shared" si="148"/>
        <v>0</v>
      </c>
      <c r="BB146" s="86" t="str">
        <f t="shared" si="149"/>
        <v>Distance</v>
      </c>
      <c r="BC146" s="86" t="str">
        <f t="shared" si="150"/>
        <v>&gt;</v>
      </c>
      <c r="BD146" s="86">
        <f t="shared" si="151"/>
        <v>440.973388671875</v>
      </c>
      <c r="BE146" s="86">
        <f t="shared" si="152"/>
        <v>0</v>
      </c>
      <c r="BF146" s="86" t="b">
        <f t="shared" si="153"/>
        <v>0</v>
      </c>
      <c r="BG146" s="86" t="str">
        <f t="shared" si="154"/>
        <v>Distance</v>
      </c>
      <c r="BH146" s="86" t="str">
        <f t="shared" si="155"/>
        <v>&gt;</v>
      </c>
      <c r="BI146" s="86">
        <f t="shared" si="156"/>
        <v>279.580810546875</v>
      </c>
      <c r="BJ146" s="15">
        <f t="shared" si="157"/>
        <v>0</v>
      </c>
      <c r="BK146" s="15" t="str">
        <f t="shared" si="158"/>
        <v>Speed&lt;=27,890380859375 AND Distance&gt;500,813232421875 AND GEBR&lt;=1,046142578125 AND GEBR&gt;0,85498046875 AND Speed&gt;23,851806640625 AND Distance&lt;=557,604736328125 AND Distance&gt;440,973388671875 AND Distance&gt;279,580810546875</v>
      </c>
      <c r="BM146" s="15">
        <v>0.333251953125</v>
      </c>
      <c r="BN146" s="15">
        <v>0</v>
      </c>
      <c r="BO146" s="15" t="s">
        <v>1913</v>
      </c>
    </row>
    <row r="147" spans="1:67">
      <c r="A147" s="15">
        <v>144</v>
      </c>
      <c r="B147" s="15">
        <v>-2</v>
      </c>
      <c r="C147" s="15">
        <v>-8192</v>
      </c>
      <c r="D147" s="15">
        <f t="shared" si="106"/>
        <v>-1</v>
      </c>
      <c r="E147" s="15">
        <f t="shared" si="107"/>
        <v>0</v>
      </c>
      <c r="F147" s="15">
        <f t="shared" si="108"/>
        <v>-1</v>
      </c>
      <c r="G147" s="15">
        <v>463</v>
      </c>
      <c r="H147" s="15">
        <v>464</v>
      </c>
      <c r="I147" s="15">
        <v>107</v>
      </c>
      <c r="J147" s="15">
        <v>8</v>
      </c>
      <c r="K147" s="15">
        <v>521</v>
      </c>
      <c r="L147" s="15">
        <v>819</v>
      </c>
      <c r="M147" s="15">
        <f t="shared" si="109"/>
        <v>0.199951171875</v>
      </c>
      <c r="O147" s="86">
        <f t="shared" si="110"/>
        <v>521</v>
      </c>
      <c r="P147" s="86">
        <f t="shared" si="111"/>
        <v>0.333251953125</v>
      </c>
      <c r="Q147" s="86">
        <f t="shared" si="112"/>
        <v>262</v>
      </c>
      <c r="R147" s="86" t="b">
        <f t="shared" si="113"/>
        <v>1</v>
      </c>
      <c r="S147" s="86" t="str">
        <f t="shared" si="114"/>
        <v>Dummy Node</v>
      </c>
      <c r="T147" s="86" t="str">
        <f t="shared" si="115"/>
        <v>N/A</v>
      </c>
      <c r="U147" s="86" t="str">
        <f t="shared" si="116"/>
        <v>N/A</v>
      </c>
      <c r="V147" s="86">
        <f t="shared" si="117"/>
        <v>92</v>
      </c>
      <c r="W147" s="86" t="b">
        <f t="shared" si="118"/>
        <v>0</v>
      </c>
      <c r="X147" s="86" t="str">
        <f t="shared" si="119"/>
        <v>GEBR</v>
      </c>
      <c r="Y147" s="86" t="str">
        <f t="shared" si="120"/>
        <v>&gt;</v>
      </c>
      <c r="Z147" s="86">
        <f t="shared" si="121"/>
        <v>1.046142578125</v>
      </c>
      <c r="AA147" s="86">
        <f t="shared" si="122"/>
        <v>90</v>
      </c>
      <c r="AB147" s="86" t="b">
        <f t="shared" si="123"/>
        <v>0</v>
      </c>
      <c r="AC147" s="86" t="str">
        <f t="shared" si="124"/>
        <v>GEBR</v>
      </c>
      <c r="AD147" s="86" t="str">
        <f t="shared" si="125"/>
        <v>&gt;</v>
      </c>
      <c r="AE147" s="86">
        <f t="shared" si="126"/>
        <v>0.85498046875</v>
      </c>
      <c r="AF147" s="86">
        <f t="shared" si="127"/>
        <v>23</v>
      </c>
      <c r="AG147" s="86" t="b">
        <f t="shared" si="128"/>
        <v>0</v>
      </c>
      <c r="AH147" s="86" t="str">
        <f t="shared" si="129"/>
        <v>Distance</v>
      </c>
      <c r="AI147" s="86" t="str">
        <f t="shared" si="130"/>
        <v>&gt;</v>
      </c>
      <c r="AJ147" s="86">
        <f t="shared" si="131"/>
        <v>102.07861328125</v>
      </c>
      <c r="AK147" s="86">
        <f t="shared" si="132"/>
        <v>22</v>
      </c>
      <c r="AL147" s="86" t="b">
        <f t="shared" si="133"/>
        <v>1</v>
      </c>
      <c r="AM147" s="86" t="str">
        <f t="shared" si="134"/>
        <v>Distance</v>
      </c>
      <c r="AN147" s="86" t="str">
        <f t="shared" si="135"/>
        <v>&lt;=</v>
      </c>
      <c r="AO147" s="86">
        <f t="shared" si="136"/>
        <v>118.665771484375</v>
      </c>
      <c r="AP147" s="86">
        <f t="shared" si="137"/>
        <v>6</v>
      </c>
      <c r="AQ147" s="86" t="b">
        <f t="shared" si="138"/>
        <v>0</v>
      </c>
      <c r="AR147" s="86" t="str">
        <f t="shared" si="139"/>
        <v>Speed</v>
      </c>
      <c r="AS147" s="86" t="str">
        <f t="shared" si="140"/>
        <v>&gt;</v>
      </c>
      <c r="AT147" s="86">
        <f t="shared" si="141"/>
        <v>9.998291015625</v>
      </c>
      <c r="AU147" s="86">
        <f t="shared" si="142"/>
        <v>3</v>
      </c>
      <c r="AV147" s="86" t="b">
        <f t="shared" si="143"/>
        <v>0</v>
      </c>
      <c r="AW147" s="86" t="str">
        <f t="shared" si="144"/>
        <v>Distance</v>
      </c>
      <c r="AX147" s="86" t="str">
        <f t="shared" si="145"/>
        <v>&gt;</v>
      </c>
      <c r="AY147" s="86">
        <f t="shared" si="146"/>
        <v>67.628662109375</v>
      </c>
      <c r="AZ147" s="86">
        <f t="shared" si="147"/>
        <v>1</v>
      </c>
      <c r="BA147" s="86" t="b">
        <f t="shared" si="148"/>
        <v>1</v>
      </c>
      <c r="BB147" s="86" t="str">
        <f t="shared" si="149"/>
        <v>Speed</v>
      </c>
      <c r="BC147" s="86" t="str">
        <f t="shared" si="150"/>
        <v>&lt;=</v>
      </c>
      <c r="BD147" s="86">
        <f t="shared" si="151"/>
        <v>13.645751953125</v>
      </c>
      <c r="BE147" s="86">
        <f t="shared" si="152"/>
        <v>0</v>
      </c>
      <c r="BF147" s="86" t="b">
        <f t="shared" si="153"/>
        <v>1</v>
      </c>
      <c r="BG147" s="86" t="str">
        <f t="shared" si="154"/>
        <v>Distance</v>
      </c>
      <c r="BH147" s="86" t="str">
        <f t="shared" si="155"/>
        <v>&lt;=</v>
      </c>
      <c r="BI147" s="86">
        <f t="shared" si="156"/>
        <v>279.580810546875</v>
      </c>
      <c r="BJ147" s="15">
        <f t="shared" si="157"/>
        <v>0</v>
      </c>
      <c r="BK147" s="15" t="str">
        <f t="shared" si="158"/>
        <v>GEBR&gt;1,046142578125 AND GEBR&gt;0,85498046875 AND Distance&gt;102,07861328125 AND Distance&lt;=118,665771484375 AND Speed&gt;9,998291015625 AND Distance&gt;67,628662109375 AND Speed&lt;=13,645751953125 AND Distance&lt;=279,580810546875</v>
      </c>
      <c r="BM147" s="15">
        <v>0.333251953125</v>
      </c>
      <c r="BN147" s="15">
        <v>0</v>
      </c>
      <c r="BO147" s="15" t="s">
        <v>1916</v>
      </c>
    </row>
    <row r="148" spans="1:67">
      <c r="A148" s="15">
        <v>145</v>
      </c>
      <c r="B148" s="15">
        <v>2</v>
      </c>
      <c r="C148" s="15">
        <v>5238</v>
      </c>
      <c r="D148" s="15">
        <f t="shared" si="106"/>
        <v>1</v>
      </c>
      <c r="E148" s="15">
        <f t="shared" si="107"/>
        <v>1142</v>
      </c>
      <c r="F148" s="15">
        <f t="shared" si="108"/>
        <v>1.27880859375</v>
      </c>
      <c r="G148" s="15">
        <v>147</v>
      </c>
      <c r="H148" s="15">
        <v>148</v>
      </c>
      <c r="I148" s="15">
        <v>55</v>
      </c>
      <c r="J148" s="15">
        <v>8</v>
      </c>
      <c r="K148" s="15">
        <v>522</v>
      </c>
      <c r="L148" s="15">
        <v>579</v>
      </c>
      <c r="M148" s="15">
        <f t="shared" si="109"/>
        <v>0.141357421875</v>
      </c>
      <c r="O148" s="86">
        <f t="shared" si="110"/>
        <v>522</v>
      </c>
      <c r="P148" s="86">
        <f t="shared" si="111"/>
        <v>0.333251953125</v>
      </c>
      <c r="Q148" s="86">
        <f t="shared" si="112"/>
        <v>262</v>
      </c>
      <c r="R148" s="86" t="b">
        <f t="shared" si="113"/>
        <v>0</v>
      </c>
      <c r="S148" s="86" t="str">
        <f t="shared" si="114"/>
        <v>Dummy Node</v>
      </c>
      <c r="T148" s="86" t="str">
        <f t="shared" si="115"/>
        <v>N/A</v>
      </c>
      <c r="U148" s="86" t="str">
        <f t="shared" si="116"/>
        <v>N/A</v>
      </c>
      <c r="V148" s="86">
        <f t="shared" si="117"/>
        <v>92</v>
      </c>
      <c r="W148" s="86" t="b">
        <f t="shared" si="118"/>
        <v>0</v>
      </c>
      <c r="X148" s="86" t="str">
        <f t="shared" si="119"/>
        <v>GEBR</v>
      </c>
      <c r="Y148" s="86" t="str">
        <f t="shared" si="120"/>
        <v>&gt;</v>
      </c>
      <c r="Z148" s="86">
        <f t="shared" si="121"/>
        <v>1.046142578125</v>
      </c>
      <c r="AA148" s="86">
        <f t="shared" si="122"/>
        <v>90</v>
      </c>
      <c r="AB148" s="86" t="b">
        <f t="shared" si="123"/>
        <v>0</v>
      </c>
      <c r="AC148" s="86" t="str">
        <f t="shared" si="124"/>
        <v>GEBR</v>
      </c>
      <c r="AD148" s="86" t="str">
        <f t="shared" si="125"/>
        <v>&gt;</v>
      </c>
      <c r="AE148" s="86">
        <f t="shared" si="126"/>
        <v>0.85498046875</v>
      </c>
      <c r="AF148" s="86">
        <f t="shared" si="127"/>
        <v>23</v>
      </c>
      <c r="AG148" s="86" t="b">
        <f t="shared" si="128"/>
        <v>0</v>
      </c>
      <c r="AH148" s="86" t="str">
        <f t="shared" si="129"/>
        <v>Distance</v>
      </c>
      <c r="AI148" s="86" t="str">
        <f t="shared" si="130"/>
        <v>&gt;</v>
      </c>
      <c r="AJ148" s="86">
        <f t="shared" si="131"/>
        <v>102.07861328125</v>
      </c>
      <c r="AK148" s="86">
        <f t="shared" si="132"/>
        <v>22</v>
      </c>
      <c r="AL148" s="86" t="b">
        <f t="shared" si="133"/>
        <v>1</v>
      </c>
      <c r="AM148" s="86" t="str">
        <f t="shared" si="134"/>
        <v>Distance</v>
      </c>
      <c r="AN148" s="86" t="str">
        <f t="shared" si="135"/>
        <v>&lt;=</v>
      </c>
      <c r="AO148" s="86">
        <f t="shared" si="136"/>
        <v>118.665771484375</v>
      </c>
      <c r="AP148" s="86">
        <f t="shared" si="137"/>
        <v>6</v>
      </c>
      <c r="AQ148" s="86" t="b">
        <f t="shared" si="138"/>
        <v>0</v>
      </c>
      <c r="AR148" s="86" t="str">
        <f t="shared" si="139"/>
        <v>Speed</v>
      </c>
      <c r="AS148" s="86" t="str">
        <f t="shared" si="140"/>
        <v>&gt;</v>
      </c>
      <c r="AT148" s="86">
        <f t="shared" si="141"/>
        <v>9.998291015625</v>
      </c>
      <c r="AU148" s="86">
        <f t="shared" si="142"/>
        <v>3</v>
      </c>
      <c r="AV148" s="86" t="b">
        <f t="shared" si="143"/>
        <v>0</v>
      </c>
      <c r="AW148" s="86" t="str">
        <f t="shared" si="144"/>
        <v>Distance</v>
      </c>
      <c r="AX148" s="86" t="str">
        <f t="shared" si="145"/>
        <v>&gt;</v>
      </c>
      <c r="AY148" s="86">
        <f t="shared" si="146"/>
        <v>67.628662109375</v>
      </c>
      <c r="AZ148" s="86">
        <f t="shared" si="147"/>
        <v>1</v>
      </c>
      <c r="BA148" s="86" t="b">
        <f t="shared" si="148"/>
        <v>1</v>
      </c>
      <c r="BB148" s="86" t="str">
        <f t="shared" si="149"/>
        <v>Speed</v>
      </c>
      <c r="BC148" s="86" t="str">
        <f t="shared" si="150"/>
        <v>&lt;=</v>
      </c>
      <c r="BD148" s="86">
        <f t="shared" si="151"/>
        <v>13.645751953125</v>
      </c>
      <c r="BE148" s="86">
        <f t="shared" si="152"/>
        <v>0</v>
      </c>
      <c r="BF148" s="86" t="b">
        <f t="shared" si="153"/>
        <v>1</v>
      </c>
      <c r="BG148" s="86" t="str">
        <f t="shared" si="154"/>
        <v>Distance</v>
      </c>
      <c r="BH148" s="86" t="str">
        <f t="shared" si="155"/>
        <v>&lt;=</v>
      </c>
      <c r="BI148" s="86">
        <f t="shared" si="156"/>
        <v>279.580810546875</v>
      </c>
      <c r="BJ148" s="15">
        <f t="shared" si="157"/>
        <v>0</v>
      </c>
      <c r="BK148" s="15" t="str">
        <f t="shared" si="158"/>
        <v>GEBR&gt;1,046142578125 AND GEBR&gt;0,85498046875 AND Distance&gt;102,07861328125 AND Distance&lt;=118,665771484375 AND Speed&gt;9,998291015625 AND Distance&gt;67,628662109375 AND Speed&lt;=13,645751953125 AND Distance&lt;=279,580810546875</v>
      </c>
      <c r="BM148" s="15">
        <v>0.333251953125</v>
      </c>
      <c r="BN148" s="15">
        <v>0</v>
      </c>
      <c r="BO148" s="15" t="s">
        <v>1917</v>
      </c>
    </row>
    <row r="149" spans="1:67">
      <c r="A149" s="15">
        <v>146</v>
      </c>
      <c r="B149" s="15">
        <v>-2</v>
      </c>
      <c r="C149" s="15">
        <v>-8192</v>
      </c>
      <c r="D149" s="15">
        <f t="shared" si="106"/>
        <v>-1</v>
      </c>
      <c r="E149" s="15">
        <f t="shared" si="107"/>
        <v>0</v>
      </c>
      <c r="F149" s="15">
        <f t="shared" si="108"/>
        <v>-1</v>
      </c>
      <c r="G149" s="15">
        <v>465</v>
      </c>
      <c r="H149" s="15">
        <v>466</v>
      </c>
      <c r="I149" s="15">
        <v>55</v>
      </c>
      <c r="J149" s="15">
        <v>8</v>
      </c>
      <c r="K149" s="15">
        <v>525</v>
      </c>
      <c r="L149" s="15">
        <v>0</v>
      </c>
      <c r="M149" s="15">
        <f t="shared" si="109"/>
        <v>0</v>
      </c>
      <c r="O149" s="86">
        <f t="shared" si="110"/>
        <v>525</v>
      </c>
      <c r="P149" s="86">
        <f t="shared" si="111"/>
        <v>0.199951171875</v>
      </c>
      <c r="Q149" s="86">
        <f t="shared" si="112"/>
        <v>273</v>
      </c>
      <c r="R149" s="86" t="b">
        <f t="shared" si="113"/>
        <v>1</v>
      </c>
      <c r="S149" s="86" t="str">
        <f t="shared" si="114"/>
        <v>Dummy Node</v>
      </c>
      <c r="T149" s="86" t="str">
        <f t="shared" si="115"/>
        <v>N/A</v>
      </c>
      <c r="U149" s="86" t="str">
        <f t="shared" si="116"/>
        <v>N/A</v>
      </c>
      <c r="V149" s="86">
        <f t="shared" si="117"/>
        <v>272</v>
      </c>
      <c r="W149" s="86" t="b">
        <f t="shared" si="118"/>
        <v>1</v>
      </c>
      <c r="X149" s="86" t="str">
        <f t="shared" si="119"/>
        <v>GEBR</v>
      </c>
      <c r="Y149" s="86" t="str">
        <f t="shared" si="120"/>
        <v>&lt;=</v>
      </c>
      <c r="Z149" s="86">
        <f t="shared" si="121"/>
        <v>1.27880859375</v>
      </c>
      <c r="AA149" s="86">
        <f t="shared" si="122"/>
        <v>269</v>
      </c>
      <c r="AB149" s="86" t="b">
        <f t="shared" si="123"/>
        <v>0</v>
      </c>
      <c r="AC149" s="86" t="str">
        <f t="shared" si="124"/>
        <v>GEBR</v>
      </c>
      <c r="AD149" s="86" t="str">
        <f t="shared" si="125"/>
        <v>&gt;</v>
      </c>
      <c r="AE149" s="86">
        <f t="shared" si="126"/>
        <v>1.046142578125</v>
      </c>
      <c r="AF149" s="86">
        <f t="shared" si="127"/>
        <v>268</v>
      </c>
      <c r="AG149" s="86" t="b">
        <f t="shared" si="128"/>
        <v>1</v>
      </c>
      <c r="AH149" s="86" t="str">
        <f t="shared" si="129"/>
        <v>Speed</v>
      </c>
      <c r="AI149" s="86" t="str">
        <f t="shared" si="130"/>
        <v>&lt;=</v>
      </c>
      <c r="AJ149" s="86">
        <f t="shared" si="131"/>
        <v>17.1318359375</v>
      </c>
      <c r="AK149" s="86">
        <f t="shared" si="132"/>
        <v>62</v>
      </c>
      <c r="AL149" s="86" t="b">
        <f t="shared" si="133"/>
        <v>0</v>
      </c>
      <c r="AM149" s="86" t="str">
        <f t="shared" si="134"/>
        <v>Distance</v>
      </c>
      <c r="AN149" s="86" t="str">
        <f t="shared" si="135"/>
        <v>&gt;</v>
      </c>
      <c r="AO149" s="86">
        <f t="shared" si="136"/>
        <v>169.53466796875</v>
      </c>
      <c r="AP149" s="86">
        <f t="shared" si="137"/>
        <v>15</v>
      </c>
      <c r="AQ149" s="86" t="b">
        <f t="shared" si="138"/>
        <v>0</v>
      </c>
      <c r="AR149" s="86" t="str">
        <f t="shared" si="139"/>
        <v>Speed</v>
      </c>
      <c r="AS149" s="86" t="str">
        <f t="shared" si="140"/>
        <v>&gt;</v>
      </c>
      <c r="AT149" s="86">
        <f t="shared" si="141"/>
        <v>15.89208984375</v>
      </c>
      <c r="AU149" s="86">
        <f t="shared" si="142"/>
        <v>4</v>
      </c>
      <c r="AV149" s="86" t="b">
        <f t="shared" si="143"/>
        <v>1</v>
      </c>
      <c r="AW149" s="86" t="str">
        <f t="shared" si="144"/>
        <v>Distance</v>
      </c>
      <c r="AX149" s="86" t="str">
        <f t="shared" si="145"/>
        <v>&lt;=</v>
      </c>
      <c r="AY149" s="86">
        <f t="shared" si="146"/>
        <v>200.208251953125</v>
      </c>
      <c r="AZ149" s="86">
        <f t="shared" si="147"/>
        <v>1</v>
      </c>
      <c r="BA149" s="86" t="b">
        <f t="shared" si="148"/>
        <v>0</v>
      </c>
      <c r="BB149" s="86" t="str">
        <f t="shared" si="149"/>
        <v>Speed</v>
      </c>
      <c r="BC149" s="86" t="str">
        <f t="shared" si="150"/>
        <v>&gt;</v>
      </c>
      <c r="BD149" s="86">
        <f t="shared" si="151"/>
        <v>13.645751953125</v>
      </c>
      <c r="BE149" s="86">
        <f t="shared" si="152"/>
        <v>0</v>
      </c>
      <c r="BF149" s="86" t="b">
        <f t="shared" si="153"/>
        <v>1</v>
      </c>
      <c r="BG149" s="86" t="str">
        <f t="shared" si="154"/>
        <v>Distance</v>
      </c>
      <c r="BH149" s="86" t="str">
        <f t="shared" si="155"/>
        <v>&lt;=</v>
      </c>
      <c r="BI149" s="86">
        <f t="shared" si="156"/>
        <v>279.580810546875</v>
      </c>
      <c r="BJ149" s="15">
        <f t="shared" si="157"/>
        <v>0</v>
      </c>
      <c r="BK149" s="15" t="str">
        <f t="shared" si="158"/>
        <v>GEBR&lt;=1,27880859375 AND GEBR&gt;1,046142578125 AND Speed&lt;=17,1318359375 AND Distance&gt;169,53466796875 AND Speed&gt;15,89208984375 AND Distance&lt;=200,208251953125 AND Speed&gt;13,645751953125 AND Distance&lt;=279,580810546875</v>
      </c>
      <c r="BM149" s="15">
        <v>0.333251953125</v>
      </c>
      <c r="BN149" s="15">
        <v>0</v>
      </c>
      <c r="BO149" s="15" t="s">
        <v>1921</v>
      </c>
    </row>
    <row r="150" spans="1:67">
      <c r="A150" s="15">
        <v>147</v>
      </c>
      <c r="B150" s="15">
        <v>-2</v>
      </c>
      <c r="C150" s="15">
        <v>-8192</v>
      </c>
      <c r="D150" s="15">
        <f t="shared" si="106"/>
        <v>-1</v>
      </c>
      <c r="E150" s="15">
        <f t="shared" si="107"/>
        <v>0</v>
      </c>
      <c r="F150" s="15">
        <f t="shared" si="108"/>
        <v>-1</v>
      </c>
      <c r="G150" s="15">
        <v>-1</v>
      </c>
      <c r="H150" s="15">
        <v>-1</v>
      </c>
      <c r="I150" s="15">
        <v>145</v>
      </c>
      <c r="J150" s="15">
        <v>9</v>
      </c>
      <c r="K150" s="15">
        <v>526</v>
      </c>
      <c r="L150" s="15">
        <v>303</v>
      </c>
      <c r="M150" s="15">
        <f t="shared" si="109"/>
        <v>7.3974609375E-2</v>
      </c>
      <c r="O150" s="86">
        <f t="shared" si="110"/>
        <v>526</v>
      </c>
      <c r="P150" s="86">
        <f t="shared" si="111"/>
        <v>0.199951171875</v>
      </c>
      <c r="Q150" s="86">
        <f t="shared" si="112"/>
        <v>273</v>
      </c>
      <c r="R150" s="86" t="b">
        <f t="shared" si="113"/>
        <v>0</v>
      </c>
      <c r="S150" s="86" t="str">
        <f t="shared" si="114"/>
        <v>Dummy Node</v>
      </c>
      <c r="T150" s="86" t="str">
        <f t="shared" si="115"/>
        <v>N/A</v>
      </c>
      <c r="U150" s="86" t="str">
        <f t="shared" si="116"/>
        <v>N/A</v>
      </c>
      <c r="V150" s="86">
        <f t="shared" si="117"/>
        <v>272</v>
      </c>
      <c r="W150" s="86" t="b">
        <f t="shared" si="118"/>
        <v>1</v>
      </c>
      <c r="X150" s="86" t="str">
        <f t="shared" si="119"/>
        <v>GEBR</v>
      </c>
      <c r="Y150" s="86" t="str">
        <f t="shared" si="120"/>
        <v>&lt;=</v>
      </c>
      <c r="Z150" s="86">
        <f t="shared" si="121"/>
        <v>1.27880859375</v>
      </c>
      <c r="AA150" s="86">
        <f t="shared" si="122"/>
        <v>269</v>
      </c>
      <c r="AB150" s="86" t="b">
        <f t="shared" si="123"/>
        <v>0</v>
      </c>
      <c r="AC150" s="86" t="str">
        <f t="shared" si="124"/>
        <v>GEBR</v>
      </c>
      <c r="AD150" s="86" t="str">
        <f t="shared" si="125"/>
        <v>&gt;</v>
      </c>
      <c r="AE150" s="86">
        <f t="shared" si="126"/>
        <v>1.046142578125</v>
      </c>
      <c r="AF150" s="86">
        <f t="shared" si="127"/>
        <v>268</v>
      </c>
      <c r="AG150" s="86" t="b">
        <f t="shared" si="128"/>
        <v>1</v>
      </c>
      <c r="AH150" s="86" t="str">
        <f t="shared" si="129"/>
        <v>Speed</v>
      </c>
      <c r="AI150" s="86" t="str">
        <f t="shared" si="130"/>
        <v>&lt;=</v>
      </c>
      <c r="AJ150" s="86">
        <f t="shared" si="131"/>
        <v>17.1318359375</v>
      </c>
      <c r="AK150" s="86">
        <f t="shared" si="132"/>
        <v>62</v>
      </c>
      <c r="AL150" s="86" t="b">
        <f t="shared" si="133"/>
        <v>0</v>
      </c>
      <c r="AM150" s="86" t="str">
        <f t="shared" si="134"/>
        <v>Distance</v>
      </c>
      <c r="AN150" s="86" t="str">
        <f t="shared" si="135"/>
        <v>&gt;</v>
      </c>
      <c r="AO150" s="86">
        <f t="shared" si="136"/>
        <v>169.53466796875</v>
      </c>
      <c r="AP150" s="86">
        <f t="shared" si="137"/>
        <v>15</v>
      </c>
      <c r="AQ150" s="86" t="b">
        <f t="shared" si="138"/>
        <v>0</v>
      </c>
      <c r="AR150" s="86" t="str">
        <f t="shared" si="139"/>
        <v>Speed</v>
      </c>
      <c r="AS150" s="86" t="str">
        <f t="shared" si="140"/>
        <v>&gt;</v>
      </c>
      <c r="AT150" s="86">
        <f t="shared" si="141"/>
        <v>15.89208984375</v>
      </c>
      <c r="AU150" s="86">
        <f t="shared" si="142"/>
        <v>4</v>
      </c>
      <c r="AV150" s="86" t="b">
        <f t="shared" si="143"/>
        <v>1</v>
      </c>
      <c r="AW150" s="86" t="str">
        <f t="shared" si="144"/>
        <v>Distance</v>
      </c>
      <c r="AX150" s="86" t="str">
        <f t="shared" si="145"/>
        <v>&lt;=</v>
      </c>
      <c r="AY150" s="86">
        <f t="shared" si="146"/>
        <v>200.208251953125</v>
      </c>
      <c r="AZ150" s="86">
        <f t="shared" si="147"/>
        <v>1</v>
      </c>
      <c r="BA150" s="86" t="b">
        <f t="shared" si="148"/>
        <v>0</v>
      </c>
      <c r="BB150" s="86" t="str">
        <f t="shared" si="149"/>
        <v>Speed</v>
      </c>
      <c r="BC150" s="86" t="str">
        <f t="shared" si="150"/>
        <v>&gt;</v>
      </c>
      <c r="BD150" s="86">
        <f t="shared" si="151"/>
        <v>13.645751953125</v>
      </c>
      <c r="BE150" s="86">
        <f t="shared" si="152"/>
        <v>0</v>
      </c>
      <c r="BF150" s="86" t="b">
        <f t="shared" si="153"/>
        <v>1</v>
      </c>
      <c r="BG150" s="86" t="str">
        <f t="shared" si="154"/>
        <v>Distance</v>
      </c>
      <c r="BH150" s="86" t="str">
        <f t="shared" si="155"/>
        <v>&lt;=</v>
      </c>
      <c r="BI150" s="86">
        <f t="shared" si="156"/>
        <v>279.580810546875</v>
      </c>
      <c r="BJ150" s="15">
        <f t="shared" si="157"/>
        <v>0</v>
      </c>
      <c r="BK150" s="15" t="str">
        <f t="shared" si="158"/>
        <v>GEBR&lt;=1,27880859375 AND GEBR&gt;1,046142578125 AND Speed&lt;=17,1318359375 AND Distance&gt;169,53466796875 AND Speed&gt;15,89208984375 AND Distance&lt;=200,208251953125 AND Speed&gt;13,645751953125 AND Distance&lt;=279,580810546875</v>
      </c>
      <c r="BM150" s="15">
        <v>0.333251953125</v>
      </c>
      <c r="BN150" s="15">
        <v>0</v>
      </c>
      <c r="BO150" s="15" t="s">
        <v>1936</v>
      </c>
    </row>
    <row r="151" spans="1:67">
      <c r="A151" s="15">
        <v>148</v>
      </c>
      <c r="B151" s="15">
        <v>-2</v>
      </c>
      <c r="C151" s="15">
        <v>-8192</v>
      </c>
      <c r="D151" s="15">
        <f t="shared" si="106"/>
        <v>-1</v>
      </c>
      <c r="E151" s="15">
        <f t="shared" si="107"/>
        <v>0</v>
      </c>
      <c r="F151" s="15">
        <f t="shared" si="108"/>
        <v>-1</v>
      </c>
      <c r="G151" s="15">
        <v>-1</v>
      </c>
      <c r="H151" s="15">
        <v>-1</v>
      </c>
      <c r="I151" s="15">
        <v>145</v>
      </c>
      <c r="J151" s="15">
        <v>9</v>
      </c>
      <c r="K151" s="15">
        <v>527</v>
      </c>
      <c r="L151" s="15">
        <v>910</v>
      </c>
      <c r="M151" s="15">
        <f t="shared" si="109"/>
        <v>0.22216796875</v>
      </c>
      <c r="O151" s="86">
        <f t="shared" si="110"/>
        <v>527</v>
      </c>
      <c r="P151" s="86">
        <f t="shared" si="111"/>
        <v>0.333251953125</v>
      </c>
      <c r="Q151" s="86">
        <f t="shared" si="112"/>
        <v>274</v>
      </c>
      <c r="R151" s="86" t="b">
        <f t="shared" si="113"/>
        <v>1</v>
      </c>
      <c r="S151" s="86" t="str">
        <f t="shared" si="114"/>
        <v>Dummy Node</v>
      </c>
      <c r="T151" s="86" t="str">
        <f t="shared" si="115"/>
        <v>N/A</v>
      </c>
      <c r="U151" s="86" t="str">
        <f t="shared" si="116"/>
        <v>N/A</v>
      </c>
      <c r="V151" s="86">
        <f t="shared" si="117"/>
        <v>272</v>
      </c>
      <c r="W151" s="86" t="b">
        <f t="shared" si="118"/>
        <v>0</v>
      </c>
      <c r="X151" s="86" t="str">
        <f t="shared" si="119"/>
        <v>GEBR</v>
      </c>
      <c r="Y151" s="86" t="str">
        <f t="shared" si="120"/>
        <v>&gt;</v>
      </c>
      <c r="Z151" s="86">
        <f t="shared" si="121"/>
        <v>1.27880859375</v>
      </c>
      <c r="AA151" s="86">
        <f t="shared" si="122"/>
        <v>269</v>
      </c>
      <c r="AB151" s="86" t="b">
        <f t="shared" si="123"/>
        <v>0</v>
      </c>
      <c r="AC151" s="86" t="str">
        <f t="shared" si="124"/>
        <v>GEBR</v>
      </c>
      <c r="AD151" s="86" t="str">
        <f t="shared" si="125"/>
        <v>&gt;</v>
      </c>
      <c r="AE151" s="86">
        <f t="shared" si="126"/>
        <v>1.046142578125</v>
      </c>
      <c r="AF151" s="86">
        <f t="shared" si="127"/>
        <v>268</v>
      </c>
      <c r="AG151" s="86" t="b">
        <f t="shared" si="128"/>
        <v>1</v>
      </c>
      <c r="AH151" s="86" t="str">
        <f t="shared" si="129"/>
        <v>Speed</v>
      </c>
      <c r="AI151" s="86" t="str">
        <f t="shared" si="130"/>
        <v>&lt;=</v>
      </c>
      <c r="AJ151" s="86">
        <f t="shared" si="131"/>
        <v>17.1318359375</v>
      </c>
      <c r="AK151" s="86">
        <f t="shared" si="132"/>
        <v>62</v>
      </c>
      <c r="AL151" s="86" t="b">
        <f t="shared" si="133"/>
        <v>0</v>
      </c>
      <c r="AM151" s="86" t="str">
        <f t="shared" si="134"/>
        <v>Distance</v>
      </c>
      <c r="AN151" s="86" t="str">
        <f t="shared" si="135"/>
        <v>&gt;</v>
      </c>
      <c r="AO151" s="86">
        <f t="shared" si="136"/>
        <v>169.53466796875</v>
      </c>
      <c r="AP151" s="86">
        <f t="shared" si="137"/>
        <v>15</v>
      </c>
      <c r="AQ151" s="86" t="b">
        <f t="shared" si="138"/>
        <v>0</v>
      </c>
      <c r="AR151" s="86" t="str">
        <f t="shared" si="139"/>
        <v>Speed</v>
      </c>
      <c r="AS151" s="86" t="str">
        <f t="shared" si="140"/>
        <v>&gt;</v>
      </c>
      <c r="AT151" s="86">
        <f t="shared" si="141"/>
        <v>15.89208984375</v>
      </c>
      <c r="AU151" s="86">
        <f t="shared" si="142"/>
        <v>4</v>
      </c>
      <c r="AV151" s="86" t="b">
        <f t="shared" si="143"/>
        <v>1</v>
      </c>
      <c r="AW151" s="86" t="str">
        <f t="shared" si="144"/>
        <v>Distance</v>
      </c>
      <c r="AX151" s="86" t="str">
        <f t="shared" si="145"/>
        <v>&lt;=</v>
      </c>
      <c r="AY151" s="86">
        <f t="shared" si="146"/>
        <v>200.208251953125</v>
      </c>
      <c r="AZ151" s="86">
        <f t="shared" si="147"/>
        <v>1</v>
      </c>
      <c r="BA151" s="86" t="b">
        <f t="shared" si="148"/>
        <v>0</v>
      </c>
      <c r="BB151" s="86" t="str">
        <f t="shared" si="149"/>
        <v>Speed</v>
      </c>
      <c r="BC151" s="86" t="str">
        <f t="shared" si="150"/>
        <v>&gt;</v>
      </c>
      <c r="BD151" s="86">
        <f t="shared" si="151"/>
        <v>13.645751953125</v>
      </c>
      <c r="BE151" s="86">
        <f t="shared" si="152"/>
        <v>0</v>
      </c>
      <c r="BF151" s="86" t="b">
        <f t="shared" si="153"/>
        <v>1</v>
      </c>
      <c r="BG151" s="86" t="str">
        <f t="shared" si="154"/>
        <v>Distance</v>
      </c>
      <c r="BH151" s="86" t="str">
        <f t="shared" si="155"/>
        <v>&lt;=</v>
      </c>
      <c r="BI151" s="86">
        <f t="shared" si="156"/>
        <v>279.580810546875</v>
      </c>
      <c r="BJ151" s="15">
        <f t="shared" si="157"/>
        <v>0</v>
      </c>
      <c r="BK151" s="15" t="str">
        <f t="shared" si="158"/>
        <v>GEBR&gt;1,27880859375 AND GEBR&gt;1,046142578125 AND Speed&lt;=17,1318359375 AND Distance&gt;169,53466796875 AND Speed&gt;15,89208984375 AND Distance&lt;=200,208251953125 AND Speed&gt;13,645751953125 AND Distance&lt;=279,580810546875</v>
      </c>
      <c r="BM151" s="15">
        <v>0.333251953125</v>
      </c>
      <c r="BN151" s="15">
        <v>0</v>
      </c>
      <c r="BO151" s="15" t="s">
        <v>1941</v>
      </c>
    </row>
    <row r="152" spans="1:67">
      <c r="A152" s="15">
        <v>149</v>
      </c>
      <c r="B152" s="15">
        <v>0</v>
      </c>
      <c r="C152" s="15">
        <v>903631</v>
      </c>
      <c r="D152" s="15">
        <f t="shared" si="106"/>
        <v>220</v>
      </c>
      <c r="E152" s="15">
        <f t="shared" si="107"/>
        <v>2511</v>
      </c>
      <c r="F152" s="15">
        <f t="shared" si="108"/>
        <v>220.613037109375</v>
      </c>
      <c r="G152" s="15">
        <v>151</v>
      </c>
      <c r="H152" s="15">
        <v>152</v>
      </c>
      <c r="I152" s="15">
        <v>30</v>
      </c>
      <c r="J152" s="15">
        <v>6</v>
      </c>
      <c r="K152" s="15">
        <v>528</v>
      </c>
      <c r="L152" s="15">
        <v>1097</v>
      </c>
      <c r="M152" s="15">
        <f t="shared" si="109"/>
        <v>0.267822265625</v>
      </c>
      <c r="O152" s="86">
        <f t="shared" si="110"/>
        <v>528</v>
      </c>
      <c r="P152" s="86">
        <f t="shared" si="111"/>
        <v>0.333251953125</v>
      </c>
      <c r="Q152" s="86">
        <f t="shared" si="112"/>
        <v>274</v>
      </c>
      <c r="R152" s="86" t="b">
        <f t="shared" si="113"/>
        <v>0</v>
      </c>
      <c r="S152" s="86" t="str">
        <f t="shared" si="114"/>
        <v>Dummy Node</v>
      </c>
      <c r="T152" s="86" t="str">
        <f t="shared" si="115"/>
        <v>N/A</v>
      </c>
      <c r="U152" s="86" t="str">
        <f t="shared" si="116"/>
        <v>N/A</v>
      </c>
      <c r="V152" s="86">
        <f t="shared" si="117"/>
        <v>272</v>
      </c>
      <c r="W152" s="86" t="b">
        <f t="shared" si="118"/>
        <v>0</v>
      </c>
      <c r="X152" s="86" t="str">
        <f t="shared" si="119"/>
        <v>GEBR</v>
      </c>
      <c r="Y152" s="86" t="str">
        <f t="shared" si="120"/>
        <v>&gt;</v>
      </c>
      <c r="Z152" s="86">
        <f t="shared" si="121"/>
        <v>1.27880859375</v>
      </c>
      <c r="AA152" s="86">
        <f t="shared" si="122"/>
        <v>269</v>
      </c>
      <c r="AB152" s="86" t="b">
        <f t="shared" si="123"/>
        <v>0</v>
      </c>
      <c r="AC152" s="86" t="str">
        <f t="shared" si="124"/>
        <v>GEBR</v>
      </c>
      <c r="AD152" s="86" t="str">
        <f t="shared" si="125"/>
        <v>&gt;</v>
      </c>
      <c r="AE152" s="86">
        <f t="shared" si="126"/>
        <v>1.046142578125</v>
      </c>
      <c r="AF152" s="86">
        <f t="shared" si="127"/>
        <v>268</v>
      </c>
      <c r="AG152" s="86" t="b">
        <f t="shared" si="128"/>
        <v>1</v>
      </c>
      <c r="AH152" s="86" t="str">
        <f t="shared" si="129"/>
        <v>Speed</v>
      </c>
      <c r="AI152" s="86" t="str">
        <f t="shared" si="130"/>
        <v>&lt;=</v>
      </c>
      <c r="AJ152" s="86">
        <f t="shared" si="131"/>
        <v>17.1318359375</v>
      </c>
      <c r="AK152" s="86">
        <f t="shared" si="132"/>
        <v>62</v>
      </c>
      <c r="AL152" s="86" t="b">
        <f t="shared" si="133"/>
        <v>0</v>
      </c>
      <c r="AM152" s="86" t="str">
        <f t="shared" si="134"/>
        <v>Distance</v>
      </c>
      <c r="AN152" s="86" t="str">
        <f t="shared" si="135"/>
        <v>&gt;</v>
      </c>
      <c r="AO152" s="86">
        <f t="shared" si="136"/>
        <v>169.53466796875</v>
      </c>
      <c r="AP152" s="86">
        <f t="shared" si="137"/>
        <v>15</v>
      </c>
      <c r="AQ152" s="86" t="b">
        <f t="shared" si="138"/>
        <v>0</v>
      </c>
      <c r="AR152" s="86" t="str">
        <f t="shared" si="139"/>
        <v>Speed</v>
      </c>
      <c r="AS152" s="86" t="str">
        <f t="shared" si="140"/>
        <v>&gt;</v>
      </c>
      <c r="AT152" s="86">
        <f t="shared" si="141"/>
        <v>15.89208984375</v>
      </c>
      <c r="AU152" s="86">
        <f t="shared" si="142"/>
        <v>4</v>
      </c>
      <c r="AV152" s="86" t="b">
        <f t="shared" si="143"/>
        <v>1</v>
      </c>
      <c r="AW152" s="86" t="str">
        <f t="shared" si="144"/>
        <v>Distance</v>
      </c>
      <c r="AX152" s="86" t="str">
        <f t="shared" si="145"/>
        <v>&lt;=</v>
      </c>
      <c r="AY152" s="86">
        <f t="shared" si="146"/>
        <v>200.208251953125</v>
      </c>
      <c r="AZ152" s="86">
        <f t="shared" si="147"/>
        <v>1</v>
      </c>
      <c r="BA152" s="86" t="b">
        <f t="shared" si="148"/>
        <v>0</v>
      </c>
      <c r="BB152" s="86" t="str">
        <f t="shared" si="149"/>
        <v>Speed</v>
      </c>
      <c r="BC152" s="86" t="str">
        <f t="shared" si="150"/>
        <v>&gt;</v>
      </c>
      <c r="BD152" s="86">
        <f t="shared" si="151"/>
        <v>13.645751953125</v>
      </c>
      <c r="BE152" s="86">
        <f t="shared" si="152"/>
        <v>0</v>
      </c>
      <c r="BF152" s="86" t="b">
        <f t="shared" si="153"/>
        <v>1</v>
      </c>
      <c r="BG152" s="86" t="str">
        <f t="shared" si="154"/>
        <v>Distance</v>
      </c>
      <c r="BH152" s="86" t="str">
        <f t="shared" si="155"/>
        <v>&lt;=</v>
      </c>
      <c r="BI152" s="86">
        <f t="shared" si="156"/>
        <v>279.580810546875</v>
      </c>
      <c r="BJ152" s="15">
        <f t="shared" si="157"/>
        <v>0</v>
      </c>
      <c r="BK152" s="15" t="str">
        <f t="shared" si="158"/>
        <v>GEBR&gt;1,27880859375 AND GEBR&gt;1,046142578125 AND Speed&lt;=17,1318359375 AND Distance&gt;169,53466796875 AND Speed&gt;15,89208984375 AND Distance&lt;=200,208251953125 AND Speed&gt;13,645751953125 AND Distance&lt;=279,580810546875</v>
      </c>
      <c r="BM152" s="15">
        <v>0.333251953125</v>
      </c>
      <c r="BN152" s="15">
        <v>0</v>
      </c>
      <c r="BO152" s="15" t="s">
        <v>1944</v>
      </c>
    </row>
    <row r="153" spans="1:67">
      <c r="A153" s="15">
        <v>150</v>
      </c>
      <c r="B153" s="15">
        <v>-2</v>
      </c>
      <c r="C153" s="15">
        <v>-8192</v>
      </c>
      <c r="D153" s="15">
        <f t="shared" si="106"/>
        <v>-1</v>
      </c>
      <c r="E153" s="15">
        <f t="shared" si="107"/>
        <v>0</v>
      </c>
      <c r="F153" s="15">
        <f t="shared" si="108"/>
        <v>-1</v>
      </c>
      <c r="G153" s="15">
        <v>467</v>
      </c>
      <c r="H153" s="15">
        <v>468</v>
      </c>
      <c r="I153" s="15">
        <v>30</v>
      </c>
      <c r="J153" s="15">
        <v>6</v>
      </c>
      <c r="K153" s="15">
        <v>529</v>
      </c>
      <c r="L153" s="15">
        <v>1365</v>
      </c>
      <c r="M153" s="15">
        <f t="shared" si="109"/>
        <v>0.333251953125</v>
      </c>
      <c r="O153" s="86">
        <f t="shared" si="110"/>
        <v>529</v>
      </c>
      <c r="P153" s="86">
        <f t="shared" si="111"/>
        <v>0.333251953125</v>
      </c>
      <c r="Q153" s="86">
        <f t="shared" si="112"/>
        <v>279</v>
      </c>
      <c r="R153" s="86" t="b">
        <f t="shared" si="113"/>
        <v>1</v>
      </c>
      <c r="S153" s="86" t="str">
        <f t="shared" si="114"/>
        <v>Dummy Node</v>
      </c>
      <c r="T153" s="86" t="str">
        <f t="shared" si="115"/>
        <v>N/A</v>
      </c>
      <c r="U153" s="86" t="str">
        <f t="shared" si="116"/>
        <v>N/A</v>
      </c>
      <c r="V153" s="86">
        <f t="shared" si="117"/>
        <v>277</v>
      </c>
      <c r="W153" s="86" t="b">
        <f t="shared" si="118"/>
        <v>1</v>
      </c>
      <c r="X153" s="86" t="str">
        <f t="shared" si="119"/>
        <v>Speed</v>
      </c>
      <c r="Y153" s="86" t="str">
        <f t="shared" si="120"/>
        <v>&lt;=</v>
      </c>
      <c r="Z153" s="86">
        <f t="shared" si="121"/>
        <v>23.521240234375</v>
      </c>
      <c r="AA153" s="86">
        <f t="shared" si="122"/>
        <v>78</v>
      </c>
      <c r="AB153" s="86" t="b">
        <f t="shared" si="123"/>
        <v>1</v>
      </c>
      <c r="AC153" s="86" t="str">
        <f t="shared" si="124"/>
        <v>Distance</v>
      </c>
      <c r="AD153" s="86" t="str">
        <f t="shared" si="125"/>
        <v>&lt;=</v>
      </c>
      <c r="AE153" s="86">
        <f t="shared" si="126"/>
        <v>329.841064453125</v>
      </c>
      <c r="AF153" s="86">
        <f t="shared" si="127"/>
        <v>25</v>
      </c>
      <c r="AG153" s="86" t="b">
        <f t="shared" si="128"/>
        <v>0</v>
      </c>
      <c r="AH153" s="86" t="str">
        <f t="shared" si="129"/>
        <v>Distance</v>
      </c>
      <c r="AI153" s="86" t="str">
        <f t="shared" si="130"/>
        <v>&gt;</v>
      </c>
      <c r="AJ153" s="86">
        <f t="shared" si="131"/>
        <v>318.34033203125</v>
      </c>
      <c r="AK153" s="86">
        <f t="shared" si="132"/>
        <v>14</v>
      </c>
      <c r="AL153" s="86" t="b">
        <f t="shared" si="133"/>
        <v>1</v>
      </c>
      <c r="AM153" s="86" t="str">
        <f t="shared" si="134"/>
        <v>Speed</v>
      </c>
      <c r="AN153" s="86" t="str">
        <f t="shared" si="135"/>
        <v>&lt;=</v>
      </c>
      <c r="AO153" s="86">
        <f t="shared" si="136"/>
        <v>24.756591796875</v>
      </c>
      <c r="AP153" s="86">
        <f t="shared" si="137"/>
        <v>10</v>
      </c>
      <c r="AQ153" s="86" t="b">
        <f t="shared" si="138"/>
        <v>0</v>
      </c>
      <c r="AR153" s="86" t="str">
        <f t="shared" si="139"/>
        <v>GEBR</v>
      </c>
      <c r="AS153" s="86" t="str">
        <f t="shared" si="140"/>
        <v>&gt;</v>
      </c>
      <c r="AT153" s="86">
        <f t="shared" si="141"/>
        <v>1.046142578125</v>
      </c>
      <c r="AU153" s="86">
        <f t="shared" si="142"/>
        <v>7</v>
      </c>
      <c r="AV153" s="86" t="b">
        <f t="shared" si="143"/>
        <v>0</v>
      </c>
      <c r="AW153" s="86" t="str">
        <f t="shared" si="144"/>
        <v>Speed</v>
      </c>
      <c r="AX153" s="86" t="str">
        <f t="shared" si="145"/>
        <v>&gt;</v>
      </c>
      <c r="AY153" s="86">
        <f t="shared" si="146"/>
        <v>20.9580078125</v>
      </c>
      <c r="AZ153" s="86">
        <f t="shared" si="147"/>
        <v>2</v>
      </c>
      <c r="BA153" s="86" t="b">
        <f t="shared" si="148"/>
        <v>1</v>
      </c>
      <c r="BB153" s="86" t="str">
        <f t="shared" si="149"/>
        <v>Distance</v>
      </c>
      <c r="BC153" s="86" t="str">
        <f t="shared" si="150"/>
        <v>&lt;=</v>
      </c>
      <c r="BD153" s="86">
        <f t="shared" si="151"/>
        <v>440.973388671875</v>
      </c>
      <c r="BE153" s="86">
        <f t="shared" si="152"/>
        <v>0</v>
      </c>
      <c r="BF153" s="86" t="b">
        <f t="shared" si="153"/>
        <v>0</v>
      </c>
      <c r="BG153" s="86" t="str">
        <f t="shared" si="154"/>
        <v>Distance</v>
      </c>
      <c r="BH153" s="86" t="str">
        <f t="shared" si="155"/>
        <v>&gt;</v>
      </c>
      <c r="BI153" s="86">
        <f t="shared" si="156"/>
        <v>279.580810546875</v>
      </c>
      <c r="BJ153" s="15">
        <f t="shared" si="157"/>
        <v>0</v>
      </c>
      <c r="BK153" s="15" t="str">
        <f t="shared" si="158"/>
        <v>Speed&lt;=23,521240234375 AND Distance&lt;=329,841064453125 AND Distance&gt;318,34033203125 AND Speed&lt;=24,756591796875 AND GEBR&gt;1,046142578125 AND Speed&gt;20,9580078125 AND Distance&lt;=440,973388671875 AND Distance&gt;279,580810546875</v>
      </c>
      <c r="BM153" s="15">
        <v>0.333251953125</v>
      </c>
      <c r="BN153" s="15">
        <v>0</v>
      </c>
      <c r="BO153" s="15" t="s">
        <v>1946</v>
      </c>
    </row>
    <row r="154" spans="1:67">
      <c r="A154" s="15">
        <v>151</v>
      </c>
      <c r="B154" s="15">
        <v>1</v>
      </c>
      <c r="C154" s="15">
        <v>64764</v>
      </c>
      <c r="D154" s="15">
        <f t="shared" si="106"/>
        <v>15</v>
      </c>
      <c r="E154" s="15">
        <f t="shared" si="107"/>
        <v>3324</v>
      </c>
      <c r="F154" s="15">
        <f t="shared" si="108"/>
        <v>15.8115234375</v>
      </c>
      <c r="G154" s="15">
        <v>153</v>
      </c>
      <c r="H154" s="15">
        <v>154</v>
      </c>
      <c r="I154" s="15">
        <v>149</v>
      </c>
      <c r="J154" s="15">
        <v>7</v>
      </c>
      <c r="K154" s="15">
        <v>530</v>
      </c>
      <c r="L154" s="15">
        <v>683</v>
      </c>
      <c r="M154" s="15">
        <f t="shared" si="109"/>
        <v>0.166748046875</v>
      </c>
      <c r="O154" s="86">
        <f t="shared" si="110"/>
        <v>530</v>
      </c>
      <c r="P154" s="86">
        <f t="shared" si="111"/>
        <v>0.333251953125</v>
      </c>
      <c r="Q154" s="86">
        <f t="shared" si="112"/>
        <v>279</v>
      </c>
      <c r="R154" s="86" t="b">
        <f t="shared" si="113"/>
        <v>0</v>
      </c>
      <c r="S154" s="86" t="str">
        <f t="shared" si="114"/>
        <v>Dummy Node</v>
      </c>
      <c r="T154" s="86" t="str">
        <f t="shared" si="115"/>
        <v>N/A</v>
      </c>
      <c r="U154" s="86" t="str">
        <f t="shared" si="116"/>
        <v>N/A</v>
      </c>
      <c r="V154" s="86">
        <f t="shared" si="117"/>
        <v>277</v>
      </c>
      <c r="W154" s="86" t="b">
        <f t="shared" si="118"/>
        <v>1</v>
      </c>
      <c r="X154" s="86" t="str">
        <f t="shared" si="119"/>
        <v>Speed</v>
      </c>
      <c r="Y154" s="86" t="str">
        <f t="shared" si="120"/>
        <v>&lt;=</v>
      </c>
      <c r="Z154" s="86">
        <f t="shared" si="121"/>
        <v>23.521240234375</v>
      </c>
      <c r="AA154" s="86">
        <f t="shared" si="122"/>
        <v>78</v>
      </c>
      <c r="AB154" s="86" t="b">
        <f t="shared" si="123"/>
        <v>1</v>
      </c>
      <c r="AC154" s="86" t="str">
        <f t="shared" si="124"/>
        <v>Distance</v>
      </c>
      <c r="AD154" s="86" t="str">
        <f t="shared" si="125"/>
        <v>&lt;=</v>
      </c>
      <c r="AE154" s="86">
        <f t="shared" si="126"/>
        <v>329.841064453125</v>
      </c>
      <c r="AF154" s="86">
        <f t="shared" si="127"/>
        <v>25</v>
      </c>
      <c r="AG154" s="86" t="b">
        <f t="shared" si="128"/>
        <v>0</v>
      </c>
      <c r="AH154" s="86" t="str">
        <f t="shared" si="129"/>
        <v>Distance</v>
      </c>
      <c r="AI154" s="86" t="str">
        <f t="shared" si="130"/>
        <v>&gt;</v>
      </c>
      <c r="AJ154" s="86">
        <f t="shared" si="131"/>
        <v>318.34033203125</v>
      </c>
      <c r="AK154" s="86">
        <f t="shared" si="132"/>
        <v>14</v>
      </c>
      <c r="AL154" s="86" t="b">
        <f t="shared" si="133"/>
        <v>1</v>
      </c>
      <c r="AM154" s="86" t="str">
        <f t="shared" si="134"/>
        <v>Speed</v>
      </c>
      <c r="AN154" s="86" t="str">
        <f t="shared" si="135"/>
        <v>&lt;=</v>
      </c>
      <c r="AO154" s="86">
        <f t="shared" si="136"/>
        <v>24.756591796875</v>
      </c>
      <c r="AP154" s="86">
        <f t="shared" si="137"/>
        <v>10</v>
      </c>
      <c r="AQ154" s="86" t="b">
        <f t="shared" si="138"/>
        <v>0</v>
      </c>
      <c r="AR154" s="86" t="str">
        <f t="shared" si="139"/>
        <v>GEBR</v>
      </c>
      <c r="AS154" s="86" t="str">
        <f t="shared" si="140"/>
        <v>&gt;</v>
      </c>
      <c r="AT154" s="86">
        <f t="shared" si="141"/>
        <v>1.046142578125</v>
      </c>
      <c r="AU154" s="86">
        <f t="shared" si="142"/>
        <v>7</v>
      </c>
      <c r="AV154" s="86" t="b">
        <f t="shared" si="143"/>
        <v>0</v>
      </c>
      <c r="AW154" s="86" t="str">
        <f t="shared" si="144"/>
        <v>Speed</v>
      </c>
      <c r="AX154" s="86" t="str">
        <f t="shared" si="145"/>
        <v>&gt;</v>
      </c>
      <c r="AY154" s="86">
        <f t="shared" si="146"/>
        <v>20.9580078125</v>
      </c>
      <c r="AZ154" s="86">
        <f t="shared" si="147"/>
        <v>2</v>
      </c>
      <c r="BA154" s="86" t="b">
        <f t="shared" si="148"/>
        <v>1</v>
      </c>
      <c r="BB154" s="86" t="str">
        <f t="shared" si="149"/>
        <v>Distance</v>
      </c>
      <c r="BC154" s="86" t="str">
        <f t="shared" si="150"/>
        <v>&lt;=</v>
      </c>
      <c r="BD154" s="86">
        <f t="shared" si="151"/>
        <v>440.973388671875</v>
      </c>
      <c r="BE154" s="86">
        <f t="shared" si="152"/>
        <v>0</v>
      </c>
      <c r="BF154" s="86" t="b">
        <f t="shared" si="153"/>
        <v>0</v>
      </c>
      <c r="BG154" s="86" t="str">
        <f t="shared" si="154"/>
        <v>Distance</v>
      </c>
      <c r="BH154" s="86" t="str">
        <f t="shared" si="155"/>
        <v>&gt;</v>
      </c>
      <c r="BI154" s="86">
        <f t="shared" si="156"/>
        <v>279.580810546875</v>
      </c>
      <c r="BJ154" s="15">
        <f t="shared" si="157"/>
        <v>0</v>
      </c>
      <c r="BK154" s="15" t="str">
        <f t="shared" si="158"/>
        <v>Speed&lt;=23,521240234375 AND Distance&lt;=329,841064453125 AND Distance&gt;318,34033203125 AND Speed&lt;=24,756591796875 AND GEBR&gt;1,046142578125 AND Speed&gt;20,9580078125 AND Distance&lt;=440,973388671875 AND Distance&gt;279,580810546875</v>
      </c>
      <c r="BM154" s="15">
        <v>0.333251953125</v>
      </c>
      <c r="BN154" s="15">
        <v>0</v>
      </c>
      <c r="BO154" s="15" t="s">
        <v>1949</v>
      </c>
    </row>
    <row r="155" spans="1:67">
      <c r="A155" s="15">
        <v>152</v>
      </c>
      <c r="B155" s="15">
        <v>1</v>
      </c>
      <c r="C155" s="15">
        <v>72311</v>
      </c>
      <c r="D155" s="15">
        <f t="shared" si="106"/>
        <v>17</v>
      </c>
      <c r="E155" s="15">
        <f t="shared" si="107"/>
        <v>2679</v>
      </c>
      <c r="F155" s="15">
        <f t="shared" si="108"/>
        <v>17.654052734375</v>
      </c>
      <c r="G155" s="15">
        <v>229</v>
      </c>
      <c r="H155" s="15">
        <v>230</v>
      </c>
      <c r="I155" s="15">
        <v>149</v>
      </c>
      <c r="J155" s="15">
        <v>7</v>
      </c>
      <c r="K155" s="15">
        <v>533</v>
      </c>
      <c r="L155" s="15">
        <v>1293</v>
      </c>
      <c r="M155" s="15">
        <f t="shared" si="109"/>
        <v>0.315673828125</v>
      </c>
      <c r="O155" s="86">
        <f t="shared" si="110"/>
        <v>533</v>
      </c>
      <c r="P155" s="86">
        <f t="shared" si="111"/>
        <v>0.166748046875</v>
      </c>
      <c r="Q155" s="86">
        <f t="shared" si="112"/>
        <v>285</v>
      </c>
      <c r="R155" s="86" t="b">
        <f t="shared" si="113"/>
        <v>1</v>
      </c>
      <c r="S155" s="86" t="str">
        <f t="shared" si="114"/>
        <v>Dummy Node</v>
      </c>
      <c r="T155" s="86" t="str">
        <f t="shared" si="115"/>
        <v>N/A</v>
      </c>
      <c r="U155" s="86" t="str">
        <f t="shared" si="116"/>
        <v>N/A</v>
      </c>
      <c r="V155" s="86">
        <f t="shared" si="117"/>
        <v>284</v>
      </c>
      <c r="W155" s="86" t="b">
        <f t="shared" si="118"/>
        <v>1</v>
      </c>
      <c r="X155" s="86" t="str">
        <f t="shared" si="119"/>
        <v>Distance</v>
      </c>
      <c r="Y155" s="86" t="str">
        <f t="shared" si="120"/>
        <v>&lt;=</v>
      </c>
      <c r="Z155" s="86">
        <f t="shared" si="121"/>
        <v>659.6591796875</v>
      </c>
      <c r="AA155" s="86">
        <f t="shared" si="122"/>
        <v>223</v>
      </c>
      <c r="AB155" s="86" t="b">
        <f t="shared" si="123"/>
        <v>0</v>
      </c>
      <c r="AC155" s="86" t="str">
        <f t="shared" si="124"/>
        <v>Distance</v>
      </c>
      <c r="AD155" s="86" t="str">
        <f t="shared" si="125"/>
        <v>&gt;</v>
      </c>
      <c r="AE155" s="86">
        <f t="shared" si="126"/>
        <v>639.039794921875</v>
      </c>
      <c r="AF155" s="86">
        <f t="shared" si="127"/>
        <v>221</v>
      </c>
      <c r="AG155" s="86" t="b">
        <f t="shared" si="128"/>
        <v>1</v>
      </c>
      <c r="AH155" s="86" t="str">
        <f t="shared" si="129"/>
        <v>GEBR</v>
      </c>
      <c r="AI155" s="86" t="str">
        <f t="shared" si="130"/>
        <v>&lt;=</v>
      </c>
      <c r="AJ155" s="86">
        <f t="shared" si="131"/>
        <v>0.715087890625</v>
      </c>
      <c r="AK155" s="86">
        <f t="shared" si="132"/>
        <v>220</v>
      </c>
      <c r="AL155" s="86" t="b">
        <f t="shared" si="133"/>
        <v>1</v>
      </c>
      <c r="AM155" s="86" t="str">
        <f t="shared" si="134"/>
        <v>Distance</v>
      </c>
      <c r="AN155" s="86" t="str">
        <f t="shared" si="135"/>
        <v>&lt;=</v>
      </c>
      <c r="AO155" s="86">
        <f t="shared" si="136"/>
        <v>669.72998046875</v>
      </c>
      <c r="AP155" s="86">
        <f t="shared" si="137"/>
        <v>38</v>
      </c>
      <c r="AQ155" s="86" t="b">
        <f t="shared" si="138"/>
        <v>0</v>
      </c>
      <c r="AR155" s="86" t="str">
        <f t="shared" si="139"/>
        <v>Speed</v>
      </c>
      <c r="AS155" s="86" t="str">
        <f t="shared" si="140"/>
        <v>&gt;</v>
      </c>
      <c r="AT155" s="86">
        <f t="shared" si="141"/>
        <v>26.76708984375</v>
      </c>
      <c r="AU155" s="86">
        <f t="shared" si="142"/>
        <v>8</v>
      </c>
      <c r="AV155" s="86" t="b">
        <f t="shared" si="143"/>
        <v>0</v>
      </c>
      <c r="AW155" s="86" t="str">
        <f t="shared" si="144"/>
        <v>Distance</v>
      </c>
      <c r="AX155" s="86" t="str">
        <f t="shared" si="145"/>
        <v>&gt;</v>
      </c>
      <c r="AY155" s="86">
        <f t="shared" si="146"/>
        <v>557.604736328125</v>
      </c>
      <c r="AZ155" s="86">
        <f t="shared" si="147"/>
        <v>2</v>
      </c>
      <c r="BA155" s="86" t="b">
        <f t="shared" si="148"/>
        <v>0</v>
      </c>
      <c r="BB155" s="86" t="str">
        <f t="shared" si="149"/>
        <v>Distance</v>
      </c>
      <c r="BC155" s="86" t="str">
        <f t="shared" si="150"/>
        <v>&gt;</v>
      </c>
      <c r="BD155" s="86">
        <f t="shared" si="151"/>
        <v>440.973388671875</v>
      </c>
      <c r="BE155" s="86">
        <f t="shared" si="152"/>
        <v>0</v>
      </c>
      <c r="BF155" s="86" t="b">
        <f t="shared" si="153"/>
        <v>0</v>
      </c>
      <c r="BG155" s="86" t="str">
        <f t="shared" si="154"/>
        <v>Distance</v>
      </c>
      <c r="BH155" s="86" t="str">
        <f t="shared" si="155"/>
        <v>&gt;</v>
      </c>
      <c r="BI155" s="86">
        <f t="shared" si="156"/>
        <v>279.580810546875</v>
      </c>
      <c r="BJ155" s="15">
        <f t="shared" si="157"/>
        <v>0</v>
      </c>
      <c r="BK155" s="15" t="str">
        <f t="shared" si="158"/>
        <v>Distance&lt;=659,6591796875 AND Distance&gt;639,039794921875 AND GEBR&lt;=0,715087890625 AND Distance&lt;=669,72998046875 AND Speed&gt;26,76708984375 AND Distance&gt;557,604736328125 AND Distance&gt;440,973388671875 AND Distance&gt;279,580810546875</v>
      </c>
      <c r="BM155" s="15">
        <v>0.333251953125</v>
      </c>
      <c r="BN155" s="15">
        <v>0</v>
      </c>
      <c r="BO155" s="15" t="s">
        <v>1954</v>
      </c>
    </row>
    <row r="156" spans="1:67">
      <c r="A156" s="15">
        <v>153</v>
      </c>
      <c r="B156" s="15">
        <v>-2</v>
      </c>
      <c r="C156" s="15">
        <v>-8192</v>
      </c>
      <c r="D156" s="15">
        <f t="shared" si="106"/>
        <v>-1</v>
      </c>
      <c r="E156" s="15">
        <f t="shared" si="107"/>
        <v>0</v>
      </c>
      <c r="F156" s="15">
        <f t="shared" si="108"/>
        <v>-1</v>
      </c>
      <c r="G156" s="15">
        <v>469</v>
      </c>
      <c r="H156" s="15">
        <v>470</v>
      </c>
      <c r="I156" s="15">
        <v>151</v>
      </c>
      <c r="J156" s="15">
        <v>8</v>
      </c>
      <c r="K156" s="15">
        <v>534</v>
      </c>
      <c r="L156" s="15">
        <v>1365</v>
      </c>
      <c r="M156" s="15">
        <f t="shared" si="109"/>
        <v>0.333251953125</v>
      </c>
      <c r="O156" s="86">
        <f t="shared" si="110"/>
        <v>534</v>
      </c>
      <c r="P156" s="86">
        <f t="shared" si="111"/>
        <v>0.166748046875</v>
      </c>
      <c r="Q156" s="86">
        <f t="shared" si="112"/>
        <v>285</v>
      </c>
      <c r="R156" s="86" t="b">
        <f t="shared" si="113"/>
        <v>0</v>
      </c>
      <c r="S156" s="86" t="str">
        <f t="shared" si="114"/>
        <v>Dummy Node</v>
      </c>
      <c r="T156" s="86" t="str">
        <f t="shared" si="115"/>
        <v>N/A</v>
      </c>
      <c r="U156" s="86" t="str">
        <f t="shared" si="116"/>
        <v>N/A</v>
      </c>
      <c r="V156" s="86">
        <f t="shared" si="117"/>
        <v>284</v>
      </c>
      <c r="W156" s="86" t="b">
        <f t="shared" si="118"/>
        <v>1</v>
      </c>
      <c r="X156" s="86" t="str">
        <f t="shared" si="119"/>
        <v>Distance</v>
      </c>
      <c r="Y156" s="86" t="str">
        <f t="shared" si="120"/>
        <v>&lt;=</v>
      </c>
      <c r="Z156" s="86">
        <f t="shared" si="121"/>
        <v>659.6591796875</v>
      </c>
      <c r="AA156" s="86">
        <f t="shared" si="122"/>
        <v>223</v>
      </c>
      <c r="AB156" s="86" t="b">
        <f t="shared" si="123"/>
        <v>0</v>
      </c>
      <c r="AC156" s="86" t="str">
        <f t="shared" si="124"/>
        <v>Distance</v>
      </c>
      <c r="AD156" s="86" t="str">
        <f t="shared" si="125"/>
        <v>&gt;</v>
      </c>
      <c r="AE156" s="86">
        <f t="shared" si="126"/>
        <v>639.039794921875</v>
      </c>
      <c r="AF156" s="86">
        <f t="shared" si="127"/>
        <v>221</v>
      </c>
      <c r="AG156" s="86" t="b">
        <f t="shared" si="128"/>
        <v>1</v>
      </c>
      <c r="AH156" s="86" t="str">
        <f t="shared" si="129"/>
        <v>GEBR</v>
      </c>
      <c r="AI156" s="86" t="str">
        <f t="shared" si="130"/>
        <v>&lt;=</v>
      </c>
      <c r="AJ156" s="86">
        <f t="shared" si="131"/>
        <v>0.715087890625</v>
      </c>
      <c r="AK156" s="86">
        <f t="shared" si="132"/>
        <v>220</v>
      </c>
      <c r="AL156" s="86" t="b">
        <f t="shared" si="133"/>
        <v>1</v>
      </c>
      <c r="AM156" s="86" t="str">
        <f t="shared" si="134"/>
        <v>Distance</v>
      </c>
      <c r="AN156" s="86" t="str">
        <f t="shared" si="135"/>
        <v>&lt;=</v>
      </c>
      <c r="AO156" s="86">
        <f t="shared" si="136"/>
        <v>669.72998046875</v>
      </c>
      <c r="AP156" s="86">
        <f t="shared" si="137"/>
        <v>38</v>
      </c>
      <c r="AQ156" s="86" t="b">
        <f t="shared" si="138"/>
        <v>0</v>
      </c>
      <c r="AR156" s="86" t="str">
        <f t="shared" si="139"/>
        <v>Speed</v>
      </c>
      <c r="AS156" s="86" t="str">
        <f t="shared" si="140"/>
        <v>&gt;</v>
      </c>
      <c r="AT156" s="86">
        <f t="shared" si="141"/>
        <v>26.76708984375</v>
      </c>
      <c r="AU156" s="86">
        <f t="shared" si="142"/>
        <v>8</v>
      </c>
      <c r="AV156" s="86" t="b">
        <f t="shared" si="143"/>
        <v>0</v>
      </c>
      <c r="AW156" s="86" t="str">
        <f t="shared" si="144"/>
        <v>Distance</v>
      </c>
      <c r="AX156" s="86" t="str">
        <f t="shared" si="145"/>
        <v>&gt;</v>
      </c>
      <c r="AY156" s="86">
        <f t="shared" si="146"/>
        <v>557.604736328125</v>
      </c>
      <c r="AZ156" s="86">
        <f t="shared" si="147"/>
        <v>2</v>
      </c>
      <c r="BA156" s="86" t="b">
        <f t="shared" si="148"/>
        <v>0</v>
      </c>
      <c r="BB156" s="86" t="str">
        <f t="shared" si="149"/>
        <v>Distance</v>
      </c>
      <c r="BC156" s="86" t="str">
        <f t="shared" si="150"/>
        <v>&gt;</v>
      </c>
      <c r="BD156" s="86">
        <f t="shared" si="151"/>
        <v>440.973388671875</v>
      </c>
      <c r="BE156" s="86">
        <f t="shared" si="152"/>
        <v>0</v>
      </c>
      <c r="BF156" s="86" t="b">
        <f t="shared" si="153"/>
        <v>0</v>
      </c>
      <c r="BG156" s="86" t="str">
        <f t="shared" si="154"/>
        <v>Distance</v>
      </c>
      <c r="BH156" s="86" t="str">
        <f t="shared" si="155"/>
        <v>&gt;</v>
      </c>
      <c r="BI156" s="86">
        <f t="shared" si="156"/>
        <v>279.580810546875</v>
      </c>
      <c r="BJ156" s="15">
        <f t="shared" si="157"/>
        <v>0</v>
      </c>
      <c r="BK156" s="15" t="str">
        <f t="shared" si="158"/>
        <v>Distance&lt;=659,6591796875 AND Distance&gt;639,039794921875 AND GEBR&lt;=0,715087890625 AND Distance&lt;=669,72998046875 AND Speed&gt;26,76708984375 AND Distance&gt;557,604736328125 AND Distance&gt;440,973388671875 AND Distance&gt;279,580810546875</v>
      </c>
      <c r="BM156" s="15">
        <v>0.333251953125</v>
      </c>
      <c r="BN156" s="15">
        <v>0</v>
      </c>
      <c r="BO156" s="15" t="s">
        <v>1956</v>
      </c>
    </row>
    <row r="157" spans="1:67">
      <c r="A157" s="15">
        <v>154</v>
      </c>
      <c r="B157" s="15">
        <v>1</v>
      </c>
      <c r="C157" s="15">
        <v>67479</v>
      </c>
      <c r="D157" s="15">
        <f t="shared" si="106"/>
        <v>16</v>
      </c>
      <c r="E157" s="15">
        <f t="shared" si="107"/>
        <v>1943</v>
      </c>
      <c r="F157" s="15">
        <f t="shared" si="108"/>
        <v>16.474365234375</v>
      </c>
      <c r="G157" s="15">
        <v>343</v>
      </c>
      <c r="H157" s="15">
        <v>344</v>
      </c>
      <c r="I157" s="15">
        <v>151</v>
      </c>
      <c r="J157" s="15">
        <v>8</v>
      </c>
      <c r="K157" s="15">
        <v>535</v>
      </c>
      <c r="L157" s="15">
        <v>137</v>
      </c>
      <c r="M157" s="15">
        <f t="shared" si="109"/>
        <v>3.3447265625E-2</v>
      </c>
      <c r="O157" s="86">
        <f t="shared" si="110"/>
        <v>535</v>
      </c>
      <c r="P157" s="86">
        <f t="shared" si="111"/>
        <v>0</v>
      </c>
      <c r="Q157" s="86">
        <f t="shared" si="112"/>
        <v>286</v>
      </c>
      <c r="R157" s="86" t="b">
        <f t="shared" si="113"/>
        <v>1</v>
      </c>
      <c r="S157" s="86" t="str">
        <f t="shared" si="114"/>
        <v>Dummy Node</v>
      </c>
      <c r="T157" s="86" t="str">
        <f t="shared" si="115"/>
        <v>N/A</v>
      </c>
      <c r="U157" s="86" t="str">
        <f t="shared" si="116"/>
        <v>N/A</v>
      </c>
      <c r="V157" s="86">
        <f t="shared" si="117"/>
        <v>284</v>
      </c>
      <c r="W157" s="86" t="b">
        <f t="shared" si="118"/>
        <v>0</v>
      </c>
      <c r="X157" s="86" t="str">
        <f t="shared" si="119"/>
        <v>Distance</v>
      </c>
      <c r="Y157" s="86" t="str">
        <f t="shared" si="120"/>
        <v>&gt;</v>
      </c>
      <c r="Z157" s="86">
        <f t="shared" si="121"/>
        <v>659.6591796875</v>
      </c>
      <c r="AA157" s="86">
        <f t="shared" si="122"/>
        <v>223</v>
      </c>
      <c r="AB157" s="86" t="b">
        <f t="shared" si="123"/>
        <v>0</v>
      </c>
      <c r="AC157" s="86" t="str">
        <f t="shared" si="124"/>
        <v>Distance</v>
      </c>
      <c r="AD157" s="86" t="str">
        <f t="shared" si="125"/>
        <v>&gt;</v>
      </c>
      <c r="AE157" s="86">
        <f t="shared" si="126"/>
        <v>639.039794921875</v>
      </c>
      <c r="AF157" s="86">
        <f t="shared" si="127"/>
        <v>221</v>
      </c>
      <c r="AG157" s="86" t="b">
        <f t="shared" si="128"/>
        <v>1</v>
      </c>
      <c r="AH157" s="86" t="str">
        <f t="shared" si="129"/>
        <v>GEBR</v>
      </c>
      <c r="AI157" s="86" t="str">
        <f t="shared" si="130"/>
        <v>&lt;=</v>
      </c>
      <c r="AJ157" s="86">
        <f t="shared" si="131"/>
        <v>0.715087890625</v>
      </c>
      <c r="AK157" s="86">
        <f t="shared" si="132"/>
        <v>220</v>
      </c>
      <c r="AL157" s="86" t="b">
        <f t="shared" si="133"/>
        <v>1</v>
      </c>
      <c r="AM157" s="86" t="str">
        <f t="shared" si="134"/>
        <v>Distance</v>
      </c>
      <c r="AN157" s="86" t="str">
        <f t="shared" si="135"/>
        <v>&lt;=</v>
      </c>
      <c r="AO157" s="86">
        <f t="shared" si="136"/>
        <v>669.72998046875</v>
      </c>
      <c r="AP157" s="86">
        <f t="shared" si="137"/>
        <v>38</v>
      </c>
      <c r="AQ157" s="86" t="b">
        <f t="shared" si="138"/>
        <v>0</v>
      </c>
      <c r="AR157" s="86" t="str">
        <f t="shared" si="139"/>
        <v>Speed</v>
      </c>
      <c r="AS157" s="86" t="str">
        <f t="shared" si="140"/>
        <v>&gt;</v>
      </c>
      <c r="AT157" s="86">
        <f t="shared" si="141"/>
        <v>26.76708984375</v>
      </c>
      <c r="AU157" s="86">
        <f t="shared" si="142"/>
        <v>8</v>
      </c>
      <c r="AV157" s="86" t="b">
        <f t="shared" si="143"/>
        <v>0</v>
      </c>
      <c r="AW157" s="86" t="str">
        <f t="shared" si="144"/>
        <v>Distance</v>
      </c>
      <c r="AX157" s="86" t="str">
        <f t="shared" si="145"/>
        <v>&gt;</v>
      </c>
      <c r="AY157" s="86">
        <f t="shared" si="146"/>
        <v>557.604736328125</v>
      </c>
      <c r="AZ157" s="86">
        <f t="shared" si="147"/>
        <v>2</v>
      </c>
      <c r="BA157" s="86" t="b">
        <f t="shared" si="148"/>
        <v>0</v>
      </c>
      <c r="BB157" s="86" t="str">
        <f t="shared" si="149"/>
        <v>Distance</v>
      </c>
      <c r="BC157" s="86" t="str">
        <f t="shared" si="150"/>
        <v>&gt;</v>
      </c>
      <c r="BD157" s="86">
        <f t="shared" si="151"/>
        <v>440.973388671875</v>
      </c>
      <c r="BE157" s="86">
        <f t="shared" si="152"/>
        <v>0</v>
      </c>
      <c r="BF157" s="86" t="b">
        <f t="shared" si="153"/>
        <v>0</v>
      </c>
      <c r="BG157" s="86" t="str">
        <f t="shared" si="154"/>
        <v>Distance</v>
      </c>
      <c r="BH157" s="86" t="str">
        <f t="shared" si="155"/>
        <v>&gt;</v>
      </c>
      <c r="BI157" s="86">
        <f t="shared" si="156"/>
        <v>279.580810546875</v>
      </c>
      <c r="BJ157" s="15">
        <f t="shared" si="157"/>
        <v>1</v>
      </c>
      <c r="BK157" s="15" t="str">
        <f t="shared" si="158"/>
        <v>Distance&gt;659,6591796875 AND Distance&gt;639,039794921875 AND GEBR&lt;=0,715087890625 AND Distance&lt;=669,72998046875 AND Speed&gt;26,76708984375 AND Distance&gt;557,604736328125 AND Distance&gt;440,973388671875 AND Distance&gt;279,580810546875</v>
      </c>
      <c r="BM157" s="15">
        <v>0.333251953125</v>
      </c>
      <c r="BN157" s="15">
        <v>0</v>
      </c>
      <c r="BO157" s="15" t="s">
        <v>1960</v>
      </c>
    </row>
    <row r="158" spans="1:67">
      <c r="A158" s="15">
        <v>155</v>
      </c>
      <c r="B158" s="15">
        <v>1</v>
      </c>
      <c r="C158" s="15">
        <v>59532</v>
      </c>
      <c r="D158" s="15">
        <f t="shared" si="106"/>
        <v>14</v>
      </c>
      <c r="E158" s="15">
        <f t="shared" si="107"/>
        <v>2188</v>
      </c>
      <c r="F158" s="15">
        <f t="shared" si="108"/>
        <v>14.5341796875</v>
      </c>
      <c r="G158" s="15">
        <v>157</v>
      </c>
      <c r="H158" s="15">
        <v>158</v>
      </c>
      <c r="I158" s="15">
        <v>66</v>
      </c>
      <c r="J158" s="15">
        <v>7</v>
      </c>
      <c r="K158" s="15">
        <v>536</v>
      </c>
      <c r="L158" s="15">
        <v>819</v>
      </c>
      <c r="M158" s="15">
        <f t="shared" si="109"/>
        <v>0.199951171875</v>
      </c>
      <c r="O158" s="86">
        <f t="shared" si="110"/>
        <v>536</v>
      </c>
      <c r="P158" s="86">
        <f t="shared" si="111"/>
        <v>0</v>
      </c>
      <c r="Q158" s="86">
        <f t="shared" si="112"/>
        <v>286</v>
      </c>
      <c r="R158" s="86" t="b">
        <f t="shared" si="113"/>
        <v>0</v>
      </c>
      <c r="S158" s="86" t="str">
        <f t="shared" si="114"/>
        <v>Dummy Node</v>
      </c>
      <c r="T158" s="86" t="str">
        <f t="shared" si="115"/>
        <v>N/A</v>
      </c>
      <c r="U158" s="86" t="str">
        <f t="shared" si="116"/>
        <v>N/A</v>
      </c>
      <c r="V158" s="86">
        <f t="shared" si="117"/>
        <v>284</v>
      </c>
      <c r="W158" s="86" t="b">
        <f t="shared" si="118"/>
        <v>0</v>
      </c>
      <c r="X158" s="86" t="str">
        <f t="shared" si="119"/>
        <v>Distance</v>
      </c>
      <c r="Y158" s="86" t="str">
        <f t="shared" si="120"/>
        <v>&gt;</v>
      </c>
      <c r="Z158" s="86">
        <f t="shared" si="121"/>
        <v>659.6591796875</v>
      </c>
      <c r="AA158" s="86">
        <f t="shared" si="122"/>
        <v>223</v>
      </c>
      <c r="AB158" s="86" t="b">
        <f t="shared" si="123"/>
        <v>0</v>
      </c>
      <c r="AC158" s="86" t="str">
        <f t="shared" si="124"/>
        <v>Distance</v>
      </c>
      <c r="AD158" s="86" t="str">
        <f t="shared" si="125"/>
        <v>&gt;</v>
      </c>
      <c r="AE158" s="86">
        <f t="shared" si="126"/>
        <v>639.039794921875</v>
      </c>
      <c r="AF158" s="86">
        <f t="shared" si="127"/>
        <v>221</v>
      </c>
      <c r="AG158" s="86" t="b">
        <f t="shared" si="128"/>
        <v>1</v>
      </c>
      <c r="AH158" s="86" t="str">
        <f t="shared" si="129"/>
        <v>GEBR</v>
      </c>
      <c r="AI158" s="86" t="str">
        <f t="shared" si="130"/>
        <v>&lt;=</v>
      </c>
      <c r="AJ158" s="86">
        <f t="shared" si="131"/>
        <v>0.715087890625</v>
      </c>
      <c r="AK158" s="86">
        <f t="shared" si="132"/>
        <v>220</v>
      </c>
      <c r="AL158" s="86" t="b">
        <f t="shared" si="133"/>
        <v>1</v>
      </c>
      <c r="AM158" s="86" t="str">
        <f t="shared" si="134"/>
        <v>Distance</v>
      </c>
      <c r="AN158" s="86" t="str">
        <f t="shared" si="135"/>
        <v>&lt;=</v>
      </c>
      <c r="AO158" s="86">
        <f t="shared" si="136"/>
        <v>669.72998046875</v>
      </c>
      <c r="AP158" s="86">
        <f t="shared" si="137"/>
        <v>38</v>
      </c>
      <c r="AQ158" s="86" t="b">
        <f t="shared" si="138"/>
        <v>0</v>
      </c>
      <c r="AR158" s="86" t="str">
        <f t="shared" si="139"/>
        <v>Speed</v>
      </c>
      <c r="AS158" s="86" t="str">
        <f t="shared" si="140"/>
        <v>&gt;</v>
      </c>
      <c r="AT158" s="86">
        <f t="shared" si="141"/>
        <v>26.76708984375</v>
      </c>
      <c r="AU158" s="86">
        <f t="shared" si="142"/>
        <v>8</v>
      </c>
      <c r="AV158" s="86" t="b">
        <f t="shared" si="143"/>
        <v>0</v>
      </c>
      <c r="AW158" s="86" t="str">
        <f t="shared" si="144"/>
        <v>Distance</v>
      </c>
      <c r="AX158" s="86" t="str">
        <f t="shared" si="145"/>
        <v>&gt;</v>
      </c>
      <c r="AY158" s="86">
        <f t="shared" si="146"/>
        <v>557.604736328125</v>
      </c>
      <c r="AZ158" s="86">
        <f t="shared" si="147"/>
        <v>2</v>
      </c>
      <c r="BA158" s="86" t="b">
        <f t="shared" si="148"/>
        <v>0</v>
      </c>
      <c r="BB158" s="86" t="str">
        <f t="shared" si="149"/>
        <v>Distance</v>
      </c>
      <c r="BC158" s="86" t="str">
        <f t="shared" si="150"/>
        <v>&gt;</v>
      </c>
      <c r="BD158" s="86">
        <f t="shared" si="151"/>
        <v>440.973388671875</v>
      </c>
      <c r="BE158" s="86">
        <f t="shared" si="152"/>
        <v>0</v>
      </c>
      <c r="BF158" s="86" t="b">
        <f t="shared" si="153"/>
        <v>0</v>
      </c>
      <c r="BG158" s="86" t="str">
        <f t="shared" si="154"/>
        <v>Distance</v>
      </c>
      <c r="BH158" s="86" t="str">
        <f t="shared" si="155"/>
        <v>&gt;</v>
      </c>
      <c r="BI158" s="86">
        <f t="shared" si="156"/>
        <v>279.580810546875</v>
      </c>
      <c r="BJ158" s="15">
        <f t="shared" si="157"/>
        <v>1</v>
      </c>
      <c r="BK158" s="15" t="str">
        <f t="shared" si="158"/>
        <v>Distance&gt;659,6591796875 AND Distance&gt;639,039794921875 AND GEBR&lt;=0,715087890625 AND Distance&lt;=669,72998046875 AND Speed&gt;26,76708984375 AND Distance&gt;557,604736328125 AND Distance&gt;440,973388671875 AND Distance&gt;279,580810546875</v>
      </c>
      <c r="BM158" s="15">
        <v>0.333251953125</v>
      </c>
      <c r="BN158" s="15">
        <v>0</v>
      </c>
      <c r="BO158" s="15" t="s">
        <v>1964</v>
      </c>
    </row>
    <row r="159" spans="1:67">
      <c r="A159" s="15">
        <v>156</v>
      </c>
      <c r="B159" s="15">
        <v>1</v>
      </c>
      <c r="C159" s="15">
        <v>64897</v>
      </c>
      <c r="D159" s="15">
        <f t="shared" si="106"/>
        <v>15</v>
      </c>
      <c r="E159" s="15">
        <f t="shared" si="107"/>
        <v>3457</v>
      </c>
      <c r="F159" s="15">
        <f t="shared" si="108"/>
        <v>15.843994140625</v>
      </c>
      <c r="G159" s="15">
        <v>303</v>
      </c>
      <c r="H159" s="15">
        <v>304</v>
      </c>
      <c r="I159" s="15">
        <v>66</v>
      </c>
      <c r="J159" s="15">
        <v>7</v>
      </c>
      <c r="K159" s="15">
        <v>539</v>
      </c>
      <c r="L159" s="15">
        <v>1318</v>
      </c>
      <c r="M159" s="15">
        <f t="shared" si="109"/>
        <v>0.32177734375</v>
      </c>
      <c r="O159" s="86">
        <f t="shared" si="110"/>
        <v>539</v>
      </c>
      <c r="P159" s="86">
        <f t="shared" si="111"/>
        <v>0</v>
      </c>
      <c r="Q159" s="86">
        <f t="shared" si="112"/>
        <v>291</v>
      </c>
      <c r="R159" s="86" t="b">
        <f t="shared" si="113"/>
        <v>1</v>
      </c>
      <c r="S159" s="86" t="str">
        <f t="shared" si="114"/>
        <v>Dummy Node</v>
      </c>
      <c r="T159" s="86" t="str">
        <f t="shared" si="115"/>
        <v>N/A</v>
      </c>
      <c r="U159" s="86" t="str">
        <f t="shared" si="116"/>
        <v>N/A</v>
      </c>
      <c r="V159" s="86">
        <f t="shared" si="117"/>
        <v>289</v>
      </c>
      <c r="W159" s="86" t="b">
        <f t="shared" si="118"/>
        <v>1</v>
      </c>
      <c r="X159" s="86" t="str">
        <f t="shared" si="119"/>
        <v>GEBR</v>
      </c>
      <c r="Y159" s="86" t="str">
        <f t="shared" si="120"/>
        <v>&lt;=</v>
      </c>
      <c r="Z159" s="86">
        <f t="shared" si="121"/>
        <v>0.85498046875</v>
      </c>
      <c r="AA159" s="86">
        <f t="shared" si="122"/>
        <v>288</v>
      </c>
      <c r="AB159" s="86" t="b">
        <f t="shared" si="123"/>
        <v>1</v>
      </c>
      <c r="AC159" s="86" t="str">
        <f t="shared" si="124"/>
        <v>Speed</v>
      </c>
      <c r="AD159" s="86" t="str">
        <f t="shared" si="125"/>
        <v>&lt;=</v>
      </c>
      <c r="AE159" s="86">
        <f t="shared" si="126"/>
        <v>24.96240234375</v>
      </c>
      <c r="AF159" s="86">
        <f t="shared" si="127"/>
        <v>46</v>
      </c>
      <c r="AG159" s="86" t="b">
        <f t="shared" si="128"/>
        <v>0</v>
      </c>
      <c r="AH159" s="86" t="str">
        <f t="shared" si="129"/>
        <v>Distance</v>
      </c>
      <c r="AI159" s="86" t="str">
        <f t="shared" si="130"/>
        <v>&gt;</v>
      </c>
      <c r="AJ159" s="86">
        <f t="shared" si="131"/>
        <v>409.1494140625</v>
      </c>
      <c r="AK159" s="86">
        <f t="shared" si="132"/>
        <v>13</v>
      </c>
      <c r="AL159" s="86" t="b">
        <f t="shared" si="133"/>
        <v>0</v>
      </c>
      <c r="AM159" s="86" t="str">
        <f t="shared" si="134"/>
        <v>Speed</v>
      </c>
      <c r="AN159" s="86" t="str">
        <f t="shared" si="135"/>
        <v>&gt;</v>
      </c>
      <c r="AO159" s="86">
        <f t="shared" si="136"/>
        <v>23.60009765625</v>
      </c>
      <c r="AP159" s="86">
        <f t="shared" si="137"/>
        <v>10</v>
      </c>
      <c r="AQ159" s="86" t="b">
        <f t="shared" si="138"/>
        <v>1</v>
      </c>
      <c r="AR159" s="86" t="str">
        <f t="shared" si="139"/>
        <v>GEBR</v>
      </c>
      <c r="AS159" s="86" t="str">
        <f t="shared" si="140"/>
        <v>&lt;=</v>
      </c>
      <c r="AT159" s="86">
        <f t="shared" si="141"/>
        <v>1.046142578125</v>
      </c>
      <c r="AU159" s="86">
        <f t="shared" si="142"/>
        <v>7</v>
      </c>
      <c r="AV159" s="86" t="b">
        <f t="shared" si="143"/>
        <v>0</v>
      </c>
      <c r="AW159" s="86" t="str">
        <f t="shared" si="144"/>
        <v>Speed</v>
      </c>
      <c r="AX159" s="86" t="str">
        <f t="shared" si="145"/>
        <v>&gt;</v>
      </c>
      <c r="AY159" s="86">
        <f t="shared" si="146"/>
        <v>20.9580078125</v>
      </c>
      <c r="AZ159" s="86">
        <f t="shared" si="147"/>
        <v>2</v>
      </c>
      <c r="BA159" s="86" t="b">
        <f t="shared" si="148"/>
        <v>1</v>
      </c>
      <c r="BB159" s="86" t="str">
        <f t="shared" si="149"/>
        <v>Distance</v>
      </c>
      <c r="BC159" s="86" t="str">
        <f t="shared" si="150"/>
        <v>&lt;=</v>
      </c>
      <c r="BD159" s="86">
        <f t="shared" si="151"/>
        <v>440.973388671875</v>
      </c>
      <c r="BE159" s="86">
        <f t="shared" si="152"/>
        <v>0</v>
      </c>
      <c r="BF159" s="86" t="b">
        <f t="shared" si="153"/>
        <v>0</v>
      </c>
      <c r="BG159" s="86" t="str">
        <f t="shared" si="154"/>
        <v>Distance</v>
      </c>
      <c r="BH159" s="86" t="str">
        <f t="shared" si="155"/>
        <v>&gt;</v>
      </c>
      <c r="BI159" s="86">
        <f t="shared" si="156"/>
        <v>279.580810546875</v>
      </c>
      <c r="BJ159" s="15">
        <f t="shared" si="157"/>
        <v>1</v>
      </c>
      <c r="BK159" s="15" t="str">
        <f t="shared" si="158"/>
        <v>GEBR&lt;=0,85498046875 AND Speed&lt;=24,96240234375 AND Distance&gt;409,1494140625 AND Speed&gt;23,60009765625 AND GEBR&lt;=1,046142578125 AND Speed&gt;20,9580078125 AND Distance&lt;=440,973388671875 AND Distance&gt;279,580810546875</v>
      </c>
      <c r="BM159" s="15">
        <v>0.333251953125</v>
      </c>
      <c r="BN159" s="15">
        <v>0</v>
      </c>
      <c r="BO159" s="15" t="s">
        <v>1968</v>
      </c>
    </row>
    <row r="160" spans="1:67">
      <c r="A160" s="15">
        <v>157</v>
      </c>
      <c r="B160" s="15">
        <v>-2</v>
      </c>
      <c r="C160" s="15">
        <v>-8192</v>
      </c>
      <c r="D160" s="15">
        <f t="shared" si="106"/>
        <v>-1</v>
      </c>
      <c r="E160" s="15">
        <f t="shared" si="107"/>
        <v>0</v>
      </c>
      <c r="F160" s="15">
        <f t="shared" si="108"/>
        <v>-1</v>
      </c>
      <c r="G160" s="15">
        <v>471</v>
      </c>
      <c r="H160" s="15">
        <v>472</v>
      </c>
      <c r="I160" s="15">
        <v>155</v>
      </c>
      <c r="J160" s="15">
        <v>8</v>
      </c>
      <c r="K160" s="15">
        <v>540</v>
      </c>
      <c r="L160" s="15">
        <v>1365</v>
      </c>
      <c r="M160" s="15">
        <f t="shared" si="109"/>
        <v>0.333251953125</v>
      </c>
      <c r="O160" s="86">
        <f t="shared" si="110"/>
        <v>540</v>
      </c>
      <c r="P160" s="86">
        <f t="shared" si="111"/>
        <v>0</v>
      </c>
      <c r="Q160" s="86">
        <f t="shared" si="112"/>
        <v>291</v>
      </c>
      <c r="R160" s="86" t="b">
        <f t="shared" si="113"/>
        <v>0</v>
      </c>
      <c r="S160" s="86" t="str">
        <f t="shared" si="114"/>
        <v>Dummy Node</v>
      </c>
      <c r="T160" s="86" t="str">
        <f t="shared" si="115"/>
        <v>N/A</v>
      </c>
      <c r="U160" s="86" t="str">
        <f t="shared" si="116"/>
        <v>N/A</v>
      </c>
      <c r="V160" s="86">
        <f t="shared" si="117"/>
        <v>289</v>
      </c>
      <c r="W160" s="86" t="b">
        <f t="shared" si="118"/>
        <v>1</v>
      </c>
      <c r="X160" s="86" t="str">
        <f t="shared" si="119"/>
        <v>GEBR</v>
      </c>
      <c r="Y160" s="86" t="str">
        <f t="shared" si="120"/>
        <v>&lt;=</v>
      </c>
      <c r="Z160" s="86">
        <f t="shared" si="121"/>
        <v>0.85498046875</v>
      </c>
      <c r="AA160" s="86">
        <f t="shared" si="122"/>
        <v>288</v>
      </c>
      <c r="AB160" s="86" t="b">
        <f t="shared" si="123"/>
        <v>1</v>
      </c>
      <c r="AC160" s="86" t="str">
        <f t="shared" si="124"/>
        <v>Speed</v>
      </c>
      <c r="AD160" s="86" t="str">
        <f t="shared" si="125"/>
        <v>&lt;=</v>
      </c>
      <c r="AE160" s="86">
        <f t="shared" si="126"/>
        <v>24.96240234375</v>
      </c>
      <c r="AF160" s="86">
        <f t="shared" si="127"/>
        <v>46</v>
      </c>
      <c r="AG160" s="86" t="b">
        <f t="shared" si="128"/>
        <v>0</v>
      </c>
      <c r="AH160" s="86" t="str">
        <f t="shared" si="129"/>
        <v>Distance</v>
      </c>
      <c r="AI160" s="86" t="str">
        <f t="shared" si="130"/>
        <v>&gt;</v>
      </c>
      <c r="AJ160" s="86">
        <f t="shared" si="131"/>
        <v>409.1494140625</v>
      </c>
      <c r="AK160" s="86">
        <f t="shared" si="132"/>
        <v>13</v>
      </c>
      <c r="AL160" s="86" t="b">
        <f t="shared" si="133"/>
        <v>0</v>
      </c>
      <c r="AM160" s="86" t="str">
        <f t="shared" si="134"/>
        <v>Speed</v>
      </c>
      <c r="AN160" s="86" t="str">
        <f t="shared" si="135"/>
        <v>&gt;</v>
      </c>
      <c r="AO160" s="86">
        <f t="shared" si="136"/>
        <v>23.60009765625</v>
      </c>
      <c r="AP160" s="86">
        <f t="shared" si="137"/>
        <v>10</v>
      </c>
      <c r="AQ160" s="86" t="b">
        <f t="shared" si="138"/>
        <v>1</v>
      </c>
      <c r="AR160" s="86" t="str">
        <f t="shared" si="139"/>
        <v>GEBR</v>
      </c>
      <c r="AS160" s="86" t="str">
        <f t="shared" si="140"/>
        <v>&lt;=</v>
      </c>
      <c r="AT160" s="86">
        <f t="shared" si="141"/>
        <v>1.046142578125</v>
      </c>
      <c r="AU160" s="86">
        <f t="shared" si="142"/>
        <v>7</v>
      </c>
      <c r="AV160" s="86" t="b">
        <f t="shared" si="143"/>
        <v>0</v>
      </c>
      <c r="AW160" s="86" t="str">
        <f t="shared" si="144"/>
        <v>Speed</v>
      </c>
      <c r="AX160" s="86" t="str">
        <f t="shared" si="145"/>
        <v>&gt;</v>
      </c>
      <c r="AY160" s="86">
        <f t="shared" si="146"/>
        <v>20.9580078125</v>
      </c>
      <c r="AZ160" s="86">
        <f t="shared" si="147"/>
        <v>2</v>
      </c>
      <c r="BA160" s="86" t="b">
        <f t="shared" si="148"/>
        <v>1</v>
      </c>
      <c r="BB160" s="86" t="str">
        <f t="shared" si="149"/>
        <v>Distance</v>
      </c>
      <c r="BC160" s="86" t="str">
        <f t="shared" si="150"/>
        <v>&lt;=</v>
      </c>
      <c r="BD160" s="86">
        <f t="shared" si="151"/>
        <v>440.973388671875</v>
      </c>
      <c r="BE160" s="86">
        <f t="shared" si="152"/>
        <v>0</v>
      </c>
      <c r="BF160" s="86" t="b">
        <f t="shared" si="153"/>
        <v>0</v>
      </c>
      <c r="BG160" s="86" t="str">
        <f t="shared" si="154"/>
        <v>Distance</v>
      </c>
      <c r="BH160" s="86" t="str">
        <f t="shared" si="155"/>
        <v>&gt;</v>
      </c>
      <c r="BI160" s="86">
        <f t="shared" si="156"/>
        <v>279.580810546875</v>
      </c>
      <c r="BJ160" s="15">
        <f t="shared" si="157"/>
        <v>1</v>
      </c>
      <c r="BK160" s="15" t="str">
        <f t="shared" si="158"/>
        <v>GEBR&lt;=0,85498046875 AND Speed&lt;=24,96240234375 AND Distance&gt;409,1494140625 AND Speed&gt;23,60009765625 AND GEBR&lt;=1,046142578125 AND Speed&gt;20,9580078125 AND Distance&lt;=440,973388671875 AND Distance&gt;279,580810546875</v>
      </c>
      <c r="BM160" s="15">
        <v>0.333251953125</v>
      </c>
      <c r="BN160" s="15">
        <v>0</v>
      </c>
      <c r="BO160" s="15" t="s">
        <v>1969</v>
      </c>
    </row>
    <row r="161" spans="1:67">
      <c r="A161" s="15">
        <v>158</v>
      </c>
      <c r="B161" s="15">
        <v>0</v>
      </c>
      <c r="C161" s="15">
        <v>764030</v>
      </c>
      <c r="D161" s="15">
        <f t="shared" si="106"/>
        <v>186</v>
      </c>
      <c r="E161" s="15">
        <f t="shared" si="107"/>
        <v>2174</v>
      </c>
      <c r="F161" s="15">
        <f t="shared" si="108"/>
        <v>186.53076171875</v>
      </c>
      <c r="G161" s="15">
        <v>197</v>
      </c>
      <c r="H161" s="15">
        <v>198</v>
      </c>
      <c r="I161" s="15">
        <v>155</v>
      </c>
      <c r="J161" s="15">
        <v>8</v>
      </c>
      <c r="K161" s="15">
        <v>545</v>
      </c>
      <c r="L161" s="15">
        <v>341</v>
      </c>
      <c r="M161" s="15">
        <f t="shared" si="109"/>
        <v>8.3251953125E-2</v>
      </c>
      <c r="O161" s="86">
        <f t="shared" si="110"/>
        <v>545</v>
      </c>
      <c r="P161" s="86">
        <f t="shared" si="111"/>
        <v>0</v>
      </c>
      <c r="Q161" s="86">
        <f t="shared" si="112"/>
        <v>299</v>
      </c>
      <c r="R161" s="86" t="b">
        <f t="shared" si="113"/>
        <v>1</v>
      </c>
      <c r="S161" s="86" t="str">
        <f t="shared" si="114"/>
        <v>Dummy Node</v>
      </c>
      <c r="T161" s="86" t="str">
        <f t="shared" si="115"/>
        <v>N/A</v>
      </c>
      <c r="U161" s="86" t="str">
        <f t="shared" si="116"/>
        <v>N/A</v>
      </c>
      <c r="V161" s="86">
        <f t="shared" si="117"/>
        <v>83</v>
      </c>
      <c r="W161" s="86" t="b">
        <f t="shared" si="118"/>
        <v>1</v>
      </c>
      <c r="X161" s="86" t="str">
        <f t="shared" si="119"/>
        <v>Distance</v>
      </c>
      <c r="Y161" s="86" t="str">
        <f t="shared" si="120"/>
        <v>&lt;=</v>
      </c>
      <c r="Z161" s="86">
        <f t="shared" si="121"/>
        <v>238.5234375</v>
      </c>
      <c r="AA161" s="86">
        <f t="shared" si="122"/>
        <v>32</v>
      </c>
      <c r="AB161" s="86" t="b">
        <f t="shared" si="123"/>
        <v>1</v>
      </c>
      <c r="AC161" s="86" t="str">
        <f t="shared" si="124"/>
        <v>Distance</v>
      </c>
      <c r="AD161" s="86" t="str">
        <f t="shared" si="125"/>
        <v>&lt;=</v>
      </c>
      <c r="AE161" s="86">
        <f t="shared" si="126"/>
        <v>250.794189453125</v>
      </c>
      <c r="AF161" s="86">
        <f t="shared" si="127"/>
        <v>29</v>
      </c>
      <c r="AG161" s="86" t="b">
        <f t="shared" si="128"/>
        <v>0</v>
      </c>
      <c r="AH161" s="86" t="str">
        <f t="shared" si="129"/>
        <v>Speed</v>
      </c>
      <c r="AI161" s="86" t="str">
        <f t="shared" si="130"/>
        <v>&gt;</v>
      </c>
      <c r="AJ161" s="86">
        <f t="shared" si="131"/>
        <v>15.478759765625</v>
      </c>
      <c r="AK161" s="86">
        <f t="shared" si="132"/>
        <v>17</v>
      </c>
      <c r="AL161" s="86" t="b">
        <f t="shared" si="133"/>
        <v>1</v>
      </c>
      <c r="AM161" s="86" t="str">
        <f t="shared" si="134"/>
        <v>GEBR</v>
      </c>
      <c r="AN161" s="86" t="str">
        <f t="shared" si="135"/>
        <v>&lt;=</v>
      </c>
      <c r="AO161" s="86">
        <f t="shared" si="136"/>
        <v>0.85498046875</v>
      </c>
      <c r="AP161" s="86">
        <f t="shared" si="137"/>
        <v>16</v>
      </c>
      <c r="AQ161" s="86" t="b">
        <f t="shared" si="138"/>
        <v>1</v>
      </c>
      <c r="AR161" s="86" t="str">
        <f t="shared" si="139"/>
        <v>Speed</v>
      </c>
      <c r="AS161" s="86" t="str">
        <f t="shared" si="140"/>
        <v>&lt;=</v>
      </c>
      <c r="AT161" s="86">
        <f t="shared" si="141"/>
        <v>18.3662109375</v>
      </c>
      <c r="AU161" s="86">
        <f t="shared" si="142"/>
        <v>4</v>
      </c>
      <c r="AV161" s="86" t="b">
        <f t="shared" si="143"/>
        <v>0</v>
      </c>
      <c r="AW161" s="86" t="str">
        <f t="shared" si="144"/>
        <v>Distance</v>
      </c>
      <c r="AX161" s="86" t="str">
        <f t="shared" si="145"/>
        <v>&gt;</v>
      </c>
      <c r="AY161" s="86">
        <f t="shared" si="146"/>
        <v>200.208251953125</v>
      </c>
      <c r="AZ161" s="86">
        <f t="shared" si="147"/>
        <v>1</v>
      </c>
      <c r="BA161" s="86" t="b">
        <f t="shared" si="148"/>
        <v>0</v>
      </c>
      <c r="BB161" s="86" t="str">
        <f t="shared" si="149"/>
        <v>Speed</v>
      </c>
      <c r="BC161" s="86" t="str">
        <f t="shared" si="150"/>
        <v>&gt;</v>
      </c>
      <c r="BD161" s="86">
        <f t="shared" si="151"/>
        <v>13.645751953125</v>
      </c>
      <c r="BE161" s="86">
        <f t="shared" si="152"/>
        <v>0</v>
      </c>
      <c r="BF161" s="86" t="b">
        <f t="shared" si="153"/>
        <v>1</v>
      </c>
      <c r="BG161" s="86" t="str">
        <f t="shared" si="154"/>
        <v>Distance</v>
      </c>
      <c r="BH161" s="86" t="str">
        <f t="shared" si="155"/>
        <v>&lt;=</v>
      </c>
      <c r="BI161" s="86">
        <f t="shared" si="156"/>
        <v>279.580810546875</v>
      </c>
      <c r="BJ161" s="15">
        <f t="shared" si="157"/>
        <v>1</v>
      </c>
      <c r="BK161" s="15" t="str">
        <f t="shared" si="158"/>
        <v>Distance&lt;=238,5234375 AND Distance&lt;=250,794189453125 AND Speed&gt;15,478759765625 AND GEBR&lt;=0,85498046875 AND Speed&lt;=18,3662109375 AND Distance&gt;200,208251953125 AND Speed&gt;13,645751953125 AND Distance&lt;=279,580810546875</v>
      </c>
      <c r="BM161" s="15">
        <v>0.333251953125</v>
      </c>
      <c r="BN161" s="15">
        <v>0</v>
      </c>
      <c r="BO161" s="15" t="s">
        <v>1973</v>
      </c>
    </row>
    <row r="162" spans="1:67">
      <c r="A162" s="15">
        <v>159</v>
      </c>
      <c r="B162" s="15">
        <v>-2</v>
      </c>
      <c r="C162" s="15">
        <v>-8192</v>
      </c>
      <c r="D162" s="15">
        <f t="shared" si="106"/>
        <v>-1</v>
      </c>
      <c r="E162" s="15">
        <f t="shared" si="107"/>
        <v>0</v>
      </c>
      <c r="F162" s="15">
        <f t="shared" si="108"/>
        <v>-1</v>
      </c>
      <c r="G162" s="15">
        <v>473</v>
      </c>
      <c r="H162" s="15">
        <v>474</v>
      </c>
      <c r="I162" s="15">
        <v>56</v>
      </c>
      <c r="J162" s="15">
        <v>8</v>
      </c>
      <c r="K162" s="15">
        <v>546</v>
      </c>
      <c r="L162" s="15">
        <v>1365</v>
      </c>
      <c r="M162" s="15">
        <f t="shared" si="109"/>
        <v>0.333251953125</v>
      </c>
      <c r="O162" s="86">
        <f t="shared" si="110"/>
        <v>546</v>
      </c>
      <c r="P162" s="86">
        <f t="shared" si="111"/>
        <v>0</v>
      </c>
      <c r="Q162" s="86">
        <f t="shared" si="112"/>
        <v>299</v>
      </c>
      <c r="R162" s="86" t="b">
        <f t="shared" si="113"/>
        <v>0</v>
      </c>
      <c r="S162" s="86" t="str">
        <f t="shared" si="114"/>
        <v>Dummy Node</v>
      </c>
      <c r="T162" s="86" t="str">
        <f t="shared" si="115"/>
        <v>N/A</v>
      </c>
      <c r="U162" s="86" t="str">
        <f t="shared" si="116"/>
        <v>N/A</v>
      </c>
      <c r="V162" s="86">
        <f t="shared" si="117"/>
        <v>83</v>
      </c>
      <c r="W162" s="86" t="b">
        <f t="shared" si="118"/>
        <v>1</v>
      </c>
      <c r="X162" s="86" t="str">
        <f t="shared" si="119"/>
        <v>Distance</v>
      </c>
      <c r="Y162" s="86" t="str">
        <f t="shared" si="120"/>
        <v>&lt;=</v>
      </c>
      <c r="Z162" s="86">
        <f t="shared" si="121"/>
        <v>238.5234375</v>
      </c>
      <c r="AA162" s="86">
        <f t="shared" si="122"/>
        <v>32</v>
      </c>
      <c r="AB162" s="86" t="b">
        <f t="shared" si="123"/>
        <v>1</v>
      </c>
      <c r="AC162" s="86" t="str">
        <f t="shared" si="124"/>
        <v>Distance</v>
      </c>
      <c r="AD162" s="86" t="str">
        <f t="shared" si="125"/>
        <v>&lt;=</v>
      </c>
      <c r="AE162" s="86">
        <f t="shared" si="126"/>
        <v>250.794189453125</v>
      </c>
      <c r="AF162" s="86">
        <f t="shared" si="127"/>
        <v>29</v>
      </c>
      <c r="AG162" s="86" t="b">
        <f t="shared" si="128"/>
        <v>0</v>
      </c>
      <c r="AH162" s="86" t="str">
        <f t="shared" si="129"/>
        <v>Speed</v>
      </c>
      <c r="AI162" s="86" t="str">
        <f t="shared" si="130"/>
        <v>&gt;</v>
      </c>
      <c r="AJ162" s="86">
        <f t="shared" si="131"/>
        <v>15.478759765625</v>
      </c>
      <c r="AK162" s="86">
        <f t="shared" si="132"/>
        <v>17</v>
      </c>
      <c r="AL162" s="86" t="b">
        <f t="shared" si="133"/>
        <v>1</v>
      </c>
      <c r="AM162" s="86" t="str">
        <f t="shared" si="134"/>
        <v>GEBR</v>
      </c>
      <c r="AN162" s="86" t="str">
        <f t="shared" si="135"/>
        <v>&lt;=</v>
      </c>
      <c r="AO162" s="86">
        <f t="shared" si="136"/>
        <v>0.85498046875</v>
      </c>
      <c r="AP162" s="86">
        <f t="shared" si="137"/>
        <v>16</v>
      </c>
      <c r="AQ162" s="86" t="b">
        <f t="shared" si="138"/>
        <v>1</v>
      </c>
      <c r="AR162" s="86" t="str">
        <f t="shared" si="139"/>
        <v>Speed</v>
      </c>
      <c r="AS162" s="86" t="str">
        <f t="shared" si="140"/>
        <v>&lt;=</v>
      </c>
      <c r="AT162" s="86">
        <f t="shared" si="141"/>
        <v>18.3662109375</v>
      </c>
      <c r="AU162" s="86">
        <f t="shared" si="142"/>
        <v>4</v>
      </c>
      <c r="AV162" s="86" t="b">
        <f t="shared" si="143"/>
        <v>0</v>
      </c>
      <c r="AW162" s="86" t="str">
        <f t="shared" si="144"/>
        <v>Distance</v>
      </c>
      <c r="AX162" s="86" t="str">
        <f t="shared" si="145"/>
        <v>&gt;</v>
      </c>
      <c r="AY162" s="86">
        <f t="shared" si="146"/>
        <v>200.208251953125</v>
      </c>
      <c r="AZ162" s="86">
        <f t="shared" si="147"/>
        <v>1</v>
      </c>
      <c r="BA162" s="86" t="b">
        <f t="shared" si="148"/>
        <v>0</v>
      </c>
      <c r="BB162" s="86" t="str">
        <f t="shared" si="149"/>
        <v>Speed</v>
      </c>
      <c r="BC162" s="86" t="str">
        <f t="shared" si="150"/>
        <v>&gt;</v>
      </c>
      <c r="BD162" s="86">
        <f t="shared" si="151"/>
        <v>13.645751953125</v>
      </c>
      <c r="BE162" s="86">
        <f t="shared" si="152"/>
        <v>0</v>
      </c>
      <c r="BF162" s="86" t="b">
        <f t="shared" si="153"/>
        <v>1</v>
      </c>
      <c r="BG162" s="86" t="str">
        <f t="shared" si="154"/>
        <v>Distance</v>
      </c>
      <c r="BH162" s="86" t="str">
        <f t="shared" si="155"/>
        <v>&lt;=</v>
      </c>
      <c r="BI162" s="86">
        <f t="shared" si="156"/>
        <v>279.580810546875</v>
      </c>
      <c r="BJ162" s="15">
        <f t="shared" si="157"/>
        <v>1</v>
      </c>
      <c r="BK162" s="15" t="str">
        <f t="shared" si="158"/>
        <v>Distance&lt;=238,5234375 AND Distance&lt;=250,794189453125 AND Speed&gt;15,478759765625 AND GEBR&lt;=0,85498046875 AND Speed&lt;=18,3662109375 AND Distance&gt;200,208251953125 AND Speed&gt;13,645751953125 AND Distance&lt;=279,580810546875</v>
      </c>
      <c r="BM162" s="15">
        <v>0.333251953125</v>
      </c>
      <c r="BN162" s="15">
        <v>0</v>
      </c>
      <c r="BO162" s="15" t="s">
        <v>1976</v>
      </c>
    </row>
    <row r="163" spans="1:67">
      <c r="A163" s="15">
        <v>160</v>
      </c>
      <c r="B163" s="15">
        <v>2</v>
      </c>
      <c r="C163" s="15">
        <v>5238</v>
      </c>
      <c r="D163" s="15">
        <f t="shared" si="106"/>
        <v>1</v>
      </c>
      <c r="E163" s="15">
        <f t="shared" si="107"/>
        <v>1142</v>
      </c>
      <c r="F163" s="15">
        <f t="shared" si="108"/>
        <v>1.27880859375</v>
      </c>
      <c r="G163" s="15">
        <v>161</v>
      </c>
      <c r="H163" s="15">
        <v>162</v>
      </c>
      <c r="I163" s="15">
        <v>56</v>
      </c>
      <c r="J163" s="15">
        <v>8</v>
      </c>
      <c r="K163" s="15">
        <v>547</v>
      </c>
      <c r="L163" s="15">
        <v>887</v>
      </c>
      <c r="M163" s="15">
        <f t="shared" si="109"/>
        <v>0.216552734375</v>
      </c>
      <c r="O163" s="86">
        <f t="shared" si="110"/>
        <v>547</v>
      </c>
      <c r="P163" s="86">
        <f t="shared" si="111"/>
        <v>0.333251953125</v>
      </c>
      <c r="Q163" s="86">
        <f t="shared" si="112"/>
        <v>303</v>
      </c>
      <c r="R163" s="86" t="b">
        <f t="shared" si="113"/>
        <v>1</v>
      </c>
      <c r="S163" s="86" t="str">
        <f t="shared" si="114"/>
        <v>Dummy Node</v>
      </c>
      <c r="T163" s="86" t="str">
        <f t="shared" si="115"/>
        <v>N/A</v>
      </c>
      <c r="U163" s="86" t="str">
        <f t="shared" si="116"/>
        <v>N/A</v>
      </c>
      <c r="V163" s="86">
        <f t="shared" si="117"/>
        <v>156</v>
      </c>
      <c r="W163" s="86" t="b">
        <f t="shared" si="118"/>
        <v>1</v>
      </c>
      <c r="X163" s="86" t="str">
        <f t="shared" si="119"/>
        <v>Speed</v>
      </c>
      <c r="Y163" s="86" t="str">
        <f t="shared" si="120"/>
        <v>&lt;=</v>
      </c>
      <c r="Z163" s="86">
        <f t="shared" si="121"/>
        <v>15.843994140625</v>
      </c>
      <c r="AA163" s="86">
        <f t="shared" si="122"/>
        <v>66</v>
      </c>
      <c r="AB163" s="86" t="b">
        <f t="shared" si="123"/>
        <v>0</v>
      </c>
      <c r="AC163" s="86" t="str">
        <f t="shared" si="124"/>
        <v>GEBR</v>
      </c>
      <c r="AD163" s="86" t="str">
        <f t="shared" si="125"/>
        <v>&gt;</v>
      </c>
      <c r="AE163" s="86">
        <f t="shared" si="126"/>
        <v>1.046142578125</v>
      </c>
      <c r="AF163" s="86">
        <f t="shared" si="127"/>
        <v>64</v>
      </c>
      <c r="AG163" s="86" t="b">
        <f t="shared" si="128"/>
        <v>0</v>
      </c>
      <c r="AH163" s="86" t="str">
        <f t="shared" si="129"/>
        <v>GEBR</v>
      </c>
      <c r="AI163" s="86" t="str">
        <f t="shared" si="130"/>
        <v>&gt;</v>
      </c>
      <c r="AJ163" s="86">
        <f t="shared" si="131"/>
        <v>0.85498046875</v>
      </c>
      <c r="AK163" s="86">
        <f t="shared" si="132"/>
        <v>61</v>
      </c>
      <c r="AL163" s="86" t="b">
        <f t="shared" si="133"/>
        <v>0</v>
      </c>
      <c r="AM163" s="86" t="str">
        <f t="shared" si="134"/>
        <v>Distance</v>
      </c>
      <c r="AN163" s="86" t="str">
        <f t="shared" si="135"/>
        <v>&gt;</v>
      </c>
      <c r="AO163" s="86">
        <f t="shared" si="136"/>
        <v>160.174560546875</v>
      </c>
      <c r="AP163" s="86">
        <f t="shared" si="137"/>
        <v>15</v>
      </c>
      <c r="AQ163" s="86" t="b">
        <f t="shared" si="138"/>
        <v>1</v>
      </c>
      <c r="AR163" s="86" t="str">
        <f t="shared" si="139"/>
        <v>Speed</v>
      </c>
      <c r="AS163" s="86" t="str">
        <f t="shared" si="140"/>
        <v>&lt;=</v>
      </c>
      <c r="AT163" s="86">
        <f t="shared" si="141"/>
        <v>15.89208984375</v>
      </c>
      <c r="AU163" s="86">
        <f t="shared" si="142"/>
        <v>4</v>
      </c>
      <c r="AV163" s="86" t="b">
        <f t="shared" si="143"/>
        <v>1</v>
      </c>
      <c r="AW163" s="86" t="str">
        <f t="shared" si="144"/>
        <v>Distance</v>
      </c>
      <c r="AX163" s="86" t="str">
        <f t="shared" si="145"/>
        <v>&lt;=</v>
      </c>
      <c r="AY163" s="86">
        <f t="shared" si="146"/>
        <v>200.208251953125</v>
      </c>
      <c r="AZ163" s="86">
        <f t="shared" si="147"/>
        <v>1</v>
      </c>
      <c r="BA163" s="86" t="b">
        <f t="shared" si="148"/>
        <v>0</v>
      </c>
      <c r="BB163" s="86" t="str">
        <f t="shared" si="149"/>
        <v>Speed</v>
      </c>
      <c r="BC163" s="86" t="str">
        <f t="shared" si="150"/>
        <v>&gt;</v>
      </c>
      <c r="BD163" s="86">
        <f t="shared" si="151"/>
        <v>13.645751953125</v>
      </c>
      <c r="BE163" s="86">
        <f t="shared" si="152"/>
        <v>0</v>
      </c>
      <c r="BF163" s="86" t="b">
        <f t="shared" si="153"/>
        <v>1</v>
      </c>
      <c r="BG163" s="86" t="str">
        <f t="shared" si="154"/>
        <v>Distance</v>
      </c>
      <c r="BH163" s="86" t="str">
        <f t="shared" si="155"/>
        <v>&lt;=</v>
      </c>
      <c r="BI163" s="86">
        <f t="shared" si="156"/>
        <v>279.580810546875</v>
      </c>
      <c r="BJ163" s="15">
        <f t="shared" si="157"/>
        <v>0</v>
      </c>
      <c r="BK163" s="15" t="str">
        <f t="shared" si="158"/>
        <v>Speed&lt;=15,843994140625 AND GEBR&gt;1,046142578125 AND GEBR&gt;0,85498046875 AND Distance&gt;160,174560546875 AND Speed&lt;=15,89208984375 AND Distance&lt;=200,208251953125 AND Speed&gt;13,645751953125 AND Distance&lt;=279,580810546875</v>
      </c>
      <c r="BM163" s="15">
        <v>0.333251953125</v>
      </c>
      <c r="BN163" s="15">
        <v>0</v>
      </c>
      <c r="BO163" s="15" t="s">
        <v>1978</v>
      </c>
    </row>
    <row r="164" spans="1:67">
      <c r="A164" s="15">
        <v>161</v>
      </c>
      <c r="B164" s="15">
        <v>-2</v>
      </c>
      <c r="C164" s="15">
        <v>-8192</v>
      </c>
      <c r="D164" s="15">
        <f t="shared" si="106"/>
        <v>-1</v>
      </c>
      <c r="E164" s="15">
        <f t="shared" si="107"/>
        <v>0</v>
      </c>
      <c r="F164" s="15">
        <f t="shared" si="108"/>
        <v>-1</v>
      </c>
      <c r="G164" s="15">
        <v>-1</v>
      </c>
      <c r="H164" s="15">
        <v>-1</v>
      </c>
      <c r="I164" s="15">
        <v>160</v>
      </c>
      <c r="J164" s="15">
        <v>9</v>
      </c>
      <c r="K164" s="15">
        <v>548</v>
      </c>
      <c r="L164" s="15">
        <v>341</v>
      </c>
      <c r="M164" s="15">
        <f t="shared" si="109"/>
        <v>8.3251953125E-2</v>
      </c>
      <c r="O164" s="86">
        <f t="shared" si="110"/>
        <v>548</v>
      </c>
      <c r="P164" s="86">
        <f t="shared" si="111"/>
        <v>0.333251953125</v>
      </c>
      <c r="Q164" s="86">
        <f t="shared" si="112"/>
        <v>303</v>
      </c>
      <c r="R164" s="86" t="b">
        <f t="shared" si="113"/>
        <v>0</v>
      </c>
      <c r="S164" s="86" t="str">
        <f t="shared" si="114"/>
        <v>Dummy Node</v>
      </c>
      <c r="T164" s="86" t="str">
        <f t="shared" si="115"/>
        <v>N/A</v>
      </c>
      <c r="U164" s="86" t="str">
        <f t="shared" si="116"/>
        <v>N/A</v>
      </c>
      <c r="V164" s="86">
        <f t="shared" si="117"/>
        <v>156</v>
      </c>
      <c r="W164" s="86" t="b">
        <f t="shared" si="118"/>
        <v>1</v>
      </c>
      <c r="X164" s="86" t="str">
        <f t="shared" si="119"/>
        <v>Speed</v>
      </c>
      <c r="Y164" s="86" t="str">
        <f t="shared" si="120"/>
        <v>&lt;=</v>
      </c>
      <c r="Z164" s="86">
        <f t="shared" si="121"/>
        <v>15.843994140625</v>
      </c>
      <c r="AA164" s="86">
        <f t="shared" si="122"/>
        <v>66</v>
      </c>
      <c r="AB164" s="86" t="b">
        <f t="shared" si="123"/>
        <v>0</v>
      </c>
      <c r="AC164" s="86" t="str">
        <f t="shared" si="124"/>
        <v>GEBR</v>
      </c>
      <c r="AD164" s="86" t="str">
        <f t="shared" si="125"/>
        <v>&gt;</v>
      </c>
      <c r="AE164" s="86">
        <f t="shared" si="126"/>
        <v>1.046142578125</v>
      </c>
      <c r="AF164" s="86">
        <f t="shared" si="127"/>
        <v>64</v>
      </c>
      <c r="AG164" s="86" t="b">
        <f t="shared" si="128"/>
        <v>0</v>
      </c>
      <c r="AH164" s="86" t="str">
        <f t="shared" si="129"/>
        <v>GEBR</v>
      </c>
      <c r="AI164" s="86" t="str">
        <f t="shared" si="130"/>
        <v>&gt;</v>
      </c>
      <c r="AJ164" s="86">
        <f t="shared" si="131"/>
        <v>0.85498046875</v>
      </c>
      <c r="AK164" s="86">
        <f t="shared" si="132"/>
        <v>61</v>
      </c>
      <c r="AL164" s="86" t="b">
        <f t="shared" si="133"/>
        <v>0</v>
      </c>
      <c r="AM164" s="86" t="str">
        <f t="shared" si="134"/>
        <v>Distance</v>
      </c>
      <c r="AN164" s="86" t="str">
        <f t="shared" si="135"/>
        <v>&gt;</v>
      </c>
      <c r="AO164" s="86">
        <f t="shared" si="136"/>
        <v>160.174560546875</v>
      </c>
      <c r="AP164" s="86">
        <f t="shared" si="137"/>
        <v>15</v>
      </c>
      <c r="AQ164" s="86" t="b">
        <f t="shared" si="138"/>
        <v>1</v>
      </c>
      <c r="AR164" s="86" t="str">
        <f t="shared" si="139"/>
        <v>Speed</v>
      </c>
      <c r="AS164" s="86" t="str">
        <f t="shared" si="140"/>
        <v>&lt;=</v>
      </c>
      <c r="AT164" s="86">
        <f t="shared" si="141"/>
        <v>15.89208984375</v>
      </c>
      <c r="AU164" s="86">
        <f t="shared" si="142"/>
        <v>4</v>
      </c>
      <c r="AV164" s="86" t="b">
        <f t="shared" si="143"/>
        <v>1</v>
      </c>
      <c r="AW164" s="86" t="str">
        <f t="shared" si="144"/>
        <v>Distance</v>
      </c>
      <c r="AX164" s="86" t="str">
        <f t="shared" si="145"/>
        <v>&lt;=</v>
      </c>
      <c r="AY164" s="86">
        <f t="shared" si="146"/>
        <v>200.208251953125</v>
      </c>
      <c r="AZ164" s="86">
        <f t="shared" si="147"/>
        <v>1</v>
      </c>
      <c r="BA164" s="86" t="b">
        <f t="shared" si="148"/>
        <v>0</v>
      </c>
      <c r="BB164" s="86" t="str">
        <f t="shared" si="149"/>
        <v>Speed</v>
      </c>
      <c r="BC164" s="86" t="str">
        <f t="shared" si="150"/>
        <v>&gt;</v>
      </c>
      <c r="BD164" s="86">
        <f t="shared" si="151"/>
        <v>13.645751953125</v>
      </c>
      <c r="BE164" s="86">
        <f t="shared" si="152"/>
        <v>0</v>
      </c>
      <c r="BF164" s="86" t="b">
        <f t="shared" si="153"/>
        <v>1</v>
      </c>
      <c r="BG164" s="86" t="str">
        <f t="shared" si="154"/>
        <v>Distance</v>
      </c>
      <c r="BH164" s="86" t="str">
        <f t="shared" si="155"/>
        <v>&lt;=</v>
      </c>
      <c r="BI164" s="86">
        <f t="shared" si="156"/>
        <v>279.580810546875</v>
      </c>
      <c r="BJ164" s="15">
        <f t="shared" si="157"/>
        <v>0</v>
      </c>
      <c r="BK164" s="15" t="str">
        <f t="shared" si="158"/>
        <v>Speed&lt;=15,843994140625 AND GEBR&gt;1,046142578125 AND GEBR&gt;0,85498046875 AND Distance&gt;160,174560546875 AND Speed&lt;=15,89208984375 AND Distance&lt;=200,208251953125 AND Speed&gt;13,645751953125 AND Distance&lt;=279,580810546875</v>
      </c>
      <c r="BM164" s="15">
        <v>0.333251953125</v>
      </c>
      <c r="BN164" s="15">
        <v>0</v>
      </c>
      <c r="BO164" s="15" t="s">
        <v>1979</v>
      </c>
    </row>
    <row r="165" spans="1:67">
      <c r="A165" s="15">
        <v>162</v>
      </c>
      <c r="B165" s="15">
        <v>-2</v>
      </c>
      <c r="C165" s="15">
        <v>-8192</v>
      </c>
      <c r="D165" s="15">
        <f t="shared" si="106"/>
        <v>-1</v>
      </c>
      <c r="E165" s="15">
        <f t="shared" si="107"/>
        <v>0</v>
      </c>
      <c r="F165" s="15">
        <f t="shared" si="108"/>
        <v>-1</v>
      </c>
      <c r="G165" s="15">
        <v>-1</v>
      </c>
      <c r="H165" s="15">
        <v>-1</v>
      </c>
      <c r="I165" s="15">
        <v>160</v>
      </c>
      <c r="J165" s="15">
        <v>9</v>
      </c>
      <c r="K165" s="15">
        <v>549</v>
      </c>
      <c r="L165" s="15">
        <v>1252</v>
      </c>
      <c r="M165" s="15">
        <f t="shared" si="109"/>
        <v>0.3056640625</v>
      </c>
      <c r="O165" s="86">
        <f t="shared" si="110"/>
        <v>549</v>
      </c>
      <c r="P165" s="86">
        <f t="shared" si="111"/>
        <v>0.22216796875</v>
      </c>
      <c r="Q165" s="86">
        <f t="shared" si="112"/>
        <v>304</v>
      </c>
      <c r="R165" s="86" t="b">
        <f t="shared" si="113"/>
        <v>1</v>
      </c>
      <c r="S165" s="86" t="str">
        <f t="shared" si="114"/>
        <v>Dummy Node</v>
      </c>
      <c r="T165" s="86" t="str">
        <f t="shared" si="115"/>
        <v>N/A</v>
      </c>
      <c r="U165" s="86" t="str">
        <f t="shared" si="116"/>
        <v>N/A</v>
      </c>
      <c r="V165" s="86">
        <f t="shared" si="117"/>
        <v>156</v>
      </c>
      <c r="W165" s="86" t="b">
        <f t="shared" si="118"/>
        <v>0</v>
      </c>
      <c r="X165" s="86" t="str">
        <f t="shared" si="119"/>
        <v>Speed</v>
      </c>
      <c r="Y165" s="86" t="str">
        <f t="shared" si="120"/>
        <v>&gt;</v>
      </c>
      <c r="Z165" s="86">
        <f t="shared" si="121"/>
        <v>15.843994140625</v>
      </c>
      <c r="AA165" s="86">
        <f t="shared" si="122"/>
        <v>66</v>
      </c>
      <c r="AB165" s="86" t="b">
        <f t="shared" si="123"/>
        <v>0</v>
      </c>
      <c r="AC165" s="86" t="str">
        <f t="shared" si="124"/>
        <v>GEBR</v>
      </c>
      <c r="AD165" s="86" t="str">
        <f t="shared" si="125"/>
        <v>&gt;</v>
      </c>
      <c r="AE165" s="86">
        <f t="shared" si="126"/>
        <v>1.046142578125</v>
      </c>
      <c r="AF165" s="86">
        <f t="shared" si="127"/>
        <v>64</v>
      </c>
      <c r="AG165" s="86" t="b">
        <f t="shared" si="128"/>
        <v>0</v>
      </c>
      <c r="AH165" s="86" t="str">
        <f t="shared" si="129"/>
        <v>GEBR</v>
      </c>
      <c r="AI165" s="86" t="str">
        <f t="shared" si="130"/>
        <v>&gt;</v>
      </c>
      <c r="AJ165" s="86">
        <f t="shared" si="131"/>
        <v>0.85498046875</v>
      </c>
      <c r="AK165" s="86">
        <f t="shared" si="132"/>
        <v>61</v>
      </c>
      <c r="AL165" s="86" t="b">
        <f t="shared" si="133"/>
        <v>0</v>
      </c>
      <c r="AM165" s="86" t="str">
        <f t="shared" si="134"/>
        <v>Distance</v>
      </c>
      <c r="AN165" s="86" t="str">
        <f t="shared" si="135"/>
        <v>&gt;</v>
      </c>
      <c r="AO165" s="86">
        <f t="shared" si="136"/>
        <v>160.174560546875</v>
      </c>
      <c r="AP165" s="86">
        <f t="shared" si="137"/>
        <v>15</v>
      </c>
      <c r="AQ165" s="86" t="b">
        <f t="shared" si="138"/>
        <v>1</v>
      </c>
      <c r="AR165" s="86" t="str">
        <f t="shared" si="139"/>
        <v>Speed</v>
      </c>
      <c r="AS165" s="86" t="str">
        <f t="shared" si="140"/>
        <v>&lt;=</v>
      </c>
      <c r="AT165" s="86">
        <f t="shared" si="141"/>
        <v>15.89208984375</v>
      </c>
      <c r="AU165" s="86">
        <f t="shared" si="142"/>
        <v>4</v>
      </c>
      <c r="AV165" s="86" t="b">
        <f t="shared" si="143"/>
        <v>1</v>
      </c>
      <c r="AW165" s="86" t="str">
        <f t="shared" si="144"/>
        <v>Distance</v>
      </c>
      <c r="AX165" s="86" t="str">
        <f t="shared" si="145"/>
        <v>&lt;=</v>
      </c>
      <c r="AY165" s="86">
        <f t="shared" si="146"/>
        <v>200.208251953125</v>
      </c>
      <c r="AZ165" s="86">
        <f t="shared" si="147"/>
        <v>1</v>
      </c>
      <c r="BA165" s="86" t="b">
        <f t="shared" si="148"/>
        <v>0</v>
      </c>
      <c r="BB165" s="86" t="str">
        <f t="shared" si="149"/>
        <v>Speed</v>
      </c>
      <c r="BC165" s="86" t="str">
        <f t="shared" si="150"/>
        <v>&gt;</v>
      </c>
      <c r="BD165" s="86">
        <f t="shared" si="151"/>
        <v>13.645751953125</v>
      </c>
      <c r="BE165" s="86">
        <f t="shared" si="152"/>
        <v>0</v>
      </c>
      <c r="BF165" s="86" t="b">
        <f t="shared" si="153"/>
        <v>1</v>
      </c>
      <c r="BG165" s="86" t="str">
        <f t="shared" si="154"/>
        <v>Distance</v>
      </c>
      <c r="BH165" s="86" t="str">
        <f t="shared" si="155"/>
        <v>&lt;=</v>
      </c>
      <c r="BI165" s="86">
        <f t="shared" si="156"/>
        <v>279.580810546875</v>
      </c>
      <c r="BJ165" s="15">
        <f t="shared" si="157"/>
        <v>0</v>
      </c>
      <c r="BK165" s="15" t="str">
        <f t="shared" si="158"/>
        <v>Speed&gt;15,843994140625 AND GEBR&gt;1,046142578125 AND GEBR&gt;0,85498046875 AND Distance&gt;160,174560546875 AND Speed&lt;=15,89208984375 AND Distance&lt;=200,208251953125 AND Speed&gt;13,645751953125 AND Distance&lt;=279,580810546875</v>
      </c>
      <c r="BM165" s="15">
        <v>0.333251953125</v>
      </c>
      <c r="BN165" s="15">
        <v>0</v>
      </c>
      <c r="BO165" s="15" t="s">
        <v>1986</v>
      </c>
    </row>
    <row r="166" spans="1:67">
      <c r="A166" s="15">
        <v>163</v>
      </c>
      <c r="B166" s="15">
        <v>-2</v>
      </c>
      <c r="C166" s="15">
        <v>-8192</v>
      </c>
      <c r="D166" s="15">
        <f t="shared" si="106"/>
        <v>-1</v>
      </c>
      <c r="E166" s="15">
        <f t="shared" si="107"/>
        <v>0</v>
      </c>
      <c r="F166" s="15">
        <f t="shared" si="108"/>
        <v>-1</v>
      </c>
      <c r="G166" s="15">
        <v>475</v>
      </c>
      <c r="H166" s="15">
        <v>476</v>
      </c>
      <c r="I166" s="15">
        <v>65</v>
      </c>
      <c r="J166" s="15">
        <v>7</v>
      </c>
      <c r="K166" s="15">
        <v>550</v>
      </c>
      <c r="L166" s="15">
        <v>819</v>
      </c>
      <c r="M166" s="15">
        <f t="shared" si="109"/>
        <v>0.199951171875</v>
      </c>
      <c r="O166" s="86">
        <f t="shared" si="110"/>
        <v>550</v>
      </c>
      <c r="P166" s="86">
        <f t="shared" si="111"/>
        <v>0.22216796875</v>
      </c>
      <c r="Q166" s="86">
        <f t="shared" si="112"/>
        <v>304</v>
      </c>
      <c r="R166" s="86" t="b">
        <f t="shared" si="113"/>
        <v>0</v>
      </c>
      <c r="S166" s="86" t="str">
        <f t="shared" si="114"/>
        <v>Dummy Node</v>
      </c>
      <c r="T166" s="86" t="str">
        <f t="shared" si="115"/>
        <v>N/A</v>
      </c>
      <c r="U166" s="86" t="str">
        <f t="shared" si="116"/>
        <v>N/A</v>
      </c>
      <c r="V166" s="86">
        <f t="shared" si="117"/>
        <v>156</v>
      </c>
      <c r="W166" s="86" t="b">
        <f t="shared" si="118"/>
        <v>0</v>
      </c>
      <c r="X166" s="86" t="str">
        <f t="shared" si="119"/>
        <v>Speed</v>
      </c>
      <c r="Y166" s="86" t="str">
        <f t="shared" si="120"/>
        <v>&gt;</v>
      </c>
      <c r="Z166" s="86">
        <f t="shared" si="121"/>
        <v>15.843994140625</v>
      </c>
      <c r="AA166" s="86">
        <f t="shared" si="122"/>
        <v>66</v>
      </c>
      <c r="AB166" s="86" t="b">
        <f t="shared" si="123"/>
        <v>0</v>
      </c>
      <c r="AC166" s="86" t="str">
        <f t="shared" si="124"/>
        <v>GEBR</v>
      </c>
      <c r="AD166" s="86" t="str">
        <f t="shared" si="125"/>
        <v>&gt;</v>
      </c>
      <c r="AE166" s="86">
        <f t="shared" si="126"/>
        <v>1.046142578125</v>
      </c>
      <c r="AF166" s="86">
        <f t="shared" si="127"/>
        <v>64</v>
      </c>
      <c r="AG166" s="86" t="b">
        <f t="shared" si="128"/>
        <v>0</v>
      </c>
      <c r="AH166" s="86" t="str">
        <f t="shared" si="129"/>
        <v>GEBR</v>
      </c>
      <c r="AI166" s="86" t="str">
        <f t="shared" si="130"/>
        <v>&gt;</v>
      </c>
      <c r="AJ166" s="86">
        <f t="shared" si="131"/>
        <v>0.85498046875</v>
      </c>
      <c r="AK166" s="86">
        <f t="shared" si="132"/>
        <v>61</v>
      </c>
      <c r="AL166" s="86" t="b">
        <f t="shared" si="133"/>
        <v>0</v>
      </c>
      <c r="AM166" s="86" t="str">
        <f t="shared" si="134"/>
        <v>Distance</v>
      </c>
      <c r="AN166" s="86" t="str">
        <f t="shared" si="135"/>
        <v>&gt;</v>
      </c>
      <c r="AO166" s="86">
        <f t="shared" si="136"/>
        <v>160.174560546875</v>
      </c>
      <c r="AP166" s="86">
        <f t="shared" si="137"/>
        <v>15</v>
      </c>
      <c r="AQ166" s="86" t="b">
        <f t="shared" si="138"/>
        <v>1</v>
      </c>
      <c r="AR166" s="86" t="str">
        <f t="shared" si="139"/>
        <v>Speed</v>
      </c>
      <c r="AS166" s="86" t="str">
        <f t="shared" si="140"/>
        <v>&lt;=</v>
      </c>
      <c r="AT166" s="86">
        <f t="shared" si="141"/>
        <v>15.89208984375</v>
      </c>
      <c r="AU166" s="86">
        <f t="shared" si="142"/>
        <v>4</v>
      </c>
      <c r="AV166" s="86" t="b">
        <f t="shared" si="143"/>
        <v>1</v>
      </c>
      <c r="AW166" s="86" t="str">
        <f t="shared" si="144"/>
        <v>Distance</v>
      </c>
      <c r="AX166" s="86" t="str">
        <f t="shared" si="145"/>
        <v>&lt;=</v>
      </c>
      <c r="AY166" s="86">
        <f t="shared" si="146"/>
        <v>200.208251953125</v>
      </c>
      <c r="AZ166" s="86">
        <f t="shared" si="147"/>
        <v>1</v>
      </c>
      <c r="BA166" s="86" t="b">
        <f t="shared" si="148"/>
        <v>0</v>
      </c>
      <c r="BB166" s="86" t="str">
        <f t="shared" si="149"/>
        <v>Speed</v>
      </c>
      <c r="BC166" s="86" t="str">
        <f t="shared" si="150"/>
        <v>&gt;</v>
      </c>
      <c r="BD166" s="86">
        <f t="shared" si="151"/>
        <v>13.645751953125</v>
      </c>
      <c r="BE166" s="86">
        <f t="shared" si="152"/>
        <v>0</v>
      </c>
      <c r="BF166" s="86" t="b">
        <f t="shared" si="153"/>
        <v>1</v>
      </c>
      <c r="BG166" s="86" t="str">
        <f t="shared" si="154"/>
        <v>Distance</v>
      </c>
      <c r="BH166" s="86" t="str">
        <f t="shared" si="155"/>
        <v>&lt;=</v>
      </c>
      <c r="BI166" s="86">
        <f t="shared" si="156"/>
        <v>279.580810546875</v>
      </c>
      <c r="BJ166" s="15">
        <f t="shared" si="157"/>
        <v>0</v>
      </c>
      <c r="BK166" s="15" t="str">
        <f t="shared" si="158"/>
        <v>Speed&gt;15,843994140625 AND GEBR&gt;1,046142578125 AND GEBR&gt;0,85498046875 AND Distance&gt;160,174560546875 AND Speed&lt;=15,89208984375 AND Distance&lt;=200,208251953125 AND Speed&gt;13,645751953125 AND Distance&lt;=279,580810546875</v>
      </c>
      <c r="BM166" s="15">
        <v>0.333251953125</v>
      </c>
      <c r="BN166" s="15">
        <v>0</v>
      </c>
      <c r="BO166" s="15" t="s">
        <v>1988</v>
      </c>
    </row>
    <row r="167" spans="1:67">
      <c r="A167" s="15">
        <v>164</v>
      </c>
      <c r="B167" s="15">
        <v>0</v>
      </c>
      <c r="C167" s="15">
        <v>811413</v>
      </c>
      <c r="D167" s="15">
        <f t="shared" si="106"/>
        <v>198</v>
      </c>
      <c r="E167" s="15">
        <f t="shared" si="107"/>
        <v>405</v>
      </c>
      <c r="F167" s="15">
        <f t="shared" si="108"/>
        <v>198.098876953125</v>
      </c>
      <c r="G167" s="15">
        <v>305</v>
      </c>
      <c r="H167" s="15">
        <v>306</v>
      </c>
      <c r="I167" s="15">
        <v>65</v>
      </c>
      <c r="J167" s="15">
        <v>7</v>
      </c>
      <c r="K167" s="15">
        <v>551</v>
      </c>
      <c r="L167" s="15">
        <v>62</v>
      </c>
      <c r="M167" s="15">
        <f t="shared" si="109"/>
        <v>1.513671875E-2</v>
      </c>
      <c r="O167" s="86">
        <f t="shared" si="110"/>
        <v>551</v>
      </c>
      <c r="P167" s="86">
        <f t="shared" si="111"/>
        <v>0</v>
      </c>
      <c r="Q167" s="86">
        <f t="shared" si="112"/>
        <v>305</v>
      </c>
      <c r="R167" s="86" t="b">
        <f t="shared" si="113"/>
        <v>1</v>
      </c>
      <c r="S167" s="86" t="str">
        <f t="shared" si="114"/>
        <v>Dummy Node</v>
      </c>
      <c r="T167" s="86" t="str">
        <f t="shared" si="115"/>
        <v>N/A</v>
      </c>
      <c r="U167" s="86" t="str">
        <f t="shared" si="116"/>
        <v>N/A</v>
      </c>
      <c r="V167" s="86">
        <f t="shared" si="117"/>
        <v>164</v>
      </c>
      <c r="W167" s="86" t="b">
        <f t="shared" si="118"/>
        <v>1</v>
      </c>
      <c r="X167" s="86" t="str">
        <f t="shared" si="119"/>
        <v>Distance</v>
      </c>
      <c r="Y167" s="86" t="str">
        <f t="shared" si="120"/>
        <v>&lt;=</v>
      </c>
      <c r="Z167" s="86">
        <f t="shared" si="121"/>
        <v>198.098876953125</v>
      </c>
      <c r="AA167" s="86">
        <f t="shared" si="122"/>
        <v>65</v>
      </c>
      <c r="AB167" s="86" t="b">
        <f t="shared" si="123"/>
        <v>0</v>
      </c>
      <c r="AC167" s="86" t="str">
        <f t="shared" si="124"/>
        <v>Speed</v>
      </c>
      <c r="AD167" s="86" t="str">
        <f t="shared" si="125"/>
        <v>&gt;</v>
      </c>
      <c r="AE167" s="86">
        <f t="shared" si="126"/>
        <v>14.025634765625</v>
      </c>
      <c r="AF167" s="86">
        <f t="shared" si="127"/>
        <v>64</v>
      </c>
      <c r="AG167" s="86" t="b">
        <f t="shared" si="128"/>
        <v>1</v>
      </c>
      <c r="AH167" s="86" t="str">
        <f t="shared" si="129"/>
        <v>GEBR</v>
      </c>
      <c r="AI167" s="86" t="str">
        <f t="shared" si="130"/>
        <v>&lt;=</v>
      </c>
      <c r="AJ167" s="86">
        <f t="shared" si="131"/>
        <v>0.85498046875</v>
      </c>
      <c r="AK167" s="86">
        <f t="shared" si="132"/>
        <v>61</v>
      </c>
      <c r="AL167" s="86" t="b">
        <f t="shared" si="133"/>
        <v>0</v>
      </c>
      <c r="AM167" s="86" t="str">
        <f t="shared" si="134"/>
        <v>Distance</v>
      </c>
      <c r="AN167" s="86" t="str">
        <f t="shared" si="135"/>
        <v>&gt;</v>
      </c>
      <c r="AO167" s="86">
        <f t="shared" si="136"/>
        <v>160.174560546875</v>
      </c>
      <c r="AP167" s="86">
        <f t="shared" si="137"/>
        <v>15</v>
      </c>
      <c r="AQ167" s="86" t="b">
        <f t="shared" si="138"/>
        <v>1</v>
      </c>
      <c r="AR167" s="86" t="str">
        <f t="shared" si="139"/>
        <v>Speed</v>
      </c>
      <c r="AS167" s="86" t="str">
        <f t="shared" si="140"/>
        <v>&lt;=</v>
      </c>
      <c r="AT167" s="86">
        <f t="shared" si="141"/>
        <v>15.89208984375</v>
      </c>
      <c r="AU167" s="86">
        <f t="shared" si="142"/>
        <v>4</v>
      </c>
      <c r="AV167" s="86" t="b">
        <f t="shared" si="143"/>
        <v>1</v>
      </c>
      <c r="AW167" s="86" t="str">
        <f t="shared" si="144"/>
        <v>Distance</v>
      </c>
      <c r="AX167" s="86" t="str">
        <f t="shared" si="145"/>
        <v>&lt;=</v>
      </c>
      <c r="AY167" s="86">
        <f t="shared" si="146"/>
        <v>200.208251953125</v>
      </c>
      <c r="AZ167" s="86">
        <f t="shared" si="147"/>
        <v>1</v>
      </c>
      <c r="BA167" s="86" t="b">
        <f t="shared" si="148"/>
        <v>0</v>
      </c>
      <c r="BB167" s="86" t="str">
        <f t="shared" si="149"/>
        <v>Speed</v>
      </c>
      <c r="BC167" s="86" t="str">
        <f t="shared" si="150"/>
        <v>&gt;</v>
      </c>
      <c r="BD167" s="86">
        <f t="shared" si="151"/>
        <v>13.645751953125</v>
      </c>
      <c r="BE167" s="86">
        <f t="shared" si="152"/>
        <v>0</v>
      </c>
      <c r="BF167" s="86" t="b">
        <f t="shared" si="153"/>
        <v>1</v>
      </c>
      <c r="BG167" s="86" t="str">
        <f t="shared" si="154"/>
        <v>Distance</v>
      </c>
      <c r="BH167" s="86" t="str">
        <f t="shared" si="155"/>
        <v>&lt;=</v>
      </c>
      <c r="BI167" s="86">
        <f t="shared" si="156"/>
        <v>279.580810546875</v>
      </c>
      <c r="BJ167" s="15">
        <f t="shared" si="157"/>
        <v>1</v>
      </c>
      <c r="BK167" s="15" t="str">
        <f t="shared" si="158"/>
        <v>Distance&lt;=198,098876953125 AND Speed&gt;14,025634765625 AND GEBR&lt;=0,85498046875 AND Distance&gt;160,174560546875 AND Speed&lt;=15,89208984375 AND Distance&lt;=200,208251953125 AND Speed&gt;13,645751953125 AND Distance&lt;=279,580810546875</v>
      </c>
      <c r="BM167" s="15">
        <v>0.333251953125</v>
      </c>
      <c r="BN167" s="15">
        <v>0</v>
      </c>
      <c r="BO167" s="15" t="s">
        <v>1992</v>
      </c>
    </row>
    <row r="168" spans="1:67">
      <c r="A168" s="15">
        <v>165</v>
      </c>
      <c r="B168" s="15">
        <v>1</v>
      </c>
      <c r="C168" s="15">
        <v>82519</v>
      </c>
      <c r="D168" s="15">
        <f t="shared" si="106"/>
        <v>20</v>
      </c>
      <c r="E168" s="15">
        <f t="shared" si="107"/>
        <v>599</v>
      </c>
      <c r="F168" s="15">
        <f t="shared" si="108"/>
        <v>20.146240234375</v>
      </c>
      <c r="G168" s="15">
        <v>167</v>
      </c>
      <c r="H168" s="15">
        <v>168</v>
      </c>
      <c r="I168" s="15">
        <v>96</v>
      </c>
      <c r="J168" s="15">
        <v>8</v>
      </c>
      <c r="K168" s="15">
        <v>552</v>
      </c>
      <c r="L168" s="15">
        <v>975</v>
      </c>
      <c r="M168" s="15">
        <f t="shared" si="109"/>
        <v>0.238037109375</v>
      </c>
      <c r="O168" s="86">
        <f t="shared" si="110"/>
        <v>552</v>
      </c>
      <c r="P168" s="86">
        <f t="shared" si="111"/>
        <v>0</v>
      </c>
      <c r="Q168" s="86">
        <f t="shared" si="112"/>
        <v>305</v>
      </c>
      <c r="R168" s="86" t="b">
        <f t="shared" si="113"/>
        <v>0</v>
      </c>
      <c r="S168" s="86" t="str">
        <f t="shared" si="114"/>
        <v>Dummy Node</v>
      </c>
      <c r="T168" s="86" t="str">
        <f t="shared" si="115"/>
        <v>N/A</v>
      </c>
      <c r="U168" s="86" t="str">
        <f t="shared" si="116"/>
        <v>N/A</v>
      </c>
      <c r="V168" s="86">
        <f t="shared" si="117"/>
        <v>164</v>
      </c>
      <c r="W168" s="86" t="b">
        <f t="shared" si="118"/>
        <v>1</v>
      </c>
      <c r="X168" s="86" t="str">
        <f t="shared" si="119"/>
        <v>Distance</v>
      </c>
      <c r="Y168" s="86" t="str">
        <f t="shared" si="120"/>
        <v>&lt;=</v>
      </c>
      <c r="Z168" s="86">
        <f t="shared" si="121"/>
        <v>198.098876953125</v>
      </c>
      <c r="AA168" s="86">
        <f t="shared" si="122"/>
        <v>65</v>
      </c>
      <c r="AB168" s="86" t="b">
        <f t="shared" si="123"/>
        <v>0</v>
      </c>
      <c r="AC168" s="86" t="str">
        <f t="shared" si="124"/>
        <v>Speed</v>
      </c>
      <c r="AD168" s="86" t="str">
        <f t="shared" si="125"/>
        <v>&gt;</v>
      </c>
      <c r="AE168" s="86">
        <f t="shared" si="126"/>
        <v>14.025634765625</v>
      </c>
      <c r="AF168" s="86">
        <f t="shared" si="127"/>
        <v>64</v>
      </c>
      <c r="AG168" s="86" t="b">
        <f t="shared" si="128"/>
        <v>1</v>
      </c>
      <c r="AH168" s="86" t="str">
        <f t="shared" si="129"/>
        <v>GEBR</v>
      </c>
      <c r="AI168" s="86" t="str">
        <f t="shared" si="130"/>
        <v>&lt;=</v>
      </c>
      <c r="AJ168" s="86">
        <f t="shared" si="131"/>
        <v>0.85498046875</v>
      </c>
      <c r="AK168" s="86">
        <f t="shared" si="132"/>
        <v>61</v>
      </c>
      <c r="AL168" s="86" t="b">
        <f t="shared" si="133"/>
        <v>0</v>
      </c>
      <c r="AM168" s="86" t="str">
        <f t="shared" si="134"/>
        <v>Distance</v>
      </c>
      <c r="AN168" s="86" t="str">
        <f t="shared" si="135"/>
        <v>&gt;</v>
      </c>
      <c r="AO168" s="86">
        <f t="shared" si="136"/>
        <v>160.174560546875</v>
      </c>
      <c r="AP168" s="86">
        <f t="shared" si="137"/>
        <v>15</v>
      </c>
      <c r="AQ168" s="86" t="b">
        <f t="shared" si="138"/>
        <v>1</v>
      </c>
      <c r="AR168" s="86" t="str">
        <f t="shared" si="139"/>
        <v>Speed</v>
      </c>
      <c r="AS168" s="86" t="str">
        <f t="shared" si="140"/>
        <v>&lt;=</v>
      </c>
      <c r="AT168" s="86">
        <f t="shared" si="141"/>
        <v>15.89208984375</v>
      </c>
      <c r="AU168" s="86">
        <f t="shared" si="142"/>
        <v>4</v>
      </c>
      <c r="AV168" s="86" t="b">
        <f t="shared" si="143"/>
        <v>1</v>
      </c>
      <c r="AW168" s="86" t="str">
        <f t="shared" si="144"/>
        <v>Distance</v>
      </c>
      <c r="AX168" s="86" t="str">
        <f t="shared" si="145"/>
        <v>&lt;=</v>
      </c>
      <c r="AY168" s="86">
        <f t="shared" si="146"/>
        <v>200.208251953125</v>
      </c>
      <c r="AZ168" s="86">
        <f t="shared" si="147"/>
        <v>1</v>
      </c>
      <c r="BA168" s="86" t="b">
        <f t="shared" si="148"/>
        <v>0</v>
      </c>
      <c r="BB168" s="86" t="str">
        <f t="shared" si="149"/>
        <v>Speed</v>
      </c>
      <c r="BC168" s="86" t="str">
        <f t="shared" si="150"/>
        <v>&gt;</v>
      </c>
      <c r="BD168" s="86">
        <f t="shared" si="151"/>
        <v>13.645751953125</v>
      </c>
      <c r="BE168" s="86">
        <f t="shared" si="152"/>
        <v>0</v>
      </c>
      <c r="BF168" s="86" t="b">
        <f t="shared" si="153"/>
        <v>1</v>
      </c>
      <c r="BG168" s="86" t="str">
        <f t="shared" si="154"/>
        <v>Distance</v>
      </c>
      <c r="BH168" s="86" t="str">
        <f t="shared" si="155"/>
        <v>&lt;=</v>
      </c>
      <c r="BI168" s="86">
        <f t="shared" si="156"/>
        <v>279.580810546875</v>
      </c>
      <c r="BJ168" s="15">
        <f t="shared" si="157"/>
        <v>1</v>
      </c>
      <c r="BK168" s="15" t="str">
        <f t="shared" si="158"/>
        <v>Distance&lt;=198,098876953125 AND Speed&gt;14,025634765625 AND GEBR&lt;=0,85498046875 AND Distance&gt;160,174560546875 AND Speed&lt;=15,89208984375 AND Distance&lt;=200,208251953125 AND Speed&gt;13,645751953125 AND Distance&lt;=279,580810546875</v>
      </c>
      <c r="BM168" s="15">
        <v>0.333251953125</v>
      </c>
      <c r="BN168" s="15">
        <v>0</v>
      </c>
      <c r="BO168" s="15" t="s">
        <v>2005</v>
      </c>
    </row>
    <row r="169" spans="1:67">
      <c r="A169" s="15">
        <v>166</v>
      </c>
      <c r="B169" s="15">
        <v>-2</v>
      </c>
      <c r="C169" s="15">
        <v>-8192</v>
      </c>
      <c r="D169" s="15">
        <f t="shared" si="106"/>
        <v>-1</v>
      </c>
      <c r="E169" s="15">
        <f t="shared" si="107"/>
        <v>0</v>
      </c>
      <c r="F169" s="15">
        <f t="shared" si="108"/>
        <v>-1</v>
      </c>
      <c r="G169" s="15">
        <v>477</v>
      </c>
      <c r="H169" s="15">
        <v>478</v>
      </c>
      <c r="I169" s="15">
        <v>96</v>
      </c>
      <c r="J169" s="15">
        <v>8</v>
      </c>
      <c r="K169" s="15">
        <v>553</v>
      </c>
      <c r="L169" s="15">
        <v>1365</v>
      </c>
      <c r="M169" s="15">
        <f t="shared" si="109"/>
        <v>0.333251953125</v>
      </c>
      <c r="O169" s="86">
        <f t="shared" si="110"/>
        <v>553</v>
      </c>
      <c r="P169" s="86">
        <f t="shared" si="111"/>
        <v>0.111083984375</v>
      </c>
      <c r="Q169" s="86">
        <f t="shared" si="112"/>
        <v>306</v>
      </c>
      <c r="R169" s="86" t="b">
        <f t="shared" si="113"/>
        <v>1</v>
      </c>
      <c r="S169" s="86" t="str">
        <f t="shared" si="114"/>
        <v>Dummy Node</v>
      </c>
      <c r="T169" s="86" t="str">
        <f t="shared" si="115"/>
        <v>N/A</v>
      </c>
      <c r="U169" s="86" t="str">
        <f t="shared" si="116"/>
        <v>N/A</v>
      </c>
      <c r="V169" s="86">
        <f t="shared" si="117"/>
        <v>164</v>
      </c>
      <c r="W169" s="86" t="b">
        <f t="shared" si="118"/>
        <v>0</v>
      </c>
      <c r="X169" s="86" t="str">
        <f t="shared" si="119"/>
        <v>Distance</v>
      </c>
      <c r="Y169" s="86" t="str">
        <f t="shared" si="120"/>
        <v>&gt;</v>
      </c>
      <c r="Z169" s="86">
        <f t="shared" si="121"/>
        <v>198.098876953125</v>
      </c>
      <c r="AA169" s="86">
        <f t="shared" si="122"/>
        <v>65</v>
      </c>
      <c r="AB169" s="86" t="b">
        <f t="shared" si="123"/>
        <v>0</v>
      </c>
      <c r="AC169" s="86" t="str">
        <f t="shared" si="124"/>
        <v>Speed</v>
      </c>
      <c r="AD169" s="86" t="str">
        <f t="shared" si="125"/>
        <v>&gt;</v>
      </c>
      <c r="AE169" s="86">
        <f t="shared" si="126"/>
        <v>14.025634765625</v>
      </c>
      <c r="AF169" s="86">
        <f t="shared" si="127"/>
        <v>64</v>
      </c>
      <c r="AG169" s="86" t="b">
        <f t="shared" si="128"/>
        <v>1</v>
      </c>
      <c r="AH169" s="86" t="str">
        <f t="shared" si="129"/>
        <v>GEBR</v>
      </c>
      <c r="AI169" s="86" t="str">
        <f t="shared" si="130"/>
        <v>&lt;=</v>
      </c>
      <c r="AJ169" s="86">
        <f t="shared" si="131"/>
        <v>0.85498046875</v>
      </c>
      <c r="AK169" s="86">
        <f t="shared" si="132"/>
        <v>61</v>
      </c>
      <c r="AL169" s="86" t="b">
        <f t="shared" si="133"/>
        <v>0</v>
      </c>
      <c r="AM169" s="86" t="str">
        <f t="shared" si="134"/>
        <v>Distance</v>
      </c>
      <c r="AN169" s="86" t="str">
        <f t="shared" si="135"/>
        <v>&gt;</v>
      </c>
      <c r="AO169" s="86">
        <f t="shared" si="136"/>
        <v>160.174560546875</v>
      </c>
      <c r="AP169" s="86">
        <f t="shared" si="137"/>
        <v>15</v>
      </c>
      <c r="AQ169" s="86" t="b">
        <f t="shared" si="138"/>
        <v>1</v>
      </c>
      <c r="AR169" s="86" t="str">
        <f t="shared" si="139"/>
        <v>Speed</v>
      </c>
      <c r="AS169" s="86" t="str">
        <f t="shared" si="140"/>
        <v>&lt;=</v>
      </c>
      <c r="AT169" s="86">
        <f t="shared" si="141"/>
        <v>15.89208984375</v>
      </c>
      <c r="AU169" s="86">
        <f t="shared" si="142"/>
        <v>4</v>
      </c>
      <c r="AV169" s="86" t="b">
        <f t="shared" si="143"/>
        <v>1</v>
      </c>
      <c r="AW169" s="86" t="str">
        <f t="shared" si="144"/>
        <v>Distance</v>
      </c>
      <c r="AX169" s="86" t="str">
        <f t="shared" si="145"/>
        <v>&lt;=</v>
      </c>
      <c r="AY169" s="86">
        <f t="shared" si="146"/>
        <v>200.208251953125</v>
      </c>
      <c r="AZ169" s="86">
        <f t="shared" si="147"/>
        <v>1</v>
      </c>
      <c r="BA169" s="86" t="b">
        <f t="shared" si="148"/>
        <v>0</v>
      </c>
      <c r="BB169" s="86" t="str">
        <f t="shared" si="149"/>
        <v>Speed</v>
      </c>
      <c r="BC169" s="86" t="str">
        <f t="shared" si="150"/>
        <v>&gt;</v>
      </c>
      <c r="BD169" s="86">
        <f t="shared" si="151"/>
        <v>13.645751953125</v>
      </c>
      <c r="BE169" s="86">
        <f t="shared" si="152"/>
        <v>0</v>
      </c>
      <c r="BF169" s="86" t="b">
        <f t="shared" si="153"/>
        <v>1</v>
      </c>
      <c r="BG169" s="86" t="str">
        <f t="shared" si="154"/>
        <v>Distance</v>
      </c>
      <c r="BH169" s="86" t="str">
        <f t="shared" si="155"/>
        <v>&lt;=</v>
      </c>
      <c r="BI169" s="86">
        <f t="shared" si="156"/>
        <v>279.580810546875</v>
      </c>
      <c r="BJ169" s="15">
        <f t="shared" si="157"/>
        <v>1</v>
      </c>
      <c r="BK169" s="15" t="str">
        <f t="shared" si="158"/>
        <v>Distance&gt;198,098876953125 AND Speed&gt;14,025634765625 AND GEBR&lt;=0,85498046875 AND Distance&gt;160,174560546875 AND Speed&lt;=15,89208984375 AND Distance&lt;=200,208251953125 AND Speed&gt;13,645751953125 AND Distance&lt;=279,580810546875</v>
      </c>
      <c r="BM169" s="15">
        <v>0.333251953125</v>
      </c>
      <c r="BN169" s="15">
        <v>0</v>
      </c>
      <c r="BO169" s="15" t="s">
        <v>2006</v>
      </c>
    </row>
    <row r="170" spans="1:67">
      <c r="A170" s="15">
        <v>167</v>
      </c>
      <c r="B170" s="15">
        <v>-2</v>
      </c>
      <c r="C170" s="15">
        <v>-8192</v>
      </c>
      <c r="D170" s="15">
        <f t="shared" si="106"/>
        <v>-1</v>
      </c>
      <c r="E170" s="15">
        <f t="shared" si="107"/>
        <v>0</v>
      </c>
      <c r="F170" s="15">
        <f t="shared" si="108"/>
        <v>-1</v>
      </c>
      <c r="G170" s="15">
        <v>-1</v>
      </c>
      <c r="H170" s="15">
        <v>-1</v>
      </c>
      <c r="I170" s="15">
        <v>165</v>
      </c>
      <c r="J170" s="15">
        <v>9</v>
      </c>
      <c r="K170" s="15">
        <v>554</v>
      </c>
      <c r="L170" s="15">
        <v>1365</v>
      </c>
      <c r="M170" s="15">
        <f t="shared" si="109"/>
        <v>0.333251953125</v>
      </c>
      <c r="O170" s="86">
        <f t="shared" si="110"/>
        <v>554</v>
      </c>
      <c r="P170" s="86">
        <f t="shared" si="111"/>
        <v>0.111083984375</v>
      </c>
      <c r="Q170" s="86">
        <f t="shared" si="112"/>
        <v>306</v>
      </c>
      <c r="R170" s="86" t="b">
        <f t="shared" si="113"/>
        <v>0</v>
      </c>
      <c r="S170" s="86" t="str">
        <f t="shared" si="114"/>
        <v>Dummy Node</v>
      </c>
      <c r="T170" s="86" t="str">
        <f t="shared" si="115"/>
        <v>N/A</v>
      </c>
      <c r="U170" s="86" t="str">
        <f t="shared" si="116"/>
        <v>N/A</v>
      </c>
      <c r="V170" s="86">
        <f t="shared" si="117"/>
        <v>164</v>
      </c>
      <c r="W170" s="86" t="b">
        <f t="shared" si="118"/>
        <v>0</v>
      </c>
      <c r="X170" s="86" t="str">
        <f t="shared" si="119"/>
        <v>Distance</v>
      </c>
      <c r="Y170" s="86" t="str">
        <f t="shared" si="120"/>
        <v>&gt;</v>
      </c>
      <c r="Z170" s="86">
        <f t="shared" si="121"/>
        <v>198.098876953125</v>
      </c>
      <c r="AA170" s="86">
        <f t="shared" si="122"/>
        <v>65</v>
      </c>
      <c r="AB170" s="86" t="b">
        <f t="shared" si="123"/>
        <v>0</v>
      </c>
      <c r="AC170" s="86" t="str">
        <f t="shared" si="124"/>
        <v>Speed</v>
      </c>
      <c r="AD170" s="86" t="str">
        <f t="shared" si="125"/>
        <v>&gt;</v>
      </c>
      <c r="AE170" s="86">
        <f t="shared" si="126"/>
        <v>14.025634765625</v>
      </c>
      <c r="AF170" s="86">
        <f t="shared" si="127"/>
        <v>64</v>
      </c>
      <c r="AG170" s="86" t="b">
        <f t="shared" si="128"/>
        <v>1</v>
      </c>
      <c r="AH170" s="86" t="str">
        <f t="shared" si="129"/>
        <v>GEBR</v>
      </c>
      <c r="AI170" s="86" t="str">
        <f t="shared" si="130"/>
        <v>&lt;=</v>
      </c>
      <c r="AJ170" s="86">
        <f t="shared" si="131"/>
        <v>0.85498046875</v>
      </c>
      <c r="AK170" s="86">
        <f t="shared" si="132"/>
        <v>61</v>
      </c>
      <c r="AL170" s="86" t="b">
        <f t="shared" si="133"/>
        <v>0</v>
      </c>
      <c r="AM170" s="86" t="str">
        <f t="shared" si="134"/>
        <v>Distance</v>
      </c>
      <c r="AN170" s="86" t="str">
        <f t="shared" si="135"/>
        <v>&gt;</v>
      </c>
      <c r="AO170" s="86">
        <f t="shared" si="136"/>
        <v>160.174560546875</v>
      </c>
      <c r="AP170" s="86">
        <f t="shared" si="137"/>
        <v>15</v>
      </c>
      <c r="AQ170" s="86" t="b">
        <f t="shared" si="138"/>
        <v>1</v>
      </c>
      <c r="AR170" s="86" t="str">
        <f t="shared" si="139"/>
        <v>Speed</v>
      </c>
      <c r="AS170" s="86" t="str">
        <f t="shared" si="140"/>
        <v>&lt;=</v>
      </c>
      <c r="AT170" s="86">
        <f t="shared" si="141"/>
        <v>15.89208984375</v>
      </c>
      <c r="AU170" s="86">
        <f t="shared" si="142"/>
        <v>4</v>
      </c>
      <c r="AV170" s="86" t="b">
        <f t="shared" si="143"/>
        <v>1</v>
      </c>
      <c r="AW170" s="86" t="str">
        <f t="shared" si="144"/>
        <v>Distance</v>
      </c>
      <c r="AX170" s="86" t="str">
        <f t="shared" si="145"/>
        <v>&lt;=</v>
      </c>
      <c r="AY170" s="86">
        <f t="shared" si="146"/>
        <v>200.208251953125</v>
      </c>
      <c r="AZ170" s="86">
        <f t="shared" si="147"/>
        <v>1</v>
      </c>
      <c r="BA170" s="86" t="b">
        <f t="shared" si="148"/>
        <v>0</v>
      </c>
      <c r="BB170" s="86" t="str">
        <f t="shared" si="149"/>
        <v>Speed</v>
      </c>
      <c r="BC170" s="86" t="str">
        <f t="shared" si="150"/>
        <v>&gt;</v>
      </c>
      <c r="BD170" s="86">
        <f t="shared" si="151"/>
        <v>13.645751953125</v>
      </c>
      <c r="BE170" s="86">
        <f t="shared" si="152"/>
        <v>0</v>
      </c>
      <c r="BF170" s="86" t="b">
        <f t="shared" si="153"/>
        <v>1</v>
      </c>
      <c r="BG170" s="86" t="str">
        <f t="shared" si="154"/>
        <v>Distance</v>
      </c>
      <c r="BH170" s="86" t="str">
        <f t="shared" si="155"/>
        <v>&lt;=</v>
      </c>
      <c r="BI170" s="86">
        <f t="shared" si="156"/>
        <v>279.580810546875</v>
      </c>
      <c r="BJ170" s="15">
        <f t="shared" si="157"/>
        <v>1</v>
      </c>
      <c r="BK170" s="15" t="str">
        <f t="shared" si="158"/>
        <v>Distance&gt;198,098876953125 AND Speed&gt;14,025634765625 AND GEBR&lt;=0,85498046875 AND Distance&gt;160,174560546875 AND Speed&lt;=15,89208984375 AND Distance&lt;=200,208251953125 AND Speed&gt;13,645751953125 AND Distance&lt;=279,580810546875</v>
      </c>
      <c r="BM170" s="15">
        <v>0.333251953125</v>
      </c>
      <c r="BN170" s="15">
        <v>0</v>
      </c>
      <c r="BO170" s="15" t="s">
        <v>2007</v>
      </c>
    </row>
    <row r="171" spans="1:67">
      <c r="A171" s="15">
        <v>168</v>
      </c>
      <c r="B171" s="15">
        <v>-2</v>
      </c>
      <c r="C171" s="15">
        <v>-8192</v>
      </c>
      <c r="D171" s="15">
        <f t="shared" si="106"/>
        <v>-1</v>
      </c>
      <c r="E171" s="15">
        <f t="shared" si="107"/>
        <v>0</v>
      </c>
      <c r="F171" s="15">
        <f t="shared" si="108"/>
        <v>-1</v>
      </c>
      <c r="G171" s="15">
        <v>-1</v>
      </c>
      <c r="H171" s="15">
        <v>-1</v>
      </c>
      <c r="I171" s="15">
        <v>165</v>
      </c>
      <c r="J171" s="15">
        <v>9</v>
      </c>
      <c r="K171" s="15">
        <v>557</v>
      </c>
      <c r="L171" s="15">
        <v>341</v>
      </c>
      <c r="M171" s="15">
        <f t="shared" si="109"/>
        <v>8.3251953125E-2</v>
      </c>
      <c r="O171" s="86">
        <f t="shared" si="110"/>
        <v>557</v>
      </c>
      <c r="P171" s="86">
        <f t="shared" si="111"/>
        <v>0</v>
      </c>
      <c r="Q171" s="86">
        <f t="shared" si="112"/>
        <v>311</v>
      </c>
      <c r="R171" s="86" t="b">
        <f t="shared" si="113"/>
        <v>1</v>
      </c>
      <c r="S171" s="86" t="str">
        <f t="shared" si="114"/>
        <v>Dummy Node</v>
      </c>
      <c r="T171" s="86" t="str">
        <f t="shared" si="115"/>
        <v>N/A</v>
      </c>
      <c r="U171" s="86" t="str">
        <f t="shared" si="116"/>
        <v>N/A</v>
      </c>
      <c r="V171" s="86">
        <f t="shared" si="117"/>
        <v>309</v>
      </c>
      <c r="W171" s="86" t="b">
        <f t="shared" si="118"/>
        <v>1</v>
      </c>
      <c r="X171" s="86" t="str">
        <f t="shared" si="119"/>
        <v>GEBR</v>
      </c>
      <c r="Y171" s="86" t="str">
        <f t="shared" si="120"/>
        <v>&lt;=</v>
      </c>
      <c r="Z171" s="86">
        <f t="shared" si="121"/>
        <v>1.27880859375</v>
      </c>
      <c r="AA171" s="86">
        <f t="shared" si="122"/>
        <v>270</v>
      </c>
      <c r="AB171" s="86" t="b">
        <f t="shared" si="123"/>
        <v>1</v>
      </c>
      <c r="AC171" s="86" t="str">
        <f t="shared" si="124"/>
        <v>Speed</v>
      </c>
      <c r="AD171" s="86" t="str">
        <f t="shared" si="125"/>
        <v>&lt;=</v>
      </c>
      <c r="AE171" s="86">
        <f t="shared" si="126"/>
        <v>19.309326171875</v>
      </c>
      <c r="AF171" s="86">
        <f t="shared" si="127"/>
        <v>268</v>
      </c>
      <c r="AG171" s="86" t="b">
        <f t="shared" si="128"/>
        <v>0</v>
      </c>
      <c r="AH171" s="86" t="str">
        <f t="shared" si="129"/>
        <v>Speed</v>
      </c>
      <c r="AI171" s="86" t="str">
        <f t="shared" si="130"/>
        <v>&gt;</v>
      </c>
      <c r="AJ171" s="86">
        <f t="shared" si="131"/>
        <v>17.1318359375</v>
      </c>
      <c r="AK171" s="86">
        <f t="shared" si="132"/>
        <v>62</v>
      </c>
      <c r="AL171" s="86" t="b">
        <f t="shared" si="133"/>
        <v>0</v>
      </c>
      <c r="AM171" s="86" t="str">
        <f t="shared" si="134"/>
        <v>Distance</v>
      </c>
      <c r="AN171" s="86" t="str">
        <f t="shared" si="135"/>
        <v>&gt;</v>
      </c>
      <c r="AO171" s="86">
        <f t="shared" si="136"/>
        <v>169.53466796875</v>
      </c>
      <c r="AP171" s="86">
        <f t="shared" si="137"/>
        <v>15</v>
      </c>
      <c r="AQ171" s="86" t="b">
        <f t="shared" si="138"/>
        <v>0</v>
      </c>
      <c r="AR171" s="86" t="str">
        <f t="shared" si="139"/>
        <v>Speed</v>
      </c>
      <c r="AS171" s="86" t="str">
        <f t="shared" si="140"/>
        <v>&gt;</v>
      </c>
      <c r="AT171" s="86">
        <f t="shared" si="141"/>
        <v>15.89208984375</v>
      </c>
      <c r="AU171" s="86">
        <f t="shared" si="142"/>
        <v>4</v>
      </c>
      <c r="AV171" s="86" t="b">
        <f t="shared" si="143"/>
        <v>1</v>
      </c>
      <c r="AW171" s="86" t="str">
        <f t="shared" si="144"/>
        <v>Distance</v>
      </c>
      <c r="AX171" s="86" t="str">
        <f t="shared" si="145"/>
        <v>&lt;=</v>
      </c>
      <c r="AY171" s="86">
        <f t="shared" si="146"/>
        <v>200.208251953125</v>
      </c>
      <c r="AZ171" s="86">
        <f t="shared" si="147"/>
        <v>1</v>
      </c>
      <c r="BA171" s="86" t="b">
        <f t="shared" si="148"/>
        <v>0</v>
      </c>
      <c r="BB171" s="86" t="str">
        <f t="shared" si="149"/>
        <v>Speed</v>
      </c>
      <c r="BC171" s="86" t="str">
        <f t="shared" si="150"/>
        <v>&gt;</v>
      </c>
      <c r="BD171" s="86">
        <f t="shared" si="151"/>
        <v>13.645751953125</v>
      </c>
      <c r="BE171" s="86">
        <f t="shared" si="152"/>
        <v>0</v>
      </c>
      <c r="BF171" s="86" t="b">
        <f t="shared" si="153"/>
        <v>1</v>
      </c>
      <c r="BG171" s="86" t="str">
        <f t="shared" si="154"/>
        <v>Distance</v>
      </c>
      <c r="BH171" s="86" t="str">
        <f t="shared" si="155"/>
        <v>&lt;=</v>
      </c>
      <c r="BI171" s="86">
        <f t="shared" si="156"/>
        <v>279.580810546875</v>
      </c>
      <c r="BJ171" s="15">
        <f t="shared" si="157"/>
        <v>1</v>
      </c>
      <c r="BK171" s="15" t="str">
        <f t="shared" si="158"/>
        <v>GEBR&lt;=1,27880859375 AND Speed&lt;=19,309326171875 AND Speed&gt;17,1318359375 AND Distance&gt;169,53466796875 AND Speed&gt;15,89208984375 AND Distance&lt;=200,208251953125 AND Speed&gt;13,645751953125 AND Distance&lt;=279,580810546875</v>
      </c>
      <c r="BM171" s="15">
        <v>0.333251953125</v>
      </c>
      <c r="BN171" s="15">
        <v>0</v>
      </c>
      <c r="BO171" s="15" t="s">
        <v>2008</v>
      </c>
    </row>
    <row r="172" spans="1:67">
      <c r="A172" s="15">
        <v>169</v>
      </c>
      <c r="B172" s="15">
        <v>2</v>
      </c>
      <c r="C172" s="15">
        <v>5238</v>
      </c>
      <c r="D172" s="15">
        <f t="shared" si="106"/>
        <v>1</v>
      </c>
      <c r="E172" s="15">
        <f t="shared" si="107"/>
        <v>1142</v>
      </c>
      <c r="F172" s="15">
        <f t="shared" si="108"/>
        <v>1.27880859375</v>
      </c>
      <c r="G172" s="15">
        <v>171</v>
      </c>
      <c r="H172" s="15">
        <v>172</v>
      </c>
      <c r="I172" s="15">
        <v>89</v>
      </c>
      <c r="J172" s="15">
        <v>7</v>
      </c>
      <c r="K172" s="15">
        <v>558</v>
      </c>
      <c r="L172" s="15">
        <v>281</v>
      </c>
      <c r="M172" s="15">
        <f t="shared" si="109"/>
        <v>6.8603515625E-2</v>
      </c>
      <c r="O172" s="86">
        <f t="shared" si="110"/>
        <v>558</v>
      </c>
      <c r="P172" s="86">
        <f t="shared" si="111"/>
        <v>0</v>
      </c>
      <c r="Q172" s="86">
        <f t="shared" si="112"/>
        <v>311</v>
      </c>
      <c r="R172" s="86" t="b">
        <f t="shared" si="113"/>
        <v>0</v>
      </c>
      <c r="S172" s="86" t="str">
        <f t="shared" si="114"/>
        <v>Dummy Node</v>
      </c>
      <c r="T172" s="86" t="str">
        <f t="shared" si="115"/>
        <v>N/A</v>
      </c>
      <c r="U172" s="86" t="str">
        <f t="shared" si="116"/>
        <v>N/A</v>
      </c>
      <c r="V172" s="86">
        <f t="shared" si="117"/>
        <v>309</v>
      </c>
      <c r="W172" s="86" t="b">
        <f t="shared" si="118"/>
        <v>1</v>
      </c>
      <c r="X172" s="86" t="str">
        <f t="shared" si="119"/>
        <v>GEBR</v>
      </c>
      <c r="Y172" s="86" t="str">
        <f t="shared" si="120"/>
        <v>&lt;=</v>
      </c>
      <c r="Z172" s="86">
        <f t="shared" si="121"/>
        <v>1.27880859375</v>
      </c>
      <c r="AA172" s="86">
        <f t="shared" si="122"/>
        <v>270</v>
      </c>
      <c r="AB172" s="86" t="b">
        <f t="shared" si="123"/>
        <v>1</v>
      </c>
      <c r="AC172" s="86" t="str">
        <f t="shared" si="124"/>
        <v>Speed</v>
      </c>
      <c r="AD172" s="86" t="str">
        <f t="shared" si="125"/>
        <v>&lt;=</v>
      </c>
      <c r="AE172" s="86">
        <f t="shared" si="126"/>
        <v>19.309326171875</v>
      </c>
      <c r="AF172" s="86">
        <f t="shared" si="127"/>
        <v>268</v>
      </c>
      <c r="AG172" s="86" t="b">
        <f t="shared" si="128"/>
        <v>0</v>
      </c>
      <c r="AH172" s="86" t="str">
        <f t="shared" si="129"/>
        <v>Speed</v>
      </c>
      <c r="AI172" s="86" t="str">
        <f t="shared" si="130"/>
        <v>&gt;</v>
      </c>
      <c r="AJ172" s="86">
        <f t="shared" si="131"/>
        <v>17.1318359375</v>
      </c>
      <c r="AK172" s="86">
        <f t="shared" si="132"/>
        <v>62</v>
      </c>
      <c r="AL172" s="86" t="b">
        <f t="shared" si="133"/>
        <v>0</v>
      </c>
      <c r="AM172" s="86" t="str">
        <f t="shared" si="134"/>
        <v>Distance</v>
      </c>
      <c r="AN172" s="86" t="str">
        <f t="shared" si="135"/>
        <v>&gt;</v>
      </c>
      <c r="AO172" s="86">
        <f t="shared" si="136"/>
        <v>169.53466796875</v>
      </c>
      <c r="AP172" s="86">
        <f t="shared" si="137"/>
        <v>15</v>
      </c>
      <c r="AQ172" s="86" t="b">
        <f t="shared" si="138"/>
        <v>0</v>
      </c>
      <c r="AR172" s="86" t="str">
        <f t="shared" si="139"/>
        <v>Speed</v>
      </c>
      <c r="AS172" s="86" t="str">
        <f t="shared" si="140"/>
        <v>&gt;</v>
      </c>
      <c r="AT172" s="86">
        <f t="shared" si="141"/>
        <v>15.89208984375</v>
      </c>
      <c r="AU172" s="86">
        <f t="shared" si="142"/>
        <v>4</v>
      </c>
      <c r="AV172" s="86" t="b">
        <f t="shared" si="143"/>
        <v>1</v>
      </c>
      <c r="AW172" s="86" t="str">
        <f t="shared" si="144"/>
        <v>Distance</v>
      </c>
      <c r="AX172" s="86" t="str">
        <f t="shared" si="145"/>
        <v>&lt;=</v>
      </c>
      <c r="AY172" s="86">
        <f t="shared" si="146"/>
        <v>200.208251953125</v>
      </c>
      <c r="AZ172" s="86">
        <f t="shared" si="147"/>
        <v>1</v>
      </c>
      <c r="BA172" s="86" t="b">
        <f t="shared" si="148"/>
        <v>0</v>
      </c>
      <c r="BB172" s="86" t="str">
        <f t="shared" si="149"/>
        <v>Speed</v>
      </c>
      <c r="BC172" s="86" t="str">
        <f t="shared" si="150"/>
        <v>&gt;</v>
      </c>
      <c r="BD172" s="86">
        <f t="shared" si="151"/>
        <v>13.645751953125</v>
      </c>
      <c r="BE172" s="86">
        <f t="shared" si="152"/>
        <v>0</v>
      </c>
      <c r="BF172" s="86" t="b">
        <f t="shared" si="153"/>
        <v>1</v>
      </c>
      <c r="BG172" s="86" t="str">
        <f t="shared" si="154"/>
        <v>Distance</v>
      </c>
      <c r="BH172" s="86" t="str">
        <f t="shared" si="155"/>
        <v>&lt;=</v>
      </c>
      <c r="BI172" s="86">
        <f t="shared" si="156"/>
        <v>279.580810546875</v>
      </c>
      <c r="BJ172" s="15">
        <f t="shared" si="157"/>
        <v>1</v>
      </c>
      <c r="BK172" s="15" t="str">
        <f t="shared" si="158"/>
        <v>GEBR&lt;=1,27880859375 AND Speed&lt;=19,309326171875 AND Speed&gt;17,1318359375 AND Distance&gt;169,53466796875 AND Speed&gt;15,89208984375 AND Distance&lt;=200,208251953125 AND Speed&gt;13,645751953125 AND Distance&lt;=279,580810546875</v>
      </c>
      <c r="BM172" s="15">
        <v>0.333251953125</v>
      </c>
      <c r="BN172" s="15">
        <v>0</v>
      </c>
      <c r="BO172" s="15" t="s">
        <v>2009</v>
      </c>
    </row>
    <row r="173" spans="1:67">
      <c r="A173" s="15">
        <v>170</v>
      </c>
      <c r="B173" s="15">
        <v>-2</v>
      </c>
      <c r="C173" s="15">
        <v>-8192</v>
      </c>
      <c r="D173" s="15">
        <f t="shared" si="106"/>
        <v>-1</v>
      </c>
      <c r="E173" s="15">
        <f t="shared" si="107"/>
        <v>0</v>
      </c>
      <c r="F173" s="15">
        <f t="shared" si="108"/>
        <v>-1</v>
      </c>
      <c r="G173" s="15">
        <v>479</v>
      </c>
      <c r="H173" s="15">
        <v>480</v>
      </c>
      <c r="I173" s="15">
        <v>89</v>
      </c>
      <c r="J173" s="15">
        <v>7</v>
      </c>
      <c r="K173" s="15">
        <v>563</v>
      </c>
      <c r="L173" s="15">
        <v>0</v>
      </c>
      <c r="M173" s="15">
        <f t="shared" si="109"/>
        <v>0</v>
      </c>
      <c r="O173" s="86">
        <f t="shared" si="110"/>
        <v>563</v>
      </c>
      <c r="P173" s="86">
        <f t="shared" si="111"/>
        <v>0.333251953125</v>
      </c>
      <c r="Q173" s="86">
        <f t="shared" si="112"/>
        <v>319</v>
      </c>
      <c r="R173" s="86" t="b">
        <f t="shared" si="113"/>
        <v>1</v>
      </c>
      <c r="S173" s="86" t="str">
        <f t="shared" si="114"/>
        <v>Dummy Node</v>
      </c>
      <c r="T173" s="86" t="str">
        <f t="shared" si="115"/>
        <v>N/A</v>
      </c>
      <c r="U173" s="86" t="str">
        <f t="shared" si="116"/>
        <v>N/A</v>
      </c>
      <c r="V173" s="86">
        <f t="shared" si="117"/>
        <v>317</v>
      </c>
      <c r="W173" s="86" t="b">
        <f t="shared" si="118"/>
        <v>1</v>
      </c>
      <c r="X173" s="86" t="str">
        <f t="shared" si="119"/>
        <v>Speed</v>
      </c>
      <c r="Y173" s="86" t="str">
        <f t="shared" si="120"/>
        <v>&lt;=</v>
      </c>
      <c r="Z173" s="86">
        <f t="shared" si="121"/>
        <v>8.753662109375</v>
      </c>
      <c r="AA173" s="86">
        <f t="shared" si="122"/>
        <v>315</v>
      </c>
      <c r="AB173" s="86" t="b">
        <f t="shared" si="123"/>
        <v>1</v>
      </c>
      <c r="AC173" s="86" t="str">
        <f t="shared" si="124"/>
        <v>Speed</v>
      </c>
      <c r="AD173" s="86" t="str">
        <f t="shared" si="125"/>
        <v>&lt;=</v>
      </c>
      <c r="AE173" s="86">
        <f t="shared" si="126"/>
        <v>9.172119140625</v>
      </c>
      <c r="AF173" s="86">
        <f t="shared" si="127"/>
        <v>126</v>
      </c>
      <c r="AG173" s="86" t="b">
        <f t="shared" si="128"/>
        <v>1</v>
      </c>
      <c r="AH173" s="86" t="str">
        <f t="shared" si="129"/>
        <v>Distance</v>
      </c>
      <c r="AI173" s="86" t="str">
        <f t="shared" si="130"/>
        <v>&lt;=</v>
      </c>
      <c r="AJ173" s="86">
        <f t="shared" si="131"/>
        <v>90.9599609375</v>
      </c>
      <c r="AK173" s="86">
        <f t="shared" si="132"/>
        <v>21</v>
      </c>
      <c r="AL173" s="86" t="b">
        <f t="shared" si="133"/>
        <v>0</v>
      </c>
      <c r="AM173" s="86" t="str">
        <f t="shared" si="134"/>
        <v>Distance</v>
      </c>
      <c r="AN173" s="86" t="str">
        <f t="shared" si="135"/>
        <v>&gt;</v>
      </c>
      <c r="AO173" s="86">
        <f t="shared" si="136"/>
        <v>80.3369140625</v>
      </c>
      <c r="AP173" s="86">
        <f t="shared" si="137"/>
        <v>6</v>
      </c>
      <c r="AQ173" s="86" t="b">
        <f t="shared" si="138"/>
        <v>1</v>
      </c>
      <c r="AR173" s="86" t="str">
        <f t="shared" si="139"/>
        <v>Speed</v>
      </c>
      <c r="AS173" s="86" t="str">
        <f t="shared" si="140"/>
        <v>&lt;=</v>
      </c>
      <c r="AT173" s="86">
        <f t="shared" si="141"/>
        <v>9.998291015625</v>
      </c>
      <c r="AU173" s="86">
        <f t="shared" si="142"/>
        <v>3</v>
      </c>
      <c r="AV173" s="86" t="b">
        <f t="shared" si="143"/>
        <v>0</v>
      </c>
      <c r="AW173" s="86" t="str">
        <f t="shared" si="144"/>
        <v>Distance</v>
      </c>
      <c r="AX173" s="86" t="str">
        <f t="shared" si="145"/>
        <v>&gt;</v>
      </c>
      <c r="AY173" s="86">
        <f t="shared" si="146"/>
        <v>67.628662109375</v>
      </c>
      <c r="AZ173" s="86">
        <f t="shared" si="147"/>
        <v>1</v>
      </c>
      <c r="BA173" s="86" t="b">
        <f t="shared" si="148"/>
        <v>1</v>
      </c>
      <c r="BB173" s="86" t="str">
        <f t="shared" si="149"/>
        <v>Speed</v>
      </c>
      <c r="BC173" s="86" t="str">
        <f t="shared" si="150"/>
        <v>&lt;=</v>
      </c>
      <c r="BD173" s="86">
        <f t="shared" si="151"/>
        <v>13.645751953125</v>
      </c>
      <c r="BE173" s="86">
        <f t="shared" si="152"/>
        <v>0</v>
      </c>
      <c r="BF173" s="86" t="b">
        <f t="shared" si="153"/>
        <v>1</v>
      </c>
      <c r="BG173" s="86" t="str">
        <f t="shared" si="154"/>
        <v>Distance</v>
      </c>
      <c r="BH173" s="86" t="str">
        <f t="shared" si="155"/>
        <v>&lt;=</v>
      </c>
      <c r="BI173" s="86">
        <f t="shared" si="156"/>
        <v>279.580810546875</v>
      </c>
      <c r="BJ173" s="15">
        <f t="shared" si="157"/>
        <v>0</v>
      </c>
      <c r="BK173" s="15" t="str">
        <f t="shared" si="158"/>
        <v>Speed&lt;=8,753662109375 AND Speed&lt;=9,172119140625 AND Distance&lt;=90,9599609375 AND Distance&gt;80,3369140625 AND Speed&lt;=9,998291015625 AND Distance&gt;67,628662109375 AND Speed&lt;=13,645751953125 AND Distance&lt;=279,580810546875</v>
      </c>
      <c r="BM173" s="15">
        <v>0.333251953125</v>
      </c>
      <c r="BN173" s="15">
        <v>0</v>
      </c>
      <c r="BO173" s="15" t="s">
        <v>2011</v>
      </c>
    </row>
    <row r="174" spans="1:67">
      <c r="A174" s="15">
        <v>171</v>
      </c>
      <c r="B174" s="15">
        <v>2</v>
      </c>
      <c r="C174" s="15">
        <v>4285</v>
      </c>
      <c r="D174" s="15">
        <f t="shared" si="106"/>
        <v>1</v>
      </c>
      <c r="E174" s="15">
        <f t="shared" si="107"/>
        <v>189</v>
      </c>
      <c r="F174" s="15">
        <f t="shared" si="108"/>
        <v>1.046142578125</v>
      </c>
      <c r="G174" s="15">
        <v>265</v>
      </c>
      <c r="H174" s="15">
        <v>266</v>
      </c>
      <c r="I174" s="15">
        <v>169</v>
      </c>
      <c r="J174" s="15">
        <v>8</v>
      </c>
      <c r="K174" s="15">
        <v>564</v>
      </c>
      <c r="L174" s="15">
        <v>105</v>
      </c>
      <c r="M174" s="15">
        <f t="shared" si="109"/>
        <v>2.5634765625E-2</v>
      </c>
      <c r="O174" s="86">
        <f t="shared" si="110"/>
        <v>564</v>
      </c>
      <c r="P174" s="86">
        <f t="shared" si="111"/>
        <v>0.333251953125</v>
      </c>
      <c r="Q174" s="86">
        <f t="shared" si="112"/>
        <v>319</v>
      </c>
      <c r="R174" s="86" t="b">
        <f t="shared" si="113"/>
        <v>0</v>
      </c>
      <c r="S174" s="86" t="str">
        <f t="shared" si="114"/>
        <v>Dummy Node</v>
      </c>
      <c r="T174" s="86" t="str">
        <f t="shared" si="115"/>
        <v>N/A</v>
      </c>
      <c r="U174" s="86" t="str">
        <f t="shared" si="116"/>
        <v>N/A</v>
      </c>
      <c r="V174" s="86">
        <f t="shared" si="117"/>
        <v>317</v>
      </c>
      <c r="W174" s="86" t="b">
        <f t="shared" si="118"/>
        <v>1</v>
      </c>
      <c r="X174" s="86" t="str">
        <f t="shared" si="119"/>
        <v>Speed</v>
      </c>
      <c r="Y174" s="86" t="str">
        <f t="shared" si="120"/>
        <v>&lt;=</v>
      </c>
      <c r="Z174" s="86">
        <f t="shared" si="121"/>
        <v>8.753662109375</v>
      </c>
      <c r="AA174" s="86">
        <f t="shared" si="122"/>
        <v>315</v>
      </c>
      <c r="AB174" s="86" t="b">
        <f t="shared" si="123"/>
        <v>1</v>
      </c>
      <c r="AC174" s="86" t="str">
        <f t="shared" si="124"/>
        <v>Speed</v>
      </c>
      <c r="AD174" s="86" t="str">
        <f t="shared" si="125"/>
        <v>&lt;=</v>
      </c>
      <c r="AE174" s="86">
        <f t="shared" si="126"/>
        <v>9.172119140625</v>
      </c>
      <c r="AF174" s="86">
        <f t="shared" si="127"/>
        <v>126</v>
      </c>
      <c r="AG174" s="86" t="b">
        <f t="shared" si="128"/>
        <v>1</v>
      </c>
      <c r="AH174" s="86" t="str">
        <f t="shared" si="129"/>
        <v>Distance</v>
      </c>
      <c r="AI174" s="86" t="str">
        <f t="shared" si="130"/>
        <v>&lt;=</v>
      </c>
      <c r="AJ174" s="86">
        <f t="shared" si="131"/>
        <v>90.9599609375</v>
      </c>
      <c r="AK174" s="86">
        <f t="shared" si="132"/>
        <v>21</v>
      </c>
      <c r="AL174" s="86" t="b">
        <f t="shared" si="133"/>
        <v>0</v>
      </c>
      <c r="AM174" s="86" t="str">
        <f t="shared" si="134"/>
        <v>Distance</v>
      </c>
      <c r="AN174" s="86" t="str">
        <f t="shared" si="135"/>
        <v>&gt;</v>
      </c>
      <c r="AO174" s="86">
        <f t="shared" si="136"/>
        <v>80.3369140625</v>
      </c>
      <c r="AP174" s="86">
        <f t="shared" si="137"/>
        <v>6</v>
      </c>
      <c r="AQ174" s="86" t="b">
        <f t="shared" si="138"/>
        <v>1</v>
      </c>
      <c r="AR174" s="86" t="str">
        <f t="shared" si="139"/>
        <v>Speed</v>
      </c>
      <c r="AS174" s="86" t="str">
        <f t="shared" si="140"/>
        <v>&lt;=</v>
      </c>
      <c r="AT174" s="86">
        <f t="shared" si="141"/>
        <v>9.998291015625</v>
      </c>
      <c r="AU174" s="86">
        <f t="shared" si="142"/>
        <v>3</v>
      </c>
      <c r="AV174" s="86" t="b">
        <f t="shared" si="143"/>
        <v>0</v>
      </c>
      <c r="AW174" s="86" t="str">
        <f t="shared" si="144"/>
        <v>Distance</v>
      </c>
      <c r="AX174" s="86" t="str">
        <f t="shared" si="145"/>
        <v>&gt;</v>
      </c>
      <c r="AY174" s="86">
        <f t="shared" si="146"/>
        <v>67.628662109375</v>
      </c>
      <c r="AZ174" s="86">
        <f t="shared" si="147"/>
        <v>1</v>
      </c>
      <c r="BA174" s="86" t="b">
        <f t="shared" si="148"/>
        <v>1</v>
      </c>
      <c r="BB174" s="86" t="str">
        <f t="shared" si="149"/>
        <v>Speed</v>
      </c>
      <c r="BC174" s="86" t="str">
        <f t="shared" si="150"/>
        <v>&lt;=</v>
      </c>
      <c r="BD174" s="86">
        <f t="shared" si="151"/>
        <v>13.645751953125</v>
      </c>
      <c r="BE174" s="86">
        <f t="shared" si="152"/>
        <v>0</v>
      </c>
      <c r="BF174" s="86" t="b">
        <f t="shared" si="153"/>
        <v>1</v>
      </c>
      <c r="BG174" s="86" t="str">
        <f t="shared" si="154"/>
        <v>Distance</v>
      </c>
      <c r="BH174" s="86" t="str">
        <f t="shared" si="155"/>
        <v>&lt;=</v>
      </c>
      <c r="BI174" s="86">
        <f t="shared" si="156"/>
        <v>279.580810546875</v>
      </c>
      <c r="BJ174" s="15">
        <f t="shared" si="157"/>
        <v>0</v>
      </c>
      <c r="BK174" s="15" t="str">
        <f t="shared" si="158"/>
        <v>Speed&lt;=8,753662109375 AND Speed&lt;=9,172119140625 AND Distance&lt;=90,9599609375 AND Distance&gt;80,3369140625 AND Speed&lt;=9,998291015625 AND Distance&gt;67,628662109375 AND Speed&lt;=13,645751953125 AND Distance&lt;=279,580810546875</v>
      </c>
      <c r="BM174" s="15">
        <v>0.333251953125</v>
      </c>
      <c r="BN174" s="15">
        <v>0</v>
      </c>
      <c r="BO174" s="15" t="s">
        <v>2012</v>
      </c>
    </row>
    <row r="175" spans="1:67">
      <c r="A175" s="15">
        <v>172</v>
      </c>
      <c r="B175" s="15">
        <v>0</v>
      </c>
      <c r="C175" s="15">
        <v>328842</v>
      </c>
      <c r="D175" s="15">
        <f t="shared" si="106"/>
        <v>80</v>
      </c>
      <c r="E175" s="15">
        <f t="shared" si="107"/>
        <v>1162</v>
      </c>
      <c r="F175" s="15">
        <f t="shared" si="108"/>
        <v>80.28369140625</v>
      </c>
      <c r="G175" s="15">
        <v>173</v>
      </c>
      <c r="H175" s="15">
        <v>174</v>
      </c>
      <c r="I175" s="15">
        <v>169</v>
      </c>
      <c r="J175" s="15">
        <v>8</v>
      </c>
      <c r="K175" s="15">
        <v>565</v>
      </c>
      <c r="L175" s="15">
        <v>853</v>
      </c>
      <c r="M175" s="15">
        <f t="shared" si="109"/>
        <v>0.208251953125</v>
      </c>
      <c r="O175" s="86">
        <f t="shared" si="110"/>
        <v>565</v>
      </c>
      <c r="P175" s="86">
        <f t="shared" si="111"/>
        <v>0.22216796875</v>
      </c>
      <c r="Q175" s="86">
        <f t="shared" si="112"/>
        <v>320</v>
      </c>
      <c r="R175" s="86" t="b">
        <f t="shared" si="113"/>
        <v>1</v>
      </c>
      <c r="S175" s="86" t="str">
        <f t="shared" si="114"/>
        <v>Dummy Node</v>
      </c>
      <c r="T175" s="86" t="str">
        <f t="shared" si="115"/>
        <v>N/A</v>
      </c>
      <c r="U175" s="86" t="str">
        <f t="shared" si="116"/>
        <v>N/A</v>
      </c>
      <c r="V175" s="86">
        <f t="shared" si="117"/>
        <v>317</v>
      </c>
      <c r="W175" s="86" t="b">
        <f t="shared" si="118"/>
        <v>0</v>
      </c>
      <c r="X175" s="86" t="str">
        <f t="shared" si="119"/>
        <v>Speed</v>
      </c>
      <c r="Y175" s="86" t="str">
        <f t="shared" si="120"/>
        <v>&gt;</v>
      </c>
      <c r="Z175" s="86">
        <f t="shared" si="121"/>
        <v>8.753662109375</v>
      </c>
      <c r="AA175" s="86">
        <f t="shared" si="122"/>
        <v>315</v>
      </c>
      <c r="AB175" s="86" t="b">
        <f t="shared" si="123"/>
        <v>1</v>
      </c>
      <c r="AC175" s="86" t="str">
        <f t="shared" si="124"/>
        <v>Speed</v>
      </c>
      <c r="AD175" s="86" t="str">
        <f t="shared" si="125"/>
        <v>&lt;=</v>
      </c>
      <c r="AE175" s="86">
        <f t="shared" si="126"/>
        <v>9.172119140625</v>
      </c>
      <c r="AF175" s="86">
        <f t="shared" si="127"/>
        <v>126</v>
      </c>
      <c r="AG175" s="86" t="b">
        <f t="shared" si="128"/>
        <v>1</v>
      </c>
      <c r="AH175" s="86" t="str">
        <f t="shared" si="129"/>
        <v>Distance</v>
      </c>
      <c r="AI175" s="86" t="str">
        <f t="shared" si="130"/>
        <v>&lt;=</v>
      </c>
      <c r="AJ175" s="86">
        <f t="shared" si="131"/>
        <v>90.9599609375</v>
      </c>
      <c r="AK175" s="86">
        <f t="shared" si="132"/>
        <v>21</v>
      </c>
      <c r="AL175" s="86" t="b">
        <f t="shared" si="133"/>
        <v>0</v>
      </c>
      <c r="AM175" s="86" t="str">
        <f t="shared" si="134"/>
        <v>Distance</v>
      </c>
      <c r="AN175" s="86" t="str">
        <f t="shared" si="135"/>
        <v>&gt;</v>
      </c>
      <c r="AO175" s="86">
        <f t="shared" si="136"/>
        <v>80.3369140625</v>
      </c>
      <c r="AP175" s="86">
        <f t="shared" si="137"/>
        <v>6</v>
      </c>
      <c r="AQ175" s="86" t="b">
        <f t="shared" si="138"/>
        <v>1</v>
      </c>
      <c r="AR175" s="86" t="str">
        <f t="shared" si="139"/>
        <v>Speed</v>
      </c>
      <c r="AS175" s="86" t="str">
        <f t="shared" si="140"/>
        <v>&lt;=</v>
      </c>
      <c r="AT175" s="86">
        <f t="shared" si="141"/>
        <v>9.998291015625</v>
      </c>
      <c r="AU175" s="86">
        <f t="shared" si="142"/>
        <v>3</v>
      </c>
      <c r="AV175" s="86" t="b">
        <f t="shared" si="143"/>
        <v>0</v>
      </c>
      <c r="AW175" s="86" t="str">
        <f t="shared" si="144"/>
        <v>Distance</v>
      </c>
      <c r="AX175" s="86" t="str">
        <f t="shared" si="145"/>
        <v>&gt;</v>
      </c>
      <c r="AY175" s="86">
        <f t="shared" si="146"/>
        <v>67.628662109375</v>
      </c>
      <c r="AZ175" s="86">
        <f t="shared" si="147"/>
        <v>1</v>
      </c>
      <c r="BA175" s="86" t="b">
        <f t="shared" si="148"/>
        <v>1</v>
      </c>
      <c r="BB175" s="86" t="str">
        <f t="shared" si="149"/>
        <v>Speed</v>
      </c>
      <c r="BC175" s="86" t="str">
        <f t="shared" si="150"/>
        <v>&lt;=</v>
      </c>
      <c r="BD175" s="86">
        <f t="shared" si="151"/>
        <v>13.645751953125</v>
      </c>
      <c r="BE175" s="86">
        <f t="shared" si="152"/>
        <v>0</v>
      </c>
      <c r="BF175" s="86" t="b">
        <f t="shared" si="153"/>
        <v>1</v>
      </c>
      <c r="BG175" s="86" t="str">
        <f t="shared" si="154"/>
        <v>Distance</v>
      </c>
      <c r="BH175" s="86" t="str">
        <f t="shared" si="155"/>
        <v>&lt;=</v>
      </c>
      <c r="BI175" s="86">
        <f t="shared" si="156"/>
        <v>279.580810546875</v>
      </c>
      <c r="BJ175" s="15">
        <f t="shared" si="157"/>
        <v>0</v>
      </c>
      <c r="BK175" s="15" t="str">
        <f t="shared" si="158"/>
        <v>Speed&gt;8,753662109375 AND Speed&lt;=9,172119140625 AND Distance&lt;=90,9599609375 AND Distance&gt;80,3369140625 AND Speed&lt;=9,998291015625 AND Distance&gt;67,628662109375 AND Speed&lt;=13,645751953125 AND Distance&lt;=279,580810546875</v>
      </c>
      <c r="BM175" s="15">
        <v>0.333251953125</v>
      </c>
      <c r="BN175" s="15">
        <v>0</v>
      </c>
      <c r="BO175" s="15" t="s">
        <v>2015</v>
      </c>
    </row>
    <row r="176" spans="1:67">
      <c r="A176" s="15">
        <v>173</v>
      </c>
      <c r="B176" s="15">
        <v>-2</v>
      </c>
      <c r="C176" s="15">
        <v>-8192</v>
      </c>
      <c r="D176" s="15">
        <f t="shared" si="106"/>
        <v>-1</v>
      </c>
      <c r="E176" s="15">
        <f t="shared" si="107"/>
        <v>0</v>
      </c>
      <c r="F176" s="15">
        <f t="shared" si="108"/>
        <v>-1</v>
      </c>
      <c r="G176" s="15">
        <v>-1</v>
      </c>
      <c r="H176" s="15">
        <v>-1</v>
      </c>
      <c r="I176" s="15">
        <v>172</v>
      </c>
      <c r="J176" s="15">
        <v>9</v>
      </c>
      <c r="K176" s="15">
        <v>566</v>
      </c>
      <c r="L176" s="15">
        <v>0</v>
      </c>
      <c r="M176" s="15">
        <f t="shared" si="109"/>
        <v>0</v>
      </c>
      <c r="O176" s="86">
        <f t="shared" si="110"/>
        <v>566</v>
      </c>
      <c r="P176" s="86">
        <f t="shared" si="111"/>
        <v>0.22216796875</v>
      </c>
      <c r="Q176" s="86">
        <f t="shared" si="112"/>
        <v>320</v>
      </c>
      <c r="R176" s="86" t="b">
        <f t="shared" si="113"/>
        <v>0</v>
      </c>
      <c r="S176" s="86" t="str">
        <f t="shared" si="114"/>
        <v>Dummy Node</v>
      </c>
      <c r="T176" s="86" t="str">
        <f t="shared" si="115"/>
        <v>N/A</v>
      </c>
      <c r="U176" s="86" t="str">
        <f t="shared" si="116"/>
        <v>N/A</v>
      </c>
      <c r="V176" s="86">
        <f t="shared" si="117"/>
        <v>317</v>
      </c>
      <c r="W176" s="86" t="b">
        <f t="shared" si="118"/>
        <v>0</v>
      </c>
      <c r="X176" s="86" t="str">
        <f t="shared" si="119"/>
        <v>Speed</v>
      </c>
      <c r="Y176" s="86" t="str">
        <f t="shared" si="120"/>
        <v>&gt;</v>
      </c>
      <c r="Z176" s="86">
        <f t="shared" si="121"/>
        <v>8.753662109375</v>
      </c>
      <c r="AA176" s="86">
        <f t="shared" si="122"/>
        <v>315</v>
      </c>
      <c r="AB176" s="86" t="b">
        <f t="shared" si="123"/>
        <v>1</v>
      </c>
      <c r="AC176" s="86" t="str">
        <f t="shared" si="124"/>
        <v>Speed</v>
      </c>
      <c r="AD176" s="86" t="str">
        <f t="shared" si="125"/>
        <v>&lt;=</v>
      </c>
      <c r="AE176" s="86">
        <f t="shared" si="126"/>
        <v>9.172119140625</v>
      </c>
      <c r="AF176" s="86">
        <f t="shared" si="127"/>
        <v>126</v>
      </c>
      <c r="AG176" s="86" t="b">
        <f t="shared" si="128"/>
        <v>1</v>
      </c>
      <c r="AH176" s="86" t="str">
        <f t="shared" si="129"/>
        <v>Distance</v>
      </c>
      <c r="AI176" s="86" t="str">
        <f t="shared" si="130"/>
        <v>&lt;=</v>
      </c>
      <c r="AJ176" s="86">
        <f t="shared" si="131"/>
        <v>90.9599609375</v>
      </c>
      <c r="AK176" s="86">
        <f t="shared" si="132"/>
        <v>21</v>
      </c>
      <c r="AL176" s="86" t="b">
        <f t="shared" si="133"/>
        <v>0</v>
      </c>
      <c r="AM176" s="86" t="str">
        <f t="shared" si="134"/>
        <v>Distance</v>
      </c>
      <c r="AN176" s="86" t="str">
        <f t="shared" si="135"/>
        <v>&gt;</v>
      </c>
      <c r="AO176" s="86">
        <f t="shared" si="136"/>
        <v>80.3369140625</v>
      </c>
      <c r="AP176" s="86">
        <f t="shared" si="137"/>
        <v>6</v>
      </c>
      <c r="AQ176" s="86" t="b">
        <f t="shared" si="138"/>
        <v>1</v>
      </c>
      <c r="AR176" s="86" t="str">
        <f t="shared" si="139"/>
        <v>Speed</v>
      </c>
      <c r="AS176" s="86" t="str">
        <f t="shared" si="140"/>
        <v>&lt;=</v>
      </c>
      <c r="AT176" s="86">
        <f t="shared" si="141"/>
        <v>9.998291015625</v>
      </c>
      <c r="AU176" s="86">
        <f t="shared" si="142"/>
        <v>3</v>
      </c>
      <c r="AV176" s="86" t="b">
        <f t="shared" si="143"/>
        <v>0</v>
      </c>
      <c r="AW176" s="86" t="str">
        <f t="shared" si="144"/>
        <v>Distance</v>
      </c>
      <c r="AX176" s="86" t="str">
        <f t="shared" si="145"/>
        <v>&gt;</v>
      </c>
      <c r="AY176" s="86">
        <f t="shared" si="146"/>
        <v>67.628662109375</v>
      </c>
      <c r="AZ176" s="86">
        <f t="shared" si="147"/>
        <v>1</v>
      </c>
      <c r="BA176" s="86" t="b">
        <f t="shared" si="148"/>
        <v>1</v>
      </c>
      <c r="BB176" s="86" t="str">
        <f t="shared" si="149"/>
        <v>Speed</v>
      </c>
      <c r="BC176" s="86" t="str">
        <f t="shared" si="150"/>
        <v>&lt;=</v>
      </c>
      <c r="BD176" s="86">
        <f t="shared" si="151"/>
        <v>13.645751953125</v>
      </c>
      <c r="BE176" s="86">
        <f t="shared" si="152"/>
        <v>0</v>
      </c>
      <c r="BF176" s="86" t="b">
        <f t="shared" si="153"/>
        <v>1</v>
      </c>
      <c r="BG176" s="86" t="str">
        <f t="shared" si="154"/>
        <v>Distance</v>
      </c>
      <c r="BH176" s="86" t="str">
        <f t="shared" si="155"/>
        <v>&lt;=</v>
      </c>
      <c r="BI176" s="86">
        <f t="shared" si="156"/>
        <v>279.580810546875</v>
      </c>
      <c r="BJ176" s="15">
        <f t="shared" si="157"/>
        <v>0</v>
      </c>
      <c r="BK176" s="15" t="str">
        <f t="shared" si="158"/>
        <v>Speed&gt;8,753662109375 AND Speed&lt;=9,172119140625 AND Distance&lt;=90,9599609375 AND Distance&gt;80,3369140625 AND Speed&lt;=9,998291015625 AND Distance&gt;67,628662109375 AND Speed&lt;=13,645751953125 AND Distance&lt;=279,580810546875</v>
      </c>
      <c r="BM176" s="15">
        <v>0.333251953125</v>
      </c>
      <c r="BN176" s="15">
        <v>0</v>
      </c>
      <c r="BO176" s="15" t="s">
        <v>2017</v>
      </c>
    </row>
    <row r="177" spans="1:67">
      <c r="A177" s="15">
        <v>174</v>
      </c>
      <c r="B177" s="15">
        <v>-2</v>
      </c>
      <c r="C177" s="15">
        <v>-8192</v>
      </c>
      <c r="D177" s="15">
        <f t="shared" si="106"/>
        <v>-1</v>
      </c>
      <c r="E177" s="15">
        <f t="shared" si="107"/>
        <v>0</v>
      </c>
      <c r="F177" s="15">
        <f t="shared" si="108"/>
        <v>-1</v>
      </c>
      <c r="G177" s="15">
        <v>-1</v>
      </c>
      <c r="H177" s="15">
        <v>-1</v>
      </c>
      <c r="I177" s="15">
        <v>172</v>
      </c>
      <c r="J177" s="15">
        <v>9</v>
      </c>
      <c r="K177" s="15">
        <v>567</v>
      </c>
      <c r="L177" s="15">
        <v>1365</v>
      </c>
      <c r="M177" s="15">
        <f t="shared" si="109"/>
        <v>0.333251953125</v>
      </c>
      <c r="O177" s="86">
        <f t="shared" si="110"/>
        <v>567</v>
      </c>
      <c r="P177" s="86">
        <f t="shared" si="111"/>
        <v>0</v>
      </c>
      <c r="Q177" s="86">
        <f t="shared" si="112"/>
        <v>321</v>
      </c>
      <c r="R177" s="86" t="b">
        <f t="shared" si="113"/>
        <v>1</v>
      </c>
      <c r="S177" s="86" t="str">
        <f t="shared" si="114"/>
        <v>Dummy Node</v>
      </c>
      <c r="T177" s="86" t="str">
        <f t="shared" si="115"/>
        <v>N/A</v>
      </c>
      <c r="U177" s="86" t="str">
        <f t="shared" si="116"/>
        <v>N/A</v>
      </c>
      <c r="V177" s="86">
        <f t="shared" si="117"/>
        <v>104</v>
      </c>
      <c r="W177" s="86" t="b">
        <f t="shared" si="118"/>
        <v>1</v>
      </c>
      <c r="X177" s="86" t="str">
        <f t="shared" si="119"/>
        <v>Distance</v>
      </c>
      <c r="Y177" s="86" t="str">
        <f t="shared" si="120"/>
        <v>&lt;=</v>
      </c>
      <c r="Z177" s="86">
        <f t="shared" si="121"/>
        <v>21.214111328125</v>
      </c>
      <c r="AA177" s="86">
        <f t="shared" si="122"/>
        <v>101</v>
      </c>
      <c r="AB177" s="86" t="b">
        <f t="shared" si="123"/>
        <v>0</v>
      </c>
      <c r="AC177" s="86" t="str">
        <f t="shared" si="124"/>
        <v>Speed</v>
      </c>
      <c r="AD177" s="86" t="str">
        <f t="shared" si="125"/>
        <v>&gt;</v>
      </c>
      <c r="AE177" s="86">
        <f t="shared" si="126"/>
        <v>3.235107421875</v>
      </c>
      <c r="AF177" s="86">
        <f t="shared" si="127"/>
        <v>20</v>
      </c>
      <c r="AG177" s="86" t="b">
        <f t="shared" si="128"/>
        <v>1</v>
      </c>
      <c r="AH177" s="86" t="str">
        <f t="shared" si="129"/>
        <v>Distance</v>
      </c>
      <c r="AI177" s="86" t="str">
        <f t="shared" si="130"/>
        <v>&lt;=</v>
      </c>
      <c r="AJ177" s="86">
        <f t="shared" si="131"/>
        <v>28.723876953125</v>
      </c>
      <c r="AK177" s="86">
        <f t="shared" si="132"/>
        <v>11</v>
      </c>
      <c r="AL177" s="86" t="b">
        <f t="shared" si="133"/>
        <v>0</v>
      </c>
      <c r="AM177" s="86" t="str">
        <f t="shared" si="134"/>
        <v>Distance</v>
      </c>
      <c r="AN177" s="86" t="str">
        <f t="shared" si="135"/>
        <v>&gt;</v>
      </c>
      <c r="AO177" s="86">
        <f t="shared" si="136"/>
        <v>18.694580078125</v>
      </c>
      <c r="AP177" s="86">
        <f t="shared" si="137"/>
        <v>5</v>
      </c>
      <c r="AQ177" s="86" t="b">
        <f t="shared" si="138"/>
        <v>1</v>
      </c>
      <c r="AR177" s="86" t="str">
        <f t="shared" si="139"/>
        <v>Speed</v>
      </c>
      <c r="AS177" s="86" t="str">
        <f t="shared" si="140"/>
        <v>&lt;=</v>
      </c>
      <c r="AT177" s="86">
        <f t="shared" si="141"/>
        <v>5.388916015625</v>
      </c>
      <c r="AU177" s="86">
        <f t="shared" si="142"/>
        <v>3</v>
      </c>
      <c r="AV177" s="86" t="b">
        <f t="shared" si="143"/>
        <v>1</v>
      </c>
      <c r="AW177" s="86" t="str">
        <f t="shared" si="144"/>
        <v>Distance</v>
      </c>
      <c r="AX177" s="86" t="str">
        <f t="shared" si="145"/>
        <v>&lt;=</v>
      </c>
      <c r="AY177" s="86">
        <f t="shared" si="146"/>
        <v>67.628662109375</v>
      </c>
      <c r="AZ177" s="86">
        <f t="shared" si="147"/>
        <v>1</v>
      </c>
      <c r="BA177" s="86" t="b">
        <f t="shared" si="148"/>
        <v>1</v>
      </c>
      <c r="BB177" s="86" t="str">
        <f t="shared" si="149"/>
        <v>Speed</v>
      </c>
      <c r="BC177" s="86" t="str">
        <f t="shared" si="150"/>
        <v>&lt;=</v>
      </c>
      <c r="BD177" s="86">
        <f t="shared" si="151"/>
        <v>13.645751953125</v>
      </c>
      <c r="BE177" s="86">
        <f t="shared" si="152"/>
        <v>0</v>
      </c>
      <c r="BF177" s="86" t="b">
        <f t="shared" si="153"/>
        <v>1</v>
      </c>
      <c r="BG177" s="86" t="str">
        <f t="shared" si="154"/>
        <v>Distance</v>
      </c>
      <c r="BH177" s="86" t="str">
        <f t="shared" si="155"/>
        <v>&lt;=</v>
      </c>
      <c r="BI177" s="86">
        <f t="shared" si="156"/>
        <v>279.580810546875</v>
      </c>
      <c r="BJ177" s="15">
        <f t="shared" si="157"/>
        <v>1</v>
      </c>
      <c r="BK177" s="15" t="str">
        <f t="shared" si="158"/>
        <v>Distance&lt;=21,214111328125 AND Speed&gt;3,235107421875 AND Distance&lt;=28,723876953125 AND Distance&gt;18,694580078125 AND Speed&lt;=5,388916015625 AND Distance&lt;=67,628662109375 AND Speed&lt;=13,645751953125 AND Distance&lt;=279,580810546875</v>
      </c>
      <c r="BM177" s="15">
        <v>0.333251953125</v>
      </c>
      <c r="BN177" s="15">
        <v>0</v>
      </c>
      <c r="BO177" s="15" t="s">
        <v>2018</v>
      </c>
    </row>
    <row r="178" spans="1:67">
      <c r="A178" s="15">
        <v>175</v>
      </c>
      <c r="B178" s="15">
        <v>-2</v>
      </c>
      <c r="C178" s="15">
        <v>-8192</v>
      </c>
      <c r="D178" s="15">
        <f t="shared" si="106"/>
        <v>-1</v>
      </c>
      <c r="E178" s="15">
        <f t="shared" si="107"/>
        <v>0</v>
      </c>
      <c r="F178" s="15">
        <f t="shared" si="108"/>
        <v>-1</v>
      </c>
      <c r="G178" s="15">
        <v>481</v>
      </c>
      <c r="H178" s="15">
        <v>482</v>
      </c>
      <c r="I178" s="15">
        <v>136</v>
      </c>
      <c r="J178" s="15">
        <v>8</v>
      </c>
      <c r="K178" s="15">
        <v>568</v>
      </c>
      <c r="L178" s="15">
        <v>1365</v>
      </c>
      <c r="M178" s="15">
        <f t="shared" si="109"/>
        <v>0.333251953125</v>
      </c>
      <c r="O178" s="86">
        <f t="shared" si="110"/>
        <v>568</v>
      </c>
      <c r="P178" s="86">
        <f t="shared" si="111"/>
        <v>0</v>
      </c>
      <c r="Q178" s="86">
        <f t="shared" si="112"/>
        <v>321</v>
      </c>
      <c r="R178" s="86" t="b">
        <f t="shared" si="113"/>
        <v>0</v>
      </c>
      <c r="S178" s="86" t="str">
        <f t="shared" si="114"/>
        <v>Dummy Node</v>
      </c>
      <c r="T178" s="86" t="str">
        <f t="shared" si="115"/>
        <v>N/A</v>
      </c>
      <c r="U178" s="86" t="str">
        <f t="shared" si="116"/>
        <v>N/A</v>
      </c>
      <c r="V178" s="86">
        <f t="shared" si="117"/>
        <v>104</v>
      </c>
      <c r="W178" s="86" t="b">
        <f t="shared" si="118"/>
        <v>1</v>
      </c>
      <c r="X178" s="86" t="str">
        <f t="shared" si="119"/>
        <v>Distance</v>
      </c>
      <c r="Y178" s="86" t="str">
        <f t="shared" si="120"/>
        <v>&lt;=</v>
      </c>
      <c r="Z178" s="86">
        <f t="shared" si="121"/>
        <v>21.214111328125</v>
      </c>
      <c r="AA178" s="86">
        <f t="shared" si="122"/>
        <v>101</v>
      </c>
      <c r="AB178" s="86" t="b">
        <f t="shared" si="123"/>
        <v>0</v>
      </c>
      <c r="AC178" s="86" t="str">
        <f t="shared" si="124"/>
        <v>Speed</v>
      </c>
      <c r="AD178" s="86" t="str">
        <f t="shared" si="125"/>
        <v>&gt;</v>
      </c>
      <c r="AE178" s="86">
        <f t="shared" si="126"/>
        <v>3.235107421875</v>
      </c>
      <c r="AF178" s="86">
        <f t="shared" si="127"/>
        <v>20</v>
      </c>
      <c r="AG178" s="86" t="b">
        <f t="shared" si="128"/>
        <v>1</v>
      </c>
      <c r="AH178" s="86" t="str">
        <f t="shared" si="129"/>
        <v>Distance</v>
      </c>
      <c r="AI178" s="86" t="str">
        <f t="shared" si="130"/>
        <v>&lt;=</v>
      </c>
      <c r="AJ178" s="86">
        <f t="shared" si="131"/>
        <v>28.723876953125</v>
      </c>
      <c r="AK178" s="86">
        <f t="shared" si="132"/>
        <v>11</v>
      </c>
      <c r="AL178" s="86" t="b">
        <f t="shared" si="133"/>
        <v>0</v>
      </c>
      <c r="AM178" s="86" t="str">
        <f t="shared" si="134"/>
        <v>Distance</v>
      </c>
      <c r="AN178" s="86" t="str">
        <f t="shared" si="135"/>
        <v>&gt;</v>
      </c>
      <c r="AO178" s="86">
        <f t="shared" si="136"/>
        <v>18.694580078125</v>
      </c>
      <c r="AP178" s="86">
        <f t="shared" si="137"/>
        <v>5</v>
      </c>
      <c r="AQ178" s="86" t="b">
        <f t="shared" si="138"/>
        <v>1</v>
      </c>
      <c r="AR178" s="86" t="str">
        <f t="shared" si="139"/>
        <v>Speed</v>
      </c>
      <c r="AS178" s="86" t="str">
        <f t="shared" si="140"/>
        <v>&lt;=</v>
      </c>
      <c r="AT178" s="86">
        <f t="shared" si="141"/>
        <v>5.388916015625</v>
      </c>
      <c r="AU178" s="86">
        <f t="shared" si="142"/>
        <v>3</v>
      </c>
      <c r="AV178" s="86" t="b">
        <f t="shared" si="143"/>
        <v>1</v>
      </c>
      <c r="AW178" s="86" t="str">
        <f t="shared" si="144"/>
        <v>Distance</v>
      </c>
      <c r="AX178" s="86" t="str">
        <f t="shared" si="145"/>
        <v>&lt;=</v>
      </c>
      <c r="AY178" s="86">
        <f t="shared" si="146"/>
        <v>67.628662109375</v>
      </c>
      <c r="AZ178" s="86">
        <f t="shared" si="147"/>
        <v>1</v>
      </c>
      <c r="BA178" s="86" t="b">
        <f t="shared" si="148"/>
        <v>1</v>
      </c>
      <c r="BB178" s="86" t="str">
        <f t="shared" si="149"/>
        <v>Speed</v>
      </c>
      <c r="BC178" s="86" t="str">
        <f t="shared" si="150"/>
        <v>&lt;=</v>
      </c>
      <c r="BD178" s="86">
        <f t="shared" si="151"/>
        <v>13.645751953125</v>
      </c>
      <c r="BE178" s="86">
        <f t="shared" si="152"/>
        <v>0</v>
      </c>
      <c r="BF178" s="86" t="b">
        <f t="shared" si="153"/>
        <v>1</v>
      </c>
      <c r="BG178" s="86" t="str">
        <f t="shared" si="154"/>
        <v>Distance</v>
      </c>
      <c r="BH178" s="86" t="str">
        <f t="shared" si="155"/>
        <v>&lt;=</v>
      </c>
      <c r="BI178" s="86">
        <f t="shared" si="156"/>
        <v>279.580810546875</v>
      </c>
      <c r="BJ178" s="15">
        <f t="shared" si="157"/>
        <v>1</v>
      </c>
      <c r="BK178" s="15" t="str">
        <f t="shared" si="158"/>
        <v>Distance&lt;=21,214111328125 AND Speed&gt;3,235107421875 AND Distance&lt;=28,723876953125 AND Distance&gt;18,694580078125 AND Speed&lt;=5,388916015625 AND Distance&lt;=67,628662109375 AND Speed&lt;=13,645751953125 AND Distance&lt;=279,580810546875</v>
      </c>
      <c r="BM178" s="15">
        <v>0.333251953125</v>
      </c>
      <c r="BN178" s="15">
        <v>0</v>
      </c>
      <c r="BO178" s="15" t="s">
        <v>2021</v>
      </c>
    </row>
    <row r="179" spans="1:67">
      <c r="A179" s="15">
        <v>176</v>
      </c>
      <c r="B179" s="15">
        <v>-2</v>
      </c>
      <c r="C179" s="15">
        <v>-8192</v>
      </c>
      <c r="D179" s="15">
        <f t="shared" si="106"/>
        <v>-1</v>
      </c>
      <c r="E179" s="15">
        <f t="shared" si="107"/>
        <v>0</v>
      </c>
      <c r="F179" s="15">
        <f t="shared" si="108"/>
        <v>-1</v>
      </c>
      <c r="G179" s="15">
        <v>483</v>
      </c>
      <c r="H179" s="15">
        <v>484</v>
      </c>
      <c r="I179" s="15">
        <v>136</v>
      </c>
      <c r="J179" s="15">
        <v>8</v>
      </c>
      <c r="K179" s="15">
        <v>569</v>
      </c>
      <c r="L179" s="15">
        <v>546</v>
      </c>
      <c r="M179" s="15">
        <f t="shared" si="109"/>
        <v>0.13330078125</v>
      </c>
      <c r="O179" s="86">
        <f t="shared" si="110"/>
        <v>569</v>
      </c>
      <c r="P179" s="86">
        <f t="shared" si="111"/>
        <v>0.111083984375</v>
      </c>
      <c r="Q179" s="86">
        <f t="shared" si="112"/>
        <v>322</v>
      </c>
      <c r="R179" s="86" t="b">
        <f t="shared" si="113"/>
        <v>1</v>
      </c>
      <c r="S179" s="86" t="str">
        <f t="shared" si="114"/>
        <v>Dummy Node</v>
      </c>
      <c r="T179" s="86" t="str">
        <f t="shared" si="115"/>
        <v>N/A</v>
      </c>
      <c r="U179" s="86" t="str">
        <f t="shared" si="116"/>
        <v>N/A</v>
      </c>
      <c r="V179" s="86">
        <f t="shared" si="117"/>
        <v>104</v>
      </c>
      <c r="W179" s="86" t="b">
        <f t="shared" si="118"/>
        <v>0</v>
      </c>
      <c r="X179" s="86" t="str">
        <f t="shared" si="119"/>
        <v>Distance</v>
      </c>
      <c r="Y179" s="86" t="str">
        <f t="shared" si="120"/>
        <v>&gt;</v>
      </c>
      <c r="Z179" s="86">
        <f t="shared" si="121"/>
        <v>21.214111328125</v>
      </c>
      <c r="AA179" s="86">
        <f t="shared" si="122"/>
        <v>101</v>
      </c>
      <c r="AB179" s="86" t="b">
        <f t="shared" si="123"/>
        <v>0</v>
      </c>
      <c r="AC179" s="86" t="str">
        <f t="shared" si="124"/>
        <v>Speed</v>
      </c>
      <c r="AD179" s="86" t="str">
        <f t="shared" si="125"/>
        <v>&gt;</v>
      </c>
      <c r="AE179" s="86">
        <f t="shared" si="126"/>
        <v>3.235107421875</v>
      </c>
      <c r="AF179" s="86">
        <f t="shared" si="127"/>
        <v>20</v>
      </c>
      <c r="AG179" s="86" t="b">
        <f t="shared" si="128"/>
        <v>1</v>
      </c>
      <c r="AH179" s="86" t="str">
        <f t="shared" si="129"/>
        <v>Distance</v>
      </c>
      <c r="AI179" s="86" t="str">
        <f t="shared" si="130"/>
        <v>&lt;=</v>
      </c>
      <c r="AJ179" s="86">
        <f t="shared" si="131"/>
        <v>28.723876953125</v>
      </c>
      <c r="AK179" s="86">
        <f t="shared" si="132"/>
        <v>11</v>
      </c>
      <c r="AL179" s="86" t="b">
        <f t="shared" si="133"/>
        <v>0</v>
      </c>
      <c r="AM179" s="86" t="str">
        <f t="shared" si="134"/>
        <v>Distance</v>
      </c>
      <c r="AN179" s="86" t="str">
        <f t="shared" si="135"/>
        <v>&gt;</v>
      </c>
      <c r="AO179" s="86">
        <f t="shared" si="136"/>
        <v>18.694580078125</v>
      </c>
      <c r="AP179" s="86">
        <f t="shared" si="137"/>
        <v>5</v>
      </c>
      <c r="AQ179" s="86" t="b">
        <f t="shared" si="138"/>
        <v>1</v>
      </c>
      <c r="AR179" s="86" t="str">
        <f t="shared" si="139"/>
        <v>Speed</v>
      </c>
      <c r="AS179" s="86" t="str">
        <f t="shared" si="140"/>
        <v>&lt;=</v>
      </c>
      <c r="AT179" s="86">
        <f t="shared" si="141"/>
        <v>5.388916015625</v>
      </c>
      <c r="AU179" s="86">
        <f t="shared" si="142"/>
        <v>3</v>
      </c>
      <c r="AV179" s="86" t="b">
        <f t="shared" si="143"/>
        <v>1</v>
      </c>
      <c r="AW179" s="86" t="str">
        <f t="shared" si="144"/>
        <v>Distance</v>
      </c>
      <c r="AX179" s="86" t="str">
        <f t="shared" si="145"/>
        <v>&lt;=</v>
      </c>
      <c r="AY179" s="86">
        <f t="shared" si="146"/>
        <v>67.628662109375</v>
      </c>
      <c r="AZ179" s="86">
        <f t="shared" si="147"/>
        <v>1</v>
      </c>
      <c r="BA179" s="86" t="b">
        <f t="shared" si="148"/>
        <v>1</v>
      </c>
      <c r="BB179" s="86" t="str">
        <f t="shared" si="149"/>
        <v>Speed</v>
      </c>
      <c r="BC179" s="86" t="str">
        <f t="shared" si="150"/>
        <v>&lt;=</v>
      </c>
      <c r="BD179" s="86">
        <f t="shared" si="151"/>
        <v>13.645751953125</v>
      </c>
      <c r="BE179" s="86">
        <f t="shared" si="152"/>
        <v>0</v>
      </c>
      <c r="BF179" s="86" t="b">
        <f t="shared" si="153"/>
        <v>1</v>
      </c>
      <c r="BG179" s="86" t="str">
        <f t="shared" si="154"/>
        <v>Distance</v>
      </c>
      <c r="BH179" s="86" t="str">
        <f t="shared" si="155"/>
        <v>&lt;=</v>
      </c>
      <c r="BI179" s="86">
        <f t="shared" si="156"/>
        <v>279.580810546875</v>
      </c>
      <c r="BJ179" s="15">
        <f t="shared" si="157"/>
        <v>1</v>
      </c>
      <c r="BK179" s="15" t="str">
        <f t="shared" si="158"/>
        <v>Distance&gt;21,214111328125 AND Speed&gt;3,235107421875 AND Distance&lt;=28,723876953125 AND Distance&gt;18,694580078125 AND Speed&lt;=5,388916015625 AND Distance&lt;=67,628662109375 AND Speed&lt;=13,645751953125 AND Distance&lt;=279,580810546875</v>
      </c>
      <c r="BM179" s="15">
        <v>0.333251953125</v>
      </c>
      <c r="BN179" s="15">
        <v>0</v>
      </c>
      <c r="BO179" s="15" t="s">
        <v>2023</v>
      </c>
    </row>
    <row r="180" spans="1:67">
      <c r="A180" s="15">
        <v>177</v>
      </c>
      <c r="B180" s="15">
        <v>1</v>
      </c>
      <c r="C180" s="15">
        <v>88899</v>
      </c>
      <c r="D180" s="15">
        <f t="shared" si="106"/>
        <v>21</v>
      </c>
      <c r="E180" s="15">
        <f t="shared" si="107"/>
        <v>2883</v>
      </c>
      <c r="F180" s="15">
        <f t="shared" si="108"/>
        <v>21.703857421875</v>
      </c>
      <c r="G180" s="15">
        <v>179</v>
      </c>
      <c r="H180" s="15">
        <v>180</v>
      </c>
      <c r="I180" s="15">
        <v>117</v>
      </c>
      <c r="J180" s="15">
        <v>8</v>
      </c>
      <c r="K180" s="15">
        <v>570</v>
      </c>
      <c r="L180" s="15">
        <v>735</v>
      </c>
      <c r="M180" s="15">
        <f t="shared" si="109"/>
        <v>0.179443359375</v>
      </c>
      <c r="O180" s="86">
        <f t="shared" si="110"/>
        <v>570</v>
      </c>
      <c r="P180" s="86">
        <f t="shared" si="111"/>
        <v>0.111083984375</v>
      </c>
      <c r="Q180" s="86">
        <f t="shared" si="112"/>
        <v>322</v>
      </c>
      <c r="R180" s="86" t="b">
        <f t="shared" si="113"/>
        <v>0</v>
      </c>
      <c r="S180" s="86" t="str">
        <f t="shared" si="114"/>
        <v>Dummy Node</v>
      </c>
      <c r="T180" s="86" t="str">
        <f t="shared" si="115"/>
        <v>N/A</v>
      </c>
      <c r="U180" s="86" t="str">
        <f t="shared" si="116"/>
        <v>N/A</v>
      </c>
      <c r="V180" s="86">
        <f t="shared" si="117"/>
        <v>104</v>
      </c>
      <c r="W180" s="86" t="b">
        <f t="shared" si="118"/>
        <v>0</v>
      </c>
      <c r="X180" s="86" t="str">
        <f t="shared" si="119"/>
        <v>Distance</v>
      </c>
      <c r="Y180" s="86" t="str">
        <f t="shared" si="120"/>
        <v>&gt;</v>
      </c>
      <c r="Z180" s="86">
        <f t="shared" si="121"/>
        <v>21.214111328125</v>
      </c>
      <c r="AA180" s="86">
        <f t="shared" si="122"/>
        <v>101</v>
      </c>
      <c r="AB180" s="86" t="b">
        <f t="shared" si="123"/>
        <v>0</v>
      </c>
      <c r="AC180" s="86" t="str">
        <f t="shared" si="124"/>
        <v>Speed</v>
      </c>
      <c r="AD180" s="86" t="str">
        <f t="shared" si="125"/>
        <v>&gt;</v>
      </c>
      <c r="AE180" s="86">
        <f t="shared" si="126"/>
        <v>3.235107421875</v>
      </c>
      <c r="AF180" s="86">
        <f t="shared" si="127"/>
        <v>20</v>
      </c>
      <c r="AG180" s="86" t="b">
        <f t="shared" si="128"/>
        <v>1</v>
      </c>
      <c r="AH180" s="86" t="str">
        <f t="shared" si="129"/>
        <v>Distance</v>
      </c>
      <c r="AI180" s="86" t="str">
        <f t="shared" si="130"/>
        <v>&lt;=</v>
      </c>
      <c r="AJ180" s="86">
        <f t="shared" si="131"/>
        <v>28.723876953125</v>
      </c>
      <c r="AK180" s="86">
        <f t="shared" si="132"/>
        <v>11</v>
      </c>
      <c r="AL180" s="86" t="b">
        <f t="shared" si="133"/>
        <v>0</v>
      </c>
      <c r="AM180" s="86" t="str">
        <f t="shared" si="134"/>
        <v>Distance</v>
      </c>
      <c r="AN180" s="86" t="str">
        <f t="shared" si="135"/>
        <v>&gt;</v>
      </c>
      <c r="AO180" s="86">
        <f t="shared" si="136"/>
        <v>18.694580078125</v>
      </c>
      <c r="AP180" s="86">
        <f t="shared" si="137"/>
        <v>5</v>
      </c>
      <c r="AQ180" s="86" t="b">
        <f t="shared" si="138"/>
        <v>1</v>
      </c>
      <c r="AR180" s="86" t="str">
        <f t="shared" si="139"/>
        <v>Speed</v>
      </c>
      <c r="AS180" s="86" t="str">
        <f t="shared" si="140"/>
        <v>&lt;=</v>
      </c>
      <c r="AT180" s="86">
        <f t="shared" si="141"/>
        <v>5.388916015625</v>
      </c>
      <c r="AU180" s="86">
        <f t="shared" si="142"/>
        <v>3</v>
      </c>
      <c r="AV180" s="86" t="b">
        <f t="shared" si="143"/>
        <v>1</v>
      </c>
      <c r="AW180" s="86" t="str">
        <f t="shared" si="144"/>
        <v>Distance</v>
      </c>
      <c r="AX180" s="86" t="str">
        <f t="shared" si="145"/>
        <v>&lt;=</v>
      </c>
      <c r="AY180" s="86">
        <f t="shared" si="146"/>
        <v>67.628662109375</v>
      </c>
      <c r="AZ180" s="86">
        <f t="shared" si="147"/>
        <v>1</v>
      </c>
      <c r="BA180" s="86" t="b">
        <f t="shared" si="148"/>
        <v>1</v>
      </c>
      <c r="BB180" s="86" t="str">
        <f t="shared" si="149"/>
        <v>Speed</v>
      </c>
      <c r="BC180" s="86" t="str">
        <f t="shared" si="150"/>
        <v>&lt;=</v>
      </c>
      <c r="BD180" s="86">
        <f t="shared" si="151"/>
        <v>13.645751953125</v>
      </c>
      <c r="BE180" s="86">
        <f t="shared" si="152"/>
        <v>0</v>
      </c>
      <c r="BF180" s="86" t="b">
        <f t="shared" si="153"/>
        <v>1</v>
      </c>
      <c r="BG180" s="86" t="str">
        <f t="shared" si="154"/>
        <v>Distance</v>
      </c>
      <c r="BH180" s="86" t="str">
        <f t="shared" si="155"/>
        <v>&lt;=</v>
      </c>
      <c r="BI180" s="86">
        <f t="shared" si="156"/>
        <v>279.580810546875</v>
      </c>
      <c r="BJ180" s="15">
        <f t="shared" si="157"/>
        <v>1</v>
      </c>
      <c r="BK180" s="15" t="str">
        <f t="shared" si="158"/>
        <v>Distance&gt;21,214111328125 AND Speed&gt;3,235107421875 AND Distance&lt;=28,723876953125 AND Distance&gt;18,694580078125 AND Speed&lt;=5,388916015625 AND Distance&lt;=67,628662109375 AND Speed&lt;=13,645751953125 AND Distance&lt;=279,580810546875</v>
      </c>
      <c r="BM180" s="15">
        <v>0.333251953125</v>
      </c>
      <c r="BN180" s="15">
        <v>0</v>
      </c>
      <c r="BO180" s="15" t="s">
        <v>2024</v>
      </c>
    </row>
    <row r="181" spans="1:67">
      <c r="A181" s="15">
        <v>178</v>
      </c>
      <c r="B181" s="15">
        <v>1</v>
      </c>
      <c r="C181" s="15">
        <v>96688</v>
      </c>
      <c r="D181" s="15">
        <f t="shared" si="106"/>
        <v>23</v>
      </c>
      <c r="E181" s="15">
        <f t="shared" si="107"/>
        <v>2480</v>
      </c>
      <c r="F181" s="15">
        <f t="shared" si="108"/>
        <v>23.60546875</v>
      </c>
      <c r="G181" s="15">
        <v>331</v>
      </c>
      <c r="H181" s="15">
        <v>332</v>
      </c>
      <c r="I181" s="15">
        <v>117</v>
      </c>
      <c r="J181" s="15">
        <v>8</v>
      </c>
      <c r="K181" s="15">
        <v>575</v>
      </c>
      <c r="L181" s="15">
        <v>1260</v>
      </c>
      <c r="M181" s="15">
        <f t="shared" si="109"/>
        <v>0.3076171875</v>
      </c>
      <c r="O181" s="86">
        <f t="shared" si="110"/>
        <v>575</v>
      </c>
      <c r="P181" s="86">
        <f t="shared" si="111"/>
        <v>0</v>
      </c>
      <c r="Q181" s="86">
        <f t="shared" si="112"/>
        <v>327</v>
      </c>
      <c r="R181" s="86" t="b">
        <f t="shared" si="113"/>
        <v>1</v>
      </c>
      <c r="S181" s="86" t="str">
        <f t="shared" si="114"/>
        <v>Dummy Node</v>
      </c>
      <c r="T181" s="86" t="str">
        <f t="shared" si="115"/>
        <v>N/A</v>
      </c>
      <c r="U181" s="86" t="str">
        <f t="shared" si="116"/>
        <v>N/A</v>
      </c>
      <c r="V181" s="86">
        <f t="shared" si="117"/>
        <v>325</v>
      </c>
      <c r="W181" s="86" t="b">
        <f t="shared" si="118"/>
        <v>1</v>
      </c>
      <c r="X181" s="86" t="str">
        <f t="shared" si="119"/>
        <v>GEBR</v>
      </c>
      <c r="Y181" s="86" t="str">
        <f t="shared" si="120"/>
        <v>&lt;=</v>
      </c>
      <c r="Z181" s="86">
        <f t="shared" si="121"/>
        <v>1.046142578125</v>
      </c>
      <c r="AA181" s="86">
        <f t="shared" si="122"/>
        <v>324</v>
      </c>
      <c r="AB181" s="86" t="b">
        <f t="shared" si="123"/>
        <v>1</v>
      </c>
      <c r="AC181" s="86" t="str">
        <f t="shared" si="124"/>
        <v>Speed</v>
      </c>
      <c r="AD181" s="86" t="str">
        <f t="shared" si="125"/>
        <v>&lt;=</v>
      </c>
      <c r="AE181" s="86">
        <f t="shared" si="126"/>
        <v>8.565185546875</v>
      </c>
      <c r="AF181" s="86">
        <f t="shared" si="127"/>
        <v>58</v>
      </c>
      <c r="AG181" s="86" t="b">
        <f t="shared" si="128"/>
        <v>0</v>
      </c>
      <c r="AH181" s="86" t="str">
        <f t="shared" si="129"/>
        <v>Distance</v>
      </c>
      <c r="AI181" s="86" t="str">
        <f t="shared" si="130"/>
        <v>&gt;</v>
      </c>
      <c r="AJ181" s="86">
        <f t="shared" si="131"/>
        <v>60.04248046875</v>
      </c>
      <c r="AK181" s="86">
        <f t="shared" si="132"/>
        <v>12</v>
      </c>
      <c r="AL181" s="86" t="b">
        <f t="shared" si="133"/>
        <v>0</v>
      </c>
      <c r="AM181" s="86" t="str">
        <f t="shared" si="134"/>
        <v>Speed</v>
      </c>
      <c r="AN181" s="86" t="str">
        <f t="shared" si="135"/>
        <v>&gt;</v>
      </c>
      <c r="AO181" s="86">
        <f t="shared" si="136"/>
        <v>7.25927734375</v>
      </c>
      <c r="AP181" s="86">
        <f t="shared" si="137"/>
        <v>5</v>
      </c>
      <c r="AQ181" s="86" t="b">
        <f t="shared" si="138"/>
        <v>0</v>
      </c>
      <c r="AR181" s="86" t="str">
        <f t="shared" si="139"/>
        <v>Speed</v>
      </c>
      <c r="AS181" s="86" t="str">
        <f t="shared" si="140"/>
        <v>&gt;</v>
      </c>
      <c r="AT181" s="86">
        <f t="shared" si="141"/>
        <v>5.388916015625</v>
      </c>
      <c r="AU181" s="86">
        <f t="shared" si="142"/>
        <v>3</v>
      </c>
      <c r="AV181" s="86" t="b">
        <f t="shared" si="143"/>
        <v>1</v>
      </c>
      <c r="AW181" s="86" t="str">
        <f t="shared" si="144"/>
        <v>Distance</v>
      </c>
      <c r="AX181" s="86" t="str">
        <f t="shared" si="145"/>
        <v>&lt;=</v>
      </c>
      <c r="AY181" s="86">
        <f t="shared" si="146"/>
        <v>67.628662109375</v>
      </c>
      <c r="AZ181" s="86">
        <f t="shared" si="147"/>
        <v>1</v>
      </c>
      <c r="BA181" s="86" t="b">
        <f t="shared" si="148"/>
        <v>1</v>
      </c>
      <c r="BB181" s="86" t="str">
        <f t="shared" si="149"/>
        <v>Speed</v>
      </c>
      <c r="BC181" s="86" t="str">
        <f t="shared" si="150"/>
        <v>&lt;=</v>
      </c>
      <c r="BD181" s="86">
        <f t="shared" si="151"/>
        <v>13.645751953125</v>
      </c>
      <c r="BE181" s="86">
        <f t="shared" si="152"/>
        <v>0</v>
      </c>
      <c r="BF181" s="86" t="b">
        <f t="shared" si="153"/>
        <v>1</v>
      </c>
      <c r="BG181" s="86" t="str">
        <f t="shared" si="154"/>
        <v>Distance</v>
      </c>
      <c r="BH181" s="86" t="str">
        <f t="shared" si="155"/>
        <v>&lt;=</v>
      </c>
      <c r="BI181" s="86">
        <f t="shared" si="156"/>
        <v>279.580810546875</v>
      </c>
      <c r="BJ181" s="15">
        <f t="shared" si="157"/>
        <v>1</v>
      </c>
      <c r="BK181" s="15" t="str">
        <f t="shared" si="158"/>
        <v>GEBR&lt;=1,046142578125 AND Speed&lt;=8,565185546875 AND Distance&gt;60,04248046875 AND Speed&gt;7,25927734375 AND Speed&gt;5,388916015625 AND Distance&lt;=67,628662109375 AND Speed&lt;=13,645751953125 AND Distance&lt;=279,580810546875</v>
      </c>
      <c r="BM181" s="15">
        <v>0.333251953125</v>
      </c>
      <c r="BN181" s="15">
        <v>0</v>
      </c>
      <c r="BO181" s="15" t="s">
        <v>2026</v>
      </c>
    </row>
    <row r="182" spans="1:67">
      <c r="A182" s="15">
        <v>179</v>
      </c>
      <c r="B182" s="15">
        <v>-2</v>
      </c>
      <c r="C182" s="15">
        <v>-8192</v>
      </c>
      <c r="D182" s="15">
        <f t="shared" si="106"/>
        <v>-1</v>
      </c>
      <c r="E182" s="15">
        <f t="shared" si="107"/>
        <v>0</v>
      </c>
      <c r="F182" s="15">
        <f t="shared" si="108"/>
        <v>-1</v>
      </c>
      <c r="G182" s="15">
        <v>-1</v>
      </c>
      <c r="H182" s="15">
        <v>-1</v>
      </c>
      <c r="I182" s="15">
        <v>177</v>
      </c>
      <c r="J182" s="15">
        <v>9</v>
      </c>
      <c r="K182" s="15">
        <v>576</v>
      </c>
      <c r="L182" s="15">
        <v>1365</v>
      </c>
      <c r="M182" s="15">
        <f t="shared" si="109"/>
        <v>0.333251953125</v>
      </c>
      <c r="O182" s="86">
        <f t="shared" si="110"/>
        <v>576</v>
      </c>
      <c r="P182" s="86">
        <f t="shared" si="111"/>
        <v>0</v>
      </c>
      <c r="Q182" s="86">
        <f t="shared" si="112"/>
        <v>327</v>
      </c>
      <c r="R182" s="86" t="b">
        <f t="shared" si="113"/>
        <v>0</v>
      </c>
      <c r="S182" s="86" t="str">
        <f t="shared" si="114"/>
        <v>Dummy Node</v>
      </c>
      <c r="T182" s="86" t="str">
        <f t="shared" si="115"/>
        <v>N/A</v>
      </c>
      <c r="U182" s="86" t="str">
        <f t="shared" si="116"/>
        <v>N/A</v>
      </c>
      <c r="V182" s="86">
        <f t="shared" si="117"/>
        <v>325</v>
      </c>
      <c r="W182" s="86" t="b">
        <f t="shared" si="118"/>
        <v>1</v>
      </c>
      <c r="X182" s="86" t="str">
        <f t="shared" si="119"/>
        <v>GEBR</v>
      </c>
      <c r="Y182" s="86" t="str">
        <f t="shared" si="120"/>
        <v>&lt;=</v>
      </c>
      <c r="Z182" s="86">
        <f t="shared" si="121"/>
        <v>1.046142578125</v>
      </c>
      <c r="AA182" s="86">
        <f t="shared" si="122"/>
        <v>324</v>
      </c>
      <c r="AB182" s="86" t="b">
        <f t="shared" si="123"/>
        <v>1</v>
      </c>
      <c r="AC182" s="86" t="str">
        <f t="shared" si="124"/>
        <v>Speed</v>
      </c>
      <c r="AD182" s="86" t="str">
        <f t="shared" si="125"/>
        <v>&lt;=</v>
      </c>
      <c r="AE182" s="86">
        <f t="shared" si="126"/>
        <v>8.565185546875</v>
      </c>
      <c r="AF182" s="86">
        <f t="shared" si="127"/>
        <v>58</v>
      </c>
      <c r="AG182" s="86" t="b">
        <f t="shared" si="128"/>
        <v>0</v>
      </c>
      <c r="AH182" s="86" t="str">
        <f t="shared" si="129"/>
        <v>Distance</v>
      </c>
      <c r="AI182" s="86" t="str">
        <f t="shared" si="130"/>
        <v>&gt;</v>
      </c>
      <c r="AJ182" s="86">
        <f t="shared" si="131"/>
        <v>60.04248046875</v>
      </c>
      <c r="AK182" s="86">
        <f t="shared" si="132"/>
        <v>12</v>
      </c>
      <c r="AL182" s="86" t="b">
        <f t="shared" si="133"/>
        <v>0</v>
      </c>
      <c r="AM182" s="86" t="str">
        <f t="shared" si="134"/>
        <v>Speed</v>
      </c>
      <c r="AN182" s="86" t="str">
        <f t="shared" si="135"/>
        <v>&gt;</v>
      </c>
      <c r="AO182" s="86">
        <f t="shared" si="136"/>
        <v>7.25927734375</v>
      </c>
      <c r="AP182" s="86">
        <f t="shared" si="137"/>
        <v>5</v>
      </c>
      <c r="AQ182" s="86" t="b">
        <f t="shared" si="138"/>
        <v>0</v>
      </c>
      <c r="AR182" s="86" t="str">
        <f t="shared" si="139"/>
        <v>Speed</v>
      </c>
      <c r="AS182" s="86" t="str">
        <f t="shared" si="140"/>
        <v>&gt;</v>
      </c>
      <c r="AT182" s="86">
        <f t="shared" si="141"/>
        <v>5.388916015625</v>
      </c>
      <c r="AU182" s="86">
        <f t="shared" si="142"/>
        <v>3</v>
      </c>
      <c r="AV182" s="86" t="b">
        <f t="shared" si="143"/>
        <v>1</v>
      </c>
      <c r="AW182" s="86" t="str">
        <f t="shared" si="144"/>
        <v>Distance</v>
      </c>
      <c r="AX182" s="86" t="str">
        <f t="shared" si="145"/>
        <v>&lt;=</v>
      </c>
      <c r="AY182" s="86">
        <f t="shared" si="146"/>
        <v>67.628662109375</v>
      </c>
      <c r="AZ182" s="86">
        <f t="shared" si="147"/>
        <v>1</v>
      </c>
      <c r="BA182" s="86" t="b">
        <f t="shared" si="148"/>
        <v>1</v>
      </c>
      <c r="BB182" s="86" t="str">
        <f t="shared" si="149"/>
        <v>Speed</v>
      </c>
      <c r="BC182" s="86" t="str">
        <f t="shared" si="150"/>
        <v>&lt;=</v>
      </c>
      <c r="BD182" s="86">
        <f t="shared" si="151"/>
        <v>13.645751953125</v>
      </c>
      <c r="BE182" s="86">
        <f t="shared" si="152"/>
        <v>0</v>
      </c>
      <c r="BF182" s="86" t="b">
        <f t="shared" si="153"/>
        <v>1</v>
      </c>
      <c r="BG182" s="86" t="str">
        <f t="shared" si="154"/>
        <v>Distance</v>
      </c>
      <c r="BH182" s="86" t="str">
        <f t="shared" si="155"/>
        <v>&lt;=</v>
      </c>
      <c r="BI182" s="86">
        <f t="shared" si="156"/>
        <v>279.580810546875</v>
      </c>
      <c r="BJ182" s="15">
        <f t="shared" si="157"/>
        <v>1</v>
      </c>
      <c r="BK182" s="15" t="str">
        <f t="shared" si="158"/>
        <v>GEBR&lt;=1,046142578125 AND Speed&lt;=8,565185546875 AND Distance&gt;60,04248046875 AND Speed&gt;7,25927734375 AND Speed&gt;5,388916015625 AND Distance&lt;=67,628662109375 AND Speed&lt;=13,645751953125 AND Distance&lt;=279,580810546875</v>
      </c>
      <c r="BM182" s="15">
        <v>0.333251953125</v>
      </c>
      <c r="BN182" s="15">
        <v>0</v>
      </c>
      <c r="BO182" s="15" t="s">
        <v>2027</v>
      </c>
    </row>
    <row r="183" spans="1:67">
      <c r="A183" s="15">
        <v>180</v>
      </c>
      <c r="B183" s="15">
        <v>-2</v>
      </c>
      <c r="C183" s="15">
        <v>-8192</v>
      </c>
      <c r="D183" s="15">
        <f t="shared" si="106"/>
        <v>-1</v>
      </c>
      <c r="E183" s="15">
        <f t="shared" si="107"/>
        <v>0</v>
      </c>
      <c r="F183" s="15">
        <f t="shared" si="108"/>
        <v>-1</v>
      </c>
      <c r="G183" s="15">
        <v>-1</v>
      </c>
      <c r="H183" s="15">
        <v>-1</v>
      </c>
      <c r="I183" s="15">
        <v>177</v>
      </c>
      <c r="J183" s="15">
        <v>9</v>
      </c>
      <c r="K183" s="15">
        <v>577</v>
      </c>
      <c r="L183" s="15">
        <v>455</v>
      </c>
      <c r="M183" s="15">
        <f t="shared" si="109"/>
        <v>0.111083984375</v>
      </c>
      <c r="O183" s="86">
        <f t="shared" si="110"/>
        <v>577</v>
      </c>
      <c r="P183" s="86">
        <f t="shared" si="111"/>
        <v>0.333251953125</v>
      </c>
      <c r="Q183" s="86">
        <f t="shared" si="112"/>
        <v>328</v>
      </c>
      <c r="R183" s="86" t="b">
        <f t="shared" si="113"/>
        <v>1</v>
      </c>
      <c r="S183" s="86" t="str">
        <f t="shared" si="114"/>
        <v>Dummy Node</v>
      </c>
      <c r="T183" s="86" t="str">
        <f t="shared" si="115"/>
        <v>N/A</v>
      </c>
      <c r="U183" s="86" t="str">
        <f t="shared" si="116"/>
        <v>N/A</v>
      </c>
      <c r="V183" s="86">
        <f t="shared" si="117"/>
        <v>325</v>
      </c>
      <c r="W183" s="86" t="b">
        <f t="shared" si="118"/>
        <v>0</v>
      </c>
      <c r="X183" s="86" t="str">
        <f t="shared" si="119"/>
        <v>GEBR</v>
      </c>
      <c r="Y183" s="86" t="str">
        <f t="shared" si="120"/>
        <v>&gt;</v>
      </c>
      <c r="Z183" s="86">
        <f t="shared" si="121"/>
        <v>1.046142578125</v>
      </c>
      <c r="AA183" s="86">
        <f t="shared" si="122"/>
        <v>324</v>
      </c>
      <c r="AB183" s="86" t="b">
        <f t="shared" si="123"/>
        <v>1</v>
      </c>
      <c r="AC183" s="86" t="str">
        <f t="shared" si="124"/>
        <v>Speed</v>
      </c>
      <c r="AD183" s="86" t="str">
        <f t="shared" si="125"/>
        <v>&lt;=</v>
      </c>
      <c r="AE183" s="86">
        <f t="shared" si="126"/>
        <v>8.565185546875</v>
      </c>
      <c r="AF183" s="86">
        <f t="shared" si="127"/>
        <v>58</v>
      </c>
      <c r="AG183" s="86" t="b">
        <f t="shared" si="128"/>
        <v>0</v>
      </c>
      <c r="AH183" s="86" t="str">
        <f t="shared" si="129"/>
        <v>Distance</v>
      </c>
      <c r="AI183" s="86" t="str">
        <f t="shared" si="130"/>
        <v>&gt;</v>
      </c>
      <c r="AJ183" s="86">
        <f t="shared" si="131"/>
        <v>60.04248046875</v>
      </c>
      <c r="AK183" s="86">
        <f t="shared" si="132"/>
        <v>12</v>
      </c>
      <c r="AL183" s="86" t="b">
        <f t="shared" si="133"/>
        <v>0</v>
      </c>
      <c r="AM183" s="86" t="str">
        <f t="shared" si="134"/>
        <v>Speed</v>
      </c>
      <c r="AN183" s="86" t="str">
        <f t="shared" si="135"/>
        <v>&gt;</v>
      </c>
      <c r="AO183" s="86">
        <f t="shared" si="136"/>
        <v>7.25927734375</v>
      </c>
      <c r="AP183" s="86">
        <f t="shared" si="137"/>
        <v>5</v>
      </c>
      <c r="AQ183" s="86" t="b">
        <f t="shared" si="138"/>
        <v>0</v>
      </c>
      <c r="AR183" s="86" t="str">
        <f t="shared" si="139"/>
        <v>Speed</v>
      </c>
      <c r="AS183" s="86" t="str">
        <f t="shared" si="140"/>
        <v>&gt;</v>
      </c>
      <c r="AT183" s="86">
        <f t="shared" si="141"/>
        <v>5.388916015625</v>
      </c>
      <c r="AU183" s="86">
        <f t="shared" si="142"/>
        <v>3</v>
      </c>
      <c r="AV183" s="86" t="b">
        <f t="shared" si="143"/>
        <v>1</v>
      </c>
      <c r="AW183" s="86" t="str">
        <f t="shared" si="144"/>
        <v>Distance</v>
      </c>
      <c r="AX183" s="86" t="str">
        <f t="shared" si="145"/>
        <v>&lt;=</v>
      </c>
      <c r="AY183" s="86">
        <f t="shared" si="146"/>
        <v>67.628662109375</v>
      </c>
      <c r="AZ183" s="86">
        <f t="shared" si="147"/>
        <v>1</v>
      </c>
      <c r="BA183" s="86" t="b">
        <f t="shared" si="148"/>
        <v>1</v>
      </c>
      <c r="BB183" s="86" t="str">
        <f t="shared" si="149"/>
        <v>Speed</v>
      </c>
      <c r="BC183" s="86" t="str">
        <f t="shared" si="150"/>
        <v>&lt;=</v>
      </c>
      <c r="BD183" s="86">
        <f t="shared" si="151"/>
        <v>13.645751953125</v>
      </c>
      <c r="BE183" s="86">
        <f t="shared" si="152"/>
        <v>0</v>
      </c>
      <c r="BF183" s="86" t="b">
        <f t="shared" si="153"/>
        <v>1</v>
      </c>
      <c r="BG183" s="86" t="str">
        <f t="shared" si="154"/>
        <v>Distance</v>
      </c>
      <c r="BH183" s="86" t="str">
        <f t="shared" si="155"/>
        <v>&lt;=</v>
      </c>
      <c r="BI183" s="86">
        <f t="shared" si="156"/>
        <v>279.580810546875</v>
      </c>
      <c r="BJ183" s="15">
        <f t="shared" si="157"/>
        <v>0</v>
      </c>
      <c r="BK183" s="15" t="str">
        <f t="shared" si="158"/>
        <v>GEBR&gt;1,046142578125 AND Speed&lt;=8,565185546875 AND Distance&gt;60,04248046875 AND Speed&gt;7,25927734375 AND Speed&gt;5,388916015625 AND Distance&lt;=67,628662109375 AND Speed&lt;=13,645751953125 AND Distance&lt;=279,580810546875</v>
      </c>
      <c r="BM183" s="15">
        <v>0.333251953125</v>
      </c>
      <c r="BN183" s="15">
        <v>0</v>
      </c>
      <c r="BO183" s="15" t="s">
        <v>2032</v>
      </c>
    </row>
    <row r="184" spans="1:67">
      <c r="A184" s="15">
        <v>181</v>
      </c>
      <c r="B184" s="15">
        <v>-2</v>
      </c>
      <c r="C184" s="15">
        <v>-8192</v>
      </c>
      <c r="D184" s="15">
        <f t="shared" si="106"/>
        <v>-1</v>
      </c>
      <c r="E184" s="15">
        <f t="shared" si="107"/>
        <v>0</v>
      </c>
      <c r="F184" s="15">
        <f t="shared" si="108"/>
        <v>-1</v>
      </c>
      <c r="G184" s="15">
        <v>-1</v>
      </c>
      <c r="H184" s="15">
        <v>-1</v>
      </c>
      <c r="I184" s="15">
        <v>113</v>
      </c>
      <c r="J184" s="15">
        <v>9</v>
      </c>
      <c r="K184" s="15">
        <v>578</v>
      </c>
      <c r="L184" s="15">
        <v>1260</v>
      </c>
      <c r="M184" s="15">
        <f t="shared" si="109"/>
        <v>0.3076171875</v>
      </c>
      <c r="O184" s="86">
        <f t="shared" si="110"/>
        <v>578</v>
      </c>
      <c r="P184" s="86">
        <f t="shared" si="111"/>
        <v>0.333251953125</v>
      </c>
      <c r="Q184" s="86">
        <f t="shared" si="112"/>
        <v>328</v>
      </c>
      <c r="R184" s="86" t="b">
        <f t="shared" si="113"/>
        <v>0</v>
      </c>
      <c r="S184" s="86" t="str">
        <f t="shared" si="114"/>
        <v>Dummy Node</v>
      </c>
      <c r="T184" s="86" t="str">
        <f t="shared" si="115"/>
        <v>N/A</v>
      </c>
      <c r="U184" s="86" t="str">
        <f t="shared" si="116"/>
        <v>N/A</v>
      </c>
      <c r="V184" s="86">
        <f t="shared" si="117"/>
        <v>325</v>
      </c>
      <c r="W184" s="86" t="b">
        <f t="shared" si="118"/>
        <v>0</v>
      </c>
      <c r="X184" s="86" t="str">
        <f t="shared" si="119"/>
        <v>GEBR</v>
      </c>
      <c r="Y184" s="86" t="str">
        <f t="shared" si="120"/>
        <v>&gt;</v>
      </c>
      <c r="Z184" s="86">
        <f t="shared" si="121"/>
        <v>1.046142578125</v>
      </c>
      <c r="AA184" s="86">
        <f t="shared" si="122"/>
        <v>324</v>
      </c>
      <c r="AB184" s="86" t="b">
        <f t="shared" si="123"/>
        <v>1</v>
      </c>
      <c r="AC184" s="86" t="str">
        <f t="shared" si="124"/>
        <v>Speed</v>
      </c>
      <c r="AD184" s="86" t="str">
        <f t="shared" si="125"/>
        <v>&lt;=</v>
      </c>
      <c r="AE184" s="86">
        <f t="shared" si="126"/>
        <v>8.565185546875</v>
      </c>
      <c r="AF184" s="86">
        <f t="shared" si="127"/>
        <v>58</v>
      </c>
      <c r="AG184" s="86" t="b">
        <f t="shared" si="128"/>
        <v>0</v>
      </c>
      <c r="AH184" s="86" t="str">
        <f t="shared" si="129"/>
        <v>Distance</v>
      </c>
      <c r="AI184" s="86" t="str">
        <f t="shared" si="130"/>
        <v>&gt;</v>
      </c>
      <c r="AJ184" s="86">
        <f t="shared" si="131"/>
        <v>60.04248046875</v>
      </c>
      <c r="AK184" s="86">
        <f t="shared" si="132"/>
        <v>12</v>
      </c>
      <c r="AL184" s="86" t="b">
        <f t="shared" si="133"/>
        <v>0</v>
      </c>
      <c r="AM184" s="86" t="str">
        <f t="shared" si="134"/>
        <v>Speed</v>
      </c>
      <c r="AN184" s="86" t="str">
        <f t="shared" si="135"/>
        <v>&gt;</v>
      </c>
      <c r="AO184" s="86">
        <f t="shared" si="136"/>
        <v>7.25927734375</v>
      </c>
      <c r="AP184" s="86">
        <f t="shared" si="137"/>
        <v>5</v>
      </c>
      <c r="AQ184" s="86" t="b">
        <f t="shared" si="138"/>
        <v>0</v>
      </c>
      <c r="AR184" s="86" t="str">
        <f t="shared" si="139"/>
        <v>Speed</v>
      </c>
      <c r="AS184" s="86" t="str">
        <f t="shared" si="140"/>
        <v>&gt;</v>
      </c>
      <c r="AT184" s="86">
        <f t="shared" si="141"/>
        <v>5.388916015625</v>
      </c>
      <c r="AU184" s="86">
        <f t="shared" si="142"/>
        <v>3</v>
      </c>
      <c r="AV184" s="86" t="b">
        <f t="shared" si="143"/>
        <v>1</v>
      </c>
      <c r="AW184" s="86" t="str">
        <f t="shared" si="144"/>
        <v>Distance</v>
      </c>
      <c r="AX184" s="86" t="str">
        <f t="shared" si="145"/>
        <v>&lt;=</v>
      </c>
      <c r="AY184" s="86">
        <f t="shared" si="146"/>
        <v>67.628662109375</v>
      </c>
      <c r="AZ184" s="86">
        <f t="shared" si="147"/>
        <v>1</v>
      </c>
      <c r="BA184" s="86" t="b">
        <f t="shared" si="148"/>
        <v>1</v>
      </c>
      <c r="BB184" s="86" t="str">
        <f t="shared" si="149"/>
        <v>Speed</v>
      </c>
      <c r="BC184" s="86" t="str">
        <f t="shared" si="150"/>
        <v>&lt;=</v>
      </c>
      <c r="BD184" s="86">
        <f t="shared" si="151"/>
        <v>13.645751953125</v>
      </c>
      <c r="BE184" s="86">
        <f t="shared" si="152"/>
        <v>0</v>
      </c>
      <c r="BF184" s="86" t="b">
        <f t="shared" si="153"/>
        <v>1</v>
      </c>
      <c r="BG184" s="86" t="str">
        <f t="shared" si="154"/>
        <v>Distance</v>
      </c>
      <c r="BH184" s="86" t="str">
        <f t="shared" si="155"/>
        <v>&lt;=</v>
      </c>
      <c r="BI184" s="86">
        <f t="shared" si="156"/>
        <v>279.580810546875</v>
      </c>
      <c r="BJ184" s="15">
        <f t="shared" si="157"/>
        <v>0</v>
      </c>
      <c r="BK184" s="15" t="str">
        <f t="shared" si="158"/>
        <v>GEBR&gt;1,046142578125 AND Speed&lt;=8,565185546875 AND Distance&gt;60,04248046875 AND Speed&gt;7,25927734375 AND Speed&gt;5,388916015625 AND Distance&lt;=67,628662109375 AND Speed&lt;=13,645751953125 AND Distance&lt;=279,580810546875</v>
      </c>
      <c r="BM184" s="15">
        <v>0.333251953125</v>
      </c>
      <c r="BN184" s="15">
        <v>0</v>
      </c>
      <c r="BO184" s="15" t="s">
        <v>2037</v>
      </c>
    </row>
    <row r="185" spans="1:67">
      <c r="A185" s="15">
        <v>182</v>
      </c>
      <c r="B185" s="15">
        <v>-2</v>
      </c>
      <c r="C185" s="15">
        <v>-8192</v>
      </c>
      <c r="D185" s="15">
        <f t="shared" si="106"/>
        <v>-1</v>
      </c>
      <c r="E185" s="15">
        <f t="shared" si="107"/>
        <v>0</v>
      </c>
      <c r="F185" s="15">
        <f t="shared" si="108"/>
        <v>-1</v>
      </c>
      <c r="G185" s="15">
        <v>-1</v>
      </c>
      <c r="H185" s="15">
        <v>-1</v>
      </c>
      <c r="I185" s="15">
        <v>113</v>
      </c>
      <c r="J185" s="15">
        <v>9</v>
      </c>
      <c r="K185" s="15">
        <v>585</v>
      </c>
      <c r="L185" s="15">
        <v>768</v>
      </c>
      <c r="M185" s="15">
        <f t="shared" si="109"/>
        <v>0.1875</v>
      </c>
      <c r="O185" s="86">
        <f t="shared" si="110"/>
        <v>585</v>
      </c>
      <c r="P185" s="86">
        <f t="shared" si="111"/>
        <v>0.333251953125</v>
      </c>
      <c r="Q185" s="86">
        <f t="shared" si="112"/>
        <v>337</v>
      </c>
      <c r="R185" s="86" t="b">
        <f t="shared" si="113"/>
        <v>1</v>
      </c>
      <c r="S185" s="86" t="str">
        <f t="shared" si="114"/>
        <v>Dummy Node</v>
      </c>
      <c r="T185" s="86" t="str">
        <f t="shared" si="115"/>
        <v>N/A</v>
      </c>
      <c r="U185" s="86" t="str">
        <f t="shared" si="116"/>
        <v>N/A</v>
      </c>
      <c r="V185" s="86">
        <f t="shared" si="117"/>
        <v>244</v>
      </c>
      <c r="W185" s="86" t="b">
        <f t="shared" si="118"/>
        <v>1</v>
      </c>
      <c r="X185" s="86" t="str">
        <f t="shared" si="119"/>
        <v>Speed</v>
      </c>
      <c r="Y185" s="86" t="str">
        <f t="shared" si="120"/>
        <v>&lt;=</v>
      </c>
      <c r="Z185" s="86">
        <f t="shared" si="121"/>
        <v>13.62890625</v>
      </c>
      <c r="AA185" s="86">
        <f t="shared" si="122"/>
        <v>68</v>
      </c>
      <c r="AB185" s="86" t="b">
        <f t="shared" si="123"/>
        <v>0</v>
      </c>
      <c r="AC185" s="86" t="str">
        <f t="shared" si="124"/>
        <v>GEBR</v>
      </c>
      <c r="AD185" s="86" t="str">
        <f t="shared" si="125"/>
        <v>&gt;</v>
      </c>
      <c r="AE185" s="86">
        <f t="shared" si="126"/>
        <v>0.715087890625</v>
      </c>
      <c r="AF185" s="86">
        <f t="shared" si="127"/>
        <v>24</v>
      </c>
      <c r="AG185" s="86" t="b">
        <f t="shared" si="128"/>
        <v>0</v>
      </c>
      <c r="AH185" s="86" t="str">
        <f t="shared" si="129"/>
        <v>Distance</v>
      </c>
      <c r="AI185" s="86" t="str">
        <f t="shared" si="130"/>
        <v>&gt;</v>
      </c>
      <c r="AJ185" s="86">
        <f t="shared" si="131"/>
        <v>151.2685546875</v>
      </c>
      <c r="AK185" s="86">
        <f t="shared" si="132"/>
        <v>22</v>
      </c>
      <c r="AL185" s="86" t="b">
        <f t="shared" si="133"/>
        <v>0</v>
      </c>
      <c r="AM185" s="86" t="str">
        <f t="shared" si="134"/>
        <v>Distance</v>
      </c>
      <c r="AN185" s="86" t="str">
        <f t="shared" si="135"/>
        <v>&gt;</v>
      </c>
      <c r="AO185" s="86">
        <f t="shared" si="136"/>
        <v>118.665771484375</v>
      </c>
      <c r="AP185" s="86">
        <f t="shared" si="137"/>
        <v>6</v>
      </c>
      <c r="AQ185" s="86" t="b">
        <f t="shared" si="138"/>
        <v>0</v>
      </c>
      <c r="AR185" s="86" t="str">
        <f t="shared" si="139"/>
        <v>Speed</v>
      </c>
      <c r="AS185" s="86" t="str">
        <f t="shared" si="140"/>
        <v>&gt;</v>
      </c>
      <c r="AT185" s="86">
        <f t="shared" si="141"/>
        <v>9.998291015625</v>
      </c>
      <c r="AU185" s="86">
        <f t="shared" si="142"/>
        <v>3</v>
      </c>
      <c r="AV185" s="86" t="b">
        <f t="shared" si="143"/>
        <v>0</v>
      </c>
      <c r="AW185" s="86" t="str">
        <f t="shared" si="144"/>
        <v>Distance</v>
      </c>
      <c r="AX185" s="86" t="str">
        <f t="shared" si="145"/>
        <v>&gt;</v>
      </c>
      <c r="AY185" s="86">
        <f t="shared" si="146"/>
        <v>67.628662109375</v>
      </c>
      <c r="AZ185" s="86">
        <f t="shared" si="147"/>
        <v>1</v>
      </c>
      <c r="BA185" s="86" t="b">
        <f t="shared" si="148"/>
        <v>1</v>
      </c>
      <c r="BB185" s="86" t="str">
        <f t="shared" si="149"/>
        <v>Speed</v>
      </c>
      <c r="BC185" s="86" t="str">
        <f t="shared" si="150"/>
        <v>&lt;=</v>
      </c>
      <c r="BD185" s="86">
        <f t="shared" si="151"/>
        <v>13.645751953125</v>
      </c>
      <c r="BE185" s="86">
        <f t="shared" si="152"/>
        <v>0</v>
      </c>
      <c r="BF185" s="86" t="b">
        <f t="shared" si="153"/>
        <v>1</v>
      </c>
      <c r="BG185" s="86" t="str">
        <f t="shared" si="154"/>
        <v>Distance</v>
      </c>
      <c r="BH185" s="86" t="str">
        <f t="shared" si="155"/>
        <v>&lt;=</v>
      </c>
      <c r="BI185" s="86">
        <f t="shared" si="156"/>
        <v>279.580810546875</v>
      </c>
      <c r="BJ185" s="15">
        <f t="shared" si="157"/>
        <v>0</v>
      </c>
      <c r="BK185" s="15" t="str">
        <f t="shared" si="158"/>
        <v>Speed&lt;=13,62890625 AND GEBR&gt;0,715087890625 AND Distance&gt;151,2685546875 AND Distance&gt;118,665771484375 AND Speed&gt;9,998291015625 AND Distance&gt;67,628662109375 AND Speed&lt;=13,645751953125 AND Distance&lt;=279,580810546875</v>
      </c>
      <c r="BM185" s="15">
        <v>0.333251953125</v>
      </c>
      <c r="BN185" s="15">
        <v>0</v>
      </c>
      <c r="BO185" s="15" t="s">
        <v>2042</v>
      </c>
    </row>
    <row r="186" spans="1:67">
      <c r="A186" s="15">
        <v>183</v>
      </c>
      <c r="B186" s="15">
        <v>1</v>
      </c>
      <c r="C186" s="15">
        <v>50180</v>
      </c>
      <c r="D186" s="15">
        <f t="shared" si="106"/>
        <v>12</v>
      </c>
      <c r="E186" s="15">
        <f t="shared" si="107"/>
        <v>1028</v>
      </c>
      <c r="F186" s="15">
        <f t="shared" si="108"/>
        <v>12.2509765625</v>
      </c>
      <c r="G186" s="15">
        <v>185</v>
      </c>
      <c r="H186" s="15">
        <v>186</v>
      </c>
      <c r="I186" s="15">
        <v>70</v>
      </c>
      <c r="J186" s="15">
        <v>8</v>
      </c>
      <c r="K186" s="15">
        <v>586</v>
      </c>
      <c r="L186" s="15">
        <v>986</v>
      </c>
      <c r="M186" s="15">
        <f t="shared" si="109"/>
        <v>0.24072265625</v>
      </c>
      <c r="O186" s="86">
        <f t="shared" si="110"/>
        <v>586</v>
      </c>
      <c r="P186" s="86">
        <f t="shared" si="111"/>
        <v>0.333251953125</v>
      </c>
      <c r="Q186" s="86">
        <f t="shared" si="112"/>
        <v>337</v>
      </c>
      <c r="R186" s="86" t="b">
        <f t="shared" si="113"/>
        <v>0</v>
      </c>
      <c r="S186" s="86" t="str">
        <f t="shared" si="114"/>
        <v>Dummy Node</v>
      </c>
      <c r="T186" s="86" t="str">
        <f t="shared" si="115"/>
        <v>N/A</v>
      </c>
      <c r="U186" s="86" t="str">
        <f t="shared" si="116"/>
        <v>N/A</v>
      </c>
      <c r="V186" s="86">
        <f t="shared" si="117"/>
        <v>244</v>
      </c>
      <c r="W186" s="86" t="b">
        <f t="shared" si="118"/>
        <v>1</v>
      </c>
      <c r="X186" s="86" t="str">
        <f t="shared" si="119"/>
        <v>Speed</v>
      </c>
      <c r="Y186" s="86" t="str">
        <f t="shared" si="120"/>
        <v>&lt;=</v>
      </c>
      <c r="Z186" s="86">
        <f t="shared" si="121"/>
        <v>13.62890625</v>
      </c>
      <c r="AA186" s="86">
        <f t="shared" si="122"/>
        <v>68</v>
      </c>
      <c r="AB186" s="86" t="b">
        <f t="shared" si="123"/>
        <v>0</v>
      </c>
      <c r="AC186" s="86" t="str">
        <f t="shared" si="124"/>
        <v>GEBR</v>
      </c>
      <c r="AD186" s="86" t="str">
        <f t="shared" si="125"/>
        <v>&gt;</v>
      </c>
      <c r="AE186" s="86">
        <f t="shared" si="126"/>
        <v>0.715087890625</v>
      </c>
      <c r="AF186" s="86">
        <f t="shared" si="127"/>
        <v>24</v>
      </c>
      <c r="AG186" s="86" t="b">
        <f t="shared" si="128"/>
        <v>0</v>
      </c>
      <c r="AH186" s="86" t="str">
        <f t="shared" si="129"/>
        <v>Distance</v>
      </c>
      <c r="AI186" s="86" t="str">
        <f t="shared" si="130"/>
        <v>&gt;</v>
      </c>
      <c r="AJ186" s="86">
        <f t="shared" si="131"/>
        <v>151.2685546875</v>
      </c>
      <c r="AK186" s="86">
        <f t="shared" si="132"/>
        <v>22</v>
      </c>
      <c r="AL186" s="86" t="b">
        <f t="shared" si="133"/>
        <v>0</v>
      </c>
      <c r="AM186" s="86" t="str">
        <f t="shared" si="134"/>
        <v>Distance</v>
      </c>
      <c r="AN186" s="86" t="str">
        <f t="shared" si="135"/>
        <v>&gt;</v>
      </c>
      <c r="AO186" s="86">
        <f t="shared" si="136"/>
        <v>118.665771484375</v>
      </c>
      <c r="AP186" s="86">
        <f t="shared" si="137"/>
        <v>6</v>
      </c>
      <c r="AQ186" s="86" t="b">
        <f t="shared" si="138"/>
        <v>0</v>
      </c>
      <c r="AR186" s="86" t="str">
        <f t="shared" si="139"/>
        <v>Speed</v>
      </c>
      <c r="AS186" s="86" t="str">
        <f t="shared" si="140"/>
        <v>&gt;</v>
      </c>
      <c r="AT186" s="86">
        <f t="shared" si="141"/>
        <v>9.998291015625</v>
      </c>
      <c r="AU186" s="86">
        <f t="shared" si="142"/>
        <v>3</v>
      </c>
      <c r="AV186" s="86" t="b">
        <f t="shared" si="143"/>
        <v>0</v>
      </c>
      <c r="AW186" s="86" t="str">
        <f t="shared" si="144"/>
        <v>Distance</v>
      </c>
      <c r="AX186" s="86" t="str">
        <f t="shared" si="145"/>
        <v>&gt;</v>
      </c>
      <c r="AY186" s="86">
        <f t="shared" si="146"/>
        <v>67.628662109375</v>
      </c>
      <c r="AZ186" s="86">
        <f t="shared" si="147"/>
        <v>1</v>
      </c>
      <c r="BA186" s="86" t="b">
        <f t="shared" si="148"/>
        <v>1</v>
      </c>
      <c r="BB186" s="86" t="str">
        <f t="shared" si="149"/>
        <v>Speed</v>
      </c>
      <c r="BC186" s="86" t="str">
        <f t="shared" si="150"/>
        <v>&lt;=</v>
      </c>
      <c r="BD186" s="86">
        <f t="shared" si="151"/>
        <v>13.645751953125</v>
      </c>
      <c r="BE186" s="86">
        <f t="shared" si="152"/>
        <v>0</v>
      </c>
      <c r="BF186" s="86" t="b">
        <f t="shared" si="153"/>
        <v>1</v>
      </c>
      <c r="BG186" s="86" t="str">
        <f t="shared" si="154"/>
        <v>Distance</v>
      </c>
      <c r="BH186" s="86" t="str">
        <f t="shared" si="155"/>
        <v>&lt;=</v>
      </c>
      <c r="BI186" s="86">
        <f t="shared" si="156"/>
        <v>279.580810546875</v>
      </c>
      <c r="BJ186" s="15">
        <f t="shared" si="157"/>
        <v>0</v>
      </c>
      <c r="BK186" s="15" t="str">
        <f t="shared" si="158"/>
        <v>Speed&lt;=13,62890625 AND GEBR&gt;0,715087890625 AND Distance&gt;151,2685546875 AND Distance&gt;118,665771484375 AND Speed&gt;9,998291015625 AND Distance&gt;67,628662109375 AND Speed&lt;=13,645751953125 AND Distance&lt;=279,580810546875</v>
      </c>
      <c r="BM186" s="15">
        <v>0.333251953125</v>
      </c>
      <c r="BN186" s="15">
        <v>0</v>
      </c>
      <c r="BO186" s="15" t="s">
        <v>2043</v>
      </c>
    </row>
    <row r="187" spans="1:67">
      <c r="A187" s="15">
        <v>184</v>
      </c>
      <c r="B187" s="15">
        <v>0</v>
      </c>
      <c r="C187" s="15">
        <v>493637</v>
      </c>
      <c r="D187" s="15">
        <f t="shared" si="106"/>
        <v>120</v>
      </c>
      <c r="E187" s="15">
        <f t="shared" si="107"/>
        <v>2117</v>
      </c>
      <c r="F187" s="15">
        <f t="shared" si="108"/>
        <v>120.516845703125</v>
      </c>
      <c r="G187" s="15">
        <v>365</v>
      </c>
      <c r="H187" s="15">
        <v>366</v>
      </c>
      <c r="I187" s="15">
        <v>70</v>
      </c>
      <c r="J187" s="15">
        <v>8</v>
      </c>
      <c r="K187" s="15">
        <v>587</v>
      </c>
      <c r="L187" s="15">
        <v>1338</v>
      </c>
      <c r="M187" s="15">
        <f t="shared" si="109"/>
        <v>0.32666015625</v>
      </c>
      <c r="O187" s="86">
        <f t="shared" si="110"/>
        <v>587</v>
      </c>
      <c r="P187" s="86">
        <f t="shared" si="111"/>
        <v>0.25</v>
      </c>
      <c r="Q187" s="86">
        <f t="shared" si="112"/>
        <v>338</v>
      </c>
      <c r="R187" s="86" t="b">
        <f t="shared" si="113"/>
        <v>1</v>
      </c>
      <c r="S187" s="86" t="str">
        <f t="shared" si="114"/>
        <v>Dummy Node</v>
      </c>
      <c r="T187" s="86" t="str">
        <f t="shared" si="115"/>
        <v>N/A</v>
      </c>
      <c r="U187" s="86" t="str">
        <f t="shared" si="116"/>
        <v>N/A</v>
      </c>
      <c r="V187" s="86">
        <f t="shared" si="117"/>
        <v>244</v>
      </c>
      <c r="W187" s="86" t="b">
        <f t="shared" si="118"/>
        <v>0</v>
      </c>
      <c r="X187" s="86" t="str">
        <f t="shared" si="119"/>
        <v>Speed</v>
      </c>
      <c r="Y187" s="86" t="str">
        <f t="shared" si="120"/>
        <v>&gt;</v>
      </c>
      <c r="Z187" s="86">
        <f t="shared" si="121"/>
        <v>13.62890625</v>
      </c>
      <c r="AA187" s="86">
        <f t="shared" si="122"/>
        <v>68</v>
      </c>
      <c r="AB187" s="86" t="b">
        <f t="shared" si="123"/>
        <v>0</v>
      </c>
      <c r="AC187" s="86" t="str">
        <f t="shared" si="124"/>
        <v>GEBR</v>
      </c>
      <c r="AD187" s="86" t="str">
        <f t="shared" si="125"/>
        <v>&gt;</v>
      </c>
      <c r="AE187" s="86">
        <f t="shared" si="126"/>
        <v>0.715087890625</v>
      </c>
      <c r="AF187" s="86">
        <f t="shared" si="127"/>
        <v>24</v>
      </c>
      <c r="AG187" s="86" t="b">
        <f t="shared" si="128"/>
        <v>0</v>
      </c>
      <c r="AH187" s="86" t="str">
        <f t="shared" si="129"/>
        <v>Distance</v>
      </c>
      <c r="AI187" s="86" t="str">
        <f t="shared" si="130"/>
        <v>&gt;</v>
      </c>
      <c r="AJ187" s="86">
        <f t="shared" si="131"/>
        <v>151.2685546875</v>
      </c>
      <c r="AK187" s="86">
        <f t="shared" si="132"/>
        <v>22</v>
      </c>
      <c r="AL187" s="86" t="b">
        <f t="shared" si="133"/>
        <v>0</v>
      </c>
      <c r="AM187" s="86" t="str">
        <f t="shared" si="134"/>
        <v>Distance</v>
      </c>
      <c r="AN187" s="86" t="str">
        <f t="shared" si="135"/>
        <v>&gt;</v>
      </c>
      <c r="AO187" s="86">
        <f t="shared" si="136"/>
        <v>118.665771484375</v>
      </c>
      <c r="AP187" s="86">
        <f t="shared" si="137"/>
        <v>6</v>
      </c>
      <c r="AQ187" s="86" t="b">
        <f t="shared" si="138"/>
        <v>0</v>
      </c>
      <c r="AR187" s="86" t="str">
        <f t="shared" si="139"/>
        <v>Speed</v>
      </c>
      <c r="AS187" s="86" t="str">
        <f t="shared" si="140"/>
        <v>&gt;</v>
      </c>
      <c r="AT187" s="86">
        <f t="shared" si="141"/>
        <v>9.998291015625</v>
      </c>
      <c r="AU187" s="86">
        <f t="shared" si="142"/>
        <v>3</v>
      </c>
      <c r="AV187" s="86" t="b">
        <f t="shared" si="143"/>
        <v>0</v>
      </c>
      <c r="AW187" s="86" t="str">
        <f t="shared" si="144"/>
        <v>Distance</v>
      </c>
      <c r="AX187" s="86" t="str">
        <f t="shared" si="145"/>
        <v>&gt;</v>
      </c>
      <c r="AY187" s="86">
        <f t="shared" si="146"/>
        <v>67.628662109375</v>
      </c>
      <c r="AZ187" s="86">
        <f t="shared" si="147"/>
        <v>1</v>
      </c>
      <c r="BA187" s="86" t="b">
        <f t="shared" si="148"/>
        <v>1</v>
      </c>
      <c r="BB187" s="86" t="str">
        <f t="shared" si="149"/>
        <v>Speed</v>
      </c>
      <c r="BC187" s="86" t="str">
        <f t="shared" si="150"/>
        <v>&lt;=</v>
      </c>
      <c r="BD187" s="86">
        <f t="shared" si="151"/>
        <v>13.645751953125</v>
      </c>
      <c r="BE187" s="86">
        <f t="shared" si="152"/>
        <v>0</v>
      </c>
      <c r="BF187" s="86" t="b">
        <f t="shared" si="153"/>
        <v>1</v>
      </c>
      <c r="BG187" s="86" t="str">
        <f t="shared" si="154"/>
        <v>Distance</v>
      </c>
      <c r="BH187" s="86" t="str">
        <f t="shared" si="155"/>
        <v>&lt;=</v>
      </c>
      <c r="BI187" s="86">
        <f t="shared" si="156"/>
        <v>279.580810546875</v>
      </c>
      <c r="BJ187" s="15">
        <f t="shared" si="157"/>
        <v>0</v>
      </c>
      <c r="BK187" s="15" t="str">
        <f t="shared" si="158"/>
        <v>Speed&gt;13,62890625 AND GEBR&gt;0,715087890625 AND Distance&gt;151,2685546875 AND Distance&gt;118,665771484375 AND Speed&gt;9,998291015625 AND Distance&gt;67,628662109375 AND Speed&lt;=13,645751953125 AND Distance&lt;=279,580810546875</v>
      </c>
      <c r="BM187" s="15">
        <v>0.333251953125</v>
      </c>
      <c r="BN187" s="15">
        <v>0</v>
      </c>
      <c r="BO187" s="15" t="s">
        <v>2045</v>
      </c>
    </row>
    <row r="188" spans="1:67">
      <c r="A188" s="15">
        <v>185</v>
      </c>
      <c r="B188" s="15">
        <v>-2</v>
      </c>
      <c r="C188" s="15">
        <v>-8192</v>
      </c>
      <c r="D188" s="15">
        <f t="shared" si="106"/>
        <v>-1</v>
      </c>
      <c r="E188" s="15">
        <f t="shared" si="107"/>
        <v>0</v>
      </c>
      <c r="F188" s="15">
        <f t="shared" si="108"/>
        <v>-1</v>
      </c>
      <c r="G188" s="15">
        <v>-1</v>
      </c>
      <c r="H188" s="15">
        <v>-1</v>
      </c>
      <c r="I188" s="15">
        <v>183</v>
      </c>
      <c r="J188" s="15">
        <v>9</v>
      </c>
      <c r="K188" s="15">
        <v>588</v>
      </c>
      <c r="L188" s="15">
        <v>1365</v>
      </c>
      <c r="M188" s="15">
        <f t="shared" si="109"/>
        <v>0.333251953125</v>
      </c>
      <c r="O188" s="86">
        <f t="shared" si="110"/>
        <v>588</v>
      </c>
      <c r="P188" s="86">
        <f t="shared" si="111"/>
        <v>0.25</v>
      </c>
      <c r="Q188" s="86">
        <f t="shared" si="112"/>
        <v>338</v>
      </c>
      <c r="R188" s="86" t="b">
        <f t="shared" si="113"/>
        <v>0</v>
      </c>
      <c r="S188" s="86" t="str">
        <f t="shared" si="114"/>
        <v>Dummy Node</v>
      </c>
      <c r="T188" s="86" t="str">
        <f t="shared" si="115"/>
        <v>N/A</v>
      </c>
      <c r="U188" s="86" t="str">
        <f t="shared" si="116"/>
        <v>N/A</v>
      </c>
      <c r="V188" s="86">
        <f t="shared" si="117"/>
        <v>244</v>
      </c>
      <c r="W188" s="86" t="b">
        <f t="shared" si="118"/>
        <v>0</v>
      </c>
      <c r="X188" s="86" t="str">
        <f t="shared" si="119"/>
        <v>Speed</v>
      </c>
      <c r="Y188" s="86" t="str">
        <f t="shared" si="120"/>
        <v>&gt;</v>
      </c>
      <c r="Z188" s="86">
        <f t="shared" si="121"/>
        <v>13.62890625</v>
      </c>
      <c r="AA188" s="86">
        <f t="shared" si="122"/>
        <v>68</v>
      </c>
      <c r="AB188" s="86" t="b">
        <f t="shared" si="123"/>
        <v>0</v>
      </c>
      <c r="AC188" s="86" t="str">
        <f t="shared" si="124"/>
        <v>GEBR</v>
      </c>
      <c r="AD188" s="86" t="str">
        <f t="shared" si="125"/>
        <v>&gt;</v>
      </c>
      <c r="AE188" s="86">
        <f t="shared" si="126"/>
        <v>0.715087890625</v>
      </c>
      <c r="AF188" s="86">
        <f t="shared" si="127"/>
        <v>24</v>
      </c>
      <c r="AG188" s="86" t="b">
        <f t="shared" si="128"/>
        <v>0</v>
      </c>
      <c r="AH188" s="86" t="str">
        <f t="shared" si="129"/>
        <v>Distance</v>
      </c>
      <c r="AI188" s="86" t="str">
        <f t="shared" si="130"/>
        <v>&gt;</v>
      </c>
      <c r="AJ188" s="86">
        <f t="shared" si="131"/>
        <v>151.2685546875</v>
      </c>
      <c r="AK188" s="86">
        <f t="shared" si="132"/>
        <v>22</v>
      </c>
      <c r="AL188" s="86" t="b">
        <f t="shared" si="133"/>
        <v>0</v>
      </c>
      <c r="AM188" s="86" t="str">
        <f t="shared" si="134"/>
        <v>Distance</v>
      </c>
      <c r="AN188" s="86" t="str">
        <f t="shared" si="135"/>
        <v>&gt;</v>
      </c>
      <c r="AO188" s="86">
        <f t="shared" si="136"/>
        <v>118.665771484375</v>
      </c>
      <c r="AP188" s="86">
        <f t="shared" si="137"/>
        <v>6</v>
      </c>
      <c r="AQ188" s="86" t="b">
        <f t="shared" si="138"/>
        <v>0</v>
      </c>
      <c r="AR188" s="86" t="str">
        <f t="shared" si="139"/>
        <v>Speed</v>
      </c>
      <c r="AS188" s="86" t="str">
        <f t="shared" si="140"/>
        <v>&gt;</v>
      </c>
      <c r="AT188" s="86">
        <f t="shared" si="141"/>
        <v>9.998291015625</v>
      </c>
      <c r="AU188" s="86">
        <f t="shared" si="142"/>
        <v>3</v>
      </c>
      <c r="AV188" s="86" t="b">
        <f t="shared" si="143"/>
        <v>0</v>
      </c>
      <c r="AW188" s="86" t="str">
        <f t="shared" si="144"/>
        <v>Distance</v>
      </c>
      <c r="AX188" s="86" t="str">
        <f t="shared" si="145"/>
        <v>&gt;</v>
      </c>
      <c r="AY188" s="86">
        <f t="shared" si="146"/>
        <v>67.628662109375</v>
      </c>
      <c r="AZ188" s="86">
        <f t="shared" si="147"/>
        <v>1</v>
      </c>
      <c r="BA188" s="86" t="b">
        <f t="shared" si="148"/>
        <v>1</v>
      </c>
      <c r="BB188" s="86" t="str">
        <f t="shared" si="149"/>
        <v>Speed</v>
      </c>
      <c r="BC188" s="86" t="str">
        <f t="shared" si="150"/>
        <v>&lt;=</v>
      </c>
      <c r="BD188" s="86">
        <f t="shared" si="151"/>
        <v>13.645751953125</v>
      </c>
      <c r="BE188" s="86">
        <f t="shared" si="152"/>
        <v>0</v>
      </c>
      <c r="BF188" s="86" t="b">
        <f t="shared" si="153"/>
        <v>1</v>
      </c>
      <c r="BG188" s="86" t="str">
        <f t="shared" si="154"/>
        <v>Distance</v>
      </c>
      <c r="BH188" s="86" t="str">
        <f t="shared" si="155"/>
        <v>&lt;=</v>
      </c>
      <c r="BI188" s="86">
        <f t="shared" si="156"/>
        <v>279.580810546875</v>
      </c>
      <c r="BJ188" s="15">
        <f t="shared" si="157"/>
        <v>0</v>
      </c>
      <c r="BK188" s="15" t="str">
        <f t="shared" si="158"/>
        <v>Speed&gt;13,62890625 AND GEBR&gt;0,715087890625 AND Distance&gt;151,2685546875 AND Distance&gt;118,665771484375 AND Speed&gt;9,998291015625 AND Distance&gt;67,628662109375 AND Speed&lt;=13,645751953125 AND Distance&lt;=279,580810546875</v>
      </c>
      <c r="BM188" s="15">
        <v>0.333251953125</v>
      </c>
      <c r="BN188" s="15">
        <v>0</v>
      </c>
      <c r="BO188" s="15" t="s">
        <v>2048</v>
      </c>
    </row>
    <row r="189" spans="1:67">
      <c r="A189" s="15">
        <v>186</v>
      </c>
      <c r="B189" s="15">
        <v>-2</v>
      </c>
      <c r="C189" s="15">
        <v>-8192</v>
      </c>
      <c r="D189" s="15">
        <f t="shared" si="106"/>
        <v>-1</v>
      </c>
      <c r="E189" s="15">
        <f t="shared" si="107"/>
        <v>0</v>
      </c>
      <c r="F189" s="15">
        <f t="shared" si="108"/>
        <v>-1</v>
      </c>
      <c r="G189" s="15">
        <v>-1</v>
      </c>
      <c r="H189" s="15">
        <v>-1</v>
      </c>
      <c r="I189" s="15">
        <v>183</v>
      </c>
      <c r="J189" s="15">
        <v>9</v>
      </c>
      <c r="K189" s="15">
        <v>589</v>
      </c>
      <c r="L189" s="15">
        <v>512</v>
      </c>
      <c r="M189" s="15">
        <f t="shared" si="109"/>
        <v>0.125</v>
      </c>
      <c r="O189" s="86">
        <f t="shared" si="110"/>
        <v>589</v>
      </c>
      <c r="P189" s="86">
        <f t="shared" si="111"/>
        <v>0.333251953125</v>
      </c>
      <c r="Q189" s="86">
        <f t="shared" si="112"/>
        <v>339</v>
      </c>
      <c r="R189" s="86" t="b">
        <f t="shared" si="113"/>
        <v>1</v>
      </c>
      <c r="S189" s="86" t="str">
        <f t="shared" si="114"/>
        <v>Dummy Node</v>
      </c>
      <c r="T189" s="86" t="str">
        <f t="shared" si="115"/>
        <v>N/A</v>
      </c>
      <c r="U189" s="86" t="str">
        <f t="shared" si="116"/>
        <v>N/A</v>
      </c>
      <c r="V189" s="86">
        <f t="shared" si="117"/>
        <v>130</v>
      </c>
      <c r="W189" s="86" t="b">
        <f t="shared" si="118"/>
        <v>1</v>
      </c>
      <c r="X189" s="86" t="str">
        <f t="shared" si="119"/>
        <v>Speed</v>
      </c>
      <c r="Y189" s="86" t="str">
        <f t="shared" si="120"/>
        <v>&lt;=</v>
      </c>
      <c r="Z189" s="86">
        <f t="shared" si="121"/>
        <v>9.234375</v>
      </c>
      <c r="AA189" s="86">
        <f t="shared" si="122"/>
        <v>128</v>
      </c>
      <c r="AB189" s="86" t="b">
        <f t="shared" si="123"/>
        <v>0</v>
      </c>
      <c r="AC189" s="86" t="str">
        <f t="shared" si="124"/>
        <v>GEBR</v>
      </c>
      <c r="AD189" s="86" t="str">
        <f t="shared" si="125"/>
        <v>&gt;</v>
      </c>
      <c r="AE189" s="86">
        <f t="shared" si="126"/>
        <v>1.046142578125</v>
      </c>
      <c r="AF189" s="86">
        <f t="shared" si="127"/>
        <v>125</v>
      </c>
      <c r="AG189" s="86" t="b">
        <f t="shared" si="128"/>
        <v>0</v>
      </c>
      <c r="AH189" s="86" t="str">
        <f t="shared" si="129"/>
        <v>Speed</v>
      </c>
      <c r="AI189" s="86" t="str">
        <f t="shared" si="130"/>
        <v>&gt;</v>
      </c>
      <c r="AJ189" s="86">
        <f t="shared" si="131"/>
        <v>7.66796875</v>
      </c>
      <c r="AK189" s="86">
        <f t="shared" si="132"/>
        <v>21</v>
      </c>
      <c r="AL189" s="86" t="b">
        <f t="shared" si="133"/>
        <v>1</v>
      </c>
      <c r="AM189" s="86" t="str">
        <f t="shared" si="134"/>
        <v>Distance</v>
      </c>
      <c r="AN189" s="86" t="str">
        <f t="shared" si="135"/>
        <v>&lt;=</v>
      </c>
      <c r="AO189" s="86">
        <f t="shared" si="136"/>
        <v>80.3369140625</v>
      </c>
      <c r="AP189" s="86">
        <f t="shared" si="137"/>
        <v>6</v>
      </c>
      <c r="AQ189" s="86" t="b">
        <f t="shared" si="138"/>
        <v>1</v>
      </c>
      <c r="AR189" s="86" t="str">
        <f t="shared" si="139"/>
        <v>Speed</v>
      </c>
      <c r="AS189" s="86" t="str">
        <f t="shared" si="140"/>
        <v>&lt;=</v>
      </c>
      <c r="AT189" s="86">
        <f t="shared" si="141"/>
        <v>9.998291015625</v>
      </c>
      <c r="AU189" s="86">
        <f t="shared" si="142"/>
        <v>3</v>
      </c>
      <c r="AV189" s="86" t="b">
        <f t="shared" si="143"/>
        <v>0</v>
      </c>
      <c r="AW189" s="86" t="str">
        <f t="shared" si="144"/>
        <v>Distance</v>
      </c>
      <c r="AX189" s="86" t="str">
        <f t="shared" si="145"/>
        <v>&gt;</v>
      </c>
      <c r="AY189" s="86">
        <f t="shared" si="146"/>
        <v>67.628662109375</v>
      </c>
      <c r="AZ189" s="86">
        <f t="shared" si="147"/>
        <v>1</v>
      </c>
      <c r="BA189" s="86" t="b">
        <f t="shared" si="148"/>
        <v>1</v>
      </c>
      <c r="BB189" s="86" t="str">
        <f t="shared" si="149"/>
        <v>Speed</v>
      </c>
      <c r="BC189" s="86" t="str">
        <f t="shared" si="150"/>
        <v>&lt;=</v>
      </c>
      <c r="BD189" s="86">
        <f t="shared" si="151"/>
        <v>13.645751953125</v>
      </c>
      <c r="BE189" s="86">
        <f t="shared" si="152"/>
        <v>0</v>
      </c>
      <c r="BF189" s="86" t="b">
        <f t="shared" si="153"/>
        <v>1</v>
      </c>
      <c r="BG189" s="86" t="str">
        <f t="shared" si="154"/>
        <v>Distance</v>
      </c>
      <c r="BH189" s="86" t="str">
        <f t="shared" si="155"/>
        <v>&lt;=</v>
      </c>
      <c r="BI189" s="86">
        <f t="shared" si="156"/>
        <v>279.580810546875</v>
      </c>
      <c r="BJ189" s="15">
        <f t="shared" si="157"/>
        <v>0</v>
      </c>
      <c r="BK189" s="15" t="str">
        <f t="shared" si="158"/>
        <v>Speed&lt;=9,234375 AND GEBR&gt;1,046142578125 AND Speed&gt;7,66796875 AND Distance&lt;=80,3369140625 AND Speed&lt;=9,998291015625 AND Distance&gt;67,628662109375 AND Speed&lt;=13,645751953125 AND Distance&lt;=279,580810546875</v>
      </c>
      <c r="BM189" s="15">
        <v>0.333251953125</v>
      </c>
      <c r="BN189" s="15">
        <v>0</v>
      </c>
      <c r="BO189" s="15" t="s">
        <v>2052</v>
      </c>
    </row>
    <row r="190" spans="1:67">
      <c r="A190" s="15">
        <v>187</v>
      </c>
      <c r="B190" s="15">
        <v>2</v>
      </c>
      <c r="C190" s="15">
        <v>4285</v>
      </c>
      <c r="D190" s="15">
        <f t="shared" si="106"/>
        <v>1</v>
      </c>
      <c r="E190" s="15">
        <f t="shared" si="107"/>
        <v>189</v>
      </c>
      <c r="F190" s="15">
        <f t="shared" si="108"/>
        <v>1.046142578125</v>
      </c>
      <c r="G190" s="15">
        <v>189</v>
      </c>
      <c r="H190" s="15">
        <v>190</v>
      </c>
      <c r="I190" s="15">
        <v>60</v>
      </c>
      <c r="J190" s="15">
        <v>7</v>
      </c>
      <c r="K190" s="15">
        <v>590</v>
      </c>
      <c r="L190" s="15">
        <v>934</v>
      </c>
      <c r="M190" s="15">
        <f t="shared" si="109"/>
        <v>0.22802734375</v>
      </c>
      <c r="O190" s="86">
        <f t="shared" si="110"/>
        <v>590</v>
      </c>
      <c r="P190" s="86">
        <f t="shared" si="111"/>
        <v>0.333251953125</v>
      </c>
      <c r="Q190" s="86">
        <f t="shared" si="112"/>
        <v>339</v>
      </c>
      <c r="R190" s="86" t="b">
        <f t="shared" si="113"/>
        <v>0</v>
      </c>
      <c r="S190" s="86" t="str">
        <f t="shared" si="114"/>
        <v>Dummy Node</v>
      </c>
      <c r="T190" s="86" t="str">
        <f t="shared" si="115"/>
        <v>N/A</v>
      </c>
      <c r="U190" s="86" t="str">
        <f t="shared" si="116"/>
        <v>N/A</v>
      </c>
      <c r="V190" s="86">
        <f t="shared" si="117"/>
        <v>130</v>
      </c>
      <c r="W190" s="86" t="b">
        <f t="shared" si="118"/>
        <v>1</v>
      </c>
      <c r="X190" s="86" t="str">
        <f t="shared" si="119"/>
        <v>Speed</v>
      </c>
      <c r="Y190" s="86" t="str">
        <f t="shared" si="120"/>
        <v>&lt;=</v>
      </c>
      <c r="Z190" s="86">
        <f t="shared" si="121"/>
        <v>9.234375</v>
      </c>
      <c r="AA190" s="86">
        <f t="shared" si="122"/>
        <v>128</v>
      </c>
      <c r="AB190" s="86" t="b">
        <f t="shared" si="123"/>
        <v>0</v>
      </c>
      <c r="AC190" s="86" t="str">
        <f t="shared" si="124"/>
        <v>GEBR</v>
      </c>
      <c r="AD190" s="86" t="str">
        <f t="shared" si="125"/>
        <v>&gt;</v>
      </c>
      <c r="AE190" s="86">
        <f t="shared" si="126"/>
        <v>1.046142578125</v>
      </c>
      <c r="AF190" s="86">
        <f t="shared" si="127"/>
        <v>125</v>
      </c>
      <c r="AG190" s="86" t="b">
        <f t="shared" si="128"/>
        <v>0</v>
      </c>
      <c r="AH190" s="86" t="str">
        <f t="shared" si="129"/>
        <v>Speed</v>
      </c>
      <c r="AI190" s="86" t="str">
        <f t="shared" si="130"/>
        <v>&gt;</v>
      </c>
      <c r="AJ190" s="86">
        <f t="shared" si="131"/>
        <v>7.66796875</v>
      </c>
      <c r="AK190" s="86">
        <f t="shared" si="132"/>
        <v>21</v>
      </c>
      <c r="AL190" s="86" t="b">
        <f t="shared" si="133"/>
        <v>1</v>
      </c>
      <c r="AM190" s="86" t="str">
        <f t="shared" si="134"/>
        <v>Distance</v>
      </c>
      <c r="AN190" s="86" t="str">
        <f t="shared" si="135"/>
        <v>&lt;=</v>
      </c>
      <c r="AO190" s="86">
        <f t="shared" si="136"/>
        <v>80.3369140625</v>
      </c>
      <c r="AP190" s="86">
        <f t="shared" si="137"/>
        <v>6</v>
      </c>
      <c r="AQ190" s="86" t="b">
        <f t="shared" si="138"/>
        <v>1</v>
      </c>
      <c r="AR190" s="86" t="str">
        <f t="shared" si="139"/>
        <v>Speed</v>
      </c>
      <c r="AS190" s="86" t="str">
        <f t="shared" si="140"/>
        <v>&lt;=</v>
      </c>
      <c r="AT190" s="86">
        <f t="shared" si="141"/>
        <v>9.998291015625</v>
      </c>
      <c r="AU190" s="86">
        <f t="shared" si="142"/>
        <v>3</v>
      </c>
      <c r="AV190" s="86" t="b">
        <f t="shared" si="143"/>
        <v>0</v>
      </c>
      <c r="AW190" s="86" t="str">
        <f t="shared" si="144"/>
        <v>Distance</v>
      </c>
      <c r="AX190" s="86" t="str">
        <f t="shared" si="145"/>
        <v>&gt;</v>
      </c>
      <c r="AY190" s="86">
        <f t="shared" si="146"/>
        <v>67.628662109375</v>
      </c>
      <c r="AZ190" s="86">
        <f t="shared" si="147"/>
        <v>1</v>
      </c>
      <c r="BA190" s="86" t="b">
        <f t="shared" si="148"/>
        <v>1</v>
      </c>
      <c r="BB190" s="86" t="str">
        <f t="shared" si="149"/>
        <v>Speed</v>
      </c>
      <c r="BC190" s="86" t="str">
        <f t="shared" si="150"/>
        <v>&lt;=</v>
      </c>
      <c r="BD190" s="86">
        <f t="shared" si="151"/>
        <v>13.645751953125</v>
      </c>
      <c r="BE190" s="86">
        <f t="shared" si="152"/>
        <v>0</v>
      </c>
      <c r="BF190" s="86" t="b">
        <f t="shared" si="153"/>
        <v>1</v>
      </c>
      <c r="BG190" s="86" t="str">
        <f t="shared" si="154"/>
        <v>Distance</v>
      </c>
      <c r="BH190" s="86" t="str">
        <f t="shared" si="155"/>
        <v>&lt;=</v>
      </c>
      <c r="BI190" s="86">
        <f t="shared" si="156"/>
        <v>279.580810546875</v>
      </c>
      <c r="BJ190" s="15">
        <f t="shared" si="157"/>
        <v>0</v>
      </c>
      <c r="BK190" s="15" t="str">
        <f t="shared" si="158"/>
        <v>Speed&lt;=9,234375 AND GEBR&gt;1,046142578125 AND Speed&gt;7,66796875 AND Distance&lt;=80,3369140625 AND Speed&lt;=9,998291015625 AND Distance&gt;67,628662109375 AND Speed&lt;=13,645751953125 AND Distance&lt;=279,580810546875</v>
      </c>
      <c r="BM190" s="15">
        <v>0.333251953125</v>
      </c>
      <c r="BN190" s="15">
        <v>0</v>
      </c>
      <c r="BO190" s="15" t="s">
        <v>2054</v>
      </c>
    </row>
    <row r="191" spans="1:67">
      <c r="A191" s="15">
        <v>188</v>
      </c>
      <c r="B191" s="15">
        <v>-2</v>
      </c>
      <c r="C191" s="15">
        <v>-8192</v>
      </c>
      <c r="D191" s="15">
        <f t="shared" si="106"/>
        <v>-1</v>
      </c>
      <c r="E191" s="15">
        <f t="shared" si="107"/>
        <v>0</v>
      </c>
      <c r="F191" s="15">
        <f t="shared" si="108"/>
        <v>-1</v>
      </c>
      <c r="G191" s="15">
        <v>485</v>
      </c>
      <c r="H191" s="15">
        <v>486</v>
      </c>
      <c r="I191" s="15">
        <v>60</v>
      </c>
      <c r="J191" s="15">
        <v>7</v>
      </c>
      <c r="K191" s="15">
        <v>591</v>
      </c>
      <c r="L191" s="15">
        <v>1365</v>
      </c>
      <c r="M191" s="15">
        <f t="shared" si="109"/>
        <v>0.333251953125</v>
      </c>
      <c r="O191" s="86">
        <f t="shared" si="110"/>
        <v>591</v>
      </c>
      <c r="P191" s="86">
        <f t="shared" si="111"/>
        <v>0.22216796875</v>
      </c>
      <c r="Q191" s="86">
        <f t="shared" si="112"/>
        <v>340</v>
      </c>
      <c r="R191" s="86" t="b">
        <f t="shared" si="113"/>
        <v>1</v>
      </c>
      <c r="S191" s="86" t="str">
        <f t="shared" si="114"/>
        <v>Dummy Node</v>
      </c>
      <c r="T191" s="86" t="str">
        <f t="shared" si="115"/>
        <v>N/A</v>
      </c>
      <c r="U191" s="86" t="str">
        <f t="shared" si="116"/>
        <v>N/A</v>
      </c>
      <c r="V191" s="86">
        <f t="shared" si="117"/>
        <v>130</v>
      </c>
      <c r="W191" s="86" t="b">
        <f t="shared" si="118"/>
        <v>0</v>
      </c>
      <c r="X191" s="86" t="str">
        <f t="shared" si="119"/>
        <v>Speed</v>
      </c>
      <c r="Y191" s="86" t="str">
        <f t="shared" si="120"/>
        <v>&gt;</v>
      </c>
      <c r="Z191" s="86">
        <f t="shared" si="121"/>
        <v>9.234375</v>
      </c>
      <c r="AA191" s="86">
        <f t="shared" si="122"/>
        <v>128</v>
      </c>
      <c r="AB191" s="86" t="b">
        <f t="shared" si="123"/>
        <v>0</v>
      </c>
      <c r="AC191" s="86" t="str">
        <f t="shared" si="124"/>
        <v>GEBR</v>
      </c>
      <c r="AD191" s="86" t="str">
        <f t="shared" si="125"/>
        <v>&gt;</v>
      </c>
      <c r="AE191" s="86">
        <f t="shared" si="126"/>
        <v>1.046142578125</v>
      </c>
      <c r="AF191" s="86">
        <f t="shared" si="127"/>
        <v>125</v>
      </c>
      <c r="AG191" s="86" t="b">
        <f t="shared" si="128"/>
        <v>0</v>
      </c>
      <c r="AH191" s="86" t="str">
        <f t="shared" si="129"/>
        <v>Speed</v>
      </c>
      <c r="AI191" s="86" t="str">
        <f t="shared" si="130"/>
        <v>&gt;</v>
      </c>
      <c r="AJ191" s="86">
        <f t="shared" si="131"/>
        <v>7.66796875</v>
      </c>
      <c r="AK191" s="86">
        <f t="shared" si="132"/>
        <v>21</v>
      </c>
      <c r="AL191" s="86" t="b">
        <f t="shared" si="133"/>
        <v>1</v>
      </c>
      <c r="AM191" s="86" t="str">
        <f t="shared" si="134"/>
        <v>Distance</v>
      </c>
      <c r="AN191" s="86" t="str">
        <f t="shared" si="135"/>
        <v>&lt;=</v>
      </c>
      <c r="AO191" s="86">
        <f t="shared" si="136"/>
        <v>80.3369140625</v>
      </c>
      <c r="AP191" s="86">
        <f t="shared" si="137"/>
        <v>6</v>
      </c>
      <c r="AQ191" s="86" t="b">
        <f t="shared" si="138"/>
        <v>1</v>
      </c>
      <c r="AR191" s="86" t="str">
        <f t="shared" si="139"/>
        <v>Speed</v>
      </c>
      <c r="AS191" s="86" t="str">
        <f t="shared" si="140"/>
        <v>&lt;=</v>
      </c>
      <c r="AT191" s="86">
        <f t="shared" si="141"/>
        <v>9.998291015625</v>
      </c>
      <c r="AU191" s="86">
        <f t="shared" si="142"/>
        <v>3</v>
      </c>
      <c r="AV191" s="86" t="b">
        <f t="shared" si="143"/>
        <v>0</v>
      </c>
      <c r="AW191" s="86" t="str">
        <f t="shared" si="144"/>
        <v>Distance</v>
      </c>
      <c r="AX191" s="86" t="str">
        <f t="shared" si="145"/>
        <v>&gt;</v>
      </c>
      <c r="AY191" s="86">
        <f t="shared" si="146"/>
        <v>67.628662109375</v>
      </c>
      <c r="AZ191" s="86">
        <f t="shared" si="147"/>
        <v>1</v>
      </c>
      <c r="BA191" s="86" t="b">
        <f t="shared" si="148"/>
        <v>1</v>
      </c>
      <c r="BB191" s="86" t="str">
        <f t="shared" si="149"/>
        <v>Speed</v>
      </c>
      <c r="BC191" s="86" t="str">
        <f t="shared" si="150"/>
        <v>&lt;=</v>
      </c>
      <c r="BD191" s="86">
        <f t="shared" si="151"/>
        <v>13.645751953125</v>
      </c>
      <c r="BE191" s="86">
        <f t="shared" si="152"/>
        <v>0</v>
      </c>
      <c r="BF191" s="86" t="b">
        <f t="shared" si="153"/>
        <v>1</v>
      </c>
      <c r="BG191" s="86" t="str">
        <f t="shared" si="154"/>
        <v>Distance</v>
      </c>
      <c r="BH191" s="86" t="str">
        <f t="shared" si="155"/>
        <v>&lt;=</v>
      </c>
      <c r="BI191" s="86">
        <f t="shared" si="156"/>
        <v>279.580810546875</v>
      </c>
      <c r="BJ191" s="15">
        <f t="shared" si="157"/>
        <v>0</v>
      </c>
      <c r="BK191" s="15" t="str">
        <f t="shared" si="158"/>
        <v>Speed&gt;9,234375 AND GEBR&gt;1,046142578125 AND Speed&gt;7,66796875 AND Distance&lt;=80,3369140625 AND Speed&lt;=9,998291015625 AND Distance&gt;67,628662109375 AND Speed&lt;=13,645751953125 AND Distance&lt;=279,580810546875</v>
      </c>
      <c r="BM191" s="15">
        <v>0.333251953125</v>
      </c>
      <c r="BN191" s="15">
        <v>0</v>
      </c>
      <c r="BO191" s="15" t="s">
        <v>2055</v>
      </c>
    </row>
    <row r="192" spans="1:67">
      <c r="A192" s="15">
        <v>189</v>
      </c>
      <c r="B192" s="15">
        <v>1</v>
      </c>
      <c r="C192" s="15">
        <v>27833</v>
      </c>
      <c r="D192" s="15">
        <f t="shared" si="106"/>
        <v>6</v>
      </c>
      <c r="E192" s="15">
        <f t="shared" si="107"/>
        <v>3257</v>
      </c>
      <c r="F192" s="15">
        <f t="shared" si="108"/>
        <v>6.795166015625</v>
      </c>
      <c r="G192" s="15">
        <v>191</v>
      </c>
      <c r="H192" s="15">
        <v>192</v>
      </c>
      <c r="I192" s="15">
        <v>187</v>
      </c>
      <c r="J192" s="15">
        <v>8</v>
      </c>
      <c r="K192" s="15">
        <v>592</v>
      </c>
      <c r="L192" s="15">
        <v>546</v>
      </c>
      <c r="M192" s="15">
        <f t="shared" si="109"/>
        <v>0.13330078125</v>
      </c>
      <c r="O192" s="86">
        <f t="shared" si="110"/>
        <v>592</v>
      </c>
      <c r="P192" s="86">
        <f t="shared" si="111"/>
        <v>0.22216796875</v>
      </c>
      <c r="Q192" s="86">
        <f t="shared" si="112"/>
        <v>340</v>
      </c>
      <c r="R192" s="86" t="b">
        <f t="shared" si="113"/>
        <v>0</v>
      </c>
      <c r="S192" s="86" t="str">
        <f t="shared" si="114"/>
        <v>Dummy Node</v>
      </c>
      <c r="T192" s="86" t="str">
        <f t="shared" si="115"/>
        <v>N/A</v>
      </c>
      <c r="U192" s="86" t="str">
        <f t="shared" si="116"/>
        <v>N/A</v>
      </c>
      <c r="V192" s="86">
        <f t="shared" si="117"/>
        <v>130</v>
      </c>
      <c r="W192" s="86" t="b">
        <f t="shared" si="118"/>
        <v>0</v>
      </c>
      <c r="X192" s="86" t="str">
        <f t="shared" si="119"/>
        <v>Speed</v>
      </c>
      <c r="Y192" s="86" t="str">
        <f t="shared" si="120"/>
        <v>&gt;</v>
      </c>
      <c r="Z192" s="86">
        <f t="shared" si="121"/>
        <v>9.234375</v>
      </c>
      <c r="AA192" s="86">
        <f t="shared" si="122"/>
        <v>128</v>
      </c>
      <c r="AB192" s="86" t="b">
        <f t="shared" si="123"/>
        <v>0</v>
      </c>
      <c r="AC192" s="86" t="str">
        <f t="shared" si="124"/>
        <v>GEBR</v>
      </c>
      <c r="AD192" s="86" t="str">
        <f t="shared" si="125"/>
        <v>&gt;</v>
      </c>
      <c r="AE192" s="86">
        <f t="shared" si="126"/>
        <v>1.046142578125</v>
      </c>
      <c r="AF192" s="86">
        <f t="shared" si="127"/>
        <v>125</v>
      </c>
      <c r="AG192" s="86" t="b">
        <f t="shared" si="128"/>
        <v>0</v>
      </c>
      <c r="AH192" s="86" t="str">
        <f t="shared" si="129"/>
        <v>Speed</v>
      </c>
      <c r="AI192" s="86" t="str">
        <f t="shared" si="130"/>
        <v>&gt;</v>
      </c>
      <c r="AJ192" s="86">
        <f t="shared" si="131"/>
        <v>7.66796875</v>
      </c>
      <c r="AK192" s="86">
        <f t="shared" si="132"/>
        <v>21</v>
      </c>
      <c r="AL192" s="86" t="b">
        <f t="shared" si="133"/>
        <v>1</v>
      </c>
      <c r="AM192" s="86" t="str">
        <f t="shared" si="134"/>
        <v>Distance</v>
      </c>
      <c r="AN192" s="86" t="str">
        <f t="shared" si="135"/>
        <v>&lt;=</v>
      </c>
      <c r="AO192" s="86">
        <f t="shared" si="136"/>
        <v>80.3369140625</v>
      </c>
      <c r="AP192" s="86">
        <f t="shared" si="137"/>
        <v>6</v>
      </c>
      <c r="AQ192" s="86" t="b">
        <f t="shared" si="138"/>
        <v>1</v>
      </c>
      <c r="AR192" s="86" t="str">
        <f t="shared" si="139"/>
        <v>Speed</v>
      </c>
      <c r="AS192" s="86" t="str">
        <f t="shared" si="140"/>
        <v>&lt;=</v>
      </c>
      <c r="AT192" s="86">
        <f t="shared" si="141"/>
        <v>9.998291015625</v>
      </c>
      <c r="AU192" s="86">
        <f t="shared" si="142"/>
        <v>3</v>
      </c>
      <c r="AV192" s="86" t="b">
        <f t="shared" si="143"/>
        <v>0</v>
      </c>
      <c r="AW192" s="86" t="str">
        <f t="shared" si="144"/>
        <v>Distance</v>
      </c>
      <c r="AX192" s="86" t="str">
        <f t="shared" si="145"/>
        <v>&gt;</v>
      </c>
      <c r="AY192" s="86">
        <f t="shared" si="146"/>
        <v>67.628662109375</v>
      </c>
      <c r="AZ192" s="86">
        <f t="shared" si="147"/>
        <v>1</v>
      </c>
      <c r="BA192" s="86" t="b">
        <f t="shared" si="148"/>
        <v>1</v>
      </c>
      <c r="BB192" s="86" t="str">
        <f t="shared" si="149"/>
        <v>Speed</v>
      </c>
      <c r="BC192" s="86" t="str">
        <f t="shared" si="150"/>
        <v>&lt;=</v>
      </c>
      <c r="BD192" s="86">
        <f t="shared" si="151"/>
        <v>13.645751953125</v>
      </c>
      <c r="BE192" s="86">
        <f t="shared" si="152"/>
        <v>0</v>
      </c>
      <c r="BF192" s="86" t="b">
        <f t="shared" si="153"/>
        <v>1</v>
      </c>
      <c r="BG192" s="86" t="str">
        <f t="shared" si="154"/>
        <v>Distance</v>
      </c>
      <c r="BH192" s="86" t="str">
        <f t="shared" si="155"/>
        <v>&lt;=</v>
      </c>
      <c r="BI192" s="86">
        <f t="shared" si="156"/>
        <v>279.580810546875</v>
      </c>
      <c r="BJ192" s="15">
        <f t="shared" si="157"/>
        <v>0</v>
      </c>
      <c r="BK192" s="15" t="str">
        <f t="shared" si="158"/>
        <v>Speed&gt;9,234375 AND GEBR&gt;1,046142578125 AND Speed&gt;7,66796875 AND Distance&lt;=80,3369140625 AND Speed&lt;=9,998291015625 AND Distance&gt;67,628662109375 AND Speed&lt;=13,645751953125 AND Distance&lt;=279,580810546875</v>
      </c>
      <c r="BM192" s="15">
        <v>0.333251953125</v>
      </c>
      <c r="BN192" s="15">
        <v>0</v>
      </c>
      <c r="BO192" s="15" t="s">
        <v>2060</v>
      </c>
    </row>
    <row r="193" spans="1:67">
      <c r="A193" s="15">
        <v>190</v>
      </c>
      <c r="B193" s="15">
        <v>-2</v>
      </c>
      <c r="C193" s="15">
        <v>-8192</v>
      </c>
      <c r="D193" s="15">
        <f t="shared" si="106"/>
        <v>-1</v>
      </c>
      <c r="E193" s="15">
        <f t="shared" si="107"/>
        <v>0</v>
      </c>
      <c r="F193" s="15">
        <f t="shared" si="108"/>
        <v>-1</v>
      </c>
      <c r="G193" s="15">
        <v>487</v>
      </c>
      <c r="H193" s="15">
        <v>488</v>
      </c>
      <c r="I193" s="15">
        <v>187</v>
      </c>
      <c r="J193" s="15">
        <v>8</v>
      </c>
      <c r="K193" s="15">
        <v>593</v>
      </c>
      <c r="L193" s="15">
        <v>1365</v>
      </c>
      <c r="M193" s="15">
        <f t="shared" si="109"/>
        <v>0.333251953125</v>
      </c>
      <c r="O193" s="86">
        <f t="shared" si="110"/>
        <v>593</v>
      </c>
      <c r="P193" s="86">
        <f t="shared" si="111"/>
        <v>0.22216796875</v>
      </c>
      <c r="Q193" s="86">
        <f t="shared" si="112"/>
        <v>341</v>
      </c>
      <c r="R193" s="86" t="b">
        <f t="shared" si="113"/>
        <v>1</v>
      </c>
      <c r="S193" s="86" t="str">
        <f t="shared" si="114"/>
        <v>Dummy Node</v>
      </c>
      <c r="T193" s="86" t="str">
        <f t="shared" si="115"/>
        <v>N/A</v>
      </c>
      <c r="U193" s="86" t="str">
        <f t="shared" si="116"/>
        <v>N/A</v>
      </c>
      <c r="V193" s="86">
        <f t="shared" si="117"/>
        <v>242</v>
      </c>
      <c r="W193" s="86" t="b">
        <f t="shared" si="118"/>
        <v>1</v>
      </c>
      <c r="X193" s="86" t="str">
        <f t="shared" si="119"/>
        <v>Speed</v>
      </c>
      <c r="Y193" s="86" t="str">
        <f t="shared" si="120"/>
        <v>&lt;=</v>
      </c>
      <c r="Z193" s="86">
        <f t="shared" si="121"/>
        <v>18.3427734375</v>
      </c>
      <c r="AA193" s="86">
        <f t="shared" si="122"/>
        <v>239</v>
      </c>
      <c r="AB193" s="86" t="b">
        <f t="shared" si="123"/>
        <v>0</v>
      </c>
      <c r="AC193" s="86" t="str">
        <f t="shared" si="124"/>
        <v>Distance</v>
      </c>
      <c r="AD193" s="86" t="str">
        <f t="shared" si="125"/>
        <v>&gt;</v>
      </c>
      <c r="AE193" s="86">
        <f t="shared" si="126"/>
        <v>334.176025390625</v>
      </c>
      <c r="AF193" s="86">
        <f t="shared" si="127"/>
        <v>238</v>
      </c>
      <c r="AG193" s="86" t="b">
        <f t="shared" si="128"/>
        <v>1</v>
      </c>
      <c r="AH193" s="86" t="str">
        <f t="shared" si="129"/>
        <v>GEBR</v>
      </c>
      <c r="AI193" s="86" t="str">
        <f t="shared" si="130"/>
        <v>&lt;=</v>
      </c>
      <c r="AJ193" s="86">
        <f t="shared" si="131"/>
        <v>0.715087890625</v>
      </c>
      <c r="AK193" s="86">
        <f t="shared" si="132"/>
        <v>33</v>
      </c>
      <c r="AL193" s="86" t="b">
        <f t="shared" si="133"/>
        <v>0</v>
      </c>
      <c r="AM193" s="86" t="str">
        <f t="shared" si="134"/>
        <v>Speed</v>
      </c>
      <c r="AN193" s="86" t="str">
        <f t="shared" si="135"/>
        <v>&gt;</v>
      </c>
      <c r="AO193" s="86">
        <f t="shared" si="136"/>
        <v>18.040771484375</v>
      </c>
      <c r="AP193" s="86">
        <f t="shared" si="137"/>
        <v>9</v>
      </c>
      <c r="AQ193" s="86" t="b">
        <f t="shared" si="138"/>
        <v>1</v>
      </c>
      <c r="AR193" s="86" t="str">
        <f t="shared" si="139"/>
        <v>Speed</v>
      </c>
      <c r="AS193" s="86" t="str">
        <f t="shared" si="140"/>
        <v>&lt;=</v>
      </c>
      <c r="AT193" s="86">
        <f t="shared" si="141"/>
        <v>18.583740234375</v>
      </c>
      <c r="AU193" s="86">
        <f t="shared" si="142"/>
        <v>7</v>
      </c>
      <c r="AV193" s="86" t="b">
        <f t="shared" si="143"/>
        <v>1</v>
      </c>
      <c r="AW193" s="86" t="str">
        <f t="shared" si="144"/>
        <v>Speed</v>
      </c>
      <c r="AX193" s="86" t="str">
        <f t="shared" si="145"/>
        <v>&lt;=</v>
      </c>
      <c r="AY193" s="86">
        <f t="shared" si="146"/>
        <v>20.9580078125</v>
      </c>
      <c r="AZ193" s="86">
        <f t="shared" si="147"/>
        <v>2</v>
      </c>
      <c r="BA193" s="86" t="b">
        <f t="shared" si="148"/>
        <v>1</v>
      </c>
      <c r="BB193" s="86" t="str">
        <f t="shared" si="149"/>
        <v>Distance</v>
      </c>
      <c r="BC193" s="86" t="str">
        <f t="shared" si="150"/>
        <v>&lt;=</v>
      </c>
      <c r="BD193" s="86">
        <f t="shared" si="151"/>
        <v>440.973388671875</v>
      </c>
      <c r="BE193" s="86">
        <f t="shared" si="152"/>
        <v>0</v>
      </c>
      <c r="BF193" s="86" t="b">
        <f t="shared" si="153"/>
        <v>0</v>
      </c>
      <c r="BG193" s="86" t="str">
        <f t="shared" si="154"/>
        <v>Distance</v>
      </c>
      <c r="BH193" s="86" t="str">
        <f t="shared" si="155"/>
        <v>&gt;</v>
      </c>
      <c r="BI193" s="86">
        <f t="shared" si="156"/>
        <v>279.580810546875</v>
      </c>
      <c r="BJ193" s="15">
        <f t="shared" si="157"/>
        <v>0</v>
      </c>
      <c r="BK193" s="15" t="str">
        <f t="shared" si="158"/>
        <v>Speed&lt;=18,3427734375 AND Distance&gt;334,176025390625 AND GEBR&lt;=0,715087890625 AND Speed&gt;18,040771484375 AND Speed&lt;=18,583740234375 AND Speed&lt;=20,9580078125 AND Distance&lt;=440,973388671875 AND Distance&gt;279,580810546875</v>
      </c>
      <c r="BM193" s="15">
        <v>0.333251953125</v>
      </c>
      <c r="BN193" s="15">
        <v>0</v>
      </c>
      <c r="BO193" s="15" t="s">
        <v>2061</v>
      </c>
    </row>
    <row r="194" spans="1:67">
      <c r="A194" s="15">
        <v>191</v>
      </c>
      <c r="B194" s="15">
        <v>-2</v>
      </c>
      <c r="C194" s="15">
        <v>-8192</v>
      </c>
      <c r="D194" s="15">
        <f t="shared" si="106"/>
        <v>-1</v>
      </c>
      <c r="E194" s="15">
        <f t="shared" si="107"/>
        <v>0</v>
      </c>
      <c r="F194" s="15">
        <f t="shared" si="108"/>
        <v>-1</v>
      </c>
      <c r="G194" s="15">
        <v>-1</v>
      </c>
      <c r="H194" s="15">
        <v>-1</v>
      </c>
      <c r="I194" s="15">
        <v>189</v>
      </c>
      <c r="J194" s="15">
        <v>9</v>
      </c>
      <c r="K194" s="15">
        <v>594</v>
      </c>
      <c r="L194" s="15">
        <v>910</v>
      </c>
      <c r="M194" s="15">
        <f t="shared" si="109"/>
        <v>0.22216796875</v>
      </c>
      <c r="O194" s="86">
        <f t="shared" si="110"/>
        <v>594</v>
      </c>
      <c r="P194" s="86">
        <f t="shared" si="111"/>
        <v>0.22216796875</v>
      </c>
      <c r="Q194" s="86">
        <f t="shared" si="112"/>
        <v>341</v>
      </c>
      <c r="R194" s="86" t="b">
        <f t="shared" si="113"/>
        <v>0</v>
      </c>
      <c r="S194" s="86" t="str">
        <f t="shared" si="114"/>
        <v>Dummy Node</v>
      </c>
      <c r="T194" s="86" t="str">
        <f t="shared" si="115"/>
        <v>N/A</v>
      </c>
      <c r="U194" s="86" t="str">
        <f t="shared" si="116"/>
        <v>N/A</v>
      </c>
      <c r="V194" s="86">
        <f t="shared" si="117"/>
        <v>242</v>
      </c>
      <c r="W194" s="86" t="b">
        <f t="shared" si="118"/>
        <v>1</v>
      </c>
      <c r="X194" s="86" t="str">
        <f t="shared" si="119"/>
        <v>Speed</v>
      </c>
      <c r="Y194" s="86" t="str">
        <f t="shared" si="120"/>
        <v>&lt;=</v>
      </c>
      <c r="Z194" s="86">
        <f t="shared" si="121"/>
        <v>18.3427734375</v>
      </c>
      <c r="AA194" s="86">
        <f t="shared" si="122"/>
        <v>239</v>
      </c>
      <c r="AB194" s="86" t="b">
        <f t="shared" si="123"/>
        <v>0</v>
      </c>
      <c r="AC194" s="86" t="str">
        <f t="shared" si="124"/>
        <v>Distance</v>
      </c>
      <c r="AD194" s="86" t="str">
        <f t="shared" si="125"/>
        <v>&gt;</v>
      </c>
      <c r="AE194" s="86">
        <f t="shared" si="126"/>
        <v>334.176025390625</v>
      </c>
      <c r="AF194" s="86">
        <f t="shared" si="127"/>
        <v>238</v>
      </c>
      <c r="AG194" s="86" t="b">
        <f t="shared" si="128"/>
        <v>1</v>
      </c>
      <c r="AH194" s="86" t="str">
        <f t="shared" si="129"/>
        <v>GEBR</v>
      </c>
      <c r="AI194" s="86" t="str">
        <f t="shared" si="130"/>
        <v>&lt;=</v>
      </c>
      <c r="AJ194" s="86">
        <f t="shared" si="131"/>
        <v>0.715087890625</v>
      </c>
      <c r="AK194" s="86">
        <f t="shared" si="132"/>
        <v>33</v>
      </c>
      <c r="AL194" s="86" t="b">
        <f t="shared" si="133"/>
        <v>0</v>
      </c>
      <c r="AM194" s="86" t="str">
        <f t="shared" si="134"/>
        <v>Speed</v>
      </c>
      <c r="AN194" s="86" t="str">
        <f t="shared" si="135"/>
        <v>&gt;</v>
      </c>
      <c r="AO194" s="86">
        <f t="shared" si="136"/>
        <v>18.040771484375</v>
      </c>
      <c r="AP194" s="86">
        <f t="shared" si="137"/>
        <v>9</v>
      </c>
      <c r="AQ194" s="86" t="b">
        <f t="shared" si="138"/>
        <v>1</v>
      </c>
      <c r="AR194" s="86" t="str">
        <f t="shared" si="139"/>
        <v>Speed</v>
      </c>
      <c r="AS194" s="86" t="str">
        <f t="shared" si="140"/>
        <v>&lt;=</v>
      </c>
      <c r="AT194" s="86">
        <f t="shared" si="141"/>
        <v>18.583740234375</v>
      </c>
      <c r="AU194" s="86">
        <f t="shared" si="142"/>
        <v>7</v>
      </c>
      <c r="AV194" s="86" t="b">
        <f t="shared" si="143"/>
        <v>1</v>
      </c>
      <c r="AW194" s="86" t="str">
        <f t="shared" si="144"/>
        <v>Speed</v>
      </c>
      <c r="AX194" s="86" t="str">
        <f t="shared" si="145"/>
        <v>&lt;=</v>
      </c>
      <c r="AY194" s="86">
        <f t="shared" si="146"/>
        <v>20.9580078125</v>
      </c>
      <c r="AZ194" s="86">
        <f t="shared" si="147"/>
        <v>2</v>
      </c>
      <c r="BA194" s="86" t="b">
        <f t="shared" si="148"/>
        <v>1</v>
      </c>
      <c r="BB194" s="86" t="str">
        <f t="shared" si="149"/>
        <v>Distance</v>
      </c>
      <c r="BC194" s="86" t="str">
        <f t="shared" si="150"/>
        <v>&lt;=</v>
      </c>
      <c r="BD194" s="86">
        <f t="shared" si="151"/>
        <v>440.973388671875</v>
      </c>
      <c r="BE194" s="86">
        <f t="shared" si="152"/>
        <v>0</v>
      </c>
      <c r="BF194" s="86" t="b">
        <f t="shared" si="153"/>
        <v>0</v>
      </c>
      <c r="BG194" s="86" t="str">
        <f t="shared" si="154"/>
        <v>Distance</v>
      </c>
      <c r="BH194" s="86" t="str">
        <f t="shared" si="155"/>
        <v>&gt;</v>
      </c>
      <c r="BI194" s="86">
        <f t="shared" si="156"/>
        <v>279.580810546875</v>
      </c>
      <c r="BJ194" s="15">
        <f t="shared" si="157"/>
        <v>0</v>
      </c>
      <c r="BK194" s="15" t="str">
        <f t="shared" si="158"/>
        <v>Speed&lt;=18,3427734375 AND Distance&gt;334,176025390625 AND GEBR&lt;=0,715087890625 AND Speed&gt;18,040771484375 AND Speed&lt;=18,583740234375 AND Speed&lt;=20,9580078125 AND Distance&lt;=440,973388671875 AND Distance&gt;279,580810546875</v>
      </c>
      <c r="BM194" s="15">
        <v>0.333251953125</v>
      </c>
      <c r="BN194" s="15">
        <v>0</v>
      </c>
      <c r="BO194" s="15" t="s">
        <v>2063</v>
      </c>
    </row>
    <row r="195" spans="1:67">
      <c r="A195" s="15">
        <v>192</v>
      </c>
      <c r="B195" s="15">
        <v>-2</v>
      </c>
      <c r="C195" s="15">
        <v>-8192</v>
      </c>
      <c r="D195" s="15">
        <f t="shared" si="106"/>
        <v>-1</v>
      </c>
      <c r="E195" s="15">
        <f t="shared" si="107"/>
        <v>0</v>
      </c>
      <c r="F195" s="15">
        <f t="shared" si="108"/>
        <v>-1</v>
      </c>
      <c r="G195" s="15">
        <v>-1</v>
      </c>
      <c r="H195" s="15">
        <v>-1</v>
      </c>
      <c r="I195" s="15">
        <v>189</v>
      </c>
      <c r="J195" s="15">
        <v>9</v>
      </c>
      <c r="K195" s="15">
        <v>595</v>
      </c>
      <c r="L195" s="15">
        <v>0</v>
      </c>
      <c r="M195" s="15">
        <f t="shared" si="109"/>
        <v>0</v>
      </c>
      <c r="O195" s="86">
        <f t="shared" si="110"/>
        <v>595</v>
      </c>
      <c r="P195" s="86">
        <f t="shared" si="111"/>
        <v>0.333251953125</v>
      </c>
      <c r="Q195" s="86">
        <f t="shared" si="112"/>
        <v>342</v>
      </c>
      <c r="R195" s="86" t="b">
        <f t="shared" si="113"/>
        <v>1</v>
      </c>
      <c r="S195" s="86" t="str">
        <f t="shared" si="114"/>
        <v>Dummy Node</v>
      </c>
      <c r="T195" s="86" t="str">
        <f t="shared" si="115"/>
        <v>N/A</v>
      </c>
      <c r="U195" s="86" t="str">
        <f t="shared" si="116"/>
        <v>N/A</v>
      </c>
      <c r="V195" s="86">
        <f t="shared" si="117"/>
        <v>242</v>
      </c>
      <c r="W195" s="86" t="b">
        <f t="shared" si="118"/>
        <v>0</v>
      </c>
      <c r="X195" s="86" t="str">
        <f t="shared" si="119"/>
        <v>Speed</v>
      </c>
      <c r="Y195" s="86" t="str">
        <f t="shared" si="120"/>
        <v>&gt;</v>
      </c>
      <c r="Z195" s="86">
        <f t="shared" si="121"/>
        <v>18.3427734375</v>
      </c>
      <c r="AA195" s="86">
        <f t="shared" si="122"/>
        <v>239</v>
      </c>
      <c r="AB195" s="86" t="b">
        <f t="shared" si="123"/>
        <v>0</v>
      </c>
      <c r="AC195" s="86" t="str">
        <f t="shared" si="124"/>
        <v>Distance</v>
      </c>
      <c r="AD195" s="86" t="str">
        <f t="shared" si="125"/>
        <v>&gt;</v>
      </c>
      <c r="AE195" s="86">
        <f t="shared" si="126"/>
        <v>334.176025390625</v>
      </c>
      <c r="AF195" s="86">
        <f t="shared" si="127"/>
        <v>238</v>
      </c>
      <c r="AG195" s="86" t="b">
        <f t="shared" si="128"/>
        <v>1</v>
      </c>
      <c r="AH195" s="86" t="str">
        <f t="shared" si="129"/>
        <v>GEBR</v>
      </c>
      <c r="AI195" s="86" t="str">
        <f t="shared" si="130"/>
        <v>&lt;=</v>
      </c>
      <c r="AJ195" s="86">
        <f t="shared" si="131"/>
        <v>0.715087890625</v>
      </c>
      <c r="AK195" s="86">
        <f t="shared" si="132"/>
        <v>33</v>
      </c>
      <c r="AL195" s="86" t="b">
        <f t="shared" si="133"/>
        <v>0</v>
      </c>
      <c r="AM195" s="86" t="str">
        <f t="shared" si="134"/>
        <v>Speed</v>
      </c>
      <c r="AN195" s="86" t="str">
        <f t="shared" si="135"/>
        <v>&gt;</v>
      </c>
      <c r="AO195" s="86">
        <f t="shared" si="136"/>
        <v>18.040771484375</v>
      </c>
      <c r="AP195" s="86">
        <f t="shared" si="137"/>
        <v>9</v>
      </c>
      <c r="AQ195" s="86" t="b">
        <f t="shared" si="138"/>
        <v>1</v>
      </c>
      <c r="AR195" s="86" t="str">
        <f t="shared" si="139"/>
        <v>Speed</v>
      </c>
      <c r="AS195" s="86" t="str">
        <f t="shared" si="140"/>
        <v>&lt;=</v>
      </c>
      <c r="AT195" s="86">
        <f t="shared" si="141"/>
        <v>18.583740234375</v>
      </c>
      <c r="AU195" s="86">
        <f t="shared" si="142"/>
        <v>7</v>
      </c>
      <c r="AV195" s="86" t="b">
        <f t="shared" si="143"/>
        <v>1</v>
      </c>
      <c r="AW195" s="86" t="str">
        <f t="shared" si="144"/>
        <v>Speed</v>
      </c>
      <c r="AX195" s="86" t="str">
        <f t="shared" si="145"/>
        <v>&lt;=</v>
      </c>
      <c r="AY195" s="86">
        <f t="shared" si="146"/>
        <v>20.9580078125</v>
      </c>
      <c r="AZ195" s="86">
        <f t="shared" si="147"/>
        <v>2</v>
      </c>
      <c r="BA195" s="86" t="b">
        <f t="shared" si="148"/>
        <v>1</v>
      </c>
      <c r="BB195" s="86" t="str">
        <f t="shared" si="149"/>
        <v>Distance</v>
      </c>
      <c r="BC195" s="86" t="str">
        <f t="shared" si="150"/>
        <v>&lt;=</v>
      </c>
      <c r="BD195" s="86">
        <f t="shared" si="151"/>
        <v>440.973388671875</v>
      </c>
      <c r="BE195" s="86">
        <f t="shared" si="152"/>
        <v>0</v>
      </c>
      <c r="BF195" s="86" t="b">
        <f t="shared" si="153"/>
        <v>0</v>
      </c>
      <c r="BG195" s="86" t="str">
        <f t="shared" si="154"/>
        <v>Distance</v>
      </c>
      <c r="BH195" s="86" t="str">
        <f t="shared" si="155"/>
        <v>&gt;</v>
      </c>
      <c r="BI195" s="86">
        <f t="shared" si="156"/>
        <v>279.580810546875</v>
      </c>
      <c r="BJ195" s="15">
        <f t="shared" si="157"/>
        <v>0</v>
      </c>
      <c r="BK195" s="15" t="str">
        <f t="shared" si="158"/>
        <v>Speed&gt;18,3427734375 AND Distance&gt;334,176025390625 AND GEBR&lt;=0,715087890625 AND Speed&gt;18,040771484375 AND Speed&lt;=18,583740234375 AND Speed&lt;=20,9580078125 AND Distance&lt;=440,973388671875 AND Distance&gt;279,580810546875</v>
      </c>
      <c r="BM195" s="15">
        <v>0.333251953125</v>
      </c>
      <c r="BN195" s="15">
        <v>0</v>
      </c>
      <c r="BO195" s="15" t="s">
        <v>2065</v>
      </c>
    </row>
    <row r="196" spans="1:67">
      <c r="A196" s="15">
        <v>193</v>
      </c>
      <c r="B196" s="15">
        <v>1</v>
      </c>
      <c r="C196" s="15">
        <v>59295</v>
      </c>
      <c r="D196" s="15">
        <f t="shared" ref="D196:D259" si="159">IF(C196&lt;&gt;-8192,INT(C196/2^12),-1)</f>
        <v>14</v>
      </c>
      <c r="E196" s="15">
        <f t="shared" ref="E196:E259" si="160">IF(C196 &lt;&gt; -8192, MOD(C196, 2^12), 0)</f>
        <v>1951</v>
      </c>
      <c r="F196" s="15">
        <f t="shared" ref="F196:F259" si="161">D196+(E196/2^12)</f>
        <v>14.476318359375</v>
      </c>
      <c r="G196" s="15">
        <v>195</v>
      </c>
      <c r="H196" s="15">
        <v>196</v>
      </c>
      <c r="I196" s="15">
        <v>31</v>
      </c>
      <c r="J196" s="15">
        <v>7</v>
      </c>
      <c r="K196" s="15">
        <v>596</v>
      </c>
      <c r="L196" s="15">
        <v>780</v>
      </c>
      <c r="M196" s="15">
        <f t="shared" ref="M196:M259" si="162">IF(L196 &gt;= 2^12, "Error: Wrong Probability!", L196/2^12)</f>
        <v>0.1904296875</v>
      </c>
      <c r="O196" s="86">
        <f t="shared" ref="O196:O259" si="163">K196</f>
        <v>596</v>
      </c>
      <c r="P196" s="86">
        <f t="shared" ref="P196:P259" si="164">VLOOKUP(O196,$A$3:$M$1025,13,FALSE)</f>
        <v>0.333251953125</v>
      </c>
      <c r="Q196" s="86">
        <f t="shared" ref="Q196:Q259" si="165">VLOOKUP(O196,$A$3:$I$1025,9,FALSE)</f>
        <v>342</v>
      </c>
      <c r="R196" s="86" t="b">
        <f t="shared" ref="R196:R259" si="166">IF(VLOOKUP(Q196,$A$3:$G$1025,7,FALSE) = O196, TRUE, IF(VLOOKUP(Q196, $A$3:$H$1025,8,FALSE) = O196, FALSE, "Error: Invalid Decision!"))</f>
        <v>0</v>
      </c>
      <c r="S196" s="86" t="str">
        <f t="shared" ref="S196:S259" si="167">IF(VLOOKUP(Q196,$A$3:$B$1025,2,FALSE) = 0, "Distance", IF(VLOOKUP(Q196,$A$3:$B$1025,2,FALSE) = 1, "Speed", IF(VLOOKUP(Q196,$A$3:$B$1025,2,FALSE) = 2, "GEBR", "Dummy Node")))</f>
        <v>Dummy Node</v>
      </c>
      <c r="T196" s="86" t="str">
        <f t="shared" ref="T196:T259" si="168">IF(S196="Dummy Node","N/A",IF(R196,"&lt;=","&gt;"))</f>
        <v>N/A</v>
      </c>
      <c r="U196" s="86" t="str">
        <f t="shared" ref="U196:U259" si="169">IF(S196="Dummy Node","N/A",VLOOKUP(Q196,$A$3:$F$1025,6,FALSE))</f>
        <v>N/A</v>
      </c>
      <c r="V196" s="86">
        <f t="shared" ref="V196:V259" si="170">VLOOKUP(Q196,$A$3:$I$1025,9,FALSE)</f>
        <v>242</v>
      </c>
      <c r="W196" s="86" t="b">
        <f t="shared" ref="W196:W259" si="171">IF(VLOOKUP(V196,$A$3:$G$1025,7,FALSE) = Q196, TRUE, IF(VLOOKUP(V196, $A$3:$H$1025,8,FALSE) = Q196, FALSE, "Error: Invalid Decision!"))</f>
        <v>0</v>
      </c>
      <c r="X196" s="86" t="str">
        <f t="shared" ref="X196:X259" si="172">IF(VLOOKUP(V196,$A$3:$B$1025,2,FALSE) = 0, "Distance", IF(VLOOKUP(V196,$A$3:$B$1025,2,FALSE) = 1, "Speed", IF(VLOOKUP(V196,$A$3:$B$1025,2,FALSE) = 2, "GEBR", "Dummy Node")))</f>
        <v>Speed</v>
      </c>
      <c r="Y196" s="86" t="str">
        <f t="shared" ref="Y196:Y259" si="173">IF(X196="Dummy Node","N/A",IF(W196,"&lt;=","&gt;"))</f>
        <v>&gt;</v>
      </c>
      <c r="Z196" s="86">
        <f t="shared" ref="Z196:Z259" si="174">IF(X196="Dummy Node","N/A",VLOOKUP(V196,$A$3:$F$1025,6,FALSE))</f>
        <v>18.3427734375</v>
      </c>
      <c r="AA196" s="86">
        <f t="shared" ref="AA196:AA259" si="175">VLOOKUP(V196,$A$3:$I$1025,9,FALSE)</f>
        <v>239</v>
      </c>
      <c r="AB196" s="86" t="b">
        <f t="shared" ref="AB196:AB259" si="176">IF(VLOOKUP(AA196,$A$3:$G$1025,7,FALSE) = V196, TRUE, IF(VLOOKUP(AA196, $A$3:$H$1025,8,FALSE) = V196, FALSE, "Error: Invalid Decision!"))</f>
        <v>0</v>
      </c>
      <c r="AC196" s="86" t="str">
        <f t="shared" ref="AC196:AC259" si="177">IF(VLOOKUP(AA196,$A$3:$B$1025,2,FALSE) = 0, "Distance", IF(VLOOKUP(AA196,$A$3:$B$1025,2,FALSE) = 1, "Speed", IF(VLOOKUP(AA196,$A$3:$B$1025,2,FALSE) = 2, "GEBR", "Dummy Node")))</f>
        <v>Distance</v>
      </c>
      <c r="AD196" s="86" t="str">
        <f t="shared" ref="AD196:AD259" si="178">IF(AC196="Dummy Node","N/A",IF(AB196,"&lt;=","&gt;"))</f>
        <v>&gt;</v>
      </c>
      <c r="AE196" s="86">
        <f t="shared" ref="AE196:AE259" si="179">IF(AC196="Dummy Node","N/A",VLOOKUP(AA196,$A$3:$F$1025,6,FALSE))</f>
        <v>334.176025390625</v>
      </c>
      <c r="AF196" s="86">
        <f t="shared" ref="AF196:AF259" si="180">VLOOKUP(AA196,$A$3:$I$1025,9,FALSE)</f>
        <v>238</v>
      </c>
      <c r="AG196" s="86" t="b">
        <f t="shared" ref="AG196:AG259" si="181">IF(VLOOKUP(AF196,$A$3:$G$1025,7,FALSE) = AA196, TRUE, IF(VLOOKUP(AF196, $A$3:$H$1025,8,FALSE) = AA196, FALSE, "Error: Invalid Decision!"))</f>
        <v>1</v>
      </c>
      <c r="AH196" s="86" t="str">
        <f t="shared" ref="AH196:AH259" si="182">IF(VLOOKUP(AF196,$A$3:$B$1025,2,FALSE) = 0, "Distance", IF(VLOOKUP(AF196,$A$3:$B$1025,2,FALSE) = 1, "Speed", IF(VLOOKUP(AF196,$A$3:$B$1025,2,FALSE) = 2, "GEBR", "Dummy Node")))</f>
        <v>GEBR</v>
      </c>
      <c r="AI196" s="86" t="str">
        <f t="shared" ref="AI196:AI259" si="183">IF(AH196="Dummy Node","N/A",IF(AG196,"&lt;=","&gt;"))</f>
        <v>&lt;=</v>
      </c>
      <c r="AJ196" s="86">
        <f t="shared" ref="AJ196:AJ259" si="184">IF(AH196="Dummy Node","N/A",VLOOKUP(AF196,$A$3:$F$1025,6,FALSE))</f>
        <v>0.715087890625</v>
      </c>
      <c r="AK196" s="86">
        <f t="shared" ref="AK196:AK259" si="185">VLOOKUP(AF196,$A$3:$I$1025,9,FALSE)</f>
        <v>33</v>
      </c>
      <c r="AL196" s="86" t="b">
        <f t="shared" ref="AL196:AL259" si="186">IF(VLOOKUP(AK196,$A$3:$G$1025,7,FALSE) = AF196, TRUE, IF(VLOOKUP(AK196, $A$3:$H$1025,8,FALSE) = AF196, FALSE, "Error: Invalid Decision!"))</f>
        <v>0</v>
      </c>
      <c r="AM196" s="86" t="str">
        <f t="shared" ref="AM196:AM259" si="187">IF(VLOOKUP(AK196,$A$3:$B$1025,2,FALSE) = 0, "Distance", IF(VLOOKUP(AK196,$A$3:$B$1025,2,FALSE) = 1, "Speed", IF(VLOOKUP(AK196,$A$3:$B$1025,2,FALSE) = 2, "GEBR", "Dummy Node")))</f>
        <v>Speed</v>
      </c>
      <c r="AN196" s="86" t="str">
        <f t="shared" ref="AN196:AN259" si="188">IF(AM196="Dummy Node","N/A",IF(AL196,"&lt;=","&gt;"))</f>
        <v>&gt;</v>
      </c>
      <c r="AO196" s="86">
        <f t="shared" ref="AO196:AO259" si="189">IF(AM196="Dummy Node","N/A",VLOOKUP(AK196,$A$3:$F$1025,6,FALSE))</f>
        <v>18.040771484375</v>
      </c>
      <c r="AP196" s="86">
        <f t="shared" ref="AP196:AP259" si="190">VLOOKUP(AK196,$A$3:$I$1025,9,FALSE)</f>
        <v>9</v>
      </c>
      <c r="AQ196" s="86" t="b">
        <f t="shared" ref="AQ196:AQ259" si="191">IF(VLOOKUP(AP196,$A$3:$G$1025,7,FALSE) = AK196, TRUE, IF(VLOOKUP(AP196, $A$3:$H$1025,8,FALSE) = AK196, FALSE, "Error: Invalid Decision!"))</f>
        <v>1</v>
      </c>
      <c r="AR196" s="86" t="str">
        <f t="shared" ref="AR196:AR259" si="192">IF(VLOOKUP(AP196,$A$3:$B$1025,2,FALSE) = 0, "Distance", IF(VLOOKUP(AP196,$A$3:$B$1025,2,FALSE) = 1, "Speed", IF(VLOOKUP(AP196,$A$3:$B$1025,2,FALSE) = 2, "GEBR", "Dummy Node")))</f>
        <v>Speed</v>
      </c>
      <c r="AS196" s="86" t="str">
        <f t="shared" ref="AS196:AS259" si="193">IF(AR196="Dummy Node","N/A",IF(AQ196,"&lt;=","&gt;"))</f>
        <v>&lt;=</v>
      </c>
      <c r="AT196" s="86">
        <f t="shared" ref="AT196:AT259" si="194">IF(AR196="Dummy Node","N/A",VLOOKUP(AP196,$A$3:$F$1025,6,FALSE))</f>
        <v>18.583740234375</v>
      </c>
      <c r="AU196" s="86">
        <f t="shared" ref="AU196:AU259" si="195">VLOOKUP(AP196,$A$3:$I$1025,9,FALSE)</f>
        <v>7</v>
      </c>
      <c r="AV196" s="86" t="b">
        <f t="shared" ref="AV196:AV259" si="196">IF(VLOOKUP(AU196,$A$3:$G$1025,7,FALSE) = AP196, TRUE, IF(VLOOKUP(AU196, $A$3:$H$1025,8,FALSE) = AP196, FALSE, "Error: Invalid Decision!"))</f>
        <v>1</v>
      </c>
      <c r="AW196" s="86" t="str">
        <f t="shared" ref="AW196:AW259" si="197">IF(VLOOKUP(AU196,$A$3:$B$1025,2,FALSE) = 0, "Distance", IF(VLOOKUP(AU196,$A$3:$B$1025,2,FALSE) = 1, "Speed", IF(VLOOKUP(AU196,$A$3:$B$1025,2,FALSE) = 2, "GEBR", "Dummy Node")))</f>
        <v>Speed</v>
      </c>
      <c r="AX196" s="86" t="str">
        <f t="shared" ref="AX196:AX259" si="198">IF(AW196="Dummy Node","N/A",IF(AV196,"&lt;=","&gt;"))</f>
        <v>&lt;=</v>
      </c>
      <c r="AY196" s="86">
        <f t="shared" ref="AY196:AY259" si="199">IF(AW196="Dummy Node","N/A",VLOOKUP(AU196,$A$3:$F$1025,6,FALSE))</f>
        <v>20.9580078125</v>
      </c>
      <c r="AZ196" s="86">
        <f t="shared" ref="AZ196:AZ259" si="200">VLOOKUP(AU196,$A$3:$I$1025,9,FALSE)</f>
        <v>2</v>
      </c>
      <c r="BA196" s="86" t="b">
        <f t="shared" ref="BA196:BA259" si="201">IF(VLOOKUP(AZ196,$A$3:$G$1025,7,FALSE) = AU196, TRUE, IF(VLOOKUP(AZ196, $A$3:$H$1025,8,FALSE) = AU196, FALSE, "Error: Invalid Decision!"))</f>
        <v>1</v>
      </c>
      <c r="BB196" s="86" t="str">
        <f t="shared" ref="BB196:BB259" si="202">IF(VLOOKUP(AZ196,$A$3:$B$1025,2,FALSE) = 0, "Distance", IF(VLOOKUP(AZ196,$A$3:$B$1025,2,FALSE) = 1, "Speed", IF(VLOOKUP(AZ196,$A$3:$B$1025,2,FALSE) = 2, "GEBR", "Dummy Node")))</f>
        <v>Distance</v>
      </c>
      <c r="BC196" s="86" t="str">
        <f t="shared" ref="BC196:BC259" si="203">IF(BB196="Dummy Node","N/A",IF(BA196,"&lt;=","&gt;"))</f>
        <v>&lt;=</v>
      </c>
      <c r="BD196" s="86">
        <f t="shared" ref="BD196:BD259" si="204">IF(BB196="Dummy Node","N/A",VLOOKUP(AZ196,$A$3:$F$1025,6,FALSE))</f>
        <v>440.973388671875</v>
      </c>
      <c r="BE196" s="86">
        <f t="shared" ref="BE196:BE259" si="205">VLOOKUP(AZ196,$A$3:$I$1025,9,FALSE)</f>
        <v>0</v>
      </c>
      <c r="BF196" s="86" t="b">
        <f t="shared" ref="BF196:BF259" si="206">IF(VLOOKUP(BE196,$A$3:$G$1025,7,FALSE) = AZ196, TRUE, IF(VLOOKUP(BE196, $A$3:$H$1025,8,FALSE) = AZ196, FALSE, "Error: Invalid Decision!"))</f>
        <v>0</v>
      </c>
      <c r="BG196" s="86" t="str">
        <f t="shared" ref="BG196:BG259" si="207">IF(VLOOKUP(BE196,$A$3:$B$1025,2,FALSE) = 0, "Distance", IF(VLOOKUP(BE196,$A$3:$B$1025,2,FALSE) = 1, "Speed", IF(VLOOKUP(BE196,$A$3:$B$1025,2,FALSE) = 2, "GEBR", "Dummy Node")))</f>
        <v>Distance</v>
      </c>
      <c r="BH196" s="86" t="str">
        <f t="shared" ref="BH196:BH259" si="208">IF(BG196="Dummy Node","N/A",IF(BF196,"&lt;=","&gt;"))</f>
        <v>&gt;</v>
      </c>
      <c r="BI196" s="86">
        <f t="shared" ref="BI196:BI259" si="209">IF(BG196="Dummy Node","N/A",VLOOKUP(BE196,$A$3:$F$1025,6,FALSE))</f>
        <v>279.580810546875</v>
      </c>
      <c r="BJ196" s="15">
        <f t="shared" ref="BJ196:BJ259" si="210">IF(P196&lt;0.5/3, 1, 0)</f>
        <v>0</v>
      </c>
      <c r="BK196" s="15" t="str">
        <f t="shared" ref="BK196:BK259" si="211">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 AND ")), IF(BG196 = "Dummy Node","", CONCATENATE(BG196,BH196,BI196)))</f>
        <v>Speed&gt;18,3427734375 AND Distance&gt;334,176025390625 AND GEBR&lt;=0,715087890625 AND Speed&gt;18,040771484375 AND Speed&lt;=18,583740234375 AND Speed&lt;=20,9580078125 AND Distance&lt;=440,973388671875 AND Distance&gt;279,580810546875</v>
      </c>
      <c r="BM196" s="15">
        <v>0.333251953125</v>
      </c>
      <c r="BN196" s="15">
        <v>0</v>
      </c>
      <c r="BO196" s="15" t="s">
        <v>2069</v>
      </c>
    </row>
    <row r="197" spans="1:67">
      <c r="A197" s="15">
        <v>194</v>
      </c>
      <c r="B197" s="15">
        <v>0</v>
      </c>
      <c r="C197" s="15">
        <v>1006085</v>
      </c>
      <c r="D197" s="15">
        <f t="shared" si="159"/>
        <v>245</v>
      </c>
      <c r="E197" s="15">
        <f t="shared" si="160"/>
        <v>2565</v>
      </c>
      <c r="F197" s="15">
        <f t="shared" si="161"/>
        <v>245.626220703125</v>
      </c>
      <c r="G197" s="15">
        <v>355</v>
      </c>
      <c r="H197" s="15">
        <v>356</v>
      </c>
      <c r="I197" s="15">
        <v>31</v>
      </c>
      <c r="J197" s="15">
        <v>7</v>
      </c>
      <c r="K197" s="15">
        <v>599</v>
      </c>
      <c r="L197" s="15">
        <v>1297</v>
      </c>
      <c r="M197" s="15">
        <f t="shared" si="162"/>
        <v>0.316650390625</v>
      </c>
      <c r="O197" s="86">
        <f t="shared" si="163"/>
        <v>599</v>
      </c>
      <c r="P197" s="86">
        <f t="shared" si="164"/>
        <v>0</v>
      </c>
      <c r="Q197" s="86">
        <f t="shared" si="165"/>
        <v>347</v>
      </c>
      <c r="R197" s="86" t="b">
        <f t="shared" si="166"/>
        <v>1</v>
      </c>
      <c r="S197" s="86" t="str">
        <f t="shared" si="167"/>
        <v>Dummy Node</v>
      </c>
      <c r="T197" s="86" t="str">
        <f t="shared" si="168"/>
        <v>N/A</v>
      </c>
      <c r="U197" s="86" t="str">
        <f t="shared" si="169"/>
        <v>N/A</v>
      </c>
      <c r="V197" s="86">
        <f t="shared" si="170"/>
        <v>346</v>
      </c>
      <c r="W197" s="86" t="b">
        <f t="shared" si="171"/>
        <v>1</v>
      </c>
      <c r="X197" s="86" t="str">
        <f t="shared" si="172"/>
        <v>GEBR</v>
      </c>
      <c r="Y197" s="86" t="str">
        <f t="shared" si="173"/>
        <v>&lt;=</v>
      </c>
      <c r="Z197" s="86">
        <f t="shared" si="174"/>
        <v>1.27880859375</v>
      </c>
      <c r="AA197" s="86">
        <f t="shared" si="175"/>
        <v>133</v>
      </c>
      <c r="AB197" s="86" t="b">
        <f t="shared" si="176"/>
        <v>0</v>
      </c>
      <c r="AC197" s="86" t="str">
        <f t="shared" si="177"/>
        <v>Distance</v>
      </c>
      <c r="AD197" s="86" t="str">
        <f t="shared" si="178"/>
        <v>&gt;</v>
      </c>
      <c r="AE197" s="86">
        <f t="shared" si="179"/>
        <v>121.951171875</v>
      </c>
      <c r="AF197" s="86">
        <f t="shared" si="180"/>
        <v>63</v>
      </c>
      <c r="AG197" s="86" t="b">
        <f t="shared" si="181"/>
        <v>1</v>
      </c>
      <c r="AH197" s="86" t="str">
        <f t="shared" si="182"/>
        <v>Distance</v>
      </c>
      <c r="AI197" s="86" t="str">
        <f t="shared" si="183"/>
        <v>&lt;=</v>
      </c>
      <c r="AJ197" s="86">
        <f t="shared" si="184"/>
        <v>142.1259765625</v>
      </c>
      <c r="AK197" s="86">
        <f t="shared" si="185"/>
        <v>61</v>
      </c>
      <c r="AL197" s="86" t="b">
        <f t="shared" si="186"/>
        <v>1</v>
      </c>
      <c r="AM197" s="86" t="str">
        <f t="shared" si="187"/>
        <v>Distance</v>
      </c>
      <c r="AN197" s="86" t="str">
        <f t="shared" si="188"/>
        <v>&lt;=</v>
      </c>
      <c r="AO197" s="86">
        <f t="shared" si="189"/>
        <v>160.174560546875</v>
      </c>
      <c r="AP197" s="86">
        <f t="shared" si="190"/>
        <v>15</v>
      </c>
      <c r="AQ197" s="86" t="b">
        <f t="shared" si="191"/>
        <v>1</v>
      </c>
      <c r="AR197" s="86" t="str">
        <f t="shared" si="192"/>
        <v>Speed</v>
      </c>
      <c r="AS197" s="86" t="str">
        <f t="shared" si="193"/>
        <v>&lt;=</v>
      </c>
      <c r="AT197" s="86">
        <f t="shared" si="194"/>
        <v>15.89208984375</v>
      </c>
      <c r="AU197" s="86">
        <f t="shared" si="195"/>
        <v>4</v>
      </c>
      <c r="AV197" s="86" t="b">
        <f t="shared" si="196"/>
        <v>1</v>
      </c>
      <c r="AW197" s="86" t="str">
        <f t="shared" si="197"/>
        <v>Distance</v>
      </c>
      <c r="AX197" s="86" t="str">
        <f t="shared" si="198"/>
        <v>&lt;=</v>
      </c>
      <c r="AY197" s="86">
        <f t="shared" si="199"/>
        <v>200.208251953125</v>
      </c>
      <c r="AZ197" s="86">
        <f t="shared" si="200"/>
        <v>1</v>
      </c>
      <c r="BA197" s="86" t="b">
        <f t="shared" si="201"/>
        <v>0</v>
      </c>
      <c r="BB197" s="86" t="str">
        <f t="shared" si="202"/>
        <v>Speed</v>
      </c>
      <c r="BC197" s="86" t="str">
        <f t="shared" si="203"/>
        <v>&gt;</v>
      </c>
      <c r="BD197" s="86">
        <f t="shared" si="204"/>
        <v>13.645751953125</v>
      </c>
      <c r="BE197" s="86">
        <f t="shared" si="205"/>
        <v>0</v>
      </c>
      <c r="BF197" s="86" t="b">
        <f t="shared" si="206"/>
        <v>1</v>
      </c>
      <c r="BG197" s="86" t="str">
        <f t="shared" si="207"/>
        <v>Distance</v>
      </c>
      <c r="BH197" s="86" t="str">
        <f t="shared" si="208"/>
        <v>&lt;=</v>
      </c>
      <c r="BI197" s="86">
        <f t="shared" si="209"/>
        <v>279.580810546875</v>
      </c>
      <c r="BJ197" s="15">
        <f t="shared" si="210"/>
        <v>1</v>
      </c>
      <c r="BK197" s="15" t="str">
        <f t="shared" si="211"/>
        <v>GEBR&lt;=1,27880859375 AND Distance&gt;121,951171875 AND Distance&lt;=142,1259765625 AND Distance&lt;=160,174560546875 AND Speed&lt;=15,89208984375 AND Distance&lt;=200,208251953125 AND Speed&gt;13,645751953125 AND Distance&lt;=279,580810546875</v>
      </c>
      <c r="BM197" s="15">
        <v>0.333251953125</v>
      </c>
      <c r="BN197" s="15">
        <v>0</v>
      </c>
      <c r="BO197" s="15" t="s">
        <v>2072</v>
      </c>
    </row>
    <row r="198" spans="1:67">
      <c r="A198" s="15">
        <v>195</v>
      </c>
      <c r="B198" s="15">
        <v>-2</v>
      </c>
      <c r="C198" s="15">
        <v>-8192</v>
      </c>
      <c r="D198" s="15">
        <f t="shared" si="159"/>
        <v>-1</v>
      </c>
      <c r="E198" s="15">
        <f t="shared" si="160"/>
        <v>0</v>
      </c>
      <c r="F198" s="15">
        <f t="shared" si="161"/>
        <v>-1</v>
      </c>
      <c r="G198" s="15">
        <v>489</v>
      </c>
      <c r="H198" s="15">
        <v>490</v>
      </c>
      <c r="I198" s="15">
        <v>193</v>
      </c>
      <c r="J198" s="15">
        <v>8</v>
      </c>
      <c r="K198" s="15">
        <v>600</v>
      </c>
      <c r="L198" s="15">
        <v>1365</v>
      </c>
      <c r="M198" s="15">
        <f t="shared" si="162"/>
        <v>0.333251953125</v>
      </c>
      <c r="O198" s="86">
        <f t="shared" si="163"/>
        <v>600</v>
      </c>
      <c r="P198" s="86">
        <f t="shared" si="164"/>
        <v>0</v>
      </c>
      <c r="Q198" s="86">
        <f t="shared" si="165"/>
        <v>347</v>
      </c>
      <c r="R198" s="86" t="b">
        <f t="shared" si="166"/>
        <v>0</v>
      </c>
      <c r="S198" s="86" t="str">
        <f t="shared" si="167"/>
        <v>Dummy Node</v>
      </c>
      <c r="T198" s="86" t="str">
        <f t="shared" si="168"/>
        <v>N/A</v>
      </c>
      <c r="U198" s="86" t="str">
        <f t="shared" si="169"/>
        <v>N/A</v>
      </c>
      <c r="V198" s="86">
        <f t="shared" si="170"/>
        <v>346</v>
      </c>
      <c r="W198" s="86" t="b">
        <f t="shared" si="171"/>
        <v>1</v>
      </c>
      <c r="X198" s="86" t="str">
        <f t="shared" si="172"/>
        <v>GEBR</v>
      </c>
      <c r="Y198" s="86" t="str">
        <f t="shared" si="173"/>
        <v>&lt;=</v>
      </c>
      <c r="Z198" s="86">
        <f t="shared" si="174"/>
        <v>1.27880859375</v>
      </c>
      <c r="AA198" s="86">
        <f t="shared" si="175"/>
        <v>133</v>
      </c>
      <c r="AB198" s="86" t="b">
        <f t="shared" si="176"/>
        <v>0</v>
      </c>
      <c r="AC198" s="86" t="str">
        <f t="shared" si="177"/>
        <v>Distance</v>
      </c>
      <c r="AD198" s="86" t="str">
        <f t="shared" si="178"/>
        <v>&gt;</v>
      </c>
      <c r="AE198" s="86">
        <f t="shared" si="179"/>
        <v>121.951171875</v>
      </c>
      <c r="AF198" s="86">
        <f t="shared" si="180"/>
        <v>63</v>
      </c>
      <c r="AG198" s="86" t="b">
        <f t="shared" si="181"/>
        <v>1</v>
      </c>
      <c r="AH198" s="86" t="str">
        <f t="shared" si="182"/>
        <v>Distance</v>
      </c>
      <c r="AI198" s="86" t="str">
        <f t="shared" si="183"/>
        <v>&lt;=</v>
      </c>
      <c r="AJ198" s="86">
        <f t="shared" si="184"/>
        <v>142.1259765625</v>
      </c>
      <c r="AK198" s="86">
        <f t="shared" si="185"/>
        <v>61</v>
      </c>
      <c r="AL198" s="86" t="b">
        <f t="shared" si="186"/>
        <v>1</v>
      </c>
      <c r="AM198" s="86" t="str">
        <f t="shared" si="187"/>
        <v>Distance</v>
      </c>
      <c r="AN198" s="86" t="str">
        <f t="shared" si="188"/>
        <v>&lt;=</v>
      </c>
      <c r="AO198" s="86">
        <f t="shared" si="189"/>
        <v>160.174560546875</v>
      </c>
      <c r="AP198" s="86">
        <f t="shared" si="190"/>
        <v>15</v>
      </c>
      <c r="AQ198" s="86" t="b">
        <f t="shared" si="191"/>
        <v>1</v>
      </c>
      <c r="AR198" s="86" t="str">
        <f t="shared" si="192"/>
        <v>Speed</v>
      </c>
      <c r="AS198" s="86" t="str">
        <f t="shared" si="193"/>
        <v>&lt;=</v>
      </c>
      <c r="AT198" s="86">
        <f t="shared" si="194"/>
        <v>15.89208984375</v>
      </c>
      <c r="AU198" s="86">
        <f t="shared" si="195"/>
        <v>4</v>
      </c>
      <c r="AV198" s="86" t="b">
        <f t="shared" si="196"/>
        <v>1</v>
      </c>
      <c r="AW198" s="86" t="str">
        <f t="shared" si="197"/>
        <v>Distance</v>
      </c>
      <c r="AX198" s="86" t="str">
        <f t="shared" si="198"/>
        <v>&lt;=</v>
      </c>
      <c r="AY198" s="86">
        <f t="shared" si="199"/>
        <v>200.208251953125</v>
      </c>
      <c r="AZ198" s="86">
        <f t="shared" si="200"/>
        <v>1</v>
      </c>
      <c r="BA198" s="86" t="b">
        <f t="shared" si="201"/>
        <v>0</v>
      </c>
      <c r="BB198" s="86" t="str">
        <f t="shared" si="202"/>
        <v>Speed</v>
      </c>
      <c r="BC198" s="86" t="str">
        <f t="shared" si="203"/>
        <v>&gt;</v>
      </c>
      <c r="BD198" s="86">
        <f t="shared" si="204"/>
        <v>13.645751953125</v>
      </c>
      <c r="BE198" s="86">
        <f t="shared" si="205"/>
        <v>0</v>
      </c>
      <c r="BF198" s="86" t="b">
        <f t="shared" si="206"/>
        <v>1</v>
      </c>
      <c r="BG198" s="86" t="str">
        <f t="shared" si="207"/>
        <v>Distance</v>
      </c>
      <c r="BH198" s="86" t="str">
        <f t="shared" si="208"/>
        <v>&lt;=</v>
      </c>
      <c r="BI198" s="86">
        <f t="shared" si="209"/>
        <v>279.580810546875</v>
      </c>
      <c r="BJ198" s="15">
        <f t="shared" si="210"/>
        <v>1</v>
      </c>
      <c r="BK198" s="15" t="str">
        <f t="shared" si="211"/>
        <v>GEBR&lt;=1,27880859375 AND Distance&gt;121,951171875 AND Distance&lt;=142,1259765625 AND Distance&lt;=160,174560546875 AND Speed&lt;=15,89208984375 AND Distance&lt;=200,208251953125 AND Speed&gt;13,645751953125 AND Distance&lt;=279,580810546875</v>
      </c>
      <c r="BM198" s="15">
        <v>0.333251953125</v>
      </c>
      <c r="BN198" s="15">
        <v>0</v>
      </c>
      <c r="BO198" s="15" t="s">
        <v>2075</v>
      </c>
    </row>
    <row r="199" spans="1:67">
      <c r="A199" s="15">
        <v>196</v>
      </c>
      <c r="B199" s="15">
        <v>-2</v>
      </c>
      <c r="C199" s="15">
        <v>-8192</v>
      </c>
      <c r="D199" s="15">
        <f t="shared" si="159"/>
        <v>-1</v>
      </c>
      <c r="E199" s="15">
        <f t="shared" si="160"/>
        <v>0</v>
      </c>
      <c r="F199" s="15">
        <f t="shared" si="161"/>
        <v>-1</v>
      </c>
      <c r="G199" s="15">
        <v>491</v>
      </c>
      <c r="H199" s="15">
        <v>492</v>
      </c>
      <c r="I199" s="15">
        <v>193</v>
      </c>
      <c r="J199" s="15">
        <v>8</v>
      </c>
      <c r="K199" s="15">
        <v>601</v>
      </c>
      <c r="L199" s="15">
        <v>341</v>
      </c>
      <c r="M199" s="15">
        <f t="shared" si="162"/>
        <v>8.3251953125E-2</v>
      </c>
      <c r="O199" s="86">
        <f t="shared" si="163"/>
        <v>601</v>
      </c>
      <c r="P199" s="86">
        <f t="shared" si="164"/>
        <v>0</v>
      </c>
      <c r="Q199" s="86">
        <f t="shared" si="165"/>
        <v>349</v>
      </c>
      <c r="R199" s="86" t="b">
        <f t="shared" si="166"/>
        <v>1</v>
      </c>
      <c r="S199" s="86" t="str">
        <f t="shared" si="167"/>
        <v>Dummy Node</v>
      </c>
      <c r="T199" s="86" t="str">
        <f t="shared" si="168"/>
        <v>N/A</v>
      </c>
      <c r="U199" s="86" t="str">
        <f t="shared" si="169"/>
        <v>N/A</v>
      </c>
      <c r="V199" s="86">
        <f t="shared" si="170"/>
        <v>118</v>
      </c>
      <c r="W199" s="86" t="b">
        <f t="shared" si="171"/>
        <v>1</v>
      </c>
      <c r="X199" s="86" t="str">
        <f t="shared" si="172"/>
        <v>Speed</v>
      </c>
      <c r="Y199" s="86" t="str">
        <f t="shared" si="173"/>
        <v>&lt;=</v>
      </c>
      <c r="Z199" s="86">
        <f t="shared" si="174"/>
        <v>24.24169921875</v>
      </c>
      <c r="AA199" s="86">
        <f t="shared" si="175"/>
        <v>77</v>
      </c>
      <c r="AB199" s="86" t="b">
        <f t="shared" si="176"/>
        <v>0</v>
      </c>
      <c r="AC199" s="86" t="str">
        <f t="shared" si="177"/>
        <v>Speed</v>
      </c>
      <c r="AD199" s="86" t="str">
        <f t="shared" si="178"/>
        <v>&gt;</v>
      </c>
      <c r="AE199" s="86">
        <f t="shared" si="179"/>
        <v>23.895751953125</v>
      </c>
      <c r="AF199" s="86">
        <f t="shared" si="180"/>
        <v>25</v>
      </c>
      <c r="AG199" s="86" t="b">
        <f t="shared" si="181"/>
        <v>1</v>
      </c>
      <c r="AH199" s="86" t="str">
        <f t="shared" si="182"/>
        <v>Distance</v>
      </c>
      <c r="AI199" s="86" t="str">
        <f t="shared" si="183"/>
        <v>&lt;=</v>
      </c>
      <c r="AJ199" s="86">
        <f t="shared" si="184"/>
        <v>318.34033203125</v>
      </c>
      <c r="AK199" s="86">
        <f t="shared" si="185"/>
        <v>14</v>
      </c>
      <c r="AL199" s="86" t="b">
        <f t="shared" si="186"/>
        <v>1</v>
      </c>
      <c r="AM199" s="86" t="str">
        <f t="shared" si="187"/>
        <v>Speed</v>
      </c>
      <c r="AN199" s="86" t="str">
        <f t="shared" si="188"/>
        <v>&lt;=</v>
      </c>
      <c r="AO199" s="86">
        <f t="shared" si="189"/>
        <v>24.756591796875</v>
      </c>
      <c r="AP199" s="86">
        <f t="shared" si="190"/>
        <v>10</v>
      </c>
      <c r="AQ199" s="86" t="b">
        <f t="shared" si="191"/>
        <v>0</v>
      </c>
      <c r="AR199" s="86" t="str">
        <f t="shared" si="192"/>
        <v>GEBR</v>
      </c>
      <c r="AS199" s="86" t="str">
        <f t="shared" si="193"/>
        <v>&gt;</v>
      </c>
      <c r="AT199" s="86">
        <f t="shared" si="194"/>
        <v>1.046142578125</v>
      </c>
      <c r="AU199" s="86">
        <f t="shared" si="195"/>
        <v>7</v>
      </c>
      <c r="AV199" s="86" t="b">
        <f t="shared" si="196"/>
        <v>0</v>
      </c>
      <c r="AW199" s="86" t="str">
        <f t="shared" si="197"/>
        <v>Speed</v>
      </c>
      <c r="AX199" s="86" t="str">
        <f t="shared" si="198"/>
        <v>&gt;</v>
      </c>
      <c r="AY199" s="86">
        <f t="shared" si="199"/>
        <v>20.9580078125</v>
      </c>
      <c r="AZ199" s="86">
        <f t="shared" si="200"/>
        <v>2</v>
      </c>
      <c r="BA199" s="86" t="b">
        <f t="shared" si="201"/>
        <v>1</v>
      </c>
      <c r="BB199" s="86" t="str">
        <f t="shared" si="202"/>
        <v>Distance</v>
      </c>
      <c r="BC199" s="86" t="str">
        <f t="shared" si="203"/>
        <v>&lt;=</v>
      </c>
      <c r="BD199" s="86">
        <f t="shared" si="204"/>
        <v>440.973388671875</v>
      </c>
      <c r="BE199" s="86">
        <f t="shared" si="205"/>
        <v>0</v>
      </c>
      <c r="BF199" s="86" t="b">
        <f t="shared" si="206"/>
        <v>0</v>
      </c>
      <c r="BG199" s="86" t="str">
        <f t="shared" si="207"/>
        <v>Distance</v>
      </c>
      <c r="BH199" s="86" t="str">
        <f t="shared" si="208"/>
        <v>&gt;</v>
      </c>
      <c r="BI199" s="86">
        <f t="shared" si="209"/>
        <v>279.580810546875</v>
      </c>
      <c r="BJ199" s="15">
        <f t="shared" si="210"/>
        <v>1</v>
      </c>
      <c r="BK199" s="15" t="str">
        <f t="shared" si="211"/>
        <v>Speed&lt;=24,24169921875 AND Speed&gt;23,895751953125 AND Distance&lt;=318,34033203125 AND Speed&lt;=24,756591796875 AND GEBR&gt;1,046142578125 AND Speed&gt;20,9580078125 AND Distance&lt;=440,973388671875 AND Distance&gt;279,580810546875</v>
      </c>
      <c r="BM199" s="15">
        <v>0.333251953125</v>
      </c>
      <c r="BN199" s="15">
        <v>0</v>
      </c>
      <c r="BO199" s="15" t="s">
        <v>2076</v>
      </c>
    </row>
    <row r="200" spans="1:67">
      <c r="A200" s="15">
        <v>197</v>
      </c>
      <c r="B200" s="15">
        <v>-2</v>
      </c>
      <c r="C200" s="15">
        <v>-8192</v>
      </c>
      <c r="D200" s="15">
        <f t="shared" si="159"/>
        <v>-1</v>
      </c>
      <c r="E200" s="15">
        <f t="shared" si="160"/>
        <v>0</v>
      </c>
      <c r="F200" s="15">
        <f t="shared" si="161"/>
        <v>-1</v>
      </c>
      <c r="G200" s="15">
        <v>-1</v>
      </c>
      <c r="H200" s="15">
        <v>-1</v>
      </c>
      <c r="I200" s="15">
        <v>158</v>
      </c>
      <c r="J200" s="15">
        <v>9</v>
      </c>
      <c r="K200" s="15">
        <v>602</v>
      </c>
      <c r="L200" s="15">
        <v>0</v>
      </c>
      <c r="M200" s="15">
        <f t="shared" si="162"/>
        <v>0</v>
      </c>
      <c r="O200" s="86">
        <f t="shared" si="163"/>
        <v>602</v>
      </c>
      <c r="P200" s="86">
        <f t="shared" si="164"/>
        <v>0</v>
      </c>
      <c r="Q200" s="86">
        <f t="shared" si="165"/>
        <v>349</v>
      </c>
      <c r="R200" s="86" t="b">
        <f t="shared" si="166"/>
        <v>0</v>
      </c>
      <c r="S200" s="86" t="str">
        <f t="shared" si="167"/>
        <v>Dummy Node</v>
      </c>
      <c r="T200" s="86" t="str">
        <f t="shared" si="168"/>
        <v>N/A</v>
      </c>
      <c r="U200" s="86" t="str">
        <f t="shared" si="169"/>
        <v>N/A</v>
      </c>
      <c r="V200" s="86">
        <f t="shared" si="170"/>
        <v>118</v>
      </c>
      <c r="W200" s="86" t="b">
        <f t="shared" si="171"/>
        <v>1</v>
      </c>
      <c r="X200" s="86" t="str">
        <f t="shared" si="172"/>
        <v>Speed</v>
      </c>
      <c r="Y200" s="86" t="str">
        <f t="shared" si="173"/>
        <v>&lt;=</v>
      </c>
      <c r="Z200" s="86">
        <f t="shared" si="174"/>
        <v>24.24169921875</v>
      </c>
      <c r="AA200" s="86">
        <f t="shared" si="175"/>
        <v>77</v>
      </c>
      <c r="AB200" s="86" t="b">
        <f t="shared" si="176"/>
        <v>0</v>
      </c>
      <c r="AC200" s="86" t="str">
        <f t="shared" si="177"/>
        <v>Speed</v>
      </c>
      <c r="AD200" s="86" t="str">
        <f t="shared" si="178"/>
        <v>&gt;</v>
      </c>
      <c r="AE200" s="86">
        <f t="shared" si="179"/>
        <v>23.895751953125</v>
      </c>
      <c r="AF200" s="86">
        <f t="shared" si="180"/>
        <v>25</v>
      </c>
      <c r="AG200" s="86" t="b">
        <f t="shared" si="181"/>
        <v>1</v>
      </c>
      <c r="AH200" s="86" t="str">
        <f t="shared" si="182"/>
        <v>Distance</v>
      </c>
      <c r="AI200" s="86" t="str">
        <f t="shared" si="183"/>
        <v>&lt;=</v>
      </c>
      <c r="AJ200" s="86">
        <f t="shared" si="184"/>
        <v>318.34033203125</v>
      </c>
      <c r="AK200" s="86">
        <f t="shared" si="185"/>
        <v>14</v>
      </c>
      <c r="AL200" s="86" t="b">
        <f t="shared" si="186"/>
        <v>1</v>
      </c>
      <c r="AM200" s="86" t="str">
        <f t="shared" si="187"/>
        <v>Speed</v>
      </c>
      <c r="AN200" s="86" t="str">
        <f t="shared" si="188"/>
        <v>&lt;=</v>
      </c>
      <c r="AO200" s="86">
        <f t="shared" si="189"/>
        <v>24.756591796875</v>
      </c>
      <c r="AP200" s="86">
        <f t="shared" si="190"/>
        <v>10</v>
      </c>
      <c r="AQ200" s="86" t="b">
        <f t="shared" si="191"/>
        <v>0</v>
      </c>
      <c r="AR200" s="86" t="str">
        <f t="shared" si="192"/>
        <v>GEBR</v>
      </c>
      <c r="AS200" s="86" t="str">
        <f t="shared" si="193"/>
        <v>&gt;</v>
      </c>
      <c r="AT200" s="86">
        <f t="shared" si="194"/>
        <v>1.046142578125</v>
      </c>
      <c r="AU200" s="86">
        <f t="shared" si="195"/>
        <v>7</v>
      </c>
      <c r="AV200" s="86" t="b">
        <f t="shared" si="196"/>
        <v>0</v>
      </c>
      <c r="AW200" s="86" t="str">
        <f t="shared" si="197"/>
        <v>Speed</v>
      </c>
      <c r="AX200" s="86" t="str">
        <f t="shared" si="198"/>
        <v>&gt;</v>
      </c>
      <c r="AY200" s="86">
        <f t="shared" si="199"/>
        <v>20.9580078125</v>
      </c>
      <c r="AZ200" s="86">
        <f t="shared" si="200"/>
        <v>2</v>
      </c>
      <c r="BA200" s="86" t="b">
        <f t="shared" si="201"/>
        <v>1</v>
      </c>
      <c r="BB200" s="86" t="str">
        <f t="shared" si="202"/>
        <v>Distance</v>
      </c>
      <c r="BC200" s="86" t="str">
        <f t="shared" si="203"/>
        <v>&lt;=</v>
      </c>
      <c r="BD200" s="86">
        <f t="shared" si="204"/>
        <v>440.973388671875</v>
      </c>
      <c r="BE200" s="86">
        <f t="shared" si="205"/>
        <v>0</v>
      </c>
      <c r="BF200" s="86" t="b">
        <f t="shared" si="206"/>
        <v>0</v>
      </c>
      <c r="BG200" s="86" t="str">
        <f t="shared" si="207"/>
        <v>Distance</v>
      </c>
      <c r="BH200" s="86" t="str">
        <f t="shared" si="208"/>
        <v>&gt;</v>
      </c>
      <c r="BI200" s="86">
        <f t="shared" si="209"/>
        <v>279.580810546875</v>
      </c>
      <c r="BJ200" s="15">
        <f t="shared" si="210"/>
        <v>1</v>
      </c>
      <c r="BK200" s="15" t="str">
        <f t="shared" si="211"/>
        <v>Speed&lt;=24,24169921875 AND Speed&gt;23,895751953125 AND Distance&lt;=318,34033203125 AND Speed&lt;=24,756591796875 AND GEBR&gt;1,046142578125 AND Speed&gt;20,9580078125 AND Distance&lt;=440,973388671875 AND Distance&gt;279,580810546875</v>
      </c>
      <c r="BM200" s="15">
        <v>0.333251953125</v>
      </c>
      <c r="BN200" s="15">
        <v>0</v>
      </c>
      <c r="BO200" s="15" t="s">
        <v>2077</v>
      </c>
    </row>
    <row r="201" spans="1:67">
      <c r="A201" s="15">
        <v>198</v>
      </c>
      <c r="B201" s="15">
        <v>-2</v>
      </c>
      <c r="C201" s="15">
        <v>-8192</v>
      </c>
      <c r="D201" s="15">
        <f t="shared" si="159"/>
        <v>-1</v>
      </c>
      <c r="E201" s="15">
        <f t="shared" si="160"/>
        <v>0</v>
      </c>
      <c r="F201" s="15">
        <f t="shared" si="161"/>
        <v>-1</v>
      </c>
      <c r="G201" s="15">
        <v>-1</v>
      </c>
      <c r="H201" s="15">
        <v>-1</v>
      </c>
      <c r="I201" s="15">
        <v>158</v>
      </c>
      <c r="J201" s="15">
        <v>9</v>
      </c>
      <c r="K201" s="15">
        <v>603</v>
      </c>
      <c r="L201" s="15">
        <v>910</v>
      </c>
      <c r="M201" s="15">
        <f t="shared" si="162"/>
        <v>0.22216796875</v>
      </c>
      <c r="O201" s="86">
        <f t="shared" si="163"/>
        <v>603</v>
      </c>
      <c r="P201" s="86">
        <f t="shared" si="164"/>
        <v>0.111083984375</v>
      </c>
      <c r="Q201" s="86">
        <f t="shared" si="165"/>
        <v>350</v>
      </c>
      <c r="R201" s="86" t="b">
        <f t="shared" si="166"/>
        <v>1</v>
      </c>
      <c r="S201" s="86" t="str">
        <f t="shared" si="167"/>
        <v>Dummy Node</v>
      </c>
      <c r="T201" s="86" t="str">
        <f t="shared" si="168"/>
        <v>N/A</v>
      </c>
      <c r="U201" s="86" t="str">
        <f t="shared" si="169"/>
        <v>N/A</v>
      </c>
      <c r="V201" s="86">
        <f t="shared" si="170"/>
        <v>118</v>
      </c>
      <c r="W201" s="86" t="b">
        <f t="shared" si="171"/>
        <v>0</v>
      </c>
      <c r="X201" s="86" t="str">
        <f t="shared" si="172"/>
        <v>Speed</v>
      </c>
      <c r="Y201" s="86" t="str">
        <f t="shared" si="173"/>
        <v>&gt;</v>
      </c>
      <c r="Z201" s="86">
        <f t="shared" si="174"/>
        <v>24.24169921875</v>
      </c>
      <c r="AA201" s="86">
        <f t="shared" si="175"/>
        <v>77</v>
      </c>
      <c r="AB201" s="86" t="b">
        <f t="shared" si="176"/>
        <v>0</v>
      </c>
      <c r="AC201" s="86" t="str">
        <f t="shared" si="177"/>
        <v>Speed</v>
      </c>
      <c r="AD201" s="86" t="str">
        <f t="shared" si="178"/>
        <v>&gt;</v>
      </c>
      <c r="AE201" s="86">
        <f t="shared" si="179"/>
        <v>23.895751953125</v>
      </c>
      <c r="AF201" s="86">
        <f t="shared" si="180"/>
        <v>25</v>
      </c>
      <c r="AG201" s="86" t="b">
        <f t="shared" si="181"/>
        <v>1</v>
      </c>
      <c r="AH201" s="86" t="str">
        <f t="shared" si="182"/>
        <v>Distance</v>
      </c>
      <c r="AI201" s="86" t="str">
        <f t="shared" si="183"/>
        <v>&lt;=</v>
      </c>
      <c r="AJ201" s="86">
        <f t="shared" si="184"/>
        <v>318.34033203125</v>
      </c>
      <c r="AK201" s="86">
        <f t="shared" si="185"/>
        <v>14</v>
      </c>
      <c r="AL201" s="86" t="b">
        <f t="shared" si="186"/>
        <v>1</v>
      </c>
      <c r="AM201" s="86" t="str">
        <f t="shared" si="187"/>
        <v>Speed</v>
      </c>
      <c r="AN201" s="86" t="str">
        <f t="shared" si="188"/>
        <v>&lt;=</v>
      </c>
      <c r="AO201" s="86">
        <f t="shared" si="189"/>
        <v>24.756591796875</v>
      </c>
      <c r="AP201" s="86">
        <f t="shared" si="190"/>
        <v>10</v>
      </c>
      <c r="AQ201" s="86" t="b">
        <f t="shared" si="191"/>
        <v>0</v>
      </c>
      <c r="AR201" s="86" t="str">
        <f t="shared" si="192"/>
        <v>GEBR</v>
      </c>
      <c r="AS201" s="86" t="str">
        <f t="shared" si="193"/>
        <v>&gt;</v>
      </c>
      <c r="AT201" s="86">
        <f t="shared" si="194"/>
        <v>1.046142578125</v>
      </c>
      <c r="AU201" s="86">
        <f t="shared" si="195"/>
        <v>7</v>
      </c>
      <c r="AV201" s="86" t="b">
        <f t="shared" si="196"/>
        <v>0</v>
      </c>
      <c r="AW201" s="86" t="str">
        <f t="shared" si="197"/>
        <v>Speed</v>
      </c>
      <c r="AX201" s="86" t="str">
        <f t="shared" si="198"/>
        <v>&gt;</v>
      </c>
      <c r="AY201" s="86">
        <f t="shared" si="199"/>
        <v>20.9580078125</v>
      </c>
      <c r="AZ201" s="86">
        <f t="shared" si="200"/>
        <v>2</v>
      </c>
      <c r="BA201" s="86" t="b">
        <f t="shared" si="201"/>
        <v>1</v>
      </c>
      <c r="BB201" s="86" t="str">
        <f t="shared" si="202"/>
        <v>Distance</v>
      </c>
      <c r="BC201" s="86" t="str">
        <f t="shared" si="203"/>
        <v>&lt;=</v>
      </c>
      <c r="BD201" s="86">
        <f t="shared" si="204"/>
        <v>440.973388671875</v>
      </c>
      <c r="BE201" s="86">
        <f t="shared" si="205"/>
        <v>0</v>
      </c>
      <c r="BF201" s="86" t="b">
        <f t="shared" si="206"/>
        <v>0</v>
      </c>
      <c r="BG201" s="86" t="str">
        <f t="shared" si="207"/>
        <v>Distance</v>
      </c>
      <c r="BH201" s="86" t="str">
        <f t="shared" si="208"/>
        <v>&gt;</v>
      </c>
      <c r="BI201" s="86">
        <f t="shared" si="209"/>
        <v>279.580810546875</v>
      </c>
      <c r="BJ201" s="15">
        <f t="shared" si="210"/>
        <v>1</v>
      </c>
      <c r="BK201" s="15" t="str">
        <f t="shared" si="211"/>
        <v>Speed&gt;24,24169921875 AND Speed&gt;23,895751953125 AND Distance&lt;=318,34033203125 AND Speed&lt;=24,756591796875 AND GEBR&gt;1,046142578125 AND Speed&gt;20,9580078125 AND Distance&lt;=440,973388671875 AND Distance&gt;279,580810546875</v>
      </c>
      <c r="BM201" s="15">
        <v>0.333251953125</v>
      </c>
      <c r="BN201" s="15">
        <v>0</v>
      </c>
      <c r="BO201" s="15" t="s">
        <v>2079</v>
      </c>
    </row>
    <row r="202" spans="1:67">
      <c r="A202" s="15">
        <v>199</v>
      </c>
      <c r="B202" s="15">
        <v>-2</v>
      </c>
      <c r="C202" s="15">
        <v>-8192</v>
      </c>
      <c r="D202" s="15">
        <f t="shared" si="159"/>
        <v>-1</v>
      </c>
      <c r="E202" s="15">
        <f t="shared" si="160"/>
        <v>0</v>
      </c>
      <c r="F202" s="15">
        <f t="shared" si="161"/>
        <v>-1</v>
      </c>
      <c r="G202" s="15">
        <v>493</v>
      </c>
      <c r="H202" s="15">
        <v>494</v>
      </c>
      <c r="I202" s="15">
        <v>124</v>
      </c>
      <c r="J202" s="15">
        <v>8</v>
      </c>
      <c r="K202" s="15">
        <v>604</v>
      </c>
      <c r="L202" s="15">
        <v>455</v>
      </c>
      <c r="M202" s="15">
        <f t="shared" si="162"/>
        <v>0.111083984375</v>
      </c>
      <c r="O202" s="86">
        <f t="shared" si="163"/>
        <v>604</v>
      </c>
      <c r="P202" s="86">
        <f t="shared" si="164"/>
        <v>0.111083984375</v>
      </c>
      <c r="Q202" s="86">
        <f t="shared" si="165"/>
        <v>350</v>
      </c>
      <c r="R202" s="86" t="b">
        <f t="shared" si="166"/>
        <v>0</v>
      </c>
      <c r="S202" s="86" t="str">
        <f t="shared" si="167"/>
        <v>Dummy Node</v>
      </c>
      <c r="T202" s="86" t="str">
        <f t="shared" si="168"/>
        <v>N/A</v>
      </c>
      <c r="U202" s="86" t="str">
        <f t="shared" si="169"/>
        <v>N/A</v>
      </c>
      <c r="V202" s="86">
        <f t="shared" si="170"/>
        <v>118</v>
      </c>
      <c r="W202" s="86" t="b">
        <f t="shared" si="171"/>
        <v>0</v>
      </c>
      <c r="X202" s="86" t="str">
        <f t="shared" si="172"/>
        <v>Speed</v>
      </c>
      <c r="Y202" s="86" t="str">
        <f t="shared" si="173"/>
        <v>&gt;</v>
      </c>
      <c r="Z202" s="86">
        <f t="shared" si="174"/>
        <v>24.24169921875</v>
      </c>
      <c r="AA202" s="86">
        <f t="shared" si="175"/>
        <v>77</v>
      </c>
      <c r="AB202" s="86" t="b">
        <f t="shared" si="176"/>
        <v>0</v>
      </c>
      <c r="AC202" s="86" t="str">
        <f t="shared" si="177"/>
        <v>Speed</v>
      </c>
      <c r="AD202" s="86" t="str">
        <f t="shared" si="178"/>
        <v>&gt;</v>
      </c>
      <c r="AE202" s="86">
        <f t="shared" si="179"/>
        <v>23.895751953125</v>
      </c>
      <c r="AF202" s="86">
        <f t="shared" si="180"/>
        <v>25</v>
      </c>
      <c r="AG202" s="86" t="b">
        <f t="shared" si="181"/>
        <v>1</v>
      </c>
      <c r="AH202" s="86" t="str">
        <f t="shared" si="182"/>
        <v>Distance</v>
      </c>
      <c r="AI202" s="86" t="str">
        <f t="shared" si="183"/>
        <v>&lt;=</v>
      </c>
      <c r="AJ202" s="86">
        <f t="shared" si="184"/>
        <v>318.34033203125</v>
      </c>
      <c r="AK202" s="86">
        <f t="shared" si="185"/>
        <v>14</v>
      </c>
      <c r="AL202" s="86" t="b">
        <f t="shared" si="186"/>
        <v>1</v>
      </c>
      <c r="AM202" s="86" t="str">
        <f t="shared" si="187"/>
        <v>Speed</v>
      </c>
      <c r="AN202" s="86" t="str">
        <f t="shared" si="188"/>
        <v>&lt;=</v>
      </c>
      <c r="AO202" s="86">
        <f t="shared" si="189"/>
        <v>24.756591796875</v>
      </c>
      <c r="AP202" s="86">
        <f t="shared" si="190"/>
        <v>10</v>
      </c>
      <c r="AQ202" s="86" t="b">
        <f t="shared" si="191"/>
        <v>0</v>
      </c>
      <c r="AR202" s="86" t="str">
        <f t="shared" si="192"/>
        <v>GEBR</v>
      </c>
      <c r="AS202" s="86" t="str">
        <f t="shared" si="193"/>
        <v>&gt;</v>
      </c>
      <c r="AT202" s="86">
        <f t="shared" si="194"/>
        <v>1.046142578125</v>
      </c>
      <c r="AU202" s="86">
        <f t="shared" si="195"/>
        <v>7</v>
      </c>
      <c r="AV202" s="86" t="b">
        <f t="shared" si="196"/>
        <v>0</v>
      </c>
      <c r="AW202" s="86" t="str">
        <f t="shared" si="197"/>
        <v>Speed</v>
      </c>
      <c r="AX202" s="86" t="str">
        <f t="shared" si="198"/>
        <v>&gt;</v>
      </c>
      <c r="AY202" s="86">
        <f t="shared" si="199"/>
        <v>20.9580078125</v>
      </c>
      <c r="AZ202" s="86">
        <f t="shared" si="200"/>
        <v>2</v>
      </c>
      <c r="BA202" s="86" t="b">
        <f t="shared" si="201"/>
        <v>1</v>
      </c>
      <c r="BB202" s="86" t="str">
        <f t="shared" si="202"/>
        <v>Distance</v>
      </c>
      <c r="BC202" s="86" t="str">
        <f t="shared" si="203"/>
        <v>&lt;=</v>
      </c>
      <c r="BD202" s="86">
        <f t="shared" si="204"/>
        <v>440.973388671875</v>
      </c>
      <c r="BE202" s="86">
        <f t="shared" si="205"/>
        <v>0</v>
      </c>
      <c r="BF202" s="86" t="b">
        <f t="shared" si="206"/>
        <v>0</v>
      </c>
      <c r="BG202" s="86" t="str">
        <f t="shared" si="207"/>
        <v>Distance</v>
      </c>
      <c r="BH202" s="86" t="str">
        <f t="shared" si="208"/>
        <v>&gt;</v>
      </c>
      <c r="BI202" s="86">
        <f t="shared" si="209"/>
        <v>279.580810546875</v>
      </c>
      <c r="BJ202" s="15">
        <f t="shared" si="210"/>
        <v>1</v>
      </c>
      <c r="BK202" s="15" t="str">
        <f t="shared" si="211"/>
        <v>Speed&gt;24,24169921875 AND Speed&gt;23,895751953125 AND Distance&lt;=318,34033203125 AND Speed&lt;=24,756591796875 AND GEBR&gt;1,046142578125 AND Speed&gt;20,9580078125 AND Distance&lt;=440,973388671875 AND Distance&gt;279,580810546875</v>
      </c>
      <c r="BM202" s="15">
        <v>0.333251953125</v>
      </c>
      <c r="BN202" s="15">
        <v>0</v>
      </c>
      <c r="BO202" s="15" t="s">
        <v>2083</v>
      </c>
    </row>
    <row r="203" spans="1:67">
      <c r="A203" s="15">
        <v>200</v>
      </c>
      <c r="B203" s="15">
        <v>-2</v>
      </c>
      <c r="C203" s="15">
        <v>-8192</v>
      </c>
      <c r="D203" s="15">
        <f t="shared" si="159"/>
        <v>-1</v>
      </c>
      <c r="E203" s="15">
        <f t="shared" si="160"/>
        <v>0</v>
      </c>
      <c r="F203" s="15">
        <f t="shared" si="161"/>
        <v>-1</v>
      </c>
      <c r="G203" s="15">
        <v>495</v>
      </c>
      <c r="H203" s="15">
        <v>496</v>
      </c>
      <c r="I203" s="15">
        <v>124</v>
      </c>
      <c r="J203" s="15">
        <v>8</v>
      </c>
      <c r="K203" s="15">
        <v>613</v>
      </c>
      <c r="L203" s="15">
        <v>1365</v>
      </c>
      <c r="M203" s="15">
        <f t="shared" si="162"/>
        <v>0.333251953125</v>
      </c>
      <c r="O203" s="86">
        <f t="shared" si="163"/>
        <v>613</v>
      </c>
      <c r="P203" s="86">
        <f t="shared" si="164"/>
        <v>0.333251953125</v>
      </c>
      <c r="Q203" s="86">
        <f t="shared" si="165"/>
        <v>356</v>
      </c>
      <c r="R203" s="86" t="b">
        <f t="shared" si="166"/>
        <v>1</v>
      </c>
      <c r="S203" s="86" t="str">
        <f t="shared" si="167"/>
        <v>Dummy Node</v>
      </c>
      <c r="T203" s="86" t="str">
        <f t="shared" si="168"/>
        <v>N/A</v>
      </c>
      <c r="U203" s="86" t="str">
        <f t="shared" si="169"/>
        <v>N/A</v>
      </c>
      <c r="V203" s="86">
        <f t="shared" si="170"/>
        <v>194</v>
      </c>
      <c r="W203" s="86" t="b">
        <f t="shared" si="171"/>
        <v>0</v>
      </c>
      <c r="X203" s="86" t="str">
        <f t="shared" si="172"/>
        <v>Distance</v>
      </c>
      <c r="Y203" s="86" t="str">
        <f t="shared" si="173"/>
        <v>&gt;</v>
      </c>
      <c r="Z203" s="86">
        <f t="shared" si="174"/>
        <v>245.626220703125</v>
      </c>
      <c r="AA203" s="86">
        <f t="shared" si="175"/>
        <v>31</v>
      </c>
      <c r="AB203" s="86" t="b">
        <f t="shared" si="176"/>
        <v>0</v>
      </c>
      <c r="AC203" s="86" t="str">
        <f t="shared" si="177"/>
        <v>Distance</v>
      </c>
      <c r="AD203" s="86" t="str">
        <f t="shared" si="178"/>
        <v>&gt;</v>
      </c>
      <c r="AE203" s="86">
        <f t="shared" si="179"/>
        <v>215.839111328125</v>
      </c>
      <c r="AF203" s="86">
        <f t="shared" si="180"/>
        <v>29</v>
      </c>
      <c r="AG203" s="86" t="b">
        <f t="shared" si="181"/>
        <v>1</v>
      </c>
      <c r="AH203" s="86" t="str">
        <f t="shared" si="182"/>
        <v>Speed</v>
      </c>
      <c r="AI203" s="86" t="str">
        <f t="shared" si="183"/>
        <v>&lt;=</v>
      </c>
      <c r="AJ203" s="86">
        <f t="shared" si="184"/>
        <v>15.478759765625</v>
      </c>
      <c r="AK203" s="86">
        <f t="shared" si="185"/>
        <v>17</v>
      </c>
      <c r="AL203" s="86" t="b">
        <f t="shared" si="186"/>
        <v>1</v>
      </c>
      <c r="AM203" s="86" t="str">
        <f t="shared" si="187"/>
        <v>GEBR</v>
      </c>
      <c r="AN203" s="86" t="str">
        <f t="shared" si="188"/>
        <v>&lt;=</v>
      </c>
      <c r="AO203" s="86">
        <f t="shared" si="189"/>
        <v>0.85498046875</v>
      </c>
      <c r="AP203" s="86">
        <f t="shared" si="190"/>
        <v>16</v>
      </c>
      <c r="AQ203" s="86" t="b">
        <f t="shared" si="191"/>
        <v>1</v>
      </c>
      <c r="AR203" s="86" t="str">
        <f t="shared" si="192"/>
        <v>Speed</v>
      </c>
      <c r="AS203" s="86" t="str">
        <f t="shared" si="193"/>
        <v>&lt;=</v>
      </c>
      <c r="AT203" s="86">
        <f t="shared" si="194"/>
        <v>18.3662109375</v>
      </c>
      <c r="AU203" s="86">
        <f t="shared" si="195"/>
        <v>4</v>
      </c>
      <c r="AV203" s="86" t="b">
        <f t="shared" si="196"/>
        <v>0</v>
      </c>
      <c r="AW203" s="86" t="str">
        <f t="shared" si="197"/>
        <v>Distance</v>
      </c>
      <c r="AX203" s="86" t="str">
        <f t="shared" si="198"/>
        <v>&gt;</v>
      </c>
      <c r="AY203" s="86">
        <f t="shared" si="199"/>
        <v>200.208251953125</v>
      </c>
      <c r="AZ203" s="86">
        <f t="shared" si="200"/>
        <v>1</v>
      </c>
      <c r="BA203" s="86" t="b">
        <f t="shared" si="201"/>
        <v>0</v>
      </c>
      <c r="BB203" s="86" t="str">
        <f t="shared" si="202"/>
        <v>Speed</v>
      </c>
      <c r="BC203" s="86" t="str">
        <f t="shared" si="203"/>
        <v>&gt;</v>
      </c>
      <c r="BD203" s="86">
        <f t="shared" si="204"/>
        <v>13.645751953125</v>
      </c>
      <c r="BE203" s="86">
        <f t="shared" si="205"/>
        <v>0</v>
      </c>
      <c r="BF203" s="86" t="b">
        <f t="shared" si="206"/>
        <v>1</v>
      </c>
      <c r="BG203" s="86" t="str">
        <f t="shared" si="207"/>
        <v>Distance</v>
      </c>
      <c r="BH203" s="86" t="str">
        <f t="shared" si="208"/>
        <v>&lt;=</v>
      </c>
      <c r="BI203" s="86">
        <f t="shared" si="209"/>
        <v>279.580810546875</v>
      </c>
      <c r="BJ203" s="15">
        <f t="shared" si="210"/>
        <v>0</v>
      </c>
      <c r="BK203" s="15" t="str">
        <f t="shared" si="211"/>
        <v>Distance&gt;245,626220703125 AND Distance&gt;215,839111328125 AND Speed&lt;=15,478759765625 AND GEBR&lt;=0,85498046875 AND Speed&lt;=18,3662109375 AND Distance&gt;200,208251953125 AND Speed&gt;13,645751953125 AND Distance&lt;=279,580810546875</v>
      </c>
      <c r="BM203" s="15">
        <v>0.333251953125</v>
      </c>
      <c r="BN203" s="15">
        <v>0</v>
      </c>
      <c r="BO203" s="15" t="s">
        <v>2088</v>
      </c>
    </row>
    <row r="204" spans="1:67">
      <c r="A204" s="15">
        <v>201</v>
      </c>
      <c r="B204" s="15">
        <v>2</v>
      </c>
      <c r="C204" s="15">
        <v>2929</v>
      </c>
      <c r="D204" s="15">
        <f t="shared" si="159"/>
        <v>0</v>
      </c>
      <c r="E204" s="15">
        <f t="shared" si="160"/>
        <v>2929</v>
      </c>
      <c r="F204" s="15">
        <f t="shared" si="161"/>
        <v>0.715087890625</v>
      </c>
      <c r="G204" s="15">
        <v>203</v>
      </c>
      <c r="H204" s="15">
        <v>204</v>
      </c>
      <c r="I204" s="15">
        <v>129</v>
      </c>
      <c r="J204" s="15">
        <v>8</v>
      </c>
      <c r="K204" s="15">
        <v>614</v>
      </c>
      <c r="L204" s="15">
        <v>585</v>
      </c>
      <c r="M204" s="15">
        <f t="shared" si="162"/>
        <v>0.142822265625</v>
      </c>
      <c r="O204" s="86">
        <f t="shared" si="163"/>
        <v>614</v>
      </c>
      <c r="P204" s="86">
        <f t="shared" si="164"/>
        <v>0.333251953125</v>
      </c>
      <c r="Q204" s="86">
        <f t="shared" si="165"/>
        <v>356</v>
      </c>
      <c r="R204" s="86" t="b">
        <f t="shared" si="166"/>
        <v>0</v>
      </c>
      <c r="S204" s="86" t="str">
        <f t="shared" si="167"/>
        <v>Dummy Node</v>
      </c>
      <c r="T204" s="86" t="str">
        <f t="shared" si="168"/>
        <v>N/A</v>
      </c>
      <c r="U204" s="86" t="str">
        <f t="shared" si="169"/>
        <v>N/A</v>
      </c>
      <c r="V204" s="86">
        <f t="shared" si="170"/>
        <v>194</v>
      </c>
      <c r="W204" s="86" t="b">
        <f t="shared" si="171"/>
        <v>0</v>
      </c>
      <c r="X204" s="86" t="str">
        <f t="shared" si="172"/>
        <v>Distance</v>
      </c>
      <c r="Y204" s="86" t="str">
        <f t="shared" si="173"/>
        <v>&gt;</v>
      </c>
      <c r="Z204" s="86">
        <f t="shared" si="174"/>
        <v>245.626220703125</v>
      </c>
      <c r="AA204" s="86">
        <f t="shared" si="175"/>
        <v>31</v>
      </c>
      <c r="AB204" s="86" t="b">
        <f t="shared" si="176"/>
        <v>0</v>
      </c>
      <c r="AC204" s="86" t="str">
        <f t="shared" si="177"/>
        <v>Distance</v>
      </c>
      <c r="AD204" s="86" t="str">
        <f t="shared" si="178"/>
        <v>&gt;</v>
      </c>
      <c r="AE204" s="86">
        <f t="shared" si="179"/>
        <v>215.839111328125</v>
      </c>
      <c r="AF204" s="86">
        <f t="shared" si="180"/>
        <v>29</v>
      </c>
      <c r="AG204" s="86" t="b">
        <f t="shared" si="181"/>
        <v>1</v>
      </c>
      <c r="AH204" s="86" t="str">
        <f t="shared" si="182"/>
        <v>Speed</v>
      </c>
      <c r="AI204" s="86" t="str">
        <f t="shared" si="183"/>
        <v>&lt;=</v>
      </c>
      <c r="AJ204" s="86">
        <f t="shared" si="184"/>
        <v>15.478759765625</v>
      </c>
      <c r="AK204" s="86">
        <f t="shared" si="185"/>
        <v>17</v>
      </c>
      <c r="AL204" s="86" t="b">
        <f t="shared" si="186"/>
        <v>1</v>
      </c>
      <c r="AM204" s="86" t="str">
        <f t="shared" si="187"/>
        <v>GEBR</v>
      </c>
      <c r="AN204" s="86" t="str">
        <f t="shared" si="188"/>
        <v>&lt;=</v>
      </c>
      <c r="AO204" s="86">
        <f t="shared" si="189"/>
        <v>0.85498046875</v>
      </c>
      <c r="AP204" s="86">
        <f t="shared" si="190"/>
        <v>16</v>
      </c>
      <c r="AQ204" s="86" t="b">
        <f t="shared" si="191"/>
        <v>1</v>
      </c>
      <c r="AR204" s="86" t="str">
        <f t="shared" si="192"/>
        <v>Speed</v>
      </c>
      <c r="AS204" s="86" t="str">
        <f t="shared" si="193"/>
        <v>&lt;=</v>
      </c>
      <c r="AT204" s="86">
        <f t="shared" si="194"/>
        <v>18.3662109375</v>
      </c>
      <c r="AU204" s="86">
        <f t="shared" si="195"/>
        <v>4</v>
      </c>
      <c r="AV204" s="86" t="b">
        <f t="shared" si="196"/>
        <v>0</v>
      </c>
      <c r="AW204" s="86" t="str">
        <f t="shared" si="197"/>
        <v>Distance</v>
      </c>
      <c r="AX204" s="86" t="str">
        <f t="shared" si="198"/>
        <v>&gt;</v>
      </c>
      <c r="AY204" s="86">
        <f t="shared" si="199"/>
        <v>200.208251953125</v>
      </c>
      <c r="AZ204" s="86">
        <f t="shared" si="200"/>
        <v>1</v>
      </c>
      <c r="BA204" s="86" t="b">
        <f t="shared" si="201"/>
        <v>0</v>
      </c>
      <c r="BB204" s="86" t="str">
        <f t="shared" si="202"/>
        <v>Speed</v>
      </c>
      <c r="BC204" s="86" t="str">
        <f t="shared" si="203"/>
        <v>&gt;</v>
      </c>
      <c r="BD204" s="86">
        <f t="shared" si="204"/>
        <v>13.645751953125</v>
      </c>
      <c r="BE204" s="86">
        <f t="shared" si="205"/>
        <v>0</v>
      </c>
      <c r="BF204" s="86" t="b">
        <f t="shared" si="206"/>
        <v>1</v>
      </c>
      <c r="BG204" s="86" t="str">
        <f t="shared" si="207"/>
        <v>Distance</v>
      </c>
      <c r="BH204" s="86" t="str">
        <f t="shared" si="208"/>
        <v>&lt;=</v>
      </c>
      <c r="BI204" s="86">
        <f t="shared" si="209"/>
        <v>279.580810546875</v>
      </c>
      <c r="BJ204" s="15">
        <f t="shared" si="210"/>
        <v>0</v>
      </c>
      <c r="BK204" s="15" t="str">
        <f t="shared" si="211"/>
        <v>Distance&gt;245,626220703125 AND Distance&gt;215,839111328125 AND Speed&lt;=15,478759765625 AND GEBR&lt;=0,85498046875 AND Speed&lt;=18,3662109375 AND Distance&gt;200,208251953125 AND Speed&gt;13,645751953125 AND Distance&lt;=279,580810546875</v>
      </c>
      <c r="BM204" s="15">
        <v>0.333251953125</v>
      </c>
      <c r="BN204" s="15">
        <v>0</v>
      </c>
      <c r="BO204" s="15" t="s">
        <v>2090</v>
      </c>
    </row>
    <row r="205" spans="1:67">
      <c r="A205" s="15">
        <v>202</v>
      </c>
      <c r="B205" s="15">
        <v>-2</v>
      </c>
      <c r="C205" s="15">
        <v>-8192</v>
      </c>
      <c r="D205" s="15">
        <f t="shared" si="159"/>
        <v>-1</v>
      </c>
      <c r="E205" s="15">
        <f t="shared" si="160"/>
        <v>0</v>
      </c>
      <c r="F205" s="15">
        <f t="shared" si="161"/>
        <v>-1</v>
      </c>
      <c r="G205" s="15">
        <v>497</v>
      </c>
      <c r="H205" s="15">
        <v>498</v>
      </c>
      <c r="I205" s="15">
        <v>129</v>
      </c>
      <c r="J205" s="15">
        <v>8</v>
      </c>
      <c r="K205" s="15">
        <v>629</v>
      </c>
      <c r="L205" s="15">
        <v>0</v>
      </c>
      <c r="M205" s="15">
        <f t="shared" si="162"/>
        <v>0</v>
      </c>
      <c r="O205" s="86">
        <f t="shared" si="163"/>
        <v>629</v>
      </c>
      <c r="P205" s="86">
        <f t="shared" si="164"/>
        <v>0</v>
      </c>
      <c r="Q205" s="86">
        <f t="shared" si="165"/>
        <v>381</v>
      </c>
      <c r="R205" s="86" t="b">
        <f t="shared" si="166"/>
        <v>1</v>
      </c>
      <c r="S205" s="86" t="str">
        <f t="shared" si="167"/>
        <v>Dummy Node</v>
      </c>
      <c r="T205" s="86" t="str">
        <f t="shared" si="168"/>
        <v>N/A</v>
      </c>
      <c r="U205" s="86" t="str">
        <f t="shared" si="169"/>
        <v>N/A</v>
      </c>
      <c r="V205" s="86">
        <f t="shared" si="170"/>
        <v>379</v>
      </c>
      <c r="W205" s="86" t="b">
        <f t="shared" si="171"/>
        <v>1</v>
      </c>
      <c r="X205" s="86" t="str">
        <f t="shared" si="172"/>
        <v>Speed</v>
      </c>
      <c r="Y205" s="86" t="str">
        <f t="shared" si="173"/>
        <v>&lt;=</v>
      </c>
      <c r="Z205" s="86">
        <f t="shared" si="174"/>
        <v>17.201416015625</v>
      </c>
      <c r="AA205" s="86">
        <f t="shared" si="175"/>
        <v>378</v>
      </c>
      <c r="AB205" s="86" t="b">
        <f t="shared" si="176"/>
        <v>1</v>
      </c>
      <c r="AC205" s="86" t="str">
        <f t="shared" si="177"/>
        <v>Distance</v>
      </c>
      <c r="AD205" s="86" t="str">
        <f t="shared" si="178"/>
        <v>&lt;=</v>
      </c>
      <c r="AE205" s="86">
        <f t="shared" si="179"/>
        <v>289.283935546875</v>
      </c>
      <c r="AF205" s="86">
        <f t="shared" si="180"/>
        <v>237</v>
      </c>
      <c r="AG205" s="86" t="b">
        <f t="shared" si="181"/>
        <v>0</v>
      </c>
      <c r="AH205" s="86" t="str">
        <f t="shared" si="182"/>
        <v>Speed</v>
      </c>
      <c r="AI205" s="86" t="str">
        <f t="shared" si="183"/>
        <v>&gt;</v>
      </c>
      <c r="AJ205" s="86">
        <f t="shared" si="184"/>
        <v>16.983642578125</v>
      </c>
      <c r="AK205" s="86">
        <f t="shared" si="185"/>
        <v>33</v>
      </c>
      <c r="AL205" s="86" t="b">
        <f t="shared" si="186"/>
        <v>1</v>
      </c>
      <c r="AM205" s="86" t="str">
        <f t="shared" si="187"/>
        <v>Speed</v>
      </c>
      <c r="AN205" s="86" t="str">
        <f t="shared" si="188"/>
        <v>&lt;=</v>
      </c>
      <c r="AO205" s="86">
        <f t="shared" si="189"/>
        <v>18.040771484375</v>
      </c>
      <c r="AP205" s="86">
        <f t="shared" si="190"/>
        <v>9</v>
      </c>
      <c r="AQ205" s="86" t="b">
        <f t="shared" si="191"/>
        <v>1</v>
      </c>
      <c r="AR205" s="86" t="str">
        <f t="shared" si="192"/>
        <v>Speed</v>
      </c>
      <c r="AS205" s="86" t="str">
        <f t="shared" si="193"/>
        <v>&lt;=</v>
      </c>
      <c r="AT205" s="86">
        <f t="shared" si="194"/>
        <v>18.583740234375</v>
      </c>
      <c r="AU205" s="86">
        <f t="shared" si="195"/>
        <v>7</v>
      </c>
      <c r="AV205" s="86" t="b">
        <f t="shared" si="196"/>
        <v>1</v>
      </c>
      <c r="AW205" s="86" t="str">
        <f t="shared" si="197"/>
        <v>Speed</v>
      </c>
      <c r="AX205" s="86" t="str">
        <f t="shared" si="198"/>
        <v>&lt;=</v>
      </c>
      <c r="AY205" s="86">
        <f t="shared" si="199"/>
        <v>20.9580078125</v>
      </c>
      <c r="AZ205" s="86">
        <f t="shared" si="200"/>
        <v>2</v>
      </c>
      <c r="BA205" s="86" t="b">
        <f t="shared" si="201"/>
        <v>1</v>
      </c>
      <c r="BB205" s="86" t="str">
        <f t="shared" si="202"/>
        <v>Distance</v>
      </c>
      <c r="BC205" s="86" t="str">
        <f t="shared" si="203"/>
        <v>&lt;=</v>
      </c>
      <c r="BD205" s="86">
        <f t="shared" si="204"/>
        <v>440.973388671875</v>
      </c>
      <c r="BE205" s="86">
        <f t="shared" si="205"/>
        <v>0</v>
      </c>
      <c r="BF205" s="86" t="b">
        <f t="shared" si="206"/>
        <v>0</v>
      </c>
      <c r="BG205" s="86" t="str">
        <f t="shared" si="207"/>
        <v>Distance</v>
      </c>
      <c r="BH205" s="86" t="str">
        <f t="shared" si="208"/>
        <v>&gt;</v>
      </c>
      <c r="BI205" s="86">
        <f t="shared" si="209"/>
        <v>279.580810546875</v>
      </c>
      <c r="BJ205" s="15">
        <f t="shared" si="210"/>
        <v>1</v>
      </c>
      <c r="BK205" s="15" t="str">
        <f t="shared" si="211"/>
        <v>Speed&lt;=17,201416015625 AND Distance&lt;=289,283935546875 AND Speed&gt;16,983642578125 AND Speed&lt;=18,040771484375 AND Speed&lt;=18,583740234375 AND Speed&lt;=20,9580078125 AND Distance&lt;=440,973388671875 AND Distance&gt;279,580810546875</v>
      </c>
      <c r="BM205" s="15">
        <v>0.333251953125</v>
      </c>
      <c r="BN205" s="15">
        <v>0</v>
      </c>
      <c r="BO205" s="15" t="s">
        <v>2097</v>
      </c>
    </row>
    <row r="206" spans="1:67">
      <c r="A206" s="15">
        <v>203</v>
      </c>
      <c r="B206" s="15">
        <v>-2</v>
      </c>
      <c r="C206" s="15">
        <v>-8192</v>
      </c>
      <c r="D206" s="15">
        <f t="shared" si="159"/>
        <v>-1</v>
      </c>
      <c r="E206" s="15">
        <f t="shared" si="160"/>
        <v>0</v>
      </c>
      <c r="F206" s="15">
        <f t="shared" si="161"/>
        <v>-1</v>
      </c>
      <c r="G206" s="15">
        <v>-1</v>
      </c>
      <c r="H206" s="15">
        <v>-1</v>
      </c>
      <c r="I206" s="15">
        <v>201</v>
      </c>
      <c r="J206" s="15">
        <v>9</v>
      </c>
      <c r="K206" s="15">
        <v>630</v>
      </c>
      <c r="L206" s="15">
        <v>0</v>
      </c>
      <c r="M206" s="15">
        <f t="shared" si="162"/>
        <v>0</v>
      </c>
      <c r="O206" s="86">
        <f t="shared" si="163"/>
        <v>630</v>
      </c>
      <c r="P206" s="86">
        <f t="shared" si="164"/>
        <v>0</v>
      </c>
      <c r="Q206" s="86">
        <f t="shared" si="165"/>
        <v>381</v>
      </c>
      <c r="R206" s="86" t="b">
        <f t="shared" si="166"/>
        <v>0</v>
      </c>
      <c r="S206" s="86" t="str">
        <f t="shared" si="167"/>
        <v>Dummy Node</v>
      </c>
      <c r="T206" s="86" t="str">
        <f t="shared" si="168"/>
        <v>N/A</v>
      </c>
      <c r="U206" s="86" t="str">
        <f t="shared" si="169"/>
        <v>N/A</v>
      </c>
      <c r="V206" s="86">
        <f t="shared" si="170"/>
        <v>379</v>
      </c>
      <c r="W206" s="86" t="b">
        <f t="shared" si="171"/>
        <v>1</v>
      </c>
      <c r="X206" s="86" t="str">
        <f t="shared" si="172"/>
        <v>Speed</v>
      </c>
      <c r="Y206" s="86" t="str">
        <f t="shared" si="173"/>
        <v>&lt;=</v>
      </c>
      <c r="Z206" s="86">
        <f t="shared" si="174"/>
        <v>17.201416015625</v>
      </c>
      <c r="AA206" s="86">
        <f t="shared" si="175"/>
        <v>378</v>
      </c>
      <c r="AB206" s="86" t="b">
        <f t="shared" si="176"/>
        <v>1</v>
      </c>
      <c r="AC206" s="86" t="str">
        <f t="shared" si="177"/>
        <v>Distance</v>
      </c>
      <c r="AD206" s="86" t="str">
        <f t="shared" si="178"/>
        <v>&lt;=</v>
      </c>
      <c r="AE206" s="86">
        <f t="shared" si="179"/>
        <v>289.283935546875</v>
      </c>
      <c r="AF206" s="86">
        <f t="shared" si="180"/>
        <v>237</v>
      </c>
      <c r="AG206" s="86" t="b">
        <f t="shared" si="181"/>
        <v>0</v>
      </c>
      <c r="AH206" s="86" t="str">
        <f t="shared" si="182"/>
        <v>Speed</v>
      </c>
      <c r="AI206" s="86" t="str">
        <f t="shared" si="183"/>
        <v>&gt;</v>
      </c>
      <c r="AJ206" s="86">
        <f t="shared" si="184"/>
        <v>16.983642578125</v>
      </c>
      <c r="AK206" s="86">
        <f t="shared" si="185"/>
        <v>33</v>
      </c>
      <c r="AL206" s="86" t="b">
        <f t="shared" si="186"/>
        <v>1</v>
      </c>
      <c r="AM206" s="86" t="str">
        <f t="shared" si="187"/>
        <v>Speed</v>
      </c>
      <c r="AN206" s="86" t="str">
        <f t="shared" si="188"/>
        <v>&lt;=</v>
      </c>
      <c r="AO206" s="86">
        <f t="shared" si="189"/>
        <v>18.040771484375</v>
      </c>
      <c r="AP206" s="86">
        <f t="shared" si="190"/>
        <v>9</v>
      </c>
      <c r="AQ206" s="86" t="b">
        <f t="shared" si="191"/>
        <v>1</v>
      </c>
      <c r="AR206" s="86" t="str">
        <f t="shared" si="192"/>
        <v>Speed</v>
      </c>
      <c r="AS206" s="86" t="str">
        <f t="shared" si="193"/>
        <v>&lt;=</v>
      </c>
      <c r="AT206" s="86">
        <f t="shared" si="194"/>
        <v>18.583740234375</v>
      </c>
      <c r="AU206" s="86">
        <f t="shared" si="195"/>
        <v>7</v>
      </c>
      <c r="AV206" s="86" t="b">
        <f t="shared" si="196"/>
        <v>1</v>
      </c>
      <c r="AW206" s="86" t="str">
        <f t="shared" si="197"/>
        <v>Speed</v>
      </c>
      <c r="AX206" s="86" t="str">
        <f t="shared" si="198"/>
        <v>&lt;=</v>
      </c>
      <c r="AY206" s="86">
        <f t="shared" si="199"/>
        <v>20.9580078125</v>
      </c>
      <c r="AZ206" s="86">
        <f t="shared" si="200"/>
        <v>2</v>
      </c>
      <c r="BA206" s="86" t="b">
        <f t="shared" si="201"/>
        <v>1</v>
      </c>
      <c r="BB206" s="86" t="str">
        <f t="shared" si="202"/>
        <v>Distance</v>
      </c>
      <c r="BC206" s="86" t="str">
        <f t="shared" si="203"/>
        <v>&lt;=</v>
      </c>
      <c r="BD206" s="86">
        <f t="shared" si="204"/>
        <v>440.973388671875</v>
      </c>
      <c r="BE206" s="86">
        <f t="shared" si="205"/>
        <v>0</v>
      </c>
      <c r="BF206" s="86" t="b">
        <f t="shared" si="206"/>
        <v>0</v>
      </c>
      <c r="BG206" s="86" t="str">
        <f t="shared" si="207"/>
        <v>Distance</v>
      </c>
      <c r="BH206" s="86" t="str">
        <f t="shared" si="208"/>
        <v>&gt;</v>
      </c>
      <c r="BI206" s="86">
        <f t="shared" si="209"/>
        <v>279.580810546875</v>
      </c>
      <c r="BJ206" s="15">
        <f t="shared" si="210"/>
        <v>1</v>
      </c>
      <c r="BK206" s="15" t="str">
        <f t="shared" si="211"/>
        <v>Speed&lt;=17,201416015625 AND Distance&lt;=289,283935546875 AND Speed&gt;16,983642578125 AND Speed&lt;=18,040771484375 AND Speed&lt;=18,583740234375 AND Speed&lt;=20,9580078125 AND Distance&lt;=440,973388671875 AND Distance&gt;279,580810546875</v>
      </c>
      <c r="BM206" s="15">
        <v>0.333251953125</v>
      </c>
      <c r="BN206" s="15">
        <v>0</v>
      </c>
      <c r="BO206" s="15" t="s">
        <v>2102</v>
      </c>
    </row>
    <row r="207" spans="1:67">
      <c r="A207" s="15">
        <v>204</v>
      </c>
      <c r="B207" s="15">
        <v>-2</v>
      </c>
      <c r="C207" s="15">
        <v>-8192</v>
      </c>
      <c r="D207" s="15">
        <f t="shared" si="159"/>
        <v>-1</v>
      </c>
      <c r="E207" s="15">
        <f t="shared" si="160"/>
        <v>0</v>
      </c>
      <c r="F207" s="15">
        <f t="shared" si="161"/>
        <v>-1</v>
      </c>
      <c r="G207" s="15">
        <v>-1</v>
      </c>
      <c r="H207" s="15">
        <v>-1</v>
      </c>
      <c r="I207" s="15">
        <v>201</v>
      </c>
      <c r="J207" s="15">
        <v>9</v>
      </c>
      <c r="K207" s="15">
        <v>631</v>
      </c>
      <c r="L207" s="15">
        <v>1024</v>
      </c>
      <c r="M207" s="15">
        <f t="shared" si="162"/>
        <v>0.25</v>
      </c>
      <c r="O207" s="86">
        <f t="shared" si="163"/>
        <v>631</v>
      </c>
      <c r="P207" s="86">
        <f t="shared" si="164"/>
        <v>0.333251953125</v>
      </c>
      <c r="Q207" s="86">
        <f t="shared" si="165"/>
        <v>382</v>
      </c>
      <c r="R207" s="86" t="b">
        <f t="shared" si="166"/>
        <v>1</v>
      </c>
      <c r="S207" s="86" t="str">
        <f t="shared" si="167"/>
        <v>Dummy Node</v>
      </c>
      <c r="T207" s="86" t="str">
        <f t="shared" si="168"/>
        <v>N/A</v>
      </c>
      <c r="U207" s="86" t="str">
        <f t="shared" si="169"/>
        <v>N/A</v>
      </c>
      <c r="V207" s="86">
        <f t="shared" si="170"/>
        <v>379</v>
      </c>
      <c r="W207" s="86" t="b">
        <f t="shared" si="171"/>
        <v>0</v>
      </c>
      <c r="X207" s="86" t="str">
        <f t="shared" si="172"/>
        <v>Speed</v>
      </c>
      <c r="Y207" s="86" t="str">
        <f t="shared" si="173"/>
        <v>&gt;</v>
      </c>
      <c r="Z207" s="86">
        <f t="shared" si="174"/>
        <v>17.201416015625</v>
      </c>
      <c r="AA207" s="86">
        <f t="shared" si="175"/>
        <v>378</v>
      </c>
      <c r="AB207" s="86" t="b">
        <f t="shared" si="176"/>
        <v>1</v>
      </c>
      <c r="AC207" s="86" t="str">
        <f t="shared" si="177"/>
        <v>Distance</v>
      </c>
      <c r="AD207" s="86" t="str">
        <f t="shared" si="178"/>
        <v>&lt;=</v>
      </c>
      <c r="AE207" s="86">
        <f t="shared" si="179"/>
        <v>289.283935546875</v>
      </c>
      <c r="AF207" s="86">
        <f t="shared" si="180"/>
        <v>237</v>
      </c>
      <c r="AG207" s="86" t="b">
        <f t="shared" si="181"/>
        <v>0</v>
      </c>
      <c r="AH207" s="86" t="str">
        <f t="shared" si="182"/>
        <v>Speed</v>
      </c>
      <c r="AI207" s="86" t="str">
        <f t="shared" si="183"/>
        <v>&gt;</v>
      </c>
      <c r="AJ207" s="86">
        <f t="shared" si="184"/>
        <v>16.983642578125</v>
      </c>
      <c r="AK207" s="86">
        <f t="shared" si="185"/>
        <v>33</v>
      </c>
      <c r="AL207" s="86" t="b">
        <f t="shared" si="186"/>
        <v>1</v>
      </c>
      <c r="AM207" s="86" t="str">
        <f t="shared" si="187"/>
        <v>Speed</v>
      </c>
      <c r="AN207" s="86" t="str">
        <f t="shared" si="188"/>
        <v>&lt;=</v>
      </c>
      <c r="AO207" s="86">
        <f t="shared" si="189"/>
        <v>18.040771484375</v>
      </c>
      <c r="AP207" s="86">
        <f t="shared" si="190"/>
        <v>9</v>
      </c>
      <c r="AQ207" s="86" t="b">
        <f t="shared" si="191"/>
        <v>1</v>
      </c>
      <c r="AR207" s="86" t="str">
        <f t="shared" si="192"/>
        <v>Speed</v>
      </c>
      <c r="AS207" s="86" t="str">
        <f t="shared" si="193"/>
        <v>&lt;=</v>
      </c>
      <c r="AT207" s="86">
        <f t="shared" si="194"/>
        <v>18.583740234375</v>
      </c>
      <c r="AU207" s="86">
        <f t="shared" si="195"/>
        <v>7</v>
      </c>
      <c r="AV207" s="86" t="b">
        <f t="shared" si="196"/>
        <v>1</v>
      </c>
      <c r="AW207" s="86" t="str">
        <f t="shared" si="197"/>
        <v>Speed</v>
      </c>
      <c r="AX207" s="86" t="str">
        <f t="shared" si="198"/>
        <v>&lt;=</v>
      </c>
      <c r="AY207" s="86">
        <f t="shared" si="199"/>
        <v>20.9580078125</v>
      </c>
      <c r="AZ207" s="86">
        <f t="shared" si="200"/>
        <v>2</v>
      </c>
      <c r="BA207" s="86" t="b">
        <f t="shared" si="201"/>
        <v>1</v>
      </c>
      <c r="BB207" s="86" t="str">
        <f t="shared" si="202"/>
        <v>Distance</v>
      </c>
      <c r="BC207" s="86" t="str">
        <f t="shared" si="203"/>
        <v>&lt;=</v>
      </c>
      <c r="BD207" s="86">
        <f t="shared" si="204"/>
        <v>440.973388671875</v>
      </c>
      <c r="BE207" s="86">
        <f t="shared" si="205"/>
        <v>0</v>
      </c>
      <c r="BF207" s="86" t="b">
        <f t="shared" si="206"/>
        <v>0</v>
      </c>
      <c r="BG207" s="86" t="str">
        <f t="shared" si="207"/>
        <v>Distance</v>
      </c>
      <c r="BH207" s="86" t="str">
        <f t="shared" si="208"/>
        <v>&gt;</v>
      </c>
      <c r="BI207" s="86">
        <f t="shared" si="209"/>
        <v>279.580810546875</v>
      </c>
      <c r="BJ207" s="15">
        <f t="shared" si="210"/>
        <v>0</v>
      </c>
      <c r="BK207" s="15" t="str">
        <f t="shared" si="211"/>
        <v>Speed&gt;17,201416015625 AND Distance&lt;=289,283935546875 AND Speed&gt;16,983642578125 AND Speed&lt;=18,040771484375 AND Speed&lt;=18,583740234375 AND Speed&lt;=20,9580078125 AND Distance&lt;=440,973388671875 AND Distance&gt;279,580810546875</v>
      </c>
      <c r="BM207" s="15">
        <v>0.333251953125</v>
      </c>
      <c r="BN207" s="15">
        <v>0</v>
      </c>
      <c r="BO207" s="15" t="s">
        <v>2104</v>
      </c>
    </row>
    <row r="208" spans="1:67">
      <c r="A208" s="15">
        <v>205</v>
      </c>
      <c r="B208" s="15">
        <v>-2</v>
      </c>
      <c r="C208" s="15">
        <v>-8192</v>
      </c>
      <c r="D208" s="15">
        <f t="shared" si="159"/>
        <v>-1</v>
      </c>
      <c r="E208" s="15">
        <f t="shared" si="160"/>
        <v>0</v>
      </c>
      <c r="F208" s="15">
        <f t="shared" si="161"/>
        <v>-1</v>
      </c>
      <c r="G208" s="15">
        <v>-1</v>
      </c>
      <c r="H208" s="15">
        <v>-1</v>
      </c>
      <c r="I208" s="15">
        <v>110</v>
      </c>
      <c r="J208" s="15">
        <v>9</v>
      </c>
      <c r="K208" s="15">
        <v>632</v>
      </c>
      <c r="L208" s="15">
        <v>1195</v>
      </c>
      <c r="M208" s="15">
        <f t="shared" si="162"/>
        <v>0.291748046875</v>
      </c>
      <c r="O208" s="86">
        <f t="shared" si="163"/>
        <v>632</v>
      </c>
      <c r="P208" s="86">
        <f t="shared" si="164"/>
        <v>0.333251953125</v>
      </c>
      <c r="Q208" s="86">
        <f t="shared" si="165"/>
        <v>382</v>
      </c>
      <c r="R208" s="86" t="b">
        <f t="shared" si="166"/>
        <v>0</v>
      </c>
      <c r="S208" s="86" t="str">
        <f t="shared" si="167"/>
        <v>Dummy Node</v>
      </c>
      <c r="T208" s="86" t="str">
        <f t="shared" si="168"/>
        <v>N/A</v>
      </c>
      <c r="U208" s="86" t="str">
        <f t="shared" si="169"/>
        <v>N/A</v>
      </c>
      <c r="V208" s="86">
        <f t="shared" si="170"/>
        <v>379</v>
      </c>
      <c r="W208" s="86" t="b">
        <f t="shared" si="171"/>
        <v>0</v>
      </c>
      <c r="X208" s="86" t="str">
        <f t="shared" si="172"/>
        <v>Speed</v>
      </c>
      <c r="Y208" s="86" t="str">
        <f t="shared" si="173"/>
        <v>&gt;</v>
      </c>
      <c r="Z208" s="86">
        <f t="shared" si="174"/>
        <v>17.201416015625</v>
      </c>
      <c r="AA208" s="86">
        <f t="shared" si="175"/>
        <v>378</v>
      </c>
      <c r="AB208" s="86" t="b">
        <f t="shared" si="176"/>
        <v>1</v>
      </c>
      <c r="AC208" s="86" t="str">
        <f t="shared" si="177"/>
        <v>Distance</v>
      </c>
      <c r="AD208" s="86" t="str">
        <f t="shared" si="178"/>
        <v>&lt;=</v>
      </c>
      <c r="AE208" s="86">
        <f t="shared" si="179"/>
        <v>289.283935546875</v>
      </c>
      <c r="AF208" s="86">
        <f t="shared" si="180"/>
        <v>237</v>
      </c>
      <c r="AG208" s="86" t="b">
        <f t="shared" si="181"/>
        <v>0</v>
      </c>
      <c r="AH208" s="86" t="str">
        <f t="shared" si="182"/>
        <v>Speed</v>
      </c>
      <c r="AI208" s="86" t="str">
        <f t="shared" si="183"/>
        <v>&gt;</v>
      </c>
      <c r="AJ208" s="86">
        <f t="shared" si="184"/>
        <v>16.983642578125</v>
      </c>
      <c r="AK208" s="86">
        <f t="shared" si="185"/>
        <v>33</v>
      </c>
      <c r="AL208" s="86" t="b">
        <f t="shared" si="186"/>
        <v>1</v>
      </c>
      <c r="AM208" s="86" t="str">
        <f t="shared" si="187"/>
        <v>Speed</v>
      </c>
      <c r="AN208" s="86" t="str">
        <f t="shared" si="188"/>
        <v>&lt;=</v>
      </c>
      <c r="AO208" s="86">
        <f t="shared" si="189"/>
        <v>18.040771484375</v>
      </c>
      <c r="AP208" s="86">
        <f t="shared" si="190"/>
        <v>9</v>
      </c>
      <c r="AQ208" s="86" t="b">
        <f t="shared" si="191"/>
        <v>1</v>
      </c>
      <c r="AR208" s="86" t="str">
        <f t="shared" si="192"/>
        <v>Speed</v>
      </c>
      <c r="AS208" s="86" t="str">
        <f t="shared" si="193"/>
        <v>&lt;=</v>
      </c>
      <c r="AT208" s="86">
        <f t="shared" si="194"/>
        <v>18.583740234375</v>
      </c>
      <c r="AU208" s="86">
        <f t="shared" si="195"/>
        <v>7</v>
      </c>
      <c r="AV208" s="86" t="b">
        <f t="shared" si="196"/>
        <v>1</v>
      </c>
      <c r="AW208" s="86" t="str">
        <f t="shared" si="197"/>
        <v>Speed</v>
      </c>
      <c r="AX208" s="86" t="str">
        <f t="shared" si="198"/>
        <v>&lt;=</v>
      </c>
      <c r="AY208" s="86">
        <f t="shared" si="199"/>
        <v>20.9580078125</v>
      </c>
      <c r="AZ208" s="86">
        <f t="shared" si="200"/>
        <v>2</v>
      </c>
      <c r="BA208" s="86" t="b">
        <f t="shared" si="201"/>
        <v>1</v>
      </c>
      <c r="BB208" s="86" t="str">
        <f t="shared" si="202"/>
        <v>Distance</v>
      </c>
      <c r="BC208" s="86" t="str">
        <f t="shared" si="203"/>
        <v>&lt;=</v>
      </c>
      <c r="BD208" s="86">
        <f t="shared" si="204"/>
        <v>440.973388671875</v>
      </c>
      <c r="BE208" s="86">
        <f t="shared" si="205"/>
        <v>0</v>
      </c>
      <c r="BF208" s="86" t="b">
        <f t="shared" si="206"/>
        <v>0</v>
      </c>
      <c r="BG208" s="86" t="str">
        <f t="shared" si="207"/>
        <v>Distance</v>
      </c>
      <c r="BH208" s="86" t="str">
        <f t="shared" si="208"/>
        <v>&gt;</v>
      </c>
      <c r="BI208" s="86">
        <f t="shared" si="209"/>
        <v>279.580810546875</v>
      </c>
      <c r="BJ208" s="15">
        <f t="shared" si="210"/>
        <v>0</v>
      </c>
      <c r="BK208" s="15" t="str">
        <f t="shared" si="211"/>
        <v>Speed&gt;17,201416015625 AND Distance&lt;=289,283935546875 AND Speed&gt;16,983642578125 AND Speed&lt;=18,040771484375 AND Speed&lt;=18,583740234375 AND Speed&lt;=20,9580078125 AND Distance&lt;=440,973388671875 AND Distance&gt;279,580810546875</v>
      </c>
      <c r="BM208" s="15">
        <v>0.333251953125</v>
      </c>
      <c r="BN208" s="15">
        <v>0</v>
      </c>
      <c r="BO208" s="15" t="s">
        <v>2105</v>
      </c>
    </row>
    <row r="209" spans="1:67">
      <c r="A209" s="15">
        <v>206</v>
      </c>
      <c r="B209" s="15">
        <v>-2</v>
      </c>
      <c r="C209" s="15">
        <v>-8192</v>
      </c>
      <c r="D209" s="15">
        <f t="shared" si="159"/>
        <v>-1</v>
      </c>
      <c r="E209" s="15">
        <f t="shared" si="160"/>
        <v>0</v>
      </c>
      <c r="F209" s="15">
        <f t="shared" si="161"/>
        <v>-1</v>
      </c>
      <c r="G209" s="15">
        <v>-1</v>
      </c>
      <c r="H209" s="15">
        <v>-1</v>
      </c>
      <c r="I209" s="15">
        <v>110</v>
      </c>
      <c r="J209" s="15">
        <v>9</v>
      </c>
      <c r="K209" s="15">
        <v>633</v>
      </c>
      <c r="L209" s="15">
        <v>683</v>
      </c>
      <c r="M209" s="15">
        <f t="shared" si="162"/>
        <v>0.166748046875</v>
      </c>
      <c r="O209" s="86">
        <f t="shared" si="163"/>
        <v>633</v>
      </c>
      <c r="P209" s="86">
        <f t="shared" si="164"/>
        <v>0.333251953125</v>
      </c>
      <c r="Q209" s="86">
        <f t="shared" si="165"/>
        <v>384</v>
      </c>
      <c r="R209" s="86" t="b">
        <f t="shared" si="166"/>
        <v>1</v>
      </c>
      <c r="S209" s="86" t="str">
        <f t="shared" si="167"/>
        <v>Dummy Node</v>
      </c>
      <c r="T209" s="86" t="str">
        <f t="shared" si="168"/>
        <v>N/A</v>
      </c>
      <c r="U209" s="86" t="str">
        <f t="shared" si="169"/>
        <v>N/A</v>
      </c>
      <c r="V209" s="86">
        <f t="shared" si="170"/>
        <v>380</v>
      </c>
      <c r="W209" s="86" t="b">
        <f t="shared" si="171"/>
        <v>0</v>
      </c>
      <c r="X209" s="86" t="str">
        <f t="shared" si="172"/>
        <v>Distance</v>
      </c>
      <c r="Y209" s="86" t="str">
        <f t="shared" si="173"/>
        <v>&gt;</v>
      </c>
      <c r="Z209" s="86">
        <f t="shared" si="174"/>
        <v>311.902587890625</v>
      </c>
      <c r="AA209" s="86">
        <f t="shared" si="175"/>
        <v>378</v>
      </c>
      <c r="AB209" s="86" t="b">
        <f t="shared" si="176"/>
        <v>0</v>
      </c>
      <c r="AC209" s="86" t="str">
        <f t="shared" si="177"/>
        <v>Distance</v>
      </c>
      <c r="AD209" s="86" t="str">
        <f t="shared" si="178"/>
        <v>&gt;</v>
      </c>
      <c r="AE209" s="86">
        <f t="shared" si="179"/>
        <v>289.283935546875</v>
      </c>
      <c r="AF209" s="86">
        <f t="shared" si="180"/>
        <v>237</v>
      </c>
      <c r="AG209" s="86" t="b">
        <f t="shared" si="181"/>
        <v>0</v>
      </c>
      <c r="AH209" s="86" t="str">
        <f t="shared" si="182"/>
        <v>Speed</v>
      </c>
      <c r="AI209" s="86" t="str">
        <f t="shared" si="183"/>
        <v>&gt;</v>
      </c>
      <c r="AJ209" s="86">
        <f t="shared" si="184"/>
        <v>16.983642578125</v>
      </c>
      <c r="AK209" s="86">
        <f t="shared" si="185"/>
        <v>33</v>
      </c>
      <c r="AL209" s="86" t="b">
        <f t="shared" si="186"/>
        <v>1</v>
      </c>
      <c r="AM209" s="86" t="str">
        <f t="shared" si="187"/>
        <v>Speed</v>
      </c>
      <c r="AN209" s="86" t="str">
        <f t="shared" si="188"/>
        <v>&lt;=</v>
      </c>
      <c r="AO209" s="86">
        <f t="shared" si="189"/>
        <v>18.040771484375</v>
      </c>
      <c r="AP209" s="86">
        <f t="shared" si="190"/>
        <v>9</v>
      </c>
      <c r="AQ209" s="86" t="b">
        <f t="shared" si="191"/>
        <v>1</v>
      </c>
      <c r="AR209" s="86" t="str">
        <f t="shared" si="192"/>
        <v>Speed</v>
      </c>
      <c r="AS209" s="86" t="str">
        <f t="shared" si="193"/>
        <v>&lt;=</v>
      </c>
      <c r="AT209" s="86">
        <f t="shared" si="194"/>
        <v>18.583740234375</v>
      </c>
      <c r="AU209" s="86">
        <f t="shared" si="195"/>
        <v>7</v>
      </c>
      <c r="AV209" s="86" t="b">
        <f t="shared" si="196"/>
        <v>1</v>
      </c>
      <c r="AW209" s="86" t="str">
        <f t="shared" si="197"/>
        <v>Speed</v>
      </c>
      <c r="AX209" s="86" t="str">
        <f t="shared" si="198"/>
        <v>&lt;=</v>
      </c>
      <c r="AY209" s="86">
        <f t="shared" si="199"/>
        <v>20.9580078125</v>
      </c>
      <c r="AZ209" s="86">
        <f t="shared" si="200"/>
        <v>2</v>
      </c>
      <c r="BA209" s="86" t="b">
        <f t="shared" si="201"/>
        <v>1</v>
      </c>
      <c r="BB209" s="86" t="str">
        <f t="shared" si="202"/>
        <v>Distance</v>
      </c>
      <c r="BC209" s="86" t="str">
        <f t="shared" si="203"/>
        <v>&lt;=</v>
      </c>
      <c r="BD209" s="86">
        <f t="shared" si="204"/>
        <v>440.973388671875</v>
      </c>
      <c r="BE209" s="86">
        <f t="shared" si="205"/>
        <v>0</v>
      </c>
      <c r="BF209" s="86" t="b">
        <f t="shared" si="206"/>
        <v>0</v>
      </c>
      <c r="BG209" s="86" t="str">
        <f t="shared" si="207"/>
        <v>Distance</v>
      </c>
      <c r="BH209" s="86" t="str">
        <f t="shared" si="208"/>
        <v>&gt;</v>
      </c>
      <c r="BI209" s="86">
        <f t="shared" si="209"/>
        <v>279.580810546875</v>
      </c>
      <c r="BJ209" s="15">
        <f t="shared" si="210"/>
        <v>0</v>
      </c>
      <c r="BK209" s="15" t="str">
        <f t="shared" si="211"/>
        <v>Distance&gt;311,902587890625 AND Distance&gt;289,283935546875 AND Speed&gt;16,983642578125 AND Speed&lt;=18,040771484375 AND Speed&lt;=18,583740234375 AND Speed&lt;=20,9580078125 AND Distance&lt;=440,973388671875 AND Distance&gt;279,580810546875</v>
      </c>
      <c r="BM209" s="15">
        <v>0.333251953125</v>
      </c>
      <c r="BN209" s="15">
        <v>0</v>
      </c>
      <c r="BO209" s="15" t="s">
        <v>2108</v>
      </c>
    </row>
    <row r="210" spans="1:67">
      <c r="A210" s="15">
        <v>207</v>
      </c>
      <c r="B210" s="15">
        <v>1</v>
      </c>
      <c r="C210" s="15">
        <v>93852</v>
      </c>
      <c r="D210" s="15">
        <f t="shared" si="159"/>
        <v>22</v>
      </c>
      <c r="E210" s="15">
        <f t="shared" si="160"/>
        <v>3740</v>
      </c>
      <c r="F210" s="15">
        <f t="shared" si="161"/>
        <v>22.9130859375</v>
      </c>
      <c r="G210" s="15">
        <v>209</v>
      </c>
      <c r="H210" s="15">
        <v>210</v>
      </c>
      <c r="I210" s="15">
        <v>50</v>
      </c>
      <c r="J210" s="15">
        <v>8</v>
      </c>
      <c r="K210" s="15">
        <v>634</v>
      </c>
      <c r="L210" s="15">
        <v>1006</v>
      </c>
      <c r="M210" s="15">
        <f t="shared" si="162"/>
        <v>0.24560546875</v>
      </c>
      <c r="O210" s="86">
        <f t="shared" si="163"/>
        <v>634</v>
      </c>
      <c r="P210" s="86">
        <f t="shared" si="164"/>
        <v>0.333251953125</v>
      </c>
      <c r="Q210" s="86">
        <f t="shared" si="165"/>
        <v>384</v>
      </c>
      <c r="R210" s="86" t="b">
        <f t="shared" si="166"/>
        <v>0</v>
      </c>
      <c r="S210" s="86" t="str">
        <f t="shared" si="167"/>
        <v>Dummy Node</v>
      </c>
      <c r="T210" s="86" t="str">
        <f t="shared" si="168"/>
        <v>N/A</v>
      </c>
      <c r="U210" s="86" t="str">
        <f t="shared" si="169"/>
        <v>N/A</v>
      </c>
      <c r="V210" s="86">
        <f t="shared" si="170"/>
        <v>380</v>
      </c>
      <c r="W210" s="86" t="b">
        <f t="shared" si="171"/>
        <v>0</v>
      </c>
      <c r="X210" s="86" t="str">
        <f t="shared" si="172"/>
        <v>Distance</v>
      </c>
      <c r="Y210" s="86" t="str">
        <f t="shared" si="173"/>
        <v>&gt;</v>
      </c>
      <c r="Z210" s="86">
        <f t="shared" si="174"/>
        <v>311.902587890625</v>
      </c>
      <c r="AA210" s="86">
        <f t="shared" si="175"/>
        <v>378</v>
      </c>
      <c r="AB210" s="86" t="b">
        <f t="shared" si="176"/>
        <v>0</v>
      </c>
      <c r="AC210" s="86" t="str">
        <f t="shared" si="177"/>
        <v>Distance</v>
      </c>
      <c r="AD210" s="86" t="str">
        <f t="shared" si="178"/>
        <v>&gt;</v>
      </c>
      <c r="AE210" s="86">
        <f t="shared" si="179"/>
        <v>289.283935546875</v>
      </c>
      <c r="AF210" s="86">
        <f t="shared" si="180"/>
        <v>237</v>
      </c>
      <c r="AG210" s="86" t="b">
        <f t="shared" si="181"/>
        <v>0</v>
      </c>
      <c r="AH210" s="86" t="str">
        <f t="shared" si="182"/>
        <v>Speed</v>
      </c>
      <c r="AI210" s="86" t="str">
        <f t="shared" si="183"/>
        <v>&gt;</v>
      </c>
      <c r="AJ210" s="86">
        <f t="shared" si="184"/>
        <v>16.983642578125</v>
      </c>
      <c r="AK210" s="86">
        <f t="shared" si="185"/>
        <v>33</v>
      </c>
      <c r="AL210" s="86" t="b">
        <f t="shared" si="186"/>
        <v>1</v>
      </c>
      <c r="AM210" s="86" t="str">
        <f t="shared" si="187"/>
        <v>Speed</v>
      </c>
      <c r="AN210" s="86" t="str">
        <f t="shared" si="188"/>
        <v>&lt;=</v>
      </c>
      <c r="AO210" s="86">
        <f t="shared" si="189"/>
        <v>18.040771484375</v>
      </c>
      <c r="AP210" s="86">
        <f t="shared" si="190"/>
        <v>9</v>
      </c>
      <c r="AQ210" s="86" t="b">
        <f t="shared" si="191"/>
        <v>1</v>
      </c>
      <c r="AR210" s="86" t="str">
        <f t="shared" si="192"/>
        <v>Speed</v>
      </c>
      <c r="AS210" s="86" t="str">
        <f t="shared" si="193"/>
        <v>&lt;=</v>
      </c>
      <c r="AT210" s="86">
        <f t="shared" si="194"/>
        <v>18.583740234375</v>
      </c>
      <c r="AU210" s="86">
        <f t="shared" si="195"/>
        <v>7</v>
      </c>
      <c r="AV210" s="86" t="b">
        <f t="shared" si="196"/>
        <v>1</v>
      </c>
      <c r="AW210" s="86" t="str">
        <f t="shared" si="197"/>
        <v>Speed</v>
      </c>
      <c r="AX210" s="86" t="str">
        <f t="shared" si="198"/>
        <v>&lt;=</v>
      </c>
      <c r="AY210" s="86">
        <f t="shared" si="199"/>
        <v>20.9580078125</v>
      </c>
      <c r="AZ210" s="86">
        <f t="shared" si="200"/>
        <v>2</v>
      </c>
      <c r="BA210" s="86" t="b">
        <f t="shared" si="201"/>
        <v>1</v>
      </c>
      <c r="BB210" s="86" t="str">
        <f t="shared" si="202"/>
        <v>Distance</v>
      </c>
      <c r="BC210" s="86" t="str">
        <f t="shared" si="203"/>
        <v>&lt;=</v>
      </c>
      <c r="BD210" s="86">
        <f t="shared" si="204"/>
        <v>440.973388671875</v>
      </c>
      <c r="BE210" s="86">
        <f t="shared" si="205"/>
        <v>0</v>
      </c>
      <c r="BF210" s="86" t="b">
        <f t="shared" si="206"/>
        <v>0</v>
      </c>
      <c r="BG210" s="86" t="str">
        <f t="shared" si="207"/>
        <v>Distance</v>
      </c>
      <c r="BH210" s="86" t="str">
        <f t="shared" si="208"/>
        <v>&gt;</v>
      </c>
      <c r="BI210" s="86">
        <f t="shared" si="209"/>
        <v>279.580810546875</v>
      </c>
      <c r="BJ210" s="15">
        <f t="shared" si="210"/>
        <v>0</v>
      </c>
      <c r="BK210" s="15" t="str">
        <f t="shared" si="211"/>
        <v>Distance&gt;311,902587890625 AND Distance&gt;289,283935546875 AND Speed&gt;16,983642578125 AND Speed&lt;=18,040771484375 AND Speed&lt;=18,583740234375 AND Speed&lt;=20,9580078125 AND Distance&lt;=440,973388671875 AND Distance&gt;279,580810546875</v>
      </c>
      <c r="BM210" s="15">
        <v>0.333251953125</v>
      </c>
      <c r="BN210" s="15">
        <v>0</v>
      </c>
      <c r="BO210" s="15" t="s">
        <v>2109</v>
      </c>
    </row>
    <row r="211" spans="1:67">
      <c r="A211" s="15">
        <v>208</v>
      </c>
      <c r="B211" s="15">
        <v>-2</v>
      </c>
      <c r="C211" s="15">
        <v>-8192</v>
      </c>
      <c r="D211" s="15">
        <f t="shared" si="159"/>
        <v>-1</v>
      </c>
      <c r="E211" s="15">
        <f t="shared" si="160"/>
        <v>0</v>
      </c>
      <c r="F211" s="15">
        <f t="shared" si="161"/>
        <v>-1</v>
      </c>
      <c r="G211" s="15">
        <v>499</v>
      </c>
      <c r="H211" s="15">
        <v>500</v>
      </c>
      <c r="I211" s="15">
        <v>50</v>
      </c>
      <c r="J211" s="15">
        <v>8</v>
      </c>
      <c r="K211" s="15">
        <v>637</v>
      </c>
      <c r="L211" s="15">
        <v>1365</v>
      </c>
      <c r="M211" s="15">
        <f t="shared" si="162"/>
        <v>0.333251953125</v>
      </c>
      <c r="O211" s="86">
        <f t="shared" si="163"/>
        <v>637</v>
      </c>
      <c r="P211" s="86">
        <f t="shared" si="164"/>
        <v>0</v>
      </c>
      <c r="Q211" s="86">
        <f t="shared" si="165"/>
        <v>389</v>
      </c>
      <c r="R211" s="86" t="b">
        <f t="shared" si="166"/>
        <v>1</v>
      </c>
      <c r="S211" s="86" t="str">
        <f t="shared" si="167"/>
        <v>Dummy Node</v>
      </c>
      <c r="T211" s="86" t="str">
        <f t="shared" si="168"/>
        <v>N/A</v>
      </c>
      <c r="U211" s="86" t="str">
        <f t="shared" si="169"/>
        <v>N/A</v>
      </c>
      <c r="V211" s="86">
        <f t="shared" si="170"/>
        <v>387</v>
      </c>
      <c r="W211" s="86" t="b">
        <f t="shared" si="171"/>
        <v>1</v>
      </c>
      <c r="X211" s="86" t="str">
        <f t="shared" si="172"/>
        <v>GEBR</v>
      </c>
      <c r="Y211" s="86" t="str">
        <f t="shared" si="173"/>
        <v>&lt;=</v>
      </c>
      <c r="Z211" s="86">
        <f t="shared" si="174"/>
        <v>0.715087890625</v>
      </c>
      <c r="AA211" s="86">
        <f t="shared" si="175"/>
        <v>106</v>
      </c>
      <c r="AB211" s="86" t="b">
        <f t="shared" si="176"/>
        <v>1</v>
      </c>
      <c r="AC211" s="86" t="str">
        <f t="shared" si="177"/>
        <v>Speed</v>
      </c>
      <c r="AD211" s="86" t="str">
        <f t="shared" si="178"/>
        <v>&lt;=</v>
      </c>
      <c r="AE211" s="86">
        <f t="shared" si="179"/>
        <v>26.257080078125</v>
      </c>
      <c r="AF211" s="86">
        <f t="shared" si="180"/>
        <v>41</v>
      </c>
      <c r="AG211" s="86" t="b">
        <f t="shared" si="181"/>
        <v>0</v>
      </c>
      <c r="AH211" s="86" t="str">
        <f t="shared" si="182"/>
        <v>Speed</v>
      </c>
      <c r="AI211" s="86" t="str">
        <f t="shared" si="183"/>
        <v>&gt;</v>
      </c>
      <c r="AJ211" s="86">
        <f t="shared" si="184"/>
        <v>26.0556640625</v>
      </c>
      <c r="AK211" s="86">
        <f t="shared" si="185"/>
        <v>40</v>
      </c>
      <c r="AL211" s="86" t="b">
        <f t="shared" si="186"/>
        <v>1</v>
      </c>
      <c r="AM211" s="86" t="str">
        <f t="shared" si="187"/>
        <v>GEBR</v>
      </c>
      <c r="AN211" s="86" t="str">
        <f t="shared" si="188"/>
        <v>&lt;=</v>
      </c>
      <c r="AO211" s="86">
        <f t="shared" si="189"/>
        <v>0.85498046875</v>
      </c>
      <c r="AP211" s="86">
        <f t="shared" si="190"/>
        <v>37</v>
      </c>
      <c r="AQ211" s="86" t="b">
        <f t="shared" si="191"/>
        <v>0</v>
      </c>
      <c r="AR211" s="86" t="str">
        <f t="shared" si="192"/>
        <v>Speed</v>
      </c>
      <c r="AS211" s="86" t="str">
        <f t="shared" si="193"/>
        <v>&gt;</v>
      </c>
      <c r="AT211" s="86">
        <f t="shared" si="194"/>
        <v>23.851806640625</v>
      </c>
      <c r="AU211" s="86">
        <f t="shared" si="195"/>
        <v>8</v>
      </c>
      <c r="AV211" s="86" t="b">
        <f t="shared" si="196"/>
        <v>1</v>
      </c>
      <c r="AW211" s="86" t="str">
        <f t="shared" si="197"/>
        <v>Distance</v>
      </c>
      <c r="AX211" s="86" t="str">
        <f t="shared" si="198"/>
        <v>&lt;=</v>
      </c>
      <c r="AY211" s="86">
        <f t="shared" si="199"/>
        <v>557.604736328125</v>
      </c>
      <c r="AZ211" s="86">
        <f t="shared" si="200"/>
        <v>2</v>
      </c>
      <c r="BA211" s="86" t="b">
        <f t="shared" si="201"/>
        <v>0</v>
      </c>
      <c r="BB211" s="86" t="str">
        <f t="shared" si="202"/>
        <v>Distance</v>
      </c>
      <c r="BC211" s="86" t="str">
        <f t="shared" si="203"/>
        <v>&gt;</v>
      </c>
      <c r="BD211" s="86">
        <f t="shared" si="204"/>
        <v>440.973388671875</v>
      </c>
      <c r="BE211" s="86">
        <f t="shared" si="205"/>
        <v>0</v>
      </c>
      <c r="BF211" s="86" t="b">
        <f t="shared" si="206"/>
        <v>0</v>
      </c>
      <c r="BG211" s="86" t="str">
        <f t="shared" si="207"/>
        <v>Distance</v>
      </c>
      <c r="BH211" s="86" t="str">
        <f t="shared" si="208"/>
        <v>&gt;</v>
      </c>
      <c r="BI211" s="86">
        <f t="shared" si="209"/>
        <v>279.580810546875</v>
      </c>
      <c r="BJ211" s="15">
        <f t="shared" si="210"/>
        <v>1</v>
      </c>
      <c r="BK211" s="15" t="str">
        <f t="shared" si="211"/>
        <v>GEBR&lt;=0,715087890625 AND Speed&lt;=26,257080078125 AND Speed&gt;26,0556640625 AND GEBR&lt;=0,85498046875 AND Speed&gt;23,851806640625 AND Distance&lt;=557,604736328125 AND Distance&gt;440,973388671875 AND Distance&gt;279,580810546875</v>
      </c>
      <c r="BM211" s="15">
        <v>0.333251953125</v>
      </c>
      <c r="BN211" s="15">
        <v>0</v>
      </c>
      <c r="BO211" s="15" t="s">
        <v>2110</v>
      </c>
    </row>
    <row r="212" spans="1:67">
      <c r="A212" s="15">
        <v>209</v>
      </c>
      <c r="B212" s="15">
        <v>-2</v>
      </c>
      <c r="C212" s="15">
        <v>-8192</v>
      </c>
      <c r="D212" s="15">
        <f t="shared" si="159"/>
        <v>-1</v>
      </c>
      <c r="E212" s="15">
        <f t="shared" si="160"/>
        <v>0</v>
      </c>
      <c r="F212" s="15">
        <f t="shared" si="161"/>
        <v>-1</v>
      </c>
      <c r="G212" s="15">
        <v>-1</v>
      </c>
      <c r="H212" s="15">
        <v>-1</v>
      </c>
      <c r="I212" s="15">
        <v>207</v>
      </c>
      <c r="J212" s="15">
        <v>9</v>
      </c>
      <c r="K212" s="15">
        <v>638</v>
      </c>
      <c r="L212" s="15">
        <v>1268</v>
      </c>
      <c r="M212" s="15">
        <f t="shared" si="162"/>
        <v>0.3095703125</v>
      </c>
      <c r="O212" s="86">
        <f t="shared" si="163"/>
        <v>638</v>
      </c>
      <c r="P212" s="86">
        <f t="shared" si="164"/>
        <v>0</v>
      </c>
      <c r="Q212" s="86">
        <f t="shared" si="165"/>
        <v>389</v>
      </c>
      <c r="R212" s="86" t="b">
        <f t="shared" si="166"/>
        <v>0</v>
      </c>
      <c r="S212" s="86" t="str">
        <f t="shared" si="167"/>
        <v>Dummy Node</v>
      </c>
      <c r="T212" s="86" t="str">
        <f t="shared" si="168"/>
        <v>N/A</v>
      </c>
      <c r="U212" s="86" t="str">
        <f t="shared" si="169"/>
        <v>N/A</v>
      </c>
      <c r="V212" s="86">
        <f t="shared" si="170"/>
        <v>387</v>
      </c>
      <c r="W212" s="86" t="b">
        <f t="shared" si="171"/>
        <v>1</v>
      </c>
      <c r="X212" s="86" t="str">
        <f t="shared" si="172"/>
        <v>GEBR</v>
      </c>
      <c r="Y212" s="86" t="str">
        <f t="shared" si="173"/>
        <v>&lt;=</v>
      </c>
      <c r="Z212" s="86">
        <f t="shared" si="174"/>
        <v>0.715087890625</v>
      </c>
      <c r="AA212" s="86">
        <f t="shared" si="175"/>
        <v>106</v>
      </c>
      <c r="AB212" s="86" t="b">
        <f t="shared" si="176"/>
        <v>1</v>
      </c>
      <c r="AC212" s="86" t="str">
        <f t="shared" si="177"/>
        <v>Speed</v>
      </c>
      <c r="AD212" s="86" t="str">
        <f t="shared" si="178"/>
        <v>&lt;=</v>
      </c>
      <c r="AE212" s="86">
        <f t="shared" si="179"/>
        <v>26.257080078125</v>
      </c>
      <c r="AF212" s="86">
        <f t="shared" si="180"/>
        <v>41</v>
      </c>
      <c r="AG212" s="86" t="b">
        <f t="shared" si="181"/>
        <v>0</v>
      </c>
      <c r="AH212" s="86" t="str">
        <f t="shared" si="182"/>
        <v>Speed</v>
      </c>
      <c r="AI212" s="86" t="str">
        <f t="shared" si="183"/>
        <v>&gt;</v>
      </c>
      <c r="AJ212" s="86">
        <f t="shared" si="184"/>
        <v>26.0556640625</v>
      </c>
      <c r="AK212" s="86">
        <f t="shared" si="185"/>
        <v>40</v>
      </c>
      <c r="AL212" s="86" t="b">
        <f t="shared" si="186"/>
        <v>1</v>
      </c>
      <c r="AM212" s="86" t="str">
        <f t="shared" si="187"/>
        <v>GEBR</v>
      </c>
      <c r="AN212" s="86" t="str">
        <f t="shared" si="188"/>
        <v>&lt;=</v>
      </c>
      <c r="AO212" s="86">
        <f t="shared" si="189"/>
        <v>0.85498046875</v>
      </c>
      <c r="AP212" s="86">
        <f t="shared" si="190"/>
        <v>37</v>
      </c>
      <c r="AQ212" s="86" t="b">
        <f t="shared" si="191"/>
        <v>0</v>
      </c>
      <c r="AR212" s="86" t="str">
        <f t="shared" si="192"/>
        <v>Speed</v>
      </c>
      <c r="AS212" s="86" t="str">
        <f t="shared" si="193"/>
        <v>&gt;</v>
      </c>
      <c r="AT212" s="86">
        <f t="shared" si="194"/>
        <v>23.851806640625</v>
      </c>
      <c r="AU212" s="86">
        <f t="shared" si="195"/>
        <v>8</v>
      </c>
      <c r="AV212" s="86" t="b">
        <f t="shared" si="196"/>
        <v>1</v>
      </c>
      <c r="AW212" s="86" t="str">
        <f t="shared" si="197"/>
        <v>Distance</v>
      </c>
      <c r="AX212" s="86" t="str">
        <f t="shared" si="198"/>
        <v>&lt;=</v>
      </c>
      <c r="AY212" s="86">
        <f t="shared" si="199"/>
        <v>557.604736328125</v>
      </c>
      <c r="AZ212" s="86">
        <f t="shared" si="200"/>
        <v>2</v>
      </c>
      <c r="BA212" s="86" t="b">
        <f t="shared" si="201"/>
        <v>0</v>
      </c>
      <c r="BB212" s="86" t="str">
        <f t="shared" si="202"/>
        <v>Distance</v>
      </c>
      <c r="BC212" s="86" t="str">
        <f t="shared" si="203"/>
        <v>&gt;</v>
      </c>
      <c r="BD212" s="86">
        <f t="shared" si="204"/>
        <v>440.973388671875</v>
      </c>
      <c r="BE212" s="86">
        <f t="shared" si="205"/>
        <v>0</v>
      </c>
      <c r="BF212" s="86" t="b">
        <f t="shared" si="206"/>
        <v>0</v>
      </c>
      <c r="BG212" s="86" t="str">
        <f t="shared" si="207"/>
        <v>Distance</v>
      </c>
      <c r="BH212" s="86" t="str">
        <f t="shared" si="208"/>
        <v>&gt;</v>
      </c>
      <c r="BI212" s="86">
        <f t="shared" si="209"/>
        <v>279.580810546875</v>
      </c>
      <c r="BJ212" s="15">
        <f t="shared" si="210"/>
        <v>1</v>
      </c>
      <c r="BK212" s="15" t="str">
        <f t="shared" si="211"/>
        <v>GEBR&lt;=0,715087890625 AND Speed&lt;=26,257080078125 AND Speed&gt;26,0556640625 AND GEBR&lt;=0,85498046875 AND Speed&gt;23,851806640625 AND Distance&lt;=557,604736328125 AND Distance&gt;440,973388671875 AND Distance&gt;279,580810546875</v>
      </c>
      <c r="BM212" s="15">
        <v>0.333251953125</v>
      </c>
      <c r="BN212" s="15">
        <v>0</v>
      </c>
      <c r="BO212" s="15" t="s">
        <v>2112</v>
      </c>
    </row>
    <row r="213" spans="1:67">
      <c r="A213" s="15">
        <v>210</v>
      </c>
      <c r="B213" s="15">
        <v>-2</v>
      </c>
      <c r="C213" s="15">
        <v>-8192</v>
      </c>
      <c r="D213" s="15">
        <f t="shared" si="159"/>
        <v>-1</v>
      </c>
      <c r="E213" s="15">
        <f t="shared" si="160"/>
        <v>0</v>
      </c>
      <c r="F213" s="15">
        <f t="shared" si="161"/>
        <v>-1</v>
      </c>
      <c r="G213" s="15">
        <v>-1</v>
      </c>
      <c r="H213" s="15">
        <v>-1</v>
      </c>
      <c r="I213" s="15">
        <v>207</v>
      </c>
      <c r="J213" s="15">
        <v>9</v>
      </c>
      <c r="K213" s="15">
        <v>639</v>
      </c>
      <c r="L213" s="15">
        <v>273</v>
      </c>
      <c r="M213" s="15">
        <f t="shared" si="162"/>
        <v>6.6650390625E-2</v>
      </c>
      <c r="O213" s="86">
        <f t="shared" si="163"/>
        <v>639</v>
      </c>
      <c r="P213" s="86">
        <f t="shared" si="164"/>
        <v>0.111083984375</v>
      </c>
      <c r="Q213" s="86">
        <f t="shared" si="165"/>
        <v>390</v>
      </c>
      <c r="R213" s="86" t="b">
        <f t="shared" si="166"/>
        <v>1</v>
      </c>
      <c r="S213" s="86" t="str">
        <f t="shared" si="167"/>
        <v>Dummy Node</v>
      </c>
      <c r="T213" s="86" t="str">
        <f t="shared" si="168"/>
        <v>N/A</v>
      </c>
      <c r="U213" s="86" t="str">
        <f t="shared" si="169"/>
        <v>N/A</v>
      </c>
      <c r="V213" s="86">
        <f t="shared" si="170"/>
        <v>387</v>
      </c>
      <c r="W213" s="86" t="b">
        <f t="shared" si="171"/>
        <v>0</v>
      </c>
      <c r="X213" s="86" t="str">
        <f t="shared" si="172"/>
        <v>GEBR</v>
      </c>
      <c r="Y213" s="86" t="str">
        <f t="shared" si="173"/>
        <v>&gt;</v>
      </c>
      <c r="Z213" s="86">
        <f t="shared" si="174"/>
        <v>0.715087890625</v>
      </c>
      <c r="AA213" s="86">
        <f t="shared" si="175"/>
        <v>106</v>
      </c>
      <c r="AB213" s="86" t="b">
        <f t="shared" si="176"/>
        <v>1</v>
      </c>
      <c r="AC213" s="86" t="str">
        <f t="shared" si="177"/>
        <v>Speed</v>
      </c>
      <c r="AD213" s="86" t="str">
        <f t="shared" si="178"/>
        <v>&lt;=</v>
      </c>
      <c r="AE213" s="86">
        <f t="shared" si="179"/>
        <v>26.257080078125</v>
      </c>
      <c r="AF213" s="86">
        <f t="shared" si="180"/>
        <v>41</v>
      </c>
      <c r="AG213" s="86" t="b">
        <f t="shared" si="181"/>
        <v>0</v>
      </c>
      <c r="AH213" s="86" t="str">
        <f t="shared" si="182"/>
        <v>Speed</v>
      </c>
      <c r="AI213" s="86" t="str">
        <f t="shared" si="183"/>
        <v>&gt;</v>
      </c>
      <c r="AJ213" s="86">
        <f t="shared" si="184"/>
        <v>26.0556640625</v>
      </c>
      <c r="AK213" s="86">
        <f t="shared" si="185"/>
        <v>40</v>
      </c>
      <c r="AL213" s="86" t="b">
        <f t="shared" si="186"/>
        <v>1</v>
      </c>
      <c r="AM213" s="86" t="str">
        <f t="shared" si="187"/>
        <v>GEBR</v>
      </c>
      <c r="AN213" s="86" t="str">
        <f t="shared" si="188"/>
        <v>&lt;=</v>
      </c>
      <c r="AO213" s="86">
        <f t="shared" si="189"/>
        <v>0.85498046875</v>
      </c>
      <c r="AP213" s="86">
        <f t="shared" si="190"/>
        <v>37</v>
      </c>
      <c r="AQ213" s="86" t="b">
        <f t="shared" si="191"/>
        <v>0</v>
      </c>
      <c r="AR213" s="86" t="str">
        <f t="shared" si="192"/>
        <v>Speed</v>
      </c>
      <c r="AS213" s="86" t="str">
        <f t="shared" si="193"/>
        <v>&gt;</v>
      </c>
      <c r="AT213" s="86">
        <f t="shared" si="194"/>
        <v>23.851806640625</v>
      </c>
      <c r="AU213" s="86">
        <f t="shared" si="195"/>
        <v>8</v>
      </c>
      <c r="AV213" s="86" t="b">
        <f t="shared" si="196"/>
        <v>1</v>
      </c>
      <c r="AW213" s="86" t="str">
        <f t="shared" si="197"/>
        <v>Distance</v>
      </c>
      <c r="AX213" s="86" t="str">
        <f t="shared" si="198"/>
        <v>&lt;=</v>
      </c>
      <c r="AY213" s="86">
        <f t="shared" si="199"/>
        <v>557.604736328125</v>
      </c>
      <c r="AZ213" s="86">
        <f t="shared" si="200"/>
        <v>2</v>
      </c>
      <c r="BA213" s="86" t="b">
        <f t="shared" si="201"/>
        <v>0</v>
      </c>
      <c r="BB213" s="86" t="str">
        <f t="shared" si="202"/>
        <v>Distance</v>
      </c>
      <c r="BC213" s="86" t="str">
        <f t="shared" si="203"/>
        <v>&gt;</v>
      </c>
      <c r="BD213" s="86">
        <f t="shared" si="204"/>
        <v>440.973388671875</v>
      </c>
      <c r="BE213" s="86">
        <f t="shared" si="205"/>
        <v>0</v>
      </c>
      <c r="BF213" s="86" t="b">
        <f t="shared" si="206"/>
        <v>0</v>
      </c>
      <c r="BG213" s="86" t="str">
        <f t="shared" si="207"/>
        <v>Distance</v>
      </c>
      <c r="BH213" s="86" t="str">
        <f t="shared" si="208"/>
        <v>&gt;</v>
      </c>
      <c r="BI213" s="86">
        <f t="shared" si="209"/>
        <v>279.580810546875</v>
      </c>
      <c r="BJ213" s="15">
        <f t="shared" si="210"/>
        <v>1</v>
      </c>
      <c r="BK213" s="15" t="str">
        <f t="shared" si="211"/>
        <v>GEBR&gt;0,715087890625 AND Speed&lt;=26,257080078125 AND Speed&gt;26,0556640625 AND GEBR&lt;=0,85498046875 AND Speed&gt;23,851806640625 AND Distance&lt;=557,604736328125 AND Distance&gt;440,973388671875 AND Distance&gt;279,580810546875</v>
      </c>
      <c r="BM213" s="15">
        <v>0.333251953125</v>
      </c>
      <c r="BN213" s="15">
        <v>0</v>
      </c>
      <c r="BO213" s="15" t="s">
        <v>2114</v>
      </c>
    </row>
    <row r="214" spans="1:67">
      <c r="A214" s="15">
        <v>211</v>
      </c>
      <c r="B214" s="15">
        <v>-2</v>
      </c>
      <c r="C214" s="15">
        <v>-8192</v>
      </c>
      <c r="D214" s="15">
        <f t="shared" si="159"/>
        <v>-1</v>
      </c>
      <c r="E214" s="15">
        <f t="shared" si="160"/>
        <v>0</v>
      </c>
      <c r="F214" s="15">
        <f t="shared" si="161"/>
        <v>-1</v>
      </c>
      <c r="G214" s="15">
        <v>501</v>
      </c>
      <c r="H214" s="15">
        <v>502</v>
      </c>
      <c r="I214" s="15">
        <v>102</v>
      </c>
      <c r="J214" s="15">
        <v>7</v>
      </c>
      <c r="K214" s="15">
        <v>640</v>
      </c>
      <c r="L214" s="15">
        <v>1365</v>
      </c>
      <c r="M214" s="15">
        <f t="shared" si="162"/>
        <v>0.333251953125</v>
      </c>
      <c r="O214" s="86">
        <f t="shared" si="163"/>
        <v>640</v>
      </c>
      <c r="P214" s="86">
        <f t="shared" si="164"/>
        <v>0.111083984375</v>
      </c>
      <c r="Q214" s="86">
        <f t="shared" si="165"/>
        <v>390</v>
      </c>
      <c r="R214" s="86" t="b">
        <f t="shared" si="166"/>
        <v>0</v>
      </c>
      <c r="S214" s="86" t="str">
        <f t="shared" si="167"/>
        <v>Dummy Node</v>
      </c>
      <c r="T214" s="86" t="str">
        <f t="shared" si="168"/>
        <v>N/A</v>
      </c>
      <c r="U214" s="86" t="str">
        <f t="shared" si="169"/>
        <v>N/A</v>
      </c>
      <c r="V214" s="86">
        <f t="shared" si="170"/>
        <v>387</v>
      </c>
      <c r="W214" s="86" t="b">
        <f t="shared" si="171"/>
        <v>0</v>
      </c>
      <c r="X214" s="86" t="str">
        <f t="shared" si="172"/>
        <v>GEBR</v>
      </c>
      <c r="Y214" s="86" t="str">
        <f t="shared" si="173"/>
        <v>&gt;</v>
      </c>
      <c r="Z214" s="86">
        <f t="shared" si="174"/>
        <v>0.715087890625</v>
      </c>
      <c r="AA214" s="86">
        <f t="shared" si="175"/>
        <v>106</v>
      </c>
      <c r="AB214" s="86" t="b">
        <f t="shared" si="176"/>
        <v>1</v>
      </c>
      <c r="AC214" s="86" t="str">
        <f t="shared" si="177"/>
        <v>Speed</v>
      </c>
      <c r="AD214" s="86" t="str">
        <f t="shared" si="178"/>
        <v>&lt;=</v>
      </c>
      <c r="AE214" s="86">
        <f t="shared" si="179"/>
        <v>26.257080078125</v>
      </c>
      <c r="AF214" s="86">
        <f t="shared" si="180"/>
        <v>41</v>
      </c>
      <c r="AG214" s="86" t="b">
        <f t="shared" si="181"/>
        <v>0</v>
      </c>
      <c r="AH214" s="86" t="str">
        <f t="shared" si="182"/>
        <v>Speed</v>
      </c>
      <c r="AI214" s="86" t="str">
        <f t="shared" si="183"/>
        <v>&gt;</v>
      </c>
      <c r="AJ214" s="86">
        <f t="shared" si="184"/>
        <v>26.0556640625</v>
      </c>
      <c r="AK214" s="86">
        <f t="shared" si="185"/>
        <v>40</v>
      </c>
      <c r="AL214" s="86" t="b">
        <f t="shared" si="186"/>
        <v>1</v>
      </c>
      <c r="AM214" s="86" t="str">
        <f t="shared" si="187"/>
        <v>GEBR</v>
      </c>
      <c r="AN214" s="86" t="str">
        <f t="shared" si="188"/>
        <v>&lt;=</v>
      </c>
      <c r="AO214" s="86">
        <f t="shared" si="189"/>
        <v>0.85498046875</v>
      </c>
      <c r="AP214" s="86">
        <f t="shared" si="190"/>
        <v>37</v>
      </c>
      <c r="AQ214" s="86" t="b">
        <f t="shared" si="191"/>
        <v>0</v>
      </c>
      <c r="AR214" s="86" t="str">
        <f t="shared" si="192"/>
        <v>Speed</v>
      </c>
      <c r="AS214" s="86" t="str">
        <f t="shared" si="193"/>
        <v>&gt;</v>
      </c>
      <c r="AT214" s="86">
        <f t="shared" si="194"/>
        <v>23.851806640625</v>
      </c>
      <c r="AU214" s="86">
        <f t="shared" si="195"/>
        <v>8</v>
      </c>
      <c r="AV214" s="86" t="b">
        <f t="shared" si="196"/>
        <v>1</v>
      </c>
      <c r="AW214" s="86" t="str">
        <f t="shared" si="197"/>
        <v>Distance</v>
      </c>
      <c r="AX214" s="86" t="str">
        <f t="shared" si="198"/>
        <v>&lt;=</v>
      </c>
      <c r="AY214" s="86">
        <f t="shared" si="199"/>
        <v>557.604736328125</v>
      </c>
      <c r="AZ214" s="86">
        <f t="shared" si="200"/>
        <v>2</v>
      </c>
      <c r="BA214" s="86" t="b">
        <f t="shared" si="201"/>
        <v>0</v>
      </c>
      <c r="BB214" s="86" t="str">
        <f t="shared" si="202"/>
        <v>Distance</v>
      </c>
      <c r="BC214" s="86" t="str">
        <f t="shared" si="203"/>
        <v>&gt;</v>
      </c>
      <c r="BD214" s="86">
        <f t="shared" si="204"/>
        <v>440.973388671875</v>
      </c>
      <c r="BE214" s="86">
        <f t="shared" si="205"/>
        <v>0</v>
      </c>
      <c r="BF214" s="86" t="b">
        <f t="shared" si="206"/>
        <v>0</v>
      </c>
      <c r="BG214" s="86" t="str">
        <f t="shared" si="207"/>
        <v>Distance</v>
      </c>
      <c r="BH214" s="86" t="str">
        <f t="shared" si="208"/>
        <v>&gt;</v>
      </c>
      <c r="BI214" s="86">
        <f t="shared" si="209"/>
        <v>279.580810546875</v>
      </c>
      <c r="BJ214" s="15">
        <f t="shared" si="210"/>
        <v>1</v>
      </c>
      <c r="BK214" s="15" t="str">
        <f t="shared" si="211"/>
        <v>GEBR&gt;0,715087890625 AND Speed&lt;=26,257080078125 AND Speed&gt;26,0556640625 AND GEBR&lt;=0,85498046875 AND Speed&gt;23,851806640625 AND Distance&lt;=557,604736328125 AND Distance&gt;440,973388671875 AND Distance&gt;279,580810546875</v>
      </c>
      <c r="BM214" s="15">
        <v>0.333251953125</v>
      </c>
      <c r="BN214" s="15">
        <v>0</v>
      </c>
      <c r="BO214" s="15" t="s">
        <v>2115</v>
      </c>
    </row>
    <row r="215" spans="1:67">
      <c r="A215" s="15">
        <v>212</v>
      </c>
      <c r="B215" s="15">
        <v>0</v>
      </c>
      <c r="C215" s="15">
        <v>142783</v>
      </c>
      <c r="D215" s="15">
        <f t="shared" si="159"/>
        <v>34</v>
      </c>
      <c r="E215" s="15">
        <f t="shared" si="160"/>
        <v>3519</v>
      </c>
      <c r="F215" s="15">
        <f t="shared" si="161"/>
        <v>34.859130859375</v>
      </c>
      <c r="G215" s="15">
        <v>213</v>
      </c>
      <c r="H215" s="15">
        <v>214</v>
      </c>
      <c r="I215" s="15">
        <v>102</v>
      </c>
      <c r="J215" s="15">
        <v>7</v>
      </c>
      <c r="K215" s="15">
        <v>643</v>
      </c>
      <c r="L215" s="15">
        <v>1145</v>
      </c>
      <c r="M215" s="15">
        <f t="shared" si="162"/>
        <v>0.279541015625</v>
      </c>
      <c r="O215" s="86">
        <f t="shared" si="163"/>
        <v>643</v>
      </c>
      <c r="P215" s="86">
        <f t="shared" si="164"/>
        <v>0.111083984375</v>
      </c>
      <c r="Q215" s="86">
        <f t="shared" si="165"/>
        <v>393</v>
      </c>
      <c r="R215" s="86" t="b">
        <f t="shared" si="166"/>
        <v>1</v>
      </c>
      <c r="S215" s="86" t="str">
        <f t="shared" si="167"/>
        <v>Dummy Node</v>
      </c>
      <c r="T215" s="86" t="str">
        <f t="shared" si="168"/>
        <v>N/A</v>
      </c>
      <c r="U215" s="86" t="str">
        <f t="shared" si="169"/>
        <v>N/A</v>
      </c>
      <c r="V215" s="86">
        <f t="shared" si="170"/>
        <v>392</v>
      </c>
      <c r="W215" s="86" t="b">
        <f t="shared" si="171"/>
        <v>1</v>
      </c>
      <c r="X215" s="86" t="str">
        <f t="shared" si="172"/>
        <v>Distance</v>
      </c>
      <c r="Y215" s="86" t="str">
        <f t="shared" si="173"/>
        <v>&lt;=</v>
      </c>
      <c r="Z215" s="86">
        <f t="shared" si="174"/>
        <v>278.1572265625</v>
      </c>
      <c r="AA215" s="86">
        <f t="shared" si="175"/>
        <v>53</v>
      </c>
      <c r="AB215" s="86" t="b">
        <f t="shared" si="176"/>
        <v>0</v>
      </c>
      <c r="AC215" s="86" t="str">
        <f t="shared" si="177"/>
        <v>Distance</v>
      </c>
      <c r="AD215" s="86" t="str">
        <f t="shared" si="178"/>
        <v>&gt;</v>
      </c>
      <c r="AE215" s="86">
        <f t="shared" si="179"/>
        <v>274.583251953125</v>
      </c>
      <c r="AF215" s="86">
        <f t="shared" si="180"/>
        <v>51</v>
      </c>
      <c r="AG215" s="86" t="b">
        <f t="shared" si="181"/>
        <v>1</v>
      </c>
      <c r="AH215" s="86" t="str">
        <f t="shared" si="182"/>
        <v>GEBR</v>
      </c>
      <c r="AI215" s="86" t="str">
        <f t="shared" si="183"/>
        <v>&lt;=</v>
      </c>
      <c r="AJ215" s="86">
        <f t="shared" si="184"/>
        <v>1.046142578125</v>
      </c>
      <c r="AK215" s="86">
        <f t="shared" si="185"/>
        <v>18</v>
      </c>
      <c r="AL215" s="86" t="b">
        <f t="shared" si="186"/>
        <v>1</v>
      </c>
      <c r="AM215" s="86" t="str">
        <f t="shared" si="187"/>
        <v>Speed</v>
      </c>
      <c r="AN215" s="86" t="str">
        <f t="shared" si="188"/>
        <v>&lt;=</v>
      </c>
      <c r="AO215" s="86">
        <f t="shared" si="189"/>
        <v>21.800048828125</v>
      </c>
      <c r="AP215" s="86">
        <f t="shared" si="190"/>
        <v>16</v>
      </c>
      <c r="AQ215" s="86" t="b">
        <f t="shared" si="191"/>
        <v>0</v>
      </c>
      <c r="AR215" s="86" t="str">
        <f t="shared" si="192"/>
        <v>Speed</v>
      </c>
      <c r="AS215" s="86" t="str">
        <f t="shared" si="193"/>
        <v>&gt;</v>
      </c>
      <c r="AT215" s="86">
        <f t="shared" si="194"/>
        <v>18.3662109375</v>
      </c>
      <c r="AU215" s="86">
        <f t="shared" si="195"/>
        <v>4</v>
      </c>
      <c r="AV215" s="86" t="b">
        <f t="shared" si="196"/>
        <v>0</v>
      </c>
      <c r="AW215" s="86" t="str">
        <f t="shared" si="197"/>
        <v>Distance</v>
      </c>
      <c r="AX215" s="86" t="str">
        <f t="shared" si="198"/>
        <v>&gt;</v>
      </c>
      <c r="AY215" s="86">
        <f t="shared" si="199"/>
        <v>200.208251953125</v>
      </c>
      <c r="AZ215" s="86">
        <f t="shared" si="200"/>
        <v>1</v>
      </c>
      <c r="BA215" s="86" t="b">
        <f t="shared" si="201"/>
        <v>0</v>
      </c>
      <c r="BB215" s="86" t="str">
        <f t="shared" si="202"/>
        <v>Speed</v>
      </c>
      <c r="BC215" s="86" t="str">
        <f t="shared" si="203"/>
        <v>&gt;</v>
      </c>
      <c r="BD215" s="86">
        <f t="shared" si="204"/>
        <v>13.645751953125</v>
      </c>
      <c r="BE215" s="86">
        <f t="shared" si="205"/>
        <v>0</v>
      </c>
      <c r="BF215" s="86" t="b">
        <f t="shared" si="206"/>
        <v>1</v>
      </c>
      <c r="BG215" s="86" t="str">
        <f t="shared" si="207"/>
        <v>Distance</v>
      </c>
      <c r="BH215" s="86" t="str">
        <f t="shared" si="208"/>
        <v>&lt;=</v>
      </c>
      <c r="BI215" s="86">
        <f t="shared" si="209"/>
        <v>279.580810546875</v>
      </c>
      <c r="BJ215" s="15">
        <f t="shared" si="210"/>
        <v>1</v>
      </c>
      <c r="BK215" s="15" t="str">
        <f t="shared" si="211"/>
        <v>Distance&lt;=278,1572265625 AND Distance&gt;274,583251953125 AND GEBR&lt;=1,046142578125 AND Speed&lt;=21,800048828125 AND Speed&gt;18,3662109375 AND Distance&gt;200,208251953125 AND Speed&gt;13,645751953125 AND Distance&lt;=279,580810546875</v>
      </c>
      <c r="BM215" s="15">
        <v>0.333251953125</v>
      </c>
      <c r="BN215" s="15">
        <v>0</v>
      </c>
      <c r="BO215" s="15" t="s">
        <v>2116</v>
      </c>
    </row>
    <row r="216" spans="1:67">
      <c r="A216" s="15">
        <v>213</v>
      </c>
      <c r="B216" s="15">
        <v>2</v>
      </c>
      <c r="C216" s="15">
        <v>4285</v>
      </c>
      <c r="D216" s="15">
        <f t="shared" si="159"/>
        <v>1</v>
      </c>
      <c r="E216" s="15">
        <f t="shared" si="160"/>
        <v>189</v>
      </c>
      <c r="F216" s="15">
        <f t="shared" si="161"/>
        <v>1.046142578125</v>
      </c>
      <c r="G216" s="15">
        <v>215</v>
      </c>
      <c r="H216" s="15">
        <v>216</v>
      </c>
      <c r="I216" s="15">
        <v>212</v>
      </c>
      <c r="J216" s="15">
        <v>8</v>
      </c>
      <c r="K216" s="15">
        <v>644</v>
      </c>
      <c r="L216" s="15">
        <v>390</v>
      </c>
      <c r="M216" s="15">
        <f t="shared" si="162"/>
        <v>9.521484375E-2</v>
      </c>
      <c r="O216" s="86">
        <f t="shared" si="163"/>
        <v>644</v>
      </c>
      <c r="P216" s="86">
        <f t="shared" si="164"/>
        <v>0.111083984375</v>
      </c>
      <c r="Q216" s="86">
        <f t="shared" si="165"/>
        <v>393</v>
      </c>
      <c r="R216" s="86" t="b">
        <f t="shared" si="166"/>
        <v>0</v>
      </c>
      <c r="S216" s="86" t="str">
        <f t="shared" si="167"/>
        <v>Dummy Node</v>
      </c>
      <c r="T216" s="86" t="str">
        <f t="shared" si="168"/>
        <v>N/A</v>
      </c>
      <c r="U216" s="86" t="str">
        <f t="shared" si="169"/>
        <v>N/A</v>
      </c>
      <c r="V216" s="86">
        <f t="shared" si="170"/>
        <v>392</v>
      </c>
      <c r="W216" s="86" t="b">
        <f t="shared" si="171"/>
        <v>1</v>
      </c>
      <c r="X216" s="86" t="str">
        <f t="shared" si="172"/>
        <v>Distance</v>
      </c>
      <c r="Y216" s="86" t="str">
        <f t="shared" si="173"/>
        <v>&lt;=</v>
      </c>
      <c r="Z216" s="86">
        <f t="shared" si="174"/>
        <v>278.1572265625</v>
      </c>
      <c r="AA216" s="86">
        <f t="shared" si="175"/>
        <v>53</v>
      </c>
      <c r="AB216" s="86" t="b">
        <f t="shared" si="176"/>
        <v>0</v>
      </c>
      <c r="AC216" s="86" t="str">
        <f t="shared" si="177"/>
        <v>Distance</v>
      </c>
      <c r="AD216" s="86" t="str">
        <f t="shared" si="178"/>
        <v>&gt;</v>
      </c>
      <c r="AE216" s="86">
        <f t="shared" si="179"/>
        <v>274.583251953125</v>
      </c>
      <c r="AF216" s="86">
        <f t="shared" si="180"/>
        <v>51</v>
      </c>
      <c r="AG216" s="86" t="b">
        <f t="shared" si="181"/>
        <v>1</v>
      </c>
      <c r="AH216" s="86" t="str">
        <f t="shared" si="182"/>
        <v>GEBR</v>
      </c>
      <c r="AI216" s="86" t="str">
        <f t="shared" si="183"/>
        <v>&lt;=</v>
      </c>
      <c r="AJ216" s="86">
        <f t="shared" si="184"/>
        <v>1.046142578125</v>
      </c>
      <c r="AK216" s="86">
        <f t="shared" si="185"/>
        <v>18</v>
      </c>
      <c r="AL216" s="86" t="b">
        <f t="shared" si="186"/>
        <v>1</v>
      </c>
      <c r="AM216" s="86" t="str">
        <f t="shared" si="187"/>
        <v>Speed</v>
      </c>
      <c r="AN216" s="86" t="str">
        <f t="shared" si="188"/>
        <v>&lt;=</v>
      </c>
      <c r="AO216" s="86">
        <f t="shared" si="189"/>
        <v>21.800048828125</v>
      </c>
      <c r="AP216" s="86">
        <f t="shared" si="190"/>
        <v>16</v>
      </c>
      <c r="AQ216" s="86" t="b">
        <f t="shared" si="191"/>
        <v>0</v>
      </c>
      <c r="AR216" s="86" t="str">
        <f t="shared" si="192"/>
        <v>Speed</v>
      </c>
      <c r="AS216" s="86" t="str">
        <f t="shared" si="193"/>
        <v>&gt;</v>
      </c>
      <c r="AT216" s="86">
        <f t="shared" si="194"/>
        <v>18.3662109375</v>
      </c>
      <c r="AU216" s="86">
        <f t="shared" si="195"/>
        <v>4</v>
      </c>
      <c r="AV216" s="86" t="b">
        <f t="shared" si="196"/>
        <v>0</v>
      </c>
      <c r="AW216" s="86" t="str">
        <f t="shared" si="197"/>
        <v>Distance</v>
      </c>
      <c r="AX216" s="86" t="str">
        <f t="shared" si="198"/>
        <v>&gt;</v>
      </c>
      <c r="AY216" s="86">
        <f t="shared" si="199"/>
        <v>200.208251953125</v>
      </c>
      <c r="AZ216" s="86">
        <f t="shared" si="200"/>
        <v>1</v>
      </c>
      <c r="BA216" s="86" t="b">
        <f t="shared" si="201"/>
        <v>0</v>
      </c>
      <c r="BB216" s="86" t="str">
        <f t="shared" si="202"/>
        <v>Speed</v>
      </c>
      <c r="BC216" s="86" t="str">
        <f t="shared" si="203"/>
        <v>&gt;</v>
      </c>
      <c r="BD216" s="86">
        <f t="shared" si="204"/>
        <v>13.645751953125</v>
      </c>
      <c r="BE216" s="86">
        <f t="shared" si="205"/>
        <v>0</v>
      </c>
      <c r="BF216" s="86" t="b">
        <f t="shared" si="206"/>
        <v>1</v>
      </c>
      <c r="BG216" s="86" t="str">
        <f t="shared" si="207"/>
        <v>Distance</v>
      </c>
      <c r="BH216" s="86" t="str">
        <f t="shared" si="208"/>
        <v>&lt;=</v>
      </c>
      <c r="BI216" s="86">
        <f t="shared" si="209"/>
        <v>279.580810546875</v>
      </c>
      <c r="BJ216" s="15">
        <f t="shared" si="210"/>
        <v>1</v>
      </c>
      <c r="BK216" s="15" t="str">
        <f t="shared" si="211"/>
        <v>Distance&lt;=278,1572265625 AND Distance&gt;274,583251953125 AND GEBR&lt;=1,046142578125 AND Speed&lt;=21,800048828125 AND Speed&gt;18,3662109375 AND Distance&gt;200,208251953125 AND Speed&gt;13,645751953125 AND Distance&lt;=279,580810546875</v>
      </c>
      <c r="BM216" s="15">
        <v>0.333251953125</v>
      </c>
      <c r="BN216" s="15">
        <v>0</v>
      </c>
      <c r="BO216" s="15" t="s">
        <v>2117</v>
      </c>
    </row>
    <row r="217" spans="1:67">
      <c r="A217" s="15">
        <v>214</v>
      </c>
      <c r="B217" s="15">
        <v>-2</v>
      </c>
      <c r="C217" s="15">
        <v>-8192</v>
      </c>
      <c r="D217" s="15">
        <f t="shared" si="159"/>
        <v>-1</v>
      </c>
      <c r="E217" s="15">
        <f t="shared" si="160"/>
        <v>0</v>
      </c>
      <c r="F217" s="15">
        <f t="shared" si="161"/>
        <v>-1</v>
      </c>
      <c r="G217" s="15">
        <v>503</v>
      </c>
      <c r="H217" s="15">
        <v>504</v>
      </c>
      <c r="I217" s="15">
        <v>212</v>
      </c>
      <c r="J217" s="15">
        <v>8</v>
      </c>
      <c r="K217" s="15">
        <v>645</v>
      </c>
      <c r="L217" s="15">
        <v>1365</v>
      </c>
      <c r="M217" s="15">
        <f t="shared" si="162"/>
        <v>0.333251953125</v>
      </c>
      <c r="O217" s="86">
        <f t="shared" si="163"/>
        <v>645</v>
      </c>
      <c r="P217" s="86">
        <f t="shared" si="164"/>
        <v>0</v>
      </c>
      <c r="Q217" s="86">
        <f t="shared" si="165"/>
        <v>394</v>
      </c>
      <c r="R217" s="86" t="b">
        <f t="shared" si="166"/>
        <v>1</v>
      </c>
      <c r="S217" s="86" t="str">
        <f t="shared" si="167"/>
        <v>Dummy Node</v>
      </c>
      <c r="T217" s="86" t="str">
        <f t="shared" si="168"/>
        <v>N/A</v>
      </c>
      <c r="U217" s="86" t="str">
        <f t="shared" si="169"/>
        <v>N/A</v>
      </c>
      <c r="V217" s="86">
        <f t="shared" si="170"/>
        <v>392</v>
      </c>
      <c r="W217" s="86" t="b">
        <f t="shared" si="171"/>
        <v>0</v>
      </c>
      <c r="X217" s="86" t="str">
        <f t="shared" si="172"/>
        <v>Distance</v>
      </c>
      <c r="Y217" s="86" t="str">
        <f t="shared" si="173"/>
        <v>&gt;</v>
      </c>
      <c r="Z217" s="86">
        <f t="shared" si="174"/>
        <v>278.1572265625</v>
      </c>
      <c r="AA217" s="86">
        <f t="shared" si="175"/>
        <v>53</v>
      </c>
      <c r="AB217" s="86" t="b">
        <f t="shared" si="176"/>
        <v>0</v>
      </c>
      <c r="AC217" s="86" t="str">
        <f t="shared" si="177"/>
        <v>Distance</v>
      </c>
      <c r="AD217" s="86" t="str">
        <f t="shared" si="178"/>
        <v>&gt;</v>
      </c>
      <c r="AE217" s="86">
        <f t="shared" si="179"/>
        <v>274.583251953125</v>
      </c>
      <c r="AF217" s="86">
        <f t="shared" si="180"/>
        <v>51</v>
      </c>
      <c r="AG217" s="86" t="b">
        <f t="shared" si="181"/>
        <v>1</v>
      </c>
      <c r="AH217" s="86" t="str">
        <f t="shared" si="182"/>
        <v>GEBR</v>
      </c>
      <c r="AI217" s="86" t="str">
        <f t="shared" si="183"/>
        <v>&lt;=</v>
      </c>
      <c r="AJ217" s="86">
        <f t="shared" si="184"/>
        <v>1.046142578125</v>
      </c>
      <c r="AK217" s="86">
        <f t="shared" si="185"/>
        <v>18</v>
      </c>
      <c r="AL217" s="86" t="b">
        <f t="shared" si="186"/>
        <v>1</v>
      </c>
      <c r="AM217" s="86" t="str">
        <f t="shared" si="187"/>
        <v>Speed</v>
      </c>
      <c r="AN217" s="86" t="str">
        <f t="shared" si="188"/>
        <v>&lt;=</v>
      </c>
      <c r="AO217" s="86">
        <f t="shared" si="189"/>
        <v>21.800048828125</v>
      </c>
      <c r="AP217" s="86">
        <f t="shared" si="190"/>
        <v>16</v>
      </c>
      <c r="AQ217" s="86" t="b">
        <f t="shared" si="191"/>
        <v>0</v>
      </c>
      <c r="AR217" s="86" t="str">
        <f t="shared" si="192"/>
        <v>Speed</v>
      </c>
      <c r="AS217" s="86" t="str">
        <f t="shared" si="193"/>
        <v>&gt;</v>
      </c>
      <c r="AT217" s="86">
        <f t="shared" si="194"/>
        <v>18.3662109375</v>
      </c>
      <c r="AU217" s="86">
        <f t="shared" si="195"/>
        <v>4</v>
      </c>
      <c r="AV217" s="86" t="b">
        <f t="shared" si="196"/>
        <v>0</v>
      </c>
      <c r="AW217" s="86" t="str">
        <f t="shared" si="197"/>
        <v>Distance</v>
      </c>
      <c r="AX217" s="86" t="str">
        <f t="shared" si="198"/>
        <v>&gt;</v>
      </c>
      <c r="AY217" s="86">
        <f t="shared" si="199"/>
        <v>200.208251953125</v>
      </c>
      <c r="AZ217" s="86">
        <f t="shared" si="200"/>
        <v>1</v>
      </c>
      <c r="BA217" s="86" t="b">
        <f t="shared" si="201"/>
        <v>0</v>
      </c>
      <c r="BB217" s="86" t="str">
        <f t="shared" si="202"/>
        <v>Speed</v>
      </c>
      <c r="BC217" s="86" t="str">
        <f t="shared" si="203"/>
        <v>&gt;</v>
      </c>
      <c r="BD217" s="86">
        <f t="shared" si="204"/>
        <v>13.645751953125</v>
      </c>
      <c r="BE217" s="86">
        <f t="shared" si="205"/>
        <v>0</v>
      </c>
      <c r="BF217" s="86" t="b">
        <f t="shared" si="206"/>
        <v>1</v>
      </c>
      <c r="BG217" s="86" t="str">
        <f t="shared" si="207"/>
        <v>Distance</v>
      </c>
      <c r="BH217" s="86" t="str">
        <f t="shared" si="208"/>
        <v>&lt;=</v>
      </c>
      <c r="BI217" s="86">
        <f t="shared" si="209"/>
        <v>279.580810546875</v>
      </c>
      <c r="BJ217" s="15">
        <f t="shared" si="210"/>
        <v>1</v>
      </c>
      <c r="BK217" s="15" t="str">
        <f t="shared" si="211"/>
        <v>Distance&gt;278,1572265625 AND Distance&gt;274,583251953125 AND GEBR&lt;=1,046142578125 AND Speed&lt;=21,800048828125 AND Speed&gt;18,3662109375 AND Distance&gt;200,208251953125 AND Speed&gt;13,645751953125 AND Distance&lt;=279,580810546875</v>
      </c>
      <c r="BM217" s="15">
        <v>0.333251953125</v>
      </c>
      <c r="BN217" s="15">
        <v>0</v>
      </c>
      <c r="BO217" s="15" t="s">
        <v>2118</v>
      </c>
    </row>
    <row r="218" spans="1:67">
      <c r="A218" s="15">
        <v>215</v>
      </c>
      <c r="B218" s="15">
        <v>-2</v>
      </c>
      <c r="C218" s="15">
        <v>-8192</v>
      </c>
      <c r="D218" s="15">
        <f t="shared" si="159"/>
        <v>-1</v>
      </c>
      <c r="E218" s="15">
        <f t="shared" si="160"/>
        <v>0</v>
      </c>
      <c r="F218" s="15">
        <f t="shared" si="161"/>
        <v>-1</v>
      </c>
      <c r="G218" s="15">
        <v>-1</v>
      </c>
      <c r="H218" s="15">
        <v>-1</v>
      </c>
      <c r="I218" s="15">
        <v>213</v>
      </c>
      <c r="J218" s="15">
        <v>9</v>
      </c>
      <c r="K218" s="15">
        <v>646</v>
      </c>
      <c r="L218" s="15">
        <v>0</v>
      </c>
      <c r="M218" s="15">
        <f t="shared" si="162"/>
        <v>0</v>
      </c>
      <c r="O218" s="86">
        <f t="shared" si="163"/>
        <v>646</v>
      </c>
      <c r="P218" s="86">
        <f t="shared" si="164"/>
        <v>0</v>
      </c>
      <c r="Q218" s="86">
        <f t="shared" si="165"/>
        <v>394</v>
      </c>
      <c r="R218" s="86" t="b">
        <f t="shared" si="166"/>
        <v>0</v>
      </c>
      <c r="S218" s="86" t="str">
        <f t="shared" si="167"/>
        <v>Dummy Node</v>
      </c>
      <c r="T218" s="86" t="str">
        <f t="shared" si="168"/>
        <v>N/A</v>
      </c>
      <c r="U218" s="86" t="str">
        <f t="shared" si="169"/>
        <v>N/A</v>
      </c>
      <c r="V218" s="86">
        <f t="shared" si="170"/>
        <v>392</v>
      </c>
      <c r="W218" s="86" t="b">
        <f t="shared" si="171"/>
        <v>0</v>
      </c>
      <c r="X218" s="86" t="str">
        <f t="shared" si="172"/>
        <v>Distance</v>
      </c>
      <c r="Y218" s="86" t="str">
        <f t="shared" si="173"/>
        <v>&gt;</v>
      </c>
      <c r="Z218" s="86">
        <f t="shared" si="174"/>
        <v>278.1572265625</v>
      </c>
      <c r="AA218" s="86">
        <f t="shared" si="175"/>
        <v>53</v>
      </c>
      <c r="AB218" s="86" t="b">
        <f t="shared" si="176"/>
        <v>0</v>
      </c>
      <c r="AC218" s="86" t="str">
        <f t="shared" si="177"/>
        <v>Distance</v>
      </c>
      <c r="AD218" s="86" t="str">
        <f t="shared" si="178"/>
        <v>&gt;</v>
      </c>
      <c r="AE218" s="86">
        <f t="shared" si="179"/>
        <v>274.583251953125</v>
      </c>
      <c r="AF218" s="86">
        <f t="shared" si="180"/>
        <v>51</v>
      </c>
      <c r="AG218" s="86" t="b">
        <f t="shared" si="181"/>
        <v>1</v>
      </c>
      <c r="AH218" s="86" t="str">
        <f t="shared" si="182"/>
        <v>GEBR</v>
      </c>
      <c r="AI218" s="86" t="str">
        <f t="shared" si="183"/>
        <v>&lt;=</v>
      </c>
      <c r="AJ218" s="86">
        <f t="shared" si="184"/>
        <v>1.046142578125</v>
      </c>
      <c r="AK218" s="86">
        <f t="shared" si="185"/>
        <v>18</v>
      </c>
      <c r="AL218" s="86" t="b">
        <f t="shared" si="186"/>
        <v>1</v>
      </c>
      <c r="AM218" s="86" t="str">
        <f t="shared" si="187"/>
        <v>Speed</v>
      </c>
      <c r="AN218" s="86" t="str">
        <f t="shared" si="188"/>
        <v>&lt;=</v>
      </c>
      <c r="AO218" s="86">
        <f t="shared" si="189"/>
        <v>21.800048828125</v>
      </c>
      <c r="AP218" s="86">
        <f t="shared" si="190"/>
        <v>16</v>
      </c>
      <c r="AQ218" s="86" t="b">
        <f t="shared" si="191"/>
        <v>0</v>
      </c>
      <c r="AR218" s="86" t="str">
        <f t="shared" si="192"/>
        <v>Speed</v>
      </c>
      <c r="AS218" s="86" t="str">
        <f t="shared" si="193"/>
        <v>&gt;</v>
      </c>
      <c r="AT218" s="86">
        <f t="shared" si="194"/>
        <v>18.3662109375</v>
      </c>
      <c r="AU218" s="86">
        <f t="shared" si="195"/>
        <v>4</v>
      </c>
      <c r="AV218" s="86" t="b">
        <f t="shared" si="196"/>
        <v>0</v>
      </c>
      <c r="AW218" s="86" t="str">
        <f t="shared" si="197"/>
        <v>Distance</v>
      </c>
      <c r="AX218" s="86" t="str">
        <f t="shared" si="198"/>
        <v>&gt;</v>
      </c>
      <c r="AY218" s="86">
        <f t="shared" si="199"/>
        <v>200.208251953125</v>
      </c>
      <c r="AZ218" s="86">
        <f t="shared" si="200"/>
        <v>1</v>
      </c>
      <c r="BA218" s="86" t="b">
        <f t="shared" si="201"/>
        <v>0</v>
      </c>
      <c r="BB218" s="86" t="str">
        <f t="shared" si="202"/>
        <v>Speed</v>
      </c>
      <c r="BC218" s="86" t="str">
        <f t="shared" si="203"/>
        <v>&gt;</v>
      </c>
      <c r="BD218" s="86">
        <f t="shared" si="204"/>
        <v>13.645751953125</v>
      </c>
      <c r="BE218" s="86">
        <f t="shared" si="205"/>
        <v>0</v>
      </c>
      <c r="BF218" s="86" t="b">
        <f t="shared" si="206"/>
        <v>1</v>
      </c>
      <c r="BG218" s="86" t="str">
        <f t="shared" si="207"/>
        <v>Distance</v>
      </c>
      <c r="BH218" s="86" t="str">
        <f t="shared" si="208"/>
        <v>&lt;=</v>
      </c>
      <c r="BI218" s="86">
        <f t="shared" si="209"/>
        <v>279.580810546875</v>
      </c>
      <c r="BJ218" s="15">
        <f t="shared" si="210"/>
        <v>1</v>
      </c>
      <c r="BK218" s="15" t="str">
        <f t="shared" si="211"/>
        <v>Distance&gt;278,1572265625 AND Distance&gt;274,583251953125 AND GEBR&lt;=1,046142578125 AND Speed&lt;=21,800048828125 AND Speed&gt;18,3662109375 AND Distance&gt;200,208251953125 AND Speed&gt;13,645751953125 AND Distance&lt;=279,580810546875</v>
      </c>
      <c r="BM218"/>
      <c r="BN218"/>
      <c r="BO218"/>
    </row>
    <row r="219" spans="1:67">
      <c r="A219" s="15">
        <v>216</v>
      </c>
      <c r="B219" s="15">
        <v>-2</v>
      </c>
      <c r="C219" s="15">
        <v>-8192</v>
      </c>
      <c r="D219" s="15">
        <f t="shared" si="159"/>
        <v>-1</v>
      </c>
      <c r="E219" s="15">
        <f t="shared" si="160"/>
        <v>0</v>
      </c>
      <c r="F219" s="15">
        <f t="shared" si="161"/>
        <v>-1</v>
      </c>
      <c r="G219" s="15">
        <v>-1</v>
      </c>
      <c r="H219" s="15">
        <v>-1</v>
      </c>
      <c r="I219" s="15">
        <v>213</v>
      </c>
      <c r="J219" s="15">
        <v>9</v>
      </c>
      <c r="K219" s="15">
        <v>651</v>
      </c>
      <c r="L219" s="15">
        <v>910</v>
      </c>
      <c r="M219" s="15">
        <f t="shared" si="162"/>
        <v>0.22216796875</v>
      </c>
      <c r="O219" s="86">
        <f t="shared" si="163"/>
        <v>651</v>
      </c>
      <c r="P219" s="86">
        <f t="shared" si="164"/>
        <v>0.333251953125</v>
      </c>
      <c r="Q219" s="86">
        <f t="shared" si="165"/>
        <v>400</v>
      </c>
      <c r="R219" s="86" t="b">
        <f t="shared" si="166"/>
        <v>1</v>
      </c>
      <c r="S219" s="86" t="str">
        <f t="shared" si="167"/>
        <v>Dummy Node</v>
      </c>
      <c r="T219" s="86" t="str">
        <f t="shared" si="168"/>
        <v>N/A</v>
      </c>
      <c r="U219" s="86" t="str">
        <f t="shared" si="169"/>
        <v>N/A</v>
      </c>
      <c r="V219" s="86">
        <f t="shared" si="170"/>
        <v>397</v>
      </c>
      <c r="W219" s="86" t="b">
        <f t="shared" si="171"/>
        <v>0</v>
      </c>
      <c r="X219" s="86" t="str">
        <f t="shared" si="172"/>
        <v>Distance</v>
      </c>
      <c r="Y219" s="86" t="str">
        <f t="shared" si="173"/>
        <v>&gt;</v>
      </c>
      <c r="Z219" s="86">
        <f t="shared" si="174"/>
        <v>469.559814453125</v>
      </c>
      <c r="AA219" s="86">
        <f t="shared" si="175"/>
        <v>396</v>
      </c>
      <c r="AB219" s="86" t="b">
        <f t="shared" si="176"/>
        <v>1</v>
      </c>
      <c r="AC219" s="86" t="str">
        <f t="shared" si="177"/>
        <v>GEBR</v>
      </c>
      <c r="AD219" s="86" t="str">
        <f t="shared" si="178"/>
        <v>&lt;=</v>
      </c>
      <c r="AE219" s="86">
        <f t="shared" si="179"/>
        <v>0.715087890625</v>
      </c>
      <c r="AF219" s="86">
        <f t="shared" si="180"/>
        <v>119</v>
      </c>
      <c r="AG219" s="86" t="b">
        <f t="shared" si="181"/>
        <v>0</v>
      </c>
      <c r="AH219" s="86" t="str">
        <f t="shared" si="182"/>
        <v>Speed</v>
      </c>
      <c r="AI219" s="86" t="str">
        <f t="shared" si="183"/>
        <v>&gt;</v>
      </c>
      <c r="AJ219" s="86">
        <f t="shared" si="184"/>
        <v>21.189208984375</v>
      </c>
      <c r="AK219" s="86">
        <f t="shared" si="185"/>
        <v>39</v>
      </c>
      <c r="AL219" s="86" t="b">
        <f t="shared" si="186"/>
        <v>1</v>
      </c>
      <c r="AM219" s="86" t="str">
        <f t="shared" si="187"/>
        <v>Speed</v>
      </c>
      <c r="AN219" s="86" t="str">
        <f t="shared" si="188"/>
        <v>&lt;=</v>
      </c>
      <c r="AO219" s="86">
        <f t="shared" si="189"/>
        <v>22.98486328125</v>
      </c>
      <c r="AP219" s="86">
        <f t="shared" si="190"/>
        <v>37</v>
      </c>
      <c r="AQ219" s="86" t="b">
        <f t="shared" si="191"/>
        <v>1</v>
      </c>
      <c r="AR219" s="86" t="str">
        <f t="shared" si="192"/>
        <v>Speed</v>
      </c>
      <c r="AS219" s="86" t="str">
        <f t="shared" si="193"/>
        <v>&lt;=</v>
      </c>
      <c r="AT219" s="86">
        <f t="shared" si="194"/>
        <v>23.851806640625</v>
      </c>
      <c r="AU219" s="86">
        <f t="shared" si="195"/>
        <v>8</v>
      </c>
      <c r="AV219" s="86" t="b">
        <f t="shared" si="196"/>
        <v>1</v>
      </c>
      <c r="AW219" s="86" t="str">
        <f t="shared" si="197"/>
        <v>Distance</v>
      </c>
      <c r="AX219" s="86" t="str">
        <f t="shared" si="198"/>
        <v>&lt;=</v>
      </c>
      <c r="AY219" s="86">
        <f t="shared" si="199"/>
        <v>557.604736328125</v>
      </c>
      <c r="AZ219" s="86">
        <f t="shared" si="200"/>
        <v>2</v>
      </c>
      <c r="BA219" s="86" t="b">
        <f t="shared" si="201"/>
        <v>0</v>
      </c>
      <c r="BB219" s="86" t="str">
        <f t="shared" si="202"/>
        <v>Distance</v>
      </c>
      <c r="BC219" s="86" t="str">
        <f t="shared" si="203"/>
        <v>&gt;</v>
      </c>
      <c r="BD219" s="86">
        <f t="shared" si="204"/>
        <v>440.973388671875</v>
      </c>
      <c r="BE219" s="86">
        <f t="shared" si="205"/>
        <v>0</v>
      </c>
      <c r="BF219" s="86" t="b">
        <f t="shared" si="206"/>
        <v>0</v>
      </c>
      <c r="BG219" s="86" t="str">
        <f t="shared" si="207"/>
        <v>Distance</v>
      </c>
      <c r="BH219" s="86" t="str">
        <f t="shared" si="208"/>
        <v>&gt;</v>
      </c>
      <c r="BI219" s="86">
        <f t="shared" si="209"/>
        <v>279.580810546875</v>
      </c>
      <c r="BJ219" s="15">
        <f t="shared" si="210"/>
        <v>0</v>
      </c>
      <c r="BK219" s="15" t="str">
        <f t="shared" si="211"/>
        <v>Distance&gt;469,559814453125 AND GEBR&lt;=0,715087890625 AND Speed&gt;21,189208984375 AND Speed&lt;=22,98486328125 AND Speed&lt;=23,851806640625 AND Distance&lt;=557,604736328125 AND Distance&gt;440,973388671875 AND Distance&gt;279,580810546875</v>
      </c>
      <c r="BM219"/>
      <c r="BN219"/>
      <c r="BO219"/>
    </row>
    <row r="220" spans="1:67">
      <c r="A220" s="15">
        <v>217</v>
      </c>
      <c r="B220" s="15">
        <v>-2</v>
      </c>
      <c r="C220" s="15">
        <v>-8192</v>
      </c>
      <c r="D220" s="15">
        <f t="shared" si="159"/>
        <v>-1</v>
      </c>
      <c r="E220" s="15">
        <f t="shared" si="160"/>
        <v>0</v>
      </c>
      <c r="F220" s="15">
        <f t="shared" si="161"/>
        <v>-1</v>
      </c>
      <c r="G220" s="15">
        <v>505</v>
      </c>
      <c r="H220" s="15">
        <v>506</v>
      </c>
      <c r="I220" s="15">
        <v>49</v>
      </c>
      <c r="J220" s="15">
        <v>8</v>
      </c>
      <c r="K220" s="15">
        <v>652</v>
      </c>
      <c r="L220" s="15">
        <v>0</v>
      </c>
      <c r="M220" s="15">
        <f t="shared" si="162"/>
        <v>0</v>
      </c>
      <c r="O220" s="86">
        <f t="shared" si="163"/>
        <v>652</v>
      </c>
      <c r="P220" s="86">
        <f t="shared" si="164"/>
        <v>0.333251953125</v>
      </c>
      <c r="Q220" s="86">
        <f t="shared" si="165"/>
        <v>400</v>
      </c>
      <c r="R220" s="86" t="b">
        <f t="shared" si="166"/>
        <v>0</v>
      </c>
      <c r="S220" s="86" t="str">
        <f t="shared" si="167"/>
        <v>Dummy Node</v>
      </c>
      <c r="T220" s="86" t="str">
        <f t="shared" si="168"/>
        <v>N/A</v>
      </c>
      <c r="U220" s="86" t="str">
        <f t="shared" si="169"/>
        <v>N/A</v>
      </c>
      <c r="V220" s="86">
        <f t="shared" si="170"/>
        <v>397</v>
      </c>
      <c r="W220" s="86" t="b">
        <f t="shared" si="171"/>
        <v>0</v>
      </c>
      <c r="X220" s="86" t="str">
        <f t="shared" si="172"/>
        <v>Distance</v>
      </c>
      <c r="Y220" s="86" t="str">
        <f t="shared" si="173"/>
        <v>&gt;</v>
      </c>
      <c r="Z220" s="86">
        <f t="shared" si="174"/>
        <v>469.559814453125</v>
      </c>
      <c r="AA220" s="86">
        <f t="shared" si="175"/>
        <v>396</v>
      </c>
      <c r="AB220" s="86" t="b">
        <f t="shared" si="176"/>
        <v>1</v>
      </c>
      <c r="AC220" s="86" t="str">
        <f t="shared" si="177"/>
        <v>GEBR</v>
      </c>
      <c r="AD220" s="86" t="str">
        <f t="shared" si="178"/>
        <v>&lt;=</v>
      </c>
      <c r="AE220" s="86">
        <f t="shared" si="179"/>
        <v>0.715087890625</v>
      </c>
      <c r="AF220" s="86">
        <f t="shared" si="180"/>
        <v>119</v>
      </c>
      <c r="AG220" s="86" t="b">
        <f t="shared" si="181"/>
        <v>0</v>
      </c>
      <c r="AH220" s="86" t="str">
        <f t="shared" si="182"/>
        <v>Speed</v>
      </c>
      <c r="AI220" s="86" t="str">
        <f t="shared" si="183"/>
        <v>&gt;</v>
      </c>
      <c r="AJ220" s="86">
        <f t="shared" si="184"/>
        <v>21.189208984375</v>
      </c>
      <c r="AK220" s="86">
        <f t="shared" si="185"/>
        <v>39</v>
      </c>
      <c r="AL220" s="86" t="b">
        <f t="shared" si="186"/>
        <v>1</v>
      </c>
      <c r="AM220" s="86" t="str">
        <f t="shared" si="187"/>
        <v>Speed</v>
      </c>
      <c r="AN220" s="86" t="str">
        <f t="shared" si="188"/>
        <v>&lt;=</v>
      </c>
      <c r="AO220" s="86">
        <f t="shared" si="189"/>
        <v>22.98486328125</v>
      </c>
      <c r="AP220" s="86">
        <f t="shared" si="190"/>
        <v>37</v>
      </c>
      <c r="AQ220" s="86" t="b">
        <f t="shared" si="191"/>
        <v>1</v>
      </c>
      <c r="AR220" s="86" t="str">
        <f t="shared" si="192"/>
        <v>Speed</v>
      </c>
      <c r="AS220" s="86" t="str">
        <f t="shared" si="193"/>
        <v>&lt;=</v>
      </c>
      <c r="AT220" s="86">
        <f t="shared" si="194"/>
        <v>23.851806640625</v>
      </c>
      <c r="AU220" s="86">
        <f t="shared" si="195"/>
        <v>8</v>
      </c>
      <c r="AV220" s="86" t="b">
        <f t="shared" si="196"/>
        <v>1</v>
      </c>
      <c r="AW220" s="86" t="str">
        <f t="shared" si="197"/>
        <v>Distance</v>
      </c>
      <c r="AX220" s="86" t="str">
        <f t="shared" si="198"/>
        <v>&lt;=</v>
      </c>
      <c r="AY220" s="86">
        <f t="shared" si="199"/>
        <v>557.604736328125</v>
      </c>
      <c r="AZ220" s="86">
        <f t="shared" si="200"/>
        <v>2</v>
      </c>
      <c r="BA220" s="86" t="b">
        <f t="shared" si="201"/>
        <v>0</v>
      </c>
      <c r="BB220" s="86" t="str">
        <f t="shared" si="202"/>
        <v>Distance</v>
      </c>
      <c r="BC220" s="86" t="str">
        <f t="shared" si="203"/>
        <v>&gt;</v>
      </c>
      <c r="BD220" s="86">
        <f t="shared" si="204"/>
        <v>440.973388671875</v>
      </c>
      <c r="BE220" s="86">
        <f t="shared" si="205"/>
        <v>0</v>
      </c>
      <c r="BF220" s="86" t="b">
        <f t="shared" si="206"/>
        <v>0</v>
      </c>
      <c r="BG220" s="86" t="str">
        <f t="shared" si="207"/>
        <v>Distance</v>
      </c>
      <c r="BH220" s="86" t="str">
        <f t="shared" si="208"/>
        <v>&gt;</v>
      </c>
      <c r="BI220" s="86">
        <f t="shared" si="209"/>
        <v>279.580810546875</v>
      </c>
      <c r="BJ220" s="15">
        <f t="shared" si="210"/>
        <v>0</v>
      </c>
      <c r="BK220" s="15" t="str">
        <f t="shared" si="211"/>
        <v>Distance&gt;469,559814453125 AND GEBR&lt;=0,715087890625 AND Speed&gt;21,189208984375 AND Speed&lt;=22,98486328125 AND Speed&lt;=23,851806640625 AND Distance&lt;=557,604736328125 AND Distance&gt;440,973388671875 AND Distance&gt;279,580810546875</v>
      </c>
      <c r="BM220"/>
      <c r="BN220"/>
      <c r="BO220"/>
    </row>
    <row r="221" spans="1:67">
      <c r="A221" s="15">
        <v>218</v>
      </c>
      <c r="B221" s="15">
        <v>-2</v>
      </c>
      <c r="C221" s="15">
        <v>-8192</v>
      </c>
      <c r="D221" s="15">
        <f t="shared" si="159"/>
        <v>-1</v>
      </c>
      <c r="E221" s="15">
        <f t="shared" si="160"/>
        <v>0</v>
      </c>
      <c r="F221" s="15">
        <f t="shared" si="161"/>
        <v>-1</v>
      </c>
      <c r="G221" s="15">
        <v>507</v>
      </c>
      <c r="H221" s="15">
        <v>508</v>
      </c>
      <c r="I221" s="15">
        <v>49</v>
      </c>
      <c r="J221" s="15">
        <v>8</v>
      </c>
      <c r="K221" s="15">
        <v>653</v>
      </c>
      <c r="L221" s="15">
        <v>546</v>
      </c>
      <c r="M221" s="15">
        <f t="shared" si="162"/>
        <v>0.13330078125</v>
      </c>
      <c r="O221" s="86">
        <f t="shared" si="163"/>
        <v>653</v>
      </c>
      <c r="P221" s="86">
        <f t="shared" si="164"/>
        <v>0.333251953125</v>
      </c>
      <c r="Q221" s="86">
        <f t="shared" si="165"/>
        <v>403</v>
      </c>
      <c r="R221" s="86" t="b">
        <f t="shared" si="166"/>
        <v>1</v>
      </c>
      <c r="S221" s="86" t="str">
        <f t="shared" si="167"/>
        <v>Dummy Node</v>
      </c>
      <c r="T221" s="86" t="str">
        <f t="shared" si="168"/>
        <v>N/A</v>
      </c>
      <c r="U221" s="86" t="str">
        <f t="shared" si="169"/>
        <v>N/A</v>
      </c>
      <c r="V221" s="86">
        <f t="shared" si="170"/>
        <v>278</v>
      </c>
      <c r="W221" s="86" t="b">
        <f t="shared" si="171"/>
        <v>1</v>
      </c>
      <c r="X221" s="86" t="str">
        <f t="shared" si="172"/>
        <v>Speed</v>
      </c>
      <c r="Y221" s="86" t="str">
        <f t="shared" si="173"/>
        <v>&lt;=</v>
      </c>
      <c r="Z221" s="86">
        <f t="shared" si="174"/>
        <v>24.4423828125</v>
      </c>
      <c r="AA221" s="86">
        <f t="shared" si="175"/>
        <v>78</v>
      </c>
      <c r="AB221" s="86" t="b">
        <f t="shared" si="176"/>
        <v>0</v>
      </c>
      <c r="AC221" s="86" t="str">
        <f t="shared" si="177"/>
        <v>Distance</v>
      </c>
      <c r="AD221" s="86" t="str">
        <f t="shared" si="178"/>
        <v>&gt;</v>
      </c>
      <c r="AE221" s="86">
        <f t="shared" si="179"/>
        <v>329.841064453125</v>
      </c>
      <c r="AF221" s="86">
        <f t="shared" si="180"/>
        <v>25</v>
      </c>
      <c r="AG221" s="86" t="b">
        <f t="shared" si="181"/>
        <v>0</v>
      </c>
      <c r="AH221" s="86" t="str">
        <f t="shared" si="182"/>
        <v>Distance</v>
      </c>
      <c r="AI221" s="86" t="str">
        <f t="shared" si="183"/>
        <v>&gt;</v>
      </c>
      <c r="AJ221" s="86">
        <f t="shared" si="184"/>
        <v>318.34033203125</v>
      </c>
      <c r="AK221" s="86">
        <f t="shared" si="185"/>
        <v>14</v>
      </c>
      <c r="AL221" s="86" t="b">
        <f t="shared" si="186"/>
        <v>1</v>
      </c>
      <c r="AM221" s="86" t="str">
        <f t="shared" si="187"/>
        <v>Speed</v>
      </c>
      <c r="AN221" s="86" t="str">
        <f t="shared" si="188"/>
        <v>&lt;=</v>
      </c>
      <c r="AO221" s="86">
        <f t="shared" si="189"/>
        <v>24.756591796875</v>
      </c>
      <c r="AP221" s="86">
        <f t="shared" si="190"/>
        <v>10</v>
      </c>
      <c r="AQ221" s="86" t="b">
        <f t="shared" si="191"/>
        <v>0</v>
      </c>
      <c r="AR221" s="86" t="str">
        <f t="shared" si="192"/>
        <v>GEBR</v>
      </c>
      <c r="AS221" s="86" t="str">
        <f t="shared" si="193"/>
        <v>&gt;</v>
      </c>
      <c r="AT221" s="86">
        <f t="shared" si="194"/>
        <v>1.046142578125</v>
      </c>
      <c r="AU221" s="86">
        <f t="shared" si="195"/>
        <v>7</v>
      </c>
      <c r="AV221" s="86" t="b">
        <f t="shared" si="196"/>
        <v>0</v>
      </c>
      <c r="AW221" s="86" t="str">
        <f t="shared" si="197"/>
        <v>Speed</v>
      </c>
      <c r="AX221" s="86" t="str">
        <f t="shared" si="198"/>
        <v>&gt;</v>
      </c>
      <c r="AY221" s="86">
        <f t="shared" si="199"/>
        <v>20.9580078125</v>
      </c>
      <c r="AZ221" s="86">
        <f t="shared" si="200"/>
        <v>2</v>
      </c>
      <c r="BA221" s="86" t="b">
        <f t="shared" si="201"/>
        <v>1</v>
      </c>
      <c r="BB221" s="86" t="str">
        <f t="shared" si="202"/>
        <v>Distance</v>
      </c>
      <c r="BC221" s="86" t="str">
        <f t="shared" si="203"/>
        <v>&lt;=</v>
      </c>
      <c r="BD221" s="86">
        <f t="shared" si="204"/>
        <v>440.973388671875</v>
      </c>
      <c r="BE221" s="86">
        <f t="shared" si="205"/>
        <v>0</v>
      </c>
      <c r="BF221" s="86" t="b">
        <f t="shared" si="206"/>
        <v>0</v>
      </c>
      <c r="BG221" s="86" t="str">
        <f t="shared" si="207"/>
        <v>Distance</v>
      </c>
      <c r="BH221" s="86" t="str">
        <f t="shared" si="208"/>
        <v>&gt;</v>
      </c>
      <c r="BI221" s="86">
        <f t="shared" si="209"/>
        <v>279.580810546875</v>
      </c>
      <c r="BJ221" s="15">
        <f t="shared" si="210"/>
        <v>0</v>
      </c>
      <c r="BK221" s="15" t="str">
        <f t="shared" si="211"/>
        <v>Speed&lt;=24,4423828125 AND Distance&gt;329,841064453125 AND Distance&gt;318,34033203125 AND Speed&lt;=24,756591796875 AND GEBR&gt;1,046142578125 AND Speed&gt;20,9580078125 AND Distance&lt;=440,973388671875 AND Distance&gt;279,580810546875</v>
      </c>
      <c r="BM221"/>
      <c r="BN221"/>
      <c r="BO221"/>
    </row>
    <row r="222" spans="1:67">
      <c r="A222" s="15">
        <v>219</v>
      </c>
      <c r="B222" s="15">
        <v>0</v>
      </c>
      <c r="C222" s="15">
        <v>2344752</v>
      </c>
      <c r="D222" s="15">
        <f t="shared" si="159"/>
        <v>572</v>
      </c>
      <c r="E222" s="15">
        <f t="shared" si="160"/>
        <v>1840</v>
      </c>
      <c r="F222" s="15">
        <f t="shared" si="161"/>
        <v>572.44921875</v>
      </c>
      <c r="G222" s="15">
        <v>407</v>
      </c>
      <c r="H222" s="15">
        <v>408</v>
      </c>
      <c r="I222" s="15">
        <v>38</v>
      </c>
      <c r="J222" s="15">
        <v>4</v>
      </c>
      <c r="K222" s="15">
        <v>654</v>
      </c>
      <c r="L222" s="15">
        <v>1365</v>
      </c>
      <c r="M222" s="15">
        <f t="shared" si="162"/>
        <v>0.333251953125</v>
      </c>
      <c r="O222" s="86">
        <f t="shared" si="163"/>
        <v>654</v>
      </c>
      <c r="P222" s="86">
        <f t="shared" si="164"/>
        <v>0.333251953125</v>
      </c>
      <c r="Q222" s="86">
        <f t="shared" si="165"/>
        <v>403</v>
      </c>
      <c r="R222" s="86" t="b">
        <f t="shared" si="166"/>
        <v>0</v>
      </c>
      <c r="S222" s="86" t="str">
        <f t="shared" si="167"/>
        <v>Dummy Node</v>
      </c>
      <c r="T222" s="86" t="str">
        <f t="shared" si="168"/>
        <v>N/A</v>
      </c>
      <c r="U222" s="86" t="str">
        <f t="shared" si="169"/>
        <v>N/A</v>
      </c>
      <c r="V222" s="86">
        <f t="shared" si="170"/>
        <v>278</v>
      </c>
      <c r="W222" s="86" t="b">
        <f t="shared" si="171"/>
        <v>1</v>
      </c>
      <c r="X222" s="86" t="str">
        <f t="shared" si="172"/>
        <v>Speed</v>
      </c>
      <c r="Y222" s="86" t="str">
        <f t="shared" si="173"/>
        <v>&lt;=</v>
      </c>
      <c r="Z222" s="86">
        <f t="shared" si="174"/>
        <v>24.4423828125</v>
      </c>
      <c r="AA222" s="86">
        <f t="shared" si="175"/>
        <v>78</v>
      </c>
      <c r="AB222" s="86" t="b">
        <f t="shared" si="176"/>
        <v>0</v>
      </c>
      <c r="AC222" s="86" t="str">
        <f t="shared" si="177"/>
        <v>Distance</v>
      </c>
      <c r="AD222" s="86" t="str">
        <f t="shared" si="178"/>
        <v>&gt;</v>
      </c>
      <c r="AE222" s="86">
        <f t="shared" si="179"/>
        <v>329.841064453125</v>
      </c>
      <c r="AF222" s="86">
        <f t="shared" si="180"/>
        <v>25</v>
      </c>
      <c r="AG222" s="86" t="b">
        <f t="shared" si="181"/>
        <v>0</v>
      </c>
      <c r="AH222" s="86" t="str">
        <f t="shared" si="182"/>
        <v>Distance</v>
      </c>
      <c r="AI222" s="86" t="str">
        <f t="shared" si="183"/>
        <v>&gt;</v>
      </c>
      <c r="AJ222" s="86">
        <f t="shared" si="184"/>
        <v>318.34033203125</v>
      </c>
      <c r="AK222" s="86">
        <f t="shared" si="185"/>
        <v>14</v>
      </c>
      <c r="AL222" s="86" t="b">
        <f t="shared" si="186"/>
        <v>1</v>
      </c>
      <c r="AM222" s="86" t="str">
        <f t="shared" si="187"/>
        <v>Speed</v>
      </c>
      <c r="AN222" s="86" t="str">
        <f t="shared" si="188"/>
        <v>&lt;=</v>
      </c>
      <c r="AO222" s="86">
        <f t="shared" si="189"/>
        <v>24.756591796875</v>
      </c>
      <c r="AP222" s="86">
        <f t="shared" si="190"/>
        <v>10</v>
      </c>
      <c r="AQ222" s="86" t="b">
        <f t="shared" si="191"/>
        <v>0</v>
      </c>
      <c r="AR222" s="86" t="str">
        <f t="shared" si="192"/>
        <v>GEBR</v>
      </c>
      <c r="AS222" s="86" t="str">
        <f t="shared" si="193"/>
        <v>&gt;</v>
      </c>
      <c r="AT222" s="86">
        <f t="shared" si="194"/>
        <v>1.046142578125</v>
      </c>
      <c r="AU222" s="86">
        <f t="shared" si="195"/>
        <v>7</v>
      </c>
      <c r="AV222" s="86" t="b">
        <f t="shared" si="196"/>
        <v>0</v>
      </c>
      <c r="AW222" s="86" t="str">
        <f t="shared" si="197"/>
        <v>Speed</v>
      </c>
      <c r="AX222" s="86" t="str">
        <f t="shared" si="198"/>
        <v>&gt;</v>
      </c>
      <c r="AY222" s="86">
        <f t="shared" si="199"/>
        <v>20.9580078125</v>
      </c>
      <c r="AZ222" s="86">
        <f t="shared" si="200"/>
        <v>2</v>
      </c>
      <c r="BA222" s="86" t="b">
        <f t="shared" si="201"/>
        <v>1</v>
      </c>
      <c r="BB222" s="86" t="str">
        <f t="shared" si="202"/>
        <v>Distance</v>
      </c>
      <c r="BC222" s="86" t="str">
        <f t="shared" si="203"/>
        <v>&lt;=</v>
      </c>
      <c r="BD222" s="86">
        <f t="shared" si="204"/>
        <v>440.973388671875</v>
      </c>
      <c r="BE222" s="86">
        <f t="shared" si="205"/>
        <v>0</v>
      </c>
      <c r="BF222" s="86" t="b">
        <f t="shared" si="206"/>
        <v>0</v>
      </c>
      <c r="BG222" s="86" t="str">
        <f t="shared" si="207"/>
        <v>Distance</v>
      </c>
      <c r="BH222" s="86" t="str">
        <f t="shared" si="208"/>
        <v>&gt;</v>
      </c>
      <c r="BI222" s="86">
        <f t="shared" si="209"/>
        <v>279.580810546875</v>
      </c>
      <c r="BJ222" s="15">
        <f t="shared" si="210"/>
        <v>0</v>
      </c>
      <c r="BK222" s="15" t="str">
        <f t="shared" si="211"/>
        <v>Speed&lt;=24,4423828125 AND Distance&gt;329,841064453125 AND Distance&gt;318,34033203125 AND Speed&lt;=24,756591796875 AND GEBR&gt;1,046142578125 AND Speed&gt;20,9580078125 AND Distance&lt;=440,973388671875 AND Distance&gt;279,580810546875</v>
      </c>
      <c r="BM222"/>
      <c r="BN222"/>
      <c r="BO222"/>
    </row>
    <row r="223" spans="1:67">
      <c r="A223" s="15">
        <v>220</v>
      </c>
      <c r="B223" s="15">
        <v>0</v>
      </c>
      <c r="C223" s="15">
        <v>2743214</v>
      </c>
      <c r="D223" s="15">
        <f t="shared" si="159"/>
        <v>669</v>
      </c>
      <c r="E223" s="15">
        <f t="shared" si="160"/>
        <v>2990</v>
      </c>
      <c r="F223" s="15">
        <f t="shared" si="161"/>
        <v>669.72998046875</v>
      </c>
      <c r="G223" s="15">
        <v>221</v>
      </c>
      <c r="H223" s="15">
        <v>222</v>
      </c>
      <c r="I223" s="15">
        <v>38</v>
      </c>
      <c r="J223" s="15">
        <v>4</v>
      </c>
      <c r="K223" s="15">
        <v>661</v>
      </c>
      <c r="L223" s="15">
        <v>1339</v>
      </c>
      <c r="M223" s="15">
        <f t="shared" si="162"/>
        <v>0.326904296875</v>
      </c>
      <c r="O223" s="86">
        <f t="shared" si="163"/>
        <v>661</v>
      </c>
      <c r="P223" s="86">
        <f t="shared" si="164"/>
        <v>0</v>
      </c>
      <c r="Q223" s="86">
        <f t="shared" si="165"/>
        <v>414</v>
      </c>
      <c r="R223" s="86" t="b">
        <f t="shared" si="166"/>
        <v>1</v>
      </c>
      <c r="S223" s="86" t="str">
        <f t="shared" si="167"/>
        <v>Dummy Node</v>
      </c>
      <c r="T223" s="86" t="str">
        <f t="shared" si="168"/>
        <v>N/A</v>
      </c>
      <c r="U223" s="86" t="str">
        <f t="shared" si="169"/>
        <v>N/A</v>
      </c>
      <c r="V223" s="86">
        <f t="shared" si="170"/>
        <v>290</v>
      </c>
      <c r="W223" s="86" t="b">
        <f t="shared" si="171"/>
        <v>0</v>
      </c>
      <c r="X223" s="86" t="str">
        <f t="shared" si="172"/>
        <v>Speed</v>
      </c>
      <c r="Y223" s="86" t="str">
        <f t="shared" si="173"/>
        <v>&gt;</v>
      </c>
      <c r="Z223" s="86">
        <f t="shared" si="174"/>
        <v>25.40283203125</v>
      </c>
      <c r="AA223" s="86">
        <f t="shared" si="175"/>
        <v>288</v>
      </c>
      <c r="AB223" s="86" t="b">
        <f t="shared" si="176"/>
        <v>0</v>
      </c>
      <c r="AC223" s="86" t="str">
        <f t="shared" si="177"/>
        <v>Speed</v>
      </c>
      <c r="AD223" s="86" t="str">
        <f t="shared" si="178"/>
        <v>&gt;</v>
      </c>
      <c r="AE223" s="86">
        <f t="shared" si="179"/>
        <v>24.96240234375</v>
      </c>
      <c r="AF223" s="86">
        <f t="shared" si="180"/>
        <v>46</v>
      </c>
      <c r="AG223" s="86" t="b">
        <f t="shared" si="181"/>
        <v>0</v>
      </c>
      <c r="AH223" s="86" t="str">
        <f t="shared" si="182"/>
        <v>Distance</v>
      </c>
      <c r="AI223" s="86" t="str">
        <f t="shared" si="183"/>
        <v>&gt;</v>
      </c>
      <c r="AJ223" s="86">
        <f t="shared" si="184"/>
        <v>409.1494140625</v>
      </c>
      <c r="AK223" s="86">
        <f t="shared" si="185"/>
        <v>13</v>
      </c>
      <c r="AL223" s="86" t="b">
        <f t="shared" si="186"/>
        <v>0</v>
      </c>
      <c r="AM223" s="86" t="str">
        <f t="shared" si="187"/>
        <v>Speed</v>
      </c>
      <c r="AN223" s="86" t="str">
        <f t="shared" si="188"/>
        <v>&gt;</v>
      </c>
      <c r="AO223" s="86">
        <f t="shared" si="189"/>
        <v>23.60009765625</v>
      </c>
      <c r="AP223" s="86">
        <f t="shared" si="190"/>
        <v>10</v>
      </c>
      <c r="AQ223" s="86" t="b">
        <f t="shared" si="191"/>
        <v>1</v>
      </c>
      <c r="AR223" s="86" t="str">
        <f t="shared" si="192"/>
        <v>GEBR</v>
      </c>
      <c r="AS223" s="86" t="str">
        <f t="shared" si="193"/>
        <v>&lt;=</v>
      </c>
      <c r="AT223" s="86">
        <f t="shared" si="194"/>
        <v>1.046142578125</v>
      </c>
      <c r="AU223" s="86">
        <f t="shared" si="195"/>
        <v>7</v>
      </c>
      <c r="AV223" s="86" t="b">
        <f t="shared" si="196"/>
        <v>0</v>
      </c>
      <c r="AW223" s="86" t="str">
        <f t="shared" si="197"/>
        <v>Speed</v>
      </c>
      <c r="AX223" s="86" t="str">
        <f t="shared" si="198"/>
        <v>&gt;</v>
      </c>
      <c r="AY223" s="86">
        <f t="shared" si="199"/>
        <v>20.9580078125</v>
      </c>
      <c r="AZ223" s="86">
        <f t="shared" si="200"/>
        <v>2</v>
      </c>
      <c r="BA223" s="86" t="b">
        <f t="shared" si="201"/>
        <v>1</v>
      </c>
      <c r="BB223" s="86" t="str">
        <f t="shared" si="202"/>
        <v>Distance</v>
      </c>
      <c r="BC223" s="86" t="str">
        <f t="shared" si="203"/>
        <v>&lt;=</v>
      </c>
      <c r="BD223" s="86">
        <f t="shared" si="204"/>
        <v>440.973388671875</v>
      </c>
      <c r="BE223" s="86">
        <f t="shared" si="205"/>
        <v>0</v>
      </c>
      <c r="BF223" s="86" t="b">
        <f t="shared" si="206"/>
        <v>0</v>
      </c>
      <c r="BG223" s="86" t="str">
        <f t="shared" si="207"/>
        <v>Distance</v>
      </c>
      <c r="BH223" s="86" t="str">
        <f t="shared" si="208"/>
        <v>&gt;</v>
      </c>
      <c r="BI223" s="86">
        <f t="shared" si="209"/>
        <v>279.580810546875</v>
      </c>
      <c r="BJ223" s="15">
        <f t="shared" si="210"/>
        <v>1</v>
      </c>
      <c r="BK223" s="15" t="str">
        <f t="shared" si="211"/>
        <v>Speed&gt;25,40283203125 AND Speed&gt;24,96240234375 AND Distance&gt;409,1494140625 AND Speed&gt;23,60009765625 AND GEBR&lt;=1,046142578125 AND Speed&gt;20,9580078125 AND Distance&lt;=440,973388671875 AND Distance&gt;279,580810546875</v>
      </c>
      <c r="BM223"/>
      <c r="BN223"/>
      <c r="BO223"/>
    </row>
    <row r="224" spans="1:67">
      <c r="A224" s="15">
        <v>221</v>
      </c>
      <c r="B224" s="15">
        <v>2</v>
      </c>
      <c r="C224" s="15">
        <v>2929</v>
      </c>
      <c r="D224" s="15">
        <f t="shared" si="159"/>
        <v>0</v>
      </c>
      <c r="E224" s="15">
        <f t="shared" si="160"/>
        <v>2929</v>
      </c>
      <c r="F224" s="15">
        <f t="shared" si="161"/>
        <v>0.715087890625</v>
      </c>
      <c r="G224" s="15">
        <v>223</v>
      </c>
      <c r="H224" s="15">
        <v>224</v>
      </c>
      <c r="I224" s="15">
        <v>220</v>
      </c>
      <c r="J224" s="15">
        <v>5</v>
      </c>
      <c r="K224" s="15">
        <v>662</v>
      </c>
      <c r="L224" s="15">
        <v>1053</v>
      </c>
      <c r="M224" s="15">
        <f t="shared" si="162"/>
        <v>0.257080078125</v>
      </c>
      <c r="O224" s="86">
        <f t="shared" si="163"/>
        <v>662</v>
      </c>
      <c r="P224" s="86">
        <f t="shared" si="164"/>
        <v>0</v>
      </c>
      <c r="Q224" s="86">
        <f t="shared" si="165"/>
        <v>414</v>
      </c>
      <c r="R224" s="86" t="b">
        <f t="shared" si="166"/>
        <v>0</v>
      </c>
      <c r="S224" s="86" t="str">
        <f t="shared" si="167"/>
        <v>Dummy Node</v>
      </c>
      <c r="T224" s="86" t="str">
        <f t="shared" si="168"/>
        <v>N/A</v>
      </c>
      <c r="U224" s="86" t="str">
        <f t="shared" si="169"/>
        <v>N/A</v>
      </c>
      <c r="V224" s="86">
        <f t="shared" si="170"/>
        <v>290</v>
      </c>
      <c r="W224" s="86" t="b">
        <f t="shared" si="171"/>
        <v>0</v>
      </c>
      <c r="X224" s="86" t="str">
        <f t="shared" si="172"/>
        <v>Speed</v>
      </c>
      <c r="Y224" s="86" t="str">
        <f t="shared" si="173"/>
        <v>&gt;</v>
      </c>
      <c r="Z224" s="86">
        <f t="shared" si="174"/>
        <v>25.40283203125</v>
      </c>
      <c r="AA224" s="86">
        <f t="shared" si="175"/>
        <v>288</v>
      </c>
      <c r="AB224" s="86" t="b">
        <f t="shared" si="176"/>
        <v>0</v>
      </c>
      <c r="AC224" s="86" t="str">
        <f t="shared" si="177"/>
        <v>Speed</v>
      </c>
      <c r="AD224" s="86" t="str">
        <f t="shared" si="178"/>
        <v>&gt;</v>
      </c>
      <c r="AE224" s="86">
        <f t="shared" si="179"/>
        <v>24.96240234375</v>
      </c>
      <c r="AF224" s="86">
        <f t="shared" si="180"/>
        <v>46</v>
      </c>
      <c r="AG224" s="86" t="b">
        <f t="shared" si="181"/>
        <v>0</v>
      </c>
      <c r="AH224" s="86" t="str">
        <f t="shared" si="182"/>
        <v>Distance</v>
      </c>
      <c r="AI224" s="86" t="str">
        <f t="shared" si="183"/>
        <v>&gt;</v>
      </c>
      <c r="AJ224" s="86">
        <f t="shared" si="184"/>
        <v>409.1494140625</v>
      </c>
      <c r="AK224" s="86">
        <f t="shared" si="185"/>
        <v>13</v>
      </c>
      <c r="AL224" s="86" t="b">
        <f t="shared" si="186"/>
        <v>0</v>
      </c>
      <c r="AM224" s="86" t="str">
        <f t="shared" si="187"/>
        <v>Speed</v>
      </c>
      <c r="AN224" s="86" t="str">
        <f t="shared" si="188"/>
        <v>&gt;</v>
      </c>
      <c r="AO224" s="86">
        <f t="shared" si="189"/>
        <v>23.60009765625</v>
      </c>
      <c r="AP224" s="86">
        <f t="shared" si="190"/>
        <v>10</v>
      </c>
      <c r="AQ224" s="86" t="b">
        <f t="shared" si="191"/>
        <v>1</v>
      </c>
      <c r="AR224" s="86" t="str">
        <f t="shared" si="192"/>
        <v>GEBR</v>
      </c>
      <c r="AS224" s="86" t="str">
        <f t="shared" si="193"/>
        <v>&lt;=</v>
      </c>
      <c r="AT224" s="86">
        <f t="shared" si="194"/>
        <v>1.046142578125</v>
      </c>
      <c r="AU224" s="86">
        <f t="shared" si="195"/>
        <v>7</v>
      </c>
      <c r="AV224" s="86" t="b">
        <f t="shared" si="196"/>
        <v>0</v>
      </c>
      <c r="AW224" s="86" t="str">
        <f t="shared" si="197"/>
        <v>Speed</v>
      </c>
      <c r="AX224" s="86" t="str">
        <f t="shared" si="198"/>
        <v>&gt;</v>
      </c>
      <c r="AY224" s="86">
        <f t="shared" si="199"/>
        <v>20.9580078125</v>
      </c>
      <c r="AZ224" s="86">
        <f t="shared" si="200"/>
        <v>2</v>
      </c>
      <c r="BA224" s="86" t="b">
        <f t="shared" si="201"/>
        <v>1</v>
      </c>
      <c r="BB224" s="86" t="str">
        <f t="shared" si="202"/>
        <v>Distance</v>
      </c>
      <c r="BC224" s="86" t="str">
        <f t="shared" si="203"/>
        <v>&lt;=</v>
      </c>
      <c r="BD224" s="86">
        <f t="shared" si="204"/>
        <v>440.973388671875</v>
      </c>
      <c r="BE224" s="86">
        <f t="shared" si="205"/>
        <v>0</v>
      </c>
      <c r="BF224" s="86" t="b">
        <f t="shared" si="206"/>
        <v>0</v>
      </c>
      <c r="BG224" s="86" t="str">
        <f t="shared" si="207"/>
        <v>Distance</v>
      </c>
      <c r="BH224" s="86" t="str">
        <f t="shared" si="208"/>
        <v>&gt;</v>
      </c>
      <c r="BI224" s="86">
        <f t="shared" si="209"/>
        <v>279.580810546875</v>
      </c>
      <c r="BJ224" s="15">
        <f t="shared" si="210"/>
        <v>1</v>
      </c>
      <c r="BK224" s="15" t="str">
        <f t="shared" si="211"/>
        <v>Speed&gt;25,40283203125 AND Speed&gt;24,96240234375 AND Distance&gt;409,1494140625 AND Speed&gt;23,60009765625 AND GEBR&lt;=1,046142578125 AND Speed&gt;20,9580078125 AND Distance&lt;=440,973388671875 AND Distance&gt;279,580810546875</v>
      </c>
      <c r="BM224"/>
      <c r="BN224"/>
      <c r="BO224"/>
    </row>
    <row r="225" spans="1:67">
      <c r="A225" s="15">
        <v>222</v>
      </c>
      <c r="B225" s="15">
        <v>0</v>
      </c>
      <c r="C225" s="15">
        <v>2868247</v>
      </c>
      <c r="D225" s="15">
        <f t="shared" si="159"/>
        <v>700</v>
      </c>
      <c r="E225" s="15">
        <f t="shared" si="160"/>
        <v>1047</v>
      </c>
      <c r="F225" s="15">
        <f t="shared" si="161"/>
        <v>700.255615234375</v>
      </c>
      <c r="G225" s="15">
        <v>333</v>
      </c>
      <c r="H225" s="15">
        <v>334</v>
      </c>
      <c r="I225" s="15">
        <v>220</v>
      </c>
      <c r="J225" s="15">
        <v>5</v>
      </c>
      <c r="K225" s="15">
        <v>667</v>
      </c>
      <c r="L225" s="15">
        <v>1363</v>
      </c>
      <c r="M225" s="15">
        <f t="shared" si="162"/>
        <v>0.332763671875</v>
      </c>
      <c r="O225" s="86">
        <f t="shared" si="163"/>
        <v>667</v>
      </c>
      <c r="P225" s="86">
        <f t="shared" si="164"/>
        <v>0.333251953125</v>
      </c>
      <c r="Q225" s="86">
        <f t="shared" si="165"/>
        <v>424</v>
      </c>
      <c r="R225" s="86" t="b">
        <f t="shared" si="166"/>
        <v>1</v>
      </c>
      <c r="S225" s="86" t="str">
        <f t="shared" si="167"/>
        <v>Dummy Node</v>
      </c>
      <c r="T225" s="86" t="str">
        <f t="shared" si="168"/>
        <v>N/A</v>
      </c>
      <c r="U225" s="86" t="str">
        <f t="shared" si="169"/>
        <v>N/A</v>
      </c>
      <c r="V225" s="86">
        <f t="shared" si="170"/>
        <v>421</v>
      </c>
      <c r="W225" s="86" t="b">
        <f t="shared" si="171"/>
        <v>0</v>
      </c>
      <c r="X225" s="86" t="str">
        <f t="shared" si="172"/>
        <v>GEBR</v>
      </c>
      <c r="Y225" s="86" t="str">
        <f t="shared" si="173"/>
        <v>&gt;</v>
      </c>
      <c r="Z225" s="86">
        <f t="shared" si="174"/>
        <v>0.715087890625</v>
      </c>
      <c r="AA225" s="86">
        <f t="shared" si="175"/>
        <v>420</v>
      </c>
      <c r="AB225" s="86" t="b">
        <f t="shared" si="176"/>
        <v>1</v>
      </c>
      <c r="AC225" s="86" t="str">
        <f t="shared" si="177"/>
        <v>Distance</v>
      </c>
      <c r="AD225" s="86" t="str">
        <f t="shared" si="178"/>
        <v>&lt;=</v>
      </c>
      <c r="AE225" s="86">
        <f t="shared" si="179"/>
        <v>640.552001953125</v>
      </c>
      <c r="AF225" s="86">
        <f t="shared" si="180"/>
        <v>408</v>
      </c>
      <c r="AG225" s="86" t="b">
        <f t="shared" si="181"/>
        <v>0</v>
      </c>
      <c r="AH225" s="86" t="str">
        <f t="shared" si="182"/>
        <v>Speed</v>
      </c>
      <c r="AI225" s="86" t="str">
        <f t="shared" si="183"/>
        <v>&gt;</v>
      </c>
      <c r="AJ225" s="86">
        <f t="shared" si="184"/>
        <v>25.875732421875</v>
      </c>
      <c r="AK225" s="86">
        <f t="shared" si="185"/>
        <v>219</v>
      </c>
      <c r="AL225" s="86" t="b">
        <f t="shared" si="186"/>
        <v>0</v>
      </c>
      <c r="AM225" s="86" t="str">
        <f t="shared" si="187"/>
        <v>Distance</v>
      </c>
      <c r="AN225" s="86" t="str">
        <f t="shared" si="188"/>
        <v>&gt;</v>
      </c>
      <c r="AO225" s="86">
        <f t="shared" si="189"/>
        <v>572.44921875</v>
      </c>
      <c r="AP225" s="86">
        <f t="shared" si="190"/>
        <v>38</v>
      </c>
      <c r="AQ225" s="86" t="b">
        <f t="shared" si="191"/>
        <v>1</v>
      </c>
      <c r="AR225" s="86" t="str">
        <f t="shared" si="192"/>
        <v>Speed</v>
      </c>
      <c r="AS225" s="86" t="str">
        <f t="shared" si="193"/>
        <v>&lt;=</v>
      </c>
      <c r="AT225" s="86">
        <f t="shared" si="194"/>
        <v>26.76708984375</v>
      </c>
      <c r="AU225" s="86">
        <f t="shared" si="195"/>
        <v>8</v>
      </c>
      <c r="AV225" s="86" t="b">
        <f t="shared" si="196"/>
        <v>0</v>
      </c>
      <c r="AW225" s="86" t="str">
        <f t="shared" si="197"/>
        <v>Distance</v>
      </c>
      <c r="AX225" s="86" t="str">
        <f t="shared" si="198"/>
        <v>&gt;</v>
      </c>
      <c r="AY225" s="86">
        <f t="shared" si="199"/>
        <v>557.604736328125</v>
      </c>
      <c r="AZ225" s="86">
        <f t="shared" si="200"/>
        <v>2</v>
      </c>
      <c r="BA225" s="86" t="b">
        <f t="shared" si="201"/>
        <v>0</v>
      </c>
      <c r="BB225" s="86" t="str">
        <f t="shared" si="202"/>
        <v>Distance</v>
      </c>
      <c r="BC225" s="86" t="str">
        <f t="shared" si="203"/>
        <v>&gt;</v>
      </c>
      <c r="BD225" s="86">
        <f t="shared" si="204"/>
        <v>440.973388671875</v>
      </c>
      <c r="BE225" s="86">
        <f t="shared" si="205"/>
        <v>0</v>
      </c>
      <c r="BF225" s="86" t="b">
        <f t="shared" si="206"/>
        <v>0</v>
      </c>
      <c r="BG225" s="86" t="str">
        <f t="shared" si="207"/>
        <v>Distance</v>
      </c>
      <c r="BH225" s="86" t="str">
        <f t="shared" si="208"/>
        <v>&gt;</v>
      </c>
      <c r="BI225" s="86">
        <f t="shared" si="209"/>
        <v>279.580810546875</v>
      </c>
      <c r="BJ225" s="15">
        <f t="shared" si="210"/>
        <v>0</v>
      </c>
      <c r="BK225" s="15" t="str">
        <f t="shared" si="211"/>
        <v>GEBR&gt;0,715087890625 AND Distance&lt;=640,552001953125 AND Speed&gt;25,875732421875 AND Distance&gt;572,44921875 AND Speed&lt;=26,76708984375 AND Distance&gt;557,604736328125 AND Distance&gt;440,973388671875 AND Distance&gt;279,580810546875</v>
      </c>
      <c r="BM225"/>
      <c r="BN225"/>
      <c r="BO225"/>
    </row>
    <row r="226" spans="1:67">
      <c r="A226" s="15">
        <v>223</v>
      </c>
      <c r="B226" s="15">
        <v>0</v>
      </c>
      <c r="C226" s="15">
        <v>2617507</v>
      </c>
      <c r="D226" s="15">
        <f t="shared" si="159"/>
        <v>639</v>
      </c>
      <c r="E226" s="15">
        <f t="shared" si="160"/>
        <v>163</v>
      </c>
      <c r="F226" s="15">
        <f t="shared" si="161"/>
        <v>639.039794921875</v>
      </c>
      <c r="G226" s="15">
        <v>283</v>
      </c>
      <c r="H226" s="15">
        <v>284</v>
      </c>
      <c r="I226" s="15">
        <v>221</v>
      </c>
      <c r="J226" s="15">
        <v>6</v>
      </c>
      <c r="K226" s="15">
        <v>668</v>
      </c>
      <c r="L226" s="15">
        <v>105</v>
      </c>
      <c r="M226" s="15">
        <f t="shared" si="162"/>
        <v>2.5634765625E-2</v>
      </c>
      <c r="O226" s="86">
        <f t="shared" si="163"/>
        <v>668</v>
      </c>
      <c r="P226" s="86">
        <f t="shared" si="164"/>
        <v>0.333251953125</v>
      </c>
      <c r="Q226" s="86">
        <f t="shared" si="165"/>
        <v>424</v>
      </c>
      <c r="R226" s="86" t="b">
        <f t="shared" si="166"/>
        <v>0</v>
      </c>
      <c r="S226" s="86" t="str">
        <f t="shared" si="167"/>
        <v>Dummy Node</v>
      </c>
      <c r="T226" s="86" t="str">
        <f t="shared" si="168"/>
        <v>N/A</v>
      </c>
      <c r="U226" s="86" t="str">
        <f t="shared" si="169"/>
        <v>N/A</v>
      </c>
      <c r="V226" s="86">
        <f t="shared" si="170"/>
        <v>421</v>
      </c>
      <c r="W226" s="86" t="b">
        <f t="shared" si="171"/>
        <v>0</v>
      </c>
      <c r="X226" s="86" t="str">
        <f t="shared" si="172"/>
        <v>GEBR</v>
      </c>
      <c r="Y226" s="86" t="str">
        <f t="shared" si="173"/>
        <v>&gt;</v>
      </c>
      <c r="Z226" s="86">
        <f t="shared" si="174"/>
        <v>0.715087890625</v>
      </c>
      <c r="AA226" s="86">
        <f t="shared" si="175"/>
        <v>420</v>
      </c>
      <c r="AB226" s="86" t="b">
        <f t="shared" si="176"/>
        <v>1</v>
      </c>
      <c r="AC226" s="86" t="str">
        <f t="shared" si="177"/>
        <v>Distance</v>
      </c>
      <c r="AD226" s="86" t="str">
        <f t="shared" si="178"/>
        <v>&lt;=</v>
      </c>
      <c r="AE226" s="86">
        <f t="shared" si="179"/>
        <v>640.552001953125</v>
      </c>
      <c r="AF226" s="86">
        <f t="shared" si="180"/>
        <v>408</v>
      </c>
      <c r="AG226" s="86" t="b">
        <f t="shared" si="181"/>
        <v>0</v>
      </c>
      <c r="AH226" s="86" t="str">
        <f t="shared" si="182"/>
        <v>Speed</v>
      </c>
      <c r="AI226" s="86" t="str">
        <f t="shared" si="183"/>
        <v>&gt;</v>
      </c>
      <c r="AJ226" s="86">
        <f t="shared" si="184"/>
        <v>25.875732421875</v>
      </c>
      <c r="AK226" s="86">
        <f t="shared" si="185"/>
        <v>219</v>
      </c>
      <c r="AL226" s="86" t="b">
        <f t="shared" si="186"/>
        <v>0</v>
      </c>
      <c r="AM226" s="86" t="str">
        <f t="shared" si="187"/>
        <v>Distance</v>
      </c>
      <c r="AN226" s="86" t="str">
        <f t="shared" si="188"/>
        <v>&gt;</v>
      </c>
      <c r="AO226" s="86">
        <f t="shared" si="189"/>
        <v>572.44921875</v>
      </c>
      <c r="AP226" s="86">
        <f t="shared" si="190"/>
        <v>38</v>
      </c>
      <c r="AQ226" s="86" t="b">
        <f t="shared" si="191"/>
        <v>1</v>
      </c>
      <c r="AR226" s="86" t="str">
        <f t="shared" si="192"/>
        <v>Speed</v>
      </c>
      <c r="AS226" s="86" t="str">
        <f t="shared" si="193"/>
        <v>&lt;=</v>
      </c>
      <c r="AT226" s="86">
        <f t="shared" si="194"/>
        <v>26.76708984375</v>
      </c>
      <c r="AU226" s="86">
        <f t="shared" si="195"/>
        <v>8</v>
      </c>
      <c r="AV226" s="86" t="b">
        <f t="shared" si="196"/>
        <v>0</v>
      </c>
      <c r="AW226" s="86" t="str">
        <f t="shared" si="197"/>
        <v>Distance</v>
      </c>
      <c r="AX226" s="86" t="str">
        <f t="shared" si="198"/>
        <v>&gt;</v>
      </c>
      <c r="AY226" s="86">
        <f t="shared" si="199"/>
        <v>557.604736328125</v>
      </c>
      <c r="AZ226" s="86">
        <f t="shared" si="200"/>
        <v>2</v>
      </c>
      <c r="BA226" s="86" t="b">
        <f t="shared" si="201"/>
        <v>0</v>
      </c>
      <c r="BB226" s="86" t="str">
        <f t="shared" si="202"/>
        <v>Distance</v>
      </c>
      <c r="BC226" s="86" t="str">
        <f t="shared" si="203"/>
        <v>&gt;</v>
      </c>
      <c r="BD226" s="86">
        <f t="shared" si="204"/>
        <v>440.973388671875</v>
      </c>
      <c r="BE226" s="86">
        <f t="shared" si="205"/>
        <v>0</v>
      </c>
      <c r="BF226" s="86" t="b">
        <f t="shared" si="206"/>
        <v>0</v>
      </c>
      <c r="BG226" s="86" t="str">
        <f t="shared" si="207"/>
        <v>Distance</v>
      </c>
      <c r="BH226" s="86" t="str">
        <f t="shared" si="208"/>
        <v>&gt;</v>
      </c>
      <c r="BI226" s="86">
        <f t="shared" si="209"/>
        <v>279.580810546875</v>
      </c>
      <c r="BJ226" s="15">
        <f t="shared" si="210"/>
        <v>0</v>
      </c>
      <c r="BK226" s="15" t="str">
        <f t="shared" si="211"/>
        <v>GEBR&gt;0,715087890625 AND Distance&lt;=640,552001953125 AND Speed&gt;25,875732421875 AND Distance&gt;572,44921875 AND Speed&lt;=26,76708984375 AND Distance&gt;557,604736328125 AND Distance&gt;440,973388671875 AND Distance&gt;279,580810546875</v>
      </c>
      <c r="BM226"/>
      <c r="BN226"/>
      <c r="BO226"/>
    </row>
    <row r="227" spans="1:67">
      <c r="A227" s="15">
        <v>224</v>
      </c>
      <c r="B227" s="15">
        <v>2</v>
      </c>
      <c r="C227" s="15">
        <v>3502</v>
      </c>
      <c r="D227" s="15">
        <f t="shared" si="159"/>
        <v>0</v>
      </c>
      <c r="E227" s="15">
        <f t="shared" si="160"/>
        <v>3502</v>
      </c>
      <c r="F227" s="15">
        <f t="shared" si="161"/>
        <v>0.85498046875</v>
      </c>
      <c r="G227" s="15">
        <v>225</v>
      </c>
      <c r="H227" s="15">
        <v>226</v>
      </c>
      <c r="I227" s="15">
        <v>221</v>
      </c>
      <c r="J227" s="15">
        <v>6</v>
      </c>
      <c r="K227" s="15">
        <v>679</v>
      </c>
      <c r="L227" s="15">
        <v>1287</v>
      </c>
      <c r="M227" s="15">
        <f t="shared" si="162"/>
        <v>0.314208984375</v>
      </c>
      <c r="O227" s="86">
        <f t="shared" si="163"/>
        <v>679</v>
      </c>
      <c r="P227" s="86">
        <f t="shared" si="164"/>
        <v>0</v>
      </c>
      <c r="Q227" s="86">
        <f t="shared" si="165"/>
        <v>433</v>
      </c>
      <c r="R227" s="86" t="b">
        <f t="shared" si="166"/>
        <v>1</v>
      </c>
      <c r="S227" s="86" t="str">
        <f t="shared" si="167"/>
        <v>Dummy Node</v>
      </c>
      <c r="T227" s="86" t="str">
        <f t="shared" si="168"/>
        <v>N/A</v>
      </c>
      <c r="U227" s="86" t="str">
        <f t="shared" si="169"/>
        <v>N/A</v>
      </c>
      <c r="V227" s="86">
        <f t="shared" si="170"/>
        <v>73</v>
      </c>
      <c r="W227" s="86" t="b">
        <f t="shared" si="171"/>
        <v>1</v>
      </c>
      <c r="X227" s="86" t="str">
        <f t="shared" si="172"/>
        <v>Dummy Node</v>
      </c>
      <c r="Y227" s="86" t="str">
        <f t="shared" si="173"/>
        <v>N/A</v>
      </c>
      <c r="Z227" s="86" t="str">
        <f t="shared" si="174"/>
        <v>N/A</v>
      </c>
      <c r="AA227" s="86">
        <f t="shared" si="175"/>
        <v>71</v>
      </c>
      <c r="AB227" s="86" t="b">
        <f t="shared" si="176"/>
        <v>1</v>
      </c>
      <c r="AC227" s="86" t="str">
        <f t="shared" si="177"/>
        <v>Distance</v>
      </c>
      <c r="AD227" s="86" t="str">
        <f t="shared" si="178"/>
        <v>&lt;=</v>
      </c>
      <c r="AE227" s="86">
        <f t="shared" si="179"/>
        <v>4.970947265625</v>
      </c>
      <c r="AF227" s="86">
        <f t="shared" si="180"/>
        <v>19</v>
      </c>
      <c r="AG227" s="86" t="b">
        <f t="shared" si="181"/>
        <v>1</v>
      </c>
      <c r="AH227" s="86" t="str">
        <f t="shared" si="182"/>
        <v>Speed</v>
      </c>
      <c r="AI227" s="86" t="str">
        <f t="shared" si="183"/>
        <v>&lt;=</v>
      </c>
      <c r="AJ227" s="86">
        <f t="shared" si="184"/>
        <v>1.471923828125</v>
      </c>
      <c r="AK227" s="86">
        <f t="shared" si="185"/>
        <v>11</v>
      </c>
      <c r="AL227" s="86" t="b">
        <f t="shared" si="186"/>
        <v>1</v>
      </c>
      <c r="AM227" s="86" t="str">
        <f t="shared" si="187"/>
        <v>Distance</v>
      </c>
      <c r="AN227" s="86" t="str">
        <f t="shared" si="188"/>
        <v>&lt;=</v>
      </c>
      <c r="AO227" s="86">
        <f t="shared" si="189"/>
        <v>18.694580078125</v>
      </c>
      <c r="AP227" s="86">
        <f t="shared" si="190"/>
        <v>5</v>
      </c>
      <c r="AQ227" s="86" t="b">
        <f t="shared" si="191"/>
        <v>1</v>
      </c>
      <c r="AR227" s="86" t="str">
        <f t="shared" si="192"/>
        <v>Speed</v>
      </c>
      <c r="AS227" s="86" t="str">
        <f t="shared" si="193"/>
        <v>&lt;=</v>
      </c>
      <c r="AT227" s="86">
        <f t="shared" si="194"/>
        <v>5.388916015625</v>
      </c>
      <c r="AU227" s="86">
        <f t="shared" si="195"/>
        <v>3</v>
      </c>
      <c r="AV227" s="86" t="b">
        <f t="shared" si="196"/>
        <v>1</v>
      </c>
      <c r="AW227" s="86" t="str">
        <f t="shared" si="197"/>
        <v>Distance</v>
      </c>
      <c r="AX227" s="86" t="str">
        <f t="shared" si="198"/>
        <v>&lt;=</v>
      </c>
      <c r="AY227" s="86">
        <f t="shared" si="199"/>
        <v>67.628662109375</v>
      </c>
      <c r="AZ227" s="86">
        <f t="shared" si="200"/>
        <v>1</v>
      </c>
      <c r="BA227" s="86" t="b">
        <f t="shared" si="201"/>
        <v>1</v>
      </c>
      <c r="BB227" s="86" t="str">
        <f t="shared" si="202"/>
        <v>Speed</v>
      </c>
      <c r="BC227" s="86" t="str">
        <f t="shared" si="203"/>
        <v>&lt;=</v>
      </c>
      <c r="BD227" s="86">
        <f t="shared" si="204"/>
        <v>13.645751953125</v>
      </c>
      <c r="BE227" s="86">
        <f t="shared" si="205"/>
        <v>0</v>
      </c>
      <c r="BF227" s="86" t="b">
        <f t="shared" si="206"/>
        <v>1</v>
      </c>
      <c r="BG227" s="86" t="str">
        <f t="shared" si="207"/>
        <v>Distance</v>
      </c>
      <c r="BH227" s="86" t="str">
        <f t="shared" si="208"/>
        <v>&lt;=</v>
      </c>
      <c r="BI227" s="86">
        <f t="shared" si="209"/>
        <v>279.580810546875</v>
      </c>
      <c r="BJ227" s="15">
        <f t="shared" si="210"/>
        <v>1</v>
      </c>
      <c r="BK227" s="15" t="str">
        <f t="shared" si="211"/>
        <v>Distance&lt;=4,970947265625 AND Speed&lt;=1,471923828125 AND Distance&lt;=18,694580078125 AND Speed&lt;=5,388916015625 AND Distance&lt;=67,628662109375 AND Speed&lt;=13,645751953125 AND Distance&lt;=279,580810546875</v>
      </c>
      <c r="BM227"/>
      <c r="BN227"/>
      <c r="BO227"/>
    </row>
    <row r="228" spans="1:67">
      <c r="A228" s="15">
        <v>225</v>
      </c>
      <c r="B228" s="15">
        <v>0</v>
      </c>
      <c r="C228" s="15">
        <v>2335336</v>
      </c>
      <c r="D228" s="15">
        <f t="shared" si="159"/>
        <v>570</v>
      </c>
      <c r="E228" s="15">
        <f t="shared" si="160"/>
        <v>616</v>
      </c>
      <c r="F228" s="15">
        <f t="shared" si="161"/>
        <v>570.150390625</v>
      </c>
      <c r="G228" s="15">
        <v>227</v>
      </c>
      <c r="H228" s="15">
        <v>228</v>
      </c>
      <c r="I228" s="15">
        <v>224</v>
      </c>
      <c r="J228" s="15">
        <v>7</v>
      </c>
      <c r="K228" s="15">
        <v>680</v>
      </c>
      <c r="L228" s="15">
        <v>1062</v>
      </c>
      <c r="M228" s="15">
        <f t="shared" si="162"/>
        <v>0.25927734375</v>
      </c>
      <c r="O228" s="86">
        <f t="shared" si="163"/>
        <v>680</v>
      </c>
      <c r="P228" s="86">
        <f t="shared" si="164"/>
        <v>0</v>
      </c>
      <c r="Q228" s="86">
        <f t="shared" si="165"/>
        <v>433</v>
      </c>
      <c r="R228" s="86" t="b">
        <f t="shared" si="166"/>
        <v>0</v>
      </c>
      <c r="S228" s="86" t="str">
        <f t="shared" si="167"/>
        <v>Dummy Node</v>
      </c>
      <c r="T228" s="86" t="str">
        <f t="shared" si="168"/>
        <v>N/A</v>
      </c>
      <c r="U228" s="86" t="str">
        <f t="shared" si="169"/>
        <v>N/A</v>
      </c>
      <c r="V228" s="86">
        <f t="shared" si="170"/>
        <v>73</v>
      </c>
      <c r="W228" s="86" t="b">
        <f t="shared" si="171"/>
        <v>1</v>
      </c>
      <c r="X228" s="86" t="str">
        <f t="shared" si="172"/>
        <v>Dummy Node</v>
      </c>
      <c r="Y228" s="86" t="str">
        <f t="shared" si="173"/>
        <v>N/A</v>
      </c>
      <c r="Z228" s="86" t="str">
        <f t="shared" si="174"/>
        <v>N/A</v>
      </c>
      <c r="AA228" s="86">
        <f t="shared" si="175"/>
        <v>71</v>
      </c>
      <c r="AB228" s="86" t="b">
        <f t="shared" si="176"/>
        <v>1</v>
      </c>
      <c r="AC228" s="86" t="str">
        <f t="shared" si="177"/>
        <v>Distance</v>
      </c>
      <c r="AD228" s="86" t="str">
        <f t="shared" si="178"/>
        <v>&lt;=</v>
      </c>
      <c r="AE228" s="86">
        <f t="shared" si="179"/>
        <v>4.970947265625</v>
      </c>
      <c r="AF228" s="86">
        <f t="shared" si="180"/>
        <v>19</v>
      </c>
      <c r="AG228" s="86" t="b">
        <f t="shared" si="181"/>
        <v>1</v>
      </c>
      <c r="AH228" s="86" t="str">
        <f t="shared" si="182"/>
        <v>Speed</v>
      </c>
      <c r="AI228" s="86" t="str">
        <f t="shared" si="183"/>
        <v>&lt;=</v>
      </c>
      <c r="AJ228" s="86">
        <f t="shared" si="184"/>
        <v>1.471923828125</v>
      </c>
      <c r="AK228" s="86">
        <f t="shared" si="185"/>
        <v>11</v>
      </c>
      <c r="AL228" s="86" t="b">
        <f t="shared" si="186"/>
        <v>1</v>
      </c>
      <c r="AM228" s="86" t="str">
        <f t="shared" si="187"/>
        <v>Distance</v>
      </c>
      <c r="AN228" s="86" t="str">
        <f t="shared" si="188"/>
        <v>&lt;=</v>
      </c>
      <c r="AO228" s="86">
        <f t="shared" si="189"/>
        <v>18.694580078125</v>
      </c>
      <c r="AP228" s="86">
        <f t="shared" si="190"/>
        <v>5</v>
      </c>
      <c r="AQ228" s="86" t="b">
        <f t="shared" si="191"/>
        <v>1</v>
      </c>
      <c r="AR228" s="86" t="str">
        <f t="shared" si="192"/>
        <v>Speed</v>
      </c>
      <c r="AS228" s="86" t="str">
        <f t="shared" si="193"/>
        <v>&lt;=</v>
      </c>
      <c r="AT228" s="86">
        <f t="shared" si="194"/>
        <v>5.388916015625</v>
      </c>
      <c r="AU228" s="86">
        <f t="shared" si="195"/>
        <v>3</v>
      </c>
      <c r="AV228" s="86" t="b">
        <f t="shared" si="196"/>
        <v>1</v>
      </c>
      <c r="AW228" s="86" t="str">
        <f t="shared" si="197"/>
        <v>Distance</v>
      </c>
      <c r="AX228" s="86" t="str">
        <f t="shared" si="198"/>
        <v>&lt;=</v>
      </c>
      <c r="AY228" s="86">
        <f t="shared" si="199"/>
        <v>67.628662109375</v>
      </c>
      <c r="AZ228" s="86">
        <f t="shared" si="200"/>
        <v>1</v>
      </c>
      <c r="BA228" s="86" t="b">
        <f t="shared" si="201"/>
        <v>1</v>
      </c>
      <c r="BB228" s="86" t="str">
        <f t="shared" si="202"/>
        <v>Speed</v>
      </c>
      <c r="BC228" s="86" t="str">
        <f t="shared" si="203"/>
        <v>&lt;=</v>
      </c>
      <c r="BD228" s="86">
        <f t="shared" si="204"/>
        <v>13.645751953125</v>
      </c>
      <c r="BE228" s="86">
        <f t="shared" si="205"/>
        <v>0</v>
      </c>
      <c r="BF228" s="86" t="b">
        <f t="shared" si="206"/>
        <v>1</v>
      </c>
      <c r="BG228" s="86" t="str">
        <f t="shared" si="207"/>
        <v>Distance</v>
      </c>
      <c r="BH228" s="86" t="str">
        <f t="shared" si="208"/>
        <v>&lt;=</v>
      </c>
      <c r="BI228" s="86">
        <f t="shared" si="209"/>
        <v>279.580810546875</v>
      </c>
      <c r="BJ228" s="15">
        <f t="shared" si="210"/>
        <v>1</v>
      </c>
      <c r="BK228" s="15" t="str">
        <f t="shared" si="211"/>
        <v>Distance&lt;=4,970947265625 AND Speed&lt;=1,471923828125 AND Distance&lt;=18,694580078125 AND Speed&lt;=5,388916015625 AND Distance&lt;=67,628662109375 AND Speed&lt;=13,645751953125 AND Distance&lt;=279,580810546875</v>
      </c>
      <c r="BM228"/>
      <c r="BN228"/>
      <c r="BO228"/>
    </row>
    <row r="229" spans="1:67">
      <c r="A229" s="15">
        <v>226</v>
      </c>
      <c r="B229" s="15">
        <v>-2</v>
      </c>
      <c r="C229" s="15">
        <v>-8192</v>
      </c>
      <c r="D229" s="15">
        <f t="shared" si="159"/>
        <v>-1</v>
      </c>
      <c r="E229" s="15">
        <f t="shared" si="160"/>
        <v>0</v>
      </c>
      <c r="F229" s="15">
        <f t="shared" si="161"/>
        <v>-1</v>
      </c>
      <c r="G229" s="15">
        <v>509</v>
      </c>
      <c r="H229" s="15">
        <v>510</v>
      </c>
      <c r="I229" s="15">
        <v>224</v>
      </c>
      <c r="J229" s="15">
        <v>7</v>
      </c>
      <c r="K229" s="15">
        <v>681</v>
      </c>
      <c r="L229" s="15">
        <v>1365</v>
      </c>
      <c r="M229" s="15">
        <f t="shared" si="162"/>
        <v>0.333251953125</v>
      </c>
      <c r="O229" s="86">
        <f t="shared" si="163"/>
        <v>681</v>
      </c>
      <c r="P229" s="86">
        <f t="shared" si="164"/>
        <v>0</v>
      </c>
      <c r="Q229" s="86">
        <f t="shared" si="165"/>
        <v>434</v>
      </c>
      <c r="R229" s="86" t="b">
        <f t="shared" si="166"/>
        <v>1</v>
      </c>
      <c r="S229" s="86" t="str">
        <f t="shared" si="167"/>
        <v>Dummy Node</v>
      </c>
      <c r="T229" s="86" t="str">
        <f t="shared" si="168"/>
        <v>N/A</v>
      </c>
      <c r="U229" s="86" t="str">
        <f t="shared" si="169"/>
        <v>N/A</v>
      </c>
      <c r="V229" s="86">
        <f t="shared" si="170"/>
        <v>73</v>
      </c>
      <c r="W229" s="86" t="b">
        <f t="shared" si="171"/>
        <v>0</v>
      </c>
      <c r="X229" s="86" t="str">
        <f t="shared" si="172"/>
        <v>Dummy Node</v>
      </c>
      <c r="Y229" s="86" t="str">
        <f t="shared" si="173"/>
        <v>N/A</v>
      </c>
      <c r="Z229" s="86" t="str">
        <f t="shared" si="174"/>
        <v>N/A</v>
      </c>
      <c r="AA229" s="86">
        <f t="shared" si="175"/>
        <v>71</v>
      </c>
      <c r="AB229" s="86" t="b">
        <f t="shared" si="176"/>
        <v>1</v>
      </c>
      <c r="AC229" s="86" t="str">
        <f t="shared" si="177"/>
        <v>Distance</v>
      </c>
      <c r="AD229" s="86" t="str">
        <f t="shared" si="178"/>
        <v>&lt;=</v>
      </c>
      <c r="AE229" s="86">
        <f t="shared" si="179"/>
        <v>4.970947265625</v>
      </c>
      <c r="AF229" s="86">
        <f t="shared" si="180"/>
        <v>19</v>
      </c>
      <c r="AG229" s="86" t="b">
        <f t="shared" si="181"/>
        <v>1</v>
      </c>
      <c r="AH229" s="86" t="str">
        <f t="shared" si="182"/>
        <v>Speed</v>
      </c>
      <c r="AI229" s="86" t="str">
        <f t="shared" si="183"/>
        <v>&lt;=</v>
      </c>
      <c r="AJ229" s="86">
        <f t="shared" si="184"/>
        <v>1.471923828125</v>
      </c>
      <c r="AK229" s="86">
        <f t="shared" si="185"/>
        <v>11</v>
      </c>
      <c r="AL229" s="86" t="b">
        <f t="shared" si="186"/>
        <v>1</v>
      </c>
      <c r="AM229" s="86" t="str">
        <f t="shared" si="187"/>
        <v>Distance</v>
      </c>
      <c r="AN229" s="86" t="str">
        <f t="shared" si="188"/>
        <v>&lt;=</v>
      </c>
      <c r="AO229" s="86">
        <f t="shared" si="189"/>
        <v>18.694580078125</v>
      </c>
      <c r="AP229" s="86">
        <f t="shared" si="190"/>
        <v>5</v>
      </c>
      <c r="AQ229" s="86" t="b">
        <f t="shared" si="191"/>
        <v>1</v>
      </c>
      <c r="AR229" s="86" t="str">
        <f t="shared" si="192"/>
        <v>Speed</v>
      </c>
      <c r="AS229" s="86" t="str">
        <f t="shared" si="193"/>
        <v>&lt;=</v>
      </c>
      <c r="AT229" s="86">
        <f t="shared" si="194"/>
        <v>5.388916015625</v>
      </c>
      <c r="AU229" s="86">
        <f t="shared" si="195"/>
        <v>3</v>
      </c>
      <c r="AV229" s="86" t="b">
        <f t="shared" si="196"/>
        <v>1</v>
      </c>
      <c r="AW229" s="86" t="str">
        <f t="shared" si="197"/>
        <v>Distance</v>
      </c>
      <c r="AX229" s="86" t="str">
        <f t="shared" si="198"/>
        <v>&lt;=</v>
      </c>
      <c r="AY229" s="86">
        <f t="shared" si="199"/>
        <v>67.628662109375</v>
      </c>
      <c r="AZ229" s="86">
        <f t="shared" si="200"/>
        <v>1</v>
      </c>
      <c r="BA229" s="86" t="b">
        <f t="shared" si="201"/>
        <v>1</v>
      </c>
      <c r="BB229" s="86" t="str">
        <f t="shared" si="202"/>
        <v>Speed</v>
      </c>
      <c r="BC229" s="86" t="str">
        <f t="shared" si="203"/>
        <v>&lt;=</v>
      </c>
      <c r="BD229" s="86">
        <f t="shared" si="204"/>
        <v>13.645751953125</v>
      </c>
      <c r="BE229" s="86">
        <f t="shared" si="205"/>
        <v>0</v>
      </c>
      <c r="BF229" s="86" t="b">
        <f t="shared" si="206"/>
        <v>1</v>
      </c>
      <c r="BG229" s="86" t="str">
        <f t="shared" si="207"/>
        <v>Distance</v>
      </c>
      <c r="BH229" s="86" t="str">
        <f t="shared" si="208"/>
        <v>&lt;=</v>
      </c>
      <c r="BI229" s="86">
        <f t="shared" si="209"/>
        <v>279.580810546875</v>
      </c>
      <c r="BJ229" s="15">
        <f t="shared" si="210"/>
        <v>1</v>
      </c>
      <c r="BK229" s="15" t="str">
        <f t="shared" si="211"/>
        <v>Distance&lt;=4,970947265625 AND Speed&lt;=1,471923828125 AND Distance&lt;=18,694580078125 AND Speed&lt;=5,388916015625 AND Distance&lt;=67,628662109375 AND Speed&lt;=13,645751953125 AND Distance&lt;=279,580810546875</v>
      </c>
      <c r="BM229"/>
      <c r="BN229"/>
      <c r="BO229"/>
    </row>
    <row r="230" spans="1:67">
      <c r="A230" s="15">
        <v>227</v>
      </c>
      <c r="B230" s="15">
        <v>0</v>
      </c>
      <c r="C230" s="15">
        <v>2302480</v>
      </c>
      <c r="D230" s="15">
        <f t="shared" si="159"/>
        <v>562</v>
      </c>
      <c r="E230" s="15">
        <f t="shared" si="160"/>
        <v>528</v>
      </c>
      <c r="F230" s="15">
        <f t="shared" si="161"/>
        <v>562.12890625</v>
      </c>
      <c r="G230" s="15">
        <v>371</v>
      </c>
      <c r="H230" s="15">
        <v>372</v>
      </c>
      <c r="I230" s="15">
        <v>225</v>
      </c>
      <c r="J230" s="15">
        <v>8</v>
      </c>
      <c r="K230" s="15">
        <v>682</v>
      </c>
      <c r="L230" s="15">
        <v>228</v>
      </c>
      <c r="M230" s="15">
        <f t="shared" si="162"/>
        <v>5.56640625E-2</v>
      </c>
      <c r="O230" s="86">
        <f t="shared" si="163"/>
        <v>682</v>
      </c>
      <c r="P230" s="86">
        <f t="shared" si="164"/>
        <v>0</v>
      </c>
      <c r="Q230" s="86">
        <f t="shared" si="165"/>
        <v>434</v>
      </c>
      <c r="R230" s="86" t="b">
        <f t="shared" si="166"/>
        <v>0</v>
      </c>
      <c r="S230" s="86" t="str">
        <f t="shared" si="167"/>
        <v>Dummy Node</v>
      </c>
      <c r="T230" s="86" t="str">
        <f t="shared" si="168"/>
        <v>N/A</v>
      </c>
      <c r="U230" s="86" t="str">
        <f t="shared" si="169"/>
        <v>N/A</v>
      </c>
      <c r="V230" s="86">
        <f t="shared" si="170"/>
        <v>73</v>
      </c>
      <c r="W230" s="86" t="b">
        <f t="shared" si="171"/>
        <v>0</v>
      </c>
      <c r="X230" s="86" t="str">
        <f t="shared" si="172"/>
        <v>Dummy Node</v>
      </c>
      <c r="Y230" s="86" t="str">
        <f t="shared" si="173"/>
        <v>N/A</v>
      </c>
      <c r="Z230" s="86" t="str">
        <f t="shared" si="174"/>
        <v>N/A</v>
      </c>
      <c r="AA230" s="86">
        <f t="shared" si="175"/>
        <v>71</v>
      </c>
      <c r="AB230" s="86" t="b">
        <f t="shared" si="176"/>
        <v>1</v>
      </c>
      <c r="AC230" s="86" t="str">
        <f t="shared" si="177"/>
        <v>Distance</v>
      </c>
      <c r="AD230" s="86" t="str">
        <f t="shared" si="178"/>
        <v>&lt;=</v>
      </c>
      <c r="AE230" s="86">
        <f t="shared" si="179"/>
        <v>4.970947265625</v>
      </c>
      <c r="AF230" s="86">
        <f t="shared" si="180"/>
        <v>19</v>
      </c>
      <c r="AG230" s="86" t="b">
        <f t="shared" si="181"/>
        <v>1</v>
      </c>
      <c r="AH230" s="86" t="str">
        <f t="shared" si="182"/>
        <v>Speed</v>
      </c>
      <c r="AI230" s="86" t="str">
        <f t="shared" si="183"/>
        <v>&lt;=</v>
      </c>
      <c r="AJ230" s="86">
        <f t="shared" si="184"/>
        <v>1.471923828125</v>
      </c>
      <c r="AK230" s="86">
        <f t="shared" si="185"/>
        <v>11</v>
      </c>
      <c r="AL230" s="86" t="b">
        <f t="shared" si="186"/>
        <v>1</v>
      </c>
      <c r="AM230" s="86" t="str">
        <f t="shared" si="187"/>
        <v>Distance</v>
      </c>
      <c r="AN230" s="86" t="str">
        <f t="shared" si="188"/>
        <v>&lt;=</v>
      </c>
      <c r="AO230" s="86">
        <f t="shared" si="189"/>
        <v>18.694580078125</v>
      </c>
      <c r="AP230" s="86">
        <f t="shared" si="190"/>
        <v>5</v>
      </c>
      <c r="AQ230" s="86" t="b">
        <f t="shared" si="191"/>
        <v>1</v>
      </c>
      <c r="AR230" s="86" t="str">
        <f t="shared" si="192"/>
        <v>Speed</v>
      </c>
      <c r="AS230" s="86" t="str">
        <f t="shared" si="193"/>
        <v>&lt;=</v>
      </c>
      <c r="AT230" s="86">
        <f t="shared" si="194"/>
        <v>5.388916015625</v>
      </c>
      <c r="AU230" s="86">
        <f t="shared" si="195"/>
        <v>3</v>
      </c>
      <c r="AV230" s="86" t="b">
        <f t="shared" si="196"/>
        <v>1</v>
      </c>
      <c r="AW230" s="86" t="str">
        <f t="shared" si="197"/>
        <v>Distance</v>
      </c>
      <c r="AX230" s="86" t="str">
        <f t="shared" si="198"/>
        <v>&lt;=</v>
      </c>
      <c r="AY230" s="86">
        <f t="shared" si="199"/>
        <v>67.628662109375</v>
      </c>
      <c r="AZ230" s="86">
        <f t="shared" si="200"/>
        <v>1</v>
      </c>
      <c r="BA230" s="86" t="b">
        <f t="shared" si="201"/>
        <v>1</v>
      </c>
      <c r="BB230" s="86" t="str">
        <f t="shared" si="202"/>
        <v>Speed</v>
      </c>
      <c r="BC230" s="86" t="str">
        <f t="shared" si="203"/>
        <v>&lt;=</v>
      </c>
      <c r="BD230" s="86">
        <f t="shared" si="204"/>
        <v>13.645751953125</v>
      </c>
      <c r="BE230" s="86">
        <f t="shared" si="205"/>
        <v>0</v>
      </c>
      <c r="BF230" s="86" t="b">
        <f t="shared" si="206"/>
        <v>1</v>
      </c>
      <c r="BG230" s="86" t="str">
        <f t="shared" si="207"/>
        <v>Distance</v>
      </c>
      <c r="BH230" s="86" t="str">
        <f t="shared" si="208"/>
        <v>&lt;=</v>
      </c>
      <c r="BI230" s="86">
        <f t="shared" si="209"/>
        <v>279.580810546875</v>
      </c>
      <c r="BJ230" s="15">
        <f t="shared" si="210"/>
        <v>1</v>
      </c>
      <c r="BK230" s="15" t="str">
        <f t="shared" si="211"/>
        <v>Distance&lt;=4,970947265625 AND Speed&lt;=1,471923828125 AND Distance&lt;=18,694580078125 AND Speed&lt;=5,388916015625 AND Distance&lt;=67,628662109375 AND Speed&lt;=13,645751953125 AND Distance&lt;=279,580810546875</v>
      </c>
      <c r="BM230"/>
      <c r="BN230"/>
      <c r="BO230"/>
    </row>
    <row r="231" spans="1:67">
      <c r="A231" s="15">
        <v>228</v>
      </c>
      <c r="B231" s="15">
        <v>0</v>
      </c>
      <c r="C231" s="15">
        <v>2404686</v>
      </c>
      <c r="D231" s="15">
        <f t="shared" si="159"/>
        <v>587</v>
      </c>
      <c r="E231" s="15">
        <f t="shared" si="160"/>
        <v>334</v>
      </c>
      <c r="F231" s="15">
        <f t="shared" si="161"/>
        <v>587.08154296875</v>
      </c>
      <c r="G231" s="15">
        <v>307</v>
      </c>
      <c r="H231" s="15">
        <v>308</v>
      </c>
      <c r="I231" s="15">
        <v>225</v>
      </c>
      <c r="J231" s="15">
        <v>8</v>
      </c>
      <c r="K231" s="15">
        <v>683</v>
      </c>
      <c r="L231" s="15">
        <v>1300</v>
      </c>
      <c r="M231" s="15">
        <f t="shared" si="162"/>
        <v>0.3173828125</v>
      </c>
      <c r="O231" s="86">
        <f t="shared" si="163"/>
        <v>683</v>
      </c>
      <c r="P231" s="86">
        <f t="shared" si="164"/>
        <v>0.333251953125</v>
      </c>
      <c r="Q231" s="86">
        <f t="shared" si="165"/>
        <v>435</v>
      </c>
      <c r="R231" s="86" t="b">
        <f t="shared" si="166"/>
        <v>1</v>
      </c>
      <c r="S231" s="86" t="str">
        <f t="shared" si="167"/>
        <v>Dummy Node</v>
      </c>
      <c r="T231" s="86" t="str">
        <f t="shared" si="168"/>
        <v>N/A</v>
      </c>
      <c r="U231" s="86" t="str">
        <f t="shared" si="169"/>
        <v>N/A</v>
      </c>
      <c r="V231" s="86">
        <f t="shared" si="170"/>
        <v>74</v>
      </c>
      <c r="W231" s="86" t="b">
        <f t="shared" si="171"/>
        <v>1</v>
      </c>
      <c r="X231" s="86" t="str">
        <f t="shared" si="172"/>
        <v>Dummy Node</v>
      </c>
      <c r="Y231" s="86" t="str">
        <f t="shared" si="173"/>
        <v>N/A</v>
      </c>
      <c r="Z231" s="86" t="str">
        <f t="shared" si="174"/>
        <v>N/A</v>
      </c>
      <c r="AA231" s="86">
        <f t="shared" si="175"/>
        <v>71</v>
      </c>
      <c r="AB231" s="86" t="b">
        <f t="shared" si="176"/>
        <v>0</v>
      </c>
      <c r="AC231" s="86" t="str">
        <f t="shared" si="177"/>
        <v>Distance</v>
      </c>
      <c r="AD231" s="86" t="str">
        <f t="shared" si="178"/>
        <v>&gt;</v>
      </c>
      <c r="AE231" s="86">
        <f t="shared" si="179"/>
        <v>4.970947265625</v>
      </c>
      <c r="AF231" s="86">
        <f t="shared" si="180"/>
        <v>19</v>
      </c>
      <c r="AG231" s="86" t="b">
        <f t="shared" si="181"/>
        <v>1</v>
      </c>
      <c r="AH231" s="86" t="str">
        <f t="shared" si="182"/>
        <v>Speed</v>
      </c>
      <c r="AI231" s="86" t="str">
        <f t="shared" si="183"/>
        <v>&lt;=</v>
      </c>
      <c r="AJ231" s="86">
        <f t="shared" si="184"/>
        <v>1.471923828125</v>
      </c>
      <c r="AK231" s="86">
        <f t="shared" si="185"/>
        <v>11</v>
      </c>
      <c r="AL231" s="86" t="b">
        <f t="shared" si="186"/>
        <v>1</v>
      </c>
      <c r="AM231" s="86" t="str">
        <f t="shared" si="187"/>
        <v>Distance</v>
      </c>
      <c r="AN231" s="86" t="str">
        <f t="shared" si="188"/>
        <v>&lt;=</v>
      </c>
      <c r="AO231" s="86">
        <f t="shared" si="189"/>
        <v>18.694580078125</v>
      </c>
      <c r="AP231" s="86">
        <f t="shared" si="190"/>
        <v>5</v>
      </c>
      <c r="AQ231" s="86" t="b">
        <f t="shared" si="191"/>
        <v>1</v>
      </c>
      <c r="AR231" s="86" t="str">
        <f t="shared" si="192"/>
        <v>Speed</v>
      </c>
      <c r="AS231" s="86" t="str">
        <f t="shared" si="193"/>
        <v>&lt;=</v>
      </c>
      <c r="AT231" s="86">
        <f t="shared" si="194"/>
        <v>5.388916015625</v>
      </c>
      <c r="AU231" s="86">
        <f t="shared" si="195"/>
        <v>3</v>
      </c>
      <c r="AV231" s="86" t="b">
        <f t="shared" si="196"/>
        <v>1</v>
      </c>
      <c r="AW231" s="86" t="str">
        <f t="shared" si="197"/>
        <v>Distance</v>
      </c>
      <c r="AX231" s="86" t="str">
        <f t="shared" si="198"/>
        <v>&lt;=</v>
      </c>
      <c r="AY231" s="86">
        <f t="shared" si="199"/>
        <v>67.628662109375</v>
      </c>
      <c r="AZ231" s="86">
        <f t="shared" si="200"/>
        <v>1</v>
      </c>
      <c r="BA231" s="86" t="b">
        <f t="shared" si="201"/>
        <v>1</v>
      </c>
      <c r="BB231" s="86" t="str">
        <f t="shared" si="202"/>
        <v>Speed</v>
      </c>
      <c r="BC231" s="86" t="str">
        <f t="shared" si="203"/>
        <v>&lt;=</v>
      </c>
      <c r="BD231" s="86">
        <f t="shared" si="204"/>
        <v>13.645751953125</v>
      </c>
      <c r="BE231" s="86">
        <f t="shared" si="205"/>
        <v>0</v>
      </c>
      <c r="BF231" s="86" t="b">
        <f t="shared" si="206"/>
        <v>1</v>
      </c>
      <c r="BG231" s="86" t="str">
        <f t="shared" si="207"/>
        <v>Distance</v>
      </c>
      <c r="BH231" s="86" t="str">
        <f t="shared" si="208"/>
        <v>&lt;=</v>
      </c>
      <c r="BI231" s="86">
        <f t="shared" si="209"/>
        <v>279.580810546875</v>
      </c>
      <c r="BJ231" s="15">
        <f t="shared" si="210"/>
        <v>0</v>
      </c>
      <c r="BK231" s="15" t="str">
        <f t="shared" si="211"/>
        <v>Distance&gt;4,970947265625 AND Speed&lt;=1,471923828125 AND Distance&lt;=18,694580078125 AND Speed&lt;=5,388916015625 AND Distance&lt;=67,628662109375 AND Speed&lt;=13,645751953125 AND Distance&lt;=279,580810546875</v>
      </c>
      <c r="BM231"/>
      <c r="BN231"/>
      <c r="BO231"/>
    </row>
    <row r="232" spans="1:67">
      <c r="A232" s="15">
        <v>229</v>
      </c>
      <c r="B232" s="15">
        <v>-2</v>
      </c>
      <c r="C232" s="15">
        <v>-8192</v>
      </c>
      <c r="D232" s="15">
        <f t="shared" si="159"/>
        <v>-1</v>
      </c>
      <c r="E232" s="15">
        <f t="shared" si="160"/>
        <v>0</v>
      </c>
      <c r="F232" s="15">
        <f t="shared" si="161"/>
        <v>-1</v>
      </c>
      <c r="G232" s="15">
        <v>511</v>
      </c>
      <c r="H232" s="15">
        <v>512</v>
      </c>
      <c r="I232" s="15">
        <v>152</v>
      </c>
      <c r="J232" s="15">
        <v>8</v>
      </c>
      <c r="K232" s="15">
        <v>684</v>
      </c>
      <c r="L232" s="15">
        <v>1365</v>
      </c>
      <c r="M232" s="15">
        <f t="shared" si="162"/>
        <v>0.333251953125</v>
      </c>
      <c r="O232" s="86">
        <f t="shared" si="163"/>
        <v>684</v>
      </c>
      <c r="P232" s="86">
        <f t="shared" si="164"/>
        <v>0.333251953125</v>
      </c>
      <c r="Q232" s="86">
        <f t="shared" si="165"/>
        <v>435</v>
      </c>
      <c r="R232" s="86" t="b">
        <f t="shared" si="166"/>
        <v>0</v>
      </c>
      <c r="S232" s="86" t="str">
        <f t="shared" si="167"/>
        <v>Dummy Node</v>
      </c>
      <c r="T232" s="86" t="str">
        <f t="shared" si="168"/>
        <v>N/A</v>
      </c>
      <c r="U232" s="86" t="str">
        <f t="shared" si="169"/>
        <v>N/A</v>
      </c>
      <c r="V232" s="86">
        <f t="shared" si="170"/>
        <v>74</v>
      </c>
      <c r="W232" s="86" t="b">
        <f t="shared" si="171"/>
        <v>1</v>
      </c>
      <c r="X232" s="86" t="str">
        <f t="shared" si="172"/>
        <v>Dummy Node</v>
      </c>
      <c r="Y232" s="86" t="str">
        <f t="shared" si="173"/>
        <v>N/A</v>
      </c>
      <c r="Z232" s="86" t="str">
        <f t="shared" si="174"/>
        <v>N/A</v>
      </c>
      <c r="AA232" s="86">
        <f t="shared" si="175"/>
        <v>71</v>
      </c>
      <c r="AB232" s="86" t="b">
        <f t="shared" si="176"/>
        <v>0</v>
      </c>
      <c r="AC232" s="86" t="str">
        <f t="shared" si="177"/>
        <v>Distance</v>
      </c>
      <c r="AD232" s="86" t="str">
        <f t="shared" si="178"/>
        <v>&gt;</v>
      </c>
      <c r="AE232" s="86">
        <f t="shared" si="179"/>
        <v>4.970947265625</v>
      </c>
      <c r="AF232" s="86">
        <f t="shared" si="180"/>
        <v>19</v>
      </c>
      <c r="AG232" s="86" t="b">
        <f t="shared" si="181"/>
        <v>1</v>
      </c>
      <c r="AH232" s="86" t="str">
        <f t="shared" si="182"/>
        <v>Speed</v>
      </c>
      <c r="AI232" s="86" t="str">
        <f t="shared" si="183"/>
        <v>&lt;=</v>
      </c>
      <c r="AJ232" s="86">
        <f t="shared" si="184"/>
        <v>1.471923828125</v>
      </c>
      <c r="AK232" s="86">
        <f t="shared" si="185"/>
        <v>11</v>
      </c>
      <c r="AL232" s="86" t="b">
        <f t="shared" si="186"/>
        <v>1</v>
      </c>
      <c r="AM232" s="86" t="str">
        <f t="shared" si="187"/>
        <v>Distance</v>
      </c>
      <c r="AN232" s="86" t="str">
        <f t="shared" si="188"/>
        <v>&lt;=</v>
      </c>
      <c r="AO232" s="86">
        <f t="shared" si="189"/>
        <v>18.694580078125</v>
      </c>
      <c r="AP232" s="86">
        <f t="shared" si="190"/>
        <v>5</v>
      </c>
      <c r="AQ232" s="86" t="b">
        <f t="shared" si="191"/>
        <v>1</v>
      </c>
      <c r="AR232" s="86" t="str">
        <f t="shared" si="192"/>
        <v>Speed</v>
      </c>
      <c r="AS232" s="86" t="str">
        <f t="shared" si="193"/>
        <v>&lt;=</v>
      </c>
      <c r="AT232" s="86">
        <f t="shared" si="194"/>
        <v>5.388916015625</v>
      </c>
      <c r="AU232" s="86">
        <f t="shared" si="195"/>
        <v>3</v>
      </c>
      <c r="AV232" s="86" t="b">
        <f t="shared" si="196"/>
        <v>1</v>
      </c>
      <c r="AW232" s="86" t="str">
        <f t="shared" si="197"/>
        <v>Distance</v>
      </c>
      <c r="AX232" s="86" t="str">
        <f t="shared" si="198"/>
        <v>&lt;=</v>
      </c>
      <c r="AY232" s="86">
        <f t="shared" si="199"/>
        <v>67.628662109375</v>
      </c>
      <c r="AZ232" s="86">
        <f t="shared" si="200"/>
        <v>1</v>
      </c>
      <c r="BA232" s="86" t="b">
        <f t="shared" si="201"/>
        <v>1</v>
      </c>
      <c r="BB232" s="86" t="str">
        <f t="shared" si="202"/>
        <v>Speed</v>
      </c>
      <c r="BC232" s="86" t="str">
        <f t="shared" si="203"/>
        <v>&lt;=</v>
      </c>
      <c r="BD232" s="86">
        <f t="shared" si="204"/>
        <v>13.645751953125</v>
      </c>
      <c r="BE232" s="86">
        <f t="shared" si="205"/>
        <v>0</v>
      </c>
      <c r="BF232" s="86" t="b">
        <f t="shared" si="206"/>
        <v>1</v>
      </c>
      <c r="BG232" s="86" t="str">
        <f t="shared" si="207"/>
        <v>Distance</v>
      </c>
      <c r="BH232" s="86" t="str">
        <f t="shared" si="208"/>
        <v>&lt;=</v>
      </c>
      <c r="BI232" s="86">
        <f t="shared" si="209"/>
        <v>279.580810546875</v>
      </c>
      <c r="BJ232" s="15">
        <f t="shared" si="210"/>
        <v>0</v>
      </c>
      <c r="BK232" s="15" t="str">
        <f t="shared" si="211"/>
        <v>Distance&gt;4,970947265625 AND Speed&lt;=1,471923828125 AND Distance&lt;=18,694580078125 AND Speed&lt;=5,388916015625 AND Distance&lt;=67,628662109375 AND Speed&lt;=13,645751953125 AND Distance&lt;=279,580810546875</v>
      </c>
      <c r="BM232"/>
      <c r="BN232"/>
      <c r="BO232"/>
    </row>
    <row r="233" spans="1:67">
      <c r="A233" s="15">
        <v>230</v>
      </c>
      <c r="B233" s="15">
        <v>0</v>
      </c>
      <c r="C233" s="15">
        <v>1034935</v>
      </c>
      <c r="D233" s="15">
        <f t="shared" si="159"/>
        <v>252</v>
      </c>
      <c r="E233" s="15">
        <f t="shared" si="160"/>
        <v>2743</v>
      </c>
      <c r="F233" s="15">
        <f t="shared" si="161"/>
        <v>252.669677734375</v>
      </c>
      <c r="G233" s="15">
        <v>231</v>
      </c>
      <c r="H233" s="15">
        <v>232</v>
      </c>
      <c r="I233" s="15">
        <v>152</v>
      </c>
      <c r="J233" s="15">
        <v>8</v>
      </c>
      <c r="K233" s="15">
        <v>685</v>
      </c>
      <c r="L233" s="15">
        <v>910</v>
      </c>
      <c r="M233" s="15">
        <f t="shared" si="162"/>
        <v>0.22216796875</v>
      </c>
      <c r="O233" s="86">
        <f t="shared" si="163"/>
        <v>685</v>
      </c>
      <c r="P233" s="86">
        <f t="shared" si="164"/>
        <v>0.333251953125</v>
      </c>
      <c r="Q233" s="86">
        <f t="shared" si="165"/>
        <v>436</v>
      </c>
      <c r="R233" s="86" t="b">
        <f t="shared" si="166"/>
        <v>1</v>
      </c>
      <c r="S233" s="86" t="str">
        <f t="shared" si="167"/>
        <v>Dummy Node</v>
      </c>
      <c r="T233" s="86" t="str">
        <f t="shared" si="168"/>
        <v>N/A</v>
      </c>
      <c r="U233" s="86" t="str">
        <f t="shared" si="169"/>
        <v>N/A</v>
      </c>
      <c r="V233" s="86">
        <f t="shared" si="170"/>
        <v>74</v>
      </c>
      <c r="W233" s="86" t="b">
        <f t="shared" si="171"/>
        <v>0</v>
      </c>
      <c r="X233" s="86" t="str">
        <f t="shared" si="172"/>
        <v>Dummy Node</v>
      </c>
      <c r="Y233" s="86" t="str">
        <f t="shared" si="173"/>
        <v>N/A</v>
      </c>
      <c r="Z233" s="86" t="str">
        <f t="shared" si="174"/>
        <v>N/A</v>
      </c>
      <c r="AA233" s="86">
        <f t="shared" si="175"/>
        <v>71</v>
      </c>
      <c r="AB233" s="86" t="b">
        <f t="shared" si="176"/>
        <v>0</v>
      </c>
      <c r="AC233" s="86" t="str">
        <f t="shared" si="177"/>
        <v>Distance</v>
      </c>
      <c r="AD233" s="86" t="str">
        <f t="shared" si="178"/>
        <v>&gt;</v>
      </c>
      <c r="AE233" s="86">
        <f t="shared" si="179"/>
        <v>4.970947265625</v>
      </c>
      <c r="AF233" s="86">
        <f t="shared" si="180"/>
        <v>19</v>
      </c>
      <c r="AG233" s="86" t="b">
        <f t="shared" si="181"/>
        <v>1</v>
      </c>
      <c r="AH233" s="86" t="str">
        <f t="shared" si="182"/>
        <v>Speed</v>
      </c>
      <c r="AI233" s="86" t="str">
        <f t="shared" si="183"/>
        <v>&lt;=</v>
      </c>
      <c r="AJ233" s="86">
        <f t="shared" si="184"/>
        <v>1.471923828125</v>
      </c>
      <c r="AK233" s="86">
        <f t="shared" si="185"/>
        <v>11</v>
      </c>
      <c r="AL233" s="86" t="b">
        <f t="shared" si="186"/>
        <v>1</v>
      </c>
      <c r="AM233" s="86" t="str">
        <f t="shared" si="187"/>
        <v>Distance</v>
      </c>
      <c r="AN233" s="86" t="str">
        <f t="shared" si="188"/>
        <v>&lt;=</v>
      </c>
      <c r="AO233" s="86">
        <f t="shared" si="189"/>
        <v>18.694580078125</v>
      </c>
      <c r="AP233" s="86">
        <f t="shared" si="190"/>
        <v>5</v>
      </c>
      <c r="AQ233" s="86" t="b">
        <f t="shared" si="191"/>
        <v>1</v>
      </c>
      <c r="AR233" s="86" t="str">
        <f t="shared" si="192"/>
        <v>Speed</v>
      </c>
      <c r="AS233" s="86" t="str">
        <f t="shared" si="193"/>
        <v>&lt;=</v>
      </c>
      <c r="AT233" s="86">
        <f t="shared" si="194"/>
        <v>5.388916015625</v>
      </c>
      <c r="AU233" s="86">
        <f t="shared" si="195"/>
        <v>3</v>
      </c>
      <c r="AV233" s="86" t="b">
        <f t="shared" si="196"/>
        <v>1</v>
      </c>
      <c r="AW233" s="86" t="str">
        <f t="shared" si="197"/>
        <v>Distance</v>
      </c>
      <c r="AX233" s="86" t="str">
        <f t="shared" si="198"/>
        <v>&lt;=</v>
      </c>
      <c r="AY233" s="86">
        <f t="shared" si="199"/>
        <v>67.628662109375</v>
      </c>
      <c r="AZ233" s="86">
        <f t="shared" si="200"/>
        <v>1</v>
      </c>
      <c r="BA233" s="86" t="b">
        <f t="shared" si="201"/>
        <v>1</v>
      </c>
      <c r="BB233" s="86" t="str">
        <f t="shared" si="202"/>
        <v>Speed</v>
      </c>
      <c r="BC233" s="86" t="str">
        <f t="shared" si="203"/>
        <v>&lt;=</v>
      </c>
      <c r="BD233" s="86">
        <f t="shared" si="204"/>
        <v>13.645751953125</v>
      </c>
      <c r="BE233" s="86">
        <f t="shared" si="205"/>
        <v>0</v>
      </c>
      <c r="BF233" s="86" t="b">
        <f t="shared" si="206"/>
        <v>1</v>
      </c>
      <c r="BG233" s="86" t="str">
        <f t="shared" si="207"/>
        <v>Distance</v>
      </c>
      <c r="BH233" s="86" t="str">
        <f t="shared" si="208"/>
        <v>&lt;=</v>
      </c>
      <c r="BI233" s="86">
        <f t="shared" si="209"/>
        <v>279.580810546875</v>
      </c>
      <c r="BJ233" s="15">
        <f t="shared" si="210"/>
        <v>0</v>
      </c>
      <c r="BK233" s="15" t="str">
        <f t="shared" si="211"/>
        <v>Distance&gt;4,970947265625 AND Speed&lt;=1,471923828125 AND Distance&lt;=18,694580078125 AND Speed&lt;=5,388916015625 AND Distance&lt;=67,628662109375 AND Speed&lt;=13,645751953125 AND Distance&lt;=279,580810546875</v>
      </c>
      <c r="BM233"/>
      <c r="BN233"/>
      <c r="BO233"/>
    </row>
    <row r="234" spans="1:67">
      <c r="A234" s="15">
        <v>231</v>
      </c>
      <c r="B234" s="15">
        <v>-2</v>
      </c>
      <c r="C234" s="15">
        <v>-8192</v>
      </c>
      <c r="D234" s="15">
        <f t="shared" si="159"/>
        <v>-1</v>
      </c>
      <c r="E234" s="15">
        <f t="shared" si="160"/>
        <v>0</v>
      </c>
      <c r="F234" s="15">
        <f t="shared" si="161"/>
        <v>-1</v>
      </c>
      <c r="G234" s="15">
        <v>-1</v>
      </c>
      <c r="H234" s="15">
        <v>-1</v>
      </c>
      <c r="I234" s="15">
        <v>230</v>
      </c>
      <c r="J234" s="15">
        <v>9</v>
      </c>
      <c r="K234" s="15">
        <v>686</v>
      </c>
      <c r="L234" s="15">
        <v>455</v>
      </c>
      <c r="M234" s="15">
        <f t="shared" si="162"/>
        <v>0.111083984375</v>
      </c>
      <c r="O234" s="86">
        <f t="shared" si="163"/>
        <v>686</v>
      </c>
      <c r="P234" s="86">
        <f t="shared" si="164"/>
        <v>0.333251953125</v>
      </c>
      <c r="Q234" s="86">
        <f t="shared" si="165"/>
        <v>436</v>
      </c>
      <c r="R234" s="86" t="b">
        <f t="shared" si="166"/>
        <v>0</v>
      </c>
      <c r="S234" s="86" t="str">
        <f t="shared" si="167"/>
        <v>Dummy Node</v>
      </c>
      <c r="T234" s="86" t="str">
        <f t="shared" si="168"/>
        <v>N/A</v>
      </c>
      <c r="U234" s="86" t="str">
        <f t="shared" si="169"/>
        <v>N/A</v>
      </c>
      <c r="V234" s="86">
        <f t="shared" si="170"/>
        <v>74</v>
      </c>
      <c r="W234" s="86" t="b">
        <f t="shared" si="171"/>
        <v>0</v>
      </c>
      <c r="X234" s="86" t="str">
        <f t="shared" si="172"/>
        <v>Dummy Node</v>
      </c>
      <c r="Y234" s="86" t="str">
        <f t="shared" si="173"/>
        <v>N/A</v>
      </c>
      <c r="Z234" s="86" t="str">
        <f t="shared" si="174"/>
        <v>N/A</v>
      </c>
      <c r="AA234" s="86">
        <f t="shared" si="175"/>
        <v>71</v>
      </c>
      <c r="AB234" s="86" t="b">
        <f t="shared" si="176"/>
        <v>0</v>
      </c>
      <c r="AC234" s="86" t="str">
        <f t="shared" si="177"/>
        <v>Distance</v>
      </c>
      <c r="AD234" s="86" t="str">
        <f t="shared" si="178"/>
        <v>&gt;</v>
      </c>
      <c r="AE234" s="86">
        <f t="shared" si="179"/>
        <v>4.970947265625</v>
      </c>
      <c r="AF234" s="86">
        <f t="shared" si="180"/>
        <v>19</v>
      </c>
      <c r="AG234" s="86" t="b">
        <f t="shared" si="181"/>
        <v>1</v>
      </c>
      <c r="AH234" s="86" t="str">
        <f t="shared" si="182"/>
        <v>Speed</v>
      </c>
      <c r="AI234" s="86" t="str">
        <f t="shared" si="183"/>
        <v>&lt;=</v>
      </c>
      <c r="AJ234" s="86">
        <f t="shared" si="184"/>
        <v>1.471923828125</v>
      </c>
      <c r="AK234" s="86">
        <f t="shared" si="185"/>
        <v>11</v>
      </c>
      <c r="AL234" s="86" t="b">
        <f t="shared" si="186"/>
        <v>1</v>
      </c>
      <c r="AM234" s="86" t="str">
        <f t="shared" si="187"/>
        <v>Distance</v>
      </c>
      <c r="AN234" s="86" t="str">
        <f t="shared" si="188"/>
        <v>&lt;=</v>
      </c>
      <c r="AO234" s="86">
        <f t="shared" si="189"/>
        <v>18.694580078125</v>
      </c>
      <c r="AP234" s="86">
        <f t="shared" si="190"/>
        <v>5</v>
      </c>
      <c r="AQ234" s="86" t="b">
        <f t="shared" si="191"/>
        <v>1</v>
      </c>
      <c r="AR234" s="86" t="str">
        <f t="shared" si="192"/>
        <v>Speed</v>
      </c>
      <c r="AS234" s="86" t="str">
        <f t="shared" si="193"/>
        <v>&lt;=</v>
      </c>
      <c r="AT234" s="86">
        <f t="shared" si="194"/>
        <v>5.388916015625</v>
      </c>
      <c r="AU234" s="86">
        <f t="shared" si="195"/>
        <v>3</v>
      </c>
      <c r="AV234" s="86" t="b">
        <f t="shared" si="196"/>
        <v>1</v>
      </c>
      <c r="AW234" s="86" t="str">
        <f t="shared" si="197"/>
        <v>Distance</v>
      </c>
      <c r="AX234" s="86" t="str">
        <f t="shared" si="198"/>
        <v>&lt;=</v>
      </c>
      <c r="AY234" s="86">
        <f t="shared" si="199"/>
        <v>67.628662109375</v>
      </c>
      <c r="AZ234" s="86">
        <f t="shared" si="200"/>
        <v>1</v>
      </c>
      <c r="BA234" s="86" t="b">
        <f t="shared" si="201"/>
        <v>1</v>
      </c>
      <c r="BB234" s="86" t="str">
        <f t="shared" si="202"/>
        <v>Speed</v>
      </c>
      <c r="BC234" s="86" t="str">
        <f t="shared" si="203"/>
        <v>&lt;=</v>
      </c>
      <c r="BD234" s="86">
        <f t="shared" si="204"/>
        <v>13.645751953125</v>
      </c>
      <c r="BE234" s="86">
        <f t="shared" si="205"/>
        <v>0</v>
      </c>
      <c r="BF234" s="86" t="b">
        <f t="shared" si="206"/>
        <v>1</v>
      </c>
      <c r="BG234" s="86" t="str">
        <f t="shared" si="207"/>
        <v>Distance</v>
      </c>
      <c r="BH234" s="86" t="str">
        <f t="shared" si="208"/>
        <v>&lt;=</v>
      </c>
      <c r="BI234" s="86">
        <f t="shared" si="209"/>
        <v>279.580810546875</v>
      </c>
      <c r="BJ234" s="15">
        <f t="shared" si="210"/>
        <v>0</v>
      </c>
      <c r="BK234" s="15" t="str">
        <f t="shared" si="211"/>
        <v>Distance&gt;4,970947265625 AND Speed&lt;=1,471923828125 AND Distance&lt;=18,694580078125 AND Speed&lt;=5,388916015625 AND Distance&lt;=67,628662109375 AND Speed&lt;=13,645751953125 AND Distance&lt;=279,580810546875</v>
      </c>
      <c r="BM234"/>
      <c r="BN234"/>
      <c r="BO234"/>
    </row>
    <row r="235" spans="1:67">
      <c r="A235" s="15">
        <v>232</v>
      </c>
      <c r="B235" s="15">
        <v>-2</v>
      </c>
      <c r="C235" s="15">
        <v>-8192</v>
      </c>
      <c r="D235" s="15">
        <f t="shared" si="159"/>
        <v>-1</v>
      </c>
      <c r="E235" s="15">
        <f t="shared" si="160"/>
        <v>0</v>
      </c>
      <c r="F235" s="15">
        <f t="shared" si="161"/>
        <v>-1</v>
      </c>
      <c r="G235" s="15">
        <v>-1</v>
      </c>
      <c r="H235" s="15">
        <v>-1</v>
      </c>
      <c r="I235" s="15">
        <v>230</v>
      </c>
      <c r="J235" s="15">
        <v>9</v>
      </c>
      <c r="K235" s="15">
        <v>687</v>
      </c>
      <c r="L235" s="15">
        <v>1365</v>
      </c>
      <c r="M235" s="15">
        <f t="shared" si="162"/>
        <v>0.333251953125</v>
      </c>
      <c r="O235" s="86">
        <f t="shared" si="163"/>
        <v>687</v>
      </c>
      <c r="P235" s="86">
        <f t="shared" si="164"/>
        <v>0</v>
      </c>
      <c r="Q235" s="86">
        <f t="shared" si="165"/>
        <v>437</v>
      </c>
      <c r="R235" s="86" t="b">
        <f t="shared" si="166"/>
        <v>1</v>
      </c>
      <c r="S235" s="86" t="str">
        <f t="shared" si="167"/>
        <v>Dummy Node</v>
      </c>
      <c r="T235" s="86" t="str">
        <f t="shared" si="168"/>
        <v>N/A</v>
      </c>
      <c r="U235" s="86" t="str">
        <f t="shared" si="169"/>
        <v>N/A</v>
      </c>
      <c r="V235" s="86">
        <f t="shared" si="170"/>
        <v>79</v>
      </c>
      <c r="W235" s="86" t="b">
        <f t="shared" si="171"/>
        <v>1</v>
      </c>
      <c r="X235" s="86" t="str">
        <f t="shared" si="172"/>
        <v>Dummy Node</v>
      </c>
      <c r="Y235" s="86" t="str">
        <f t="shared" si="173"/>
        <v>N/A</v>
      </c>
      <c r="Z235" s="86" t="str">
        <f t="shared" si="174"/>
        <v>N/A</v>
      </c>
      <c r="AA235" s="86">
        <f t="shared" si="175"/>
        <v>27</v>
      </c>
      <c r="AB235" s="86" t="b">
        <f t="shared" si="176"/>
        <v>1</v>
      </c>
      <c r="AC235" s="86" t="str">
        <f t="shared" si="177"/>
        <v>Distance</v>
      </c>
      <c r="AD235" s="86" t="str">
        <f t="shared" si="178"/>
        <v>&lt;=</v>
      </c>
      <c r="AE235" s="86">
        <f t="shared" si="179"/>
        <v>332.1845703125</v>
      </c>
      <c r="AF235" s="86">
        <f t="shared" si="180"/>
        <v>26</v>
      </c>
      <c r="AG235" s="86" t="b">
        <f t="shared" si="181"/>
        <v>1</v>
      </c>
      <c r="AH235" s="86" t="str">
        <f t="shared" si="182"/>
        <v>Distance</v>
      </c>
      <c r="AI235" s="86" t="str">
        <f t="shared" si="183"/>
        <v>&lt;=</v>
      </c>
      <c r="AJ235" s="86">
        <f t="shared" si="184"/>
        <v>382.123046875</v>
      </c>
      <c r="AK235" s="86">
        <f t="shared" si="185"/>
        <v>14</v>
      </c>
      <c r="AL235" s="86" t="b">
        <f t="shared" si="186"/>
        <v>0</v>
      </c>
      <c r="AM235" s="86" t="str">
        <f t="shared" si="187"/>
        <v>Speed</v>
      </c>
      <c r="AN235" s="86" t="str">
        <f t="shared" si="188"/>
        <v>&gt;</v>
      </c>
      <c r="AO235" s="86">
        <f t="shared" si="189"/>
        <v>24.756591796875</v>
      </c>
      <c r="AP235" s="86">
        <f t="shared" si="190"/>
        <v>10</v>
      </c>
      <c r="AQ235" s="86" t="b">
        <f t="shared" si="191"/>
        <v>0</v>
      </c>
      <c r="AR235" s="86" t="str">
        <f t="shared" si="192"/>
        <v>GEBR</v>
      </c>
      <c r="AS235" s="86" t="str">
        <f t="shared" si="193"/>
        <v>&gt;</v>
      </c>
      <c r="AT235" s="86">
        <f t="shared" si="194"/>
        <v>1.046142578125</v>
      </c>
      <c r="AU235" s="86">
        <f t="shared" si="195"/>
        <v>7</v>
      </c>
      <c r="AV235" s="86" t="b">
        <f t="shared" si="196"/>
        <v>0</v>
      </c>
      <c r="AW235" s="86" t="str">
        <f t="shared" si="197"/>
        <v>Speed</v>
      </c>
      <c r="AX235" s="86" t="str">
        <f t="shared" si="198"/>
        <v>&gt;</v>
      </c>
      <c r="AY235" s="86">
        <f t="shared" si="199"/>
        <v>20.9580078125</v>
      </c>
      <c r="AZ235" s="86">
        <f t="shared" si="200"/>
        <v>2</v>
      </c>
      <c r="BA235" s="86" t="b">
        <f t="shared" si="201"/>
        <v>1</v>
      </c>
      <c r="BB235" s="86" t="str">
        <f t="shared" si="202"/>
        <v>Distance</v>
      </c>
      <c r="BC235" s="86" t="str">
        <f t="shared" si="203"/>
        <v>&lt;=</v>
      </c>
      <c r="BD235" s="86">
        <f t="shared" si="204"/>
        <v>440.973388671875</v>
      </c>
      <c r="BE235" s="86">
        <f t="shared" si="205"/>
        <v>0</v>
      </c>
      <c r="BF235" s="86" t="b">
        <f t="shared" si="206"/>
        <v>0</v>
      </c>
      <c r="BG235" s="86" t="str">
        <f t="shared" si="207"/>
        <v>Distance</v>
      </c>
      <c r="BH235" s="86" t="str">
        <f t="shared" si="208"/>
        <v>&gt;</v>
      </c>
      <c r="BI235" s="86">
        <f t="shared" si="209"/>
        <v>279.580810546875</v>
      </c>
      <c r="BJ235" s="15">
        <f t="shared" si="210"/>
        <v>1</v>
      </c>
      <c r="BK235" s="15" t="str">
        <f t="shared" si="211"/>
        <v>Distance&lt;=332,1845703125 AND Distance&lt;=382,123046875 AND Speed&gt;24,756591796875 AND GEBR&gt;1,046142578125 AND Speed&gt;20,9580078125 AND Distance&lt;=440,973388671875 AND Distance&gt;279,580810546875</v>
      </c>
      <c r="BM235"/>
      <c r="BN235"/>
      <c r="BO235"/>
    </row>
    <row r="236" spans="1:67">
      <c r="A236" s="15">
        <v>233</v>
      </c>
      <c r="B236" s="15">
        <v>-2</v>
      </c>
      <c r="C236" s="15">
        <v>-8192</v>
      </c>
      <c r="D236" s="15">
        <f t="shared" si="159"/>
        <v>-1</v>
      </c>
      <c r="E236" s="15">
        <f t="shared" si="160"/>
        <v>0</v>
      </c>
      <c r="F236" s="15">
        <f t="shared" si="161"/>
        <v>-1</v>
      </c>
      <c r="G236" s="15">
        <v>-1</v>
      </c>
      <c r="H236" s="15">
        <v>-1</v>
      </c>
      <c r="I236" s="15">
        <v>140</v>
      </c>
      <c r="J236" s="15">
        <v>9</v>
      </c>
      <c r="K236" s="15">
        <v>688</v>
      </c>
      <c r="L236" s="15">
        <v>0</v>
      </c>
      <c r="M236" s="15">
        <f t="shared" si="162"/>
        <v>0</v>
      </c>
      <c r="O236" s="86">
        <f t="shared" si="163"/>
        <v>688</v>
      </c>
      <c r="P236" s="86">
        <f t="shared" si="164"/>
        <v>0</v>
      </c>
      <c r="Q236" s="86">
        <f t="shared" si="165"/>
        <v>437</v>
      </c>
      <c r="R236" s="86" t="b">
        <f t="shared" si="166"/>
        <v>0</v>
      </c>
      <c r="S236" s="86" t="str">
        <f t="shared" si="167"/>
        <v>Dummy Node</v>
      </c>
      <c r="T236" s="86" t="str">
        <f t="shared" si="168"/>
        <v>N/A</v>
      </c>
      <c r="U236" s="86" t="str">
        <f t="shared" si="169"/>
        <v>N/A</v>
      </c>
      <c r="V236" s="86">
        <f t="shared" si="170"/>
        <v>79</v>
      </c>
      <c r="W236" s="86" t="b">
        <f t="shared" si="171"/>
        <v>1</v>
      </c>
      <c r="X236" s="86" t="str">
        <f t="shared" si="172"/>
        <v>Dummy Node</v>
      </c>
      <c r="Y236" s="86" t="str">
        <f t="shared" si="173"/>
        <v>N/A</v>
      </c>
      <c r="Z236" s="86" t="str">
        <f t="shared" si="174"/>
        <v>N/A</v>
      </c>
      <c r="AA236" s="86">
        <f t="shared" si="175"/>
        <v>27</v>
      </c>
      <c r="AB236" s="86" t="b">
        <f t="shared" si="176"/>
        <v>1</v>
      </c>
      <c r="AC236" s="86" t="str">
        <f t="shared" si="177"/>
        <v>Distance</v>
      </c>
      <c r="AD236" s="86" t="str">
        <f t="shared" si="178"/>
        <v>&lt;=</v>
      </c>
      <c r="AE236" s="86">
        <f t="shared" si="179"/>
        <v>332.1845703125</v>
      </c>
      <c r="AF236" s="86">
        <f t="shared" si="180"/>
        <v>26</v>
      </c>
      <c r="AG236" s="86" t="b">
        <f t="shared" si="181"/>
        <v>1</v>
      </c>
      <c r="AH236" s="86" t="str">
        <f t="shared" si="182"/>
        <v>Distance</v>
      </c>
      <c r="AI236" s="86" t="str">
        <f t="shared" si="183"/>
        <v>&lt;=</v>
      </c>
      <c r="AJ236" s="86">
        <f t="shared" si="184"/>
        <v>382.123046875</v>
      </c>
      <c r="AK236" s="86">
        <f t="shared" si="185"/>
        <v>14</v>
      </c>
      <c r="AL236" s="86" t="b">
        <f t="shared" si="186"/>
        <v>0</v>
      </c>
      <c r="AM236" s="86" t="str">
        <f t="shared" si="187"/>
        <v>Speed</v>
      </c>
      <c r="AN236" s="86" t="str">
        <f t="shared" si="188"/>
        <v>&gt;</v>
      </c>
      <c r="AO236" s="86">
        <f t="shared" si="189"/>
        <v>24.756591796875</v>
      </c>
      <c r="AP236" s="86">
        <f t="shared" si="190"/>
        <v>10</v>
      </c>
      <c r="AQ236" s="86" t="b">
        <f t="shared" si="191"/>
        <v>0</v>
      </c>
      <c r="AR236" s="86" t="str">
        <f t="shared" si="192"/>
        <v>GEBR</v>
      </c>
      <c r="AS236" s="86" t="str">
        <f t="shared" si="193"/>
        <v>&gt;</v>
      </c>
      <c r="AT236" s="86">
        <f t="shared" si="194"/>
        <v>1.046142578125</v>
      </c>
      <c r="AU236" s="86">
        <f t="shared" si="195"/>
        <v>7</v>
      </c>
      <c r="AV236" s="86" t="b">
        <f t="shared" si="196"/>
        <v>0</v>
      </c>
      <c r="AW236" s="86" t="str">
        <f t="shared" si="197"/>
        <v>Speed</v>
      </c>
      <c r="AX236" s="86" t="str">
        <f t="shared" si="198"/>
        <v>&gt;</v>
      </c>
      <c r="AY236" s="86">
        <f t="shared" si="199"/>
        <v>20.9580078125</v>
      </c>
      <c r="AZ236" s="86">
        <f t="shared" si="200"/>
        <v>2</v>
      </c>
      <c r="BA236" s="86" t="b">
        <f t="shared" si="201"/>
        <v>1</v>
      </c>
      <c r="BB236" s="86" t="str">
        <f t="shared" si="202"/>
        <v>Distance</v>
      </c>
      <c r="BC236" s="86" t="str">
        <f t="shared" si="203"/>
        <v>&lt;=</v>
      </c>
      <c r="BD236" s="86">
        <f t="shared" si="204"/>
        <v>440.973388671875</v>
      </c>
      <c r="BE236" s="86">
        <f t="shared" si="205"/>
        <v>0</v>
      </c>
      <c r="BF236" s="86" t="b">
        <f t="shared" si="206"/>
        <v>0</v>
      </c>
      <c r="BG236" s="86" t="str">
        <f t="shared" si="207"/>
        <v>Distance</v>
      </c>
      <c r="BH236" s="86" t="str">
        <f t="shared" si="208"/>
        <v>&gt;</v>
      </c>
      <c r="BI236" s="86">
        <f t="shared" si="209"/>
        <v>279.580810546875</v>
      </c>
      <c r="BJ236" s="15">
        <f t="shared" si="210"/>
        <v>1</v>
      </c>
      <c r="BK236" s="15" t="str">
        <f t="shared" si="211"/>
        <v>Distance&lt;=332,1845703125 AND Distance&lt;=382,123046875 AND Speed&gt;24,756591796875 AND GEBR&gt;1,046142578125 AND Speed&gt;20,9580078125 AND Distance&lt;=440,973388671875 AND Distance&gt;279,580810546875</v>
      </c>
      <c r="BM236"/>
      <c r="BN236"/>
      <c r="BO236"/>
    </row>
    <row r="237" spans="1:67">
      <c r="A237" s="15">
        <v>234</v>
      </c>
      <c r="B237" s="15">
        <v>-2</v>
      </c>
      <c r="C237" s="15">
        <v>-8192</v>
      </c>
      <c r="D237" s="15">
        <f t="shared" si="159"/>
        <v>-1</v>
      </c>
      <c r="E237" s="15">
        <f t="shared" si="160"/>
        <v>0</v>
      </c>
      <c r="F237" s="15">
        <f t="shared" si="161"/>
        <v>-1</v>
      </c>
      <c r="G237" s="15">
        <v>-1</v>
      </c>
      <c r="H237" s="15">
        <v>-1</v>
      </c>
      <c r="I237" s="15">
        <v>140</v>
      </c>
      <c r="J237" s="15">
        <v>9</v>
      </c>
      <c r="K237" s="15">
        <v>689</v>
      </c>
      <c r="L237" s="15">
        <v>683</v>
      </c>
      <c r="M237" s="15">
        <f t="shared" si="162"/>
        <v>0.166748046875</v>
      </c>
      <c r="O237" s="86">
        <f t="shared" si="163"/>
        <v>689</v>
      </c>
      <c r="P237" s="86">
        <f t="shared" si="164"/>
        <v>0</v>
      </c>
      <c r="Q237" s="86">
        <f t="shared" si="165"/>
        <v>438</v>
      </c>
      <c r="R237" s="86" t="b">
        <f t="shared" si="166"/>
        <v>1</v>
      </c>
      <c r="S237" s="86" t="str">
        <f t="shared" si="167"/>
        <v>Dummy Node</v>
      </c>
      <c r="T237" s="86" t="str">
        <f t="shared" si="168"/>
        <v>N/A</v>
      </c>
      <c r="U237" s="86" t="str">
        <f t="shared" si="169"/>
        <v>N/A</v>
      </c>
      <c r="V237" s="86">
        <f t="shared" si="170"/>
        <v>79</v>
      </c>
      <c r="W237" s="86" t="b">
        <f t="shared" si="171"/>
        <v>0</v>
      </c>
      <c r="X237" s="86" t="str">
        <f t="shared" si="172"/>
        <v>Dummy Node</v>
      </c>
      <c r="Y237" s="86" t="str">
        <f t="shared" si="173"/>
        <v>N/A</v>
      </c>
      <c r="Z237" s="86" t="str">
        <f t="shared" si="174"/>
        <v>N/A</v>
      </c>
      <c r="AA237" s="86">
        <f t="shared" si="175"/>
        <v>27</v>
      </c>
      <c r="AB237" s="86" t="b">
        <f t="shared" si="176"/>
        <v>1</v>
      </c>
      <c r="AC237" s="86" t="str">
        <f t="shared" si="177"/>
        <v>Distance</v>
      </c>
      <c r="AD237" s="86" t="str">
        <f t="shared" si="178"/>
        <v>&lt;=</v>
      </c>
      <c r="AE237" s="86">
        <f t="shared" si="179"/>
        <v>332.1845703125</v>
      </c>
      <c r="AF237" s="86">
        <f t="shared" si="180"/>
        <v>26</v>
      </c>
      <c r="AG237" s="86" t="b">
        <f t="shared" si="181"/>
        <v>1</v>
      </c>
      <c r="AH237" s="86" t="str">
        <f t="shared" si="182"/>
        <v>Distance</v>
      </c>
      <c r="AI237" s="86" t="str">
        <f t="shared" si="183"/>
        <v>&lt;=</v>
      </c>
      <c r="AJ237" s="86">
        <f t="shared" si="184"/>
        <v>382.123046875</v>
      </c>
      <c r="AK237" s="86">
        <f t="shared" si="185"/>
        <v>14</v>
      </c>
      <c r="AL237" s="86" t="b">
        <f t="shared" si="186"/>
        <v>0</v>
      </c>
      <c r="AM237" s="86" t="str">
        <f t="shared" si="187"/>
        <v>Speed</v>
      </c>
      <c r="AN237" s="86" t="str">
        <f t="shared" si="188"/>
        <v>&gt;</v>
      </c>
      <c r="AO237" s="86">
        <f t="shared" si="189"/>
        <v>24.756591796875</v>
      </c>
      <c r="AP237" s="86">
        <f t="shared" si="190"/>
        <v>10</v>
      </c>
      <c r="AQ237" s="86" t="b">
        <f t="shared" si="191"/>
        <v>0</v>
      </c>
      <c r="AR237" s="86" t="str">
        <f t="shared" si="192"/>
        <v>GEBR</v>
      </c>
      <c r="AS237" s="86" t="str">
        <f t="shared" si="193"/>
        <v>&gt;</v>
      </c>
      <c r="AT237" s="86">
        <f t="shared" si="194"/>
        <v>1.046142578125</v>
      </c>
      <c r="AU237" s="86">
        <f t="shared" si="195"/>
        <v>7</v>
      </c>
      <c r="AV237" s="86" t="b">
        <f t="shared" si="196"/>
        <v>0</v>
      </c>
      <c r="AW237" s="86" t="str">
        <f t="shared" si="197"/>
        <v>Speed</v>
      </c>
      <c r="AX237" s="86" t="str">
        <f t="shared" si="198"/>
        <v>&gt;</v>
      </c>
      <c r="AY237" s="86">
        <f t="shared" si="199"/>
        <v>20.9580078125</v>
      </c>
      <c r="AZ237" s="86">
        <f t="shared" si="200"/>
        <v>2</v>
      </c>
      <c r="BA237" s="86" t="b">
        <f t="shared" si="201"/>
        <v>1</v>
      </c>
      <c r="BB237" s="86" t="str">
        <f t="shared" si="202"/>
        <v>Distance</v>
      </c>
      <c r="BC237" s="86" t="str">
        <f t="shared" si="203"/>
        <v>&lt;=</v>
      </c>
      <c r="BD237" s="86">
        <f t="shared" si="204"/>
        <v>440.973388671875</v>
      </c>
      <c r="BE237" s="86">
        <f t="shared" si="205"/>
        <v>0</v>
      </c>
      <c r="BF237" s="86" t="b">
        <f t="shared" si="206"/>
        <v>0</v>
      </c>
      <c r="BG237" s="86" t="str">
        <f t="shared" si="207"/>
        <v>Distance</v>
      </c>
      <c r="BH237" s="86" t="str">
        <f t="shared" si="208"/>
        <v>&gt;</v>
      </c>
      <c r="BI237" s="86">
        <f t="shared" si="209"/>
        <v>279.580810546875</v>
      </c>
      <c r="BJ237" s="15">
        <f t="shared" si="210"/>
        <v>1</v>
      </c>
      <c r="BK237" s="15" t="str">
        <f t="shared" si="211"/>
        <v>Distance&lt;=332,1845703125 AND Distance&lt;=382,123046875 AND Speed&gt;24,756591796875 AND GEBR&gt;1,046142578125 AND Speed&gt;20,9580078125 AND Distance&lt;=440,973388671875 AND Distance&gt;279,580810546875</v>
      </c>
      <c r="BM237"/>
      <c r="BN237"/>
      <c r="BO237"/>
    </row>
    <row r="238" spans="1:67">
      <c r="A238" s="15">
        <v>235</v>
      </c>
      <c r="B238" s="15">
        <v>-2</v>
      </c>
      <c r="C238" s="15">
        <v>-8192</v>
      </c>
      <c r="D238" s="15">
        <f t="shared" si="159"/>
        <v>-1</v>
      </c>
      <c r="E238" s="15">
        <f t="shared" si="160"/>
        <v>0</v>
      </c>
      <c r="F238" s="15">
        <f t="shared" si="161"/>
        <v>-1</v>
      </c>
      <c r="G238" s="15">
        <v>-1</v>
      </c>
      <c r="H238" s="15">
        <v>-1</v>
      </c>
      <c r="I238" s="15">
        <v>76</v>
      </c>
      <c r="J238" s="15">
        <v>9</v>
      </c>
      <c r="K238" s="15">
        <v>690</v>
      </c>
      <c r="L238" s="15">
        <v>0</v>
      </c>
      <c r="M238" s="15">
        <f t="shared" si="162"/>
        <v>0</v>
      </c>
      <c r="O238" s="86">
        <f t="shared" si="163"/>
        <v>690</v>
      </c>
      <c r="P238" s="86">
        <f t="shared" si="164"/>
        <v>0</v>
      </c>
      <c r="Q238" s="86">
        <f t="shared" si="165"/>
        <v>438</v>
      </c>
      <c r="R238" s="86" t="b">
        <f t="shared" si="166"/>
        <v>0</v>
      </c>
      <c r="S238" s="86" t="str">
        <f t="shared" si="167"/>
        <v>Dummy Node</v>
      </c>
      <c r="T238" s="86" t="str">
        <f t="shared" si="168"/>
        <v>N/A</v>
      </c>
      <c r="U238" s="86" t="str">
        <f t="shared" si="169"/>
        <v>N/A</v>
      </c>
      <c r="V238" s="86">
        <f t="shared" si="170"/>
        <v>79</v>
      </c>
      <c r="W238" s="86" t="b">
        <f t="shared" si="171"/>
        <v>0</v>
      </c>
      <c r="X238" s="86" t="str">
        <f t="shared" si="172"/>
        <v>Dummy Node</v>
      </c>
      <c r="Y238" s="86" t="str">
        <f t="shared" si="173"/>
        <v>N/A</v>
      </c>
      <c r="Z238" s="86" t="str">
        <f t="shared" si="174"/>
        <v>N/A</v>
      </c>
      <c r="AA238" s="86">
        <f t="shared" si="175"/>
        <v>27</v>
      </c>
      <c r="AB238" s="86" t="b">
        <f t="shared" si="176"/>
        <v>1</v>
      </c>
      <c r="AC238" s="86" t="str">
        <f t="shared" si="177"/>
        <v>Distance</v>
      </c>
      <c r="AD238" s="86" t="str">
        <f t="shared" si="178"/>
        <v>&lt;=</v>
      </c>
      <c r="AE238" s="86">
        <f t="shared" si="179"/>
        <v>332.1845703125</v>
      </c>
      <c r="AF238" s="86">
        <f t="shared" si="180"/>
        <v>26</v>
      </c>
      <c r="AG238" s="86" t="b">
        <f t="shared" si="181"/>
        <v>1</v>
      </c>
      <c r="AH238" s="86" t="str">
        <f t="shared" si="182"/>
        <v>Distance</v>
      </c>
      <c r="AI238" s="86" t="str">
        <f t="shared" si="183"/>
        <v>&lt;=</v>
      </c>
      <c r="AJ238" s="86">
        <f t="shared" si="184"/>
        <v>382.123046875</v>
      </c>
      <c r="AK238" s="86">
        <f t="shared" si="185"/>
        <v>14</v>
      </c>
      <c r="AL238" s="86" t="b">
        <f t="shared" si="186"/>
        <v>0</v>
      </c>
      <c r="AM238" s="86" t="str">
        <f t="shared" si="187"/>
        <v>Speed</v>
      </c>
      <c r="AN238" s="86" t="str">
        <f t="shared" si="188"/>
        <v>&gt;</v>
      </c>
      <c r="AO238" s="86">
        <f t="shared" si="189"/>
        <v>24.756591796875</v>
      </c>
      <c r="AP238" s="86">
        <f t="shared" si="190"/>
        <v>10</v>
      </c>
      <c r="AQ238" s="86" t="b">
        <f t="shared" si="191"/>
        <v>0</v>
      </c>
      <c r="AR238" s="86" t="str">
        <f t="shared" si="192"/>
        <v>GEBR</v>
      </c>
      <c r="AS238" s="86" t="str">
        <f t="shared" si="193"/>
        <v>&gt;</v>
      </c>
      <c r="AT238" s="86">
        <f t="shared" si="194"/>
        <v>1.046142578125</v>
      </c>
      <c r="AU238" s="86">
        <f t="shared" si="195"/>
        <v>7</v>
      </c>
      <c r="AV238" s="86" t="b">
        <f t="shared" si="196"/>
        <v>0</v>
      </c>
      <c r="AW238" s="86" t="str">
        <f t="shared" si="197"/>
        <v>Speed</v>
      </c>
      <c r="AX238" s="86" t="str">
        <f t="shared" si="198"/>
        <v>&gt;</v>
      </c>
      <c r="AY238" s="86">
        <f t="shared" si="199"/>
        <v>20.9580078125</v>
      </c>
      <c r="AZ238" s="86">
        <f t="shared" si="200"/>
        <v>2</v>
      </c>
      <c r="BA238" s="86" t="b">
        <f t="shared" si="201"/>
        <v>1</v>
      </c>
      <c r="BB238" s="86" t="str">
        <f t="shared" si="202"/>
        <v>Distance</v>
      </c>
      <c r="BC238" s="86" t="str">
        <f t="shared" si="203"/>
        <v>&lt;=</v>
      </c>
      <c r="BD238" s="86">
        <f t="shared" si="204"/>
        <v>440.973388671875</v>
      </c>
      <c r="BE238" s="86">
        <f t="shared" si="205"/>
        <v>0</v>
      </c>
      <c r="BF238" s="86" t="b">
        <f t="shared" si="206"/>
        <v>0</v>
      </c>
      <c r="BG238" s="86" t="str">
        <f t="shared" si="207"/>
        <v>Distance</v>
      </c>
      <c r="BH238" s="86" t="str">
        <f t="shared" si="208"/>
        <v>&gt;</v>
      </c>
      <c r="BI238" s="86">
        <f t="shared" si="209"/>
        <v>279.580810546875</v>
      </c>
      <c r="BJ238" s="15">
        <f t="shared" si="210"/>
        <v>1</v>
      </c>
      <c r="BK238" s="15" t="str">
        <f t="shared" si="211"/>
        <v>Distance&lt;=332,1845703125 AND Distance&lt;=382,123046875 AND Speed&gt;24,756591796875 AND GEBR&gt;1,046142578125 AND Speed&gt;20,9580078125 AND Distance&lt;=440,973388671875 AND Distance&gt;279,580810546875</v>
      </c>
      <c r="BM238"/>
      <c r="BN238"/>
      <c r="BO238"/>
    </row>
    <row r="239" spans="1:67">
      <c r="A239" s="15">
        <v>236</v>
      </c>
      <c r="B239" s="15">
        <v>-2</v>
      </c>
      <c r="C239" s="15">
        <v>-8192</v>
      </c>
      <c r="D239" s="15">
        <f t="shared" si="159"/>
        <v>-1</v>
      </c>
      <c r="E239" s="15">
        <f t="shared" si="160"/>
        <v>0</v>
      </c>
      <c r="F239" s="15">
        <f t="shared" si="161"/>
        <v>-1</v>
      </c>
      <c r="G239" s="15">
        <v>-1</v>
      </c>
      <c r="H239" s="15">
        <v>-1</v>
      </c>
      <c r="I239" s="15">
        <v>76</v>
      </c>
      <c r="J239" s="15">
        <v>9</v>
      </c>
      <c r="K239" s="15">
        <v>695</v>
      </c>
      <c r="L239" s="15">
        <v>410</v>
      </c>
      <c r="M239" s="15">
        <f t="shared" si="162"/>
        <v>0.10009765625</v>
      </c>
      <c r="O239" s="86">
        <f t="shared" si="163"/>
        <v>695</v>
      </c>
      <c r="P239" s="86">
        <f t="shared" si="164"/>
        <v>0</v>
      </c>
      <c r="Q239" s="86">
        <f t="shared" si="165"/>
        <v>445</v>
      </c>
      <c r="R239" s="86" t="b">
        <f t="shared" si="166"/>
        <v>1</v>
      </c>
      <c r="S239" s="86" t="str">
        <f t="shared" si="167"/>
        <v>Dummy Node</v>
      </c>
      <c r="T239" s="86" t="str">
        <f t="shared" si="168"/>
        <v>N/A</v>
      </c>
      <c r="U239" s="86" t="str">
        <f t="shared" si="169"/>
        <v>N/A</v>
      </c>
      <c r="V239" s="86">
        <f t="shared" si="170"/>
        <v>91</v>
      </c>
      <c r="W239" s="86" t="b">
        <f t="shared" si="171"/>
        <v>1</v>
      </c>
      <c r="X239" s="86" t="str">
        <f t="shared" si="172"/>
        <v>Dummy Node</v>
      </c>
      <c r="Y239" s="86" t="str">
        <f t="shared" si="173"/>
        <v>N/A</v>
      </c>
      <c r="Z239" s="86" t="str">
        <f t="shared" si="174"/>
        <v>N/A</v>
      </c>
      <c r="AA239" s="86">
        <f t="shared" si="175"/>
        <v>90</v>
      </c>
      <c r="AB239" s="86" t="b">
        <f t="shared" si="176"/>
        <v>1</v>
      </c>
      <c r="AC239" s="86" t="str">
        <f t="shared" si="177"/>
        <v>GEBR</v>
      </c>
      <c r="AD239" s="86" t="str">
        <f t="shared" si="178"/>
        <v>&lt;=</v>
      </c>
      <c r="AE239" s="86">
        <f t="shared" si="179"/>
        <v>0.85498046875</v>
      </c>
      <c r="AF239" s="86">
        <f t="shared" si="180"/>
        <v>23</v>
      </c>
      <c r="AG239" s="86" t="b">
        <f t="shared" si="181"/>
        <v>0</v>
      </c>
      <c r="AH239" s="86" t="str">
        <f t="shared" si="182"/>
        <v>Distance</v>
      </c>
      <c r="AI239" s="86" t="str">
        <f t="shared" si="183"/>
        <v>&gt;</v>
      </c>
      <c r="AJ239" s="86">
        <f t="shared" si="184"/>
        <v>102.07861328125</v>
      </c>
      <c r="AK239" s="86">
        <f t="shared" si="185"/>
        <v>22</v>
      </c>
      <c r="AL239" s="86" t="b">
        <f t="shared" si="186"/>
        <v>1</v>
      </c>
      <c r="AM239" s="86" t="str">
        <f t="shared" si="187"/>
        <v>Distance</v>
      </c>
      <c r="AN239" s="86" t="str">
        <f t="shared" si="188"/>
        <v>&lt;=</v>
      </c>
      <c r="AO239" s="86">
        <f t="shared" si="189"/>
        <v>118.665771484375</v>
      </c>
      <c r="AP239" s="86">
        <f t="shared" si="190"/>
        <v>6</v>
      </c>
      <c r="AQ239" s="86" t="b">
        <f t="shared" si="191"/>
        <v>0</v>
      </c>
      <c r="AR239" s="86" t="str">
        <f t="shared" si="192"/>
        <v>Speed</v>
      </c>
      <c r="AS239" s="86" t="str">
        <f t="shared" si="193"/>
        <v>&gt;</v>
      </c>
      <c r="AT239" s="86">
        <f t="shared" si="194"/>
        <v>9.998291015625</v>
      </c>
      <c r="AU239" s="86">
        <f t="shared" si="195"/>
        <v>3</v>
      </c>
      <c r="AV239" s="86" t="b">
        <f t="shared" si="196"/>
        <v>0</v>
      </c>
      <c r="AW239" s="86" t="str">
        <f t="shared" si="197"/>
        <v>Distance</v>
      </c>
      <c r="AX239" s="86" t="str">
        <f t="shared" si="198"/>
        <v>&gt;</v>
      </c>
      <c r="AY239" s="86">
        <f t="shared" si="199"/>
        <v>67.628662109375</v>
      </c>
      <c r="AZ239" s="86">
        <f t="shared" si="200"/>
        <v>1</v>
      </c>
      <c r="BA239" s="86" t="b">
        <f t="shared" si="201"/>
        <v>1</v>
      </c>
      <c r="BB239" s="86" t="str">
        <f t="shared" si="202"/>
        <v>Speed</v>
      </c>
      <c r="BC239" s="86" t="str">
        <f t="shared" si="203"/>
        <v>&lt;=</v>
      </c>
      <c r="BD239" s="86">
        <f t="shared" si="204"/>
        <v>13.645751953125</v>
      </c>
      <c r="BE239" s="86">
        <f t="shared" si="205"/>
        <v>0</v>
      </c>
      <c r="BF239" s="86" t="b">
        <f t="shared" si="206"/>
        <v>1</v>
      </c>
      <c r="BG239" s="86" t="str">
        <f t="shared" si="207"/>
        <v>Distance</v>
      </c>
      <c r="BH239" s="86" t="str">
        <f t="shared" si="208"/>
        <v>&lt;=</v>
      </c>
      <c r="BI239" s="86">
        <f t="shared" si="209"/>
        <v>279.580810546875</v>
      </c>
      <c r="BJ239" s="15">
        <f t="shared" si="210"/>
        <v>1</v>
      </c>
      <c r="BK239" s="15" t="str">
        <f t="shared" si="211"/>
        <v>GEBR&lt;=0,85498046875 AND Distance&gt;102,07861328125 AND Distance&lt;=118,665771484375 AND Speed&gt;9,998291015625 AND Distance&gt;67,628662109375 AND Speed&lt;=13,645751953125 AND Distance&lt;=279,580810546875</v>
      </c>
      <c r="BM239"/>
      <c r="BN239"/>
      <c r="BO239"/>
    </row>
    <row r="240" spans="1:67">
      <c r="A240" s="15">
        <v>237</v>
      </c>
      <c r="B240" s="15">
        <v>1</v>
      </c>
      <c r="C240" s="15">
        <v>69565</v>
      </c>
      <c r="D240" s="15">
        <f t="shared" si="159"/>
        <v>16</v>
      </c>
      <c r="E240" s="15">
        <f t="shared" si="160"/>
        <v>4029</v>
      </c>
      <c r="F240" s="15">
        <f t="shared" si="161"/>
        <v>16.983642578125</v>
      </c>
      <c r="G240" s="15">
        <v>377</v>
      </c>
      <c r="H240" s="15">
        <v>378</v>
      </c>
      <c r="I240" s="15">
        <v>33</v>
      </c>
      <c r="J240" s="15">
        <v>5</v>
      </c>
      <c r="K240" s="15">
        <v>696</v>
      </c>
      <c r="L240" s="15">
        <v>1363</v>
      </c>
      <c r="M240" s="15">
        <f t="shared" si="162"/>
        <v>0.332763671875</v>
      </c>
      <c r="O240" s="86">
        <f t="shared" si="163"/>
        <v>696</v>
      </c>
      <c r="P240" s="86">
        <f t="shared" si="164"/>
        <v>0</v>
      </c>
      <c r="Q240" s="86">
        <f t="shared" si="165"/>
        <v>445</v>
      </c>
      <c r="R240" s="86" t="b">
        <f t="shared" si="166"/>
        <v>0</v>
      </c>
      <c r="S240" s="86" t="str">
        <f t="shared" si="167"/>
        <v>Dummy Node</v>
      </c>
      <c r="T240" s="86" t="str">
        <f t="shared" si="168"/>
        <v>N/A</v>
      </c>
      <c r="U240" s="86" t="str">
        <f t="shared" si="169"/>
        <v>N/A</v>
      </c>
      <c r="V240" s="86">
        <f t="shared" si="170"/>
        <v>91</v>
      </c>
      <c r="W240" s="86" t="b">
        <f t="shared" si="171"/>
        <v>1</v>
      </c>
      <c r="X240" s="86" t="str">
        <f t="shared" si="172"/>
        <v>Dummy Node</v>
      </c>
      <c r="Y240" s="86" t="str">
        <f t="shared" si="173"/>
        <v>N/A</v>
      </c>
      <c r="Z240" s="86" t="str">
        <f t="shared" si="174"/>
        <v>N/A</v>
      </c>
      <c r="AA240" s="86">
        <f t="shared" si="175"/>
        <v>90</v>
      </c>
      <c r="AB240" s="86" t="b">
        <f t="shared" si="176"/>
        <v>1</v>
      </c>
      <c r="AC240" s="86" t="str">
        <f t="shared" si="177"/>
        <v>GEBR</v>
      </c>
      <c r="AD240" s="86" t="str">
        <f t="shared" si="178"/>
        <v>&lt;=</v>
      </c>
      <c r="AE240" s="86">
        <f t="shared" si="179"/>
        <v>0.85498046875</v>
      </c>
      <c r="AF240" s="86">
        <f t="shared" si="180"/>
        <v>23</v>
      </c>
      <c r="AG240" s="86" t="b">
        <f t="shared" si="181"/>
        <v>0</v>
      </c>
      <c r="AH240" s="86" t="str">
        <f t="shared" si="182"/>
        <v>Distance</v>
      </c>
      <c r="AI240" s="86" t="str">
        <f t="shared" si="183"/>
        <v>&gt;</v>
      </c>
      <c r="AJ240" s="86">
        <f t="shared" si="184"/>
        <v>102.07861328125</v>
      </c>
      <c r="AK240" s="86">
        <f t="shared" si="185"/>
        <v>22</v>
      </c>
      <c r="AL240" s="86" t="b">
        <f t="shared" si="186"/>
        <v>1</v>
      </c>
      <c r="AM240" s="86" t="str">
        <f t="shared" si="187"/>
        <v>Distance</v>
      </c>
      <c r="AN240" s="86" t="str">
        <f t="shared" si="188"/>
        <v>&lt;=</v>
      </c>
      <c r="AO240" s="86">
        <f t="shared" si="189"/>
        <v>118.665771484375</v>
      </c>
      <c r="AP240" s="86">
        <f t="shared" si="190"/>
        <v>6</v>
      </c>
      <c r="AQ240" s="86" t="b">
        <f t="shared" si="191"/>
        <v>0</v>
      </c>
      <c r="AR240" s="86" t="str">
        <f t="shared" si="192"/>
        <v>Speed</v>
      </c>
      <c r="AS240" s="86" t="str">
        <f t="shared" si="193"/>
        <v>&gt;</v>
      </c>
      <c r="AT240" s="86">
        <f t="shared" si="194"/>
        <v>9.998291015625</v>
      </c>
      <c r="AU240" s="86">
        <f t="shared" si="195"/>
        <v>3</v>
      </c>
      <c r="AV240" s="86" t="b">
        <f t="shared" si="196"/>
        <v>0</v>
      </c>
      <c r="AW240" s="86" t="str">
        <f t="shared" si="197"/>
        <v>Distance</v>
      </c>
      <c r="AX240" s="86" t="str">
        <f t="shared" si="198"/>
        <v>&gt;</v>
      </c>
      <c r="AY240" s="86">
        <f t="shared" si="199"/>
        <v>67.628662109375</v>
      </c>
      <c r="AZ240" s="86">
        <f t="shared" si="200"/>
        <v>1</v>
      </c>
      <c r="BA240" s="86" t="b">
        <f t="shared" si="201"/>
        <v>1</v>
      </c>
      <c r="BB240" s="86" t="str">
        <f t="shared" si="202"/>
        <v>Speed</v>
      </c>
      <c r="BC240" s="86" t="str">
        <f t="shared" si="203"/>
        <v>&lt;=</v>
      </c>
      <c r="BD240" s="86">
        <f t="shared" si="204"/>
        <v>13.645751953125</v>
      </c>
      <c r="BE240" s="86">
        <f t="shared" si="205"/>
        <v>0</v>
      </c>
      <c r="BF240" s="86" t="b">
        <f t="shared" si="206"/>
        <v>1</v>
      </c>
      <c r="BG240" s="86" t="str">
        <f t="shared" si="207"/>
        <v>Distance</v>
      </c>
      <c r="BH240" s="86" t="str">
        <f t="shared" si="208"/>
        <v>&lt;=</v>
      </c>
      <c r="BI240" s="86">
        <f t="shared" si="209"/>
        <v>279.580810546875</v>
      </c>
      <c r="BJ240" s="15">
        <f t="shared" si="210"/>
        <v>1</v>
      </c>
      <c r="BK240" s="15" t="str">
        <f t="shared" si="211"/>
        <v>GEBR&lt;=0,85498046875 AND Distance&gt;102,07861328125 AND Distance&lt;=118,665771484375 AND Speed&gt;9,998291015625 AND Distance&gt;67,628662109375 AND Speed&lt;=13,645751953125 AND Distance&lt;=279,580810546875</v>
      </c>
      <c r="BM240"/>
      <c r="BN240"/>
      <c r="BO240"/>
    </row>
    <row r="241" spans="1:67">
      <c r="A241" s="15">
        <v>238</v>
      </c>
      <c r="B241" s="15">
        <v>2</v>
      </c>
      <c r="C241" s="15">
        <v>2929</v>
      </c>
      <c r="D241" s="15">
        <f t="shared" si="159"/>
        <v>0</v>
      </c>
      <c r="E241" s="15">
        <f t="shared" si="160"/>
        <v>2929</v>
      </c>
      <c r="F241" s="15">
        <f t="shared" si="161"/>
        <v>0.715087890625</v>
      </c>
      <c r="G241" s="15">
        <v>239</v>
      </c>
      <c r="H241" s="15">
        <v>240</v>
      </c>
      <c r="I241" s="15">
        <v>33</v>
      </c>
      <c r="J241" s="15">
        <v>5</v>
      </c>
      <c r="K241" s="15">
        <v>697</v>
      </c>
      <c r="L241" s="15">
        <v>1241</v>
      </c>
      <c r="M241" s="15">
        <f t="shared" si="162"/>
        <v>0.302978515625</v>
      </c>
      <c r="O241" s="86">
        <f t="shared" si="163"/>
        <v>697</v>
      </c>
      <c r="P241" s="86">
        <f t="shared" si="164"/>
        <v>0</v>
      </c>
      <c r="Q241" s="86">
        <f t="shared" si="165"/>
        <v>446</v>
      </c>
      <c r="R241" s="86" t="b">
        <f t="shared" si="166"/>
        <v>1</v>
      </c>
      <c r="S241" s="86" t="str">
        <f t="shared" si="167"/>
        <v>Dummy Node</v>
      </c>
      <c r="T241" s="86" t="str">
        <f t="shared" si="168"/>
        <v>N/A</v>
      </c>
      <c r="U241" s="86" t="str">
        <f t="shared" si="169"/>
        <v>N/A</v>
      </c>
      <c r="V241" s="86">
        <f t="shared" si="170"/>
        <v>91</v>
      </c>
      <c r="W241" s="86" t="b">
        <f t="shared" si="171"/>
        <v>0</v>
      </c>
      <c r="X241" s="86" t="str">
        <f t="shared" si="172"/>
        <v>Dummy Node</v>
      </c>
      <c r="Y241" s="86" t="str">
        <f t="shared" si="173"/>
        <v>N/A</v>
      </c>
      <c r="Z241" s="86" t="str">
        <f t="shared" si="174"/>
        <v>N/A</v>
      </c>
      <c r="AA241" s="86">
        <f t="shared" si="175"/>
        <v>90</v>
      </c>
      <c r="AB241" s="86" t="b">
        <f t="shared" si="176"/>
        <v>1</v>
      </c>
      <c r="AC241" s="86" t="str">
        <f t="shared" si="177"/>
        <v>GEBR</v>
      </c>
      <c r="AD241" s="86" t="str">
        <f t="shared" si="178"/>
        <v>&lt;=</v>
      </c>
      <c r="AE241" s="86">
        <f t="shared" si="179"/>
        <v>0.85498046875</v>
      </c>
      <c r="AF241" s="86">
        <f t="shared" si="180"/>
        <v>23</v>
      </c>
      <c r="AG241" s="86" t="b">
        <f t="shared" si="181"/>
        <v>0</v>
      </c>
      <c r="AH241" s="86" t="str">
        <f t="shared" si="182"/>
        <v>Distance</v>
      </c>
      <c r="AI241" s="86" t="str">
        <f t="shared" si="183"/>
        <v>&gt;</v>
      </c>
      <c r="AJ241" s="86">
        <f t="shared" si="184"/>
        <v>102.07861328125</v>
      </c>
      <c r="AK241" s="86">
        <f t="shared" si="185"/>
        <v>22</v>
      </c>
      <c r="AL241" s="86" t="b">
        <f t="shared" si="186"/>
        <v>1</v>
      </c>
      <c r="AM241" s="86" t="str">
        <f t="shared" si="187"/>
        <v>Distance</v>
      </c>
      <c r="AN241" s="86" t="str">
        <f t="shared" si="188"/>
        <v>&lt;=</v>
      </c>
      <c r="AO241" s="86">
        <f t="shared" si="189"/>
        <v>118.665771484375</v>
      </c>
      <c r="AP241" s="86">
        <f t="shared" si="190"/>
        <v>6</v>
      </c>
      <c r="AQ241" s="86" t="b">
        <f t="shared" si="191"/>
        <v>0</v>
      </c>
      <c r="AR241" s="86" t="str">
        <f t="shared" si="192"/>
        <v>Speed</v>
      </c>
      <c r="AS241" s="86" t="str">
        <f t="shared" si="193"/>
        <v>&gt;</v>
      </c>
      <c r="AT241" s="86">
        <f t="shared" si="194"/>
        <v>9.998291015625</v>
      </c>
      <c r="AU241" s="86">
        <f t="shared" si="195"/>
        <v>3</v>
      </c>
      <c r="AV241" s="86" t="b">
        <f t="shared" si="196"/>
        <v>0</v>
      </c>
      <c r="AW241" s="86" t="str">
        <f t="shared" si="197"/>
        <v>Distance</v>
      </c>
      <c r="AX241" s="86" t="str">
        <f t="shared" si="198"/>
        <v>&gt;</v>
      </c>
      <c r="AY241" s="86">
        <f t="shared" si="199"/>
        <v>67.628662109375</v>
      </c>
      <c r="AZ241" s="86">
        <f t="shared" si="200"/>
        <v>1</v>
      </c>
      <c r="BA241" s="86" t="b">
        <f t="shared" si="201"/>
        <v>1</v>
      </c>
      <c r="BB241" s="86" t="str">
        <f t="shared" si="202"/>
        <v>Speed</v>
      </c>
      <c r="BC241" s="86" t="str">
        <f t="shared" si="203"/>
        <v>&lt;=</v>
      </c>
      <c r="BD241" s="86">
        <f t="shared" si="204"/>
        <v>13.645751953125</v>
      </c>
      <c r="BE241" s="86">
        <f t="shared" si="205"/>
        <v>0</v>
      </c>
      <c r="BF241" s="86" t="b">
        <f t="shared" si="206"/>
        <v>1</v>
      </c>
      <c r="BG241" s="86" t="str">
        <f t="shared" si="207"/>
        <v>Distance</v>
      </c>
      <c r="BH241" s="86" t="str">
        <f t="shared" si="208"/>
        <v>&lt;=</v>
      </c>
      <c r="BI241" s="86">
        <f t="shared" si="209"/>
        <v>279.580810546875</v>
      </c>
      <c r="BJ241" s="15">
        <f t="shared" si="210"/>
        <v>1</v>
      </c>
      <c r="BK241" s="15" t="str">
        <f t="shared" si="211"/>
        <v>GEBR&lt;=0,85498046875 AND Distance&gt;102,07861328125 AND Distance&lt;=118,665771484375 AND Speed&gt;9,998291015625 AND Distance&gt;67,628662109375 AND Speed&lt;=13,645751953125 AND Distance&lt;=279,580810546875</v>
      </c>
      <c r="BM241"/>
      <c r="BN241"/>
      <c r="BO241"/>
    </row>
    <row r="242" spans="1:67">
      <c r="A242" s="15">
        <v>239</v>
      </c>
      <c r="B242" s="15">
        <v>0</v>
      </c>
      <c r="C242" s="15">
        <v>1368785</v>
      </c>
      <c r="D242" s="15">
        <f t="shared" si="159"/>
        <v>334</v>
      </c>
      <c r="E242" s="15">
        <f t="shared" si="160"/>
        <v>721</v>
      </c>
      <c r="F242" s="15">
        <f t="shared" si="161"/>
        <v>334.176025390625</v>
      </c>
      <c r="G242" s="15">
        <v>241</v>
      </c>
      <c r="H242" s="15">
        <v>242</v>
      </c>
      <c r="I242" s="15">
        <v>238</v>
      </c>
      <c r="J242" s="15">
        <v>6</v>
      </c>
      <c r="K242" s="15">
        <v>698</v>
      </c>
      <c r="L242" s="15">
        <v>910</v>
      </c>
      <c r="M242" s="15">
        <f t="shared" si="162"/>
        <v>0.22216796875</v>
      </c>
      <c r="O242" s="86">
        <f t="shared" si="163"/>
        <v>698</v>
      </c>
      <c r="P242" s="86">
        <f t="shared" si="164"/>
        <v>0</v>
      </c>
      <c r="Q242" s="86">
        <f t="shared" si="165"/>
        <v>446</v>
      </c>
      <c r="R242" s="86" t="b">
        <f t="shared" si="166"/>
        <v>0</v>
      </c>
      <c r="S242" s="86" t="str">
        <f t="shared" si="167"/>
        <v>Dummy Node</v>
      </c>
      <c r="T242" s="86" t="str">
        <f t="shared" si="168"/>
        <v>N/A</v>
      </c>
      <c r="U242" s="86" t="str">
        <f t="shared" si="169"/>
        <v>N/A</v>
      </c>
      <c r="V242" s="86">
        <f t="shared" si="170"/>
        <v>91</v>
      </c>
      <c r="W242" s="86" t="b">
        <f t="shared" si="171"/>
        <v>0</v>
      </c>
      <c r="X242" s="86" t="str">
        <f t="shared" si="172"/>
        <v>Dummy Node</v>
      </c>
      <c r="Y242" s="86" t="str">
        <f t="shared" si="173"/>
        <v>N/A</v>
      </c>
      <c r="Z242" s="86" t="str">
        <f t="shared" si="174"/>
        <v>N/A</v>
      </c>
      <c r="AA242" s="86">
        <f t="shared" si="175"/>
        <v>90</v>
      </c>
      <c r="AB242" s="86" t="b">
        <f t="shared" si="176"/>
        <v>1</v>
      </c>
      <c r="AC242" s="86" t="str">
        <f t="shared" si="177"/>
        <v>GEBR</v>
      </c>
      <c r="AD242" s="86" t="str">
        <f t="shared" si="178"/>
        <v>&lt;=</v>
      </c>
      <c r="AE242" s="86">
        <f t="shared" si="179"/>
        <v>0.85498046875</v>
      </c>
      <c r="AF242" s="86">
        <f t="shared" si="180"/>
        <v>23</v>
      </c>
      <c r="AG242" s="86" t="b">
        <f t="shared" si="181"/>
        <v>0</v>
      </c>
      <c r="AH242" s="86" t="str">
        <f t="shared" si="182"/>
        <v>Distance</v>
      </c>
      <c r="AI242" s="86" t="str">
        <f t="shared" si="183"/>
        <v>&gt;</v>
      </c>
      <c r="AJ242" s="86">
        <f t="shared" si="184"/>
        <v>102.07861328125</v>
      </c>
      <c r="AK242" s="86">
        <f t="shared" si="185"/>
        <v>22</v>
      </c>
      <c r="AL242" s="86" t="b">
        <f t="shared" si="186"/>
        <v>1</v>
      </c>
      <c r="AM242" s="86" t="str">
        <f t="shared" si="187"/>
        <v>Distance</v>
      </c>
      <c r="AN242" s="86" t="str">
        <f t="shared" si="188"/>
        <v>&lt;=</v>
      </c>
      <c r="AO242" s="86">
        <f t="shared" si="189"/>
        <v>118.665771484375</v>
      </c>
      <c r="AP242" s="86">
        <f t="shared" si="190"/>
        <v>6</v>
      </c>
      <c r="AQ242" s="86" t="b">
        <f t="shared" si="191"/>
        <v>0</v>
      </c>
      <c r="AR242" s="86" t="str">
        <f t="shared" si="192"/>
        <v>Speed</v>
      </c>
      <c r="AS242" s="86" t="str">
        <f t="shared" si="193"/>
        <v>&gt;</v>
      </c>
      <c r="AT242" s="86">
        <f t="shared" si="194"/>
        <v>9.998291015625</v>
      </c>
      <c r="AU242" s="86">
        <f t="shared" si="195"/>
        <v>3</v>
      </c>
      <c r="AV242" s="86" t="b">
        <f t="shared" si="196"/>
        <v>0</v>
      </c>
      <c r="AW242" s="86" t="str">
        <f t="shared" si="197"/>
        <v>Distance</v>
      </c>
      <c r="AX242" s="86" t="str">
        <f t="shared" si="198"/>
        <v>&gt;</v>
      </c>
      <c r="AY242" s="86">
        <f t="shared" si="199"/>
        <v>67.628662109375</v>
      </c>
      <c r="AZ242" s="86">
        <f t="shared" si="200"/>
        <v>1</v>
      </c>
      <c r="BA242" s="86" t="b">
        <f t="shared" si="201"/>
        <v>1</v>
      </c>
      <c r="BB242" s="86" t="str">
        <f t="shared" si="202"/>
        <v>Speed</v>
      </c>
      <c r="BC242" s="86" t="str">
        <f t="shared" si="203"/>
        <v>&lt;=</v>
      </c>
      <c r="BD242" s="86">
        <f t="shared" si="204"/>
        <v>13.645751953125</v>
      </c>
      <c r="BE242" s="86">
        <f t="shared" si="205"/>
        <v>0</v>
      </c>
      <c r="BF242" s="86" t="b">
        <f t="shared" si="206"/>
        <v>1</v>
      </c>
      <c r="BG242" s="86" t="str">
        <f t="shared" si="207"/>
        <v>Distance</v>
      </c>
      <c r="BH242" s="86" t="str">
        <f t="shared" si="208"/>
        <v>&lt;=</v>
      </c>
      <c r="BI242" s="86">
        <f t="shared" si="209"/>
        <v>279.580810546875</v>
      </c>
      <c r="BJ242" s="15">
        <f t="shared" si="210"/>
        <v>1</v>
      </c>
      <c r="BK242" s="15" t="str">
        <f t="shared" si="211"/>
        <v>GEBR&lt;=0,85498046875 AND Distance&gt;102,07861328125 AND Distance&lt;=118,665771484375 AND Speed&gt;9,998291015625 AND Distance&gt;67,628662109375 AND Speed&lt;=13,645751953125 AND Distance&lt;=279,580810546875</v>
      </c>
      <c r="BM242"/>
      <c r="BN242"/>
      <c r="BO242"/>
    </row>
    <row r="243" spans="1:67">
      <c r="A243" s="15">
        <v>240</v>
      </c>
      <c r="B243" s="15">
        <v>0</v>
      </c>
      <c r="C243" s="15">
        <v>1225857</v>
      </c>
      <c r="D243" s="15">
        <f t="shared" si="159"/>
        <v>299</v>
      </c>
      <c r="E243" s="15">
        <f t="shared" si="160"/>
        <v>1153</v>
      </c>
      <c r="F243" s="15">
        <f t="shared" si="161"/>
        <v>299.281494140625</v>
      </c>
      <c r="G243" s="15">
        <v>363</v>
      </c>
      <c r="H243" s="15">
        <v>364</v>
      </c>
      <c r="I243" s="15">
        <v>238</v>
      </c>
      <c r="J243" s="15">
        <v>6</v>
      </c>
      <c r="K243" s="15">
        <v>699</v>
      </c>
      <c r="L243" s="15">
        <v>1339</v>
      </c>
      <c r="M243" s="15">
        <f t="shared" si="162"/>
        <v>0.326904296875</v>
      </c>
      <c r="O243" s="86">
        <f t="shared" si="163"/>
        <v>699</v>
      </c>
      <c r="P243" s="86">
        <f t="shared" si="164"/>
        <v>0</v>
      </c>
      <c r="Q243" s="86">
        <f t="shared" si="165"/>
        <v>447</v>
      </c>
      <c r="R243" s="86" t="b">
        <f t="shared" si="166"/>
        <v>1</v>
      </c>
      <c r="S243" s="86" t="str">
        <f t="shared" si="167"/>
        <v>Dummy Node</v>
      </c>
      <c r="T243" s="86" t="str">
        <f t="shared" si="168"/>
        <v>N/A</v>
      </c>
      <c r="U243" s="86" t="str">
        <f t="shared" si="169"/>
        <v>N/A</v>
      </c>
      <c r="V243" s="86">
        <f t="shared" si="170"/>
        <v>97</v>
      </c>
      <c r="W243" s="86" t="b">
        <f t="shared" si="171"/>
        <v>1</v>
      </c>
      <c r="X243" s="86" t="str">
        <f t="shared" si="172"/>
        <v>Dummy Node</v>
      </c>
      <c r="Y243" s="86" t="str">
        <f t="shared" si="173"/>
        <v>N/A</v>
      </c>
      <c r="Z243" s="86" t="str">
        <f t="shared" si="174"/>
        <v>N/A</v>
      </c>
      <c r="AA243" s="86">
        <f t="shared" si="175"/>
        <v>47</v>
      </c>
      <c r="AB243" s="86" t="b">
        <f t="shared" si="176"/>
        <v>1</v>
      </c>
      <c r="AC243" s="86" t="str">
        <f t="shared" si="177"/>
        <v>GEBR</v>
      </c>
      <c r="AD243" s="86" t="str">
        <f t="shared" si="178"/>
        <v>&lt;=</v>
      </c>
      <c r="AE243" s="86">
        <f t="shared" si="179"/>
        <v>0.85498046875</v>
      </c>
      <c r="AF243" s="86">
        <f t="shared" si="180"/>
        <v>45</v>
      </c>
      <c r="AG243" s="86" t="b">
        <f t="shared" si="181"/>
        <v>1</v>
      </c>
      <c r="AH243" s="86" t="str">
        <f t="shared" si="182"/>
        <v>Distance</v>
      </c>
      <c r="AI243" s="86" t="str">
        <f t="shared" si="183"/>
        <v>&lt;=</v>
      </c>
      <c r="AJ243" s="86">
        <f t="shared" si="184"/>
        <v>387.613525390625</v>
      </c>
      <c r="AK243" s="86">
        <f t="shared" si="185"/>
        <v>13</v>
      </c>
      <c r="AL243" s="86" t="b">
        <f t="shared" si="186"/>
        <v>1</v>
      </c>
      <c r="AM243" s="86" t="str">
        <f t="shared" si="187"/>
        <v>Speed</v>
      </c>
      <c r="AN243" s="86" t="str">
        <f t="shared" si="188"/>
        <v>&lt;=</v>
      </c>
      <c r="AO243" s="86">
        <f t="shared" si="189"/>
        <v>23.60009765625</v>
      </c>
      <c r="AP243" s="86">
        <f t="shared" si="190"/>
        <v>10</v>
      </c>
      <c r="AQ243" s="86" t="b">
        <f t="shared" si="191"/>
        <v>1</v>
      </c>
      <c r="AR243" s="86" t="str">
        <f t="shared" si="192"/>
        <v>GEBR</v>
      </c>
      <c r="AS243" s="86" t="str">
        <f t="shared" si="193"/>
        <v>&lt;=</v>
      </c>
      <c r="AT243" s="86">
        <f t="shared" si="194"/>
        <v>1.046142578125</v>
      </c>
      <c r="AU243" s="86">
        <f t="shared" si="195"/>
        <v>7</v>
      </c>
      <c r="AV243" s="86" t="b">
        <f t="shared" si="196"/>
        <v>0</v>
      </c>
      <c r="AW243" s="86" t="str">
        <f t="shared" si="197"/>
        <v>Speed</v>
      </c>
      <c r="AX243" s="86" t="str">
        <f t="shared" si="198"/>
        <v>&gt;</v>
      </c>
      <c r="AY243" s="86">
        <f t="shared" si="199"/>
        <v>20.9580078125</v>
      </c>
      <c r="AZ243" s="86">
        <f t="shared" si="200"/>
        <v>2</v>
      </c>
      <c r="BA243" s="86" t="b">
        <f t="shared" si="201"/>
        <v>1</v>
      </c>
      <c r="BB243" s="86" t="str">
        <f t="shared" si="202"/>
        <v>Distance</v>
      </c>
      <c r="BC243" s="86" t="str">
        <f t="shared" si="203"/>
        <v>&lt;=</v>
      </c>
      <c r="BD243" s="86">
        <f t="shared" si="204"/>
        <v>440.973388671875</v>
      </c>
      <c r="BE243" s="86">
        <f t="shared" si="205"/>
        <v>0</v>
      </c>
      <c r="BF243" s="86" t="b">
        <f t="shared" si="206"/>
        <v>0</v>
      </c>
      <c r="BG243" s="86" t="str">
        <f t="shared" si="207"/>
        <v>Distance</v>
      </c>
      <c r="BH243" s="86" t="str">
        <f t="shared" si="208"/>
        <v>&gt;</v>
      </c>
      <c r="BI243" s="86">
        <f t="shared" si="209"/>
        <v>279.580810546875</v>
      </c>
      <c r="BJ243" s="15">
        <f t="shared" si="210"/>
        <v>1</v>
      </c>
      <c r="BK243" s="15" t="str">
        <f t="shared" si="211"/>
        <v>GEBR&lt;=0,85498046875 AND Distance&lt;=387,613525390625 AND Speed&lt;=23,60009765625 AND GEBR&lt;=1,046142578125 AND Speed&gt;20,9580078125 AND Distance&lt;=440,973388671875 AND Distance&gt;279,580810546875</v>
      </c>
      <c r="BM243"/>
      <c r="BN243"/>
      <c r="BO243"/>
    </row>
    <row r="244" spans="1:67">
      <c r="A244" s="15">
        <v>241</v>
      </c>
      <c r="B244" s="15">
        <v>-2</v>
      </c>
      <c r="C244" s="15">
        <v>-8192</v>
      </c>
      <c r="D244" s="15">
        <f t="shared" si="159"/>
        <v>-1</v>
      </c>
      <c r="E244" s="15">
        <f t="shared" si="160"/>
        <v>0</v>
      </c>
      <c r="F244" s="15">
        <f t="shared" si="161"/>
        <v>-1</v>
      </c>
      <c r="G244" s="15">
        <v>513</v>
      </c>
      <c r="H244" s="15">
        <v>514</v>
      </c>
      <c r="I244" s="15">
        <v>239</v>
      </c>
      <c r="J244" s="15">
        <v>7</v>
      </c>
      <c r="K244" s="15">
        <v>700</v>
      </c>
      <c r="L244" s="15">
        <v>0</v>
      </c>
      <c r="M244" s="15">
        <f t="shared" si="162"/>
        <v>0</v>
      </c>
      <c r="O244" s="86">
        <f t="shared" si="163"/>
        <v>700</v>
      </c>
      <c r="P244" s="86">
        <f t="shared" si="164"/>
        <v>0</v>
      </c>
      <c r="Q244" s="86">
        <f t="shared" si="165"/>
        <v>447</v>
      </c>
      <c r="R244" s="86" t="b">
        <f t="shared" si="166"/>
        <v>0</v>
      </c>
      <c r="S244" s="86" t="str">
        <f t="shared" si="167"/>
        <v>Dummy Node</v>
      </c>
      <c r="T244" s="86" t="str">
        <f t="shared" si="168"/>
        <v>N/A</v>
      </c>
      <c r="U244" s="86" t="str">
        <f t="shared" si="169"/>
        <v>N/A</v>
      </c>
      <c r="V244" s="86">
        <f t="shared" si="170"/>
        <v>97</v>
      </c>
      <c r="W244" s="86" t="b">
        <f t="shared" si="171"/>
        <v>1</v>
      </c>
      <c r="X244" s="86" t="str">
        <f t="shared" si="172"/>
        <v>Dummy Node</v>
      </c>
      <c r="Y244" s="86" t="str">
        <f t="shared" si="173"/>
        <v>N/A</v>
      </c>
      <c r="Z244" s="86" t="str">
        <f t="shared" si="174"/>
        <v>N/A</v>
      </c>
      <c r="AA244" s="86">
        <f t="shared" si="175"/>
        <v>47</v>
      </c>
      <c r="AB244" s="86" t="b">
        <f t="shared" si="176"/>
        <v>1</v>
      </c>
      <c r="AC244" s="86" t="str">
        <f t="shared" si="177"/>
        <v>GEBR</v>
      </c>
      <c r="AD244" s="86" t="str">
        <f t="shared" si="178"/>
        <v>&lt;=</v>
      </c>
      <c r="AE244" s="86">
        <f t="shared" si="179"/>
        <v>0.85498046875</v>
      </c>
      <c r="AF244" s="86">
        <f t="shared" si="180"/>
        <v>45</v>
      </c>
      <c r="AG244" s="86" t="b">
        <f t="shared" si="181"/>
        <v>1</v>
      </c>
      <c r="AH244" s="86" t="str">
        <f t="shared" si="182"/>
        <v>Distance</v>
      </c>
      <c r="AI244" s="86" t="str">
        <f t="shared" si="183"/>
        <v>&lt;=</v>
      </c>
      <c r="AJ244" s="86">
        <f t="shared" si="184"/>
        <v>387.613525390625</v>
      </c>
      <c r="AK244" s="86">
        <f t="shared" si="185"/>
        <v>13</v>
      </c>
      <c r="AL244" s="86" t="b">
        <f t="shared" si="186"/>
        <v>1</v>
      </c>
      <c r="AM244" s="86" t="str">
        <f t="shared" si="187"/>
        <v>Speed</v>
      </c>
      <c r="AN244" s="86" t="str">
        <f t="shared" si="188"/>
        <v>&lt;=</v>
      </c>
      <c r="AO244" s="86">
        <f t="shared" si="189"/>
        <v>23.60009765625</v>
      </c>
      <c r="AP244" s="86">
        <f t="shared" si="190"/>
        <v>10</v>
      </c>
      <c r="AQ244" s="86" t="b">
        <f t="shared" si="191"/>
        <v>1</v>
      </c>
      <c r="AR244" s="86" t="str">
        <f t="shared" si="192"/>
        <v>GEBR</v>
      </c>
      <c r="AS244" s="86" t="str">
        <f t="shared" si="193"/>
        <v>&lt;=</v>
      </c>
      <c r="AT244" s="86">
        <f t="shared" si="194"/>
        <v>1.046142578125</v>
      </c>
      <c r="AU244" s="86">
        <f t="shared" si="195"/>
        <v>7</v>
      </c>
      <c r="AV244" s="86" t="b">
        <f t="shared" si="196"/>
        <v>0</v>
      </c>
      <c r="AW244" s="86" t="str">
        <f t="shared" si="197"/>
        <v>Speed</v>
      </c>
      <c r="AX244" s="86" t="str">
        <f t="shared" si="198"/>
        <v>&gt;</v>
      </c>
      <c r="AY244" s="86">
        <f t="shared" si="199"/>
        <v>20.9580078125</v>
      </c>
      <c r="AZ244" s="86">
        <f t="shared" si="200"/>
        <v>2</v>
      </c>
      <c r="BA244" s="86" t="b">
        <f t="shared" si="201"/>
        <v>1</v>
      </c>
      <c r="BB244" s="86" t="str">
        <f t="shared" si="202"/>
        <v>Distance</v>
      </c>
      <c r="BC244" s="86" t="str">
        <f t="shared" si="203"/>
        <v>&lt;=</v>
      </c>
      <c r="BD244" s="86">
        <f t="shared" si="204"/>
        <v>440.973388671875</v>
      </c>
      <c r="BE244" s="86">
        <f t="shared" si="205"/>
        <v>0</v>
      </c>
      <c r="BF244" s="86" t="b">
        <f t="shared" si="206"/>
        <v>0</v>
      </c>
      <c r="BG244" s="86" t="str">
        <f t="shared" si="207"/>
        <v>Distance</v>
      </c>
      <c r="BH244" s="86" t="str">
        <f t="shared" si="208"/>
        <v>&gt;</v>
      </c>
      <c r="BI244" s="86">
        <f t="shared" si="209"/>
        <v>279.580810546875</v>
      </c>
      <c r="BJ244" s="15">
        <f t="shared" si="210"/>
        <v>1</v>
      </c>
      <c r="BK244" s="15" t="str">
        <f t="shared" si="211"/>
        <v>GEBR&lt;=0,85498046875 AND Distance&lt;=387,613525390625 AND Speed&lt;=23,60009765625 AND GEBR&lt;=1,046142578125 AND Speed&gt;20,9580078125 AND Distance&lt;=440,973388671875 AND Distance&gt;279,580810546875</v>
      </c>
      <c r="BM244"/>
      <c r="BN244"/>
      <c r="BO244"/>
    </row>
    <row r="245" spans="1:67">
      <c r="A245" s="15">
        <v>242</v>
      </c>
      <c r="B245" s="15">
        <v>1</v>
      </c>
      <c r="C245" s="15">
        <v>75132</v>
      </c>
      <c r="D245" s="15">
        <f t="shared" si="159"/>
        <v>18</v>
      </c>
      <c r="E245" s="15">
        <f t="shared" si="160"/>
        <v>1404</v>
      </c>
      <c r="F245" s="15">
        <f t="shared" si="161"/>
        <v>18.3427734375</v>
      </c>
      <c r="G245" s="15">
        <v>341</v>
      </c>
      <c r="H245" s="15">
        <v>342</v>
      </c>
      <c r="I245" s="15">
        <v>239</v>
      </c>
      <c r="J245" s="15">
        <v>7</v>
      </c>
      <c r="K245" s="15">
        <v>701</v>
      </c>
      <c r="L245" s="15">
        <v>1241</v>
      </c>
      <c r="M245" s="15">
        <f t="shared" si="162"/>
        <v>0.302978515625</v>
      </c>
      <c r="O245" s="86">
        <f t="shared" si="163"/>
        <v>701</v>
      </c>
      <c r="P245" s="86">
        <f t="shared" si="164"/>
        <v>0</v>
      </c>
      <c r="Q245" s="86">
        <f t="shared" si="165"/>
        <v>448</v>
      </c>
      <c r="R245" s="86" t="b">
        <f t="shared" si="166"/>
        <v>1</v>
      </c>
      <c r="S245" s="86" t="str">
        <f t="shared" si="167"/>
        <v>Dummy Node</v>
      </c>
      <c r="T245" s="86" t="str">
        <f t="shared" si="168"/>
        <v>N/A</v>
      </c>
      <c r="U245" s="86" t="str">
        <f t="shared" si="169"/>
        <v>N/A</v>
      </c>
      <c r="V245" s="86">
        <f t="shared" si="170"/>
        <v>97</v>
      </c>
      <c r="W245" s="86" t="b">
        <f t="shared" si="171"/>
        <v>0</v>
      </c>
      <c r="X245" s="86" t="str">
        <f t="shared" si="172"/>
        <v>Dummy Node</v>
      </c>
      <c r="Y245" s="86" t="str">
        <f t="shared" si="173"/>
        <v>N/A</v>
      </c>
      <c r="Z245" s="86" t="str">
        <f t="shared" si="174"/>
        <v>N/A</v>
      </c>
      <c r="AA245" s="86">
        <f t="shared" si="175"/>
        <v>47</v>
      </c>
      <c r="AB245" s="86" t="b">
        <f t="shared" si="176"/>
        <v>1</v>
      </c>
      <c r="AC245" s="86" t="str">
        <f t="shared" si="177"/>
        <v>GEBR</v>
      </c>
      <c r="AD245" s="86" t="str">
        <f t="shared" si="178"/>
        <v>&lt;=</v>
      </c>
      <c r="AE245" s="86">
        <f t="shared" si="179"/>
        <v>0.85498046875</v>
      </c>
      <c r="AF245" s="86">
        <f t="shared" si="180"/>
        <v>45</v>
      </c>
      <c r="AG245" s="86" t="b">
        <f t="shared" si="181"/>
        <v>1</v>
      </c>
      <c r="AH245" s="86" t="str">
        <f t="shared" si="182"/>
        <v>Distance</v>
      </c>
      <c r="AI245" s="86" t="str">
        <f t="shared" si="183"/>
        <v>&lt;=</v>
      </c>
      <c r="AJ245" s="86">
        <f t="shared" si="184"/>
        <v>387.613525390625</v>
      </c>
      <c r="AK245" s="86">
        <f t="shared" si="185"/>
        <v>13</v>
      </c>
      <c r="AL245" s="86" t="b">
        <f t="shared" si="186"/>
        <v>1</v>
      </c>
      <c r="AM245" s="86" t="str">
        <f t="shared" si="187"/>
        <v>Speed</v>
      </c>
      <c r="AN245" s="86" t="str">
        <f t="shared" si="188"/>
        <v>&lt;=</v>
      </c>
      <c r="AO245" s="86">
        <f t="shared" si="189"/>
        <v>23.60009765625</v>
      </c>
      <c r="AP245" s="86">
        <f t="shared" si="190"/>
        <v>10</v>
      </c>
      <c r="AQ245" s="86" t="b">
        <f t="shared" si="191"/>
        <v>1</v>
      </c>
      <c r="AR245" s="86" t="str">
        <f t="shared" si="192"/>
        <v>GEBR</v>
      </c>
      <c r="AS245" s="86" t="str">
        <f t="shared" si="193"/>
        <v>&lt;=</v>
      </c>
      <c r="AT245" s="86">
        <f t="shared" si="194"/>
        <v>1.046142578125</v>
      </c>
      <c r="AU245" s="86">
        <f t="shared" si="195"/>
        <v>7</v>
      </c>
      <c r="AV245" s="86" t="b">
        <f t="shared" si="196"/>
        <v>0</v>
      </c>
      <c r="AW245" s="86" t="str">
        <f t="shared" si="197"/>
        <v>Speed</v>
      </c>
      <c r="AX245" s="86" t="str">
        <f t="shared" si="198"/>
        <v>&gt;</v>
      </c>
      <c r="AY245" s="86">
        <f t="shared" si="199"/>
        <v>20.9580078125</v>
      </c>
      <c r="AZ245" s="86">
        <f t="shared" si="200"/>
        <v>2</v>
      </c>
      <c r="BA245" s="86" t="b">
        <f t="shared" si="201"/>
        <v>1</v>
      </c>
      <c r="BB245" s="86" t="str">
        <f t="shared" si="202"/>
        <v>Distance</v>
      </c>
      <c r="BC245" s="86" t="str">
        <f t="shared" si="203"/>
        <v>&lt;=</v>
      </c>
      <c r="BD245" s="86">
        <f t="shared" si="204"/>
        <v>440.973388671875</v>
      </c>
      <c r="BE245" s="86">
        <f t="shared" si="205"/>
        <v>0</v>
      </c>
      <c r="BF245" s="86" t="b">
        <f t="shared" si="206"/>
        <v>0</v>
      </c>
      <c r="BG245" s="86" t="str">
        <f t="shared" si="207"/>
        <v>Distance</v>
      </c>
      <c r="BH245" s="86" t="str">
        <f t="shared" si="208"/>
        <v>&gt;</v>
      </c>
      <c r="BI245" s="86">
        <f t="shared" si="209"/>
        <v>279.580810546875</v>
      </c>
      <c r="BJ245" s="15">
        <f t="shared" si="210"/>
        <v>1</v>
      </c>
      <c r="BK245" s="15" t="str">
        <f t="shared" si="211"/>
        <v>GEBR&lt;=0,85498046875 AND Distance&lt;=387,613525390625 AND Speed&lt;=23,60009765625 AND GEBR&lt;=1,046142578125 AND Speed&gt;20,9580078125 AND Distance&lt;=440,973388671875 AND Distance&gt;279,580810546875</v>
      </c>
      <c r="BM245"/>
      <c r="BN245"/>
      <c r="BO245"/>
    </row>
    <row r="246" spans="1:67">
      <c r="A246" s="15">
        <v>243</v>
      </c>
      <c r="B246" s="15">
        <v>0</v>
      </c>
      <c r="C246" s="15">
        <v>740952</v>
      </c>
      <c r="D246" s="15">
        <f t="shared" si="159"/>
        <v>180</v>
      </c>
      <c r="E246" s="15">
        <f t="shared" si="160"/>
        <v>3672</v>
      </c>
      <c r="F246" s="15">
        <f t="shared" si="161"/>
        <v>180.896484375</v>
      </c>
      <c r="G246" s="15">
        <v>245</v>
      </c>
      <c r="H246" s="15">
        <v>246</v>
      </c>
      <c r="I246" s="15">
        <v>68</v>
      </c>
      <c r="J246" s="15">
        <v>7</v>
      </c>
      <c r="K246" s="15">
        <v>702</v>
      </c>
      <c r="L246" s="15">
        <v>1234</v>
      </c>
      <c r="M246" s="15">
        <f t="shared" si="162"/>
        <v>0.30126953125</v>
      </c>
      <c r="O246" s="86">
        <f t="shared" si="163"/>
        <v>702</v>
      </c>
      <c r="P246" s="86">
        <f t="shared" si="164"/>
        <v>0</v>
      </c>
      <c r="Q246" s="86">
        <f t="shared" si="165"/>
        <v>448</v>
      </c>
      <c r="R246" s="86" t="b">
        <f t="shared" si="166"/>
        <v>0</v>
      </c>
      <c r="S246" s="86" t="str">
        <f t="shared" si="167"/>
        <v>Dummy Node</v>
      </c>
      <c r="T246" s="86" t="str">
        <f t="shared" si="168"/>
        <v>N/A</v>
      </c>
      <c r="U246" s="86" t="str">
        <f t="shared" si="169"/>
        <v>N/A</v>
      </c>
      <c r="V246" s="86">
        <f t="shared" si="170"/>
        <v>97</v>
      </c>
      <c r="W246" s="86" t="b">
        <f t="shared" si="171"/>
        <v>0</v>
      </c>
      <c r="X246" s="86" t="str">
        <f t="shared" si="172"/>
        <v>Dummy Node</v>
      </c>
      <c r="Y246" s="86" t="str">
        <f t="shared" si="173"/>
        <v>N/A</v>
      </c>
      <c r="Z246" s="86" t="str">
        <f t="shared" si="174"/>
        <v>N/A</v>
      </c>
      <c r="AA246" s="86">
        <f t="shared" si="175"/>
        <v>47</v>
      </c>
      <c r="AB246" s="86" t="b">
        <f t="shared" si="176"/>
        <v>1</v>
      </c>
      <c r="AC246" s="86" t="str">
        <f t="shared" si="177"/>
        <v>GEBR</v>
      </c>
      <c r="AD246" s="86" t="str">
        <f t="shared" si="178"/>
        <v>&lt;=</v>
      </c>
      <c r="AE246" s="86">
        <f t="shared" si="179"/>
        <v>0.85498046875</v>
      </c>
      <c r="AF246" s="86">
        <f t="shared" si="180"/>
        <v>45</v>
      </c>
      <c r="AG246" s="86" t="b">
        <f t="shared" si="181"/>
        <v>1</v>
      </c>
      <c r="AH246" s="86" t="str">
        <f t="shared" si="182"/>
        <v>Distance</v>
      </c>
      <c r="AI246" s="86" t="str">
        <f t="shared" si="183"/>
        <v>&lt;=</v>
      </c>
      <c r="AJ246" s="86">
        <f t="shared" si="184"/>
        <v>387.613525390625</v>
      </c>
      <c r="AK246" s="86">
        <f t="shared" si="185"/>
        <v>13</v>
      </c>
      <c r="AL246" s="86" t="b">
        <f t="shared" si="186"/>
        <v>1</v>
      </c>
      <c r="AM246" s="86" t="str">
        <f t="shared" si="187"/>
        <v>Speed</v>
      </c>
      <c r="AN246" s="86" t="str">
        <f t="shared" si="188"/>
        <v>&lt;=</v>
      </c>
      <c r="AO246" s="86">
        <f t="shared" si="189"/>
        <v>23.60009765625</v>
      </c>
      <c r="AP246" s="86">
        <f t="shared" si="190"/>
        <v>10</v>
      </c>
      <c r="AQ246" s="86" t="b">
        <f t="shared" si="191"/>
        <v>1</v>
      </c>
      <c r="AR246" s="86" t="str">
        <f t="shared" si="192"/>
        <v>GEBR</v>
      </c>
      <c r="AS246" s="86" t="str">
        <f t="shared" si="193"/>
        <v>&lt;=</v>
      </c>
      <c r="AT246" s="86">
        <f t="shared" si="194"/>
        <v>1.046142578125</v>
      </c>
      <c r="AU246" s="86">
        <f t="shared" si="195"/>
        <v>7</v>
      </c>
      <c r="AV246" s="86" t="b">
        <f t="shared" si="196"/>
        <v>0</v>
      </c>
      <c r="AW246" s="86" t="str">
        <f t="shared" si="197"/>
        <v>Speed</v>
      </c>
      <c r="AX246" s="86" t="str">
        <f t="shared" si="198"/>
        <v>&gt;</v>
      </c>
      <c r="AY246" s="86">
        <f t="shared" si="199"/>
        <v>20.9580078125</v>
      </c>
      <c r="AZ246" s="86">
        <f t="shared" si="200"/>
        <v>2</v>
      </c>
      <c r="BA246" s="86" t="b">
        <f t="shared" si="201"/>
        <v>1</v>
      </c>
      <c r="BB246" s="86" t="str">
        <f t="shared" si="202"/>
        <v>Distance</v>
      </c>
      <c r="BC246" s="86" t="str">
        <f t="shared" si="203"/>
        <v>&lt;=</v>
      </c>
      <c r="BD246" s="86">
        <f t="shared" si="204"/>
        <v>440.973388671875</v>
      </c>
      <c r="BE246" s="86">
        <f t="shared" si="205"/>
        <v>0</v>
      </c>
      <c r="BF246" s="86" t="b">
        <f t="shared" si="206"/>
        <v>0</v>
      </c>
      <c r="BG246" s="86" t="str">
        <f t="shared" si="207"/>
        <v>Distance</v>
      </c>
      <c r="BH246" s="86" t="str">
        <f t="shared" si="208"/>
        <v>&gt;</v>
      </c>
      <c r="BI246" s="86">
        <f t="shared" si="209"/>
        <v>279.580810546875</v>
      </c>
      <c r="BJ246" s="15">
        <f t="shared" si="210"/>
        <v>1</v>
      </c>
      <c r="BK246" s="15" t="str">
        <f t="shared" si="211"/>
        <v>GEBR&lt;=0,85498046875 AND Distance&lt;=387,613525390625 AND Speed&lt;=23,60009765625 AND GEBR&lt;=1,046142578125 AND Speed&gt;20,9580078125 AND Distance&lt;=440,973388671875 AND Distance&gt;279,580810546875</v>
      </c>
      <c r="BM246"/>
      <c r="BN246"/>
      <c r="BO246"/>
    </row>
    <row r="247" spans="1:67">
      <c r="A247" s="15">
        <v>244</v>
      </c>
      <c r="B247" s="15">
        <v>1</v>
      </c>
      <c r="C247" s="15">
        <v>55824</v>
      </c>
      <c r="D247" s="15">
        <f t="shared" si="159"/>
        <v>13</v>
      </c>
      <c r="E247" s="15">
        <f t="shared" si="160"/>
        <v>2576</v>
      </c>
      <c r="F247" s="15">
        <f t="shared" si="161"/>
        <v>13.62890625</v>
      </c>
      <c r="G247" s="15">
        <v>337</v>
      </c>
      <c r="H247" s="15">
        <v>338</v>
      </c>
      <c r="I247" s="15">
        <v>68</v>
      </c>
      <c r="J247" s="15">
        <v>7</v>
      </c>
      <c r="K247" s="15">
        <v>703</v>
      </c>
      <c r="L247" s="15">
        <v>1361</v>
      </c>
      <c r="M247" s="15">
        <f t="shared" si="162"/>
        <v>0.332275390625</v>
      </c>
      <c r="O247" s="86">
        <f t="shared" si="163"/>
        <v>703</v>
      </c>
      <c r="P247" s="86">
        <f t="shared" si="164"/>
        <v>0.333251953125</v>
      </c>
      <c r="Q247" s="86">
        <f t="shared" si="165"/>
        <v>451</v>
      </c>
      <c r="R247" s="86" t="b">
        <f t="shared" si="166"/>
        <v>1</v>
      </c>
      <c r="S247" s="86" t="str">
        <f t="shared" si="167"/>
        <v>Dummy Node</v>
      </c>
      <c r="T247" s="86" t="str">
        <f t="shared" si="168"/>
        <v>N/A</v>
      </c>
      <c r="U247" s="86" t="str">
        <f t="shared" si="169"/>
        <v>N/A</v>
      </c>
      <c r="V247" s="86">
        <f t="shared" si="170"/>
        <v>103</v>
      </c>
      <c r="W247" s="86" t="b">
        <f t="shared" si="171"/>
        <v>1</v>
      </c>
      <c r="X247" s="86" t="str">
        <f t="shared" si="172"/>
        <v>Dummy Node</v>
      </c>
      <c r="Y247" s="86" t="str">
        <f t="shared" si="173"/>
        <v>N/A</v>
      </c>
      <c r="Z247" s="86" t="str">
        <f t="shared" si="174"/>
        <v>N/A</v>
      </c>
      <c r="AA247" s="86">
        <f t="shared" si="175"/>
        <v>101</v>
      </c>
      <c r="AB247" s="86" t="b">
        <f t="shared" si="176"/>
        <v>1</v>
      </c>
      <c r="AC247" s="86" t="str">
        <f t="shared" si="177"/>
        <v>Speed</v>
      </c>
      <c r="AD247" s="86" t="str">
        <f t="shared" si="178"/>
        <v>&lt;=</v>
      </c>
      <c r="AE247" s="86">
        <f t="shared" si="179"/>
        <v>3.235107421875</v>
      </c>
      <c r="AF247" s="86">
        <f t="shared" si="180"/>
        <v>20</v>
      </c>
      <c r="AG247" s="86" t="b">
        <f t="shared" si="181"/>
        <v>1</v>
      </c>
      <c r="AH247" s="86" t="str">
        <f t="shared" si="182"/>
        <v>Distance</v>
      </c>
      <c r="AI247" s="86" t="str">
        <f t="shared" si="183"/>
        <v>&lt;=</v>
      </c>
      <c r="AJ247" s="86">
        <f t="shared" si="184"/>
        <v>28.723876953125</v>
      </c>
      <c r="AK247" s="86">
        <f t="shared" si="185"/>
        <v>11</v>
      </c>
      <c r="AL247" s="86" t="b">
        <f t="shared" si="186"/>
        <v>0</v>
      </c>
      <c r="AM247" s="86" t="str">
        <f t="shared" si="187"/>
        <v>Distance</v>
      </c>
      <c r="AN247" s="86" t="str">
        <f t="shared" si="188"/>
        <v>&gt;</v>
      </c>
      <c r="AO247" s="86">
        <f t="shared" si="189"/>
        <v>18.694580078125</v>
      </c>
      <c r="AP247" s="86">
        <f t="shared" si="190"/>
        <v>5</v>
      </c>
      <c r="AQ247" s="86" t="b">
        <f t="shared" si="191"/>
        <v>1</v>
      </c>
      <c r="AR247" s="86" t="str">
        <f t="shared" si="192"/>
        <v>Speed</v>
      </c>
      <c r="AS247" s="86" t="str">
        <f t="shared" si="193"/>
        <v>&lt;=</v>
      </c>
      <c r="AT247" s="86">
        <f t="shared" si="194"/>
        <v>5.388916015625</v>
      </c>
      <c r="AU247" s="86">
        <f t="shared" si="195"/>
        <v>3</v>
      </c>
      <c r="AV247" s="86" t="b">
        <f t="shared" si="196"/>
        <v>1</v>
      </c>
      <c r="AW247" s="86" t="str">
        <f t="shared" si="197"/>
        <v>Distance</v>
      </c>
      <c r="AX247" s="86" t="str">
        <f t="shared" si="198"/>
        <v>&lt;=</v>
      </c>
      <c r="AY247" s="86">
        <f t="shared" si="199"/>
        <v>67.628662109375</v>
      </c>
      <c r="AZ247" s="86">
        <f t="shared" si="200"/>
        <v>1</v>
      </c>
      <c r="BA247" s="86" t="b">
        <f t="shared" si="201"/>
        <v>1</v>
      </c>
      <c r="BB247" s="86" t="str">
        <f t="shared" si="202"/>
        <v>Speed</v>
      </c>
      <c r="BC247" s="86" t="str">
        <f t="shared" si="203"/>
        <v>&lt;=</v>
      </c>
      <c r="BD247" s="86">
        <f t="shared" si="204"/>
        <v>13.645751953125</v>
      </c>
      <c r="BE247" s="86">
        <f t="shared" si="205"/>
        <v>0</v>
      </c>
      <c r="BF247" s="86" t="b">
        <f t="shared" si="206"/>
        <v>1</v>
      </c>
      <c r="BG247" s="86" t="str">
        <f t="shared" si="207"/>
        <v>Distance</v>
      </c>
      <c r="BH247" s="86" t="str">
        <f t="shared" si="208"/>
        <v>&lt;=</v>
      </c>
      <c r="BI247" s="86">
        <f t="shared" si="209"/>
        <v>279.580810546875</v>
      </c>
      <c r="BJ247" s="15">
        <f t="shared" si="210"/>
        <v>0</v>
      </c>
      <c r="BK247" s="15" t="str">
        <f t="shared" si="211"/>
        <v>Speed&lt;=3,235107421875 AND Distance&lt;=28,723876953125 AND Distance&gt;18,694580078125 AND Speed&lt;=5,388916015625 AND Distance&lt;=67,628662109375 AND Speed&lt;=13,645751953125 AND Distance&lt;=279,580810546875</v>
      </c>
      <c r="BM247"/>
      <c r="BN247"/>
      <c r="BO247"/>
    </row>
    <row r="248" spans="1:67">
      <c r="A248" s="15">
        <v>245</v>
      </c>
      <c r="B248" s="15">
        <v>1</v>
      </c>
      <c r="C248" s="15">
        <v>50822</v>
      </c>
      <c r="D248" s="15">
        <f t="shared" si="159"/>
        <v>12</v>
      </c>
      <c r="E248" s="15">
        <f t="shared" si="160"/>
        <v>1670</v>
      </c>
      <c r="F248" s="15">
        <f t="shared" si="161"/>
        <v>12.40771484375</v>
      </c>
      <c r="G248" s="15">
        <v>247</v>
      </c>
      <c r="H248" s="15">
        <v>248</v>
      </c>
      <c r="I248" s="15">
        <v>243</v>
      </c>
      <c r="J248" s="15">
        <v>8</v>
      </c>
      <c r="K248" s="15">
        <v>704</v>
      </c>
      <c r="L248" s="15">
        <v>780</v>
      </c>
      <c r="M248" s="15">
        <f t="shared" si="162"/>
        <v>0.1904296875</v>
      </c>
      <c r="O248" s="86">
        <f t="shared" si="163"/>
        <v>704</v>
      </c>
      <c r="P248" s="86">
        <f t="shared" si="164"/>
        <v>0.333251953125</v>
      </c>
      <c r="Q248" s="86">
        <f t="shared" si="165"/>
        <v>451</v>
      </c>
      <c r="R248" s="86" t="b">
        <f t="shared" si="166"/>
        <v>0</v>
      </c>
      <c r="S248" s="86" t="str">
        <f t="shared" si="167"/>
        <v>Dummy Node</v>
      </c>
      <c r="T248" s="86" t="str">
        <f t="shared" si="168"/>
        <v>N/A</v>
      </c>
      <c r="U248" s="86" t="str">
        <f t="shared" si="169"/>
        <v>N/A</v>
      </c>
      <c r="V248" s="86">
        <f t="shared" si="170"/>
        <v>103</v>
      </c>
      <c r="W248" s="86" t="b">
        <f t="shared" si="171"/>
        <v>1</v>
      </c>
      <c r="X248" s="86" t="str">
        <f t="shared" si="172"/>
        <v>Dummy Node</v>
      </c>
      <c r="Y248" s="86" t="str">
        <f t="shared" si="173"/>
        <v>N/A</v>
      </c>
      <c r="Z248" s="86" t="str">
        <f t="shared" si="174"/>
        <v>N/A</v>
      </c>
      <c r="AA248" s="86">
        <f t="shared" si="175"/>
        <v>101</v>
      </c>
      <c r="AB248" s="86" t="b">
        <f t="shared" si="176"/>
        <v>1</v>
      </c>
      <c r="AC248" s="86" t="str">
        <f t="shared" si="177"/>
        <v>Speed</v>
      </c>
      <c r="AD248" s="86" t="str">
        <f t="shared" si="178"/>
        <v>&lt;=</v>
      </c>
      <c r="AE248" s="86">
        <f t="shared" si="179"/>
        <v>3.235107421875</v>
      </c>
      <c r="AF248" s="86">
        <f t="shared" si="180"/>
        <v>20</v>
      </c>
      <c r="AG248" s="86" t="b">
        <f t="shared" si="181"/>
        <v>1</v>
      </c>
      <c r="AH248" s="86" t="str">
        <f t="shared" si="182"/>
        <v>Distance</v>
      </c>
      <c r="AI248" s="86" t="str">
        <f t="shared" si="183"/>
        <v>&lt;=</v>
      </c>
      <c r="AJ248" s="86">
        <f t="shared" si="184"/>
        <v>28.723876953125</v>
      </c>
      <c r="AK248" s="86">
        <f t="shared" si="185"/>
        <v>11</v>
      </c>
      <c r="AL248" s="86" t="b">
        <f t="shared" si="186"/>
        <v>0</v>
      </c>
      <c r="AM248" s="86" t="str">
        <f t="shared" si="187"/>
        <v>Distance</v>
      </c>
      <c r="AN248" s="86" t="str">
        <f t="shared" si="188"/>
        <v>&gt;</v>
      </c>
      <c r="AO248" s="86">
        <f t="shared" si="189"/>
        <v>18.694580078125</v>
      </c>
      <c r="AP248" s="86">
        <f t="shared" si="190"/>
        <v>5</v>
      </c>
      <c r="AQ248" s="86" t="b">
        <f t="shared" si="191"/>
        <v>1</v>
      </c>
      <c r="AR248" s="86" t="str">
        <f t="shared" si="192"/>
        <v>Speed</v>
      </c>
      <c r="AS248" s="86" t="str">
        <f t="shared" si="193"/>
        <v>&lt;=</v>
      </c>
      <c r="AT248" s="86">
        <f t="shared" si="194"/>
        <v>5.388916015625</v>
      </c>
      <c r="AU248" s="86">
        <f t="shared" si="195"/>
        <v>3</v>
      </c>
      <c r="AV248" s="86" t="b">
        <f t="shared" si="196"/>
        <v>1</v>
      </c>
      <c r="AW248" s="86" t="str">
        <f t="shared" si="197"/>
        <v>Distance</v>
      </c>
      <c r="AX248" s="86" t="str">
        <f t="shared" si="198"/>
        <v>&lt;=</v>
      </c>
      <c r="AY248" s="86">
        <f t="shared" si="199"/>
        <v>67.628662109375</v>
      </c>
      <c r="AZ248" s="86">
        <f t="shared" si="200"/>
        <v>1</v>
      </c>
      <c r="BA248" s="86" t="b">
        <f t="shared" si="201"/>
        <v>1</v>
      </c>
      <c r="BB248" s="86" t="str">
        <f t="shared" si="202"/>
        <v>Speed</v>
      </c>
      <c r="BC248" s="86" t="str">
        <f t="shared" si="203"/>
        <v>&lt;=</v>
      </c>
      <c r="BD248" s="86">
        <f t="shared" si="204"/>
        <v>13.645751953125</v>
      </c>
      <c r="BE248" s="86">
        <f t="shared" si="205"/>
        <v>0</v>
      </c>
      <c r="BF248" s="86" t="b">
        <f t="shared" si="206"/>
        <v>1</v>
      </c>
      <c r="BG248" s="86" t="str">
        <f t="shared" si="207"/>
        <v>Distance</v>
      </c>
      <c r="BH248" s="86" t="str">
        <f t="shared" si="208"/>
        <v>&lt;=</v>
      </c>
      <c r="BI248" s="86">
        <f t="shared" si="209"/>
        <v>279.580810546875</v>
      </c>
      <c r="BJ248" s="15">
        <f t="shared" si="210"/>
        <v>0</v>
      </c>
      <c r="BK248" s="15" t="str">
        <f t="shared" si="211"/>
        <v>Speed&lt;=3,235107421875 AND Distance&lt;=28,723876953125 AND Distance&gt;18,694580078125 AND Speed&lt;=5,388916015625 AND Distance&lt;=67,628662109375 AND Speed&lt;=13,645751953125 AND Distance&lt;=279,580810546875</v>
      </c>
      <c r="BM248"/>
      <c r="BN248"/>
      <c r="BO248"/>
    </row>
    <row r="249" spans="1:67">
      <c r="A249" s="15">
        <v>246</v>
      </c>
      <c r="B249" s="15">
        <v>0</v>
      </c>
      <c r="C249" s="15">
        <v>773430</v>
      </c>
      <c r="D249" s="15">
        <f t="shared" si="159"/>
        <v>188</v>
      </c>
      <c r="E249" s="15">
        <f t="shared" si="160"/>
        <v>3382</v>
      </c>
      <c r="F249" s="15">
        <f t="shared" si="161"/>
        <v>188.82568359375</v>
      </c>
      <c r="G249" s="15">
        <v>361</v>
      </c>
      <c r="H249" s="15">
        <v>362</v>
      </c>
      <c r="I249" s="15">
        <v>243</v>
      </c>
      <c r="J249" s="15">
        <v>8</v>
      </c>
      <c r="K249" s="15">
        <v>705</v>
      </c>
      <c r="L249" s="15">
        <v>1342</v>
      </c>
      <c r="M249" s="15">
        <f t="shared" si="162"/>
        <v>0.32763671875</v>
      </c>
      <c r="O249" s="86">
        <f t="shared" si="163"/>
        <v>705</v>
      </c>
      <c r="P249" s="86">
        <f t="shared" si="164"/>
        <v>0.333251953125</v>
      </c>
      <c r="Q249" s="86">
        <f t="shared" si="165"/>
        <v>452</v>
      </c>
      <c r="R249" s="86" t="b">
        <f t="shared" si="166"/>
        <v>1</v>
      </c>
      <c r="S249" s="86" t="str">
        <f t="shared" si="167"/>
        <v>Dummy Node</v>
      </c>
      <c r="T249" s="86" t="str">
        <f t="shared" si="168"/>
        <v>N/A</v>
      </c>
      <c r="U249" s="86" t="str">
        <f t="shared" si="169"/>
        <v>N/A</v>
      </c>
      <c r="V249" s="86">
        <f t="shared" si="170"/>
        <v>103</v>
      </c>
      <c r="W249" s="86" t="b">
        <f t="shared" si="171"/>
        <v>0</v>
      </c>
      <c r="X249" s="86" t="str">
        <f t="shared" si="172"/>
        <v>Dummy Node</v>
      </c>
      <c r="Y249" s="86" t="str">
        <f t="shared" si="173"/>
        <v>N/A</v>
      </c>
      <c r="Z249" s="86" t="str">
        <f t="shared" si="174"/>
        <v>N/A</v>
      </c>
      <c r="AA249" s="86">
        <f t="shared" si="175"/>
        <v>101</v>
      </c>
      <c r="AB249" s="86" t="b">
        <f t="shared" si="176"/>
        <v>1</v>
      </c>
      <c r="AC249" s="86" t="str">
        <f t="shared" si="177"/>
        <v>Speed</v>
      </c>
      <c r="AD249" s="86" t="str">
        <f t="shared" si="178"/>
        <v>&lt;=</v>
      </c>
      <c r="AE249" s="86">
        <f t="shared" si="179"/>
        <v>3.235107421875</v>
      </c>
      <c r="AF249" s="86">
        <f t="shared" si="180"/>
        <v>20</v>
      </c>
      <c r="AG249" s="86" t="b">
        <f t="shared" si="181"/>
        <v>1</v>
      </c>
      <c r="AH249" s="86" t="str">
        <f t="shared" si="182"/>
        <v>Distance</v>
      </c>
      <c r="AI249" s="86" t="str">
        <f t="shared" si="183"/>
        <v>&lt;=</v>
      </c>
      <c r="AJ249" s="86">
        <f t="shared" si="184"/>
        <v>28.723876953125</v>
      </c>
      <c r="AK249" s="86">
        <f t="shared" si="185"/>
        <v>11</v>
      </c>
      <c r="AL249" s="86" t="b">
        <f t="shared" si="186"/>
        <v>0</v>
      </c>
      <c r="AM249" s="86" t="str">
        <f t="shared" si="187"/>
        <v>Distance</v>
      </c>
      <c r="AN249" s="86" t="str">
        <f t="shared" si="188"/>
        <v>&gt;</v>
      </c>
      <c r="AO249" s="86">
        <f t="shared" si="189"/>
        <v>18.694580078125</v>
      </c>
      <c r="AP249" s="86">
        <f t="shared" si="190"/>
        <v>5</v>
      </c>
      <c r="AQ249" s="86" t="b">
        <f t="shared" si="191"/>
        <v>1</v>
      </c>
      <c r="AR249" s="86" t="str">
        <f t="shared" si="192"/>
        <v>Speed</v>
      </c>
      <c r="AS249" s="86" t="str">
        <f t="shared" si="193"/>
        <v>&lt;=</v>
      </c>
      <c r="AT249" s="86">
        <f t="shared" si="194"/>
        <v>5.388916015625</v>
      </c>
      <c r="AU249" s="86">
        <f t="shared" si="195"/>
        <v>3</v>
      </c>
      <c r="AV249" s="86" t="b">
        <f t="shared" si="196"/>
        <v>1</v>
      </c>
      <c r="AW249" s="86" t="str">
        <f t="shared" si="197"/>
        <v>Distance</v>
      </c>
      <c r="AX249" s="86" t="str">
        <f t="shared" si="198"/>
        <v>&lt;=</v>
      </c>
      <c r="AY249" s="86">
        <f t="shared" si="199"/>
        <v>67.628662109375</v>
      </c>
      <c r="AZ249" s="86">
        <f t="shared" si="200"/>
        <v>1</v>
      </c>
      <c r="BA249" s="86" t="b">
        <f t="shared" si="201"/>
        <v>1</v>
      </c>
      <c r="BB249" s="86" t="str">
        <f t="shared" si="202"/>
        <v>Speed</v>
      </c>
      <c r="BC249" s="86" t="str">
        <f t="shared" si="203"/>
        <v>&lt;=</v>
      </c>
      <c r="BD249" s="86">
        <f t="shared" si="204"/>
        <v>13.645751953125</v>
      </c>
      <c r="BE249" s="86">
        <f t="shared" si="205"/>
        <v>0</v>
      </c>
      <c r="BF249" s="86" t="b">
        <f t="shared" si="206"/>
        <v>1</v>
      </c>
      <c r="BG249" s="86" t="str">
        <f t="shared" si="207"/>
        <v>Distance</v>
      </c>
      <c r="BH249" s="86" t="str">
        <f t="shared" si="208"/>
        <v>&lt;=</v>
      </c>
      <c r="BI249" s="86">
        <f t="shared" si="209"/>
        <v>279.580810546875</v>
      </c>
      <c r="BJ249" s="15">
        <f t="shared" si="210"/>
        <v>0</v>
      </c>
      <c r="BK249" s="15" t="str">
        <f t="shared" si="211"/>
        <v>Speed&lt;=3,235107421875 AND Distance&lt;=28,723876953125 AND Distance&gt;18,694580078125 AND Speed&lt;=5,388916015625 AND Distance&lt;=67,628662109375 AND Speed&lt;=13,645751953125 AND Distance&lt;=279,580810546875</v>
      </c>
      <c r="BM249"/>
      <c r="BN249"/>
      <c r="BO249"/>
    </row>
    <row r="250" spans="1:67">
      <c r="A250" s="15">
        <v>247</v>
      </c>
      <c r="B250" s="15">
        <v>-2</v>
      </c>
      <c r="C250" s="15">
        <v>-8192</v>
      </c>
      <c r="D250" s="15">
        <f t="shared" si="159"/>
        <v>-1</v>
      </c>
      <c r="E250" s="15">
        <f t="shared" si="160"/>
        <v>0</v>
      </c>
      <c r="F250" s="15">
        <f t="shared" si="161"/>
        <v>-1</v>
      </c>
      <c r="G250" s="15">
        <v>-1</v>
      </c>
      <c r="H250" s="15">
        <v>-1</v>
      </c>
      <c r="I250" s="15">
        <v>245</v>
      </c>
      <c r="J250" s="15">
        <v>9</v>
      </c>
      <c r="K250" s="15">
        <v>706</v>
      </c>
      <c r="L250" s="15">
        <v>1365</v>
      </c>
      <c r="M250" s="15">
        <f t="shared" si="162"/>
        <v>0.333251953125</v>
      </c>
      <c r="O250" s="86">
        <f t="shared" si="163"/>
        <v>706</v>
      </c>
      <c r="P250" s="86">
        <f t="shared" si="164"/>
        <v>0.333251953125</v>
      </c>
      <c r="Q250" s="86">
        <f t="shared" si="165"/>
        <v>452</v>
      </c>
      <c r="R250" s="86" t="b">
        <f t="shared" si="166"/>
        <v>0</v>
      </c>
      <c r="S250" s="86" t="str">
        <f t="shared" si="167"/>
        <v>Dummy Node</v>
      </c>
      <c r="T250" s="86" t="str">
        <f t="shared" si="168"/>
        <v>N/A</v>
      </c>
      <c r="U250" s="86" t="str">
        <f t="shared" si="169"/>
        <v>N/A</v>
      </c>
      <c r="V250" s="86">
        <f t="shared" si="170"/>
        <v>103</v>
      </c>
      <c r="W250" s="86" t="b">
        <f t="shared" si="171"/>
        <v>0</v>
      </c>
      <c r="X250" s="86" t="str">
        <f t="shared" si="172"/>
        <v>Dummy Node</v>
      </c>
      <c r="Y250" s="86" t="str">
        <f t="shared" si="173"/>
        <v>N/A</v>
      </c>
      <c r="Z250" s="86" t="str">
        <f t="shared" si="174"/>
        <v>N/A</v>
      </c>
      <c r="AA250" s="86">
        <f t="shared" si="175"/>
        <v>101</v>
      </c>
      <c r="AB250" s="86" t="b">
        <f t="shared" si="176"/>
        <v>1</v>
      </c>
      <c r="AC250" s="86" t="str">
        <f t="shared" si="177"/>
        <v>Speed</v>
      </c>
      <c r="AD250" s="86" t="str">
        <f t="shared" si="178"/>
        <v>&lt;=</v>
      </c>
      <c r="AE250" s="86">
        <f t="shared" si="179"/>
        <v>3.235107421875</v>
      </c>
      <c r="AF250" s="86">
        <f t="shared" si="180"/>
        <v>20</v>
      </c>
      <c r="AG250" s="86" t="b">
        <f t="shared" si="181"/>
        <v>1</v>
      </c>
      <c r="AH250" s="86" t="str">
        <f t="shared" si="182"/>
        <v>Distance</v>
      </c>
      <c r="AI250" s="86" t="str">
        <f t="shared" si="183"/>
        <v>&lt;=</v>
      </c>
      <c r="AJ250" s="86">
        <f t="shared" si="184"/>
        <v>28.723876953125</v>
      </c>
      <c r="AK250" s="86">
        <f t="shared" si="185"/>
        <v>11</v>
      </c>
      <c r="AL250" s="86" t="b">
        <f t="shared" si="186"/>
        <v>0</v>
      </c>
      <c r="AM250" s="86" t="str">
        <f t="shared" si="187"/>
        <v>Distance</v>
      </c>
      <c r="AN250" s="86" t="str">
        <f t="shared" si="188"/>
        <v>&gt;</v>
      </c>
      <c r="AO250" s="86">
        <f t="shared" si="189"/>
        <v>18.694580078125</v>
      </c>
      <c r="AP250" s="86">
        <f t="shared" si="190"/>
        <v>5</v>
      </c>
      <c r="AQ250" s="86" t="b">
        <f t="shared" si="191"/>
        <v>1</v>
      </c>
      <c r="AR250" s="86" t="str">
        <f t="shared" si="192"/>
        <v>Speed</v>
      </c>
      <c r="AS250" s="86" t="str">
        <f t="shared" si="193"/>
        <v>&lt;=</v>
      </c>
      <c r="AT250" s="86">
        <f t="shared" si="194"/>
        <v>5.388916015625</v>
      </c>
      <c r="AU250" s="86">
        <f t="shared" si="195"/>
        <v>3</v>
      </c>
      <c r="AV250" s="86" t="b">
        <f t="shared" si="196"/>
        <v>1</v>
      </c>
      <c r="AW250" s="86" t="str">
        <f t="shared" si="197"/>
        <v>Distance</v>
      </c>
      <c r="AX250" s="86" t="str">
        <f t="shared" si="198"/>
        <v>&lt;=</v>
      </c>
      <c r="AY250" s="86">
        <f t="shared" si="199"/>
        <v>67.628662109375</v>
      </c>
      <c r="AZ250" s="86">
        <f t="shared" si="200"/>
        <v>1</v>
      </c>
      <c r="BA250" s="86" t="b">
        <f t="shared" si="201"/>
        <v>1</v>
      </c>
      <c r="BB250" s="86" t="str">
        <f t="shared" si="202"/>
        <v>Speed</v>
      </c>
      <c r="BC250" s="86" t="str">
        <f t="shared" si="203"/>
        <v>&lt;=</v>
      </c>
      <c r="BD250" s="86">
        <f t="shared" si="204"/>
        <v>13.645751953125</v>
      </c>
      <c r="BE250" s="86">
        <f t="shared" si="205"/>
        <v>0</v>
      </c>
      <c r="BF250" s="86" t="b">
        <f t="shared" si="206"/>
        <v>1</v>
      </c>
      <c r="BG250" s="86" t="str">
        <f t="shared" si="207"/>
        <v>Distance</v>
      </c>
      <c r="BH250" s="86" t="str">
        <f t="shared" si="208"/>
        <v>&lt;=</v>
      </c>
      <c r="BI250" s="86">
        <f t="shared" si="209"/>
        <v>279.580810546875</v>
      </c>
      <c r="BJ250" s="15">
        <f t="shared" si="210"/>
        <v>0</v>
      </c>
      <c r="BK250" s="15" t="str">
        <f t="shared" si="211"/>
        <v>Speed&lt;=3,235107421875 AND Distance&lt;=28,723876953125 AND Distance&gt;18,694580078125 AND Speed&lt;=5,388916015625 AND Distance&lt;=67,628662109375 AND Speed&lt;=13,645751953125 AND Distance&lt;=279,580810546875</v>
      </c>
      <c r="BM250"/>
      <c r="BN250"/>
      <c r="BO250"/>
    </row>
    <row r="251" spans="1:67">
      <c r="A251" s="15">
        <v>248</v>
      </c>
      <c r="B251" s="15">
        <v>-2</v>
      </c>
      <c r="C251" s="15">
        <v>-8192</v>
      </c>
      <c r="D251" s="15">
        <f t="shared" si="159"/>
        <v>-1</v>
      </c>
      <c r="E251" s="15">
        <f t="shared" si="160"/>
        <v>0</v>
      </c>
      <c r="F251" s="15">
        <f t="shared" si="161"/>
        <v>-1</v>
      </c>
      <c r="G251" s="15">
        <v>-1</v>
      </c>
      <c r="H251" s="15">
        <v>-1</v>
      </c>
      <c r="I251" s="15">
        <v>245</v>
      </c>
      <c r="J251" s="15">
        <v>9</v>
      </c>
      <c r="K251" s="15">
        <v>707</v>
      </c>
      <c r="L251" s="15">
        <v>195</v>
      </c>
      <c r="M251" s="15">
        <f t="shared" si="162"/>
        <v>4.7607421875E-2</v>
      </c>
      <c r="O251" s="86">
        <f t="shared" si="163"/>
        <v>707</v>
      </c>
      <c r="P251" s="86">
        <f t="shared" si="164"/>
        <v>0</v>
      </c>
      <c r="Q251" s="86">
        <f t="shared" si="165"/>
        <v>455</v>
      </c>
      <c r="R251" s="86" t="b">
        <f t="shared" si="166"/>
        <v>1</v>
      </c>
      <c r="S251" s="86" t="str">
        <f t="shared" si="167"/>
        <v>Dummy Node</v>
      </c>
      <c r="T251" s="86" t="str">
        <f t="shared" si="168"/>
        <v>N/A</v>
      </c>
      <c r="U251" s="86" t="str">
        <f t="shared" si="169"/>
        <v>N/A</v>
      </c>
      <c r="V251" s="86">
        <f t="shared" si="170"/>
        <v>123</v>
      </c>
      <c r="W251" s="86" t="b">
        <f t="shared" si="171"/>
        <v>1</v>
      </c>
      <c r="X251" s="86" t="str">
        <f t="shared" si="172"/>
        <v>Dummy Node</v>
      </c>
      <c r="Y251" s="86" t="str">
        <f t="shared" si="173"/>
        <v>N/A</v>
      </c>
      <c r="Z251" s="86" t="str">
        <f t="shared" si="174"/>
        <v>N/A</v>
      </c>
      <c r="AA251" s="86">
        <f t="shared" si="175"/>
        <v>121</v>
      </c>
      <c r="AB251" s="86" t="b">
        <f t="shared" si="176"/>
        <v>1</v>
      </c>
      <c r="AC251" s="86" t="str">
        <f t="shared" si="177"/>
        <v>Distance</v>
      </c>
      <c r="AD251" s="86" t="str">
        <f t="shared" si="178"/>
        <v>&lt;=</v>
      </c>
      <c r="AE251" s="86">
        <f t="shared" si="179"/>
        <v>505.696533203125</v>
      </c>
      <c r="AF251" s="86">
        <f t="shared" si="180"/>
        <v>120</v>
      </c>
      <c r="AG251" s="86" t="b">
        <f t="shared" si="181"/>
        <v>1</v>
      </c>
      <c r="AH251" s="86" t="str">
        <f t="shared" si="182"/>
        <v>GEBR</v>
      </c>
      <c r="AI251" s="86" t="str">
        <f t="shared" si="183"/>
        <v>&lt;=</v>
      </c>
      <c r="AJ251" s="86">
        <f t="shared" si="184"/>
        <v>0.715087890625</v>
      </c>
      <c r="AK251" s="86">
        <f t="shared" si="185"/>
        <v>39</v>
      </c>
      <c r="AL251" s="86" t="b">
        <f t="shared" si="186"/>
        <v>0</v>
      </c>
      <c r="AM251" s="86" t="str">
        <f t="shared" si="187"/>
        <v>Speed</v>
      </c>
      <c r="AN251" s="86" t="str">
        <f t="shared" si="188"/>
        <v>&gt;</v>
      </c>
      <c r="AO251" s="86">
        <f t="shared" si="189"/>
        <v>22.98486328125</v>
      </c>
      <c r="AP251" s="86">
        <f t="shared" si="190"/>
        <v>37</v>
      </c>
      <c r="AQ251" s="86" t="b">
        <f t="shared" si="191"/>
        <v>1</v>
      </c>
      <c r="AR251" s="86" t="str">
        <f t="shared" si="192"/>
        <v>Speed</v>
      </c>
      <c r="AS251" s="86" t="str">
        <f t="shared" si="193"/>
        <v>&lt;=</v>
      </c>
      <c r="AT251" s="86">
        <f t="shared" si="194"/>
        <v>23.851806640625</v>
      </c>
      <c r="AU251" s="86">
        <f t="shared" si="195"/>
        <v>8</v>
      </c>
      <c r="AV251" s="86" t="b">
        <f t="shared" si="196"/>
        <v>1</v>
      </c>
      <c r="AW251" s="86" t="str">
        <f t="shared" si="197"/>
        <v>Distance</v>
      </c>
      <c r="AX251" s="86" t="str">
        <f t="shared" si="198"/>
        <v>&lt;=</v>
      </c>
      <c r="AY251" s="86">
        <f t="shared" si="199"/>
        <v>557.604736328125</v>
      </c>
      <c r="AZ251" s="86">
        <f t="shared" si="200"/>
        <v>2</v>
      </c>
      <c r="BA251" s="86" t="b">
        <f t="shared" si="201"/>
        <v>0</v>
      </c>
      <c r="BB251" s="86" t="str">
        <f t="shared" si="202"/>
        <v>Distance</v>
      </c>
      <c r="BC251" s="86" t="str">
        <f t="shared" si="203"/>
        <v>&gt;</v>
      </c>
      <c r="BD251" s="86">
        <f t="shared" si="204"/>
        <v>440.973388671875</v>
      </c>
      <c r="BE251" s="86">
        <f t="shared" si="205"/>
        <v>0</v>
      </c>
      <c r="BF251" s="86" t="b">
        <f t="shared" si="206"/>
        <v>0</v>
      </c>
      <c r="BG251" s="86" t="str">
        <f t="shared" si="207"/>
        <v>Distance</v>
      </c>
      <c r="BH251" s="86" t="str">
        <f t="shared" si="208"/>
        <v>&gt;</v>
      </c>
      <c r="BI251" s="86">
        <f t="shared" si="209"/>
        <v>279.580810546875</v>
      </c>
      <c r="BJ251" s="15">
        <f t="shared" si="210"/>
        <v>1</v>
      </c>
      <c r="BK251" s="15" t="str">
        <f t="shared" si="211"/>
        <v>Distance&lt;=505,696533203125 AND GEBR&lt;=0,715087890625 AND Speed&gt;22,98486328125 AND Speed&lt;=23,851806640625 AND Distance&lt;=557,604736328125 AND Distance&gt;440,973388671875 AND Distance&gt;279,580810546875</v>
      </c>
      <c r="BM251"/>
      <c r="BN251"/>
      <c r="BO251"/>
    </row>
    <row r="252" spans="1:67">
      <c r="A252" s="15">
        <v>249</v>
      </c>
      <c r="B252" s="15">
        <v>1</v>
      </c>
      <c r="C252" s="15">
        <v>82551</v>
      </c>
      <c r="D252" s="15">
        <f t="shared" si="159"/>
        <v>20</v>
      </c>
      <c r="E252" s="15">
        <f t="shared" si="160"/>
        <v>631</v>
      </c>
      <c r="F252" s="15">
        <f t="shared" si="161"/>
        <v>20.154052734375</v>
      </c>
      <c r="G252" s="15">
        <v>251</v>
      </c>
      <c r="H252" s="15">
        <v>252</v>
      </c>
      <c r="I252" s="15">
        <v>44</v>
      </c>
      <c r="J252" s="15">
        <v>7</v>
      </c>
      <c r="K252" s="15">
        <v>708</v>
      </c>
      <c r="L252" s="15">
        <v>986</v>
      </c>
      <c r="M252" s="15">
        <f t="shared" si="162"/>
        <v>0.24072265625</v>
      </c>
      <c r="O252" s="86">
        <f t="shared" si="163"/>
        <v>708</v>
      </c>
      <c r="P252" s="86">
        <f t="shared" si="164"/>
        <v>0</v>
      </c>
      <c r="Q252" s="86">
        <f t="shared" si="165"/>
        <v>455</v>
      </c>
      <c r="R252" s="86" t="b">
        <f t="shared" si="166"/>
        <v>0</v>
      </c>
      <c r="S252" s="86" t="str">
        <f t="shared" si="167"/>
        <v>Dummy Node</v>
      </c>
      <c r="T252" s="86" t="str">
        <f t="shared" si="168"/>
        <v>N/A</v>
      </c>
      <c r="U252" s="86" t="str">
        <f t="shared" si="169"/>
        <v>N/A</v>
      </c>
      <c r="V252" s="86">
        <f t="shared" si="170"/>
        <v>123</v>
      </c>
      <c r="W252" s="86" t="b">
        <f t="shared" si="171"/>
        <v>1</v>
      </c>
      <c r="X252" s="86" t="str">
        <f t="shared" si="172"/>
        <v>Dummy Node</v>
      </c>
      <c r="Y252" s="86" t="str">
        <f t="shared" si="173"/>
        <v>N/A</v>
      </c>
      <c r="Z252" s="86" t="str">
        <f t="shared" si="174"/>
        <v>N/A</v>
      </c>
      <c r="AA252" s="86">
        <f t="shared" si="175"/>
        <v>121</v>
      </c>
      <c r="AB252" s="86" t="b">
        <f t="shared" si="176"/>
        <v>1</v>
      </c>
      <c r="AC252" s="86" t="str">
        <f t="shared" si="177"/>
        <v>Distance</v>
      </c>
      <c r="AD252" s="86" t="str">
        <f t="shared" si="178"/>
        <v>&lt;=</v>
      </c>
      <c r="AE252" s="86">
        <f t="shared" si="179"/>
        <v>505.696533203125</v>
      </c>
      <c r="AF252" s="86">
        <f t="shared" si="180"/>
        <v>120</v>
      </c>
      <c r="AG252" s="86" t="b">
        <f t="shared" si="181"/>
        <v>1</v>
      </c>
      <c r="AH252" s="86" t="str">
        <f t="shared" si="182"/>
        <v>GEBR</v>
      </c>
      <c r="AI252" s="86" t="str">
        <f t="shared" si="183"/>
        <v>&lt;=</v>
      </c>
      <c r="AJ252" s="86">
        <f t="shared" si="184"/>
        <v>0.715087890625</v>
      </c>
      <c r="AK252" s="86">
        <f t="shared" si="185"/>
        <v>39</v>
      </c>
      <c r="AL252" s="86" t="b">
        <f t="shared" si="186"/>
        <v>0</v>
      </c>
      <c r="AM252" s="86" t="str">
        <f t="shared" si="187"/>
        <v>Speed</v>
      </c>
      <c r="AN252" s="86" t="str">
        <f t="shared" si="188"/>
        <v>&gt;</v>
      </c>
      <c r="AO252" s="86">
        <f t="shared" si="189"/>
        <v>22.98486328125</v>
      </c>
      <c r="AP252" s="86">
        <f t="shared" si="190"/>
        <v>37</v>
      </c>
      <c r="AQ252" s="86" t="b">
        <f t="shared" si="191"/>
        <v>1</v>
      </c>
      <c r="AR252" s="86" t="str">
        <f t="shared" si="192"/>
        <v>Speed</v>
      </c>
      <c r="AS252" s="86" t="str">
        <f t="shared" si="193"/>
        <v>&lt;=</v>
      </c>
      <c r="AT252" s="86">
        <f t="shared" si="194"/>
        <v>23.851806640625</v>
      </c>
      <c r="AU252" s="86">
        <f t="shared" si="195"/>
        <v>8</v>
      </c>
      <c r="AV252" s="86" t="b">
        <f t="shared" si="196"/>
        <v>1</v>
      </c>
      <c r="AW252" s="86" t="str">
        <f t="shared" si="197"/>
        <v>Distance</v>
      </c>
      <c r="AX252" s="86" t="str">
        <f t="shared" si="198"/>
        <v>&lt;=</v>
      </c>
      <c r="AY252" s="86">
        <f t="shared" si="199"/>
        <v>557.604736328125</v>
      </c>
      <c r="AZ252" s="86">
        <f t="shared" si="200"/>
        <v>2</v>
      </c>
      <c r="BA252" s="86" t="b">
        <f t="shared" si="201"/>
        <v>0</v>
      </c>
      <c r="BB252" s="86" t="str">
        <f t="shared" si="202"/>
        <v>Distance</v>
      </c>
      <c r="BC252" s="86" t="str">
        <f t="shared" si="203"/>
        <v>&gt;</v>
      </c>
      <c r="BD252" s="86">
        <f t="shared" si="204"/>
        <v>440.973388671875</v>
      </c>
      <c r="BE252" s="86">
        <f t="shared" si="205"/>
        <v>0</v>
      </c>
      <c r="BF252" s="86" t="b">
        <f t="shared" si="206"/>
        <v>0</v>
      </c>
      <c r="BG252" s="86" t="str">
        <f t="shared" si="207"/>
        <v>Distance</v>
      </c>
      <c r="BH252" s="86" t="str">
        <f t="shared" si="208"/>
        <v>&gt;</v>
      </c>
      <c r="BI252" s="86">
        <f t="shared" si="209"/>
        <v>279.580810546875</v>
      </c>
      <c r="BJ252" s="15">
        <f t="shared" si="210"/>
        <v>1</v>
      </c>
      <c r="BK252" s="15" t="str">
        <f t="shared" si="211"/>
        <v>Distance&lt;=505,696533203125 AND GEBR&lt;=0,715087890625 AND Speed&gt;22,98486328125 AND Speed&lt;=23,851806640625 AND Distance&lt;=557,604736328125 AND Distance&gt;440,973388671875 AND Distance&gt;279,580810546875</v>
      </c>
      <c r="BM252"/>
      <c r="BN252"/>
      <c r="BO252"/>
    </row>
    <row r="253" spans="1:67">
      <c r="A253" s="15">
        <v>250</v>
      </c>
      <c r="B253" s="15">
        <v>-2</v>
      </c>
      <c r="C253" s="15">
        <v>-8192</v>
      </c>
      <c r="D253" s="15">
        <f t="shared" si="159"/>
        <v>-1</v>
      </c>
      <c r="E253" s="15">
        <f t="shared" si="160"/>
        <v>0</v>
      </c>
      <c r="F253" s="15">
        <f t="shared" si="161"/>
        <v>-1</v>
      </c>
      <c r="G253" s="15">
        <v>515</v>
      </c>
      <c r="H253" s="15">
        <v>516</v>
      </c>
      <c r="I253" s="15">
        <v>44</v>
      </c>
      <c r="J253" s="15">
        <v>7</v>
      </c>
      <c r="K253" s="15">
        <v>709</v>
      </c>
      <c r="L253" s="15">
        <v>1365</v>
      </c>
      <c r="M253" s="15">
        <f t="shared" si="162"/>
        <v>0.333251953125</v>
      </c>
      <c r="O253" s="86">
        <f t="shared" si="163"/>
        <v>709</v>
      </c>
      <c r="P253" s="86">
        <f t="shared" si="164"/>
        <v>0</v>
      </c>
      <c r="Q253" s="86">
        <f t="shared" si="165"/>
        <v>456</v>
      </c>
      <c r="R253" s="86" t="b">
        <f t="shared" si="166"/>
        <v>1</v>
      </c>
      <c r="S253" s="86" t="str">
        <f t="shared" si="167"/>
        <v>Dummy Node</v>
      </c>
      <c r="T253" s="86" t="str">
        <f t="shared" si="168"/>
        <v>N/A</v>
      </c>
      <c r="U253" s="86" t="str">
        <f t="shared" si="169"/>
        <v>N/A</v>
      </c>
      <c r="V253" s="86">
        <f t="shared" si="170"/>
        <v>123</v>
      </c>
      <c r="W253" s="86" t="b">
        <f t="shared" si="171"/>
        <v>0</v>
      </c>
      <c r="X253" s="86" t="str">
        <f t="shared" si="172"/>
        <v>Dummy Node</v>
      </c>
      <c r="Y253" s="86" t="str">
        <f t="shared" si="173"/>
        <v>N/A</v>
      </c>
      <c r="Z253" s="86" t="str">
        <f t="shared" si="174"/>
        <v>N/A</v>
      </c>
      <c r="AA253" s="86">
        <f t="shared" si="175"/>
        <v>121</v>
      </c>
      <c r="AB253" s="86" t="b">
        <f t="shared" si="176"/>
        <v>1</v>
      </c>
      <c r="AC253" s="86" t="str">
        <f t="shared" si="177"/>
        <v>Distance</v>
      </c>
      <c r="AD253" s="86" t="str">
        <f t="shared" si="178"/>
        <v>&lt;=</v>
      </c>
      <c r="AE253" s="86">
        <f t="shared" si="179"/>
        <v>505.696533203125</v>
      </c>
      <c r="AF253" s="86">
        <f t="shared" si="180"/>
        <v>120</v>
      </c>
      <c r="AG253" s="86" t="b">
        <f t="shared" si="181"/>
        <v>1</v>
      </c>
      <c r="AH253" s="86" t="str">
        <f t="shared" si="182"/>
        <v>GEBR</v>
      </c>
      <c r="AI253" s="86" t="str">
        <f t="shared" si="183"/>
        <v>&lt;=</v>
      </c>
      <c r="AJ253" s="86">
        <f t="shared" si="184"/>
        <v>0.715087890625</v>
      </c>
      <c r="AK253" s="86">
        <f t="shared" si="185"/>
        <v>39</v>
      </c>
      <c r="AL253" s="86" t="b">
        <f t="shared" si="186"/>
        <v>0</v>
      </c>
      <c r="AM253" s="86" t="str">
        <f t="shared" si="187"/>
        <v>Speed</v>
      </c>
      <c r="AN253" s="86" t="str">
        <f t="shared" si="188"/>
        <v>&gt;</v>
      </c>
      <c r="AO253" s="86">
        <f t="shared" si="189"/>
        <v>22.98486328125</v>
      </c>
      <c r="AP253" s="86">
        <f t="shared" si="190"/>
        <v>37</v>
      </c>
      <c r="AQ253" s="86" t="b">
        <f t="shared" si="191"/>
        <v>1</v>
      </c>
      <c r="AR253" s="86" t="str">
        <f t="shared" si="192"/>
        <v>Speed</v>
      </c>
      <c r="AS253" s="86" t="str">
        <f t="shared" si="193"/>
        <v>&lt;=</v>
      </c>
      <c r="AT253" s="86">
        <f t="shared" si="194"/>
        <v>23.851806640625</v>
      </c>
      <c r="AU253" s="86">
        <f t="shared" si="195"/>
        <v>8</v>
      </c>
      <c r="AV253" s="86" t="b">
        <f t="shared" si="196"/>
        <v>1</v>
      </c>
      <c r="AW253" s="86" t="str">
        <f t="shared" si="197"/>
        <v>Distance</v>
      </c>
      <c r="AX253" s="86" t="str">
        <f t="shared" si="198"/>
        <v>&lt;=</v>
      </c>
      <c r="AY253" s="86">
        <f t="shared" si="199"/>
        <v>557.604736328125</v>
      </c>
      <c r="AZ253" s="86">
        <f t="shared" si="200"/>
        <v>2</v>
      </c>
      <c r="BA253" s="86" t="b">
        <f t="shared" si="201"/>
        <v>0</v>
      </c>
      <c r="BB253" s="86" t="str">
        <f t="shared" si="202"/>
        <v>Distance</v>
      </c>
      <c r="BC253" s="86" t="str">
        <f t="shared" si="203"/>
        <v>&gt;</v>
      </c>
      <c r="BD253" s="86">
        <f t="shared" si="204"/>
        <v>440.973388671875</v>
      </c>
      <c r="BE253" s="86">
        <f t="shared" si="205"/>
        <v>0</v>
      </c>
      <c r="BF253" s="86" t="b">
        <f t="shared" si="206"/>
        <v>0</v>
      </c>
      <c r="BG253" s="86" t="str">
        <f t="shared" si="207"/>
        <v>Distance</v>
      </c>
      <c r="BH253" s="86" t="str">
        <f t="shared" si="208"/>
        <v>&gt;</v>
      </c>
      <c r="BI253" s="86">
        <f t="shared" si="209"/>
        <v>279.580810546875</v>
      </c>
      <c r="BJ253" s="15">
        <f t="shared" si="210"/>
        <v>1</v>
      </c>
      <c r="BK253" s="15" t="str">
        <f t="shared" si="211"/>
        <v>Distance&lt;=505,696533203125 AND GEBR&lt;=0,715087890625 AND Speed&gt;22,98486328125 AND Speed&lt;=23,851806640625 AND Distance&lt;=557,604736328125 AND Distance&gt;440,973388671875 AND Distance&gt;279,580810546875</v>
      </c>
      <c r="BM253"/>
      <c r="BN253"/>
      <c r="BO253"/>
    </row>
    <row r="254" spans="1:67">
      <c r="A254" s="15">
        <v>251</v>
      </c>
      <c r="B254" s="15">
        <v>0</v>
      </c>
      <c r="C254" s="15">
        <v>1573908</v>
      </c>
      <c r="D254" s="15">
        <f t="shared" si="159"/>
        <v>384</v>
      </c>
      <c r="E254" s="15">
        <f t="shared" si="160"/>
        <v>1044</v>
      </c>
      <c r="F254" s="15">
        <f t="shared" si="161"/>
        <v>384.2548828125</v>
      </c>
      <c r="G254" s="15">
        <v>253</v>
      </c>
      <c r="H254" s="15">
        <v>254</v>
      </c>
      <c r="I254" s="15">
        <v>249</v>
      </c>
      <c r="J254" s="15">
        <v>8</v>
      </c>
      <c r="K254" s="15">
        <v>710</v>
      </c>
      <c r="L254" s="15">
        <v>1155</v>
      </c>
      <c r="M254" s="15">
        <f t="shared" si="162"/>
        <v>0.281982421875</v>
      </c>
      <c r="O254" s="86">
        <f t="shared" si="163"/>
        <v>710</v>
      </c>
      <c r="P254" s="86">
        <f t="shared" si="164"/>
        <v>0</v>
      </c>
      <c r="Q254" s="86">
        <f t="shared" si="165"/>
        <v>456</v>
      </c>
      <c r="R254" s="86" t="b">
        <f t="shared" si="166"/>
        <v>0</v>
      </c>
      <c r="S254" s="86" t="str">
        <f t="shared" si="167"/>
        <v>Dummy Node</v>
      </c>
      <c r="T254" s="86" t="str">
        <f t="shared" si="168"/>
        <v>N/A</v>
      </c>
      <c r="U254" s="86" t="str">
        <f t="shared" si="169"/>
        <v>N/A</v>
      </c>
      <c r="V254" s="86">
        <f t="shared" si="170"/>
        <v>123</v>
      </c>
      <c r="W254" s="86" t="b">
        <f t="shared" si="171"/>
        <v>0</v>
      </c>
      <c r="X254" s="86" t="str">
        <f t="shared" si="172"/>
        <v>Dummy Node</v>
      </c>
      <c r="Y254" s="86" t="str">
        <f t="shared" si="173"/>
        <v>N/A</v>
      </c>
      <c r="Z254" s="86" t="str">
        <f t="shared" si="174"/>
        <v>N/A</v>
      </c>
      <c r="AA254" s="86">
        <f t="shared" si="175"/>
        <v>121</v>
      </c>
      <c r="AB254" s="86" t="b">
        <f t="shared" si="176"/>
        <v>1</v>
      </c>
      <c r="AC254" s="86" t="str">
        <f t="shared" si="177"/>
        <v>Distance</v>
      </c>
      <c r="AD254" s="86" t="str">
        <f t="shared" si="178"/>
        <v>&lt;=</v>
      </c>
      <c r="AE254" s="86">
        <f t="shared" si="179"/>
        <v>505.696533203125</v>
      </c>
      <c r="AF254" s="86">
        <f t="shared" si="180"/>
        <v>120</v>
      </c>
      <c r="AG254" s="86" t="b">
        <f t="shared" si="181"/>
        <v>1</v>
      </c>
      <c r="AH254" s="86" t="str">
        <f t="shared" si="182"/>
        <v>GEBR</v>
      </c>
      <c r="AI254" s="86" t="str">
        <f t="shared" si="183"/>
        <v>&lt;=</v>
      </c>
      <c r="AJ254" s="86">
        <f t="shared" si="184"/>
        <v>0.715087890625</v>
      </c>
      <c r="AK254" s="86">
        <f t="shared" si="185"/>
        <v>39</v>
      </c>
      <c r="AL254" s="86" t="b">
        <f t="shared" si="186"/>
        <v>0</v>
      </c>
      <c r="AM254" s="86" t="str">
        <f t="shared" si="187"/>
        <v>Speed</v>
      </c>
      <c r="AN254" s="86" t="str">
        <f t="shared" si="188"/>
        <v>&gt;</v>
      </c>
      <c r="AO254" s="86">
        <f t="shared" si="189"/>
        <v>22.98486328125</v>
      </c>
      <c r="AP254" s="86">
        <f t="shared" si="190"/>
        <v>37</v>
      </c>
      <c r="AQ254" s="86" t="b">
        <f t="shared" si="191"/>
        <v>1</v>
      </c>
      <c r="AR254" s="86" t="str">
        <f t="shared" si="192"/>
        <v>Speed</v>
      </c>
      <c r="AS254" s="86" t="str">
        <f t="shared" si="193"/>
        <v>&lt;=</v>
      </c>
      <c r="AT254" s="86">
        <f t="shared" si="194"/>
        <v>23.851806640625</v>
      </c>
      <c r="AU254" s="86">
        <f t="shared" si="195"/>
        <v>8</v>
      </c>
      <c r="AV254" s="86" t="b">
        <f t="shared" si="196"/>
        <v>1</v>
      </c>
      <c r="AW254" s="86" t="str">
        <f t="shared" si="197"/>
        <v>Distance</v>
      </c>
      <c r="AX254" s="86" t="str">
        <f t="shared" si="198"/>
        <v>&lt;=</v>
      </c>
      <c r="AY254" s="86">
        <f t="shared" si="199"/>
        <v>557.604736328125</v>
      </c>
      <c r="AZ254" s="86">
        <f t="shared" si="200"/>
        <v>2</v>
      </c>
      <c r="BA254" s="86" t="b">
        <f t="shared" si="201"/>
        <v>0</v>
      </c>
      <c r="BB254" s="86" t="str">
        <f t="shared" si="202"/>
        <v>Distance</v>
      </c>
      <c r="BC254" s="86" t="str">
        <f t="shared" si="203"/>
        <v>&gt;</v>
      </c>
      <c r="BD254" s="86">
        <f t="shared" si="204"/>
        <v>440.973388671875</v>
      </c>
      <c r="BE254" s="86">
        <f t="shared" si="205"/>
        <v>0</v>
      </c>
      <c r="BF254" s="86" t="b">
        <f t="shared" si="206"/>
        <v>0</v>
      </c>
      <c r="BG254" s="86" t="str">
        <f t="shared" si="207"/>
        <v>Distance</v>
      </c>
      <c r="BH254" s="86" t="str">
        <f t="shared" si="208"/>
        <v>&gt;</v>
      </c>
      <c r="BI254" s="86">
        <f t="shared" si="209"/>
        <v>279.580810546875</v>
      </c>
      <c r="BJ254" s="15">
        <f t="shared" si="210"/>
        <v>1</v>
      </c>
      <c r="BK254" s="15" t="str">
        <f t="shared" si="211"/>
        <v>Distance&lt;=505,696533203125 AND GEBR&lt;=0,715087890625 AND Speed&gt;22,98486328125 AND Speed&lt;=23,851806640625 AND Distance&lt;=557,604736328125 AND Distance&gt;440,973388671875 AND Distance&gt;279,580810546875</v>
      </c>
      <c r="BM254"/>
      <c r="BN254"/>
      <c r="BO254"/>
    </row>
    <row r="255" spans="1:67">
      <c r="A255" s="15">
        <v>252</v>
      </c>
      <c r="B255" s="15">
        <v>-2</v>
      </c>
      <c r="C255" s="15">
        <v>-8192</v>
      </c>
      <c r="D255" s="15">
        <f t="shared" si="159"/>
        <v>-1</v>
      </c>
      <c r="E255" s="15">
        <f t="shared" si="160"/>
        <v>0</v>
      </c>
      <c r="F255" s="15">
        <f t="shared" si="161"/>
        <v>-1</v>
      </c>
      <c r="G255" s="15">
        <v>517</v>
      </c>
      <c r="H255" s="15">
        <v>518</v>
      </c>
      <c r="I255" s="15">
        <v>249</v>
      </c>
      <c r="J255" s="15">
        <v>8</v>
      </c>
      <c r="K255" s="15">
        <v>715</v>
      </c>
      <c r="L255" s="15">
        <v>546</v>
      </c>
      <c r="M255" s="15">
        <f t="shared" si="162"/>
        <v>0.13330078125</v>
      </c>
      <c r="O255" s="86">
        <f t="shared" si="163"/>
        <v>715</v>
      </c>
      <c r="P255" s="86">
        <f t="shared" si="164"/>
        <v>0</v>
      </c>
      <c r="Q255" s="86">
        <f t="shared" si="165"/>
        <v>459</v>
      </c>
      <c r="R255" s="86" t="b">
        <f t="shared" si="166"/>
        <v>1</v>
      </c>
      <c r="S255" s="86" t="str">
        <f t="shared" si="167"/>
        <v>Dummy Node</v>
      </c>
      <c r="T255" s="86" t="str">
        <f t="shared" si="168"/>
        <v>N/A</v>
      </c>
      <c r="U255" s="86" t="str">
        <f t="shared" si="169"/>
        <v>N/A</v>
      </c>
      <c r="V255" s="86">
        <f t="shared" si="170"/>
        <v>135</v>
      </c>
      <c r="W255" s="86" t="b">
        <f t="shared" si="171"/>
        <v>1</v>
      </c>
      <c r="X255" s="86" t="str">
        <f t="shared" si="172"/>
        <v>Dummy Node</v>
      </c>
      <c r="Y255" s="86" t="str">
        <f t="shared" si="173"/>
        <v>N/A</v>
      </c>
      <c r="Z255" s="86" t="str">
        <f t="shared" si="174"/>
        <v>N/A</v>
      </c>
      <c r="AA255" s="86">
        <f t="shared" si="175"/>
        <v>134</v>
      </c>
      <c r="AB255" s="86" t="b">
        <f t="shared" si="176"/>
        <v>1</v>
      </c>
      <c r="AC255" s="86" t="str">
        <f t="shared" si="177"/>
        <v>GEBR</v>
      </c>
      <c r="AD255" s="86" t="str">
        <f t="shared" si="178"/>
        <v>&lt;=</v>
      </c>
      <c r="AE255" s="86">
        <f t="shared" si="179"/>
        <v>1.046142578125</v>
      </c>
      <c r="AF255" s="86">
        <f t="shared" si="180"/>
        <v>63</v>
      </c>
      <c r="AG255" s="86" t="b">
        <f t="shared" si="181"/>
        <v>0</v>
      </c>
      <c r="AH255" s="86" t="str">
        <f t="shared" si="182"/>
        <v>Distance</v>
      </c>
      <c r="AI255" s="86" t="str">
        <f t="shared" si="183"/>
        <v>&gt;</v>
      </c>
      <c r="AJ255" s="86">
        <f t="shared" si="184"/>
        <v>142.1259765625</v>
      </c>
      <c r="AK255" s="86">
        <f t="shared" si="185"/>
        <v>61</v>
      </c>
      <c r="AL255" s="86" t="b">
        <f t="shared" si="186"/>
        <v>1</v>
      </c>
      <c r="AM255" s="86" t="str">
        <f t="shared" si="187"/>
        <v>Distance</v>
      </c>
      <c r="AN255" s="86" t="str">
        <f t="shared" si="188"/>
        <v>&lt;=</v>
      </c>
      <c r="AO255" s="86">
        <f t="shared" si="189"/>
        <v>160.174560546875</v>
      </c>
      <c r="AP255" s="86">
        <f t="shared" si="190"/>
        <v>15</v>
      </c>
      <c r="AQ255" s="86" t="b">
        <f t="shared" si="191"/>
        <v>1</v>
      </c>
      <c r="AR255" s="86" t="str">
        <f t="shared" si="192"/>
        <v>Speed</v>
      </c>
      <c r="AS255" s="86" t="str">
        <f t="shared" si="193"/>
        <v>&lt;=</v>
      </c>
      <c r="AT255" s="86">
        <f t="shared" si="194"/>
        <v>15.89208984375</v>
      </c>
      <c r="AU255" s="86">
        <f t="shared" si="195"/>
        <v>4</v>
      </c>
      <c r="AV255" s="86" t="b">
        <f t="shared" si="196"/>
        <v>1</v>
      </c>
      <c r="AW255" s="86" t="str">
        <f t="shared" si="197"/>
        <v>Distance</v>
      </c>
      <c r="AX255" s="86" t="str">
        <f t="shared" si="198"/>
        <v>&lt;=</v>
      </c>
      <c r="AY255" s="86">
        <f t="shared" si="199"/>
        <v>200.208251953125</v>
      </c>
      <c r="AZ255" s="86">
        <f t="shared" si="200"/>
        <v>1</v>
      </c>
      <c r="BA255" s="86" t="b">
        <f t="shared" si="201"/>
        <v>0</v>
      </c>
      <c r="BB255" s="86" t="str">
        <f t="shared" si="202"/>
        <v>Speed</v>
      </c>
      <c r="BC255" s="86" t="str">
        <f t="shared" si="203"/>
        <v>&gt;</v>
      </c>
      <c r="BD255" s="86">
        <f t="shared" si="204"/>
        <v>13.645751953125</v>
      </c>
      <c r="BE255" s="86">
        <f t="shared" si="205"/>
        <v>0</v>
      </c>
      <c r="BF255" s="86" t="b">
        <f t="shared" si="206"/>
        <v>1</v>
      </c>
      <c r="BG255" s="86" t="str">
        <f t="shared" si="207"/>
        <v>Distance</v>
      </c>
      <c r="BH255" s="86" t="str">
        <f t="shared" si="208"/>
        <v>&lt;=</v>
      </c>
      <c r="BI255" s="86">
        <f t="shared" si="209"/>
        <v>279.580810546875</v>
      </c>
      <c r="BJ255" s="15">
        <f t="shared" si="210"/>
        <v>1</v>
      </c>
      <c r="BK255" s="15" t="str">
        <f t="shared" si="211"/>
        <v>GEBR&lt;=1,046142578125 AND Distance&gt;142,1259765625 AND Distance&lt;=160,174560546875 AND Speed&lt;=15,89208984375 AND Distance&lt;=200,208251953125 AND Speed&gt;13,645751953125 AND Distance&lt;=279,580810546875</v>
      </c>
      <c r="BM255"/>
      <c r="BN255"/>
      <c r="BO255"/>
    </row>
    <row r="256" spans="1:67">
      <c r="A256" s="15">
        <v>253</v>
      </c>
      <c r="B256" s="15">
        <v>-2</v>
      </c>
      <c r="C256" s="15">
        <v>-8192</v>
      </c>
      <c r="D256" s="15">
        <f t="shared" si="159"/>
        <v>-1</v>
      </c>
      <c r="E256" s="15">
        <f t="shared" si="160"/>
        <v>0</v>
      </c>
      <c r="F256" s="15">
        <f t="shared" si="161"/>
        <v>-1</v>
      </c>
      <c r="G256" s="15">
        <v>-1</v>
      </c>
      <c r="H256" s="15">
        <v>-1</v>
      </c>
      <c r="I256" s="15">
        <v>251</v>
      </c>
      <c r="J256" s="15">
        <v>9</v>
      </c>
      <c r="K256" s="15">
        <v>716</v>
      </c>
      <c r="L256" s="15">
        <v>819</v>
      </c>
      <c r="M256" s="15">
        <f t="shared" si="162"/>
        <v>0.199951171875</v>
      </c>
      <c r="O256" s="86">
        <f t="shared" si="163"/>
        <v>716</v>
      </c>
      <c r="P256" s="86">
        <f t="shared" si="164"/>
        <v>0</v>
      </c>
      <c r="Q256" s="86">
        <f t="shared" si="165"/>
        <v>459</v>
      </c>
      <c r="R256" s="86" t="b">
        <f t="shared" si="166"/>
        <v>0</v>
      </c>
      <c r="S256" s="86" t="str">
        <f t="shared" si="167"/>
        <v>Dummy Node</v>
      </c>
      <c r="T256" s="86" t="str">
        <f t="shared" si="168"/>
        <v>N/A</v>
      </c>
      <c r="U256" s="86" t="str">
        <f t="shared" si="169"/>
        <v>N/A</v>
      </c>
      <c r="V256" s="86">
        <f t="shared" si="170"/>
        <v>135</v>
      </c>
      <c r="W256" s="86" t="b">
        <f t="shared" si="171"/>
        <v>1</v>
      </c>
      <c r="X256" s="86" t="str">
        <f t="shared" si="172"/>
        <v>Dummy Node</v>
      </c>
      <c r="Y256" s="86" t="str">
        <f t="shared" si="173"/>
        <v>N/A</v>
      </c>
      <c r="Z256" s="86" t="str">
        <f t="shared" si="174"/>
        <v>N/A</v>
      </c>
      <c r="AA256" s="86">
        <f t="shared" si="175"/>
        <v>134</v>
      </c>
      <c r="AB256" s="86" t="b">
        <f t="shared" si="176"/>
        <v>1</v>
      </c>
      <c r="AC256" s="86" t="str">
        <f t="shared" si="177"/>
        <v>GEBR</v>
      </c>
      <c r="AD256" s="86" t="str">
        <f t="shared" si="178"/>
        <v>&lt;=</v>
      </c>
      <c r="AE256" s="86">
        <f t="shared" si="179"/>
        <v>1.046142578125</v>
      </c>
      <c r="AF256" s="86">
        <f t="shared" si="180"/>
        <v>63</v>
      </c>
      <c r="AG256" s="86" t="b">
        <f t="shared" si="181"/>
        <v>0</v>
      </c>
      <c r="AH256" s="86" t="str">
        <f t="shared" si="182"/>
        <v>Distance</v>
      </c>
      <c r="AI256" s="86" t="str">
        <f t="shared" si="183"/>
        <v>&gt;</v>
      </c>
      <c r="AJ256" s="86">
        <f t="shared" si="184"/>
        <v>142.1259765625</v>
      </c>
      <c r="AK256" s="86">
        <f t="shared" si="185"/>
        <v>61</v>
      </c>
      <c r="AL256" s="86" t="b">
        <f t="shared" si="186"/>
        <v>1</v>
      </c>
      <c r="AM256" s="86" t="str">
        <f t="shared" si="187"/>
        <v>Distance</v>
      </c>
      <c r="AN256" s="86" t="str">
        <f t="shared" si="188"/>
        <v>&lt;=</v>
      </c>
      <c r="AO256" s="86">
        <f t="shared" si="189"/>
        <v>160.174560546875</v>
      </c>
      <c r="AP256" s="86">
        <f t="shared" si="190"/>
        <v>15</v>
      </c>
      <c r="AQ256" s="86" t="b">
        <f t="shared" si="191"/>
        <v>1</v>
      </c>
      <c r="AR256" s="86" t="str">
        <f t="shared" si="192"/>
        <v>Speed</v>
      </c>
      <c r="AS256" s="86" t="str">
        <f t="shared" si="193"/>
        <v>&lt;=</v>
      </c>
      <c r="AT256" s="86">
        <f t="shared" si="194"/>
        <v>15.89208984375</v>
      </c>
      <c r="AU256" s="86">
        <f t="shared" si="195"/>
        <v>4</v>
      </c>
      <c r="AV256" s="86" t="b">
        <f t="shared" si="196"/>
        <v>1</v>
      </c>
      <c r="AW256" s="86" t="str">
        <f t="shared" si="197"/>
        <v>Distance</v>
      </c>
      <c r="AX256" s="86" t="str">
        <f t="shared" si="198"/>
        <v>&lt;=</v>
      </c>
      <c r="AY256" s="86">
        <f t="shared" si="199"/>
        <v>200.208251953125</v>
      </c>
      <c r="AZ256" s="86">
        <f t="shared" si="200"/>
        <v>1</v>
      </c>
      <c r="BA256" s="86" t="b">
        <f t="shared" si="201"/>
        <v>0</v>
      </c>
      <c r="BB256" s="86" t="str">
        <f t="shared" si="202"/>
        <v>Speed</v>
      </c>
      <c r="BC256" s="86" t="str">
        <f t="shared" si="203"/>
        <v>&gt;</v>
      </c>
      <c r="BD256" s="86">
        <f t="shared" si="204"/>
        <v>13.645751953125</v>
      </c>
      <c r="BE256" s="86">
        <f t="shared" si="205"/>
        <v>0</v>
      </c>
      <c r="BF256" s="86" t="b">
        <f t="shared" si="206"/>
        <v>1</v>
      </c>
      <c r="BG256" s="86" t="str">
        <f t="shared" si="207"/>
        <v>Distance</v>
      </c>
      <c r="BH256" s="86" t="str">
        <f t="shared" si="208"/>
        <v>&lt;=</v>
      </c>
      <c r="BI256" s="86">
        <f t="shared" si="209"/>
        <v>279.580810546875</v>
      </c>
      <c r="BJ256" s="15">
        <f t="shared" si="210"/>
        <v>1</v>
      </c>
      <c r="BK256" s="15" t="str">
        <f t="shared" si="211"/>
        <v>GEBR&lt;=1,046142578125 AND Distance&gt;142,1259765625 AND Distance&lt;=160,174560546875 AND Speed&lt;=15,89208984375 AND Distance&lt;=200,208251953125 AND Speed&gt;13,645751953125 AND Distance&lt;=279,580810546875</v>
      </c>
      <c r="BM256"/>
      <c r="BN256"/>
      <c r="BO256"/>
    </row>
    <row r="257" spans="1:67">
      <c r="A257" s="15">
        <v>254</v>
      </c>
      <c r="B257" s="15">
        <v>-2</v>
      </c>
      <c r="C257" s="15">
        <v>-8192</v>
      </c>
      <c r="D257" s="15">
        <f t="shared" si="159"/>
        <v>-1</v>
      </c>
      <c r="E257" s="15">
        <f t="shared" si="160"/>
        <v>0</v>
      </c>
      <c r="F257" s="15">
        <f t="shared" si="161"/>
        <v>-1</v>
      </c>
      <c r="G257" s="15">
        <v>-1</v>
      </c>
      <c r="H257" s="15">
        <v>-1</v>
      </c>
      <c r="I257" s="15">
        <v>251</v>
      </c>
      <c r="J257" s="15">
        <v>9</v>
      </c>
      <c r="K257" s="15">
        <v>717</v>
      </c>
      <c r="L257" s="15">
        <v>1365</v>
      </c>
      <c r="M257" s="15">
        <f t="shared" si="162"/>
        <v>0.333251953125</v>
      </c>
      <c r="O257" s="86">
        <f t="shared" si="163"/>
        <v>717</v>
      </c>
      <c r="P257" s="86">
        <f t="shared" si="164"/>
        <v>0</v>
      </c>
      <c r="Q257" s="86">
        <f t="shared" si="165"/>
        <v>460</v>
      </c>
      <c r="R257" s="86" t="b">
        <f t="shared" si="166"/>
        <v>1</v>
      </c>
      <c r="S257" s="86" t="str">
        <f t="shared" si="167"/>
        <v>Dummy Node</v>
      </c>
      <c r="T257" s="86" t="str">
        <f t="shared" si="168"/>
        <v>N/A</v>
      </c>
      <c r="U257" s="86" t="str">
        <f t="shared" si="169"/>
        <v>N/A</v>
      </c>
      <c r="V257" s="86">
        <f t="shared" si="170"/>
        <v>135</v>
      </c>
      <c r="W257" s="86" t="b">
        <f t="shared" si="171"/>
        <v>0</v>
      </c>
      <c r="X257" s="86" t="str">
        <f t="shared" si="172"/>
        <v>Dummy Node</v>
      </c>
      <c r="Y257" s="86" t="str">
        <f t="shared" si="173"/>
        <v>N/A</v>
      </c>
      <c r="Z257" s="86" t="str">
        <f t="shared" si="174"/>
        <v>N/A</v>
      </c>
      <c r="AA257" s="86">
        <f t="shared" si="175"/>
        <v>134</v>
      </c>
      <c r="AB257" s="86" t="b">
        <f t="shared" si="176"/>
        <v>1</v>
      </c>
      <c r="AC257" s="86" t="str">
        <f t="shared" si="177"/>
        <v>GEBR</v>
      </c>
      <c r="AD257" s="86" t="str">
        <f t="shared" si="178"/>
        <v>&lt;=</v>
      </c>
      <c r="AE257" s="86">
        <f t="shared" si="179"/>
        <v>1.046142578125</v>
      </c>
      <c r="AF257" s="86">
        <f t="shared" si="180"/>
        <v>63</v>
      </c>
      <c r="AG257" s="86" t="b">
        <f t="shared" si="181"/>
        <v>0</v>
      </c>
      <c r="AH257" s="86" t="str">
        <f t="shared" si="182"/>
        <v>Distance</v>
      </c>
      <c r="AI257" s="86" t="str">
        <f t="shared" si="183"/>
        <v>&gt;</v>
      </c>
      <c r="AJ257" s="86">
        <f t="shared" si="184"/>
        <v>142.1259765625</v>
      </c>
      <c r="AK257" s="86">
        <f t="shared" si="185"/>
        <v>61</v>
      </c>
      <c r="AL257" s="86" t="b">
        <f t="shared" si="186"/>
        <v>1</v>
      </c>
      <c r="AM257" s="86" t="str">
        <f t="shared" si="187"/>
        <v>Distance</v>
      </c>
      <c r="AN257" s="86" t="str">
        <f t="shared" si="188"/>
        <v>&lt;=</v>
      </c>
      <c r="AO257" s="86">
        <f t="shared" si="189"/>
        <v>160.174560546875</v>
      </c>
      <c r="AP257" s="86">
        <f t="shared" si="190"/>
        <v>15</v>
      </c>
      <c r="AQ257" s="86" t="b">
        <f t="shared" si="191"/>
        <v>1</v>
      </c>
      <c r="AR257" s="86" t="str">
        <f t="shared" si="192"/>
        <v>Speed</v>
      </c>
      <c r="AS257" s="86" t="str">
        <f t="shared" si="193"/>
        <v>&lt;=</v>
      </c>
      <c r="AT257" s="86">
        <f t="shared" si="194"/>
        <v>15.89208984375</v>
      </c>
      <c r="AU257" s="86">
        <f t="shared" si="195"/>
        <v>4</v>
      </c>
      <c r="AV257" s="86" t="b">
        <f t="shared" si="196"/>
        <v>1</v>
      </c>
      <c r="AW257" s="86" t="str">
        <f t="shared" si="197"/>
        <v>Distance</v>
      </c>
      <c r="AX257" s="86" t="str">
        <f t="shared" si="198"/>
        <v>&lt;=</v>
      </c>
      <c r="AY257" s="86">
        <f t="shared" si="199"/>
        <v>200.208251953125</v>
      </c>
      <c r="AZ257" s="86">
        <f t="shared" si="200"/>
        <v>1</v>
      </c>
      <c r="BA257" s="86" t="b">
        <f t="shared" si="201"/>
        <v>0</v>
      </c>
      <c r="BB257" s="86" t="str">
        <f t="shared" si="202"/>
        <v>Speed</v>
      </c>
      <c r="BC257" s="86" t="str">
        <f t="shared" si="203"/>
        <v>&gt;</v>
      </c>
      <c r="BD257" s="86">
        <f t="shared" si="204"/>
        <v>13.645751953125</v>
      </c>
      <c r="BE257" s="86">
        <f t="shared" si="205"/>
        <v>0</v>
      </c>
      <c r="BF257" s="86" t="b">
        <f t="shared" si="206"/>
        <v>1</v>
      </c>
      <c r="BG257" s="86" t="str">
        <f t="shared" si="207"/>
        <v>Distance</v>
      </c>
      <c r="BH257" s="86" t="str">
        <f t="shared" si="208"/>
        <v>&lt;=</v>
      </c>
      <c r="BI257" s="86">
        <f t="shared" si="209"/>
        <v>279.580810546875</v>
      </c>
      <c r="BJ257" s="15">
        <f t="shared" si="210"/>
        <v>1</v>
      </c>
      <c r="BK257" s="15" t="str">
        <f t="shared" si="211"/>
        <v>GEBR&lt;=1,046142578125 AND Distance&gt;142,1259765625 AND Distance&lt;=160,174560546875 AND Speed&lt;=15,89208984375 AND Distance&lt;=200,208251953125 AND Speed&gt;13,645751953125 AND Distance&lt;=279,580810546875</v>
      </c>
      <c r="BM257"/>
      <c r="BN257"/>
      <c r="BO257"/>
    </row>
    <row r="258" spans="1:67">
      <c r="A258" s="15">
        <v>255</v>
      </c>
      <c r="B258" s="15">
        <v>-2</v>
      </c>
      <c r="C258" s="15">
        <v>-8192</v>
      </c>
      <c r="D258" s="15">
        <f t="shared" si="159"/>
        <v>-1</v>
      </c>
      <c r="E258" s="15">
        <f t="shared" si="160"/>
        <v>0</v>
      </c>
      <c r="F258" s="15">
        <f t="shared" si="161"/>
        <v>-1</v>
      </c>
      <c r="G258" s="15">
        <v>519</v>
      </c>
      <c r="H258" s="15">
        <v>520</v>
      </c>
      <c r="I258" s="15">
        <v>112</v>
      </c>
      <c r="J258" s="15">
        <v>8</v>
      </c>
      <c r="K258" s="15">
        <v>718</v>
      </c>
      <c r="L258" s="15">
        <v>1365</v>
      </c>
      <c r="M258" s="15">
        <f t="shared" si="162"/>
        <v>0.333251953125</v>
      </c>
      <c r="O258" s="86">
        <f t="shared" si="163"/>
        <v>718</v>
      </c>
      <c r="P258" s="86">
        <f t="shared" si="164"/>
        <v>0</v>
      </c>
      <c r="Q258" s="86">
        <f t="shared" si="165"/>
        <v>460</v>
      </c>
      <c r="R258" s="86" t="b">
        <f t="shared" si="166"/>
        <v>0</v>
      </c>
      <c r="S258" s="86" t="str">
        <f t="shared" si="167"/>
        <v>Dummy Node</v>
      </c>
      <c r="T258" s="86" t="str">
        <f t="shared" si="168"/>
        <v>N/A</v>
      </c>
      <c r="U258" s="86" t="str">
        <f t="shared" si="169"/>
        <v>N/A</v>
      </c>
      <c r="V258" s="86">
        <f t="shared" si="170"/>
        <v>135</v>
      </c>
      <c r="W258" s="86" t="b">
        <f t="shared" si="171"/>
        <v>0</v>
      </c>
      <c r="X258" s="86" t="str">
        <f t="shared" si="172"/>
        <v>Dummy Node</v>
      </c>
      <c r="Y258" s="86" t="str">
        <f t="shared" si="173"/>
        <v>N/A</v>
      </c>
      <c r="Z258" s="86" t="str">
        <f t="shared" si="174"/>
        <v>N/A</v>
      </c>
      <c r="AA258" s="86">
        <f t="shared" si="175"/>
        <v>134</v>
      </c>
      <c r="AB258" s="86" t="b">
        <f t="shared" si="176"/>
        <v>1</v>
      </c>
      <c r="AC258" s="86" t="str">
        <f t="shared" si="177"/>
        <v>GEBR</v>
      </c>
      <c r="AD258" s="86" t="str">
        <f t="shared" si="178"/>
        <v>&lt;=</v>
      </c>
      <c r="AE258" s="86">
        <f t="shared" si="179"/>
        <v>1.046142578125</v>
      </c>
      <c r="AF258" s="86">
        <f t="shared" si="180"/>
        <v>63</v>
      </c>
      <c r="AG258" s="86" t="b">
        <f t="shared" si="181"/>
        <v>0</v>
      </c>
      <c r="AH258" s="86" t="str">
        <f t="shared" si="182"/>
        <v>Distance</v>
      </c>
      <c r="AI258" s="86" t="str">
        <f t="shared" si="183"/>
        <v>&gt;</v>
      </c>
      <c r="AJ258" s="86">
        <f t="shared" si="184"/>
        <v>142.1259765625</v>
      </c>
      <c r="AK258" s="86">
        <f t="shared" si="185"/>
        <v>61</v>
      </c>
      <c r="AL258" s="86" t="b">
        <f t="shared" si="186"/>
        <v>1</v>
      </c>
      <c r="AM258" s="86" t="str">
        <f t="shared" si="187"/>
        <v>Distance</v>
      </c>
      <c r="AN258" s="86" t="str">
        <f t="shared" si="188"/>
        <v>&lt;=</v>
      </c>
      <c r="AO258" s="86">
        <f t="shared" si="189"/>
        <v>160.174560546875</v>
      </c>
      <c r="AP258" s="86">
        <f t="shared" si="190"/>
        <v>15</v>
      </c>
      <c r="AQ258" s="86" t="b">
        <f t="shared" si="191"/>
        <v>1</v>
      </c>
      <c r="AR258" s="86" t="str">
        <f t="shared" si="192"/>
        <v>Speed</v>
      </c>
      <c r="AS258" s="86" t="str">
        <f t="shared" si="193"/>
        <v>&lt;=</v>
      </c>
      <c r="AT258" s="86">
        <f t="shared" si="194"/>
        <v>15.89208984375</v>
      </c>
      <c r="AU258" s="86">
        <f t="shared" si="195"/>
        <v>4</v>
      </c>
      <c r="AV258" s="86" t="b">
        <f t="shared" si="196"/>
        <v>1</v>
      </c>
      <c r="AW258" s="86" t="str">
        <f t="shared" si="197"/>
        <v>Distance</v>
      </c>
      <c r="AX258" s="86" t="str">
        <f t="shared" si="198"/>
        <v>&lt;=</v>
      </c>
      <c r="AY258" s="86">
        <f t="shared" si="199"/>
        <v>200.208251953125</v>
      </c>
      <c r="AZ258" s="86">
        <f t="shared" si="200"/>
        <v>1</v>
      </c>
      <c r="BA258" s="86" t="b">
        <f t="shared" si="201"/>
        <v>0</v>
      </c>
      <c r="BB258" s="86" t="str">
        <f t="shared" si="202"/>
        <v>Speed</v>
      </c>
      <c r="BC258" s="86" t="str">
        <f t="shared" si="203"/>
        <v>&gt;</v>
      </c>
      <c r="BD258" s="86">
        <f t="shared" si="204"/>
        <v>13.645751953125</v>
      </c>
      <c r="BE258" s="86">
        <f t="shared" si="205"/>
        <v>0</v>
      </c>
      <c r="BF258" s="86" t="b">
        <f t="shared" si="206"/>
        <v>1</v>
      </c>
      <c r="BG258" s="86" t="str">
        <f t="shared" si="207"/>
        <v>Distance</v>
      </c>
      <c r="BH258" s="86" t="str">
        <f t="shared" si="208"/>
        <v>&lt;=</v>
      </c>
      <c r="BI258" s="86">
        <f t="shared" si="209"/>
        <v>279.580810546875</v>
      </c>
      <c r="BJ258" s="15">
        <f t="shared" si="210"/>
        <v>1</v>
      </c>
      <c r="BK258" s="15" t="str">
        <f t="shared" si="211"/>
        <v>GEBR&lt;=1,046142578125 AND Distance&gt;142,1259765625 AND Distance&lt;=160,174560546875 AND Speed&lt;=15,89208984375 AND Distance&lt;=200,208251953125 AND Speed&gt;13,645751953125 AND Distance&lt;=279,580810546875</v>
      </c>
      <c r="BM258"/>
      <c r="BN258"/>
      <c r="BO258"/>
    </row>
    <row r="259" spans="1:67">
      <c r="A259" s="15">
        <v>256</v>
      </c>
      <c r="B259" s="15">
        <v>0</v>
      </c>
      <c r="C259" s="15">
        <v>2130333</v>
      </c>
      <c r="D259" s="15">
        <f t="shared" si="159"/>
        <v>520</v>
      </c>
      <c r="E259" s="15">
        <f t="shared" si="160"/>
        <v>413</v>
      </c>
      <c r="F259" s="15">
        <f t="shared" si="161"/>
        <v>520.100830078125</v>
      </c>
      <c r="G259" s="15">
        <v>257</v>
      </c>
      <c r="H259" s="15">
        <v>258</v>
      </c>
      <c r="I259" s="15">
        <v>112</v>
      </c>
      <c r="J259" s="15">
        <v>8</v>
      </c>
      <c r="K259" s="15">
        <v>719</v>
      </c>
      <c r="L259" s="15">
        <v>975</v>
      </c>
      <c r="M259" s="15">
        <f t="shared" si="162"/>
        <v>0.238037109375</v>
      </c>
      <c r="O259" s="86">
        <f t="shared" si="163"/>
        <v>719</v>
      </c>
      <c r="P259" s="86">
        <f t="shared" si="164"/>
        <v>0.333251953125</v>
      </c>
      <c r="Q259" s="86">
        <f t="shared" si="165"/>
        <v>461</v>
      </c>
      <c r="R259" s="86" t="b">
        <f t="shared" si="166"/>
        <v>1</v>
      </c>
      <c r="S259" s="86" t="str">
        <f t="shared" si="167"/>
        <v>Dummy Node</v>
      </c>
      <c r="T259" s="86" t="str">
        <f t="shared" si="168"/>
        <v>N/A</v>
      </c>
      <c r="U259" s="86" t="str">
        <f t="shared" si="169"/>
        <v>N/A</v>
      </c>
      <c r="V259" s="86">
        <f t="shared" si="170"/>
        <v>138</v>
      </c>
      <c r="W259" s="86" t="b">
        <f t="shared" si="171"/>
        <v>1</v>
      </c>
      <c r="X259" s="86" t="str">
        <f t="shared" si="172"/>
        <v>Dummy Node</v>
      </c>
      <c r="Y259" s="86" t="str">
        <f t="shared" si="173"/>
        <v>N/A</v>
      </c>
      <c r="Z259" s="86" t="str">
        <f t="shared" si="174"/>
        <v>N/A</v>
      </c>
      <c r="AA259" s="86">
        <f t="shared" si="175"/>
        <v>28</v>
      </c>
      <c r="AB259" s="86" t="b">
        <f t="shared" si="176"/>
        <v>0</v>
      </c>
      <c r="AC259" s="86" t="str">
        <f t="shared" si="177"/>
        <v>GEBR</v>
      </c>
      <c r="AD259" s="86" t="str">
        <f t="shared" si="178"/>
        <v>&gt;</v>
      </c>
      <c r="AE259" s="86">
        <f t="shared" si="179"/>
        <v>1.27880859375</v>
      </c>
      <c r="AF259" s="86">
        <f t="shared" si="180"/>
        <v>26</v>
      </c>
      <c r="AG259" s="86" t="b">
        <f t="shared" si="181"/>
        <v>0</v>
      </c>
      <c r="AH259" s="86" t="str">
        <f t="shared" si="182"/>
        <v>Distance</v>
      </c>
      <c r="AI259" s="86" t="str">
        <f t="shared" si="183"/>
        <v>&gt;</v>
      </c>
      <c r="AJ259" s="86">
        <f t="shared" si="184"/>
        <v>382.123046875</v>
      </c>
      <c r="AK259" s="86">
        <f t="shared" si="185"/>
        <v>14</v>
      </c>
      <c r="AL259" s="86" t="b">
        <f t="shared" si="186"/>
        <v>0</v>
      </c>
      <c r="AM259" s="86" t="str">
        <f t="shared" si="187"/>
        <v>Speed</v>
      </c>
      <c r="AN259" s="86" t="str">
        <f t="shared" si="188"/>
        <v>&gt;</v>
      </c>
      <c r="AO259" s="86">
        <f t="shared" si="189"/>
        <v>24.756591796875</v>
      </c>
      <c r="AP259" s="86">
        <f t="shared" si="190"/>
        <v>10</v>
      </c>
      <c r="AQ259" s="86" t="b">
        <f t="shared" si="191"/>
        <v>0</v>
      </c>
      <c r="AR259" s="86" t="str">
        <f t="shared" si="192"/>
        <v>GEBR</v>
      </c>
      <c r="AS259" s="86" t="str">
        <f t="shared" si="193"/>
        <v>&gt;</v>
      </c>
      <c r="AT259" s="86">
        <f t="shared" si="194"/>
        <v>1.046142578125</v>
      </c>
      <c r="AU259" s="86">
        <f t="shared" si="195"/>
        <v>7</v>
      </c>
      <c r="AV259" s="86" t="b">
        <f t="shared" si="196"/>
        <v>0</v>
      </c>
      <c r="AW259" s="86" t="str">
        <f t="shared" si="197"/>
        <v>Speed</v>
      </c>
      <c r="AX259" s="86" t="str">
        <f t="shared" si="198"/>
        <v>&gt;</v>
      </c>
      <c r="AY259" s="86">
        <f t="shared" si="199"/>
        <v>20.9580078125</v>
      </c>
      <c r="AZ259" s="86">
        <f t="shared" si="200"/>
        <v>2</v>
      </c>
      <c r="BA259" s="86" t="b">
        <f t="shared" si="201"/>
        <v>1</v>
      </c>
      <c r="BB259" s="86" t="str">
        <f t="shared" si="202"/>
        <v>Distance</v>
      </c>
      <c r="BC259" s="86" t="str">
        <f t="shared" si="203"/>
        <v>&lt;=</v>
      </c>
      <c r="BD259" s="86">
        <f t="shared" si="204"/>
        <v>440.973388671875</v>
      </c>
      <c r="BE259" s="86">
        <f t="shared" si="205"/>
        <v>0</v>
      </c>
      <c r="BF259" s="86" t="b">
        <f t="shared" si="206"/>
        <v>0</v>
      </c>
      <c r="BG259" s="86" t="str">
        <f t="shared" si="207"/>
        <v>Distance</v>
      </c>
      <c r="BH259" s="86" t="str">
        <f t="shared" si="208"/>
        <v>&gt;</v>
      </c>
      <c r="BI259" s="86">
        <f t="shared" si="209"/>
        <v>279.580810546875</v>
      </c>
      <c r="BJ259" s="15">
        <f t="shared" si="210"/>
        <v>0</v>
      </c>
      <c r="BK259" s="15" t="str">
        <f t="shared" si="211"/>
        <v>GEBR&gt;1,27880859375 AND Distance&gt;382,123046875 AND Speed&gt;24,756591796875 AND GEBR&gt;1,046142578125 AND Speed&gt;20,9580078125 AND Distance&lt;=440,973388671875 AND Distance&gt;279,580810546875</v>
      </c>
      <c r="BM259"/>
      <c r="BN259"/>
      <c r="BO259"/>
    </row>
    <row r="260" spans="1:67">
      <c r="A260" s="15">
        <v>257</v>
      </c>
      <c r="B260" s="15">
        <v>-2</v>
      </c>
      <c r="C260" s="15">
        <v>-8192</v>
      </c>
      <c r="D260" s="15">
        <f t="shared" ref="D260:D323" si="212">IF(C260&lt;&gt;-8192,INT(C260/2^12),-1)</f>
        <v>-1</v>
      </c>
      <c r="E260" s="15">
        <f t="shared" ref="E260:E323" si="213">IF(C260 &lt;&gt; -8192, MOD(C260, 2^12), 0)</f>
        <v>0</v>
      </c>
      <c r="F260" s="15">
        <f t="shared" ref="F260:F323" si="214">D260+(E260/2^12)</f>
        <v>-1</v>
      </c>
      <c r="G260" s="15">
        <v>-1</v>
      </c>
      <c r="H260" s="15">
        <v>-1</v>
      </c>
      <c r="I260" s="15">
        <v>256</v>
      </c>
      <c r="J260" s="15">
        <v>9</v>
      </c>
      <c r="K260" s="15">
        <v>720</v>
      </c>
      <c r="L260" s="15">
        <v>455</v>
      </c>
      <c r="M260" s="15">
        <f t="shared" ref="M260:M323" si="215">IF(L260 &gt;= 2^12, "Error: Wrong Probability!", L260/2^12)</f>
        <v>0.111083984375</v>
      </c>
      <c r="O260" s="86">
        <f t="shared" ref="O260:O323" si="216">K260</f>
        <v>720</v>
      </c>
      <c r="P260" s="86">
        <f t="shared" ref="P260:P323" si="217">VLOOKUP(O260,$A$3:$M$1025,13,FALSE)</f>
        <v>0.333251953125</v>
      </c>
      <c r="Q260" s="86">
        <f t="shared" ref="Q260:Q323" si="218">VLOOKUP(O260,$A$3:$I$1025,9,FALSE)</f>
        <v>461</v>
      </c>
      <c r="R260" s="86" t="b">
        <f t="shared" ref="R260:R323" si="219">IF(VLOOKUP(Q260,$A$3:$G$1025,7,FALSE) = O260, TRUE, IF(VLOOKUP(Q260, $A$3:$H$1025,8,FALSE) = O260, FALSE, "Error: Invalid Decision!"))</f>
        <v>0</v>
      </c>
      <c r="S260" s="86" t="str">
        <f t="shared" ref="S260:S323" si="220">IF(VLOOKUP(Q260,$A$3:$B$1025,2,FALSE) = 0, "Distance", IF(VLOOKUP(Q260,$A$3:$B$1025,2,FALSE) = 1, "Speed", IF(VLOOKUP(Q260,$A$3:$B$1025,2,FALSE) = 2, "GEBR", "Dummy Node")))</f>
        <v>Dummy Node</v>
      </c>
      <c r="T260" s="86" t="str">
        <f t="shared" ref="T260:T323" si="221">IF(S260="Dummy Node","N/A",IF(R260,"&lt;=","&gt;"))</f>
        <v>N/A</v>
      </c>
      <c r="U260" s="86" t="str">
        <f t="shared" ref="U260:U323" si="222">IF(S260="Dummy Node","N/A",VLOOKUP(Q260,$A$3:$F$1025,6,FALSE))</f>
        <v>N/A</v>
      </c>
      <c r="V260" s="86">
        <f t="shared" ref="V260:V323" si="223">VLOOKUP(Q260,$A$3:$I$1025,9,FALSE)</f>
        <v>138</v>
      </c>
      <c r="W260" s="86" t="b">
        <f t="shared" ref="W260:W323" si="224">IF(VLOOKUP(V260,$A$3:$G$1025,7,FALSE) = Q260, TRUE, IF(VLOOKUP(V260, $A$3:$H$1025,8,FALSE) = Q260, FALSE, "Error: Invalid Decision!"))</f>
        <v>1</v>
      </c>
      <c r="X260" s="86" t="str">
        <f t="shared" ref="X260:X323" si="225">IF(VLOOKUP(V260,$A$3:$B$1025,2,FALSE) = 0, "Distance", IF(VLOOKUP(V260,$A$3:$B$1025,2,FALSE) = 1, "Speed", IF(VLOOKUP(V260,$A$3:$B$1025,2,FALSE) = 2, "GEBR", "Dummy Node")))</f>
        <v>Dummy Node</v>
      </c>
      <c r="Y260" s="86" t="str">
        <f t="shared" ref="Y260:Y323" si="226">IF(X260="Dummy Node","N/A",IF(W260,"&lt;=","&gt;"))</f>
        <v>N/A</v>
      </c>
      <c r="Z260" s="86" t="str">
        <f t="shared" ref="Z260:Z323" si="227">IF(X260="Dummy Node","N/A",VLOOKUP(V260,$A$3:$F$1025,6,FALSE))</f>
        <v>N/A</v>
      </c>
      <c r="AA260" s="86">
        <f t="shared" ref="AA260:AA323" si="228">VLOOKUP(V260,$A$3:$I$1025,9,FALSE)</f>
        <v>28</v>
      </c>
      <c r="AB260" s="86" t="b">
        <f t="shared" ref="AB260:AB323" si="229">IF(VLOOKUP(AA260,$A$3:$G$1025,7,FALSE) = V260, TRUE, IF(VLOOKUP(AA260, $A$3:$H$1025,8,FALSE) = V260, FALSE, "Error: Invalid Decision!"))</f>
        <v>0</v>
      </c>
      <c r="AC260" s="86" t="str">
        <f t="shared" ref="AC260:AC323" si="230">IF(VLOOKUP(AA260,$A$3:$B$1025,2,FALSE) = 0, "Distance", IF(VLOOKUP(AA260,$A$3:$B$1025,2,FALSE) = 1, "Speed", IF(VLOOKUP(AA260,$A$3:$B$1025,2,FALSE) = 2, "GEBR", "Dummy Node")))</f>
        <v>GEBR</v>
      </c>
      <c r="AD260" s="86" t="str">
        <f t="shared" ref="AD260:AD323" si="231">IF(AC260="Dummy Node","N/A",IF(AB260,"&lt;=","&gt;"))</f>
        <v>&gt;</v>
      </c>
      <c r="AE260" s="86">
        <f t="shared" ref="AE260:AE323" si="232">IF(AC260="Dummy Node","N/A",VLOOKUP(AA260,$A$3:$F$1025,6,FALSE))</f>
        <v>1.27880859375</v>
      </c>
      <c r="AF260" s="86">
        <f t="shared" ref="AF260:AF323" si="233">VLOOKUP(AA260,$A$3:$I$1025,9,FALSE)</f>
        <v>26</v>
      </c>
      <c r="AG260" s="86" t="b">
        <f t="shared" ref="AG260:AG323" si="234">IF(VLOOKUP(AF260,$A$3:$G$1025,7,FALSE) = AA260, TRUE, IF(VLOOKUP(AF260, $A$3:$H$1025,8,FALSE) = AA260, FALSE, "Error: Invalid Decision!"))</f>
        <v>0</v>
      </c>
      <c r="AH260" s="86" t="str">
        <f t="shared" ref="AH260:AH323" si="235">IF(VLOOKUP(AF260,$A$3:$B$1025,2,FALSE) = 0, "Distance", IF(VLOOKUP(AF260,$A$3:$B$1025,2,FALSE) = 1, "Speed", IF(VLOOKUP(AF260,$A$3:$B$1025,2,FALSE) = 2, "GEBR", "Dummy Node")))</f>
        <v>Distance</v>
      </c>
      <c r="AI260" s="86" t="str">
        <f t="shared" ref="AI260:AI323" si="236">IF(AH260="Dummy Node","N/A",IF(AG260,"&lt;=","&gt;"))</f>
        <v>&gt;</v>
      </c>
      <c r="AJ260" s="86">
        <f t="shared" ref="AJ260:AJ323" si="237">IF(AH260="Dummy Node","N/A",VLOOKUP(AF260,$A$3:$F$1025,6,FALSE))</f>
        <v>382.123046875</v>
      </c>
      <c r="AK260" s="86">
        <f t="shared" ref="AK260:AK323" si="238">VLOOKUP(AF260,$A$3:$I$1025,9,FALSE)</f>
        <v>14</v>
      </c>
      <c r="AL260" s="86" t="b">
        <f t="shared" ref="AL260:AL323" si="239">IF(VLOOKUP(AK260,$A$3:$G$1025,7,FALSE) = AF260, TRUE, IF(VLOOKUP(AK260, $A$3:$H$1025,8,FALSE) = AF260, FALSE, "Error: Invalid Decision!"))</f>
        <v>0</v>
      </c>
      <c r="AM260" s="86" t="str">
        <f t="shared" ref="AM260:AM323" si="240">IF(VLOOKUP(AK260,$A$3:$B$1025,2,FALSE) = 0, "Distance", IF(VLOOKUP(AK260,$A$3:$B$1025,2,FALSE) = 1, "Speed", IF(VLOOKUP(AK260,$A$3:$B$1025,2,FALSE) = 2, "GEBR", "Dummy Node")))</f>
        <v>Speed</v>
      </c>
      <c r="AN260" s="86" t="str">
        <f t="shared" ref="AN260:AN323" si="241">IF(AM260="Dummy Node","N/A",IF(AL260,"&lt;=","&gt;"))</f>
        <v>&gt;</v>
      </c>
      <c r="AO260" s="86">
        <f t="shared" ref="AO260:AO323" si="242">IF(AM260="Dummy Node","N/A",VLOOKUP(AK260,$A$3:$F$1025,6,FALSE))</f>
        <v>24.756591796875</v>
      </c>
      <c r="AP260" s="86">
        <f t="shared" ref="AP260:AP323" si="243">VLOOKUP(AK260,$A$3:$I$1025,9,FALSE)</f>
        <v>10</v>
      </c>
      <c r="AQ260" s="86" t="b">
        <f t="shared" ref="AQ260:AQ323" si="244">IF(VLOOKUP(AP260,$A$3:$G$1025,7,FALSE) = AK260, TRUE, IF(VLOOKUP(AP260, $A$3:$H$1025,8,FALSE) = AK260, FALSE, "Error: Invalid Decision!"))</f>
        <v>0</v>
      </c>
      <c r="AR260" s="86" t="str">
        <f t="shared" ref="AR260:AR323" si="245">IF(VLOOKUP(AP260,$A$3:$B$1025,2,FALSE) = 0, "Distance", IF(VLOOKUP(AP260,$A$3:$B$1025,2,FALSE) = 1, "Speed", IF(VLOOKUP(AP260,$A$3:$B$1025,2,FALSE) = 2, "GEBR", "Dummy Node")))</f>
        <v>GEBR</v>
      </c>
      <c r="AS260" s="86" t="str">
        <f t="shared" ref="AS260:AS323" si="246">IF(AR260="Dummy Node","N/A",IF(AQ260,"&lt;=","&gt;"))</f>
        <v>&gt;</v>
      </c>
      <c r="AT260" s="86">
        <f t="shared" ref="AT260:AT323" si="247">IF(AR260="Dummy Node","N/A",VLOOKUP(AP260,$A$3:$F$1025,6,FALSE))</f>
        <v>1.046142578125</v>
      </c>
      <c r="AU260" s="86">
        <f t="shared" ref="AU260:AU323" si="248">VLOOKUP(AP260,$A$3:$I$1025,9,FALSE)</f>
        <v>7</v>
      </c>
      <c r="AV260" s="86" t="b">
        <f t="shared" ref="AV260:AV323" si="249">IF(VLOOKUP(AU260,$A$3:$G$1025,7,FALSE) = AP260, TRUE, IF(VLOOKUP(AU260, $A$3:$H$1025,8,FALSE) = AP260, FALSE, "Error: Invalid Decision!"))</f>
        <v>0</v>
      </c>
      <c r="AW260" s="86" t="str">
        <f t="shared" ref="AW260:AW323" si="250">IF(VLOOKUP(AU260,$A$3:$B$1025,2,FALSE) = 0, "Distance", IF(VLOOKUP(AU260,$A$3:$B$1025,2,FALSE) = 1, "Speed", IF(VLOOKUP(AU260,$A$3:$B$1025,2,FALSE) = 2, "GEBR", "Dummy Node")))</f>
        <v>Speed</v>
      </c>
      <c r="AX260" s="86" t="str">
        <f t="shared" ref="AX260:AX323" si="251">IF(AW260="Dummy Node","N/A",IF(AV260,"&lt;=","&gt;"))</f>
        <v>&gt;</v>
      </c>
      <c r="AY260" s="86">
        <f t="shared" ref="AY260:AY323" si="252">IF(AW260="Dummy Node","N/A",VLOOKUP(AU260,$A$3:$F$1025,6,FALSE))</f>
        <v>20.9580078125</v>
      </c>
      <c r="AZ260" s="86">
        <f t="shared" ref="AZ260:AZ323" si="253">VLOOKUP(AU260,$A$3:$I$1025,9,FALSE)</f>
        <v>2</v>
      </c>
      <c r="BA260" s="86" t="b">
        <f t="shared" ref="BA260:BA323" si="254">IF(VLOOKUP(AZ260,$A$3:$G$1025,7,FALSE) = AU260, TRUE, IF(VLOOKUP(AZ260, $A$3:$H$1025,8,FALSE) = AU260, FALSE, "Error: Invalid Decision!"))</f>
        <v>1</v>
      </c>
      <c r="BB260" s="86" t="str">
        <f t="shared" ref="BB260:BB323" si="255">IF(VLOOKUP(AZ260,$A$3:$B$1025,2,FALSE) = 0, "Distance", IF(VLOOKUP(AZ260,$A$3:$B$1025,2,FALSE) = 1, "Speed", IF(VLOOKUP(AZ260,$A$3:$B$1025,2,FALSE) = 2, "GEBR", "Dummy Node")))</f>
        <v>Distance</v>
      </c>
      <c r="BC260" s="86" t="str">
        <f t="shared" ref="BC260:BC323" si="256">IF(BB260="Dummy Node","N/A",IF(BA260,"&lt;=","&gt;"))</f>
        <v>&lt;=</v>
      </c>
      <c r="BD260" s="86">
        <f t="shared" ref="BD260:BD323" si="257">IF(BB260="Dummy Node","N/A",VLOOKUP(AZ260,$A$3:$F$1025,6,FALSE))</f>
        <v>440.973388671875</v>
      </c>
      <c r="BE260" s="86">
        <f t="shared" ref="BE260:BE323" si="258">VLOOKUP(AZ260,$A$3:$I$1025,9,FALSE)</f>
        <v>0</v>
      </c>
      <c r="BF260" s="86" t="b">
        <f t="shared" ref="BF260:BF323" si="259">IF(VLOOKUP(BE260,$A$3:$G$1025,7,FALSE) = AZ260, TRUE, IF(VLOOKUP(BE260, $A$3:$H$1025,8,FALSE) = AZ260, FALSE, "Error: Invalid Decision!"))</f>
        <v>0</v>
      </c>
      <c r="BG260" s="86" t="str">
        <f t="shared" ref="BG260:BG323" si="260">IF(VLOOKUP(BE260,$A$3:$B$1025,2,FALSE) = 0, "Distance", IF(VLOOKUP(BE260,$A$3:$B$1025,2,FALSE) = 1, "Speed", IF(VLOOKUP(BE260,$A$3:$B$1025,2,FALSE) = 2, "GEBR", "Dummy Node")))</f>
        <v>Distance</v>
      </c>
      <c r="BH260" s="86" t="str">
        <f t="shared" ref="BH260:BH323" si="261">IF(BG260="Dummy Node","N/A",IF(BF260,"&lt;=","&gt;"))</f>
        <v>&gt;</v>
      </c>
      <c r="BI260" s="86">
        <f t="shared" ref="BI260:BI323" si="262">IF(BG260="Dummy Node","N/A",VLOOKUP(BE260,$A$3:$F$1025,6,FALSE))</f>
        <v>279.580810546875</v>
      </c>
      <c r="BJ260" s="15">
        <f t="shared" ref="BJ260:BJ323" si="263">IF(P260&lt;0.5/3, 1, 0)</f>
        <v>0</v>
      </c>
      <c r="BK260" s="15" t="str">
        <f t="shared" ref="BK260:BK323" si="264">CONCATENATE(IF(S260 = "Dummy Node","", CONCATENATE(S260,T260,U260," AND ")), IF(X260 = "Dummy Node","", CONCATENATE(X260,Y260,Z260," AND ")), IF(AC260 = "Dummy Node","", CONCATENATE(AC260,AD260,AE260," AND ")), IF(AH260 = "Dummy Node","", CONCATENATE(AH260,AI260,AJ260," AND ")), IF(AM260 = "Dummy Node","", CONCATENATE(AM260,AN260,AO260," AND ")), IF(AR260 = "Dummy Node","", CONCATENATE(AR260,AS260,AT260," AND ")), IF(AW260 = "Dummy Node","", CONCATENATE(AW260,AX260,AY260," AND ")), IF(BB260 = "Dummy Node","", CONCATENATE(BB260,BC260,BD260," AND ")), IF(BG260 = "Dummy Node","", CONCATENATE(BG260,BH260,BI260)))</f>
        <v>GEBR&gt;1,27880859375 AND Distance&gt;382,123046875 AND Speed&gt;24,756591796875 AND GEBR&gt;1,046142578125 AND Speed&gt;20,9580078125 AND Distance&lt;=440,973388671875 AND Distance&gt;279,580810546875</v>
      </c>
      <c r="BM260"/>
      <c r="BN260"/>
      <c r="BO260"/>
    </row>
    <row r="261" spans="1:67">
      <c r="A261" s="15">
        <v>258</v>
      </c>
      <c r="B261" s="15">
        <v>-2</v>
      </c>
      <c r="C261" s="15">
        <v>-8192</v>
      </c>
      <c r="D261" s="15">
        <f t="shared" si="212"/>
        <v>-1</v>
      </c>
      <c r="E261" s="15">
        <f t="shared" si="213"/>
        <v>0</v>
      </c>
      <c r="F261" s="15">
        <f t="shared" si="214"/>
        <v>-1</v>
      </c>
      <c r="G261" s="15">
        <v>-1</v>
      </c>
      <c r="H261" s="15">
        <v>-1</v>
      </c>
      <c r="I261" s="15">
        <v>256</v>
      </c>
      <c r="J261" s="15">
        <v>9</v>
      </c>
      <c r="K261" s="15">
        <v>721</v>
      </c>
      <c r="L261" s="15">
        <v>1365</v>
      </c>
      <c r="M261" s="15">
        <f t="shared" si="215"/>
        <v>0.333251953125</v>
      </c>
      <c r="O261" s="86">
        <f t="shared" si="216"/>
        <v>721</v>
      </c>
      <c r="P261" s="86">
        <f t="shared" si="217"/>
        <v>0.333251953125</v>
      </c>
      <c r="Q261" s="86">
        <f t="shared" si="218"/>
        <v>462</v>
      </c>
      <c r="R261" s="86" t="b">
        <f t="shared" si="219"/>
        <v>1</v>
      </c>
      <c r="S261" s="86" t="str">
        <f t="shared" si="220"/>
        <v>Dummy Node</v>
      </c>
      <c r="T261" s="86" t="str">
        <f t="shared" si="221"/>
        <v>N/A</v>
      </c>
      <c r="U261" s="86" t="str">
        <f t="shared" si="222"/>
        <v>N/A</v>
      </c>
      <c r="V261" s="86">
        <f t="shared" si="223"/>
        <v>138</v>
      </c>
      <c r="W261" s="86" t="b">
        <f t="shared" si="224"/>
        <v>0</v>
      </c>
      <c r="X261" s="86" t="str">
        <f t="shared" si="225"/>
        <v>Dummy Node</v>
      </c>
      <c r="Y261" s="86" t="str">
        <f t="shared" si="226"/>
        <v>N/A</v>
      </c>
      <c r="Z261" s="86" t="str">
        <f t="shared" si="227"/>
        <v>N/A</v>
      </c>
      <c r="AA261" s="86">
        <f t="shared" si="228"/>
        <v>28</v>
      </c>
      <c r="AB261" s="86" t="b">
        <f t="shared" si="229"/>
        <v>0</v>
      </c>
      <c r="AC261" s="86" t="str">
        <f t="shared" si="230"/>
        <v>GEBR</v>
      </c>
      <c r="AD261" s="86" t="str">
        <f t="shared" si="231"/>
        <v>&gt;</v>
      </c>
      <c r="AE261" s="86">
        <f t="shared" si="232"/>
        <v>1.27880859375</v>
      </c>
      <c r="AF261" s="86">
        <f t="shared" si="233"/>
        <v>26</v>
      </c>
      <c r="AG261" s="86" t="b">
        <f t="shared" si="234"/>
        <v>0</v>
      </c>
      <c r="AH261" s="86" t="str">
        <f t="shared" si="235"/>
        <v>Distance</v>
      </c>
      <c r="AI261" s="86" t="str">
        <f t="shared" si="236"/>
        <v>&gt;</v>
      </c>
      <c r="AJ261" s="86">
        <f t="shared" si="237"/>
        <v>382.123046875</v>
      </c>
      <c r="AK261" s="86">
        <f t="shared" si="238"/>
        <v>14</v>
      </c>
      <c r="AL261" s="86" t="b">
        <f t="shared" si="239"/>
        <v>0</v>
      </c>
      <c r="AM261" s="86" t="str">
        <f t="shared" si="240"/>
        <v>Speed</v>
      </c>
      <c r="AN261" s="86" t="str">
        <f t="shared" si="241"/>
        <v>&gt;</v>
      </c>
      <c r="AO261" s="86">
        <f t="shared" si="242"/>
        <v>24.756591796875</v>
      </c>
      <c r="AP261" s="86">
        <f t="shared" si="243"/>
        <v>10</v>
      </c>
      <c r="AQ261" s="86" t="b">
        <f t="shared" si="244"/>
        <v>0</v>
      </c>
      <c r="AR261" s="86" t="str">
        <f t="shared" si="245"/>
        <v>GEBR</v>
      </c>
      <c r="AS261" s="86" t="str">
        <f t="shared" si="246"/>
        <v>&gt;</v>
      </c>
      <c r="AT261" s="86">
        <f t="shared" si="247"/>
        <v>1.046142578125</v>
      </c>
      <c r="AU261" s="86">
        <f t="shared" si="248"/>
        <v>7</v>
      </c>
      <c r="AV261" s="86" t="b">
        <f t="shared" si="249"/>
        <v>0</v>
      </c>
      <c r="AW261" s="86" t="str">
        <f t="shared" si="250"/>
        <v>Speed</v>
      </c>
      <c r="AX261" s="86" t="str">
        <f t="shared" si="251"/>
        <v>&gt;</v>
      </c>
      <c r="AY261" s="86">
        <f t="shared" si="252"/>
        <v>20.9580078125</v>
      </c>
      <c r="AZ261" s="86">
        <f t="shared" si="253"/>
        <v>2</v>
      </c>
      <c r="BA261" s="86" t="b">
        <f t="shared" si="254"/>
        <v>1</v>
      </c>
      <c r="BB261" s="86" t="str">
        <f t="shared" si="255"/>
        <v>Distance</v>
      </c>
      <c r="BC261" s="86" t="str">
        <f t="shared" si="256"/>
        <v>&lt;=</v>
      </c>
      <c r="BD261" s="86">
        <f t="shared" si="257"/>
        <v>440.973388671875</v>
      </c>
      <c r="BE261" s="86">
        <f t="shared" si="258"/>
        <v>0</v>
      </c>
      <c r="BF261" s="86" t="b">
        <f t="shared" si="259"/>
        <v>0</v>
      </c>
      <c r="BG261" s="86" t="str">
        <f t="shared" si="260"/>
        <v>Distance</v>
      </c>
      <c r="BH261" s="86" t="str">
        <f t="shared" si="261"/>
        <v>&gt;</v>
      </c>
      <c r="BI261" s="86">
        <f t="shared" si="262"/>
        <v>279.580810546875</v>
      </c>
      <c r="BJ261" s="15">
        <f t="shared" si="263"/>
        <v>0</v>
      </c>
      <c r="BK261" s="15" t="str">
        <f t="shared" si="264"/>
        <v>GEBR&gt;1,27880859375 AND Distance&gt;382,123046875 AND Speed&gt;24,756591796875 AND GEBR&gt;1,046142578125 AND Speed&gt;20,9580078125 AND Distance&lt;=440,973388671875 AND Distance&gt;279,580810546875</v>
      </c>
      <c r="BM261"/>
      <c r="BN261"/>
      <c r="BO261"/>
    </row>
    <row r="262" spans="1:67">
      <c r="A262" s="15">
        <v>259</v>
      </c>
      <c r="B262" s="15">
        <v>-2</v>
      </c>
      <c r="C262" s="15">
        <v>-8192</v>
      </c>
      <c r="D262" s="15">
        <f t="shared" si="212"/>
        <v>-1</v>
      </c>
      <c r="E262" s="15">
        <f t="shared" si="213"/>
        <v>0</v>
      </c>
      <c r="F262" s="15">
        <f t="shared" si="214"/>
        <v>-1</v>
      </c>
      <c r="G262" s="15">
        <v>-1</v>
      </c>
      <c r="H262" s="15">
        <v>-1</v>
      </c>
      <c r="I262" s="15">
        <v>109</v>
      </c>
      <c r="J262" s="15">
        <v>9</v>
      </c>
      <c r="K262" s="15">
        <v>722</v>
      </c>
      <c r="L262" s="15">
        <v>455</v>
      </c>
      <c r="M262" s="15">
        <f t="shared" si="215"/>
        <v>0.111083984375</v>
      </c>
      <c r="O262" s="86">
        <f t="shared" si="216"/>
        <v>722</v>
      </c>
      <c r="P262" s="86">
        <f t="shared" si="217"/>
        <v>0.333251953125</v>
      </c>
      <c r="Q262" s="86">
        <f t="shared" si="218"/>
        <v>462</v>
      </c>
      <c r="R262" s="86" t="b">
        <f t="shared" si="219"/>
        <v>0</v>
      </c>
      <c r="S262" s="86" t="str">
        <f t="shared" si="220"/>
        <v>Dummy Node</v>
      </c>
      <c r="T262" s="86" t="str">
        <f t="shared" si="221"/>
        <v>N/A</v>
      </c>
      <c r="U262" s="86" t="str">
        <f t="shared" si="222"/>
        <v>N/A</v>
      </c>
      <c r="V262" s="86">
        <f t="shared" si="223"/>
        <v>138</v>
      </c>
      <c r="W262" s="86" t="b">
        <f t="shared" si="224"/>
        <v>0</v>
      </c>
      <c r="X262" s="86" t="str">
        <f t="shared" si="225"/>
        <v>Dummy Node</v>
      </c>
      <c r="Y262" s="86" t="str">
        <f t="shared" si="226"/>
        <v>N/A</v>
      </c>
      <c r="Z262" s="86" t="str">
        <f t="shared" si="227"/>
        <v>N/A</v>
      </c>
      <c r="AA262" s="86">
        <f t="shared" si="228"/>
        <v>28</v>
      </c>
      <c r="AB262" s="86" t="b">
        <f t="shared" si="229"/>
        <v>0</v>
      </c>
      <c r="AC262" s="86" t="str">
        <f t="shared" si="230"/>
        <v>GEBR</v>
      </c>
      <c r="AD262" s="86" t="str">
        <f t="shared" si="231"/>
        <v>&gt;</v>
      </c>
      <c r="AE262" s="86">
        <f t="shared" si="232"/>
        <v>1.27880859375</v>
      </c>
      <c r="AF262" s="86">
        <f t="shared" si="233"/>
        <v>26</v>
      </c>
      <c r="AG262" s="86" t="b">
        <f t="shared" si="234"/>
        <v>0</v>
      </c>
      <c r="AH262" s="86" t="str">
        <f t="shared" si="235"/>
        <v>Distance</v>
      </c>
      <c r="AI262" s="86" t="str">
        <f t="shared" si="236"/>
        <v>&gt;</v>
      </c>
      <c r="AJ262" s="86">
        <f t="shared" si="237"/>
        <v>382.123046875</v>
      </c>
      <c r="AK262" s="86">
        <f t="shared" si="238"/>
        <v>14</v>
      </c>
      <c r="AL262" s="86" t="b">
        <f t="shared" si="239"/>
        <v>0</v>
      </c>
      <c r="AM262" s="86" t="str">
        <f t="shared" si="240"/>
        <v>Speed</v>
      </c>
      <c r="AN262" s="86" t="str">
        <f t="shared" si="241"/>
        <v>&gt;</v>
      </c>
      <c r="AO262" s="86">
        <f t="shared" si="242"/>
        <v>24.756591796875</v>
      </c>
      <c r="AP262" s="86">
        <f t="shared" si="243"/>
        <v>10</v>
      </c>
      <c r="AQ262" s="86" t="b">
        <f t="shared" si="244"/>
        <v>0</v>
      </c>
      <c r="AR262" s="86" t="str">
        <f t="shared" si="245"/>
        <v>GEBR</v>
      </c>
      <c r="AS262" s="86" t="str">
        <f t="shared" si="246"/>
        <v>&gt;</v>
      </c>
      <c r="AT262" s="86">
        <f t="shared" si="247"/>
        <v>1.046142578125</v>
      </c>
      <c r="AU262" s="86">
        <f t="shared" si="248"/>
        <v>7</v>
      </c>
      <c r="AV262" s="86" t="b">
        <f t="shared" si="249"/>
        <v>0</v>
      </c>
      <c r="AW262" s="86" t="str">
        <f t="shared" si="250"/>
        <v>Speed</v>
      </c>
      <c r="AX262" s="86" t="str">
        <f t="shared" si="251"/>
        <v>&gt;</v>
      </c>
      <c r="AY262" s="86">
        <f t="shared" si="252"/>
        <v>20.9580078125</v>
      </c>
      <c r="AZ262" s="86">
        <f t="shared" si="253"/>
        <v>2</v>
      </c>
      <c r="BA262" s="86" t="b">
        <f t="shared" si="254"/>
        <v>1</v>
      </c>
      <c r="BB262" s="86" t="str">
        <f t="shared" si="255"/>
        <v>Distance</v>
      </c>
      <c r="BC262" s="86" t="str">
        <f t="shared" si="256"/>
        <v>&lt;=</v>
      </c>
      <c r="BD262" s="86">
        <f t="shared" si="257"/>
        <v>440.973388671875</v>
      </c>
      <c r="BE262" s="86">
        <f t="shared" si="258"/>
        <v>0</v>
      </c>
      <c r="BF262" s="86" t="b">
        <f t="shared" si="259"/>
        <v>0</v>
      </c>
      <c r="BG262" s="86" t="str">
        <f t="shared" si="260"/>
        <v>Distance</v>
      </c>
      <c r="BH262" s="86" t="str">
        <f t="shared" si="261"/>
        <v>&gt;</v>
      </c>
      <c r="BI262" s="86">
        <f t="shared" si="262"/>
        <v>279.580810546875</v>
      </c>
      <c r="BJ262" s="15">
        <f t="shared" si="263"/>
        <v>0</v>
      </c>
      <c r="BK262" s="15" t="str">
        <f t="shared" si="264"/>
        <v>GEBR&gt;1,27880859375 AND Distance&gt;382,123046875 AND Speed&gt;24,756591796875 AND GEBR&gt;1,046142578125 AND Speed&gt;20,9580078125 AND Distance&lt;=440,973388671875 AND Distance&gt;279,580810546875</v>
      </c>
      <c r="BM262"/>
      <c r="BN262"/>
      <c r="BO262"/>
    </row>
    <row r="263" spans="1:67">
      <c r="A263" s="15">
        <v>260</v>
      </c>
      <c r="B263" s="15">
        <v>-2</v>
      </c>
      <c r="C263" s="15">
        <v>-8192</v>
      </c>
      <c r="D263" s="15">
        <f t="shared" si="212"/>
        <v>-1</v>
      </c>
      <c r="E263" s="15">
        <f t="shared" si="213"/>
        <v>0</v>
      </c>
      <c r="F263" s="15">
        <f t="shared" si="214"/>
        <v>-1</v>
      </c>
      <c r="G263" s="15">
        <v>-1</v>
      </c>
      <c r="H263" s="15">
        <v>-1</v>
      </c>
      <c r="I263" s="15">
        <v>109</v>
      </c>
      <c r="J263" s="15">
        <v>9</v>
      </c>
      <c r="K263" s="15">
        <v>727</v>
      </c>
      <c r="L263" s="15">
        <v>0</v>
      </c>
      <c r="M263" s="15">
        <f t="shared" si="215"/>
        <v>0</v>
      </c>
      <c r="O263" s="86">
        <f t="shared" si="216"/>
        <v>727</v>
      </c>
      <c r="P263" s="86">
        <f t="shared" si="217"/>
        <v>0.199951171875</v>
      </c>
      <c r="Q263" s="86">
        <f t="shared" si="218"/>
        <v>475</v>
      </c>
      <c r="R263" s="86" t="b">
        <f t="shared" si="219"/>
        <v>1</v>
      </c>
      <c r="S263" s="86" t="str">
        <f t="shared" si="220"/>
        <v>Dummy Node</v>
      </c>
      <c r="T263" s="86" t="str">
        <f t="shared" si="221"/>
        <v>N/A</v>
      </c>
      <c r="U263" s="86" t="str">
        <f t="shared" si="222"/>
        <v>N/A</v>
      </c>
      <c r="V263" s="86">
        <f t="shared" si="223"/>
        <v>163</v>
      </c>
      <c r="W263" s="86" t="b">
        <f t="shared" si="224"/>
        <v>1</v>
      </c>
      <c r="X263" s="86" t="str">
        <f t="shared" si="225"/>
        <v>Dummy Node</v>
      </c>
      <c r="Y263" s="86" t="str">
        <f t="shared" si="226"/>
        <v>N/A</v>
      </c>
      <c r="Z263" s="86" t="str">
        <f t="shared" si="227"/>
        <v>N/A</v>
      </c>
      <c r="AA263" s="86">
        <f t="shared" si="228"/>
        <v>65</v>
      </c>
      <c r="AB263" s="86" t="b">
        <f t="shared" si="229"/>
        <v>1</v>
      </c>
      <c r="AC263" s="86" t="str">
        <f t="shared" si="230"/>
        <v>Speed</v>
      </c>
      <c r="AD263" s="86" t="str">
        <f t="shared" si="231"/>
        <v>&lt;=</v>
      </c>
      <c r="AE263" s="86">
        <f t="shared" si="232"/>
        <v>14.025634765625</v>
      </c>
      <c r="AF263" s="86">
        <f t="shared" si="233"/>
        <v>64</v>
      </c>
      <c r="AG263" s="86" t="b">
        <f t="shared" si="234"/>
        <v>1</v>
      </c>
      <c r="AH263" s="86" t="str">
        <f t="shared" si="235"/>
        <v>GEBR</v>
      </c>
      <c r="AI263" s="86" t="str">
        <f t="shared" si="236"/>
        <v>&lt;=</v>
      </c>
      <c r="AJ263" s="86">
        <f t="shared" si="237"/>
        <v>0.85498046875</v>
      </c>
      <c r="AK263" s="86">
        <f t="shared" si="238"/>
        <v>61</v>
      </c>
      <c r="AL263" s="86" t="b">
        <f t="shared" si="239"/>
        <v>0</v>
      </c>
      <c r="AM263" s="86" t="str">
        <f t="shared" si="240"/>
        <v>Distance</v>
      </c>
      <c r="AN263" s="86" t="str">
        <f t="shared" si="241"/>
        <v>&gt;</v>
      </c>
      <c r="AO263" s="86">
        <f t="shared" si="242"/>
        <v>160.174560546875</v>
      </c>
      <c r="AP263" s="86">
        <f t="shared" si="243"/>
        <v>15</v>
      </c>
      <c r="AQ263" s="86" t="b">
        <f t="shared" si="244"/>
        <v>1</v>
      </c>
      <c r="AR263" s="86" t="str">
        <f t="shared" si="245"/>
        <v>Speed</v>
      </c>
      <c r="AS263" s="86" t="str">
        <f t="shared" si="246"/>
        <v>&lt;=</v>
      </c>
      <c r="AT263" s="86">
        <f t="shared" si="247"/>
        <v>15.89208984375</v>
      </c>
      <c r="AU263" s="86">
        <f t="shared" si="248"/>
        <v>4</v>
      </c>
      <c r="AV263" s="86" t="b">
        <f t="shared" si="249"/>
        <v>1</v>
      </c>
      <c r="AW263" s="86" t="str">
        <f t="shared" si="250"/>
        <v>Distance</v>
      </c>
      <c r="AX263" s="86" t="str">
        <f t="shared" si="251"/>
        <v>&lt;=</v>
      </c>
      <c r="AY263" s="86">
        <f t="shared" si="252"/>
        <v>200.208251953125</v>
      </c>
      <c r="AZ263" s="86">
        <f t="shared" si="253"/>
        <v>1</v>
      </c>
      <c r="BA263" s="86" t="b">
        <f t="shared" si="254"/>
        <v>0</v>
      </c>
      <c r="BB263" s="86" t="str">
        <f t="shared" si="255"/>
        <v>Speed</v>
      </c>
      <c r="BC263" s="86" t="str">
        <f t="shared" si="256"/>
        <v>&gt;</v>
      </c>
      <c r="BD263" s="86">
        <f t="shared" si="257"/>
        <v>13.645751953125</v>
      </c>
      <c r="BE263" s="86">
        <f t="shared" si="258"/>
        <v>0</v>
      </c>
      <c r="BF263" s="86" t="b">
        <f t="shared" si="259"/>
        <v>1</v>
      </c>
      <c r="BG263" s="86" t="str">
        <f t="shared" si="260"/>
        <v>Distance</v>
      </c>
      <c r="BH263" s="86" t="str">
        <f t="shared" si="261"/>
        <v>&lt;=</v>
      </c>
      <c r="BI263" s="86">
        <f t="shared" si="262"/>
        <v>279.580810546875</v>
      </c>
      <c r="BJ263" s="15">
        <f t="shared" si="263"/>
        <v>0</v>
      </c>
      <c r="BK263" s="15" t="str">
        <f t="shared" si="264"/>
        <v>Speed&lt;=14,025634765625 AND GEBR&lt;=0,85498046875 AND Distance&gt;160,174560546875 AND Speed&lt;=15,89208984375 AND Distance&lt;=200,208251953125 AND Speed&gt;13,645751953125 AND Distance&lt;=279,580810546875</v>
      </c>
      <c r="BM263"/>
      <c r="BN263"/>
      <c r="BO263"/>
    </row>
    <row r="264" spans="1:67">
      <c r="A264" s="15">
        <v>261</v>
      </c>
      <c r="B264" s="15">
        <v>1</v>
      </c>
      <c r="C264" s="15">
        <v>44596</v>
      </c>
      <c r="D264" s="15">
        <f t="shared" si="212"/>
        <v>10</v>
      </c>
      <c r="E264" s="15">
        <f t="shared" si="213"/>
        <v>3636</v>
      </c>
      <c r="F264" s="15">
        <f t="shared" si="214"/>
        <v>10.8876953125</v>
      </c>
      <c r="G264" s="15">
        <v>263</v>
      </c>
      <c r="H264" s="15">
        <v>264</v>
      </c>
      <c r="I264" s="15">
        <v>92</v>
      </c>
      <c r="J264" s="15">
        <v>8</v>
      </c>
      <c r="K264" s="15">
        <v>728</v>
      </c>
      <c r="L264" s="15">
        <v>910</v>
      </c>
      <c r="M264" s="15">
        <f t="shared" si="215"/>
        <v>0.22216796875</v>
      </c>
      <c r="O264" s="86">
        <f t="shared" si="216"/>
        <v>728</v>
      </c>
      <c r="P264" s="86">
        <f t="shared" si="217"/>
        <v>0.199951171875</v>
      </c>
      <c r="Q264" s="86">
        <f t="shared" si="218"/>
        <v>475</v>
      </c>
      <c r="R264" s="86" t="b">
        <f t="shared" si="219"/>
        <v>0</v>
      </c>
      <c r="S264" s="86" t="str">
        <f t="shared" si="220"/>
        <v>Dummy Node</v>
      </c>
      <c r="T264" s="86" t="str">
        <f t="shared" si="221"/>
        <v>N/A</v>
      </c>
      <c r="U264" s="86" t="str">
        <f t="shared" si="222"/>
        <v>N/A</v>
      </c>
      <c r="V264" s="86">
        <f t="shared" si="223"/>
        <v>163</v>
      </c>
      <c r="W264" s="86" t="b">
        <f t="shared" si="224"/>
        <v>1</v>
      </c>
      <c r="X264" s="86" t="str">
        <f t="shared" si="225"/>
        <v>Dummy Node</v>
      </c>
      <c r="Y264" s="86" t="str">
        <f t="shared" si="226"/>
        <v>N/A</v>
      </c>
      <c r="Z264" s="86" t="str">
        <f t="shared" si="227"/>
        <v>N/A</v>
      </c>
      <c r="AA264" s="86">
        <f t="shared" si="228"/>
        <v>65</v>
      </c>
      <c r="AB264" s="86" t="b">
        <f t="shared" si="229"/>
        <v>1</v>
      </c>
      <c r="AC264" s="86" t="str">
        <f t="shared" si="230"/>
        <v>Speed</v>
      </c>
      <c r="AD264" s="86" t="str">
        <f t="shared" si="231"/>
        <v>&lt;=</v>
      </c>
      <c r="AE264" s="86">
        <f t="shared" si="232"/>
        <v>14.025634765625</v>
      </c>
      <c r="AF264" s="86">
        <f t="shared" si="233"/>
        <v>64</v>
      </c>
      <c r="AG264" s="86" t="b">
        <f t="shared" si="234"/>
        <v>1</v>
      </c>
      <c r="AH264" s="86" t="str">
        <f t="shared" si="235"/>
        <v>GEBR</v>
      </c>
      <c r="AI264" s="86" t="str">
        <f t="shared" si="236"/>
        <v>&lt;=</v>
      </c>
      <c r="AJ264" s="86">
        <f t="shared" si="237"/>
        <v>0.85498046875</v>
      </c>
      <c r="AK264" s="86">
        <f t="shared" si="238"/>
        <v>61</v>
      </c>
      <c r="AL264" s="86" t="b">
        <f t="shared" si="239"/>
        <v>0</v>
      </c>
      <c r="AM264" s="86" t="str">
        <f t="shared" si="240"/>
        <v>Distance</v>
      </c>
      <c r="AN264" s="86" t="str">
        <f t="shared" si="241"/>
        <v>&gt;</v>
      </c>
      <c r="AO264" s="86">
        <f t="shared" si="242"/>
        <v>160.174560546875</v>
      </c>
      <c r="AP264" s="86">
        <f t="shared" si="243"/>
        <v>15</v>
      </c>
      <c r="AQ264" s="86" t="b">
        <f t="shared" si="244"/>
        <v>1</v>
      </c>
      <c r="AR264" s="86" t="str">
        <f t="shared" si="245"/>
        <v>Speed</v>
      </c>
      <c r="AS264" s="86" t="str">
        <f t="shared" si="246"/>
        <v>&lt;=</v>
      </c>
      <c r="AT264" s="86">
        <f t="shared" si="247"/>
        <v>15.89208984375</v>
      </c>
      <c r="AU264" s="86">
        <f t="shared" si="248"/>
        <v>4</v>
      </c>
      <c r="AV264" s="86" t="b">
        <f t="shared" si="249"/>
        <v>1</v>
      </c>
      <c r="AW264" s="86" t="str">
        <f t="shared" si="250"/>
        <v>Distance</v>
      </c>
      <c r="AX264" s="86" t="str">
        <f t="shared" si="251"/>
        <v>&lt;=</v>
      </c>
      <c r="AY264" s="86">
        <f t="shared" si="252"/>
        <v>200.208251953125</v>
      </c>
      <c r="AZ264" s="86">
        <f t="shared" si="253"/>
        <v>1</v>
      </c>
      <c r="BA264" s="86" t="b">
        <f t="shared" si="254"/>
        <v>0</v>
      </c>
      <c r="BB264" s="86" t="str">
        <f t="shared" si="255"/>
        <v>Speed</v>
      </c>
      <c r="BC264" s="86" t="str">
        <f t="shared" si="256"/>
        <v>&gt;</v>
      </c>
      <c r="BD264" s="86">
        <f t="shared" si="257"/>
        <v>13.645751953125</v>
      </c>
      <c r="BE264" s="86">
        <f t="shared" si="258"/>
        <v>0</v>
      </c>
      <c r="BF264" s="86" t="b">
        <f t="shared" si="259"/>
        <v>1</v>
      </c>
      <c r="BG264" s="86" t="str">
        <f t="shared" si="260"/>
        <v>Distance</v>
      </c>
      <c r="BH264" s="86" t="str">
        <f t="shared" si="261"/>
        <v>&lt;=</v>
      </c>
      <c r="BI264" s="86">
        <f t="shared" si="262"/>
        <v>279.580810546875</v>
      </c>
      <c r="BJ264" s="15">
        <f t="shared" si="263"/>
        <v>0</v>
      </c>
      <c r="BK264" s="15" t="str">
        <f t="shared" si="264"/>
        <v>Speed&lt;=14,025634765625 AND GEBR&lt;=0,85498046875 AND Distance&gt;160,174560546875 AND Speed&lt;=15,89208984375 AND Distance&lt;=200,208251953125 AND Speed&gt;13,645751953125 AND Distance&lt;=279,580810546875</v>
      </c>
      <c r="BM264"/>
      <c r="BN264"/>
      <c r="BO264"/>
    </row>
    <row r="265" spans="1:67">
      <c r="A265" s="15">
        <v>262</v>
      </c>
      <c r="B265" s="15">
        <v>-2</v>
      </c>
      <c r="C265" s="15">
        <v>-8192</v>
      </c>
      <c r="D265" s="15">
        <f t="shared" si="212"/>
        <v>-1</v>
      </c>
      <c r="E265" s="15">
        <f t="shared" si="213"/>
        <v>0</v>
      </c>
      <c r="F265" s="15">
        <f t="shared" si="214"/>
        <v>-1</v>
      </c>
      <c r="G265" s="15">
        <v>521</v>
      </c>
      <c r="H265" s="15">
        <v>522</v>
      </c>
      <c r="I265" s="15">
        <v>92</v>
      </c>
      <c r="J265" s="15">
        <v>8</v>
      </c>
      <c r="K265" s="15">
        <v>729</v>
      </c>
      <c r="L265" s="15">
        <v>1365</v>
      </c>
      <c r="M265" s="15">
        <f t="shared" si="215"/>
        <v>0.333251953125</v>
      </c>
      <c r="O265" s="86">
        <f t="shared" si="216"/>
        <v>729</v>
      </c>
      <c r="P265" s="86">
        <f t="shared" si="217"/>
        <v>0.199951171875</v>
      </c>
      <c r="Q265" s="86">
        <f t="shared" si="218"/>
        <v>476</v>
      </c>
      <c r="R265" s="86" t="b">
        <f t="shared" si="219"/>
        <v>1</v>
      </c>
      <c r="S265" s="86" t="str">
        <f t="shared" si="220"/>
        <v>Dummy Node</v>
      </c>
      <c r="T265" s="86" t="str">
        <f t="shared" si="221"/>
        <v>N/A</v>
      </c>
      <c r="U265" s="86" t="str">
        <f t="shared" si="222"/>
        <v>N/A</v>
      </c>
      <c r="V265" s="86">
        <f t="shared" si="223"/>
        <v>163</v>
      </c>
      <c r="W265" s="86" t="b">
        <f t="shared" si="224"/>
        <v>0</v>
      </c>
      <c r="X265" s="86" t="str">
        <f t="shared" si="225"/>
        <v>Dummy Node</v>
      </c>
      <c r="Y265" s="86" t="str">
        <f t="shared" si="226"/>
        <v>N/A</v>
      </c>
      <c r="Z265" s="86" t="str">
        <f t="shared" si="227"/>
        <v>N/A</v>
      </c>
      <c r="AA265" s="86">
        <f t="shared" si="228"/>
        <v>65</v>
      </c>
      <c r="AB265" s="86" t="b">
        <f t="shared" si="229"/>
        <v>1</v>
      </c>
      <c r="AC265" s="86" t="str">
        <f t="shared" si="230"/>
        <v>Speed</v>
      </c>
      <c r="AD265" s="86" t="str">
        <f t="shared" si="231"/>
        <v>&lt;=</v>
      </c>
      <c r="AE265" s="86">
        <f t="shared" si="232"/>
        <v>14.025634765625</v>
      </c>
      <c r="AF265" s="86">
        <f t="shared" si="233"/>
        <v>64</v>
      </c>
      <c r="AG265" s="86" t="b">
        <f t="shared" si="234"/>
        <v>1</v>
      </c>
      <c r="AH265" s="86" t="str">
        <f t="shared" si="235"/>
        <v>GEBR</v>
      </c>
      <c r="AI265" s="86" t="str">
        <f t="shared" si="236"/>
        <v>&lt;=</v>
      </c>
      <c r="AJ265" s="86">
        <f t="shared" si="237"/>
        <v>0.85498046875</v>
      </c>
      <c r="AK265" s="86">
        <f t="shared" si="238"/>
        <v>61</v>
      </c>
      <c r="AL265" s="86" t="b">
        <f t="shared" si="239"/>
        <v>0</v>
      </c>
      <c r="AM265" s="86" t="str">
        <f t="shared" si="240"/>
        <v>Distance</v>
      </c>
      <c r="AN265" s="86" t="str">
        <f t="shared" si="241"/>
        <v>&gt;</v>
      </c>
      <c r="AO265" s="86">
        <f t="shared" si="242"/>
        <v>160.174560546875</v>
      </c>
      <c r="AP265" s="86">
        <f t="shared" si="243"/>
        <v>15</v>
      </c>
      <c r="AQ265" s="86" t="b">
        <f t="shared" si="244"/>
        <v>1</v>
      </c>
      <c r="AR265" s="86" t="str">
        <f t="shared" si="245"/>
        <v>Speed</v>
      </c>
      <c r="AS265" s="86" t="str">
        <f t="shared" si="246"/>
        <v>&lt;=</v>
      </c>
      <c r="AT265" s="86">
        <f t="shared" si="247"/>
        <v>15.89208984375</v>
      </c>
      <c r="AU265" s="86">
        <f t="shared" si="248"/>
        <v>4</v>
      </c>
      <c r="AV265" s="86" t="b">
        <f t="shared" si="249"/>
        <v>1</v>
      </c>
      <c r="AW265" s="86" t="str">
        <f t="shared" si="250"/>
        <v>Distance</v>
      </c>
      <c r="AX265" s="86" t="str">
        <f t="shared" si="251"/>
        <v>&lt;=</v>
      </c>
      <c r="AY265" s="86">
        <f t="shared" si="252"/>
        <v>200.208251953125</v>
      </c>
      <c r="AZ265" s="86">
        <f t="shared" si="253"/>
        <v>1</v>
      </c>
      <c r="BA265" s="86" t="b">
        <f t="shared" si="254"/>
        <v>0</v>
      </c>
      <c r="BB265" s="86" t="str">
        <f t="shared" si="255"/>
        <v>Speed</v>
      </c>
      <c r="BC265" s="86" t="str">
        <f t="shared" si="256"/>
        <v>&gt;</v>
      </c>
      <c r="BD265" s="86">
        <f t="shared" si="257"/>
        <v>13.645751953125</v>
      </c>
      <c r="BE265" s="86">
        <f t="shared" si="258"/>
        <v>0</v>
      </c>
      <c r="BF265" s="86" t="b">
        <f t="shared" si="259"/>
        <v>1</v>
      </c>
      <c r="BG265" s="86" t="str">
        <f t="shared" si="260"/>
        <v>Distance</v>
      </c>
      <c r="BH265" s="86" t="str">
        <f t="shared" si="261"/>
        <v>&lt;=</v>
      </c>
      <c r="BI265" s="86">
        <f t="shared" si="262"/>
        <v>279.580810546875</v>
      </c>
      <c r="BJ265" s="15">
        <f t="shared" si="263"/>
        <v>0</v>
      </c>
      <c r="BK265" s="15" t="str">
        <f t="shared" si="264"/>
        <v>Speed&lt;=14,025634765625 AND GEBR&lt;=0,85498046875 AND Distance&gt;160,174560546875 AND Speed&lt;=15,89208984375 AND Distance&lt;=200,208251953125 AND Speed&gt;13,645751953125 AND Distance&lt;=279,580810546875</v>
      </c>
      <c r="BM265"/>
      <c r="BN265"/>
      <c r="BO265"/>
    </row>
    <row r="266" spans="1:67">
      <c r="A266" s="15">
        <v>263</v>
      </c>
      <c r="B266" s="15">
        <v>-2</v>
      </c>
      <c r="C266" s="15">
        <v>-8192</v>
      </c>
      <c r="D266" s="15">
        <f t="shared" si="212"/>
        <v>-1</v>
      </c>
      <c r="E266" s="15">
        <f t="shared" si="213"/>
        <v>0</v>
      </c>
      <c r="F266" s="15">
        <f t="shared" si="214"/>
        <v>-1</v>
      </c>
      <c r="G266" s="15">
        <v>-1</v>
      </c>
      <c r="H266" s="15">
        <v>-1</v>
      </c>
      <c r="I266" s="15">
        <v>261</v>
      </c>
      <c r="J266" s="15">
        <v>9</v>
      </c>
      <c r="K266" s="15">
        <v>730</v>
      </c>
      <c r="L266" s="15">
        <v>1365</v>
      </c>
      <c r="M266" s="15">
        <f t="shared" si="215"/>
        <v>0.333251953125</v>
      </c>
      <c r="O266" s="86">
        <f t="shared" si="216"/>
        <v>730</v>
      </c>
      <c r="P266" s="86">
        <f t="shared" si="217"/>
        <v>0.199951171875</v>
      </c>
      <c r="Q266" s="86">
        <f t="shared" si="218"/>
        <v>476</v>
      </c>
      <c r="R266" s="86" t="b">
        <f t="shared" si="219"/>
        <v>0</v>
      </c>
      <c r="S266" s="86" t="str">
        <f t="shared" si="220"/>
        <v>Dummy Node</v>
      </c>
      <c r="T266" s="86" t="str">
        <f t="shared" si="221"/>
        <v>N/A</v>
      </c>
      <c r="U266" s="86" t="str">
        <f t="shared" si="222"/>
        <v>N/A</v>
      </c>
      <c r="V266" s="86">
        <f t="shared" si="223"/>
        <v>163</v>
      </c>
      <c r="W266" s="86" t="b">
        <f t="shared" si="224"/>
        <v>0</v>
      </c>
      <c r="X266" s="86" t="str">
        <f t="shared" si="225"/>
        <v>Dummy Node</v>
      </c>
      <c r="Y266" s="86" t="str">
        <f t="shared" si="226"/>
        <v>N/A</v>
      </c>
      <c r="Z266" s="86" t="str">
        <f t="shared" si="227"/>
        <v>N/A</v>
      </c>
      <c r="AA266" s="86">
        <f t="shared" si="228"/>
        <v>65</v>
      </c>
      <c r="AB266" s="86" t="b">
        <f t="shared" si="229"/>
        <v>1</v>
      </c>
      <c r="AC266" s="86" t="str">
        <f t="shared" si="230"/>
        <v>Speed</v>
      </c>
      <c r="AD266" s="86" t="str">
        <f t="shared" si="231"/>
        <v>&lt;=</v>
      </c>
      <c r="AE266" s="86">
        <f t="shared" si="232"/>
        <v>14.025634765625</v>
      </c>
      <c r="AF266" s="86">
        <f t="shared" si="233"/>
        <v>64</v>
      </c>
      <c r="AG266" s="86" t="b">
        <f t="shared" si="234"/>
        <v>1</v>
      </c>
      <c r="AH266" s="86" t="str">
        <f t="shared" si="235"/>
        <v>GEBR</v>
      </c>
      <c r="AI266" s="86" t="str">
        <f t="shared" si="236"/>
        <v>&lt;=</v>
      </c>
      <c r="AJ266" s="86">
        <f t="shared" si="237"/>
        <v>0.85498046875</v>
      </c>
      <c r="AK266" s="86">
        <f t="shared" si="238"/>
        <v>61</v>
      </c>
      <c r="AL266" s="86" t="b">
        <f t="shared" si="239"/>
        <v>0</v>
      </c>
      <c r="AM266" s="86" t="str">
        <f t="shared" si="240"/>
        <v>Distance</v>
      </c>
      <c r="AN266" s="86" t="str">
        <f t="shared" si="241"/>
        <v>&gt;</v>
      </c>
      <c r="AO266" s="86">
        <f t="shared" si="242"/>
        <v>160.174560546875</v>
      </c>
      <c r="AP266" s="86">
        <f t="shared" si="243"/>
        <v>15</v>
      </c>
      <c r="AQ266" s="86" t="b">
        <f t="shared" si="244"/>
        <v>1</v>
      </c>
      <c r="AR266" s="86" t="str">
        <f t="shared" si="245"/>
        <v>Speed</v>
      </c>
      <c r="AS266" s="86" t="str">
        <f t="shared" si="246"/>
        <v>&lt;=</v>
      </c>
      <c r="AT266" s="86">
        <f t="shared" si="247"/>
        <v>15.89208984375</v>
      </c>
      <c r="AU266" s="86">
        <f t="shared" si="248"/>
        <v>4</v>
      </c>
      <c r="AV266" s="86" t="b">
        <f t="shared" si="249"/>
        <v>1</v>
      </c>
      <c r="AW266" s="86" t="str">
        <f t="shared" si="250"/>
        <v>Distance</v>
      </c>
      <c r="AX266" s="86" t="str">
        <f t="shared" si="251"/>
        <v>&lt;=</v>
      </c>
      <c r="AY266" s="86">
        <f t="shared" si="252"/>
        <v>200.208251953125</v>
      </c>
      <c r="AZ266" s="86">
        <f t="shared" si="253"/>
        <v>1</v>
      </c>
      <c r="BA266" s="86" t="b">
        <f t="shared" si="254"/>
        <v>0</v>
      </c>
      <c r="BB266" s="86" t="str">
        <f t="shared" si="255"/>
        <v>Speed</v>
      </c>
      <c r="BC266" s="86" t="str">
        <f t="shared" si="256"/>
        <v>&gt;</v>
      </c>
      <c r="BD266" s="86">
        <f t="shared" si="257"/>
        <v>13.645751953125</v>
      </c>
      <c r="BE266" s="86">
        <f t="shared" si="258"/>
        <v>0</v>
      </c>
      <c r="BF266" s="86" t="b">
        <f t="shared" si="259"/>
        <v>1</v>
      </c>
      <c r="BG266" s="86" t="str">
        <f t="shared" si="260"/>
        <v>Distance</v>
      </c>
      <c r="BH266" s="86" t="str">
        <f t="shared" si="261"/>
        <v>&lt;=</v>
      </c>
      <c r="BI266" s="86">
        <f t="shared" si="262"/>
        <v>279.580810546875</v>
      </c>
      <c r="BJ266" s="15">
        <f t="shared" si="263"/>
        <v>0</v>
      </c>
      <c r="BK266" s="15" t="str">
        <f t="shared" si="264"/>
        <v>Speed&lt;=14,025634765625 AND GEBR&lt;=0,85498046875 AND Distance&gt;160,174560546875 AND Speed&lt;=15,89208984375 AND Distance&lt;=200,208251953125 AND Speed&gt;13,645751953125 AND Distance&lt;=279,580810546875</v>
      </c>
      <c r="BM266"/>
      <c r="BN266"/>
      <c r="BO266"/>
    </row>
    <row r="267" spans="1:67">
      <c r="A267" s="15">
        <v>264</v>
      </c>
      <c r="B267" s="15">
        <v>-2</v>
      </c>
      <c r="C267" s="15">
        <v>-8192</v>
      </c>
      <c r="D267" s="15">
        <f t="shared" si="212"/>
        <v>-1</v>
      </c>
      <c r="E267" s="15">
        <f t="shared" si="213"/>
        <v>0</v>
      </c>
      <c r="F267" s="15">
        <f t="shared" si="214"/>
        <v>-1</v>
      </c>
      <c r="G267" s="15">
        <v>-1</v>
      </c>
      <c r="H267" s="15">
        <v>-1</v>
      </c>
      <c r="I267" s="15">
        <v>261</v>
      </c>
      <c r="J267" s="15">
        <v>9</v>
      </c>
      <c r="K267" s="15">
        <v>731</v>
      </c>
      <c r="L267" s="15">
        <v>455</v>
      </c>
      <c r="M267" s="15">
        <f t="shared" si="215"/>
        <v>0.111083984375</v>
      </c>
      <c r="O267" s="86">
        <f t="shared" si="216"/>
        <v>731</v>
      </c>
      <c r="P267" s="86">
        <f t="shared" si="217"/>
        <v>0</v>
      </c>
      <c r="Q267" s="86">
        <f t="shared" si="218"/>
        <v>479</v>
      </c>
      <c r="R267" s="86" t="b">
        <f t="shared" si="219"/>
        <v>1</v>
      </c>
      <c r="S267" s="86" t="str">
        <f t="shared" si="220"/>
        <v>Dummy Node</v>
      </c>
      <c r="T267" s="86" t="str">
        <f t="shared" si="221"/>
        <v>N/A</v>
      </c>
      <c r="U267" s="86" t="str">
        <f t="shared" si="222"/>
        <v>N/A</v>
      </c>
      <c r="V267" s="86">
        <f t="shared" si="223"/>
        <v>170</v>
      </c>
      <c r="W267" s="86" t="b">
        <f t="shared" si="224"/>
        <v>1</v>
      </c>
      <c r="X267" s="86" t="str">
        <f t="shared" si="225"/>
        <v>Dummy Node</v>
      </c>
      <c r="Y267" s="86" t="str">
        <f t="shared" si="226"/>
        <v>N/A</v>
      </c>
      <c r="Z267" s="86" t="str">
        <f t="shared" si="227"/>
        <v>N/A</v>
      </c>
      <c r="AA267" s="86">
        <f t="shared" si="228"/>
        <v>89</v>
      </c>
      <c r="AB267" s="86" t="b">
        <f t="shared" si="229"/>
        <v>0</v>
      </c>
      <c r="AC267" s="86" t="str">
        <f t="shared" si="230"/>
        <v>Speed</v>
      </c>
      <c r="AD267" s="86" t="str">
        <f t="shared" si="231"/>
        <v>&gt;</v>
      </c>
      <c r="AE267" s="86">
        <f t="shared" si="232"/>
        <v>11.148193359375</v>
      </c>
      <c r="AF267" s="86">
        <f t="shared" si="233"/>
        <v>23</v>
      </c>
      <c r="AG267" s="86" t="b">
        <f t="shared" si="234"/>
        <v>1</v>
      </c>
      <c r="AH267" s="86" t="str">
        <f t="shared" si="235"/>
        <v>Distance</v>
      </c>
      <c r="AI267" s="86" t="str">
        <f t="shared" si="236"/>
        <v>&lt;=</v>
      </c>
      <c r="AJ267" s="86">
        <f t="shared" si="237"/>
        <v>102.07861328125</v>
      </c>
      <c r="AK267" s="86">
        <f t="shared" si="238"/>
        <v>22</v>
      </c>
      <c r="AL267" s="86" t="b">
        <f t="shared" si="239"/>
        <v>1</v>
      </c>
      <c r="AM267" s="86" t="str">
        <f t="shared" si="240"/>
        <v>Distance</v>
      </c>
      <c r="AN267" s="86" t="str">
        <f t="shared" si="241"/>
        <v>&lt;=</v>
      </c>
      <c r="AO267" s="86">
        <f t="shared" si="242"/>
        <v>118.665771484375</v>
      </c>
      <c r="AP267" s="86">
        <f t="shared" si="243"/>
        <v>6</v>
      </c>
      <c r="AQ267" s="86" t="b">
        <f t="shared" si="244"/>
        <v>0</v>
      </c>
      <c r="AR267" s="86" t="str">
        <f t="shared" si="245"/>
        <v>Speed</v>
      </c>
      <c r="AS267" s="86" t="str">
        <f t="shared" si="246"/>
        <v>&gt;</v>
      </c>
      <c r="AT267" s="86">
        <f t="shared" si="247"/>
        <v>9.998291015625</v>
      </c>
      <c r="AU267" s="86">
        <f t="shared" si="248"/>
        <v>3</v>
      </c>
      <c r="AV267" s="86" t="b">
        <f t="shared" si="249"/>
        <v>0</v>
      </c>
      <c r="AW267" s="86" t="str">
        <f t="shared" si="250"/>
        <v>Distance</v>
      </c>
      <c r="AX267" s="86" t="str">
        <f t="shared" si="251"/>
        <v>&gt;</v>
      </c>
      <c r="AY267" s="86">
        <f t="shared" si="252"/>
        <v>67.628662109375</v>
      </c>
      <c r="AZ267" s="86">
        <f t="shared" si="253"/>
        <v>1</v>
      </c>
      <c r="BA267" s="86" t="b">
        <f t="shared" si="254"/>
        <v>1</v>
      </c>
      <c r="BB267" s="86" t="str">
        <f t="shared" si="255"/>
        <v>Speed</v>
      </c>
      <c r="BC267" s="86" t="str">
        <f t="shared" si="256"/>
        <v>&lt;=</v>
      </c>
      <c r="BD267" s="86">
        <f t="shared" si="257"/>
        <v>13.645751953125</v>
      </c>
      <c r="BE267" s="86">
        <f t="shared" si="258"/>
        <v>0</v>
      </c>
      <c r="BF267" s="86" t="b">
        <f t="shared" si="259"/>
        <v>1</v>
      </c>
      <c r="BG267" s="86" t="str">
        <f t="shared" si="260"/>
        <v>Distance</v>
      </c>
      <c r="BH267" s="86" t="str">
        <f t="shared" si="261"/>
        <v>&lt;=</v>
      </c>
      <c r="BI267" s="86">
        <f t="shared" si="262"/>
        <v>279.580810546875</v>
      </c>
      <c r="BJ267" s="15">
        <f t="shared" si="263"/>
        <v>1</v>
      </c>
      <c r="BK267" s="15" t="str">
        <f t="shared" si="264"/>
        <v>Speed&gt;11,148193359375 AND Distance&lt;=102,07861328125 AND Distance&lt;=118,665771484375 AND Speed&gt;9,998291015625 AND Distance&gt;67,628662109375 AND Speed&lt;=13,645751953125 AND Distance&lt;=279,580810546875</v>
      </c>
      <c r="BM267"/>
      <c r="BN267"/>
      <c r="BO267"/>
    </row>
    <row r="268" spans="1:67">
      <c r="A268" s="15">
        <v>265</v>
      </c>
      <c r="B268" s="15">
        <v>-2</v>
      </c>
      <c r="C268" s="15">
        <v>-8192</v>
      </c>
      <c r="D268" s="15">
        <f t="shared" si="212"/>
        <v>-1</v>
      </c>
      <c r="E268" s="15">
        <f t="shared" si="213"/>
        <v>0</v>
      </c>
      <c r="F268" s="15">
        <f t="shared" si="214"/>
        <v>-1</v>
      </c>
      <c r="G268" s="15">
        <v>-1</v>
      </c>
      <c r="H268" s="15">
        <v>-1</v>
      </c>
      <c r="I268" s="15">
        <v>171</v>
      </c>
      <c r="J268" s="15">
        <v>9</v>
      </c>
      <c r="K268" s="15">
        <v>732</v>
      </c>
      <c r="L268" s="15">
        <v>0</v>
      </c>
      <c r="M268" s="15">
        <f t="shared" si="215"/>
        <v>0</v>
      </c>
      <c r="O268" s="86">
        <f t="shared" si="216"/>
        <v>732</v>
      </c>
      <c r="P268" s="86">
        <f t="shared" si="217"/>
        <v>0</v>
      </c>
      <c r="Q268" s="86">
        <f t="shared" si="218"/>
        <v>479</v>
      </c>
      <c r="R268" s="86" t="b">
        <f t="shared" si="219"/>
        <v>0</v>
      </c>
      <c r="S268" s="86" t="str">
        <f t="shared" si="220"/>
        <v>Dummy Node</v>
      </c>
      <c r="T268" s="86" t="str">
        <f t="shared" si="221"/>
        <v>N/A</v>
      </c>
      <c r="U268" s="86" t="str">
        <f t="shared" si="222"/>
        <v>N/A</v>
      </c>
      <c r="V268" s="86">
        <f t="shared" si="223"/>
        <v>170</v>
      </c>
      <c r="W268" s="86" t="b">
        <f t="shared" si="224"/>
        <v>1</v>
      </c>
      <c r="X268" s="86" t="str">
        <f t="shared" si="225"/>
        <v>Dummy Node</v>
      </c>
      <c r="Y268" s="86" t="str">
        <f t="shared" si="226"/>
        <v>N/A</v>
      </c>
      <c r="Z268" s="86" t="str">
        <f t="shared" si="227"/>
        <v>N/A</v>
      </c>
      <c r="AA268" s="86">
        <f t="shared" si="228"/>
        <v>89</v>
      </c>
      <c r="AB268" s="86" t="b">
        <f t="shared" si="229"/>
        <v>0</v>
      </c>
      <c r="AC268" s="86" t="str">
        <f t="shared" si="230"/>
        <v>Speed</v>
      </c>
      <c r="AD268" s="86" t="str">
        <f t="shared" si="231"/>
        <v>&gt;</v>
      </c>
      <c r="AE268" s="86">
        <f t="shared" si="232"/>
        <v>11.148193359375</v>
      </c>
      <c r="AF268" s="86">
        <f t="shared" si="233"/>
        <v>23</v>
      </c>
      <c r="AG268" s="86" t="b">
        <f t="shared" si="234"/>
        <v>1</v>
      </c>
      <c r="AH268" s="86" t="str">
        <f t="shared" si="235"/>
        <v>Distance</v>
      </c>
      <c r="AI268" s="86" t="str">
        <f t="shared" si="236"/>
        <v>&lt;=</v>
      </c>
      <c r="AJ268" s="86">
        <f t="shared" si="237"/>
        <v>102.07861328125</v>
      </c>
      <c r="AK268" s="86">
        <f t="shared" si="238"/>
        <v>22</v>
      </c>
      <c r="AL268" s="86" t="b">
        <f t="shared" si="239"/>
        <v>1</v>
      </c>
      <c r="AM268" s="86" t="str">
        <f t="shared" si="240"/>
        <v>Distance</v>
      </c>
      <c r="AN268" s="86" t="str">
        <f t="shared" si="241"/>
        <v>&lt;=</v>
      </c>
      <c r="AO268" s="86">
        <f t="shared" si="242"/>
        <v>118.665771484375</v>
      </c>
      <c r="AP268" s="86">
        <f t="shared" si="243"/>
        <v>6</v>
      </c>
      <c r="AQ268" s="86" t="b">
        <f t="shared" si="244"/>
        <v>0</v>
      </c>
      <c r="AR268" s="86" t="str">
        <f t="shared" si="245"/>
        <v>Speed</v>
      </c>
      <c r="AS268" s="86" t="str">
        <f t="shared" si="246"/>
        <v>&gt;</v>
      </c>
      <c r="AT268" s="86">
        <f t="shared" si="247"/>
        <v>9.998291015625</v>
      </c>
      <c r="AU268" s="86">
        <f t="shared" si="248"/>
        <v>3</v>
      </c>
      <c r="AV268" s="86" t="b">
        <f t="shared" si="249"/>
        <v>0</v>
      </c>
      <c r="AW268" s="86" t="str">
        <f t="shared" si="250"/>
        <v>Distance</v>
      </c>
      <c r="AX268" s="86" t="str">
        <f t="shared" si="251"/>
        <v>&gt;</v>
      </c>
      <c r="AY268" s="86">
        <f t="shared" si="252"/>
        <v>67.628662109375</v>
      </c>
      <c r="AZ268" s="86">
        <f t="shared" si="253"/>
        <v>1</v>
      </c>
      <c r="BA268" s="86" t="b">
        <f t="shared" si="254"/>
        <v>1</v>
      </c>
      <c r="BB268" s="86" t="str">
        <f t="shared" si="255"/>
        <v>Speed</v>
      </c>
      <c r="BC268" s="86" t="str">
        <f t="shared" si="256"/>
        <v>&lt;=</v>
      </c>
      <c r="BD268" s="86">
        <f t="shared" si="257"/>
        <v>13.645751953125</v>
      </c>
      <c r="BE268" s="86">
        <f t="shared" si="258"/>
        <v>0</v>
      </c>
      <c r="BF268" s="86" t="b">
        <f t="shared" si="259"/>
        <v>1</v>
      </c>
      <c r="BG268" s="86" t="str">
        <f t="shared" si="260"/>
        <v>Distance</v>
      </c>
      <c r="BH268" s="86" t="str">
        <f t="shared" si="261"/>
        <v>&lt;=</v>
      </c>
      <c r="BI268" s="86">
        <f t="shared" si="262"/>
        <v>279.580810546875</v>
      </c>
      <c r="BJ268" s="15">
        <f t="shared" si="263"/>
        <v>1</v>
      </c>
      <c r="BK268" s="15" t="str">
        <f t="shared" si="264"/>
        <v>Speed&gt;11,148193359375 AND Distance&lt;=102,07861328125 AND Distance&lt;=118,665771484375 AND Speed&gt;9,998291015625 AND Distance&gt;67,628662109375 AND Speed&lt;=13,645751953125 AND Distance&lt;=279,580810546875</v>
      </c>
      <c r="BM268"/>
      <c r="BN268"/>
      <c r="BO268"/>
    </row>
    <row r="269" spans="1:67">
      <c r="A269" s="15">
        <v>266</v>
      </c>
      <c r="B269" s="15">
        <v>-2</v>
      </c>
      <c r="C269" s="15">
        <v>-8192</v>
      </c>
      <c r="D269" s="15">
        <f t="shared" si="212"/>
        <v>-1</v>
      </c>
      <c r="E269" s="15">
        <f t="shared" si="213"/>
        <v>0</v>
      </c>
      <c r="F269" s="15">
        <f t="shared" si="214"/>
        <v>-1</v>
      </c>
      <c r="G269" s="15">
        <v>-1</v>
      </c>
      <c r="H269" s="15">
        <v>-1</v>
      </c>
      <c r="I269" s="15">
        <v>171</v>
      </c>
      <c r="J269" s="15">
        <v>9</v>
      </c>
      <c r="K269" s="15">
        <v>733</v>
      </c>
      <c r="L269" s="15">
        <v>390</v>
      </c>
      <c r="M269" s="15">
        <f t="shared" si="215"/>
        <v>9.521484375E-2</v>
      </c>
      <c r="O269" s="86">
        <f t="shared" si="216"/>
        <v>733</v>
      </c>
      <c r="P269" s="86">
        <f t="shared" si="217"/>
        <v>0</v>
      </c>
      <c r="Q269" s="86">
        <f t="shared" si="218"/>
        <v>480</v>
      </c>
      <c r="R269" s="86" t="b">
        <f t="shared" si="219"/>
        <v>1</v>
      </c>
      <c r="S269" s="86" t="str">
        <f t="shared" si="220"/>
        <v>Dummy Node</v>
      </c>
      <c r="T269" s="86" t="str">
        <f t="shared" si="221"/>
        <v>N/A</v>
      </c>
      <c r="U269" s="86" t="str">
        <f t="shared" si="222"/>
        <v>N/A</v>
      </c>
      <c r="V269" s="86">
        <f t="shared" si="223"/>
        <v>170</v>
      </c>
      <c r="W269" s="86" t="b">
        <f t="shared" si="224"/>
        <v>0</v>
      </c>
      <c r="X269" s="86" t="str">
        <f t="shared" si="225"/>
        <v>Dummy Node</v>
      </c>
      <c r="Y269" s="86" t="str">
        <f t="shared" si="226"/>
        <v>N/A</v>
      </c>
      <c r="Z269" s="86" t="str">
        <f t="shared" si="227"/>
        <v>N/A</v>
      </c>
      <c r="AA269" s="86">
        <f t="shared" si="228"/>
        <v>89</v>
      </c>
      <c r="AB269" s="86" t="b">
        <f t="shared" si="229"/>
        <v>0</v>
      </c>
      <c r="AC269" s="86" t="str">
        <f t="shared" si="230"/>
        <v>Speed</v>
      </c>
      <c r="AD269" s="86" t="str">
        <f t="shared" si="231"/>
        <v>&gt;</v>
      </c>
      <c r="AE269" s="86">
        <f t="shared" si="232"/>
        <v>11.148193359375</v>
      </c>
      <c r="AF269" s="86">
        <f t="shared" si="233"/>
        <v>23</v>
      </c>
      <c r="AG269" s="86" t="b">
        <f t="shared" si="234"/>
        <v>1</v>
      </c>
      <c r="AH269" s="86" t="str">
        <f t="shared" si="235"/>
        <v>Distance</v>
      </c>
      <c r="AI269" s="86" t="str">
        <f t="shared" si="236"/>
        <v>&lt;=</v>
      </c>
      <c r="AJ269" s="86">
        <f t="shared" si="237"/>
        <v>102.07861328125</v>
      </c>
      <c r="AK269" s="86">
        <f t="shared" si="238"/>
        <v>22</v>
      </c>
      <c r="AL269" s="86" t="b">
        <f t="shared" si="239"/>
        <v>1</v>
      </c>
      <c r="AM269" s="86" t="str">
        <f t="shared" si="240"/>
        <v>Distance</v>
      </c>
      <c r="AN269" s="86" t="str">
        <f t="shared" si="241"/>
        <v>&lt;=</v>
      </c>
      <c r="AO269" s="86">
        <f t="shared" si="242"/>
        <v>118.665771484375</v>
      </c>
      <c r="AP269" s="86">
        <f t="shared" si="243"/>
        <v>6</v>
      </c>
      <c r="AQ269" s="86" t="b">
        <f t="shared" si="244"/>
        <v>0</v>
      </c>
      <c r="AR269" s="86" t="str">
        <f t="shared" si="245"/>
        <v>Speed</v>
      </c>
      <c r="AS269" s="86" t="str">
        <f t="shared" si="246"/>
        <v>&gt;</v>
      </c>
      <c r="AT269" s="86">
        <f t="shared" si="247"/>
        <v>9.998291015625</v>
      </c>
      <c r="AU269" s="86">
        <f t="shared" si="248"/>
        <v>3</v>
      </c>
      <c r="AV269" s="86" t="b">
        <f t="shared" si="249"/>
        <v>0</v>
      </c>
      <c r="AW269" s="86" t="str">
        <f t="shared" si="250"/>
        <v>Distance</v>
      </c>
      <c r="AX269" s="86" t="str">
        <f t="shared" si="251"/>
        <v>&gt;</v>
      </c>
      <c r="AY269" s="86">
        <f t="shared" si="252"/>
        <v>67.628662109375</v>
      </c>
      <c r="AZ269" s="86">
        <f t="shared" si="253"/>
        <v>1</v>
      </c>
      <c r="BA269" s="86" t="b">
        <f t="shared" si="254"/>
        <v>1</v>
      </c>
      <c r="BB269" s="86" t="str">
        <f t="shared" si="255"/>
        <v>Speed</v>
      </c>
      <c r="BC269" s="86" t="str">
        <f t="shared" si="256"/>
        <v>&lt;=</v>
      </c>
      <c r="BD269" s="86">
        <f t="shared" si="257"/>
        <v>13.645751953125</v>
      </c>
      <c r="BE269" s="86">
        <f t="shared" si="258"/>
        <v>0</v>
      </c>
      <c r="BF269" s="86" t="b">
        <f t="shared" si="259"/>
        <v>1</v>
      </c>
      <c r="BG269" s="86" t="str">
        <f t="shared" si="260"/>
        <v>Distance</v>
      </c>
      <c r="BH269" s="86" t="str">
        <f t="shared" si="261"/>
        <v>&lt;=</v>
      </c>
      <c r="BI269" s="86">
        <f t="shared" si="262"/>
        <v>279.580810546875</v>
      </c>
      <c r="BJ269" s="15">
        <f t="shared" si="263"/>
        <v>1</v>
      </c>
      <c r="BK269" s="15" t="str">
        <f t="shared" si="264"/>
        <v>Speed&gt;11,148193359375 AND Distance&lt;=102,07861328125 AND Distance&lt;=118,665771484375 AND Speed&gt;9,998291015625 AND Distance&gt;67,628662109375 AND Speed&lt;=13,645751953125 AND Distance&lt;=279,580810546875</v>
      </c>
      <c r="BM269"/>
      <c r="BN269"/>
      <c r="BO269"/>
    </row>
    <row r="270" spans="1:67">
      <c r="A270" s="15">
        <v>267</v>
      </c>
      <c r="B270" s="15">
        <v>1</v>
      </c>
      <c r="C270" s="15">
        <v>68555</v>
      </c>
      <c r="D270" s="15">
        <f t="shared" si="212"/>
        <v>16</v>
      </c>
      <c r="E270" s="15">
        <f t="shared" si="213"/>
        <v>3019</v>
      </c>
      <c r="F270" s="15">
        <f t="shared" si="214"/>
        <v>16.737060546875</v>
      </c>
      <c r="G270" s="15">
        <v>427</v>
      </c>
      <c r="H270" s="15">
        <v>428</v>
      </c>
      <c r="I270" s="15">
        <v>62</v>
      </c>
      <c r="J270" s="15">
        <v>5</v>
      </c>
      <c r="K270" s="15">
        <v>734</v>
      </c>
      <c r="L270" s="15">
        <v>1</v>
      </c>
      <c r="M270" s="15">
        <f t="shared" si="215"/>
        <v>2.44140625E-4</v>
      </c>
      <c r="O270" s="86">
        <f t="shared" si="216"/>
        <v>734</v>
      </c>
      <c r="P270" s="86">
        <f t="shared" si="217"/>
        <v>0</v>
      </c>
      <c r="Q270" s="86">
        <f t="shared" si="218"/>
        <v>480</v>
      </c>
      <c r="R270" s="86" t="b">
        <f t="shared" si="219"/>
        <v>0</v>
      </c>
      <c r="S270" s="86" t="str">
        <f t="shared" si="220"/>
        <v>Dummy Node</v>
      </c>
      <c r="T270" s="86" t="str">
        <f t="shared" si="221"/>
        <v>N/A</v>
      </c>
      <c r="U270" s="86" t="str">
        <f t="shared" si="222"/>
        <v>N/A</v>
      </c>
      <c r="V270" s="86">
        <f t="shared" si="223"/>
        <v>170</v>
      </c>
      <c r="W270" s="86" t="b">
        <f t="shared" si="224"/>
        <v>0</v>
      </c>
      <c r="X270" s="86" t="str">
        <f t="shared" si="225"/>
        <v>Dummy Node</v>
      </c>
      <c r="Y270" s="86" t="str">
        <f t="shared" si="226"/>
        <v>N/A</v>
      </c>
      <c r="Z270" s="86" t="str">
        <f t="shared" si="227"/>
        <v>N/A</v>
      </c>
      <c r="AA270" s="86">
        <f t="shared" si="228"/>
        <v>89</v>
      </c>
      <c r="AB270" s="86" t="b">
        <f t="shared" si="229"/>
        <v>0</v>
      </c>
      <c r="AC270" s="86" t="str">
        <f t="shared" si="230"/>
        <v>Speed</v>
      </c>
      <c r="AD270" s="86" t="str">
        <f t="shared" si="231"/>
        <v>&gt;</v>
      </c>
      <c r="AE270" s="86">
        <f t="shared" si="232"/>
        <v>11.148193359375</v>
      </c>
      <c r="AF270" s="86">
        <f t="shared" si="233"/>
        <v>23</v>
      </c>
      <c r="AG270" s="86" t="b">
        <f t="shared" si="234"/>
        <v>1</v>
      </c>
      <c r="AH270" s="86" t="str">
        <f t="shared" si="235"/>
        <v>Distance</v>
      </c>
      <c r="AI270" s="86" t="str">
        <f t="shared" si="236"/>
        <v>&lt;=</v>
      </c>
      <c r="AJ270" s="86">
        <f t="shared" si="237"/>
        <v>102.07861328125</v>
      </c>
      <c r="AK270" s="86">
        <f t="shared" si="238"/>
        <v>22</v>
      </c>
      <c r="AL270" s="86" t="b">
        <f t="shared" si="239"/>
        <v>1</v>
      </c>
      <c r="AM270" s="86" t="str">
        <f t="shared" si="240"/>
        <v>Distance</v>
      </c>
      <c r="AN270" s="86" t="str">
        <f t="shared" si="241"/>
        <v>&lt;=</v>
      </c>
      <c r="AO270" s="86">
        <f t="shared" si="242"/>
        <v>118.665771484375</v>
      </c>
      <c r="AP270" s="86">
        <f t="shared" si="243"/>
        <v>6</v>
      </c>
      <c r="AQ270" s="86" t="b">
        <f t="shared" si="244"/>
        <v>0</v>
      </c>
      <c r="AR270" s="86" t="str">
        <f t="shared" si="245"/>
        <v>Speed</v>
      </c>
      <c r="AS270" s="86" t="str">
        <f t="shared" si="246"/>
        <v>&gt;</v>
      </c>
      <c r="AT270" s="86">
        <f t="shared" si="247"/>
        <v>9.998291015625</v>
      </c>
      <c r="AU270" s="86">
        <f t="shared" si="248"/>
        <v>3</v>
      </c>
      <c r="AV270" s="86" t="b">
        <f t="shared" si="249"/>
        <v>0</v>
      </c>
      <c r="AW270" s="86" t="str">
        <f t="shared" si="250"/>
        <v>Distance</v>
      </c>
      <c r="AX270" s="86" t="str">
        <f t="shared" si="251"/>
        <v>&gt;</v>
      </c>
      <c r="AY270" s="86">
        <f t="shared" si="252"/>
        <v>67.628662109375</v>
      </c>
      <c r="AZ270" s="86">
        <f t="shared" si="253"/>
        <v>1</v>
      </c>
      <c r="BA270" s="86" t="b">
        <f t="shared" si="254"/>
        <v>1</v>
      </c>
      <c r="BB270" s="86" t="str">
        <f t="shared" si="255"/>
        <v>Speed</v>
      </c>
      <c r="BC270" s="86" t="str">
        <f t="shared" si="256"/>
        <v>&lt;=</v>
      </c>
      <c r="BD270" s="86">
        <f t="shared" si="257"/>
        <v>13.645751953125</v>
      </c>
      <c r="BE270" s="86">
        <f t="shared" si="258"/>
        <v>0</v>
      </c>
      <c r="BF270" s="86" t="b">
        <f t="shared" si="259"/>
        <v>1</v>
      </c>
      <c r="BG270" s="86" t="str">
        <f t="shared" si="260"/>
        <v>Distance</v>
      </c>
      <c r="BH270" s="86" t="str">
        <f t="shared" si="261"/>
        <v>&lt;=</v>
      </c>
      <c r="BI270" s="86">
        <f t="shared" si="262"/>
        <v>279.580810546875</v>
      </c>
      <c r="BJ270" s="15">
        <f t="shared" si="263"/>
        <v>1</v>
      </c>
      <c r="BK270" s="15" t="str">
        <f t="shared" si="264"/>
        <v>Speed&gt;11,148193359375 AND Distance&lt;=102,07861328125 AND Distance&lt;=118,665771484375 AND Speed&gt;9,998291015625 AND Distance&gt;67,628662109375 AND Speed&lt;=13,645751953125 AND Distance&lt;=279,580810546875</v>
      </c>
      <c r="BM270"/>
      <c r="BN270"/>
      <c r="BO270"/>
    </row>
    <row r="271" spans="1:67">
      <c r="A271" s="15">
        <v>268</v>
      </c>
      <c r="B271" s="15">
        <v>1</v>
      </c>
      <c r="C271" s="15">
        <v>70172</v>
      </c>
      <c r="D271" s="15">
        <f t="shared" si="212"/>
        <v>17</v>
      </c>
      <c r="E271" s="15">
        <f t="shared" si="213"/>
        <v>540</v>
      </c>
      <c r="F271" s="15">
        <f t="shared" si="214"/>
        <v>17.1318359375</v>
      </c>
      <c r="G271" s="15">
        <v>269</v>
      </c>
      <c r="H271" s="15">
        <v>270</v>
      </c>
      <c r="I271" s="15">
        <v>62</v>
      </c>
      <c r="J271" s="15">
        <v>5</v>
      </c>
      <c r="K271" s="15">
        <v>735</v>
      </c>
      <c r="L271" s="15">
        <v>54</v>
      </c>
      <c r="M271" s="15">
        <f t="shared" si="215"/>
        <v>1.318359375E-2</v>
      </c>
      <c r="O271" s="86">
        <f t="shared" si="216"/>
        <v>735</v>
      </c>
      <c r="P271" s="86">
        <f t="shared" si="217"/>
        <v>0.333251953125</v>
      </c>
      <c r="Q271" s="86">
        <f t="shared" si="218"/>
        <v>485</v>
      </c>
      <c r="R271" s="86" t="b">
        <f t="shared" si="219"/>
        <v>1</v>
      </c>
      <c r="S271" s="86" t="str">
        <f t="shared" si="220"/>
        <v>Dummy Node</v>
      </c>
      <c r="T271" s="86" t="str">
        <f t="shared" si="221"/>
        <v>N/A</v>
      </c>
      <c r="U271" s="86" t="str">
        <f t="shared" si="222"/>
        <v>N/A</v>
      </c>
      <c r="V271" s="86">
        <f t="shared" si="223"/>
        <v>188</v>
      </c>
      <c r="W271" s="86" t="b">
        <f t="shared" si="224"/>
        <v>1</v>
      </c>
      <c r="X271" s="86" t="str">
        <f t="shared" si="225"/>
        <v>Dummy Node</v>
      </c>
      <c r="Y271" s="86" t="str">
        <f t="shared" si="226"/>
        <v>N/A</v>
      </c>
      <c r="Z271" s="86" t="str">
        <f t="shared" si="227"/>
        <v>N/A</v>
      </c>
      <c r="AA271" s="86">
        <f t="shared" si="228"/>
        <v>60</v>
      </c>
      <c r="AB271" s="86" t="b">
        <f t="shared" si="229"/>
        <v>0</v>
      </c>
      <c r="AC271" s="86" t="str">
        <f t="shared" si="230"/>
        <v>Distance</v>
      </c>
      <c r="AD271" s="86" t="str">
        <f t="shared" si="231"/>
        <v>&gt;</v>
      </c>
      <c r="AE271" s="86">
        <f t="shared" si="232"/>
        <v>52.355224609375</v>
      </c>
      <c r="AF271" s="86">
        <f t="shared" si="233"/>
        <v>57</v>
      </c>
      <c r="AG271" s="86" t="b">
        <f t="shared" si="234"/>
        <v>0</v>
      </c>
      <c r="AH271" s="86" t="str">
        <f t="shared" si="235"/>
        <v>Distance</v>
      </c>
      <c r="AI271" s="86" t="str">
        <f t="shared" si="236"/>
        <v>&gt;</v>
      </c>
      <c r="AJ271" s="86">
        <f t="shared" si="237"/>
        <v>42.164306640625</v>
      </c>
      <c r="AK271" s="86">
        <f t="shared" si="238"/>
        <v>12</v>
      </c>
      <c r="AL271" s="86" t="b">
        <f t="shared" si="239"/>
        <v>1</v>
      </c>
      <c r="AM271" s="86" t="str">
        <f t="shared" si="240"/>
        <v>Speed</v>
      </c>
      <c r="AN271" s="86" t="str">
        <f t="shared" si="241"/>
        <v>&lt;=</v>
      </c>
      <c r="AO271" s="86">
        <f t="shared" si="242"/>
        <v>7.25927734375</v>
      </c>
      <c r="AP271" s="86">
        <f t="shared" si="243"/>
        <v>5</v>
      </c>
      <c r="AQ271" s="86" t="b">
        <f t="shared" si="244"/>
        <v>0</v>
      </c>
      <c r="AR271" s="86" t="str">
        <f t="shared" si="245"/>
        <v>Speed</v>
      </c>
      <c r="AS271" s="86" t="str">
        <f t="shared" si="246"/>
        <v>&gt;</v>
      </c>
      <c r="AT271" s="86">
        <f t="shared" si="247"/>
        <v>5.388916015625</v>
      </c>
      <c r="AU271" s="86">
        <f t="shared" si="248"/>
        <v>3</v>
      </c>
      <c r="AV271" s="86" t="b">
        <f t="shared" si="249"/>
        <v>1</v>
      </c>
      <c r="AW271" s="86" t="str">
        <f t="shared" si="250"/>
        <v>Distance</v>
      </c>
      <c r="AX271" s="86" t="str">
        <f t="shared" si="251"/>
        <v>&lt;=</v>
      </c>
      <c r="AY271" s="86">
        <f t="shared" si="252"/>
        <v>67.628662109375</v>
      </c>
      <c r="AZ271" s="86">
        <f t="shared" si="253"/>
        <v>1</v>
      </c>
      <c r="BA271" s="86" t="b">
        <f t="shared" si="254"/>
        <v>1</v>
      </c>
      <c r="BB271" s="86" t="str">
        <f t="shared" si="255"/>
        <v>Speed</v>
      </c>
      <c r="BC271" s="86" t="str">
        <f t="shared" si="256"/>
        <v>&lt;=</v>
      </c>
      <c r="BD271" s="86">
        <f t="shared" si="257"/>
        <v>13.645751953125</v>
      </c>
      <c r="BE271" s="86">
        <f t="shared" si="258"/>
        <v>0</v>
      </c>
      <c r="BF271" s="86" t="b">
        <f t="shared" si="259"/>
        <v>1</v>
      </c>
      <c r="BG271" s="86" t="str">
        <f t="shared" si="260"/>
        <v>Distance</v>
      </c>
      <c r="BH271" s="86" t="str">
        <f t="shared" si="261"/>
        <v>&lt;=</v>
      </c>
      <c r="BI271" s="86">
        <f t="shared" si="262"/>
        <v>279.580810546875</v>
      </c>
      <c r="BJ271" s="15">
        <f t="shared" si="263"/>
        <v>0</v>
      </c>
      <c r="BK271" s="15" t="str">
        <f t="shared" si="264"/>
        <v>Distance&gt;52,355224609375 AND Distance&gt;42,164306640625 AND Speed&lt;=7,25927734375 AND Speed&gt;5,388916015625 AND Distance&lt;=67,628662109375 AND Speed&lt;=13,645751953125 AND Distance&lt;=279,580810546875</v>
      </c>
      <c r="BM271"/>
      <c r="BN271"/>
      <c r="BO271"/>
    </row>
    <row r="272" spans="1:67">
      <c r="A272" s="15">
        <v>269</v>
      </c>
      <c r="B272" s="15">
        <v>2</v>
      </c>
      <c r="C272" s="15">
        <v>4285</v>
      </c>
      <c r="D272" s="15">
        <f t="shared" si="212"/>
        <v>1</v>
      </c>
      <c r="E272" s="15">
        <f t="shared" si="213"/>
        <v>189</v>
      </c>
      <c r="F272" s="15">
        <f t="shared" si="214"/>
        <v>1.046142578125</v>
      </c>
      <c r="G272" s="15">
        <v>271</v>
      </c>
      <c r="H272" s="15">
        <v>272</v>
      </c>
      <c r="I272" s="15">
        <v>268</v>
      </c>
      <c r="J272" s="15">
        <v>6</v>
      </c>
      <c r="K272" s="15">
        <v>736</v>
      </c>
      <c r="L272" s="15">
        <v>420</v>
      </c>
      <c r="M272" s="15">
        <f t="shared" si="215"/>
        <v>0.1025390625</v>
      </c>
      <c r="O272" s="86">
        <f t="shared" si="216"/>
        <v>736</v>
      </c>
      <c r="P272" s="86">
        <f t="shared" si="217"/>
        <v>0.333251953125</v>
      </c>
      <c r="Q272" s="86">
        <f t="shared" si="218"/>
        <v>485</v>
      </c>
      <c r="R272" s="86" t="b">
        <f t="shared" si="219"/>
        <v>0</v>
      </c>
      <c r="S272" s="86" t="str">
        <f t="shared" si="220"/>
        <v>Dummy Node</v>
      </c>
      <c r="T272" s="86" t="str">
        <f t="shared" si="221"/>
        <v>N/A</v>
      </c>
      <c r="U272" s="86" t="str">
        <f t="shared" si="222"/>
        <v>N/A</v>
      </c>
      <c r="V272" s="86">
        <f t="shared" si="223"/>
        <v>188</v>
      </c>
      <c r="W272" s="86" t="b">
        <f t="shared" si="224"/>
        <v>1</v>
      </c>
      <c r="X272" s="86" t="str">
        <f t="shared" si="225"/>
        <v>Dummy Node</v>
      </c>
      <c r="Y272" s="86" t="str">
        <f t="shared" si="226"/>
        <v>N/A</v>
      </c>
      <c r="Z272" s="86" t="str">
        <f t="shared" si="227"/>
        <v>N/A</v>
      </c>
      <c r="AA272" s="86">
        <f t="shared" si="228"/>
        <v>60</v>
      </c>
      <c r="AB272" s="86" t="b">
        <f t="shared" si="229"/>
        <v>0</v>
      </c>
      <c r="AC272" s="86" t="str">
        <f t="shared" si="230"/>
        <v>Distance</v>
      </c>
      <c r="AD272" s="86" t="str">
        <f t="shared" si="231"/>
        <v>&gt;</v>
      </c>
      <c r="AE272" s="86">
        <f t="shared" si="232"/>
        <v>52.355224609375</v>
      </c>
      <c r="AF272" s="86">
        <f t="shared" si="233"/>
        <v>57</v>
      </c>
      <c r="AG272" s="86" t="b">
        <f t="shared" si="234"/>
        <v>0</v>
      </c>
      <c r="AH272" s="86" t="str">
        <f t="shared" si="235"/>
        <v>Distance</v>
      </c>
      <c r="AI272" s="86" t="str">
        <f t="shared" si="236"/>
        <v>&gt;</v>
      </c>
      <c r="AJ272" s="86">
        <f t="shared" si="237"/>
        <v>42.164306640625</v>
      </c>
      <c r="AK272" s="86">
        <f t="shared" si="238"/>
        <v>12</v>
      </c>
      <c r="AL272" s="86" t="b">
        <f t="shared" si="239"/>
        <v>1</v>
      </c>
      <c r="AM272" s="86" t="str">
        <f t="shared" si="240"/>
        <v>Speed</v>
      </c>
      <c r="AN272" s="86" t="str">
        <f t="shared" si="241"/>
        <v>&lt;=</v>
      </c>
      <c r="AO272" s="86">
        <f t="shared" si="242"/>
        <v>7.25927734375</v>
      </c>
      <c r="AP272" s="86">
        <f t="shared" si="243"/>
        <v>5</v>
      </c>
      <c r="AQ272" s="86" t="b">
        <f t="shared" si="244"/>
        <v>0</v>
      </c>
      <c r="AR272" s="86" t="str">
        <f t="shared" si="245"/>
        <v>Speed</v>
      </c>
      <c r="AS272" s="86" t="str">
        <f t="shared" si="246"/>
        <v>&gt;</v>
      </c>
      <c r="AT272" s="86">
        <f t="shared" si="247"/>
        <v>5.388916015625</v>
      </c>
      <c r="AU272" s="86">
        <f t="shared" si="248"/>
        <v>3</v>
      </c>
      <c r="AV272" s="86" t="b">
        <f t="shared" si="249"/>
        <v>1</v>
      </c>
      <c r="AW272" s="86" t="str">
        <f t="shared" si="250"/>
        <v>Distance</v>
      </c>
      <c r="AX272" s="86" t="str">
        <f t="shared" si="251"/>
        <v>&lt;=</v>
      </c>
      <c r="AY272" s="86">
        <f t="shared" si="252"/>
        <v>67.628662109375</v>
      </c>
      <c r="AZ272" s="86">
        <f t="shared" si="253"/>
        <v>1</v>
      </c>
      <c r="BA272" s="86" t="b">
        <f t="shared" si="254"/>
        <v>1</v>
      </c>
      <c r="BB272" s="86" t="str">
        <f t="shared" si="255"/>
        <v>Speed</v>
      </c>
      <c r="BC272" s="86" t="str">
        <f t="shared" si="256"/>
        <v>&lt;=</v>
      </c>
      <c r="BD272" s="86">
        <f t="shared" si="257"/>
        <v>13.645751953125</v>
      </c>
      <c r="BE272" s="86">
        <f t="shared" si="258"/>
        <v>0</v>
      </c>
      <c r="BF272" s="86" t="b">
        <f t="shared" si="259"/>
        <v>1</v>
      </c>
      <c r="BG272" s="86" t="str">
        <f t="shared" si="260"/>
        <v>Distance</v>
      </c>
      <c r="BH272" s="86" t="str">
        <f t="shared" si="261"/>
        <v>&lt;=</v>
      </c>
      <c r="BI272" s="86">
        <f t="shared" si="262"/>
        <v>279.580810546875</v>
      </c>
      <c r="BJ272" s="15">
        <f t="shared" si="263"/>
        <v>0</v>
      </c>
      <c r="BK272" s="15" t="str">
        <f t="shared" si="264"/>
        <v>Distance&gt;52,355224609375 AND Distance&gt;42,164306640625 AND Speed&lt;=7,25927734375 AND Speed&gt;5,388916015625 AND Distance&lt;=67,628662109375 AND Speed&lt;=13,645751953125 AND Distance&lt;=279,580810546875</v>
      </c>
      <c r="BM272"/>
      <c r="BN272"/>
      <c r="BO272"/>
    </row>
    <row r="273" spans="1:67">
      <c r="A273" s="15">
        <v>270</v>
      </c>
      <c r="B273" s="15">
        <v>1</v>
      </c>
      <c r="C273" s="15">
        <v>79091</v>
      </c>
      <c r="D273" s="15">
        <f t="shared" si="212"/>
        <v>19</v>
      </c>
      <c r="E273" s="15">
        <f t="shared" si="213"/>
        <v>1267</v>
      </c>
      <c r="F273" s="15">
        <f t="shared" si="214"/>
        <v>19.309326171875</v>
      </c>
      <c r="G273" s="15">
        <v>309</v>
      </c>
      <c r="H273" s="15">
        <v>310</v>
      </c>
      <c r="I273" s="15">
        <v>268</v>
      </c>
      <c r="J273" s="15">
        <v>6</v>
      </c>
      <c r="K273" s="15">
        <v>737</v>
      </c>
      <c r="L273" s="15">
        <v>20</v>
      </c>
      <c r="M273" s="15">
        <f t="shared" si="215"/>
        <v>4.8828125E-3</v>
      </c>
      <c r="O273" s="86">
        <f t="shared" si="216"/>
        <v>737</v>
      </c>
      <c r="P273" s="86">
        <f t="shared" si="217"/>
        <v>0.333251953125</v>
      </c>
      <c r="Q273" s="86">
        <f t="shared" si="218"/>
        <v>486</v>
      </c>
      <c r="R273" s="86" t="b">
        <f t="shared" si="219"/>
        <v>1</v>
      </c>
      <c r="S273" s="86" t="str">
        <f t="shared" si="220"/>
        <v>Dummy Node</v>
      </c>
      <c r="T273" s="86" t="str">
        <f t="shared" si="221"/>
        <v>N/A</v>
      </c>
      <c r="U273" s="86" t="str">
        <f t="shared" si="222"/>
        <v>N/A</v>
      </c>
      <c r="V273" s="86">
        <f t="shared" si="223"/>
        <v>188</v>
      </c>
      <c r="W273" s="86" t="b">
        <f t="shared" si="224"/>
        <v>0</v>
      </c>
      <c r="X273" s="86" t="str">
        <f t="shared" si="225"/>
        <v>Dummy Node</v>
      </c>
      <c r="Y273" s="86" t="str">
        <f t="shared" si="226"/>
        <v>N/A</v>
      </c>
      <c r="Z273" s="86" t="str">
        <f t="shared" si="227"/>
        <v>N/A</v>
      </c>
      <c r="AA273" s="86">
        <f t="shared" si="228"/>
        <v>60</v>
      </c>
      <c r="AB273" s="86" t="b">
        <f t="shared" si="229"/>
        <v>0</v>
      </c>
      <c r="AC273" s="86" t="str">
        <f t="shared" si="230"/>
        <v>Distance</v>
      </c>
      <c r="AD273" s="86" t="str">
        <f t="shared" si="231"/>
        <v>&gt;</v>
      </c>
      <c r="AE273" s="86">
        <f t="shared" si="232"/>
        <v>52.355224609375</v>
      </c>
      <c r="AF273" s="86">
        <f t="shared" si="233"/>
        <v>57</v>
      </c>
      <c r="AG273" s="86" t="b">
        <f t="shared" si="234"/>
        <v>0</v>
      </c>
      <c r="AH273" s="86" t="str">
        <f t="shared" si="235"/>
        <v>Distance</v>
      </c>
      <c r="AI273" s="86" t="str">
        <f t="shared" si="236"/>
        <v>&gt;</v>
      </c>
      <c r="AJ273" s="86">
        <f t="shared" si="237"/>
        <v>42.164306640625</v>
      </c>
      <c r="AK273" s="86">
        <f t="shared" si="238"/>
        <v>12</v>
      </c>
      <c r="AL273" s="86" t="b">
        <f t="shared" si="239"/>
        <v>1</v>
      </c>
      <c r="AM273" s="86" t="str">
        <f t="shared" si="240"/>
        <v>Speed</v>
      </c>
      <c r="AN273" s="86" t="str">
        <f t="shared" si="241"/>
        <v>&lt;=</v>
      </c>
      <c r="AO273" s="86">
        <f t="shared" si="242"/>
        <v>7.25927734375</v>
      </c>
      <c r="AP273" s="86">
        <f t="shared" si="243"/>
        <v>5</v>
      </c>
      <c r="AQ273" s="86" t="b">
        <f t="shared" si="244"/>
        <v>0</v>
      </c>
      <c r="AR273" s="86" t="str">
        <f t="shared" si="245"/>
        <v>Speed</v>
      </c>
      <c r="AS273" s="86" t="str">
        <f t="shared" si="246"/>
        <v>&gt;</v>
      </c>
      <c r="AT273" s="86">
        <f t="shared" si="247"/>
        <v>5.388916015625</v>
      </c>
      <c r="AU273" s="86">
        <f t="shared" si="248"/>
        <v>3</v>
      </c>
      <c r="AV273" s="86" t="b">
        <f t="shared" si="249"/>
        <v>1</v>
      </c>
      <c r="AW273" s="86" t="str">
        <f t="shared" si="250"/>
        <v>Distance</v>
      </c>
      <c r="AX273" s="86" t="str">
        <f t="shared" si="251"/>
        <v>&lt;=</v>
      </c>
      <c r="AY273" s="86">
        <f t="shared" si="252"/>
        <v>67.628662109375</v>
      </c>
      <c r="AZ273" s="86">
        <f t="shared" si="253"/>
        <v>1</v>
      </c>
      <c r="BA273" s="86" t="b">
        <f t="shared" si="254"/>
        <v>1</v>
      </c>
      <c r="BB273" s="86" t="str">
        <f t="shared" si="255"/>
        <v>Speed</v>
      </c>
      <c r="BC273" s="86" t="str">
        <f t="shared" si="256"/>
        <v>&lt;=</v>
      </c>
      <c r="BD273" s="86">
        <f t="shared" si="257"/>
        <v>13.645751953125</v>
      </c>
      <c r="BE273" s="86">
        <f t="shared" si="258"/>
        <v>0</v>
      </c>
      <c r="BF273" s="86" t="b">
        <f t="shared" si="259"/>
        <v>1</v>
      </c>
      <c r="BG273" s="86" t="str">
        <f t="shared" si="260"/>
        <v>Distance</v>
      </c>
      <c r="BH273" s="86" t="str">
        <f t="shared" si="261"/>
        <v>&lt;=</v>
      </c>
      <c r="BI273" s="86">
        <f t="shared" si="262"/>
        <v>279.580810546875</v>
      </c>
      <c r="BJ273" s="15">
        <f t="shared" si="263"/>
        <v>0</v>
      </c>
      <c r="BK273" s="15" t="str">
        <f t="shared" si="264"/>
        <v>Distance&gt;52,355224609375 AND Distance&gt;42,164306640625 AND Speed&lt;=7,25927734375 AND Speed&gt;5,388916015625 AND Distance&lt;=67,628662109375 AND Speed&lt;=13,645751953125 AND Distance&lt;=279,580810546875</v>
      </c>
      <c r="BM273"/>
      <c r="BN273"/>
      <c r="BO273"/>
    </row>
    <row r="274" spans="1:67">
      <c r="A274" s="15">
        <v>271</v>
      </c>
      <c r="B274" s="15">
        <v>-2</v>
      </c>
      <c r="C274" s="15">
        <v>-8192</v>
      </c>
      <c r="D274" s="15">
        <f t="shared" si="212"/>
        <v>-1</v>
      </c>
      <c r="E274" s="15">
        <f t="shared" si="213"/>
        <v>0</v>
      </c>
      <c r="F274" s="15">
        <f t="shared" si="214"/>
        <v>-1</v>
      </c>
      <c r="G274" s="15">
        <v>523</v>
      </c>
      <c r="H274" s="15">
        <v>524</v>
      </c>
      <c r="I274" s="15">
        <v>269</v>
      </c>
      <c r="J274" s="15">
        <v>7</v>
      </c>
      <c r="K274" s="15">
        <v>738</v>
      </c>
      <c r="L274" s="15">
        <v>0</v>
      </c>
      <c r="M274" s="15">
        <f t="shared" si="215"/>
        <v>0</v>
      </c>
      <c r="O274" s="86">
        <f t="shared" si="216"/>
        <v>738</v>
      </c>
      <c r="P274" s="86">
        <f t="shared" si="217"/>
        <v>0.333251953125</v>
      </c>
      <c r="Q274" s="86">
        <f t="shared" si="218"/>
        <v>486</v>
      </c>
      <c r="R274" s="86" t="b">
        <f t="shared" si="219"/>
        <v>0</v>
      </c>
      <c r="S274" s="86" t="str">
        <f t="shared" si="220"/>
        <v>Dummy Node</v>
      </c>
      <c r="T274" s="86" t="str">
        <f t="shared" si="221"/>
        <v>N/A</v>
      </c>
      <c r="U274" s="86" t="str">
        <f t="shared" si="222"/>
        <v>N/A</v>
      </c>
      <c r="V274" s="86">
        <f t="shared" si="223"/>
        <v>188</v>
      </c>
      <c r="W274" s="86" t="b">
        <f t="shared" si="224"/>
        <v>0</v>
      </c>
      <c r="X274" s="86" t="str">
        <f t="shared" si="225"/>
        <v>Dummy Node</v>
      </c>
      <c r="Y274" s="86" t="str">
        <f t="shared" si="226"/>
        <v>N/A</v>
      </c>
      <c r="Z274" s="86" t="str">
        <f t="shared" si="227"/>
        <v>N/A</v>
      </c>
      <c r="AA274" s="86">
        <f t="shared" si="228"/>
        <v>60</v>
      </c>
      <c r="AB274" s="86" t="b">
        <f t="shared" si="229"/>
        <v>0</v>
      </c>
      <c r="AC274" s="86" t="str">
        <f t="shared" si="230"/>
        <v>Distance</v>
      </c>
      <c r="AD274" s="86" t="str">
        <f t="shared" si="231"/>
        <v>&gt;</v>
      </c>
      <c r="AE274" s="86">
        <f t="shared" si="232"/>
        <v>52.355224609375</v>
      </c>
      <c r="AF274" s="86">
        <f t="shared" si="233"/>
        <v>57</v>
      </c>
      <c r="AG274" s="86" t="b">
        <f t="shared" si="234"/>
        <v>0</v>
      </c>
      <c r="AH274" s="86" t="str">
        <f t="shared" si="235"/>
        <v>Distance</v>
      </c>
      <c r="AI274" s="86" t="str">
        <f t="shared" si="236"/>
        <v>&gt;</v>
      </c>
      <c r="AJ274" s="86">
        <f t="shared" si="237"/>
        <v>42.164306640625</v>
      </c>
      <c r="AK274" s="86">
        <f t="shared" si="238"/>
        <v>12</v>
      </c>
      <c r="AL274" s="86" t="b">
        <f t="shared" si="239"/>
        <v>1</v>
      </c>
      <c r="AM274" s="86" t="str">
        <f t="shared" si="240"/>
        <v>Speed</v>
      </c>
      <c r="AN274" s="86" t="str">
        <f t="shared" si="241"/>
        <v>&lt;=</v>
      </c>
      <c r="AO274" s="86">
        <f t="shared" si="242"/>
        <v>7.25927734375</v>
      </c>
      <c r="AP274" s="86">
        <f t="shared" si="243"/>
        <v>5</v>
      </c>
      <c r="AQ274" s="86" t="b">
        <f t="shared" si="244"/>
        <v>0</v>
      </c>
      <c r="AR274" s="86" t="str">
        <f t="shared" si="245"/>
        <v>Speed</v>
      </c>
      <c r="AS274" s="86" t="str">
        <f t="shared" si="246"/>
        <v>&gt;</v>
      </c>
      <c r="AT274" s="86">
        <f t="shared" si="247"/>
        <v>5.388916015625</v>
      </c>
      <c r="AU274" s="86">
        <f t="shared" si="248"/>
        <v>3</v>
      </c>
      <c r="AV274" s="86" t="b">
        <f t="shared" si="249"/>
        <v>1</v>
      </c>
      <c r="AW274" s="86" t="str">
        <f t="shared" si="250"/>
        <v>Distance</v>
      </c>
      <c r="AX274" s="86" t="str">
        <f t="shared" si="251"/>
        <v>&lt;=</v>
      </c>
      <c r="AY274" s="86">
        <f t="shared" si="252"/>
        <v>67.628662109375</v>
      </c>
      <c r="AZ274" s="86">
        <f t="shared" si="253"/>
        <v>1</v>
      </c>
      <c r="BA274" s="86" t="b">
        <f t="shared" si="254"/>
        <v>1</v>
      </c>
      <c r="BB274" s="86" t="str">
        <f t="shared" si="255"/>
        <v>Speed</v>
      </c>
      <c r="BC274" s="86" t="str">
        <f t="shared" si="256"/>
        <v>&lt;=</v>
      </c>
      <c r="BD274" s="86">
        <f t="shared" si="257"/>
        <v>13.645751953125</v>
      </c>
      <c r="BE274" s="86">
        <f t="shared" si="258"/>
        <v>0</v>
      </c>
      <c r="BF274" s="86" t="b">
        <f t="shared" si="259"/>
        <v>1</v>
      </c>
      <c r="BG274" s="86" t="str">
        <f t="shared" si="260"/>
        <v>Distance</v>
      </c>
      <c r="BH274" s="86" t="str">
        <f t="shared" si="261"/>
        <v>&lt;=</v>
      </c>
      <c r="BI274" s="86">
        <f t="shared" si="262"/>
        <v>279.580810546875</v>
      </c>
      <c r="BJ274" s="15">
        <f t="shared" si="263"/>
        <v>0</v>
      </c>
      <c r="BK274" s="15" t="str">
        <f t="shared" si="264"/>
        <v>Distance&gt;52,355224609375 AND Distance&gt;42,164306640625 AND Speed&lt;=7,25927734375 AND Speed&gt;5,388916015625 AND Distance&lt;=67,628662109375 AND Speed&lt;=13,645751953125 AND Distance&lt;=279,580810546875</v>
      </c>
      <c r="BM274"/>
      <c r="BN274"/>
      <c r="BO274"/>
    </row>
    <row r="275" spans="1:67">
      <c r="A275" s="15">
        <v>272</v>
      </c>
      <c r="B275" s="15">
        <v>2</v>
      </c>
      <c r="C275" s="15">
        <v>5238</v>
      </c>
      <c r="D275" s="15">
        <f t="shared" si="212"/>
        <v>1</v>
      </c>
      <c r="E275" s="15">
        <f t="shared" si="213"/>
        <v>1142</v>
      </c>
      <c r="F275" s="15">
        <f t="shared" si="214"/>
        <v>1.27880859375</v>
      </c>
      <c r="G275" s="15">
        <v>273</v>
      </c>
      <c r="H275" s="15">
        <v>274</v>
      </c>
      <c r="I275" s="15">
        <v>269</v>
      </c>
      <c r="J275" s="15">
        <v>7</v>
      </c>
      <c r="K275" s="15">
        <v>739</v>
      </c>
      <c r="L275" s="15">
        <v>1092</v>
      </c>
      <c r="M275" s="15">
        <f t="shared" si="215"/>
        <v>0.2666015625</v>
      </c>
      <c r="O275" s="86">
        <f t="shared" si="216"/>
        <v>739</v>
      </c>
      <c r="P275" s="86">
        <f t="shared" si="217"/>
        <v>0.333251953125</v>
      </c>
      <c r="Q275" s="86">
        <f t="shared" si="218"/>
        <v>501</v>
      </c>
      <c r="R275" s="86" t="b">
        <f t="shared" si="219"/>
        <v>1</v>
      </c>
      <c r="S275" s="86" t="str">
        <f t="shared" si="220"/>
        <v>Dummy Node</v>
      </c>
      <c r="T275" s="86" t="str">
        <f t="shared" si="221"/>
        <v>N/A</v>
      </c>
      <c r="U275" s="86" t="str">
        <f t="shared" si="222"/>
        <v>N/A</v>
      </c>
      <c r="V275" s="86">
        <f t="shared" si="223"/>
        <v>211</v>
      </c>
      <c r="W275" s="86" t="b">
        <f t="shared" si="224"/>
        <v>1</v>
      </c>
      <c r="X275" s="86" t="str">
        <f t="shared" si="225"/>
        <v>Dummy Node</v>
      </c>
      <c r="Y275" s="86" t="str">
        <f t="shared" si="226"/>
        <v>N/A</v>
      </c>
      <c r="Z275" s="86" t="str">
        <f t="shared" si="227"/>
        <v>N/A</v>
      </c>
      <c r="AA275" s="86">
        <f t="shared" si="228"/>
        <v>102</v>
      </c>
      <c r="AB275" s="86" t="b">
        <f t="shared" si="229"/>
        <v>1</v>
      </c>
      <c r="AC275" s="86" t="str">
        <f t="shared" si="230"/>
        <v>Speed</v>
      </c>
      <c r="AD275" s="86" t="str">
        <f t="shared" si="231"/>
        <v>&lt;=</v>
      </c>
      <c r="AE275" s="86">
        <f t="shared" si="232"/>
        <v>4.40771484375</v>
      </c>
      <c r="AF275" s="86">
        <f t="shared" si="233"/>
        <v>20</v>
      </c>
      <c r="AG275" s="86" t="b">
        <f t="shared" si="234"/>
        <v>0</v>
      </c>
      <c r="AH275" s="86" t="str">
        <f t="shared" si="235"/>
        <v>Distance</v>
      </c>
      <c r="AI275" s="86" t="str">
        <f t="shared" si="236"/>
        <v>&gt;</v>
      </c>
      <c r="AJ275" s="86">
        <f t="shared" si="237"/>
        <v>28.723876953125</v>
      </c>
      <c r="AK275" s="86">
        <f t="shared" si="238"/>
        <v>11</v>
      </c>
      <c r="AL275" s="86" t="b">
        <f t="shared" si="239"/>
        <v>0</v>
      </c>
      <c r="AM275" s="86" t="str">
        <f t="shared" si="240"/>
        <v>Distance</v>
      </c>
      <c r="AN275" s="86" t="str">
        <f t="shared" si="241"/>
        <v>&gt;</v>
      </c>
      <c r="AO275" s="86">
        <f t="shared" si="242"/>
        <v>18.694580078125</v>
      </c>
      <c r="AP275" s="86">
        <f t="shared" si="243"/>
        <v>5</v>
      </c>
      <c r="AQ275" s="86" t="b">
        <f t="shared" si="244"/>
        <v>1</v>
      </c>
      <c r="AR275" s="86" t="str">
        <f t="shared" si="245"/>
        <v>Speed</v>
      </c>
      <c r="AS275" s="86" t="str">
        <f t="shared" si="246"/>
        <v>&lt;=</v>
      </c>
      <c r="AT275" s="86">
        <f t="shared" si="247"/>
        <v>5.388916015625</v>
      </c>
      <c r="AU275" s="86">
        <f t="shared" si="248"/>
        <v>3</v>
      </c>
      <c r="AV275" s="86" t="b">
        <f t="shared" si="249"/>
        <v>1</v>
      </c>
      <c r="AW275" s="86" t="str">
        <f t="shared" si="250"/>
        <v>Distance</v>
      </c>
      <c r="AX275" s="86" t="str">
        <f t="shared" si="251"/>
        <v>&lt;=</v>
      </c>
      <c r="AY275" s="86">
        <f t="shared" si="252"/>
        <v>67.628662109375</v>
      </c>
      <c r="AZ275" s="86">
        <f t="shared" si="253"/>
        <v>1</v>
      </c>
      <c r="BA275" s="86" t="b">
        <f t="shared" si="254"/>
        <v>1</v>
      </c>
      <c r="BB275" s="86" t="str">
        <f t="shared" si="255"/>
        <v>Speed</v>
      </c>
      <c r="BC275" s="86" t="str">
        <f t="shared" si="256"/>
        <v>&lt;=</v>
      </c>
      <c r="BD275" s="86">
        <f t="shared" si="257"/>
        <v>13.645751953125</v>
      </c>
      <c r="BE275" s="86">
        <f t="shared" si="258"/>
        <v>0</v>
      </c>
      <c r="BF275" s="86" t="b">
        <f t="shared" si="259"/>
        <v>1</v>
      </c>
      <c r="BG275" s="86" t="str">
        <f t="shared" si="260"/>
        <v>Distance</v>
      </c>
      <c r="BH275" s="86" t="str">
        <f t="shared" si="261"/>
        <v>&lt;=</v>
      </c>
      <c r="BI275" s="86">
        <f t="shared" si="262"/>
        <v>279.580810546875</v>
      </c>
      <c r="BJ275" s="15">
        <f t="shared" si="263"/>
        <v>0</v>
      </c>
      <c r="BK275" s="15" t="str">
        <f t="shared" si="264"/>
        <v>Speed&lt;=4,40771484375 AND Distance&gt;28,723876953125 AND Distance&gt;18,694580078125 AND Speed&lt;=5,388916015625 AND Distance&lt;=67,628662109375 AND Speed&lt;=13,645751953125 AND Distance&lt;=279,580810546875</v>
      </c>
      <c r="BM275"/>
      <c r="BN275"/>
      <c r="BO275"/>
    </row>
    <row r="276" spans="1:67">
      <c r="A276" s="15">
        <v>273</v>
      </c>
      <c r="B276" s="15">
        <v>-2</v>
      </c>
      <c r="C276" s="15">
        <v>-8192</v>
      </c>
      <c r="D276" s="15">
        <f t="shared" si="212"/>
        <v>-1</v>
      </c>
      <c r="E276" s="15">
        <f t="shared" si="213"/>
        <v>0</v>
      </c>
      <c r="F276" s="15">
        <f t="shared" si="214"/>
        <v>-1</v>
      </c>
      <c r="G276" s="15">
        <v>525</v>
      </c>
      <c r="H276" s="15">
        <v>526</v>
      </c>
      <c r="I276" s="15">
        <v>272</v>
      </c>
      <c r="J276" s="15">
        <v>8</v>
      </c>
      <c r="K276" s="15">
        <v>740</v>
      </c>
      <c r="L276" s="15">
        <v>819</v>
      </c>
      <c r="M276" s="15">
        <f t="shared" si="215"/>
        <v>0.199951171875</v>
      </c>
      <c r="O276" s="86">
        <f t="shared" si="216"/>
        <v>740</v>
      </c>
      <c r="P276" s="86">
        <f t="shared" si="217"/>
        <v>0.333251953125</v>
      </c>
      <c r="Q276" s="86">
        <f t="shared" si="218"/>
        <v>501</v>
      </c>
      <c r="R276" s="86" t="b">
        <f t="shared" si="219"/>
        <v>0</v>
      </c>
      <c r="S276" s="86" t="str">
        <f t="shared" si="220"/>
        <v>Dummy Node</v>
      </c>
      <c r="T276" s="86" t="str">
        <f t="shared" si="221"/>
        <v>N/A</v>
      </c>
      <c r="U276" s="86" t="str">
        <f t="shared" si="222"/>
        <v>N/A</v>
      </c>
      <c r="V276" s="86">
        <f t="shared" si="223"/>
        <v>211</v>
      </c>
      <c r="W276" s="86" t="b">
        <f t="shared" si="224"/>
        <v>1</v>
      </c>
      <c r="X276" s="86" t="str">
        <f t="shared" si="225"/>
        <v>Dummy Node</v>
      </c>
      <c r="Y276" s="86" t="str">
        <f t="shared" si="226"/>
        <v>N/A</v>
      </c>
      <c r="Z276" s="86" t="str">
        <f t="shared" si="227"/>
        <v>N/A</v>
      </c>
      <c r="AA276" s="86">
        <f t="shared" si="228"/>
        <v>102</v>
      </c>
      <c r="AB276" s="86" t="b">
        <f t="shared" si="229"/>
        <v>1</v>
      </c>
      <c r="AC276" s="86" t="str">
        <f t="shared" si="230"/>
        <v>Speed</v>
      </c>
      <c r="AD276" s="86" t="str">
        <f t="shared" si="231"/>
        <v>&lt;=</v>
      </c>
      <c r="AE276" s="86">
        <f t="shared" si="232"/>
        <v>4.40771484375</v>
      </c>
      <c r="AF276" s="86">
        <f t="shared" si="233"/>
        <v>20</v>
      </c>
      <c r="AG276" s="86" t="b">
        <f t="shared" si="234"/>
        <v>0</v>
      </c>
      <c r="AH276" s="86" t="str">
        <f t="shared" si="235"/>
        <v>Distance</v>
      </c>
      <c r="AI276" s="86" t="str">
        <f t="shared" si="236"/>
        <v>&gt;</v>
      </c>
      <c r="AJ276" s="86">
        <f t="shared" si="237"/>
        <v>28.723876953125</v>
      </c>
      <c r="AK276" s="86">
        <f t="shared" si="238"/>
        <v>11</v>
      </c>
      <c r="AL276" s="86" t="b">
        <f t="shared" si="239"/>
        <v>0</v>
      </c>
      <c r="AM276" s="86" t="str">
        <f t="shared" si="240"/>
        <v>Distance</v>
      </c>
      <c r="AN276" s="86" t="str">
        <f t="shared" si="241"/>
        <v>&gt;</v>
      </c>
      <c r="AO276" s="86">
        <f t="shared" si="242"/>
        <v>18.694580078125</v>
      </c>
      <c r="AP276" s="86">
        <f t="shared" si="243"/>
        <v>5</v>
      </c>
      <c r="AQ276" s="86" t="b">
        <f t="shared" si="244"/>
        <v>1</v>
      </c>
      <c r="AR276" s="86" t="str">
        <f t="shared" si="245"/>
        <v>Speed</v>
      </c>
      <c r="AS276" s="86" t="str">
        <f t="shared" si="246"/>
        <v>&lt;=</v>
      </c>
      <c r="AT276" s="86">
        <f t="shared" si="247"/>
        <v>5.388916015625</v>
      </c>
      <c r="AU276" s="86">
        <f t="shared" si="248"/>
        <v>3</v>
      </c>
      <c r="AV276" s="86" t="b">
        <f t="shared" si="249"/>
        <v>1</v>
      </c>
      <c r="AW276" s="86" t="str">
        <f t="shared" si="250"/>
        <v>Distance</v>
      </c>
      <c r="AX276" s="86" t="str">
        <f t="shared" si="251"/>
        <v>&lt;=</v>
      </c>
      <c r="AY276" s="86">
        <f t="shared" si="252"/>
        <v>67.628662109375</v>
      </c>
      <c r="AZ276" s="86">
        <f t="shared" si="253"/>
        <v>1</v>
      </c>
      <c r="BA276" s="86" t="b">
        <f t="shared" si="254"/>
        <v>1</v>
      </c>
      <c r="BB276" s="86" t="str">
        <f t="shared" si="255"/>
        <v>Speed</v>
      </c>
      <c r="BC276" s="86" t="str">
        <f t="shared" si="256"/>
        <v>&lt;=</v>
      </c>
      <c r="BD276" s="86">
        <f t="shared" si="257"/>
        <v>13.645751953125</v>
      </c>
      <c r="BE276" s="86">
        <f t="shared" si="258"/>
        <v>0</v>
      </c>
      <c r="BF276" s="86" t="b">
        <f t="shared" si="259"/>
        <v>1</v>
      </c>
      <c r="BG276" s="86" t="str">
        <f t="shared" si="260"/>
        <v>Distance</v>
      </c>
      <c r="BH276" s="86" t="str">
        <f t="shared" si="261"/>
        <v>&lt;=</v>
      </c>
      <c r="BI276" s="86">
        <f t="shared" si="262"/>
        <v>279.580810546875</v>
      </c>
      <c r="BJ276" s="15">
        <f t="shared" si="263"/>
        <v>0</v>
      </c>
      <c r="BK276" s="15" t="str">
        <f t="shared" si="264"/>
        <v>Speed&lt;=4,40771484375 AND Distance&gt;28,723876953125 AND Distance&gt;18,694580078125 AND Speed&lt;=5,388916015625 AND Distance&lt;=67,628662109375 AND Speed&lt;=13,645751953125 AND Distance&lt;=279,580810546875</v>
      </c>
      <c r="BM276"/>
      <c r="BN276"/>
      <c r="BO276"/>
    </row>
    <row r="277" spans="1:67">
      <c r="A277" s="15">
        <v>274</v>
      </c>
      <c r="B277" s="15">
        <v>-2</v>
      </c>
      <c r="C277" s="15">
        <v>-8192</v>
      </c>
      <c r="D277" s="15">
        <f t="shared" si="212"/>
        <v>-1</v>
      </c>
      <c r="E277" s="15">
        <f t="shared" si="213"/>
        <v>0</v>
      </c>
      <c r="F277" s="15">
        <f t="shared" si="214"/>
        <v>-1</v>
      </c>
      <c r="G277" s="15">
        <v>527</v>
      </c>
      <c r="H277" s="15">
        <v>528</v>
      </c>
      <c r="I277" s="15">
        <v>272</v>
      </c>
      <c r="J277" s="15">
        <v>8</v>
      </c>
      <c r="K277" s="15">
        <v>741</v>
      </c>
      <c r="L277" s="15">
        <v>1365</v>
      </c>
      <c r="M277" s="15">
        <f t="shared" si="215"/>
        <v>0.333251953125</v>
      </c>
      <c r="O277" s="86">
        <f t="shared" si="216"/>
        <v>741</v>
      </c>
      <c r="P277" s="86">
        <f t="shared" si="217"/>
        <v>0.333251953125</v>
      </c>
      <c r="Q277" s="86">
        <f t="shared" si="218"/>
        <v>502</v>
      </c>
      <c r="R277" s="86" t="b">
        <f t="shared" si="219"/>
        <v>1</v>
      </c>
      <c r="S277" s="86" t="str">
        <f t="shared" si="220"/>
        <v>Dummy Node</v>
      </c>
      <c r="T277" s="86" t="str">
        <f t="shared" si="221"/>
        <v>N/A</v>
      </c>
      <c r="U277" s="86" t="str">
        <f t="shared" si="222"/>
        <v>N/A</v>
      </c>
      <c r="V277" s="86">
        <f t="shared" si="223"/>
        <v>211</v>
      </c>
      <c r="W277" s="86" t="b">
        <f t="shared" si="224"/>
        <v>0</v>
      </c>
      <c r="X277" s="86" t="str">
        <f t="shared" si="225"/>
        <v>Dummy Node</v>
      </c>
      <c r="Y277" s="86" t="str">
        <f t="shared" si="226"/>
        <v>N/A</v>
      </c>
      <c r="Z277" s="86" t="str">
        <f t="shared" si="227"/>
        <v>N/A</v>
      </c>
      <c r="AA277" s="86">
        <f t="shared" si="228"/>
        <v>102</v>
      </c>
      <c r="AB277" s="86" t="b">
        <f t="shared" si="229"/>
        <v>1</v>
      </c>
      <c r="AC277" s="86" t="str">
        <f t="shared" si="230"/>
        <v>Speed</v>
      </c>
      <c r="AD277" s="86" t="str">
        <f t="shared" si="231"/>
        <v>&lt;=</v>
      </c>
      <c r="AE277" s="86">
        <f t="shared" si="232"/>
        <v>4.40771484375</v>
      </c>
      <c r="AF277" s="86">
        <f t="shared" si="233"/>
        <v>20</v>
      </c>
      <c r="AG277" s="86" t="b">
        <f t="shared" si="234"/>
        <v>0</v>
      </c>
      <c r="AH277" s="86" t="str">
        <f t="shared" si="235"/>
        <v>Distance</v>
      </c>
      <c r="AI277" s="86" t="str">
        <f t="shared" si="236"/>
        <v>&gt;</v>
      </c>
      <c r="AJ277" s="86">
        <f t="shared" si="237"/>
        <v>28.723876953125</v>
      </c>
      <c r="AK277" s="86">
        <f t="shared" si="238"/>
        <v>11</v>
      </c>
      <c r="AL277" s="86" t="b">
        <f t="shared" si="239"/>
        <v>0</v>
      </c>
      <c r="AM277" s="86" t="str">
        <f t="shared" si="240"/>
        <v>Distance</v>
      </c>
      <c r="AN277" s="86" t="str">
        <f t="shared" si="241"/>
        <v>&gt;</v>
      </c>
      <c r="AO277" s="86">
        <f t="shared" si="242"/>
        <v>18.694580078125</v>
      </c>
      <c r="AP277" s="86">
        <f t="shared" si="243"/>
        <v>5</v>
      </c>
      <c r="AQ277" s="86" t="b">
        <f t="shared" si="244"/>
        <v>1</v>
      </c>
      <c r="AR277" s="86" t="str">
        <f t="shared" si="245"/>
        <v>Speed</v>
      </c>
      <c r="AS277" s="86" t="str">
        <f t="shared" si="246"/>
        <v>&lt;=</v>
      </c>
      <c r="AT277" s="86">
        <f t="shared" si="247"/>
        <v>5.388916015625</v>
      </c>
      <c r="AU277" s="86">
        <f t="shared" si="248"/>
        <v>3</v>
      </c>
      <c r="AV277" s="86" t="b">
        <f t="shared" si="249"/>
        <v>1</v>
      </c>
      <c r="AW277" s="86" t="str">
        <f t="shared" si="250"/>
        <v>Distance</v>
      </c>
      <c r="AX277" s="86" t="str">
        <f t="shared" si="251"/>
        <v>&lt;=</v>
      </c>
      <c r="AY277" s="86">
        <f t="shared" si="252"/>
        <v>67.628662109375</v>
      </c>
      <c r="AZ277" s="86">
        <f t="shared" si="253"/>
        <v>1</v>
      </c>
      <c r="BA277" s="86" t="b">
        <f t="shared" si="254"/>
        <v>1</v>
      </c>
      <c r="BB277" s="86" t="str">
        <f t="shared" si="255"/>
        <v>Speed</v>
      </c>
      <c r="BC277" s="86" t="str">
        <f t="shared" si="256"/>
        <v>&lt;=</v>
      </c>
      <c r="BD277" s="86">
        <f t="shared" si="257"/>
        <v>13.645751953125</v>
      </c>
      <c r="BE277" s="86">
        <f t="shared" si="258"/>
        <v>0</v>
      </c>
      <c r="BF277" s="86" t="b">
        <f t="shared" si="259"/>
        <v>1</v>
      </c>
      <c r="BG277" s="86" t="str">
        <f t="shared" si="260"/>
        <v>Distance</v>
      </c>
      <c r="BH277" s="86" t="str">
        <f t="shared" si="261"/>
        <v>&lt;=</v>
      </c>
      <c r="BI277" s="86">
        <f t="shared" si="262"/>
        <v>279.580810546875</v>
      </c>
      <c r="BJ277" s="15">
        <f t="shared" si="263"/>
        <v>0</v>
      </c>
      <c r="BK277" s="15" t="str">
        <f t="shared" si="264"/>
        <v>Speed&lt;=4,40771484375 AND Distance&gt;28,723876953125 AND Distance&gt;18,694580078125 AND Speed&lt;=5,388916015625 AND Distance&lt;=67,628662109375 AND Speed&lt;=13,645751953125 AND Distance&lt;=279,580810546875</v>
      </c>
      <c r="BM277"/>
      <c r="BN277"/>
      <c r="BO277"/>
    </row>
    <row r="278" spans="1:67">
      <c r="A278" s="15">
        <v>275</v>
      </c>
      <c r="B278" s="15">
        <v>-2</v>
      </c>
      <c r="C278" s="15">
        <v>-8192</v>
      </c>
      <c r="D278" s="15">
        <f t="shared" si="212"/>
        <v>-1</v>
      </c>
      <c r="E278" s="15">
        <f t="shared" si="213"/>
        <v>0</v>
      </c>
      <c r="F278" s="15">
        <f t="shared" si="214"/>
        <v>-1</v>
      </c>
      <c r="G278" s="15">
        <v>-1</v>
      </c>
      <c r="H278" s="15">
        <v>-1</v>
      </c>
      <c r="I278" s="15">
        <v>75</v>
      </c>
      <c r="J278" s="15">
        <v>9</v>
      </c>
      <c r="K278" s="15">
        <v>742</v>
      </c>
      <c r="L278" s="15">
        <v>910</v>
      </c>
      <c r="M278" s="15">
        <f t="shared" si="215"/>
        <v>0.22216796875</v>
      </c>
      <c r="O278" s="86">
        <f t="shared" si="216"/>
        <v>742</v>
      </c>
      <c r="P278" s="86">
        <f t="shared" si="217"/>
        <v>0.333251953125</v>
      </c>
      <c r="Q278" s="86">
        <f t="shared" si="218"/>
        <v>502</v>
      </c>
      <c r="R278" s="86" t="b">
        <f t="shared" si="219"/>
        <v>0</v>
      </c>
      <c r="S278" s="86" t="str">
        <f t="shared" si="220"/>
        <v>Dummy Node</v>
      </c>
      <c r="T278" s="86" t="str">
        <f t="shared" si="221"/>
        <v>N/A</v>
      </c>
      <c r="U278" s="86" t="str">
        <f t="shared" si="222"/>
        <v>N/A</v>
      </c>
      <c r="V278" s="86">
        <f t="shared" si="223"/>
        <v>211</v>
      </c>
      <c r="W278" s="86" t="b">
        <f t="shared" si="224"/>
        <v>0</v>
      </c>
      <c r="X278" s="86" t="str">
        <f t="shared" si="225"/>
        <v>Dummy Node</v>
      </c>
      <c r="Y278" s="86" t="str">
        <f t="shared" si="226"/>
        <v>N/A</v>
      </c>
      <c r="Z278" s="86" t="str">
        <f t="shared" si="227"/>
        <v>N/A</v>
      </c>
      <c r="AA278" s="86">
        <f t="shared" si="228"/>
        <v>102</v>
      </c>
      <c r="AB278" s="86" t="b">
        <f t="shared" si="229"/>
        <v>1</v>
      </c>
      <c r="AC278" s="86" t="str">
        <f t="shared" si="230"/>
        <v>Speed</v>
      </c>
      <c r="AD278" s="86" t="str">
        <f t="shared" si="231"/>
        <v>&lt;=</v>
      </c>
      <c r="AE278" s="86">
        <f t="shared" si="232"/>
        <v>4.40771484375</v>
      </c>
      <c r="AF278" s="86">
        <f t="shared" si="233"/>
        <v>20</v>
      </c>
      <c r="AG278" s="86" t="b">
        <f t="shared" si="234"/>
        <v>0</v>
      </c>
      <c r="AH278" s="86" t="str">
        <f t="shared" si="235"/>
        <v>Distance</v>
      </c>
      <c r="AI278" s="86" t="str">
        <f t="shared" si="236"/>
        <v>&gt;</v>
      </c>
      <c r="AJ278" s="86">
        <f t="shared" si="237"/>
        <v>28.723876953125</v>
      </c>
      <c r="AK278" s="86">
        <f t="shared" si="238"/>
        <v>11</v>
      </c>
      <c r="AL278" s="86" t="b">
        <f t="shared" si="239"/>
        <v>0</v>
      </c>
      <c r="AM278" s="86" t="str">
        <f t="shared" si="240"/>
        <v>Distance</v>
      </c>
      <c r="AN278" s="86" t="str">
        <f t="shared" si="241"/>
        <v>&gt;</v>
      </c>
      <c r="AO278" s="86">
        <f t="shared" si="242"/>
        <v>18.694580078125</v>
      </c>
      <c r="AP278" s="86">
        <f t="shared" si="243"/>
        <v>5</v>
      </c>
      <c r="AQ278" s="86" t="b">
        <f t="shared" si="244"/>
        <v>1</v>
      </c>
      <c r="AR278" s="86" t="str">
        <f t="shared" si="245"/>
        <v>Speed</v>
      </c>
      <c r="AS278" s="86" t="str">
        <f t="shared" si="246"/>
        <v>&lt;=</v>
      </c>
      <c r="AT278" s="86">
        <f t="shared" si="247"/>
        <v>5.388916015625</v>
      </c>
      <c r="AU278" s="86">
        <f t="shared" si="248"/>
        <v>3</v>
      </c>
      <c r="AV278" s="86" t="b">
        <f t="shared" si="249"/>
        <v>1</v>
      </c>
      <c r="AW278" s="86" t="str">
        <f t="shared" si="250"/>
        <v>Distance</v>
      </c>
      <c r="AX278" s="86" t="str">
        <f t="shared" si="251"/>
        <v>&lt;=</v>
      </c>
      <c r="AY278" s="86">
        <f t="shared" si="252"/>
        <v>67.628662109375</v>
      </c>
      <c r="AZ278" s="86">
        <f t="shared" si="253"/>
        <v>1</v>
      </c>
      <c r="BA278" s="86" t="b">
        <f t="shared" si="254"/>
        <v>1</v>
      </c>
      <c r="BB278" s="86" t="str">
        <f t="shared" si="255"/>
        <v>Speed</v>
      </c>
      <c r="BC278" s="86" t="str">
        <f t="shared" si="256"/>
        <v>&lt;=</v>
      </c>
      <c r="BD278" s="86">
        <f t="shared" si="257"/>
        <v>13.645751953125</v>
      </c>
      <c r="BE278" s="86">
        <f t="shared" si="258"/>
        <v>0</v>
      </c>
      <c r="BF278" s="86" t="b">
        <f t="shared" si="259"/>
        <v>1</v>
      </c>
      <c r="BG278" s="86" t="str">
        <f t="shared" si="260"/>
        <v>Distance</v>
      </c>
      <c r="BH278" s="86" t="str">
        <f t="shared" si="261"/>
        <v>&lt;=</v>
      </c>
      <c r="BI278" s="86">
        <f t="shared" si="262"/>
        <v>279.580810546875</v>
      </c>
      <c r="BJ278" s="15">
        <f t="shared" si="263"/>
        <v>0</v>
      </c>
      <c r="BK278" s="15" t="str">
        <f t="shared" si="264"/>
        <v>Speed&lt;=4,40771484375 AND Distance&gt;28,723876953125 AND Distance&gt;18,694580078125 AND Speed&lt;=5,388916015625 AND Distance&lt;=67,628662109375 AND Speed&lt;=13,645751953125 AND Distance&lt;=279,580810546875</v>
      </c>
      <c r="BM278"/>
      <c r="BN278"/>
      <c r="BO278"/>
    </row>
    <row r="279" spans="1:67">
      <c r="A279" s="15">
        <v>276</v>
      </c>
      <c r="B279" s="15">
        <v>-2</v>
      </c>
      <c r="C279" s="15">
        <v>-8192</v>
      </c>
      <c r="D279" s="15">
        <f t="shared" si="212"/>
        <v>-1</v>
      </c>
      <c r="E279" s="15">
        <f t="shared" si="213"/>
        <v>0</v>
      </c>
      <c r="F279" s="15">
        <f t="shared" si="214"/>
        <v>-1</v>
      </c>
      <c r="G279" s="15">
        <v>-1</v>
      </c>
      <c r="H279" s="15">
        <v>-1</v>
      </c>
      <c r="I279" s="15">
        <v>75</v>
      </c>
      <c r="J279" s="15">
        <v>9</v>
      </c>
      <c r="K279" s="15">
        <v>743</v>
      </c>
      <c r="L279" s="15">
        <v>1365</v>
      </c>
      <c r="M279" s="15">
        <f t="shared" si="215"/>
        <v>0.333251953125</v>
      </c>
      <c r="O279" s="86">
        <f t="shared" si="216"/>
        <v>743</v>
      </c>
      <c r="P279" s="86">
        <f t="shared" si="217"/>
        <v>0.333251953125</v>
      </c>
      <c r="Q279" s="86">
        <f t="shared" si="218"/>
        <v>509</v>
      </c>
      <c r="R279" s="86" t="b">
        <f t="shared" si="219"/>
        <v>1</v>
      </c>
      <c r="S279" s="86" t="str">
        <f t="shared" si="220"/>
        <v>Dummy Node</v>
      </c>
      <c r="T279" s="86" t="str">
        <f t="shared" si="221"/>
        <v>N/A</v>
      </c>
      <c r="U279" s="86" t="str">
        <f t="shared" si="222"/>
        <v>N/A</v>
      </c>
      <c r="V279" s="86">
        <f t="shared" si="223"/>
        <v>226</v>
      </c>
      <c r="W279" s="86" t="b">
        <f t="shared" si="224"/>
        <v>1</v>
      </c>
      <c r="X279" s="86" t="str">
        <f t="shared" si="225"/>
        <v>Dummy Node</v>
      </c>
      <c r="Y279" s="86" t="str">
        <f t="shared" si="226"/>
        <v>N/A</v>
      </c>
      <c r="Z279" s="86" t="str">
        <f t="shared" si="227"/>
        <v>N/A</v>
      </c>
      <c r="AA279" s="86">
        <f t="shared" si="228"/>
        <v>224</v>
      </c>
      <c r="AB279" s="86" t="b">
        <f t="shared" si="229"/>
        <v>0</v>
      </c>
      <c r="AC279" s="86" t="str">
        <f t="shared" si="230"/>
        <v>GEBR</v>
      </c>
      <c r="AD279" s="86" t="str">
        <f t="shared" si="231"/>
        <v>&gt;</v>
      </c>
      <c r="AE279" s="86">
        <f t="shared" si="232"/>
        <v>0.85498046875</v>
      </c>
      <c r="AF279" s="86">
        <f t="shared" si="233"/>
        <v>221</v>
      </c>
      <c r="AG279" s="86" t="b">
        <f t="shared" si="234"/>
        <v>0</v>
      </c>
      <c r="AH279" s="86" t="str">
        <f t="shared" si="235"/>
        <v>GEBR</v>
      </c>
      <c r="AI279" s="86" t="str">
        <f t="shared" si="236"/>
        <v>&gt;</v>
      </c>
      <c r="AJ279" s="86">
        <f t="shared" si="237"/>
        <v>0.715087890625</v>
      </c>
      <c r="AK279" s="86">
        <f t="shared" si="238"/>
        <v>220</v>
      </c>
      <c r="AL279" s="86" t="b">
        <f t="shared" si="239"/>
        <v>1</v>
      </c>
      <c r="AM279" s="86" t="str">
        <f t="shared" si="240"/>
        <v>Distance</v>
      </c>
      <c r="AN279" s="86" t="str">
        <f t="shared" si="241"/>
        <v>&lt;=</v>
      </c>
      <c r="AO279" s="86">
        <f t="shared" si="242"/>
        <v>669.72998046875</v>
      </c>
      <c r="AP279" s="86">
        <f t="shared" si="243"/>
        <v>38</v>
      </c>
      <c r="AQ279" s="86" t="b">
        <f t="shared" si="244"/>
        <v>0</v>
      </c>
      <c r="AR279" s="86" t="str">
        <f t="shared" si="245"/>
        <v>Speed</v>
      </c>
      <c r="AS279" s="86" t="str">
        <f t="shared" si="246"/>
        <v>&gt;</v>
      </c>
      <c r="AT279" s="86">
        <f t="shared" si="247"/>
        <v>26.76708984375</v>
      </c>
      <c r="AU279" s="86">
        <f t="shared" si="248"/>
        <v>8</v>
      </c>
      <c r="AV279" s="86" t="b">
        <f t="shared" si="249"/>
        <v>0</v>
      </c>
      <c r="AW279" s="86" t="str">
        <f t="shared" si="250"/>
        <v>Distance</v>
      </c>
      <c r="AX279" s="86" t="str">
        <f t="shared" si="251"/>
        <v>&gt;</v>
      </c>
      <c r="AY279" s="86">
        <f t="shared" si="252"/>
        <v>557.604736328125</v>
      </c>
      <c r="AZ279" s="86">
        <f t="shared" si="253"/>
        <v>2</v>
      </c>
      <c r="BA279" s="86" t="b">
        <f t="shared" si="254"/>
        <v>0</v>
      </c>
      <c r="BB279" s="86" t="str">
        <f t="shared" si="255"/>
        <v>Distance</v>
      </c>
      <c r="BC279" s="86" t="str">
        <f t="shared" si="256"/>
        <v>&gt;</v>
      </c>
      <c r="BD279" s="86">
        <f t="shared" si="257"/>
        <v>440.973388671875</v>
      </c>
      <c r="BE279" s="86">
        <f t="shared" si="258"/>
        <v>0</v>
      </c>
      <c r="BF279" s="86" t="b">
        <f t="shared" si="259"/>
        <v>0</v>
      </c>
      <c r="BG279" s="86" t="str">
        <f t="shared" si="260"/>
        <v>Distance</v>
      </c>
      <c r="BH279" s="86" t="str">
        <f t="shared" si="261"/>
        <v>&gt;</v>
      </c>
      <c r="BI279" s="86">
        <f t="shared" si="262"/>
        <v>279.580810546875</v>
      </c>
      <c r="BJ279" s="15">
        <f t="shared" si="263"/>
        <v>0</v>
      </c>
      <c r="BK279" s="15" t="str">
        <f t="shared" si="264"/>
        <v>GEBR&gt;0,85498046875 AND GEBR&gt;0,715087890625 AND Distance&lt;=669,72998046875 AND Speed&gt;26,76708984375 AND Distance&gt;557,604736328125 AND Distance&gt;440,973388671875 AND Distance&gt;279,580810546875</v>
      </c>
      <c r="BM279"/>
      <c r="BN279"/>
      <c r="BO279"/>
    </row>
    <row r="280" spans="1:67">
      <c r="A280" s="15">
        <v>277</v>
      </c>
      <c r="B280" s="15">
        <v>1</v>
      </c>
      <c r="C280" s="15">
        <v>96343</v>
      </c>
      <c r="D280" s="15">
        <f t="shared" si="212"/>
        <v>23</v>
      </c>
      <c r="E280" s="15">
        <f t="shared" si="213"/>
        <v>2135</v>
      </c>
      <c r="F280" s="15">
        <f t="shared" si="214"/>
        <v>23.521240234375</v>
      </c>
      <c r="G280" s="15">
        <v>279</v>
      </c>
      <c r="H280" s="15">
        <v>280</v>
      </c>
      <c r="I280" s="15">
        <v>78</v>
      </c>
      <c r="J280" s="15">
        <v>7</v>
      </c>
      <c r="K280" s="15">
        <v>744</v>
      </c>
      <c r="L280" s="15">
        <v>1161</v>
      </c>
      <c r="M280" s="15">
        <f t="shared" si="215"/>
        <v>0.283447265625</v>
      </c>
      <c r="O280" s="86">
        <f t="shared" si="216"/>
        <v>744</v>
      </c>
      <c r="P280" s="86">
        <f t="shared" si="217"/>
        <v>0.333251953125</v>
      </c>
      <c r="Q280" s="86">
        <f t="shared" si="218"/>
        <v>509</v>
      </c>
      <c r="R280" s="86" t="b">
        <f t="shared" si="219"/>
        <v>0</v>
      </c>
      <c r="S280" s="86" t="str">
        <f t="shared" si="220"/>
        <v>Dummy Node</v>
      </c>
      <c r="T280" s="86" t="str">
        <f t="shared" si="221"/>
        <v>N/A</v>
      </c>
      <c r="U280" s="86" t="str">
        <f t="shared" si="222"/>
        <v>N/A</v>
      </c>
      <c r="V280" s="86">
        <f t="shared" si="223"/>
        <v>226</v>
      </c>
      <c r="W280" s="86" t="b">
        <f t="shared" si="224"/>
        <v>1</v>
      </c>
      <c r="X280" s="86" t="str">
        <f t="shared" si="225"/>
        <v>Dummy Node</v>
      </c>
      <c r="Y280" s="86" t="str">
        <f t="shared" si="226"/>
        <v>N/A</v>
      </c>
      <c r="Z280" s="86" t="str">
        <f t="shared" si="227"/>
        <v>N/A</v>
      </c>
      <c r="AA280" s="86">
        <f t="shared" si="228"/>
        <v>224</v>
      </c>
      <c r="AB280" s="86" t="b">
        <f t="shared" si="229"/>
        <v>0</v>
      </c>
      <c r="AC280" s="86" t="str">
        <f t="shared" si="230"/>
        <v>GEBR</v>
      </c>
      <c r="AD280" s="86" t="str">
        <f t="shared" si="231"/>
        <v>&gt;</v>
      </c>
      <c r="AE280" s="86">
        <f t="shared" si="232"/>
        <v>0.85498046875</v>
      </c>
      <c r="AF280" s="86">
        <f t="shared" si="233"/>
        <v>221</v>
      </c>
      <c r="AG280" s="86" t="b">
        <f t="shared" si="234"/>
        <v>0</v>
      </c>
      <c r="AH280" s="86" t="str">
        <f t="shared" si="235"/>
        <v>GEBR</v>
      </c>
      <c r="AI280" s="86" t="str">
        <f t="shared" si="236"/>
        <v>&gt;</v>
      </c>
      <c r="AJ280" s="86">
        <f t="shared" si="237"/>
        <v>0.715087890625</v>
      </c>
      <c r="AK280" s="86">
        <f t="shared" si="238"/>
        <v>220</v>
      </c>
      <c r="AL280" s="86" t="b">
        <f t="shared" si="239"/>
        <v>1</v>
      </c>
      <c r="AM280" s="86" t="str">
        <f t="shared" si="240"/>
        <v>Distance</v>
      </c>
      <c r="AN280" s="86" t="str">
        <f t="shared" si="241"/>
        <v>&lt;=</v>
      </c>
      <c r="AO280" s="86">
        <f t="shared" si="242"/>
        <v>669.72998046875</v>
      </c>
      <c r="AP280" s="86">
        <f t="shared" si="243"/>
        <v>38</v>
      </c>
      <c r="AQ280" s="86" t="b">
        <f t="shared" si="244"/>
        <v>0</v>
      </c>
      <c r="AR280" s="86" t="str">
        <f t="shared" si="245"/>
        <v>Speed</v>
      </c>
      <c r="AS280" s="86" t="str">
        <f t="shared" si="246"/>
        <v>&gt;</v>
      </c>
      <c r="AT280" s="86">
        <f t="shared" si="247"/>
        <v>26.76708984375</v>
      </c>
      <c r="AU280" s="86">
        <f t="shared" si="248"/>
        <v>8</v>
      </c>
      <c r="AV280" s="86" t="b">
        <f t="shared" si="249"/>
        <v>0</v>
      </c>
      <c r="AW280" s="86" t="str">
        <f t="shared" si="250"/>
        <v>Distance</v>
      </c>
      <c r="AX280" s="86" t="str">
        <f t="shared" si="251"/>
        <v>&gt;</v>
      </c>
      <c r="AY280" s="86">
        <f t="shared" si="252"/>
        <v>557.604736328125</v>
      </c>
      <c r="AZ280" s="86">
        <f t="shared" si="253"/>
        <v>2</v>
      </c>
      <c r="BA280" s="86" t="b">
        <f t="shared" si="254"/>
        <v>0</v>
      </c>
      <c r="BB280" s="86" t="str">
        <f t="shared" si="255"/>
        <v>Distance</v>
      </c>
      <c r="BC280" s="86" t="str">
        <f t="shared" si="256"/>
        <v>&gt;</v>
      </c>
      <c r="BD280" s="86">
        <f t="shared" si="257"/>
        <v>440.973388671875</v>
      </c>
      <c r="BE280" s="86">
        <f t="shared" si="258"/>
        <v>0</v>
      </c>
      <c r="BF280" s="86" t="b">
        <f t="shared" si="259"/>
        <v>0</v>
      </c>
      <c r="BG280" s="86" t="str">
        <f t="shared" si="260"/>
        <v>Distance</v>
      </c>
      <c r="BH280" s="86" t="str">
        <f t="shared" si="261"/>
        <v>&gt;</v>
      </c>
      <c r="BI280" s="86">
        <f t="shared" si="262"/>
        <v>279.580810546875</v>
      </c>
      <c r="BJ280" s="15">
        <f t="shared" si="263"/>
        <v>0</v>
      </c>
      <c r="BK280" s="15" t="str">
        <f t="shared" si="264"/>
        <v>GEBR&gt;0,85498046875 AND GEBR&gt;0,715087890625 AND Distance&lt;=669,72998046875 AND Speed&gt;26,76708984375 AND Distance&gt;557,604736328125 AND Distance&gt;440,973388671875 AND Distance&gt;279,580810546875</v>
      </c>
      <c r="BM280"/>
      <c r="BN280"/>
      <c r="BO280"/>
    </row>
    <row r="281" spans="1:67">
      <c r="A281" s="15">
        <v>278</v>
      </c>
      <c r="B281" s="15">
        <v>1</v>
      </c>
      <c r="C281" s="15">
        <v>100116</v>
      </c>
      <c r="D281" s="15">
        <f t="shared" si="212"/>
        <v>24</v>
      </c>
      <c r="E281" s="15">
        <f t="shared" si="213"/>
        <v>1812</v>
      </c>
      <c r="F281" s="15">
        <f t="shared" si="214"/>
        <v>24.4423828125</v>
      </c>
      <c r="G281" s="15">
        <v>403</v>
      </c>
      <c r="H281" s="15">
        <v>404</v>
      </c>
      <c r="I281" s="15">
        <v>78</v>
      </c>
      <c r="J281" s="15">
        <v>7</v>
      </c>
      <c r="K281" s="15">
        <v>745</v>
      </c>
      <c r="L281" s="15">
        <v>1356</v>
      </c>
      <c r="M281" s="15">
        <f t="shared" si="215"/>
        <v>0.3310546875</v>
      </c>
      <c r="O281" s="86">
        <f t="shared" si="216"/>
        <v>745</v>
      </c>
      <c r="P281" s="86">
        <f t="shared" si="217"/>
        <v>0.333251953125</v>
      </c>
      <c r="Q281" s="86">
        <f t="shared" si="218"/>
        <v>510</v>
      </c>
      <c r="R281" s="86" t="b">
        <f t="shared" si="219"/>
        <v>1</v>
      </c>
      <c r="S281" s="86" t="str">
        <f t="shared" si="220"/>
        <v>Dummy Node</v>
      </c>
      <c r="T281" s="86" t="str">
        <f t="shared" si="221"/>
        <v>N/A</v>
      </c>
      <c r="U281" s="86" t="str">
        <f t="shared" si="222"/>
        <v>N/A</v>
      </c>
      <c r="V281" s="86">
        <f t="shared" si="223"/>
        <v>226</v>
      </c>
      <c r="W281" s="86" t="b">
        <f t="shared" si="224"/>
        <v>0</v>
      </c>
      <c r="X281" s="86" t="str">
        <f t="shared" si="225"/>
        <v>Dummy Node</v>
      </c>
      <c r="Y281" s="86" t="str">
        <f t="shared" si="226"/>
        <v>N/A</v>
      </c>
      <c r="Z281" s="86" t="str">
        <f t="shared" si="227"/>
        <v>N/A</v>
      </c>
      <c r="AA281" s="86">
        <f t="shared" si="228"/>
        <v>224</v>
      </c>
      <c r="AB281" s="86" t="b">
        <f t="shared" si="229"/>
        <v>0</v>
      </c>
      <c r="AC281" s="86" t="str">
        <f t="shared" si="230"/>
        <v>GEBR</v>
      </c>
      <c r="AD281" s="86" t="str">
        <f t="shared" si="231"/>
        <v>&gt;</v>
      </c>
      <c r="AE281" s="86">
        <f t="shared" si="232"/>
        <v>0.85498046875</v>
      </c>
      <c r="AF281" s="86">
        <f t="shared" si="233"/>
        <v>221</v>
      </c>
      <c r="AG281" s="86" t="b">
        <f t="shared" si="234"/>
        <v>0</v>
      </c>
      <c r="AH281" s="86" t="str">
        <f t="shared" si="235"/>
        <v>GEBR</v>
      </c>
      <c r="AI281" s="86" t="str">
        <f t="shared" si="236"/>
        <v>&gt;</v>
      </c>
      <c r="AJ281" s="86">
        <f t="shared" si="237"/>
        <v>0.715087890625</v>
      </c>
      <c r="AK281" s="86">
        <f t="shared" si="238"/>
        <v>220</v>
      </c>
      <c r="AL281" s="86" t="b">
        <f t="shared" si="239"/>
        <v>1</v>
      </c>
      <c r="AM281" s="86" t="str">
        <f t="shared" si="240"/>
        <v>Distance</v>
      </c>
      <c r="AN281" s="86" t="str">
        <f t="shared" si="241"/>
        <v>&lt;=</v>
      </c>
      <c r="AO281" s="86">
        <f t="shared" si="242"/>
        <v>669.72998046875</v>
      </c>
      <c r="AP281" s="86">
        <f t="shared" si="243"/>
        <v>38</v>
      </c>
      <c r="AQ281" s="86" t="b">
        <f t="shared" si="244"/>
        <v>0</v>
      </c>
      <c r="AR281" s="86" t="str">
        <f t="shared" si="245"/>
        <v>Speed</v>
      </c>
      <c r="AS281" s="86" t="str">
        <f t="shared" si="246"/>
        <v>&gt;</v>
      </c>
      <c r="AT281" s="86">
        <f t="shared" si="247"/>
        <v>26.76708984375</v>
      </c>
      <c r="AU281" s="86">
        <f t="shared" si="248"/>
        <v>8</v>
      </c>
      <c r="AV281" s="86" t="b">
        <f t="shared" si="249"/>
        <v>0</v>
      </c>
      <c r="AW281" s="86" t="str">
        <f t="shared" si="250"/>
        <v>Distance</v>
      </c>
      <c r="AX281" s="86" t="str">
        <f t="shared" si="251"/>
        <v>&gt;</v>
      </c>
      <c r="AY281" s="86">
        <f t="shared" si="252"/>
        <v>557.604736328125</v>
      </c>
      <c r="AZ281" s="86">
        <f t="shared" si="253"/>
        <v>2</v>
      </c>
      <c r="BA281" s="86" t="b">
        <f t="shared" si="254"/>
        <v>0</v>
      </c>
      <c r="BB281" s="86" t="str">
        <f t="shared" si="255"/>
        <v>Distance</v>
      </c>
      <c r="BC281" s="86" t="str">
        <f t="shared" si="256"/>
        <v>&gt;</v>
      </c>
      <c r="BD281" s="86">
        <f t="shared" si="257"/>
        <v>440.973388671875</v>
      </c>
      <c r="BE281" s="86">
        <f t="shared" si="258"/>
        <v>0</v>
      </c>
      <c r="BF281" s="86" t="b">
        <f t="shared" si="259"/>
        <v>0</v>
      </c>
      <c r="BG281" s="86" t="str">
        <f t="shared" si="260"/>
        <v>Distance</v>
      </c>
      <c r="BH281" s="86" t="str">
        <f t="shared" si="261"/>
        <v>&gt;</v>
      </c>
      <c r="BI281" s="86">
        <f t="shared" si="262"/>
        <v>279.580810546875</v>
      </c>
      <c r="BJ281" s="15">
        <f t="shared" si="263"/>
        <v>0</v>
      </c>
      <c r="BK281" s="15" t="str">
        <f t="shared" si="264"/>
        <v>GEBR&gt;0,85498046875 AND GEBR&gt;0,715087890625 AND Distance&lt;=669,72998046875 AND Speed&gt;26,76708984375 AND Distance&gt;557,604736328125 AND Distance&gt;440,973388671875 AND Distance&gt;279,580810546875</v>
      </c>
      <c r="BM281"/>
      <c r="BN281"/>
      <c r="BO281"/>
    </row>
    <row r="282" spans="1:67">
      <c r="A282" s="15">
        <v>279</v>
      </c>
      <c r="B282" s="15">
        <v>-2</v>
      </c>
      <c r="C282" s="15">
        <v>-8192</v>
      </c>
      <c r="D282" s="15">
        <f t="shared" si="212"/>
        <v>-1</v>
      </c>
      <c r="E282" s="15">
        <f t="shared" si="213"/>
        <v>0</v>
      </c>
      <c r="F282" s="15">
        <f t="shared" si="214"/>
        <v>-1</v>
      </c>
      <c r="G282" s="15">
        <v>529</v>
      </c>
      <c r="H282" s="15">
        <v>530</v>
      </c>
      <c r="I282" s="15">
        <v>277</v>
      </c>
      <c r="J282" s="15">
        <v>8</v>
      </c>
      <c r="K282" s="15">
        <v>746</v>
      </c>
      <c r="L282" s="15">
        <v>1365</v>
      </c>
      <c r="M282" s="15">
        <f t="shared" si="215"/>
        <v>0.333251953125</v>
      </c>
      <c r="O282" s="86">
        <f t="shared" si="216"/>
        <v>746</v>
      </c>
      <c r="P282" s="86">
        <f t="shared" si="217"/>
        <v>0.333251953125</v>
      </c>
      <c r="Q282" s="86">
        <f t="shared" si="218"/>
        <v>510</v>
      </c>
      <c r="R282" s="86" t="b">
        <f t="shared" si="219"/>
        <v>0</v>
      </c>
      <c r="S282" s="86" t="str">
        <f t="shared" si="220"/>
        <v>Dummy Node</v>
      </c>
      <c r="T282" s="86" t="str">
        <f t="shared" si="221"/>
        <v>N/A</v>
      </c>
      <c r="U282" s="86" t="str">
        <f t="shared" si="222"/>
        <v>N/A</v>
      </c>
      <c r="V282" s="86">
        <f t="shared" si="223"/>
        <v>226</v>
      </c>
      <c r="W282" s="86" t="b">
        <f t="shared" si="224"/>
        <v>0</v>
      </c>
      <c r="X282" s="86" t="str">
        <f t="shared" si="225"/>
        <v>Dummy Node</v>
      </c>
      <c r="Y282" s="86" t="str">
        <f t="shared" si="226"/>
        <v>N/A</v>
      </c>
      <c r="Z282" s="86" t="str">
        <f t="shared" si="227"/>
        <v>N/A</v>
      </c>
      <c r="AA282" s="86">
        <f t="shared" si="228"/>
        <v>224</v>
      </c>
      <c r="AB282" s="86" t="b">
        <f t="shared" si="229"/>
        <v>0</v>
      </c>
      <c r="AC282" s="86" t="str">
        <f t="shared" si="230"/>
        <v>GEBR</v>
      </c>
      <c r="AD282" s="86" t="str">
        <f t="shared" si="231"/>
        <v>&gt;</v>
      </c>
      <c r="AE282" s="86">
        <f t="shared" si="232"/>
        <v>0.85498046875</v>
      </c>
      <c r="AF282" s="86">
        <f t="shared" si="233"/>
        <v>221</v>
      </c>
      <c r="AG282" s="86" t="b">
        <f t="shared" si="234"/>
        <v>0</v>
      </c>
      <c r="AH282" s="86" t="str">
        <f t="shared" si="235"/>
        <v>GEBR</v>
      </c>
      <c r="AI282" s="86" t="str">
        <f t="shared" si="236"/>
        <v>&gt;</v>
      </c>
      <c r="AJ282" s="86">
        <f t="shared" si="237"/>
        <v>0.715087890625</v>
      </c>
      <c r="AK282" s="86">
        <f t="shared" si="238"/>
        <v>220</v>
      </c>
      <c r="AL282" s="86" t="b">
        <f t="shared" si="239"/>
        <v>1</v>
      </c>
      <c r="AM282" s="86" t="str">
        <f t="shared" si="240"/>
        <v>Distance</v>
      </c>
      <c r="AN282" s="86" t="str">
        <f t="shared" si="241"/>
        <v>&lt;=</v>
      </c>
      <c r="AO282" s="86">
        <f t="shared" si="242"/>
        <v>669.72998046875</v>
      </c>
      <c r="AP282" s="86">
        <f t="shared" si="243"/>
        <v>38</v>
      </c>
      <c r="AQ282" s="86" t="b">
        <f t="shared" si="244"/>
        <v>0</v>
      </c>
      <c r="AR282" s="86" t="str">
        <f t="shared" si="245"/>
        <v>Speed</v>
      </c>
      <c r="AS282" s="86" t="str">
        <f t="shared" si="246"/>
        <v>&gt;</v>
      </c>
      <c r="AT282" s="86">
        <f t="shared" si="247"/>
        <v>26.76708984375</v>
      </c>
      <c r="AU282" s="86">
        <f t="shared" si="248"/>
        <v>8</v>
      </c>
      <c r="AV282" s="86" t="b">
        <f t="shared" si="249"/>
        <v>0</v>
      </c>
      <c r="AW282" s="86" t="str">
        <f t="shared" si="250"/>
        <v>Distance</v>
      </c>
      <c r="AX282" s="86" t="str">
        <f t="shared" si="251"/>
        <v>&gt;</v>
      </c>
      <c r="AY282" s="86">
        <f t="shared" si="252"/>
        <v>557.604736328125</v>
      </c>
      <c r="AZ282" s="86">
        <f t="shared" si="253"/>
        <v>2</v>
      </c>
      <c r="BA282" s="86" t="b">
        <f t="shared" si="254"/>
        <v>0</v>
      </c>
      <c r="BB282" s="86" t="str">
        <f t="shared" si="255"/>
        <v>Distance</v>
      </c>
      <c r="BC282" s="86" t="str">
        <f t="shared" si="256"/>
        <v>&gt;</v>
      </c>
      <c r="BD282" s="86">
        <f t="shared" si="257"/>
        <v>440.973388671875</v>
      </c>
      <c r="BE282" s="86">
        <f t="shared" si="258"/>
        <v>0</v>
      </c>
      <c r="BF282" s="86" t="b">
        <f t="shared" si="259"/>
        <v>0</v>
      </c>
      <c r="BG282" s="86" t="str">
        <f t="shared" si="260"/>
        <v>Distance</v>
      </c>
      <c r="BH282" s="86" t="str">
        <f t="shared" si="261"/>
        <v>&gt;</v>
      </c>
      <c r="BI282" s="86">
        <f t="shared" si="262"/>
        <v>279.580810546875</v>
      </c>
      <c r="BJ282" s="15">
        <f t="shared" si="263"/>
        <v>0</v>
      </c>
      <c r="BK282" s="15" t="str">
        <f t="shared" si="264"/>
        <v>GEBR&gt;0,85498046875 AND GEBR&gt;0,715087890625 AND Distance&lt;=669,72998046875 AND Speed&gt;26,76708984375 AND Distance&gt;557,604736328125 AND Distance&gt;440,973388671875 AND Distance&gt;279,580810546875</v>
      </c>
      <c r="BM282"/>
      <c r="BN282"/>
      <c r="BO282"/>
    </row>
    <row r="283" spans="1:67">
      <c r="A283" s="15">
        <v>280</v>
      </c>
      <c r="B283" s="15">
        <v>2</v>
      </c>
      <c r="C283" s="15">
        <v>5238</v>
      </c>
      <c r="D283" s="15">
        <f t="shared" si="212"/>
        <v>1</v>
      </c>
      <c r="E283" s="15">
        <f t="shared" si="213"/>
        <v>1142</v>
      </c>
      <c r="F283" s="15">
        <f t="shared" si="214"/>
        <v>1.27880859375</v>
      </c>
      <c r="G283" s="15">
        <v>281</v>
      </c>
      <c r="H283" s="15">
        <v>282</v>
      </c>
      <c r="I283" s="15">
        <v>277</v>
      </c>
      <c r="J283" s="15">
        <v>8</v>
      </c>
      <c r="K283" s="15">
        <v>747</v>
      </c>
      <c r="L283" s="15">
        <v>853</v>
      </c>
      <c r="M283" s="15">
        <f t="shared" si="215"/>
        <v>0.208251953125</v>
      </c>
      <c r="O283" s="86">
        <f t="shared" si="216"/>
        <v>747</v>
      </c>
      <c r="P283" s="86">
        <f t="shared" si="217"/>
        <v>0</v>
      </c>
      <c r="Q283" s="86">
        <f t="shared" si="218"/>
        <v>513</v>
      </c>
      <c r="R283" s="86" t="b">
        <f t="shared" si="219"/>
        <v>1</v>
      </c>
      <c r="S283" s="86" t="str">
        <f t="shared" si="220"/>
        <v>Dummy Node</v>
      </c>
      <c r="T283" s="86" t="str">
        <f t="shared" si="221"/>
        <v>N/A</v>
      </c>
      <c r="U283" s="86" t="str">
        <f t="shared" si="222"/>
        <v>N/A</v>
      </c>
      <c r="V283" s="86">
        <f t="shared" si="223"/>
        <v>241</v>
      </c>
      <c r="W283" s="86" t="b">
        <f t="shared" si="224"/>
        <v>1</v>
      </c>
      <c r="X283" s="86" t="str">
        <f t="shared" si="225"/>
        <v>Dummy Node</v>
      </c>
      <c r="Y283" s="86" t="str">
        <f t="shared" si="226"/>
        <v>N/A</v>
      </c>
      <c r="Z283" s="86" t="str">
        <f t="shared" si="227"/>
        <v>N/A</v>
      </c>
      <c r="AA283" s="86">
        <f t="shared" si="228"/>
        <v>239</v>
      </c>
      <c r="AB283" s="86" t="b">
        <f t="shared" si="229"/>
        <v>1</v>
      </c>
      <c r="AC283" s="86" t="str">
        <f t="shared" si="230"/>
        <v>Distance</v>
      </c>
      <c r="AD283" s="86" t="str">
        <f t="shared" si="231"/>
        <v>&lt;=</v>
      </c>
      <c r="AE283" s="86">
        <f t="shared" si="232"/>
        <v>334.176025390625</v>
      </c>
      <c r="AF283" s="86">
        <f t="shared" si="233"/>
        <v>238</v>
      </c>
      <c r="AG283" s="86" t="b">
        <f t="shared" si="234"/>
        <v>1</v>
      </c>
      <c r="AH283" s="86" t="str">
        <f t="shared" si="235"/>
        <v>GEBR</v>
      </c>
      <c r="AI283" s="86" t="str">
        <f t="shared" si="236"/>
        <v>&lt;=</v>
      </c>
      <c r="AJ283" s="86">
        <f t="shared" si="237"/>
        <v>0.715087890625</v>
      </c>
      <c r="AK283" s="86">
        <f t="shared" si="238"/>
        <v>33</v>
      </c>
      <c r="AL283" s="86" t="b">
        <f t="shared" si="239"/>
        <v>0</v>
      </c>
      <c r="AM283" s="86" t="str">
        <f t="shared" si="240"/>
        <v>Speed</v>
      </c>
      <c r="AN283" s="86" t="str">
        <f t="shared" si="241"/>
        <v>&gt;</v>
      </c>
      <c r="AO283" s="86">
        <f t="shared" si="242"/>
        <v>18.040771484375</v>
      </c>
      <c r="AP283" s="86">
        <f t="shared" si="243"/>
        <v>9</v>
      </c>
      <c r="AQ283" s="86" t="b">
        <f t="shared" si="244"/>
        <v>1</v>
      </c>
      <c r="AR283" s="86" t="str">
        <f t="shared" si="245"/>
        <v>Speed</v>
      </c>
      <c r="AS283" s="86" t="str">
        <f t="shared" si="246"/>
        <v>&lt;=</v>
      </c>
      <c r="AT283" s="86">
        <f t="shared" si="247"/>
        <v>18.583740234375</v>
      </c>
      <c r="AU283" s="86">
        <f t="shared" si="248"/>
        <v>7</v>
      </c>
      <c r="AV283" s="86" t="b">
        <f t="shared" si="249"/>
        <v>1</v>
      </c>
      <c r="AW283" s="86" t="str">
        <f t="shared" si="250"/>
        <v>Speed</v>
      </c>
      <c r="AX283" s="86" t="str">
        <f t="shared" si="251"/>
        <v>&lt;=</v>
      </c>
      <c r="AY283" s="86">
        <f t="shared" si="252"/>
        <v>20.9580078125</v>
      </c>
      <c r="AZ283" s="86">
        <f t="shared" si="253"/>
        <v>2</v>
      </c>
      <c r="BA283" s="86" t="b">
        <f t="shared" si="254"/>
        <v>1</v>
      </c>
      <c r="BB283" s="86" t="str">
        <f t="shared" si="255"/>
        <v>Distance</v>
      </c>
      <c r="BC283" s="86" t="str">
        <f t="shared" si="256"/>
        <v>&lt;=</v>
      </c>
      <c r="BD283" s="86">
        <f t="shared" si="257"/>
        <v>440.973388671875</v>
      </c>
      <c r="BE283" s="86">
        <f t="shared" si="258"/>
        <v>0</v>
      </c>
      <c r="BF283" s="86" t="b">
        <f t="shared" si="259"/>
        <v>0</v>
      </c>
      <c r="BG283" s="86" t="str">
        <f t="shared" si="260"/>
        <v>Distance</v>
      </c>
      <c r="BH283" s="86" t="str">
        <f t="shared" si="261"/>
        <v>&gt;</v>
      </c>
      <c r="BI283" s="86">
        <f t="shared" si="262"/>
        <v>279.580810546875</v>
      </c>
      <c r="BJ283" s="15">
        <f t="shared" si="263"/>
        <v>1</v>
      </c>
      <c r="BK283" s="15" t="str">
        <f t="shared" si="264"/>
        <v>Distance&lt;=334,176025390625 AND GEBR&lt;=0,715087890625 AND Speed&gt;18,040771484375 AND Speed&lt;=18,583740234375 AND Speed&lt;=20,9580078125 AND Distance&lt;=440,973388671875 AND Distance&gt;279,580810546875</v>
      </c>
      <c r="BM283"/>
      <c r="BN283"/>
      <c r="BO283"/>
    </row>
    <row r="284" spans="1:67">
      <c r="A284" s="15">
        <v>281</v>
      </c>
      <c r="B284" s="15">
        <v>-2</v>
      </c>
      <c r="C284" s="15">
        <v>-8192</v>
      </c>
      <c r="D284" s="15">
        <f t="shared" si="212"/>
        <v>-1</v>
      </c>
      <c r="E284" s="15">
        <f t="shared" si="213"/>
        <v>0</v>
      </c>
      <c r="F284" s="15">
        <f t="shared" si="214"/>
        <v>-1</v>
      </c>
      <c r="G284" s="15">
        <v>-1</v>
      </c>
      <c r="H284" s="15">
        <v>-1</v>
      </c>
      <c r="I284" s="15">
        <v>280</v>
      </c>
      <c r="J284" s="15">
        <v>9</v>
      </c>
      <c r="K284" s="15">
        <v>748</v>
      </c>
      <c r="L284" s="15">
        <v>0</v>
      </c>
      <c r="M284" s="15">
        <f t="shared" si="215"/>
        <v>0</v>
      </c>
      <c r="O284" s="86">
        <f t="shared" si="216"/>
        <v>748</v>
      </c>
      <c r="P284" s="86">
        <f t="shared" si="217"/>
        <v>0</v>
      </c>
      <c r="Q284" s="86">
        <f t="shared" si="218"/>
        <v>513</v>
      </c>
      <c r="R284" s="86" t="b">
        <f t="shared" si="219"/>
        <v>0</v>
      </c>
      <c r="S284" s="86" t="str">
        <f t="shared" si="220"/>
        <v>Dummy Node</v>
      </c>
      <c r="T284" s="86" t="str">
        <f t="shared" si="221"/>
        <v>N/A</v>
      </c>
      <c r="U284" s="86" t="str">
        <f t="shared" si="222"/>
        <v>N/A</v>
      </c>
      <c r="V284" s="86">
        <f t="shared" si="223"/>
        <v>241</v>
      </c>
      <c r="W284" s="86" t="b">
        <f t="shared" si="224"/>
        <v>1</v>
      </c>
      <c r="X284" s="86" t="str">
        <f t="shared" si="225"/>
        <v>Dummy Node</v>
      </c>
      <c r="Y284" s="86" t="str">
        <f t="shared" si="226"/>
        <v>N/A</v>
      </c>
      <c r="Z284" s="86" t="str">
        <f t="shared" si="227"/>
        <v>N/A</v>
      </c>
      <c r="AA284" s="86">
        <f t="shared" si="228"/>
        <v>239</v>
      </c>
      <c r="AB284" s="86" t="b">
        <f t="shared" si="229"/>
        <v>1</v>
      </c>
      <c r="AC284" s="86" t="str">
        <f t="shared" si="230"/>
        <v>Distance</v>
      </c>
      <c r="AD284" s="86" t="str">
        <f t="shared" si="231"/>
        <v>&lt;=</v>
      </c>
      <c r="AE284" s="86">
        <f t="shared" si="232"/>
        <v>334.176025390625</v>
      </c>
      <c r="AF284" s="86">
        <f t="shared" si="233"/>
        <v>238</v>
      </c>
      <c r="AG284" s="86" t="b">
        <f t="shared" si="234"/>
        <v>1</v>
      </c>
      <c r="AH284" s="86" t="str">
        <f t="shared" si="235"/>
        <v>GEBR</v>
      </c>
      <c r="AI284" s="86" t="str">
        <f t="shared" si="236"/>
        <v>&lt;=</v>
      </c>
      <c r="AJ284" s="86">
        <f t="shared" si="237"/>
        <v>0.715087890625</v>
      </c>
      <c r="AK284" s="86">
        <f t="shared" si="238"/>
        <v>33</v>
      </c>
      <c r="AL284" s="86" t="b">
        <f t="shared" si="239"/>
        <v>0</v>
      </c>
      <c r="AM284" s="86" t="str">
        <f t="shared" si="240"/>
        <v>Speed</v>
      </c>
      <c r="AN284" s="86" t="str">
        <f t="shared" si="241"/>
        <v>&gt;</v>
      </c>
      <c r="AO284" s="86">
        <f t="shared" si="242"/>
        <v>18.040771484375</v>
      </c>
      <c r="AP284" s="86">
        <f t="shared" si="243"/>
        <v>9</v>
      </c>
      <c r="AQ284" s="86" t="b">
        <f t="shared" si="244"/>
        <v>1</v>
      </c>
      <c r="AR284" s="86" t="str">
        <f t="shared" si="245"/>
        <v>Speed</v>
      </c>
      <c r="AS284" s="86" t="str">
        <f t="shared" si="246"/>
        <v>&lt;=</v>
      </c>
      <c r="AT284" s="86">
        <f t="shared" si="247"/>
        <v>18.583740234375</v>
      </c>
      <c r="AU284" s="86">
        <f t="shared" si="248"/>
        <v>7</v>
      </c>
      <c r="AV284" s="86" t="b">
        <f t="shared" si="249"/>
        <v>1</v>
      </c>
      <c r="AW284" s="86" t="str">
        <f t="shared" si="250"/>
        <v>Speed</v>
      </c>
      <c r="AX284" s="86" t="str">
        <f t="shared" si="251"/>
        <v>&lt;=</v>
      </c>
      <c r="AY284" s="86">
        <f t="shared" si="252"/>
        <v>20.9580078125</v>
      </c>
      <c r="AZ284" s="86">
        <f t="shared" si="253"/>
        <v>2</v>
      </c>
      <c r="BA284" s="86" t="b">
        <f t="shared" si="254"/>
        <v>1</v>
      </c>
      <c r="BB284" s="86" t="str">
        <f t="shared" si="255"/>
        <v>Distance</v>
      </c>
      <c r="BC284" s="86" t="str">
        <f t="shared" si="256"/>
        <v>&lt;=</v>
      </c>
      <c r="BD284" s="86">
        <f t="shared" si="257"/>
        <v>440.973388671875</v>
      </c>
      <c r="BE284" s="86">
        <f t="shared" si="258"/>
        <v>0</v>
      </c>
      <c r="BF284" s="86" t="b">
        <f t="shared" si="259"/>
        <v>0</v>
      </c>
      <c r="BG284" s="86" t="str">
        <f t="shared" si="260"/>
        <v>Distance</v>
      </c>
      <c r="BH284" s="86" t="str">
        <f t="shared" si="261"/>
        <v>&gt;</v>
      </c>
      <c r="BI284" s="86">
        <f t="shared" si="262"/>
        <v>279.580810546875</v>
      </c>
      <c r="BJ284" s="15">
        <f t="shared" si="263"/>
        <v>1</v>
      </c>
      <c r="BK284" s="15" t="str">
        <f t="shared" si="264"/>
        <v>Distance&lt;=334,176025390625 AND GEBR&lt;=0,715087890625 AND Speed&gt;18,040771484375 AND Speed&lt;=18,583740234375 AND Speed&lt;=20,9580078125 AND Distance&lt;=440,973388671875 AND Distance&gt;279,580810546875</v>
      </c>
      <c r="BM284"/>
      <c r="BN284"/>
      <c r="BO284"/>
    </row>
    <row r="285" spans="1:67">
      <c r="A285" s="15">
        <v>282</v>
      </c>
      <c r="B285" s="15">
        <v>-2</v>
      </c>
      <c r="C285" s="15">
        <v>-8192</v>
      </c>
      <c r="D285" s="15">
        <f t="shared" si="212"/>
        <v>-1</v>
      </c>
      <c r="E285" s="15">
        <f t="shared" si="213"/>
        <v>0</v>
      </c>
      <c r="F285" s="15">
        <f t="shared" si="214"/>
        <v>-1</v>
      </c>
      <c r="G285" s="15">
        <v>-1</v>
      </c>
      <c r="H285" s="15">
        <v>-1</v>
      </c>
      <c r="I285" s="15">
        <v>280</v>
      </c>
      <c r="J285" s="15">
        <v>9</v>
      </c>
      <c r="K285" s="15">
        <v>749</v>
      </c>
      <c r="L285" s="15">
        <v>1365</v>
      </c>
      <c r="M285" s="15">
        <f t="shared" si="215"/>
        <v>0.333251953125</v>
      </c>
      <c r="O285" s="86">
        <f t="shared" si="216"/>
        <v>749</v>
      </c>
      <c r="P285" s="86">
        <f t="shared" si="217"/>
        <v>0</v>
      </c>
      <c r="Q285" s="86">
        <f t="shared" si="218"/>
        <v>514</v>
      </c>
      <c r="R285" s="86" t="b">
        <f t="shared" si="219"/>
        <v>1</v>
      </c>
      <c r="S285" s="86" t="str">
        <f t="shared" si="220"/>
        <v>Dummy Node</v>
      </c>
      <c r="T285" s="86" t="str">
        <f t="shared" si="221"/>
        <v>N/A</v>
      </c>
      <c r="U285" s="86" t="str">
        <f t="shared" si="222"/>
        <v>N/A</v>
      </c>
      <c r="V285" s="86">
        <f t="shared" si="223"/>
        <v>241</v>
      </c>
      <c r="W285" s="86" t="b">
        <f t="shared" si="224"/>
        <v>0</v>
      </c>
      <c r="X285" s="86" t="str">
        <f t="shared" si="225"/>
        <v>Dummy Node</v>
      </c>
      <c r="Y285" s="86" t="str">
        <f t="shared" si="226"/>
        <v>N/A</v>
      </c>
      <c r="Z285" s="86" t="str">
        <f t="shared" si="227"/>
        <v>N/A</v>
      </c>
      <c r="AA285" s="86">
        <f t="shared" si="228"/>
        <v>239</v>
      </c>
      <c r="AB285" s="86" t="b">
        <f t="shared" si="229"/>
        <v>1</v>
      </c>
      <c r="AC285" s="86" t="str">
        <f t="shared" si="230"/>
        <v>Distance</v>
      </c>
      <c r="AD285" s="86" t="str">
        <f t="shared" si="231"/>
        <v>&lt;=</v>
      </c>
      <c r="AE285" s="86">
        <f t="shared" si="232"/>
        <v>334.176025390625</v>
      </c>
      <c r="AF285" s="86">
        <f t="shared" si="233"/>
        <v>238</v>
      </c>
      <c r="AG285" s="86" t="b">
        <f t="shared" si="234"/>
        <v>1</v>
      </c>
      <c r="AH285" s="86" t="str">
        <f t="shared" si="235"/>
        <v>GEBR</v>
      </c>
      <c r="AI285" s="86" t="str">
        <f t="shared" si="236"/>
        <v>&lt;=</v>
      </c>
      <c r="AJ285" s="86">
        <f t="shared" si="237"/>
        <v>0.715087890625</v>
      </c>
      <c r="AK285" s="86">
        <f t="shared" si="238"/>
        <v>33</v>
      </c>
      <c r="AL285" s="86" t="b">
        <f t="shared" si="239"/>
        <v>0</v>
      </c>
      <c r="AM285" s="86" t="str">
        <f t="shared" si="240"/>
        <v>Speed</v>
      </c>
      <c r="AN285" s="86" t="str">
        <f t="shared" si="241"/>
        <v>&gt;</v>
      </c>
      <c r="AO285" s="86">
        <f t="shared" si="242"/>
        <v>18.040771484375</v>
      </c>
      <c r="AP285" s="86">
        <f t="shared" si="243"/>
        <v>9</v>
      </c>
      <c r="AQ285" s="86" t="b">
        <f t="shared" si="244"/>
        <v>1</v>
      </c>
      <c r="AR285" s="86" t="str">
        <f t="shared" si="245"/>
        <v>Speed</v>
      </c>
      <c r="AS285" s="86" t="str">
        <f t="shared" si="246"/>
        <v>&lt;=</v>
      </c>
      <c r="AT285" s="86">
        <f t="shared" si="247"/>
        <v>18.583740234375</v>
      </c>
      <c r="AU285" s="86">
        <f t="shared" si="248"/>
        <v>7</v>
      </c>
      <c r="AV285" s="86" t="b">
        <f t="shared" si="249"/>
        <v>1</v>
      </c>
      <c r="AW285" s="86" t="str">
        <f t="shared" si="250"/>
        <v>Speed</v>
      </c>
      <c r="AX285" s="86" t="str">
        <f t="shared" si="251"/>
        <v>&lt;=</v>
      </c>
      <c r="AY285" s="86">
        <f t="shared" si="252"/>
        <v>20.9580078125</v>
      </c>
      <c r="AZ285" s="86">
        <f t="shared" si="253"/>
        <v>2</v>
      </c>
      <c r="BA285" s="86" t="b">
        <f t="shared" si="254"/>
        <v>1</v>
      </c>
      <c r="BB285" s="86" t="str">
        <f t="shared" si="255"/>
        <v>Distance</v>
      </c>
      <c r="BC285" s="86" t="str">
        <f t="shared" si="256"/>
        <v>&lt;=</v>
      </c>
      <c r="BD285" s="86">
        <f t="shared" si="257"/>
        <v>440.973388671875</v>
      </c>
      <c r="BE285" s="86">
        <f t="shared" si="258"/>
        <v>0</v>
      </c>
      <c r="BF285" s="86" t="b">
        <f t="shared" si="259"/>
        <v>0</v>
      </c>
      <c r="BG285" s="86" t="str">
        <f t="shared" si="260"/>
        <v>Distance</v>
      </c>
      <c r="BH285" s="86" t="str">
        <f t="shared" si="261"/>
        <v>&gt;</v>
      </c>
      <c r="BI285" s="86">
        <f t="shared" si="262"/>
        <v>279.580810546875</v>
      </c>
      <c r="BJ285" s="15">
        <f t="shared" si="263"/>
        <v>1</v>
      </c>
      <c r="BK285" s="15" t="str">
        <f t="shared" si="264"/>
        <v>Distance&lt;=334,176025390625 AND GEBR&lt;=0,715087890625 AND Speed&gt;18,040771484375 AND Speed&lt;=18,583740234375 AND Speed&lt;=20,9580078125 AND Distance&lt;=440,973388671875 AND Distance&gt;279,580810546875</v>
      </c>
      <c r="BM285"/>
      <c r="BN285"/>
      <c r="BO285"/>
    </row>
    <row r="286" spans="1:67">
      <c r="A286" s="15">
        <v>283</v>
      </c>
      <c r="B286" s="15">
        <v>-2</v>
      </c>
      <c r="C286" s="15">
        <v>-8192</v>
      </c>
      <c r="D286" s="15">
        <f t="shared" si="212"/>
        <v>-1</v>
      </c>
      <c r="E286" s="15">
        <f t="shared" si="213"/>
        <v>0</v>
      </c>
      <c r="F286" s="15">
        <f t="shared" si="214"/>
        <v>-1</v>
      </c>
      <c r="G286" s="15">
        <v>531</v>
      </c>
      <c r="H286" s="15">
        <v>532</v>
      </c>
      <c r="I286" s="15">
        <v>223</v>
      </c>
      <c r="J286" s="15">
        <v>7</v>
      </c>
      <c r="K286" s="15">
        <v>750</v>
      </c>
      <c r="L286" s="15">
        <v>0</v>
      </c>
      <c r="M286" s="15">
        <f t="shared" si="215"/>
        <v>0</v>
      </c>
      <c r="O286" s="86">
        <f t="shared" si="216"/>
        <v>750</v>
      </c>
      <c r="P286" s="86">
        <f t="shared" si="217"/>
        <v>0</v>
      </c>
      <c r="Q286" s="86">
        <f t="shared" si="218"/>
        <v>514</v>
      </c>
      <c r="R286" s="86" t="b">
        <f t="shared" si="219"/>
        <v>0</v>
      </c>
      <c r="S286" s="86" t="str">
        <f t="shared" si="220"/>
        <v>Dummy Node</v>
      </c>
      <c r="T286" s="86" t="str">
        <f t="shared" si="221"/>
        <v>N/A</v>
      </c>
      <c r="U286" s="86" t="str">
        <f t="shared" si="222"/>
        <v>N/A</v>
      </c>
      <c r="V286" s="86">
        <f t="shared" si="223"/>
        <v>241</v>
      </c>
      <c r="W286" s="86" t="b">
        <f t="shared" si="224"/>
        <v>0</v>
      </c>
      <c r="X286" s="86" t="str">
        <f t="shared" si="225"/>
        <v>Dummy Node</v>
      </c>
      <c r="Y286" s="86" t="str">
        <f t="shared" si="226"/>
        <v>N/A</v>
      </c>
      <c r="Z286" s="86" t="str">
        <f t="shared" si="227"/>
        <v>N/A</v>
      </c>
      <c r="AA286" s="86">
        <f t="shared" si="228"/>
        <v>239</v>
      </c>
      <c r="AB286" s="86" t="b">
        <f t="shared" si="229"/>
        <v>1</v>
      </c>
      <c r="AC286" s="86" t="str">
        <f t="shared" si="230"/>
        <v>Distance</v>
      </c>
      <c r="AD286" s="86" t="str">
        <f t="shared" si="231"/>
        <v>&lt;=</v>
      </c>
      <c r="AE286" s="86">
        <f t="shared" si="232"/>
        <v>334.176025390625</v>
      </c>
      <c r="AF286" s="86">
        <f t="shared" si="233"/>
        <v>238</v>
      </c>
      <c r="AG286" s="86" t="b">
        <f t="shared" si="234"/>
        <v>1</v>
      </c>
      <c r="AH286" s="86" t="str">
        <f t="shared" si="235"/>
        <v>GEBR</v>
      </c>
      <c r="AI286" s="86" t="str">
        <f t="shared" si="236"/>
        <v>&lt;=</v>
      </c>
      <c r="AJ286" s="86">
        <f t="shared" si="237"/>
        <v>0.715087890625</v>
      </c>
      <c r="AK286" s="86">
        <f t="shared" si="238"/>
        <v>33</v>
      </c>
      <c r="AL286" s="86" t="b">
        <f t="shared" si="239"/>
        <v>0</v>
      </c>
      <c r="AM286" s="86" t="str">
        <f t="shared" si="240"/>
        <v>Speed</v>
      </c>
      <c r="AN286" s="86" t="str">
        <f t="shared" si="241"/>
        <v>&gt;</v>
      </c>
      <c r="AO286" s="86">
        <f t="shared" si="242"/>
        <v>18.040771484375</v>
      </c>
      <c r="AP286" s="86">
        <f t="shared" si="243"/>
        <v>9</v>
      </c>
      <c r="AQ286" s="86" t="b">
        <f t="shared" si="244"/>
        <v>1</v>
      </c>
      <c r="AR286" s="86" t="str">
        <f t="shared" si="245"/>
        <v>Speed</v>
      </c>
      <c r="AS286" s="86" t="str">
        <f t="shared" si="246"/>
        <v>&lt;=</v>
      </c>
      <c r="AT286" s="86">
        <f t="shared" si="247"/>
        <v>18.583740234375</v>
      </c>
      <c r="AU286" s="86">
        <f t="shared" si="248"/>
        <v>7</v>
      </c>
      <c r="AV286" s="86" t="b">
        <f t="shared" si="249"/>
        <v>1</v>
      </c>
      <c r="AW286" s="86" t="str">
        <f t="shared" si="250"/>
        <v>Speed</v>
      </c>
      <c r="AX286" s="86" t="str">
        <f t="shared" si="251"/>
        <v>&lt;=</v>
      </c>
      <c r="AY286" s="86">
        <f t="shared" si="252"/>
        <v>20.9580078125</v>
      </c>
      <c r="AZ286" s="86">
        <f t="shared" si="253"/>
        <v>2</v>
      </c>
      <c r="BA286" s="86" t="b">
        <f t="shared" si="254"/>
        <v>1</v>
      </c>
      <c r="BB286" s="86" t="str">
        <f t="shared" si="255"/>
        <v>Distance</v>
      </c>
      <c r="BC286" s="86" t="str">
        <f t="shared" si="256"/>
        <v>&lt;=</v>
      </c>
      <c r="BD286" s="86">
        <f t="shared" si="257"/>
        <v>440.973388671875</v>
      </c>
      <c r="BE286" s="86">
        <f t="shared" si="258"/>
        <v>0</v>
      </c>
      <c r="BF286" s="86" t="b">
        <f t="shared" si="259"/>
        <v>0</v>
      </c>
      <c r="BG286" s="86" t="str">
        <f t="shared" si="260"/>
        <v>Distance</v>
      </c>
      <c r="BH286" s="86" t="str">
        <f t="shared" si="261"/>
        <v>&gt;</v>
      </c>
      <c r="BI286" s="86">
        <f t="shared" si="262"/>
        <v>279.580810546875</v>
      </c>
      <c r="BJ286" s="15">
        <f t="shared" si="263"/>
        <v>1</v>
      </c>
      <c r="BK286" s="15" t="str">
        <f t="shared" si="264"/>
        <v>Distance&lt;=334,176025390625 AND GEBR&lt;=0,715087890625 AND Speed&gt;18,040771484375 AND Speed&lt;=18,583740234375 AND Speed&lt;=20,9580078125 AND Distance&lt;=440,973388671875 AND Distance&gt;279,580810546875</v>
      </c>
      <c r="BM286"/>
      <c r="BN286"/>
      <c r="BO286"/>
    </row>
    <row r="287" spans="1:67">
      <c r="A287" s="15">
        <v>284</v>
      </c>
      <c r="B287" s="15">
        <v>0</v>
      </c>
      <c r="C287" s="15">
        <v>2701964</v>
      </c>
      <c r="D287" s="15">
        <f t="shared" si="212"/>
        <v>659</v>
      </c>
      <c r="E287" s="15">
        <f t="shared" si="213"/>
        <v>2700</v>
      </c>
      <c r="F287" s="15">
        <f t="shared" si="214"/>
        <v>659.6591796875</v>
      </c>
      <c r="G287" s="15">
        <v>285</v>
      </c>
      <c r="H287" s="15">
        <v>286</v>
      </c>
      <c r="I287" s="15">
        <v>223</v>
      </c>
      <c r="J287" s="15">
        <v>7</v>
      </c>
      <c r="K287" s="15">
        <v>751</v>
      </c>
      <c r="L287" s="15">
        <v>341</v>
      </c>
      <c r="M287" s="15">
        <f t="shared" si="215"/>
        <v>8.3251953125E-2</v>
      </c>
      <c r="O287" s="86">
        <f t="shared" si="216"/>
        <v>751</v>
      </c>
      <c r="P287" s="86">
        <f t="shared" si="217"/>
        <v>0.333251953125</v>
      </c>
      <c r="Q287" s="86">
        <f t="shared" si="218"/>
        <v>515</v>
      </c>
      <c r="R287" s="86" t="b">
        <f t="shared" si="219"/>
        <v>1</v>
      </c>
      <c r="S287" s="86" t="str">
        <f t="shared" si="220"/>
        <v>Dummy Node</v>
      </c>
      <c r="T287" s="86" t="str">
        <f t="shared" si="221"/>
        <v>N/A</v>
      </c>
      <c r="U287" s="86" t="str">
        <f t="shared" si="222"/>
        <v>N/A</v>
      </c>
      <c r="V287" s="86">
        <f t="shared" si="223"/>
        <v>250</v>
      </c>
      <c r="W287" s="86" t="b">
        <f t="shared" si="224"/>
        <v>1</v>
      </c>
      <c r="X287" s="86" t="str">
        <f t="shared" si="225"/>
        <v>Dummy Node</v>
      </c>
      <c r="Y287" s="86" t="str">
        <f t="shared" si="226"/>
        <v>N/A</v>
      </c>
      <c r="Z287" s="86" t="str">
        <f t="shared" si="227"/>
        <v>N/A</v>
      </c>
      <c r="AA287" s="86">
        <f t="shared" si="228"/>
        <v>44</v>
      </c>
      <c r="AB287" s="86" t="b">
        <f t="shared" si="229"/>
        <v>0</v>
      </c>
      <c r="AC287" s="86" t="str">
        <f t="shared" si="230"/>
        <v>Distance</v>
      </c>
      <c r="AD287" s="86" t="str">
        <f t="shared" si="231"/>
        <v>&gt;</v>
      </c>
      <c r="AE287" s="86">
        <f t="shared" si="232"/>
        <v>418.363525390625</v>
      </c>
      <c r="AF287" s="86">
        <f t="shared" si="233"/>
        <v>35</v>
      </c>
      <c r="AG287" s="86" t="b">
        <f t="shared" si="234"/>
        <v>0</v>
      </c>
      <c r="AH287" s="86" t="str">
        <f t="shared" si="235"/>
        <v>Distance</v>
      </c>
      <c r="AI287" s="86" t="str">
        <f t="shared" si="236"/>
        <v>&gt;</v>
      </c>
      <c r="AJ287" s="86">
        <f t="shared" si="237"/>
        <v>368.68896484375</v>
      </c>
      <c r="AK287" s="86">
        <f t="shared" si="238"/>
        <v>34</v>
      </c>
      <c r="AL287" s="86" t="b">
        <f t="shared" si="239"/>
        <v>1</v>
      </c>
      <c r="AM287" s="86" t="str">
        <f t="shared" si="240"/>
        <v>GEBR</v>
      </c>
      <c r="AN287" s="86" t="str">
        <f t="shared" si="241"/>
        <v>&lt;=</v>
      </c>
      <c r="AO287" s="86">
        <f t="shared" si="242"/>
        <v>0.715087890625</v>
      </c>
      <c r="AP287" s="86">
        <f t="shared" si="243"/>
        <v>9</v>
      </c>
      <c r="AQ287" s="86" t="b">
        <f t="shared" si="244"/>
        <v>0</v>
      </c>
      <c r="AR287" s="86" t="str">
        <f t="shared" si="245"/>
        <v>Speed</v>
      </c>
      <c r="AS287" s="86" t="str">
        <f t="shared" si="246"/>
        <v>&gt;</v>
      </c>
      <c r="AT287" s="86">
        <f t="shared" si="247"/>
        <v>18.583740234375</v>
      </c>
      <c r="AU287" s="86">
        <f t="shared" si="248"/>
        <v>7</v>
      </c>
      <c r="AV287" s="86" t="b">
        <f t="shared" si="249"/>
        <v>1</v>
      </c>
      <c r="AW287" s="86" t="str">
        <f t="shared" si="250"/>
        <v>Speed</v>
      </c>
      <c r="AX287" s="86" t="str">
        <f t="shared" si="251"/>
        <v>&lt;=</v>
      </c>
      <c r="AY287" s="86">
        <f t="shared" si="252"/>
        <v>20.9580078125</v>
      </c>
      <c r="AZ287" s="86">
        <f t="shared" si="253"/>
        <v>2</v>
      </c>
      <c r="BA287" s="86" t="b">
        <f t="shared" si="254"/>
        <v>1</v>
      </c>
      <c r="BB287" s="86" t="str">
        <f t="shared" si="255"/>
        <v>Distance</v>
      </c>
      <c r="BC287" s="86" t="str">
        <f t="shared" si="256"/>
        <v>&lt;=</v>
      </c>
      <c r="BD287" s="86">
        <f t="shared" si="257"/>
        <v>440.973388671875</v>
      </c>
      <c r="BE287" s="86">
        <f t="shared" si="258"/>
        <v>0</v>
      </c>
      <c r="BF287" s="86" t="b">
        <f t="shared" si="259"/>
        <v>0</v>
      </c>
      <c r="BG287" s="86" t="str">
        <f t="shared" si="260"/>
        <v>Distance</v>
      </c>
      <c r="BH287" s="86" t="str">
        <f t="shared" si="261"/>
        <v>&gt;</v>
      </c>
      <c r="BI287" s="86">
        <f t="shared" si="262"/>
        <v>279.580810546875</v>
      </c>
      <c r="BJ287" s="15">
        <f t="shared" si="263"/>
        <v>0</v>
      </c>
      <c r="BK287" s="15" t="str">
        <f t="shared" si="264"/>
        <v>Distance&gt;418,363525390625 AND Distance&gt;368,68896484375 AND GEBR&lt;=0,715087890625 AND Speed&gt;18,583740234375 AND Speed&lt;=20,9580078125 AND Distance&lt;=440,973388671875 AND Distance&gt;279,580810546875</v>
      </c>
      <c r="BM287"/>
      <c r="BN287"/>
      <c r="BO287"/>
    </row>
    <row r="288" spans="1:67">
      <c r="A288" s="15">
        <v>285</v>
      </c>
      <c r="B288" s="15">
        <v>-2</v>
      </c>
      <c r="C288" s="15">
        <v>-8192</v>
      </c>
      <c r="D288" s="15">
        <f t="shared" si="212"/>
        <v>-1</v>
      </c>
      <c r="E288" s="15">
        <f t="shared" si="213"/>
        <v>0</v>
      </c>
      <c r="F288" s="15">
        <f t="shared" si="214"/>
        <v>-1</v>
      </c>
      <c r="G288" s="15">
        <v>533</v>
      </c>
      <c r="H288" s="15">
        <v>534</v>
      </c>
      <c r="I288" s="15">
        <v>284</v>
      </c>
      <c r="J288" s="15">
        <v>8</v>
      </c>
      <c r="K288" s="15">
        <v>752</v>
      </c>
      <c r="L288" s="15">
        <v>683</v>
      </c>
      <c r="M288" s="15">
        <f t="shared" si="215"/>
        <v>0.166748046875</v>
      </c>
      <c r="O288" s="86">
        <f t="shared" si="216"/>
        <v>752</v>
      </c>
      <c r="P288" s="86">
        <f t="shared" si="217"/>
        <v>0.333251953125</v>
      </c>
      <c r="Q288" s="86">
        <f t="shared" si="218"/>
        <v>515</v>
      </c>
      <c r="R288" s="86" t="b">
        <f t="shared" si="219"/>
        <v>0</v>
      </c>
      <c r="S288" s="86" t="str">
        <f t="shared" si="220"/>
        <v>Dummy Node</v>
      </c>
      <c r="T288" s="86" t="str">
        <f t="shared" si="221"/>
        <v>N/A</v>
      </c>
      <c r="U288" s="86" t="str">
        <f t="shared" si="222"/>
        <v>N/A</v>
      </c>
      <c r="V288" s="86">
        <f t="shared" si="223"/>
        <v>250</v>
      </c>
      <c r="W288" s="86" t="b">
        <f t="shared" si="224"/>
        <v>1</v>
      </c>
      <c r="X288" s="86" t="str">
        <f t="shared" si="225"/>
        <v>Dummy Node</v>
      </c>
      <c r="Y288" s="86" t="str">
        <f t="shared" si="226"/>
        <v>N/A</v>
      </c>
      <c r="Z288" s="86" t="str">
        <f t="shared" si="227"/>
        <v>N/A</v>
      </c>
      <c r="AA288" s="86">
        <f t="shared" si="228"/>
        <v>44</v>
      </c>
      <c r="AB288" s="86" t="b">
        <f t="shared" si="229"/>
        <v>0</v>
      </c>
      <c r="AC288" s="86" t="str">
        <f t="shared" si="230"/>
        <v>Distance</v>
      </c>
      <c r="AD288" s="86" t="str">
        <f t="shared" si="231"/>
        <v>&gt;</v>
      </c>
      <c r="AE288" s="86">
        <f t="shared" si="232"/>
        <v>418.363525390625</v>
      </c>
      <c r="AF288" s="86">
        <f t="shared" si="233"/>
        <v>35</v>
      </c>
      <c r="AG288" s="86" t="b">
        <f t="shared" si="234"/>
        <v>0</v>
      </c>
      <c r="AH288" s="86" t="str">
        <f t="shared" si="235"/>
        <v>Distance</v>
      </c>
      <c r="AI288" s="86" t="str">
        <f t="shared" si="236"/>
        <v>&gt;</v>
      </c>
      <c r="AJ288" s="86">
        <f t="shared" si="237"/>
        <v>368.68896484375</v>
      </c>
      <c r="AK288" s="86">
        <f t="shared" si="238"/>
        <v>34</v>
      </c>
      <c r="AL288" s="86" t="b">
        <f t="shared" si="239"/>
        <v>1</v>
      </c>
      <c r="AM288" s="86" t="str">
        <f t="shared" si="240"/>
        <v>GEBR</v>
      </c>
      <c r="AN288" s="86" t="str">
        <f t="shared" si="241"/>
        <v>&lt;=</v>
      </c>
      <c r="AO288" s="86">
        <f t="shared" si="242"/>
        <v>0.715087890625</v>
      </c>
      <c r="AP288" s="86">
        <f t="shared" si="243"/>
        <v>9</v>
      </c>
      <c r="AQ288" s="86" t="b">
        <f t="shared" si="244"/>
        <v>0</v>
      </c>
      <c r="AR288" s="86" t="str">
        <f t="shared" si="245"/>
        <v>Speed</v>
      </c>
      <c r="AS288" s="86" t="str">
        <f t="shared" si="246"/>
        <v>&gt;</v>
      </c>
      <c r="AT288" s="86">
        <f t="shared" si="247"/>
        <v>18.583740234375</v>
      </c>
      <c r="AU288" s="86">
        <f t="shared" si="248"/>
        <v>7</v>
      </c>
      <c r="AV288" s="86" t="b">
        <f t="shared" si="249"/>
        <v>1</v>
      </c>
      <c r="AW288" s="86" t="str">
        <f t="shared" si="250"/>
        <v>Speed</v>
      </c>
      <c r="AX288" s="86" t="str">
        <f t="shared" si="251"/>
        <v>&lt;=</v>
      </c>
      <c r="AY288" s="86">
        <f t="shared" si="252"/>
        <v>20.9580078125</v>
      </c>
      <c r="AZ288" s="86">
        <f t="shared" si="253"/>
        <v>2</v>
      </c>
      <c r="BA288" s="86" t="b">
        <f t="shared" si="254"/>
        <v>1</v>
      </c>
      <c r="BB288" s="86" t="str">
        <f t="shared" si="255"/>
        <v>Distance</v>
      </c>
      <c r="BC288" s="86" t="str">
        <f t="shared" si="256"/>
        <v>&lt;=</v>
      </c>
      <c r="BD288" s="86">
        <f t="shared" si="257"/>
        <v>440.973388671875</v>
      </c>
      <c r="BE288" s="86">
        <f t="shared" si="258"/>
        <v>0</v>
      </c>
      <c r="BF288" s="86" t="b">
        <f t="shared" si="259"/>
        <v>0</v>
      </c>
      <c r="BG288" s="86" t="str">
        <f t="shared" si="260"/>
        <v>Distance</v>
      </c>
      <c r="BH288" s="86" t="str">
        <f t="shared" si="261"/>
        <v>&gt;</v>
      </c>
      <c r="BI288" s="86">
        <f t="shared" si="262"/>
        <v>279.580810546875</v>
      </c>
      <c r="BJ288" s="15">
        <f t="shared" si="263"/>
        <v>0</v>
      </c>
      <c r="BK288" s="15" t="str">
        <f t="shared" si="264"/>
        <v>Distance&gt;418,363525390625 AND Distance&gt;368,68896484375 AND GEBR&lt;=0,715087890625 AND Speed&gt;18,583740234375 AND Speed&lt;=20,9580078125 AND Distance&lt;=440,973388671875 AND Distance&gt;279,580810546875</v>
      </c>
      <c r="BM288"/>
      <c r="BN288"/>
      <c r="BO288"/>
    </row>
    <row r="289" spans="1:67">
      <c r="A289" s="15">
        <v>286</v>
      </c>
      <c r="B289" s="15">
        <v>-2</v>
      </c>
      <c r="C289" s="15">
        <v>-8192</v>
      </c>
      <c r="D289" s="15">
        <f t="shared" si="212"/>
        <v>-1</v>
      </c>
      <c r="E289" s="15">
        <f t="shared" si="213"/>
        <v>0</v>
      </c>
      <c r="F289" s="15">
        <f t="shared" si="214"/>
        <v>-1</v>
      </c>
      <c r="G289" s="15">
        <v>535</v>
      </c>
      <c r="H289" s="15">
        <v>536</v>
      </c>
      <c r="I289" s="15">
        <v>284</v>
      </c>
      <c r="J289" s="15">
        <v>8</v>
      </c>
      <c r="K289" s="15">
        <v>753</v>
      </c>
      <c r="L289" s="15">
        <v>0</v>
      </c>
      <c r="M289" s="15">
        <f t="shared" si="215"/>
        <v>0</v>
      </c>
      <c r="O289" s="86">
        <f t="shared" si="216"/>
        <v>753</v>
      </c>
      <c r="P289" s="86">
        <f t="shared" si="217"/>
        <v>0.333251953125</v>
      </c>
      <c r="Q289" s="86">
        <f t="shared" si="218"/>
        <v>516</v>
      </c>
      <c r="R289" s="86" t="b">
        <f t="shared" si="219"/>
        <v>1</v>
      </c>
      <c r="S289" s="86" t="str">
        <f t="shared" si="220"/>
        <v>Dummy Node</v>
      </c>
      <c r="T289" s="86" t="str">
        <f t="shared" si="221"/>
        <v>N/A</v>
      </c>
      <c r="U289" s="86" t="str">
        <f t="shared" si="222"/>
        <v>N/A</v>
      </c>
      <c r="V289" s="86">
        <f t="shared" si="223"/>
        <v>250</v>
      </c>
      <c r="W289" s="86" t="b">
        <f t="shared" si="224"/>
        <v>0</v>
      </c>
      <c r="X289" s="86" t="str">
        <f t="shared" si="225"/>
        <v>Dummy Node</v>
      </c>
      <c r="Y289" s="86" t="str">
        <f t="shared" si="226"/>
        <v>N/A</v>
      </c>
      <c r="Z289" s="86" t="str">
        <f t="shared" si="227"/>
        <v>N/A</v>
      </c>
      <c r="AA289" s="86">
        <f t="shared" si="228"/>
        <v>44</v>
      </c>
      <c r="AB289" s="86" t="b">
        <f t="shared" si="229"/>
        <v>0</v>
      </c>
      <c r="AC289" s="86" t="str">
        <f t="shared" si="230"/>
        <v>Distance</v>
      </c>
      <c r="AD289" s="86" t="str">
        <f t="shared" si="231"/>
        <v>&gt;</v>
      </c>
      <c r="AE289" s="86">
        <f t="shared" si="232"/>
        <v>418.363525390625</v>
      </c>
      <c r="AF289" s="86">
        <f t="shared" si="233"/>
        <v>35</v>
      </c>
      <c r="AG289" s="86" t="b">
        <f t="shared" si="234"/>
        <v>0</v>
      </c>
      <c r="AH289" s="86" t="str">
        <f t="shared" si="235"/>
        <v>Distance</v>
      </c>
      <c r="AI289" s="86" t="str">
        <f t="shared" si="236"/>
        <v>&gt;</v>
      </c>
      <c r="AJ289" s="86">
        <f t="shared" si="237"/>
        <v>368.68896484375</v>
      </c>
      <c r="AK289" s="86">
        <f t="shared" si="238"/>
        <v>34</v>
      </c>
      <c r="AL289" s="86" t="b">
        <f t="shared" si="239"/>
        <v>1</v>
      </c>
      <c r="AM289" s="86" t="str">
        <f t="shared" si="240"/>
        <v>GEBR</v>
      </c>
      <c r="AN289" s="86" t="str">
        <f t="shared" si="241"/>
        <v>&lt;=</v>
      </c>
      <c r="AO289" s="86">
        <f t="shared" si="242"/>
        <v>0.715087890625</v>
      </c>
      <c r="AP289" s="86">
        <f t="shared" si="243"/>
        <v>9</v>
      </c>
      <c r="AQ289" s="86" t="b">
        <f t="shared" si="244"/>
        <v>0</v>
      </c>
      <c r="AR289" s="86" t="str">
        <f t="shared" si="245"/>
        <v>Speed</v>
      </c>
      <c r="AS289" s="86" t="str">
        <f t="shared" si="246"/>
        <v>&gt;</v>
      </c>
      <c r="AT289" s="86">
        <f t="shared" si="247"/>
        <v>18.583740234375</v>
      </c>
      <c r="AU289" s="86">
        <f t="shared" si="248"/>
        <v>7</v>
      </c>
      <c r="AV289" s="86" t="b">
        <f t="shared" si="249"/>
        <v>1</v>
      </c>
      <c r="AW289" s="86" t="str">
        <f t="shared" si="250"/>
        <v>Speed</v>
      </c>
      <c r="AX289" s="86" t="str">
        <f t="shared" si="251"/>
        <v>&lt;=</v>
      </c>
      <c r="AY289" s="86">
        <f t="shared" si="252"/>
        <v>20.9580078125</v>
      </c>
      <c r="AZ289" s="86">
        <f t="shared" si="253"/>
        <v>2</v>
      </c>
      <c r="BA289" s="86" t="b">
        <f t="shared" si="254"/>
        <v>1</v>
      </c>
      <c r="BB289" s="86" t="str">
        <f t="shared" si="255"/>
        <v>Distance</v>
      </c>
      <c r="BC289" s="86" t="str">
        <f t="shared" si="256"/>
        <v>&lt;=</v>
      </c>
      <c r="BD289" s="86">
        <f t="shared" si="257"/>
        <v>440.973388671875</v>
      </c>
      <c r="BE289" s="86">
        <f t="shared" si="258"/>
        <v>0</v>
      </c>
      <c r="BF289" s="86" t="b">
        <f t="shared" si="259"/>
        <v>0</v>
      </c>
      <c r="BG289" s="86" t="str">
        <f t="shared" si="260"/>
        <v>Distance</v>
      </c>
      <c r="BH289" s="86" t="str">
        <f t="shared" si="261"/>
        <v>&gt;</v>
      </c>
      <c r="BI289" s="86">
        <f t="shared" si="262"/>
        <v>279.580810546875</v>
      </c>
      <c r="BJ289" s="15">
        <f t="shared" si="263"/>
        <v>0</v>
      </c>
      <c r="BK289" s="15" t="str">
        <f t="shared" si="264"/>
        <v>Distance&gt;418,363525390625 AND Distance&gt;368,68896484375 AND GEBR&lt;=0,715087890625 AND Speed&gt;18,583740234375 AND Speed&lt;=20,9580078125 AND Distance&lt;=440,973388671875 AND Distance&gt;279,580810546875</v>
      </c>
      <c r="BM289"/>
      <c r="BN289"/>
      <c r="BO289"/>
    </row>
    <row r="290" spans="1:67">
      <c r="A290" s="15">
        <v>287</v>
      </c>
      <c r="B290" s="15">
        <v>-2</v>
      </c>
      <c r="C290" s="15">
        <v>-8192</v>
      </c>
      <c r="D290" s="15">
        <f t="shared" si="212"/>
        <v>-1</v>
      </c>
      <c r="E290" s="15">
        <f t="shared" si="213"/>
        <v>0</v>
      </c>
      <c r="F290" s="15">
        <f t="shared" si="214"/>
        <v>-1</v>
      </c>
      <c r="G290" s="15">
        <v>537</v>
      </c>
      <c r="H290" s="15">
        <v>538</v>
      </c>
      <c r="I290" s="15">
        <v>46</v>
      </c>
      <c r="J290" s="15">
        <v>6</v>
      </c>
      <c r="K290" s="15">
        <v>754</v>
      </c>
      <c r="L290" s="15">
        <v>0</v>
      </c>
      <c r="M290" s="15">
        <f t="shared" si="215"/>
        <v>0</v>
      </c>
      <c r="O290" s="86">
        <f t="shared" si="216"/>
        <v>754</v>
      </c>
      <c r="P290" s="86">
        <f t="shared" si="217"/>
        <v>0.333251953125</v>
      </c>
      <c r="Q290" s="86">
        <f t="shared" si="218"/>
        <v>516</v>
      </c>
      <c r="R290" s="86" t="b">
        <f t="shared" si="219"/>
        <v>0</v>
      </c>
      <c r="S290" s="86" t="str">
        <f t="shared" si="220"/>
        <v>Dummy Node</v>
      </c>
      <c r="T290" s="86" t="str">
        <f t="shared" si="221"/>
        <v>N/A</v>
      </c>
      <c r="U290" s="86" t="str">
        <f t="shared" si="222"/>
        <v>N/A</v>
      </c>
      <c r="V290" s="86">
        <f t="shared" si="223"/>
        <v>250</v>
      </c>
      <c r="W290" s="86" t="b">
        <f t="shared" si="224"/>
        <v>0</v>
      </c>
      <c r="X290" s="86" t="str">
        <f t="shared" si="225"/>
        <v>Dummy Node</v>
      </c>
      <c r="Y290" s="86" t="str">
        <f t="shared" si="226"/>
        <v>N/A</v>
      </c>
      <c r="Z290" s="86" t="str">
        <f t="shared" si="227"/>
        <v>N/A</v>
      </c>
      <c r="AA290" s="86">
        <f t="shared" si="228"/>
        <v>44</v>
      </c>
      <c r="AB290" s="86" t="b">
        <f t="shared" si="229"/>
        <v>0</v>
      </c>
      <c r="AC290" s="86" t="str">
        <f t="shared" si="230"/>
        <v>Distance</v>
      </c>
      <c r="AD290" s="86" t="str">
        <f t="shared" si="231"/>
        <v>&gt;</v>
      </c>
      <c r="AE290" s="86">
        <f t="shared" si="232"/>
        <v>418.363525390625</v>
      </c>
      <c r="AF290" s="86">
        <f t="shared" si="233"/>
        <v>35</v>
      </c>
      <c r="AG290" s="86" t="b">
        <f t="shared" si="234"/>
        <v>0</v>
      </c>
      <c r="AH290" s="86" t="str">
        <f t="shared" si="235"/>
        <v>Distance</v>
      </c>
      <c r="AI290" s="86" t="str">
        <f t="shared" si="236"/>
        <v>&gt;</v>
      </c>
      <c r="AJ290" s="86">
        <f t="shared" si="237"/>
        <v>368.68896484375</v>
      </c>
      <c r="AK290" s="86">
        <f t="shared" si="238"/>
        <v>34</v>
      </c>
      <c r="AL290" s="86" t="b">
        <f t="shared" si="239"/>
        <v>1</v>
      </c>
      <c r="AM290" s="86" t="str">
        <f t="shared" si="240"/>
        <v>GEBR</v>
      </c>
      <c r="AN290" s="86" t="str">
        <f t="shared" si="241"/>
        <v>&lt;=</v>
      </c>
      <c r="AO290" s="86">
        <f t="shared" si="242"/>
        <v>0.715087890625</v>
      </c>
      <c r="AP290" s="86">
        <f t="shared" si="243"/>
        <v>9</v>
      </c>
      <c r="AQ290" s="86" t="b">
        <f t="shared" si="244"/>
        <v>0</v>
      </c>
      <c r="AR290" s="86" t="str">
        <f t="shared" si="245"/>
        <v>Speed</v>
      </c>
      <c r="AS290" s="86" t="str">
        <f t="shared" si="246"/>
        <v>&gt;</v>
      </c>
      <c r="AT290" s="86">
        <f t="shared" si="247"/>
        <v>18.583740234375</v>
      </c>
      <c r="AU290" s="86">
        <f t="shared" si="248"/>
        <v>7</v>
      </c>
      <c r="AV290" s="86" t="b">
        <f t="shared" si="249"/>
        <v>1</v>
      </c>
      <c r="AW290" s="86" t="str">
        <f t="shared" si="250"/>
        <v>Speed</v>
      </c>
      <c r="AX290" s="86" t="str">
        <f t="shared" si="251"/>
        <v>&lt;=</v>
      </c>
      <c r="AY290" s="86">
        <f t="shared" si="252"/>
        <v>20.9580078125</v>
      </c>
      <c r="AZ290" s="86">
        <f t="shared" si="253"/>
        <v>2</v>
      </c>
      <c r="BA290" s="86" t="b">
        <f t="shared" si="254"/>
        <v>1</v>
      </c>
      <c r="BB290" s="86" t="str">
        <f t="shared" si="255"/>
        <v>Distance</v>
      </c>
      <c r="BC290" s="86" t="str">
        <f t="shared" si="256"/>
        <v>&lt;=</v>
      </c>
      <c r="BD290" s="86">
        <f t="shared" si="257"/>
        <v>440.973388671875</v>
      </c>
      <c r="BE290" s="86">
        <f t="shared" si="258"/>
        <v>0</v>
      </c>
      <c r="BF290" s="86" t="b">
        <f t="shared" si="259"/>
        <v>0</v>
      </c>
      <c r="BG290" s="86" t="str">
        <f t="shared" si="260"/>
        <v>Distance</v>
      </c>
      <c r="BH290" s="86" t="str">
        <f t="shared" si="261"/>
        <v>&gt;</v>
      </c>
      <c r="BI290" s="86">
        <f t="shared" si="262"/>
        <v>279.580810546875</v>
      </c>
      <c r="BJ290" s="15">
        <f t="shared" si="263"/>
        <v>0</v>
      </c>
      <c r="BK290" s="15" t="str">
        <f t="shared" si="264"/>
        <v>Distance&gt;418,363525390625 AND Distance&gt;368,68896484375 AND GEBR&lt;=0,715087890625 AND Speed&gt;18,583740234375 AND Speed&lt;=20,9580078125 AND Distance&lt;=440,973388671875 AND Distance&gt;279,580810546875</v>
      </c>
      <c r="BM290"/>
      <c r="BN290"/>
      <c r="BO290"/>
    </row>
    <row r="291" spans="1:67">
      <c r="A291" s="15">
        <v>288</v>
      </c>
      <c r="B291" s="15">
        <v>1</v>
      </c>
      <c r="C291" s="15">
        <v>102246</v>
      </c>
      <c r="D291" s="15">
        <f t="shared" si="212"/>
        <v>24</v>
      </c>
      <c r="E291" s="15">
        <f t="shared" si="213"/>
        <v>3942</v>
      </c>
      <c r="F291" s="15">
        <f t="shared" si="214"/>
        <v>24.96240234375</v>
      </c>
      <c r="G291" s="15">
        <v>289</v>
      </c>
      <c r="H291" s="15">
        <v>290</v>
      </c>
      <c r="I291" s="15">
        <v>46</v>
      </c>
      <c r="J291" s="15">
        <v>6</v>
      </c>
      <c r="K291" s="15">
        <v>755</v>
      </c>
      <c r="L291" s="15">
        <v>99</v>
      </c>
      <c r="M291" s="15">
        <f t="shared" si="215"/>
        <v>2.4169921875E-2</v>
      </c>
      <c r="O291" s="86">
        <f t="shared" si="216"/>
        <v>755</v>
      </c>
      <c r="P291" s="86">
        <f t="shared" si="217"/>
        <v>0</v>
      </c>
      <c r="Q291" s="86">
        <f t="shared" si="218"/>
        <v>523</v>
      </c>
      <c r="R291" s="86" t="b">
        <f t="shared" si="219"/>
        <v>1</v>
      </c>
      <c r="S291" s="86" t="str">
        <f t="shared" si="220"/>
        <v>Dummy Node</v>
      </c>
      <c r="T291" s="86" t="str">
        <f t="shared" si="221"/>
        <v>N/A</v>
      </c>
      <c r="U291" s="86" t="str">
        <f t="shared" si="222"/>
        <v>N/A</v>
      </c>
      <c r="V291" s="86">
        <f t="shared" si="223"/>
        <v>271</v>
      </c>
      <c r="W291" s="86" t="b">
        <f t="shared" si="224"/>
        <v>1</v>
      </c>
      <c r="X291" s="86" t="str">
        <f t="shared" si="225"/>
        <v>Dummy Node</v>
      </c>
      <c r="Y291" s="86" t="str">
        <f t="shared" si="226"/>
        <v>N/A</v>
      </c>
      <c r="Z291" s="86" t="str">
        <f t="shared" si="227"/>
        <v>N/A</v>
      </c>
      <c r="AA291" s="86">
        <f t="shared" si="228"/>
        <v>269</v>
      </c>
      <c r="AB291" s="86" t="b">
        <f t="shared" si="229"/>
        <v>1</v>
      </c>
      <c r="AC291" s="86" t="str">
        <f t="shared" si="230"/>
        <v>GEBR</v>
      </c>
      <c r="AD291" s="86" t="str">
        <f t="shared" si="231"/>
        <v>&lt;=</v>
      </c>
      <c r="AE291" s="86">
        <f t="shared" si="232"/>
        <v>1.046142578125</v>
      </c>
      <c r="AF291" s="86">
        <f t="shared" si="233"/>
        <v>268</v>
      </c>
      <c r="AG291" s="86" t="b">
        <f t="shared" si="234"/>
        <v>1</v>
      </c>
      <c r="AH291" s="86" t="str">
        <f t="shared" si="235"/>
        <v>Speed</v>
      </c>
      <c r="AI291" s="86" t="str">
        <f t="shared" si="236"/>
        <v>&lt;=</v>
      </c>
      <c r="AJ291" s="86">
        <f t="shared" si="237"/>
        <v>17.1318359375</v>
      </c>
      <c r="AK291" s="86">
        <f t="shared" si="238"/>
        <v>62</v>
      </c>
      <c r="AL291" s="86" t="b">
        <f t="shared" si="239"/>
        <v>0</v>
      </c>
      <c r="AM291" s="86" t="str">
        <f t="shared" si="240"/>
        <v>Distance</v>
      </c>
      <c r="AN291" s="86" t="str">
        <f t="shared" si="241"/>
        <v>&gt;</v>
      </c>
      <c r="AO291" s="86">
        <f t="shared" si="242"/>
        <v>169.53466796875</v>
      </c>
      <c r="AP291" s="86">
        <f t="shared" si="243"/>
        <v>15</v>
      </c>
      <c r="AQ291" s="86" t="b">
        <f t="shared" si="244"/>
        <v>0</v>
      </c>
      <c r="AR291" s="86" t="str">
        <f t="shared" si="245"/>
        <v>Speed</v>
      </c>
      <c r="AS291" s="86" t="str">
        <f t="shared" si="246"/>
        <v>&gt;</v>
      </c>
      <c r="AT291" s="86">
        <f t="shared" si="247"/>
        <v>15.89208984375</v>
      </c>
      <c r="AU291" s="86">
        <f t="shared" si="248"/>
        <v>4</v>
      </c>
      <c r="AV291" s="86" t="b">
        <f t="shared" si="249"/>
        <v>1</v>
      </c>
      <c r="AW291" s="86" t="str">
        <f t="shared" si="250"/>
        <v>Distance</v>
      </c>
      <c r="AX291" s="86" t="str">
        <f t="shared" si="251"/>
        <v>&lt;=</v>
      </c>
      <c r="AY291" s="86">
        <f t="shared" si="252"/>
        <v>200.208251953125</v>
      </c>
      <c r="AZ291" s="86">
        <f t="shared" si="253"/>
        <v>1</v>
      </c>
      <c r="BA291" s="86" t="b">
        <f t="shared" si="254"/>
        <v>0</v>
      </c>
      <c r="BB291" s="86" t="str">
        <f t="shared" si="255"/>
        <v>Speed</v>
      </c>
      <c r="BC291" s="86" t="str">
        <f t="shared" si="256"/>
        <v>&gt;</v>
      </c>
      <c r="BD291" s="86">
        <f t="shared" si="257"/>
        <v>13.645751953125</v>
      </c>
      <c r="BE291" s="86">
        <f t="shared" si="258"/>
        <v>0</v>
      </c>
      <c r="BF291" s="86" t="b">
        <f t="shared" si="259"/>
        <v>1</v>
      </c>
      <c r="BG291" s="86" t="str">
        <f t="shared" si="260"/>
        <v>Distance</v>
      </c>
      <c r="BH291" s="86" t="str">
        <f t="shared" si="261"/>
        <v>&lt;=</v>
      </c>
      <c r="BI291" s="86">
        <f t="shared" si="262"/>
        <v>279.580810546875</v>
      </c>
      <c r="BJ291" s="15">
        <f t="shared" si="263"/>
        <v>1</v>
      </c>
      <c r="BK291" s="15" t="str">
        <f t="shared" si="264"/>
        <v>GEBR&lt;=1,046142578125 AND Speed&lt;=17,1318359375 AND Distance&gt;169,53466796875 AND Speed&gt;15,89208984375 AND Distance&lt;=200,208251953125 AND Speed&gt;13,645751953125 AND Distance&lt;=279,580810546875</v>
      </c>
      <c r="BM291"/>
      <c r="BN291"/>
      <c r="BO291"/>
    </row>
    <row r="292" spans="1:67">
      <c r="A292" s="15">
        <v>289</v>
      </c>
      <c r="B292" s="15">
        <v>2</v>
      </c>
      <c r="C292" s="15">
        <v>3502</v>
      </c>
      <c r="D292" s="15">
        <f t="shared" si="212"/>
        <v>0</v>
      </c>
      <c r="E292" s="15">
        <f t="shared" si="213"/>
        <v>3502</v>
      </c>
      <c r="F292" s="15">
        <f t="shared" si="214"/>
        <v>0.85498046875</v>
      </c>
      <c r="G292" s="15">
        <v>291</v>
      </c>
      <c r="H292" s="15">
        <v>292</v>
      </c>
      <c r="I292" s="15">
        <v>288</v>
      </c>
      <c r="J292" s="15">
        <v>7</v>
      </c>
      <c r="K292" s="15">
        <v>756</v>
      </c>
      <c r="L292" s="15">
        <v>341</v>
      </c>
      <c r="M292" s="15">
        <f t="shared" si="215"/>
        <v>8.3251953125E-2</v>
      </c>
      <c r="O292" s="86">
        <f t="shared" si="216"/>
        <v>756</v>
      </c>
      <c r="P292" s="86">
        <f t="shared" si="217"/>
        <v>0</v>
      </c>
      <c r="Q292" s="86">
        <f t="shared" si="218"/>
        <v>523</v>
      </c>
      <c r="R292" s="86" t="b">
        <f t="shared" si="219"/>
        <v>0</v>
      </c>
      <c r="S292" s="86" t="str">
        <f t="shared" si="220"/>
        <v>Dummy Node</v>
      </c>
      <c r="T292" s="86" t="str">
        <f t="shared" si="221"/>
        <v>N/A</v>
      </c>
      <c r="U292" s="86" t="str">
        <f t="shared" si="222"/>
        <v>N/A</v>
      </c>
      <c r="V292" s="86">
        <f t="shared" si="223"/>
        <v>271</v>
      </c>
      <c r="W292" s="86" t="b">
        <f t="shared" si="224"/>
        <v>1</v>
      </c>
      <c r="X292" s="86" t="str">
        <f t="shared" si="225"/>
        <v>Dummy Node</v>
      </c>
      <c r="Y292" s="86" t="str">
        <f t="shared" si="226"/>
        <v>N/A</v>
      </c>
      <c r="Z292" s="86" t="str">
        <f t="shared" si="227"/>
        <v>N/A</v>
      </c>
      <c r="AA292" s="86">
        <f t="shared" si="228"/>
        <v>269</v>
      </c>
      <c r="AB292" s="86" t="b">
        <f t="shared" si="229"/>
        <v>1</v>
      </c>
      <c r="AC292" s="86" t="str">
        <f t="shared" si="230"/>
        <v>GEBR</v>
      </c>
      <c r="AD292" s="86" t="str">
        <f t="shared" si="231"/>
        <v>&lt;=</v>
      </c>
      <c r="AE292" s="86">
        <f t="shared" si="232"/>
        <v>1.046142578125</v>
      </c>
      <c r="AF292" s="86">
        <f t="shared" si="233"/>
        <v>268</v>
      </c>
      <c r="AG292" s="86" t="b">
        <f t="shared" si="234"/>
        <v>1</v>
      </c>
      <c r="AH292" s="86" t="str">
        <f t="shared" si="235"/>
        <v>Speed</v>
      </c>
      <c r="AI292" s="86" t="str">
        <f t="shared" si="236"/>
        <v>&lt;=</v>
      </c>
      <c r="AJ292" s="86">
        <f t="shared" si="237"/>
        <v>17.1318359375</v>
      </c>
      <c r="AK292" s="86">
        <f t="shared" si="238"/>
        <v>62</v>
      </c>
      <c r="AL292" s="86" t="b">
        <f t="shared" si="239"/>
        <v>0</v>
      </c>
      <c r="AM292" s="86" t="str">
        <f t="shared" si="240"/>
        <v>Distance</v>
      </c>
      <c r="AN292" s="86" t="str">
        <f t="shared" si="241"/>
        <v>&gt;</v>
      </c>
      <c r="AO292" s="86">
        <f t="shared" si="242"/>
        <v>169.53466796875</v>
      </c>
      <c r="AP292" s="86">
        <f t="shared" si="243"/>
        <v>15</v>
      </c>
      <c r="AQ292" s="86" t="b">
        <f t="shared" si="244"/>
        <v>0</v>
      </c>
      <c r="AR292" s="86" t="str">
        <f t="shared" si="245"/>
        <v>Speed</v>
      </c>
      <c r="AS292" s="86" t="str">
        <f t="shared" si="246"/>
        <v>&gt;</v>
      </c>
      <c r="AT292" s="86">
        <f t="shared" si="247"/>
        <v>15.89208984375</v>
      </c>
      <c r="AU292" s="86">
        <f t="shared" si="248"/>
        <v>4</v>
      </c>
      <c r="AV292" s="86" t="b">
        <f t="shared" si="249"/>
        <v>1</v>
      </c>
      <c r="AW292" s="86" t="str">
        <f t="shared" si="250"/>
        <v>Distance</v>
      </c>
      <c r="AX292" s="86" t="str">
        <f t="shared" si="251"/>
        <v>&lt;=</v>
      </c>
      <c r="AY292" s="86">
        <f t="shared" si="252"/>
        <v>200.208251953125</v>
      </c>
      <c r="AZ292" s="86">
        <f t="shared" si="253"/>
        <v>1</v>
      </c>
      <c r="BA292" s="86" t="b">
        <f t="shared" si="254"/>
        <v>0</v>
      </c>
      <c r="BB292" s="86" t="str">
        <f t="shared" si="255"/>
        <v>Speed</v>
      </c>
      <c r="BC292" s="86" t="str">
        <f t="shared" si="256"/>
        <v>&gt;</v>
      </c>
      <c r="BD292" s="86">
        <f t="shared" si="257"/>
        <v>13.645751953125</v>
      </c>
      <c r="BE292" s="86">
        <f t="shared" si="258"/>
        <v>0</v>
      </c>
      <c r="BF292" s="86" t="b">
        <f t="shared" si="259"/>
        <v>1</v>
      </c>
      <c r="BG292" s="86" t="str">
        <f t="shared" si="260"/>
        <v>Distance</v>
      </c>
      <c r="BH292" s="86" t="str">
        <f t="shared" si="261"/>
        <v>&lt;=</v>
      </c>
      <c r="BI292" s="86">
        <f t="shared" si="262"/>
        <v>279.580810546875</v>
      </c>
      <c r="BJ292" s="15">
        <f t="shared" si="263"/>
        <v>1</v>
      </c>
      <c r="BK292" s="15" t="str">
        <f t="shared" si="264"/>
        <v>GEBR&lt;=1,046142578125 AND Speed&lt;=17,1318359375 AND Distance&gt;169,53466796875 AND Speed&gt;15,89208984375 AND Distance&lt;=200,208251953125 AND Speed&gt;13,645751953125 AND Distance&lt;=279,580810546875</v>
      </c>
      <c r="BM292"/>
      <c r="BN292"/>
      <c r="BO292"/>
    </row>
    <row r="293" spans="1:67">
      <c r="A293" s="15">
        <v>290</v>
      </c>
      <c r="B293" s="15">
        <v>1</v>
      </c>
      <c r="C293" s="15">
        <v>104050</v>
      </c>
      <c r="D293" s="15">
        <f t="shared" si="212"/>
        <v>25</v>
      </c>
      <c r="E293" s="15">
        <f t="shared" si="213"/>
        <v>1650</v>
      </c>
      <c r="F293" s="15">
        <f t="shared" si="214"/>
        <v>25.40283203125</v>
      </c>
      <c r="G293" s="15">
        <v>413</v>
      </c>
      <c r="H293" s="15">
        <v>414</v>
      </c>
      <c r="I293" s="15">
        <v>288</v>
      </c>
      <c r="J293" s="15">
        <v>7</v>
      </c>
      <c r="K293" s="15">
        <v>757</v>
      </c>
      <c r="L293" s="15">
        <v>22</v>
      </c>
      <c r="M293" s="15">
        <f t="shared" si="215"/>
        <v>5.37109375E-3</v>
      </c>
      <c r="O293" s="86">
        <f t="shared" si="216"/>
        <v>757</v>
      </c>
      <c r="P293" s="86">
        <f t="shared" si="217"/>
        <v>0</v>
      </c>
      <c r="Q293" s="86">
        <f t="shared" si="218"/>
        <v>524</v>
      </c>
      <c r="R293" s="86" t="b">
        <f t="shared" si="219"/>
        <v>1</v>
      </c>
      <c r="S293" s="86" t="str">
        <f t="shared" si="220"/>
        <v>Dummy Node</v>
      </c>
      <c r="T293" s="86" t="str">
        <f t="shared" si="221"/>
        <v>N/A</v>
      </c>
      <c r="U293" s="86" t="str">
        <f t="shared" si="222"/>
        <v>N/A</v>
      </c>
      <c r="V293" s="86">
        <f t="shared" si="223"/>
        <v>271</v>
      </c>
      <c r="W293" s="86" t="b">
        <f t="shared" si="224"/>
        <v>0</v>
      </c>
      <c r="X293" s="86" t="str">
        <f t="shared" si="225"/>
        <v>Dummy Node</v>
      </c>
      <c r="Y293" s="86" t="str">
        <f t="shared" si="226"/>
        <v>N/A</v>
      </c>
      <c r="Z293" s="86" t="str">
        <f t="shared" si="227"/>
        <v>N/A</v>
      </c>
      <c r="AA293" s="86">
        <f t="shared" si="228"/>
        <v>269</v>
      </c>
      <c r="AB293" s="86" t="b">
        <f t="shared" si="229"/>
        <v>1</v>
      </c>
      <c r="AC293" s="86" t="str">
        <f t="shared" si="230"/>
        <v>GEBR</v>
      </c>
      <c r="AD293" s="86" t="str">
        <f t="shared" si="231"/>
        <v>&lt;=</v>
      </c>
      <c r="AE293" s="86">
        <f t="shared" si="232"/>
        <v>1.046142578125</v>
      </c>
      <c r="AF293" s="86">
        <f t="shared" si="233"/>
        <v>268</v>
      </c>
      <c r="AG293" s="86" t="b">
        <f t="shared" si="234"/>
        <v>1</v>
      </c>
      <c r="AH293" s="86" t="str">
        <f t="shared" si="235"/>
        <v>Speed</v>
      </c>
      <c r="AI293" s="86" t="str">
        <f t="shared" si="236"/>
        <v>&lt;=</v>
      </c>
      <c r="AJ293" s="86">
        <f t="shared" si="237"/>
        <v>17.1318359375</v>
      </c>
      <c r="AK293" s="86">
        <f t="shared" si="238"/>
        <v>62</v>
      </c>
      <c r="AL293" s="86" t="b">
        <f t="shared" si="239"/>
        <v>0</v>
      </c>
      <c r="AM293" s="86" t="str">
        <f t="shared" si="240"/>
        <v>Distance</v>
      </c>
      <c r="AN293" s="86" t="str">
        <f t="shared" si="241"/>
        <v>&gt;</v>
      </c>
      <c r="AO293" s="86">
        <f t="shared" si="242"/>
        <v>169.53466796875</v>
      </c>
      <c r="AP293" s="86">
        <f t="shared" si="243"/>
        <v>15</v>
      </c>
      <c r="AQ293" s="86" t="b">
        <f t="shared" si="244"/>
        <v>0</v>
      </c>
      <c r="AR293" s="86" t="str">
        <f t="shared" si="245"/>
        <v>Speed</v>
      </c>
      <c r="AS293" s="86" t="str">
        <f t="shared" si="246"/>
        <v>&gt;</v>
      </c>
      <c r="AT293" s="86">
        <f t="shared" si="247"/>
        <v>15.89208984375</v>
      </c>
      <c r="AU293" s="86">
        <f t="shared" si="248"/>
        <v>4</v>
      </c>
      <c r="AV293" s="86" t="b">
        <f t="shared" si="249"/>
        <v>1</v>
      </c>
      <c r="AW293" s="86" t="str">
        <f t="shared" si="250"/>
        <v>Distance</v>
      </c>
      <c r="AX293" s="86" t="str">
        <f t="shared" si="251"/>
        <v>&lt;=</v>
      </c>
      <c r="AY293" s="86">
        <f t="shared" si="252"/>
        <v>200.208251953125</v>
      </c>
      <c r="AZ293" s="86">
        <f t="shared" si="253"/>
        <v>1</v>
      </c>
      <c r="BA293" s="86" t="b">
        <f t="shared" si="254"/>
        <v>0</v>
      </c>
      <c r="BB293" s="86" t="str">
        <f t="shared" si="255"/>
        <v>Speed</v>
      </c>
      <c r="BC293" s="86" t="str">
        <f t="shared" si="256"/>
        <v>&gt;</v>
      </c>
      <c r="BD293" s="86">
        <f t="shared" si="257"/>
        <v>13.645751953125</v>
      </c>
      <c r="BE293" s="86">
        <f t="shared" si="258"/>
        <v>0</v>
      </c>
      <c r="BF293" s="86" t="b">
        <f t="shared" si="259"/>
        <v>1</v>
      </c>
      <c r="BG293" s="86" t="str">
        <f t="shared" si="260"/>
        <v>Distance</v>
      </c>
      <c r="BH293" s="86" t="str">
        <f t="shared" si="261"/>
        <v>&lt;=</v>
      </c>
      <c r="BI293" s="86">
        <f t="shared" si="262"/>
        <v>279.580810546875</v>
      </c>
      <c r="BJ293" s="15">
        <f t="shared" si="263"/>
        <v>1</v>
      </c>
      <c r="BK293" s="15" t="str">
        <f t="shared" si="264"/>
        <v>GEBR&lt;=1,046142578125 AND Speed&lt;=17,1318359375 AND Distance&gt;169,53466796875 AND Speed&gt;15,89208984375 AND Distance&lt;=200,208251953125 AND Speed&gt;13,645751953125 AND Distance&lt;=279,580810546875</v>
      </c>
      <c r="BM293"/>
      <c r="BN293"/>
      <c r="BO293"/>
    </row>
    <row r="294" spans="1:67">
      <c r="A294" s="15">
        <v>291</v>
      </c>
      <c r="B294" s="15">
        <v>-2</v>
      </c>
      <c r="C294" s="15">
        <v>-8192</v>
      </c>
      <c r="D294" s="15">
        <f t="shared" si="212"/>
        <v>-1</v>
      </c>
      <c r="E294" s="15">
        <f t="shared" si="213"/>
        <v>0</v>
      </c>
      <c r="F294" s="15">
        <f t="shared" si="214"/>
        <v>-1</v>
      </c>
      <c r="G294" s="15">
        <v>539</v>
      </c>
      <c r="H294" s="15">
        <v>540</v>
      </c>
      <c r="I294" s="15">
        <v>289</v>
      </c>
      <c r="J294" s="15">
        <v>8</v>
      </c>
      <c r="K294" s="15">
        <v>758</v>
      </c>
      <c r="L294" s="15">
        <v>0</v>
      </c>
      <c r="M294" s="15">
        <f t="shared" si="215"/>
        <v>0</v>
      </c>
      <c r="O294" s="86">
        <f t="shared" si="216"/>
        <v>758</v>
      </c>
      <c r="P294" s="86">
        <f t="shared" si="217"/>
        <v>0</v>
      </c>
      <c r="Q294" s="86">
        <f t="shared" si="218"/>
        <v>524</v>
      </c>
      <c r="R294" s="86" t="b">
        <f t="shared" si="219"/>
        <v>0</v>
      </c>
      <c r="S294" s="86" t="str">
        <f t="shared" si="220"/>
        <v>Dummy Node</v>
      </c>
      <c r="T294" s="86" t="str">
        <f t="shared" si="221"/>
        <v>N/A</v>
      </c>
      <c r="U294" s="86" t="str">
        <f t="shared" si="222"/>
        <v>N/A</v>
      </c>
      <c r="V294" s="86">
        <f t="shared" si="223"/>
        <v>271</v>
      </c>
      <c r="W294" s="86" t="b">
        <f t="shared" si="224"/>
        <v>0</v>
      </c>
      <c r="X294" s="86" t="str">
        <f t="shared" si="225"/>
        <v>Dummy Node</v>
      </c>
      <c r="Y294" s="86" t="str">
        <f t="shared" si="226"/>
        <v>N/A</v>
      </c>
      <c r="Z294" s="86" t="str">
        <f t="shared" si="227"/>
        <v>N/A</v>
      </c>
      <c r="AA294" s="86">
        <f t="shared" si="228"/>
        <v>269</v>
      </c>
      <c r="AB294" s="86" t="b">
        <f t="shared" si="229"/>
        <v>1</v>
      </c>
      <c r="AC294" s="86" t="str">
        <f t="shared" si="230"/>
        <v>GEBR</v>
      </c>
      <c r="AD294" s="86" t="str">
        <f t="shared" si="231"/>
        <v>&lt;=</v>
      </c>
      <c r="AE294" s="86">
        <f t="shared" si="232"/>
        <v>1.046142578125</v>
      </c>
      <c r="AF294" s="86">
        <f t="shared" si="233"/>
        <v>268</v>
      </c>
      <c r="AG294" s="86" t="b">
        <f t="shared" si="234"/>
        <v>1</v>
      </c>
      <c r="AH294" s="86" t="str">
        <f t="shared" si="235"/>
        <v>Speed</v>
      </c>
      <c r="AI294" s="86" t="str">
        <f t="shared" si="236"/>
        <v>&lt;=</v>
      </c>
      <c r="AJ294" s="86">
        <f t="shared" si="237"/>
        <v>17.1318359375</v>
      </c>
      <c r="AK294" s="86">
        <f t="shared" si="238"/>
        <v>62</v>
      </c>
      <c r="AL294" s="86" t="b">
        <f t="shared" si="239"/>
        <v>0</v>
      </c>
      <c r="AM294" s="86" t="str">
        <f t="shared" si="240"/>
        <v>Distance</v>
      </c>
      <c r="AN294" s="86" t="str">
        <f t="shared" si="241"/>
        <v>&gt;</v>
      </c>
      <c r="AO294" s="86">
        <f t="shared" si="242"/>
        <v>169.53466796875</v>
      </c>
      <c r="AP294" s="86">
        <f t="shared" si="243"/>
        <v>15</v>
      </c>
      <c r="AQ294" s="86" t="b">
        <f t="shared" si="244"/>
        <v>0</v>
      </c>
      <c r="AR294" s="86" t="str">
        <f t="shared" si="245"/>
        <v>Speed</v>
      </c>
      <c r="AS294" s="86" t="str">
        <f t="shared" si="246"/>
        <v>&gt;</v>
      </c>
      <c r="AT294" s="86">
        <f t="shared" si="247"/>
        <v>15.89208984375</v>
      </c>
      <c r="AU294" s="86">
        <f t="shared" si="248"/>
        <v>4</v>
      </c>
      <c r="AV294" s="86" t="b">
        <f t="shared" si="249"/>
        <v>1</v>
      </c>
      <c r="AW294" s="86" t="str">
        <f t="shared" si="250"/>
        <v>Distance</v>
      </c>
      <c r="AX294" s="86" t="str">
        <f t="shared" si="251"/>
        <v>&lt;=</v>
      </c>
      <c r="AY294" s="86">
        <f t="shared" si="252"/>
        <v>200.208251953125</v>
      </c>
      <c r="AZ294" s="86">
        <f t="shared" si="253"/>
        <v>1</v>
      </c>
      <c r="BA294" s="86" t="b">
        <f t="shared" si="254"/>
        <v>0</v>
      </c>
      <c r="BB294" s="86" t="str">
        <f t="shared" si="255"/>
        <v>Speed</v>
      </c>
      <c r="BC294" s="86" t="str">
        <f t="shared" si="256"/>
        <v>&gt;</v>
      </c>
      <c r="BD294" s="86">
        <f t="shared" si="257"/>
        <v>13.645751953125</v>
      </c>
      <c r="BE294" s="86">
        <f t="shared" si="258"/>
        <v>0</v>
      </c>
      <c r="BF294" s="86" t="b">
        <f t="shared" si="259"/>
        <v>1</v>
      </c>
      <c r="BG294" s="86" t="str">
        <f t="shared" si="260"/>
        <v>Distance</v>
      </c>
      <c r="BH294" s="86" t="str">
        <f t="shared" si="261"/>
        <v>&lt;=</v>
      </c>
      <c r="BI294" s="86">
        <f t="shared" si="262"/>
        <v>279.580810546875</v>
      </c>
      <c r="BJ294" s="15">
        <f t="shared" si="263"/>
        <v>1</v>
      </c>
      <c r="BK294" s="15" t="str">
        <f t="shared" si="264"/>
        <v>GEBR&lt;=1,046142578125 AND Speed&lt;=17,1318359375 AND Distance&gt;169,53466796875 AND Speed&gt;15,89208984375 AND Distance&lt;=200,208251953125 AND Speed&gt;13,645751953125 AND Distance&lt;=279,580810546875</v>
      </c>
      <c r="BM294"/>
      <c r="BN294"/>
      <c r="BO294"/>
    </row>
    <row r="295" spans="1:67">
      <c r="A295" s="15">
        <v>292</v>
      </c>
      <c r="B295" s="15">
        <v>1</v>
      </c>
      <c r="C295" s="15">
        <v>99811</v>
      </c>
      <c r="D295" s="15">
        <f t="shared" si="212"/>
        <v>24</v>
      </c>
      <c r="E295" s="15">
        <f t="shared" si="213"/>
        <v>1507</v>
      </c>
      <c r="F295" s="15">
        <f t="shared" si="214"/>
        <v>24.367919921875</v>
      </c>
      <c r="G295" s="15">
        <v>369</v>
      </c>
      <c r="H295" s="15">
        <v>370</v>
      </c>
      <c r="I295" s="15">
        <v>289</v>
      </c>
      <c r="J295" s="15">
        <v>8</v>
      </c>
      <c r="K295" s="15">
        <v>759</v>
      </c>
      <c r="L295" s="15">
        <v>1138</v>
      </c>
      <c r="M295" s="15">
        <f t="shared" si="215"/>
        <v>0.27783203125</v>
      </c>
      <c r="O295" s="86">
        <f t="shared" si="216"/>
        <v>759</v>
      </c>
      <c r="P295" s="86">
        <f t="shared" si="217"/>
        <v>0</v>
      </c>
      <c r="Q295" s="86">
        <f t="shared" si="218"/>
        <v>531</v>
      </c>
      <c r="R295" s="86" t="b">
        <f t="shared" si="219"/>
        <v>1</v>
      </c>
      <c r="S295" s="86" t="str">
        <f t="shared" si="220"/>
        <v>Dummy Node</v>
      </c>
      <c r="T295" s="86" t="str">
        <f t="shared" si="221"/>
        <v>N/A</v>
      </c>
      <c r="U295" s="86" t="str">
        <f t="shared" si="222"/>
        <v>N/A</v>
      </c>
      <c r="V295" s="86">
        <f t="shared" si="223"/>
        <v>283</v>
      </c>
      <c r="W295" s="86" t="b">
        <f t="shared" si="224"/>
        <v>1</v>
      </c>
      <c r="X295" s="86" t="str">
        <f t="shared" si="225"/>
        <v>Dummy Node</v>
      </c>
      <c r="Y295" s="86" t="str">
        <f t="shared" si="226"/>
        <v>N/A</v>
      </c>
      <c r="Z295" s="86" t="str">
        <f t="shared" si="227"/>
        <v>N/A</v>
      </c>
      <c r="AA295" s="86">
        <f t="shared" si="228"/>
        <v>223</v>
      </c>
      <c r="AB295" s="86" t="b">
        <f t="shared" si="229"/>
        <v>1</v>
      </c>
      <c r="AC295" s="86" t="str">
        <f t="shared" si="230"/>
        <v>Distance</v>
      </c>
      <c r="AD295" s="86" t="str">
        <f t="shared" si="231"/>
        <v>&lt;=</v>
      </c>
      <c r="AE295" s="86">
        <f t="shared" si="232"/>
        <v>639.039794921875</v>
      </c>
      <c r="AF295" s="86">
        <f t="shared" si="233"/>
        <v>221</v>
      </c>
      <c r="AG295" s="86" t="b">
        <f t="shared" si="234"/>
        <v>1</v>
      </c>
      <c r="AH295" s="86" t="str">
        <f t="shared" si="235"/>
        <v>GEBR</v>
      </c>
      <c r="AI295" s="86" t="str">
        <f t="shared" si="236"/>
        <v>&lt;=</v>
      </c>
      <c r="AJ295" s="86">
        <f t="shared" si="237"/>
        <v>0.715087890625</v>
      </c>
      <c r="AK295" s="86">
        <f t="shared" si="238"/>
        <v>220</v>
      </c>
      <c r="AL295" s="86" t="b">
        <f t="shared" si="239"/>
        <v>1</v>
      </c>
      <c r="AM295" s="86" t="str">
        <f t="shared" si="240"/>
        <v>Distance</v>
      </c>
      <c r="AN295" s="86" t="str">
        <f t="shared" si="241"/>
        <v>&lt;=</v>
      </c>
      <c r="AO295" s="86">
        <f t="shared" si="242"/>
        <v>669.72998046875</v>
      </c>
      <c r="AP295" s="86">
        <f t="shared" si="243"/>
        <v>38</v>
      </c>
      <c r="AQ295" s="86" t="b">
        <f t="shared" si="244"/>
        <v>0</v>
      </c>
      <c r="AR295" s="86" t="str">
        <f t="shared" si="245"/>
        <v>Speed</v>
      </c>
      <c r="AS295" s="86" t="str">
        <f t="shared" si="246"/>
        <v>&gt;</v>
      </c>
      <c r="AT295" s="86">
        <f t="shared" si="247"/>
        <v>26.76708984375</v>
      </c>
      <c r="AU295" s="86">
        <f t="shared" si="248"/>
        <v>8</v>
      </c>
      <c r="AV295" s="86" t="b">
        <f t="shared" si="249"/>
        <v>0</v>
      </c>
      <c r="AW295" s="86" t="str">
        <f t="shared" si="250"/>
        <v>Distance</v>
      </c>
      <c r="AX295" s="86" t="str">
        <f t="shared" si="251"/>
        <v>&gt;</v>
      </c>
      <c r="AY295" s="86">
        <f t="shared" si="252"/>
        <v>557.604736328125</v>
      </c>
      <c r="AZ295" s="86">
        <f t="shared" si="253"/>
        <v>2</v>
      </c>
      <c r="BA295" s="86" t="b">
        <f t="shared" si="254"/>
        <v>0</v>
      </c>
      <c r="BB295" s="86" t="str">
        <f t="shared" si="255"/>
        <v>Distance</v>
      </c>
      <c r="BC295" s="86" t="str">
        <f t="shared" si="256"/>
        <v>&gt;</v>
      </c>
      <c r="BD295" s="86">
        <f t="shared" si="257"/>
        <v>440.973388671875</v>
      </c>
      <c r="BE295" s="86">
        <f t="shared" si="258"/>
        <v>0</v>
      </c>
      <c r="BF295" s="86" t="b">
        <f t="shared" si="259"/>
        <v>0</v>
      </c>
      <c r="BG295" s="86" t="str">
        <f t="shared" si="260"/>
        <v>Distance</v>
      </c>
      <c r="BH295" s="86" t="str">
        <f t="shared" si="261"/>
        <v>&gt;</v>
      </c>
      <c r="BI295" s="86">
        <f t="shared" si="262"/>
        <v>279.580810546875</v>
      </c>
      <c r="BJ295" s="15">
        <f t="shared" si="263"/>
        <v>1</v>
      </c>
      <c r="BK295" s="15" t="str">
        <f t="shared" si="264"/>
        <v>Distance&lt;=639,039794921875 AND GEBR&lt;=0,715087890625 AND Distance&lt;=669,72998046875 AND Speed&gt;26,76708984375 AND Distance&gt;557,604736328125 AND Distance&gt;440,973388671875 AND Distance&gt;279,580810546875</v>
      </c>
      <c r="BM295"/>
      <c r="BN295"/>
      <c r="BO295"/>
    </row>
    <row r="296" spans="1:67">
      <c r="A296" s="15">
        <v>293</v>
      </c>
      <c r="B296" s="15">
        <v>-2</v>
      </c>
      <c r="C296" s="15">
        <v>-8192</v>
      </c>
      <c r="D296" s="15">
        <f t="shared" si="212"/>
        <v>-1</v>
      </c>
      <c r="E296" s="15">
        <f t="shared" si="213"/>
        <v>0</v>
      </c>
      <c r="F296" s="15">
        <f t="shared" si="214"/>
        <v>-1</v>
      </c>
      <c r="G296" s="15">
        <v>-1</v>
      </c>
      <c r="H296" s="15">
        <v>-1</v>
      </c>
      <c r="I296" s="15">
        <v>116</v>
      </c>
      <c r="J296" s="15">
        <v>9</v>
      </c>
      <c r="K296" s="15">
        <v>760</v>
      </c>
      <c r="L296" s="15">
        <v>390</v>
      </c>
      <c r="M296" s="15">
        <f t="shared" si="215"/>
        <v>9.521484375E-2</v>
      </c>
      <c r="O296" s="86">
        <f t="shared" si="216"/>
        <v>760</v>
      </c>
      <c r="P296" s="86">
        <f t="shared" si="217"/>
        <v>0</v>
      </c>
      <c r="Q296" s="86">
        <f t="shared" si="218"/>
        <v>531</v>
      </c>
      <c r="R296" s="86" t="b">
        <f t="shared" si="219"/>
        <v>0</v>
      </c>
      <c r="S296" s="86" t="str">
        <f t="shared" si="220"/>
        <v>Dummy Node</v>
      </c>
      <c r="T296" s="86" t="str">
        <f t="shared" si="221"/>
        <v>N/A</v>
      </c>
      <c r="U296" s="86" t="str">
        <f t="shared" si="222"/>
        <v>N/A</v>
      </c>
      <c r="V296" s="86">
        <f t="shared" si="223"/>
        <v>283</v>
      </c>
      <c r="W296" s="86" t="b">
        <f t="shared" si="224"/>
        <v>1</v>
      </c>
      <c r="X296" s="86" t="str">
        <f t="shared" si="225"/>
        <v>Dummy Node</v>
      </c>
      <c r="Y296" s="86" t="str">
        <f t="shared" si="226"/>
        <v>N/A</v>
      </c>
      <c r="Z296" s="86" t="str">
        <f t="shared" si="227"/>
        <v>N/A</v>
      </c>
      <c r="AA296" s="86">
        <f t="shared" si="228"/>
        <v>223</v>
      </c>
      <c r="AB296" s="86" t="b">
        <f t="shared" si="229"/>
        <v>1</v>
      </c>
      <c r="AC296" s="86" t="str">
        <f t="shared" si="230"/>
        <v>Distance</v>
      </c>
      <c r="AD296" s="86" t="str">
        <f t="shared" si="231"/>
        <v>&lt;=</v>
      </c>
      <c r="AE296" s="86">
        <f t="shared" si="232"/>
        <v>639.039794921875</v>
      </c>
      <c r="AF296" s="86">
        <f t="shared" si="233"/>
        <v>221</v>
      </c>
      <c r="AG296" s="86" t="b">
        <f t="shared" si="234"/>
        <v>1</v>
      </c>
      <c r="AH296" s="86" t="str">
        <f t="shared" si="235"/>
        <v>GEBR</v>
      </c>
      <c r="AI296" s="86" t="str">
        <f t="shared" si="236"/>
        <v>&lt;=</v>
      </c>
      <c r="AJ296" s="86">
        <f t="shared" si="237"/>
        <v>0.715087890625</v>
      </c>
      <c r="AK296" s="86">
        <f t="shared" si="238"/>
        <v>220</v>
      </c>
      <c r="AL296" s="86" t="b">
        <f t="shared" si="239"/>
        <v>1</v>
      </c>
      <c r="AM296" s="86" t="str">
        <f t="shared" si="240"/>
        <v>Distance</v>
      </c>
      <c r="AN296" s="86" t="str">
        <f t="shared" si="241"/>
        <v>&lt;=</v>
      </c>
      <c r="AO296" s="86">
        <f t="shared" si="242"/>
        <v>669.72998046875</v>
      </c>
      <c r="AP296" s="86">
        <f t="shared" si="243"/>
        <v>38</v>
      </c>
      <c r="AQ296" s="86" t="b">
        <f t="shared" si="244"/>
        <v>0</v>
      </c>
      <c r="AR296" s="86" t="str">
        <f t="shared" si="245"/>
        <v>Speed</v>
      </c>
      <c r="AS296" s="86" t="str">
        <f t="shared" si="246"/>
        <v>&gt;</v>
      </c>
      <c r="AT296" s="86">
        <f t="shared" si="247"/>
        <v>26.76708984375</v>
      </c>
      <c r="AU296" s="86">
        <f t="shared" si="248"/>
        <v>8</v>
      </c>
      <c r="AV296" s="86" t="b">
        <f t="shared" si="249"/>
        <v>0</v>
      </c>
      <c r="AW296" s="86" t="str">
        <f t="shared" si="250"/>
        <v>Distance</v>
      </c>
      <c r="AX296" s="86" t="str">
        <f t="shared" si="251"/>
        <v>&gt;</v>
      </c>
      <c r="AY296" s="86">
        <f t="shared" si="252"/>
        <v>557.604736328125</v>
      </c>
      <c r="AZ296" s="86">
        <f t="shared" si="253"/>
        <v>2</v>
      </c>
      <c r="BA296" s="86" t="b">
        <f t="shared" si="254"/>
        <v>0</v>
      </c>
      <c r="BB296" s="86" t="str">
        <f t="shared" si="255"/>
        <v>Distance</v>
      </c>
      <c r="BC296" s="86" t="str">
        <f t="shared" si="256"/>
        <v>&gt;</v>
      </c>
      <c r="BD296" s="86">
        <f t="shared" si="257"/>
        <v>440.973388671875</v>
      </c>
      <c r="BE296" s="86">
        <f t="shared" si="258"/>
        <v>0</v>
      </c>
      <c r="BF296" s="86" t="b">
        <f t="shared" si="259"/>
        <v>0</v>
      </c>
      <c r="BG296" s="86" t="str">
        <f t="shared" si="260"/>
        <v>Distance</v>
      </c>
      <c r="BH296" s="86" t="str">
        <f t="shared" si="261"/>
        <v>&gt;</v>
      </c>
      <c r="BI296" s="86">
        <f t="shared" si="262"/>
        <v>279.580810546875</v>
      </c>
      <c r="BJ296" s="15">
        <f t="shared" si="263"/>
        <v>1</v>
      </c>
      <c r="BK296" s="15" t="str">
        <f t="shared" si="264"/>
        <v>Distance&lt;=639,039794921875 AND GEBR&lt;=0,715087890625 AND Distance&lt;=669,72998046875 AND Speed&gt;26,76708984375 AND Distance&gt;557,604736328125 AND Distance&gt;440,973388671875 AND Distance&gt;279,580810546875</v>
      </c>
      <c r="BM296"/>
      <c r="BN296"/>
      <c r="BO296"/>
    </row>
    <row r="297" spans="1:67">
      <c r="A297" s="15">
        <v>294</v>
      </c>
      <c r="B297" s="15">
        <v>-2</v>
      </c>
      <c r="C297" s="15">
        <v>-8192</v>
      </c>
      <c r="D297" s="15">
        <f t="shared" si="212"/>
        <v>-1</v>
      </c>
      <c r="E297" s="15">
        <f t="shared" si="213"/>
        <v>0</v>
      </c>
      <c r="F297" s="15">
        <f t="shared" si="214"/>
        <v>-1</v>
      </c>
      <c r="G297" s="15">
        <v>-1</v>
      </c>
      <c r="H297" s="15">
        <v>-1</v>
      </c>
      <c r="I297" s="15">
        <v>116</v>
      </c>
      <c r="J297" s="15">
        <v>9</v>
      </c>
      <c r="K297" s="15">
        <v>761</v>
      </c>
      <c r="L297" s="15">
        <v>0</v>
      </c>
      <c r="M297" s="15">
        <f t="shared" si="215"/>
        <v>0</v>
      </c>
      <c r="O297" s="86">
        <f t="shared" si="216"/>
        <v>761</v>
      </c>
      <c r="P297" s="86">
        <f t="shared" si="217"/>
        <v>0</v>
      </c>
      <c r="Q297" s="86">
        <f t="shared" si="218"/>
        <v>532</v>
      </c>
      <c r="R297" s="86" t="b">
        <f t="shared" si="219"/>
        <v>1</v>
      </c>
      <c r="S297" s="86" t="str">
        <f t="shared" si="220"/>
        <v>Dummy Node</v>
      </c>
      <c r="T297" s="86" t="str">
        <f t="shared" si="221"/>
        <v>N/A</v>
      </c>
      <c r="U297" s="86" t="str">
        <f t="shared" si="222"/>
        <v>N/A</v>
      </c>
      <c r="V297" s="86">
        <f t="shared" si="223"/>
        <v>283</v>
      </c>
      <c r="W297" s="86" t="b">
        <f t="shared" si="224"/>
        <v>0</v>
      </c>
      <c r="X297" s="86" t="str">
        <f t="shared" si="225"/>
        <v>Dummy Node</v>
      </c>
      <c r="Y297" s="86" t="str">
        <f t="shared" si="226"/>
        <v>N/A</v>
      </c>
      <c r="Z297" s="86" t="str">
        <f t="shared" si="227"/>
        <v>N/A</v>
      </c>
      <c r="AA297" s="86">
        <f t="shared" si="228"/>
        <v>223</v>
      </c>
      <c r="AB297" s="86" t="b">
        <f t="shared" si="229"/>
        <v>1</v>
      </c>
      <c r="AC297" s="86" t="str">
        <f t="shared" si="230"/>
        <v>Distance</v>
      </c>
      <c r="AD297" s="86" t="str">
        <f t="shared" si="231"/>
        <v>&lt;=</v>
      </c>
      <c r="AE297" s="86">
        <f t="shared" si="232"/>
        <v>639.039794921875</v>
      </c>
      <c r="AF297" s="86">
        <f t="shared" si="233"/>
        <v>221</v>
      </c>
      <c r="AG297" s="86" t="b">
        <f t="shared" si="234"/>
        <v>1</v>
      </c>
      <c r="AH297" s="86" t="str">
        <f t="shared" si="235"/>
        <v>GEBR</v>
      </c>
      <c r="AI297" s="86" t="str">
        <f t="shared" si="236"/>
        <v>&lt;=</v>
      </c>
      <c r="AJ297" s="86">
        <f t="shared" si="237"/>
        <v>0.715087890625</v>
      </c>
      <c r="AK297" s="86">
        <f t="shared" si="238"/>
        <v>220</v>
      </c>
      <c r="AL297" s="86" t="b">
        <f t="shared" si="239"/>
        <v>1</v>
      </c>
      <c r="AM297" s="86" t="str">
        <f t="shared" si="240"/>
        <v>Distance</v>
      </c>
      <c r="AN297" s="86" t="str">
        <f t="shared" si="241"/>
        <v>&lt;=</v>
      </c>
      <c r="AO297" s="86">
        <f t="shared" si="242"/>
        <v>669.72998046875</v>
      </c>
      <c r="AP297" s="86">
        <f t="shared" si="243"/>
        <v>38</v>
      </c>
      <c r="AQ297" s="86" t="b">
        <f t="shared" si="244"/>
        <v>0</v>
      </c>
      <c r="AR297" s="86" t="str">
        <f t="shared" si="245"/>
        <v>Speed</v>
      </c>
      <c r="AS297" s="86" t="str">
        <f t="shared" si="246"/>
        <v>&gt;</v>
      </c>
      <c r="AT297" s="86">
        <f t="shared" si="247"/>
        <v>26.76708984375</v>
      </c>
      <c r="AU297" s="86">
        <f t="shared" si="248"/>
        <v>8</v>
      </c>
      <c r="AV297" s="86" t="b">
        <f t="shared" si="249"/>
        <v>0</v>
      </c>
      <c r="AW297" s="86" t="str">
        <f t="shared" si="250"/>
        <v>Distance</v>
      </c>
      <c r="AX297" s="86" t="str">
        <f t="shared" si="251"/>
        <v>&gt;</v>
      </c>
      <c r="AY297" s="86">
        <f t="shared" si="252"/>
        <v>557.604736328125</v>
      </c>
      <c r="AZ297" s="86">
        <f t="shared" si="253"/>
        <v>2</v>
      </c>
      <c r="BA297" s="86" t="b">
        <f t="shared" si="254"/>
        <v>0</v>
      </c>
      <c r="BB297" s="86" t="str">
        <f t="shared" si="255"/>
        <v>Distance</v>
      </c>
      <c r="BC297" s="86" t="str">
        <f t="shared" si="256"/>
        <v>&gt;</v>
      </c>
      <c r="BD297" s="86">
        <f t="shared" si="257"/>
        <v>440.973388671875</v>
      </c>
      <c r="BE297" s="86">
        <f t="shared" si="258"/>
        <v>0</v>
      </c>
      <c r="BF297" s="86" t="b">
        <f t="shared" si="259"/>
        <v>0</v>
      </c>
      <c r="BG297" s="86" t="str">
        <f t="shared" si="260"/>
        <v>Distance</v>
      </c>
      <c r="BH297" s="86" t="str">
        <f t="shared" si="261"/>
        <v>&gt;</v>
      </c>
      <c r="BI297" s="86">
        <f t="shared" si="262"/>
        <v>279.580810546875</v>
      </c>
      <c r="BJ297" s="15">
        <f t="shared" si="263"/>
        <v>1</v>
      </c>
      <c r="BK297" s="15" t="str">
        <f t="shared" si="264"/>
        <v>Distance&lt;=639,039794921875 AND GEBR&lt;=0,715087890625 AND Distance&lt;=669,72998046875 AND Speed&gt;26,76708984375 AND Distance&gt;557,604736328125 AND Distance&gt;440,973388671875 AND Distance&gt;279,580810546875</v>
      </c>
      <c r="BM297"/>
      <c r="BN297"/>
      <c r="BO297"/>
    </row>
    <row r="298" spans="1:67">
      <c r="A298" s="15">
        <v>295</v>
      </c>
      <c r="B298" s="15">
        <v>-2</v>
      </c>
      <c r="C298" s="15">
        <v>-8192</v>
      </c>
      <c r="D298" s="15">
        <f t="shared" si="212"/>
        <v>-1</v>
      </c>
      <c r="E298" s="15">
        <f t="shared" si="213"/>
        <v>0</v>
      </c>
      <c r="F298" s="15">
        <f t="shared" si="214"/>
        <v>-1</v>
      </c>
      <c r="G298" s="15">
        <v>-1</v>
      </c>
      <c r="H298" s="15">
        <v>-1</v>
      </c>
      <c r="I298" s="15">
        <v>139</v>
      </c>
      <c r="J298" s="15">
        <v>9</v>
      </c>
      <c r="K298" s="15">
        <v>762</v>
      </c>
      <c r="L298" s="15">
        <v>975</v>
      </c>
      <c r="M298" s="15">
        <f t="shared" si="215"/>
        <v>0.238037109375</v>
      </c>
      <c r="O298" s="86">
        <f t="shared" si="216"/>
        <v>762</v>
      </c>
      <c r="P298" s="86">
        <f t="shared" si="217"/>
        <v>0</v>
      </c>
      <c r="Q298" s="86">
        <f t="shared" si="218"/>
        <v>532</v>
      </c>
      <c r="R298" s="86" t="b">
        <f t="shared" si="219"/>
        <v>0</v>
      </c>
      <c r="S298" s="86" t="str">
        <f t="shared" si="220"/>
        <v>Dummy Node</v>
      </c>
      <c r="T298" s="86" t="str">
        <f t="shared" si="221"/>
        <v>N/A</v>
      </c>
      <c r="U298" s="86" t="str">
        <f t="shared" si="222"/>
        <v>N/A</v>
      </c>
      <c r="V298" s="86">
        <f t="shared" si="223"/>
        <v>283</v>
      </c>
      <c r="W298" s="86" t="b">
        <f t="shared" si="224"/>
        <v>0</v>
      </c>
      <c r="X298" s="86" t="str">
        <f t="shared" si="225"/>
        <v>Dummy Node</v>
      </c>
      <c r="Y298" s="86" t="str">
        <f t="shared" si="226"/>
        <v>N/A</v>
      </c>
      <c r="Z298" s="86" t="str">
        <f t="shared" si="227"/>
        <v>N/A</v>
      </c>
      <c r="AA298" s="86">
        <f t="shared" si="228"/>
        <v>223</v>
      </c>
      <c r="AB298" s="86" t="b">
        <f t="shared" si="229"/>
        <v>1</v>
      </c>
      <c r="AC298" s="86" t="str">
        <f t="shared" si="230"/>
        <v>Distance</v>
      </c>
      <c r="AD298" s="86" t="str">
        <f t="shared" si="231"/>
        <v>&lt;=</v>
      </c>
      <c r="AE298" s="86">
        <f t="shared" si="232"/>
        <v>639.039794921875</v>
      </c>
      <c r="AF298" s="86">
        <f t="shared" si="233"/>
        <v>221</v>
      </c>
      <c r="AG298" s="86" t="b">
        <f t="shared" si="234"/>
        <v>1</v>
      </c>
      <c r="AH298" s="86" t="str">
        <f t="shared" si="235"/>
        <v>GEBR</v>
      </c>
      <c r="AI298" s="86" t="str">
        <f t="shared" si="236"/>
        <v>&lt;=</v>
      </c>
      <c r="AJ298" s="86">
        <f t="shared" si="237"/>
        <v>0.715087890625</v>
      </c>
      <c r="AK298" s="86">
        <f t="shared" si="238"/>
        <v>220</v>
      </c>
      <c r="AL298" s="86" t="b">
        <f t="shared" si="239"/>
        <v>1</v>
      </c>
      <c r="AM298" s="86" t="str">
        <f t="shared" si="240"/>
        <v>Distance</v>
      </c>
      <c r="AN298" s="86" t="str">
        <f t="shared" si="241"/>
        <v>&lt;=</v>
      </c>
      <c r="AO298" s="86">
        <f t="shared" si="242"/>
        <v>669.72998046875</v>
      </c>
      <c r="AP298" s="86">
        <f t="shared" si="243"/>
        <v>38</v>
      </c>
      <c r="AQ298" s="86" t="b">
        <f t="shared" si="244"/>
        <v>0</v>
      </c>
      <c r="AR298" s="86" t="str">
        <f t="shared" si="245"/>
        <v>Speed</v>
      </c>
      <c r="AS298" s="86" t="str">
        <f t="shared" si="246"/>
        <v>&gt;</v>
      </c>
      <c r="AT298" s="86">
        <f t="shared" si="247"/>
        <v>26.76708984375</v>
      </c>
      <c r="AU298" s="86">
        <f t="shared" si="248"/>
        <v>8</v>
      </c>
      <c r="AV298" s="86" t="b">
        <f t="shared" si="249"/>
        <v>0</v>
      </c>
      <c r="AW298" s="86" t="str">
        <f t="shared" si="250"/>
        <v>Distance</v>
      </c>
      <c r="AX298" s="86" t="str">
        <f t="shared" si="251"/>
        <v>&gt;</v>
      </c>
      <c r="AY298" s="86">
        <f t="shared" si="252"/>
        <v>557.604736328125</v>
      </c>
      <c r="AZ298" s="86">
        <f t="shared" si="253"/>
        <v>2</v>
      </c>
      <c r="BA298" s="86" t="b">
        <f t="shared" si="254"/>
        <v>0</v>
      </c>
      <c r="BB298" s="86" t="str">
        <f t="shared" si="255"/>
        <v>Distance</v>
      </c>
      <c r="BC298" s="86" t="str">
        <f t="shared" si="256"/>
        <v>&gt;</v>
      </c>
      <c r="BD298" s="86">
        <f t="shared" si="257"/>
        <v>440.973388671875</v>
      </c>
      <c r="BE298" s="86">
        <f t="shared" si="258"/>
        <v>0</v>
      </c>
      <c r="BF298" s="86" t="b">
        <f t="shared" si="259"/>
        <v>0</v>
      </c>
      <c r="BG298" s="86" t="str">
        <f t="shared" si="260"/>
        <v>Distance</v>
      </c>
      <c r="BH298" s="86" t="str">
        <f t="shared" si="261"/>
        <v>&gt;</v>
      </c>
      <c r="BI298" s="86">
        <f t="shared" si="262"/>
        <v>279.580810546875</v>
      </c>
      <c r="BJ298" s="15">
        <f t="shared" si="263"/>
        <v>1</v>
      </c>
      <c r="BK298" s="15" t="str">
        <f t="shared" si="264"/>
        <v>Distance&lt;=639,039794921875 AND GEBR&lt;=0,715087890625 AND Distance&lt;=669,72998046875 AND Speed&gt;26,76708984375 AND Distance&gt;557,604736328125 AND Distance&gt;440,973388671875 AND Distance&gt;279,580810546875</v>
      </c>
      <c r="BM298"/>
      <c r="BN298"/>
      <c r="BO298"/>
    </row>
    <row r="299" spans="1:67">
      <c r="A299" s="15">
        <v>296</v>
      </c>
      <c r="B299" s="15">
        <v>-2</v>
      </c>
      <c r="C299" s="15">
        <v>-8192</v>
      </c>
      <c r="D299" s="15">
        <f t="shared" si="212"/>
        <v>-1</v>
      </c>
      <c r="E299" s="15">
        <f t="shared" si="213"/>
        <v>0</v>
      </c>
      <c r="F299" s="15">
        <f t="shared" si="214"/>
        <v>-1</v>
      </c>
      <c r="G299" s="15">
        <v>-1</v>
      </c>
      <c r="H299" s="15">
        <v>-1</v>
      </c>
      <c r="I299" s="15">
        <v>139</v>
      </c>
      <c r="J299" s="15">
        <v>9</v>
      </c>
      <c r="K299" s="15">
        <v>767</v>
      </c>
      <c r="L299" s="15">
        <v>1365</v>
      </c>
      <c r="M299" s="15">
        <f t="shared" si="215"/>
        <v>0.333251953125</v>
      </c>
      <c r="O299" s="86">
        <f t="shared" si="216"/>
        <v>767</v>
      </c>
      <c r="P299" s="86">
        <f t="shared" si="217"/>
        <v>0.22216796875</v>
      </c>
      <c r="Q299" s="86">
        <f t="shared" si="218"/>
        <v>541</v>
      </c>
      <c r="R299" s="86" t="b">
        <f t="shared" si="219"/>
        <v>1</v>
      </c>
      <c r="S299" s="86" t="str">
        <f t="shared" si="220"/>
        <v>Dummy Node</v>
      </c>
      <c r="T299" s="86" t="str">
        <f t="shared" si="221"/>
        <v>N/A</v>
      </c>
      <c r="U299" s="86" t="str">
        <f t="shared" si="222"/>
        <v>N/A</v>
      </c>
      <c r="V299" s="86">
        <f t="shared" si="223"/>
        <v>297</v>
      </c>
      <c r="W299" s="86" t="b">
        <f t="shared" si="224"/>
        <v>1</v>
      </c>
      <c r="X299" s="86" t="str">
        <f t="shared" si="225"/>
        <v>Dummy Node</v>
      </c>
      <c r="Y299" s="86" t="str">
        <f t="shared" si="226"/>
        <v>N/A</v>
      </c>
      <c r="Z299" s="86" t="str">
        <f t="shared" si="227"/>
        <v>N/A</v>
      </c>
      <c r="AA299" s="86">
        <f t="shared" si="228"/>
        <v>122</v>
      </c>
      <c r="AB299" s="86" t="b">
        <f t="shared" si="229"/>
        <v>1</v>
      </c>
      <c r="AC299" s="86" t="str">
        <f t="shared" si="230"/>
        <v>Distance</v>
      </c>
      <c r="AD299" s="86" t="str">
        <f t="shared" si="231"/>
        <v>&lt;=</v>
      </c>
      <c r="AE299" s="86">
        <f t="shared" si="232"/>
        <v>450.0732421875</v>
      </c>
      <c r="AF299" s="86">
        <f t="shared" si="233"/>
        <v>120</v>
      </c>
      <c r="AG299" s="86" t="b">
        <f t="shared" si="234"/>
        <v>0</v>
      </c>
      <c r="AH299" s="86" t="str">
        <f t="shared" si="235"/>
        <v>GEBR</v>
      </c>
      <c r="AI299" s="86" t="str">
        <f t="shared" si="236"/>
        <v>&gt;</v>
      </c>
      <c r="AJ299" s="86">
        <f t="shared" si="237"/>
        <v>0.715087890625</v>
      </c>
      <c r="AK299" s="86">
        <f t="shared" si="238"/>
        <v>39</v>
      </c>
      <c r="AL299" s="86" t="b">
        <f t="shared" si="239"/>
        <v>0</v>
      </c>
      <c r="AM299" s="86" t="str">
        <f t="shared" si="240"/>
        <v>Speed</v>
      </c>
      <c r="AN299" s="86" t="str">
        <f t="shared" si="241"/>
        <v>&gt;</v>
      </c>
      <c r="AO299" s="86">
        <f t="shared" si="242"/>
        <v>22.98486328125</v>
      </c>
      <c r="AP299" s="86">
        <f t="shared" si="243"/>
        <v>37</v>
      </c>
      <c r="AQ299" s="86" t="b">
        <f t="shared" si="244"/>
        <v>1</v>
      </c>
      <c r="AR299" s="86" t="str">
        <f t="shared" si="245"/>
        <v>Speed</v>
      </c>
      <c r="AS299" s="86" t="str">
        <f t="shared" si="246"/>
        <v>&lt;=</v>
      </c>
      <c r="AT299" s="86">
        <f t="shared" si="247"/>
        <v>23.851806640625</v>
      </c>
      <c r="AU299" s="86">
        <f t="shared" si="248"/>
        <v>8</v>
      </c>
      <c r="AV299" s="86" t="b">
        <f t="shared" si="249"/>
        <v>1</v>
      </c>
      <c r="AW299" s="86" t="str">
        <f t="shared" si="250"/>
        <v>Distance</v>
      </c>
      <c r="AX299" s="86" t="str">
        <f t="shared" si="251"/>
        <v>&lt;=</v>
      </c>
      <c r="AY299" s="86">
        <f t="shared" si="252"/>
        <v>557.604736328125</v>
      </c>
      <c r="AZ299" s="86">
        <f t="shared" si="253"/>
        <v>2</v>
      </c>
      <c r="BA299" s="86" t="b">
        <f t="shared" si="254"/>
        <v>0</v>
      </c>
      <c r="BB299" s="86" t="str">
        <f t="shared" si="255"/>
        <v>Distance</v>
      </c>
      <c r="BC299" s="86" t="str">
        <f t="shared" si="256"/>
        <v>&gt;</v>
      </c>
      <c r="BD299" s="86">
        <f t="shared" si="257"/>
        <v>440.973388671875</v>
      </c>
      <c r="BE299" s="86">
        <f t="shared" si="258"/>
        <v>0</v>
      </c>
      <c r="BF299" s="86" t="b">
        <f t="shared" si="259"/>
        <v>0</v>
      </c>
      <c r="BG299" s="86" t="str">
        <f t="shared" si="260"/>
        <v>Distance</v>
      </c>
      <c r="BH299" s="86" t="str">
        <f t="shared" si="261"/>
        <v>&gt;</v>
      </c>
      <c r="BI299" s="86">
        <f t="shared" si="262"/>
        <v>279.580810546875</v>
      </c>
      <c r="BJ299" s="15">
        <f t="shared" si="263"/>
        <v>0</v>
      </c>
      <c r="BK299" s="15" t="str">
        <f t="shared" si="264"/>
        <v>Distance&lt;=450,0732421875 AND GEBR&gt;0,715087890625 AND Speed&gt;22,98486328125 AND Speed&lt;=23,851806640625 AND Distance&lt;=557,604736328125 AND Distance&gt;440,973388671875 AND Distance&gt;279,580810546875</v>
      </c>
      <c r="BM299"/>
      <c r="BN299"/>
      <c r="BO299"/>
    </row>
    <row r="300" spans="1:67">
      <c r="A300" s="15">
        <v>297</v>
      </c>
      <c r="B300" s="15">
        <v>-2</v>
      </c>
      <c r="C300" s="15">
        <v>-8192</v>
      </c>
      <c r="D300" s="15">
        <f t="shared" si="212"/>
        <v>-1</v>
      </c>
      <c r="E300" s="15">
        <f t="shared" si="213"/>
        <v>0</v>
      </c>
      <c r="F300" s="15">
        <f t="shared" si="214"/>
        <v>-1</v>
      </c>
      <c r="G300" s="15">
        <v>541</v>
      </c>
      <c r="H300" s="15">
        <v>542</v>
      </c>
      <c r="I300" s="15">
        <v>122</v>
      </c>
      <c r="J300" s="15">
        <v>7</v>
      </c>
      <c r="K300" s="15">
        <v>768</v>
      </c>
      <c r="L300" s="15">
        <v>910</v>
      </c>
      <c r="M300" s="15">
        <f t="shared" si="215"/>
        <v>0.22216796875</v>
      </c>
      <c r="O300" s="86">
        <f t="shared" si="216"/>
        <v>768</v>
      </c>
      <c r="P300" s="86">
        <f t="shared" si="217"/>
        <v>0.22216796875</v>
      </c>
      <c r="Q300" s="86">
        <f t="shared" si="218"/>
        <v>541</v>
      </c>
      <c r="R300" s="86" t="b">
        <f t="shared" si="219"/>
        <v>0</v>
      </c>
      <c r="S300" s="86" t="str">
        <f t="shared" si="220"/>
        <v>Dummy Node</v>
      </c>
      <c r="T300" s="86" t="str">
        <f t="shared" si="221"/>
        <v>N/A</v>
      </c>
      <c r="U300" s="86" t="str">
        <f t="shared" si="222"/>
        <v>N/A</v>
      </c>
      <c r="V300" s="86">
        <f t="shared" si="223"/>
        <v>297</v>
      </c>
      <c r="W300" s="86" t="b">
        <f t="shared" si="224"/>
        <v>1</v>
      </c>
      <c r="X300" s="86" t="str">
        <f t="shared" si="225"/>
        <v>Dummy Node</v>
      </c>
      <c r="Y300" s="86" t="str">
        <f t="shared" si="226"/>
        <v>N/A</v>
      </c>
      <c r="Z300" s="86" t="str">
        <f t="shared" si="227"/>
        <v>N/A</v>
      </c>
      <c r="AA300" s="86">
        <f t="shared" si="228"/>
        <v>122</v>
      </c>
      <c r="AB300" s="86" t="b">
        <f t="shared" si="229"/>
        <v>1</v>
      </c>
      <c r="AC300" s="86" t="str">
        <f t="shared" si="230"/>
        <v>Distance</v>
      </c>
      <c r="AD300" s="86" t="str">
        <f t="shared" si="231"/>
        <v>&lt;=</v>
      </c>
      <c r="AE300" s="86">
        <f t="shared" si="232"/>
        <v>450.0732421875</v>
      </c>
      <c r="AF300" s="86">
        <f t="shared" si="233"/>
        <v>120</v>
      </c>
      <c r="AG300" s="86" t="b">
        <f t="shared" si="234"/>
        <v>0</v>
      </c>
      <c r="AH300" s="86" t="str">
        <f t="shared" si="235"/>
        <v>GEBR</v>
      </c>
      <c r="AI300" s="86" t="str">
        <f t="shared" si="236"/>
        <v>&gt;</v>
      </c>
      <c r="AJ300" s="86">
        <f t="shared" si="237"/>
        <v>0.715087890625</v>
      </c>
      <c r="AK300" s="86">
        <f t="shared" si="238"/>
        <v>39</v>
      </c>
      <c r="AL300" s="86" t="b">
        <f t="shared" si="239"/>
        <v>0</v>
      </c>
      <c r="AM300" s="86" t="str">
        <f t="shared" si="240"/>
        <v>Speed</v>
      </c>
      <c r="AN300" s="86" t="str">
        <f t="shared" si="241"/>
        <v>&gt;</v>
      </c>
      <c r="AO300" s="86">
        <f t="shared" si="242"/>
        <v>22.98486328125</v>
      </c>
      <c r="AP300" s="86">
        <f t="shared" si="243"/>
        <v>37</v>
      </c>
      <c r="AQ300" s="86" t="b">
        <f t="shared" si="244"/>
        <v>1</v>
      </c>
      <c r="AR300" s="86" t="str">
        <f t="shared" si="245"/>
        <v>Speed</v>
      </c>
      <c r="AS300" s="86" t="str">
        <f t="shared" si="246"/>
        <v>&lt;=</v>
      </c>
      <c r="AT300" s="86">
        <f t="shared" si="247"/>
        <v>23.851806640625</v>
      </c>
      <c r="AU300" s="86">
        <f t="shared" si="248"/>
        <v>8</v>
      </c>
      <c r="AV300" s="86" t="b">
        <f t="shared" si="249"/>
        <v>1</v>
      </c>
      <c r="AW300" s="86" t="str">
        <f t="shared" si="250"/>
        <v>Distance</v>
      </c>
      <c r="AX300" s="86" t="str">
        <f t="shared" si="251"/>
        <v>&lt;=</v>
      </c>
      <c r="AY300" s="86">
        <f t="shared" si="252"/>
        <v>557.604736328125</v>
      </c>
      <c r="AZ300" s="86">
        <f t="shared" si="253"/>
        <v>2</v>
      </c>
      <c r="BA300" s="86" t="b">
        <f t="shared" si="254"/>
        <v>0</v>
      </c>
      <c r="BB300" s="86" t="str">
        <f t="shared" si="255"/>
        <v>Distance</v>
      </c>
      <c r="BC300" s="86" t="str">
        <f t="shared" si="256"/>
        <v>&gt;</v>
      </c>
      <c r="BD300" s="86">
        <f t="shared" si="257"/>
        <v>440.973388671875</v>
      </c>
      <c r="BE300" s="86">
        <f t="shared" si="258"/>
        <v>0</v>
      </c>
      <c r="BF300" s="86" t="b">
        <f t="shared" si="259"/>
        <v>0</v>
      </c>
      <c r="BG300" s="86" t="str">
        <f t="shared" si="260"/>
        <v>Distance</v>
      </c>
      <c r="BH300" s="86" t="str">
        <f t="shared" si="261"/>
        <v>&gt;</v>
      </c>
      <c r="BI300" s="86">
        <f t="shared" si="262"/>
        <v>279.580810546875</v>
      </c>
      <c r="BJ300" s="15">
        <f t="shared" si="263"/>
        <v>0</v>
      </c>
      <c r="BK300" s="15" t="str">
        <f t="shared" si="264"/>
        <v>Distance&lt;=450,0732421875 AND GEBR&gt;0,715087890625 AND Speed&gt;22,98486328125 AND Speed&lt;=23,851806640625 AND Distance&lt;=557,604736328125 AND Distance&gt;440,973388671875 AND Distance&gt;279,580810546875</v>
      </c>
      <c r="BM300"/>
      <c r="BN300"/>
      <c r="BO300"/>
    </row>
    <row r="301" spans="1:67">
      <c r="A301" s="15">
        <v>298</v>
      </c>
      <c r="B301" s="15">
        <v>-2</v>
      </c>
      <c r="C301" s="15">
        <v>-8192</v>
      </c>
      <c r="D301" s="15">
        <f t="shared" si="212"/>
        <v>-1</v>
      </c>
      <c r="E301" s="15">
        <f t="shared" si="213"/>
        <v>0</v>
      </c>
      <c r="F301" s="15">
        <f t="shared" si="214"/>
        <v>-1</v>
      </c>
      <c r="G301" s="15">
        <v>543</v>
      </c>
      <c r="H301" s="15">
        <v>544</v>
      </c>
      <c r="I301" s="15">
        <v>122</v>
      </c>
      <c r="J301" s="15">
        <v>7</v>
      </c>
      <c r="K301" s="15">
        <v>769</v>
      </c>
      <c r="L301" s="15">
        <v>1365</v>
      </c>
      <c r="M301" s="15">
        <f t="shared" si="215"/>
        <v>0.333251953125</v>
      </c>
      <c r="O301" s="86">
        <f t="shared" si="216"/>
        <v>769</v>
      </c>
      <c r="P301" s="86">
        <f t="shared" si="217"/>
        <v>0.22216796875</v>
      </c>
      <c r="Q301" s="86">
        <f t="shared" si="218"/>
        <v>542</v>
      </c>
      <c r="R301" s="86" t="b">
        <f t="shared" si="219"/>
        <v>1</v>
      </c>
      <c r="S301" s="86" t="str">
        <f t="shared" si="220"/>
        <v>Dummy Node</v>
      </c>
      <c r="T301" s="86" t="str">
        <f t="shared" si="221"/>
        <v>N/A</v>
      </c>
      <c r="U301" s="86" t="str">
        <f t="shared" si="222"/>
        <v>N/A</v>
      </c>
      <c r="V301" s="86">
        <f t="shared" si="223"/>
        <v>297</v>
      </c>
      <c r="W301" s="86" t="b">
        <f t="shared" si="224"/>
        <v>0</v>
      </c>
      <c r="X301" s="86" t="str">
        <f t="shared" si="225"/>
        <v>Dummy Node</v>
      </c>
      <c r="Y301" s="86" t="str">
        <f t="shared" si="226"/>
        <v>N/A</v>
      </c>
      <c r="Z301" s="86" t="str">
        <f t="shared" si="227"/>
        <v>N/A</v>
      </c>
      <c r="AA301" s="86">
        <f t="shared" si="228"/>
        <v>122</v>
      </c>
      <c r="AB301" s="86" t="b">
        <f t="shared" si="229"/>
        <v>1</v>
      </c>
      <c r="AC301" s="86" t="str">
        <f t="shared" si="230"/>
        <v>Distance</v>
      </c>
      <c r="AD301" s="86" t="str">
        <f t="shared" si="231"/>
        <v>&lt;=</v>
      </c>
      <c r="AE301" s="86">
        <f t="shared" si="232"/>
        <v>450.0732421875</v>
      </c>
      <c r="AF301" s="86">
        <f t="shared" si="233"/>
        <v>120</v>
      </c>
      <c r="AG301" s="86" t="b">
        <f t="shared" si="234"/>
        <v>0</v>
      </c>
      <c r="AH301" s="86" t="str">
        <f t="shared" si="235"/>
        <v>GEBR</v>
      </c>
      <c r="AI301" s="86" t="str">
        <f t="shared" si="236"/>
        <v>&gt;</v>
      </c>
      <c r="AJ301" s="86">
        <f t="shared" si="237"/>
        <v>0.715087890625</v>
      </c>
      <c r="AK301" s="86">
        <f t="shared" si="238"/>
        <v>39</v>
      </c>
      <c r="AL301" s="86" t="b">
        <f t="shared" si="239"/>
        <v>0</v>
      </c>
      <c r="AM301" s="86" t="str">
        <f t="shared" si="240"/>
        <v>Speed</v>
      </c>
      <c r="AN301" s="86" t="str">
        <f t="shared" si="241"/>
        <v>&gt;</v>
      </c>
      <c r="AO301" s="86">
        <f t="shared" si="242"/>
        <v>22.98486328125</v>
      </c>
      <c r="AP301" s="86">
        <f t="shared" si="243"/>
        <v>37</v>
      </c>
      <c r="AQ301" s="86" t="b">
        <f t="shared" si="244"/>
        <v>1</v>
      </c>
      <c r="AR301" s="86" t="str">
        <f t="shared" si="245"/>
        <v>Speed</v>
      </c>
      <c r="AS301" s="86" t="str">
        <f t="shared" si="246"/>
        <v>&lt;=</v>
      </c>
      <c r="AT301" s="86">
        <f t="shared" si="247"/>
        <v>23.851806640625</v>
      </c>
      <c r="AU301" s="86">
        <f t="shared" si="248"/>
        <v>8</v>
      </c>
      <c r="AV301" s="86" t="b">
        <f t="shared" si="249"/>
        <v>1</v>
      </c>
      <c r="AW301" s="86" t="str">
        <f t="shared" si="250"/>
        <v>Distance</v>
      </c>
      <c r="AX301" s="86" t="str">
        <f t="shared" si="251"/>
        <v>&lt;=</v>
      </c>
      <c r="AY301" s="86">
        <f t="shared" si="252"/>
        <v>557.604736328125</v>
      </c>
      <c r="AZ301" s="86">
        <f t="shared" si="253"/>
        <v>2</v>
      </c>
      <c r="BA301" s="86" t="b">
        <f t="shared" si="254"/>
        <v>0</v>
      </c>
      <c r="BB301" s="86" t="str">
        <f t="shared" si="255"/>
        <v>Distance</v>
      </c>
      <c r="BC301" s="86" t="str">
        <f t="shared" si="256"/>
        <v>&gt;</v>
      </c>
      <c r="BD301" s="86">
        <f t="shared" si="257"/>
        <v>440.973388671875</v>
      </c>
      <c r="BE301" s="86">
        <f t="shared" si="258"/>
        <v>0</v>
      </c>
      <c r="BF301" s="86" t="b">
        <f t="shared" si="259"/>
        <v>0</v>
      </c>
      <c r="BG301" s="86" t="str">
        <f t="shared" si="260"/>
        <v>Distance</v>
      </c>
      <c r="BH301" s="86" t="str">
        <f t="shared" si="261"/>
        <v>&gt;</v>
      </c>
      <c r="BI301" s="86">
        <f t="shared" si="262"/>
        <v>279.580810546875</v>
      </c>
      <c r="BJ301" s="15">
        <f t="shared" si="263"/>
        <v>0</v>
      </c>
      <c r="BK301" s="15" t="str">
        <f t="shared" si="264"/>
        <v>Distance&lt;=450,0732421875 AND GEBR&gt;0,715087890625 AND Speed&gt;22,98486328125 AND Speed&lt;=23,851806640625 AND Distance&lt;=557,604736328125 AND Distance&gt;440,973388671875 AND Distance&gt;279,580810546875</v>
      </c>
      <c r="BM301"/>
      <c r="BN301"/>
      <c r="BO301"/>
    </row>
    <row r="302" spans="1:67">
      <c r="A302" s="15">
        <v>299</v>
      </c>
      <c r="B302" s="15">
        <v>-2</v>
      </c>
      <c r="C302" s="15">
        <v>-8192</v>
      </c>
      <c r="D302" s="15">
        <f t="shared" si="212"/>
        <v>-1</v>
      </c>
      <c r="E302" s="15">
        <f t="shared" si="213"/>
        <v>0</v>
      </c>
      <c r="F302" s="15">
        <f t="shared" si="214"/>
        <v>-1</v>
      </c>
      <c r="G302" s="15">
        <v>545</v>
      </c>
      <c r="H302" s="15">
        <v>546</v>
      </c>
      <c r="I302" s="15">
        <v>83</v>
      </c>
      <c r="J302" s="15">
        <v>8</v>
      </c>
      <c r="K302" s="15">
        <v>770</v>
      </c>
      <c r="L302" s="15">
        <v>0</v>
      </c>
      <c r="M302" s="15">
        <f t="shared" si="215"/>
        <v>0</v>
      </c>
      <c r="O302" s="86">
        <f t="shared" si="216"/>
        <v>770</v>
      </c>
      <c r="P302" s="86">
        <f t="shared" si="217"/>
        <v>0.22216796875</v>
      </c>
      <c r="Q302" s="86">
        <f t="shared" si="218"/>
        <v>542</v>
      </c>
      <c r="R302" s="86" t="b">
        <f t="shared" si="219"/>
        <v>0</v>
      </c>
      <c r="S302" s="86" t="str">
        <f t="shared" si="220"/>
        <v>Dummy Node</v>
      </c>
      <c r="T302" s="86" t="str">
        <f t="shared" si="221"/>
        <v>N/A</v>
      </c>
      <c r="U302" s="86" t="str">
        <f t="shared" si="222"/>
        <v>N/A</v>
      </c>
      <c r="V302" s="86">
        <f t="shared" si="223"/>
        <v>297</v>
      </c>
      <c r="W302" s="86" t="b">
        <f t="shared" si="224"/>
        <v>0</v>
      </c>
      <c r="X302" s="86" t="str">
        <f t="shared" si="225"/>
        <v>Dummy Node</v>
      </c>
      <c r="Y302" s="86" t="str">
        <f t="shared" si="226"/>
        <v>N/A</v>
      </c>
      <c r="Z302" s="86" t="str">
        <f t="shared" si="227"/>
        <v>N/A</v>
      </c>
      <c r="AA302" s="86">
        <f t="shared" si="228"/>
        <v>122</v>
      </c>
      <c r="AB302" s="86" t="b">
        <f t="shared" si="229"/>
        <v>1</v>
      </c>
      <c r="AC302" s="86" t="str">
        <f t="shared" si="230"/>
        <v>Distance</v>
      </c>
      <c r="AD302" s="86" t="str">
        <f t="shared" si="231"/>
        <v>&lt;=</v>
      </c>
      <c r="AE302" s="86">
        <f t="shared" si="232"/>
        <v>450.0732421875</v>
      </c>
      <c r="AF302" s="86">
        <f t="shared" si="233"/>
        <v>120</v>
      </c>
      <c r="AG302" s="86" t="b">
        <f t="shared" si="234"/>
        <v>0</v>
      </c>
      <c r="AH302" s="86" t="str">
        <f t="shared" si="235"/>
        <v>GEBR</v>
      </c>
      <c r="AI302" s="86" t="str">
        <f t="shared" si="236"/>
        <v>&gt;</v>
      </c>
      <c r="AJ302" s="86">
        <f t="shared" si="237"/>
        <v>0.715087890625</v>
      </c>
      <c r="AK302" s="86">
        <f t="shared" si="238"/>
        <v>39</v>
      </c>
      <c r="AL302" s="86" t="b">
        <f t="shared" si="239"/>
        <v>0</v>
      </c>
      <c r="AM302" s="86" t="str">
        <f t="shared" si="240"/>
        <v>Speed</v>
      </c>
      <c r="AN302" s="86" t="str">
        <f t="shared" si="241"/>
        <v>&gt;</v>
      </c>
      <c r="AO302" s="86">
        <f t="shared" si="242"/>
        <v>22.98486328125</v>
      </c>
      <c r="AP302" s="86">
        <f t="shared" si="243"/>
        <v>37</v>
      </c>
      <c r="AQ302" s="86" t="b">
        <f t="shared" si="244"/>
        <v>1</v>
      </c>
      <c r="AR302" s="86" t="str">
        <f t="shared" si="245"/>
        <v>Speed</v>
      </c>
      <c r="AS302" s="86" t="str">
        <f t="shared" si="246"/>
        <v>&lt;=</v>
      </c>
      <c r="AT302" s="86">
        <f t="shared" si="247"/>
        <v>23.851806640625</v>
      </c>
      <c r="AU302" s="86">
        <f t="shared" si="248"/>
        <v>8</v>
      </c>
      <c r="AV302" s="86" t="b">
        <f t="shared" si="249"/>
        <v>1</v>
      </c>
      <c r="AW302" s="86" t="str">
        <f t="shared" si="250"/>
        <v>Distance</v>
      </c>
      <c r="AX302" s="86" t="str">
        <f t="shared" si="251"/>
        <v>&lt;=</v>
      </c>
      <c r="AY302" s="86">
        <f t="shared" si="252"/>
        <v>557.604736328125</v>
      </c>
      <c r="AZ302" s="86">
        <f t="shared" si="253"/>
        <v>2</v>
      </c>
      <c r="BA302" s="86" t="b">
        <f t="shared" si="254"/>
        <v>0</v>
      </c>
      <c r="BB302" s="86" t="str">
        <f t="shared" si="255"/>
        <v>Distance</v>
      </c>
      <c r="BC302" s="86" t="str">
        <f t="shared" si="256"/>
        <v>&gt;</v>
      </c>
      <c r="BD302" s="86">
        <f t="shared" si="257"/>
        <v>440.973388671875</v>
      </c>
      <c r="BE302" s="86">
        <f t="shared" si="258"/>
        <v>0</v>
      </c>
      <c r="BF302" s="86" t="b">
        <f t="shared" si="259"/>
        <v>0</v>
      </c>
      <c r="BG302" s="86" t="str">
        <f t="shared" si="260"/>
        <v>Distance</v>
      </c>
      <c r="BH302" s="86" t="str">
        <f t="shared" si="261"/>
        <v>&gt;</v>
      </c>
      <c r="BI302" s="86">
        <f t="shared" si="262"/>
        <v>279.580810546875</v>
      </c>
      <c r="BJ302" s="15">
        <f t="shared" si="263"/>
        <v>0</v>
      </c>
      <c r="BK302" s="15" t="str">
        <f t="shared" si="264"/>
        <v>Distance&lt;=450,0732421875 AND GEBR&gt;0,715087890625 AND Speed&gt;22,98486328125 AND Speed&lt;=23,851806640625 AND Distance&lt;=557,604736328125 AND Distance&gt;440,973388671875 AND Distance&gt;279,580810546875</v>
      </c>
      <c r="BM302"/>
      <c r="BN302"/>
      <c r="BO302"/>
    </row>
    <row r="303" spans="1:67">
      <c r="A303" s="15">
        <v>300</v>
      </c>
      <c r="B303" s="15">
        <v>2</v>
      </c>
      <c r="C303" s="15">
        <v>2929</v>
      </c>
      <c r="D303" s="15">
        <f t="shared" si="212"/>
        <v>0</v>
      </c>
      <c r="E303" s="15">
        <f t="shared" si="213"/>
        <v>2929</v>
      </c>
      <c r="F303" s="15">
        <f t="shared" si="214"/>
        <v>0.715087890625</v>
      </c>
      <c r="G303" s="15">
        <v>301</v>
      </c>
      <c r="H303" s="15">
        <v>302</v>
      </c>
      <c r="I303" s="15">
        <v>83</v>
      </c>
      <c r="J303" s="15">
        <v>8</v>
      </c>
      <c r="K303" s="15">
        <v>771</v>
      </c>
      <c r="L303" s="15">
        <v>273</v>
      </c>
      <c r="M303" s="15">
        <f t="shared" si="215"/>
        <v>6.6650390625E-2</v>
      </c>
      <c r="O303" s="86">
        <f t="shared" si="216"/>
        <v>771</v>
      </c>
      <c r="P303" s="86">
        <f t="shared" si="217"/>
        <v>0.333251953125</v>
      </c>
      <c r="Q303" s="86">
        <f t="shared" si="218"/>
        <v>543</v>
      </c>
      <c r="R303" s="86" t="b">
        <f t="shared" si="219"/>
        <v>1</v>
      </c>
      <c r="S303" s="86" t="str">
        <f t="shared" si="220"/>
        <v>Dummy Node</v>
      </c>
      <c r="T303" s="86" t="str">
        <f t="shared" si="221"/>
        <v>N/A</v>
      </c>
      <c r="U303" s="86" t="str">
        <f t="shared" si="222"/>
        <v>N/A</v>
      </c>
      <c r="V303" s="86">
        <f t="shared" si="223"/>
        <v>298</v>
      </c>
      <c r="W303" s="86" t="b">
        <f t="shared" si="224"/>
        <v>1</v>
      </c>
      <c r="X303" s="86" t="str">
        <f t="shared" si="225"/>
        <v>Dummy Node</v>
      </c>
      <c r="Y303" s="86" t="str">
        <f t="shared" si="226"/>
        <v>N/A</v>
      </c>
      <c r="Z303" s="86" t="str">
        <f t="shared" si="227"/>
        <v>N/A</v>
      </c>
      <c r="AA303" s="86">
        <f t="shared" si="228"/>
        <v>122</v>
      </c>
      <c r="AB303" s="86" t="b">
        <f t="shared" si="229"/>
        <v>0</v>
      </c>
      <c r="AC303" s="86" t="str">
        <f t="shared" si="230"/>
        <v>Distance</v>
      </c>
      <c r="AD303" s="86" t="str">
        <f t="shared" si="231"/>
        <v>&gt;</v>
      </c>
      <c r="AE303" s="86">
        <f t="shared" si="232"/>
        <v>450.0732421875</v>
      </c>
      <c r="AF303" s="86">
        <f t="shared" si="233"/>
        <v>120</v>
      </c>
      <c r="AG303" s="86" t="b">
        <f t="shared" si="234"/>
        <v>0</v>
      </c>
      <c r="AH303" s="86" t="str">
        <f t="shared" si="235"/>
        <v>GEBR</v>
      </c>
      <c r="AI303" s="86" t="str">
        <f t="shared" si="236"/>
        <v>&gt;</v>
      </c>
      <c r="AJ303" s="86">
        <f t="shared" si="237"/>
        <v>0.715087890625</v>
      </c>
      <c r="AK303" s="86">
        <f t="shared" si="238"/>
        <v>39</v>
      </c>
      <c r="AL303" s="86" t="b">
        <f t="shared" si="239"/>
        <v>0</v>
      </c>
      <c r="AM303" s="86" t="str">
        <f t="shared" si="240"/>
        <v>Speed</v>
      </c>
      <c r="AN303" s="86" t="str">
        <f t="shared" si="241"/>
        <v>&gt;</v>
      </c>
      <c r="AO303" s="86">
        <f t="shared" si="242"/>
        <v>22.98486328125</v>
      </c>
      <c r="AP303" s="86">
        <f t="shared" si="243"/>
        <v>37</v>
      </c>
      <c r="AQ303" s="86" t="b">
        <f t="shared" si="244"/>
        <v>1</v>
      </c>
      <c r="AR303" s="86" t="str">
        <f t="shared" si="245"/>
        <v>Speed</v>
      </c>
      <c r="AS303" s="86" t="str">
        <f t="shared" si="246"/>
        <v>&lt;=</v>
      </c>
      <c r="AT303" s="86">
        <f t="shared" si="247"/>
        <v>23.851806640625</v>
      </c>
      <c r="AU303" s="86">
        <f t="shared" si="248"/>
        <v>8</v>
      </c>
      <c r="AV303" s="86" t="b">
        <f t="shared" si="249"/>
        <v>1</v>
      </c>
      <c r="AW303" s="86" t="str">
        <f t="shared" si="250"/>
        <v>Distance</v>
      </c>
      <c r="AX303" s="86" t="str">
        <f t="shared" si="251"/>
        <v>&lt;=</v>
      </c>
      <c r="AY303" s="86">
        <f t="shared" si="252"/>
        <v>557.604736328125</v>
      </c>
      <c r="AZ303" s="86">
        <f t="shared" si="253"/>
        <v>2</v>
      </c>
      <c r="BA303" s="86" t="b">
        <f t="shared" si="254"/>
        <v>0</v>
      </c>
      <c r="BB303" s="86" t="str">
        <f t="shared" si="255"/>
        <v>Distance</v>
      </c>
      <c r="BC303" s="86" t="str">
        <f t="shared" si="256"/>
        <v>&gt;</v>
      </c>
      <c r="BD303" s="86">
        <f t="shared" si="257"/>
        <v>440.973388671875</v>
      </c>
      <c r="BE303" s="86">
        <f t="shared" si="258"/>
        <v>0</v>
      </c>
      <c r="BF303" s="86" t="b">
        <f t="shared" si="259"/>
        <v>0</v>
      </c>
      <c r="BG303" s="86" t="str">
        <f t="shared" si="260"/>
        <v>Distance</v>
      </c>
      <c r="BH303" s="86" t="str">
        <f t="shared" si="261"/>
        <v>&gt;</v>
      </c>
      <c r="BI303" s="86">
        <f t="shared" si="262"/>
        <v>279.580810546875</v>
      </c>
      <c r="BJ303" s="15">
        <f t="shared" si="263"/>
        <v>0</v>
      </c>
      <c r="BK303" s="15" t="str">
        <f t="shared" si="264"/>
        <v>Distance&gt;450,0732421875 AND GEBR&gt;0,715087890625 AND Speed&gt;22,98486328125 AND Speed&lt;=23,851806640625 AND Distance&lt;=557,604736328125 AND Distance&gt;440,973388671875 AND Distance&gt;279,580810546875</v>
      </c>
      <c r="BM303"/>
      <c r="BN303"/>
      <c r="BO303"/>
    </row>
    <row r="304" spans="1:67">
      <c r="A304" s="15">
        <v>301</v>
      </c>
      <c r="B304" s="15">
        <v>-2</v>
      </c>
      <c r="C304" s="15">
        <v>-8192</v>
      </c>
      <c r="D304" s="15">
        <f t="shared" si="212"/>
        <v>-1</v>
      </c>
      <c r="E304" s="15">
        <f t="shared" si="213"/>
        <v>0</v>
      </c>
      <c r="F304" s="15">
        <f t="shared" si="214"/>
        <v>-1</v>
      </c>
      <c r="G304" s="15">
        <v>-1</v>
      </c>
      <c r="H304" s="15">
        <v>-1</v>
      </c>
      <c r="I304" s="15">
        <v>300</v>
      </c>
      <c r="J304" s="15">
        <v>9</v>
      </c>
      <c r="K304" s="15">
        <v>772</v>
      </c>
      <c r="L304" s="15">
        <v>0</v>
      </c>
      <c r="M304" s="15">
        <f t="shared" si="215"/>
        <v>0</v>
      </c>
      <c r="O304" s="86">
        <f t="shared" si="216"/>
        <v>772</v>
      </c>
      <c r="P304" s="86">
        <f t="shared" si="217"/>
        <v>0.333251953125</v>
      </c>
      <c r="Q304" s="86">
        <f t="shared" si="218"/>
        <v>543</v>
      </c>
      <c r="R304" s="86" t="b">
        <f t="shared" si="219"/>
        <v>0</v>
      </c>
      <c r="S304" s="86" t="str">
        <f t="shared" si="220"/>
        <v>Dummy Node</v>
      </c>
      <c r="T304" s="86" t="str">
        <f t="shared" si="221"/>
        <v>N/A</v>
      </c>
      <c r="U304" s="86" t="str">
        <f t="shared" si="222"/>
        <v>N/A</v>
      </c>
      <c r="V304" s="86">
        <f t="shared" si="223"/>
        <v>298</v>
      </c>
      <c r="W304" s="86" t="b">
        <f t="shared" si="224"/>
        <v>1</v>
      </c>
      <c r="X304" s="86" t="str">
        <f t="shared" si="225"/>
        <v>Dummy Node</v>
      </c>
      <c r="Y304" s="86" t="str">
        <f t="shared" si="226"/>
        <v>N/A</v>
      </c>
      <c r="Z304" s="86" t="str">
        <f t="shared" si="227"/>
        <v>N/A</v>
      </c>
      <c r="AA304" s="86">
        <f t="shared" si="228"/>
        <v>122</v>
      </c>
      <c r="AB304" s="86" t="b">
        <f t="shared" si="229"/>
        <v>0</v>
      </c>
      <c r="AC304" s="86" t="str">
        <f t="shared" si="230"/>
        <v>Distance</v>
      </c>
      <c r="AD304" s="86" t="str">
        <f t="shared" si="231"/>
        <v>&gt;</v>
      </c>
      <c r="AE304" s="86">
        <f t="shared" si="232"/>
        <v>450.0732421875</v>
      </c>
      <c r="AF304" s="86">
        <f t="shared" si="233"/>
        <v>120</v>
      </c>
      <c r="AG304" s="86" t="b">
        <f t="shared" si="234"/>
        <v>0</v>
      </c>
      <c r="AH304" s="86" t="str">
        <f t="shared" si="235"/>
        <v>GEBR</v>
      </c>
      <c r="AI304" s="86" t="str">
        <f t="shared" si="236"/>
        <v>&gt;</v>
      </c>
      <c r="AJ304" s="86">
        <f t="shared" si="237"/>
        <v>0.715087890625</v>
      </c>
      <c r="AK304" s="86">
        <f t="shared" si="238"/>
        <v>39</v>
      </c>
      <c r="AL304" s="86" t="b">
        <f t="shared" si="239"/>
        <v>0</v>
      </c>
      <c r="AM304" s="86" t="str">
        <f t="shared" si="240"/>
        <v>Speed</v>
      </c>
      <c r="AN304" s="86" t="str">
        <f t="shared" si="241"/>
        <v>&gt;</v>
      </c>
      <c r="AO304" s="86">
        <f t="shared" si="242"/>
        <v>22.98486328125</v>
      </c>
      <c r="AP304" s="86">
        <f t="shared" si="243"/>
        <v>37</v>
      </c>
      <c r="AQ304" s="86" t="b">
        <f t="shared" si="244"/>
        <v>1</v>
      </c>
      <c r="AR304" s="86" t="str">
        <f t="shared" si="245"/>
        <v>Speed</v>
      </c>
      <c r="AS304" s="86" t="str">
        <f t="shared" si="246"/>
        <v>&lt;=</v>
      </c>
      <c r="AT304" s="86">
        <f t="shared" si="247"/>
        <v>23.851806640625</v>
      </c>
      <c r="AU304" s="86">
        <f t="shared" si="248"/>
        <v>8</v>
      </c>
      <c r="AV304" s="86" t="b">
        <f t="shared" si="249"/>
        <v>1</v>
      </c>
      <c r="AW304" s="86" t="str">
        <f t="shared" si="250"/>
        <v>Distance</v>
      </c>
      <c r="AX304" s="86" t="str">
        <f t="shared" si="251"/>
        <v>&lt;=</v>
      </c>
      <c r="AY304" s="86">
        <f t="shared" si="252"/>
        <v>557.604736328125</v>
      </c>
      <c r="AZ304" s="86">
        <f t="shared" si="253"/>
        <v>2</v>
      </c>
      <c r="BA304" s="86" t="b">
        <f t="shared" si="254"/>
        <v>0</v>
      </c>
      <c r="BB304" s="86" t="str">
        <f t="shared" si="255"/>
        <v>Distance</v>
      </c>
      <c r="BC304" s="86" t="str">
        <f t="shared" si="256"/>
        <v>&gt;</v>
      </c>
      <c r="BD304" s="86">
        <f t="shared" si="257"/>
        <v>440.973388671875</v>
      </c>
      <c r="BE304" s="86">
        <f t="shared" si="258"/>
        <v>0</v>
      </c>
      <c r="BF304" s="86" t="b">
        <f t="shared" si="259"/>
        <v>0</v>
      </c>
      <c r="BG304" s="86" t="str">
        <f t="shared" si="260"/>
        <v>Distance</v>
      </c>
      <c r="BH304" s="86" t="str">
        <f t="shared" si="261"/>
        <v>&gt;</v>
      </c>
      <c r="BI304" s="86">
        <f t="shared" si="262"/>
        <v>279.580810546875</v>
      </c>
      <c r="BJ304" s="15">
        <f t="shared" si="263"/>
        <v>0</v>
      </c>
      <c r="BK304" s="15" t="str">
        <f t="shared" si="264"/>
        <v>Distance&gt;450,0732421875 AND GEBR&gt;0,715087890625 AND Speed&gt;22,98486328125 AND Speed&lt;=23,851806640625 AND Distance&lt;=557,604736328125 AND Distance&gt;440,973388671875 AND Distance&gt;279,580810546875</v>
      </c>
      <c r="BM304"/>
      <c r="BN304"/>
      <c r="BO304"/>
    </row>
    <row r="305" spans="1:67">
      <c r="A305" s="15">
        <v>302</v>
      </c>
      <c r="B305" s="15">
        <v>-2</v>
      </c>
      <c r="C305" s="15">
        <v>-8192</v>
      </c>
      <c r="D305" s="15">
        <f t="shared" si="212"/>
        <v>-1</v>
      </c>
      <c r="E305" s="15">
        <f t="shared" si="213"/>
        <v>0</v>
      </c>
      <c r="F305" s="15">
        <f t="shared" si="214"/>
        <v>-1</v>
      </c>
      <c r="G305" s="15">
        <v>-1</v>
      </c>
      <c r="H305" s="15">
        <v>-1</v>
      </c>
      <c r="I305" s="15">
        <v>300</v>
      </c>
      <c r="J305" s="15">
        <v>9</v>
      </c>
      <c r="K305" s="15">
        <v>773</v>
      </c>
      <c r="L305" s="15">
        <v>683</v>
      </c>
      <c r="M305" s="15">
        <f t="shared" si="215"/>
        <v>0.166748046875</v>
      </c>
      <c r="O305" s="86">
        <f t="shared" si="216"/>
        <v>773</v>
      </c>
      <c r="P305" s="86">
        <f t="shared" si="217"/>
        <v>0.333251953125</v>
      </c>
      <c r="Q305" s="86">
        <f t="shared" si="218"/>
        <v>544</v>
      </c>
      <c r="R305" s="86" t="b">
        <f t="shared" si="219"/>
        <v>1</v>
      </c>
      <c r="S305" s="86" t="str">
        <f t="shared" si="220"/>
        <v>Dummy Node</v>
      </c>
      <c r="T305" s="86" t="str">
        <f t="shared" si="221"/>
        <v>N/A</v>
      </c>
      <c r="U305" s="86" t="str">
        <f t="shared" si="222"/>
        <v>N/A</v>
      </c>
      <c r="V305" s="86">
        <f t="shared" si="223"/>
        <v>298</v>
      </c>
      <c r="W305" s="86" t="b">
        <f t="shared" si="224"/>
        <v>0</v>
      </c>
      <c r="X305" s="86" t="str">
        <f t="shared" si="225"/>
        <v>Dummy Node</v>
      </c>
      <c r="Y305" s="86" t="str">
        <f t="shared" si="226"/>
        <v>N/A</v>
      </c>
      <c r="Z305" s="86" t="str">
        <f t="shared" si="227"/>
        <v>N/A</v>
      </c>
      <c r="AA305" s="86">
        <f t="shared" si="228"/>
        <v>122</v>
      </c>
      <c r="AB305" s="86" t="b">
        <f t="shared" si="229"/>
        <v>0</v>
      </c>
      <c r="AC305" s="86" t="str">
        <f t="shared" si="230"/>
        <v>Distance</v>
      </c>
      <c r="AD305" s="86" t="str">
        <f t="shared" si="231"/>
        <v>&gt;</v>
      </c>
      <c r="AE305" s="86">
        <f t="shared" si="232"/>
        <v>450.0732421875</v>
      </c>
      <c r="AF305" s="86">
        <f t="shared" si="233"/>
        <v>120</v>
      </c>
      <c r="AG305" s="86" t="b">
        <f t="shared" si="234"/>
        <v>0</v>
      </c>
      <c r="AH305" s="86" t="str">
        <f t="shared" si="235"/>
        <v>GEBR</v>
      </c>
      <c r="AI305" s="86" t="str">
        <f t="shared" si="236"/>
        <v>&gt;</v>
      </c>
      <c r="AJ305" s="86">
        <f t="shared" si="237"/>
        <v>0.715087890625</v>
      </c>
      <c r="AK305" s="86">
        <f t="shared" si="238"/>
        <v>39</v>
      </c>
      <c r="AL305" s="86" t="b">
        <f t="shared" si="239"/>
        <v>0</v>
      </c>
      <c r="AM305" s="86" t="str">
        <f t="shared" si="240"/>
        <v>Speed</v>
      </c>
      <c r="AN305" s="86" t="str">
        <f t="shared" si="241"/>
        <v>&gt;</v>
      </c>
      <c r="AO305" s="86">
        <f t="shared" si="242"/>
        <v>22.98486328125</v>
      </c>
      <c r="AP305" s="86">
        <f t="shared" si="243"/>
        <v>37</v>
      </c>
      <c r="AQ305" s="86" t="b">
        <f t="shared" si="244"/>
        <v>1</v>
      </c>
      <c r="AR305" s="86" t="str">
        <f t="shared" si="245"/>
        <v>Speed</v>
      </c>
      <c r="AS305" s="86" t="str">
        <f t="shared" si="246"/>
        <v>&lt;=</v>
      </c>
      <c r="AT305" s="86">
        <f t="shared" si="247"/>
        <v>23.851806640625</v>
      </c>
      <c r="AU305" s="86">
        <f t="shared" si="248"/>
        <v>8</v>
      </c>
      <c r="AV305" s="86" t="b">
        <f t="shared" si="249"/>
        <v>1</v>
      </c>
      <c r="AW305" s="86" t="str">
        <f t="shared" si="250"/>
        <v>Distance</v>
      </c>
      <c r="AX305" s="86" t="str">
        <f t="shared" si="251"/>
        <v>&lt;=</v>
      </c>
      <c r="AY305" s="86">
        <f t="shared" si="252"/>
        <v>557.604736328125</v>
      </c>
      <c r="AZ305" s="86">
        <f t="shared" si="253"/>
        <v>2</v>
      </c>
      <c r="BA305" s="86" t="b">
        <f t="shared" si="254"/>
        <v>0</v>
      </c>
      <c r="BB305" s="86" t="str">
        <f t="shared" si="255"/>
        <v>Distance</v>
      </c>
      <c r="BC305" s="86" t="str">
        <f t="shared" si="256"/>
        <v>&gt;</v>
      </c>
      <c r="BD305" s="86">
        <f t="shared" si="257"/>
        <v>440.973388671875</v>
      </c>
      <c r="BE305" s="86">
        <f t="shared" si="258"/>
        <v>0</v>
      </c>
      <c r="BF305" s="86" t="b">
        <f t="shared" si="259"/>
        <v>0</v>
      </c>
      <c r="BG305" s="86" t="str">
        <f t="shared" si="260"/>
        <v>Distance</v>
      </c>
      <c r="BH305" s="86" t="str">
        <f t="shared" si="261"/>
        <v>&gt;</v>
      </c>
      <c r="BI305" s="86">
        <f t="shared" si="262"/>
        <v>279.580810546875</v>
      </c>
      <c r="BJ305" s="15">
        <f t="shared" si="263"/>
        <v>0</v>
      </c>
      <c r="BK305" s="15" t="str">
        <f t="shared" si="264"/>
        <v>Distance&gt;450,0732421875 AND GEBR&gt;0,715087890625 AND Speed&gt;22,98486328125 AND Speed&lt;=23,851806640625 AND Distance&lt;=557,604736328125 AND Distance&gt;440,973388671875 AND Distance&gt;279,580810546875</v>
      </c>
      <c r="BM305"/>
      <c r="BN305"/>
      <c r="BO305"/>
    </row>
    <row r="306" spans="1:67">
      <c r="A306" s="15">
        <v>303</v>
      </c>
      <c r="B306" s="15">
        <v>-2</v>
      </c>
      <c r="C306" s="15">
        <v>-8192</v>
      </c>
      <c r="D306" s="15">
        <f t="shared" si="212"/>
        <v>-1</v>
      </c>
      <c r="E306" s="15">
        <f t="shared" si="213"/>
        <v>0</v>
      </c>
      <c r="F306" s="15">
        <f t="shared" si="214"/>
        <v>-1</v>
      </c>
      <c r="G306" s="15">
        <v>547</v>
      </c>
      <c r="H306" s="15">
        <v>548</v>
      </c>
      <c r="I306" s="15">
        <v>156</v>
      </c>
      <c r="J306" s="15">
        <v>8</v>
      </c>
      <c r="K306" s="15">
        <v>774</v>
      </c>
      <c r="L306" s="15">
        <v>1365</v>
      </c>
      <c r="M306" s="15">
        <f t="shared" si="215"/>
        <v>0.333251953125</v>
      </c>
      <c r="O306" s="86">
        <f t="shared" si="216"/>
        <v>774</v>
      </c>
      <c r="P306" s="86">
        <f t="shared" si="217"/>
        <v>0.333251953125</v>
      </c>
      <c r="Q306" s="86">
        <f t="shared" si="218"/>
        <v>544</v>
      </c>
      <c r="R306" s="86" t="b">
        <f t="shared" si="219"/>
        <v>0</v>
      </c>
      <c r="S306" s="86" t="str">
        <f t="shared" si="220"/>
        <v>Dummy Node</v>
      </c>
      <c r="T306" s="86" t="str">
        <f t="shared" si="221"/>
        <v>N/A</v>
      </c>
      <c r="U306" s="86" t="str">
        <f t="shared" si="222"/>
        <v>N/A</v>
      </c>
      <c r="V306" s="86">
        <f t="shared" si="223"/>
        <v>298</v>
      </c>
      <c r="W306" s="86" t="b">
        <f t="shared" si="224"/>
        <v>0</v>
      </c>
      <c r="X306" s="86" t="str">
        <f t="shared" si="225"/>
        <v>Dummy Node</v>
      </c>
      <c r="Y306" s="86" t="str">
        <f t="shared" si="226"/>
        <v>N/A</v>
      </c>
      <c r="Z306" s="86" t="str">
        <f t="shared" si="227"/>
        <v>N/A</v>
      </c>
      <c r="AA306" s="86">
        <f t="shared" si="228"/>
        <v>122</v>
      </c>
      <c r="AB306" s="86" t="b">
        <f t="shared" si="229"/>
        <v>0</v>
      </c>
      <c r="AC306" s="86" t="str">
        <f t="shared" si="230"/>
        <v>Distance</v>
      </c>
      <c r="AD306" s="86" t="str">
        <f t="shared" si="231"/>
        <v>&gt;</v>
      </c>
      <c r="AE306" s="86">
        <f t="shared" si="232"/>
        <v>450.0732421875</v>
      </c>
      <c r="AF306" s="86">
        <f t="shared" si="233"/>
        <v>120</v>
      </c>
      <c r="AG306" s="86" t="b">
        <f t="shared" si="234"/>
        <v>0</v>
      </c>
      <c r="AH306" s="86" t="str">
        <f t="shared" si="235"/>
        <v>GEBR</v>
      </c>
      <c r="AI306" s="86" t="str">
        <f t="shared" si="236"/>
        <v>&gt;</v>
      </c>
      <c r="AJ306" s="86">
        <f t="shared" si="237"/>
        <v>0.715087890625</v>
      </c>
      <c r="AK306" s="86">
        <f t="shared" si="238"/>
        <v>39</v>
      </c>
      <c r="AL306" s="86" t="b">
        <f t="shared" si="239"/>
        <v>0</v>
      </c>
      <c r="AM306" s="86" t="str">
        <f t="shared" si="240"/>
        <v>Speed</v>
      </c>
      <c r="AN306" s="86" t="str">
        <f t="shared" si="241"/>
        <v>&gt;</v>
      </c>
      <c r="AO306" s="86">
        <f t="shared" si="242"/>
        <v>22.98486328125</v>
      </c>
      <c r="AP306" s="86">
        <f t="shared" si="243"/>
        <v>37</v>
      </c>
      <c r="AQ306" s="86" t="b">
        <f t="shared" si="244"/>
        <v>1</v>
      </c>
      <c r="AR306" s="86" t="str">
        <f t="shared" si="245"/>
        <v>Speed</v>
      </c>
      <c r="AS306" s="86" t="str">
        <f t="shared" si="246"/>
        <v>&lt;=</v>
      </c>
      <c r="AT306" s="86">
        <f t="shared" si="247"/>
        <v>23.851806640625</v>
      </c>
      <c r="AU306" s="86">
        <f t="shared" si="248"/>
        <v>8</v>
      </c>
      <c r="AV306" s="86" t="b">
        <f t="shared" si="249"/>
        <v>1</v>
      </c>
      <c r="AW306" s="86" t="str">
        <f t="shared" si="250"/>
        <v>Distance</v>
      </c>
      <c r="AX306" s="86" t="str">
        <f t="shared" si="251"/>
        <v>&lt;=</v>
      </c>
      <c r="AY306" s="86">
        <f t="shared" si="252"/>
        <v>557.604736328125</v>
      </c>
      <c r="AZ306" s="86">
        <f t="shared" si="253"/>
        <v>2</v>
      </c>
      <c r="BA306" s="86" t="b">
        <f t="shared" si="254"/>
        <v>0</v>
      </c>
      <c r="BB306" s="86" t="str">
        <f t="shared" si="255"/>
        <v>Distance</v>
      </c>
      <c r="BC306" s="86" t="str">
        <f t="shared" si="256"/>
        <v>&gt;</v>
      </c>
      <c r="BD306" s="86">
        <f t="shared" si="257"/>
        <v>440.973388671875</v>
      </c>
      <c r="BE306" s="86">
        <f t="shared" si="258"/>
        <v>0</v>
      </c>
      <c r="BF306" s="86" t="b">
        <f t="shared" si="259"/>
        <v>0</v>
      </c>
      <c r="BG306" s="86" t="str">
        <f t="shared" si="260"/>
        <v>Distance</v>
      </c>
      <c r="BH306" s="86" t="str">
        <f t="shared" si="261"/>
        <v>&gt;</v>
      </c>
      <c r="BI306" s="86">
        <f t="shared" si="262"/>
        <v>279.580810546875</v>
      </c>
      <c r="BJ306" s="15">
        <f t="shared" si="263"/>
        <v>0</v>
      </c>
      <c r="BK306" s="15" t="str">
        <f t="shared" si="264"/>
        <v>Distance&gt;450,0732421875 AND GEBR&gt;0,715087890625 AND Speed&gt;22,98486328125 AND Speed&lt;=23,851806640625 AND Distance&lt;=557,604736328125 AND Distance&gt;440,973388671875 AND Distance&gt;279,580810546875</v>
      </c>
      <c r="BM306"/>
      <c r="BN306"/>
      <c r="BO306"/>
    </row>
    <row r="307" spans="1:67">
      <c r="A307" s="15">
        <v>304</v>
      </c>
      <c r="B307" s="15">
        <v>-2</v>
      </c>
      <c r="C307" s="15">
        <v>-8192</v>
      </c>
      <c r="D307" s="15">
        <f t="shared" si="212"/>
        <v>-1</v>
      </c>
      <c r="E307" s="15">
        <f t="shared" si="213"/>
        <v>0</v>
      </c>
      <c r="F307" s="15">
        <f t="shared" si="214"/>
        <v>-1</v>
      </c>
      <c r="G307" s="15">
        <v>549</v>
      </c>
      <c r="H307" s="15">
        <v>550</v>
      </c>
      <c r="I307" s="15">
        <v>156</v>
      </c>
      <c r="J307" s="15">
        <v>8</v>
      </c>
      <c r="K307" s="15">
        <v>775</v>
      </c>
      <c r="L307" s="15">
        <v>910</v>
      </c>
      <c r="M307" s="15">
        <f t="shared" si="215"/>
        <v>0.22216796875</v>
      </c>
      <c r="O307" s="86">
        <f t="shared" si="216"/>
        <v>775</v>
      </c>
      <c r="P307" s="86">
        <f t="shared" si="217"/>
        <v>0</v>
      </c>
      <c r="Q307" s="86">
        <f t="shared" si="218"/>
        <v>555</v>
      </c>
      <c r="R307" s="86" t="b">
        <f t="shared" si="219"/>
        <v>1</v>
      </c>
      <c r="S307" s="86" t="str">
        <f t="shared" si="220"/>
        <v>Dummy Node</v>
      </c>
      <c r="T307" s="86" t="str">
        <f t="shared" si="221"/>
        <v>N/A</v>
      </c>
      <c r="U307" s="86" t="str">
        <f t="shared" si="222"/>
        <v>N/A</v>
      </c>
      <c r="V307" s="86">
        <f t="shared" si="223"/>
        <v>310</v>
      </c>
      <c r="W307" s="86" t="b">
        <f t="shared" si="224"/>
        <v>1</v>
      </c>
      <c r="X307" s="86" t="str">
        <f t="shared" si="225"/>
        <v>Dummy Node</v>
      </c>
      <c r="Y307" s="86" t="str">
        <f t="shared" si="226"/>
        <v>N/A</v>
      </c>
      <c r="Z307" s="86" t="str">
        <f t="shared" si="227"/>
        <v>N/A</v>
      </c>
      <c r="AA307" s="86">
        <f t="shared" si="228"/>
        <v>270</v>
      </c>
      <c r="AB307" s="86" t="b">
        <f t="shared" si="229"/>
        <v>0</v>
      </c>
      <c r="AC307" s="86" t="str">
        <f t="shared" si="230"/>
        <v>Speed</v>
      </c>
      <c r="AD307" s="86" t="str">
        <f t="shared" si="231"/>
        <v>&gt;</v>
      </c>
      <c r="AE307" s="86">
        <f t="shared" si="232"/>
        <v>19.309326171875</v>
      </c>
      <c r="AF307" s="86">
        <f t="shared" si="233"/>
        <v>268</v>
      </c>
      <c r="AG307" s="86" t="b">
        <f t="shared" si="234"/>
        <v>0</v>
      </c>
      <c r="AH307" s="86" t="str">
        <f t="shared" si="235"/>
        <v>Speed</v>
      </c>
      <c r="AI307" s="86" t="str">
        <f t="shared" si="236"/>
        <v>&gt;</v>
      </c>
      <c r="AJ307" s="86">
        <f t="shared" si="237"/>
        <v>17.1318359375</v>
      </c>
      <c r="AK307" s="86">
        <f t="shared" si="238"/>
        <v>62</v>
      </c>
      <c r="AL307" s="86" t="b">
        <f t="shared" si="239"/>
        <v>0</v>
      </c>
      <c r="AM307" s="86" t="str">
        <f t="shared" si="240"/>
        <v>Distance</v>
      </c>
      <c r="AN307" s="86" t="str">
        <f t="shared" si="241"/>
        <v>&gt;</v>
      </c>
      <c r="AO307" s="86">
        <f t="shared" si="242"/>
        <v>169.53466796875</v>
      </c>
      <c r="AP307" s="86">
        <f t="shared" si="243"/>
        <v>15</v>
      </c>
      <c r="AQ307" s="86" t="b">
        <f t="shared" si="244"/>
        <v>0</v>
      </c>
      <c r="AR307" s="86" t="str">
        <f t="shared" si="245"/>
        <v>Speed</v>
      </c>
      <c r="AS307" s="86" t="str">
        <f t="shared" si="246"/>
        <v>&gt;</v>
      </c>
      <c r="AT307" s="86">
        <f t="shared" si="247"/>
        <v>15.89208984375</v>
      </c>
      <c r="AU307" s="86">
        <f t="shared" si="248"/>
        <v>4</v>
      </c>
      <c r="AV307" s="86" t="b">
        <f t="shared" si="249"/>
        <v>1</v>
      </c>
      <c r="AW307" s="86" t="str">
        <f t="shared" si="250"/>
        <v>Distance</v>
      </c>
      <c r="AX307" s="86" t="str">
        <f t="shared" si="251"/>
        <v>&lt;=</v>
      </c>
      <c r="AY307" s="86">
        <f t="shared" si="252"/>
        <v>200.208251953125</v>
      </c>
      <c r="AZ307" s="86">
        <f t="shared" si="253"/>
        <v>1</v>
      </c>
      <c r="BA307" s="86" t="b">
        <f t="shared" si="254"/>
        <v>0</v>
      </c>
      <c r="BB307" s="86" t="str">
        <f t="shared" si="255"/>
        <v>Speed</v>
      </c>
      <c r="BC307" s="86" t="str">
        <f t="shared" si="256"/>
        <v>&gt;</v>
      </c>
      <c r="BD307" s="86">
        <f t="shared" si="257"/>
        <v>13.645751953125</v>
      </c>
      <c r="BE307" s="86">
        <f t="shared" si="258"/>
        <v>0</v>
      </c>
      <c r="BF307" s="86" t="b">
        <f t="shared" si="259"/>
        <v>1</v>
      </c>
      <c r="BG307" s="86" t="str">
        <f t="shared" si="260"/>
        <v>Distance</v>
      </c>
      <c r="BH307" s="86" t="str">
        <f t="shared" si="261"/>
        <v>&lt;=</v>
      </c>
      <c r="BI307" s="86">
        <f t="shared" si="262"/>
        <v>279.580810546875</v>
      </c>
      <c r="BJ307" s="15">
        <f t="shared" si="263"/>
        <v>1</v>
      </c>
      <c r="BK307" s="15" t="str">
        <f t="shared" si="264"/>
        <v>Speed&gt;19,309326171875 AND Speed&gt;17,1318359375 AND Distance&gt;169,53466796875 AND Speed&gt;15,89208984375 AND Distance&lt;=200,208251953125 AND Speed&gt;13,645751953125 AND Distance&lt;=279,580810546875</v>
      </c>
      <c r="BM307"/>
      <c r="BN307"/>
      <c r="BO307"/>
    </row>
    <row r="308" spans="1:67">
      <c r="A308" s="15">
        <v>305</v>
      </c>
      <c r="B308" s="15">
        <v>-2</v>
      </c>
      <c r="C308" s="15">
        <v>-8192</v>
      </c>
      <c r="D308" s="15">
        <f t="shared" si="212"/>
        <v>-1</v>
      </c>
      <c r="E308" s="15">
        <f t="shared" si="213"/>
        <v>0</v>
      </c>
      <c r="F308" s="15">
        <f t="shared" si="214"/>
        <v>-1</v>
      </c>
      <c r="G308" s="15">
        <v>551</v>
      </c>
      <c r="H308" s="15">
        <v>552</v>
      </c>
      <c r="I308" s="15">
        <v>164</v>
      </c>
      <c r="J308" s="15">
        <v>8</v>
      </c>
      <c r="K308" s="15">
        <v>776</v>
      </c>
      <c r="L308" s="15">
        <v>0</v>
      </c>
      <c r="M308" s="15">
        <f t="shared" si="215"/>
        <v>0</v>
      </c>
      <c r="O308" s="86">
        <f t="shared" si="216"/>
        <v>776</v>
      </c>
      <c r="P308" s="86">
        <f t="shared" si="217"/>
        <v>0</v>
      </c>
      <c r="Q308" s="86">
        <f t="shared" si="218"/>
        <v>555</v>
      </c>
      <c r="R308" s="86" t="b">
        <f t="shared" si="219"/>
        <v>0</v>
      </c>
      <c r="S308" s="86" t="str">
        <f t="shared" si="220"/>
        <v>Dummy Node</v>
      </c>
      <c r="T308" s="86" t="str">
        <f t="shared" si="221"/>
        <v>N/A</v>
      </c>
      <c r="U308" s="86" t="str">
        <f t="shared" si="222"/>
        <v>N/A</v>
      </c>
      <c r="V308" s="86">
        <f t="shared" si="223"/>
        <v>310</v>
      </c>
      <c r="W308" s="86" t="b">
        <f t="shared" si="224"/>
        <v>1</v>
      </c>
      <c r="X308" s="86" t="str">
        <f t="shared" si="225"/>
        <v>Dummy Node</v>
      </c>
      <c r="Y308" s="86" t="str">
        <f t="shared" si="226"/>
        <v>N/A</v>
      </c>
      <c r="Z308" s="86" t="str">
        <f t="shared" si="227"/>
        <v>N/A</v>
      </c>
      <c r="AA308" s="86">
        <f t="shared" si="228"/>
        <v>270</v>
      </c>
      <c r="AB308" s="86" t="b">
        <f t="shared" si="229"/>
        <v>0</v>
      </c>
      <c r="AC308" s="86" t="str">
        <f t="shared" si="230"/>
        <v>Speed</v>
      </c>
      <c r="AD308" s="86" t="str">
        <f t="shared" si="231"/>
        <v>&gt;</v>
      </c>
      <c r="AE308" s="86">
        <f t="shared" si="232"/>
        <v>19.309326171875</v>
      </c>
      <c r="AF308" s="86">
        <f t="shared" si="233"/>
        <v>268</v>
      </c>
      <c r="AG308" s="86" t="b">
        <f t="shared" si="234"/>
        <v>0</v>
      </c>
      <c r="AH308" s="86" t="str">
        <f t="shared" si="235"/>
        <v>Speed</v>
      </c>
      <c r="AI308" s="86" t="str">
        <f t="shared" si="236"/>
        <v>&gt;</v>
      </c>
      <c r="AJ308" s="86">
        <f t="shared" si="237"/>
        <v>17.1318359375</v>
      </c>
      <c r="AK308" s="86">
        <f t="shared" si="238"/>
        <v>62</v>
      </c>
      <c r="AL308" s="86" t="b">
        <f t="shared" si="239"/>
        <v>0</v>
      </c>
      <c r="AM308" s="86" t="str">
        <f t="shared" si="240"/>
        <v>Distance</v>
      </c>
      <c r="AN308" s="86" t="str">
        <f t="shared" si="241"/>
        <v>&gt;</v>
      </c>
      <c r="AO308" s="86">
        <f t="shared" si="242"/>
        <v>169.53466796875</v>
      </c>
      <c r="AP308" s="86">
        <f t="shared" si="243"/>
        <v>15</v>
      </c>
      <c r="AQ308" s="86" t="b">
        <f t="shared" si="244"/>
        <v>0</v>
      </c>
      <c r="AR308" s="86" t="str">
        <f t="shared" si="245"/>
        <v>Speed</v>
      </c>
      <c r="AS308" s="86" t="str">
        <f t="shared" si="246"/>
        <v>&gt;</v>
      </c>
      <c r="AT308" s="86">
        <f t="shared" si="247"/>
        <v>15.89208984375</v>
      </c>
      <c r="AU308" s="86">
        <f t="shared" si="248"/>
        <v>4</v>
      </c>
      <c r="AV308" s="86" t="b">
        <f t="shared" si="249"/>
        <v>1</v>
      </c>
      <c r="AW308" s="86" t="str">
        <f t="shared" si="250"/>
        <v>Distance</v>
      </c>
      <c r="AX308" s="86" t="str">
        <f t="shared" si="251"/>
        <v>&lt;=</v>
      </c>
      <c r="AY308" s="86">
        <f t="shared" si="252"/>
        <v>200.208251953125</v>
      </c>
      <c r="AZ308" s="86">
        <f t="shared" si="253"/>
        <v>1</v>
      </c>
      <c r="BA308" s="86" t="b">
        <f t="shared" si="254"/>
        <v>0</v>
      </c>
      <c r="BB308" s="86" t="str">
        <f t="shared" si="255"/>
        <v>Speed</v>
      </c>
      <c r="BC308" s="86" t="str">
        <f t="shared" si="256"/>
        <v>&gt;</v>
      </c>
      <c r="BD308" s="86">
        <f t="shared" si="257"/>
        <v>13.645751953125</v>
      </c>
      <c r="BE308" s="86">
        <f t="shared" si="258"/>
        <v>0</v>
      </c>
      <c r="BF308" s="86" t="b">
        <f t="shared" si="259"/>
        <v>1</v>
      </c>
      <c r="BG308" s="86" t="str">
        <f t="shared" si="260"/>
        <v>Distance</v>
      </c>
      <c r="BH308" s="86" t="str">
        <f t="shared" si="261"/>
        <v>&lt;=</v>
      </c>
      <c r="BI308" s="86">
        <f t="shared" si="262"/>
        <v>279.580810546875</v>
      </c>
      <c r="BJ308" s="15">
        <f t="shared" si="263"/>
        <v>1</v>
      </c>
      <c r="BK308" s="15" t="str">
        <f t="shared" si="264"/>
        <v>Speed&gt;19,309326171875 AND Speed&gt;17,1318359375 AND Distance&gt;169,53466796875 AND Speed&gt;15,89208984375 AND Distance&lt;=200,208251953125 AND Speed&gt;13,645751953125 AND Distance&lt;=279,580810546875</v>
      </c>
      <c r="BM308"/>
      <c r="BN308"/>
      <c r="BO308"/>
    </row>
    <row r="309" spans="1:67">
      <c r="A309" s="15">
        <v>306</v>
      </c>
      <c r="B309" s="15">
        <v>-2</v>
      </c>
      <c r="C309" s="15">
        <v>-8192</v>
      </c>
      <c r="D309" s="15">
        <f t="shared" si="212"/>
        <v>-1</v>
      </c>
      <c r="E309" s="15">
        <f t="shared" si="213"/>
        <v>0</v>
      </c>
      <c r="F309" s="15">
        <f t="shared" si="214"/>
        <v>-1</v>
      </c>
      <c r="G309" s="15">
        <v>553</v>
      </c>
      <c r="H309" s="15">
        <v>554</v>
      </c>
      <c r="I309" s="15">
        <v>164</v>
      </c>
      <c r="J309" s="15">
        <v>8</v>
      </c>
      <c r="K309" s="15">
        <v>777</v>
      </c>
      <c r="L309" s="15">
        <v>455</v>
      </c>
      <c r="M309" s="15">
        <f t="shared" si="215"/>
        <v>0.111083984375</v>
      </c>
      <c r="O309" s="86">
        <f t="shared" si="216"/>
        <v>777</v>
      </c>
      <c r="P309" s="86">
        <f t="shared" si="217"/>
        <v>0</v>
      </c>
      <c r="Q309" s="86">
        <f t="shared" si="218"/>
        <v>556</v>
      </c>
      <c r="R309" s="86" t="b">
        <f t="shared" si="219"/>
        <v>1</v>
      </c>
      <c r="S309" s="86" t="str">
        <f t="shared" si="220"/>
        <v>Dummy Node</v>
      </c>
      <c r="T309" s="86" t="str">
        <f t="shared" si="221"/>
        <v>N/A</v>
      </c>
      <c r="U309" s="86" t="str">
        <f t="shared" si="222"/>
        <v>N/A</v>
      </c>
      <c r="V309" s="86">
        <f t="shared" si="223"/>
        <v>310</v>
      </c>
      <c r="W309" s="86" t="b">
        <f t="shared" si="224"/>
        <v>0</v>
      </c>
      <c r="X309" s="86" t="str">
        <f t="shared" si="225"/>
        <v>Dummy Node</v>
      </c>
      <c r="Y309" s="86" t="str">
        <f t="shared" si="226"/>
        <v>N/A</v>
      </c>
      <c r="Z309" s="86" t="str">
        <f t="shared" si="227"/>
        <v>N/A</v>
      </c>
      <c r="AA309" s="86">
        <f t="shared" si="228"/>
        <v>270</v>
      </c>
      <c r="AB309" s="86" t="b">
        <f t="shared" si="229"/>
        <v>0</v>
      </c>
      <c r="AC309" s="86" t="str">
        <f t="shared" si="230"/>
        <v>Speed</v>
      </c>
      <c r="AD309" s="86" t="str">
        <f t="shared" si="231"/>
        <v>&gt;</v>
      </c>
      <c r="AE309" s="86">
        <f t="shared" si="232"/>
        <v>19.309326171875</v>
      </c>
      <c r="AF309" s="86">
        <f t="shared" si="233"/>
        <v>268</v>
      </c>
      <c r="AG309" s="86" t="b">
        <f t="shared" si="234"/>
        <v>0</v>
      </c>
      <c r="AH309" s="86" t="str">
        <f t="shared" si="235"/>
        <v>Speed</v>
      </c>
      <c r="AI309" s="86" t="str">
        <f t="shared" si="236"/>
        <v>&gt;</v>
      </c>
      <c r="AJ309" s="86">
        <f t="shared" si="237"/>
        <v>17.1318359375</v>
      </c>
      <c r="AK309" s="86">
        <f t="shared" si="238"/>
        <v>62</v>
      </c>
      <c r="AL309" s="86" t="b">
        <f t="shared" si="239"/>
        <v>0</v>
      </c>
      <c r="AM309" s="86" t="str">
        <f t="shared" si="240"/>
        <v>Distance</v>
      </c>
      <c r="AN309" s="86" t="str">
        <f t="shared" si="241"/>
        <v>&gt;</v>
      </c>
      <c r="AO309" s="86">
        <f t="shared" si="242"/>
        <v>169.53466796875</v>
      </c>
      <c r="AP309" s="86">
        <f t="shared" si="243"/>
        <v>15</v>
      </c>
      <c r="AQ309" s="86" t="b">
        <f t="shared" si="244"/>
        <v>0</v>
      </c>
      <c r="AR309" s="86" t="str">
        <f t="shared" si="245"/>
        <v>Speed</v>
      </c>
      <c r="AS309" s="86" t="str">
        <f t="shared" si="246"/>
        <v>&gt;</v>
      </c>
      <c r="AT309" s="86">
        <f t="shared" si="247"/>
        <v>15.89208984375</v>
      </c>
      <c r="AU309" s="86">
        <f t="shared" si="248"/>
        <v>4</v>
      </c>
      <c r="AV309" s="86" t="b">
        <f t="shared" si="249"/>
        <v>1</v>
      </c>
      <c r="AW309" s="86" t="str">
        <f t="shared" si="250"/>
        <v>Distance</v>
      </c>
      <c r="AX309" s="86" t="str">
        <f t="shared" si="251"/>
        <v>&lt;=</v>
      </c>
      <c r="AY309" s="86">
        <f t="shared" si="252"/>
        <v>200.208251953125</v>
      </c>
      <c r="AZ309" s="86">
        <f t="shared" si="253"/>
        <v>1</v>
      </c>
      <c r="BA309" s="86" t="b">
        <f t="shared" si="254"/>
        <v>0</v>
      </c>
      <c r="BB309" s="86" t="str">
        <f t="shared" si="255"/>
        <v>Speed</v>
      </c>
      <c r="BC309" s="86" t="str">
        <f t="shared" si="256"/>
        <v>&gt;</v>
      </c>
      <c r="BD309" s="86">
        <f t="shared" si="257"/>
        <v>13.645751953125</v>
      </c>
      <c r="BE309" s="86">
        <f t="shared" si="258"/>
        <v>0</v>
      </c>
      <c r="BF309" s="86" t="b">
        <f t="shared" si="259"/>
        <v>1</v>
      </c>
      <c r="BG309" s="86" t="str">
        <f t="shared" si="260"/>
        <v>Distance</v>
      </c>
      <c r="BH309" s="86" t="str">
        <f t="shared" si="261"/>
        <v>&lt;=</v>
      </c>
      <c r="BI309" s="86">
        <f t="shared" si="262"/>
        <v>279.580810546875</v>
      </c>
      <c r="BJ309" s="15">
        <f t="shared" si="263"/>
        <v>1</v>
      </c>
      <c r="BK309" s="15" t="str">
        <f t="shared" si="264"/>
        <v>Speed&gt;19,309326171875 AND Speed&gt;17,1318359375 AND Distance&gt;169,53466796875 AND Speed&gt;15,89208984375 AND Distance&lt;=200,208251953125 AND Speed&gt;13,645751953125 AND Distance&lt;=279,580810546875</v>
      </c>
      <c r="BM309"/>
      <c r="BN309"/>
      <c r="BO309"/>
    </row>
    <row r="310" spans="1:67">
      <c r="A310" s="15">
        <v>307</v>
      </c>
      <c r="B310" s="15">
        <v>-2</v>
      </c>
      <c r="C310" s="15">
        <v>-8192</v>
      </c>
      <c r="D310" s="15">
        <f t="shared" si="212"/>
        <v>-1</v>
      </c>
      <c r="E310" s="15">
        <f t="shared" si="213"/>
        <v>0</v>
      </c>
      <c r="F310" s="15">
        <f t="shared" si="214"/>
        <v>-1</v>
      </c>
      <c r="G310" s="15">
        <v>-1</v>
      </c>
      <c r="H310" s="15">
        <v>-1</v>
      </c>
      <c r="I310" s="15">
        <v>228</v>
      </c>
      <c r="J310" s="15">
        <v>9</v>
      </c>
      <c r="K310" s="15">
        <v>778</v>
      </c>
      <c r="L310" s="15">
        <v>910</v>
      </c>
      <c r="M310" s="15">
        <f t="shared" si="215"/>
        <v>0.22216796875</v>
      </c>
      <c r="O310" s="86">
        <f t="shared" si="216"/>
        <v>778</v>
      </c>
      <c r="P310" s="86">
        <f t="shared" si="217"/>
        <v>0</v>
      </c>
      <c r="Q310" s="86">
        <f t="shared" si="218"/>
        <v>556</v>
      </c>
      <c r="R310" s="86" t="b">
        <f t="shared" si="219"/>
        <v>0</v>
      </c>
      <c r="S310" s="86" t="str">
        <f t="shared" si="220"/>
        <v>Dummy Node</v>
      </c>
      <c r="T310" s="86" t="str">
        <f t="shared" si="221"/>
        <v>N/A</v>
      </c>
      <c r="U310" s="86" t="str">
        <f t="shared" si="222"/>
        <v>N/A</v>
      </c>
      <c r="V310" s="86">
        <f t="shared" si="223"/>
        <v>310</v>
      </c>
      <c r="W310" s="86" t="b">
        <f t="shared" si="224"/>
        <v>0</v>
      </c>
      <c r="X310" s="86" t="str">
        <f t="shared" si="225"/>
        <v>Dummy Node</v>
      </c>
      <c r="Y310" s="86" t="str">
        <f t="shared" si="226"/>
        <v>N/A</v>
      </c>
      <c r="Z310" s="86" t="str">
        <f t="shared" si="227"/>
        <v>N/A</v>
      </c>
      <c r="AA310" s="86">
        <f t="shared" si="228"/>
        <v>270</v>
      </c>
      <c r="AB310" s="86" t="b">
        <f t="shared" si="229"/>
        <v>0</v>
      </c>
      <c r="AC310" s="86" t="str">
        <f t="shared" si="230"/>
        <v>Speed</v>
      </c>
      <c r="AD310" s="86" t="str">
        <f t="shared" si="231"/>
        <v>&gt;</v>
      </c>
      <c r="AE310" s="86">
        <f t="shared" si="232"/>
        <v>19.309326171875</v>
      </c>
      <c r="AF310" s="86">
        <f t="shared" si="233"/>
        <v>268</v>
      </c>
      <c r="AG310" s="86" t="b">
        <f t="shared" si="234"/>
        <v>0</v>
      </c>
      <c r="AH310" s="86" t="str">
        <f t="shared" si="235"/>
        <v>Speed</v>
      </c>
      <c r="AI310" s="86" t="str">
        <f t="shared" si="236"/>
        <v>&gt;</v>
      </c>
      <c r="AJ310" s="86">
        <f t="shared" si="237"/>
        <v>17.1318359375</v>
      </c>
      <c r="AK310" s="86">
        <f t="shared" si="238"/>
        <v>62</v>
      </c>
      <c r="AL310" s="86" t="b">
        <f t="shared" si="239"/>
        <v>0</v>
      </c>
      <c r="AM310" s="86" t="str">
        <f t="shared" si="240"/>
        <v>Distance</v>
      </c>
      <c r="AN310" s="86" t="str">
        <f t="shared" si="241"/>
        <v>&gt;</v>
      </c>
      <c r="AO310" s="86">
        <f t="shared" si="242"/>
        <v>169.53466796875</v>
      </c>
      <c r="AP310" s="86">
        <f t="shared" si="243"/>
        <v>15</v>
      </c>
      <c r="AQ310" s="86" t="b">
        <f t="shared" si="244"/>
        <v>0</v>
      </c>
      <c r="AR310" s="86" t="str">
        <f t="shared" si="245"/>
        <v>Speed</v>
      </c>
      <c r="AS310" s="86" t="str">
        <f t="shared" si="246"/>
        <v>&gt;</v>
      </c>
      <c r="AT310" s="86">
        <f t="shared" si="247"/>
        <v>15.89208984375</v>
      </c>
      <c r="AU310" s="86">
        <f t="shared" si="248"/>
        <v>4</v>
      </c>
      <c r="AV310" s="86" t="b">
        <f t="shared" si="249"/>
        <v>1</v>
      </c>
      <c r="AW310" s="86" t="str">
        <f t="shared" si="250"/>
        <v>Distance</v>
      </c>
      <c r="AX310" s="86" t="str">
        <f t="shared" si="251"/>
        <v>&lt;=</v>
      </c>
      <c r="AY310" s="86">
        <f t="shared" si="252"/>
        <v>200.208251953125</v>
      </c>
      <c r="AZ310" s="86">
        <f t="shared" si="253"/>
        <v>1</v>
      </c>
      <c r="BA310" s="86" t="b">
        <f t="shared" si="254"/>
        <v>0</v>
      </c>
      <c r="BB310" s="86" t="str">
        <f t="shared" si="255"/>
        <v>Speed</v>
      </c>
      <c r="BC310" s="86" t="str">
        <f t="shared" si="256"/>
        <v>&gt;</v>
      </c>
      <c r="BD310" s="86">
        <f t="shared" si="257"/>
        <v>13.645751953125</v>
      </c>
      <c r="BE310" s="86">
        <f t="shared" si="258"/>
        <v>0</v>
      </c>
      <c r="BF310" s="86" t="b">
        <f t="shared" si="259"/>
        <v>1</v>
      </c>
      <c r="BG310" s="86" t="str">
        <f t="shared" si="260"/>
        <v>Distance</v>
      </c>
      <c r="BH310" s="86" t="str">
        <f t="shared" si="261"/>
        <v>&lt;=</v>
      </c>
      <c r="BI310" s="86">
        <f t="shared" si="262"/>
        <v>279.580810546875</v>
      </c>
      <c r="BJ310" s="15">
        <f t="shared" si="263"/>
        <v>1</v>
      </c>
      <c r="BK310" s="15" t="str">
        <f t="shared" si="264"/>
        <v>Speed&gt;19,309326171875 AND Speed&gt;17,1318359375 AND Distance&gt;169,53466796875 AND Speed&gt;15,89208984375 AND Distance&lt;=200,208251953125 AND Speed&gt;13,645751953125 AND Distance&lt;=279,580810546875</v>
      </c>
      <c r="BM310"/>
      <c r="BN310"/>
      <c r="BO310"/>
    </row>
    <row r="311" spans="1:67">
      <c r="A311" s="15">
        <v>308</v>
      </c>
      <c r="B311" s="15">
        <v>-2</v>
      </c>
      <c r="C311" s="15">
        <v>-8192</v>
      </c>
      <c r="D311" s="15">
        <f t="shared" si="212"/>
        <v>-1</v>
      </c>
      <c r="E311" s="15">
        <f t="shared" si="213"/>
        <v>0</v>
      </c>
      <c r="F311" s="15">
        <f t="shared" si="214"/>
        <v>-1</v>
      </c>
      <c r="G311" s="15">
        <v>-1</v>
      </c>
      <c r="H311" s="15">
        <v>-1</v>
      </c>
      <c r="I311" s="15">
        <v>228</v>
      </c>
      <c r="J311" s="15">
        <v>9</v>
      </c>
      <c r="K311" s="15">
        <v>783</v>
      </c>
      <c r="L311" s="15">
        <v>1365</v>
      </c>
      <c r="M311" s="15">
        <f t="shared" si="215"/>
        <v>0.333251953125</v>
      </c>
      <c r="O311" s="86">
        <f t="shared" si="216"/>
        <v>783</v>
      </c>
      <c r="P311" s="86">
        <f t="shared" si="217"/>
        <v>0</v>
      </c>
      <c r="Q311" s="86">
        <f t="shared" si="218"/>
        <v>561</v>
      </c>
      <c r="R311" s="86" t="b">
        <f t="shared" si="219"/>
        <v>1</v>
      </c>
      <c r="S311" s="86" t="str">
        <f t="shared" si="220"/>
        <v>Dummy Node</v>
      </c>
      <c r="T311" s="86" t="str">
        <f t="shared" si="221"/>
        <v>N/A</v>
      </c>
      <c r="U311" s="86" t="str">
        <f t="shared" si="222"/>
        <v>N/A</v>
      </c>
      <c r="V311" s="86">
        <f t="shared" si="223"/>
        <v>318</v>
      </c>
      <c r="W311" s="86" t="b">
        <f t="shared" si="224"/>
        <v>1</v>
      </c>
      <c r="X311" s="86" t="str">
        <f t="shared" si="225"/>
        <v>Dummy Node</v>
      </c>
      <c r="Y311" s="86" t="str">
        <f t="shared" si="226"/>
        <v>N/A</v>
      </c>
      <c r="Z311" s="86" t="str">
        <f t="shared" si="227"/>
        <v>N/A</v>
      </c>
      <c r="AA311" s="86">
        <f t="shared" si="228"/>
        <v>315</v>
      </c>
      <c r="AB311" s="86" t="b">
        <f t="shared" si="229"/>
        <v>0</v>
      </c>
      <c r="AC311" s="86" t="str">
        <f t="shared" si="230"/>
        <v>Speed</v>
      </c>
      <c r="AD311" s="86" t="str">
        <f t="shared" si="231"/>
        <v>&gt;</v>
      </c>
      <c r="AE311" s="86">
        <f t="shared" si="232"/>
        <v>9.172119140625</v>
      </c>
      <c r="AF311" s="86">
        <f t="shared" si="233"/>
        <v>126</v>
      </c>
      <c r="AG311" s="86" t="b">
        <f t="shared" si="234"/>
        <v>1</v>
      </c>
      <c r="AH311" s="86" t="str">
        <f t="shared" si="235"/>
        <v>Distance</v>
      </c>
      <c r="AI311" s="86" t="str">
        <f t="shared" si="236"/>
        <v>&lt;=</v>
      </c>
      <c r="AJ311" s="86">
        <f t="shared" si="237"/>
        <v>90.9599609375</v>
      </c>
      <c r="AK311" s="86">
        <f t="shared" si="238"/>
        <v>21</v>
      </c>
      <c r="AL311" s="86" t="b">
        <f t="shared" si="239"/>
        <v>0</v>
      </c>
      <c r="AM311" s="86" t="str">
        <f t="shared" si="240"/>
        <v>Distance</v>
      </c>
      <c r="AN311" s="86" t="str">
        <f t="shared" si="241"/>
        <v>&gt;</v>
      </c>
      <c r="AO311" s="86">
        <f t="shared" si="242"/>
        <v>80.3369140625</v>
      </c>
      <c r="AP311" s="86">
        <f t="shared" si="243"/>
        <v>6</v>
      </c>
      <c r="AQ311" s="86" t="b">
        <f t="shared" si="244"/>
        <v>1</v>
      </c>
      <c r="AR311" s="86" t="str">
        <f t="shared" si="245"/>
        <v>Speed</v>
      </c>
      <c r="AS311" s="86" t="str">
        <f t="shared" si="246"/>
        <v>&lt;=</v>
      </c>
      <c r="AT311" s="86">
        <f t="shared" si="247"/>
        <v>9.998291015625</v>
      </c>
      <c r="AU311" s="86">
        <f t="shared" si="248"/>
        <v>3</v>
      </c>
      <c r="AV311" s="86" t="b">
        <f t="shared" si="249"/>
        <v>0</v>
      </c>
      <c r="AW311" s="86" t="str">
        <f t="shared" si="250"/>
        <v>Distance</v>
      </c>
      <c r="AX311" s="86" t="str">
        <f t="shared" si="251"/>
        <v>&gt;</v>
      </c>
      <c r="AY311" s="86">
        <f t="shared" si="252"/>
        <v>67.628662109375</v>
      </c>
      <c r="AZ311" s="86">
        <f t="shared" si="253"/>
        <v>1</v>
      </c>
      <c r="BA311" s="86" t="b">
        <f t="shared" si="254"/>
        <v>1</v>
      </c>
      <c r="BB311" s="86" t="str">
        <f t="shared" si="255"/>
        <v>Speed</v>
      </c>
      <c r="BC311" s="86" t="str">
        <f t="shared" si="256"/>
        <v>&lt;=</v>
      </c>
      <c r="BD311" s="86">
        <f t="shared" si="257"/>
        <v>13.645751953125</v>
      </c>
      <c r="BE311" s="86">
        <f t="shared" si="258"/>
        <v>0</v>
      </c>
      <c r="BF311" s="86" t="b">
        <f t="shared" si="259"/>
        <v>1</v>
      </c>
      <c r="BG311" s="86" t="str">
        <f t="shared" si="260"/>
        <v>Distance</v>
      </c>
      <c r="BH311" s="86" t="str">
        <f t="shared" si="261"/>
        <v>&lt;=</v>
      </c>
      <c r="BI311" s="86">
        <f t="shared" si="262"/>
        <v>279.580810546875</v>
      </c>
      <c r="BJ311" s="15">
        <f t="shared" si="263"/>
        <v>1</v>
      </c>
      <c r="BK311" s="15" t="str">
        <f t="shared" si="264"/>
        <v>Speed&gt;9,172119140625 AND Distance&lt;=90,9599609375 AND Distance&gt;80,3369140625 AND Speed&lt;=9,998291015625 AND Distance&gt;67,628662109375 AND Speed&lt;=13,645751953125 AND Distance&lt;=279,580810546875</v>
      </c>
      <c r="BM311"/>
      <c r="BN311"/>
      <c r="BO311"/>
    </row>
    <row r="312" spans="1:67">
      <c r="A312" s="15">
        <v>309</v>
      </c>
      <c r="B312" s="15">
        <v>2</v>
      </c>
      <c r="C312" s="15">
        <v>5238</v>
      </c>
      <c r="D312" s="15">
        <f t="shared" si="212"/>
        <v>1</v>
      </c>
      <c r="E312" s="15">
        <f t="shared" si="213"/>
        <v>1142</v>
      </c>
      <c r="F312" s="15">
        <f t="shared" si="214"/>
        <v>1.27880859375</v>
      </c>
      <c r="G312" s="15">
        <v>311</v>
      </c>
      <c r="H312" s="15">
        <v>312</v>
      </c>
      <c r="I312" s="15">
        <v>270</v>
      </c>
      <c r="J312" s="15">
        <v>7</v>
      </c>
      <c r="K312" s="15">
        <v>784</v>
      </c>
      <c r="L312" s="15">
        <v>114</v>
      </c>
      <c r="M312" s="15">
        <f t="shared" si="215"/>
        <v>2.783203125E-2</v>
      </c>
      <c r="O312" s="86">
        <f t="shared" si="216"/>
        <v>784</v>
      </c>
      <c r="P312" s="86">
        <f t="shared" si="217"/>
        <v>0</v>
      </c>
      <c r="Q312" s="86">
        <f t="shared" si="218"/>
        <v>561</v>
      </c>
      <c r="R312" s="86" t="b">
        <f t="shared" si="219"/>
        <v>0</v>
      </c>
      <c r="S312" s="86" t="str">
        <f t="shared" si="220"/>
        <v>Dummy Node</v>
      </c>
      <c r="T312" s="86" t="str">
        <f t="shared" si="221"/>
        <v>N/A</v>
      </c>
      <c r="U312" s="86" t="str">
        <f t="shared" si="222"/>
        <v>N/A</v>
      </c>
      <c r="V312" s="86">
        <f t="shared" si="223"/>
        <v>318</v>
      </c>
      <c r="W312" s="86" t="b">
        <f t="shared" si="224"/>
        <v>1</v>
      </c>
      <c r="X312" s="86" t="str">
        <f t="shared" si="225"/>
        <v>Dummy Node</v>
      </c>
      <c r="Y312" s="86" t="str">
        <f t="shared" si="226"/>
        <v>N/A</v>
      </c>
      <c r="Z312" s="86" t="str">
        <f t="shared" si="227"/>
        <v>N/A</v>
      </c>
      <c r="AA312" s="86">
        <f t="shared" si="228"/>
        <v>315</v>
      </c>
      <c r="AB312" s="86" t="b">
        <f t="shared" si="229"/>
        <v>0</v>
      </c>
      <c r="AC312" s="86" t="str">
        <f t="shared" si="230"/>
        <v>Speed</v>
      </c>
      <c r="AD312" s="86" t="str">
        <f t="shared" si="231"/>
        <v>&gt;</v>
      </c>
      <c r="AE312" s="86">
        <f t="shared" si="232"/>
        <v>9.172119140625</v>
      </c>
      <c r="AF312" s="86">
        <f t="shared" si="233"/>
        <v>126</v>
      </c>
      <c r="AG312" s="86" t="b">
        <f t="shared" si="234"/>
        <v>1</v>
      </c>
      <c r="AH312" s="86" t="str">
        <f t="shared" si="235"/>
        <v>Distance</v>
      </c>
      <c r="AI312" s="86" t="str">
        <f t="shared" si="236"/>
        <v>&lt;=</v>
      </c>
      <c r="AJ312" s="86">
        <f t="shared" si="237"/>
        <v>90.9599609375</v>
      </c>
      <c r="AK312" s="86">
        <f t="shared" si="238"/>
        <v>21</v>
      </c>
      <c r="AL312" s="86" t="b">
        <f t="shared" si="239"/>
        <v>0</v>
      </c>
      <c r="AM312" s="86" t="str">
        <f t="shared" si="240"/>
        <v>Distance</v>
      </c>
      <c r="AN312" s="86" t="str">
        <f t="shared" si="241"/>
        <v>&gt;</v>
      </c>
      <c r="AO312" s="86">
        <f t="shared" si="242"/>
        <v>80.3369140625</v>
      </c>
      <c r="AP312" s="86">
        <f t="shared" si="243"/>
        <v>6</v>
      </c>
      <c r="AQ312" s="86" t="b">
        <f t="shared" si="244"/>
        <v>1</v>
      </c>
      <c r="AR312" s="86" t="str">
        <f t="shared" si="245"/>
        <v>Speed</v>
      </c>
      <c r="AS312" s="86" t="str">
        <f t="shared" si="246"/>
        <v>&lt;=</v>
      </c>
      <c r="AT312" s="86">
        <f t="shared" si="247"/>
        <v>9.998291015625</v>
      </c>
      <c r="AU312" s="86">
        <f t="shared" si="248"/>
        <v>3</v>
      </c>
      <c r="AV312" s="86" t="b">
        <f t="shared" si="249"/>
        <v>0</v>
      </c>
      <c r="AW312" s="86" t="str">
        <f t="shared" si="250"/>
        <v>Distance</v>
      </c>
      <c r="AX312" s="86" t="str">
        <f t="shared" si="251"/>
        <v>&gt;</v>
      </c>
      <c r="AY312" s="86">
        <f t="shared" si="252"/>
        <v>67.628662109375</v>
      </c>
      <c r="AZ312" s="86">
        <f t="shared" si="253"/>
        <v>1</v>
      </c>
      <c r="BA312" s="86" t="b">
        <f t="shared" si="254"/>
        <v>1</v>
      </c>
      <c r="BB312" s="86" t="str">
        <f t="shared" si="255"/>
        <v>Speed</v>
      </c>
      <c r="BC312" s="86" t="str">
        <f t="shared" si="256"/>
        <v>&lt;=</v>
      </c>
      <c r="BD312" s="86">
        <f t="shared" si="257"/>
        <v>13.645751953125</v>
      </c>
      <c r="BE312" s="86">
        <f t="shared" si="258"/>
        <v>0</v>
      </c>
      <c r="BF312" s="86" t="b">
        <f t="shared" si="259"/>
        <v>1</v>
      </c>
      <c r="BG312" s="86" t="str">
        <f t="shared" si="260"/>
        <v>Distance</v>
      </c>
      <c r="BH312" s="86" t="str">
        <f t="shared" si="261"/>
        <v>&lt;=</v>
      </c>
      <c r="BI312" s="86">
        <f t="shared" si="262"/>
        <v>279.580810546875</v>
      </c>
      <c r="BJ312" s="15">
        <f t="shared" si="263"/>
        <v>1</v>
      </c>
      <c r="BK312" s="15" t="str">
        <f t="shared" si="264"/>
        <v>Speed&gt;9,172119140625 AND Distance&lt;=90,9599609375 AND Distance&gt;80,3369140625 AND Speed&lt;=9,998291015625 AND Distance&gt;67,628662109375 AND Speed&lt;=13,645751953125 AND Distance&lt;=279,580810546875</v>
      </c>
      <c r="BM312"/>
      <c r="BN312"/>
      <c r="BO312"/>
    </row>
    <row r="313" spans="1:67">
      <c r="A313" s="15">
        <v>310</v>
      </c>
      <c r="B313" s="15">
        <v>-2</v>
      </c>
      <c r="C313" s="15">
        <v>-8192</v>
      </c>
      <c r="D313" s="15">
        <f t="shared" si="212"/>
        <v>-1</v>
      </c>
      <c r="E313" s="15">
        <f t="shared" si="213"/>
        <v>0</v>
      </c>
      <c r="F313" s="15">
        <f t="shared" si="214"/>
        <v>-1</v>
      </c>
      <c r="G313" s="15">
        <v>555</v>
      </c>
      <c r="H313" s="15">
        <v>556</v>
      </c>
      <c r="I313" s="15">
        <v>270</v>
      </c>
      <c r="J313" s="15">
        <v>7</v>
      </c>
      <c r="K313" s="15">
        <v>785</v>
      </c>
      <c r="L313" s="15">
        <v>0</v>
      </c>
      <c r="M313" s="15">
        <f t="shared" si="215"/>
        <v>0</v>
      </c>
      <c r="O313" s="86">
        <f t="shared" si="216"/>
        <v>785</v>
      </c>
      <c r="P313" s="86">
        <f t="shared" si="217"/>
        <v>0</v>
      </c>
      <c r="Q313" s="86">
        <f t="shared" si="218"/>
        <v>562</v>
      </c>
      <c r="R313" s="86" t="b">
        <f t="shared" si="219"/>
        <v>1</v>
      </c>
      <c r="S313" s="86" t="str">
        <f t="shared" si="220"/>
        <v>Dummy Node</v>
      </c>
      <c r="T313" s="86" t="str">
        <f t="shared" si="221"/>
        <v>N/A</v>
      </c>
      <c r="U313" s="86" t="str">
        <f t="shared" si="222"/>
        <v>N/A</v>
      </c>
      <c r="V313" s="86">
        <f t="shared" si="223"/>
        <v>318</v>
      </c>
      <c r="W313" s="86" t="b">
        <f t="shared" si="224"/>
        <v>0</v>
      </c>
      <c r="X313" s="86" t="str">
        <f t="shared" si="225"/>
        <v>Dummy Node</v>
      </c>
      <c r="Y313" s="86" t="str">
        <f t="shared" si="226"/>
        <v>N/A</v>
      </c>
      <c r="Z313" s="86" t="str">
        <f t="shared" si="227"/>
        <v>N/A</v>
      </c>
      <c r="AA313" s="86">
        <f t="shared" si="228"/>
        <v>315</v>
      </c>
      <c r="AB313" s="86" t="b">
        <f t="shared" si="229"/>
        <v>0</v>
      </c>
      <c r="AC313" s="86" t="str">
        <f t="shared" si="230"/>
        <v>Speed</v>
      </c>
      <c r="AD313" s="86" t="str">
        <f t="shared" si="231"/>
        <v>&gt;</v>
      </c>
      <c r="AE313" s="86">
        <f t="shared" si="232"/>
        <v>9.172119140625</v>
      </c>
      <c r="AF313" s="86">
        <f t="shared" si="233"/>
        <v>126</v>
      </c>
      <c r="AG313" s="86" t="b">
        <f t="shared" si="234"/>
        <v>1</v>
      </c>
      <c r="AH313" s="86" t="str">
        <f t="shared" si="235"/>
        <v>Distance</v>
      </c>
      <c r="AI313" s="86" t="str">
        <f t="shared" si="236"/>
        <v>&lt;=</v>
      </c>
      <c r="AJ313" s="86">
        <f t="shared" si="237"/>
        <v>90.9599609375</v>
      </c>
      <c r="AK313" s="86">
        <f t="shared" si="238"/>
        <v>21</v>
      </c>
      <c r="AL313" s="86" t="b">
        <f t="shared" si="239"/>
        <v>0</v>
      </c>
      <c r="AM313" s="86" t="str">
        <f t="shared" si="240"/>
        <v>Distance</v>
      </c>
      <c r="AN313" s="86" t="str">
        <f t="shared" si="241"/>
        <v>&gt;</v>
      </c>
      <c r="AO313" s="86">
        <f t="shared" si="242"/>
        <v>80.3369140625</v>
      </c>
      <c r="AP313" s="86">
        <f t="shared" si="243"/>
        <v>6</v>
      </c>
      <c r="AQ313" s="86" t="b">
        <f t="shared" si="244"/>
        <v>1</v>
      </c>
      <c r="AR313" s="86" t="str">
        <f t="shared" si="245"/>
        <v>Speed</v>
      </c>
      <c r="AS313" s="86" t="str">
        <f t="shared" si="246"/>
        <v>&lt;=</v>
      </c>
      <c r="AT313" s="86">
        <f t="shared" si="247"/>
        <v>9.998291015625</v>
      </c>
      <c r="AU313" s="86">
        <f t="shared" si="248"/>
        <v>3</v>
      </c>
      <c r="AV313" s="86" t="b">
        <f t="shared" si="249"/>
        <v>0</v>
      </c>
      <c r="AW313" s="86" t="str">
        <f t="shared" si="250"/>
        <v>Distance</v>
      </c>
      <c r="AX313" s="86" t="str">
        <f t="shared" si="251"/>
        <v>&gt;</v>
      </c>
      <c r="AY313" s="86">
        <f t="shared" si="252"/>
        <v>67.628662109375</v>
      </c>
      <c r="AZ313" s="86">
        <f t="shared" si="253"/>
        <v>1</v>
      </c>
      <c r="BA313" s="86" t="b">
        <f t="shared" si="254"/>
        <v>1</v>
      </c>
      <c r="BB313" s="86" t="str">
        <f t="shared" si="255"/>
        <v>Speed</v>
      </c>
      <c r="BC313" s="86" t="str">
        <f t="shared" si="256"/>
        <v>&lt;=</v>
      </c>
      <c r="BD313" s="86">
        <f t="shared" si="257"/>
        <v>13.645751953125</v>
      </c>
      <c r="BE313" s="86">
        <f t="shared" si="258"/>
        <v>0</v>
      </c>
      <c r="BF313" s="86" t="b">
        <f t="shared" si="259"/>
        <v>1</v>
      </c>
      <c r="BG313" s="86" t="str">
        <f t="shared" si="260"/>
        <v>Distance</v>
      </c>
      <c r="BH313" s="86" t="str">
        <f t="shared" si="261"/>
        <v>&lt;=</v>
      </c>
      <c r="BI313" s="86">
        <f t="shared" si="262"/>
        <v>279.580810546875</v>
      </c>
      <c r="BJ313" s="15">
        <f t="shared" si="263"/>
        <v>1</v>
      </c>
      <c r="BK313" s="15" t="str">
        <f t="shared" si="264"/>
        <v>Speed&gt;9,172119140625 AND Distance&lt;=90,9599609375 AND Distance&gt;80,3369140625 AND Speed&lt;=9,998291015625 AND Distance&gt;67,628662109375 AND Speed&lt;=13,645751953125 AND Distance&lt;=279,580810546875</v>
      </c>
      <c r="BM313"/>
      <c r="BN313"/>
      <c r="BO313"/>
    </row>
    <row r="314" spans="1:67">
      <c r="A314" s="15">
        <v>311</v>
      </c>
      <c r="B314" s="15">
        <v>-2</v>
      </c>
      <c r="C314" s="15">
        <v>-8192</v>
      </c>
      <c r="D314" s="15">
        <f t="shared" si="212"/>
        <v>-1</v>
      </c>
      <c r="E314" s="15">
        <f t="shared" si="213"/>
        <v>0</v>
      </c>
      <c r="F314" s="15">
        <f t="shared" si="214"/>
        <v>-1</v>
      </c>
      <c r="G314" s="15">
        <v>557</v>
      </c>
      <c r="H314" s="15">
        <v>558</v>
      </c>
      <c r="I314" s="15">
        <v>309</v>
      </c>
      <c r="J314" s="15">
        <v>8</v>
      </c>
      <c r="K314" s="15">
        <v>786</v>
      </c>
      <c r="L314" s="15">
        <v>0</v>
      </c>
      <c r="M314" s="15">
        <f t="shared" si="215"/>
        <v>0</v>
      </c>
      <c r="O314" s="86">
        <f t="shared" si="216"/>
        <v>786</v>
      </c>
      <c r="P314" s="86">
        <f t="shared" si="217"/>
        <v>0</v>
      </c>
      <c r="Q314" s="86">
        <f t="shared" si="218"/>
        <v>562</v>
      </c>
      <c r="R314" s="86" t="b">
        <f t="shared" si="219"/>
        <v>0</v>
      </c>
      <c r="S314" s="86" t="str">
        <f t="shared" si="220"/>
        <v>Dummy Node</v>
      </c>
      <c r="T314" s="86" t="str">
        <f t="shared" si="221"/>
        <v>N/A</v>
      </c>
      <c r="U314" s="86" t="str">
        <f t="shared" si="222"/>
        <v>N/A</v>
      </c>
      <c r="V314" s="86">
        <f t="shared" si="223"/>
        <v>318</v>
      </c>
      <c r="W314" s="86" t="b">
        <f t="shared" si="224"/>
        <v>0</v>
      </c>
      <c r="X314" s="86" t="str">
        <f t="shared" si="225"/>
        <v>Dummy Node</v>
      </c>
      <c r="Y314" s="86" t="str">
        <f t="shared" si="226"/>
        <v>N/A</v>
      </c>
      <c r="Z314" s="86" t="str">
        <f t="shared" si="227"/>
        <v>N/A</v>
      </c>
      <c r="AA314" s="86">
        <f t="shared" si="228"/>
        <v>315</v>
      </c>
      <c r="AB314" s="86" t="b">
        <f t="shared" si="229"/>
        <v>0</v>
      </c>
      <c r="AC314" s="86" t="str">
        <f t="shared" si="230"/>
        <v>Speed</v>
      </c>
      <c r="AD314" s="86" t="str">
        <f t="shared" si="231"/>
        <v>&gt;</v>
      </c>
      <c r="AE314" s="86">
        <f t="shared" si="232"/>
        <v>9.172119140625</v>
      </c>
      <c r="AF314" s="86">
        <f t="shared" si="233"/>
        <v>126</v>
      </c>
      <c r="AG314" s="86" t="b">
        <f t="shared" si="234"/>
        <v>1</v>
      </c>
      <c r="AH314" s="86" t="str">
        <f t="shared" si="235"/>
        <v>Distance</v>
      </c>
      <c r="AI314" s="86" t="str">
        <f t="shared" si="236"/>
        <v>&lt;=</v>
      </c>
      <c r="AJ314" s="86">
        <f t="shared" si="237"/>
        <v>90.9599609375</v>
      </c>
      <c r="AK314" s="86">
        <f t="shared" si="238"/>
        <v>21</v>
      </c>
      <c r="AL314" s="86" t="b">
        <f t="shared" si="239"/>
        <v>0</v>
      </c>
      <c r="AM314" s="86" t="str">
        <f t="shared" si="240"/>
        <v>Distance</v>
      </c>
      <c r="AN314" s="86" t="str">
        <f t="shared" si="241"/>
        <v>&gt;</v>
      </c>
      <c r="AO314" s="86">
        <f t="shared" si="242"/>
        <v>80.3369140625</v>
      </c>
      <c r="AP314" s="86">
        <f t="shared" si="243"/>
        <v>6</v>
      </c>
      <c r="AQ314" s="86" t="b">
        <f t="shared" si="244"/>
        <v>1</v>
      </c>
      <c r="AR314" s="86" t="str">
        <f t="shared" si="245"/>
        <v>Speed</v>
      </c>
      <c r="AS314" s="86" t="str">
        <f t="shared" si="246"/>
        <v>&lt;=</v>
      </c>
      <c r="AT314" s="86">
        <f t="shared" si="247"/>
        <v>9.998291015625</v>
      </c>
      <c r="AU314" s="86">
        <f t="shared" si="248"/>
        <v>3</v>
      </c>
      <c r="AV314" s="86" t="b">
        <f t="shared" si="249"/>
        <v>0</v>
      </c>
      <c r="AW314" s="86" t="str">
        <f t="shared" si="250"/>
        <v>Distance</v>
      </c>
      <c r="AX314" s="86" t="str">
        <f t="shared" si="251"/>
        <v>&gt;</v>
      </c>
      <c r="AY314" s="86">
        <f t="shared" si="252"/>
        <v>67.628662109375</v>
      </c>
      <c r="AZ314" s="86">
        <f t="shared" si="253"/>
        <v>1</v>
      </c>
      <c r="BA314" s="86" t="b">
        <f t="shared" si="254"/>
        <v>1</v>
      </c>
      <c r="BB314" s="86" t="str">
        <f t="shared" si="255"/>
        <v>Speed</v>
      </c>
      <c r="BC314" s="86" t="str">
        <f t="shared" si="256"/>
        <v>&lt;=</v>
      </c>
      <c r="BD314" s="86">
        <f t="shared" si="257"/>
        <v>13.645751953125</v>
      </c>
      <c r="BE314" s="86">
        <f t="shared" si="258"/>
        <v>0</v>
      </c>
      <c r="BF314" s="86" t="b">
        <f t="shared" si="259"/>
        <v>1</v>
      </c>
      <c r="BG314" s="86" t="str">
        <f t="shared" si="260"/>
        <v>Distance</v>
      </c>
      <c r="BH314" s="86" t="str">
        <f t="shared" si="261"/>
        <v>&lt;=</v>
      </c>
      <c r="BI314" s="86">
        <f t="shared" si="262"/>
        <v>279.580810546875</v>
      </c>
      <c r="BJ314" s="15">
        <f t="shared" si="263"/>
        <v>1</v>
      </c>
      <c r="BK314" s="15" t="str">
        <f t="shared" si="264"/>
        <v>Speed&gt;9,172119140625 AND Distance&lt;=90,9599609375 AND Distance&gt;80,3369140625 AND Speed&lt;=9,998291015625 AND Distance&gt;67,628662109375 AND Speed&lt;=13,645751953125 AND Distance&lt;=279,580810546875</v>
      </c>
      <c r="BM314"/>
      <c r="BN314"/>
      <c r="BO314"/>
    </row>
    <row r="315" spans="1:67">
      <c r="A315" s="15">
        <v>312</v>
      </c>
      <c r="B315" s="15">
        <v>0</v>
      </c>
      <c r="C315" s="15">
        <v>746171</v>
      </c>
      <c r="D315" s="15">
        <f t="shared" si="212"/>
        <v>182</v>
      </c>
      <c r="E315" s="15">
        <f t="shared" si="213"/>
        <v>699</v>
      </c>
      <c r="F315" s="15">
        <f t="shared" si="214"/>
        <v>182.170654296875</v>
      </c>
      <c r="G315" s="15">
        <v>313</v>
      </c>
      <c r="H315" s="15">
        <v>314</v>
      </c>
      <c r="I315" s="15">
        <v>309</v>
      </c>
      <c r="J315" s="15">
        <v>8</v>
      </c>
      <c r="K315" s="15">
        <v>791</v>
      </c>
      <c r="L315" s="15">
        <v>546</v>
      </c>
      <c r="M315" s="15">
        <f t="shared" si="215"/>
        <v>0.13330078125</v>
      </c>
      <c r="O315" s="86">
        <f t="shared" si="216"/>
        <v>791</v>
      </c>
      <c r="P315" s="86">
        <f t="shared" si="217"/>
        <v>0</v>
      </c>
      <c r="Q315" s="86">
        <f t="shared" si="218"/>
        <v>573</v>
      </c>
      <c r="R315" s="86" t="b">
        <f t="shared" si="219"/>
        <v>1</v>
      </c>
      <c r="S315" s="86" t="str">
        <f t="shared" si="220"/>
        <v>Dummy Node</v>
      </c>
      <c r="T315" s="86" t="str">
        <f t="shared" si="221"/>
        <v>N/A</v>
      </c>
      <c r="U315" s="86" t="str">
        <f t="shared" si="222"/>
        <v>N/A</v>
      </c>
      <c r="V315" s="86">
        <f t="shared" si="223"/>
        <v>326</v>
      </c>
      <c r="W315" s="86" t="b">
        <f t="shared" si="224"/>
        <v>1</v>
      </c>
      <c r="X315" s="86" t="str">
        <f t="shared" si="225"/>
        <v>Dummy Node</v>
      </c>
      <c r="Y315" s="86" t="str">
        <f t="shared" si="226"/>
        <v>N/A</v>
      </c>
      <c r="Z315" s="86" t="str">
        <f t="shared" si="227"/>
        <v>N/A</v>
      </c>
      <c r="AA315" s="86">
        <f t="shared" si="228"/>
        <v>324</v>
      </c>
      <c r="AB315" s="86" t="b">
        <f t="shared" si="229"/>
        <v>0</v>
      </c>
      <c r="AC315" s="86" t="str">
        <f t="shared" si="230"/>
        <v>Speed</v>
      </c>
      <c r="AD315" s="86" t="str">
        <f t="shared" si="231"/>
        <v>&gt;</v>
      </c>
      <c r="AE315" s="86">
        <f t="shared" si="232"/>
        <v>8.565185546875</v>
      </c>
      <c r="AF315" s="86">
        <f t="shared" si="233"/>
        <v>58</v>
      </c>
      <c r="AG315" s="86" t="b">
        <f t="shared" si="234"/>
        <v>0</v>
      </c>
      <c r="AH315" s="86" t="str">
        <f t="shared" si="235"/>
        <v>Distance</v>
      </c>
      <c r="AI315" s="86" t="str">
        <f t="shared" si="236"/>
        <v>&gt;</v>
      </c>
      <c r="AJ315" s="86">
        <f t="shared" si="237"/>
        <v>60.04248046875</v>
      </c>
      <c r="AK315" s="86">
        <f t="shared" si="238"/>
        <v>12</v>
      </c>
      <c r="AL315" s="86" t="b">
        <f t="shared" si="239"/>
        <v>0</v>
      </c>
      <c r="AM315" s="86" t="str">
        <f t="shared" si="240"/>
        <v>Speed</v>
      </c>
      <c r="AN315" s="86" t="str">
        <f t="shared" si="241"/>
        <v>&gt;</v>
      </c>
      <c r="AO315" s="86">
        <f t="shared" si="242"/>
        <v>7.25927734375</v>
      </c>
      <c r="AP315" s="86">
        <f t="shared" si="243"/>
        <v>5</v>
      </c>
      <c r="AQ315" s="86" t="b">
        <f t="shared" si="244"/>
        <v>0</v>
      </c>
      <c r="AR315" s="86" t="str">
        <f t="shared" si="245"/>
        <v>Speed</v>
      </c>
      <c r="AS315" s="86" t="str">
        <f t="shared" si="246"/>
        <v>&gt;</v>
      </c>
      <c r="AT315" s="86">
        <f t="shared" si="247"/>
        <v>5.388916015625</v>
      </c>
      <c r="AU315" s="86">
        <f t="shared" si="248"/>
        <v>3</v>
      </c>
      <c r="AV315" s="86" t="b">
        <f t="shared" si="249"/>
        <v>1</v>
      </c>
      <c r="AW315" s="86" t="str">
        <f t="shared" si="250"/>
        <v>Distance</v>
      </c>
      <c r="AX315" s="86" t="str">
        <f t="shared" si="251"/>
        <v>&lt;=</v>
      </c>
      <c r="AY315" s="86">
        <f t="shared" si="252"/>
        <v>67.628662109375</v>
      </c>
      <c r="AZ315" s="86">
        <f t="shared" si="253"/>
        <v>1</v>
      </c>
      <c r="BA315" s="86" t="b">
        <f t="shared" si="254"/>
        <v>1</v>
      </c>
      <c r="BB315" s="86" t="str">
        <f t="shared" si="255"/>
        <v>Speed</v>
      </c>
      <c r="BC315" s="86" t="str">
        <f t="shared" si="256"/>
        <v>&lt;=</v>
      </c>
      <c r="BD315" s="86">
        <f t="shared" si="257"/>
        <v>13.645751953125</v>
      </c>
      <c r="BE315" s="86">
        <f t="shared" si="258"/>
        <v>0</v>
      </c>
      <c r="BF315" s="86" t="b">
        <f t="shared" si="259"/>
        <v>1</v>
      </c>
      <c r="BG315" s="86" t="str">
        <f t="shared" si="260"/>
        <v>Distance</v>
      </c>
      <c r="BH315" s="86" t="str">
        <f t="shared" si="261"/>
        <v>&lt;=</v>
      </c>
      <c r="BI315" s="86">
        <f t="shared" si="262"/>
        <v>279.580810546875</v>
      </c>
      <c r="BJ315" s="15">
        <f t="shared" si="263"/>
        <v>1</v>
      </c>
      <c r="BK315" s="15" t="str">
        <f t="shared" si="264"/>
        <v>Speed&gt;8,565185546875 AND Distance&gt;60,04248046875 AND Speed&gt;7,25927734375 AND Speed&gt;5,388916015625 AND Distance&lt;=67,628662109375 AND Speed&lt;=13,645751953125 AND Distance&lt;=279,580810546875</v>
      </c>
      <c r="BM315"/>
      <c r="BN315"/>
      <c r="BO315"/>
    </row>
    <row r="316" spans="1:67">
      <c r="A316" s="15">
        <v>313</v>
      </c>
      <c r="B316" s="15">
        <v>-2</v>
      </c>
      <c r="C316" s="15">
        <v>-8192</v>
      </c>
      <c r="D316" s="15">
        <f t="shared" si="212"/>
        <v>-1</v>
      </c>
      <c r="E316" s="15">
        <f t="shared" si="213"/>
        <v>0</v>
      </c>
      <c r="F316" s="15">
        <f t="shared" si="214"/>
        <v>-1</v>
      </c>
      <c r="G316" s="15">
        <v>-1</v>
      </c>
      <c r="H316" s="15">
        <v>-1</v>
      </c>
      <c r="I316" s="15">
        <v>312</v>
      </c>
      <c r="J316" s="15">
        <v>9</v>
      </c>
      <c r="K316" s="15">
        <v>792</v>
      </c>
      <c r="L316" s="15">
        <v>0</v>
      </c>
      <c r="M316" s="15">
        <f t="shared" si="215"/>
        <v>0</v>
      </c>
      <c r="O316" s="86">
        <f t="shared" si="216"/>
        <v>792</v>
      </c>
      <c r="P316" s="86">
        <f t="shared" si="217"/>
        <v>0</v>
      </c>
      <c r="Q316" s="86">
        <f t="shared" si="218"/>
        <v>573</v>
      </c>
      <c r="R316" s="86" t="b">
        <f t="shared" si="219"/>
        <v>0</v>
      </c>
      <c r="S316" s="86" t="str">
        <f t="shared" si="220"/>
        <v>Dummy Node</v>
      </c>
      <c r="T316" s="86" t="str">
        <f t="shared" si="221"/>
        <v>N/A</v>
      </c>
      <c r="U316" s="86" t="str">
        <f t="shared" si="222"/>
        <v>N/A</v>
      </c>
      <c r="V316" s="86">
        <f t="shared" si="223"/>
        <v>326</v>
      </c>
      <c r="W316" s="86" t="b">
        <f t="shared" si="224"/>
        <v>1</v>
      </c>
      <c r="X316" s="86" t="str">
        <f t="shared" si="225"/>
        <v>Dummy Node</v>
      </c>
      <c r="Y316" s="86" t="str">
        <f t="shared" si="226"/>
        <v>N/A</v>
      </c>
      <c r="Z316" s="86" t="str">
        <f t="shared" si="227"/>
        <v>N/A</v>
      </c>
      <c r="AA316" s="86">
        <f t="shared" si="228"/>
        <v>324</v>
      </c>
      <c r="AB316" s="86" t="b">
        <f t="shared" si="229"/>
        <v>0</v>
      </c>
      <c r="AC316" s="86" t="str">
        <f t="shared" si="230"/>
        <v>Speed</v>
      </c>
      <c r="AD316" s="86" t="str">
        <f t="shared" si="231"/>
        <v>&gt;</v>
      </c>
      <c r="AE316" s="86">
        <f t="shared" si="232"/>
        <v>8.565185546875</v>
      </c>
      <c r="AF316" s="86">
        <f t="shared" si="233"/>
        <v>58</v>
      </c>
      <c r="AG316" s="86" t="b">
        <f t="shared" si="234"/>
        <v>0</v>
      </c>
      <c r="AH316" s="86" t="str">
        <f t="shared" si="235"/>
        <v>Distance</v>
      </c>
      <c r="AI316" s="86" t="str">
        <f t="shared" si="236"/>
        <v>&gt;</v>
      </c>
      <c r="AJ316" s="86">
        <f t="shared" si="237"/>
        <v>60.04248046875</v>
      </c>
      <c r="AK316" s="86">
        <f t="shared" si="238"/>
        <v>12</v>
      </c>
      <c r="AL316" s="86" t="b">
        <f t="shared" si="239"/>
        <v>0</v>
      </c>
      <c r="AM316" s="86" t="str">
        <f t="shared" si="240"/>
        <v>Speed</v>
      </c>
      <c r="AN316" s="86" t="str">
        <f t="shared" si="241"/>
        <v>&gt;</v>
      </c>
      <c r="AO316" s="86">
        <f t="shared" si="242"/>
        <v>7.25927734375</v>
      </c>
      <c r="AP316" s="86">
        <f t="shared" si="243"/>
        <v>5</v>
      </c>
      <c r="AQ316" s="86" t="b">
        <f t="shared" si="244"/>
        <v>0</v>
      </c>
      <c r="AR316" s="86" t="str">
        <f t="shared" si="245"/>
        <v>Speed</v>
      </c>
      <c r="AS316" s="86" t="str">
        <f t="shared" si="246"/>
        <v>&gt;</v>
      </c>
      <c r="AT316" s="86">
        <f t="shared" si="247"/>
        <v>5.388916015625</v>
      </c>
      <c r="AU316" s="86">
        <f t="shared" si="248"/>
        <v>3</v>
      </c>
      <c r="AV316" s="86" t="b">
        <f t="shared" si="249"/>
        <v>1</v>
      </c>
      <c r="AW316" s="86" t="str">
        <f t="shared" si="250"/>
        <v>Distance</v>
      </c>
      <c r="AX316" s="86" t="str">
        <f t="shared" si="251"/>
        <v>&lt;=</v>
      </c>
      <c r="AY316" s="86">
        <f t="shared" si="252"/>
        <v>67.628662109375</v>
      </c>
      <c r="AZ316" s="86">
        <f t="shared" si="253"/>
        <v>1</v>
      </c>
      <c r="BA316" s="86" t="b">
        <f t="shared" si="254"/>
        <v>1</v>
      </c>
      <c r="BB316" s="86" t="str">
        <f t="shared" si="255"/>
        <v>Speed</v>
      </c>
      <c r="BC316" s="86" t="str">
        <f t="shared" si="256"/>
        <v>&lt;=</v>
      </c>
      <c r="BD316" s="86">
        <f t="shared" si="257"/>
        <v>13.645751953125</v>
      </c>
      <c r="BE316" s="86">
        <f t="shared" si="258"/>
        <v>0</v>
      </c>
      <c r="BF316" s="86" t="b">
        <f t="shared" si="259"/>
        <v>1</v>
      </c>
      <c r="BG316" s="86" t="str">
        <f t="shared" si="260"/>
        <v>Distance</v>
      </c>
      <c r="BH316" s="86" t="str">
        <f t="shared" si="261"/>
        <v>&lt;=</v>
      </c>
      <c r="BI316" s="86">
        <f t="shared" si="262"/>
        <v>279.580810546875</v>
      </c>
      <c r="BJ316" s="15">
        <f t="shared" si="263"/>
        <v>1</v>
      </c>
      <c r="BK316" s="15" t="str">
        <f t="shared" si="264"/>
        <v>Speed&gt;8,565185546875 AND Distance&gt;60,04248046875 AND Speed&gt;7,25927734375 AND Speed&gt;5,388916015625 AND Distance&lt;=67,628662109375 AND Speed&lt;=13,645751953125 AND Distance&lt;=279,580810546875</v>
      </c>
      <c r="BM316"/>
      <c r="BN316"/>
      <c r="BO316"/>
    </row>
    <row r="317" spans="1:67">
      <c r="A317" s="15">
        <v>314</v>
      </c>
      <c r="B317" s="15">
        <v>-2</v>
      </c>
      <c r="C317" s="15">
        <v>-8192</v>
      </c>
      <c r="D317" s="15">
        <f t="shared" si="212"/>
        <v>-1</v>
      </c>
      <c r="E317" s="15">
        <f t="shared" si="213"/>
        <v>0</v>
      </c>
      <c r="F317" s="15">
        <f t="shared" si="214"/>
        <v>-1</v>
      </c>
      <c r="G317" s="15">
        <v>-1</v>
      </c>
      <c r="H317" s="15">
        <v>-1</v>
      </c>
      <c r="I317" s="15">
        <v>312</v>
      </c>
      <c r="J317" s="15">
        <v>9</v>
      </c>
      <c r="K317" s="15">
        <v>793</v>
      </c>
      <c r="L317" s="15">
        <v>1092</v>
      </c>
      <c r="M317" s="15">
        <f t="shared" si="215"/>
        <v>0.2666015625</v>
      </c>
      <c r="O317" s="86">
        <f t="shared" si="216"/>
        <v>793</v>
      </c>
      <c r="P317" s="86">
        <f t="shared" si="217"/>
        <v>0</v>
      </c>
      <c r="Q317" s="86">
        <f t="shared" si="218"/>
        <v>574</v>
      </c>
      <c r="R317" s="86" t="b">
        <f t="shared" si="219"/>
        <v>1</v>
      </c>
      <c r="S317" s="86" t="str">
        <f t="shared" si="220"/>
        <v>Dummy Node</v>
      </c>
      <c r="T317" s="86" t="str">
        <f t="shared" si="221"/>
        <v>N/A</v>
      </c>
      <c r="U317" s="86" t="str">
        <f t="shared" si="222"/>
        <v>N/A</v>
      </c>
      <c r="V317" s="86">
        <f t="shared" si="223"/>
        <v>326</v>
      </c>
      <c r="W317" s="86" t="b">
        <f t="shared" si="224"/>
        <v>0</v>
      </c>
      <c r="X317" s="86" t="str">
        <f t="shared" si="225"/>
        <v>Dummy Node</v>
      </c>
      <c r="Y317" s="86" t="str">
        <f t="shared" si="226"/>
        <v>N/A</v>
      </c>
      <c r="Z317" s="86" t="str">
        <f t="shared" si="227"/>
        <v>N/A</v>
      </c>
      <c r="AA317" s="86">
        <f t="shared" si="228"/>
        <v>324</v>
      </c>
      <c r="AB317" s="86" t="b">
        <f t="shared" si="229"/>
        <v>0</v>
      </c>
      <c r="AC317" s="86" t="str">
        <f t="shared" si="230"/>
        <v>Speed</v>
      </c>
      <c r="AD317" s="86" t="str">
        <f t="shared" si="231"/>
        <v>&gt;</v>
      </c>
      <c r="AE317" s="86">
        <f t="shared" si="232"/>
        <v>8.565185546875</v>
      </c>
      <c r="AF317" s="86">
        <f t="shared" si="233"/>
        <v>58</v>
      </c>
      <c r="AG317" s="86" t="b">
        <f t="shared" si="234"/>
        <v>0</v>
      </c>
      <c r="AH317" s="86" t="str">
        <f t="shared" si="235"/>
        <v>Distance</v>
      </c>
      <c r="AI317" s="86" t="str">
        <f t="shared" si="236"/>
        <v>&gt;</v>
      </c>
      <c r="AJ317" s="86">
        <f t="shared" si="237"/>
        <v>60.04248046875</v>
      </c>
      <c r="AK317" s="86">
        <f t="shared" si="238"/>
        <v>12</v>
      </c>
      <c r="AL317" s="86" t="b">
        <f t="shared" si="239"/>
        <v>0</v>
      </c>
      <c r="AM317" s="86" t="str">
        <f t="shared" si="240"/>
        <v>Speed</v>
      </c>
      <c r="AN317" s="86" t="str">
        <f t="shared" si="241"/>
        <v>&gt;</v>
      </c>
      <c r="AO317" s="86">
        <f t="shared" si="242"/>
        <v>7.25927734375</v>
      </c>
      <c r="AP317" s="86">
        <f t="shared" si="243"/>
        <v>5</v>
      </c>
      <c r="AQ317" s="86" t="b">
        <f t="shared" si="244"/>
        <v>0</v>
      </c>
      <c r="AR317" s="86" t="str">
        <f t="shared" si="245"/>
        <v>Speed</v>
      </c>
      <c r="AS317" s="86" t="str">
        <f t="shared" si="246"/>
        <v>&gt;</v>
      </c>
      <c r="AT317" s="86">
        <f t="shared" si="247"/>
        <v>5.388916015625</v>
      </c>
      <c r="AU317" s="86">
        <f t="shared" si="248"/>
        <v>3</v>
      </c>
      <c r="AV317" s="86" t="b">
        <f t="shared" si="249"/>
        <v>1</v>
      </c>
      <c r="AW317" s="86" t="str">
        <f t="shared" si="250"/>
        <v>Distance</v>
      </c>
      <c r="AX317" s="86" t="str">
        <f t="shared" si="251"/>
        <v>&lt;=</v>
      </c>
      <c r="AY317" s="86">
        <f t="shared" si="252"/>
        <v>67.628662109375</v>
      </c>
      <c r="AZ317" s="86">
        <f t="shared" si="253"/>
        <v>1</v>
      </c>
      <c r="BA317" s="86" t="b">
        <f t="shared" si="254"/>
        <v>1</v>
      </c>
      <c r="BB317" s="86" t="str">
        <f t="shared" si="255"/>
        <v>Speed</v>
      </c>
      <c r="BC317" s="86" t="str">
        <f t="shared" si="256"/>
        <v>&lt;=</v>
      </c>
      <c r="BD317" s="86">
        <f t="shared" si="257"/>
        <v>13.645751953125</v>
      </c>
      <c r="BE317" s="86">
        <f t="shared" si="258"/>
        <v>0</v>
      </c>
      <c r="BF317" s="86" t="b">
        <f t="shared" si="259"/>
        <v>1</v>
      </c>
      <c r="BG317" s="86" t="str">
        <f t="shared" si="260"/>
        <v>Distance</v>
      </c>
      <c r="BH317" s="86" t="str">
        <f t="shared" si="261"/>
        <v>&lt;=</v>
      </c>
      <c r="BI317" s="86">
        <f t="shared" si="262"/>
        <v>279.580810546875</v>
      </c>
      <c r="BJ317" s="15">
        <f t="shared" si="263"/>
        <v>1</v>
      </c>
      <c r="BK317" s="15" t="str">
        <f t="shared" si="264"/>
        <v>Speed&gt;8,565185546875 AND Distance&gt;60,04248046875 AND Speed&gt;7,25927734375 AND Speed&gt;5,388916015625 AND Distance&lt;=67,628662109375 AND Speed&lt;=13,645751953125 AND Distance&lt;=279,580810546875</v>
      </c>
      <c r="BM317"/>
      <c r="BN317"/>
      <c r="BO317"/>
    </row>
    <row r="318" spans="1:67">
      <c r="A318" s="15">
        <v>315</v>
      </c>
      <c r="B318" s="15">
        <v>1</v>
      </c>
      <c r="C318" s="15">
        <v>37569</v>
      </c>
      <c r="D318" s="15">
        <f t="shared" si="212"/>
        <v>9</v>
      </c>
      <c r="E318" s="15">
        <f t="shared" si="213"/>
        <v>705</v>
      </c>
      <c r="F318" s="15">
        <f t="shared" si="214"/>
        <v>9.172119140625</v>
      </c>
      <c r="G318" s="15">
        <v>317</v>
      </c>
      <c r="H318" s="15">
        <v>318</v>
      </c>
      <c r="I318" s="15">
        <v>126</v>
      </c>
      <c r="J318" s="15">
        <v>6</v>
      </c>
      <c r="K318" s="15">
        <v>794</v>
      </c>
      <c r="L318" s="15">
        <v>1287</v>
      </c>
      <c r="M318" s="15">
        <f t="shared" si="215"/>
        <v>0.314208984375</v>
      </c>
      <c r="O318" s="86">
        <f t="shared" si="216"/>
        <v>794</v>
      </c>
      <c r="P318" s="86">
        <f t="shared" si="217"/>
        <v>0</v>
      </c>
      <c r="Q318" s="86">
        <f t="shared" si="218"/>
        <v>574</v>
      </c>
      <c r="R318" s="86" t="b">
        <f t="shared" si="219"/>
        <v>0</v>
      </c>
      <c r="S318" s="86" t="str">
        <f t="shared" si="220"/>
        <v>Dummy Node</v>
      </c>
      <c r="T318" s="86" t="str">
        <f t="shared" si="221"/>
        <v>N/A</v>
      </c>
      <c r="U318" s="86" t="str">
        <f t="shared" si="222"/>
        <v>N/A</v>
      </c>
      <c r="V318" s="86">
        <f t="shared" si="223"/>
        <v>326</v>
      </c>
      <c r="W318" s="86" t="b">
        <f t="shared" si="224"/>
        <v>0</v>
      </c>
      <c r="X318" s="86" t="str">
        <f t="shared" si="225"/>
        <v>Dummy Node</v>
      </c>
      <c r="Y318" s="86" t="str">
        <f t="shared" si="226"/>
        <v>N/A</v>
      </c>
      <c r="Z318" s="86" t="str">
        <f t="shared" si="227"/>
        <v>N/A</v>
      </c>
      <c r="AA318" s="86">
        <f t="shared" si="228"/>
        <v>324</v>
      </c>
      <c r="AB318" s="86" t="b">
        <f t="shared" si="229"/>
        <v>0</v>
      </c>
      <c r="AC318" s="86" t="str">
        <f t="shared" si="230"/>
        <v>Speed</v>
      </c>
      <c r="AD318" s="86" t="str">
        <f t="shared" si="231"/>
        <v>&gt;</v>
      </c>
      <c r="AE318" s="86">
        <f t="shared" si="232"/>
        <v>8.565185546875</v>
      </c>
      <c r="AF318" s="86">
        <f t="shared" si="233"/>
        <v>58</v>
      </c>
      <c r="AG318" s="86" t="b">
        <f t="shared" si="234"/>
        <v>0</v>
      </c>
      <c r="AH318" s="86" t="str">
        <f t="shared" si="235"/>
        <v>Distance</v>
      </c>
      <c r="AI318" s="86" t="str">
        <f t="shared" si="236"/>
        <v>&gt;</v>
      </c>
      <c r="AJ318" s="86">
        <f t="shared" si="237"/>
        <v>60.04248046875</v>
      </c>
      <c r="AK318" s="86">
        <f t="shared" si="238"/>
        <v>12</v>
      </c>
      <c r="AL318" s="86" t="b">
        <f t="shared" si="239"/>
        <v>0</v>
      </c>
      <c r="AM318" s="86" t="str">
        <f t="shared" si="240"/>
        <v>Speed</v>
      </c>
      <c r="AN318" s="86" t="str">
        <f t="shared" si="241"/>
        <v>&gt;</v>
      </c>
      <c r="AO318" s="86">
        <f t="shared" si="242"/>
        <v>7.25927734375</v>
      </c>
      <c r="AP318" s="86">
        <f t="shared" si="243"/>
        <v>5</v>
      </c>
      <c r="AQ318" s="86" t="b">
        <f t="shared" si="244"/>
        <v>0</v>
      </c>
      <c r="AR318" s="86" t="str">
        <f t="shared" si="245"/>
        <v>Speed</v>
      </c>
      <c r="AS318" s="86" t="str">
        <f t="shared" si="246"/>
        <v>&gt;</v>
      </c>
      <c r="AT318" s="86">
        <f t="shared" si="247"/>
        <v>5.388916015625</v>
      </c>
      <c r="AU318" s="86">
        <f t="shared" si="248"/>
        <v>3</v>
      </c>
      <c r="AV318" s="86" t="b">
        <f t="shared" si="249"/>
        <v>1</v>
      </c>
      <c r="AW318" s="86" t="str">
        <f t="shared" si="250"/>
        <v>Distance</v>
      </c>
      <c r="AX318" s="86" t="str">
        <f t="shared" si="251"/>
        <v>&lt;=</v>
      </c>
      <c r="AY318" s="86">
        <f t="shared" si="252"/>
        <v>67.628662109375</v>
      </c>
      <c r="AZ318" s="86">
        <f t="shared" si="253"/>
        <v>1</v>
      </c>
      <c r="BA318" s="86" t="b">
        <f t="shared" si="254"/>
        <v>1</v>
      </c>
      <c r="BB318" s="86" t="str">
        <f t="shared" si="255"/>
        <v>Speed</v>
      </c>
      <c r="BC318" s="86" t="str">
        <f t="shared" si="256"/>
        <v>&lt;=</v>
      </c>
      <c r="BD318" s="86">
        <f t="shared" si="257"/>
        <v>13.645751953125</v>
      </c>
      <c r="BE318" s="86">
        <f t="shared" si="258"/>
        <v>0</v>
      </c>
      <c r="BF318" s="86" t="b">
        <f t="shared" si="259"/>
        <v>1</v>
      </c>
      <c r="BG318" s="86" t="str">
        <f t="shared" si="260"/>
        <v>Distance</v>
      </c>
      <c r="BH318" s="86" t="str">
        <f t="shared" si="261"/>
        <v>&lt;=</v>
      </c>
      <c r="BI318" s="86">
        <f t="shared" si="262"/>
        <v>279.580810546875</v>
      </c>
      <c r="BJ318" s="15">
        <f t="shared" si="263"/>
        <v>1</v>
      </c>
      <c r="BK318" s="15" t="str">
        <f t="shared" si="264"/>
        <v>Speed&gt;8,565185546875 AND Distance&gt;60,04248046875 AND Speed&gt;7,25927734375 AND Speed&gt;5,388916015625 AND Distance&lt;=67,628662109375 AND Speed&lt;=13,645751953125 AND Distance&lt;=279,580810546875</v>
      </c>
      <c r="BM318"/>
      <c r="BN318"/>
      <c r="BO318"/>
    </row>
    <row r="319" spans="1:67">
      <c r="A319" s="15">
        <v>316</v>
      </c>
      <c r="B319" s="15">
        <v>-2</v>
      </c>
      <c r="C319" s="15">
        <v>-8192</v>
      </c>
      <c r="D319" s="15">
        <f t="shared" si="212"/>
        <v>-1</v>
      </c>
      <c r="E319" s="15">
        <f t="shared" si="213"/>
        <v>0</v>
      </c>
      <c r="F319" s="15">
        <f t="shared" si="214"/>
        <v>-1</v>
      </c>
      <c r="G319" s="15">
        <v>559</v>
      </c>
      <c r="H319" s="15">
        <v>560</v>
      </c>
      <c r="I319" s="15">
        <v>126</v>
      </c>
      <c r="J319" s="15">
        <v>6</v>
      </c>
      <c r="K319" s="15">
        <v>799</v>
      </c>
      <c r="L319" s="15">
        <v>1365</v>
      </c>
      <c r="M319" s="15">
        <f t="shared" si="215"/>
        <v>0.333251953125</v>
      </c>
      <c r="O319" s="86">
        <f t="shared" si="216"/>
        <v>799</v>
      </c>
      <c r="P319" s="86">
        <f t="shared" si="217"/>
        <v>0.13330078125</v>
      </c>
      <c r="Q319" s="86">
        <f t="shared" si="218"/>
        <v>581</v>
      </c>
      <c r="R319" s="86" t="b">
        <f t="shared" si="219"/>
        <v>1</v>
      </c>
      <c r="S319" s="86" t="str">
        <f t="shared" si="220"/>
        <v>Dummy Node</v>
      </c>
      <c r="T319" s="86" t="str">
        <f t="shared" si="221"/>
        <v>N/A</v>
      </c>
      <c r="U319" s="86" t="str">
        <f t="shared" si="222"/>
        <v>N/A</v>
      </c>
      <c r="V319" s="86">
        <f t="shared" si="223"/>
        <v>335</v>
      </c>
      <c r="W319" s="86" t="b">
        <f t="shared" si="224"/>
        <v>1</v>
      </c>
      <c r="X319" s="86" t="str">
        <f t="shared" si="225"/>
        <v>Dummy Node</v>
      </c>
      <c r="Y319" s="86" t="str">
        <f t="shared" si="226"/>
        <v>N/A</v>
      </c>
      <c r="Z319" s="86" t="str">
        <f t="shared" si="227"/>
        <v>N/A</v>
      </c>
      <c r="AA319" s="86">
        <f t="shared" si="228"/>
        <v>333</v>
      </c>
      <c r="AB319" s="86" t="b">
        <f t="shared" si="229"/>
        <v>1</v>
      </c>
      <c r="AC319" s="86" t="str">
        <f t="shared" si="230"/>
        <v>GEBR</v>
      </c>
      <c r="AD319" s="86" t="str">
        <f t="shared" si="231"/>
        <v>&lt;=</v>
      </c>
      <c r="AE319" s="86">
        <f t="shared" si="232"/>
        <v>0.715087890625</v>
      </c>
      <c r="AF319" s="86">
        <f t="shared" si="233"/>
        <v>222</v>
      </c>
      <c r="AG319" s="86" t="b">
        <f t="shared" si="234"/>
        <v>1</v>
      </c>
      <c r="AH319" s="86" t="str">
        <f t="shared" si="235"/>
        <v>Distance</v>
      </c>
      <c r="AI319" s="86" t="str">
        <f t="shared" si="236"/>
        <v>&lt;=</v>
      </c>
      <c r="AJ319" s="86">
        <f t="shared" si="237"/>
        <v>700.255615234375</v>
      </c>
      <c r="AK319" s="86">
        <f t="shared" si="238"/>
        <v>220</v>
      </c>
      <c r="AL319" s="86" t="b">
        <f t="shared" si="239"/>
        <v>0</v>
      </c>
      <c r="AM319" s="86" t="str">
        <f t="shared" si="240"/>
        <v>Distance</v>
      </c>
      <c r="AN319" s="86" t="str">
        <f t="shared" si="241"/>
        <v>&gt;</v>
      </c>
      <c r="AO319" s="86">
        <f t="shared" si="242"/>
        <v>669.72998046875</v>
      </c>
      <c r="AP319" s="86">
        <f t="shared" si="243"/>
        <v>38</v>
      </c>
      <c r="AQ319" s="86" t="b">
        <f t="shared" si="244"/>
        <v>0</v>
      </c>
      <c r="AR319" s="86" t="str">
        <f t="shared" si="245"/>
        <v>Speed</v>
      </c>
      <c r="AS319" s="86" t="str">
        <f t="shared" si="246"/>
        <v>&gt;</v>
      </c>
      <c r="AT319" s="86">
        <f t="shared" si="247"/>
        <v>26.76708984375</v>
      </c>
      <c r="AU319" s="86">
        <f t="shared" si="248"/>
        <v>8</v>
      </c>
      <c r="AV319" s="86" t="b">
        <f t="shared" si="249"/>
        <v>0</v>
      </c>
      <c r="AW319" s="86" t="str">
        <f t="shared" si="250"/>
        <v>Distance</v>
      </c>
      <c r="AX319" s="86" t="str">
        <f t="shared" si="251"/>
        <v>&gt;</v>
      </c>
      <c r="AY319" s="86">
        <f t="shared" si="252"/>
        <v>557.604736328125</v>
      </c>
      <c r="AZ319" s="86">
        <f t="shared" si="253"/>
        <v>2</v>
      </c>
      <c r="BA319" s="86" t="b">
        <f t="shared" si="254"/>
        <v>0</v>
      </c>
      <c r="BB319" s="86" t="str">
        <f t="shared" si="255"/>
        <v>Distance</v>
      </c>
      <c r="BC319" s="86" t="str">
        <f t="shared" si="256"/>
        <v>&gt;</v>
      </c>
      <c r="BD319" s="86">
        <f t="shared" si="257"/>
        <v>440.973388671875</v>
      </c>
      <c r="BE319" s="86">
        <f t="shared" si="258"/>
        <v>0</v>
      </c>
      <c r="BF319" s="86" t="b">
        <f t="shared" si="259"/>
        <v>0</v>
      </c>
      <c r="BG319" s="86" t="str">
        <f t="shared" si="260"/>
        <v>Distance</v>
      </c>
      <c r="BH319" s="86" t="str">
        <f t="shared" si="261"/>
        <v>&gt;</v>
      </c>
      <c r="BI319" s="86">
        <f t="shared" si="262"/>
        <v>279.580810546875</v>
      </c>
      <c r="BJ319" s="15">
        <f t="shared" si="263"/>
        <v>1</v>
      </c>
      <c r="BK319" s="15" t="str">
        <f t="shared" si="264"/>
        <v>GEBR&lt;=0,715087890625 AND Distance&lt;=700,255615234375 AND Distance&gt;669,72998046875 AND Speed&gt;26,76708984375 AND Distance&gt;557,604736328125 AND Distance&gt;440,973388671875 AND Distance&gt;279,580810546875</v>
      </c>
      <c r="BM319"/>
      <c r="BN319"/>
      <c r="BO319"/>
    </row>
    <row r="320" spans="1:67">
      <c r="A320" s="15">
        <v>317</v>
      </c>
      <c r="B320" s="15">
        <v>1</v>
      </c>
      <c r="C320" s="15">
        <v>35855</v>
      </c>
      <c r="D320" s="15">
        <f t="shared" si="212"/>
        <v>8</v>
      </c>
      <c r="E320" s="15">
        <f t="shared" si="213"/>
        <v>3087</v>
      </c>
      <c r="F320" s="15">
        <f t="shared" si="214"/>
        <v>8.753662109375</v>
      </c>
      <c r="G320" s="15">
        <v>319</v>
      </c>
      <c r="H320" s="15">
        <v>320</v>
      </c>
      <c r="I320" s="15">
        <v>315</v>
      </c>
      <c r="J320" s="15">
        <v>7</v>
      </c>
      <c r="K320" s="15">
        <v>800</v>
      </c>
      <c r="L320" s="15">
        <v>1349</v>
      </c>
      <c r="M320" s="15">
        <f t="shared" si="215"/>
        <v>0.329345703125</v>
      </c>
      <c r="O320" s="86">
        <f t="shared" si="216"/>
        <v>800</v>
      </c>
      <c r="P320" s="86">
        <f t="shared" si="217"/>
        <v>0.13330078125</v>
      </c>
      <c r="Q320" s="86">
        <f t="shared" si="218"/>
        <v>581</v>
      </c>
      <c r="R320" s="86" t="b">
        <f t="shared" si="219"/>
        <v>0</v>
      </c>
      <c r="S320" s="86" t="str">
        <f t="shared" si="220"/>
        <v>Dummy Node</v>
      </c>
      <c r="T320" s="86" t="str">
        <f t="shared" si="221"/>
        <v>N/A</v>
      </c>
      <c r="U320" s="86" t="str">
        <f t="shared" si="222"/>
        <v>N/A</v>
      </c>
      <c r="V320" s="86">
        <f t="shared" si="223"/>
        <v>335</v>
      </c>
      <c r="W320" s="86" t="b">
        <f t="shared" si="224"/>
        <v>1</v>
      </c>
      <c r="X320" s="86" t="str">
        <f t="shared" si="225"/>
        <v>Dummy Node</v>
      </c>
      <c r="Y320" s="86" t="str">
        <f t="shared" si="226"/>
        <v>N/A</v>
      </c>
      <c r="Z320" s="86" t="str">
        <f t="shared" si="227"/>
        <v>N/A</v>
      </c>
      <c r="AA320" s="86">
        <f t="shared" si="228"/>
        <v>333</v>
      </c>
      <c r="AB320" s="86" t="b">
        <f t="shared" si="229"/>
        <v>1</v>
      </c>
      <c r="AC320" s="86" t="str">
        <f t="shared" si="230"/>
        <v>GEBR</v>
      </c>
      <c r="AD320" s="86" t="str">
        <f t="shared" si="231"/>
        <v>&lt;=</v>
      </c>
      <c r="AE320" s="86">
        <f t="shared" si="232"/>
        <v>0.715087890625</v>
      </c>
      <c r="AF320" s="86">
        <f t="shared" si="233"/>
        <v>222</v>
      </c>
      <c r="AG320" s="86" t="b">
        <f t="shared" si="234"/>
        <v>1</v>
      </c>
      <c r="AH320" s="86" t="str">
        <f t="shared" si="235"/>
        <v>Distance</v>
      </c>
      <c r="AI320" s="86" t="str">
        <f t="shared" si="236"/>
        <v>&lt;=</v>
      </c>
      <c r="AJ320" s="86">
        <f t="shared" si="237"/>
        <v>700.255615234375</v>
      </c>
      <c r="AK320" s="86">
        <f t="shared" si="238"/>
        <v>220</v>
      </c>
      <c r="AL320" s="86" t="b">
        <f t="shared" si="239"/>
        <v>0</v>
      </c>
      <c r="AM320" s="86" t="str">
        <f t="shared" si="240"/>
        <v>Distance</v>
      </c>
      <c r="AN320" s="86" t="str">
        <f t="shared" si="241"/>
        <v>&gt;</v>
      </c>
      <c r="AO320" s="86">
        <f t="shared" si="242"/>
        <v>669.72998046875</v>
      </c>
      <c r="AP320" s="86">
        <f t="shared" si="243"/>
        <v>38</v>
      </c>
      <c r="AQ320" s="86" t="b">
        <f t="shared" si="244"/>
        <v>0</v>
      </c>
      <c r="AR320" s="86" t="str">
        <f t="shared" si="245"/>
        <v>Speed</v>
      </c>
      <c r="AS320" s="86" t="str">
        <f t="shared" si="246"/>
        <v>&gt;</v>
      </c>
      <c r="AT320" s="86">
        <f t="shared" si="247"/>
        <v>26.76708984375</v>
      </c>
      <c r="AU320" s="86">
        <f t="shared" si="248"/>
        <v>8</v>
      </c>
      <c r="AV320" s="86" t="b">
        <f t="shared" si="249"/>
        <v>0</v>
      </c>
      <c r="AW320" s="86" t="str">
        <f t="shared" si="250"/>
        <v>Distance</v>
      </c>
      <c r="AX320" s="86" t="str">
        <f t="shared" si="251"/>
        <v>&gt;</v>
      </c>
      <c r="AY320" s="86">
        <f t="shared" si="252"/>
        <v>557.604736328125</v>
      </c>
      <c r="AZ320" s="86">
        <f t="shared" si="253"/>
        <v>2</v>
      </c>
      <c r="BA320" s="86" t="b">
        <f t="shared" si="254"/>
        <v>0</v>
      </c>
      <c r="BB320" s="86" t="str">
        <f t="shared" si="255"/>
        <v>Distance</v>
      </c>
      <c r="BC320" s="86" t="str">
        <f t="shared" si="256"/>
        <v>&gt;</v>
      </c>
      <c r="BD320" s="86">
        <f t="shared" si="257"/>
        <v>440.973388671875</v>
      </c>
      <c r="BE320" s="86">
        <f t="shared" si="258"/>
        <v>0</v>
      </c>
      <c r="BF320" s="86" t="b">
        <f t="shared" si="259"/>
        <v>0</v>
      </c>
      <c r="BG320" s="86" t="str">
        <f t="shared" si="260"/>
        <v>Distance</v>
      </c>
      <c r="BH320" s="86" t="str">
        <f t="shared" si="261"/>
        <v>&gt;</v>
      </c>
      <c r="BI320" s="86">
        <f t="shared" si="262"/>
        <v>279.580810546875</v>
      </c>
      <c r="BJ320" s="15">
        <f t="shared" si="263"/>
        <v>1</v>
      </c>
      <c r="BK320" s="15" t="str">
        <f t="shared" si="264"/>
        <v>GEBR&lt;=0,715087890625 AND Distance&lt;=700,255615234375 AND Distance&gt;669,72998046875 AND Speed&gt;26,76708984375 AND Distance&gt;557,604736328125 AND Distance&gt;440,973388671875 AND Distance&gt;279,580810546875</v>
      </c>
      <c r="BM320"/>
      <c r="BN320"/>
      <c r="BO320"/>
    </row>
    <row r="321" spans="1:67">
      <c r="A321" s="15">
        <v>318</v>
      </c>
      <c r="B321" s="15">
        <v>-2</v>
      </c>
      <c r="C321" s="15">
        <v>-8192</v>
      </c>
      <c r="D321" s="15">
        <f t="shared" si="212"/>
        <v>-1</v>
      </c>
      <c r="E321" s="15">
        <f t="shared" si="213"/>
        <v>0</v>
      </c>
      <c r="F321" s="15">
        <f t="shared" si="214"/>
        <v>-1</v>
      </c>
      <c r="G321" s="15">
        <v>561</v>
      </c>
      <c r="H321" s="15">
        <v>562</v>
      </c>
      <c r="I321" s="15">
        <v>315</v>
      </c>
      <c r="J321" s="15">
        <v>7</v>
      </c>
      <c r="K321" s="15">
        <v>801</v>
      </c>
      <c r="L321" s="15">
        <v>0</v>
      </c>
      <c r="M321" s="15">
        <f t="shared" si="215"/>
        <v>0</v>
      </c>
      <c r="O321" s="86">
        <f t="shared" si="216"/>
        <v>801</v>
      </c>
      <c r="P321" s="86">
        <f t="shared" si="217"/>
        <v>0.13330078125</v>
      </c>
      <c r="Q321" s="86">
        <f t="shared" si="218"/>
        <v>582</v>
      </c>
      <c r="R321" s="86" t="b">
        <f t="shared" si="219"/>
        <v>1</v>
      </c>
      <c r="S321" s="86" t="str">
        <f t="shared" si="220"/>
        <v>Dummy Node</v>
      </c>
      <c r="T321" s="86" t="str">
        <f t="shared" si="221"/>
        <v>N/A</v>
      </c>
      <c r="U321" s="86" t="str">
        <f t="shared" si="222"/>
        <v>N/A</v>
      </c>
      <c r="V321" s="86">
        <f t="shared" si="223"/>
        <v>335</v>
      </c>
      <c r="W321" s="86" t="b">
        <f t="shared" si="224"/>
        <v>0</v>
      </c>
      <c r="X321" s="86" t="str">
        <f t="shared" si="225"/>
        <v>Dummy Node</v>
      </c>
      <c r="Y321" s="86" t="str">
        <f t="shared" si="226"/>
        <v>N/A</v>
      </c>
      <c r="Z321" s="86" t="str">
        <f t="shared" si="227"/>
        <v>N/A</v>
      </c>
      <c r="AA321" s="86">
        <f t="shared" si="228"/>
        <v>333</v>
      </c>
      <c r="AB321" s="86" t="b">
        <f t="shared" si="229"/>
        <v>1</v>
      </c>
      <c r="AC321" s="86" t="str">
        <f t="shared" si="230"/>
        <v>GEBR</v>
      </c>
      <c r="AD321" s="86" t="str">
        <f t="shared" si="231"/>
        <v>&lt;=</v>
      </c>
      <c r="AE321" s="86">
        <f t="shared" si="232"/>
        <v>0.715087890625</v>
      </c>
      <c r="AF321" s="86">
        <f t="shared" si="233"/>
        <v>222</v>
      </c>
      <c r="AG321" s="86" t="b">
        <f t="shared" si="234"/>
        <v>1</v>
      </c>
      <c r="AH321" s="86" t="str">
        <f t="shared" si="235"/>
        <v>Distance</v>
      </c>
      <c r="AI321" s="86" t="str">
        <f t="shared" si="236"/>
        <v>&lt;=</v>
      </c>
      <c r="AJ321" s="86">
        <f t="shared" si="237"/>
        <v>700.255615234375</v>
      </c>
      <c r="AK321" s="86">
        <f t="shared" si="238"/>
        <v>220</v>
      </c>
      <c r="AL321" s="86" t="b">
        <f t="shared" si="239"/>
        <v>0</v>
      </c>
      <c r="AM321" s="86" t="str">
        <f t="shared" si="240"/>
        <v>Distance</v>
      </c>
      <c r="AN321" s="86" t="str">
        <f t="shared" si="241"/>
        <v>&gt;</v>
      </c>
      <c r="AO321" s="86">
        <f t="shared" si="242"/>
        <v>669.72998046875</v>
      </c>
      <c r="AP321" s="86">
        <f t="shared" si="243"/>
        <v>38</v>
      </c>
      <c r="AQ321" s="86" t="b">
        <f t="shared" si="244"/>
        <v>0</v>
      </c>
      <c r="AR321" s="86" t="str">
        <f t="shared" si="245"/>
        <v>Speed</v>
      </c>
      <c r="AS321" s="86" t="str">
        <f t="shared" si="246"/>
        <v>&gt;</v>
      </c>
      <c r="AT321" s="86">
        <f t="shared" si="247"/>
        <v>26.76708984375</v>
      </c>
      <c r="AU321" s="86">
        <f t="shared" si="248"/>
        <v>8</v>
      </c>
      <c r="AV321" s="86" t="b">
        <f t="shared" si="249"/>
        <v>0</v>
      </c>
      <c r="AW321" s="86" t="str">
        <f t="shared" si="250"/>
        <v>Distance</v>
      </c>
      <c r="AX321" s="86" t="str">
        <f t="shared" si="251"/>
        <v>&gt;</v>
      </c>
      <c r="AY321" s="86">
        <f t="shared" si="252"/>
        <v>557.604736328125</v>
      </c>
      <c r="AZ321" s="86">
        <f t="shared" si="253"/>
        <v>2</v>
      </c>
      <c r="BA321" s="86" t="b">
        <f t="shared" si="254"/>
        <v>0</v>
      </c>
      <c r="BB321" s="86" t="str">
        <f t="shared" si="255"/>
        <v>Distance</v>
      </c>
      <c r="BC321" s="86" t="str">
        <f t="shared" si="256"/>
        <v>&gt;</v>
      </c>
      <c r="BD321" s="86">
        <f t="shared" si="257"/>
        <v>440.973388671875</v>
      </c>
      <c r="BE321" s="86">
        <f t="shared" si="258"/>
        <v>0</v>
      </c>
      <c r="BF321" s="86" t="b">
        <f t="shared" si="259"/>
        <v>0</v>
      </c>
      <c r="BG321" s="86" t="str">
        <f t="shared" si="260"/>
        <v>Distance</v>
      </c>
      <c r="BH321" s="86" t="str">
        <f t="shared" si="261"/>
        <v>&gt;</v>
      </c>
      <c r="BI321" s="86">
        <f t="shared" si="262"/>
        <v>279.580810546875</v>
      </c>
      <c r="BJ321" s="15">
        <f t="shared" si="263"/>
        <v>1</v>
      </c>
      <c r="BK321" s="15" t="str">
        <f t="shared" si="264"/>
        <v>GEBR&lt;=0,715087890625 AND Distance&lt;=700,255615234375 AND Distance&gt;669,72998046875 AND Speed&gt;26,76708984375 AND Distance&gt;557,604736328125 AND Distance&gt;440,973388671875 AND Distance&gt;279,580810546875</v>
      </c>
      <c r="BM321"/>
      <c r="BN321"/>
      <c r="BO321"/>
    </row>
    <row r="322" spans="1:67">
      <c r="A322" s="15">
        <v>319</v>
      </c>
      <c r="B322" s="15">
        <v>-2</v>
      </c>
      <c r="C322" s="15">
        <v>-8192</v>
      </c>
      <c r="D322" s="15">
        <f t="shared" si="212"/>
        <v>-1</v>
      </c>
      <c r="E322" s="15">
        <f t="shared" si="213"/>
        <v>0</v>
      </c>
      <c r="F322" s="15">
        <f t="shared" si="214"/>
        <v>-1</v>
      </c>
      <c r="G322" s="15">
        <v>563</v>
      </c>
      <c r="H322" s="15">
        <v>564</v>
      </c>
      <c r="I322" s="15">
        <v>317</v>
      </c>
      <c r="J322" s="15">
        <v>8</v>
      </c>
      <c r="K322" s="15">
        <v>802</v>
      </c>
      <c r="L322" s="15">
        <v>1365</v>
      </c>
      <c r="M322" s="15">
        <f t="shared" si="215"/>
        <v>0.333251953125</v>
      </c>
      <c r="O322" s="86">
        <f t="shared" si="216"/>
        <v>802</v>
      </c>
      <c r="P322" s="86">
        <f t="shared" si="217"/>
        <v>0.13330078125</v>
      </c>
      <c r="Q322" s="86">
        <f t="shared" si="218"/>
        <v>582</v>
      </c>
      <c r="R322" s="86" t="b">
        <f t="shared" si="219"/>
        <v>0</v>
      </c>
      <c r="S322" s="86" t="str">
        <f t="shared" si="220"/>
        <v>Dummy Node</v>
      </c>
      <c r="T322" s="86" t="str">
        <f t="shared" si="221"/>
        <v>N/A</v>
      </c>
      <c r="U322" s="86" t="str">
        <f t="shared" si="222"/>
        <v>N/A</v>
      </c>
      <c r="V322" s="86">
        <f t="shared" si="223"/>
        <v>335</v>
      </c>
      <c r="W322" s="86" t="b">
        <f t="shared" si="224"/>
        <v>0</v>
      </c>
      <c r="X322" s="86" t="str">
        <f t="shared" si="225"/>
        <v>Dummy Node</v>
      </c>
      <c r="Y322" s="86" t="str">
        <f t="shared" si="226"/>
        <v>N/A</v>
      </c>
      <c r="Z322" s="86" t="str">
        <f t="shared" si="227"/>
        <v>N/A</v>
      </c>
      <c r="AA322" s="86">
        <f t="shared" si="228"/>
        <v>333</v>
      </c>
      <c r="AB322" s="86" t="b">
        <f t="shared" si="229"/>
        <v>1</v>
      </c>
      <c r="AC322" s="86" t="str">
        <f t="shared" si="230"/>
        <v>GEBR</v>
      </c>
      <c r="AD322" s="86" t="str">
        <f t="shared" si="231"/>
        <v>&lt;=</v>
      </c>
      <c r="AE322" s="86">
        <f t="shared" si="232"/>
        <v>0.715087890625</v>
      </c>
      <c r="AF322" s="86">
        <f t="shared" si="233"/>
        <v>222</v>
      </c>
      <c r="AG322" s="86" t="b">
        <f t="shared" si="234"/>
        <v>1</v>
      </c>
      <c r="AH322" s="86" t="str">
        <f t="shared" si="235"/>
        <v>Distance</v>
      </c>
      <c r="AI322" s="86" t="str">
        <f t="shared" si="236"/>
        <v>&lt;=</v>
      </c>
      <c r="AJ322" s="86">
        <f t="shared" si="237"/>
        <v>700.255615234375</v>
      </c>
      <c r="AK322" s="86">
        <f t="shared" si="238"/>
        <v>220</v>
      </c>
      <c r="AL322" s="86" t="b">
        <f t="shared" si="239"/>
        <v>0</v>
      </c>
      <c r="AM322" s="86" t="str">
        <f t="shared" si="240"/>
        <v>Distance</v>
      </c>
      <c r="AN322" s="86" t="str">
        <f t="shared" si="241"/>
        <v>&gt;</v>
      </c>
      <c r="AO322" s="86">
        <f t="shared" si="242"/>
        <v>669.72998046875</v>
      </c>
      <c r="AP322" s="86">
        <f t="shared" si="243"/>
        <v>38</v>
      </c>
      <c r="AQ322" s="86" t="b">
        <f t="shared" si="244"/>
        <v>0</v>
      </c>
      <c r="AR322" s="86" t="str">
        <f t="shared" si="245"/>
        <v>Speed</v>
      </c>
      <c r="AS322" s="86" t="str">
        <f t="shared" si="246"/>
        <v>&gt;</v>
      </c>
      <c r="AT322" s="86">
        <f t="shared" si="247"/>
        <v>26.76708984375</v>
      </c>
      <c r="AU322" s="86">
        <f t="shared" si="248"/>
        <v>8</v>
      </c>
      <c r="AV322" s="86" t="b">
        <f t="shared" si="249"/>
        <v>0</v>
      </c>
      <c r="AW322" s="86" t="str">
        <f t="shared" si="250"/>
        <v>Distance</v>
      </c>
      <c r="AX322" s="86" t="str">
        <f t="shared" si="251"/>
        <v>&gt;</v>
      </c>
      <c r="AY322" s="86">
        <f t="shared" si="252"/>
        <v>557.604736328125</v>
      </c>
      <c r="AZ322" s="86">
        <f t="shared" si="253"/>
        <v>2</v>
      </c>
      <c r="BA322" s="86" t="b">
        <f t="shared" si="254"/>
        <v>0</v>
      </c>
      <c r="BB322" s="86" t="str">
        <f t="shared" si="255"/>
        <v>Distance</v>
      </c>
      <c r="BC322" s="86" t="str">
        <f t="shared" si="256"/>
        <v>&gt;</v>
      </c>
      <c r="BD322" s="86">
        <f t="shared" si="257"/>
        <v>440.973388671875</v>
      </c>
      <c r="BE322" s="86">
        <f t="shared" si="258"/>
        <v>0</v>
      </c>
      <c r="BF322" s="86" t="b">
        <f t="shared" si="259"/>
        <v>0</v>
      </c>
      <c r="BG322" s="86" t="str">
        <f t="shared" si="260"/>
        <v>Distance</v>
      </c>
      <c r="BH322" s="86" t="str">
        <f t="shared" si="261"/>
        <v>&gt;</v>
      </c>
      <c r="BI322" s="86">
        <f t="shared" si="262"/>
        <v>279.580810546875</v>
      </c>
      <c r="BJ322" s="15">
        <f t="shared" si="263"/>
        <v>1</v>
      </c>
      <c r="BK322" s="15" t="str">
        <f t="shared" si="264"/>
        <v>GEBR&lt;=0,715087890625 AND Distance&lt;=700,255615234375 AND Distance&gt;669,72998046875 AND Speed&gt;26,76708984375 AND Distance&gt;557,604736328125 AND Distance&gt;440,973388671875 AND Distance&gt;279,580810546875</v>
      </c>
      <c r="BM322"/>
      <c r="BN322"/>
      <c r="BO322"/>
    </row>
    <row r="323" spans="1:67">
      <c r="A323" s="15">
        <v>320</v>
      </c>
      <c r="B323" s="15">
        <v>-2</v>
      </c>
      <c r="C323" s="15">
        <v>-8192</v>
      </c>
      <c r="D323" s="15">
        <f t="shared" si="212"/>
        <v>-1</v>
      </c>
      <c r="E323" s="15">
        <f t="shared" si="213"/>
        <v>0</v>
      </c>
      <c r="F323" s="15">
        <f t="shared" si="214"/>
        <v>-1</v>
      </c>
      <c r="G323" s="15">
        <v>565</v>
      </c>
      <c r="H323" s="15">
        <v>566</v>
      </c>
      <c r="I323" s="15">
        <v>317</v>
      </c>
      <c r="J323" s="15">
        <v>8</v>
      </c>
      <c r="K323" s="15">
        <v>803</v>
      </c>
      <c r="L323" s="15">
        <v>910</v>
      </c>
      <c r="M323" s="15">
        <f t="shared" si="215"/>
        <v>0.22216796875</v>
      </c>
      <c r="O323" s="86">
        <f t="shared" si="216"/>
        <v>803</v>
      </c>
      <c r="P323" s="86">
        <f t="shared" si="217"/>
        <v>0.333251953125</v>
      </c>
      <c r="Q323" s="86">
        <f t="shared" si="218"/>
        <v>583</v>
      </c>
      <c r="R323" s="86" t="b">
        <f t="shared" si="219"/>
        <v>1</v>
      </c>
      <c r="S323" s="86" t="str">
        <f t="shared" si="220"/>
        <v>Dummy Node</v>
      </c>
      <c r="T323" s="86" t="str">
        <f t="shared" si="221"/>
        <v>N/A</v>
      </c>
      <c r="U323" s="86" t="str">
        <f t="shared" si="222"/>
        <v>N/A</v>
      </c>
      <c r="V323" s="86">
        <f t="shared" si="223"/>
        <v>336</v>
      </c>
      <c r="W323" s="86" t="b">
        <f t="shared" si="224"/>
        <v>1</v>
      </c>
      <c r="X323" s="86" t="str">
        <f t="shared" si="225"/>
        <v>Dummy Node</v>
      </c>
      <c r="Y323" s="86" t="str">
        <f t="shared" si="226"/>
        <v>N/A</v>
      </c>
      <c r="Z323" s="86" t="str">
        <f t="shared" si="227"/>
        <v>N/A</v>
      </c>
      <c r="AA323" s="86">
        <f t="shared" si="228"/>
        <v>333</v>
      </c>
      <c r="AB323" s="86" t="b">
        <f t="shared" si="229"/>
        <v>0</v>
      </c>
      <c r="AC323" s="86" t="str">
        <f t="shared" si="230"/>
        <v>GEBR</v>
      </c>
      <c r="AD323" s="86" t="str">
        <f t="shared" si="231"/>
        <v>&gt;</v>
      </c>
      <c r="AE323" s="86">
        <f t="shared" si="232"/>
        <v>0.715087890625</v>
      </c>
      <c r="AF323" s="86">
        <f t="shared" si="233"/>
        <v>222</v>
      </c>
      <c r="AG323" s="86" t="b">
        <f t="shared" si="234"/>
        <v>1</v>
      </c>
      <c r="AH323" s="86" t="str">
        <f t="shared" si="235"/>
        <v>Distance</v>
      </c>
      <c r="AI323" s="86" t="str">
        <f t="shared" si="236"/>
        <v>&lt;=</v>
      </c>
      <c r="AJ323" s="86">
        <f t="shared" si="237"/>
        <v>700.255615234375</v>
      </c>
      <c r="AK323" s="86">
        <f t="shared" si="238"/>
        <v>220</v>
      </c>
      <c r="AL323" s="86" t="b">
        <f t="shared" si="239"/>
        <v>0</v>
      </c>
      <c r="AM323" s="86" t="str">
        <f t="shared" si="240"/>
        <v>Distance</v>
      </c>
      <c r="AN323" s="86" t="str">
        <f t="shared" si="241"/>
        <v>&gt;</v>
      </c>
      <c r="AO323" s="86">
        <f t="shared" si="242"/>
        <v>669.72998046875</v>
      </c>
      <c r="AP323" s="86">
        <f t="shared" si="243"/>
        <v>38</v>
      </c>
      <c r="AQ323" s="86" t="b">
        <f t="shared" si="244"/>
        <v>0</v>
      </c>
      <c r="AR323" s="86" t="str">
        <f t="shared" si="245"/>
        <v>Speed</v>
      </c>
      <c r="AS323" s="86" t="str">
        <f t="shared" si="246"/>
        <v>&gt;</v>
      </c>
      <c r="AT323" s="86">
        <f t="shared" si="247"/>
        <v>26.76708984375</v>
      </c>
      <c r="AU323" s="86">
        <f t="shared" si="248"/>
        <v>8</v>
      </c>
      <c r="AV323" s="86" t="b">
        <f t="shared" si="249"/>
        <v>0</v>
      </c>
      <c r="AW323" s="86" t="str">
        <f t="shared" si="250"/>
        <v>Distance</v>
      </c>
      <c r="AX323" s="86" t="str">
        <f t="shared" si="251"/>
        <v>&gt;</v>
      </c>
      <c r="AY323" s="86">
        <f t="shared" si="252"/>
        <v>557.604736328125</v>
      </c>
      <c r="AZ323" s="86">
        <f t="shared" si="253"/>
        <v>2</v>
      </c>
      <c r="BA323" s="86" t="b">
        <f t="shared" si="254"/>
        <v>0</v>
      </c>
      <c r="BB323" s="86" t="str">
        <f t="shared" si="255"/>
        <v>Distance</v>
      </c>
      <c r="BC323" s="86" t="str">
        <f t="shared" si="256"/>
        <v>&gt;</v>
      </c>
      <c r="BD323" s="86">
        <f t="shared" si="257"/>
        <v>440.973388671875</v>
      </c>
      <c r="BE323" s="86">
        <f t="shared" si="258"/>
        <v>0</v>
      </c>
      <c r="BF323" s="86" t="b">
        <f t="shared" si="259"/>
        <v>0</v>
      </c>
      <c r="BG323" s="86" t="str">
        <f t="shared" si="260"/>
        <v>Distance</v>
      </c>
      <c r="BH323" s="86" t="str">
        <f t="shared" si="261"/>
        <v>&gt;</v>
      </c>
      <c r="BI323" s="86">
        <f t="shared" si="262"/>
        <v>279.580810546875</v>
      </c>
      <c r="BJ323" s="15">
        <f t="shared" si="263"/>
        <v>0</v>
      </c>
      <c r="BK323" s="15" t="str">
        <f t="shared" si="264"/>
        <v>GEBR&gt;0,715087890625 AND Distance&lt;=700,255615234375 AND Distance&gt;669,72998046875 AND Speed&gt;26,76708984375 AND Distance&gt;557,604736328125 AND Distance&gt;440,973388671875 AND Distance&gt;279,580810546875</v>
      </c>
      <c r="BM323"/>
      <c r="BN323"/>
      <c r="BO323"/>
    </row>
    <row r="324" spans="1:67">
      <c r="A324" s="15">
        <v>321</v>
      </c>
      <c r="B324" s="15">
        <v>-2</v>
      </c>
      <c r="C324" s="15">
        <v>-8192</v>
      </c>
      <c r="D324" s="15">
        <f t="shared" ref="D324:D387" si="265">IF(C324&lt;&gt;-8192,INT(C324/2^12),-1)</f>
        <v>-1</v>
      </c>
      <c r="E324" s="15">
        <f t="shared" ref="E324:E387" si="266">IF(C324 &lt;&gt; -8192, MOD(C324, 2^12), 0)</f>
        <v>0</v>
      </c>
      <c r="F324" s="15">
        <f t="shared" ref="F324:F387" si="267">D324+(E324/2^12)</f>
        <v>-1</v>
      </c>
      <c r="G324" s="15">
        <v>567</v>
      </c>
      <c r="H324" s="15">
        <v>568</v>
      </c>
      <c r="I324" s="15">
        <v>104</v>
      </c>
      <c r="J324" s="15">
        <v>8</v>
      </c>
      <c r="K324" s="15">
        <v>804</v>
      </c>
      <c r="L324" s="15">
        <v>0</v>
      </c>
      <c r="M324" s="15">
        <f t="shared" ref="M324:M387" si="268">IF(L324 &gt;= 2^12, "Error: Wrong Probability!", L324/2^12)</f>
        <v>0</v>
      </c>
      <c r="O324" s="86">
        <f t="shared" ref="O324:O387" si="269">K324</f>
        <v>804</v>
      </c>
      <c r="P324" s="86">
        <f t="shared" ref="P324:P387" si="270">VLOOKUP(O324,$A$3:$M$1025,13,FALSE)</f>
        <v>0.333251953125</v>
      </c>
      <c r="Q324" s="86">
        <f t="shared" ref="Q324:Q387" si="271">VLOOKUP(O324,$A$3:$I$1025,9,FALSE)</f>
        <v>583</v>
      </c>
      <c r="R324" s="86" t="b">
        <f t="shared" ref="R324:R387" si="272">IF(VLOOKUP(Q324,$A$3:$G$1025,7,FALSE) = O324, TRUE, IF(VLOOKUP(Q324, $A$3:$H$1025,8,FALSE) = O324, FALSE, "Error: Invalid Decision!"))</f>
        <v>0</v>
      </c>
      <c r="S324" s="86" t="str">
        <f t="shared" ref="S324:S387" si="273">IF(VLOOKUP(Q324,$A$3:$B$1025,2,FALSE) = 0, "Distance", IF(VLOOKUP(Q324,$A$3:$B$1025,2,FALSE) = 1, "Speed", IF(VLOOKUP(Q324,$A$3:$B$1025,2,FALSE) = 2, "GEBR", "Dummy Node")))</f>
        <v>Dummy Node</v>
      </c>
      <c r="T324" s="86" t="str">
        <f t="shared" ref="T324:T387" si="274">IF(S324="Dummy Node","N/A",IF(R324,"&lt;=","&gt;"))</f>
        <v>N/A</v>
      </c>
      <c r="U324" s="86" t="str">
        <f t="shared" ref="U324:U387" si="275">IF(S324="Dummy Node","N/A",VLOOKUP(Q324,$A$3:$F$1025,6,FALSE))</f>
        <v>N/A</v>
      </c>
      <c r="V324" s="86">
        <f t="shared" ref="V324:V387" si="276">VLOOKUP(Q324,$A$3:$I$1025,9,FALSE)</f>
        <v>336</v>
      </c>
      <c r="W324" s="86" t="b">
        <f t="shared" ref="W324:W387" si="277">IF(VLOOKUP(V324,$A$3:$G$1025,7,FALSE) = Q324, TRUE, IF(VLOOKUP(V324, $A$3:$H$1025,8,FALSE) = Q324, FALSE, "Error: Invalid Decision!"))</f>
        <v>1</v>
      </c>
      <c r="X324" s="86" t="str">
        <f t="shared" ref="X324:X387" si="278">IF(VLOOKUP(V324,$A$3:$B$1025,2,FALSE) = 0, "Distance", IF(VLOOKUP(V324,$A$3:$B$1025,2,FALSE) = 1, "Speed", IF(VLOOKUP(V324,$A$3:$B$1025,2,FALSE) = 2, "GEBR", "Dummy Node")))</f>
        <v>Dummy Node</v>
      </c>
      <c r="Y324" s="86" t="str">
        <f t="shared" ref="Y324:Y387" si="279">IF(X324="Dummy Node","N/A",IF(W324,"&lt;=","&gt;"))</f>
        <v>N/A</v>
      </c>
      <c r="Z324" s="86" t="str">
        <f t="shared" ref="Z324:Z387" si="280">IF(X324="Dummy Node","N/A",VLOOKUP(V324,$A$3:$F$1025,6,FALSE))</f>
        <v>N/A</v>
      </c>
      <c r="AA324" s="86">
        <f t="shared" ref="AA324:AA387" si="281">VLOOKUP(V324,$A$3:$I$1025,9,FALSE)</f>
        <v>333</v>
      </c>
      <c r="AB324" s="86" t="b">
        <f t="shared" ref="AB324:AB387" si="282">IF(VLOOKUP(AA324,$A$3:$G$1025,7,FALSE) = V324, TRUE, IF(VLOOKUP(AA324, $A$3:$H$1025,8,FALSE) = V324, FALSE, "Error: Invalid Decision!"))</f>
        <v>0</v>
      </c>
      <c r="AC324" s="86" t="str">
        <f t="shared" ref="AC324:AC387" si="283">IF(VLOOKUP(AA324,$A$3:$B$1025,2,FALSE) = 0, "Distance", IF(VLOOKUP(AA324,$A$3:$B$1025,2,FALSE) = 1, "Speed", IF(VLOOKUP(AA324,$A$3:$B$1025,2,FALSE) = 2, "GEBR", "Dummy Node")))</f>
        <v>GEBR</v>
      </c>
      <c r="AD324" s="86" t="str">
        <f t="shared" ref="AD324:AD387" si="284">IF(AC324="Dummy Node","N/A",IF(AB324,"&lt;=","&gt;"))</f>
        <v>&gt;</v>
      </c>
      <c r="AE324" s="86">
        <f t="shared" ref="AE324:AE387" si="285">IF(AC324="Dummy Node","N/A",VLOOKUP(AA324,$A$3:$F$1025,6,FALSE))</f>
        <v>0.715087890625</v>
      </c>
      <c r="AF324" s="86">
        <f t="shared" ref="AF324:AF387" si="286">VLOOKUP(AA324,$A$3:$I$1025,9,FALSE)</f>
        <v>222</v>
      </c>
      <c r="AG324" s="86" t="b">
        <f t="shared" ref="AG324:AG387" si="287">IF(VLOOKUP(AF324,$A$3:$G$1025,7,FALSE) = AA324, TRUE, IF(VLOOKUP(AF324, $A$3:$H$1025,8,FALSE) = AA324, FALSE, "Error: Invalid Decision!"))</f>
        <v>1</v>
      </c>
      <c r="AH324" s="86" t="str">
        <f t="shared" ref="AH324:AH387" si="288">IF(VLOOKUP(AF324,$A$3:$B$1025,2,FALSE) = 0, "Distance", IF(VLOOKUP(AF324,$A$3:$B$1025,2,FALSE) = 1, "Speed", IF(VLOOKUP(AF324,$A$3:$B$1025,2,FALSE) = 2, "GEBR", "Dummy Node")))</f>
        <v>Distance</v>
      </c>
      <c r="AI324" s="86" t="str">
        <f t="shared" ref="AI324:AI387" si="289">IF(AH324="Dummy Node","N/A",IF(AG324,"&lt;=","&gt;"))</f>
        <v>&lt;=</v>
      </c>
      <c r="AJ324" s="86">
        <f t="shared" ref="AJ324:AJ387" si="290">IF(AH324="Dummy Node","N/A",VLOOKUP(AF324,$A$3:$F$1025,6,FALSE))</f>
        <v>700.255615234375</v>
      </c>
      <c r="AK324" s="86">
        <f t="shared" ref="AK324:AK387" si="291">VLOOKUP(AF324,$A$3:$I$1025,9,FALSE)</f>
        <v>220</v>
      </c>
      <c r="AL324" s="86" t="b">
        <f t="shared" ref="AL324:AL387" si="292">IF(VLOOKUP(AK324,$A$3:$G$1025,7,FALSE) = AF324, TRUE, IF(VLOOKUP(AK324, $A$3:$H$1025,8,FALSE) = AF324, FALSE, "Error: Invalid Decision!"))</f>
        <v>0</v>
      </c>
      <c r="AM324" s="86" t="str">
        <f t="shared" ref="AM324:AM387" si="293">IF(VLOOKUP(AK324,$A$3:$B$1025,2,FALSE) = 0, "Distance", IF(VLOOKUP(AK324,$A$3:$B$1025,2,FALSE) = 1, "Speed", IF(VLOOKUP(AK324,$A$3:$B$1025,2,FALSE) = 2, "GEBR", "Dummy Node")))</f>
        <v>Distance</v>
      </c>
      <c r="AN324" s="86" t="str">
        <f t="shared" ref="AN324:AN387" si="294">IF(AM324="Dummy Node","N/A",IF(AL324,"&lt;=","&gt;"))</f>
        <v>&gt;</v>
      </c>
      <c r="AO324" s="86">
        <f t="shared" ref="AO324:AO387" si="295">IF(AM324="Dummy Node","N/A",VLOOKUP(AK324,$A$3:$F$1025,6,FALSE))</f>
        <v>669.72998046875</v>
      </c>
      <c r="AP324" s="86">
        <f t="shared" ref="AP324:AP387" si="296">VLOOKUP(AK324,$A$3:$I$1025,9,FALSE)</f>
        <v>38</v>
      </c>
      <c r="AQ324" s="86" t="b">
        <f t="shared" ref="AQ324:AQ387" si="297">IF(VLOOKUP(AP324,$A$3:$G$1025,7,FALSE) = AK324, TRUE, IF(VLOOKUP(AP324, $A$3:$H$1025,8,FALSE) = AK324, FALSE, "Error: Invalid Decision!"))</f>
        <v>0</v>
      </c>
      <c r="AR324" s="86" t="str">
        <f t="shared" ref="AR324:AR387" si="298">IF(VLOOKUP(AP324,$A$3:$B$1025,2,FALSE) = 0, "Distance", IF(VLOOKUP(AP324,$A$3:$B$1025,2,FALSE) = 1, "Speed", IF(VLOOKUP(AP324,$A$3:$B$1025,2,FALSE) = 2, "GEBR", "Dummy Node")))</f>
        <v>Speed</v>
      </c>
      <c r="AS324" s="86" t="str">
        <f t="shared" ref="AS324:AS387" si="299">IF(AR324="Dummy Node","N/A",IF(AQ324,"&lt;=","&gt;"))</f>
        <v>&gt;</v>
      </c>
      <c r="AT324" s="86">
        <f t="shared" ref="AT324:AT387" si="300">IF(AR324="Dummy Node","N/A",VLOOKUP(AP324,$A$3:$F$1025,6,FALSE))</f>
        <v>26.76708984375</v>
      </c>
      <c r="AU324" s="86">
        <f t="shared" ref="AU324:AU387" si="301">VLOOKUP(AP324,$A$3:$I$1025,9,FALSE)</f>
        <v>8</v>
      </c>
      <c r="AV324" s="86" t="b">
        <f t="shared" ref="AV324:AV387" si="302">IF(VLOOKUP(AU324,$A$3:$G$1025,7,FALSE) = AP324, TRUE, IF(VLOOKUP(AU324, $A$3:$H$1025,8,FALSE) = AP324, FALSE, "Error: Invalid Decision!"))</f>
        <v>0</v>
      </c>
      <c r="AW324" s="86" t="str">
        <f t="shared" ref="AW324:AW387" si="303">IF(VLOOKUP(AU324,$A$3:$B$1025,2,FALSE) = 0, "Distance", IF(VLOOKUP(AU324,$A$3:$B$1025,2,FALSE) = 1, "Speed", IF(VLOOKUP(AU324,$A$3:$B$1025,2,FALSE) = 2, "GEBR", "Dummy Node")))</f>
        <v>Distance</v>
      </c>
      <c r="AX324" s="86" t="str">
        <f t="shared" ref="AX324:AX387" si="304">IF(AW324="Dummy Node","N/A",IF(AV324,"&lt;=","&gt;"))</f>
        <v>&gt;</v>
      </c>
      <c r="AY324" s="86">
        <f t="shared" ref="AY324:AY387" si="305">IF(AW324="Dummy Node","N/A",VLOOKUP(AU324,$A$3:$F$1025,6,FALSE))</f>
        <v>557.604736328125</v>
      </c>
      <c r="AZ324" s="86">
        <f t="shared" ref="AZ324:AZ387" si="306">VLOOKUP(AU324,$A$3:$I$1025,9,FALSE)</f>
        <v>2</v>
      </c>
      <c r="BA324" s="86" t="b">
        <f t="shared" ref="BA324:BA387" si="307">IF(VLOOKUP(AZ324,$A$3:$G$1025,7,FALSE) = AU324, TRUE, IF(VLOOKUP(AZ324, $A$3:$H$1025,8,FALSE) = AU324, FALSE, "Error: Invalid Decision!"))</f>
        <v>0</v>
      </c>
      <c r="BB324" s="86" t="str">
        <f t="shared" ref="BB324:BB387" si="308">IF(VLOOKUP(AZ324,$A$3:$B$1025,2,FALSE) = 0, "Distance", IF(VLOOKUP(AZ324,$A$3:$B$1025,2,FALSE) = 1, "Speed", IF(VLOOKUP(AZ324,$A$3:$B$1025,2,FALSE) = 2, "GEBR", "Dummy Node")))</f>
        <v>Distance</v>
      </c>
      <c r="BC324" s="86" t="str">
        <f t="shared" ref="BC324:BC387" si="309">IF(BB324="Dummy Node","N/A",IF(BA324,"&lt;=","&gt;"))</f>
        <v>&gt;</v>
      </c>
      <c r="BD324" s="86">
        <f t="shared" ref="BD324:BD387" si="310">IF(BB324="Dummy Node","N/A",VLOOKUP(AZ324,$A$3:$F$1025,6,FALSE))</f>
        <v>440.973388671875</v>
      </c>
      <c r="BE324" s="86">
        <f t="shared" ref="BE324:BE387" si="311">VLOOKUP(AZ324,$A$3:$I$1025,9,FALSE)</f>
        <v>0</v>
      </c>
      <c r="BF324" s="86" t="b">
        <f t="shared" ref="BF324:BF387" si="312">IF(VLOOKUP(BE324,$A$3:$G$1025,7,FALSE) = AZ324, TRUE, IF(VLOOKUP(BE324, $A$3:$H$1025,8,FALSE) = AZ324, FALSE, "Error: Invalid Decision!"))</f>
        <v>0</v>
      </c>
      <c r="BG324" s="86" t="str">
        <f t="shared" ref="BG324:BG387" si="313">IF(VLOOKUP(BE324,$A$3:$B$1025,2,FALSE) = 0, "Distance", IF(VLOOKUP(BE324,$A$3:$B$1025,2,FALSE) = 1, "Speed", IF(VLOOKUP(BE324,$A$3:$B$1025,2,FALSE) = 2, "GEBR", "Dummy Node")))</f>
        <v>Distance</v>
      </c>
      <c r="BH324" s="86" t="str">
        <f t="shared" ref="BH324:BH387" si="314">IF(BG324="Dummy Node","N/A",IF(BF324,"&lt;=","&gt;"))</f>
        <v>&gt;</v>
      </c>
      <c r="BI324" s="86">
        <f t="shared" ref="BI324:BI387" si="315">IF(BG324="Dummy Node","N/A",VLOOKUP(BE324,$A$3:$F$1025,6,FALSE))</f>
        <v>279.580810546875</v>
      </c>
      <c r="BJ324" s="15">
        <f t="shared" ref="BJ324:BJ387" si="316">IF(P324&lt;0.5/3, 1, 0)</f>
        <v>0</v>
      </c>
      <c r="BK324" s="15" t="str">
        <f t="shared" ref="BK324:BK387" si="317">CONCATENATE(IF(S324 = "Dummy Node","", CONCATENATE(S324,T324,U324," AND ")), IF(X324 = "Dummy Node","", CONCATENATE(X324,Y324,Z324," AND ")), IF(AC324 = "Dummy Node","", CONCATENATE(AC324,AD324,AE324," AND ")), IF(AH324 = "Dummy Node","", CONCATENATE(AH324,AI324,AJ324," AND ")), IF(AM324 = "Dummy Node","", CONCATENATE(AM324,AN324,AO324," AND ")), IF(AR324 = "Dummy Node","", CONCATENATE(AR324,AS324,AT324," AND ")), IF(AW324 = "Dummy Node","", CONCATENATE(AW324,AX324,AY324," AND ")), IF(BB324 = "Dummy Node","", CONCATENATE(BB324,BC324,BD324," AND ")), IF(BG324 = "Dummy Node","", CONCATENATE(BG324,BH324,BI324)))</f>
        <v>GEBR&gt;0,715087890625 AND Distance&lt;=700,255615234375 AND Distance&gt;669,72998046875 AND Speed&gt;26,76708984375 AND Distance&gt;557,604736328125 AND Distance&gt;440,973388671875 AND Distance&gt;279,580810546875</v>
      </c>
      <c r="BM324"/>
      <c r="BN324"/>
      <c r="BO324"/>
    </row>
    <row r="325" spans="1:67">
      <c r="A325" s="15">
        <v>322</v>
      </c>
      <c r="B325" s="15">
        <v>-2</v>
      </c>
      <c r="C325" s="15">
        <v>-8192</v>
      </c>
      <c r="D325" s="15">
        <f t="shared" si="265"/>
        <v>-1</v>
      </c>
      <c r="E325" s="15">
        <f t="shared" si="266"/>
        <v>0</v>
      </c>
      <c r="F325" s="15">
        <f t="shared" si="267"/>
        <v>-1</v>
      </c>
      <c r="G325" s="15">
        <v>569</v>
      </c>
      <c r="H325" s="15">
        <v>570</v>
      </c>
      <c r="I325" s="15">
        <v>104</v>
      </c>
      <c r="J325" s="15">
        <v>8</v>
      </c>
      <c r="K325" s="15">
        <v>805</v>
      </c>
      <c r="L325" s="15">
        <v>455</v>
      </c>
      <c r="M325" s="15">
        <f t="shared" si="268"/>
        <v>0.111083984375</v>
      </c>
      <c r="O325" s="86">
        <f t="shared" si="269"/>
        <v>805</v>
      </c>
      <c r="P325" s="86">
        <f t="shared" si="270"/>
        <v>0.333251953125</v>
      </c>
      <c r="Q325" s="86">
        <f t="shared" si="271"/>
        <v>584</v>
      </c>
      <c r="R325" s="86" t="b">
        <f t="shared" si="272"/>
        <v>1</v>
      </c>
      <c r="S325" s="86" t="str">
        <f t="shared" si="273"/>
        <v>Dummy Node</v>
      </c>
      <c r="T325" s="86" t="str">
        <f t="shared" si="274"/>
        <v>N/A</v>
      </c>
      <c r="U325" s="86" t="str">
        <f t="shared" si="275"/>
        <v>N/A</v>
      </c>
      <c r="V325" s="86">
        <f t="shared" si="276"/>
        <v>336</v>
      </c>
      <c r="W325" s="86" t="b">
        <f t="shared" si="277"/>
        <v>0</v>
      </c>
      <c r="X325" s="86" t="str">
        <f t="shared" si="278"/>
        <v>Dummy Node</v>
      </c>
      <c r="Y325" s="86" t="str">
        <f t="shared" si="279"/>
        <v>N/A</v>
      </c>
      <c r="Z325" s="86" t="str">
        <f t="shared" si="280"/>
        <v>N/A</v>
      </c>
      <c r="AA325" s="86">
        <f t="shared" si="281"/>
        <v>333</v>
      </c>
      <c r="AB325" s="86" t="b">
        <f t="shared" si="282"/>
        <v>0</v>
      </c>
      <c r="AC325" s="86" t="str">
        <f t="shared" si="283"/>
        <v>GEBR</v>
      </c>
      <c r="AD325" s="86" t="str">
        <f t="shared" si="284"/>
        <v>&gt;</v>
      </c>
      <c r="AE325" s="86">
        <f t="shared" si="285"/>
        <v>0.715087890625</v>
      </c>
      <c r="AF325" s="86">
        <f t="shared" si="286"/>
        <v>222</v>
      </c>
      <c r="AG325" s="86" t="b">
        <f t="shared" si="287"/>
        <v>1</v>
      </c>
      <c r="AH325" s="86" t="str">
        <f t="shared" si="288"/>
        <v>Distance</v>
      </c>
      <c r="AI325" s="86" t="str">
        <f t="shared" si="289"/>
        <v>&lt;=</v>
      </c>
      <c r="AJ325" s="86">
        <f t="shared" si="290"/>
        <v>700.255615234375</v>
      </c>
      <c r="AK325" s="86">
        <f t="shared" si="291"/>
        <v>220</v>
      </c>
      <c r="AL325" s="86" t="b">
        <f t="shared" si="292"/>
        <v>0</v>
      </c>
      <c r="AM325" s="86" t="str">
        <f t="shared" si="293"/>
        <v>Distance</v>
      </c>
      <c r="AN325" s="86" t="str">
        <f t="shared" si="294"/>
        <v>&gt;</v>
      </c>
      <c r="AO325" s="86">
        <f t="shared" si="295"/>
        <v>669.72998046875</v>
      </c>
      <c r="AP325" s="86">
        <f t="shared" si="296"/>
        <v>38</v>
      </c>
      <c r="AQ325" s="86" t="b">
        <f t="shared" si="297"/>
        <v>0</v>
      </c>
      <c r="AR325" s="86" t="str">
        <f t="shared" si="298"/>
        <v>Speed</v>
      </c>
      <c r="AS325" s="86" t="str">
        <f t="shared" si="299"/>
        <v>&gt;</v>
      </c>
      <c r="AT325" s="86">
        <f t="shared" si="300"/>
        <v>26.76708984375</v>
      </c>
      <c r="AU325" s="86">
        <f t="shared" si="301"/>
        <v>8</v>
      </c>
      <c r="AV325" s="86" t="b">
        <f t="shared" si="302"/>
        <v>0</v>
      </c>
      <c r="AW325" s="86" t="str">
        <f t="shared" si="303"/>
        <v>Distance</v>
      </c>
      <c r="AX325" s="86" t="str">
        <f t="shared" si="304"/>
        <v>&gt;</v>
      </c>
      <c r="AY325" s="86">
        <f t="shared" si="305"/>
        <v>557.604736328125</v>
      </c>
      <c r="AZ325" s="86">
        <f t="shared" si="306"/>
        <v>2</v>
      </c>
      <c r="BA325" s="86" t="b">
        <f t="shared" si="307"/>
        <v>0</v>
      </c>
      <c r="BB325" s="86" t="str">
        <f t="shared" si="308"/>
        <v>Distance</v>
      </c>
      <c r="BC325" s="86" t="str">
        <f t="shared" si="309"/>
        <v>&gt;</v>
      </c>
      <c r="BD325" s="86">
        <f t="shared" si="310"/>
        <v>440.973388671875</v>
      </c>
      <c r="BE325" s="86">
        <f t="shared" si="311"/>
        <v>0</v>
      </c>
      <c r="BF325" s="86" t="b">
        <f t="shared" si="312"/>
        <v>0</v>
      </c>
      <c r="BG325" s="86" t="str">
        <f t="shared" si="313"/>
        <v>Distance</v>
      </c>
      <c r="BH325" s="86" t="str">
        <f t="shared" si="314"/>
        <v>&gt;</v>
      </c>
      <c r="BI325" s="86">
        <f t="shared" si="315"/>
        <v>279.580810546875</v>
      </c>
      <c r="BJ325" s="15">
        <f t="shared" si="316"/>
        <v>0</v>
      </c>
      <c r="BK325" s="15" t="str">
        <f t="shared" si="317"/>
        <v>GEBR&gt;0,715087890625 AND Distance&lt;=700,255615234375 AND Distance&gt;669,72998046875 AND Speed&gt;26,76708984375 AND Distance&gt;557,604736328125 AND Distance&gt;440,973388671875 AND Distance&gt;279,580810546875</v>
      </c>
      <c r="BM325"/>
      <c r="BN325"/>
      <c r="BO325"/>
    </row>
    <row r="326" spans="1:67">
      <c r="A326" s="15">
        <v>323</v>
      </c>
      <c r="B326" s="15">
        <v>-2</v>
      </c>
      <c r="C326" s="15">
        <v>-8192</v>
      </c>
      <c r="D326" s="15">
        <f t="shared" si="265"/>
        <v>-1</v>
      </c>
      <c r="E326" s="15">
        <f t="shared" si="266"/>
        <v>0</v>
      </c>
      <c r="F326" s="15">
        <f t="shared" si="267"/>
        <v>-1</v>
      </c>
      <c r="G326" s="15">
        <v>571</v>
      </c>
      <c r="H326" s="15">
        <v>572</v>
      </c>
      <c r="I326" s="15">
        <v>58</v>
      </c>
      <c r="J326" s="15">
        <v>6</v>
      </c>
      <c r="K326" s="15">
        <v>806</v>
      </c>
      <c r="L326" s="15">
        <v>0</v>
      </c>
      <c r="M326" s="15">
        <f t="shared" si="268"/>
        <v>0</v>
      </c>
      <c r="O326" s="86">
        <f t="shared" si="269"/>
        <v>806</v>
      </c>
      <c r="P326" s="86">
        <f t="shared" si="270"/>
        <v>0.333251953125</v>
      </c>
      <c r="Q326" s="86">
        <f t="shared" si="271"/>
        <v>584</v>
      </c>
      <c r="R326" s="86" t="b">
        <f t="shared" si="272"/>
        <v>0</v>
      </c>
      <c r="S326" s="86" t="str">
        <f t="shared" si="273"/>
        <v>Dummy Node</v>
      </c>
      <c r="T326" s="86" t="str">
        <f t="shared" si="274"/>
        <v>N/A</v>
      </c>
      <c r="U326" s="86" t="str">
        <f t="shared" si="275"/>
        <v>N/A</v>
      </c>
      <c r="V326" s="86">
        <f t="shared" si="276"/>
        <v>336</v>
      </c>
      <c r="W326" s="86" t="b">
        <f t="shared" si="277"/>
        <v>0</v>
      </c>
      <c r="X326" s="86" t="str">
        <f t="shared" si="278"/>
        <v>Dummy Node</v>
      </c>
      <c r="Y326" s="86" t="str">
        <f t="shared" si="279"/>
        <v>N/A</v>
      </c>
      <c r="Z326" s="86" t="str">
        <f t="shared" si="280"/>
        <v>N/A</v>
      </c>
      <c r="AA326" s="86">
        <f t="shared" si="281"/>
        <v>333</v>
      </c>
      <c r="AB326" s="86" t="b">
        <f t="shared" si="282"/>
        <v>0</v>
      </c>
      <c r="AC326" s="86" t="str">
        <f t="shared" si="283"/>
        <v>GEBR</v>
      </c>
      <c r="AD326" s="86" t="str">
        <f t="shared" si="284"/>
        <v>&gt;</v>
      </c>
      <c r="AE326" s="86">
        <f t="shared" si="285"/>
        <v>0.715087890625</v>
      </c>
      <c r="AF326" s="86">
        <f t="shared" si="286"/>
        <v>222</v>
      </c>
      <c r="AG326" s="86" t="b">
        <f t="shared" si="287"/>
        <v>1</v>
      </c>
      <c r="AH326" s="86" t="str">
        <f t="shared" si="288"/>
        <v>Distance</v>
      </c>
      <c r="AI326" s="86" t="str">
        <f t="shared" si="289"/>
        <v>&lt;=</v>
      </c>
      <c r="AJ326" s="86">
        <f t="shared" si="290"/>
        <v>700.255615234375</v>
      </c>
      <c r="AK326" s="86">
        <f t="shared" si="291"/>
        <v>220</v>
      </c>
      <c r="AL326" s="86" t="b">
        <f t="shared" si="292"/>
        <v>0</v>
      </c>
      <c r="AM326" s="86" t="str">
        <f t="shared" si="293"/>
        <v>Distance</v>
      </c>
      <c r="AN326" s="86" t="str">
        <f t="shared" si="294"/>
        <v>&gt;</v>
      </c>
      <c r="AO326" s="86">
        <f t="shared" si="295"/>
        <v>669.72998046875</v>
      </c>
      <c r="AP326" s="86">
        <f t="shared" si="296"/>
        <v>38</v>
      </c>
      <c r="AQ326" s="86" t="b">
        <f t="shared" si="297"/>
        <v>0</v>
      </c>
      <c r="AR326" s="86" t="str">
        <f t="shared" si="298"/>
        <v>Speed</v>
      </c>
      <c r="AS326" s="86" t="str">
        <f t="shared" si="299"/>
        <v>&gt;</v>
      </c>
      <c r="AT326" s="86">
        <f t="shared" si="300"/>
        <v>26.76708984375</v>
      </c>
      <c r="AU326" s="86">
        <f t="shared" si="301"/>
        <v>8</v>
      </c>
      <c r="AV326" s="86" t="b">
        <f t="shared" si="302"/>
        <v>0</v>
      </c>
      <c r="AW326" s="86" t="str">
        <f t="shared" si="303"/>
        <v>Distance</v>
      </c>
      <c r="AX326" s="86" t="str">
        <f t="shared" si="304"/>
        <v>&gt;</v>
      </c>
      <c r="AY326" s="86">
        <f t="shared" si="305"/>
        <v>557.604736328125</v>
      </c>
      <c r="AZ326" s="86">
        <f t="shared" si="306"/>
        <v>2</v>
      </c>
      <c r="BA326" s="86" t="b">
        <f t="shared" si="307"/>
        <v>0</v>
      </c>
      <c r="BB326" s="86" t="str">
        <f t="shared" si="308"/>
        <v>Distance</v>
      </c>
      <c r="BC326" s="86" t="str">
        <f t="shared" si="309"/>
        <v>&gt;</v>
      </c>
      <c r="BD326" s="86">
        <f t="shared" si="310"/>
        <v>440.973388671875</v>
      </c>
      <c r="BE326" s="86">
        <f t="shared" si="311"/>
        <v>0</v>
      </c>
      <c r="BF326" s="86" t="b">
        <f t="shared" si="312"/>
        <v>0</v>
      </c>
      <c r="BG326" s="86" t="str">
        <f t="shared" si="313"/>
        <v>Distance</v>
      </c>
      <c r="BH326" s="86" t="str">
        <f t="shared" si="314"/>
        <v>&gt;</v>
      </c>
      <c r="BI326" s="86">
        <f t="shared" si="315"/>
        <v>279.580810546875</v>
      </c>
      <c r="BJ326" s="15">
        <f t="shared" si="316"/>
        <v>0</v>
      </c>
      <c r="BK326" s="15" t="str">
        <f t="shared" si="317"/>
        <v>GEBR&gt;0,715087890625 AND Distance&lt;=700,255615234375 AND Distance&gt;669,72998046875 AND Speed&gt;26,76708984375 AND Distance&gt;557,604736328125 AND Distance&gt;440,973388671875 AND Distance&gt;279,580810546875</v>
      </c>
      <c r="BM326"/>
      <c r="BN326"/>
      <c r="BO326"/>
    </row>
    <row r="327" spans="1:67">
      <c r="A327" s="15">
        <v>324</v>
      </c>
      <c r="B327" s="15">
        <v>1</v>
      </c>
      <c r="C327" s="15">
        <v>35083</v>
      </c>
      <c r="D327" s="15">
        <f t="shared" si="265"/>
        <v>8</v>
      </c>
      <c r="E327" s="15">
        <f t="shared" si="266"/>
        <v>2315</v>
      </c>
      <c r="F327" s="15">
        <f t="shared" si="267"/>
        <v>8.565185546875</v>
      </c>
      <c r="G327" s="15">
        <v>325</v>
      </c>
      <c r="H327" s="15">
        <v>326</v>
      </c>
      <c r="I327" s="15">
        <v>58</v>
      </c>
      <c r="J327" s="15">
        <v>6</v>
      </c>
      <c r="K327" s="15">
        <v>807</v>
      </c>
      <c r="L327" s="15">
        <v>132</v>
      </c>
      <c r="M327" s="15">
        <f t="shared" si="268"/>
        <v>3.22265625E-2</v>
      </c>
      <c r="O327" s="86">
        <f t="shared" si="269"/>
        <v>807</v>
      </c>
      <c r="P327" s="86">
        <f t="shared" si="270"/>
        <v>0</v>
      </c>
      <c r="Q327" s="86">
        <f t="shared" si="271"/>
        <v>597</v>
      </c>
      <c r="R327" s="86" t="b">
        <f t="shared" si="272"/>
        <v>1</v>
      </c>
      <c r="S327" s="86" t="str">
        <f t="shared" si="273"/>
        <v>Dummy Node</v>
      </c>
      <c r="T327" s="86" t="str">
        <f t="shared" si="274"/>
        <v>N/A</v>
      </c>
      <c r="U327" s="86" t="str">
        <f t="shared" si="275"/>
        <v>N/A</v>
      </c>
      <c r="V327" s="86">
        <f t="shared" si="276"/>
        <v>345</v>
      </c>
      <c r="W327" s="86" t="b">
        <f t="shared" si="277"/>
        <v>1</v>
      </c>
      <c r="X327" s="86" t="str">
        <f t="shared" si="278"/>
        <v>Dummy Node</v>
      </c>
      <c r="Y327" s="86" t="str">
        <f t="shared" si="279"/>
        <v>N/A</v>
      </c>
      <c r="Z327" s="86" t="str">
        <f t="shared" si="280"/>
        <v>N/A</v>
      </c>
      <c r="AA327" s="86">
        <f t="shared" si="281"/>
        <v>133</v>
      </c>
      <c r="AB327" s="86" t="b">
        <f t="shared" si="282"/>
        <v>1</v>
      </c>
      <c r="AC327" s="86" t="str">
        <f t="shared" si="283"/>
        <v>Distance</v>
      </c>
      <c r="AD327" s="86" t="str">
        <f t="shared" si="284"/>
        <v>&lt;=</v>
      </c>
      <c r="AE327" s="86">
        <f t="shared" si="285"/>
        <v>121.951171875</v>
      </c>
      <c r="AF327" s="86">
        <f t="shared" si="286"/>
        <v>63</v>
      </c>
      <c r="AG327" s="86" t="b">
        <f t="shared" si="287"/>
        <v>1</v>
      </c>
      <c r="AH327" s="86" t="str">
        <f t="shared" si="288"/>
        <v>Distance</v>
      </c>
      <c r="AI327" s="86" t="str">
        <f t="shared" si="289"/>
        <v>&lt;=</v>
      </c>
      <c r="AJ327" s="86">
        <f t="shared" si="290"/>
        <v>142.1259765625</v>
      </c>
      <c r="AK327" s="86">
        <f t="shared" si="291"/>
        <v>61</v>
      </c>
      <c r="AL327" s="86" t="b">
        <f t="shared" si="292"/>
        <v>1</v>
      </c>
      <c r="AM327" s="86" t="str">
        <f t="shared" si="293"/>
        <v>Distance</v>
      </c>
      <c r="AN327" s="86" t="str">
        <f t="shared" si="294"/>
        <v>&lt;=</v>
      </c>
      <c r="AO327" s="86">
        <f t="shared" si="295"/>
        <v>160.174560546875</v>
      </c>
      <c r="AP327" s="86">
        <f t="shared" si="296"/>
        <v>15</v>
      </c>
      <c r="AQ327" s="86" t="b">
        <f t="shared" si="297"/>
        <v>1</v>
      </c>
      <c r="AR327" s="86" t="str">
        <f t="shared" si="298"/>
        <v>Speed</v>
      </c>
      <c r="AS327" s="86" t="str">
        <f t="shared" si="299"/>
        <v>&lt;=</v>
      </c>
      <c r="AT327" s="86">
        <f t="shared" si="300"/>
        <v>15.89208984375</v>
      </c>
      <c r="AU327" s="86">
        <f t="shared" si="301"/>
        <v>4</v>
      </c>
      <c r="AV327" s="86" t="b">
        <f t="shared" si="302"/>
        <v>1</v>
      </c>
      <c r="AW327" s="86" t="str">
        <f t="shared" si="303"/>
        <v>Distance</v>
      </c>
      <c r="AX327" s="86" t="str">
        <f t="shared" si="304"/>
        <v>&lt;=</v>
      </c>
      <c r="AY327" s="86">
        <f t="shared" si="305"/>
        <v>200.208251953125</v>
      </c>
      <c r="AZ327" s="86">
        <f t="shared" si="306"/>
        <v>1</v>
      </c>
      <c r="BA327" s="86" t="b">
        <f t="shared" si="307"/>
        <v>0</v>
      </c>
      <c r="BB327" s="86" t="str">
        <f t="shared" si="308"/>
        <v>Speed</v>
      </c>
      <c r="BC327" s="86" t="str">
        <f t="shared" si="309"/>
        <v>&gt;</v>
      </c>
      <c r="BD327" s="86">
        <f t="shared" si="310"/>
        <v>13.645751953125</v>
      </c>
      <c r="BE327" s="86">
        <f t="shared" si="311"/>
        <v>0</v>
      </c>
      <c r="BF327" s="86" t="b">
        <f t="shared" si="312"/>
        <v>1</v>
      </c>
      <c r="BG327" s="86" t="str">
        <f t="shared" si="313"/>
        <v>Distance</v>
      </c>
      <c r="BH327" s="86" t="str">
        <f t="shared" si="314"/>
        <v>&lt;=</v>
      </c>
      <c r="BI327" s="86">
        <f t="shared" si="315"/>
        <v>279.580810546875</v>
      </c>
      <c r="BJ327" s="15">
        <f t="shared" si="316"/>
        <v>1</v>
      </c>
      <c r="BK327" s="15" t="str">
        <f t="shared" si="317"/>
        <v>Distance&lt;=121,951171875 AND Distance&lt;=142,1259765625 AND Distance&lt;=160,174560546875 AND Speed&lt;=15,89208984375 AND Distance&lt;=200,208251953125 AND Speed&gt;13,645751953125 AND Distance&lt;=279,580810546875</v>
      </c>
      <c r="BM327"/>
      <c r="BN327"/>
      <c r="BO327"/>
    </row>
    <row r="328" spans="1:67">
      <c r="A328" s="15">
        <v>325</v>
      </c>
      <c r="B328" s="15">
        <v>2</v>
      </c>
      <c r="C328" s="15">
        <v>4285</v>
      </c>
      <c r="D328" s="15">
        <f t="shared" si="265"/>
        <v>1</v>
      </c>
      <c r="E328" s="15">
        <f t="shared" si="266"/>
        <v>189</v>
      </c>
      <c r="F328" s="15">
        <f t="shared" si="267"/>
        <v>1.046142578125</v>
      </c>
      <c r="G328" s="15">
        <v>327</v>
      </c>
      <c r="H328" s="15">
        <v>328</v>
      </c>
      <c r="I328" s="15">
        <v>324</v>
      </c>
      <c r="J328" s="15">
        <v>7</v>
      </c>
      <c r="K328" s="15">
        <v>808</v>
      </c>
      <c r="L328" s="15">
        <v>683</v>
      </c>
      <c r="M328" s="15">
        <f t="shared" si="268"/>
        <v>0.166748046875</v>
      </c>
      <c r="O328" s="86">
        <f t="shared" si="269"/>
        <v>808</v>
      </c>
      <c r="P328" s="86">
        <f t="shared" si="270"/>
        <v>0</v>
      </c>
      <c r="Q328" s="86">
        <f t="shared" si="271"/>
        <v>597</v>
      </c>
      <c r="R328" s="86" t="b">
        <f t="shared" si="272"/>
        <v>0</v>
      </c>
      <c r="S328" s="86" t="str">
        <f t="shared" si="273"/>
        <v>Dummy Node</v>
      </c>
      <c r="T328" s="86" t="str">
        <f t="shared" si="274"/>
        <v>N/A</v>
      </c>
      <c r="U328" s="86" t="str">
        <f t="shared" si="275"/>
        <v>N/A</v>
      </c>
      <c r="V328" s="86">
        <f t="shared" si="276"/>
        <v>345</v>
      </c>
      <c r="W328" s="86" t="b">
        <f t="shared" si="277"/>
        <v>1</v>
      </c>
      <c r="X328" s="86" t="str">
        <f t="shared" si="278"/>
        <v>Dummy Node</v>
      </c>
      <c r="Y328" s="86" t="str">
        <f t="shared" si="279"/>
        <v>N/A</v>
      </c>
      <c r="Z328" s="86" t="str">
        <f t="shared" si="280"/>
        <v>N/A</v>
      </c>
      <c r="AA328" s="86">
        <f t="shared" si="281"/>
        <v>133</v>
      </c>
      <c r="AB328" s="86" t="b">
        <f t="shared" si="282"/>
        <v>1</v>
      </c>
      <c r="AC328" s="86" t="str">
        <f t="shared" si="283"/>
        <v>Distance</v>
      </c>
      <c r="AD328" s="86" t="str">
        <f t="shared" si="284"/>
        <v>&lt;=</v>
      </c>
      <c r="AE328" s="86">
        <f t="shared" si="285"/>
        <v>121.951171875</v>
      </c>
      <c r="AF328" s="86">
        <f t="shared" si="286"/>
        <v>63</v>
      </c>
      <c r="AG328" s="86" t="b">
        <f t="shared" si="287"/>
        <v>1</v>
      </c>
      <c r="AH328" s="86" t="str">
        <f t="shared" si="288"/>
        <v>Distance</v>
      </c>
      <c r="AI328" s="86" t="str">
        <f t="shared" si="289"/>
        <v>&lt;=</v>
      </c>
      <c r="AJ328" s="86">
        <f t="shared" si="290"/>
        <v>142.1259765625</v>
      </c>
      <c r="AK328" s="86">
        <f t="shared" si="291"/>
        <v>61</v>
      </c>
      <c r="AL328" s="86" t="b">
        <f t="shared" si="292"/>
        <v>1</v>
      </c>
      <c r="AM328" s="86" t="str">
        <f t="shared" si="293"/>
        <v>Distance</v>
      </c>
      <c r="AN328" s="86" t="str">
        <f t="shared" si="294"/>
        <v>&lt;=</v>
      </c>
      <c r="AO328" s="86">
        <f t="shared" si="295"/>
        <v>160.174560546875</v>
      </c>
      <c r="AP328" s="86">
        <f t="shared" si="296"/>
        <v>15</v>
      </c>
      <c r="AQ328" s="86" t="b">
        <f t="shared" si="297"/>
        <v>1</v>
      </c>
      <c r="AR328" s="86" t="str">
        <f t="shared" si="298"/>
        <v>Speed</v>
      </c>
      <c r="AS328" s="86" t="str">
        <f t="shared" si="299"/>
        <v>&lt;=</v>
      </c>
      <c r="AT328" s="86">
        <f t="shared" si="300"/>
        <v>15.89208984375</v>
      </c>
      <c r="AU328" s="86">
        <f t="shared" si="301"/>
        <v>4</v>
      </c>
      <c r="AV328" s="86" t="b">
        <f t="shared" si="302"/>
        <v>1</v>
      </c>
      <c r="AW328" s="86" t="str">
        <f t="shared" si="303"/>
        <v>Distance</v>
      </c>
      <c r="AX328" s="86" t="str">
        <f t="shared" si="304"/>
        <v>&lt;=</v>
      </c>
      <c r="AY328" s="86">
        <f t="shared" si="305"/>
        <v>200.208251953125</v>
      </c>
      <c r="AZ328" s="86">
        <f t="shared" si="306"/>
        <v>1</v>
      </c>
      <c r="BA328" s="86" t="b">
        <f t="shared" si="307"/>
        <v>0</v>
      </c>
      <c r="BB328" s="86" t="str">
        <f t="shared" si="308"/>
        <v>Speed</v>
      </c>
      <c r="BC328" s="86" t="str">
        <f t="shared" si="309"/>
        <v>&gt;</v>
      </c>
      <c r="BD328" s="86">
        <f t="shared" si="310"/>
        <v>13.645751953125</v>
      </c>
      <c r="BE328" s="86">
        <f t="shared" si="311"/>
        <v>0</v>
      </c>
      <c r="BF328" s="86" t="b">
        <f t="shared" si="312"/>
        <v>1</v>
      </c>
      <c r="BG328" s="86" t="str">
        <f t="shared" si="313"/>
        <v>Distance</v>
      </c>
      <c r="BH328" s="86" t="str">
        <f t="shared" si="314"/>
        <v>&lt;=</v>
      </c>
      <c r="BI328" s="86">
        <f t="shared" si="315"/>
        <v>279.580810546875</v>
      </c>
      <c r="BJ328" s="15">
        <f t="shared" si="316"/>
        <v>1</v>
      </c>
      <c r="BK328" s="15" t="str">
        <f t="shared" si="317"/>
        <v>Distance&lt;=121,951171875 AND Distance&lt;=142,1259765625 AND Distance&lt;=160,174560546875 AND Speed&lt;=15,89208984375 AND Distance&lt;=200,208251953125 AND Speed&gt;13,645751953125 AND Distance&lt;=279,580810546875</v>
      </c>
      <c r="BM328"/>
      <c r="BN328"/>
      <c r="BO328"/>
    </row>
    <row r="329" spans="1:67">
      <c r="A329" s="15">
        <v>326</v>
      </c>
      <c r="B329" s="15">
        <v>-2</v>
      </c>
      <c r="C329" s="15">
        <v>-8192</v>
      </c>
      <c r="D329" s="15">
        <f t="shared" si="265"/>
        <v>-1</v>
      </c>
      <c r="E329" s="15">
        <f t="shared" si="266"/>
        <v>0</v>
      </c>
      <c r="F329" s="15">
        <f t="shared" si="267"/>
        <v>-1</v>
      </c>
      <c r="G329" s="15">
        <v>573</v>
      </c>
      <c r="H329" s="15">
        <v>574</v>
      </c>
      <c r="I329" s="15">
        <v>324</v>
      </c>
      <c r="J329" s="15">
        <v>7</v>
      </c>
      <c r="K329" s="15">
        <v>809</v>
      </c>
      <c r="L329" s="15">
        <v>0</v>
      </c>
      <c r="M329" s="15">
        <f t="shared" si="268"/>
        <v>0</v>
      </c>
      <c r="O329" s="86">
        <f t="shared" si="269"/>
        <v>809</v>
      </c>
      <c r="P329" s="86">
        <f t="shared" si="270"/>
        <v>0</v>
      </c>
      <c r="Q329" s="86">
        <f t="shared" si="271"/>
        <v>598</v>
      </c>
      <c r="R329" s="86" t="b">
        <f t="shared" si="272"/>
        <v>1</v>
      </c>
      <c r="S329" s="86" t="str">
        <f t="shared" si="273"/>
        <v>Dummy Node</v>
      </c>
      <c r="T329" s="86" t="str">
        <f t="shared" si="274"/>
        <v>N/A</v>
      </c>
      <c r="U329" s="86" t="str">
        <f t="shared" si="275"/>
        <v>N/A</v>
      </c>
      <c r="V329" s="86">
        <f t="shared" si="276"/>
        <v>345</v>
      </c>
      <c r="W329" s="86" t="b">
        <f t="shared" si="277"/>
        <v>0</v>
      </c>
      <c r="X329" s="86" t="str">
        <f t="shared" si="278"/>
        <v>Dummy Node</v>
      </c>
      <c r="Y329" s="86" t="str">
        <f t="shared" si="279"/>
        <v>N/A</v>
      </c>
      <c r="Z329" s="86" t="str">
        <f t="shared" si="280"/>
        <v>N/A</v>
      </c>
      <c r="AA329" s="86">
        <f t="shared" si="281"/>
        <v>133</v>
      </c>
      <c r="AB329" s="86" t="b">
        <f t="shared" si="282"/>
        <v>1</v>
      </c>
      <c r="AC329" s="86" t="str">
        <f t="shared" si="283"/>
        <v>Distance</v>
      </c>
      <c r="AD329" s="86" t="str">
        <f t="shared" si="284"/>
        <v>&lt;=</v>
      </c>
      <c r="AE329" s="86">
        <f t="shared" si="285"/>
        <v>121.951171875</v>
      </c>
      <c r="AF329" s="86">
        <f t="shared" si="286"/>
        <v>63</v>
      </c>
      <c r="AG329" s="86" t="b">
        <f t="shared" si="287"/>
        <v>1</v>
      </c>
      <c r="AH329" s="86" t="str">
        <f t="shared" si="288"/>
        <v>Distance</v>
      </c>
      <c r="AI329" s="86" t="str">
        <f t="shared" si="289"/>
        <v>&lt;=</v>
      </c>
      <c r="AJ329" s="86">
        <f t="shared" si="290"/>
        <v>142.1259765625</v>
      </c>
      <c r="AK329" s="86">
        <f t="shared" si="291"/>
        <v>61</v>
      </c>
      <c r="AL329" s="86" t="b">
        <f t="shared" si="292"/>
        <v>1</v>
      </c>
      <c r="AM329" s="86" t="str">
        <f t="shared" si="293"/>
        <v>Distance</v>
      </c>
      <c r="AN329" s="86" t="str">
        <f t="shared" si="294"/>
        <v>&lt;=</v>
      </c>
      <c r="AO329" s="86">
        <f t="shared" si="295"/>
        <v>160.174560546875</v>
      </c>
      <c r="AP329" s="86">
        <f t="shared" si="296"/>
        <v>15</v>
      </c>
      <c r="AQ329" s="86" t="b">
        <f t="shared" si="297"/>
        <v>1</v>
      </c>
      <c r="AR329" s="86" t="str">
        <f t="shared" si="298"/>
        <v>Speed</v>
      </c>
      <c r="AS329" s="86" t="str">
        <f t="shared" si="299"/>
        <v>&lt;=</v>
      </c>
      <c r="AT329" s="86">
        <f t="shared" si="300"/>
        <v>15.89208984375</v>
      </c>
      <c r="AU329" s="86">
        <f t="shared" si="301"/>
        <v>4</v>
      </c>
      <c r="AV329" s="86" t="b">
        <f t="shared" si="302"/>
        <v>1</v>
      </c>
      <c r="AW329" s="86" t="str">
        <f t="shared" si="303"/>
        <v>Distance</v>
      </c>
      <c r="AX329" s="86" t="str">
        <f t="shared" si="304"/>
        <v>&lt;=</v>
      </c>
      <c r="AY329" s="86">
        <f t="shared" si="305"/>
        <v>200.208251953125</v>
      </c>
      <c r="AZ329" s="86">
        <f t="shared" si="306"/>
        <v>1</v>
      </c>
      <c r="BA329" s="86" t="b">
        <f t="shared" si="307"/>
        <v>0</v>
      </c>
      <c r="BB329" s="86" t="str">
        <f t="shared" si="308"/>
        <v>Speed</v>
      </c>
      <c r="BC329" s="86" t="str">
        <f t="shared" si="309"/>
        <v>&gt;</v>
      </c>
      <c r="BD329" s="86">
        <f t="shared" si="310"/>
        <v>13.645751953125</v>
      </c>
      <c r="BE329" s="86">
        <f t="shared" si="311"/>
        <v>0</v>
      </c>
      <c r="BF329" s="86" t="b">
        <f t="shared" si="312"/>
        <v>1</v>
      </c>
      <c r="BG329" s="86" t="str">
        <f t="shared" si="313"/>
        <v>Distance</v>
      </c>
      <c r="BH329" s="86" t="str">
        <f t="shared" si="314"/>
        <v>&lt;=</v>
      </c>
      <c r="BI329" s="86">
        <f t="shared" si="315"/>
        <v>279.580810546875</v>
      </c>
      <c r="BJ329" s="15">
        <f t="shared" si="316"/>
        <v>1</v>
      </c>
      <c r="BK329" s="15" t="str">
        <f t="shared" si="317"/>
        <v>Distance&lt;=121,951171875 AND Distance&lt;=142,1259765625 AND Distance&lt;=160,174560546875 AND Speed&lt;=15,89208984375 AND Distance&lt;=200,208251953125 AND Speed&gt;13,645751953125 AND Distance&lt;=279,580810546875</v>
      </c>
      <c r="BM329"/>
      <c r="BN329"/>
      <c r="BO329"/>
    </row>
    <row r="330" spans="1:67">
      <c r="A330" s="15">
        <v>327</v>
      </c>
      <c r="B330" s="15">
        <v>-2</v>
      </c>
      <c r="C330" s="15">
        <v>-8192</v>
      </c>
      <c r="D330" s="15">
        <f t="shared" si="265"/>
        <v>-1</v>
      </c>
      <c r="E330" s="15">
        <f t="shared" si="266"/>
        <v>0</v>
      </c>
      <c r="F330" s="15">
        <f t="shared" si="267"/>
        <v>-1</v>
      </c>
      <c r="G330" s="15">
        <v>575</v>
      </c>
      <c r="H330" s="15">
        <v>576</v>
      </c>
      <c r="I330" s="15">
        <v>325</v>
      </c>
      <c r="J330" s="15">
        <v>8</v>
      </c>
      <c r="K330" s="15">
        <v>810</v>
      </c>
      <c r="L330" s="15">
        <v>0</v>
      </c>
      <c r="M330" s="15">
        <f t="shared" si="268"/>
        <v>0</v>
      </c>
      <c r="O330" s="86">
        <f t="shared" si="269"/>
        <v>810</v>
      </c>
      <c r="P330" s="86">
        <f t="shared" si="270"/>
        <v>0</v>
      </c>
      <c r="Q330" s="86">
        <f t="shared" si="271"/>
        <v>598</v>
      </c>
      <c r="R330" s="86" t="b">
        <f t="shared" si="272"/>
        <v>0</v>
      </c>
      <c r="S330" s="86" t="str">
        <f t="shared" si="273"/>
        <v>Dummy Node</v>
      </c>
      <c r="T330" s="86" t="str">
        <f t="shared" si="274"/>
        <v>N/A</v>
      </c>
      <c r="U330" s="86" t="str">
        <f t="shared" si="275"/>
        <v>N/A</v>
      </c>
      <c r="V330" s="86">
        <f t="shared" si="276"/>
        <v>345</v>
      </c>
      <c r="W330" s="86" t="b">
        <f t="shared" si="277"/>
        <v>0</v>
      </c>
      <c r="X330" s="86" t="str">
        <f t="shared" si="278"/>
        <v>Dummy Node</v>
      </c>
      <c r="Y330" s="86" t="str">
        <f t="shared" si="279"/>
        <v>N/A</v>
      </c>
      <c r="Z330" s="86" t="str">
        <f t="shared" si="280"/>
        <v>N/A</v>
      </c>
      <c r="AA330" s="86">
        <f t="shared" si="281"/>
        <v>133</v>
      </c>
      <c r="AB330" s="86" t="b">
        <f t="shared" si="282"/>
        <v>1</v>
      </c>
      <c r="AC330" s="86" t="str">
        <f t="shared" si="283"/>
        <v>Distance</v>
      </c>
      <c r="AD330" s="86" t="str">
        <f t="shared" si="284"/>
        <v>&lt;=</v>
      </c>
      <c r="AE330" s="86">
        <f t="shared" si="285"/>
        <v>121.951171875</v>
      </c>
      <c r="AF330" s="86">
        <f t="shared" si="286"/>
        <v>63</v>
      </c>
      <c r="AG330" s="86" t="b">
        <f t="shared" si="287"/>
        <v>1</v>
      </c>
      <c r="AH330" s="86" t="str">
        <f t="shared" si="288"/>
        <v>Distance</v>
      </c>
      <c r="AI330" s="86" t="str">
        <f t="shared" si="289"/>
        <v>&lt;=</v>
      </c>
      <c r="AJ330" s="86">
        <f t="shared" si="290"/>
        <v>142.1259765625</v>
      </c>
      <c r="AK330" s="86">
        <f t="shared" si="291"/>
        <v>61</v>
      </c>
      <c r="AL330" s="86" t="b">
        <f t="shared" si="292"/>
        <v>1</v>
      </c>
      <c r="AM330" s="86" t="str">
        <f t="shared" si="293"/>
        <v>Distance</v>
      </c>
      <c r="AN330" s="86" t="str">
        <f t="shared" si="294"/>
        <v>&lt;=</v>
      </c>
      <c r="AO330" s="86">
        <f t="shared" si="295"/>
        <v>160.174560546875</v>
      </c>
      <c r="AP330" s="86">
        <f t="shared" si="296"/>
        <v>15</v>
      </c>
      <c r="AQ330" s="86" t="b">
        <f t="shared" si="297"/>
        <v>1</v>
      </c>
      <c r="AR330" s="86" t="str">
        <f t="shared" si="298"/>
        <v>Speed</v>
      </c>
      <c r="AS330" s="86" t="str">
        <f t="shared" si="299"/>
        <v>&lt;=</v>
      </c>
      <c r="AT330" s="86">
        <f t="shared" si="300"/>
        <v>15.89208984375</v>
      </c>
      <c r="AU330" s="86">
        <f t="shared" si="301"/>
        <v>4</v>
      </c>
      <c r="AV330" s="86" t="b">
        <f t="shared" si="302"/>
        <v>1</v>
      </c>
      <c r="AW330" s="86" t="str">
        <f t="shared" si="303"/>
        <v>Distance</v>
      </c>
      <c r="AX330" s="86" t="str">
        <f t="shared" si="304"/>
        <v>&lt;=</v>
      </c>
      <c r="AY330" s="86">
        <f t="shared" si="305"/>
        <v>200.208251953125</v>
      </c>
      <c r="AZ330" s="86">
        <f t="shared" si="306"/>
        <v>1</v>
      </c>
      <c r="BA330" s="86" t="b">
        <f t="shared" si="307"/>
        <v>0</v>
      </c>
      <c r="BB330" s="86" t="str">
        <f t="shared" si="308"/>
        <v>Speed</v>
      </c>
      <c r="BC330" s="86" t="str">
        <f t="shared" si="309"/>
        <v>&gt;</v>
      </c>
      <c r="BD330" s="86">
        <f t="shared" si="310"/>
        <v>13.645751953125</v>
      </c>
      <c r="BE330" s="86">
        <f t="shared" si="311"/>
        <v>0</v>
      </c>
      <c r="BF330" s="86" t="b">
        <f t="shared" si="312"/>
        <v>1</v>
      </c>
      <c r="BG330" s="86" t="str">
        <f t="shared" si="313"/>
        <v>Distance</v>
      </c>
      <c r="BH330" s="86" t="str">
        <f t="shared" si="314"/>
        <v>&lt;=</v>
      </c>
      <c r="BI330" s="86">
        <f t="shared" si="315"/>
        <v>279.580810546875</v>
      </c>
      <c r="BJ330" s="15">
        <f t="shared" si="316"/>
        <v>1</v>
      </c>
      <c r="BK330" s="15" t="str">
        <f t="shared" si="317"/>
        <v>Distance&lt;=121,951171875 AND Distance&lt;=142,1259765625 AND Distance&lt;=160,174560546875 AND Speed&lt;=15,89208984375 AND Distance&lt;=200,208251953125 AND Speed&gt;13,645751953125 AND Distance&lt;=279,580810546875</v>
      </c>
      <c r="BM330"/>
      <c r="BN330"/>
      <c r="BO330"/>
    </row>
    <row r="331" spans="1:67">
      <c r="A331" s="15">
        <v>328</v>
      </c>
      <c r="B331" s="15">
        <v>-2</v>
      </c>
      <c r="C331" s="15">
        <v>-8192</v>
      </c>
      <c r="D331" s="15">
        <f t="shared" si="265"/>
        <v>-1</v>
      </c>
      <c r="E331" s="15">
        <f t="shared" si="266"/>
        <v>0</v>
      </c>
      <c r="F331" s="15">
        <f t="shared" si="267"/>
        <v>-1</v>
      </c>
      <c r="G331" s="15">
        <v>577</v>
      </c>
      <c r="H331" s="15">
        <v>578</v>
      </c>
      <c r="I331" s="15">
        <v>325</v>
      </c>
      <c r="J331" s="15">
        <v>8</v>
      </c>
      <c r="K331" s="15">
        <v>811</v>
      </c>
      <c r="L331" s="15">
        <v>1365</v>
      </c>
      <c r="M331" s="15">
        <f t="shared" si="268"/>
        <v>0.333251953125</v>
      </c>
      <c r="O331" s="86">
        <f t="shared" si="269"/>
        <v>811</v>
      </c>
      <c r="P331" s="86">
        <f t="shared" si="270"/>
        <v>0.333251953125</v>
      </c>
      <c r="Q331" s="86">
        <f t="shared" si="271"/>
        <v>605</v>
      </c>
      <c r="R331" s="86" t="b">
        <f t="shared" si="272"/>
        <v>1</v>
      </c>
      <c r="S331" s="86" t="str">
        <f t="shared" si="273"/>
        <v>Dummy Node</v>
      </c>
      <c r="T331" s="86" t="str">
        <f t="shared" si="274"/>
        <v>N/A</v>
      </c>
      <c r="U331" s="86" t="str">
        <f t="shared" si="275"/>
        <v>N/A</v>
      </c>
      <c r="V331" s="86">
        <f t="shared" si="276"/>
        <v>351</v>
      </c>
      <c r="W331" s="86" t="b">
        <f t="shared" si="277"/>
        <v>1</v>
      </c>
      <c r="X331" s="86" t="str">
        <f t="shared" si="278"/>
        <v>Dummy Node</v>
      </c>
      <c r="Y331" s="86" t="str">
        <f t="shared" si="279"/>
        <v>N/A</v>
      </c>
      <c r="Z331" s="86" t="str">
        <f t="shared" si="280"/>
        <v>N/A</v>
      </c>
      <c r="AA331" s="86">
        <f t="shared" si="281"/>
        <v>94</v>
      </c>
      <c r="AB331" s="86" t="b">
        <f t="shared" si="282"/>
        <v>1</v>
      </c>
      <c r="AC331" s="86" t="str">
        <f t="shared" si="283"/>
        <v>Speed</v>
      </c>
      <c r="AD331" s="86" t="str">
        <f t="shared" si="284"/>
        <v>&lt;=</v>
      </c>
      <c r="AE331" s="86">
        <f t="shared" si="285"/>
        <v>20.857421875</v>
      </c>
      <c r="AF331" s="86">
        <f t="shared" si="286"/>
        <v>36</v>
      </c>
      <c r="AG331" s="86" t="b">
        <f t="shared" si="287"/>
        <v>0</v>
      </c>
      <c r="AH331" s="86" t="str">
        <f t="shared" si="288"/>
        <v>Distance</v>
      </c>
      <c r="AI331" s="86" t="str">
        <f t="shared" si="289"/>
        <v>&gt;</v>
      </c>
      <c r="AJ331" s="86">
        <f t="shared" si="290"/>
        <v>340.23876953125</v>
      </c>
      <c r="AK331" s="86">
        <f t="shared" si="291"/>
        <v>34</v>
      </c>
      <c r="AL331" s="86" t="b">
        <f t="shared" si="292"/>
        <v>0</v>
      </c>
      <c r="AM331" s="86" t="str">
        <f t="shared" si="293"/>
        <v>GEBR</v>
      </c>
      <c r="AN331" s="86" t="str">
        <f t="shared" si="294"/>
        <v>&gt;</v>
      </c>
      <c r="AO331" s="86">
        <f t="shared" si="295"/>
        <v>0.715087890625</v>
      </c>
      <c r="AP331" s="86">
        <f t="shared" si="296"/>
        <v>9</v>
      </c>
      <c r="AQ331" s="86" t="b">
        <f t="shared" si="297"/>
        <v>0</v>
      </c>
      <c r="AR331" s="86" t="str">
        <f t="shared" si="298"/>
        <v>Speed</v>
      </c>
      <c r="AS331" s="86" t="str">
        <f t="shared" si="299"/>
        <v>&gt;</v>
      </c>
      <c r="AT331" s="86">
        <f t="shared" si="300"/>
        <v>18.583740234375</v>
      </c>
      <c r="AU331" s="86">
        <f t="shared" si="301"/>
        <v>7</v>
      </c>
      <c r="AV331" s="86" t="b">
        <f t="shared" si="302"/>
        <v>1</v>
      </c>
      <c r="AW331" s="86" t="str">
        <f t="shared" si="303"/>
        <v>Speed</v>
      </c>
      <c r="AX331" s="86" t="str">
        <f t="shared" si="304"/>
        <v>&lt;=</v>
      </c>
      <c r="AY331" s="86">
        <f t="shared" si="305"/>
        <v>20.9580078125</v>
      </c>
      <c r="AZ331" s="86">
        <f t="shared" si="306"/>
        <v>2</v>
      </c>
      <c r="BA331" s="86" t="b">
        <f t="shared" si="307"/>
        <v>1</v>
      </c>
      <c r="BB331" s="86" t="str">
        <f t="shared" si="308"/>
        <v>Distance</v>
      </c>
      <c r="BC331" s="86" t="str">
        <f t="shared" si="309"/>
        <v>&lt;=</v>
      </c>
      <c r="BD331" s="86">
        <f t="shared" si="310"/>
        <v>440.973388671875</v>
      </c>
      <c r="BE331" s="86">
        <f t="shared" si="311"/>
        <v>0</v>
      </c>
      <c r="BF331" s="86" t="b">
        <f t="shared" si="312"/>
        <v>0</v>
      </c>
      <c r="BG331" s="86" t="str">
        <f t="shared" si="313"/>
        <v>Distance</v>
      </c>
      <c r="BH331" s="86" t="str">
        <f t="shared" si="314"/>
        <v>&gt;</v>
      </c>
      <c r="BI331" s="86">
        <f t="shared" si="315"/>
        <v>279.580810546875</v>
      </c>
      <c r="BJ331" s="15">
        <f t="shared" si="316"/>
        <v>0</v>
      </c>
      <c r="BK331" s="15" t="str">
        <f t="shared" si="317"/>
        <v>Speed&lt;=20,857421875 AND Distance&gt;340,23876953125 AND GEBR&gt;0,715087890625 AND Speed&gt;18,583740234375 AND Speed&lt;=20,9580078125 AND Distance&lt;=440,973388671875 AND Distance&gt;279,580810546875</v>
      </c>
      <c r="BM331"/>
      <c r="BN331"/>
      <c r="BO331"/>
    </row>
    <row r="332" spans="1:67">
      <c r="A332" s="15">
        <v>329</v>
      </c>
      <c r="B332" s="15">
        <v>-2</v>
      </c>
      <c r="C332" s="15">
        <v>-8192</v>
      </c>
      <c r="D332" s="15">
        <f t="shared" si="265"/>
        <v>-1</v>
      </c>
      <c r="E332" s="15">
        <f t="shared" si="266"/>
        <v>0</v>
      </c>
      <c r="F332" s="15">
        <f t="shared" si="267"/>
        <v>-1</v>
      </c>
      <c r="G332" s="15">
        <v>-1</v>
      </c>
      <c r="H332" s="15">
        <v>-1</v>
      </c>
      <c r="I332" s="15">
        <v>85</v>
      </c>
      <c r="J332" s="15">
        <v>9</v>
      </c>
      <c r="K332" s="15">
        <v>812</v>
      </c>
      <c r="L332" s="15">
        <v>910</v>
      </c>
      <c r="M332" s="15">
        <f t="shared" si="268"/>
        <v>0.22216796875</v>
      </c>
      <c r="O332" s="86">
        <f t="shared" si="269"/>
        <v>812</v>
      </c>
      <c r="P332" s="86">
        <f t="shared" si="270"/>
        <v>0.333251953125</v>
      </c>
      <c r="Q332" s="86">
        <f t="shared" si="271"/>
        <v>605</v>
      </c>
      <c r="R332" s="86" t="b">
        <f t="shared" si="272"/>
        <v>0</v>
      </c>
      <c r="S332" s="86" t="str">
        <f t="shared" si="273"/>
        <v>Dummy Node</v>
      </c>
      <c r="T332" s="86" t="str">
        <f t="shared" si="274"/>
        <v>N/A</v>
      </c>
      <c r="U332" s="86" t="str">
        <f t="shared" si="275"/>
        <v>N/A</v>
      </c>
      <c r="V332" s="86">
        <f t="shared" si="276"/>
        <v>351</v>
      </c>
      <c r="W332" s="86" t="b">
        <f t="shared" si="277"/>
        <v>1</v>
      </c>
      <c r="X332" s="86" t="str">
        <f t="shared" si="278"/>
        <v>Dummy Node</v>
      </c>
      <c r="Y332" s="86" t="str">
        <f t="shared" si="279"/>
        <v>N/A</v>
      </c>
      <c r="Z332" s="86" t="str">
        <f t="shared" si="280"/>
        <v>N/A</v>
      </c>
      <c r="AA332" s="86">
        <f t="shared" si="281"/>
        <v>94</v>
      </c>
      <c r="AB332" s="86" t="b">
        <f t="shared" si="282"/>
        <v>1</v>
      </c>
      <c r="AC332" s="86" t="str">
        <f t="shared" si="283"/>
        <v>Speed</v>
      </c>
      <c r="AD332" s="86" t="str">
        <f t="shared" si="284"/>
        <v>&lt;=</v>
      </c>
      <c r="AE332" s="86">
        <f t="shared" si="285"/>
        <v>20.857421875</v>
      </c>
      <c r="AF332" s="86">
        <f t="shared" si="286"/>
        <v>36</v>
      </c>
      <c r="AG332" s="86" t="b">
        <f t="shared" si="287"/>
        <v>0</v>
      </c>
      <c r="AH332" s="86" t="str">
        <f t="shared" si="288"/>
        <v>Distance</v>
      </c>
      <c r="AI332" s="86" t="str">
        <f t="shared" si="289"/>
        <v>&gt;</v>
      </c>
      <c r="AJ332" s="86">
        <f t="shared" si="290"/>
        <v>340.23876953125</v>
      </c>
      <c r="AK332" s="86">
        <f t="shared" si="291"/>
        <v>34</v>
      </c>
      <c r="AL332" s="86" t="b">
        <f t="shared" si="292"/>
        <v>0</v>
      </c>
      <c r="AM332" s="86" t="str">
        <f t="shared" si="293"/>
        <v>GEBR</v>
      </c>
      <c r="AN332" s="86" t="str">
        <f t="shared" si="294"/>
        <v>&gt;</v>
      </c>
      <c r="AO332" s="86">
        <f t="shared" si="295"/>
        <v>0.715087890625</v>
      </c>
      <c r="AP332" s="86">
        <f t="shared" si="296"/>
        <v>9</v>
      </c>
      <c r="AQ332" s="86" t="b">
        <f t="shared" si="297"/>
        <v>0</v>
      </c>
      <c r="AR332" s="86" t="str">
        <f t="shared" si="298"/>
        <v>Speed</v>
      </c>
      <c r="AS332" s="86" t="str">
        <f t="shared" si="299"/>
        <v>&gt;</v>
      </c>
      <c r="AT332" s="86">
        <f t="shared" si="300"/>
        <v>18.583740234375</v>
      </c>
      <c r="AU332" s="86">
        <f t="shared" si="301"/>
        <v>7</v>
      </c>
      <c r="AV332" s="86" t="b">
        <f t="shared" si="302"/>
        <v>1</v>
      </c>
      <c r="AW332" s="86" t="str">
        <f t="shared" si="303"/>
        <v>Speed</v>
      </c>
      <c r="AX332" s="86" t="str">
        <f t="shared" si="304"/>
        <v>&lt;=</v>
      </c>
      <c r="AY332" s="86">
        <f t="shared" si="305"/>
        <v>20.9580078125</v>
      </c>
      <c r="AZ332" s="86">
        <f t="shared" si="306"/>
        <v>2</v>
      </c>
      <c r="BA332" s="86" t="b">
        <f t="shared" si="307"/>
        <v>1</v>
      </c>
      <c r="BB332" s="86" t="str">
        <f t="shared" si="308"/>
        <v>Distance</v>
      </c>
      <c r="BC332" s="86" t="str">
        <f t="shared" si="309"/>
        <v>&lt;=</v>
      </c>
      <c r="BD332" s="86">
        <f t="shared" si="310"/>
        <v>440.973388671875</v>
      </c>
      <c r="BE332" s="86">
        <f t="shared" si="311"/>
        <v>0</v>
      </c>
      <c r="BF332" s="86" t="b">
        <f t="shared" si="312"/>
        <v>0</v>
      </c>
      <c r="BG332" s="86" t="str">
        <f t="shared" si="313"/>
        <v>Distance</v>
      </c>
      <c r="BH332" s="86" t="str">
        <f t="shared" si="314"/>
        <v>&gt;</v>
      </c>
      <c r="BI332" s="86">
        <f t="shared" si="315"/>
        <v>279.580810546875</v>
      </c>
      <c r="BJ332" s="15">
        <f t="shared" si="316"/>
        <v>0</v>
      </c>
      <c r="BK332" s="15" t="str">
        <f t="shared" si="317"/>
        <v>Speed&lt;=20,857421875 AND Distance&gt;340,23876953125 AND GEBR&gt;0,715087890625 AND Speed&gt;18,583740234375 AND Speed&lt;=20,9580078125 AND Distance&lt;=440,973388671875 AND Distance&gt;279,580810546875</v>
      </c>
      <c r="BM332"/>
      <c r="BN332"/>
      <c r="BO332"/>
    </row>
    <row r="333" spans="1:67">
      <c r="A333" s="15">
        <v>330</v>
      </c>
      <c r="B333" s="15">
        <v>-2</v>
      </c>
      <c r="C333" s="15">
        <v>-8192</v>
      </c>
      <c r="D333" s="15">
        <f t="shared" si="265"/>
        <v>-1</v>
      </c>
      <c r="E333" s="15">
        <f t="shared" si="266"/>
        <v>0</v>
      </c>
      <c r="F333" s="15">
        <f t="shared" si="267"/>
        <v>-1</v>
      </c>
      <c r="G333" s="15">
        <v>-1</v>
      </c>
      <c r="H333" s="15">
        <v>-1</v>
      </c>
      <c r="I333" s="15">
        <v>85</v>
      </c>
      <c r="J333" s="15">
        <v>9</v>
      </c>
      <c r="K333" s="15">
        <v>813</v>
      </c>
      <c r="L333" s="15">
        <v>1365</v>
      </c>
      <c r="M333" s="15">
        <f t="shared" si="268"/>
        <v>0.333251953125</v>
      </c>
      <c r="O333" s="86">
        <f t="shared" si="269"/>
        <v>813</v>
      </c>
      <c r="P333" s="86">
        <f t="shared" si="270"/>
        <v>0.333251953125</v>
      </c>
      <c r="Q333" s="86">
        <f t="shared" si="271"/>
        <v>606</v>
      </c>
      <c r="R333" s="86" t="b">
        <f t="shared" si="272"/>
        <v>1</v>
      </c>
      <c r="S333" s="86" t="str">
        <f t="shared" si="273"/>
        <v>Dummy Node</v>
      </c>
      <c r="T333" s="86" t="str">
        <f t="shared" si="274"/>
        <v>N/A</v>
      </c>
      <c r="U333" s="86" t="str">
        <f t="shared" si="275"/>
        <v>N/A</v>
      </c>
      <c r="V333" s="86">
        <f t="shared" si="276"/>
        <v>351</v>
      </c>
      <c r="W333" s="86" t="b">
        <f t="shared" si="277"/>
        <v>0</v>
      </c>
      <c r="X333" s="86" t="str">
        <f t="shared" si="278"/>
        <v>Dummy Node</v>
      </c>
      <c r="Y333" s="86" t="str">
        <f t="shared" si="279"/>
        <v>N/A</v>
      </c>
      <c r="Z333" s="86" t="str">
        <f t="shared" si="280"/>
        <v>N/A</v>
      </c>
      <c r="AA333" s="86">
        <f t="shared" si="281"/>
        <v>94</v>
      </c>
      <c r="AB333" s="86" t="b">
        <f t="shared" si="282"/>
        <v>1</v>
      </c>
      <c r="AC333" s="86" t="str">
        <f t="shared" si="283"/>
        <v>Speed</v>
      </c>
      <c r="AD333" s="86" t="str">
        <f t="shared" si="284"/>
        <v>&lt;=</v>
      </c>
      <c r="AE333" s="86">
        <f t="shared" si="285"/>
        <v>20.857421875</v>
      </c>
      <c r="AF333" s="86">
        <f t="shared" si="286"/>
        <v>36</v>
      </c>
      <c r="AG333" s="86" t="b">
        <f t="shared" si="287"/>
        <v>0</v>
      </c>
      <c r="AH333" s="86" t="str">
        <f t="shared" si="288"/>
        <v>Distance</v>
      </c>
      <c r="AI333" s="86" t="str">
        <f t="shared" si="289"/>
        <v>&gt;</v>
      </c>
      <c r="AJ333" s="86">
        <f t="shared" si="290"/>
        <v>340.23876953125</v>
      </c>
      <c r="AK333" s="86">
        <f t="shared" si="291"/>
        <v>34</v>
      </c>
      <c r="AL333" s="86" t="b">
        <f t="shared" si="292"/>
        <v>0</v>
      </c>
      <c r="AM333" s="86" t="str">
        <f t="shared" si="293"/>
        <v>GEBR</v>
      </c>
      <c r="AN333" s="86" t="str">
        <f t="shared" si="294"/>
        <v>&gt;</v>
      </c>
      <c r="AO333" s="86">
        <f t="shared" si="295"/>
        <v>0.715087890625</v>
      </c>
      <c r="AP333" s="86">
        <f t="shared" si="296"/>
        <v>9</v>
      </c>
      <c r="AQ333" s="86" t="b">
        <f t="shared" si="297"/>
        <v>0</v>
      </c>
      <c r="AR333" s="86" t="str">
        <f t="shared" si="298"/>
        <v>Speed</v>
      </c>
      <c r="AS333" s="86" t="str">
        <f t="shared" si="299"/>
        <v>&gt;</v>
      </c>
      <c r="AT333" s="86">
        <f t="shared" si="300"/>
        <v>18.583740234375</v>
      </c>
      <c r="AU333" s="86">
        <f t="shared" si="301"/>
        <v>7</v>
      </c>
      <c r="AV333" s="86" t="b">
        <f t="shared" si="302"/>
        <v>1</v>
      </c>
      <c r="AW333" s="86" t="str">
        <f t="shared" si="303"/>
        <v>Speed</v>
      </c>
      <c r="AX333" s="86" t="str">
        <f t="shared" si="304"/>
        <v>&lt;=</v>
      </c>
      <c r="AY333" s="86">
        <f t="shared" si="305"/>
        <v>20.9580078125</v>
      </c>
      <c r="AZ333" s="86">
        <f t="shared" si="306"/>
        <v>2</v>
      </c>
      <c r="BA333" s="86" t="b">
        <f t="shared" si="307"/>
        <v>1</v>
      </c>
      <c r="BB333" s="86" t="str">
        <f t="shared" si="308"/>
        <v>Distance</v>
      </c>
      <c r="BC333" s="86" t="str">
        <f t="shared" si="309"/>
        <v>&lt;=</v>
      </c>
      <c r="BD333" s="86">
        <f t="shared" si="310"/>
        <v>440.973388671875</v>
      </c>
      <c r="BE333" s="86">
        <f t="shared" si="311"/>
        <v>0</v>
      </c>
      <c r="BF333" s="86" t="b">
        <f t="shared" si="312"/>
        <v>0</v>
      </c>
      <c r="BG333" s="86" t="str">
        <f t="shared" si="313"/>
        <v>Distance</v>
      </c>
      <c r="BH333" s="86" t="str">
        <f t="shared" si="314"/>
        <v>&gt;</v>
      </c>
      <c r="BI333" s="86">
        <f t="shared" si="315"/>
        <v>279.580810546875</v>
      </c>
      <c r="BJ333" s="15">
        <f t="shared" si="316"/>
        <v>0</v>
      </c>
      <c r="BK333" s="15" t="str">
        <f t="shared" si="317"/>
        <v>Speed&lt;=20,857421875 AND Distance&gt;340,23876953125 AND GEBR&gt;0,715087890625 AND Speed&gt;18,583740234375 AND Speed&lt;=20,9580078125 AND Distance&lt;=440,973388671875 AND Distance&gt;279,580810546875</v>
      </c>
      <c r="BM333"/>
      <c r="BN333"/>
      <c r="BO333"/>
    </row>
    <row r="334" spans="1:67">
      <c r="A334" s="15">
        <v>331</v>
      </c>
      <c r="B334" s="15">
        <v>-2</v>
      </c>
      <c r="C334" s="15">
        <v>-8192</v>
      </c>
      <c r="D334" s="15">
        <f t="shared" si="265"/>
        <v>-1</v>
      </c>
      <c r="E334" s="15">
        <f t="shared" si="266"/>
        <v>0</v>
      </c>
      <c r="F334" s="15">
        <f t="shared" si="267"/>
        <v>-1</v>
      </c>
      <c r="G334" s="15">
        <v>-1</v>
      </c>
      <c r="H334" s="15">
        <v>-1</v>
      </c>
      <c r="I334" s="15">
        <v>178</v>
      </c>
      <c r="J334" s="15">
        <v>9</v>
      </c>
      <c r="K334" s="15">
        <v>814</v>
      </c>
      <c r="L334" s="15">
        <v>1365</v>
      </c>
      <c r="M334" s="15">
        <f t="shared" si="268"/>
        <v>0.333251953125</v>
      </c>
      <c r="O334" s="86">
        <f t="shared" si="269"/>
        <v>814</v>
      </c>
      <c r="P334" s="86">
        <f t="shared" si="270"/>
        <v>0.333251953125</v>
      </c>
      <c r="Q334" s="86">
        <f t="shared" si="271"/>
        <v>606</v>
      </c>
      <c r="R334" s="86" t="b">
        <f t="shared" si="272"/>
        <v>0</v>
      </c>
      <c r="S334" s="86" t="str">
        <f t="shared" si="273"/>
        <v>Dummy Node</v>
      </c>
      <c r="T334" s="86" t="str">
        <f t="shared" si="274"/>
        <v>N/A</v>
      </c>
      <c r="U334" s="86" t="str">
        <f t="shared" si="275"/>
        <v>N/A</v>
      </c>
      <c r="V334" s="86">
        <f t="shared" si="276"/>
        <v>351</v>
      </c>
      <c r="W334" s="86" t="b">
        <f t="shared" si="277"/>
        <v>0</v>
      </c>
      <c r="X334" s="86" t="str">
        <f t="shared" si="278"/>
        <v>Dummy Node</v>
      </c>
      <c r="Y334" s="86" t="str">
        <f t="shared" si="279"/>
        <v>N/A</v>
      </c>
      <c r="Z334" s="86" t="str">
        <f t="shared" si="280"/>
        <v>N/A</v>
      </c>
      <c r="AA334" s="86">
        <f t="shared" si="281"/>
        <v>94</v>
      </c>
      <c r="AB334" s="86" t="b">
        <f t="shared" si="282"/>
        <v>1</v>
      </c>
      <c r="AC334" s="86" t="str">
        <f t="shared" si="283"/>
        <v>Speed</v>
      </c>
      <c r="AD334" s="86" t="str">
        <f t="shared" si="284"/>
        <v>&lt;=</v>
      </c>
      <c r="AE334" s="86">
        <f t="shared" si="285"/>
        <v>20.857421875</v>
      </c>
      <c r="AF334" s="86">
        <f t="shared" si="286"/>
        <v>36</v>
      </c>
      <c r="AG334" s="86" t="b">
        <f t="shared" si="287"/>
        <v>0</v>
      </c>
      <c r="AH334" s="86" t="str">
        <f t="shared" si="288"/>
        <v>Distance</v>
      </c>
      <c r="AI334" s="86" t="str">
        <f t="shared" si="289"/>
        <v>&gt;</v>
      </c>
      <c r="AJ334" s="86">
        <f t="shared" si="290"/>
        <v>340.23876953125</v>
      </c>
      <c r="AK334" s="86">
        <f t="shared" si="291"/>
        <v>34</v>
      </c>
      <c r="AL334" s="86" t="b">
        <f t="shared" si="292"/>
        <v>0</v>
      </c>
      <c r="AM334" s="86" t="str">
        <f t="shared" si="293"/>
        <v>GEBR</v>
      </c>
      <c r="AN334" s="86" t="str">
        <f t="shared" si="294"/>
        <v>&gt;</v>
      </c>
      <c r="AO334" s="86">
        <f t="shared" si="295"/>
        <v>0.715087890625</v>
      </c>
      <c r="AP334" s="86">
        <f t="shared" si="296"/>
        <v>9</v>
      </c>
      <c r="AQ334" s="86" t="b">
        <f t="shared" si="297"/>
        <v>0</v>
      </c>
      <c r="AR334" s="86" t="str">
        <f t="shared" si="298"/>
        <v>Speed</v>
      </c>
      <c r="AS334" s="86" t="str">
        <f t="shared" si="299"/>
        <v>&gt;</v>
      </c>
      <c r="AT334" s="86">
        <f t="shared" si="300"/>
        <v>18.583740234375</v>
      </c>
      <c r="AU334" s="86">
        <f t="shared" si="301"/>
        <v>7</v>
      </c>
      <c r="AV334" s="86" t="b">
        <f t="shared" si="302"/>
        <v>1</v>
      </c>
      <c r="AW334" s="86" t="str">
        <f t="shared" si="303"/>
        <v>Speed</v>
      </c>
      <c r="AX334" s="86" t="str">
        <f t="shared" si="304"/>
        <v>&lt;=</v>
      </c>
      <c r="AY334" s="86">
        <f t="shared" si="305"/>
        <v>20.9580078125</v>
      </c>
      <c r="AZ334" s="86">
        <f t="shared" si="306"/>
        <v>2</v>
      </c>
      <c r="BA334" s="86" t="b">
        <f t="shared" si="307"/>
        <v>1</v>
      </c>
      <c r="BB334" s="86" t="str">
        <f t="shared" si="308"/>
        <v>Distance</v>
      </c>
      <c r="BC334" s="86" t="str">
        <f t="shared" si="309"/>
        <v>&lt;=</v>
      </c>
      <c r="BD334" s="86">
        <f t="shared" si="310"/>
        <v>440.973388671875</v>
      </c>
      <c r="BE334" s="86">
        <f t="shared" si="311"/>
        <v>0</v>
      </c>
      <c r="BF334" s="86" t="b">
        <f t="shared" si="312"/>
        <v>0</v>
      </c>
      <c r="BG334" s="86" t="str">
        <f t="shared" si="313"/>
        <v>Distance</v>
      </c>
      <c r="BH334" s="86" t="str">
        <f t="shared" si="314"/>
        <v>&gt;</v>
      </c>
      <c r="BI334" s="86">
        <f t="shared" si="315"/>
        <v>279.580810546875</v>
      </c>
      <c r="BJ334" s="15">
        <f t="shared" si="316"/>
        <v>0</v>
      </c>
      <c r="BK334" s="15" t="str">
        <f t="shared" si="317"/>
        <v>Speed&lt;=20,857421875 AND Distance&gt;340,23876953125 AND GEBR&gt;0,715087890625 AND Speed&gt;18,583740234375 AND Speed&lt;=20,9580078125 AND Distance&lt;=440,973388671875 AND Distance&gt;279,580810546875</v>
      </c>
      <c r="BM334"/>
      <c r="BN334"/>
      <c r="BO334"/>
    </row>
    <row r="335" spans="1:67">
      <c r="A335" s="15">
        <v>332</v>
      </c>
      <c r="B335" s="15">
        <v>-2</v>
      </c>
      <c r="C335" s="15">
        <v>-8192</v>
      </c>
      <c r="D335" s="15">
        <f t="shared" si="265"/>
        <v>-1</v>
      </c>
      <c r="E335" s="15">
        <f t="shared" si="266"/>
        <v>0</v>
      </c>
      <c r="F335" s="15">
        <f t="shared" si="267"/>
        <v>-1</v>
      </c>
      <c r="G335" s="15">
        <v>-1</v>
      </c>
      <c r="H335" s="15">
        <v>-1</v>
      </c>
      <c r="I335" s="15">
        <v>178</v>
      </c>
      <c r="J335" s="15">
        <v>9</v>
      </c>
      <c r="K335" s="15">
        <v>815</v>
      </c>
      <c r="L335" s="15">
        <v>910</v>
      </c>
      <c r="M335" s="15">
        <f t="shared" si="268"/>
        <v>0.22216796875</v>
      </c>
      <c r="O335" s="86">
        <f t="shared" si="269"/>
        <v>815</v>
      </c>
      <c r="P335" s="86">
        <f t="shared" si="270"/>
        <v>0.2666015625</v>
      </c>
      <c r="Q335" s="86">
        <f t="shared" si="271"/>
        <v>607</v>
      </c>
      <c r="R335" s="86" t="b">
        <f t="shared" si="272"/>
        <v>1</v>
      </c>
      <c r="S335" s="86" t="str">
        <f t="shared" si="273"/>
        <v>Dummy Node</v>
      </c>
      <c r="T335" s="86" t="str">
        <f t="shared" si="274"/>
        <v>N/A</v>
      </c>
      <c r="U335" s="86" t="str">
        <f t="shared" si="275"/>
        <v>N/A</v>
      </c>
      <c r="V335" s="86">
        <f t="shared" si="276"/>
        <v>352</v>
      </c>
      <c r="W335" s="86" t="b">
        <f t="shared" si="277"/>
        <v>1</v>
      </c>
      <c r="X335" s="86" t="str">
        <f t="shared" si="278"/>
        <v>Dummy Node</v>
      </c>
      <c r="Y335" s="86" t="str">
        <f t="shared" si="279"/>
        <v>N/A</v>
      </c>
      <c r="Z335" s="86" t="str">
        <f t="shared" si="280"/>
        <v>N/A</v>
      </c>
      <c r="AA335" s="86">
        <f t="shared" si="281"/>
        <v>94</v>
      </c>
      <c r="AB335" s="86" t="b">
        <f t="shared" si="282"/>
        <v>0</v>
      </c>
      <c r="AC335" s="86" t="str">
        <f t="shared" si="283"/>
        <v>Speed</v>
      </c>
      <c r="AD335" s="86" t="str">
        <f t="shared" si="284"/>
        <v>&gt;</v>
      </c>
      <c r="AE335" s="86">
        <f t="shared" si="285"/>
        <v>20.857421875</v>
      </c>
      <c r="AF335" s="86">
        <f t="shared" si="286"/>
        <v>36</v>
      </c>
      <c r="AG335" s="86" t="b">
        <f t="shared" si="287"/>
        <v>0</v>
      </c>
      <c r="AH335" s="86" t="str">
        <f t="shared" si="288"/>
        <v>Distance</v>
      </c>
      <c r="AI335" s="86" t="str">
        <f t="shared" si="289"/>
        <v>&gt;</v>
      </c>
      <c r="AJ335" s="86">
        <f t="shared" si="290"/>
        <v>340.23876953125</v>
      </c>
      <c r="AK335" s="86">
        <f t="shared" si="291"/>
        <v>34</v>
      </c>
      <c r="AL335" s="86" t="b">
        <f t="shared" si="292"/>
        <v>0</v>
      </c>
      <c r="AM335" s="86" t="str">
        <f t="shared" si="293"/>
        <v>GEBR</v>
      </c>
      <c r="AN335" s="86" t="str">
        <f t="shared" si="294"/>
        <v>&gt;</v>
      </c>
      <c r="AO335" s="86">
        <f t="shared" si="295"/>
        <v>0.715087890625</v>
      </c>
      <c r="AP335" s="86">
        <f t="shared" si="296"/>
        <v>9</v>
      </c>
      <c r="AQ335" s="86" t="b">
        <f t="shared" si="297"/>
        <v>0</v>
      </c>
      <c r="AR335" s="86" t="str">
        <f t="shared" si="298"/>
        <v>Speed</v>
      </c>
      <c r="AS335" s="86" t="str">
        <f t="shared" si="299"/>
        <v>&gt;</v>
      </c>
      <c r="AT335" s="86">
        <f t="shared" si="300"/>
        <v>18.583740234375</v>
      </c>
      <c r="AU335" s="86">
        <f t="shared" si="301"/>
        <v>7</v>
      </c>
      <c r="AV335" s="86" t="b">
        <f t="shared" si="302"/>
        <v>1</v>
      </c>
      <c r="AW335" s="86" t="str">
        <f t="shared" si="303"/>
        <v>Speed</v>
      </c>
      <c r="AX335" s="86" t="str">
        <f t="shared" si="304"/>
        <v>&lt;=</v>
      </c>
      <c r="AY335" s="86">
        <f t="shared" si="305"/>
        <v>20.9580078125</v>
      </c>
      <c r="AZ335" s="86">
        <f t="shared" si="306"/>
        <v>2</v>
      </c>
      <c r="BA335" s="86" t="b">
        <f t="shared" si="307"/>
        <v>1</v>
      </c>
      <c r="BB335" s="86" t="str">
        <f t="shared" si="308"/>
        <v>Distance</v>
      </c>
      <c r="BC335" s="86" t="str">
        <f t="shared" si="309"/>
        <v>&lt;=</v>
      </c>
      <c r="BD335" s="86">
        <f t="shared" si="310"/>
        <v>440.973388671875</v>
      </c>
      <c r="BE335" s="86">
        <f t="shared" si="311"/>
        <v>0</v>
      </c>
      <c r="BF335" s="86" t="b">
        <f t="shared" si="312"/>
        <v>0</v>
      </c>
      <c r="BG335" s="86" t="str">
        <f t="shared" si="313"/>
        <v>Distance</v>
      </c>
      <c r="BH335" s="86" t="str">
        <f t="shared" si="314"/>
        <v>&gt;</v>
      </c>
      <c r="BI335" s="86">
        <f t="shared" si="315"/>
        <v>279.580810546875</v>
      </c>
      <c r="BJ335" s="15">
        <f t="shared" si="316"/>
        <v>0</v>
      </c>
      <c r="BK335" s="15" t="str">
        <f t="shared" si="317"/>
        <v>Speed&gt;20,857421875 AND Distance&gt;340,23876953125 AND GEBR&gt;0,715087890625 AND Speed&gt;18,583740234375 AND Speed&lt;=20,9580078125 AND Distance&lt;=440,973388671875 AND Distance&gt;279,580810546875</v>
      </c>
      <c r="BM335"/>
      <c r="BN335"/>
      <c r="BO335"/>
    </row>
    <row r="336" spans="1:67">
      <c r="A336" s="15">
        <v>333</v>
      </c>
      <c r="B336" s="15">
        <v>2</v>
      </c>
      <c r="C336" s="15">
        <v>2929</v>
      </c>
      <c r="D336" s="15">
        <f t="shared" si="265"/>
        <v>0</v>
      </c>
      <c r="E336" s="15">
        <f t="shared" si="266"/>
        <v>2929</v>
      </c>
      <c r="F336" s="15">
        <f t="shared" si="267"/>
        <v>0.715087890625</v>
      </c>
      <c r="G336" s="15">
        <v>335</v>
      </c>
      <c r="H336" s="15">
        <v>336</v>
      </c>
      <c r="I336" s="15">
        <v>222</v>
      </c>
      <c r="J336" s="15">
        <v>6</v>
      </c>
      <c r="K336" s="15">
        <v>816</v>
      </c>
      <c r="L336" s="15">
        <v>1248</v>
      </c>
      <c r="M336" s="15">
        <f t="shared" si="268"/>
        <v>0.3046875</v>
      </c>
      <c r="O336" s="86">
        <f t="shared" si="269"/>
        <v>816</v>
      </c>
      <c r="P336" s="86">
        <f t="shared" si="270"/>
        <v>0.2666015625</v>
      </c>
      <c r="Q336" s="86">
        <f t="shared" si="271"/>
        <v>607</v>
      </c>
      <c r="R336" s="86" t="b">
        <f t="shared" si="272"/>
        <v>0</v>
      </c>
      <c r="S336" s="86" t="str">
        <f t="shared" si="273"/>
        <v>Dummy Node</v>
      </c>
      <c r="T336" s="86" t="str">
        <f t="shared" si="274"/>
        <v>N/A</v>
      </c>
      <c r="U336" s="86" t="str">
        <f t="shared" si="275"/>
        <v>N/A</v>
      </c>
      <c r="V336" s="86">
        <f t="shared" si="276"/>
        <v>352</v>
      </c>
      <c r="W336" s="86" t="b">
        <f t="shared" si="277"/>
        <v>1</v>
      </c>
      <c r="X336" s="86" t="str">
        <f t="shared" si="278"/>
        <v>Dummy Node</v>
      </c>
      <c r="Y336" s="86" t="str">
        <f t="shared" si="279"/>
        <v>N/A</v>
      </c>
      <c r="Z336" s="86" t="str">
        <f t="shared" si="280"/>
        <v>N/A</v>
      </c>
      <c r="AA336" s="86">
        <f t="shared" si="281"/>
        <v>94</v>
      </c>
      <c r="AB336" s="86" t="b">
        <f t="shared" si="282"/>
        <v>0</v>
      </c>
      <c r="AC336" s="86" t="str">
        <f t="shared" si="283"/>
        <v>Speed</v>
      </c>
      <c r="AD336" s="86" t="str">
        <f t="shared" si="284"/>
        <v>&gt;</v>
      </c>
      <c r="AE336" s="86">
        <f t="shared" si="285"/>
        <v>20.857421875</v>
      </c>
      <c r="AF336" s="86">
        <f t="shared" si="286"/>
        <v>36</v>
      </c>
      <c r="AG336" s="86" t="b">
        <f t="shared" si="287"/>
        <v>0</v>
      </c>
      <c r="AH336" s="86" t="str">
        <f t="shared" si="288"/>
        <v>Distance</v>
      </c>
      <c r="AI336" s="86" t="str">
        <f t="shared" si="289"/>
        <v>&gt;</v>
      </c>
      <c r="AJ336" s="86">
        <f t="shared" si="290"/>
        <v>340.23876953125</v>
      </c>
      <c r="AK336" s="86">
        <f t="shared" si="291"/>
        <v>34</v>
      </c>
      <c r="AL336" s="86" t="b">
        <f t="shared" si="292"/>
        <v>0</v>
      </c>
      <c r="AM336" s="86" t="str">
        <f t="shared" si="293"/>
        <v>GEBR</v>
      </c>
      <c r="AN336" s="86" t="str">
        <f t="shared" si="294"/>
        <v>&gt;</v>
      </c>
      <c r="AO336" s="86">
        <f t="shared" si="295"/>
        <v>0.715087890625</v>
      </c>
      <c r="AP336" s="86">
        <f t="shared" si="296"/>
        <v>9</v>
      </c>
      <c r="AQ336" s="86" t="b">
        <f t="shared" si="297"/>
        <v>0</v>
      </c>
      <c r="AR336" s="86" t="str">
        <f t="shared" si="298"/>
        <v>Speed</v>
      </c>
      <c r="AS336" s="86" t="str">
        <f t="shared" si="299"/>
        <v>&gt;</v>
      </c>
      <c r="AT336" s="86">
        <f t="shared" si="300"/>
        <v>18.583740234375</v>
      </c>
      <c r="AU336" s="86">
        <f t="shared" si="301"/>
        <v>7</v>
      </c>
      <c r="AV336" s="86" t="b">
        <f t="shared" si="302"/>
        <v>1</v>
      </c>
      <c r="AW336" s="86" t="str">
        <f t="shared" si="303"/>
        <v>Speed</v>
      </c>
      <c r="AX336" s="86" t="str">
        <f t="shared" si="304"/>
        <v>&lt;=</v>
      </c>
      <c r="AY336" s="86">
        <f t="shared" si="305"/>
        <v>20.9580078125</v>
      </c>
      <c r="AZ336" s="86">
        <f t="shared" si="306"/>
        <v>2</v>
      </c>
      <c r="BA336" s="86" t="b">
        <f t="shared" si="307"/>
        <v>1</v>
      </c>
      <c r="BB336" s="86" t="str">
        <f t="shared" si="308"/>
        <v>Distance</v>
      </c>
      <c r="BC336" s="86" t="str">
        <f t="shared" si="309"/>
        <v>&lt;=</v>
      </c>
      <c r="BD336" s="86">
        <f t="shared" si="310"/>
        <v>440.973388671875</v>
      </c>
      <c r="BE336" s="86">
        <f t="shared" si="311"/>
        <v>0</v>
      </c>
      <c r="BF336" s="86" t="b">
        <f t="shared" si="312"/>
        <v>0</v>
      </c>
      <c r="BG336" s="86" t="str">
        <f t="shared" si="313"/>
        <v>Distance</v>
      </c>
      <c r="BH336" s="86" t="str">
        <f t="shared" si="314"/>
        <v>&gt;</v>
      </c>
      <c r="BI336" s="86">
        <f t="shared" si="315"/>
        <v>279.580810546875</v>
      </c>
      <c r="BJ336" s="15">
        <f t="shared" si="316"/>
        <v>0</v>
      </c>
      <c r="BK336" s="15" t="str">
        <f t="shared" si="317"/>
        <v>Speed&gt;20,857421875 AND Distance&gt;340,23876953125 AND GEBR&gt;0,715087890625 AND Speed&gt;18,583740234375 AND Speed&lt;=20,9580078125 AND Distance&lt;=440,973388671875 AND Distance&gt;279,580810546875</v>
      </c>
      <c r="BM336"/>
      <c r="BN336"/>
      <c r="BO336"/>
    </row>
    <row r="337" spans="1:67">
      <c r="A337" s="15">
        <v>334</v>
      </c>
      <c r="B337" s="15">
        <v>-2</v>
      </c>
      <c r="C337" s="15">
        <v>-8192</v>
      </c>
      <c r="D337" s="15">
        <f t="shared" si="265"/>
        <v>-1</v>
      </c>
      <c r="E337" s="15">
        <f t="shared" si="266"/>
        <v>0</v>
      </c>
      <c r="F337" s="15">
        <f t="shared" si="267"/>
        <v>-1</v>
      </c>
      <c r="G337" s="15">
        <v>579</v>
      </c>
      <c r="H337" s="15">
        <v>580</v>
      </c>
      <c r="I337" s="15">
        <v>222</v>
      </c>
      <c r="J337" s="15">
        <v>6</v>
      </c>
      <c r="K337" s="15">
        <v>817</v>
      </c>
      <c r="L337" s="15">
        <v>1365</v>
      </c>
      <c r="M337" s="15">
        <f t="shared" si="268"/>
        <v>0.333251953125</v>
      </c>
      <c r="O337" s="86">
        <f t="shared" si="269"/>
        <v>817</v>
      </c>
      <c r="P337" s="86">
        <f t="shared" si="270"/>
        <v>0.2666015625</v>
      </c>
      <c r="Q337" s="86">
        <f t="shared" si="271"/>
        <v>608</v>
      </c>
      <c r="R337" s="86" t="b">
        <f t="shared" si="272"/>
        <v>1</v>
      </c>
      <c r="S337" s="86" t="str">
        <f t="shared" si="273"/>
        <v>Dummy Node</v>
      </c>
      <c r="T337" s="86" t="str">
        <f t="shared" si="274"/>
        <v>N/A</v>
      </c>
      <c r="U337" s="86" t="str">
        <f t="shared" si="275"/>
        <v>N/A</v>
      </c>
      <c r="V337" s="86">
        <f t="shared" si="276"/>
        <v>352</v>
      </c>
      <c r="W337" s="86" t="b">
        <f t="shared" si="277"/>
        <v>0</v>
      </c>
      <c r="X337" s="86" t="str">
        <f t="shared" si="278"/>
        <v>Dummy Node</v>
      </c>
      <c r="Y337" s="86" t="str">
        <f t="shared" si="279"/>
        <v>N/A</v>
      </c>
      <c r="Z337" s="86" t="str">
        <f t="shared" si="280"/>
        <v>N/A</v>
      </c>
      <c r="AA337" s="86">
        <f t="shared" si="281"/>
        <v>94</v>
      </c>
      <c r="AB337" s="86" t="b">
        <f t="shared" si="282"/>
        <v>0</v>
      </c>
      <c r="AC337" s="86" t="str">
        <f t="shared" si="283"/>
        <v>Speed</v>
      </c>
      <c r="AD337" s="86" t="str">
        <f t="shared" si="284"/>
        <v>&gt;</v>
      </c>
      <c r="AE337" s="86">
        <f t="shared" si="285"/>
        <v>20.857421875</v>
      </c>
      <c r="AF337" s="86">
        <f t="shared" si="286"/>
        <v>36</v>
      </c>
      <c r="AG337" s="86" t="b">
        <f t="shared" si="287"/>
        <v>0</v>
      </c>
      <c r="AH337" s="86" t="str">
        <f t="shared" si="288"/>
        <v>Distance</v>
      </c>
      <c r="AI337" s="86" t="str">
        <f t="shared" si="289"/>
        <v>&gt;</v>
      </c>
      <c r="AJ337" s="86">
        <f t="shared" si="290"/>
        <v>340.23876953125</v>
      </c>
      <c r="AK337" s="86">
        <f t="shared" si="291"/>
        <v>34</v>
      </c>
      <c r="AL337" s="86" t="b">
        <f t="shared" si="292"/>
        <v>0</v>
      </c>
      <c r="AM337" s="86" t="str">
        <f t="shared" si="293"/>
        <v>GEBR</v>
      </c>
      <c r="AN337" s="86" t="str">
        <f t="shared" si="294"/>
        <v>&gt;</v>
      </c>
      <c r="AO337" s="86">
        <f t="shared" si="295"/>
        <v>0.715087890625</v>
      </c>
      <c r="AP337" s="86">
        <f t="shared" si="296"/>
        <v>9</v>
      </c>
      <c r="AQ337" s="86" t="b">
        <f t="shared" si="297"/>
        <v>0</v>
      </c>
      <c r="AR337" s="86" t="str">
        <f t="shared" si="298"/>
        <v>Speed</v>
      </c>
      <c r="AS337" s="86" t="str">
        <f t="shared" si="299"/>
        <v>&gt;</v>
      </c>
      <c r="AT337" s="86">
        <f t="shared" si="300"/>
        <v>18.583740234375</v>
      </c>
      <c r="AU337" s="86">
        <f t="shared" si="301"/>
        <v>7</v>
      </c>
      <c r="AV337" s="86" t="b">
        <f t="shared" si="302"/>
        <v>1</v>
      </c>
      <c r="AW337" s="86" t="str">
        <f t="shared" si="303"/>
        <v>Speed</v>
      </c>
      <c r="AX337" s="86" t="str">
        <f t="shared" si="304"/>
        <v>&lt;=</v>
      </c>
      <c r="AY337" s="86">
        <f t="shared" si="305"/>
        <v>20.9580078125</v>
      </c>
      <c r="AZ337" s="86">
        <f t="shared" si="306"/>
        <v>2</v>
      </c>
      <c r="BA337" s="86" t="b">
        <f t="shared" si="307"/>
        <v>1</v>
      </c>
      <c r="BB337" s="86" t="str">
        <f t="shared" si="308"/>
        <v>Distance</v>
      </c>
      <c r="BC337" s="86" t="str">
        <f t="shared" si="309"/>
        <v>&lt;=</v>
      </c>
      <c r="BD337" s="86">
        <f t="shared" si="310"/>
        <v>440.973388671875</v>
      </c>
      <c r="BE337" s="86">
        <f t="shared" si="311"/>
        <v>0</v>
      </c>
      <c r="BF337" s="86" t="b">
        <f t="shared" si="312"/>
        <v>0</v>
      </c>
      <c r="BG337" s="86" t="str">
        <f t="shared" si="313"/>
        <v>Distance</v>
      </c>
      <c r="BH337" s="86" t="str">
        <f t="shared" si="314"/>
        <v>&gt;</v>
      </c>
      <c r="BI337" s="86">
        <f t="shared" si="315"/>
        <v>279.580810546875</v>
      </c>
      <c r="BJ337" s="15">
        <f t="shared" si="316"/>
        <v>0</v>
      </c>
      <c r="BK337" s="15" t="str">
        <f t="shared" si="317"/>
        <v>Speed&gt;20,857421875 AND Distance&gt;340,23876953125 AND GEBR&gt;0,715087890625 AND Speed&gt;18,583740234375 AND Speed&lt;=20,9580078125 AND Distance&lt;=440,973388671875 AND Distance&gt;279,580810546875</v>
      </c>
      <c r="BM337"/>
      <c r="BN337"/>
      <c r="BO337"/>
    </row>
    <row r="338" spans="1:67">
      <c r="A338" s="15">
        <v>335</v>
      </c>
      <c r="B338" s="15">
        <v>-2</v>
      </c>
      <c r="C338" s="15">
        <v>-8192</v>
      </c>
      <c r="D338" s="15">
        <f t="shared" si="265"/>
        <v>-1</v>
      </c>
      <c r="E338" s="15">
        <f t="shared" si="266"/>
        <v>0</v>
      </c>
      <c r="F338" s="15">
        <f t="shared" si="267"/>
        <v>-1</v>
      </c>
      <c r="G338" s="15">
        <v>581</v>
      </c>
      <c r="H338" s="15">
        <v>582</v>
      </c>
      <c r="I338" s="15">
        <v>333</v>
      </c>
      <c r="J338" s="15">
        <v>7</v>
      </c>
      <c r="K338" s="15">
        <v>818</v>
      </c>
      <c r="L338" s="15">
        <v>546</v>
      </c>
      <c r="M338" s="15">
        <f t="shared" si="268"/>
        <v>0.13330078125</v>
      </c>
      <c r="O338" s="86">
        <f t="shared" si="269"/>
        <v>818</v>
      </c>
      <c r="P338" s="86">
        <f t="shared" si="270"/>
        <v>0.2666015625</v>
      </c>
      <c r="Q338" s="86">
        <f t="shared" si="271"/>
        <v>608</v>
      </c>
      <c r="R338" s="86" t="b">
        <f t="shared" si="272"/>
        <v>0</v>
      </c>
      <c r="S338" s="86" t="str">
        <f t="shared" si="273"/>
        <v>Dummy Node</v>
      </c>
      <c r="T338" s="86" t="str">
        <f t="shared" si="274"/>
        <v>N/A</v>
      </c>
      <c r="U338" s="86" t="str">
        <f t="shared" si="275"/>
        <v>N/A</v>
      </c>
      <c r="V338" s="86">
        <f t="shared" si="276"/>
        <v>352</v>
      </c>
      <c r="W338" s="86" t="b">
        <f t="shared" si="277"/>
        <v>0</v>
      </c>
      <c r="X338" s="86" t="str">
        <f t="shared" si="278"/>
        <v>Dummy Node</v>
      </c>
      <c r="Y338" s="86" t="str">
        <f t="shared" si="279"/>
        <v>N/A</v>
      </c>
      <c r="Z338" s="86" t="str">
        <f t="shared" si="280"/>
        <v>N/A</v>
      </c>
      <c r="AA338" s="86">
        <f t="shared" si="281"/>
        <v>94</v>
      </c>
      <c r="AB338" s="86" t="b">
        <f t="shared" si="282"/>
        <v>0</v>
      </c>
      <c r="AC338" s="86" t="str">
        <f t="shared" si="283"/>
        <v>Speed</v>
      </c>
      <c r="AD338" s="86" t="str">
        <f t="shared" si="284"/>
        <v>&gt;</v>
      </c>
      <c r="AE338" s="86">
        <f t="shared" si="285"/>
        <v>20.857421875</v>
      </c>
      <c r="AF338" s="86">
        <f t="shared" si="286"/>
        <v>36</v>
      </c>
      <c r="AG338" s="86" t="b">
        <f t="shared" si="287"/>
        <v>0</v>
      </c>
      <c r="AH338" s="86" t="str">
        <f t="shared" si="288"/>
        <v>Distance</v>
      </c>
      <c r="AI338" s="86" t="str">
        <f t="shared" si="289"/>
        <v>&gt;</v>
      </c>
      <c r="AJ338" s="86">
        <f t="shared" si="290"/>
        <v>340.23876953125</v>
      </c>
      <c r="AK338" s="86">
        <f t="shared" si="291"/>
        <v>34</v>
      </c>
      <c r="AL338" s="86" t="b">
        <f t="shared" si="292"/>
        <v>0</v>
      </c>
      <c r="AM338" s="86" t="str">
        <f t="shared" si="293"/>
        <v>GEBR</v>
      </c>
      <c r="AN338" s="86" t="str">
        <f t="shared" si="294"/>
        <v>&gt;</v>
      </c>
      <c r="AO338" s="86">
        <f t="shared" si="295"/>
        <v>0.715087890625</v>
      </c>
      <c r="AP338" s="86">
        <f t="shared" si="296"/>
        <v>9</v>
      </c>
      <c r="AQ338" s="86" t="b">
        <f t="shared" si="297"/>
        <v>0</v>
      </c>
      <c r="AR338" s="86" t="str">
        <f t="shared" si="298"/>
        <v>Speed</v>
      </c>
      <c r="AS338" s="86" t="str">
        <f t="shared" si="299"/>
        <v>&gt;</v>
      </c>
      <c r="AT338" s="86">
        <f t="shared" si="300"/>
        <v>18.583740234375</v>
      </c>
      <c r="AU338" s="86">
        <f t="shared" si="301"/>
        <v>7</v>
      </c>
      <c r="AV338" s="86" t="b">
        <f t="shared" si="302"/>
        <v>1</v>
      </c>
      <c r="AW338" s="86" t="str">
        <f t="shared" si="303"/>
        <v>Speed</v>
      </c>
      <c r="AX338" s="86" t="str">
        <f t="shared" si="304"/>
        <v>&lt;=</v>
      </c>
      <c r="AY338" s="86">
        <f t="shared" si="305"/>
        <v>20.9580078125</v>
      </c>
      <c r="AZ338" s="86">
        <f t="shared" si="306"/>
        <v>2</v>
      </c>
      <c r="BA338" s="86" t="b">
        <f t="shared" si="307"/>
        <v>1</v>
      </c>
      <c r="BB338" s="86" t="str">
        <f t="shared" si="308"/>
        <v>Distance</v>
      </c>
      <c r="BC338" s="86" t="str">
        <f t="shared" si="309"/>
        <v>&lt;=</v>
      </c>
      <c r="BD338" s="86">
        <f t="shared" si="310"/>
        <v>440.973388671875</v>
      </c>
      <c r="BE338" s="86">
        <f t="shared" si="311"/>
        <v>0</v>
      </c>
      <c r="BF338" s="86" t="b">
        <f t="shared" si="312"/>
        <v>0</v>
      </c>
      <c r="BG338" s="86" t="str">
        <f t="shared" si="313"/>
        <v>Distance</v>
      </c>
      <c r="BH338" s="86" t="str">
        <f t="shared" si="314"/>
        <v>&gt;</v>
      </c>
      <c r="BI338" s="86">
        <f t="shared" si="315"/>
        <v>279.580810546875</v>
      </c>
      <c r="BJ338" s="15">
        <f t="shared" si="316"/>
        <v>0</v>
      </c>
      <c r="BK338" s="15" t="str">
        <f t="shared" si="317"/>
        <v>Speed&gt;20,857421875 AND Distance&gt;340,23876953125 AND GEBR&gt;0,715087890625 AND Speed&gt;18,583740234375 AND Speed&lt;=20,9580078125 AND Distance&lt;=440,973388671875 AND Distance&gt;279,580810546875</v>
      </c>
      <c r="BM338"/>
      <c r="BN338"/>
      <c r="BO338"/>
    </row>
    <row r="339" spans="1:67">
      <c r="A339" s="15">
        <v>336</v>
      </c>
      <c r="B339" s="15">
        <v>-2</v>
      </c>
      <c r="C339" s="15">
        <v>-8192</v>
      </c>
      <c r="D339" s="15">
        <f t="shared" si="265"/>
        <v>-1</v>
      </c>
      <c r="E339" s="15">
        <f t="shared" si="266"/>
        <v>0</v>
      </c>
      <c r="F339" s="15">
        <f t="shared" si="267"/>
        <v>-1</v>
      </c>
      <c r="G339" s="15">
        <v>583</v>
      </c>
      <c r="H339" s="15">
        <v>584</v>
      </c>
      <c r="I339" s="15">
        <v>333</v>
      </c>
      <c r="J339" s="15">
        <v>7</v>
      </c>
      <c r="K339" s="15">
        <v>819</v>
      </c>
      <c r="L339" s="15">
        <v>1365</v>
      </c>
      <c r="M339" s="15">
        <f t="shared" si="268"/>
        <v>0.333251953125</v>
      </c>
      <c r="O339" s="86">
        <f t="shared" si="269"/>
        <v>819</v>
      </c>
      <c r="P339" s="86">
        <f t="shared" si="270"/>
        <v>0</v>
      </c>
      <c r="Q339" s="86">
        <f t="shared" si="271"/>
        <v>609</v>
      </c>
      <c r="R339" s="86" t="b">
        <f t="shared" si="272"/>
        <v>1</v>
      </c>
      <c r="S339" s="86" t="str">
        <f t="shared" si="273"/>
        <v>Dummy Node</v>
      </c>
      <c r="T339" s="86" t="str">
        <f t="shared" si="274"/>
        <v>N/A</v>
      </c>
      <c r="U339" s="86" t="str">
        <f t="shared" si="275"/>
        <v>N/A</v>
      </c>
      <c r="V339" s="86">
        <f t="shared" si="276"/>
        <v>353</v>
      </c>
      <c r="W339" s="86" t="b">
        <f t="shared" si="277"/>
        <v>1</v>
      </c>
      <c r="X339" s="86" t="str">
        <f t="shared" si="278"/>
        <v>Dummy Node</v>
      </c>
      <c r="Y339" s="86" t="str">
        <f t="shared" si="279"/>
        <v>N/A</v>
      </c>
      <c r="Z339" s="86" t="str">
        <f t="shared" si="280"/>
        <v>N/A</v>
      </c>
      <c r="AA339" s="86">
        <f t="shared" si="281"/>
        <v>59</v>
      </c>
      <c r="AB339" s="86" t="b">
        <f t="shared" si="282"/>
        <v>1</v>
      </c>
      <c r="AC339" s="86" t="str">
        <f t="shared" si="283"/>
        <v>Distance</v>
      </c>
      <c r="AD339" s="86" t="str">
        <f t="shared" si="284"/>
        <v>&lt;=</v>
      </c>
      <c r="AE339" s="86">
        <f t="shared" si="285"/>
        <v>40.18603515625</v>
      </c>
      <c r="AF339" s="86">
        <f t="shared" si="286"/>
        <v>57</v>
      </c>
      <c r="AG339" s="86" t="b">
        <f t="shared" si="287"/>
        <v>1</v>
      </c>
      <c r="AH339" s="86" t="str">
        <f t="shared" si="288"/>
        <v>Distance</v>
      </c>
      <c r="AI339" s="86" t="str">
        <f t="shared" si="289"/>
        <v>&lt;=</v>
      </c>
      <c r="AJ339" s="86">
        <f t="shared" si="290"/>
        <v>42.164306640625</v>
      </c>
      <c r="AK339" s="86">
        <f t="shared" si="291"/>
        <v>12</v>
      </c>
      <c r="AL339" s="86" t="b">
        <f t="shared" si="292"/>
        <v>1</v>
      </c>
      <c r="AM339" s="86" t="str">
        <f t="shared" si="293"/>
        <v>Speed</v>
      </c>
      <c r="AN339" s="86" t="str">
        <f t="shared" si="294"/>
        <v>&lt;=</v>
      </c>
      <c r="AO339" s="86">
        <f t="shared" si="295"/>
        <v>7.25927734375</v>
      </c>
      <c r="AP339" s="86">
        <f t="shared" si="296"/>
        <v>5</v>
      </c>
      <c r="AQ339" s="86" t="b">
        <f t="shared" si="297"/>
        <v>0</v>
      </c>
      <c r="AR339" s="86" t="str">
        <f t="shared" si="298"/>
        <v>Speed</v>
      </c>
      <c r="AS339" s="86" t="str">
        <f t="shared" si="299"/>
        <v>&gt;</v>
      </c>
      <c r="AT339" s="86">
        <f t="shared" si="300"/>
        <v>5.388916015625</v>
      </c>
      <c r="AU339" s="86">
        <f t="shared" si="301"/>
        <v>3</v>
      </c>
      <c r="AV339" s="86" t="b">
        <f t="shared" si="302"/>
        <v>1</v>
      </c>
      <c r="AW339" s="86" t="str">
        <f t="shared" si="303"/>
        <v>Distance</v>
      </c>
      <c r="AX339" s="86" t="str">
        <f t="shared" si="304"/>
        <v>&lt;=</v>
      </c>
      <c r="AY339" s="86">
        <f t="shared" si="305"/>
        <v>67.628662109375</v>
      </c>
      <c r="AZ339" s="86">
        <f t="shared" si="306"/>
        <v>1</v>
      </c>
      <c r="BA339" s="86" t="b">
        <f t="shared" si="307"/>
        <v>1</v>
      </c>
      <c r="BB339" s="86" t="str">
        <f t="shared" si="308"/>
        <v>Speed</v>
      </c>
      <c r="BC339" s="86" t="str">
        <f t="shared" si="309"/>
        <v>&lt;=</v>
      </c>
      <c r="BD339" s="86">
        <f t="shared" si="310"/>
        <v>13.645751953125</v>
      </c>
      <c r="BE339" s="86">
        <f t="shared" si="311"/>
        <v>0</v>
      </c>
      <c r="BF339" s="86" t="b">
        <f t="shared" si="312"/>
        <v>1</v>
      </c>
      <c r="BG339" s="86" t="str">
        <f t="shared" si="313"/>
        <v>Distance</v>
      </c>
      <c r="BH339" s="86" t="str">
        <f t="shared" si="314"/>
        <v>&lt;=</v>
      </c>
      <c r="BI339" s="86">
        <f t="shared" si="315"/>
        <v>279.580810546875</v>
      </c>
      <c r="BJ339" s="15">
        <f t="shared" si="316"/>
        <v>1</v>
      </c>
      <c r="BK339" s="15" t="str">
        <f t="shared" si="317"/>
        <v>Distance&lt;=40,18603515625 AND Distance&lt;=42,164306640625 AND Speed&lt;=7,25927734375 AND Speed&gt;5,388916015625 AND Distance&lt;=67,628662109375 AND Speed&lt;=13,645751953125 AND Distance&lt;=279,580810546875</v>
      </c>
      <c r="BM339"/>
      <c r="BN339"/>
      <c r="BO339"/>
    </row>
    <row r="340" spans="1:67">
      <c r="A340" s="15">
        <v>337</v>
      </c>
      <c r="B340" s="15">
        <v>-2</v>
      </c>
      <c r="C340" s="15">
        <v>-8192</v>
      </c>
      <c r="D340" s="15">
        <f t="shared" si="265"/>
        <v>-1</v>
      </c>
      <c r="E340" s="15">
        <f t="shared" si="266"/>
        <v>0</v>
      </c>
      <c r="F340" s="15">
        <f t="shared" si="267"/>
        <v>-1</v>
      </c>
      <c r="G340" s="15">
        <v>585</v>
      </c>
      <c r="H340" s="15">
        <v>586</v>
      </c>
      <c r="I340" s="15">
        <v>244</v>
      </c>
      <c r="J340" s="15">
        <v>8</v>
      </c>
      <c r="K340" s="15">
        <v>820</v>
      </c>
      <c r="L340" s="15">
        <v>1365</v>
      </c>
      <c r="M340" s="15">
        <f t="shared" si="268"/>
        <v>0.333251953125</v>
      </c>
      <c r="O340" s="86">
        <f t="shared" si="269"/>
        <v>820</v>
      </c>
      <c r="P340" s="86">
        <f t="shared" si="270"/>
        <v>0</v>
      </c>
      <c r="Q340" s="86">
        <f t="shared" si="271"/>
        <v>609</v>
      </c>
      <c r="R340" s="86" t="b">
        <f t="shared" si="272"/>
        <v>0</v>
      </c>
      <c r="S340" s="86" t="str">
        <f t="shared" si="273"/>
        <v>Dummy Node</v>
      </c>
      <c r="T340" s="86" t="str">
        <f t="shared" si="274"/>
        <v>N/A</v>
      </c>
      <c r="U340" s="86" t="str">
        <f t="shared" si="275"/>
        <v>N/A</v>
      </c>
      <c r="V340" s="86">
        <f t="shared" si="276"/>
        <v>353</v>
      </c>
      <c r="W340" s="86" t="b">
        <f t="shared" si="277"/>
        <v>1</v>
      </c>
      <c r="X340" s="86" t="str">
        <f t="shared" si="278"/>
        <v>Dummy Node</v>
      </c>
      <c r="Y340" s="86" t="str">
        <f t="shared" si="279"/>
        <v>N/A</v>
      </c>
      <c r="Z340" s="86" t="str">
        <f t="shared" si="280"/>
        <v>N/A</v>
      </c>
      <c r="AA340" s="86">
        <f t="shared" si="281"/>
        <v>59</v>
      </c>
      <c r="AB340" s="86" t="b">
        <f t="shared" si="282"/>
        <v>1</v>
      </c>
      <c r="AC340" s="86" t="str">
        <f t="shared" si="283"/>
        <v>Distance</v>
      </c>
      <c r="AD340" s="86" t="str">
        <f t="shared" si="284"/>
        <v>&lt;=</v>
      </c>
      <c r="AE340" s="86">
        <f t="shared" si="285"/>
        <v>40.18603515625</v>
      </c>
      <c r="AF340" s="86">
        <f t="shared" si="286"/>
        <v>57</v>
      </c>
      <c r="AG340" s="86" t="b">
        <f t="shared" si="287"/>
        <v>1</v>
      </c>
      <c r="AH340" s="86" t="str">
        <f t="shared" si="288"/>
        <v>Distance</v>
      </c>
      <c r="AI340" s="86" t="str">
        <f t="shared" si="289"/>
        <v>&lt;=</v>
      </c>
      <c r="AJ340" s="86">
        <f t="shared" si="290"/>
        <v>42.164306640625</v>
      </c>
      <c r="AK340" s="86">
        <f t="shared" si="291"/>
        <v>12</v>
      </c>
      <c r="AL340" s="86" t="b">
        <f t="shared" si="292"/>
        <v>1</v>
      </c>
      <c r="AM340" s="86" t="str">
        <f t="shared" si="293"/>
        <v>Speed</v>
      </c>
      <c r="AN340" s="86" t="str">
        <f t="shared" si="294"/>
        <v>&lt;=</v>
      </c>
      <c r="AO340" s="86">
        <f t="shared" si="295"/>
        <v>7.25927734375</v>
      </c>
      <c r="AP340" s="86">
        <f t="shared" si="296"/>
        <v>5</v>
      </c>
      <c r="AQ340" s="86" t="b">
        <f t="shared" si="297"/>
        <v>0</v>
      </c>
      <c r="AR340" s="86" t="str">
        <f t="shared" si="298"/>
        <v>Speed</v>
      </c>
      <c r="AS340" s="86" t="str">
        <f t="shared" si="299"/>
        <v>&gt;</v>
      </c>
      <c r="AT340" s="86">
        <f t="shared" si="300"/>
        <v>5.388916015625</v>
      </c>
      <c r="AU340" s="86">
        <f t="shared" si="301"/>
        <v>3</v>
      </c>
      <c r="AV340" s="86" t="b">
        <f t="shared" si="302"/>
        <v>1</v>
      </c>
      <c r="AW340" s="86" t="str">
        <f t="shared" si="303"/>
        <v>Distance</v>
      </c>
      <c r="AX340" s="86" t="str">
        <f t="shared" si="304"/>
        <v>&lt;=</v>
      </c>
      <c r="AY340" s="86">
        <f t="shared" si="305"/>
        <v>67.628662109375</v>
      </c>
      <c r="AZ340" s="86">
        <f t="shared" si="306"/>
        <v>1</v>
      </c>
      <c r="BA340" s="86" t="b">
        <f t="shared" si="307"/>
        <v>1</v>
      </c>
      <c r="BB340" s="86" t="str">
        <f t="shared" si="308"/>
        <v>Speed</v>
      </c>
      <c r="BC340" s="86" t="str">
        <f t="shared" si="309"/>
        <v>&lt;=</v>
      </c>
      <c r="BD340" s="86">
        <f t="shared" si="310"/>
        <v>13.645751953125</v>
      </c>
      <c r="BE340" s="86">
        <f t="shared" si="311"/>
        <v>0</v>
      </c>
      <c r="BF340" s="86" t="b">
        <f t="shared" si="312"/>
        <v>1</v>
      </c>
      <c r="BG340" s="86" t="str">
        <f t="shared" si="313"/>
        <v>Distance</v>
      </c>
      <c r="BH340" s="86" t="str">
        <f t="shared" si="314"/>
        <v>&lt;=</v>
      </c>
      <c r="BI340" s="86">
        <f t="shared" si="315"/>
        <v>279.580810546875</v>
      </c>
      <c r="BJ340" s="15">
        <f t="shared" si="316"/>
        <v>1</v>
      </c>
      <c r="BK340" s="15" t="str">
        <f t="shared" si="317"/>
        <v>Distance&lt;=40,18603515625 AND Distance&lt;=42,164306640625 AND Speed&lt;=7,25927734375 AND Speed&gt;5,388916015625 AND Distance&lt;=67,628662109375 AND Speed&lt;=13,645751953125 AND Distance&lt;=279,580810546875</v>
      </c>
      <c r="BM340"/>
      <c r="BN340"/>
      <c r="BO340"/>
    </row>
    <row r="341" spans="1:67">
      <c r="A341" s="15">
        <v>338</v>
      </c>
      <c r="B341" s="15">
        <v>-2</v>
      </c>
      <c r="C341" s="15">
        <v>-8192</v>
      </c>
      <c r="D341" s="15">
        <f t="shared" si="265"/>
        <v>-1</v>
      </c>
      <c r="E341" s="15">
        <f t="shared" si="266"/>
        <v>0</v>
      </c>
      <c r="F341" s="15">
        <f t="shared" si="267"/>
        <v>-1</v>
      </c>
      <c r="G341" s="15">
        <v>587</v>
      </c>
      <c r="H341" s="15">
        <v>588</v>
      </c>
      <c r="I341" s="15">
        <v>244</v>
      </c>
      <c r="J341" s="15">
        <v>8</v>
      </c>
      <c r="K341" s="15">
        <v>821</v>
      </c>
      <c r="L341" s="15">
        <v>1024</v>
      </c>
      <c r="M341" s="15">
        <f t="shared" si="268"/>
        <v>0.25</v>
      </c>
      <c r="O341" s="86">
        <f t="shared" si="269"/>
        <v>821</v>
      </c>
      <c r="P341" s="86">
        <f t="shared" si="270"/>
        <v>0</v>
      </c>
      <c r="Q341" s="86">
        <f t="shared" si="271"/>
        <v>610</v>
      </c>
      <c r="R341" s="86" t="b">
        <f t="shared" si="272"/>
        <v>1</v>
      </c>
      <c r="S341" s="86" t="str">
        <f t="shared" si="273"/>
        <v>Dummy Node</v>
      </c>
      <c r="T341" s="86" t="str">
        <f t="shared" si="274"/>
        <v>N/A</v>
      </c>
      <c r="U341" s="86" t="str">
        <f t="shared" si="275"/>
        <v>N/A</v>
      </c>
      <c r="V341" s="86">
        <f t="shared" si="276"/>
        <v>353</v>
      </c>
      <c r="W341" s="86" t="b">
        <f t="shared" si="277"/>
        <v>0</v>
      </c>
      <c r="X341" s="86" t="str">
        <f t="shared" si="278"/>
        <v>Dummy Node</v>
      </c>
      <c r="Y341" s="86" t="str">
        <f t="shared" si="279"/>
        <v>N/A</v>
      </c>
      <c r="Z341" s="86" t="str">
        <f t="shared" si="280"/>
        <v>N/A</v>
      </c>
      <c r="AA341" s="86">
        <f t="shared" si="281"/>
        <v>59</v>
      </c>
      <c r="AB341" s="86" t="b">
        <f t="shared" si="282"/>
        <v>1</v>
      </c>
      <c r="AC341" s="86" t="str">
        <f t="shared" si="283"/>
        <v>Distance</v>
      </c>
      <c r="AD341" s="86" t="str">
        <f t="shared" si="284"/>
        <v>&lt;=</v>
      </c>
      <c r="AE341" s="86">
        <f t="shared" si="285"/>
        <v>40.18603515625</v>
      </c>
      <c r="AF341" s="86">
        <f t="shared" si="286"/>
        <v>57</v>
      </c>
      <c r="AG341" s="86" t="b">
        <f t="shared" si="287"/>
        <v>1</v>
      </c>
      <c r="AH341" s="86" t="str">
        <f t="shared" si="288"/>
        <v>Distance</v>
      </c>
      <c r="AI341" s="86" t="str">
        <f t="shared" si="289"/>
        <v>&lt;=</v>
      </c>
      <c r="AJ341" s="86">
        <f t="shared" si="290"/>
        <v>42.164306640625</v>
      </c>
      <c r="AK341" s="86">
        <f t="shared" si="291"/>
        <v>12</v>
      </c>
      <c r="AL341" s="86" t="b">
        <f t="shared" si="292"/>
        <v>1</v>
      </c>
      <c r="AM341" s="86" t="str">
        <f t="shared" si="293"/>
        <v>Speed</v>
      </c>
      <c r="AN341" s="86" t="str">
        <f t="shared" si="294"/>
        <v>&lt;=</v>
      </c>
      <c r="AO341" s="86">
        <f t="shared" si="295"/>
        <v>7.25927734375</v>
      </c>
      <c r="AP341" s="86">
        <f t="shared" si="296"/>
        <v>5</v>
      </c>
      <c r="AQ341" s="86" t="b">
        <f t="shared" si="297"/>
        <v>0</v>
      </c>
      <c r="AR341" s="86" t="str">
        <f t="shared" si="298"/>
        <v>Speed</v>
      </c>
      <c r="AS341" s="86" t="str">
        <f t="shared" si="299"/>
        <v>&gt;</v>
      </c>
      <c r="AT341" s="86">
        <f t="shared" si="300"/>
        <v>5.388916015625</v>
      </c>
      <c r="AU341" s="86">
        <f t="shared" si="301"/>
        <v>3</v>
      </c>
      <c r="AV341" s="86" t="b">
        <f t="shared" si="302"/>
        <v>1</v>
      </c>
      <c r="AW341" s="86" t="str">
        <f t="shared" si="303"/>
        <v>Distance</v>
      </c>
      <c r="AX341" s="86" t="str">
        <f t="shared" si="304"/>
        <v>&lt;=</v>
      </c>
      <c r="AY341" s="86">
        <f t="shared" si="305"/>
        <v>67.628662109375</v>
      </c>
      <c r="AZ341" s="86">
        <f t="shared" si="306"/>
        <v>1</v>
      </c>
      <c r="BA341" s="86" t="b">
        <f t="shared" si="307"/>
        <v>1</v>
      </c>
      <c r="BB341" s="86" t="str">
        <f t="shared" si="308"/>
        <v>Speed</v>
      </c>
      <c r="BC341" s="86" t="str">
        <f t="shared" si="309"/>
        <v>&lt;=</v>
      </c>
      <c r="BD341" s="86">
        <f t="shared" si="310"/>
        <v>13.645751953125</v>
      </c>
      <c r="BE341" s="86">
        <f t="shared" si="311"/>
        <v>0</v>
      </c>
      <c r="BF341" s="86" t="b">
        <f t="shared" si="312"/>
        <v>1</v>
      </c>
      <c r="BG341" s="86" t="str">
        <f t="shared" si="313"/>
        <v>Distance</v>
      </c>
      <c r="BH341" s="86" t="str">
        <f t="shared" si="314"/>
        <v>&lt;=</v>
      </c>
      <c r="BI341" s="86">
        <f t="shared" si="315"/>
        <v>279.580810546875</v>
      </c>
      <c r="BJ341" s="15">
        <f t="shared" si="316"/>
        <v>1</v>
      </c>
      <c r="BK341" s="15" t="str">
        <f t="shared" si="317"/>
        <v>Distance&lt;=40,18603515625 AND Distance&lt;=42,164306640625 AND Speed&lt;=7,25927734375 AND Speed&gt;5,388916015625 AND Distance&lt;=67,628662109375 AND Speed&lt;=13,645751953125 AND Distance&lt;=279,580810546875</v>
      </c>
      <c r="BM341"/>
      <c r="BN341"/>
      <c r="BO341"/>
    </row>
    <row r="342" spans="1:67">
      <c r="A342" s="15">
        <v>339</v>
      </c>
      <c r="B342" s="15">
        <v>-2</v>
      </c>
      <c r="C342" s="15">
        <v>-8192</v>
      </c>
      <c r="D342" s="15">
        <f t="shared" si="265"/>
        <v>-1</v>
      </c>
      <c r="E342" s="15">
        <f t="shared" si="266"/>
        <v>0</v>
      </c>
      <c r="F342" s="15">
        <f t="shared" si="267"/>
        <v>-1</v>
      </c>
      <c r="G342" s="15">
        <v>589</v>
      </c>
      <c r="H342" s="15">
        <v>590</v>
      </c>
      <c r="I342" s="15">
        <v>130</v>
      </c>
      <c r="J342" s="15">
        <v>8</v>
      </c>
      <c r="K342" s="15">
        <v>822</v>
      </c>
      <c r="L342" s="15">
        <v>1365</v>
      </c>
      <c r="M342" s="15">
        <f t="shared" si="268"/>
        <v>0.333251953125</v>
      </c>
      <c r="O342" s="86">
        <f t="shared" si="269"/>
        <v>822</v>
      </c>
      <c r="P342" s="86">
        <f t="shared" si="270"/>
        <v>0</v>
      </c>
      <c r="Q342" s="86">
        <f t="shared" si="271"/>
        <v>610</v>
      </c>
      <c r="R342" s="86" t="b">
        <f t="shared" si="272"/>
        <v>0</v>
      </c>
      <c r="S342" s="86" t="str">
        <f t="shared" si="273"/>
        <v>Dummy Node</v>
      </c>
      <c r="T342" s="86" t="str">
        <f t="shared" si="274"/>
        <v>N/A</v>
      </c>
      <c r="U342" s="86" t="str">
        <f t="shared" si="275"/>
        <v>N/A</v>
      </c>
      <c r="V342" s="86">
        <f t="shared" si="276"/>
        <v>353</v>
      </c>
      <c r="W342" s="86" t="b">
        <f t="shared" si="277"/>
        <v>0</v>
      </c>
      <c r="X342" s="86" t="str">
        <f t="shared" si="278"/>
        <v>Dummy Node</v>
      </c>
      <c r="Y342" s="86" t="str">
        <f t="shared" si="279"/>
        <v>N/A</v>
      </c>
      <c r="Z342" s="86" t="str">
        <f t="shared" si="280"/>
        <v>N/A</v>
      </c>
      <c r="AA342" s="86">
        <f t="shared" si="281"/>
        <v>59</v>
      </c>
      <c r="AB342" s="86" t="b">
        <f t="shared" si="282"/>
        <v>1</v>
      </c>
      <c r="AC342" s="86" t="str">
        <f t="shared" si="283"/>
        <v>Distance</v>
      </c>
      <c r="AD342" s="86" t="str">
        <f t="shared" si="284"/>
        <v>&lt;=</v>
      </c>
      <c r="AE342" s="86">
        <f t="shared" si="285"/>
        <v>40.18603515625</v>
      </c>
      <c r="AF342" s="86">
        <f t="shared" si="286"/>
        <v>57</v>
      </c>
      <c r="AG342" s="86" t="b">
        <f t="shared" si="287"/>
        <v>1</v>
      </c>
      <c r="AH342" s="86" t="str">
        <f t="shared" si="288"/>
        <v>Distance</v>
      </c>
      <c r="AI342" s="86" t="str">
        <f t="shared" si="289"/>
        <v>&lt;=</v>
      </c>
      <c r="AJ342" s="86">
        <f t="shared" si="290"/>
        <v>42.164306640625</v>
      </c>
      <c r="AK342" s="86">
        <f t="shared" si="291"/>
        <v>12</v>
      </c>
      <c r="AL342" s="86" t="b">
        <f t="shared" si="292"/>
        <v>1</v>
      </c>
      <c r="AM342" s="86" t="str">
        <f t="shared" si="293"/>
        <v>Speed</v>
      </c>
      <c r="AN342" s="86" t="str">
        <f t="shared" si="294"/>
        <v>&lt;=</v>
      </c>
      <c r="AO342" s="86">
        <f t="shared" si="295"/>
        <v>7.25927734375</v>
      </c>
      <c r="AP342" s="86">
        <f t="shared" si="296"/>
        <v>5</v>
      </c>
      <c r="AQ342" s="86" t="b">
        <f t="shared" si="297"/>
        <v>0</v>
      </c>
      <c r="AR342" s="86" t="str">
        <f t="shared" si="298"/>
        <v>Speed</v>
      </c>
      <c r="AS342" s="86" t="str">
        <f t="shared" si="299"/>
        <v>&gt;</v>
      </c>
      <c r="AT342" s="86">
        <f t="shared" si="300"/>
        <v>5.388916015625</v>
      </c>
      <c r="AU342" s="86">
        <f t="shared" si="301"/>
        <v>3</v>
      </c>
      <c r="AV342" s="86" t="b">
        <f t="shared" si="302"/>
        <v>1</v>
      </c>
      <c r="AW342" s="86" t="str">
        <f t="shared" si="303"/>
        <v>Distance</v>
      </c>
      <c r="AX342" s="86" t="str">
        <f t="shared" si="304"/>
        <v>&lt;=</v>
      </c>
      <c r="AY342" s="86">
        <f t="shared" si="305"/>
        <v>67.628662109375</v>
      </c>
      <c r="AZ342" s="86">
        <f t="shared" si="306"/>
        <v>1</v>
      </c>
      <c r="BA342" s="86" t="b">
        <f t="shared" si="307"/>
        <v>1</v>
      </c>
      <c r="BB342" s="86" t="str">
        <f t="shared" si="308"/>
        <v>Speed</v>
      </c>
      <c r="BC342" s="86" t="str">
        <f t="shared" si="309"/>
        <v>&lt;=</v>
      </c>
      <c r="BD342" s="86">
        <f t="shared" si="310"/>
        <v>13.645751953125</v>
      </c>
      <c r="BE342" s="86">
        <f t="shared" si="311"/>
        <v>0</v>
      </c>
      <c r="BF342" s="86" t="b">
        <f t="shared" si="312"/>
        <v>1</v>
      </c>
      <c r="BG342" s="86" t="str">
        <f t="shared" si="313"/>
        <v>Distance</v>
      </c>
      <c r="BH342" s="86" t="str">
        <f t="shared" si="314"/>
        <v>&lt;=</v>
      </c>
      <c r="BI342" s="86">
        <f t="shared" si="315"/>
        <v>279.580810546875</v>
      </c>
      <c r="BJ342" s="15">
        <f t="shared" si="316"/>
        <v>1</v>
      </c>
      <c r="BK342" s="15" t="str">
        <f t="shared" si="317"/>
        <v>Distance&lt;=40,18603515625 AND Distance&lt;=42,164306640625 AND Speed&lt;=7,25927734375 AND Speed&gt;5,388916015625 AND Distance&lt;=67,628662109375 AND Speed&lt;=13,645751953125 AND Distance&lt;=279,580810546875</v>
      </c>
      <c r="BM342"/>
      <c r="BN342"/>
      <c r="BO342"/>
    </row>
    <row r="343" spans="1:67">
      <c r="A343" s="15">
        <v>340</v>
      </c>
      <c r="B343" s="15">
        <v>-2</v>
      </c>
      <c r="C343" s="15">
        <v>-8192</v>
      </c>
      <c r="D343" s="15">
        <f t="shared" si="265"/>
        <v>-1</v>
      </c>
      <c r="E343" s="15">
        <f t="shared" si="266"/>
        <v>0</v>
      </c>
      <c r="F343" s="15">
        <f t="shared" si="267"/>
        <v>-1</v>
      </c>
      <c r="G343" s="15">
        <v>591</v>
      </c>
      <c r="H343" s="15">
        <v>592</v>
      </c>
      <c r="I343" s="15">
        <v>130</v>
      </c>
      <c r="J343" s="15">
        <v>8</v>
      </c>
      <c r="K343" s="15">
        <v>823</v>
      </c>
      <c r="L343" s="15">
        <v>910</v>
      </c>
      <c r="M343" s="15">
        <f t="shared" si="268"/>
        <v>0.22216796875</v>
      </c>
      <c r="O343" s="86">
        <f t="shared" si="269"/>
        <v>823</v>
      </c>
      <c r="P343" s="86">
        <f t="shared" si="270"/>
        <v>6.6650390625E-2</v>
      </c>
      <c r="Q343" s="86">
        <f t="shared" si="271"/>
        <v>611</v>
      </c>
      <c r="R343" s="86" t="b">
        <f t="shared" si="272"/>
        <v>1</v>
      </c>
      <c r="S343" s="86" t="str">
        <f t="shared" si="273"/>
        <v>Dummy Node</v>
      </c>
      <c r="T343" s="86" t="str">
        <f t="shared" si="274"/>
        <v>N/A</v>
      </c>
      <c r="U343" s="86" t="str">
        <f t="shared" si="275"/>
        <v>N/A</v>
      </c>
      <c r="V343" s="86">
        <f t="shared" si="276"/>
        <v>354</v>
      </c>
      <c r="W343" s="86" t="b">
        <f t="shared" si="277"/>
        <v>1</v>
      </c>
      <c r="X343" s="86" t="str">
        <f t="shared" si="278"/>
        <v>Dummy Node</v>
      </c>
      <c r="Y343" s="86" t="str">
        <f t="shared" si="279"/>
        <v>N/A</v>
      </c>
      <c r="Z343" s="86" t="str">
        <f t="shared" si="280"/>
        <v>N/A</v>
      </c>
      <c r="AA343" s="86">
        <f t="shared" si="281"/>
        <v>59</v>
      </c>
      <c r="AB343" s="86" t="b">
        <f t="shared" si="282"/>
        <v>0</v>
      </c>
      <c r="AC343" s="86" t="str">
        <f t="shared" si="283"/>
        <v>Distance</v>
      </c>
      <c r="AD343" s="86" t="str">
        <f t="shared" si="284"/>
        <v>&gt;</v>
      </c>
      <c r="AE343" s="86">
        <f t="shared" si="285"/>
        <v>40.18603515625</v>
      </c>
      <c r="AF343" s="86">
        <f t="shared" si="286"/>
        <v>57</v>
      </c>
      <c r="AG343" s="86" t="b">
        <f t="shared" si="287"/>
        <v>1</v>
      </c>
      <c r="AH343" s="86" t="str">
        <f t="shared" si="288"/>
        <v>Distance</v>
      </c>
      <c r="AI343" s="86" t="str">
        <f t="shared" si="289"/>
        <v>&lt;=</v>
      </c>
      <c r="AJ343" s="86">
        <f t="shared" si="290"/>
        <v>42.164306640625</v>
      </c>
      <c r="AK343" s="86">
        <f t="shared" si="291"/>
        <v>12</v>
      </c>
      <c r="AL343" s="86" t="b">
        <f t="shared" si="292"/>
        <v>1</v>
      </c>
      <c r="AM343" s="86" t="str">
        <f t="shared" si="293"/>
        <v>Speed</v>
      </c>
      <c r="AN343" s="86" t="str">
        <f t="shared" si="294"/>
        <v>&lt;=</v>
      </c>
      <c r="AO343" s="86">
        <f t="shared" si="295"/>
        <v>7.25927734375</v>
      </c>
      <c r="AP343" s="86">
        <f t="shared" si="296"/>
        <v>5</v>
      </c>
      <c r="AQ343" s="86" t="b">
        <f t="shared" si="297"/>
        <v>0</v>
      </c>
      <c r="AR343" s="86" t="str">
        <f t="shared" si="298"/>
        <v>Speed</v>
      </c>
      <c r="AS343" s="86" t="str">
        <f t="shared" si="299"/>
        <v>&gt;</v>
      </c>
      <c r="AT343" s="86">
        <f t="shared" si="300"/>
        <v>5.388916015625</v>
      </c>
      <c r="AU343" s="86">
        <f t="shared" si="301"/>
        <v>3</v>
      </c>
      <c r="AV343" s="86" t="b">
        <f t="shared" si="302"/>
        <v>1</v>
      </c>
      <c r="AW343" s="86" t="str">
        <f t="shared" si="303"/>
        <v>Distance</v>
      </c>
      <c r="AX343" s="86" t="str">
        <f t="shared" si="304"/>
        <v>&lt;=</v>
      </c>
      <c r="AY343" s="86">
        <f t="shared" si="305"/>
        <v>67.628662109375</v>
      </c>
      <c r="AZ343" s="86">
        <f t="shared" si="306"/>
        <v>1</v>
      </c>
      <c r="BA343" s="86" t="b">
        <f t="shared" si="307"/>
        <v>1</v>
      </c>
      <c r="BB343" s="86" t="str">
        <f t="shared" si="308"/>
        <v>Speed</v>
      </c>
      <c r="BC343" s="86" t="str">
        <f t="shared" si="309"/>
        <v>&lt;=</v>
      </c>
      <c r="BD343" s="86">
        <f t="shared" si="310"/>
        <v>13.645751953125</v>
      </c>
      <c r="BE343" s="86">
        <f t="shared" si="311"/>
        <v>0</v>
      </c>
      <c r="BF343" s="86" t="b">
        <f t="shared" si="312"/>
        <v>1</v>
      </c>
      <c r="BG343" s="86" t="str">
        <f t="shared" si="313"/>
        <v>Distance</v>
      </c>
      <c r="BH343" s="86" t="str">
        <f t="shared" si="314"/>
        <v>&lt;=</v>
      </c>
      <c r="BI343" s="86">
        <f t="shared" si="315"/>
        <v>279.580810546875</v>
      </c>
      <c r="BJ343" s="15">
        <f t="shared" si="316"/>
        <v>1</v>
      </c>
      <c r="BK343" s="15" t="str">
        <f t="shared" si="317"/>
        <v>Distance&gt;40,18603515625 AND Distance&lt;=42,164306640625 AND Speed&lt;=7,25927734375 AND Speed&gt;5,388916015625 AND Distance&lt;=67,628662109375 AND Speed&lt;=13,645751953125 AND Distance&lt;=279,580810546875</v>
      </c>
      <c r="BM343"/>
      <c r="BN343"/>
      <c r="BO343"/>
    </row>
    <row r="344" spans="1:67">
      <c r="A344" s="15">
        <v>341</v>
      </c>
      <c r="B344" s="15">
        <v>-2</v>
      </c>
      <c r="C344" s="15">
        <v>-8192</v>
      </c>
      <c r="D344" s="15">
        <f t="shared" si="265"/>
        <v>-1</v>
      </c>
      <c r="E344" s="15">
        <f t="shared" si="266"/>
        <v>0</v>
      </c>
      <c r="F344" s="15">
        <f t="shared" si="267"/>
        <v>-1</v>
      </c>
      <c r="G344" s="15">
        <v>593</v>
      </c>
      <c r="H344" s="15">
        <v>594</v>
      </c>
      <c r="I344" s="15">
        <v>242</v>
      </c>
      <c r="J344" s="15">
        <v>8</v>
      </c>
      <c r="K344" s="15">
        <v>824</v>
      </c>
      <c r="L344" s="15">
        <v>910</v>
      </c>
      <c r="M344" s="15">
        <f t="shared" si="268"/>
        <v>0.22216796875</v>
      </c>
      <c r="O344" s="86">
        <f t="shared" si="269"/>
        <v>824</v>
      </c>
      <c r="P344" s="86">
        <f t="shared" si="270"/>
        <v>6.6650390625E-2</v>
      </c>
      <c r="Q344" s="86">
        <f t="shared" si="271"/>
        <v>611</v>
      </c>
      <c r="R344" s="86" t="b">
        <f t="shared" si="272"/>
        <v>0</v>
      </c>
      <c r="S344" s="86" t="str">
        <f t="shared" si="273"/>
        <v>Dummy Node</v>
      </c>
      <c r="T344" s="86" t="str">
        <f t="shared" si="274"/>
        <v>N/A</v>
      </c>
      <c r="U344" s="86" t="str">
        <f t="shared" si="275"/>
        <v>N/A</v>
      </c>
      <c r="V344" s="86">
        <f t="shared" si="276"/>
        <v>354</v>
      </c>
      <c r="W344" s="86" t="b">
        <f t="shared" si="277"/>
        <v>1</v>
      </c>
      <c r="X344" s="86" t="str">
        <f t="shared" si="278"/>
        <v>Dummy Node</v>
      </c>
      <c r="Y344" s="86" t="str">
        <f t="shared" si="279"/>
        <v>N/A</v>
      </c>
      <c r="Z344" s="86" t="str">
        <f t="shared" si="280"/>
        <v>N/A</v>
      </c>
      <c r="AA344" s="86">
        <f t="shared" si="281"/>
        <v>59</v>
      </c>
      <c r="AB344" s="86" t="b">
        <f t="shared" si="282"/>
        <v>0</v>
      </c>
      <c r="AC344" s="86" t="str">
        <f t="shared" si="283"/>
        <v>Distance</v>
      </c>
      <c r="AD344" s="86" t="str">
        <f t="shared" si="284"/>
        <v>&gt;</v>
      </c>
      <c r="AE344" s="86">
        <f t="shared" si="285"/>
        <v>40.18603515625</v>
      </c>
      <c r="AF344" s="86">
        <f t="shared" si="286"/>
        <v>57</v>
      </c>
      <c r="AG344" s="86" t="b">
        <f t="shared" si="287"/>
        <v>1</v>
      </c>
      <c r="AH344" s="86" t="str">
        <f t="shared" si="288"/>
        <v>Distance</v>
      </c>
      <c r="AI344" s="86" t="str">
        <f t="shared" si="289"/>
        <v>&lt;=</v>
      </c>
      <c r="AJ344" s="86">
        <f t="shared" si="290"/>
        <v>42.164306640625</v>
      </c>
      <c r="AK344" s="86">
        <f t="shared" si="291"/>
        <v>12</v>
      </c>
      <c r="AL344" s="86" t="b">
        <f t="shared" si="292"/>
        <v>1</v>
      </c>
      <c r="AM344" s="86" t="str">
        <f t="shared" si="293"/>
        <v>Speed</v>
      </c>
      <c r="AN344" s="86" t="str">
        <f t="shared" si="294"/>
        <v>&lt;=</v>
      </c>
      <c r="AO344" s="86">
        <f t="shared" si="295"/>
        <v>7.25927734375</v>
      </c>
      <c r="AP344" s="86">
        <f t="shared" si="296"/>
        <v>5</v>
      </c>
      <c r="AQ344" s="86" t="b">
        <f t="shared" si="297"/>
        <v>0</v>
      </c>
      <c r="AR344" s="86" t="str">
        <f t="shared" si="298"/>
        <v>Speed</v>
      </c>
      <c r="AS344" s="86" t="str">
        <f t="shared" si="299"/>
        <v>&gt;</v>
      </c>
      <c r="AT344" s="86">
        <f t="shared" si="300"/>
        <v>5.388916015625</v>
      </c>
      <c r="AU344" s="86">
        <f t="shared" si="301"/>
        <v>3</v>
      </c>
      <c r="AV344" s="86" t="b">
        <f t="shared" si="302"/>
        <v>1</v>
      </c>
      <c r="AW344" s="86" t="str">
        <f t="shared" si="303"/>
        <v>Distance</v>
      </c>
      <c r="AX344" s="86" t="str">
        <f t="shared" si="304"/>
        <v>&lt;=</v>
      </c>
      <c r="AY344" s="86">
        <f t="shared" si="305"/>
        <v>67.628662109375</v>
      </c>
      <c r="AZ344" s="86">
        <f t="shared" si="306"/>
        <v>1</v>
      </c>
      <c r="BA344" s="86" t="b">
        <f t="shared" si="307"/>
        <v>1</v>
      </c>
      <c r="BB344" s="86" t="str">
        <f t="shared" si="308"/>
        <v>Speed</v>
      </c>
      <c r="BC344" s="86" t="str">
        <f t="shared" si="309"/>
        <v>&lt;=</v>
      </c>
      <c r="BD344" s="86">
        <f t="shared" si="310"/>
        <v>13.645751953125</v>
      </c>
      <c r="BE344" s="86">
        <f t="shared" si="311"/>
        <v>0</v>
      </c>
      <c r="BF344" s="86" t="b">
        <f t="shared" si="312"/>
        <v>1</v>
      </c>
      <c r="BG344" s="86" t="str">
        <f t="shared" si="313"/>
        <v>Distance</v>
      </c>
      <c r="BH344" s="86" t="str">
        <f t="shared" si="314"/>
        <v>&lt;=</v>
      </c>
      <c r="BI344" s="86">
        <f t="shared" si="315"/>
        <v>279.580810546875</v>
      </c>
      <c r="BJ344" s="15">
        <f t="shared" si="316"/>
        <v>1</v>
      </c>
      <c r="BK344" s="15" t="str">
        <f t="shared" si="317"/>
        <v>Distance&gt;40,18603515625 AND Distance&lt;=42,164306640625 AND Speed&lt;=7,25927734375 AND Speed&gt;5,388916015625 AND Distance&lt;=67,628662109375 AND Speed&lt;=13,645751953125 AND Distance&lt;=279,580810546875</v>
      </c>
      <c r="BM344"/>
      <c r="BN344"/>
      <c r="BO344"/>
    </row>
    <row r="345" spans="1:67">
      <c r="A345" s="15">
        <v>342</v>
      </c>
      <c r="B345" s="15">
        <v>-2</v>
      </c>
      <c r="C345" s="15">
        <v>-8192</v>
      </c>
      <c r="D345" s="15">
        <f t="shared" si="265"/>
        <v>-1</v>
      </c>
      <c r="E345" s="15">
        <f t="shared" si="266"/>
        <v>0</v>
      </c>
      <c r="F345" s="15">
        <f t="shared" si="267"/>
        <v>-1</v>
      </c>
      <c r="G345" s="15">
        <v>595</v>
      </c>
      <c r="H345" s="15">
        <v>596</v>
      </c>
      <c r="I345" s="15">
        <v>242</v>
      </c>
      <c r="J345" s="15">
        <v>8</v>
      </c>
      <c r="K345" s="15">
        <v>825</v>
      </c>
      <c r="L345" s="15">
        <v>1365</v>
      </c>
      <c r="M345" s="15">
        <f t="shared" si="268"/>
        <v>0.333251953125</v>
      </c>
      <c r="O345" s="86">
        <f t="shared" si="269"/>
        <v>825</v>
      </c>
      <c r="P345" s="86">
        <f t="shared" si="270"/>
        <v>6.6650390625E-2</v>
      </c>
      <c r="Q345" s="86">
        <f t="shared" si="271"/>
        <v>612</v>
      </c>
      <c r="R345" s="86" t="b">
        <f t="shared" si="272"/>
        <v>1</v>
      </c>
      <c r="S345" s="86" t="str">
        <f t="shared" si="273"/>
        <v>Dummy Node</v>
      </c>
      <c r="T345" s="86" t="str">
        <f t="shared" si="274"/>
        <v>N/A</v>
      </c>
      <c r="U345" s="86" t="str">
        <f t="shared" si="275"/>
        <v>N/A</v>
      </c>
      <c r="V345" s="86">
        <f t="shared" si="276"/>
        <v>354</v>
      </c>
      <c r="W345" s="86" t="b">
        <f t="shared" si="277"/>
        <v>0</v>
      </c>
      <c r="X345" s="86" t="str">
        <f t="shared" si="278"/>
        <v>Dummy Node</v>
      </c>
      <c r="Y345" s="86" t="str">
        <f t="shared" si="279"/>
        <v>N/A</v>
      </c>
      <c r="Z345" s="86" t="str">
        <f t="shared" si="280"/>
        <v>N/A</v>
      </c>
      <c r="AA345" s="86">
        <f t="shared" si="281"/>
        <v>59</v>
      </c>
      <c r="AB345" s="86" t="b">
        <f t="shared" si="282"/>
        <v>0</v>
      </c>
      <c r="AC345" s="86" t="str">
        <f t="shared" si="283"/>
        <v>Distance</v>
      </c>
      <c r="AD345" s="86" t="str">
        <f t="shared" si="284"/>
        <v>&gt;</v>
      </c>
      <c r="AE345" s="86">
        <f t="shared" si="285"/>
        <v>40.18603515625</v>
      </c>
      <c r="AF345" s="86">
        <f t="shared" si="286"/>
        <v>57</v>
      </c>
      <c r="AG345" s="86" t="b">
        <f t="shared" si="287"/>
        <v>1</v>
      </c>
      <c r="AH345" s="86" t="str">
        <f t="shared" si="288"/>
        <v>Distance</v>
      </c>
      <c r="AI345" s="86" t="str">
        <f t="shared" si="289"/>
        <v>&lt;=</v>
      </c>
      <c r="AJ345" s="86">
        <f t="shared" si="290"/>
        <v>42.164306640625</v>
      </c>
      <c r="AK345" s="86">
        <f t="shared" si="291"/>
        <v>12</v>
      </c>
      <c r="AL345" s="86" t="b">
        <f t="shared" si="292"/>
        <v>1</v>
      </c>
      <c r="AM345" s="86" t="str">
        <f t="shared" si="293"/>
        <v>Speed</v>
      </c>
      <c r="AN345" s="86" t="str">
        <f t="shared" si="294"/>
        <v>&lt;=</v>
      </c>
      <c r="AO345" s="86">
        <f t="shared" si="295"/>
        <v>7.25927734375</v>
      </c>
      <c r="AP345" s="86">
        <f t="shared" si="296"/>
        <v>5</v>
      </c>
      <c r="AQ345" s="86" t="b">
        <f t="shared" si="297"/>
        <v>0</v>
      </c>
      <c r="AR345" s="86" t="str">
        <f t="shared" si="298"/>
        <v>Speed</v>
      </c>
      <c r="AS345" s="86" t="str">
        <f t="shared" si="299"/>
        <v>&gt;</v>
      </c>
      <c r="AT345" s="86">
        <f t="shared" si="300"/>
        <v>5.388916015625</v>
      </c>
      <c r="AU345" s="86">
        <f t="shared" si="301"/>
        <v>3</v>
      </c>
      <c r="AV345" s="86" t="b">
        <f t="shared" si="302"/>
        <v>1</v>
      </c>
      <c r="AW345" s="86" t="str">
        <f t="shared" si="303"/>
        <v>Distance</v>
      </c>
      <c r="AX345" s="86" t="str">
        <f t="shared" si="304"/>
        <v>&lt;=</v>
      </c>
      <c r="AY345" s="86">
        <f t="shared" si="305"/>
        <v>67.628662109375</v>
      </c>
      <c r="AZ345" s="86">
        <f t="shared" si="306"/>
        <v>1</v>
      </c>
      <c r="BA345" s="86" t="b">
        <f t="shared" si="307"/>
        <v>1</v>
      </c>
      <c r="BB345" s="86" t="str">
        <f t="shared" si="308"/>
        <v>Speed</v>
      </c>
      <c r="BC345" s="86" t="str">
        <f t="shared" si="309"/>
        <v>&lt;=</v>
      </c>
      <c r="BD345" s="86">
        <f t="shared" si="310"/>
        <v>13.645751953125</v>
      </c>
      <c r="BE345" s="86">
        <f t="shared" si="311"/>
        <v>0</v>
      </c>
      <c r="BF345" s="86" t="b">
        <f t="shared" si="312"/>
        <v>1</v>
      </c>
      <c r="BG345" s="86" t="str">
        <f t="shared" si="313"/>
        <v>Distance</v>
      </c>
      <c r="BH345" s="86" t="str">
        <f t="shared" si="314"/>
        <v>&lt;=</v>
      </c>
      <c r="BI345" s="86">
        <f t="shared" si="315"/>
        <v>279.580810546875</v>
      </c>
      <c r="BJ345" s="15">
        <f t="shared" si="316"/>
        <v>1</v>
      </c>
      <c r="BK345" s="15" t="str">
        <f t="shared" si="317"/>
        <v>Distance&gt;40,18603515625 AND Distance&lt;=42,164306640625 AND Speed&lt;=7,25927734375 AND Speed&gt;5,388916015625 AND Distance&lt;=67,628662109375 AND Speed&lt;=13,645751953125 AND Distance&lt;=279,580810546875</v>
      </c>
      <c r="BM345"/>
      <c r="BN345"/>
      <c r="BO345"/>
    </row>
    <row r="346" spans="1:67">
      <c r="A346" s="15">
        <v>343</v>
      </c>
      <c r="B346" s="15">
        <v>-2</v>
      </c>
      <c r="C346" s="15">
        <v>-8192</v>
      </c>
      <c r="D346" s="15">
        <f t="shared" si="265"/>
        <v>-1</v>
      </c>
      <c r="E346" s="15">
        <f t="shared" si="266"/>
        <v>0</v>
      </c>
      <c r="F346" s="15">
        <f t="shared" si="267"/>
        <v>-1</v>
      </c>
      <c r="G346" s="15">
        <v>-1</v>
      </c>
      <c r="H346" s="15">
        <v>-1</v>
      </c>
      <c r="I346" s="15">
        <v>154</v>
      </c>
      <c r="J346" s="15">
        <v>9</v>
      </c>
      <c r="K346" s="15">
        <v>826</v>
      </c>
      <c r="L346" s="15">
        <v>455</v>
      </c>
      <c r="M346" s="15">
        <f t="shared" si="268"/>
        <v>0.111083984375</v>
      </c>
      <c r="O346" s="86">
        <f t="shared" si="269"/>
        <v>826</v>
      </c>
      <c r="P346" s="86">
        <f t="shared" si="270"/>
        <v>6.6650390625E-2</v>
      </c>
      <c r="Q346" s="86">
        <f t="shared" si="271"/>
        <v>612</v>
      </c>
      <c r="R346" s="86" t="b">
        <f t="shared" si="272"/>
        <v>0</v>
      </c>
      <c r="S346" s="86" t="str">
        <f t="shared" si="273"/>
        <v>Dummy Node</v>
      </c>
      <c r="T346" s="86" t="str">
        <f t="shared" si="274"/>
        <v>N/A</v>
      </c>
      <c r="U346" s="86" t="str">
        <f t="shared" si="275"/>
        <v>N/A</v>
      </c>
      <c r="V346" s="86">
        <f t="shared" si="276"/>
        <v>354</v>
      </c>
      <c r="W346" s="86" t="b">
        <f t="shared" si="277"/>
        <v>0</v>
      </c>
      <c r="X346" s="86" t="str">
        <f t="shared" si="278"/>
        <v>Dummy Node</v>
      </c>
      <c r="Y346" s="86" t="str">
        <f t="shared" si="279"/>
        <v>N/A</v>
      </c>
      <c r="Z346" s="86" t="str">
        <f t="shared" si="280"/>
        <v>N/A</v>
      </c>
      <c r="AA346" s="86">
        <f t="shared" si="281"/>
        <v>59</v>
      </c>
      <c r="AB346" s="86" t="b">
        <f t="shared" si="282"/>
        <v>0</v>
      </c>
      <c r="AC346" s="86" t="str">
        <f t="shared" si="283"/>
        <v>Distance</v>
      </c>
      <c r="AD346" s="86" t="str">
        <f t="shared" si="284"/>
        <v>&gt;</v>
      </c>
      <c r="AE346" s="86">
        <f t="shared" si="285"/>
        <v>40.18603515625</v>
      </c>
      <c r="AF346" s="86">
        <f t="shared" si="286"/>
        <v>57</v>
      </c>
      <c r="AG346" s="86" t="b">
        <f t="shared" si="287"/>
        <v>1</v>
      </c>
      <c r="AH346" s="86" t="str">
        <f t="shared" si="288"/>
        <v>Distance</v>
      </c>
      <c r="AI346" s="86" t="str">
        <f t="shared" si="289"/>
        <v>&lt;=</v>
      </c>
      <c r="AJ346" s="86">
        <f t="shared" si="290"/>
        <v>42.164306640625</v>
      </c>
      <c r="AK346" s="86">
        <f t="shared" si="291"/>
        <v>12</v>
      </c>
      <c r="AL346" s="86" t="b">
        <f t="shared" si="292"/>
        <v>1</v>
      </c>
      <c r="AM346" s="86" t="str">
        <f t="shared" si="293"/>
        <v>Speed</v>
      </c>
      <c r="AN346" s="86" t="str">
        <f t="shared" si="294"/>
        <v>&lt;=</v>
      </c>
      <c r="AO346" s="86">
        <f t="shared" si="295"/>
        <v>7.25927734375</v>
      </c>
      <c r="AP346" s="86">
        <f t="shared" si="296"/>
        <v>5</v>
      </c>
      <c r="AQ346" s="86" t="b">
        <f t="shared" si="297"/>
        <v>0</v>
      </c>
      <c r="AR346" s="86" t="str">
        <f t="shared" si="298"/>
        <v>Speed</v>
      </c>
      <c r="AS346" s="86" t="str">
        <f t="shared" si="299"/>
        <v>&gt;</v>
      </c>
      <c r="AT346" s="86">
        <f t="shared" si="300"/>
        <v>5.388916015625</v>
      </c>
      <c r="AU346" s="86">
        <f t="shared" si="301"/>
        <v>3</v>
      </c>
      <c r="AV346" s="86" t="b">
        <f t="shared" si="302"/>
        <v>1</v>
      </c>
      <c r="AW346" s="86" t="str">
        <f t="shared" si="303"/>
        <v>Distance</v>
      </c>
      <c r="AX346" s="86" t="str">
        <f t="shared" si="304"/>
        <v>&lt;=</v>
      </c>
      <c r="AY346" s="86">
        <f t="shared" si="305"/>
        <v>67.628662109375</v>
      </c>
      <c r="AZ346" s="86">
        <f t="shared" si="306"/>
        <v>1</v>
      </c>
      <c r="BA346" s="86" t="b">
        <f t="shared" si="307"/>
        <v>1</v>
      </c>
      <c r="BB346" s="86" t="str">
        <f t="shared" si="308"/>
        <v>Speed</v>
      </c>
      <c r="BC346" s="86" t="str">
        <f t="shared" si="309"/>
        <v>&lt;=</v>
      </c>
      <c r="BD346" s="86">
        <f t="shared" si="310"/>
        <v>13.645751953125</v>
      </c>
      <c r="BE346" s="86">
        <f t="shared" si="311"/>
        <v>0</v>
      </c>
      <c r="BF346" s="86" t="b">
        <f t="shared" si="312"/>
        <v>1</v>
      </c>
      <c r="BG346" s="86" t="str">
        <f t="shared" si="313"/>
        <v>Distance</v>
      </c>
      <c r="BH346" s="86" t="str">
        <f t="shared" si="314"/>
        <v>&lt;=</v>
      </c>
      <c r="BI346" s="86">
        <f t="shared" si="315"/>
        <v>279.580810546875</v>
      </c>
      <c r="BJ346" s="15">
        <f t="shared" si="316"/>
        <v>1</v>
      </c>
      <c r="BK346" s="15" t="str">
        <f t="shared" si="317"/>
        <v>Distance&gt;40,18603515625 AND Distance&lt;=42,164306640625 AND Speed&lt;=7,25927734375 AND Speed&gt;5,388916015625 AND Distance&lt;=67,628662109375 AND Speed&lt;=13,645751953125 AND Distance&lt;=279,580810546875</v>
      </c>
      <c r="BM346"/>
      <c r="BN346"/>
      <c r="BO346"/>
    </row>
    <row r="347" spans="1:67">
      <c r="A347" s="15">
        <v>344</v>
      </c>
      <c r="B347" s="15">
        <v>-2</v>
      </c>
      <c r="C347" s="15">
        <v>-8192</v>
      </c>
      <c r="D347" s="15">
        <f t="shared" si="265"/>
        <v>-1</v>
      </c>
      <c r="E347" s="15">
        <f t="shared" si="266"/>
        <v>0</v>
      </c>
      <c r="F347" s="15">
        <f t="shared" si="267"/>
        <v>-1</v>
      </c>
      <c r="G347" s="15">
        <v>-1</v>
      </c>
      <c r="H347" s="15">
        <v>-1</v>
      </c>
      <c r="I347" s="15">
        <v>154</v>
      </c>
      <c r="J347" s="15">
        <v>9</v>
      </c>
      <c r="K347" s="15">
        <v>827</v>
      </c>
      <c r="L347" s="15">
        <v>0</v>
      </c>
      <c r="M347" s="15">
        <f t="shared" si="268"/>
        <v>0</v>
      </c>
      <c r="O347" s="86">
        <f t="shared" si="269"/>
        <v>827</v>
      </c>
      <c r="P347" s="86">
        <f t="shared" si="270"/>
        <v>6.6650390625E-2</v>
      </c>
      <c r="Q347" s="86">
        <f t="shared" si="271"/>
        <v>615</v>
      </c>
      <c r="R347" s="86" t="b">
        <f t="shared" si="272"/>
        <v>1</v>
      </c>
      <c r="S347" s="86" t="str">
        <f t="shared" si="273"/>
        <v>Dummy Node</v>
      </c>
      <c r="T347" s="86" t="str">
        <f t="shared" si="274"/>
        <v>N/A</v>
      </c>
      <c r="U347" s="86" t="str">
        <f t="shared" si="275"/>
        <v>N/A</v>
      </c>
      <c r="V347" s="86">
        <f t="shared" si="276"/>
        <v>359</v>
      </c>
      <c r="W347" s="86" t="b">
        <f t="shared" si="277"/>
        <v>1</v>
      </c>
      <c r="X347" s="86" t="str">
        <f t="shared" si="278"/>
        <v>Dummy Node</v>
      </c>
      <c r="Y347" s="86" t="str">
        <f t="shared" si="279"/>
        <v>N/A</v>
      </c>
      <c r="Z347" s="86" t="str">
        <f t="shared" si="280"/>
        <v>N/A</v>
      </c>
      <c r="AA347" s="86">
        <f t="shared" si="281"/>
        <v>72</v>
      </c>
      <c r="AB347" s="86" t="b">
        <f t="shared" si="282"/>
        <v>1</v>
      </c>
      <c r="AC347" s="86" t="str">
        <f t="shared" si="283"/>
        <v>Speed</v>
      </c>
      <c r="AD347" s="86" t="str">
        <f t="shared" si="284"/>
        <v>&lt;=</v>
      </c>
      <c r="AE347" s="86">
        <f t="shared" si="285"/>
        <v>1.716796875</v>
      </c>
      <c r="AF347" s="86">
        <f t="shared" si="286"/>
        <v>19</v>
      </c>
      <c r="AG347" s="86" t="b">
        <f t="shared" si="287"/>
        <v>0</v>
      </c>
      <c r="AH347" s="86" t="str">
        <f t="shared" si="288"/>
        <v>Speed</v>
      </c>
      <c r="AI347" s="86" t="str">
        <f t="shared" si="289"/>
        <v>&gt;</v>
      </c>
      <c r="AJ347" s="86">
        <f t="shared" si="290"/>
        <v>1.471923828125</v>
      </c>
      <c r="AK347" s="86">
        <f t="shared" si="291"/>
        <v>11</v>
      </c>
      <c r="AL347" s="86" t="b">
        <f t="shared" si="292"/>
        <v>1</v>
      </c>
      <c r="AM347" s="86" t="str">
        <f t="shared" si="293"/>
        <v>Distance</v>
      </c>
      <c r="AN347" s="86" t="str">
        <f t="shared" si="294"/>
        <v>&lt;=</v>
      </c>
      <c r="AO347" s="86">
        <f t="shared" si="295"/>
        <v>18.694580078125</v>
      </c>
      <c r="AP347" s="86">
        <f t="shared" si="296"/>
        <v>5</v>
      </c>
      <c r="AQ347" s="86" t="b">
        <f t="shared" si="297"/>
        <v>1</v>
      </c>
      <c r="AR347" s="86" t="str">
        <f t="shared" si="298"/>
        <v>Speed</v>
      </c>
      <c r="AS347" s="86" t="str">
        <f t="shared" si="299"/>
        <v>&lt;=</v>
      </c>
      <c r="AT347" s="86">
        <f t="shared" si="300"/>
        <v>5.388916015625</v>
      </c>
      <c r="AU347" s="86">
        <f t="shared" si="301"/>
        <v>3</v>
      </c>
      <c r="AV347" s="86" t="b">
        <f t="shared" si="302"/>
        <v>1</v>
      </c>
      <c r="AW347" s="86" t="str">
        <f t="shared" si="303"/>
        <v>Distance</v>
      </c>
      <c r="AX347" s="86" t="str">
        <f t="shared" si="304"/>
        <v>&lt;=</v>
      </c>
      <c r="AY347" s="86">
        <f t="shared" si="305"/>
        <v>67.628662109375</v>
      </c>
      <c r="AZ347" s="86">
        <f t="shared" si="306"/>
        <v>1</v>
      </c>
      <c r="BA347" s="86" t="b">
        <f t="shared" si="307"/>
        <v>1</v>
      </c>
      <c r="BB347" s="86" t="str">
        <f t="shared" si="308"/>
        <v>Speed</v>
      </c>
      <c r="BC347" s="86" t="str">
        <f t="shared" si="309"/>
        <v>&lt;=</v>
      </c>
      <c r="BD347" s="86">
        <f t="shared" si="310"/>
        <v>13.645751953125</v>
      </c>
      <c r="BE347" s="86">
        <f t="shared" si="311"/>
        <v>0</v>
      </c>
      <c r="BF347" s="86" t="b">
        <f t="shared" si="312"/>
        <v>1</v>
      </c>
      <c r="BG347" s="86" t="str">
        <f t="shared" si="313"/>
        <v>Distance</v>
      </c>
      <c r="BH347" s="86" t="str">
        <f t="shared" si="314"/>
        <v>&lt;=</v>
      </c>
      <c r="BI347" s="86">
        <f t="shared" si="315"/>
        <v>279.580810546875</v>
      </c>
      <c r="BJ347" s="15">
        <f t="shared" si="316"/>
        <v>1</v>
      </c>
      <c r="BK347" s="15" t="str">
        <f t="shared" si="317"/>
        <v>Speed&lt;=1,716796875 AND Speed&gt;1,471923828125 AND Distance&lt;=18,694580078125 AND Speed&lt;=5,388916015625 AND Distance&lt;=67,628662109375 AND Speed&lt;=13,645751953125 AND Distance&lt;=279,580810546875</v>
      </c>
      <c r="BM347"/>
      <c r="BN347"/>
      <c r="BO347"/>
    </row>
    <row r="348" spans="1:67">
      <c r="A348" s="15">
        <v>345</v>
      </c>
      <c r="B348" s="15">
        <v>-2</v>
      </c>
      <c r="C348" s="15">
        <v>-8192</v>
      </c>
      <c r="D348" s="15">
        <f t="shared" si="265"/>
        <v>-1</v>
      </c>
      <c r="E348" s="15">
        <f t="shared" si="266"/>
        <v>0</v>
      </c>
      <c r="F348" s="15">
        <f t="shared" si="267"/>
        <v>-1</v>
      </c>
      <c r="G348" s="15">
        <v>597</v>
      </c>
      <c r="H348" s="15">
        <v>598</v>
      </c>
      <c r="I348" s="15">
        <v>133</v>
      </c>
      <c r="J348" s="15">
        <v>7</v>
      </c>
      <c r="K348" s="15">
        <v>828</v>
      </c>
      <c r="L348" s="15">
        <v>0</v>
      </c>
      <c r="M348" s="15">
        <f t="shared" si="268"/>
        <v>0</v>
      </c>
      <c r="O348" s="86">
        <f t="shared" si="269"/>
        <v>828</v>
      </c>
      <c r="P348" s="86">
        <f t="shared" si="270"/>
        <v>6.6650390625E-2</v>
      </c>
      <c r="Q348" s="86">
        <f t="shared" si="271"/>
        <v>615</v>
      </c>
      <c r="R348" s="86" t="b">
        <f t="shared" si="272"/>
        <v>0</v>
      </c>
      <c r="S348" s="86" t="str">
        <f t="shared" si="273"/>
        <v>Dummy Node</v>
      </c>
      <c r="T348" s="86" t="str">
        <f t="shared" si="274"/>
        <v>N/A</v>
      </c>
      <c r="U348" s="86" t="str">
        <f t="shared" si="275"/>
        <v>N/A</v>
      </c>
      <c r="V348" s="86">
        <f t="shared" si="276"/>
        <v>359</v>
      </c>
      <c r="W348" s="86" t="b">
        <f t="shared" si="277"/>
        <v>1</v>
      </c>
      <c r="X348" s="86" t="str">
        <f t="shared" si="278"/>
        <v>Dummy Node</v>
      </c>
      <c r="Y348" s="86" t="str">
        <f t="shared" si="279"/>
        <v>N/A</v>
      </c>
      <c r="Z348" s="86" t="str">
        <f t="shared" si="280"/>
        <v>N/A</v>
      </c>
      <c r="AA348" s="86">
        <f t="shared" si="281"/>
        <v>72</v>
      </c>
      <c r="AB348" s="86" t="b">
        <f t="shared" si="282"/>
        <v>1</v>
      </c>
      <c r="AC348" s="86" t="str">
        <f t="shared" si="283"/>
        <v>Speed</v>
      </c>
      <c r="AD348" s="86" t="str">
        <f t="shared" si="284"/>
        <v>&lt;=</v>
      </c>
      <c r="AE348" s="86">
        <f t="shared" si="285"/>
        <v>1.716796875</v>
      </c>
      <c r="AF348" s="86">
        <f t="shared" si="286"/>
        <v>19</v>
      </c>
      <c r="AG348" s="86" t="b">
        <f t="shared" si="287"/>
        <v>0</v>
      </c>
      <c r="AH348" s="86" t="str">
        <f t="shared" si="288"/>
        <v>Speed</v>
      </c>
      <c r="AI348" s="86" t="str">
        <f t="shared" si="289"/>
        <v>&gt;</v>
      </c>
      <c r="AJ348" s="86">
        <f t="shared" si="290"/>
        <v>1.471923828125</v>
      </c>
      <c r="AK348" s="86">
        <f t="shared" si="291"/>
        <v>11</v>
      </c>
      <c r="AL348" s="86" t="b">
        <f t="shared" si="292"/>
        <v>1</v>
      </c>
      <c r="AM348" s="86" t="str">
        <f t="shared" si="293"/>
        <v>Distance</v>
      </c>
      <c r="AN348" s="86" t="str">
        <f t="shared" si="294"/>
        <v>&lt;=</v>
      </c>
      <c r="AO348" s="86">
        <f t="shared" si="295"/>
        <v>18.694580078125</v>
      </c>
      <c r="AP348" s="86">
        <f t="shared" si="296"/>
        <v>5</v>
      </c>
      <c r="AQ348" s="86" t="b">
        <f t="shared" si="297"/>
        <v>1</v>
      </c>
      <c r="AR348" s="86" t="str">
        <f t="shared" si="298"/>
        <v>Speed</v>
      </c>
      <c r="AS348" s="86" t="str">
        <f t="shared" si="299"/>
        <v>&lt;=</v>
      </c>
      <c r="AT348" s="86">
        <f t="shared" si="300"/>
        <v>5.388916015625</v>
      </c>
      <c r="AU348" s="86">
        <f t="shared" si="301"/>
        <v>3</v>
      </c>
      <c r="AV348" s="86" t="b">
        <f t="shared" si="302"/>
        <v>1</v>
      </c>
      <c r="AW348" s="86" t="str">
        <f t="shared" si="303"/>
        <v>Distance</v>
      </c>
      <c r="AX348" s="86" t="str">
        <f t="shared" si="304"/>
        <v>&lt;=</v>
      </c>
      <c r="AY348" s="86">
        <f t="shared" si="305"/>
        <v>67.628662109375</v>
      </c>
      <c r="AZ348" s="86">
        <f t="shared" si="306"/>
        <v>1</v>
      </c>
      <c r="BA348" s="86" t="b">
        <f t="shared" si="307"/>
        <v>1</v>
      </c>
      <c r="BB348" s="86" t="str">
        <f t="shared" si="308"/>
        <v>Speed</v>
      </c>
      <c r="BC348" s="86" t="str">
        <f t="shared" si="309"/>
        <v>&lt;=</v>
      </c>
      <c r="BD348" s="86">
        <f t="shared" si="310"/>
        <v>13.645751953125</v>
      </c>
      <c r="BE348" s="86">
        <f t="shared" si="311"/>
        <v>0</v>
      </c>
      <c r="BF348" s="86" t="b">
        <f t="shared" si="312"/>
        <v>1</v>
      </c>
      <c r="BG348" s="86" t="str">
        <f t="shared" si="313"/>
        <v>Distance</v>
      </c>
      <c r="BH348" s="86" t="str">
        <f t="shared" si="314"/>
        <v>&lt;=</v>
      </c>
      <c r="BI348" s="86">
        <f t="shared" si="315"/>
        <v>279.580810546875</v>
      </c>
      <c r="BJ348" s="15">
        <f t="shared" si="316"/>
        <v>1</v>
      </c>
      <c r="BK348" s="15" t="str">
        <f t="shared" si="317"/>
        <v>Speed&lt;=1,716796875 AND Speed&gt;1,471923828125 AND Distance&lt;=18,694580078125 AND Speed&lt;=5,388916015625 AND Distance&lt;=67,628662109375 AND Speed&lt;=13,645751953125 AND Distance&lt;=279,580810546875</v>
      </c>
      <c r="BM348"/>
      <c r="BN348"/>
      <c r="BO348"/>
    </row>
    <row r="349" spans="1:67">
      <c r="A349" s="15">
        <v>346</v>
      </c>
      <c r="B349" s="15">
        <v>2</v>
      </c>
      <c r="C349" s="15">
        <v>5238</v>
      </c>
      <c r="D349" s="15">
        <f t="shared" si="265"/>
        <v>1</v>
      </c>
      <c r="E349" s="15">
        <f t="shared" si="266"/>
        <v>1142</v>
      </c>
      <c r="F349" s="15">
        <f t="shared" si="267"/>
        <v>1.27880859375</v>
      </c>
      <c r="G349" s="15">
        <v>347</v>
      </c>
      <c r="H349" s="15">
        <v>348</v>
      </c>
      <c r="I349" s="15">
        <v>133</v>
      </c>
      <c r="J349" s="15">
        <v>7</v>
      </c>
      <c r="K349" s="15">
        <v>829</v>
      </c>
      <c r="L349" s="15">
        <v>111</v>
      </c>
      <c r="M349" s="15">
        <f t="shared" si="268"/>
        <v>2.7099609375E-2</v>
      </c>
      <c r="O349" s="86">
        <f t="shared" si="269"/>
        <v>829</v>
      </c>
      <c r="P349" s="86">
        <f t="shared" si="270"/>
        <v>6.6650390625E-2</v>
      </c>
      <c r="Q349" s="86">
        <f t="shared" si="271"/>
        <v>616</v>
      </c>
      <c r="R349" s="86" t="b">
        <f t="shared" si="272"/>
        <v>1</v>
      </c>
      <c r="S349" s="86" t="str">
        <f t="shared" si="273"/>
        <v>Dummy Node</v>
      </c>
      <c r="T349" s="86" t="str">
        <f t="shared" si="274"/>
        <v>N/A</v>
      </c>
      <c r="U349" s="86" t="str">
        <f t="shared" si="275"/>
        <v>N/A</v>
      </c>
      <c r="V349" s="86">
        <f t="shared" si="276"/>
        <v>359</v>
      </c>
      <c r="W349" s="86" t="b">
        <f t="shared" si="277"/>
        <v>0</v>
      </c>
      <c r="X349" s="86" t="str">
        <f t="shared" si="278"/>
        <v>Dummy Node</v>
      </c>
      <c r="Y349" s="86" t="str">
        <f t="shared" si="279"/>
        <v>N/A</v>
      </c>
      <c r="Z349" s="86" t="str">
        <f t="shared" si="280"/>
        <v>N/A</v>
      </c>
      <c r="AA349" s="86">
        <f t="shared" si="281"/>
        <v>72</v>
      </c>
      <c r="AB349" s="86" t="b">
        <f t="shared" si="282"/>
        <v>1</v>
      </c>
      <c r="AC349" s="86" t="str">
        <f t="shared" si="283"/>
        <v>Speed</v>
      </c>
      <c r="AD349" s="86" t="str">
        <f t="shared" si="284"/>
        <v>&lt;=</v>
      </c>
      <c r="AE349" s="86">
        <f t="shared" si="285"/>
        <v>1.716796875</v>
      </c>
      <c r="AF349" s="86">
        <f t="shared" si="286"/>
        <v>19</v>
      </c>
      <c r="AG349" s="86" t="b">
        <f t="shared" si="287"/>
        <v>0</v>
      </c>
      <c r="AH349" s="86" t="str">
        <f t="shared" si="288"/>
        <v>Speed</v>
      </c>
      <c r="AI349" s="86" t="str">
        <f t="shared" si="289"/>
        <v>&gt;</v>
      </c>
      <c r="AJ349" s="86">
        <f t="shared" si="290"/>
        <v>1.471923828125</v>
      </c>
      <c r="AK349" s="86">
        <f t="shared" si="291"/>
        <v>11</v>
      </c>
      <c r="AL349" s="86" t="b">
        <f t="shared" si="292"/>
        <v>1</v>
      </c>
      <c r="AM349" s="86" t="str">
        <f t="shared" si="293"/>
        <v>Distance</v>
      </c>
      <c r="AN349" s="86" t="str">
        <f t="shared" si="294"/>
        <v>&lt;=</v>
      </c>
      <c r="AO349" s="86">
        <f t="shared" si="295"/>
        <v>18.694580078125</v>
      </c>
      <c r="AP349" s="86">
        <f t="shared" si="296"/>
        <v>5</v>
      </c>
      <c r="AQ349" s="86" t="b">
        <f t="shared" si="297"/>
        <v>1</v>
      </c>
      <c r="AR349" s="86" t="str">
        <f t="shared" si="298"/>
        <v>Speed</v>
      </c>
      <c r="AS349" s="86" t="str">
        <f t="shared" si="299"/>
        <v>&lt;=</v>
      </c>
      <c r="AT349" s="86">
        <f t="shared" si="300"/>
        <v>5.388916015625</v>
      </c>
      <c r="AU349" s="86">
        <f t="shared" si="301"/>
        <v>3</v>
      </c>
      <c r="AV349" s="86" t="b">
        <f t="shared" si="302"/>
        <v>1</v>
      </c>
      <c r="AW349" s="86" t="str">
        <f t="shared" si="303"/>
        <v>Distance</v>
      </c>
      <c r="AX349" s="86" t="str">
        <f t="shared" si="304"/>
        <v>&lt;=</v>
      </c>
      <c r="AY349" s="86">
        <f t="shared" si="305"/>
        <v>67.628662109375</v>
      </c>
      <c r="AZ349" s="86">
        <f t="shared" si="306"/>
        <v>1</v>
      </c>
      <c r="BA349" s="86" t="b">
        <f t="shared" si="307"/>
        <v>1</v>
      </c>
      <c r="BB349" s="86" t="str">
        <f t="shared" si="308"/>
        <v>Speed</v>
      </c>
      <c r="BC349" s="86" t="str">
        <f t="shared" si="309"/>
        <v>&lt;=</v>
      </c>
      <c r="BD349" s="86">
        <f t="shared" si="310"/>
        <v>13.645751953125</v>
      </c>
      <c r="BE349" s="86">
        <f t="shared" si="311"/>
        <v>0</v>
      </c>
      <c r="BF349" s="86" t="b">
        <f t="shared" si="312"/>
        <v>1</v>
      </c>
      <c r="BG349" s="86" t="str">
        <f t="shared" si="313"/>
        <v>Distance</v>
      </c>
      <c r="BH349" s="86" t="str">
        <f t="shared" si="314"/>
        <v>&lt;=</v>
      </c>
      <c r="BI349" s="86">
        <f t="shared" si="315"/>
        <v>279.580810546875</v>
      </c>
      <c r="BJ349" s="15">
        <f t="shared" si="316"/>
        <v>1</v>
      </c>
      <c r="BK349" s="15" t="str">
        <f t="shared" si="317"/>
        <v>Speed&lt;=1,716796875 AND Speed&gt;1,471923828125 AND Distance&lt;=18,694580078125 AND Speed&lt;=5,388916015625 AND Distance&lt;=67,628662109375 AND Speed&lt;=13,645751953125 AND Distance&lt;=279,580810546875</v>
      </c>
      <c r="BM349"/>
      <c r="BN349"/>
      <c r="BO349"/>
    </row>
    <row r="350" spans="1:67">
      <c r="A350" s="15">
        <v>347</v>
      </c>
      <c r="B350" s="15">
        <v>-2</v>
      </c>
      <c r="C350" s="15">
        <v>-8192</v>
      </c>
      <c r="D350" s="15">
        <f t="shared" si="265"/>
        <v>-1</v>
      </c>
      <c r="E350" s="15">
        <f t="shared" si="266"/>
        <v>0</v>
      </c>
      <c r="F350" s="15">
        <f t="shared" si="267"/>
        <v>-1</v>
      </c>
      <c r="G350" s="15">
        <v>599</v>
      </c>
      <c r="H350" s="15">
        <v>600</v>
      </c>
      <c r="I350" s="15">
        <v>346</v>
      </c>
      <c r="J350" s="15">
        <v>8</v>
      </c>
      <c r="K350" s="15">
        <v>830</v>
      </c>
      <c r="L350" s="15">
        <v>0</v>
      </c>
      <c r="M350" s="15">
        <f t="shared" si="268"/>
        <v>0</v>
      </c>
      <c r="O350" s="86">
        <f t="shared" si="269"/>
        <v>830</v>
      </c>
      <c r="P350" s="86">
        <f t="shared" si="270"/>
        <v>6.6650390625E-2</v>
      </c>
      <c r="Q350" s="86">
        <f t="shared" si="271"/>
        <v>616</v>
      </c>
      <c r="R350" s="86" t="b">
        <f t="shared" si="272"/>
        <v>0</v>
      </c>
      <c r="S350" s="86" t="str">
        <f t="shared" si="273"/>
        <v>Dummy Node</v>
      </c>
      <c r="T350" s="86" t="str">
        <f t="shared" si="274"/>
        <v>N/A</v>
      </c>
      <c r="U350" s="86" t="str">
        <f t="shared" si="275"/>
        <v>N/A</v>
      </c>
      <c r="V350" s="86">
        <f t="shared" si="276"/>
        <v>359</v>
      </c>
      <c r="W350" s="86" t="b">
        <f t="shared" si="277"/>
        <v>0</v>
      </c>
      <c r="X350" s="86" t="str">
        <f t="shared" si="278"/>
        <v>Dummy Node</v>
      </c>
      <c r="Y350" s="86" t="str">
        <f t="shared" si="279"/>
        <v>N/A</v>
      </c>
      <c r="Z350" s="86" t="str">
        <f t="shared" si="280"/>
        <v>N/A</v>
      </c>
      <c r="AA350" s="86">
        <f t="shared" si="281"/>
        <v>72</v>
      </c>
      <c r="AB350" s="86" t="b">
        <f t="shared" si="282"/>
        <v>1</v>
      </c>
      <c r="AC350" s="86" t="str">
        <f t="shared" si="283"/>
        <v>Speed</v>
      </c>
      <c r="AD350" s="86" t="str">
        <f t="shared" si="284"/>
        <v>&lt;=</v>
      </c>
      <c r="AE350" s="86">
        <f t="shared" si="285"/>
        <v>1.716796875</v>
      </c>
      <c r="AF350" s="86">
        <f t="shared" si="286"/>
        <v>19</v>
      </c>
      <c r="AG350" s="86" t="b">
        <f t="shared" si="287"/>
        <v>0</v>
      </c>
      <c r="AH350" s="86" t="str">
        <f t="shared" si="288"/>
        <v>Speed</v>
      </c>
      <c r="AI350" s="86" t="str">
        <f t="shared" si="289"/>
        <v>&gt;</v>
      </c>
      <c r="AJ350" s="86">
        <f t="shared" si="290"/>
        <v>1.471923828125</v>
      </c>
      <c r="AK350" s="86">
        <f t="shared" si="291"/>
        <v>11</v>
      </c>
      <c r="AL350" s="86" t="b">
        <f t="shared" si="292"/>
        <v>1</v>
      </c>
      <c r="AM350" s="86" t="str">
        <f t="shared" si="293"/>
        <v>Distance</v>
      </c>
      <c r="AN350" s="86" t="str">
        <f t="shared" si="294"/>
        <v>&lt;=</v>
      </c>
      <c r="AO350" s="86">
        <f t="shared" si="295"/>
        <v>18.694580078125</v>
      </c>
      <c r="AP350" s="86">
        <f t="shared" si="296"/>
        <v>5</v>
      </c>
      <c r="AQ350" s="86" t="b">
        <f t="shared" si="297"/>
        <v>1</v>
      </c>
      <c r="AR350" s="86" t="str">
        <f t="shared" si="298"/>
        <v>Speed</v>
      </c>
      <c r="AS350" s="86" t="str">
        <f t="shared" si="299"/>
        <v>&lt;=</v>
      </c>
      <c r="AT350" s="86">
        <f t="shared" si="300"/>
        <v>5.388916015625</v>
      </c>
      <c r="AU350" s="86">
        <f t="shared" si="301"/>
        <v>3</v>
      </c>
      <c r="AV350" s="86" t="b">
        <f t="shared" si="302"/>
        <v>1</v>
      </c>
      <c r="AW350" s="86" t="str">
        <f t="shared" si="303"/>
        <v>Distance</v>
      </c>
      <c r="AX350" s="86" t="str">
        <f t="shared" si="304"/>
        <v>&lt;=</v>
      </c>
      <c r="AY350" s="86">
        <f t="shared" si="305"/>
        <v>67.628662109375</v>
      </c>
      <c r="AZ350" s="86">
        <f t="shared" si="306"/>
        <v>1</v>
      </c>
      <c r="BA350" s="86" t="b">
        <f t="shared" si="307"/>
        <v>1</v>
      </c>
      <c r="BB350" s="86" t="str">
        <f t="shared" si="308"/>
        <v>Speed</v>
      </c>
      <c r="BC350" s="86" t="str">
        <f t="shared" si="309"/>
        <v>&lt;=</v>
      </c>
      <c r="BD350" s="86">
        <f t="shared" si="310"/>
        <v>13.645751953125</v>
      </c>
      <c r="BE350" s="86">
        <f t="shared" si="311"/>
        <v>0</v>
      </c>
      <c r="BF350" s="86" t="b">
        <f t="shared" si="312"/>
        <v>1</v>
      </c>
      <c r="BG350" s="86" t="str">
        <f t="shared" si="313"/>
        <v>Distance</v>
      </c>
      <c r="BH350" s="86" t="str">
        <f t="shared" si="314"/>
        <v>&lt;=</v>
      </c>
      <c r="BI350" s="86">
        <f t="shared" si="315"/>
        <v>279.580810546875</v>
      </c>
      <c r="BJ350" s="15">
        <f t="shared" si="316"/>
        <v>1</v>
      </c>
      <c r="BK350" s="15" t="str">
        <f t="shared" si="317"/>
        <v>Speed&lt;=1,716796875 AND Speed&gt;1,471923828125 AND Distance&lt;=18,694580078125 AND Speed&lt;=5,388916015625 AND Distance&lt;=67,628662109375 AND Speed&lt;=13,645751953125 AND Distance&lt;=279,580810546875</v>
      </c>
      <c r="BM350"/>
      <c r="BN350"/>
      <c r="BO350"/>
    </row>
    <row r="351" spans="1:67">
      <c r="A351" s="15">
        <v>348</v>
      </c>
      <c r="B351" s="15">
        <v>1</v>
      </c>
      <c r="C351" s="15">
        <v>59372</v>
      </c>
      <c r="D351" s="15">
        <f t="shared" si="265"/>
        <v>14</v>
      </c>
      <c r="E351" s="15">
        <f t="shared" si="266"/>
        <v>2028</v>
      </c>
      <c r="F351" s="15">
        <f t="shared" si="267"/>
        <v>14.4951171875</v>
      </c>
      <c r="G351" s="15">
        <v>373</v>
      </c>
      <c r="H351" s="15">
        <v>374</v>
      </c>
      <c r="I351" s="15">
        <v>346</v>
      </c>
      <c r="J351" s="15">
        <v>8</v>
      </c>
      <c r="K351" s="15">
        <v>831</v>
      </c>
      <c r="L351" s="15">
        <v>683</v>
      </c>
      <c r="M351" s="15">
        <f t="shared" si="268"/>
        <v>0.166748046875</v>
      </c>
      <c r="O351" s="86">
        <f t="shared" si="269"/>
        <v>831</v>
      </c>
      <c r="P351" s="86">
        <f t="shared" si="270"/>
        <v>0</v>
      </c>
      <c r="Q351" s="86">
        <f t="shared" si="271"/>
        <v>617</v>
      </c>
      <c r="R351" s="86" t="b">
        <f t="shared" si="272"/>
        <v>1</v>
      </c>
      <c r="S351" s="86" t="str">
        <f t="shared" si="273"/>
        <v>Dummy Node</v>
      </c>
      <c r="T351" s="86" t="str">
        <f t="shared" si="274"/>
        <v>N/A</v>
      </c>
      <c r="U351" s="86" t="str">
        <f t="shared" si="275"/>
        <v>N/A</v>
      </c>
      <c r="V351" s="86">
        <f t="shared" si="276"/>
        <v>360</v>
      </c>
      <c r="W351" s="86" t="b">
        <f t="shared" si="277"/>
        <v>1</v>
      </c>
      <c r="X351" s="86" t="str">
        <f t="shared" si="278"/>
        <v>Dummy Node</v>
      </c>
      <c r="Y351" s="86" t="str">
        <f t="shared" si="279"/>
        <v>N/A</v>
      </c>
      <c r="Z351" s="86" t="str">
        <f t="shared" si="280"/>
        <v>N/A</v>
      </c>
      <c r="AA351" s="86">
        <f t="shared" si="281"/>
        <v>72</v>
      </c>
      <c r="AB351" s="86" t="b">
        <f t="shared" si="282"/>
        <v>0</v>
      </c>
      <c r="AC351" s="86" t="str">
        <f t="shared" si="283"/>
        <v>Speed</v>
      </c>
      <c r="AD351" s="86" t="str">
        <f t="shared" si="284"/>
        <v>&gt;</v>
      </c>
      <c r="AE351" s="86">
        <f t="shared" si="285"/>
        <v>1.716796875</v>
      </c>
      <c r="AF351" s="86">
        <f t="shared" si="286"/>
        <v>19</v>
      </c>
      <c r="AG351" s="86" t="b">
        <f t="shared" si="287"/>
        <v>0</v>
      </c>
      <c r="AH351" s="86" t="str">
        <f t="shared" si="288"/>
        <v>Speed</v>
      </c>
      <c r="AI351" s="86" t="str">
        <f t="shared" si="289"/>
        <v>&gt;</v>
      </c>
      <c r="AJ351" s="86">
        <f t="shared" si="290"/>
        <v>1.471923828125</v>
      </c>
      <c r="AK351" s="86">
        <f t="shared" si="291"/>
        <v>11</v>
      </c>
      <c r="AL351" s="86" t="b">
        <f t="shared" si="292"/>
        <v>1</v>
      </c>
      <c r="AM351" s="86" t="str">
        <f t="shared" si="293"/>
        <v>Distance</v>
      </c>
      <c r="AN351" s="86" t="str">
        <f t="shared" si="294"/>
        <v>&lt;=</v>
      </c>
      <c r="AO351" s="86">
        <f t="shared" si="295"/>
        <v>18.694580078125</v>
      </c>
      <c r="AP351" s="86">
        <f t="shared" si="296"/>
        <v>5</v>
      </c>
      <c r="AQ351" s="86" t="b">
        <f t="shared" si="297"/>
        <v>1</v>
      </c>
      <c r="AR351" s="86" t="str">
        <f t="shared" si="298"/>
        <v>Speed</v>
      </c>
      <c r="AS351" s="86" t="str">
        <f t="shared" si="299"/>
        <v>&lt;=</v>
      </c>
      <c r="AT351" s="86">
        <f t="shared" si="300"/>
        <v>5.388916015625</v>
      </c>
      <c r="AU351" s="86">
        <f t="shared" si="301"/>
        <v>3</v>
      </c>
      <c r="AV351" s="86" t="b">
        <f t="shared" si="302"/>
        <v>1</v>
      </c>
      <c r="AW351" s="86" t="str">
        <f t="shared" si="303"/>
        <v>Distance</v>
      </c>
      <c r="AX351" s="86" t="str">
        <f t="shared" si="304"/>
        <v>&lt;=</v>
      </c>
      <c r="AY351" s="86">
        <f t="shared" si="305"/>
        <v>67.628662109375</v>
      </c>
      <c r="AZ351" s="86">
        <f t="shared" si="306"/>
        <v>1</v>
      </c>
      <c r="BA351" s="86" t="b">
        <f t="shared" si="307"/>
        <v>1</v>
      </c>
      <c r="BB351" s="86" t="str">
        <f t="shared" si="308"/>
        <v>Speed</v>
      </c>
      <c r="BC351" s="86" t="str">
        <f t="shared" si="309"/>
        <v>&lt;=</v>
      </c>
      <c r="BD351" s="86">
        <f t="shared" si="310"/>
        <v>13.645751953125</v>
      </c>
      <c r="BE351" s="86">
        <f t="shared" si="311"/>
        <v>0</v>
      </c>
      <c r="BF351" s="86" t="b">
        <f t="shared" si="312"/>
        <v>1</v>
      </c>
      <c r="BG351" s="86" t="str">
        <f t="shared" si="313"/>
        <v>Distance</v>
      </c>
      <c r="BH351" s="86" t="str">
        <f t="shared" si="314"/>
        <v>&lt;=</v>
      </c>
      <c r="BI351" s="86">
        <f t="shared" si="315"/>
        <v>279.580810546875</v>
      </c>
      <c r="BJ351" s="15">
        <f t="shared" si="316"/>
        <v>1</v>
      </c>
      <c r="BK351" s="15" t="str">
        <f t="shared" si="317"/>
        <v>Speed&gt;1,716796875 AND Speed&gt;1,471923828125 AND Distance&lt;=18,694580078125 AND Speed&lt;=5,388916015625 AND Distance&lt;=67,628662109375 AND Speed&lt;=13,645751953125 AND Distance&lt;=279,580810546875</v>
      </c>
      <c r="BM351"/>
      <c r="BN351"/>
      <c r="BO351"/>
    </row>
    <row r="352" spans="1:67">
      <c r="A352" s="15">
        <v>349</v>
      </c>
      <c r="B352" s="15">
        <v>-2</v>
      </c>
      <c r="C352" s="15">
        <v>-8192</v>
      </c>
      <c r="D352" s="15">
        <f t="shared" si="265"/>
        <v>-1</v>
      </c>
      <c r="E352" s="15">
        <f t="shared" si="266"/>
        <v>0</v>
      </c>
      <c r="F352" s="15">
        <f t="shared" si="267"/>
        <v>-1</v>
      </c>
      <c r="G352" s="15">
        <v>601</v>
      </c>
      <c r="H352" s="15">
        <v>602</v>
      </c>
      <c r="I352" s="15">
        <v>118</v>
      </c>
      <c r="J352" s="15">
        <v>8</v>
      </c>
      <c r="K352" s="15">
        <v>832</v>
      </c>
      <c r="L352" s="15">
        <v>0</v>
      </c>
      <c r="M352" s="15">
        <f t="shared" si="268"/>
        <v>0</v>
      </c>
      <c r="O352" s="86">
        <f t="shared" si="269"/>
        <v>832</v>
      </c>
      <c r="P352" s="86">
        <f t="shared" si="270"/>
        <v>0</v>
      </c>
      <c r="Q352" s="86">
        <f t="shared" si="271"/>
        <v>617</v>
      </c>
      <c r="R352" s="86" t="b">
        <f t="shared" si="272"/>
        <v>0</v>
      </c>
      <c r="S352" s="86" t="str">
        <f t="shared" si="273"/>
        <v>Dummy Node</v>
      </c>
      <c r="T352" s="86" t="str">
        <f t="shared" si="274"/>
        <v>N/A</v>
      </c>
      <c r="U352" s="86" t="str">
        <f t="shared" si="275"/>
        <v>N/A</v>
      </c>
      <c r="V352" s="86">
        <f t="shared" si="276"/>
        <v>360</v>
      </c>
      <c r="W352" s="86" t="b">
        <f t="shared" si="277"/>
        <v>1</v>
      </c>
      <c r="X352" s="86" t="str">
        <f t="shared" si="278"/>
        <v>Dummy Node</v>
      </c>
      <c r="Y352" s="86" t="str">
        <f t="shared" si="279"/>
        <v>N/A</v>
      </c>
      <c r="Z352" s="86" t="str">
        <f t="shared" si="280"/>
        <v>N/A</v>
      </c>
      <c r="AA352" s="86">
        <f t="shared" si="281"/>
        <v>72</v>
      </c>
      <c r="AB352" s="86" t="b">
        <f t="shared" si="282"/>
        <v>0</v>
      </c>
      <c r="AC352" s="86" t="str">
        <f t="shared" si="283"/>
        <v>Speed</v>
      </c>
      <c r="AD352" s="86" t="str">
        <f t="shared" si="284"/>
        <v>&gt;</v>
      </c>
      <c r="AE352" s="86">
        <f t="shared" si="285"/>
        <v>1.716796875</v>
      </c>
      <c r="AF352" s="86">
        <f t="shared" si="286"/>
        <v>19</v>
      </c>
      <c r="AG352" s="86" t="b">
        <f t="shared" si="287"/>
        <v>0</v>
      </c>
      <c r="AH352" s="86" t="str">
        <f t="shared" si="288"/>
        <v>Speed</v>
      </c>
      <c r="AI352" s="86" t="str">
        <f t="shared" si="289"/>
        <v>&gt;</v>
      </c>
      <c r="AJ352" s="86">
        <f t="shared" si="290"/>
        <v>1.471923828125</v>
      </c>
      <c r="AK352" s="86">
        <f t="shared" si="291"/>
        <v>11</v>
      </c>
      <c r="AL352" s="86" t="b">
        <f t="shared" si="292"/>
        <v>1</v>
      </c>
      <c r="AM352" s="86" t="str">
        <f t="shared" si="293"/>
        <v>Distance</v>
      </c>
      <c r="AN352" s="86" t="str">
        <f t="shared" si="294"/>
        <v>&lt;=</v>
      </c>
      <c r="AO352" s="86">
        <f t="shared" si="295"/>
        <v>18.694580078125</v>
      </c>
      <c r="AP352" s="86">
        <f t="shared" si="296"/>
        <v>5</v>
      </c>
      <c r="AQ352" s="86" t="b">
        <f t="shared" si="297"/>
        <v>1</v>
      </c>
      <c r="AR352" s="86" t="str">
        <f t="shared" si="298"/>
        <v>Speed</v>
      </c>
      <c r="AS352" s="86" t="str">
        <f t="shared" si="299"/>
        <v>&lt;=</v>
      </c>
      <c r="AT352" s="86">
        <f t="shared" si="300"/>
        <v>5.388916015625</v>
      </c>
      <c r="AU352" s="86">
        <f t="shared" si="301"/>
        <v>3</v>
      </c>
      <c r="AV352" s="86" t="b">
        <f t="shared" si="302"/>
        <v>1</v>
      </c>
      <c r="AW352" s="86" t="str">
        <f t="shared" si="303"/>
        <v>Distance</v>
      </c>
      <c r="AX352" s="86" t="str">
        <f t="shared" si="304"/>
        <v>&lt;=</v>
      </c>
      <c r="AY352" s="86">
        <f t="shared" si="305"/>
        <v>67.628662109375</v>
      </c>
      <c r="AZ352" s="86">
        <f t="shared" si="306"/>
        <v>1</v>
      </c>
      <c r="BA352" s="86" t="b">
        <f t="shared" si="307"/>
        <v>1</v>
      </c>
      <c r="BB352" s="86" t="str">
        <f t="shared" si="308"/>
        <v>Speed</v>
      </c>
      <c r="BC352" s="86" t="str">
        <f t="shared" si="309"/>
        <v>&lt;=</v>
      </c>
      <c r="BD352" s="86">
        <f t="shared" si="310"/>
        <v>13.645751953125</v>
      </c>
      <c r="BE352" s="86">
        <f t="shared" si="311"/>
        <v>0</v>
      </c>
      <c r="BF352" s="86" t="b">
        <f t="shared" si="312"/>
        <v>1</v>
      </c>
      <c r="BG352" s="86" t="str">
        <f t="shared" si="313"/>
        <v>Distance</v>
      </c>
      <c r="BH352" s="86" t="str">
        <f t="shared" si="314"/>
        <v>&lt;=</v>
      </c>
      <c r="BI352" s="86">
        <f t="shared" si="315"/>
        <v>279.580810546875</v>
      </c>
      <c r="BJ352" s="15">
        <f t="shared" si="316"/>
        <v>1</v>
      </c>
      <c r="BK352" s="15" t="str">
        <f t="shared" si="317"/>
        <v>Speed&gt;1,716796875 AND Speed&gt;1,471923828125 AND Distance&lt;=18,694580078125 AND Speed&lt;=5,388916015625 AND Distance&lt;=67,628662109375 AND Speed&lt;=13,645751953125 AND Distance&lt;=279,580810546875</v>
      </c>
      <c r="BM352"/>
      <c r="BN352"/>
      <c r="BO352"/>
    </row>
    <row r="353" spans="1:67">
      <c r="A353" s="15">
        <v>350</v>
      </c>
      <c r="B353" s="15">
        <v>-2</v>
      </c>
      <c r="C353" s="15">
        <v>-8192</v>
      </c>
      <c r="D353" s="15">
        <f t="shared" si="265"/>
        <v>-1</v>
      </c>
      <c r="E353" s="15">
        <f t="shared" si="266"/>
        <v>0</v>
      </c>
      <c r="F353" s="15">
        <f t="shared" si="267"/>
        <v>-1</v>
      </c>
      <c r="G353" s="15">
        <v>603</v>
      </c>
      <c r="H353" s="15">
        <v>604</v>
      </c>
      <c r="I353" s="15">
        <v>118</v>
      </c>
      <c r="J353" s="15">
        <v>8</v>
      </c>
      <c r="K353" s="15">
        <v>833</v>
      </c>
      <c r="L353" s="15">
        <v>455</v>
      </c>
      <c r="M353" s="15">
        <f t="shared" si="268"/>
        <v>0.111083984375</v>
      </c>
      <c r="O353" s="86">
        <f t="shared" si="269"/>
        <v>833</v>
      </c>
      <c r="P353" s="86">
        <f t="shared" si="270"/>
        <v>0</v>
      </c>
      <c r="Q353" s="86">
        <f t="shared" si="271"/>
        <v>618</v>
      </c>
      <c r="R353" s="86" t="b">
        <f t="shared" si="272"/>
        <v>1</v>
      </c>
      <c r="S353" s="86" t="str">
        <f t="shared" si="273"/>
        <v>Dummy Node</v>
      </c>
      <c r="T353" s="86" t="str">
        <f t="shared" si="274"/>
        <v>N/A</v>
      </c>
      <c r="U353" s="86" t="str">
        <f t="shared" si="275"/>
        <v>N/A</v>
      </c>
      <c r="V353" s="86">
        <f t="shared" si="276"/>
        <v>360</v>
      </c>
      <c r="W353" s="86" t="b">
        <f t="shared" si="277"/>
        <v>0</v>
      </c>
      <c r="X353" s="86" t="str">
        <f t="shared" si="278"/>
        <v>Dummy Node</v>
      </c>
      <c r="Y353" s="86" t="str">
        <f t="shared" si="279"/>
        <v>N/A</v>
      </c>
      <c r="Z353" s="86" t="str">
        <f t="shared" si="280"/>
        <v>N/A</v>
      </c>
      <c r="AA353" s="86">
        <f t="shared" si="281"/>
        <v>72</v>
      </c>
      <c r="AB353" s="86" t="b">
        <f t="shared" si="282"/>
        <v>0</v>
      </c>
      <c r="AC353" s="86" t="str">
        <f t="shared" si="283"/>
        <v>Speed</v>
      </c>
      <c r="AD353" s="86" t="str">
        <f t="shared" si="284"/>
        <v>&gt;</v>
      </c>
      <c r="AE353" s="86">
        <f t="shared" si="285"/>
        <v>1.716796875</v>
      </c>
      <c r="AF353" s="86">
        <f t="shared" si="286"/>
        <v>19</v>
      </c>
      <c r="AG353" s="86" t="b">
        <f t="shared" si="287"/>
        <v>0</v>
      </c>
      <c r="AH353" s="86" t="str">
        <f t="shared" si="288"/>
        <v>Speed</v>
      </c>
      <c r="AI353" s="86" t="str">
        <f t="shared" si="289"/>
        <v>&gt;</v>
      </c>
      <c r="AJ353" s="86">
        <f t="shared" si="290"/>
        <v>1.471923828125</v>
      </c>
      <c r="AK353" s="86">
        <f t="shared" si="291"/>
        <v>11</v>
      </c>
      <c r="AL353" s="86" t="b">
        <f t="shared" si="292"/>
        <v>1</v>
      </c>
      <c r="AM353" s="86" t="str">
        <f t="shared" si="293"/>
        <v>Distance</v>
      </c>
      <c r="AN353" s="86" t="str">
        <f t="shared" si="294"/>
        <v>&lt;=</v>
      </c>
      <c r="AO353" s="86">
        <f t="shared" si="295"/>
        <v>18.694580078125</v>
      </c>
      <c r="AP353" s="86">
        <f t="shared" si="296"/>
        <v>5</v>
      </c>
      <c r="AQ353" s="86" t="b">
        <f t="shared" si="297"/>
        <v>1</v>
      </c>
      <c r="AR353" s="86" t="str">
        <f t="shared" si="298"/>
        <v>Speed</v>
      </c>
      <c r="AS353" s="86" t="str">
        <f t="shared" si="299"/>
        <v>&lt;=</v>
      </c>
      <c r="AT353" s="86">
        <f t="shared" si="300"/>
        <v>5.388916015625</v>
      </c>
      <c r="AU353" s="86">
        <f t="shared" si="301"/>
        <v>3</v>
      </c>
      <c r="AV353" s="86" t="b">
        <f t="shared" si="302"/>
        <v>1</v>
      </c>
      <c r="AW353" s="86" t="str">
        <f t="shared" si="303"/>
        <v>Distance</v>
      </c>
      <c r="AX353" s="86" t="str">
        <f t="shared" si="304"/>
        <v>&lt;=</v>
      </c>
      <c r="AY353" s="86">
        <f t="shared" si="305"/>
        <v>67.628662109375</v>
      </c>
      <c r="AZ353" s="86">
        <f t="shared" si="306"/>
        <v>1</v>
      </c>
      <c r="BA353" s="86" t="b">
        <f t="shared" si="307"/>
        <v>1</v>
      </c>
      <c r="BB353" s="86" t="str">
        <f t="shared" si="308"/>
        <v>Speed</v>
      </c>
      <c r="BC353" s="86" t="str">
        <f t="shared" si="309"/>
        <v>&lt;=</v>
      </c>
      <c r="BD353" s="86">
        <f t="shared" si="310"/>
        <v>13.645751953125</v>
      </c>
      <c r="BE353" s="86">
        <f t="shared" si="311"/>
        <v>0</v>
      </c>
      <c r="BF353" s="86" t="b">
        <f t="shared" si="312"/>
        <v>1</v>
      </c>
      <c r="BG353" s="86" t="str">
        <f t="shared" si="313"/>
        <v>Distance</v>
      </c>
      <c r="BH353" s="86" t="str">
        <f t="shared" si="314"/>
        <v>&lt;=</v>
      </c>
      <c r="BI353" s="86">
        <f t="shared" si="315"/>
        <v>279.580810546875</v>
      </c>
      <c r="BJ353" s="15">
        <f t="shared" si="316"/>
        <v>1</v>
      </c>
      <c r="BK353" s="15" t="str">
        <f t="shared" si="317"/>
        <v>Speed&gt;1,716796875 AND Speed&gt;1,471923828125 AND Distance&lt;=18,694580078125 AND Speed&lt;=5,388916015625 AND Distance&lt;=67,628662109375 AND Speed&lt;=13,645751953125 AND Distance&lt;=279,580810546875</v>
      </c>
      <c r="BM353"/>
      <c r="BN353"/>
      <c r="BO353"/>
    </row>
    <row r="354" spans="1:67">
      <c r="A354" s="15">
        <v>351</v>
      </c>
      <c r="B354" s="15">
        <v>-2</v>
      </c>
      <c r="C354" s="15">
        <v>-8192</v>
      </c>
      <c r="D354" s="15">
        <f t="shared" si="265"/>
        <v>-1</v>
      </c>
      <c r="E354" s="15">
        <f t="shared" si="266"/>
        <v>0</v>
      </c>
      <c r="F354" s="15">
        <f t="shared" si="267"/>
        <v>-1</v>
      </c>
      <c r="G354" s="15">
        <v>605</v>
      </c>
      <c r="H354" s="15">
        <v>606</v>
      </c>
      <c r="I354" s="15">
        <v>94</v>
      </c>
      <c r="J354" s="15">
        <v>7</v>
      </c>
      <c r="K354" s="15">
        <v>834</v>
      </c>
      <c r="L354" s="15">
        <v>1365</v>
      </c>
      <c r="M354" s="15">
        <f t="shared" si="268"/>
        <v>0.333251953125</v>
      </c>
      <c r="O354" s="86">
        <f t="shared" si="269"/>
        <v>834</v>
      </c>
      <c r="P354" s="86">
        <f t="shared" si="270"/>
        <v>0</v>
      </c>
      <c r="Q354" s="86">
        <f t="shared" si="271"/>
        <v>618</v>
      </c>
      <c r="R354" s="86" t="b">
        <f t="shared" si="272"/>
        <v>0</v>
      </c>
      <c r="S354" s="86" t="str">
        <f t="shared" si="273"/>
        <v>Dummy Node</v>
      </c>
      <c r="T354" s="86" t="str">
        <f t="shared" si="274"/>
        <v>N/A</v>
      </c>
      <c r="U354" s="86" t="str">
        <f t="shared" si="275"/>
        <v>N/A</v>
      </c>
      <c r="V354" s="86">
        <f t="shared" si="276"/>
        <v>360</v>
      </c>
      <c r="W354" s="86" t="b">
        <f t="shared" si="277"/>
        <v>0</v>
      </c>
      <c r="X354" s="86" t="str">
        <f t="shared" si="278"/>
        <v>Dummy Node</v>
      </c>
      <c r="Y354" s="86" t="str">
        <f t="shared" si="279"/>
        <v>N/A</v>
      </c>
      <c r="Z354" s="86" t="str">
        <f t="shared" si="280"/>
        <v>N/A</v>
      </c>
      <c r="AA354" s="86">
        <f t="shared" si="281"/>
        <v>72</v>
      </c>
      <c r="AB354" s="86" t="b">
        <f t="shared" si="282"/>
        <v>0</v>
      </c>
      <c r="AC354" s="86" t="str">
        <f t="shared" si="283"/>
        <v>Speed</v>
      </c>
      <c r="AD354" s="86" t="str">
        <f t="shared" si="284"/>
        <v>&gt;</v>
      </c>
      <c r="AE354" s="86">
        <f t="shared" si="285"/>
        <v>1.716796875</v>
      </c>
      <c r="AF354" s="86">
        <f t="shared" si="286"/>
        <v>19</v>
      </c>
      <c r="AG354" s="86" t="b">
        <f t="shared" si="287"/>
        <v>0</v>
      </c>
      <c r="AH354" s="86" t="str">
        <f t="shared" si="288"/>
        <v>Speed</v>
      </c>
      <c r="AI354" s="86" t="str">
        <f t="shared" si="289"/>
        <v>&gt;</v>
      </c>
      <c r="AJ354" s="86">
        <f t="shared" si="290"/>
        <v>1.471923828125</v>
      </c>
      <c r="AK354" s="86">
        <f t="shared" si="291"/>
        <v>11</v>
      </c>
      <c r="AL354" s="86" t="b">
        <f t="shared" si="292"/>
        <v>1</v>
      </c>
      <c r="AM354" s="86" t="str">
        <f t="shared" si="293"/>
        <v>Distance</v>
      </c>
      <c r="AN354" s="86" t="str">
        <f t="shared" si="294"/>
        <v>&lt;=</v>
      </c>
      <c r="AO354" s="86">
        <f t="shared" si="295"/>
        <v>18.694580078125</v>
      </c>
      <c r="AP354" s="86">
        <f t="shared" si="296"/>
        <v>5</v>
      </c>
      <c r="AQ354" s="86" t="b">
        <f t="shared" si="297"/>
        <v>1</v>
      </c>
      <c r="AR354" s="86" t="str">
        <f t="shared" si="298"/>
        <v>Speed</v>
      </c>
      <c r="AS354" s="86" t="str">
        <f t="shared" si="299"/>
        <v>&lt;=</v>
      </c>
      <c r="AT354" s="86">
        <f t="shared" si="300"/>
        <v>5.388916015625</v>
      </c>
      <c r="AU354" s="86">
        <f t="shared" si="301"/>
        <v>3</v>
      </c>
      <c r="AV354" s="86" t="b">
        <f t="shared" si="302"/>
        <v>1</v>
      </c>
      <c r="AW354" s="86" t="str">
        <f t="shared" si="303"/>
        <v>Distance</v>
      </c>
      <c r="AX354" s="86" t="str">
        <f t="shared" si="304"/>
        <v>&lt;=</v>
      </c>
      <c r="AY354" s="86">
        <f t="shared" si="305"/>
        <v>67.628662109375</v>
      </c>
      <c r="AZ354" s="86">
        <f t="shared" si="306"/>
        <v>1</v>
      </c>
      <c r="BA354" s="86" t="b">
        <f t="shared" si="307"/>
        <v>1</v>
      </c>
      <c r="BB354" s="86" t="str">
        <f t="shared" si="308"/>
        <v>Speed</v>
      </c>
      <c r="BC354" s="86" t="str">
        <f t="shared" si="309"/>
        <v>&lt;=</v>
      </c>
      <c r="BD354" s="86">
        <f t="shared" si="310"/>
        <v>13.645751953125</v>
      </c>
      <c r="BE354" s="86">
        <f t="shared" si="311"/>
        <v>0</v>
      </c>
      <c r="BF354" s="86" t="b">
        <f t="shared" si="312"/>
        <v>1</v>
      </c>
      <c r="BG354" s="86" t="str">
        <f t="shared" si="313"/>
        <v>Distance</v>
      </c>
      <c r="BH354" s="86" t="str">
        <f t="shared" si="314"/>
        <v>&lt;=</v>
      </c>
      <c r="BI354" s="86">
        <f t="shared" si="315"/>
        <v>279.580810546875</v>
      </c>
      <c r="BJ354" s="15">
        <f t="shared" si="316"/>
        <v>1</v>
      </c>
      <c r="BK354" s="15" t="str">
        <f t="shared" si="317"/>
        <v>Speed&gt;1,716796875 AND Speed&gt;1,471923828125 AND Distance&lt;=18,694580078125 AND Speed&lt;=5,388916015625 AND Distance&lt;=67,628662109375 AND Speed&lt;=13,645751953125 AND Distance&lt;=279,580810546875</v>
      </c>
      <c r="BM354"/>
      <c r="BN354"/>
      <c r="BO354"/>
    </row>
    <row r="355" spans="1:67">
      <c r="A355" s="15">
        <v>352</v>
      </c>
      <c r="B355" s="15">
        <v>-2</v>
      </c>
      <c r="C355" s="15">
        <v>-8192</v>
      </c>
      <c r="D355" s="15">
        <f t="shared" si="265"/>
        <v>-1</v>
      </c>
      <c r="E355" s="15">
        <f t="shared" si="266"/>
        <v>0</v>
      </c>
      <c r="F355" s="15">
        <f t="shared" si="267"/>
        <v>-1</v>
      </c>
      <c r="G355" s="15">
        <v>607</v>
      </c>
      <c r="H355" s="15">
        <v>608</v>
      </c>
      <c r="I355" s="15">
        <v>94</v>
      </c>
      <c r="J355" s="15">
        <v>7</v>
      </c>
      <c r="K355" s="15">
        <v>835</v>
      </c>
      <c r="L355" s="15">
        <v>1092</v>
      </c>
      <c r="M355" s="15">
        <f t="shared" si="268"/>
        <v>0.2666015625</v>
      </c>
      <c r="O355" s="86">
        <f t="shared" si="269"/>
        <v>835</v>
      </c>
      <c r="P355" s="86">
        <f t="shared" si="270"/>
        <v>0.2666015625</v>
      </c>
      <c r="Q355" s="86">
        <f t="shared" si="271"/>
        <v>619</v>
      </c>
      <c r="R355" s="86" t="b">
        <f t="shared" si="272"/>
        <v>1</v>
      </c>
      <c r="S355" s="86" t="str">
        <f t="shared" si="273"/>
        <v>Dummy Node</v>
      </c>
      <c r="T355" s="86" t="str">
        <f t="shared" si="274"/>
        <v>N/A</v>
      </c>
      <c r="U355" s="86" t="str">
        <f t="shared" si="275"/>
        <v>N/A</v>
      </c>
      <c r="V355" s="86">
        <f t="shared" si="276"/>
        <v>363</v>
      </c>
      <c r="W355" s="86" t="b">
        <f t="shared" si="277"/>
        <v>1</v>
      </c>
      <c r="X355" s="86" t="str">
        <f t="shared" si="278"/>
        <v>Dummy Node</v>
      </c>
      <c r="Y355" s="86" t="str">
        <f t="shared" si="279"/>
        <v>N/A</v>
      </c>
      <c r="Z355" s="86" t="str">
        <f t="shared" si="280"/>
        <v>N/A</v>
      </c>
      <c r="AA355" s="86">
        <f t="shared" si="281"/>
        <v>240</v>
      </c>
      <c r="AB355" s="86" t="b">
        <f t="shared" si="282"/>
        <v>1</v>
      </c>
      <c r="AC355" s="86" t="str">
        <f t="shared" si="283"/>
        <v>Distance</v>
      </c>
      <c r="AD355" s="86" t="str">
        <f t="shared" si="284"/>
        <v>&lt;=</v>
      </c>
      <c r="AE355" s="86">
        <f t="shared" si="285"/>
        <v>299.281494140625</v>
      </c>
      <c r="AF355" s="86">
        <f t="shared" si="286"/>
        <v>238</v>
      </c>
      <c r="AG355" s="86" t="b">
        <f t="shared" si="287"/>
        <v>0</v>
      </c>
      <c r="AH355" s="86" t="str">
        <f t="shared" si="288"/>
        <v>GEBR</v>
      </c>
      <c r="AI355" s="86" t="str">
        <f t="shared" si="289"/>
        <v>&gt;</v>
      </c>
      <c r="AJ355" s="86">
        <f t="shared" si="290"/>
        <v>0.715087890625</v>
      </c>
      <c r="AK355" s="86">
        <f t="shared" si="291"/>
        <v>33</v>
      </c>
      <c r="AL355" s="86" t="b">
        <f t="shared" si="292"/>
        <v>0</v>
      </c>
      <c r="AM355" s="86" t="str">
        <f t="shared" si="293"/>
        <v>Speed</v>
      </c>
      <c r="AN355" s="86" t="str">
        <f t="shared" si="294"/>
        <v>&gt;</v>
      </c>
      <c r="AO355" s="86">
        <f t="shared" si="295"/>
        <v>18.040771484375</v>
      </c>
      <c r="AP355" s="86">
        <f t="shared" si="296"/>
        <v>9</v>
      </c>
      <c r="AQ355" s="86" t="b">
        <f t="shared" si="297"/>
        <v>1</v>
      </c>
      <c r="AR355" s="86" t="str">
        <f t="shared" si="298"/>
        <v>Speed</v>
      </c>
      <c r="AS355" s="86" t="str">
        <f t="shared" si="299"/>
        <v>&lt;=</v>
      </c>
      <c r="AT355" s="86">
        <f t="shared" si="300"/>
        <v>18.583740234375</v>
      </c>
      <c r="AU355" s="86">
        <f t="shared" si="301"/>
        <v>7</v>
      </c>
      <c r="AV355" s="86" t="b">
        <f t="shared" si="302"/>
        <v>1</v>
      </c>
      <c r="AW355" s="86" t="str">
        <f t="shared" si="303"/>
        <v>Speed</v>
      </c>
      <c r="AX355" s="86" t="str">
        <f t="shared" si="304"/>
        <v>&lt;=</v>
      </c>
      <c r="AY355" s="86">
        <f t="shared" si="305"/>
        <v>20.9580078125</v>
      </c>
      <c r="AZ355" s="86">
        <f t="shared" si="306"/>
        <v>2</v>
      </c>
      <c r="BA355" s="86" t="b">
        <f t="shared" si="307"/>
        <v>1</v>
      </c>
      <c r="BB355" s="86" t="str">
        <f t="shared" si="308"/>
        <v>Distance</v>
      </c>
      <c r="BC355" s="86" t="str">
        <f t="shared" si="309"/>
        <v>&lt;=</v>
      </c>
      <c r="BD355" s="86">
        <f t="shared" si="310"/>
        <v>440.973388671875</v>
      </c>
      <c r="BE355" s="86">
        <f t="shared" si="311"/>
        <v>0</v>
      </c>
      <c r="BF355" s="86" t="b">
        <f t="shared" si="312"/>
        <v>0</v>
      </c>
      <c r="BG355" s="86" t="str">
        <f t="shared" si="313"/>
        <v>Distance</v>
      </c>
      <c r="BH355" s="86" t="str">
        <f t="shared" si="314"/>
        <v>&gt;</v>
      </c>
      <c r="BI355" s="86">
        <f t="shared" si="315"/>
        <v>279.580810546875</v>
      </c>
      <c r="BJ355" s="15">
        <f t="shared" si="316"/>
        <v>0</v>
      </c>
      <c r="BK355" s="15" t="str">
        <f t="shared" si="317"/>
        <v>Distance&lt;=299,281494140625 AND GEBR&gt;0,715087890625 AND Speed&gt;18,040771484375 AND Speed&lt;=18,583740234375 AND Speed&lt;=20,9580078125 AND Distance&lt;=440,973388671875 AND Distance&gt;279,580810546875</v>
      </c>
      <c r="BM355"/>
      <c r="BN355"/>
      <c r="BO355"/>
    </row>
    <row r="356" spans="1:67">
      <c r="A356" s="15">
        <v>353</v>
      </c>
      <c r="B356" s="15">
        <v>-2</v>
      </c>
      <c r="C356" s="15">
        <v>-8192</v>
      </c>
      <c r="D356" s="15">
        <f t="shared" si="265"/>
        <v>-1</v>
      </c>
      <c r="E356" s="15">
        <f t="shared" si="266"/>
        <v>0</v>
      </c>
      <c r="F356" s="15">
        <f t="shared" si="267"/>
        <v>-1</v>
      </c>
      <c r="G356" s="15">
        <v>609</v>
      </c>
      <c r="H356" s="15">
        <v>610</v>
      </c>
      <c r="I356" s="15">
        <v>59</v>
      </c>
      <c r="J356" s="15">
        <v>7</v>
      </c>
      <c r="K356" s="15">
        <v>836</v>
      </c>
      <c r="L356" s="15">
        <v>0</v>
      </c>
      <c r="M356" s="15">
        <f t="shared" si="268"/>
        <v>0</v>
      </c>
      <c r="O356" s="86">
        <f t="shared" si="269"/>
        <v>836</v>
      </c>
      <c r="P356" s="86">
        <f t="shared" si="270"/>
        <v>0.2666015625</v>
      </c>
      <c r="Q356" s="86">
        <f t="shared" si="271"/>
        <v>619</v>
      </c>
      <c r="R356" s="86" t="b">
        <f t="shared" si="272"/>
        <v>0</v>
      </c>
      <c r="S356" s="86" t="str">
        <f t="shared" si="273"/>
        <v>Dummy Node</v>
      </c>
      <c r="T356" s="86" t="str">
        <f t="shared" si="274"/>
        <v>N/A</v>
      </c>
      <c r="U356" s="86" t="str">
        <f t="shared" si="275"/>
        <v>N/A</v>
      </c>
      <c r="V356" s="86">
        <f t="shared" si="276"/>
        <v>363</v>
      </c>
      <c r="W356" s="86" t="b">
        <f t="shared" si="277"/>
        <v>1</v>
      </c>
      <c r="X356" s="86" t="str">
        <f t="shared" si="278"/>
        <v>Dummy Node</v>
      </c>
      <c r="Y356" s="86" t="str">
        <f t="shared" si="279"/>
        <v>N/A</v>
      </c>
      <c r="Z356" s="86" t="str">
        <f t="shared" si="280"/>
        <v>N/A</v>
      </c>
      <c r="AA356" s="86">
        <f t="shared" si="281"/>
        <v>240</v>
      </c>
      <c r="AB356" s="86" t="b">
        <f t="shared" si="282"/>
        <v>1</v>
      </c>
      <c r="AC356" s="86" t="str">
        <f t="shared" si="283"/>
        <v>Distance</v>
      </c>
      <c r="AD356" s="86" t="str">
        <f t="shared" si="284"/>
        <v>&lt;=</v>
      </c>
      <c r="AE356" s="86">
        <f t="shared" si="285"/>
        <v>299.281494140625</v>
      </c>
      <c r="AF356" s="86">
        <f t="shared" si="286"/>
        <v>238</v>
      </c>
      <c r="AG356" s="86" t="b">
        <f t="shared" si="287"/>
        <v>0</v>
      </c>
      <c r="AH356" s="86" t="str">
        <f t="shared" si="288"/>
        <v>GEBR</v>
      </c>
      <c r="AI356" s="86" t="str">
        <f t="shared" si="289"/>
        <v>&gt;</v>
      </c>
      <c r="AJ356" s="86">
        <f t="shared" si="290"/>
        <v>0.715087890625</v>
      </c>
      <c r="AK356" s="86">
        <f t="shared" si="291"/>
        <v>33</v>
      </c>
      <c r="AL356" s="86" t="b">
        <f t="shared" si="292"/>
        <v>0</v>
      </c>
      <c r="AM356" s="86" t="str">
        <f t="shared" si="293"/>
        <v>Speed</v>
      </c>
      <c r="AN356" s="86" t="str">
        <f t="shared" si="294"/>
        <v>&gt;</v>
      </c>
      <c r="AO356" s="86">
        <f t="shared" si="295"/>
        <v>18.040771484375</v>
      </c>
      <c r="AP356" s="86">
        <f t="shared" si="296"/>
        <v>9</v>
      </c>
      <c r="AQ356" s="86" t="b">
        <f t="shared" si="297"/>
        <v>1</v>
      </c>
      <c r="AR356" s="86" t="str">
        <f t="shared" si="298"/>
        <v>Speed</v>
      </c>
      <c r="AS356" s="86" t="str">
        <f t="shared" si="299"/>
        <v>&lt;=</v>
      </c>
      <c r="AT356" s="86">
        <f t="shared" si="300"/>
        <v>18.583740234375</v>
      </c>
      <c r="AU356" s="86">
        <f t="shared" si="301"/>
        <v>7</v>
      </c>
      <c r="AV356" s="86" t="b">
        <f t="shared" si="302"/>
        <v>1</v>
      </c>
      <c r="AW356" s="86" t="str">
        <f t="shared" si="303"/>
        <v>Speed</v>
      </c>
      <c r="AX356" s="86" t="str">
        <f t="shared" si="304"/>
        <v>&lt;=</v>
      </c>
      <c r="AY356" s="86">
        <f t="shared" si="305"/>
        <v>20.9580078125</v>
      </c>
      <c r="AZ356" s="86">
        <f t="shared" si="306"/>
        <v>2</v>
      </c>
      <c r="BA356" s="86" t="b">
        <f t="shared" si="307"/>
        <v>1</v>
      </c>
      <c r="BB356" s="86" t="str">
        <f t="shared" si="308"/>
        <v>Distance</v>
      </c>
      <c r="BC356" s="86" t="str">
        <f t="shared" si="309"/>
        <v>&lt;=</v>
      </c>
      <c r="BD356" s="86">
        <f t="shared" si="310"/>
        <v>440.973388671875</v>
      </c>
      <c r="BE356" s="86">
        <f t="shared" si="311"/>
        <v>0</v>
      </c>
      <c r="BF356" s="86" t="b">
        <f t="shared" si="312"/>
        <v>0</v>
      </c>
      <c r="BG356" s="86" t="str">
        <f t="shared" si="313"/>
        <v>Distance</v>
      </c>
      <c r="BH356" s="86" t="str">
        <f t="shared" si="314"/>
        <v>&gt;</v>
      </c>
      <c r="BI356" s="86">
        <f t="shared" si="315"/>
        <v>279.580810546875</v>
      </c>
      <c r="BJ356" s="15">
        <f t="shared" si="316"/>
        <v>0</v>
      </c>
      <c r="BK356" s="15" t="str">
        <f t="shared" si="317"/>
        <v>Distance&lt;=299,281494140625 AND GEBR&gt;0,715087890625 AND Speed&gt;18,040771484375 AND Speed&lt;=18,583740234375 AND Speed&lt;=20,9580078125 AND Distance&lt;=440,973388671875 AND Distance&gt;279,580810546875</v>
      </c>
      <c r="BM356"/>
      <c r="BN356"/>
      <c r="BO356"/>
    </row>
    <row r="357" spans="1:67">
      <c r="A357" s="15">
        <v>354</v>
      </c>
      <c r="B357" s="15">
        <v>-2</v>
      </c>
      <c r="C357" s="15">
        <v>-8192</v>
      </c>
      <c r="D357" s="15">
        <f t="shared" si="265"/>
        <v>-1</v>
      </c>
      <c r="E357" s="15">
        <f t="shared" si="266"/>
        <v>0</v>
      </c>
      <c r="F357" s="15">
        <f t="shared" si="267"/>
        <v>-1</v>
      </c>
      <c r="G357" s="15">
        <v>611</v>
      </c>
      <c r="H357" s="15">
        <v>612</v>
      </c>
      <c r="I357" s="15">
        <v>59</v>
      </c>
      <c r="J357" s="15">
        <v>7</v>
      </c>
      <c r="K357" s="15">
        <v>837</v>
      </c>
      <c r="L357" s="15">
        <v>273</v>
      </c>
      <c r="M357" s="15">
        <f t="shared" si="268"/>
        <v>6.6650390625E-2</v>
      </c>
      <c r="O357" s="86">
        <f t="shared" si="269"/>
        <v>837</v>
      </c>
      <c r="P357" s="86">
        <f t="shared" si="270"/>
        <v>0.2666015625</v>
      </c>
      <c r="Q357" s="86">
        <f t="shared" si="271"/>
        <v>620</v>
      </c>
      <c r="R357" s="86" t="b">
        <f t="shared" si="272"/>
        <v>1</v>
      </c>
      <c r="S357" s="86" t="str">
        <f t="shared" si="273"/>
        <v>Dummy Node</v>
      </c>
      <c r="T357" s="86" t="str">
        <f t="shared" si="274"/>
        <v>N/A</v>
      </c>
      <c r="U357" s="86" t="str">
        <f t="shared" si="275"/>
        <v>N/A</v>
      </c>
      <c r="V357" s="86">
        <f t="shared" si="276"/>
        <v>363</v>
      </c>
      <c r="W357" s="86" t="b">
        <f t="shared" si="277"/>
        <v>0</v>
      </c>
      <c r="X357" s="86" t="str">
        <f t="shared" si="278"/>
        <v>Dummy Node</v>
      </c>
      <c r="Y357" s="86" t="str">
        <f t="shared" si="279"/>
        <v>N/A</v>
      </c>
      <c r="Z357" s="86" t="str">
        <f t="shared" si="280"/>
        <v>N/A</v>
      </c>
      <c r="AA357" s="86">
        <f t="shared" si="281"/>
        <v>240</v>
      </c>
      <c r="AB357" s="86" t="b">
        <f t="shared" si="282"/>
        <v>1</v>
      </c>
      <c r="AC357" s="86" t="str">
        <f t="shared" si="283"/>
        <v>Distance</v>
      </c>
      <c r="AD357" s="86" t="str">
        <f t="shared" si="284"/>
        <v>&lt;=</v>
      </c>
      <c r="AE357" s="86">
        <f t="shared" si="285"/>
        <v>299.281494140625</v>
      </c>
      <c r="AF357" s="86">
        <f t="shared" si="286"/>
        <v>238</v>
      </c>
      <c r="AG357" s="86" t="b">
        <f t="shared" si="287"/>
        <v>0</v>
      </c>
      <c r="AH357" s="86" t="str">
        <f t="shared" si="288"/>
        <v>GEBR</v>
      </c>
      <c r="AI357" s="86" t="str">
        <f t="shared" si="289"/>
        <v>&gt;</v>
      </c>
      <c r="AJ357" s="86">
        <f t="shared" si="290"/>
        <v>0.715087890625</v>
      </c>
      <c r="AK357" s="86">
        <f t="shared" si="291"/>
        <v>33</v>
      </c>
      <c r="AL357" s="86" t="b">
        <f t="shared" si="292"/>
        <v>0</v>
      </c>
      <c r="AM357" s="86" t="str">
        <f t="shared" si="293"/>
        <v>Speed</v>
      </c>
      <c r="AN357" s="86" t="str">
        <f t="shared" si="294"/>
        <v>&gt;</v>
      </c>
      <c r="AO357" s="86">
        <f t="shared" si="295"/>
        <v>18.040771484375</v>
      </c>
      <c r="AP357" s="86">
        <f t="shared" si="296"/>
        <v>9</v>
      </c>
      <c r="AQ357" s="86" t="b">
        <f t="shared" si="297"/>
        <v>1</v>
      </c>
      <c r="AR357" s="86" t="str">
        <f t="shared" si="298"/>
        <v>Speed</v>
      </c>
      <c r="AS357" s="86" t="str">
        <f t="shared" si="299"/>
        <v>&lt;=</v>
      </c>
      <c r="AT357" s="86">
        <f t="shared" si="300"/>
        <v>18.583740234375</v>
      </c>
      <c r="AU357" s="86">
        <f t="shared" si="301"/>
        <v>7</v>
      </c>
      <c r="AV357" s="86" t="b">
        <f t="shared" si="302"/>
        <v>1</v>
      </c>
      <c r="AW357" s="86" t="str">
        <f t="shared" si="303"/>
        <v>Speed</v>
      </c>
      <c r="AX357" s="86" t="str">
        <f t="shared" si="304"/>
        <v>&lt;=</v>
      </c>
      <c r="AY357" s="86">
        <f t="shared" si="305"/>
        <v>20.9580078125</v>
      </c>
      <c r="AZ357" s="86">
        <f t="shared" si="306"/>
        <v>2</v>
      </c>
      <c r="BA357" s="86" t="b">
        <f t="shared" si="307"/>
        <v>1</v>
      </c>
      <c r="BB357" s="86" t="str">
        <f t="shared" si="308"/>
        <v>Distance</v>
      </c>
      <c r="BC357" s="86" t="str">
        <f t="shared" si="309"/>
        <v>&lt;=</v>
      </c>
      <c r="BD357" s="86">
        <f t="shared" si="310"/>
        <v>440.973388671875</v>
      </c>
      <c r="BE357" s="86">
        <f t="shared" si="311"/>
        <v>0</v>
      </c>
      <c r="BF357" s="86" t="b">
        <f t="shared" si="312"/>
        <v>0</v>
      </c>
      <c r="BG357" s="86" t="str">
        <f t="shared" si="313"/>
        <v>Distance</v>
      </c>
      <c r="BH357" s="86" t="str">
        <f t="shared" si="314"/>
        <v>&gt;</v>
      </c>
      <c r="BI357" s="86">
        <f t="shared" si="315"/>
        <v>279.580810546875</v>
      </c>
      <c r="BJ357" s="15">
        <f t="shared" si="316"/>
        <v>0</v>
      </c>
      <c r="BK357" s="15" t="str">
        <f t="shared" si="317"/>
        <v>Distance&lt;=299,281494140625 AND GEBR&gt;0,715087890625 AND Speed&gt;18,040771484375 AND Speed&lt;=18,583740234375 AND Speed&lt;=20,9580078125 AND Distance&lt;=440,973388671875 AND Distance&gt;279,580810546875</v>
      </c>
      <c r="BM357"/>
      <c r="BN357"/>
      <c r="BO357"/>
    </row>
    <row r="358" spans="1:67">
      <c r="A358" s="15">
        <v>355</v>
      </c>
      <c r="B358" s="15">
        <v>0</v>
      </c>
      <c r="C358" s="15">
        <v>945420</v>
      </c>
      <c r="D358" s="15">
        <f t="shared" si="265"/>
        <v>230</v>
      </c>
      <c r="E358" s="15">
        <f t="shared" si="266"/>
        <v>3340</v>
      </c>
      <c r="F358" s="15">
        <f t="shared" si="267"/>
        <v>230.8154296875</v>
      </c>
      <c r="G358" s="15">
        <v>357</v>
      </c>
      <c r="H358" s="15">
        <v>358</v>
      </c>
      <c r="I358" s="15">
        <v>194</v>
      </c>
      <c r="J358" s="15">
        <v>8</v>
      </c>
      <c r="K358" s="15">
        <v>838</v>
      </c>
      <c r="L358" s="15">
        <v>1170</v>
      </c>
      <c r="M358" s="15">
        <f t="shared" si="268"/>
        <v>0.28564453125</v>
      </c>
      <c r="O358" s="86">
        <f t="shared" si="269"/>
        <v>838</v>
      </c>
      <c r="P358" s="86">
        <f t="shared" si="270"/>
        <v>0.2666015625</v>
      </c>
      <c r="Q358" s="86">
        <f t="shared" si="271"/>
        <v>620</v>
      </c>
      <c r="R358" s="86" t="b">
        <f t="shared" si="272"/>
        <v>0</v>
      </c>
      <c r="S358" s="86" t="str">
        <f t="shared" si="273"/>
        <v>Dummy Node</v>
      </c>
      <c r="T358" s="86" t="str">
        <f t="shared" si="274"/>
        <v>N/A</v>
      </c>
      <c r="U358" s="86" t="str">
        <f t="shared" si="275"/>
        <v>N/A</v>
      </c>
      <c r="V358" s="86">
        <f t="shared" si="276"/>
        <v>363</v>
      </c>
      <c r="W358" s="86" t="b">
        <f t="shared" si="277"/>
        <v>0</v>
      </c>
      <c r="X358" s="86" t="str">
        <f t="shared" si="278"/>
        <v>Dummy Node</v>
      </c>
      <c r="Y358" s="86" t="str">
        <f t="shared" si="279"/>
        <v>N/A</v>
      </c>
      <c r="Z358" s="86" t="str">
        <f t="shared" si="280"/>
        <v>N/A</v>
      </c>
      <c r="AA358" s="86">
        <f t="shared" si="281"/>
        <v>240</v>
      </c>
      <c r="AB358" s="86" t="b">
        <f t="shared" si="282"/>
        <v>1</v>
      </c>
      <c r="AC358" s="86" t="str">
        <f t="shared" si="283"/>
        <v>Distance</v>
      </c>
      <c r="AD358" s="86" t="str">
        <f t="shared" si="284"/>
        <v>&lt;=</v>
      </c>
      <c r="AE358" s="86">
        <f t="shared" si="285"/>
        <v>299.281494140625</v>
      </c>
      <c r="AF358" s="86">
        <f t="shared" si="286"/>
        <v>238</v>
      </c>
      <c r="AG358" s="86" t="b">
        <f t="shared" si="287"/>
        <v>0</v>
      </c>
      <c r="AH358" s="86" t="str">
        <f t="shared" si="288"/>
        <v>GEBR</v>
      </c>
      <c r="AI358" s="86" t="str">
        <f t="shared" si="289"/>
        <v>&gt;</v>
      </c>
      <c r="AJ358" s="86">
        <f t="shared" si="290"/>
        <v>0.715087890625</v>
      </c>
      <c r="AK358" s="86">
        <f t="shared" si="291"/>
        <v>33</v>
      </c>
      <c r="AL358" s="86" t="b">
        <f t="shared" si="292"/>
        <v>0</v>
      </c>
      <c r="AM358" s="86" t="str">
        <f t="shared" si="293"/>
        <v>Speed</v>
      </c>
      <c r="AN358" s="86" t="str">
        <f t="shared" si="294"/>
        <v>&gt;</v>
      </c>
      <c r="AO358" s="86">
        <f t="shared" si="295"/>
        <v>18.040771484375</v>
      </c>
      <c r="AP358" s="86">
        <f t="shared" si="296"/>
        <v>9</v>
      </c>
      <c r="AQ358" s="86" t="b">
        <f t="shared" si="297"/>
        <v>1</v>
      </c>
      <c r="AR358" s="86" t="str">
        <f t="shared" si="298"/>
        <v>Speed</v>
      </c>
      <c r="AS358" s="86" t="str">
        <f t="shared" si="299"/>
        <v>&lt;=</v>
      </c>
      <c r="AT358" s="86">
        <f t="shared" si="300"/>
        <v>18.583740234375</v>
      </c>
      <c r="AU358" s="86">
        <f t="shared" si="301"/>
        <v>7</v>
      </c>
      <c r="AV358" s="86" t="b">
        <f t="shared" si="302"/>
        <v>1</v>
      </c>
      <c r="AW358" s="86" t="str">
        <f t="shared" si="303"/>
        <v>Speed</v>
      </c>
      <c r="AX358" s="86" t="str">
        <f t="shared" si="304"/>
        <v>&lt;=</v>
      </c>
      <c r="AY358" s="86">
        <f t="shared" si="305"/>
        <v>20.9580078125</v>
      </c>
      <c r="AZ358" s="86">
        <f t="shared" si="306"/>
        <v>2</v>
      </c>
      <c r="BA358" s="86" t="b">
        <f t="shared" si="307"/>
        <v>1</v>
      </c>
      <c r="BB358" s="86" t="str">
        <f t="shared" si="308"/>
        <v>Distance</v>
      </c>
      <c r="BC358" s="86" t="str">
        <f t="shared" si="309"/>
        <v>&lt;=</v>
      </c>
      <c r="BD358" s="86">
        <f t="shared" si="310"/>
        <v>440.973388671875</v>
      </c>
      <c r="BE358" s="86">
        <f t="shared" si="311"/>
        <v>0</v>
      </c>
      <c r="BF358" s="86" t="b">
        <f t="shared" si="312"/>
        <v>0</v>
      </c>
      <c r="BG358" s="86" t="str">
        <f t="shared" si="313"/>
        <v>Distance</v>
      </c>
      <c r="BH358" s="86" t="str">
        <f t="shared" si="314"/>
        <v>&gt;</v>
      </c>
      <c r="BI358" s="86">
        <f t="shared" si="315"/>
        <v>279.580810546875</v>
      </c>
      <c r="BJ358" s="15">
        <f t="shared" si="316"/>
        <v>0</v>
      </c>
      <c r="BK358" s="15" t="str">
        <f t="shared" si="317"/>
        <v>Distance&lt;=299,281494140625 AND GEBR&gt;0,715087890625 AND Speed&gt;18,040771484375 AND Speed&lt;=18,583740234375 AND Speed&lt;=20,9580078125 AND Distance&lt;=440,973388671875 AND Distance&gt;279,580810546875</v>
      </c>
      <c r="BM358"/>
      <c r="BN358"/>
      <c r="BO358"/>
    </row>
    <row r="359" spans="1:67">
      <c r="A359" s="15">
        <v>356</v>
      </c>
      <c r="B359" s="15">
        <v>-2</v>
      </c>
      <c r="C359" s="15">
        <v>-8192</v>
      </c>
      <c r="D359" s="15">
        <f t="shared" si="265"/>
        <v>-1</v>
      </c>
      <c r="E359" s="15">
        <f t="shared" si="266"/>
        <v>0</v>
      </c>
      <c r="F359" s="15">
        <f t="shared" si="267"/>
        <v>-1</v>
      </c>
      <c r="G359" s="15">
        <v>613</v>
      </c>
      <c r="H359" s="15">
        <v>614</v>
      </c>
      <c r="I359" s="15">
        <v>194</v>
      </c>
      <c r="J359" s="15">
        <v>8</v>
      </c>
      <c r="K359" s="15">
        <v>839</v>
      </c>
      <c r="L359" s="15">
        <v>1365</v>
      </c>
      <c r="M359" s="15">
        <f t="shared" si="268"/>
        <v>0.333251953125</v>
      </c>
      <c r="O359" s="86">
        <f t="shared" si="269"/>
        <v>839</v>
      </c>
      <c r="P359" s="86">
        <f t="shared" si="270"/>
        <v>0.333251953125</v>
      </c>
      <c r="Q359" s="86">
        <f t="shared" si="271"/>
        <v>621</v>
      </c>
      <c r="R359" s="86" t="b">
        <f t="shared" si="272"/>
        <v>1</v>
      </c>
      <c r="S359" s="86" t="str">
        <f t="shared" si="273"/>
        <v>Dummy Node</v>
      </c>
      <c r="T359" s="86" t="str">
        <f t="shared" si="274"/>
        <v>N/A</v>
      </c>
      <c r="U359" s="86" t="str">
        <f t="shared" si="275"/>
        <v>N/A</v>
      </c>
      <c r="V359" s="86">
        <f t="shared" si="276"/>
        <v>364</v>
      </c>
      <c r="W359" s="86" t="b">
        <f t="shared" si="277"/>
        <v>1</v>
      </c>
      <c r="X359" s="86" t="str">
        <f t="shared" si="278"/>
        <v>Dummy Node</v>
      </c>
      <c r="Y359" s="86" t="str">
        <f t="shared" si="279"/>
        <v>N/A</v>
      </c>
      <c r="Z359" s="86" t="str">
        <f t="shared" si="280"/>
        <v>N/A</v>
      </c>
      <c r="AA359" s="86">
        <f t="shared" si="281"/>
        <v>240</v>
      </c>
      <c r="AB359" s="86" t="b">
        <f t="shared" si="282"/>
        <v>0</v>
      </c>
      <c r="AC359" s="86" t="str">
        <f t="shared" si="283"/>
        <v>Distance</v>
      </c>
      <c r="AD359" s="86" t="str">
        <f t="shared" si="284"/>
        <v>&gt;</v>
      </c>
      <c r="AE359" s="86">
        <f t="shared" si="285"/>
        <v>299.281494140625</v>
      </c>
      <c r="AF359" s="86">
        <f t="shared" si="286"/>
        <v>238</v>
      </c>
      <c r="AG359" s="86" t="b">
        <f t="shared" si="287"/>
        <v>0</v>
      </c>
      <c r="AH359" s="86" t="str">
        <f t="shared" si="288"/>
        <v>GEBR</v>
      </c>
      <c r="AI359" s="86" t="str">
        <f t="shared" si="289"/>
        <v>&gt;</v>
      </c>
      <c r="AJ359" s="86">
        <f t="shared" si="290"/>
        <v>0.715087890625</v>
      </c>
      <c r="AK359" s="86">
        <f t="shared" si="291"/>
        <v>33</v>
      </c>
      <c r="AL359" s="86" t="b">
        <f t="shared" si="292"/>
        <v>0</v>
      </c>
      <c r="AM359" s="86" t="str">
        <f t="shared" si="293"/>
        <v>Speed</v>
      </c>
      <c r="AN359" s="86" t="str">
        <f t="shared" si="294"/>
        <v>&gt;</v>
      </c>
      <c r="AO359" s="86">
        <f t="shared" si="295"/>
        <v>18.040771484375</v>
      </c>
      <c r="AP359" s="86">
        <f t="shared" si="296"/>
        <v>9</v>
      </c>
      <c r="AQ359" s="86" t="b">
        <f t="shared" si="297"/>
        <v>1</v>
      </c>
      <c r="AR359" s="86" t="str">
        <f t="shared" si="298"/>
        <v>Speed</v>
      </c>
      <c r="AS359" s="86" t="str">
        <f t="shared" si="299"/>
        <v>&lt;=</v>
      </c>
      <c r="AT359" s="86">
        <f t="shared" si="300"/>
        <v>18.583740234375</v>
      </c>
      <c r="AU359" s="86">
        <f t="shared" si="301"/>
        <v>7</v>
      </c>
      <c r="AV359" s="86" t="b">
        <f t="shared" si="302"/>
        <v>1</v>
      </c>
      <c r="AW359" s="86" t="str">
        <f t="shared" si="303"/>
        <v>Speed</v>
      </c>
      <c r="AX359" s="86" t="str">
        <f t="shared" si="304"/>
        <v>&lt;=</v>
      </c>
      <c r="AY359" s="86">
        <f t="shared" si="305"/>
        <v>20.9580078125</v>
      </c>
      <c r="AZ359" s="86">
        <f t="shared" si="306"/>
        <v>2</v>
      </c>
      <c r="BA359" s="86" t="b">
        <f t="shared" si="307"/>
        <v>1</v>
      </c>
      <c r="BB359" s="86" t="str">
        <f t="shared" si="308"/>
        <v>Distance</v>
      </c>
      <c r="BC359" s="86" t="str">
        <f t="shared" si="309"/>
        <v>&lt;=</v>
      </c>
      <c r="BD359" s="86">
        <f t="shared" si="310"/>
        <v>440.973388671875</v>
      </c>
      <c r="BE359" s="86">
        <f t="shared" si="311"/>
        <v>0</v>
      </c>
      <c r="BF359" s="86" t="b">
        <f t="shared" si="312"/>
        <v>0</v>
      </c>
      <c r="BG359" s="86" t="str">
        <f t="shared" si="313"/>
        <v>Distance</v>
      </c>
      <c r="BH359" s="86" t="str">
        <f t="shared" si="314"/>
        <v>&gt;</v>
      </c>
      <c r="BI359" s="86">
        <f t="shared" si="315"/>
        <v>279.580810546875</v>
      </c>
      <c r="BJ359" s="15">
        <f t="shared" si="316"/>
        <v>0</v>
      </c>
      <c r="BK359" s="15" t="str">
        <f t="shared" si="317"/>
        <v>Distance&gt;299,281494140625 AND GEBR&gt;0,715087890625 AND Speed&gt;18,040771484375 AND Speed&lt;=18,583740234375 AND Speed&lt;=20,9580078125 AND Distance&lt;=440,973388671875 AND Distance&gt;279,580810546875</v>
      </c>
      <c r="BM359"/>
      <c r="BN359"/>
      <c r="BO359"/>
    </row>
    <row r="360" spans="1:67">
      <c r="A360" s="15">
        <v>357</v>
      </c>
      <c r="B360" s="15">
        <v>-2</v>
      </c>
      <c r="C360" s="15">
        <v>-8192</v>
      </c>
      <c r="D360" s="15">
        <f t="shared" si="265"/>
        <v>-1</v>
      </c>
      <c r="E360" s="15">
        <f t="shared" si="266"/>
        <v>0</v>
      </c>
      <c r="F360" s="15">
        <f t="shared" si="267"/>
        <v>-1</v>
      </c>
      <c r="G360" s="15">
        <v>-1</v>
      </c>
      <c r="H360" s="15">
        <v>-1</v>
      </c>
      <c r="I360" s="15">
        <v>355</v>
      </c>
      <c r="J360" s="15">
        <v>9</v>
      </c>
      <c r="K360" s="15">
        <v>840</v>
      </c>
      <c r="L360" s="15">
        <v>1365</v>
      </c>
      <c r="M360" s="15">
        <f t="shared" si="268"/>
        <v>0.333251953125</v>
      </c>
      <c r="O360" s="86">
        <f t="shared" si="269"/>
        <v>840</v>
      </c>
      <c r="P360" s="86">
        <f t="shared" si="270"/>
        <v>0.333251953125</v>
      </c>
      <c r="Q360" s="86">
        <f t="shared" si="271"/>
        <v>621</v>
      </c>
      <c r="R360" s="86" t="b">
        <f t="shared" si="272"/>
        <v>0</v>
      </c>
      <c r="S360" s="86" t="str">
        <f t="shared" si="273"/>
        <v>Dummy Node</v>
      </c>
      <c r="T360" s="86" t="str">
        <f t="shared" si="274"/>
        <v>N/A</v>
      </c>
      <c r="U360" s="86" t="str">
        <f t="shared" si="275"/>
        <v>N/A</v>
      </c>
      <c r="V360" s="86">
        <f t="shared" si="276"/>
        <v>364</v>
      </c>
      <c r="W360" s="86" t="b">
        <f t="shared" si="277"/>
        <v>1</v>
      </c>
      <c r="X360" s="86" t="str">
        <f t="shared" si="278"/>
        <v>Dummy Node</v>
      </c>
      <c r="Y360" s="86" t="str">
        <f t="shared" si="279"/>
        <v>N/A</v>
      </c>
      <c r="Z360" s="86" t="str">
        <f t="shared" si="280"/>
        <v>N/A</v>
      </c>
      <c r="AA360" s="86">
        <f t="shared" si="281"/>
        <v>240</v>
      </c>
      <c r="AB360" s="86" t="b">
        <f t="shared" si="282"/>
        <v>0</v>
      </c>
      <c r="AC360" s="86" t="str">
        <f t="shared" si="283"/>
        <v>Distance</v>
      </c>
      <c r="AD360" s="86" t="str">
        <f t="shared" si="284"/>
        <v>&gt;</v>
      </c>
      <c r="AE360" s="86">
        <f t="shared" si="285"/>
        <v>299.281494140625</v>
      </c>
      <c r="AF360" s="86">
        <f t="shared" si="286"/>
        <v>238</v>
      </c>
      <c r="AG360" s="86" t="b">
        <f t="shared" si="287"/>
        <v>0</v>
      </c>
      <c r="AH360" s="86" t="str">
        <f t="shared" si="288"/>
        <v>GEBR</v>
      </c>
      <c r="AI360" s="86" t="str">
        <f t="shared" si="289"/>
        <v>&gt;</v>
      </c>
      <c r="AJ360" s="86">
        <f t="shared" si="290"/>
        <v>0.715087890625</v>
      </c>
      <c r="AK360" s="86">
        <f t="shared" si="291"/>
        <v>33</v>
      </c>
      <c r="AL360" s="86" t="b">
        <f t="shared" si="292"/>
        <v>0</v>
      </c>
      <c r="AM360" s="86" t="str">
        <f t="shared" si="293"/>
        <v>Speed</v>
      </c>
      <c r="AN360" s="86" t="str">
        <f t="shared" si="294"/>
        <v>&gt;</v>
      </c>
      <c r="AO360" s="86">
        <f t="shared" si="295"/>
        <v>18.040771484375</v>
      </c>
      <c r="AP360" s="86">
        <f t="shared" si="296"/>
        <v>9</v>
      </c>
      <c r="AQ360" s="86" t="b">
        <f t="shared" si="297"/>
        <v>1</v>
      </c>
      <c r="AR360" s="86" t="str">
        <f t="shared" si="298"/>
        <v>Speed</v>
      </c>
      <c r="AS360" s="86" t="str">
        <f t="shared" si="299"/>
        <v>&lt;=</v>
      </c>
      <c r="AT360" s="86">
        <f t="shared" si="300"/>
        <v>18.583740234375</v>
      </c>
      <c r="AU360" s="86">
        <f t="shared" si="301"/>
        <v>7</v>
      </c>
      <c r="AV360" s="86" t="b">
        <f t="shared" si="302"/>
        <v>1</v>
      </c>
      <c r="AW360" s="86" t="str">
        <f t="shared" si="303"/>
        <v>Speed</v>
      </c>
      <c r="AX360" s="86" t="str">
        <f t="shared" si="304"/>
        <v>&lt;=</v>
      </c>
      <c r="AY360" s="86">
        <f t="shared" si="305"/>
        <v>20.9580078125</v>
      </c>
      <c r="AZ360" s="86">
        <f t="shared" si="306"/>
        <v>2</v>
      </c>
      <c r="BA360" s="86" t="b">
        <f t="shared" si="307"/>
        <v>1</v>
      </c>
      <c r="BB360" s="86" t="str">
        <f t="shared" si="308"/>
        <v>Distance</v>
      </c>
      <c r="BC360" s="86" t="str">
        <f t="shared" si="309"/>
        <v>&lt;=</v>
      </c>
      <c r="BD360" s="86">
        <f t="shared" si="310"/>
        <v>440.973388671875</v>
      </c>
      <c r="BE360" s="86">
        <f t="shared" si="311"/>
        <v>0</v>
      </c>
      <c r="BF360" s="86" t="b">
        <f t="shared" si="312"/>
        <v>0</v>
      </c>
      <c r="BG360" s="86" t="str">
        <f t="shared" si="313"/>
        <v>Distance</v>
      </c>
      <c r="BH360" s="86" t="str">
        <f t="shared" si="314"/>
        <v>&gt;</v>
      </c>
      <c r="BI360" s="86">
        <f t="shared" si="315"/>
        <v>279.580810546875</v>
      </c>
      <c r="BJ360" s="15">
        <f t="shared" si="316"/>
        <v>0</v>
      </c>
      <c r="BK360" s="15" t="str">
        <f t="shared" si="317"/>
        <v>Distance&gt;299,281494140625 AND GEBR&gt;0,715087890625 AND Speed&gt;18,040771484375 AND Speed&lt;=18,583740234375 AND Speed&lt;=20,9580078125 AND Distance&lt;=440,973388671875 AND Distance&gt;279,580810546875</v>
      </c>
      <c r="BM360"/>
      <c r="BN360"/>
      <c r="BO360"/>
    </row>
    <row r="361" spans="1:67">
      <c r="A361" s="15">
        <v>358</v>
      </c>
      <c r="B361" s="15">
        <v>-2</v>
      </c>
      <c r="C361" s="15">
        <v>-8192</v>
      </c>
      <c r="D361" s="15">
        <f t="shared" si="265"/>
        <v>-1</v>
      </c>
      <c r="E361" s="15">
        <f t="shared" si="266"/>
        <v>0</v>
      </c>
      <c r="F361" s="15">
        <f t="shared" si="267"/>
        <v>-1</v>
      </c>
      <c r="G361" s="15">
        <v>-1</v>
      </c>
      <c r="H361" s="15">
        <v>-1</v>
      </c>
      <c r="I361" s="15">
        <v>355</v>
      </c>
      <c r="J361" s="15">
        <v>9</v>
      </c>
      <c r="K361" s="15">
        <v>841</v>
      </c>
      <c r="L361" s="15">
        <v>910</v>
      </c>
      <c r="M361" s="15">
        <f t="shared" si="268"/>
        <v>0.22216796875</v>
      </c>
      <c r="O361" s="86">
        <f t="shared" si="269"/>
        <v>841</v>
      </c>
      <c r="P361" s="86">
        <f t="shared" si="270"/>
        <v>0.333251953125</v>
      </c>
      <c r="Q361" s="86">
        <f t="shared" si="271"/>
        <v>622</v>
      </c>
      <c r="R361" s="86" t="b">
        <f t="shared" si="272"/>
        <v>1</v>
      </c>
      <c r="S361" s="86" t="str">
        <f t="shared" si="273"/>
        <v>Dummy Node</v>
      </c>
      <c r="T361" s="86" t="str">
        <f t="shared" si="274"/>
        <v>N/A</v>
      </c>
      <c r="U361" s="86" t="str">
        <f t="shared" si="275"/>
        <v>N/A</v>
      </c>
      <c r="V361" s="86">
        <f t="shared" si="276"/>
        <v>364</v>
      </c>
      <c r="W361" s="86" t="b">
        <f t="shared" si="277"/>
        <v>0</v>
      </c>
      <c r="X361" s="86" t="str">
        <f t="shared" si="278"/>
        <v>Dummy Node</v>
      </c>
      <c r="Y361" s="86" t="str">
        <f t="shared" si="279"/>
        <v>N/A</v>
      </c>
      <c r="Z361" s="86" t="str">
        <f t="shared" si="280"/>
        <v>N/A</v>
      </c>
      <c r="AA361" s="86">
        <f t="shared" si="281"/>
        <v>240</v>
      </c>
      <c r="AB361" s="86" t="b">
        <f t="shared" si="282"/>
        <v>0</v>
      </c>
      <c r="AC361" s="86" t="str">
        <f t="shared" si="283"/>
        <v>Distance</v>
      </c>
      <c r="AD361" s="86" t="str">
        <f t="shared" si="284"/>
        <v>&gt;</v>
      </c>
      <c r="AE361" s="86">
        <f t="shared" si="285"/>
        <v>299.281494140625</v>
      </c>
      <c r="AF361" s="86">
        <f t="shared" si="286"/>
        <v>238</v>
      </c>
      <c r="AG361" s="86" t="b">
        <f t="shared" si="287"/>
        <v>0</v>
      </c>
      <c r="AH361" s="86" t="str">
        <f t="shared" si="288"/>
        <v>GEBR</v>
      </c>
      <c r="AI361" s="86" t="str">
        <f t="shared" si="289"/>
        <v>&gt;</v>
      </c>
      <c r="AJ361" s="86">
        <f t="shared" si="290"/>
        <v>0.715087890625</v>
      </c>
      <c r="AK361" s="86">
        <f t="shared" si="291"/>
        <v>33</v>
      </c>
      <c r="AL361" s="86" t="b">
        <f t="shared" si="292"/>
        <v>0</v>
      </c>
      <c r="AM361" s="86" t="str">
        <f t="shared" si="293"/>
        <v>Speed</v>
      </c>
      <c r="AN361" s="86" t="str">
        <f t="shared" si="294"/>
        <v>&gt;</v>
      </c>
      <c r="AO361" s="86">
        <f t="shared" si="295"/>
        <v>18.040771484375</v>
      </c>
      <c r="AP361" s="86">
        <f t="shared" si="296"/>
        <v>9</v>
      </c>
      <c r="AQ361" s="86" t="b">
        <f t="shared" si="297"/>
        <v>1</v>
      </c>
      <c r="AR361" s="86" t="str">
        <f t="shared" si="298"/>
        <v>Speed</v>
      </c>
      <c r="AS361" s="86" t="str">
        <f t="shared" si="299"/>
        <v>&lt;=</v>
      </c>
      <c r="AT361" s="86">
        <f t="shared" si="300"/>
        <v>18.583740234375</v>
      </c>
      <c r="AU361" s="86">
        <f t="shared" si="301"/>
        <v>7</v>
      </c>
      <c r="AV361" s="86" t="b">
        <f t="shared" si="302"/>
        <v>1</v>
      </c>
      <c r="AW361" s="86" t="str">
        <f t="shared" si="303"/>
        <v>Speed</v>
      </c>
      <c r="AX361" s="86" t="str">
        <f t="shared" si="304"/>
        <v>&lt;=</v>
      </c>
      <c r="AY361" s="86">
        <f t="shared" si="305"/>
        <v>20.9580078125</v>
      </c>
      <c r="AZ361" s="86">
        <f t="shared" si="306"/>
        <v>2</v>
      </c>
      <c r="BA361" s="86" t="b">
        <f t="shared" si="307"/>
        <v>1</v>
      </c>
      <c r="BB361" s="86" t="str">
        <f t="shared" si="308"/>
        <v>Distance</v>
      </c>
      <c r="BC361" s="86" t="str">
        <f t="shared" si="309"/>
        <v>&lt;=</v>
      </c>
      <c r="BD361" s="86">
        <f t="shared" si="310"/>
        <v>440.973388671875</v>
      </c>
      <c r="BE361" s="86">
        <f t="shared" si="311"/>
        <v>0</v>
      </c>
      <c r="BF361" s="86" t="b">
        <f t="shared" si="312"/>
        <v>0</v>
      </c>
      <c r="BG361" s="86" t="str">
        <f t="shared" si="313"/>
        <v>Distance</v>
      </c>
      <c r="BH361" s="86" t="str">
        <f t="shared" si="314"/>
        <v>&gt;</v>
      </c>
      <c r="BI361" s="86">
        <f t="shared" si="315"/>
        <v>279.580810546875</v>
      </c>
      <c r="BJ361" s="15">
        <f t="shared" si="316"/>
        <v>0</v>
      </c>
      <c r="BK361" s="15" t="str">
        <f t="shared" si="317"/>
        <v>Distance&gt;299,281494140625 AND GEBR&gt;0,715087890625 AND Speed&gt;18,040771484375 AND Speed&lt;=18,583740234375 AND Speed&lt;=20,9580078125 AND Distance&lt;=440,973388671875 AND Distance&gt;279,580810546875</v>
      </c>
      <c r="BM361"/>
      <c r="BN361"/>
      <c r="BO361"/>
    </row>
    <row r="362" spans="1:67">
      <c r="A362" s="15">
        <v>359</v>
      </c>
      <c r="B362" s="15">
        <v>-2</v>
      </c>
      <c r="C362" s="15">
        <v>-8192</v>
      </c>
      <c r="D362" s="15">
        <f t="shared" si="265"/>
        <v>-1</v>
      </c>
      <c r="E362" s="15">
        <f t="shared" si="266"/>
        <v>0</v>
      </c>
      <c r="F362" s="15">
        <f t="shared" si="267"/>
        <v>-1</v>
      </c>
      <c r="G362" s="15">
        <v>615</v>
      </c>
      <c r="H362" s="15">
        <v>616</v>
      </c>
      <c r="I362" s="15">
        <v>72</v>
      </c>
      <c r="J362" s="15">
        <v>7</v>
      </c>
      <c r="K362" s="15">
        <v>842</v>
      </c>
      <c r="L362" s="15">
        <v>273</v>
      </c>
      <c r="M362" s="15">
        <f t="shared" si="268"/>
        <v>6.6650390625E-2</v>
      </c>
      <c r="O362" s="86">
        <f t="shared" si="269"/>
        <v>842</v>
      </c>
      <c r="P362" s="86">
        <f t="shared" si="270"/>
        <v>0.333251953125</v>
      </c>
      <c r="Q362" s="86">
        <f t="shared" si="271"/>
        <v>622</v>
      </c>
      <c r="R362" s="86" t="b">
        <f t="shared" si="272"/>
        <v>0</v>
      </c>
      <c r="S362" s="86" t="str">
        <f t="shared" si="273"/>
        <v>Dummy Node</v>
      </c>
      <c r="T362" s="86" t="str">
        <f t="shared" si="274"/>
        <v>N/A</v>
      </c>
      <c r="U362" s="86" t="str">
        <f t="shared" si="275"/>
        <v>N/A</v>
      </c>
      <c r="V362" s="86">
        <f t="shared" si="276"/>
        <v>364</v>
      </c>
      <c r="W362" s="86" t="b">
        <f t="shared" si="277"/>
        <v>0</v>
      </c>
      <c r="X362" s="86" t="str">
        <f t="shared" si="278"/>
        <v>Dummy Node</v>
      </c>
      <c r="Y362" s="86" t="str">
        <f t="shared" si="279"/>
        <v>N/A</v>
      </c>
      <c r="Z362" s="86" t="str">
        <f t="shared" si="280"/>
        <v>N/A</v>
      </c>
      <c r="AA362" s="86">
        <f t="shared" si="281"/>
        <v>240</v>
      </c>
      <c r="AB362" s="86" t="b">
        <f t="shared" si="282"/>
        <v>0</v>
      </c>
      <c r="AC362" s="86" t="str">
        <f t="shared" si="283"/>
        <v>Distance</v>
      </c>
      <c r="AD362" s="86" t="str">
        <f t="shared" si="284"/>
        <v>&gt;</v>
      </c>
      <c r="AE362" s="86">
        <f t="shared" si="285"/>
        <v>299.281494140625</v>
      </c>
      <c r="AF362" s="86">
        <f t="shared" si="286"/>
        <v>238</v>
      </c>
      <c r="AG362" s="86" t="b">
        <f t="shared" si="287"/>
        <v>0</v>
      </c>
      <c r="AH362" s="86" t="str">
        <f t="shared" si="288"/>
        <v>GEBR</v>
      </c>
      <c r="AI362" s="86" t="str">
        <f t="shared" si="289"/>
        <v>&gt;</v>
      </c>
      <c r="AJ362" s="86">
        <f t="shared" si="290"/>
        <v>0.715087890625</v>
      </c>
      <c r="AK362" s="86">
        <f t="shared" si="291"/>
        <v>33</v>
      </c>
      <c r="AL362" s="86" t="b">
        <f t="shared" si="292"/>
        <v>0</v>
      </c>
      <c r="AM362" s="86" t="str">
        <f t="shared" si="293"/>
        <v>Speed</v>
      </c>
      <c r="AN362" s="86" t="str">
        <f t="shared" si="294"/>
        <v>&gt;</v>
      </c>
      <c r="AO362" s="86">
        <f t="shared" si="295"/>
        <v>18.040771484375</v>
      </c>
      <c r="AP362" s="86">
        <f t="shared" si="296"/>
        <v>9</v>
      </c>
      <c r="AQ362" s="86" t="b">
        <f t="shared" si="297"/>
        <v>1</v>
      </c>
      <c r="AR362" s="86" t="str">
        <f t="shared" si="298"/>
        <v>Speed</v>
      </c>
      <c r="AS362" s="86" t="str">
        <f t="shared" si="299"/>
        <v>&lt;=</v>
      </c>
      <c r="AT362" s="86">
        <f t="shared" si="300"/>
        <v>18.583740234375</v>
      </c>
      <c r="AU362" s="86">
        <f t="shared" si="301"/>
        <v>7</v>
      </c>
      <c r="AV362" s="86" t="b">
        <f t="shared" si="302"/>
        <v>1</v>
      </c>
      <c r="AW362" s="86" t="str">
        <f t="shared" si="303"/>
        <v>Speed</v>
      </c>
      <c r="AX362" s="86" t="str">
        <f t="shared" si="304"/>
        <v>&lt;=</v>
      </c>
      <c r="AY362" s="86">
        <f t="shared" si="305"/>
        <v>20.9580078125</v>
      </c>
      <c r="AZ362" s="86">
        <f t="shared" si="306"/>
        <v>2</v>
      </c>
      <c r="BA362" s="86" t="b">
        <f t="shared" si="307"/>
        <v>1</v>
      </c>
      <c r="BB362" s="86" t="str">
        <f t="shared" si="308"/>
        <v>Distance</v>
      </c>
      <c r="BC362" s="86" t="str">
        <f t="shared" si="309"/>
        <v>&lt;=</v>
      </c>
      <c r="BD362" s="86">
        <f t="shared" si="310"/>
        <v>440.973388671875</v>
      </c>
      <c r="BE362" s="86">
        <f t="shared" si="311"/>
        <v>0</v>
      </c>
      <c r="BF362" s="86" t="b">
        <f t="shared" si="312"/>
        <v>0</v>
      </c>
      <c r="BG362" s="86" t="str">
        <f t="shared" si="313"/>
        <v>Distance</v>
      </c>
      <c r="BH362" s="86" t="str">
        <f t="shared" si="314"/>
        <v>&gt;</v>
      </c>
      <c r="BI362" s="86">
        <f t="shared" si="315"/>
        <v>279.580810546875</v>
      </c>
      <c r="BJ362" s="15">
        <f t="shared" si="316"/>
        <v>0</v>
      </c>
      <c r="BK362" s="15" t="str">
        <f t="shared" si="317"/>
        <v>Distance&gt;299,281494140625 AND GEBR&gt;0,715087890625 AND Speed&gt;18,040771484375 AND Speed&lt;=18,583740234375 AND Speed&lt;=20,9580078125 AND Distance&lt;=440,973388671875 AND Distance&gt;279,580810546875</v>
      </c>
      <c r="BM362"/>
      <c r="BN362"/>
      <c r="BO362"/>
    </row>
    <row r="363" spans="1:67">
      <c r="A363" s="15">
        <v>360</v>
      </c>
      <c r="B363" s="15">
        <v>-2</v>
      </c>
      <c r="C363" s="15">
        <v>-8192</v>
      </c>
      <c r="D363" s="15">
        <f t="shared" si="265"/>
        <v>-1</v>
      </c>
      <c r="E363" s="15">
        <f t="shared" si="266"/>
        <v>0</v>
      </c>
      <c r="F363" s="15">
        <f t="shared" si="267"/>
        <v>-1</v>
      </c>
      <c r="G363" s="15">
        <v>617</v>
      </c>
      <c r="H363" s="15">
        <v>618</v>
      </c>
      <c r="I363" s="15">
        <v>72</v>
      </c>
      <c r="J363" s="15">
        <v>7</v>
      </c>
      <c r="K363" s="15">
        <v>843</v>
      </c>
      <c r="L363" s="15">
        <v>0</v>
      </c>
      <c r="M363" s="15">
        <f t="shared" si="268"/>
        <v>0</v>
      </c>
      <c r="O363" s="86">
        <f t="shared" si="269"/>
        <v>843</v>
      </c>
      <c r="P363" s="86">
        <f t="shared" si="270"/>
        <v>6.6650390625E-2</v>
      </c>
      <c r="Q363" s="86">
        <f t="shared" si="271"/>
        <v>623</v>
      </c>
      <c r="R363" s="86" t="b">
        <f t="shared" si="272"/>
        <v>1</v>
      </c>
      <c r="S363" s="86" t="str">
        <f t="shared" si="273"/>
        <v>Dummy Node</v>
      </c>
      <c r="T363" s="86" t="str">
        <f t="shared" si="274"/>
        <v>N/A</v>
      </c>
      <c r="U363" s="86" t="str">
        <f t="shared" si="275"/>
        <v>N/A</v>
      </c>
      <c r="V363" s="86">
        <f t="shared" si="276"/>
        <v>367</v>
      </c>
      <c r="W363" s="86" t="b">
        <f t="shared" si="277"/>
        <v>1</v>
      </c>
      <c r="X363" s="86" t="str">
        <f t="shared" si="278"/>
        <v>Dummy Node</v>
      </c>
      <c r="Y363" s="86" t="str">
        <f t="shared" si="279"/>
        <v>N/A</v>
      </c>
      <c r="Z363" s="86" t="str">
        <f t="shared" si="280"/>
        <v>N/A</v>
      </c>
      <c r="AA363" s="86">
        <f t="shared" si="281"/>
        <v>43</v>
      </c>
      <c r="AB363" s="86" t="b">
        <f t="shared" si="282"/>
        <v>1</v>
      </c>
      <c r="AC363" s="86" t="str">
        <f t="shared" si="283"/>
        <v>Speed</v>
      </c>
      <c r="AD363" s="86" t="str">
        <f t="shared" si="284"/>
        <v>&lt;=</v>
      </c>
      <c r="AE363" s="86">
        <f t="shared" si="285"/>
        <v>18.7861328125</v>
      </c>
      <c r="AF363" s="86">
        <f t="shared" si="286"/>
        <v>35</v>
      </c>
      <c r="AG363" s="86" t="b">
        <f t="shared" si="287"/>
        <v>1</v>
      </c>
      <c r="AH363" s="86" t="str">
        <f t="shared" si="288"/>
        <v>Distance</v>
      </c>
      <c r="AI363" s="86" t="str">
        <f t="shared" si="289"/>
        <v>&lt;=</v>
      </c>
      <c r="AJ363" s="86">
        <f t="shared" si="290"/>
        <v>368.68896484375</v>
      </c>
      <c r="AK363" s="86">
        <f t="shared" si="291"/>
        <v>34</v>
      </c>
      <c r="AL363" s="86" t="b">
        <f t="shared" si="292"/>
        <v>1</v>
      </c>
      <c r="AM363" s="86" t="str">
        <f t="shared" si="293"/>
        <v>GEBR</v>
      </c>
      <c r="AN363" s="86" t="str">
        <f t="shared" si="294"/>
        <v>&lt;=</v>
      </c>
      <c r="AO363" s="86">
        <f t="shared" si="295"/>
        <v>0.715087890625</v>
      </c>
      <c r="AP363" s="86">
        <f t="shared" si="296"/>
        <v>9</v>
      </c>
      <c r="AQ363" s="86" t="b">
        <f t="shared" si="297"/>
        <v>0</v>
      </c>
      <c r="AR363" s="86" t="str">
        <f t="shared" si="298"/>
        <v>Speed</v>
      </c>
      <c r="AS363" s="86" t="str">
        <f t="shared" si="299"/>
        <v>&gt;</v>
      </c>
      <c r="AT363" s="86">
        <f t="shared" si="300"/>
        <v>18.583740234375</v>
      </c>
      <c r="AU363" s="86">
        <f t="shared" si="301"/>
        <v>7</v>
      </c>
      <c r="AV363" s="86" t="b">
        <f t="shared" si="302"/>
        <v>1</v>
      </c>
      <c r="AW363" s="86" t="str">
        <f t="shared" si="303"/>
        <v>Speed</v>
      </c>
      <c r="AX363" s="86" t="str">
        <f t="shared" si="304"/>
        <v>&lt;=</v>
      </c>
      <c r="AY363" s="86">
        <f t="shared" si="305"/>
        <v>20.9580078125</v>
      </c>
      <c r="AZ363" s="86">
        <f t="shared" si="306"/>
        <v>2</v>
      </c>
      <c r="BA363" s="86" t="b">
        <f t="shared" si="307"/>
        <v>1</v>
      </c>
      <c r="BB363" s="86" t="str">
        <f t="shared" si="308"/>
        <v>Distance</v>
      </c>
      <c r="BC363" s="86" t="str">
        <f t="shared" si="309"/>
        <v>&lt;=</v>
      </c>
      <c r="BD363" s="86">
        <f t="shared" si="310"/>
        <v>440.973388671875</v>
      </c>
      <c r="BE363" s="86">
        <f t="shared" si="311"/>
        <v>0</v>
      </c>
      <c r="BF363" s="86" t="b">
        <f t="shared" si="312"/>
        <v>0</v>
      </c>
      <c r="BG363" s="86" t="str">
        <f t="shared" si="313"/>
        <v>Distance</v>
      </c>
      <c r="BH363" s="86" t="str">
        <f t="shared" si="314"/>
        <v>&gt;</v>
      </c>
      <c r="BI363" s="86">
        <f t="shared" si="315"/>
        <v>279.580810546875</v>
      </c>
      <c r="BJ363" s="15">
        <f t="shared" si="316"/>
        <v>1</v>
      </c>
      <c r="BK363" s="15" t="str">
        <f t="shared" si="317"/>
        <v>Speed&lt;=18,7861328125 AND Distance&lt;=368,68896484375 AND GEBR&lt;=0,715087890625 AND Speed&gt;18,583740234375 AND Speed&lt;=20,9580078125 AND Distance&lt;=440,973388671875 AND Distance&gt;279,580810546875</v>
      </c>
      <c r="BM363"/>
      <c r="BN363"/>
      <c r="BO363"/>
    </row>
    <row r="364" spans="1:67">
      <c r="A364" s="15">
        <v>361</v>
      </c>
      <c r="B364" s="15">
        <v>-2</v>
      </c>
      <c r="C364" s="15">
        <v>-8192</v>
      </c>
      <c r="D364" s="15">
        <f t="shared" si="265"/>
        <v>-1</v>
      </c>
      <c r="E364" s="15">
        <f t="shared" si="266"/>
        <v>0</v>
      </c>
      <c r="F364" s="15">
        <f t="shared" si="267"/>
        <v>-1</v>
      </c>
      <c r="G364" s="15">
        <v>-1</v>
      </c>
      <c r="H364" s="15">
        <v>-1</v>
      </c>
      <c r="I364" s="15">
        <v>246</v>
      </c>
      <c r="J364" s="15">
        <v>9</v>
      </c>
      <c r="K364" s="15">
        <v>844</v>
      </c>
      <c r="L364" s="15">
        <v>1092</v>
      </c>
      <c r="M364" s="15">
        <f t="shared" si="268"/>
        <v>0.2666015625</v>
      </c>
      <c r="O364" s="86">
        <f t="shared" si="269"/>
        <v>844</v>
      </c>
      <c r="P364" s="86">
        <f t="shared" si="270"/>
        <v>6.6650390625E-2</v>
      </c>
      <c r="Q364" s="86">
        <f t="shared" si="271"/>
        <v>623</v>
      </c>
      <c r="R364" s="86" t="b">
        <f t="shared" si="272"/>
        <v>0</v>
      </c>
      <c r="S364" s="86" t="str">
        <f t="shared" si="273"/>
        <v>Dummy Node</v>
      </c>
      <c r="T364" s="86" t="str">
        <f t="shared" si="274"/>
        <v>N/A</v>
      </c>
      <c r="U364" s="86" t="str">
        <f t="shared" si="275"/>
        <v>N/A</v>
      </c>
      <c r="V364" s="86">
        <f t="shared" si="276"/>
        <v>367</v>
      </c>
      <c r="W364" s="86" t="b">
        <f t="shared" si="277"/>
        <v>1</v>
      </c>
      <c r="X364" s="86" t="str">
        <f t="shared" si="278"/>
        <v>Dummy Node</v>
      </c>
      <c r="Y364" s="86" t="str">
        <f t="shared" si="279"/>
        <v>N/A</v>
      </c>
      <c r="Z364" s="86" t="str">
        <f t="shared" si="280"/>
        <v>N/A</v>
      </c>
      <c r="AA364" s="86">
        <f t="shared" si="281"/>
        <v>43</v>
      </c>
      <c r="AB364" s="86" t="b">
        <f t="shared" si="282"/>
        <v>1</v>
      </c>
      <c r="AC364" s="86" t="str">
        <f t="shared" si="283"/>
        <v>Speed</v>
      </c>
      <c r="AD364" s="86" t="str">
        <f t="shared" si="284"/>
        <v>&lt;=</v>
      </c>
      <c r="AE364" s="86">
        <f t="shared" si="285"/>
        <v>18.7861328125</v>
      </c>
      <c r="AF364" s="86">
        <f t="shared" si="286"/>
        <v>35</v>
      </c>
      <c r="AG364" s="86" t="b">
        <f t="shared" si="287"/>
        <v>1</v>
      </c>
      <c r="AH364" s="86" t="str">
        <f t="shared" si="288"/>
        <v>Distance</v>
      </c>
      <c r="AI364" s="86" t="str">
        <f t="shared" si="289"/>
        <v>&lt;=</v>
      </c>
      <c r="AJ364" s="86">
        <f t="shared" si="290"/>
        <v>368.68896484375</v>
      </c>
      <c r="AK364" s="86">
        <f t="shared" si="291"/>
        <v>34</v>
      </c>
      <c r="AL364" s="86" t="b">
        <f t="shared" si="292"/>
        <v>1</v>
      </c>
      <c r="AM364" s="86" t="str">
        <f t="shared" si="293"/>
        <v>GEBR</v>
      </c>
      <c r="AN364" s="86" t="str">
        <f t="shared" si="294"/>
        <v>&lt;=</v>
      </c>
      <c r="AO364" s="86">
        <f t="shared" si="295"/>
        <v>0.715087890625</v>
      </c>
      <c r="AP364" s="86">
        <f t="shared" si="296"/>
        <v>9</v>
      </c>
      <c r="AQ364" s="86" t="b">
        <f t="shared" si="297"/>
        <v>0</v>
      </c>
      <c r="AR364" s="86" t="str">
        <f t="shared" si="298"/>
        <v>Speed</v>
      </c>
      <c r="AS364" s="86" t="str">
        <f t="shared" si="299"/>
        <v>&gt;</v>
      </c>
      <c r="AT364" s="86">
        <f t="shared" si="300"/>
        <v>18.583740234375</v>
      </c>
      <c r="AU364" s="86">
        <f t="shared" si="301"/>
        <v>7</v>
      </c>
      <c r="AV364" s="86" t="b">
        <f t="shared" si="302"/>
        <v>1</v>
      </c>
      <c r="AW364" s="86" t="str">
        <f t="shared" si="303"/>
        <v>Speed</v>
      </c>
      <c r="AX364" s="86" t="str">
        <f t="shared" si="304"/>
        <v>&lt;=</v>
      </c>
      <c r="AY364" s="86">
        <f t="shared" si="305"/>
        <v>20.9580078125</v>
      </c>
      <c r="AZ364" s="86">
        <f t="shared" si="306"/>
        <v>2</v>
      </c>
      <c r="BA364" s="86" t="b">
        <f t="shared" si="307"/>
        <v>1</v>
      </c>
      <c r="BB364" s="86" t="str">
        <f t="shared" si="308"/>
        <v>Distance</v>
      </c>
      <c r="BC364" s="86" t="str">
        <f t="shared" si="309"/>
        <v>&lt;=</v>
      </c>
      <c r="BD364" s="86">
        <f t="shared" si="310"/>
        <v>440.973388671875</v>
      </c>
      <c r="BE364" s="86">
        <f t="shared" si="311"/>
        <v>0</v>
      </c>
      <c r="BF364" s="86" t="b">
        <f t="shared" si="312"/>
        <v>0</v>
      </c>
      <c r="BG364" s="86" t="str">
        <f t="shared" si="313"/>
        <v>Distance</v>
      </c>
      <c r="BH364" s="86" t="str">
        <f t="shared" si="314"/>
        <v>&gt;</v>
      </c>
      <c r="BI364" s="86">
        <f t="shared" si="315"/>
        <v>279.580810546875</v>
      </c>
      <c r="BJ364" s="15">
        <f t="shared" si="316"/>
        <v>1</v>
      </c>
      <c r="BK364" s="15" t="str">
        <f t="shared" si="317"/>
        <v>Speed&lt;=18,7861328125 AND Distance&lt;=368,68896484375 AND GEBR&lt;=0,715087890625 AND Speed&gt;18,583740234375 AND Speed&lt;=20,9580078125 AND Distance&lt;=440,973388671875 AND Distance&gt;279,580810546875</v>
      </c>
      <c r="BM364"/>
      <c r="BN364"/>
      <c r="BO364"/>
    </row>
    <row r="365" spans="1:67">
      <c r="A365" s="15">
        <v>362</v>
      </c>
      <c r="B365" s="15">
        <v>-2</v>
      </c>
      <c r="C365" s="15">
        <v>-8192</v>
      </c>
      <c r="D365" s="15">
        <f t="shared" si="265"/>
        <v>-1</v>
      </c>
      <c r="E365" s="15">
        <f t="shared" si="266"/>
        <v>0</v>
      </c>
      <c r="F365" s="15">
        <f t="shared" si="267"/>
        <v>-1</v>
      </c>
      <c r="G365" s="15">
        <v>-1</v>
      </c>
      <c r="H365" s="15">
        <v>-1</v>
      </c>
      <c r="I365" s="15">
        <v>246</v>
      </c>
      <c r="J365" s="15">
        <v>9</v>
      </c>
      <c r="K365" s="15">
        <v>845</v>
      </c>
      <c r="L365" s="15">
        <v>1365</v>
      </c>
      <c r="M365" s="15">
        <f t="shared" si="268"/>
        <v>0.333251953125</v>
      </c>
      <c r="O365" s="86">
        <f t="shared" si="269"/>
        <v>845</v>
      </c>
      <c r="P365" s="86">
        <f t="shared" si="270"/>
        <v>6.6650390625E-2</v>
      </c>
      <c r="Q365" s="86">
        <f t="shared" si="271"/>
        <v>624</v>
      </c>
      <c r="R365" s="86" t="b">
        <f t="shared" si="272"/>
        <v>1</v>
      </c>
      <c r="S365" s="86" t="str">
        <f t="shared" si="273"/>
        <v>Dummy Node</v>
      </c>
      <c r="T365" s="86" t="str">
        <f t="shared" si="274"/>
        <v>N/A</v>
      </c>
      <c r="U365" s="86" t="str">
        <f t="shared" si="275"/>
        <v>N/A</v>
      </c>
      <c r="V365" s="86">
        <f t="shared" si="276"/>
        <v>367</v>
      </c>
      <c r="W365" s="86" t="b">
        <f t="shared" si="277"/>
        <v>0</v>
      </c>
      <c r="X365" s="86" t="str">
        <f t="shared" si="278"/>
        <v>Dummy Node</v>
      </c>
      <c r="Y365" s="86" t="str">
        <f t="shared" si="279"/>
        <v>N/A</v>
      </c>
      <c r="Z365" s="86" t="str">
        <f t="shared" si="280"/>
        <v>N/A</v>
      </c>
      <c r="AA365" s="86">
        <f t="shared" si="281"/>
        <v>43</v>
      </c>
      <c r="AB365" s="86" t="b">
        <f t="shared" si="282"/>
        <v>1</v>
      </c>
      <c r="AC365" s="86" t="str">
        <f t="shared" si="283"/>
        <v>Speed</v>
      </c>
      <c r="AD365" s="86" t="str">
        <f t="shared" si="284"/>
        <v>&lt;=</v>
      </c>
      <c r="AE365" s="86">
        <f t="shared" si="285"/>
        <v>18.7861328125</v>
      </c>
      <c r="AF365" s="86">
        <f t="shared" si="286"/>
        <v>35</v>
      </c>
      <c r="AG365" s="86" t="b">
        <f t="shared" si="287"/>
        <v>1</v>
      </c>
      <c r="AH365" s="86" t="str">
        <f t="shared" si="288"/>
        <v>Distance</v>
      </c>
      <c r="AI365" s="86" t="str">
        <f t="shared" si="289"/>
        <v>&lt;=</v>
      </c>
      <c r="AJ365" s="86">
        <f t="shared" si="290"/>
        <v>368.68896484375</v>
      </c>
      <c r="AK365" s="86">
        <f t="shared" si="291"/>
        <v>34</v>
      </c>
      <c r="AL365" s="86" t="b">
        <f t="shared" si="292"/>
        <v>1</v>
      </c>
      <c r="AM365" s="86" t="str">
        <f t="shared" si="293"/>
        <v>GEBR</v>
      </c>
      <c r="AN365" s="86" t="str">
        <f t="shared" si="294"/>
        <v>&lt;=</v>
      </c>
      <c r="AO365" s="86">
        <f t="shared" si="295"/>
        <v>0.715087890625</v>
      </c>
      <c r="AP365" s="86">
        <f t="shared" si="296"/>
        <v>9</v>
      </c>
      <c r="AQ365" s="86" t="b">
        <f t="shared" si="297"/>
        <v>0</v>
      </c>
      <c r="AR365" s="86" t="str">
        <f t="shared" si="298"/>
        <v>Speed</v>
      </c>
      <c r="AS365" s="86" t="str">
        <f t="shared" si="299"/>
        <v>&gt;</v>
      </c>
      <c r="AT365" s="86">
        <f t="shared" si="300"/>
        <v>18.583740234375</v>
      </c>
      <c r="AU365" s="86">
        <f t="shared" si="301"/>
        <v>7</v>
      </c>
      <c r="AV365" s="86" t="b">
        <f t="shared" si="302"/>
        <v>1</v>
      </c>
      <c r="AW365" s="86" t="str">
        <f t="shared" si="303"/>
        <v>Speed</v>
      </c>
      <c r="AX365" s="86" t="str">
        <f t="shared" si="304"/>
        <v>&lt;=</v>
      </c>
      <c r="AY365" s="86">
        <f t="shared" si="305"/>
        <v>20.9580078125</v>
      </c>
      <c r="AZ365" s="86">
        <f t="shared" si="306"/>
        <v>2</v>
      </c>
      <c r="BA365" s="86" t="b">
        <f t="shared" si="307"/>
        <v>1</v>
      </c>
      <c r="BB365" s="86" t="str">
        <f t="shared" si="308"/>
        <v>Distance</v>
      </c>
      <c r="BC365" s="86" t="str">
        <f t="shared" si="309"/>
        <v>&lt;=</v>
      </c>
      <c r="BD365" s="86">
        <f t="shared" si="310"/>
        <v>440.973388671875</v>
      </c>
      <c r="BE365" s="86">
        <f t="shared" si="311"/>
        <v>0</v>
      </c>
      <c r="BF365" s="86" t="b">
        <f t="shared" si="312"/>
        <v>0</v>
      </c>
      <c r="BG365" s="86" t="str">
        <f t="shared" si="313"/>
        <v>Distance</v>
      </c>
      <c r="BH365" s="86" t="str">
        <f t="shared" si="314"/>
        <v>&gt;</v>
      </c>
      <c r="BI365" s="86">
        <f t="shared" si="315"/>
        <v>279.580810546875</v>
      </c>
      <c r="BJ365" s="15">
        <f t="shared" si="316"/>
        <v>1</v>
      </c>
      <c r="BK365" s="15" t="str">
        <f t="shared" si="317"/>
        <v>Speed&lt;=18,7861328125 AND Distance&lt;=368,68896484375 AND GEBR&lt;=0,715087890625 AND Speed&gt;18,583740234375 AND Speed&lt;=20,9580078125 AND Distance&lt;=440,973388671875 AND Distance&gt;279,580810546875</v>
      </c>
      <c r="BM365"/>
      <c r="BN365"/>
      <c r="BO365"/>
    </row>
    <row r="366" spans="1:67">
      <c r="A366" s="15">
        <v>363</v>
      </c>
      <c r="B366" s="15">
        <v>-2</v>
      </c>
      <c r="C366" s="15">
        <v>-8192</v>
      </c>
      <c r="D366" s="15">
        <f t="shared" si="265"/>
        <v>-1</v>
      </c>
      <c r="E366" s="15">
        <f t="shared" si="266"/>
        <v>0</v>
      </c>
      <c r="F366" s="15">
        <f t="shared" si="267"/>
        <v>-1</v>
      </c>
      <c r="G366" s="15">
        <v>619</v>
      </c>
      <c r="H366" s="15">
        <v>620</v>
      </c>
      <c r="I366" s="15">
        <v>240</v>
      </c>
      <c r="J366" s="15">
        <v>7</v>
      </c>
      <c r="K366" s="15">
        <v>846</v>
      </c>
      <c r="L366" s="15">
        <v>1092</v>
      </c>
      <c r="M366" s="15">
        <f t="shared" si="268"/>
        <v>0.2666015625</v>
      </c>
      <c r="O366" s="86">
        <f t="shared" si="269"/>
        <v>846</v>
      </c>
      <c r="P366" s="86">
        <f t="shared" si="270"/>
        <v>6.6650390625E-2</v>
      </c>
      <c r="Q366" s="86">
        <f t="shared" si="271"/>
        <v>624</v>
      </c>
      <c r="R366" s="86" t="b">
        <f t="shared" si="272"/>
        <v>0</v>
      </c>
      <c r="S366" s="86" t="str">
        <f t="shared" si="273"/>
        <v>Dummy Node</v>
      </c>
      <c r="T366" s="86" t="str">
        <f t="shared" si="274"/>
        <v>N/A</v>
      </c>
      <c r="U366" s="86" t="str">
        <f t="shared" si="275"/>
        <v>N/A</v>
      </c>
      <c r="V366" s="86">
        <f t="shared" si="276"/>
        <v>367</v>
      </c>
      <c r="W366" s="86" t="b">
        <f t="shared" si="277"/>
        <v>0</v>
      </c>
      <c r="X366" s="86" t="str">
        <f t="shared" si="278"/>
        <v>Dummy Node</v>
      </c>
      <c r="Y366" s="86" t="str">
        <f t="shared" si="279"/>
        <v>N/A</v>
      </c>
      <c r="Z366" s="86" t="str">
        <f t="shared" si="280"/>
        <v>N/A</v>
      </c>
      <c r="AA366" s="86">
        <f t="shared" si="281"/>
        <v>43</v>
      </c>
      <c r="AB366" s="86" t="b">
        <f t="shared" si="282"/>
        <v>1</v>
      </c>
      <c r="AC366" s="86" t="str">
        <f t="shared" si="283"/>
        <v>Speed</v>
      </c>
      <c r="AD366" s="86" t="str">
        <f t="shared" si="284"/>
        <v>&lt;=</v>
      </c>
      <c r="AE366" s="86">
        <f t="shared" si="285"/>
        <v>18.7861328125</v>
      </c>
      <c r="AF366" s="86">
        <f t="shared" si="286"/>
        <v>35</v>
      </c>
      <c r="AG366" s="86" t="b">
        <f t="shared" si="287"/>
        <v>1</v>
      </c>
      <c r="AH366" s="86" t="str">
        <f t="shared" si="288"/>
        <v>Distance</v>
      </c>
      <c r="AI366" s="86" t="str">
        <f t="shared" si="289"/>
        <v>&lt;=</v>
      </c>
      <c r="AJ366" s="86">
        <f t="shared" si="290"/>
        <v>368.68896484375</v>
      </c>
      <c r="AK366" s="86">
        <f t="shared" si="291"/>
        <v>34</v>
      </c>
      <c r="AL366" s="86" t="b">
        <f t="shared" si="292"/>
        <v>1</v>
      </c>
      <c r="AM366" s="86" t="str">
        <f t="shared" si="293"/>
        <v>GEBR</v>
      </c>
      <c r="AN366" s="86" t="str">
        <f t="shared" si="294"/>
        <v>&lt;=</v>
      </c>
      <c r="AO366" s="86">
        <f t="shared" si="295"/>
        <v>0.715087890625</v>
      </c>
      <c r="AP366" s="86">
        <f t="shared" si="296"/>
        <v>9</v>
      </c>
      <c r="AQ366" s="86" t="b">
        <f t="shared" si="297"/>
        <v>0</v>
      </c>
      <c r="AR366" s="86" t="str">
        <f t="shared" si="298"/>
        <v>Speed</v>
      </c>
      <c r="AS366" s="86" t="str">
        <f t="shared" si="299"/>
        <v>&gt;</v>
      </c>
      <c r="AT366" s="86">
        <f t="shared" si="300"/>
        <v>18.583740234375</v>
      </c>
      <c r="AU366" s="86">
        <f t="shared" si="301"/>
        <v>7</v>
      </c>
      <c r="AV366" s="86" t="b">
        <f t="shared" si="302"/>
        <v>1</v>
      </c>
      <c r="AW366" s="86" t="str">
        <f t="shared" si="303"/>
        <v>Speed</v>
      </c>
      <c r="AX366" s="86" t="str">
        <f t="shared" si="304"/>
        <v>&lt;=</v>
      </c>
      <c r="AY366" s="86">
        <f t="shared" si="305"/>
        <v>20.9580078125</v>
      </c>
      <c r="AZ366" s="86">
        <f t="shared" si="306"/>
        <v>2</v>
      </c>
      <c r="BA366" s="86" t="b">
        <f t="shared" si="307"/>
        <v>1</v>
      </c>
      <c r="BB366" s="86" t="str">
        <f t="shared" si="308"/>
        <v>Distance</v>
      </c>
      <c r="BC366" s="86" t="str">
        <f t="shared" si="309"/>
        <v>&lt;=</v>
      </c>
      <c r="BD366" s="86">
        <f t="shared" si="310"/>
        <v>440.973388671875</v>
      </c>
      <c r="BE366" s="86">
        <f t="shared" si="311"/>
        <v>0</v>
      </c>
      <c r="BF366" s="86" t="b">
        <f t="shared" si="312"/>
        <v>0</v>
      </c>
      <c r="BG366" s="86" t="str">
        <f t="shared" si="313"/>
        <v>Distance</v>
      </c>
      <c r="BH366" s="86" t="str">
        <f t="shared" si="314"/>
        <v>&gt;</v>
      </c>
      <c r="BI366" s="86">
        <f t="shared" si="315"/>
        <v>279.580810546875</v>
      </c>
      <c r="BJ366" s="15">
        <f t="shared" si="316"/>
        <v>1</v>
      </c>
      <c r="BK366" s="15" t="str">
        <f t="shared" si="317"/>
        <v>Speed&lt;=18,7861328125 AND Distance&lt;=368,68896484375 AND GEBR&lt;=0,715087890625 AND Speed&gt;18,583740234375 AND Speed&lt;=20,9580078125 AND Distance&lt;=440,973388671875 AND Distance&gt;279,580810546875</v>
      </c>
      <c r="BM366"/>
      <c r="BN366"/>
      <c r="BO366"/>
    </row>
    <row r="367" spans="1:67">
      <c r="A367" s="15">
        <v>364</v>
      </c>
      <c r="B367" s="15">
        <v>-2</v>
      </c>
      <c r="C367" s="15">
        <v>-8192</v>
      </c>
      <c r="D367" s="15">
        <f t="shared" si="265"/>
        <v>-1</v>
      </c>
      <c r="E367" s="15">
        <f t="shared" si="266"/>
        <v>0</v>
      </c>
      <c r="F367" s="15">
        <f t="shared" si="267"/>
        <v>-1</v>
      </c>
      <c r="G367" s="15">
        <v>621</v>
      </c>
      <c r="H367" s="15">
        <v>622</v>
      </c>
      <c r="I367" s="15">
        <v>240</v>
      </c>
      <c r="J367" s="15">
        <v>7</v>
      </c>
      <c r="K367" s="15">
        <v>847</v>
      </c>
      <c r="L367" s="15">
        <v>1365</v>
      </c>
      <c r="M367" s="15">
        <f t="shared" si="268"/>
        <v>0.333251953125</v>
      </c>
      <c r="O367" s="86">
        <f t="shared" si="269"/>
        <v>847</v>
      </c>
      <c r="P367" s="86">
        <f t="shared" si="270"/>
        <v>0</v>
      </c>
      <c r="Q367" s="86">
        <f t="shared" si="271"/>
        <v>625</v>
      </c>
      <c r="R367" s="86" t="b">
        <f t="shared" si="272"/>
        <v>1</v>
      </c>
      <c r="S367" s="86" t="str">
        <f t="shared" si="273"/>
        <v>Dummy Node</v>
      </c>
      <c r="T367" s="86" t="str">
        <f t="shared" si="274"/>
        <v>N/A</v>
      </c>
      <c r="U367" s="86" t="str">
        <f t="shared" si="275"/>
        <v>N/A</v>
      </c>
      <c r="V367" s="86">
        <f t="shared" si="276"/>
        <v>368</v>
      </c>
      <c r="W367" s="86" t="b">
        <f t="shared" si="277"/>
        <v>1</v>
      </c>
      <c r="X367" s="86" t="str">
        <f t="shared" si="278"/>
        <v>Dummy Node</v>
      </c>
      <c r="Y367" s="86" t="str">
        <f t="shared" si="279"/>
        <v>N/A</v>
      </c>
      <c r="Z367" s="86" t="str">
        <f t="shared" si="280"/>
        <v>N/A</v>
      </c>
      <c r="AA367" s="86">
        <f t="shared" si="281"/>
        <v>43</v>
      </c>
      <c r="AB367" s="86" t="b">
        <f t="shared" si="282"/>
        <v>0</v>
      </c>
      <c r="AC367" s="86" t="str">
        <f t="shared" si="283"/>
        <v>Speed</v>
      </c>
      <c r="AD367" s="86" t="str">
        <f t="shared" si="284"/>
        <v>&gt;</v>
      </c>
      <c r="AE367" s="86">
        <f t="shared" si="285"/>
        <v>18.7861328125</v>
      </c>
      <c r="AF367" s="86">
        <f t="shared" si="286"/>
        <v>35</v>
      </c>
      <c r="AG367" s="86" t="b">
        <f t="shared" si="287"/>
        <v>1</v>
      </c>
      <c r="AH367" s="86" t="str">
        <f t="shared" si="288"/>
        <v>Distance</v>
      </c>
      <c r="AI367" s="86" t="str">
        <f t="shared" si="289"/>
        <v>&lt;=</v>
      </c>
      <c r="AJ367" s="86">
        <f t="shared" si="290"/>
        <v>368.68896484375</v>
      </c>
      <c r="AK367" s="86">
        <f t="shared" si="291"/>
        <v>34</v>
      </c>
      <c r="AL367" s="86" t="b">
        <f t="shared" si="292"/>
        <v>1</v>
      </c>
      <c r="AM367" s="86" t="str">
        <f t="shared" si="293"/>
        <v>GEBR</v>
      </c>
      <c r="AN367" s="86" t="str">
        <f t="shared" si="294"/>
        <v>&lt;=</v>
      </c>
      <c r="AO367" s="86">
        <f t="shared" si="295"/>
        <v>0.715087890625</v>
      </c>
      <c r="AP367" s="86">
        <f t="shared" si="296"/>
        <v>9</v>
      </c>
      <c r="AQ367" s="86" t="b">
        <f t="shared" si="297"/>
        <v>0</v>
      </c>
      <c r="AR367" s="86" t="str">
        <f t="shared" si="298"/>
        <v>Speed</v>
      </c>
      <c r="AS367" s="86" t="str">
        <f t="shared" si="299"/>
        <v>&gt;</v>
      </c>
      <c r="AT367" s="86">
        <f t="shared" si="300"/>
        <v>18.583740234375</v>
      </c>
      <c r="AU367" s="86">
        <f t="shared" si="301"/>
        <v>7</v>
      </c>
      <c r="AV367" s="86" t="b">
        <f t="shared" si="302"/>
        <v>1</v>
      </c>
      <c r="AW367" s="86" t="str">
        <f t="shared" si="303"/>
        <v>Speed</v>
      </c>
      <c r="AX367" s="86" t="str">
        <f t="shared" si="304"/>
        <v>&lt;=</v>
      </c>
      <c r="AY367" s="86">
        <f t="shared" si="305"/>
        <v>20.9580078125</v>
      </c>
      <c r="AZ367" s="86">
        <f t="shared" si="306"/>
        <v>2</v>
      </c>
      <c r="BA367" s="86" t="b">
        <f t="shared" si="307"/>
        <v>1</v>
      </c>
      <c r="BB367" s="86" t="str">
        <f t="shared" si="308"/>
        <v>Distance</v>
      </c>
      <c r="BC367" s="86" t="str">
        <f t="shared" si="309"/>
        <v>&lt;=</v>
      </c>
      <c r="BD367" s="86">
        <f t="shared" si="310"/>
        <v>440.973388671875</v>
      </c>
      <c r="BE367" s="86">
        <f t="shared" si="311"/>
        <v>0</v>
      </c>
      <c r="BF367" s="86" t="b">
        <f t="shared" si="312"/>
        <v>0</v>
      </c>
      <c r="BG367" s="86" t="str">
        <f t="shared" si="313"/>
        <v>Distance</v>
      </c>
      <c r="BH367" s="86" t="str">
        <f t="shared" si="314"/>
        <v>&gt;</v>
      </c>
      <c r="BI367" s="86">
        <f t="shared" si="315"/>
        <v>279.580810546875</v>
      </c>
      <c r="BJ367" s="15">
        <f t="shared" si="316"/>
        <v>1</v>
      </c>
      <c r="BK367" s="15" t="str">
        <f t="shared" si="317"/>
        <v>Speed&gt;18,7861328125 AND Distance&lt;=368,68896484375 AND GEBR&lt;=0,715087890625 AND Speed&gt;18,583740234375 AND Speed&lt;=20,9580078125 AND Distance&lt;=440,973388671875 AND Distance&gt;279,580810546875</v>
      </c>
      <c r="BM367"/>
      <c r="BN367"/>
      <c r="BO367"/>
    </row>
    <row r="368" spans="1:67">
      <c r="A368" s="15">
        <v>365</v>
      </c>
      <c r="B368" s="15">
        <v>-2</v>
      </c>
      <c r="C368" s="15">
        <v>-8192</v>
      </c>
      <c r="D368" s="15">
        <f t="shared" si="265"/>
        <v>-1</v>
      </c>
      <c r="E368" s="15">
        <f t="shared" si="266"/>
        <v>0</v>
      </c>
      <c r="F368" s="15">
        <f t="shared" si="267"/>
        <v>-1</v>
      </c>
      <c r="G368" s="15">
        <v>-1</v>
      </c>
      <c r="H368" s="15">
        <v>-1</v>
      </c>
      <c r="I368" s="15">
        <v>184</v>
      </c>
      <c r="J368" s="15">
        <v>9</v>
      </c>
      <c r="K368" s="15">
        <v>848</v>
      </c>
      <c r="L368" s="15">
        <v>1092</v>
      </c>
      <c r="M368" s="15">
        <f t="shared" si="268"/>
        <v>0.2666015625</v>
      </c>
      <c r="O368" s="86">
        <f t="shared" si="269"/>
        <v>848</v>
      </c>
      <c r="P368" s="86">
        <f t="shared" si="270"/>
        <v>0</v>
      </c>
      <c r="Q368" s="86">
        <f t="shared" si="271"/>
        <v>625</v>
      </c>
      <c r="R368" s="86" t="b">
        <f t="shared" si="272"/>
        <v>0</v>
      </c>
      <c r="S368" s="86" t="str">
        <f t="shared" si="273"/>
        <v>Dummy Node</v>
      </c>
      <c r="T368" s="86" t="str">
        <f t="shared" si="274"/>
        <v>N/A</v>
      </c>
      <c r="U368" s="86" t="str">
        <f t="shared" si="275"/>
        <v>N/A</v>
      </c>
      <c r="V368" s="86">
        <f t="shared" si="276"/>
        <v>368</v>
      </c>
      <c r="W368" s="86" t="b">
        <f t="shared" si="277"/>
        <v>1</v>
      </c>
      <c r="X368" s="86" t="str">
        <f t="shared" si="278"/>
        <v>Dummy Node</v>
      </c>
      <c r="Y368" s="86" t="str">
        <f t="shared" si="279"/>
        <v>N/A</v>
      </c>
      <c r="Z368" s="86" t="str">
        <f t="shared" si="280"/>
        <v>N/A</v>
      </c>
      <c r="AA368" s="86">
        <f t="shared" si="281"/>
        <v>43</v>
      </c>
      <c r="AB368" s="86" t="b">
        <f t="shared" si="282"/>
        <v>0</v>
      </c>
      <c r="AC368" s="86" t="str">
        <f t="shared" si="283"/>
        <v>Speed</v>
      </c>
      <c r="AD368" s="86" t="str">
        <f t="shared" si="284"/>
        <v>&gt;</v>
      </c>
      <c r="AE368" s="86">
        <f t="shared" si="285"/>
        <v>18.7861328125</v>
      </c>
      <c r="AF368" s="86">
        <f t="shared" si="286"/>
        <v>35</v>
      </c>
      <c r="AG368" s="86" t="b">
        <f t="shared" si="287"/>
        <v>1</v>
      </c>
      <c r="AH368" s="86" t="str">
        <f t="shared" si="288"/>
        <v>Distance</v>
      </c>
      <c r="AI368" s="86" t="str">
        <f t="shared" si="289"/>
        <v>&lt;=</v>
      </c>
      <c r="AJ368" s="86">
        <f t="shared" si="290"/>
        <v>368.68896484375</v>
      </c>
      <c r="AK368" s="86">
        <f t="shared" si="291"/>
        <v>34</v>
      </c>
      <c r="AL368" s="86" t="b">
        <f t="shared" si="292"/>
        <v>1</v>
      </c>
      <c r="AM368" s="86" t="str">
        <f t="shared" si="293"/>
        <v>GEBR</v>
      </c>
      <c r="AN368" s="86" t="str">
        <f t="shared" si="294"/>
        <v>&lt;=</v>
      </c>
      <c r="AO368" s="86">
        <f t="shared" si="295"/>
        <v>0.715087890625</v>
      </c>
      <c r="AP368" s="86">
        <f t="shared" si="296"/>
        <v>9</v>
      </c>
      <c r="AQ368" s="86" t="b">
        <f t="shared" si="297"/>
        <v>0</v>
      </c>
      <c r="AR368" s="86" t="str">
        <f t="shared" si="298"/>
        <v>Speed</v>
      </c>
      <c r="AS368" s="86" t="str">
        <f t="shared" si="299"/>
        <v>&gt;</v>
      </c>
      <c r="AT368" s="86">
        <f t="shared" si="300"/>
        <v>18.583740234375</v>
      </c>
      <c r="AU368" s="86">
        <f t="shared" si="301"/>
        <v>7</v>
      </c>
      <c r="AV368" s="86" t="b">
        <f t="shared" si="302"/>
        <v>1</v>
      </c>
      <c r="AW368" s="86" t="str">
        <f t="shared" si="303"/>
        <v>Speed</v>
      </c>
      <c r="AX368" s="86" t="str">
        <f t="shared" si="304"/>
        <v>&lt;=</v>
      </c>
      <c r="AY368" s="86">
        <f t="shared" si="305"/>
        <v>20.9580078125</v>
      </c>
      <c r="AZ368" s="86">
        <f t="shared" si="306"/>
        <v>2</v>
      </c>
      <c r="BA368" s="86" t="b">
        <f t="shared" si="307"/>
        <v>1</v>
      </c>
      <c r="BB368" s="86" t="str">
        <f t="shared" si="308"/>
        <v>Distance</v>
      </c>
      <c r="BC368" s="86" t="str">
        <f t="shared" si="309"/>
        <v>&lt;=</v>
      </c>
      <c r="BD368" s="86">
        <f t="shared" si="310"/>
        <v>440.973388671875</v>
      </c>
      <c r="BE368" s="86">
        <f t="shared" si="311"/>
        <v>0</v>
      </c>
      <c r="BF368" s="86" t="b">
        <f t="shared" si="312"/>
        <v>0</v>
      </c>
      <c r="BG368" s="86" t="str">
        <f t="shared" si="313"/>
        <v>Distance</v>
      </c>
      <c r="BH368" s="86" t="str">
        <f t="shared" si="314"/>
        <v>&gt;</v>
      </c>
      <c r="BI368" s="86">
        <f t="shared" si="315"/>
        <v>279.580810546875</v>
      </c>
      <c r="BJ368" s="15">
        <f t="shared" si="316"/>
        <v>1</v>
      </c>
      <c r="BK368" s="15" t="str">
        <f t="shared" si="317"/>
        <v>Speed&gt;18,7861328125 AND Distance&lt;=368,68896484375 AND GEBR&lt;=0,715087890625 AND Speed&gt;18,583740234375 AND Speed&lt;=20,9580078125 AND Distance&lt;=440,973388671875 AND Distance&gt;279,580810546875</v>
      </c>
      <c r="BM368"/>
      <c r="BN368"/>
      <c r="BO368"/>
    </row>
    <row r="369" spans="1:67">
      <c r="A369" s="15">
        <v>366</v>
      </c>
      <c r="B369" s="15">
        <v>-2</v>
      </c>
      <c r="C369" s="15">
        <v>-8192</v>
      </c>
      <c r="D369" s="15">
        <f t="shared" si="265"/>
        <v>-1</v>
      </c>
      <c r="E369" s="15">
        <f t="shared" si="266"/>
        <v>0</v>
      </c>
      <c r="F369" s="15">
        <f t="shared" si="267"/>
        <v>-1</v>
      </c>
      <c r="G369" s="15">
        <v>-1</v>
      </c>
      <c r="H369" s="15">
        <v>-1</v>
      </c>
      <c r="I369" s="15">
        <v>184</v>
      </c>
      <c r="J369" s="15">
        <v>9</v>
      </c>
      <c r="K369" s="15">
        <v>849</v>
      </c>
      <c r="L369" s="15">
        <v>1365</v>
      </c>
      <c r="M369" s="15">
        <f t="shared" si="268"/>
        <v>0.333251953125</v>
      </c>
      <c r="O369" s="86">
        <f t="shared" si="269"/>
        <v>849</v>
      </c>
      <c r="P369" s="86">
        <f t="shared" si="270"/>
        <v>0</v>
      </c>
      <c r="Q369" s="86">
        <f t="shared" si="271"/>
        <v>626</v>
      </c>
      <c r="R369" s="86" t="b">
        <f t="shared" si="272"/>
        <v>1</v>
      </c>
      <c r="S369" s="86" t="str">
        <f t="shared" si="273"/>
        <v>Dummy Node</v>
      </c>
      <c r="T369" s="86" t="str">
        <f t="shared" si="274"/>
        <v>N/A</v>
      </c>
      <c r="U369" s="86" t="str">
        <f t="shared" si="275"/>
        <v>N/A</v>
      </c>
      <c r="V369" s="86">
        <f t="shared" si="276"/>
        <v>368</v>
      </c>
      <c r="W369" s="86" t="b">
        <f t="shared" si="277"/>
        <v>0</v>
      </c>
      <c r="X369" s="86" t="str">
        <f t="shared" si="278"/>
        <v>Dummy Node</v>
      </c>
      <c r="Y369" s="86" t="str">
        <f t="shared" si="279"/>
        <v>N/A</v>
      </c>
      <c r="Z369" s="86" t="str">
        <f t="shared" si="280"/>
        <v>N/A</v>
      </c>
      <c r="AA369" s="86">
        <f t="shared" si="281"/>
        <v>43</v>
      </c>
      <c r="AB369" s="86" t="b">
        <f t="shared" si="282"/>
        <v>0</v>
      </c>
      <c r="AC369" s="86" t="str">
        <f t="shared" si="283"/>
        <v>Speed</v>
      </c>
      <c r="AD369" s="86" t="str">
        <f t="shared" si="284"/>
        <v>&gt;</v>
      </c>
      <c r="AE369" s="86">
        <f t="shared" si="285"/>
        <v>18.7861328125</v>
      </c>
      <c r="AF369" s="86">
        <f t="shared" si="286"/>
        <v>35</v>
      </c>
      <c r="AG369" s="86" t="b">
        <f t="shared" si="287"/>
        <v>1</v>
      </c>
      <c r="AH369" s="86" t="str">
        <f t="shared" si="288"/>
        <v>Distance</v>
      </c>
      <c r="AI369" s="86" t="str">
        <f t="shared" si="289"/>
        <v>&lt;=</v>
      </c>
      <c r="AJ369" s="86">
        <f t="shared" si="290"/>
        <v>368.68896484375</v>
      </c>
      <c r="AK369" s="86">
        <f t="shared" si="291"/>
        <v>34</v>
      </c>
      <c r="AL369" s="86" t="b">
        <f t="shared" si="292"/>
        <v>1</v>
      </c>
      <c r="AM369" s="86" t="str">
        <f t="shared" si="293"/>
        <v>GEBR</v>
      </c>
      <c r="AN369" s="86" t="str">
        <f t="shared" si="294"/>
        <v>&lt;=</v>
      </c>
      <c r="AO369" s="86">
        <f t="shared" si="295"/>
        <v>0.715087890625</v>
      </c>
      <c r="AP369" s="86">
        <f t="shared" si="296"/>
        <v>9</v>
      </c>
      <c r="AQ369" s="86" t="b">
        <f t="shared" si="297"/>
        <v>0</v>
      </c>
      <c r="AR369" s="86" t="str">
        <f t="shared" si="298"/>
        <v>Speed</v>
      </c>
      <c r="AS369" s="86" t="str">
        <f t="shared" si="299"/>
        <v>&gt;</v>
      </c>
      <c r="AT369" s="86">
        <f t="shared" si="300"/>
        <v>18.583740234375</v>
      </c>
      <c r="AU369" s="86">
        <f t="shared" si="301"/>
        <v>7</v>
      </c>
      <c r="AV369" s="86" t="b">
        <f t="shared" si="302"/>
        <v>1</v>
      </c>
      <c r="AW369" s="86" t="str">
        <f t="shared" si="303"/>
        <v>Speed</v>
      </c>
      <c r="AX369" s="86" t="str">
        <f t="shared" si="304"/>
        <v>&lt;=</v>
      </c>
      <c r="AY369" s="86">
        <f t="shared" si="305"/>
        <v>20.9580078125</v>
      </c>
      <c r="AZ369" s="86">
        <f t="shared" si="306"/>
        <v>2</v>
      </c>
      <c r="BA369" s="86" t="b">
        <f t="shared" si="307"/>
        <v>1</v>
      </c>
      <c r="BB369" s="86" t="str">
        <f t="shared" si="308"/>
        <v>Distance</v>
      </c>
      <c r="BC369" s="86" t="str">
        <f t="shared" si="309"/>
        <v>&lt;=</v>
      </c>
      <c r="BD369" s="86">
        <f t="shared" si="310"/>
        <v>440.973388671875</v>
      </c>
      <c r="BE369" s="86">
        <f t="shared" si="311"/>
        <v>0</v>
      </c>
      <c r="BF369" s="86" t="b">
        <f t="shared" si="312"/>
        <v>0</v>
      </c>
      <c r="BG369" s="86" t="str">
        <f t="shared" si="313"/>
        <v>Distance</v>
      </c>
      <c r="BH369" s="86" t="str">
        <f t="shared" si="314"/>
        <v>&gt;</v>
      </c>
      <c r="BI369" s="86">
        <f t="shared" si="315"/>
        <v>279.580810546875</v>
      </c>
      <c r="BJ369" s="15">
        <f t="shared" si="316"/>
        <v>1</v>
      </c>
      <c r="BK369" s="15" t="str">
        <f t="shared" si="317"/>
        <v>Speed&gt;18,7861328125 AND Distance&lt;=368,68896484375 AND GEBR&lt;=0,715087890625 AND Speed&gt;18,583740234375 AND Speed&lt;=20,9580078125 AND Distance&lt;=440,973388671875 AND Distance&gt;279,580810546875</v>
      </c>
      <c r="BM369"/>
      <c r="BN369"/>
      <c r="BO369"/>
    </row>
    <row r="370" spans="1:67">
      <c r="A370" s="15">
        <v>367</v>
      </c>
      <c r="B370" s="15">
        <v>-2</v>
      </c>
      <c r="C370" s="15">
        <v>-8192</v>
      </c>
      <c r="D370" s="15">
        <f t="shared" si="265"/>
        <v>-1</v>
      </c>
      <c r="E370" s="15">
        <f t="shared" si="266"/>
        <v>0</v>
      </c>
      <c r="F370" s="15">
        <f t="shared" si="267"/>
        <v>-1</v>
      </c>
      <c r="G370" s="15">
        <v>623</v>
      </c>
      <c r="H370" s="15">
        <v>624</v>
      </c>
      <c r="I370" s="15">
        <v>43</v>
      </c>
      <c r="J370" s="15">
        <v>7</v>
      </c>
      <c r="K370" s="15">
        <v>850</v>
      </c>
      <c r="L370" s="15">
        <v>273</v>
      </c>
      <c r="M370" s="15">
        <f t="shared" si="268"/>
        <v>6.6650390625E-2</v>
      </c>
      <c r="O370" s="86">
        <f t="shared" si="269"/>
        <v>850</v>
      </c>
      <c r="P370" s="86">
        <f t="shared" si="270"/>
        <v>0</v>
      </c>
      <c r="Q370" s="86">
        <f t="shared" si="271"/>
        <v>626</v>
      </c>
      <c r="R370" s="86" t="b">
        <f t="shared" si="272"/>
        <v>0</v>
      </c>
      <c r="S370" s="86" t="str">
        <f t="shared" si="273"/>
        <v>Dummy Node</v>
      </c>
      <c r="T370" s="86" t="str">
        <f t="shared" si="274"/>
        <v>N/A</v>
      </c>
      <c r="U370" s="86" t="str">
        <f t="shared" si="275"/>
        <v>N/A</v>
      </c>
      <c r="V370" s="86">
        <f t="shared" si="276"/>
        <v>368</v>
      </c>
      <c r="W370" s="86" t="b">
        <f t="shared" si="277"/>
        <v>0</v>
      </c>
      <c r="X370" s="86" t="str">
        <f t="shared" si="278"/>
        <v>Dummy Node</v>
      </c>
      <c r="Y370" s="86" t="str">
        <f t="shared" si="279"/>
        <v>N/A</v>
      </c>
      <c r="Z370" s="86" t="str">
        <f t="shared" si="280"/>
        <v>N/A</v>
      </c>
      <c r="AA370" s="86">
        <f t="shared" si="281"/>
        <v>43</v>
      </c>
      <c r="AB370" s="86" t="b">
        <f t="shared" si="282"/>
        <v>0</v>
      </c>
      <c r="AC370" s="86" t="str">
        <f t="shared" si="283"/>
        <v>Speed</v>
      </c>
      <c r="AD370" s="86" t="str">
        <f t="shared" si="284"/>
        <v>&gt;</v>
      </c>
      <c r="AE370" s="86">
        <f t="shared" si="285"/>
        <v>18.7861328125</v>
      </c>
      <c r="AF370" s="86">
        <f t="shared" si="286"/>
        <v>35</v>
      </c>
      <c r="AG370" s="86" t="b">
        <f t="shared" si="287"/>
        <v>1</v>
      </c>
      <c r="AH370" s="86" t="str">
        <f t="shared" si="288"/>
        <v>Distance</v>
      </c>
      <c r="AI370" s="86" t="str">
        <f t="shared" si="289"/>
        <v>&lt;=</v>
      </c>
      <c r="AJ370" s="86">
        <f t="shared" si="290"/>
        <v>368.68896484375</v>
      </c>
      <c r="AK370" s="86">
        <f t="shared" si="291"/>
        <v>34</v>
      </c>
      <c r="AL370" s="86" t="b">
        <f t="shared" si="292"/>
        <v>1</v>
      </c>
      <c r="AM370" s="86" t="str">
        <f t="shared" si="293"/>
        <v>GEBR</v>
      </c>
      <c r="AN370" s="86" t="str">
        <f t="shared" si="294"/>
        <v>&lt;=</v>
      </c>
      <c r="AO370" s="86">
        <f t="shared" si="295"/>
        <v>0.715087890625</v>
      </c>
      <c r="AP370" s="86">
        <f t="shared" si="296"/>
        <v>9</v>
      </c>
      <c r="AQ370" s="86" t="b">
        <f t="shared" si="297"/>
        <v>0</v>
      </c>
      <c r="AR370" s="86" t="str">
        <f t="shared" si="298"/>
        <v>Speed</v>
      </c>
      <c r="AS370" s="86" t="str">
        <f t="shared" si="299"/>
        <v>&gt;</v>
      </c>
      <c r="AT370" s="86">
        <f t="shared" si="300"/>
        <v>18.583740234375</v>
      </c>
      <c r="AU370" s="86">
        <f t="shared" si="301"/>
        <v>7</v>
      </c>
      <c r="AV370" s="86" t="b">
        <f t="shared" si="302"/>
        <v>1</v>
      </c>
      <c r="AW370" s="86" t="str">
        <f t="shared" si="303"/>
        <v>Speed</v>
      </c>
      <c r="AX370" s="86" t="str">
        <f t="shared" si="304"/>
        <v>&lt;=</v>
      </c>
      <c r="AY370" s="86">
        <f t="shared" si="305"/>
        <v>20.9580078125</v>
      </c>
      <c r="AZ370" s="86">
        <f t="shared" si="306"/>
        <v>2</v>
      </c>
      <c r="BA370" s="86" t="b">
        <f t="shared" si="307"/>
        <v>1</v>
      </c>
      <c r="BB370" s="86" t="str">
        <f t="shared" si="308"/>
        <v>Distance</v>
      </c>
      <c r="BC370" s="86" t="str">
        <f t="shared" si="309"/>
        <v>&lt;=</v>
      </c>
      <c r="BD370" s="86">
        <f t="shared" si="310"/>
        <v>440.973388671875</v>
      </c>
      <c r="BE370" s="86">
        <f t="shared" si="311"/>
        <v>0</v>
      </c>
      <c r="BF370" s="86" t="b">
        <f t="shared" si="312"/>
        <v>0</v>
      </c>
      <c r="BG370" s="86" t="str">
        <f t="shared" si="313"/>
        <v>Distance</v>
      </c>
      <c r="BH370" s="86" t="str">
        <f t="shared" si="314"/>
        <v>&gt;</v>
      </c>
      <c r="BI370" s="86">
        <f t="shared" si="315"/>
        <v>279.580810546875</v>
      </c>
      <c r="BJ370" s="15">
        <f t="shared" si="316"/>
        <v>1</v>
      </c>
      <c r="BK370" s="15" t="str">
        <f t="shared" si="317"/>
        <v>Speed&gt;18,7861328125 AND Distance&lt;=368,68896484375 AND GEBR&lt;=0,715087890625 AND Speed&gt;18,583740234375 AND Speed&lt;=20,9580078125 AND Distance&lt;=440,973388671875 AND Distance&gt;279,580810546875</v>
      </c>
      <c r="BM370"/>
      <c r="BN370"/>
      <c r="BO370"/>
    </row>
    <row r="371" spans="1:67">
      <c r="A371" s="15">
        <v>368</v>
      </c>
      <c r="B371" s="15">
        <v>-2</v>
      </c>
      <c r="C371" s="15">
        <v>-8192</v>
      </c>
      <c r="D371" s="15">
        <f t="shared" si="265"/>
        <v>-1</v>
      </c>
      <c r="E371" s="15">
        <f t="shared" si="266"/>
        <v>0</v>
      </c>
      <c r="F371" s="15">
        <f t="shared" si="267"/>
        <v>-1</v>
      </c>
      <c r="G371" s="15">
        <v>625</v>
      </c>
      <c r="H371" s="15">
        <v>626</v>
      </c>
      <c r="I371" s="15">
        <v>43</v>
      </c>
      <c r="J371" s="15">
        <v>7</v>
      </c>
      <c r="K371" s="15">
        <v>855</v>
      </c>
      <c r="L371" s="15">
        <v>0</v>
      </c>
      <c r="M371" s="15">
        <f t="shared" si="268"/>
        <v>0</v>
      </c>
      <c r="O371" s="86">
        <f t="shared" si="269"/>
        <v>855</v>
      </c>
      <c r="P371" s="86">
        <f t="shared" si="270"/>
        <v>0</v>
      </c>
      <c r="Q371" s="86">
        <f t="shared" si="271"/>
        <v>635</v>
      </c>
      <c r="R371" s="86" t="b">
        <f t="shared" si="272"/>
        <v>1</v>
      </c>
      <c r="S371" s="86" t="str">
        <f t="shared" si="273"/>
        <v>Dummy Node</v>
      </c>
      <c r="T371" s="86" t="str">
        <f t="shared" si="274"/>
        <v>N/A</v>
      </c>
      <c r="U371" s="86" t="str">
        <f t="shared" si="275"/>
        <v>N/A</v>
      </c>
      <c r="V371" s="86">
        <f t="shared" si="276"/>
        <v>388</v>
      </c>
      <c r="W371" s="86" t="b">
        <f t="shared" si="277"/>
        <v>1</v>
      </c>
      <c r="X371" s="86" t="str">
        <f t="shared" si="278"/>
        <v>Dummy Node</v>
      </c>
      <c r="Y371" s="86" t="str">
        <f t="shared" si="279"/>
        <v>N/A</v>
      </c>
      <c r="Z371" s="86" t="str">
        <f t="shared" si="280"/>
        <v>N/A</v>
      </c>
      <c r="AA371" s="86">
        <f t="shared" si="281"/>
        <v>106</v>
      </c>
      <c r="AB371" s="86" t="b">
        <f t="shared" si="282"/>
        <v>0</v>
      </c>
      <c r="AC371" s="86" t="str">
        <f t="shared" si="283"/>
        <v>Speed</v>
      </c>
      <c r="AD371" s="86" t="str">
        <f t="shared" si="284"/>
        <v>&gt;</v>
      </c>
      <c r="AE371" s="86">
        <f t="shared" si="285"/>
        <v>26.257080078125</v>
      </c>
      <c r="AF371" s="86">
        <f t="shared" si="286"/>
        <v>41</v>
      </c>
      <c r="AG371" s="86" t="b">
        <f t="shared" si="287"/>
        <v>0</v>
      </c>
      <c r="AH371" s="86" t="str">
        <f t="shared" si="288"/>
        <v>Speed</v>
      </c>
      <c r="AI371" s="86" t="str">
        <f t="shared" si="289"/>
        <v>&gt;</v>
      </c>
      <c r="AJ371" s="86">
        <f t="shared" si="290"/>
        <v>26.0556640625</v>
      </c>
      <c r="AK371" s="86">
        <f t="shared" si="291"/>
        <v>40</v>
      </c>
      <c r="AL371" s="86" t="b">
        <f t="shared" si="292"/>
        <v>1</v>
      </c>
      <c r="AM371" s="86" t="str">
        <f t="shared" si="293"/>
        <v>GEBR</v>
      </c>
      <c r="AN371" s="86" t="str">
        <f t="shared" si="294"/>
        <v>&lt;=</v>
      </c>
      <c r="AO371" s="86">
        <f t="shared" si="295"/>
        <v>0.85498046875</v>
      </c>
      <c r="AP371" s="86">
        <f t="shared" si="296"/>
        <v>37</v>
      </c>
      <c r="AQ371" s="86" t="b">
        <f t="shared" si="297"/>
        <v>0</v>
      </c>
      <c r="AR371" s="86" t="str">
        <f t="shared" si="298"/>
        <v>Speed</v>
      </c>
      <c r="AS371" s="86" t="str">
        <f t="shared" si="299"/>
        <v>&gt;</v>
      </c>
      <c r="AT371" s="86">
        <f t="shared" si="300"/>
        <v>23.851806640625</v>
      </c>
      <c r="AU371" s="86">
        <f t="shared" si="301"/>
        <v>8</v>
      </c>
      <c r="AV371" s="86" t="b">
        <f t="shared" si="302"/>
        <v>1</v>
      </c>
      <c r="AW371" s="86" t="str">
        <f t="shared" si="303"/>
        <v>Distance</v>
      </c>
      <c r="AX371" s="86" t="str">
        <f t="shared" si="304"/>
        <v>&lt;=</v>
      </c>
      <c r="AY371" s="86">
        <f t="shared" si="305"/>
        <v>557.604736328125</v>
      </c>
      <c r="AZ371" s="86">
        <f t="shared" si="306"/>
        <v>2</v>
      </c>
      <c r="BA371" s="86" t="b">
        <f t="shared" si="307"/>
        <v>0</v>
      </c>
      <c r="BB371" s="86" t="str">
        <f t="shared" si="308"/>
        <v>Distance</v>
      </c>
      <c r="BC371" s="86" t="str">
        <f t="shared" si="309"/>
        <v>&gt;</v>
      </c>
      <c r="BD371" s="86">
        <f t="shared" si="310"/>
        <v>440.973388671875</v>
      </c>
      <c r="BE371" s="86">
        <f t="shared" si="311"/>
        <v>0</v>
      </c>
      <c r="BF371" s="86" t="b">
        <f t="shared" si="312"/>
        <v>0</v>
      </c>
      <c r="BG371" s="86" t="str">
        <f t="shared" si="313"/>
        <v>Distance</v>
      </c>
      <c r="BH371" s="86" t="str">
        <f t="shared" si="314"/>
        <v>&gt;</v>
      </c>
      <c r="BI371" s="86">
        <f t="shared" si="315"/>
        <v>279.580810546875</v>
      </c>
      <c r="BJ371" s="15">
        <f t="shared" si="316"/>
        <v>1</v>
      </c>
      <c r="BK371" s="15" t="str">
        <f t="shared" si="317"/>
        <v>Speed&gt;26,257080078125 AND Speed&gt;26,0556640625 AND GEBR&lt;=0,85498046875 AND Speed&gt;23,851806640625 AND Distance&lt;=557,604736328125 AND Distance&gt;440,973388671875 AND Distance&gt;279,580810546875</v>
      </c>
      <c r="BM371"/>
      <c r="BN371"/>
      <c r="BO371"/>
    </row>
    <row r="372" spans="1:67">
      <c r="A372" s="15">
        <v>369</v>
      </c>
      <c r="B372" s="15">
        <v>-2</v>
      </c>
      <c r="C372" s="15">
        <v>-8192</v>
      </c>
      <c r="D372" s="15">
        <f t="shared" si="265"/>
        <v>-1</v>
      </c>
      <c r="E372" s="15">
        <f t="shared" si="266"/>
        <v>0</v>
      </c>
      <c r="F372" s="15">
        <f t="shared" si="267"/>
        <v>-1</v>
      </c>
      <c r="G372" s="15">
        <v>-1</v>
      </c>
      <c r="H372" s="15">
        <v>-1</v>
      </c>
      <c r="I372" s="15">
        <v>292</v>
      </c>
      <c r="J372" s="15">
        <v>9</v>
      </c>
      <c r="K372" s="15">
        <v>856</v>
      </c>
      <c r="L372" s="15">
        <v>1365</v>
      </c>
      <c r="M372" s="15">
        <f t="shared" si="268"/>
        <v>0.333251953125</v>
      </c>
      <c r="O372" s="86">
        <f t="shared" si="269"/>
        <v>856</v>
      </c>
      <c r="P372" s="86">
        <f t="shared" si="270"/>
        <v>0</v>
      </c>
      <c r="Q372" s="86">
        <f t="shared" si="271"/>
        <v>635</v>
      </c>
      <c r="R372" s="86" t="b">
        <f t="shared" si="272"/>
        <v>0</v>
      </c>
      <c r="S372" s="86" t="str">
        <f t="shared" si="273"/>
        <v>Dummy Node</v>
      </c>
      <c r="T372" s="86" t="str">
        <f t="shared" si="274"/>
        <v>N/A</v>
      </c>
      <c r="U372" s="86" t="str">
        <f t="shared" si="275"/>
        <v>N/A</v>
      </c>
      <c r="V372" s="86">
        <f t="shared" si="276"/>
        <v>388</v>
      </c>
      <c r="W372" s="86" t="b">
        <f t="shared" si="277"/>
        <v>1</v>
      </c>
      <c r="X372" s="86" t="str">
        <f t="shared" si="278"/>
        <v>Dummy Node</v>
      </c>
      <c r="Y372" s="86" t="str">
        <f t="shared" si="279"/>
        <v>N/A</v>
      </c>
      <c r="Z372" s="86" t="str">
        <f t="shared" si="280"/>
        <v>N/A</v>
      </c>
      <c r="AA372" s="86">
        <f t="shared" si="281"/>
        <v>106</v>
      </c>
      <c r="AB372" s="86" t="b">
        <f t="shared" si="282"/>
        <v>0</v>
      </c>
      <c r="AC372" s="86" t="str">
        <f t="shared" si="283"/>
        <v>Speed</v>
      </c>
      <c r="AD372" s="86" t="str">
        <f t="shared" si="284"/>
        <v>&gt;</v>
      </c>
      <c r="AE372" s="86">
        <f t="shared" si="285"/>
        <v>26.257080078125</v>
      </c>
      <c r="AF372" s="86">
        <f t="shared" si="286"/>
        <v>41</v>
      </c>
      <c r="AG372" s="86" t="b">
        <f t="shared" si="287"/>
        <v>0</v>
      </c>
      <c r="AH372" s="86" t="str">
        <f t="shared" si="288"/>
        <v>Speed</v>
      </c>
      <c r="AI372" s="86" t="str">
        <f t="shared" si="289"/>
        <v>&gt;</v>
      </c>
      <c r="AJ372" s="86">
        <f t="shared" si="290"/>
        <v>26.0556640625</v>
      </c>
      <c r="AK372" s="86">
        <f t="shared" si="291"/>
        <v>40</v>
      </c>
      <c r="AL372" s="86" t="b">
        <f t="shared" si="292"/>
        <v>1</v>
      </c>
      <c r="AM372" s="86" t="str">
        <f t="shared" si="293"/>
        <v>GEBR</v>
      </c>
      <c r="AN372" s="86" t="str">
        <f t="shared" si="294"/>
        <v>&lt;=</v>
      </c>
      <c r="AO372" s="86">
        <f t="shared" si="295"/>
        <v>0.85498046875</v>
      </c>
      <c r="AP372" s="86">
        <f t="shared" si="296"/>
        <v>37</v>
      </c>
      <c r="AQ372" s="86" t="b">
        <f t="shared" si="297"/>
        <v>0</v>
      </c>
      <c r="AR372" s="86" t="str">
        <f t="shared" si="298"/>
        <v>Speed</v>
      </c>
      <c r="AS372" s="86" t="str">
        <f t="shared" si="299"/>
        <v>&gt;</v>
      </c>
      <c r="AT372" s="86">
        <f t="shared" si="300"/>
        <v>23.851806640625</v>
      </c>
      <c r="AU372" s="86">
        <f t="shared" si="301"/>
        <v>8</v>
      </c>
      <c r="AV372" s="86" t="b">
        <f t="shared" si="302"/>
        <v>1</v>
      </c>
      <c r="AW372" s="86" t="str">
        <f t="shared" si="303"/>
        <v>Distance</v>
      </c>
      <c r="AX372" s="86" t="str">
        <f t="shared" si="304"/>
        <v>&lt;=</v>
      </c>
      <c r="AY372" s="86">
        <f t="shared" si="305"/>
        <v>557.604736328125</v>
      </c>
      <c r="AZ372" s="86">
        <f t="shared" si="306"/>
        <v>2</v>
      </c>
      <c r="BA372" s="86" t="b">
        <f t="shared" si="307"/>
        <v>0</v>
      </c>
      <c r="BB372" s="86" t="str">
        <f t="shared" si="308"/>
        <v>Distance</v>
      </c>
      <c r="BC372" s="86" t="str">
        <f t="shared" si="309"/>
        <v>&gt;</v>
      </c>
      <c r="BD372" s="86">
        <f t="shared" si="310"/>
        <v>440.973388671875</v>
      </c>
      <c r="BE372" s="86">
        <f t="shared" si="311"/>
        <v>0</v>
      </c>
      <c r="BF372" s="86" t="b">
        <f t="shared" si="312"/>
        <v>0</v>
      </c>
      <c r="BG372" s="86" t="str">
        <f t="shared" si="313"/>
        <v>Distance</v>
      </c>
      <c r="BH372" s="86" t="str">
        <f t="shared" si="314"/>
        <v>&gt;</v>
      </c>
      <c r="BI372" s="86">
        <f t="shared" si="315"/>
        <v>279.580810546875</v>
      </c>
      <c r="BJ372" s="15">
        <f t="shared" si="316"/>
        <v>1</v>
      </c>
      <c r="BK372" s="15" t="str">
        <f t="shared" si="317"/>
        <v>Speed&gt;26,257080078125 AND Speed&gt;26,0556640625 AND GEBR&lt;=0,85498046875 AND Speed&gt;23,851806640625 AND Distance&lt;=557,604736328125 AND Distance&gt;440,973388671875 AND Distance&gt;279,580810546875</v>
      </c>
      <c r="BM372"/>
      <c r="BN372"/>
      <c r="BO372"/>
    </row>
    <row r="373" spans="1:67">
      <c r="A373" s="15">
        <v>370</v>
      </c>
      <c r="B373" s="15">
        <v>-2</v>
      </c>
      <c r="C373" s="15">
        <v>-8192</v>
      </c>
      <c r="D373" s="15">
        <f t="shared" si="265"/>
        <v>-1</v>
      </c>
      <c r="E373" s="15">
        <f t="shared" si="266"/>
        <v>0</v>
      </c>
      <c r="F373" s="15">
        <f t="shared" si="267"/>
        <v>-1</v>
      </c>
      <c r="G373" s="15">
        <v>-1</v>
      </c>
      <c r="H373" s="15">
        <v>-1</v>
      </c>
      <c r="I373" s="15">
        <v>292</v>
      </c>
      <c r="J373" s="15">
        <v>9</v>
      </c>
      <c r="K373" s="15">
        <v>857</v>
      </c>
      <c r="L373" s="15">
        <v>910</v>
      </c>
      <c r="M373" s="15">
        <f t="shared" si="268"/>
        <v>0.22216796875</v>
      </c>
      <c r="O373" s="86">
        <f t="shared" si="269"/>
        <v>857</v>
      </c>
      <c r="P373" s="86">
        <f t="shared" si="270"/>
        <v>0</v>
      </c>
      <c r="Q373" s="86">
        <f t="shared" si="271"/>
        <v>636</v>
      </c>
      <c r="R373" s="86" t="b">
        <f t="shared" si="272"/>
        <v>1</v>
      </c>
      <c r="S373" s="86" t="str">
        <f t="shared" si="273"/>
        <v>Dummy Node</v>
      </c>
      <c r="T373" s="86" t="str">
        <f t="shared" si="274"/>
        <v>N/A</v>
      </c>
      <c r="U373" s="86" t="str">
        <f t="shared" si="275"/>
        <v>N/A</v>
      </c>
      <c r="V373" s="86">
        <f t="shared" si="276"/>
        <v>388</v>
      </c>
      <c r="W373" s="86" t="b">
        <f t="shared" si="277"/>
        <v>0</v>
      </c>
      <c r="X373" s="86" t="str">
        <f t="shared" si="278"/>
        <v>Dummy Node</v>
      </c>
      <c r="Y373" s="86" t="str">
        <f t="shared" si="279"/>
        <v>N/A</v>
      </c>
      <c r="Z373" s="86" t="str">
        <f t="shared" si="280"/>
        <v>N/A</v>
      </c>
      <c r="AA373" s="86">
        <f t="shared" si="281"/>
        <v>106</v>
      </c>
      <c r="AB373" s="86" t="b">
        <f t="shared" si="282"/>
        <v>0</v>
      </c>
      <c r="AC373" s="86" t="str">
        <f t="shared" si="283"/>
        <v>Speed</v>
      </c>
      <c r="AD373" s="86" t="str">
        <f t="shared" si="284"/>
        <v>&gt;</v>
      </c>
      <c r="AE373" s="86">
        <f t="shared" si="285"/>
        <v>26.257080078125</v>
      </c>
      <c r="AF373" s="86">
        <f t="shared" si="286"/>
        <v>41</v>
      </c>
      <c r="AG373" s="86" t="b">
        <f t="shared" si="287"/>
        <v>0</v>
      </c>
      <c r="AH373" s="86" t="str">
        <f t="shared" si="288"/>
        <v>Speed</v>
      </c>
      <c r="AI373" s="86" t="str">
        <f t="shared" si="289"/>
        <v>&gt;</v>
      </c>
      <c r="AJ373" s="86">
        <f t="shared" si="290"/>
        <v>26.0556640625</v>
      </c>
      <c r="AK373" s="86">
        <f t="shared" si="291"/>
        <v>40</v>
      </c>
      <c r="AL373" s="86" t="b">
        <f t="shared" si="292"/>
        <v>1</v>
      </c>
      <c r="AM373" s="86" t="str">
        <f t="shared" si="293"/>
        <v>GEBR</v>
      </c>
      <c r="AN373" s="86" t="str">
        <f t="shared" si="294"/>
        <v>&lt;=</v>
      </c>
      <c r="AO373" s="86">
        <f t="shared" si="295"/>
        <v>0.85498046875</v>
      </c>
      <c r="AP373" s="86">
        <f t="shared" si="296"/>
        <v>37</v>
      </c>
      <c r="AQ373" s="86" t="b">
        <f t="shared" si="297"/>
        <v>0</v>
      </c>
      <c r="AR373" s="86" t="str">
        <f t="shared" si="298"/>
        <v>Speed</v>
      </c>
      <c r="AS373" s="86" t="str">
        <f t="shared" si="299"/>
        <v>&gt;</v>
      </c>
      <c r="AT373" s="86">
        <f t="shared" si="300"/>
        <v>23.851806640625</v>
      </c>
      <c r="AU373" s="86">
        <f t="shared" si="301"/>
        <v>8</v>
      </c>
      <c r="AV373" s="86" t="b">
        <f t="shared" si="302"/>
        <v>1</v>
      </c>
      <c r="AW373" s="86" t="str">
        <f t="shared" si="303"/>
        <v>Distance</v>
      </c>
      <c r="AX373" s="86" t="str">
        <f t="shared" si="304"/>
        <v>&lt;=</v>
      </c>
      <c r="AY373" s="86">
        <f t="shared" si="305"/>
        <v>557.604736328125</v>
      </c>
      <c r="AZ373" s="86">
        <f t="shared" si="306"/>
        <v>2</v>
      </c>
      <c r="BA373" s="86" t="b">
        <f t="shared" si="307"/>
        <v>0</v>
      </c>
      <c r="BB373" s="86" t="str">
        <f t="shared" si="308"/>
        <v>Distance</v>
      </c>
      <c r="BC373" s="86" t="str">
        <f t="shared" si="309"/>
        <v>&gt;</v>
      </c>
      <c r="BD373" s="86">
        <f t="shared" si="310"/>
        <v>440.973388671875</v>
      </c>
      <c r="BE373" s="86">
        <f t="shared" si="311"/>
        <v>0</v>
      </c>
      <c r="BF373" s="86" t="b">
        <f t="shared" si="312"/>
        <v>0</v>
      </c>
      <c r="BG373" s="86" t="str">
        <f t="shared" si="313"/>
        <v>Distance</v>
      </c>
      <c r="BH373" s="86" t="str">
        <f t="shared" si="314"/>
        <v>&gt;</v>
      </c>
      <c r="BI373" s="86">
        <f t="shared" si="315"/>
        <v>279.580810546875</v>
      </c>
      <c r="BJ373" s="15">
        <f t="shared" si="316"/>
        <v>1</v>
      </c>
      <c r="BK373" s="15" t="str">
        <f t="shared" si="317"/>
        <v>Speed&gt;26,257080078125 AND Speed&gt;26,0556640625 AND GEBR&lt;=0,85498046875 AND Speed&gt;23,851806640625 AND Distance&lt;=557,604736328125 AND Distance&gt;440,973388671875 AND Distance&gt;279,580810546875</v>
      </c>
      <c r="BM373"/>
      <c r="BN373"/>
      <c r="BO373"/>
    </row>
    <row r="374" spans="1:67">
      <c r="A374" s="15">
        <v>371</v>
      </c>
      <c r="B374" s="15">
        <v>-2</v>
      </c>
      <c r="C374" s="15">
        <v>-8192</v>
      </c>
      <c r="D374" s="15">
        <f t="shared" si="265"/>
        <v>-1</v>
      </c>
      <c r="E374" s="15">
        <f t="shared" si="266"/>
        <v>0</v>
      </c>
      <c r="F374" s="15">
        <f t="shared" si="267"/>
        <v>-1</v>
      </c>
      <c r="G374" s="15">
        <v>-1</v>
      </c>
      <c r="H374" s="15">
        <v>-1</v>
      </c>
      <c r="I374" s="15">
        <v>227</v>
      </c>
      <c r="J374" s="15">
        <v>9</v>
      </c>
      <c r="K374" s="15">
        <v>858</v>
      </c>
      <c r="L374" s="15">
        <v>455</v>
      </c>
      <c r="M374" s="15">
        <f t="shared" si="268"/>
        <v>0.111083984375</v>
      </c>
      <c r="O374" s="86">
        <f t="shared" si="269"/>
        <v>858</v>
      </c>
      <c r="P374" s="86">
        <f t="shared" si="270"/>
        <v>0</v>
      </c>
      <c r="Q374" s="86">
        <f t="shared" si="271"/>
        <v>636</v>
      </c>
      <c r="R374" s="86" t="b">
        <f t="shared" si="272"/>
        <v>0</v>
      </c>
      <c r="S374" s="86" t="str">
        <f t="shared" si="273"/>
        <v>Dummy Node</v>
      </c>
      <c r="T374" s="86" t="str">
        <f t="shared" si="274"/>
        <v>N/A</v>
      </c>
      <c r="U374" s="86" t="str">
        <f t="shared" si="275"/>
        <v>N/A</v>
      </c>
      <c r="V374" s="86">
        <f t="shared" si="276"/>
        <v>388</v>
      </c>
      <c r="W374" s="86" t="b">
        <f t="shared" si="277"/>
        <v>0</v>
      </c>
      <c r="X374" s="86" t="str">
        <f t="shared" si="278"/>
        <v>Dummy Node</v>
      </c>
      <c r="Y374" s="86" t="str">
        <f t="shared" si="279"/>
        <v>N/A</v>
      </c>
      <c r="Z374" s="86" t="str">
        <f t="shared" si="280"/>
        <v>N/A</v>
      </c>
      <c r="AA374" s="86">
        <f t="shared" si="281"/>
        <v>106</v>
      </c>
      <c r="AB374" s="86" t="b">
        <f t="shared" si="282"/>
        <v>0</v>
      </c>
      <c r="AC374" s="86" t="str">
        <f t="shared" si="283"/>
        <v>Speed</v>
      </c>
      <c r="AD374" s="86" t="str">
        <f t="shared" si="284"/>
        <v>&gt;</v>
      </c>
      <c r="AE374" s="86">
        <f t="shared" si="285"/>
        <v>26.257080078125</v>
      </c>
      <c r="AF374" s="86">
        <f t="shared" si="286"/>
        <v>41</v>
      </c>
      <c r="AG374" s="86" t="b">
        <f t="shared" si="287"/>
        <v>0</v>
      </c>
      <c r="AH374" s="86" t="str">
        <f t="shared" si="288"/>
        <v>Speed</v>
      </c>
      <c r="AI374" s="86" t="str">
        <f t="shared" si="289"/>
        <v>&gt;</v>
      </c>
      <c r="AJ374" s="86">
        <f t="shared" si="290"/>
        <v>26.0556640625</v>
      </c>
      <c r="AK374" s="86">
        <f t="shared" si="291"/>
        <v>40</v>
      </c>
      <c r="AL374" s="86" t="b">
        <f t="shared" si="292"/>
        <v>1</v>
      </c>
      <c r="AM374" s="86" t="str">
        <f t="shared" si="293"/>
        <v>GEBR</v>
      </c>
      <c r="AN374" s="86" t="str">
        <f t="shared" si="294"/>
        <v>&lt;=</v>
      </c>
      <c r="AO374" s="86">
        <f t="shared" si="295"/>
        <v>0.85498046875</v>
      </c>
      <c r="AP374" s="86">
        <f t="shared" si="296"/>
        <v>37</v>
      </c>
      <c r="AQ374" s="86" t="b">
        <f t="shared" si="297"/>
        <v>0</v>
      </c>
      <c r="AR374" s="86" t="str">
        <f t="shared" si="298"/>
        <v>Speed</v>
      </c>
      <c r="AS374" s="86" t="str">
        <f t="shared" si="299"/>
        <v>&gt;</v>
      </c>
      <c r="AT374" s="86">
        <f t="shared" si="300"/>
        <v>23.851806640625</v>
      </c>
      <c r="AU374" s="86">
        <f t="shared" si="301"/>
        <v>8</v>
      </c>
      <c r="AV374" s="86" t="b">
        <f t="shared" si="302"/>
        <v>1</v>
      </c>
      <c r="AW374" s="86" t="str">
        <f t="shared" si="303"/>
        <v>Distance</v>
      </c>
      <c r="AX374" s="86" t="str">
        <f t="shared" si="304"/>
        <v>&lt;=</v>
      </c>
      <c r="AY374" s="86">
        <f t="shared" si="305"/>
        <v>557.604736328125</v>
      </c>
      <c r="AZ374" s="86">
        <f t="shared" si="306"/>
        <v>2</v>
      </c>
      <c r="BA374" s="86" t="b">
        <f t="shared" si="307"/>
        <v>0</v>
      </c>
      <c r="BB374" s="86" t="str">
        <f t="shared" si="308"/>
        <v>Distance</v>
      </c>
      <c r="BC374" s="86" t="str">
        <f t="shared" si="309"/>
        <v>&gt;</v>
      </c>
      <c r="BD374" s="86">
        <f t="shared" si="310"/>
        <v>440.973388671875</v>
      </c>
      <c r="BE374" s="86">
        <f t="shared" si="311"/>
        <v>0</v>
      </c>
      <c r="BF374" s="86" t="b">
        <f t="shared" si="312"/>
        <v>0</v>
      </c>
      <c r="BG374" s="86" t="str">
        <f t="shared" si="313"/>
        <v>Distance</v>
      </c>
      <c r="BH374" s="86" t="str">
        <f t="shared" si="314"/>
        <v>&gt;</v>
      </c>
      <c r="BI374" s="86">
        <f t="shared" si="315"/>
        <v>279.580810546875</v>
      </c>
      <c r="BJ374" s="15">
        <f t="shared" si="316"/>
        <v>1</v>
      </c>
      <c r="BK374" s="15" t="str">
        <f t="shared" si="317"/>
        <v>Speed&gt;26,257080078125 AND Speed&gt;26,0556640625 AND GEBR&lt;=0,85498046875 AND Speed&gt;23,851806640625 AND Distance&lt;=557,604736328125 AND Distance&gt;440,973388671875 AND Distance&gt;279,580810546875</v>
      </c>
      <c r="BM374"/>
      <c r="BN374"/>
      <c r="BO374"/>
    </row>
    <row r="375" spans="1:67">
      <c r="A375" s="15">
        <v>372</v>
      </c>
      <c r="B375" s="15">
        <v>-2</v>
      </c>
      <c r="C375" s="15">
        <v>-8192</v>
      </c>
      <c r="D375" s="15">
        <f t="shared" si="265"/>
        <v>-1</v>
      </c>
      <c r="E375" s="15">
        <f t="shared" si="266"/>
        <v>0</v>
      </c>
      <c r="F375" s="15">
        <f t="shared" si="267"/>
        <v>-1</v>
      </c>
      <c r="G375" s="15">
        <v>-1</v>
      </c>
      <c r="H375" s="15">
        <v>-1</v>
      </c>
      <c r="I375" s="15">
        <v>227</v>
      </c>
      <c r="J375" s="15">
        <v>9</v>
      </c>
      <c r="K375" s="15">
        <v>859</v>
      </c>
      <c r="L375" s="15">
        <v>0</v>
      </c>
      <c r="M375" s="15">
        <f t="shared" si="268"/>
        <v>0</v>
      </c>
      <c r="O375" s="86">
        <f t="shared" si="269"/>
        <v>859</v>
      </c>
      <c r="P375" s="86">
        <f t="shared" si="270"/>
        <v>0</v>
      </c>
      <c r="Q375" s="86">
        <f t="shared" si="271"/>
        <v>641</v>
      </c>
      <c r="R375" s="86" t="b">
        <f t="shared" si="272"/>
        <v>1</v>
      </c>
      <c r="S375" s="86" t="str">
        <f t="shared" si="273"/>
        <v>Dummy Node</v>
      </c>
      <c r="T375" s="86" t="str">
        <f t="shared" si="274"/>
        <v>N/A</v>
      </c>
      <c r="U375" s="86" t="str">
        <f t="shared" si="275"/>
        <v>N/A</v>
      </c>
      <c r="V375" s="86">
        <f t="shared" si="276"/>
        <v>391</v>
      </c>
      <c r="W375" s="86" t="b">
        <f t="shared" si="277"/>
        <v>1</v>
      </c>
      <c r="X375" s="86" t="str">
        <f t="shared" si="278"/>
        <v>Dummy Node</v>
      </c>
      <c r="Y375" s="86" t="str">
        <f t="shared" si="279"/>
        <v>N/A</v>
      </c>
      <c r="Z375" s="86" t="str">
        <f t="shared" si="280"/>
        <v>N/A</v>
      </c>
      <c r="AA375" s="86">
        <f t="shared" si="281"/>
        <v>53</v>
      </c>
      <c r="AB375" s="86" t="b">
        <f t="shared" si="282"/>
        <v>1</v>
      </c>
      <c r="AC375" s="86" t="str">
        <f t="shared" si="283"/>
        <v>Distance</v>
      </c>
      <c r="AD375" s="86" t="str">
        <f t="shared" si="284"/>
        <v>&lt;=</v>
      </c>
      <c r="AE375" s="86">
        <f t="shared" si="285"/>
        <v>274.583251953125</v>
      </c>
      <c r="AF375" s="86">
        <f t="shared" si="286"/>
        <v>51</v>
      </c>
      <c r="AG375" s="86" t="b">
        <f t="shared" si="287"/>
        <v>1</v>
      </c>
      <c r="AH375" s="86" t="str">
        <f t="shared" si="288"/>
        <v>GEBR</v>
      </c>
      <c r="AI375" s="86" t="str">
        <f t="shared" si="289"/>
        <v>&lt;=</v>
      </c>
      <c r="AJ375" s="86">
        <f t="shared" si="290"/>
        <v>1.046142578125</v>
      </c>
      <c r="AK375" s="86">
        <f t="shared" si="291"/>
        <v>18</v>
      </c>
      <c r="AL375" s="86" t="b">
        <f t="shared" si="292"/>
        <v>1</v>
      </c>
      <c r="AM375" s="86" t="str">
        <f t="shared" si="293"/>
        <v>Speed</v>
      </c>
      <c r="AN375" s="86" t="str">
        <f t="shared" si="294"/>
        <v>&lt;=</v>
      </c>
      <c r="AO375" s="86">
        <f t="shared" si="295"/>
        <v>21.800048828125</v>
      </c>
      <c r="AP375" s="86">
        <f t="shared" si="296"/>
        <v>16</v>
      </c>
      <c r="AQ375" s="86" t="b">
        <f t="shared" si="297"/>
        <v>0</v>
      </c>
      <c r="AR375" s="86" t="str">
        <f t="shared" si="298"/>
        <v>Speed</v>
      </c>
      <c r="AS375" s="86" t="str">
        <f t="shared" si="299"/>
        <v>&gt;</v>
      </c>
      <c r="AT375" s="86">
        <f t="shared" si="300"/>
        <v>18.3662109375</v>
      </c>
      <c r="AU375" s="86">
        <f t="shared" si="301"/>
        <v>4</v>
      </c>
      <c r="AV375" s="86" t="b">
        <f t="shared" si="302"/>
        <v>0</v>
      </c>
      <c r="AW375" s="86" t="str">
        <f t="shared" si="303"/>
        <v>Distance</v>
      </c>
      <c r="AX375" s="86" t="str">
        <f t="shared" si="304"/>
        <v>&gt;</v>
      </c>
      <c r="AY375" s="86">
        <f t="shared" si="305"/>
        <v>200.208251953125</v>
      </c>
      <c r="AZ375" s="86">
        <f t="shared" si="306"/>
        <v>1</v>
      </c>
      <c r="BA375" s="86" t="b">
        <f t="shared" si="307"/>
        <v>0</v>
      </c>
      <c r="BB375" s="86" t="str">
        <f t="shared" si="308"/>
        <v>Speed</v>
      </c>
      <c r="BC375" s="86" t="str">
        <f t="shared" si="309"/>
        <v>&gt;</v>
      </c>
      <c r="BD375" s="86">
        <f t="shared" si="310"/>
        <v>13.645751953125</v>
      </c>
      <c r="BE375" s="86">
        <f t="shared" si="311"/>
        <v>0</v>
      </c>
      <c r="BF375" s="86" t="b">
        <f t="shared" si="312"/>
        <v>1</v>
      </c>
      <c r="BG375" s="86" t="str">
        <f t="shared" si="313"/>
        <v>Distance</v>
      </c>
      <c r="BH375" s="86" t="str">
        <f t="shared" si="314"/>
        <v>&lt;=</v>
      </c>
      <c r="BI375" s="86">
        <f t="shared" si="315"/>
        <v>279.580810546875</v>
      </c>
      <c r="BJ375" s="15">
        <f t="shared" si="316"/>
        <v>1</v>
      </c>
      <c r="BK375" s="15" t="str">
        <f t="shared" si="317"/>
        <v>Distance&lt;=274,583251953125 AND GEBR&lt;=1,046142578125 AND Speed&lt;=21,800048828125 AND Speed&gt;18,3662109375 AND Distance&gt;200,208251953125 AND Speed&gt;13,645751953125 AND Distance&lt;=279,580810546875</v>
      </c>
      <c r="BM375"/>
      <c r="BN375"/>
      <c r="BO375"/>
    </row>
    <row r="376" spans="1:67">
      <c r="A376" s="15">
        <v>373</v>
      </c>
      <c r="B376" s="15">
        <v>-2</v>
      </c>
      <c r="C376" s="15">
        <v>-8192</v>
      </c>
      <c r="D376" s="15">
        <f t="shared" si="265"/>
        <v>-1</v>
      </c>
      <c r="E376" s="15">
        <f t="shared" si="266"/>
        <v>0</v>
      </c>
      <c r="F376" s="15">
        <f t="shared" si="267"/>
        <v>-1</v>
      </c>
      <c r="G376" s="15">
        <v>-1</v>
      </c>
      <c r="H376" s="15">
        <v>-1</v>
      </c>
      <c r="I376" s="15">
        <v>348</v>
      </c>
      <c r="J376" s="15">
        <v>9</v>
      </c>
      <c r="K376" s="15">
        <v>860</v>
      </c>
      <c r="L376" s="15">
        <v>910</v>
      </c>
      <c r="M376" s="15">
        <f t="shared" si="268"/>
        <v>0.22216796875</v>
      </c>
      <c r="O376" s="86">
        <f t="shared" si="269"/>
        <v>860</v>
      </c>
      <c r="P376" s="86">
        <f t="shared" si="270"/>
        <v>0</v>
      </c>
      <c r="Q376" s="86">
        <f t="shared" si="271"/>
        <v>641</v>
      </c>
      <c r="R376" s="86" t="b">
        <f t="shared" si="272"/>
        <v>0</v>
      </c>
      <c r="S376" s="86" t="str">
        <f t="shared" si="273"/>
        <v>Dummy Node</v>
      </c>
      <c r="T376" s="86" t="str">
        <f t="shared" si="274"/>
        <v>N/A</v>
      </c>
      <c r="U376" s="86" t="str">
        <f t="shared" si="275"/>
        <v>N/A</v>
      </c>
      <c r="V376" s="86">
        <f t="shared" si="276"/>
        <v>391</v>
      </c>
      <c r="W376" s="86" t="b">
        <f t="shared" si="277"/>
        <v>1</v>
      </c>
      <c r="X376" s="86" t="str">
        <f t="shared" si="278"/>
        <v>Dummy Node</v>
      </c>
      <c r="Y376" s="86" t="str">
        <f t="shared" si="279"/>
        <v>N/A</v>
      </c>
      <c r="Z376" s="86" t="str">
        <f t="shared" si="280"/>
        <v>N/A</v>
      </c>
      <c r="AA376" s="86">
        <f t="shared" si="281"/>
        <v>53</v>
      </c>
      <c r="AB376" s="86" t="b">
        <f t="shared" si="282"/>
        <v>1</v>
      </c>
      <c r="AC376" s="86" t="str">
        <f t="shared" si="283"/>
        <v>Distance</v>
      </c>
      <c r="AD376" s="86" t="str">
        <f t="shared" si="284"/>
        <v>&lt;=</v>
      </c>
      <c r="AE376" s="86">
        <f t="shared" si="285"/>
        <v>274.583251953125</v>
      </c>
      <c r="AF376" s="86">
        <f t="shared" si="286"/>
        <v>51</v>
      </c>
      <c r="AG376" s="86" t="b">
        <f t="shared" si="287"/>
        <v>1</v>
      </c>
      <c r="AH376" s="86" t="str">
        <f t="shared" si="288"/>
        <v>GEBR</v>
      </c>
      <c r="AI376" s="86" t="str">
        <f t="shared" si="289"/>
        <v>&lt;=</v>
      </c>
      <c r="AJ376" s="86">
        <f t="shared" si="290"/>
        <v>1.046142578125</v>
      </c>
      <c r="AK376" s="86">
        <f t="shared" si="291"/>
        <v>18</v>
      </c>
      <c r="AL376" s="86" t="b">
        <f t="shared" si="292"/>
        <v>1</v>
      </c>
      <c r="AM376" s="86" t="str">
        <f t="shared" si="293"/>
        <v>Speed</v>
      </c>
      <c r="AN376" s="86" t="str">
        <f t="shared" si="294"/>
        <v>&lt;=</v>
      </c>
      <c r="AO376" s="86">
        <f t="shared" si="295"/>
        <v>21.800048828125</v>
      </c>
      <c r="AP376" s="86">
        <f t="shared" si="296"/>
        <v>16</v>
      </c>
      <c r="AQ376" s="86" t="b">
        <f t="shared" si="297"/>
        <v>0</v>
      </c>
      <c r="AR376" s="86" t="str">
        <f t="shared" si="298"/>
        <v>Speed</v>
      </c>
      <c r="AS376" s="86" t="str">
        <f t="shared" si="299"/>
        <v>&gt;</v>
      </c>
      <c r="AT376" s="86">
        <f t="shared" si="300"/>
        <v>18.3662109375</v>
      </c>
      <c r="AU376" s="86">
        <f t="shared" si="301"/>
        <v>4</v>
      </c>
      <c r="AV376" s="86" t="b">
        <f t="shared" si="302"/>
        <v>0</v>
      </c>
      <c r="AW376" s="86" t="str">
        <f t="shared" si="303"/>
        <v>Distance</v>
      </c>
      <c r="AX376" s="86" t="str">
        <f t="shared" si="304"/>
        <v>&gt;</v>
      </c>
      <c r="AY376" s="86">
        <f t="shared" si="305"/>
        <v>200.208251953125</v>
      </c>
      <c r="AZ376" s="86">
        <f t="shared" si="306"/>
        <v>1</v>
      </c>
      <c r="BA376" s="86" t="b">
        <f t="shared" si="307"/>
        <v>0</v>
      </c>
      <c r="BB376" s="86" t="str">
        <f t="shared" si="308"/>
        <v>Speed</v>
      </c>
      <c r="BC376" s="86" t="str">
        <f t="shared" si="309"/>
        <v>&gt;</v>
      </c>
      <c r="BD376" s="86">
        <f t="shared" si="310"/>
        <v>13.645751953125</v>
      </c>
      <c r="BE376" s="86">
        <f t="shared" si="311"/>
        <v>0</v>
      </c>
      <c r="BF376" s="86" t="b">
        <f t="shared" si="312"/>
        <v>1</v>
      </c>
      <c r="BG376" s="86" t="str">
        <f t="shared" si="313"/>
        <v>Distance</v>
      </c>
      <c r="BH376" s="86" t="str">
        <f t="shared" si="314"/>
        <v>&lt;=</v>
      </c>
      <c r="BI376" s="86">
        <f t="shared" si="315"/>
        <v>279.580810546875</v>
      </c>
      <c r="BJ376" s="15">
        <f t="shared" si="316"/>
        <v>1</v>
      </c>
      <c r="BK376" s="15" t="str">
        <f t="shared" si="317"/>
        <v>Distance&lt;=274,583251953125 AND GEBR&lt;=1,046142578125 AND Speed&lt;=21,800048828125 AND Speed&gt;18,3662109375 AND Distance&gt;200,208251953125 AND Speed&gt;13,645751953125 AND Distance&lt;=279,580810546875</v>
      </c>
      <c r="BM376"/>
      <c r="BN376"/>
      <c r="BO376"/>
    </row>
    <row r="377" spans="1:67">
      <c r="A377" s="15">
        <v>374</v>
      </c>
      <c r="B377" s="15">
        <v>-2</v>
      </c>
      <c r="C377" s="15">
        <v>-8192</v>
      </c>
      <c r="D377" s="15">
        <f t="shared" si="265"/>
        <v>-1</v>
      </c>
      <c r="E377" s="15">
        <f t="shared" si="266"/>
        <v>0</v>
      </c>
      <c r="F377" s="15">
        <f t="shared" si="267"/>
        <v>-1</v>
      </c>
      <c r="G377" s="15">
        <v>-1</v>
      </c>
      <c r="H377" s="15">
        <v>-1</v>
      </c>
      <c r="I377" s="15">
        <v>348</v>
      </c>
      <c r="J377" s="15">
        <v>9</v>
      </c>
      <c r="K377" s="15">
        <v>861</v>
      </c>
      <c r="L377" s="15">
        <v>455</v>
      </c>
      <c r="M377" s="15">
        <f t="shared" si="268"/>
        <v>0.111083984375</v>
      </c>
      <c r="O377" s="86">
        <f t="shared" si="269"/>
        <v>861</v>
      </c>
      <c r="P377" s="86">
        <f t="shared" si="270"/>
        <v>0</v>
      </c>
      <c r="Q377" s="86">
        <f t="shared" si="271"/>
        <v>642</v>
      </c>
      <c r="R377" s="86" t="b">
        <f t="shared" si="272"/>
        <v>1</v>
      </c>
      <c r="S377" s="86" t="str">
        <f t="shared" si="273"/>
        <v>Dummy Node</v>
      </c>
      <c r="T377" s="86" t="str">
        <f t="shared" si="274"/>
        <v>N/A</v>
      </c>
      <c r="U377" s="86" t="str">
        <f t="shared" si="275"/>
        <v>N/A</v>
      </c>
      <c r="V377" s="86">
        <f t="shared" si="276"/>
        <v>391</v>
      </c>
      <c r="W377" s="86" t="b">
        <f t="shared" si="277"/>
        <v>0</v>
      </c>
      <c r="X377" s="86" t="str">
        <f t="shared" si="278"/>
        <v>Dummy Node</v>
      </c>
      <c r="Y377" s="86" t="str">
        <f t="shared" si="279"/>
        <v>N/A</v>
      </c>
      <c r="Z377" s="86" t="str">
        <f t="shared" si="280"/>
        <v>N/A</v>
      </c>
      <c r="AA377" s="86">
        <f t="shared" si="281"/>
        <v>53</v>
      </c>
      <c r="AB377" s="86" t="b">
        <f t="shared" si="282"/>
        <v>1</v>
      </c>
      <c r="AC377" s="86" t="str">
        <f t="shared" si="283"/>
        <v>Distance</v>
      </c>
      <c r="AD377" s="86" t="str">
        <f t="shared" si="284"/>
        <v>&lt;=</v>
      </c>
      <c r="AE377" s="86">
        <f t="shared" si="285"/>
        <v>274.583251953125</v>
      </c>
      <c r="AF377" s="86">
        <f t="shared" si="286"/>
        <v>51</v>
      </c>
      <c r="AG377" s="86" t="b">
        <f t="shared" si="287"/>
        <v>1</v>
      </c>
      <c r="AH377" s="86" t="str">
        <f t="shared" si="288"/>
        <v>GEBR</v>
      </c>
      <c r="AI377" s="86" t="str">
        <f t="shared" si="289"/>
        <v>&lt;=</v>
      </c>
      <c r="AJ377" s="86">
        <f t="shared" si="290"/>
        <v>1.046142578125</v>
      </c>
      <c r="AK377" s="86">
        <f t="shared" si="291"/>
        <v>18</v>
      </c>
      <c r="AL377" s="86" t="b">
        <f t="shared" si="292"/>
        <v>1</v>
      </c>
      <c r="AM377" s="86" t="str">
        <f t="shared" si="293"/>
        <v>Speed</v>
      </c>
      <c r="AN377" s="86" t="str">
        <f t="shared" si="294"/>
        <v>&lt;=</v>
      </c>
      <c r="AO377" s="86">
        <f t="shared" si="295"/>
        <v>21.800048828125</v>
      </c>
      <c r="AP377" s="86">
        <f t="shared" si="296"/>
        <v>16</v>
      </c>
      <c r="AQ377" s="86" t="b">
        <f t="shared" si="297"/>
        <v>0</v>
      </c>
      <c r="AR377" s="86" t="str">
        <f t="shared" si="298"/>
        <v>Speed</v>
      </c>
      <c r="AS377" s="86" t="str">
        <f t="shared" si="299"/>
        <v>&gt;</v>
      </c>
      <c r="AT377" s="86">
        <f t="shared" si="300"/>
        <v>18.3662109375</v>
      </c>
      <c r="AU377" s="86">
        <f t="shared" si="301"/>
        <v>4</v>
      </c>
      <c r="AV377" s="86" t="b">
        <f t="shared" si="302"/>
        <v>0</v>
      </c>
      <c r="AW377" s="86" t="str">
        <f t="shared" si="303"/>
        <v>Distance</v>
      </c>
      <c r="AX377" s="86" t="str">
        <f t="shared" si="304"/>
        <v>&gt;</v>
      </c>
      <c r="AY377" s="86">
        <f t="shared" si="305"/>
        <v>200.208251953125</v>
      </c>
      <c r="AZ377" s="86">
        <f t="shared" si="306"/>
        <v>1</v>
      </c>
      <c r="BA377" s="86" t="b">
        <f t="shared" si="307"/>
        <v>0</v>
      </c>
      <c r="BB377" s="86" t="str">
        <f t="shared" si="308"/>
        <v>Speed</v>
      </c>
      <c r="BC377" s="86" t="str">
        <f t="shared" si="309"/>
        <v>&gt;</v>
      </c>
      <c r="BD377" s="86">
        <f t="shared" si="310"/>
        <v>13.645751953125</v>
      </c>
      <c r="BE377" s="86">
        <f t="shared" si="311"/>
        <v>0</v>
      </c>
      <c r="BF377" s="86" t="b">
        <f t="shared" si="312"/>
        <v>1</v>
      </c>
      <c r="BG377" s="86" t="str">
        <f t="shared" si="313"/>
        <v>Distance</v>
      </c>
      <c r="BH377" s="86" t="str">
        <f t="shared" si="314"/>
        <v>&lt;=</v>
      </c>
      <c r="BI377" s="86">
        <f t="shared" si="315"/>
        <v>279.580810546875</v>
      </c>
      <c r="BJ377" s="15">
        <f t="shared" si="316"/>
        <v>1</v>
      </c>
      <c r="BK377" s="15" t="str">
        <f t="shared" si="317"/>
        <v>Distance&lt;=274,583251953125 AND GEBR&lt;=1,046142578125 AND Speed&lt;=21,800048828125 AND Speed&gt;18,3662109375 AND Distance&gt;200,208251953125 AND Speed&gt;13,645751953125 AND Distance&lt;=279,580810546875</v>
      </c>
      <c r="BM377"/>
      <c r="BN377"/>
      <c r="BO377"/>
    </row>
    <row r="378" spans="1:67">
      <c r="A378" s="15">
        <v>375</v>
      </c>
      <c r="B378" s="15">
        <v>-2</v>
      </c>
      <c r="C378" s="15">
        <v>-8192</v>
      </c>
      <c r="D378" s="15">
        <f t="shared" si="265"/>
        <v>-1</v>
      </c>
      <c r="E378" s="15">
        <f t="shared" si="266"/>
        <v>0</v>
      </c>
      <c r="F378" s="15">
        <f t="shared" si="267"/>
        <v>-1</v>
      </c>
      <c r="G378" s="15">
        <v>-1</v>
      </c>
      <c r="H378" s="15">
        <v>-1</v>
      </c>
      <c r="I378" s="15">
        <v>115</v>
      </c>
      <c r="J378" s="15">
        <v>9</v>
      </c>
      <c r="K378" s="15">
        <v>862</v>
      </c>
      <c r="L378" s="15">
        <v>910</v>
      </c>
      <c r="M378" s="15">
        <f t="shared" si="268"/>
        <v>0.22216796875</v>
      </c>
      <c r="O378" s="86">
        <f t="shared" si="269"/>
        <v>862</v>
      </c>
      <c r="P378" s="86">
        <f t="shared" si="270"/>
        <v>0</v>
      </c>
      <c r="Q378" s="86">
        <f t="shared" si="271"/>
        <v>642</v>
      </c>
      <c r="R378" s="86" t="b">
        <f t="shared" si="272"/>
        <v>0</v>
      </c>
      <c r="S378" s="86" t="str">
        <f t="shared" si="273"/>
        <v>Dummy Node</v>
      </c>
      <c r="T378" s="86" t="str">
        <f t="shared" si="274"/>
        <v>N/A</v>
      </c>
      <c r="U378" s="86" t="str">
        <f t="shared" si="275"/>
        <v>N/A</v>
      </c>
      <c r="V378" s="86">
        <f t="shared" si="276"/>
        <v>391</v>
      </c>
      <c r="W378" s="86" t="b">
        <f t="shared" si="277"/>
        <v>0</v>
      </c>
      <c r="X378" s="86" t="str">
        <f t="shared" si="278"/>
        <v>Dummy Node</v>
      </c>
      <c r="Y378" s="86" t="str">
        <f t="shared" si="279"/>
        <v>N/A</v>
      </c>
      <c r="Z378" s="86" t="str">
        <f t="shared" si="280"/>
        <v>N/A</v>
      </c>
      <c r="AA378" s="86">
        <f t="shared" si="281"/>
        <v>53</v>
      </c>
      <c r="AB378" s="86" t="b">
        <f t="shared" si="282"/>
        <v>1</v>
      </c>
      <c r="AC378" s="86" t="str">
        <f t="shared" si="283"/>
        <v>Distance</v>
      </c>
      <c r="AD378" s="86" t="str">
        <f t="shared" si="284"/>
        <v>&lt;=</v>
      </c>
      <c r="AE378" s="86">
        <f t="shared" si="285"/>
        <v>274.583251953125</v>
      </c>
      <c r="AF378" s="86">
        <f t="shared" si="286"/>
        <v>51</v>
      </c>
      <c r="AG378" s="86" t="b">
        <f t="shared" si="287"/>
        <v>1</v>
      </c>
      <c r="AH378" s="86" t="str">
        <f t="shared" si="288"/>
        <v>GEBR</v>
      </c>
      <c r="AI378" s="86" t="str">
        <f t="shared" si="289"/>
        <v>&lt;=</v>
      </c>
      <c r="AJ378" s="86">
        <f t="shared" si="290"/>
        <v>1.046142578125</v>
      </c>
      <c r="AK378" s="86">
        <f t="shared" si="291"/>
        <v>18</v>
      </c>
      <c r="AL378" s="86" t="b">
        <f t="shared" si="292"/>
        <v>1</v>
      </c>
      <c r="AM378" s="86" t="str">
        <f t="shared" si="293"/>
        <v>Speed</v>
      </c>
      <c r="AN378" s="86" t="str">
        <f t="shared" si="294"/>
        <v>&lt;=</v>
      </c>
      <c r="AO378" s="86">
        <f t="shared" si="295"/>
        <v>21.800048828125</v>
      </c>
      <c r="AP378" s="86">
        <f t="shared" si="296"/>
        <v>16</v>
      </c>
      <c r="AQ378" s="86" t="b">
        <f t="shared" si="297"/>
        <v>0</v>
      </c>
      <c r="AR378" s="86" t="str">
        <f t="shared" si="298"/>
        <v>Speed</v>
      </c>
      <c r="AS378" s="86" t="str">
        <f t="shared" si="299"/>
        <v>&gt;</v>
      </c>
      <c r="AT378" s="86">
        <f t="shared" si="300"/>
        <v>18.3662109375</v>
      </c>
      <c r="AU378" s="86">
        <f t="shared" si="301"/>
        <v>4</v>
      </c>
      <c r="AV378" s="86" t="b">
        <f t="shared" si="302"/>
        <v>0</v>
      </c>
      <c r="AW378" s="86" t="str">
        <f t="shared" si="303"/>
        <v>Distance</v>
      </c>
      <c r="AX378" s="86" t="str">
        <f t="shared" si="304"/>
        <v>&gt;</v>
      </c>
      <c r="AY378" s="86">
        <f t="shared" si="305"/>
        <v>200.208251953125</v>
      </c>
      <c r="AZ378" s="86">
        <f t="shared" si="306"/>
        <v>1</v>
      </c>
      <c r="BA378" s="86" t="b">
        <f t="shared" si="307"/>
        <v>0</v>
      </c>
      <c r="BB378" s="86" t="str">
        <f t="shared" si="308"/>
        <v>Speed</v>
      </c>
      <c r="BC378" s="86" t="str">
        <f t="shared" si="309"/>
        <v>&gt;</v>
      </c>
      <c r="BD378" s="86">
        <f t="shared" si="310"/>
        <v>13.645751953125</v>
      </c>
      <c r="BE378" s="86">
        <f t="shared" si="311"/>
        <v>0</v>
      </c>
      <c r="BF378" s="86" t="b">
        <f t="shared" si="312"/>
        <v>1</v>
      </c>
      <c r="BG378" s="86" t="str">
        <f t="shared" si="313"/>
        <v>Distance</v>
      </c>
      <c r="BH378" s="86" t="str">
        <f t="shared" si="314"/>
        <v>&lt;=</v>
      </c>
      <c r="BI378" s="86">
        <f t="shared" si="315"/>
        <v>279.580810546875</v>
      </c>
      <c r="BJ378" s="15">
        <f t="shared" si="316"/>
        <v>1</v>
      </c>
      <c r="BK378" s="15" t="str">
        <f t="shared" si="317"/>
        <v>Distance&lt;=274,583251953125 AND GEBR&lt;=1,046142578125 AND Speed&lt;=21,800048828125 AND Speed&gt;18,3662109375 AND Distance&gt;200,208251953125 AND Speed&gt;13,645751953125 AND Distance&lt;=279,580810546875</v>
      </c>
      <c r="BM378"/>
      <c r="BN378"/>
      <c r="BO378"/>
    </row>
    <row r="379" spans="1:67">
      <c r="A379" s="15">
        <v>376</v>
      </c>
      <c r="B379" s="15">
        <v>-2</v>
      </c>
      <c r="C379" s="15">
        <v>-8192</v>
      </c>
      <c r="D379" s="15">
        <f t="shared" si="265"/>
        <v>-1</v>
      </c>
      <c r="E379" s="15">
        <f t="shared" si="266"/>
        <v>0</v>
      </c>
      <c r="F379" s="15">
        <f t="shared" si="267"/>
        <v>-1</v>
      </c>
      <c r="G379" s="15">
        <v>-1</v>
      </c>
      <c r="H379" s="15">
        <v>-1</v>
      </c>
      <c r="I379" s="15">
        <v>115</v>
      </c>
      <c r="J379" s="15">
        <v>9</v>
      </c>
      <c r="K379" s="15">
        <v>867</v>
      </c>
      <c r="L379" s="15">
        <v>1365</v>
      </c>
      <c r="M379" s="15">
        <f t="shared" si="268"/>
        <v>0.333251953125</v>
      </c>
      <c r="O379" s="86">
        <f t="shared" si="269"/>
        <v>867</v>
      </c>
      <c r="P379" s="86">
        <f t="shared" si="270"/>
        <v>0.333251953125</v>
      </c>
      <c r="Q379" s="86">
        <f t="shared" si="271"/>
        <v>649</v>
      </c>
      <c r="R379" s="86" t="b">
        <f t="shared" si="272"/>
        <v>1</v>
      </c>
      <c r="S379" s="86" t="str">
        <f t="shared" si="273"/>
        <v>Dummy Node</v>
      </c>
      <c r="T379" s="86" t="str">
        <f t="shared" si="274"/>
        <v>N/A</v>
      </c>
      <c r="U379" s="86" t="str">
        <f t="shared" si="275"/>
        <v>N/A</v>
      </c>
      <c r="V379" s="86">
        <f t="shared" si="276"/>
        <v>398</v>
      </c>
      <c r="W379" s="86" t="b">
        <f t="shared" si="277"/>
        <v>1</v>
      </c>
      <c r="X379" s="86" t="str">
        <f t="shared" si="278"/>
        <v>Dummy Node</v>
      </c>
      <c r="Y379" s="86" t="str">
        <f t="shared" si="279"/>
        <v>N/A</v>
      </c>
      <c r="Z379" s="86" t="str">
        <f t="shared" si="280"/>
        <v>N/A</v>
      </c>
      <c r="AA379" s="86">
        <f t="shared" si="281"/>
        <v>396</v>
      </c>
      <c r="AB379" s="86" t="b">
        <f t="shared" si="282"/>
        <v>0</v>
      </c>
      <c r="AC379" s="86" t="str">
        <f t="shared" si="283"/>
        <v>GEBR</v>
      </c>
      <c r="AD379" s="86" t="str">
        <f t="shared" si="284"/>
        <v>&gt;</v>
      </c>
      <c r="AE379" s="86">
        <f t="shared" si="285"/>
        <v>0.715087890625</v>
      </c>
      <c r="AF379" s="86">
        <f t="shared" si="286"/>
        <v>119</v>
      </c>
      <c r="AG379" s="86" t="b">
        <f t="shared" si="287"/>
        <v>0</v>
      </c>
      <c r="AH379" s="86" t="str">
        <f t="shared" si="288"/>
        <v>Speed</v>
      </c>
      <c r="AI379" s="86" t="str">
        <f t="shared" si="289"/>
        <v>&gt;</v>
      </c>
      <c r="AJ379" s="86">
        <f t="shared" si="290"/>
        <v>21.189208984375</v>
      </c>
      <c r="AK379" s="86">
        <f t="shared" si="291"/>
        <v>39</v>
      </c>
      <c r="AL379" s="86" t="b">
        <f t="shared" si="292"/>
        <v>1</v>
      </c>
      <c r="AM379" s="86" t="str">
        <f t="shared" si="293"/>
        <v>Speed</v>
      </c>
      <c r="AN379" s="86" t="str">
        <f t="shared" si="294"/>
        <v>&lt;=</v>
      </c>
      <c r="AO379" s="86">
        <f t="shared" si="295"/>
        <v>22.98486328125</v>
      </c>
      <c r="AP379" s="86">
        <f t="shared" si="296"/>
        <v>37</v>
      </c>
      <c r="AQ379" s="86" t="b">
        <f t="shared" si="297"/>
        <v>1</v>
      </c>
      <c r="AR379" s="86" t="str">
        <f t="shared" si="298"/>
        <v>Speed</v>
      </c>
      <c r="AS379" s="86" t="str">
        <f t="shared" si="299"/>
        <v>&lt;=</v>
      </c>
      <c r="AT379" s="86">
        <f t="shared" si="300"/>
        <v>23.851806640625</v>
      </c>
      <c r="AU379" s="86">
        <f t="shared" si="301"/>
        <v>8</v>
      </c>
      <c r="AV379" s="86" t="b">
        <f t="shared" si="302"/>
        <v>1</v>
      </c>
      <c r="AW379" s="86" t="str">
        <f t="shared" si="303"/>
        <v>Distance</v>
      </c>
      <c r="AX379" s="86" t="str">
        <f t="shared" si="304"/>
        <v>&lt;=</v>
      </c>
      <c r="AY379" s="86">
        <f t="shared" si="305"/>
        <v>557.604736328125</v>
      </c>
      <c r="AZ379" s="86">
        <f t="shared" si="306"/>
        <v>2</v>
      </c>
      <c r="BA379" s="86" t="b">
        <f t="shared" si="307"/>
        <v>0</v>
      </c>
      <c r="BB379" s="86" t="str">
        <f t="shared" si="308"/>
        <v>Distance</v>
      </c>
      <c r="BC379" s="86" t="str">
        <f t="shared" si="309"/>
        <v>&gt;</v>
      </c>
      <c r="BD379" s="86">
        <f t="shared" si="310"/>
        <v>440.973388671875</v>
      </c>
      <c r="BE379" s="86">
        <f t="shared" si="311"/>
        <v>0</v>
      </c>
      <c r="BF379" s="86" t="b">
        <f t="shared" si="312"/>
        <v>0</v>
      </c>
      <c r="BG379" s="86" t="str">
        <f t="shared" si="313"/>
        <v>Distance</v>
      </c>
      <c r="BH379" s="86" t="str">
        <f t="shared" si="314"/>
        <v>&gt;</v>
      </c>
      <c r="BI379" s="86">
        <f t="shared" si="315"/>
        <v>279.580810546875</v>
      </c>
      <c r="BJ379" s="15">
        <f t="shared" si="316"/>
        <v>0</v>
      </c>
      <c r="BK379" s="15" t="str">
        <f t="shared" si="317"/>
        <v>GEBR&gt;0,715087890625 AND Speed&gt;21,189208984375 AND Speed&lt;=22,98486328125 AND Speed&lt;=23,851806640625 AND Distance&lt;=557,604736328125 AND Distance&gt;440,973388671875 AND Distance&gt;279,580810546875</v>
      </c>
      <c r="BM379"/>
      <c r="BN379"/>
      <c r="BO379"/>
    </row>
    <row r="380" spans="1:67">
      <c r="A380" s="15">
        <v>377</v>
      </c>
      <c r="B380" s="15">
        <v>-2</v>
      </c>
      <c r="C380" s="15">
        <v>-8192</v>
      </c>
      <c r="D380" s="15">
        <f t="shared" si="265"/>
        <v>-1</v>
      </c>
      <c r="E380" s="15">
        <f t="shared" si="266"/>
        <v>0</v>
      </c>
      <c r="F380" s="15">
        <f t="shared" si="267"/>
        <v>-1</v>
      </c>
      <c r="G380" s="15">
        <v>627</v>
      </c>
      <c r="H380" s="15">
        <v>628</v>
      </c>
      <c r="I380" s="15">
        <v>237</v>
      </c>
      <c r="J380" s="15">
        <v>6</v>
      </c>
      <c r="K380" s="15">
        <v>868</v>
      </c>
      <c r="L380" s="15">
        <v>1365</v>
      </c>
      <c r="M380" s="15">
        <f t="shared" si="268"/>
        <v>0.333251953125</v>
      </c>
      <c r="O380" s="86">
        <f t="shared" si="269"/>
        <v>868</v>
      </c>
      <c r="P380" s="86">
        <f t="shared" si="270"/>
        <v>0.333251953125</v>
      </c>
      <c r="Q380" s="86">
        <f t="shared" si="271"/>
        <v>649</v>
      </c>
      <c r="R380" s="86" t="b">
        <f t="shared" si="272"/>
        <v>0</v>
      </c>
      <c r="S380" s="86" t="str">
        <f t="shared" si="273"/>
        <v>Dummy Node</v>
      </c>
      <c r="T380" s="86" t="str">
        <f t="shared" si="274"/>
        <v>N/A</v>
      </c>
      <c r="U380" s="86" t="str">
        <f t="shared" si="275"/>
        <v>N/A</v>
      </c>
      <c r="V380" s="86">
        <f t="shared" si="276"/>
        <v>398</v>
      </c>
      <c r="W380" s="86" t="b">
        <f t="shared" si="277"/>
        <v>1</v>
      </c>
      <c r="X380" s="86" t="str">
        <f t="shared" si="278"/>
        <v>Dummy Node</v>
      </c>
      <c r="Y380" s="86" t="str">
        <f t="shared" si="279"/>
        <v>N/A</v>
      </c>
      <c r="Z380" s="86" t="str">
        <f t="shared" si="280"/>
        <v>N/A</v>
      </c>
      <c r="AA380" s="86">
        <f t="shared" si="281"/>
        <v>396</v>
      </c>
      <c r="AB380" s="86" t="b">
        <f t="shared" si="282"/>
        <v>0</v>
      </c>
      <c r="AC380" s="86" t="str">
        <f t="shared" si="283"/>
        <v>GEBR</v>
      </c>
      <c r="AD380" s="86" t="str">
        <f t="shared" si="284"/>
        <v>&gt;</v>
      </c>
      <c r="AE380" s="86">
        <f t="shared" si="285"/>
        <v>0.715087890625</v>
      </c>
      <c r="AF380" s="86">
        <f t="shared" si="286"/>
        <v>119</v>
      </c>
      <c r="AG380" s="86" t="b">
        <f t="shared" si="287"/>
        <v>0</v>
      </c>
      <c r="AH380" s="86" t="str">
        <f t="shared" si="288"/>
        <v>Speed</v>
      </c>
      <c r="AI380" s="86" t="str">
        <f t="shared" si="289"/>
        <v>&gt;</v>
      </c>
      <c r="AJ380" s="86">
        <f t="shared" si="290"/>
        <v>21.189208984375</v>
      </c>
      <c r="AK380" s="86">
        <f t="shared" si="291"/>
        <v>39</v>
      </c>
      <c r="AL380" s="86" t="b">
        <f t="shared" si="292"/>
        <v>1</v>
      </c>
      <c r="AM380" s="86" t="str">
        <f t="shared" si="293"/>
        <v>Speed</v>
      </c>
      <c r="AN380" s="86" t="str">
        <f t="shared" si="294"/>
        <v>&lt;=</v>
      </c>
      <c r="AO380" s="86">
        <f t="shared" si="295"/>
        <v>22.98486328125</v>
      </c>
      <c r="AP380" s="86">
        <f t="shared" si="296"/>
        <v>37</v>
      </c>
      <c r="AQ380" s="86" t="b">
        <f t="shared" si="297"/>
        <v>1</v>
      </c>
      <c r="AR380" s="86" t="str">
        <f t="shared" si="298"/>
        <v>Speed</v>
      </c>
      <c r="AS380" s="86" t="str">
        <f t="shared" si="299"/>
        <v>&lt;=</v>
      </c>
      <c r="AT380" s="86">
        <f t="shared" si="300"/>
        <v>23.851806640625</v>
      </c>
      <c r="AU380" s="86">
        <f t="shared" si="301"/>
        <v>8</v>
      </c>
      <c r="AV380" s="86" t="b">
        <f t="shared" si="302"/>
        <v>1</v>
      </c>
      <c r="AW380" s="86" t="str">
        <f t="shared" si="303"/>
        <v>Distance</v>
      </c>
      <c r="AX380" s="86" t="str">
        <f t="shared" si="304"/>
        <v>&lt;=</v>
      </c>
      <c r="AY380" s="86">
        <f t="shared" si="305"/>
        <v>557.604736328125</v>
      </c>
      <c r="AZ380" s="86">
        <f t="shared" si="306"/>
        <v>2</v>
      </c>
      <c r="BA380" s="86" t="b">
        <f t="shared" si="307"/>
        <v>0</v>
      </c>
      <c r="BB380" s="86" t="str">
        <f t="shared" si="308"/>
        <v>Distance</v>
      </c>
      <c r="BC380" s="86" t="str">
        <f t="shared" si="309"/>
        <v>&gt;</v>
      </c>
      <c r="BD380" s="86">
        <f t="shared" si="310"/>
        <v>440.973388671875</v>
      </c>
      <c r="BE380" s="86">
        <f t="shared" si="311"/>
        <v>0</v>
      </c>
      <c r="BF380" s="86" t="b">
        <f t="shared" si="312"/>
        <v>0</v>
      </c>
      <c r="BG380" s="86" t="str">
        <f t="shared" si="313"/>
        <v>Distance</v>
      </c>
      <c r="BH380" s="86" t="str">
        <f t="shared" si="314"/>
        <v>&gt;</v>
      </c>
      <c r="BI380" s="86">
        <f t="shared" si="315"/>
        <v>279.580810546875</v>
      </c>
      <c r="BJ380" s="15">
        <f t="shared" si="316"/>
        <v>0</v>
      </c>
      <c r="BK380" s="15" t="str">
        <f t="shared" si="317"/>
        <v>GEBR&gt;0,715087890625 AND Speed&gt;21,189208984375 AND Speed&lt;=22,98486328125 AND Speed&lt;=23,851806640625 AND Distance&lt;=557,604736328125 AND Distance&gt;440,973388671875 AND Distance&gt;279,580810546875</v>
      </c>
      <c r="BM380"/>
      <c r="BN380"/>
      <c r="BO380"/>
    </row>
    <row r="381" spans="1:67">
      <c r="A381" s="15">
        <v>378</v>
      </c>
      <c r="B381" s="15">
        <v>0</v>
      </c>
      <c r="C381" s="15">
        <v>1184907</v>
      </c>
      <c r="D381" s="15">
        <f t="shared" si="265"/>
        <v>289</v>
      </c>
      <c r="E381" s="15">
        <f t="shared" si="266"/>
        <v>1163</v>
      </c>
      <c r="F381" s="15">
        <f t="shared" si="267"/>
        <v>289.283935546875</v>
      </c>
      <c r="G381" s="15">
        <v>379</v>
      </c>
      <c r="H381" s="15">
        <v>380</v>
      </c>
      <c r="I381" s="15">
        <v>237</v>
      </c>
      <c r="J381" s="15">
        <v>6</v>
      </c>
      <c r="K381" s="15">
        <v>869</v>
      </c>
      <c r="L381" s="15">
        <v>1323</v>
      </c>
      <c r="M381" s="15">
        <f t="shared" si="268"/>
        <v>0.322998046875</v>
      </c>
      <c r="O381" s="86">
        <f t="shared" si="269"/>
        <v>869</v>
      </c>
      <c r="P381" s="86">
        <f t="shared" si="270"/>
        <v>0.333251953125</v>
      </c>
      <c r="Q381" s="86">
        <f t="shared" si="271"/>
        <v>650</v>
      </c>
      <c r="R381" s="86" t="b">
        <f t="shared" si="272"/>
        <v>1</v>
      </c>
      <c r="S381" s="86" t="str">
        <f t="shared" si="273"/>
        <v>Dummy Node</v>
      </c>
      <c r="T381" s="86" t="str">
        <f t="shared" si="274"/>
        <v>N/A</v>
      </c>
      <c r="U381" s="86" t="str">
        <f t="shared" si="275"/>
        <v>N/A</v>
      </c>
      <c r="V381" s="86">
        <f t="shared" si="276"/>
        <v>398</v>
      </c>
      <c r="W381" s="86" t="b">
        <f t="shared" si="277"/>
        <v>0</v>
      </c>
      <c r="X381" s="86" t="str">
        <f t="shared" si="278"/>
        <v>Dummy Node</v>
      </c>
      <c r="Y381" s="86" t="str">
        <f t="shared" si="279"/>
        <v>N/A</v>
      </c>
      <c r="Z381" s="86" t="str">
        <f t="shared" si="280"/>
        <v>N/A</v>
      </c>
      <c r="AA381" s="86">
        <f t="shared" si="281"/>
        <v>396</v>
      </c>
      <c r="AB381" s="86" t="b">
        <f t="shared" si="282"/>
        <v>0</v>
      </c>
      <c r="AC381" s="86" t="str">
        <f t="shared" si="283"/>
        <v>GEBR</v>
      </c>
      <c r="AD381" s="86" t="str">
        <f t="shared" si="284"/>
        <v>&gt;</v>
      </c>
      <c r="AE381" s="86">
        <f t="shared" si="285"/>
        <v>0.715087890625</v>
      </c>
      <c r="AF381" s="86">
        <f t="shared" si="286"/>
        <v>119</v>
      </c>
      <c r="AG381" s="86" t="b">
        <f t="shared" si="287"/>
        <v>0</v>
      </c>
      <c r="AH381" s="86" t="str">
        <f t="shared" si="288"/>
        <v>Speed</v>
      </c>
      <c r="AI381" s="86" t="str">
        <f t="shared" si="289"/>
        <v>&gt;</v>
      </c>
      <c r="AJ381" s="86">
        <f t="shared" si="290"/>
        <v>21.189208984375</v>
      </c>
      <c r="AK381" s="86">
        <f t="shared" si="291"/>
        <v>39</v>
      </c>
      <c r="AL381" s="86" t="b">
        <f t="shared" si="292"/>
        <v>1</v>
      </c>
      <c r="AM381" s="86" t="str">
        <f t="shared" si="293"/>
        <v>Speed</v>
      </c>
      <c r="AN381" s="86" t="str">
        <f t="shared" si="294"/>
        <v>&lt;=</v>
      </c>
      <c r="AO381" s="86">
        <f t="shared" si="295"/>
        <v>22.98486328125</v>
      </c>
      <c r="AP381" s="86">
        <f t="shared" si="296"/>
        <v>37</v>
      </c>
      <c r="AQ381" s="86" t="b">
        <f t="shared" si="297"/>
        <v>1</v>
      </c>
      <c r="AR381" s="86" t="str">
        <f t="shared" si="298"/>
        <v>Speed</v>
      </c>
      <c r="AS381" s="86" t="str">
        <f t="shared" si="299"/>
        <v>&lt;=</v>
      </c>
      <c r="AT381" s="86">
        <f t="shared" si="300"/>
        <v>23.851806640625</v>
      </c>
      <c r="AU381" s="86">
        <f t="shared" si="301"/>
        <v>8</v>
      </c>
      <c r="AV381" s="86" t="b">
        <f t="shared" si="302"/>
        <v>1</v>
      </c>
      <c r="AW381" s="86" t="str">
        <f t="shared" si="303"/>
        <v>Distance</v>
      </c>
      <c r="AX381" s="86" t="str">
        <f t="shared" si="304"/>
        <v>&lt;=</v>
      </c>
      <c r="AY381" s="86">
        <f t="shared" si="305"/>
        <v>557.604736328125</v>
      </c>
      <c r="AZ381" s="86">
        <f t="shared" si="306"/>
        <v>2</v>
      </c>
      <c r="BA381" s="86" t="b">
        <f t="shared" si="307"/>
        <v>0</v>
      </c>
      <c r="BB381" s="86" t="str">
        <f t="shared" si="308"/>
        <v>Distance</v>
      </c>
      <c r="BC381" s="86" t="str">
        <f t="shared" si="309"/>
        <v>&gt;</v>
      </c>
      <c r="BD381" s="86">
        <f t="shared" si="310"/>
        <v>440.973388671875</v>
      </c>
      <c r="BE381" s="86">
        <f t="shared" si="311"/>
        <v>0</v>
      </c>
      <c r="BF381" s="86" t="b">
        <f t="shared" si="312"/>
        <v>0</v>
      </c>
      <c r="BG381" s="86" t="str">
        <f t="shared" si="313"/>
        <v>Distance</v>
      </c>
      <c r="BH381" s="86" t="str">
        <f t="shared" si="314"/>
        <v>&gt;</v>
      </c>
      <c r="BI381" s="86">
        <f t="shared" si="315"/>
        <v>279.580810546875</v>
      </c>
      <c r="BJ381" s="15">
        <f t="shared" si="316"/>
        <v>0</v>
      </c>
      <c r="BK381" s="15" t="str">
        <f t="shared" si="317"/>
        <v>GEBR&gt;0,715087890625 AND Speed&gt;21,189208984375 AND Speed&lt;=22,98486328125 AND Speed&lt;=23,851806640625 AND Distance&lt;=557,604736328125 AND Distance&gt;440,973388671875 AND Distance&gt;279,580810546875</v>
      </c>
      <c r="BM381"/>
      <c r="BN381"/>
      <c r="BO381"/>
    </row>
    <row r="382" spans="1:67">
      <c r="A382" s="15">
        <v>379</v>
      </c>
      <c r="B382" s="15">
        <v>1</v>
      </c>
      <c r="C382" s="15">
        <v>70457</v>
      </c>
      <c r="D382" s="15">
        <f t="shared" si="265"/>
        <v>17</v>
      </c>
      <c r="E382" s="15">
        <f t="shared" si="266"/>
        <v>825</v>
      </c>
      <c r="F382" s="15">
        <f t="shared" si="267"/>
        <v>17.201416015625</v>
      </c>
      <c r="G382" s="15">
        <v>381</v>
      </c>
      <c r="H382" s="15">
        <v>382</v>
      </c>
      <c r="I382" s="15">
        <v>378</v>
      </c>
      <c r="J382" s="15">
        <v>7</v>
      </c>
      <c r="K382" s="15">
        <v>870</v>
      </c>
      <c r="L382" s="15">
        <v>956</v>
      </c>
      <c r="M382" s="15">
        <f t="shared" si="268"/>
        <v>0.2333984375</v>
      </c>
      <c r="O382" s="86">
        <f t="shared" si="269"/>
        <v>870</v>
      </c>
      <c r="P382" s="86">
        <f t="shared" si="270"/>
        <v>0.333251953125</v>
      </c>
      <c r="Q382" s="86">
        <f t="shared" si="271"/>
        <v>650</v>
      </c>
      <c r="R382" s="86" t="b">
        <f t="shared" si="272"/>
        <v>0</v>
      </c>
      <c r="S382" s="86" t="str">
        <f t="shared" si="273"/>
        <v>Dummy Node</v>
      </c>
      <c r="T382" s="86" t="str">
        <f t="shared" si="274"/>
        <v>N/A</v>
      </c>
      <c r="U382" s="86" t="str">
        <f t="shared" si="275"/>
        <v>N/A</v>
      </c>
      <c r="V382" s="86">
        <f t="shared" si="276"/>
        <v>398</v>
      </c>
      <c r="W382" s="86" t="b">
        <f t="shared" si="277"/>
        <v>0</v>
      </c>
      <c r="X382" s="86" t="str">
        <f t="shared" si="278"/>
        <v>Dummy Node</v>
      </c>
      <c r="Y382" s="86" t="str">
        <f t="shared" si="279"/>
        <v>N/A</v>
      </c>
      <c r="Z382" s="86" t="str">
        <f t="shared" si="280"/>
        <v>N/A</v>
      </c>
      <c r="AA382" s="86">
        <f t="shared" si="281"/>
        <v>396</v>
      </c>
      <c r="AB382" s="86" t="b">
        <f t="shared" si="282"/>
        <v>0</v>
      </c>
      <c r="AC382" s="86" t="str">
        <f t="shared" si="283"/>
        <v>GEBR</v>
      </c>
      <c r="AD382" s="86" t="str">
        <f t="shared" si="284"/>
        <v>&gt;</v>
      </c>
      <c r="AE382" s="86">
        <f t="shared" si="285"/>
        <v>0.715087890625</v>
      </c>
      <c r="AF382" s="86">
        <f t="shared" si="286"/>
        <v>119</v>
      </c>
      <c r="AG382" s="86" t="b">
        <f t="shared" si="287"/>
        <v>0</v>
      </c>
      <c r="AH382" s="86" t="str">
        <f t="shared" si="288"/>
        <v>Speed</v>
      </c>
      <c r="AI382" s="86" t="str">
        <f t="shared" si="289"/>
        <v>&gt;</v>
      </c>
      <c r="AJ382" s="86">
        <f t="shared" si="290"/>
        <v>21.189208984375</v>
      </c>
      <c r="AK382" s="86">
        <f t="shared" si="291"/>
        <v>39</v>
      </c>
      <c r="AL382" s="86" t="b">
        <f t="shared" si="292"/>
        <v>1</v>
      </c>
      <c r="AM382" s="86" t="str">
        <f t="shared" si="293"/>
        <v>Speed</v>
      </c>
      <c r="AN382" s="86" t="str">
        <f t="shared" si="294"/>
        <v>&lt;=</v>
      </c>
      <c r="AO382" s="86">
        <f t="shared" si="295"/>
        <v>22.98486328125</v>
      </c>
      <c r="AP382" s="86">
        <f t="shared" si="296"/>
        <v>37</v>
      </c>
      <c r="AQ382" s="86" t="b">
        <f t="shared" si="297"/>
        <v>1</v>
      </c>
      <c r="AR382" s="86" t="str">
        <f t="shared" si="298"/>
        <v>Speed</v>
      </c>
      <c r="AS382" s="86" t="str">
        <f t="shared" si="299"/>
        <v>&lt;=</v>
      </c>
      <c r="AT382" s="86">
        <f t="shared" si="300"/>
        <v>23.851806640625</v>
      </c>
      <c r="AU382" s="86">
        <f t="shared" si="301"/>
        <v>8</v>
      </c>
      <c r="AV382" s="86" t="b">
        <f t="shared" si="302"/>
        <v>1</v>
      </c>
      <c r="AW382" s="86" t="str">
        <f t="shared" si="303"/>
        <v>Distance</v>
      </c>
      <c r="AX382" s="86" t="str">
        <f t="shared" si="304"/>
        <v>&lt;=</v>
      </c>
      <c r="AY382" s="86">
        <f t="shared" si="305"/>
        <v>557.604736328125</v>
      </c>
      <c r="AZ382" s="86">
        <f t="shared" si="306"/>
        <v>2</v>
      </c>
      <c r="BA382" s="86" t="b">
        <f t="shared" si="307"/>
        <v>0</v>
      </c>
      <c r="BB382" s="86" t="str">
        <f t="shared" si="308"/>
        <v>Distance</v>
      </c>
      <c r="BC382" s="86" t="str">
        <f t="shared" si="309"/>
        <v>&gt;</v>
      </c>
      <c r="BD382" s="86">
        <f t="shared" si="310"/>
        <v>440.973388671875</v>
      </c>
      <c r="BE382" s="86">
        <f t="shared" si="311"/>
        <v>0</v>
      </c>
      <c r="BF382" s="86" t="b">
        <f t="shared" si="312"/>
        <v>0</v>
      </c>
      <c r="BG382" s="86" t="str">
        <f t="shared" si="313"/>
        <v>Distance</v>
      </c>
      <c r="BH382" s="86" t="str">
        <f t="shared" si="314"/>
        <v>&gt;</v>
      </c>
      <c r="BI382" s="86">
        <f t="shared" si="315"/>
        <v>279.580810546875</v>
      </c>
      <c r="BJ382" s="15">
        <f t="shared" si="316"/>
        <v>0</v>
      </c>
      <c r="BK382" s="15" t="str">
        <f t="shared" si="317"/>
        <v>GEBR&gt;0,715087890625 AND Speed&gt;21,189208984375 AND Speed&lt;=22,98486328125 AND Speed&lt;=23,851806640625 AND Distance&lt;=557,604736328125 AND Distance&gt;440,973388671875 AND Distance&gt;279,580810546875</v>
      </c>
      <c r="BM382"/>
      <c r="BN382"/>
      <c r="BO382"/>
    </row>
    <row r="383" spans="1:67">
      <c r="A383" s="15">
        <v>380</v>
      </c>
      <c r="B383" s="15">
        <v>0</v>
      </c>
      <c r="C383" s="15">
        <v>1277553</v>
      </c>
      <c r="D383" s="15">
        <f t="shared" si="265"/>
        <v>311</v>
      </c>
      <c r="E383" s="15">
        <f t="shared" si="266"/>
        <v>3697</v>
      </c>
      <c r="F383" s="15">
        <f t="shared" si="267"/>
        <v>311.902587890625</v>
      </c>
      <c r="G383" s="15">
        <v>383</v>
      </c>
      <c r="H383" s="15">
        <v>384</v>
      </c>
      <c r="I383" s="15">
        <v>378</v>
      </c>
      <c r="J383" s="15">
        <v>7</v>
      </c>
      <c r="K383" s="15">
        <v>875</v>
      </c>
      <c r="L383" s="15">
        <v>1347</v>
      </c>
      <c r="M383" s="15">
        <f t="shared" si="268"/>
        <v>0.328857421875</v>
      </c>
      <c r="O383" s="86">
        <f t="shared" si="269"/>
        <v>875</v>
      </c>
      <c r="P383" s="86">
        <f t="shared" si="270"/>
        <v>0</v>
      </c>
      <c r="Q383" s="86">
        <f t="shared" si="271"/>
        <v>657</v>
      </c>
      <c r="R383" s="86" t="b">
        <f t="shared" si="272"/>
        <v>1</v>
      </c>
      <c r="S383" s="86" t="str">
        <f t="shared" si="273"/>
        <v>Dummy Node</v>
      </c>
      <c r="T383" s="86" t="str">
        <f t="shared" si="274"/>
        <v>N/A</v>
      </c>
      <c r="U383" s="86" t="str">
        <f t="shared" si="275"/>
        <v>N/A</v>
      </c>
      <c r="V383" s="86">
        <f t="shared" si="276"/>
        <v>411</v>
      </c>
      <c r="W383" s="86" t="b">
        <f t="shared" si="277"/>
        <v>1</v>
      </c>
      <c r="X383" s="86" t="str">
        <f t="shared" si="278"/>
        <v>Dummy Node</v>
      </c>
      <c r="Y383" s="86" t="str">
        <f t="shared" si="279"/>
        <v>N/A</v>
      </c>
      <c r="Z383" s="86" t="str">
        <f t="shared" si="280"/>
        <v>N/A</v>
      </c>
      <c r="AA383" s="86">
        <f t="shared" si="281"/>
        <v>410</v>
      </c>
      <c r="AB383" s="86" t="b">
        <f t="shared" si="282"/>
        <v>1</v>
      </c>
      <c r="AC383" s="86" t="str">
        <f t="shared" si="283"/>
        <v>GEBR</v>
      </c>
      <c r="AD383" s="86" t="str">
        <f t="shared" si="284"/>
        <v>&lt;=</v>
      </c>
      <c r="AE383" s="86">
        <f t="shared" si="285"/>
        <v>0.715087890625</v>
      </c>
      <c r="AF383" s="86">
        <f t="shared" si="286"/>
        <v>407</v>
      </c>
      <c r="AG383" s="86" t="b">
        <f t="shared" si="287"/>
        <v>0</v>
      </c>
      <c r="AH383" s="86" t="str">
        <f t="shared" si="288"/>
        <v>Speed</v>
      </c>
      <c r="AI383" s="86" t="str">
        <f t="shared" si="289"/>
        <v>&gt;</v>
      </c>
      <c r="AJ383" s="86">
        <f t="shared" si="290"/>
        <v>24.647216796875</v>
      </c>
      <c r="AK383" s="86">
        <f t="shared" si="291"/>
        <v>219</v>
      </c>
      <c r="AL383" s="86" t="b">
        <f t="shared" si="292"/>
        <v>1</v>
      </c>
      <c r="AM383" s="86" t="str">
        <f t="shared" si="293"/>
        <v>Distance</v>
      </c>
      <c r="AN383" s="86" t="str">
        <f t="shared" si="294"/>
        <v>&lt;=</v>
      </c>
      <c r="AO383" s="86">
        <f t="shared" si="295"/>
        <v>572.44921875</v>
      </c>
      <c r="AP383" s="86">
        <f t="shared" si="296"/>
        <v>38</v>
      </c>
      <c r="AQ383" s="86" t="b">
        <f t="shared" si="297"/>
        <v>1</v>
      </c>
      <c r="AR383" s="86" t="str">
        <f t="shared" si="298"/>
        <v>Speed</v>
      </c>
      <c r="AS383" s="86" t="str">
        <f t="shared" si="299"/>
        <v>&lt;=</v>
      </c>
      <c r="AT383" s="86">
        <f t="shared" si="300"/>
        <v>26.76708984375</v>
      </c>
      <c r="AU383" s="86">
        <f t="shared" si="301"/>
        <v>8</v>
      </c>
      <c r="AV383" s="86" t="b">
        <f t="shared" si="302"/>
        <v>0</v>
      </c>
      <c r="AW383" s="86" t="str">
        <f t="shared" si="303"/>
        <v>Distance</v>
      </c>
      <c r="AX383" s="86" t="str">
        <f t="shared" si="304"/>
        <v>&gt;</v>
      </c>
      <c r="AY383" s="86">
        <f t="shared" si="305"/>
        <v>557.604736328125</v>
      </c>
      <c r="AZ383" s="86">
        <f t="shared" si="306"/>
        <v>2</v>
      </c>
      <c r="BA383" s="86" t="b">
        <f t="shared" si="307"/>
        <v>0</v>
      </c>
      <c r="BB383" s="86" t="str">
        <f t="shared" si="308"/>
        <v>Distance</v>
      </c>
      <c r="BC383" s="86" t="str">
        <f t="shared" si="309"/>
        <v>&gt;</v>
      </c>
      <c r="BD383" s="86">
        <f t="shared" si="310"/>
        <v>440.973388671875</v>
      </c>
      <c r="BE383" s="86">
        <f t="shared" si="311"/>
        <v>0</v>
      </c>
      <c r="BF383" s="86" t="b">
        <f t="shared" si="312"/>
        <v>0</v>
      </c>
      <c r="BG383" s="86" t="str">
        <f t="shared" si="313"/>
        <v>Distance</v>
      </c>
      <c r="BH383" s="86" t="str">
        <f t="shared" si="314"/>
        <v>&gt;</v>
      </c>
      <c r="BI383" s="86">
        <f t="shared" si="315"/>
        <v>279.580810546875</v>
      </c>
      <c r="BJ383" s="15">
        <f t="shared" si="316"/>
        <v>1</v>
      </c>
      <c r="BK383" s="15" t="str">
        <f t="shared" si="317"/>
        <v>GEBR&lt;=0,715087890625 AND Speed&gt;24,647216796875 AND Distance&lt;=572,44921875 AND Speed&lt;=26,76708984375 AND Distance&gt;557,604736328125 AND Distance&gt;440,973388671875 AND Distance&gt;279,580810546875</v>
      </c>
      <c r="BM383"/>
      <c r="BN383"/>
      <c r="BO383"/>
    </row>
    <row r="384" spans="1:67">
      <c r="A384" s="15">
        <v>381</v>
      </c>
      <c r="B384" s="15">
        <v>-2</v>
      </c>
      <c r="C384" s="15">
        <v>-8192</v>
      </c>
      <c r="D384" s="15">
        <f t="shared" si="265"/>
        <v>-1</v>
      </c>
      <c r="E384" s="15">
        <f t="shared" si="266"/>
        <v>0</v>
      </c>
      <c r="F384" s="15">
        <f t="shared" si="267"/>
        <v>-1</v>
      </c>
      <c r="G384" s="15">
        <v>629</v>
      </c>
      <c r="H384" s="15">
        <v>630</v>
      </c>
      <c r="I384" s="15">
        <v>379</v>
      </c>
      <c r="J384" s="15">
        <v>8</v>
      </c>
      <c r="K384" s="15">
        <v>876</v>
      </c>
      <c r="L384" s="15">
        <v>0</v>
      </c>
      <c r="M384" s="15">
        <f t="shared" si="268"/>
        <v>0</v>
      </c>
      <c r="O384" s="86">
        <f t="shared" si="269"/>
        <v>876</v>
      </c>
      <c r="P384" s="86">
        <f t="shared" si="270"/>
        <v>0</v>
      </c>
      <c r="Q384" s="86">
        <f t="shared" si="271"/>
        <v>657</v>
      </c>
      <c r="R384" s="86" t="b">
        <f t="shared" si="272"/>
        <v>0</v>
      </c>
      <c r="S384" s="86" t="str">
        <f t="shared" si="273"/>
        <v>Dummy Node</v>
      </c>
      <c r="T384" s="86" t="str">
        <f t="shared" si="274"/>
        <v>N/A</v>
      </c>
      <c r="U384" s="86" t="str">
        <f t="shared" si="275"/>
        <v>N/A</v>
      </c>
      <c r="V384" s="86">
        <f t="shared" si="276"/>
        <v>411</v>
      </c>
      <c r="W384" s="86" t="b">
        <f t="shared" si="277"/>
        <v>1</v>
      </c>
      <c r="X384" s="86" t="str">
        <f t="shared" si="278"/>
        <v>Dummy Node</v>
      </c>
      <c r="Y384" s="86" t="str">
        <f t="shared" si="279"/>
        <v>N/A</v>
      </c>
      <c r="Z384" s="86" t="str">
        <f t="shared" si="280"/>
        <v>N/A</v>
      </c>
      <c r="AA384" s="86">
        <f t="shared" si="281"/>
        <v>410</v>
      </c>
      <c r="AB384" s="86" t="b">
        <f t="shared" si="282"/>
        <v>1</v>
      </c>
      <c r="AC384" s="86" t="str">
        <f t="shared" si="283"/>
        <v>GEBR</v>
      </c>
      <c r="AD384" s="86" t="str">
        <f t="shared" si="284"/>
        <v>&lt;=</v>
      </c>
      <c r="AE384" s="86">
        <f t="shared" si="285"/>
        <v>0.715087890625</v>
      </c>
      <c r="AF384" s="86">
        <f t="shared" si="286"/>
        <v>407</v>
      </c>
      <c r="AG384" s="86" t="b">
        <f t="shared" si="287"/>
        <v>0</v>
      </c>
      <c r="AH384" s="86" t="str">
        <f t="shared" si="288"/>
        <v>Speed</v>
      </c>
      <c r="AI384" s="86" t="str">
        <f t="shared" si="289"/>
        <v>&gt;</v>
      </c>
      <c r="AJ384" s="86">
        <f t="shared" si="290"/>
        <v>24.647216796875</v>
      </c>
      <c r="AK384" s="86">
        <f t="shared" si="291"/>
        <v>219</v>
      </c>
      <c r="AL384" s="86" t="b">
        <f t="shared" si="292"/>
        <v>1</v>
      </c>
      <c r="AM384" s="86" t="str">
        <f t="shared" si="293"/>
        <v>Distance</v>
      </c>
      <c r="AN384" s="86" t="str">
        <f t="shared" si="294"/>
        <v>&lt;=</v>
      </c>
      <c r="AO384" s="86">
        <f t="shared" si="295"/>
        <v>572.44921875</v>
      </c>
      <c r="AP384" s="86">
        <f t="shared" si="296"/>
        <v>38</v>
      </c>
      <c r="AQ384" s="86" t="b">
        <f t="shared" si="297"/>
        <v>1</v>
      </c>
      <c r="AR384" s="86" t="str">
        <f t="shared" si="298"/>
        <v>Speed</v>
      </c>
      <c r="AS384" s="86" t="str">
        <f t="shared" si="299"/>
        <v>&lt;=</v>
      </c>
      <c r="AT384" s="86">
        <f t="shared" si="300"/>
        <v>26.76708984375</v>
      </c>
      <c r="AU384" s="86">
        <f t="shared" si="301"/>
        <v>8</v>
      </c>
      <c r="AV384" s="86" t="b">
        <f t="shared" si="302"/>
        <v>0</v>
      </c>
      <c r="AW384" s="86" t="str">
        <f t="shared" si="303"/>
        <v>Distance</v>
      </c>
      <c r="AX384" s="86" t="str">
        <f t="shared" si="304"/>
        <v>&gt;</v>
      </c>
      <c r="AY384" s="86">
        <f t="shared" si="305"/>
        <v>557.604736328125</v>
      </c>
      <c r="AZ384" s="86">
        <f t="shared" si="306"/>
        <v>2</v>
      </c>
      <c r="BA384" s="86" t="b">
        <f t="shared" si="307"/>
        <v>0</v>
      </c>
      <c r="BB384" s="86" t="str">
        <f t="shared" si="308"/>
        <v>Distance</v>
      </c>
      <c r="BC384" s="86" t="str">
        <f t="shared" si="309"/>
        <v>&gt;</v>
      </c>
      <c r="BD384" s="86">
        <f t="shared" si="310"/>
        <v>440.973388671875</v>
      </c>
      <c r="BE384" s="86">
        <f t="shared" si="311"/>
        <v>0</v>
      </c>
      <c r="BF384" s="86" t="b">
        <f t="shared" si="312"/>
        <v>0</v>
      </c>
      <c r="BG384" s="86" t="str">
        <f t="shared" si="313"/>
        <v>Distance</v>
      </c>
      <c r="BH384" s="86" t="str">
        <f t="shared" si="314"/>
        <v>&gt;</v>
      </c>
      <c r="BI384" s="86">
        <f t="shared" si="315"/>
        <v>279.580810546875</v>
      </c>
      <c r="BJ384" s="15">
        <f t="shared" si="316"/>
        <v>1</v>
      </c>
      <c r="BK384" s="15" t="str">
        <f t="shared" si="317"/>
        <v>GEBR&lt;=0,715087890625 AND Speed&gt;24,647216796875 AND Distance&lt;=572,44921875 AND Speed&lt;=26,76708984375 AND Distance&gt;557,604736328125 AND Distance&gt;440,973388671875 AND Distance&gt;279,580810546875</v>
      </c>
      <c r="BM384"/>
      <c r="BN384"/>
      <c r="BO384"/>
    </row>
    <row r="385" spans="1:67">
      <c r="A385" s="15">
        <v>382</v>
      </c>
      <c r="B385" s="15">
        <v>-2</v>
      </c>
      <c r="C385" s="15">
        <v>-8192</v>
      </c>
      <c r="D385" s="15">
        <f t="shared" si="265"/>
        <v>-1</v>
      </c>
      <c r="E385" s="15">
        <f t="shared" si="266"/>
        <v>0</v>
      </c>
      <c r="F385" s="15">
        <f t="shared" si="267"/>
        <v>-1</v>
      </c>
      <c r="G385" s="15">
        <v>631</v>
      </c>
      <c r="H385" s="15">
        <v>632</v>
      </c>
      <c r="I385" s="15">
        <v>379</v>
      </c>
      <c r="J385" s="15">
        <v>8</v>
      </c>
      <c r="K385" s="15">
        <v>877</v>
      </c>
      <c r="L385" s="15">
        <v>1365</v>
      </c>
      <c r="M385" s="15">
        <f t="shared" si="268"/>
        <v>0.333251953125</v>
      </c>
      <c r="O385" s="86">
        <f t="shared" si="269"/>
        <v>877</v>
      </c>
      <c r="P385" s="86">
        <f t="shared" si="270"/>
        <v>0</v>
      </c>
      <c r="Q385" s="86">
        <f t="shared" si="271"/>
        <v>658</v>
      </c>
      <c r="R385" s="86" t="b">
        <f t="shared" si="272"/>
        <v>1</v>
      </c>
      <c r="S385" s="86" t="str">
        <f t="shared" si="273"/>
        <v>Dummy Node</v>
      </c>
      <c r="T385" s="86" t="str">
        <f t="shared" si="274"/>
        <v>N/A</v>
      </c>
      <c r="U385" s="86" t="str">
        <f t="shared" si="275"/>
        <v>N/A</v>
      </c>
      <c r="V385" s="86">
        <f t="shared" si="276"/>
        <v>411</v>
      </c>
      <c r="W385" s="86" t="b">
        <f t="shared" si="277"/>
        <v>0</v>
      </c>
      <c r="X385" s="86" t="str">
        <f t="shared" si="278"/>
        <v>Dummy Node</v>
      </c>
      <c r="Y385" s="86" t="str">
        <f t="shared" si="279"/>
        <v>N/A</v>
      </c>
      <c r="Z385" s="86" t="str">
        <f t="shared" si="280"/>
        <v>N/A</v>
      </c>
      <c r="AA385" s="86">
        <f t="shared" si="281"/>
        <v>410</v>
      </c>
      <c r="AB385" s="86" t="b">
        <f t="shared" si="282"/>
        <v>1</v>
      </c>
      <c r="AC385" s="86" t="str">
        <f t="shared" si="283"/>
        <v>GEBR</v>
      </c>
      <c r="AD385" s="86" t="str">
        <f t="shared" si="284"/>
        <v>&lt;=</v>
      </c>
      <c r="AE385" s="86">
        <f t="shared" si="285"/>
        <v>0.715087890625</v>
      </c>
      <c r="AF385" s="86">
        <f t="shared" si="286"/>
        <v>407</v>
      </c>
      <c r="AG385" s="86" t="b">
        <f t="shared" si="287"/>
        <v>0</v>
      </c>
      <c r="AH385" s="86" t="str">
        <f t="shared" si="288"/>
        <v>Speed</v>
      </c>
      <c r="AI385" s="86" t="str">
        <f t="shared" si="289"/>
        <v>&gt;</v>
      </c>
      <c r="AJ385" s="86">
        <f t="shared" si="290"/>
        <v>24.647216796875</v>
      </c>
      <c r="AK385" s="86">
        <f t="shared" si="291"/>
        <v>219</v>
      </c>
      <c r="AL385" s="86" t="b">
        <f t="shared" si="292"/>
        <v>1</v>
      </c>
      <c r="AM385" s="86" t="str">
        <f t="shared" si="293"/>
        <v>Distance</v>
      </c>
      <c r="AN385" s="86" t="str">
        <f t="shared" si="294"/>
        <v>&lt;=</v>
      </c>
      <c r="AO385" s="86">
        <f t="shared" si="295"/>
        <v>572.44921875</v>
      </c>
      <c r="AP385" s="86">
        <f t="shared" si="296"/>
        <v>38</v>
      </c>
      <c r="AQ385" s="86" t="b">
        <f t="shared" si="297"/>
        <v>1</v>
      </c>
      <c r="AR385" s="86" t="str">
        <f t="shared" si="298"/>
        <v>Speed</v>
      </c>
      <c r="AS385" s="86" t="str">
        <f t="shared" si="299"/>
        <v>&lt;=</v>
      </c>
      <c r="AT385" s="86">
        <f t="shared" si="300"/>
        <v>26.76708984375</v>
      </c>
      <c r="AU385" s="86">
        <f t="shared" si="301"/>
        <v>8</v>
      </c>
      <c r="AV385" s="86" t="b">
        <f t="shared" si="302"/>
        <v>0</v>
      </c>
      <c r="AW385" s="86" t="str">
        <f t="shared" si="303"/>
        <v>Distance</v>
      </c>
      <c r="AX385" s="86" t="str">
        <f t="shared" si="304"/>
        <v>&gt;</v>
      </c>
      <c r="AY385" s="86">
        <f t="shared" si="305"/>
        <v>557.604736328125</v>
      </c>
      <c r="AZ385" s="86">
        <f t="shared" si="306"/>
        <v>2</v>
      </c>
      <c r="BA385" s="86" t="b">
        <f t="shared" si="307"/>
        <v>0</v>
      </c>
      <c r="BB385" s="86" t="str">
        <f t="shared" si="308"/>
        <v>Distance</v>
      </c>
      <c r="BC385" s="86" t="str">
        <f t="shared" si="309"/>
        <v>&gt;</v>
      </c>
      <c r="BD385" s="86">
        <f t="shared" si="310"/>
        <v>440.973388671875</v>
      </c>
      <c r="BE385" s="86">
        <f t="shared" si="311"/>
        <v>0</v>
      </c>
      <c r="BF385" s="86" t="b">
        <f t="shared" si="312"/>
        <v>0</v>
      </c>
      <c r="BG385" s="86" t="str">
        <f t="shared" si="313"/>
        <v>Distance</v>
      </c>
      <c r="BH385" s="86" t="str">
        <f t="shared" si="314"/>
        <v>&gt;</v>
      </c>
      <c r="BI385" s="86">
        <f t="shared" si="315"/>
        <v>279.580810546875</v>
      </c>
      <c r="BJ385" s="15">
        <f t="shared" si="316"/>
        <v>1</v>
      </c>
      <c r="BK385" s="15" t="str">
        <f t="shared" si="317"/>
        <v>GEBR&lt;=0,715087890625 AND Speed&gt;24,647216796875 AND Distance&lt;=572,44921875 AND Speed&lt;=26,76708984375 AND Distance&gt;557,604736328125 AND Distance&gt;440,973388671875 AND Distance&gt;279,580810546875</v>
      </c>
      <c r="BM385"/>
      <c r="BN385"/>
      <c r="BO385"/>
    </row>
    <row r="386" spans="1:67">
      <c r="A386" s="15">
        <v>383</v>
      </c>
      <c r="B386" s="15">
        <v>2</v>
      </c>
      <c r="C386" s="15">
        <v>2929</v>
      </c>
      <c r="D386" s="15">
        <f t="shared" si="265"/>
        <v>0</v>
      </c>
      <c r="E386" s="15">
        <f t="shared" si="266"/>
        <v>2929</v>
      </c>
      <c r="F386" s="15">
        <f t="shared" si="267"/>
        <v>0.715087890625</v>
      </c>
      <c r="G386" s="15">
        <v>385</v>
      </c>
      <c r="H386" s="15">
        <v>386</v>
      </c>
      <c r="I386" s="15">
        <v>380</v>
      </c>
      <c r="J386" s="15">
        <v>8</v>
      </c>
      <c r="K386" s="15">
        <v>878</v>
      </c>
      <c r="L386" s="15">
        <v>1214</v>
      </c>
      <c r="M386" s="15">
        <f t="shared" si="268"/>
        <v>0.29638671875</v>
      </c>
      <c r="O386" s="86">
        <f t="shared" si="269"/>
        <v>878</v>
      </c>
      <c r="P386" s="86">
        <f t="shared" si="270"/>
        <v>0</v>
      </c>
      <c r="Q386" s="86">
        <f t="shared" si="271"/>
        <v>658</v>
      </c>
      <c r="R386" s="86" t="b">
        <f t="shared" si="272"/>
        <v>0</v>
      </c>
      <c r="S386" s="86" t="str">
        <f t="shared" si="273"/>
        <v>Dummy Node</v>
      </c>
      <c r="T386" s="86" t="str">
        <f t="shared" si="274"/>
        <v>N/A</v>
      </c>
      <c r="U386" s="86" t="str">
        <f t="shared" si="275"/>
        <v>N/A</v>
      </c>
      <c r="V386" s="86">
        <f t="shared" si="276"/>
        <v>411</v>
      </c>
      <c r="W386" s="86" t="b">
        <f t="shared" si="277"/>
        <v>0</v>
      </c>
      <c r="X386" s="86" t="str">
        <f t="shared" si="278"/>
        <v>Dummy Node</v>
      </c>
      <c r="Y386" s="86" t="str">
        <f t="shared" si="279"/>
        <v>N/A</v>
      </c>
      <c r="Z386" s="86" t="str">
        <f t="shared" si="280"/>
        <v>N/A</v>
      </c>
      <c r="AA386" s="86">
        <f t="shared" si="281"/>
        <v>410</v>
      </c>
      <c r="AB386" s="86" t="b">
        <f t="shared" si="282"/>
        <v>1</v>
      </c>
      <c r="AC386" s="86" t="str">
        <f t="shared" si="283"/>
        <v>GEBR</v>
      </c>
      <c r="AD386" s="86" t="str">
        <f t="shared" si="284"/>
        <v>&lt;=</v>
      </c>
      <c r="AE386" s="86">
        <f t="shared" si="285"/>
        <v>0.715087890625</v>
      </c>
      <c r="AF386" s="86">
        <f t="shared" si="286"/>
        <v>407</v>
      </c>
      <c r="AG386" s="86" t="b">
        <f t="shared" si="287"/>
        <v>0</v>
      </c>
      <c r="AH386" s="86" t="str">
        <f t="shared" si="288"/>
        <v>Speed</v>
      </c>
      <c r="AI386" s="86" t="str">
        <f t="shared" si="289"/>
        <v>&gt;</v>
      </c>
      <c r="AJ386" s="86">
        <f t="shared" si="290"/>
        <v>24.647216796875</v>
      </c>
      <c r="AK386" s="86">
        <f t="shared" si="291"/>
        <v>219</v>
      </c>
      <c r="AL386" s="86" t="b">
        <f t="shared" si="292"/>
        <v>1</v>
      </c>
      <c r="AM386" s="86" t="str">
        <f t="shared" si="293"/>
        <v>Distance</v>
      </c>
      <c r="AN386" s="86" t="str">
        <f t="shared" si="294"/>
        <v>&lt;=</v>
      </c>
      <c r="AO386" s="86">
        <f t="shared" si="295"/>
        <v>572.44921875</v>
      </c>
      <c r="AP386" s="86">
        <f t="shared" si="296"/>
        <v>38</v>
      </c>
      <c r="AQ386" s="86" t="b">
        <f t="shared" si="297"/>
        <v>1</v>
      </c>
      <c r="AR386" s="86" t="str">
        <f t="shared" si="298"/>
        <v>Speed</v>
      </c>
      <c r="AS386" s="86" t="str">
        <f t="shared" si="299"/>
        <v>&lt;=</v>
      </c>
      <c r="AT386" s="86">
        <f t="shared" si="300"/>
        <v>26.76708984375</v>
      </c>
      <c r="AU386" s="86">
        <f t="shared" si="301"/>
        <v>8</v>
      </c>
      <c r="AV386" s="86" t="b">
        <f t="shared" si="302"/>
        <v>0</v>
      </c>
      <c r="AW386" s="86" t="str">
        <f t="shared" si="303"/>
        <v>Distance</v>
      </c>
      <c r="AX386" s="86" t="str">
        <f t="shared" si="304"/>
        <v>&gt;</v>
      </c>
      <c r="AY386" s="86">
        <f t="shared" si="305"/>
        <v>557.604736328125</v>
      </c>
      <c r="AZ386" s="86">
        <f t="shared" si="306"/>
        <v>2</v>
      </c>
      <c r="BA386" s="86" t="b">
        <f t="shared" si="307"/>
        <v>0</v>
      </c>
      <c r="BB386" s="86" t="str">
        <f t="shared" si="308"/>
        <v>Distance</v>
      </c>
      <c r="BC386" s="86" t="str">
        <f t="shared" si="309"/>
        <v>&gt;</v>
      </c>
      <c r="BD386" s="86">
        <f t="shared" si="310"/>
        <v>440.973388671875</v>
      </c>
      <c r="BE386" s="86">
        <f t="shared" si="311"/>
        <v>0</v>
      </c>
      <c r="BF386" s="86" t="b">
        <f t="shared" si="312"/>
        <v>0</v>
      </c>
      <c r="BG386" s="86" t="str">
        <f t="shared" si="313"/>
        <v>Distance</v>
      </c>
      <c r="BH386" s="86" t="str">
        <f t="shared" si="314"/>
        <v>&gt;</v>
      </c>
      <c r="BI386" s="86">
        <f t="shared" si="315"/>
        <v>279.580810546875</v>
      </c>
      <c r="BJ386" s="15">
        <f t="shared" si="316"/>
        <v>1</v>
      </c>
      <c r="BK386" s="15" t="str">
        <f t="shared" si="317"/>
        <v>GEBR&lt;=0,715087890625 AND Speed&gt;24,647216796875 AND Distance&lt;=572,44921875 AND Speed&lt;=26,76708984375 AND Distance&gt;557,604736328125 AND Distance&gt;440,973388671875 AND Distance&gt;279,580810546875</v>
      </c>
      <c r="BM386"/>
      <c r="BN386"/>
      <c r="BO386"/>
    </row>
    <row r="387" spans="1:67">
      <c r="A387" s="15">
        <v>384</v>
      </c>
      <c r="B387" s="15">
        <v>-2</v>
      </c>
      <c r="C387" s="15">
        <v>-8192</v>
      </c>
      <c r="D387" s="15">
        <f t="shared" si="265"/>
        <v>-1</v>
      </c>
      <c r="E387" s="15">
        <f t="shared" si="266"/>
        <v>0</v>
      </c>
      <c r="F387" s="15">
        <f t="shared" si="267"/>
        <v>-1</v>
      </c>
      <c r="G387" s="15">
        <v>633</v>
      </c>
      <c r="H387" s="15">
        <v>634</v>
      </c>
      <c r="I387" s="15">
        <v>380</v>
      </c>
      <c r="J387" s="15">
        <v>8</v>
      </c>
      <c r="K387" s="15">
        <v>879</v>
      </c>
      <c r="L387" s="15">
        <v>1365</v>
      </c>
      <c r="M387" s="15">
        <f t="shared" si="268"/>
        <v>0.333251953125</v>
      </c>
      <c r="O387" s="86">
        <f t="shared" si="269"/>
        <v>879</v>
      </c>
      <c r="P387" s="86">
        <f t="shared" si="270"/>
        <v>0.333251953125</v>
      </c>
      <c r="Q387" s="86">
        <f t="shared" si="271"/>
        <v>659</v>
      </c>
      <c r="R387" s="86" t="b">
        <f t="shared" si="272"/>
        <v>1</v>
      </c>
      <c r="S387" s="86" t="str">
        <f t="shared" si="273"/>
        <v>Dummy Node</v>
      </c>
      <c r="T387" s="86" t="str">
        <f t="shared" si="274"/>
        <v>N/A</v>
      </c>
      <c r="U387" s="86" t="str">
        <f t="shared" si="275"/>
        <v>N/A</v>
      </c>
      <c r="V387" s="86">
        <f t="shared" si="276"/>
        <v>412</v>
      </c>
      <c r="W387" s="86" t="b">
        <f t="shared" si="277"/>
        <v>1</v>
      </c>
      <c r="X387" s="86" t="str">
        <f t="shared" si="278"/>
        <v>Dummy Node</v>
      </c>
      <c r="Y387" s="86" t="str">
        <f t="shared" si="279"/>
        <v>N/A</v>
      </c>
      <c r="Z387" s="86" t="str">
        <f t="shared" si="280"/>
        <v>N/A</v>
      </c>
      <c r="AA387" s="86">
        <f t="shared" si="281"/>
        <v>410</v>
      </c>
      <c r="AB387" s="86" t="b">
        <f t="shared" si="282"/>
        <v>0</v>
      </c>
      <c r="AC387" s="86" t="str">
        <f t="shared" si="283"/>
        <v>GEBR</v>
      </c>
      <c r="AD387" s="86" t="str">
        <f t="shared" si="284"/>
        <v>&gt;</v>
      </c>
      <c r="AE387" s="86">
        <f t="shared" si="285"/>
        <v>0.715087890625</v>
      </c>
      <c r="AF387" s="86">
        <f t="shared" si="286"/>
        <v>407</v>
      </c>
      <c r="AG387" s="86" t="b">
        <f t="shared" si="287"/>
        <v>0</v>
      </c>
      <c r="AH387" s="86" t="str">
        <f t="shared" si="288"/>
        <v>Speed</v>
      </c>
      <c r="AI387" s="86" t="str">
        <f t="shared" si="289"/>
        <v>&gt;</v>
      </c>
      <c r="AJ387" s="86">
        <f t="shared" si="290"/>
        <v>24.647216796875</v>
      </c>
      <c r="AK387" s="86">
        <f t="shared" si="291"/>
        <v>219</v>
      </c>
      <c r="AL387" s="86" t="b">
        <f t="shared" si="292"/>
        <v>1</v>
      </c>
      <c r="AM387" s="86" t="str">
        <f t="shared" si="293"/>
        <v>Distance</v>
      </c>
      <c r="AN387" s="86" t="str">
        <f t="shared" si="294"/>
        <v>&lt;=</v>
      </c>
      <c r="AO387" s="86">
        <f t="shared" si="295"/>
        <v>572.44921875</v>
      </c>
      <c r="AP387" s="86">
        <f t="shared" si="296"/>
        <v>38</v>
      </c>
      <c r="AQ387" s="86" t="b">
        <f t="shared" si="297"/>
        <v>1</v>
      </c>
      <c r="AR387" s="86" t="str">
        <f t="shared" si="298"/>
        <v>Speed</v>
      </c>
      <c r="AS387" s="86" t="str">
        <f t="shared" si="299"/>
        <v>&lt;=</v>
      </c>
      <c r="AT387" s="86">
        <f t="shared" si="300"/>
        <v>26.76708984375</v>
      </c>
      <c r="AU387" s="86">
        <f t="shared" si="301"/>
        <v>8</v>
      </c>
      <c r="AV387" s="86" t="b">
        <f t="shared" si="302"/>
        <v>0</v>
      </c>
      <c r="AW387" s="86" t="str">
        <f t="shared" si="303"/>
        <v>Distance</v>
      </c>
      <c r="AX387" s="86" t="str">
        <f t="shared" si="304"/>
        <v>&gt;</v>
      </c>
      <c r="AY387" s="86">
        <f t="shared" si="305"/>
        <v>557.604736328125</v>
      </c>
      <c r="AZ387" s="86">
        <f t="shared" si="306"/>
        <v>2</v>
      </c>
      <c r="BA387" s="86" t="b">
        <f t="shared" si="307"/>
        <v>0</v>
      </c>
      <c r="BB387" s="86" t="str">
        <f t="shared" si="308"/>
        <v>Distance</v>
      </c>
      <c r="BC387" s="86" t="str">
        <f t="shared" si="309"/>
        <v>&gt;</v>
      </c>
      <c r="BD387" s="86">
        <f t="shared" si="310"/>
        <v>440.973388671875</v>
      </c>
      <c r="BE387" s="86">
        <f t="shared" si="311"/>
        <v>0</v>
      </c>
      <c r="BF387" s="86" t="b">
        <f t="shared" si="312"/>
        <v>0</v>
      </c>
      <c r="BG387" s="86" t="str">
        <f t="shared" si="313"/>
        <v>Distance</v>
      </c>
      <c r="BH387" s="86" t="str">
        <f t="shared" si="314"/>
        <v>&gt;</v>
      </c>
      <c r="BI387" s="86">
        <f t="shared" si="315"/>
        <v>279.580810546875</v>
      </c>
      <c r="BJ387" s="15">
        <f t="shared" si="316"/>
        <v>0</v>
      </c>
      <c r="BK387" s="15" t="str">
        <f t="shared" si="317"/>
        <v>GEBR&gt;0,715087890625 AND Speed&gt;24,647216796875 AND Distance&lt;=572,44921875 AND Speed&lt;=26,76708984375 AND Distance&gt;557,604736328125 AND Distance&gt;440,973388671875 AND Distance&gt;279,580810546875</v>
      </c>
      <c r="BM387"/>
      <c r="BN387"/>
      <c r="BO387"/>
    </row>
    <row r="388" spans="1:67">
      <c r="A388" s="15">
        <v>385</v>
      </c>
      <c r="B388" s="15">
        <v>-2</v>
      </c>
      <c r="C388" s="15">
        <v>-8192</v>
      </c>
      <c r="D388" s="15">
        <f t="shared" ref="D388:D451" si="318">IF(C388&lt;&gt;-8192,INT(C388/2^12),-1)</f>
        <v>-1</v>
      </c>
      <c r="E388" s="15">
        <f t="shared" ref="E388:E451" si="319">IF(C388 &lt;&gt; -8192, MOD(C388, 2^12), 0)</f>
        <v>0</v>
      </c>
      <c r="F388" s="15">
        <f t="shared" ref="F388:F451" si="320">D388+(E388/2^12)</f>
        <v>-1</v>
      </c>
      <c r="G388" s="15">
        <v>-1</v>
      </c>
      <c r="H388" s="15">
        <v>-1</v>
      </c>
      <c r="I388" s="15">
        <v>383</v>
      </c>
      <c r="J388" s="15">
        <v>9</v>
      </c>
      <c r="K388" s="15">
        <v>880</v>
      </c>
      <c r="L388" s="15">
        <v>819</v>
      </c>
      <c r="M388" s="15">
        <f t="shared" ref="M388:M451" si="321">IF(L388 &gt;= 2^12, "Error: Wrong Probability!", L388/2^12)</f>
        <v>0.199951171875</v>
      </c>
      <c r="O388" s="86">
        <f t="shared" ref="O388:O451" si="322">K388</f>
        <v>880</v>
      </c>
      <c r="P388" s="86">
        <f t="shared" ref="P388:P451" si="323">VLOOKUP(O388,$A$3:$M$1025,13,FALSE)</f>
        <v>0.333251953125</v>
      </c>
      <c r="Q388" s="86">
        <f t="shared" ref="Q388:Q451" si="324">VLOOKUP(O388,$A$3:$I$1025,9,FALSE)</f>
        <v>659</v>
      </c>
      <c r="R388" s="86" t="b">
        <f t="shared" ref="R388:R451" si="325">IF(VLOOKUP(Q388,$A$3:$G$1025,7,FALSE) = O388, TRUE, IF(VLOOKUP(Q388, $A$3:$H$1025,8,FALSE) = O388, FALSE, "Error: Invalid Decision!"))</f>
        <v>0</v>
      </c>
      <c r="S388" s="86" t="str">
        <f t="shared" ref="S388:S451" si="326">IF(VLOOKUP(Q388,$A$3:$B$1025,2,FALSE) = 0, "Distance", IF(VLOOKUP(Q388,$A$3:$B$1025,2,FALSE) = 1, "Speed", IF(VLOOKUP(Q388,$A$3:$B$1025,2,FALSE) = 2, "GEBR", "Dummy Node")))</f>
        <v>Dummy Node</v>
      </c>
      <c r="T388" s="86" t="str">
        <f t="shared" ref="T388:T451" si="327">IF(S388="Dummy Node","N/A",IF(R388,"&lt;=","&gt;"))</f>
        <v>N/A</v>
      </c>
      <c r="U388" s="86" t="str">
        <f t="shared" ref="U388:U451" si="328">IF(S388="Dummy Node","N/A",VLOOKUP(Q388,$A$3:$F$1025,6,FALSE))</f>
        <v>N/A</v>
      </c>
      <c r="V388" s="86">
        <f t="shared" ref="V388:V451" si="329">VLOOKUP(Q388,$A$3:$I$1025,9,FALSE)</f>
        <v>412</v>
      </c>
      <c r="W388" s="86" t="b">
        <f t="shared" ref="W388:W451" si="330">IF(VLOOKUP(V388,$A$3:$G$1025,7,FALSE) = Q388, TRUE, IF(VLOOKUP(V388, $A$3:$H$1025,8,FALSE) = Q388, FALSE, "Error: Invalid Decision!"))</f>
        <v>1</v>
      </c>
      <c r="X388" s="86" t="str">
        <f t="shared" ref="X388:X451" si="331">IF(VLOOKUP(V388,$A$3:$B$1025,2,FALSE) = 0, "Distance", IF(VLOOKUP(V388,$A$3:$B$1025,2,FALSE) = 1, "Speed", IF(VLOOKUP(V388,$A$3:$B$1025,2,FALSE) = 2, "GEBR", "Dummy Node")))</f>
        <v>Dummy Node</v>
      </c>
      <c r="Y388" s="86" t="str">
        <f t="shared" ref="Y388:Y451" si="332">IF(X388="Dummy Node","N/A",IF(W388,"&lt;=","&gt;"))</f>
        <v>N/A</v>
      </c>
      <c r="Z388" s="86" t="str">
        <f t="shared" ref="Z388:Z451" si="333">IF(X388="Dummy Node","N/A",VLOOKUP(V388,$A$3:$F$1025,6,FALSE))</f>
        <v>N/A</v>
      </c>
      <c r="AA388" s="86">
        <f t="shared" ref="AA388:AA451" si="334">VLOOKUP(V388,$A$3:$I$1025,9,FALSE)</f>
        <v>410</v>
      </c>
      <c r="AB388" s="86" t="b">
        <f t="shared" ref="AB388:AB451" si="335">IF(VLOOKUP(AA388,$A$3:$G$1025,7,FALSE) = V388, TRUE, IF(VLOOKUP(AA388, $A$3:$H$1025,8,FALSE) = V388, FALSE, "Error: Invalid Decision!"))</f>
        <v>0</v>
      </c>
      <c r="AC388" s="86" t="str">
        <f t="shared" ref="AC388:AC451" si="336">IF(VLOOKUP(AA388,$A$3:$B$1025,2,FALSE) = 0, "Distance", IF(VLOOKUP(AA388,$A$3:$B$1025,2,FALSE) = 1, "Speed", IF(VLOOKUP(AA388,$A$3:$B$1025,2,FALSE) = 2, "GEBR", "Dummy Node")))</f>
        <v>GEBR</v>
      </c>
      <c r="AD388" s="86" t="str">
        <f t="shared" ref="AD388:AD451" si="337">IF(AC388="Dummy Node","N/A",IF(AB388,"&lt;=","&gt;"))</f>
        <v>&gt;</v>
      </c>
      <c r="AE388" s="86">
        <f t="shared" ref="AE388:AE451" si="338">IF(AC388="Dummy Node","N/A",VLOOKUP(AA388,$A$3:$F$1025,6,FALSE))</f>
        <v>0.715087890625</v>
      </c>
      <c r="AF388" s="86">
        <f t="shared" ref="AF388:AF451" si="339">VLOOKUP(AA388,$A$3:$I$1025,9,FALSE)</f>
        <v>407</v>
      </c>
      <c r="AG388" s="86" t="b">
        <f t="shared" ref="AG388:AG451" si="340">IF(VLOOKUP(AF388,$A$3:$G$1025,7,FALSE) = AA388, TRUE, IF(VLOOKUP(AF388, $A$3:$H$1025,8,FALSE) = AA388, FALSE, "Error: Invalid Decision!"))</f>
        <v>0</v>
      </c>
      <c r="AH388" s="86" t="str">
        <f t="shared" ref="AH388:AH451" si="341">IF(VLOOKUP(AF388,$A$3:$B$1025,2,FALSE) = 0, "Distance", IF(VLOOKUP(AF388,$A$3:$B$1025,2,FALSE) = 1, "Speed", IF(VLOOKUP(AF388,$A$3:$B$1025,2,FALSE) = 2, "GEBR", "Dummy Node")))</f>
        <v>Speed</v>
      </c>
      <c r="AI388" s="86" t="str">
        <f t="shared" ref="AI388:AI451" si="342">IF(AH388="Dummy Node","N/A",IF(AG388,"&lt;=","&gt;"))</f>
        <v>&gt;</v>
      </c>
      <c r="AJ388" s="86">
        <f t="shared" ref="AJ388:AJ451" si="343">IF(AH388="Dummy Node","N/A",VLOOKUP(AF388,$A$3:$F$1025,6,FALSE))</f>
        <v>24.647216796875</v>
      </c>
      <c r="AK388" s="86">
        <f t="shared" ref="AK388:AK451" si="344">VLOOKUP(AF388,$A$3:$I$1025,9,FALSE)</f>
        <v>219</v>
      </c>
      <c r="AL388" s="86" t="b">
        <f t="shared" ref="AL388:AL451" si="345">IF(VLOOKUP(AK388,$A$3:$G$1025,7,FALSE) = AF388, TRUE, IF(VLOOKUP(AK388, $A$3:$H$1025,8,FALSE) = AF388, FALSE, "Error: Invalid Decision!"))</f>
        <v>1</v>
      </c>
      <c r="AM388" s="86" t="str">
        <f t="shared" ref="AM388:AM451" si="346">IF(VLOOKUP(AK388,$A$3:$B$1025,2,FALSE) = 0, "Distance", IF(VLOOKUP(AK388,$A$3:$B$1025,2,FALSE) = 1, "Speed", IF(VLOOKUP(AK388,$A$3:$B$1025,2,FALSE) = 2, "GEBR", "Dummy Node")))</f>
        <v>Distance</v>
      </c>
      <c r="AN388" s="86" t="str">
        <f t="shared" ref="AN388:AN451" si="347">IF(AM388="Dummy Node","N/A",IF(AL388,"&lt;=","&gt;"))</f>
        <v>&lt;=</v>
      </c>
      <c r="AO388" s="86">
        <f t="shared" ref="AO388:AO451" si="348">IF(AM388="Dummy Node","N/A",VLOOKUP(AK388,$A$3:$F$1025,6,FALSE))</f>
        <v>572.44921875</v>
      </c>
      <c r="AP388" s="86">
        <f t="shared" ref="AP388:AP451" si="349">VLOOKUP(AK388,$A$3:$I$1025,9,FALSE)</f>
        <v>38</v>
      </c>
      <c r="AQ388" s="86" t="b">
        <f t="shared" ref="AQ388:AQ451" si="350">IF(VLOOKUP(AP388,$A$3:$G$1025,7,FALSE) = AK388, TRUE, IF(VLOOKUP(AP388, $A$3:$H$1025,8,FALSE) = AK388, FALSE, "Error: Invalid Decision!"))</f>
        <v>1</v>
      </c>
      <c r="AR388" s="86" t="str">
        <f t="shared" ref="AR388:AR451" si="351">IF(VLOOKUP(AP388,$A$3:$B$1025,2,FALSE) = 0, "Distance", IF(VLOOKUP(AP388,$A$3:$B$1025,2,FALSE) = 1, "Speed", IF(VLOOKUP(AP388,$A$3:$B$1025,2,FALSE) = 2, "GEBR", "Dummy Node")))</f>
        <v>Speed</v>
      </c>
      <c r="AS388" s="86" t="str">
        <f t="shared" ref="AS388:AS451" si="352">IF(AR388="Dummy Node","N/A",IF(AQ388,"&lt;=","&gt;"))</f>
        <v>&lt;=</v>
      </c>
      <c r="AT388" s="86">
        <f t="shared" ref="AT388:AT451" si="353">IF(AR388="Dummy Node","N/A",VLOOKUP(AP388,$A$3:$F$1025,6,FALSE))</f>
        <v>26.76708984375</v>
      </c>
      <c r="AU388" s="86">
        <f t="shared" ref="AU388:AU451" si="354">VLOOKUP(AP388,$A$3:$I$1025,9,FALSE)</f>
        <v>8</v>
      </c>
      <c r="AV388" s="86" t="b">
        <f t="shared" ref="AV388:AV451" si="355">IF(VLOOKUP(AU388,$A$3:$G$1025,7,FALSE) = AP388, TRUE, IF(VLOOKUP(AU388, $A$3:$H$1025,8,FALSE) = AP388, FALSE, "Error: Invalid Decision!"))</f>
        <v>0</v>
      </c>
      <c r="AW388" s="86" t="str">
        <f t="shared" ref="AW388:AW451" si="356">IF(VLOOKUP(AU388,$A$3:$B$1025,2,FALSE) = 0, "Distance", IF(VLOOKUP(AU388,$A$3:$B$1025,2,FALSE) = 1, "Speed", IF(VLOOKUP(AU388,$A$3:$B$1025,2,FALSE) = 2, "GEBR", "Dummy Node")))</f>
        <v>Distance</v>
      </c>
      <c r="AX388" s="86" t="str">
        <f t="shared" ref="AX388:AX451" si="357">IF(AW388="Dummy Node","N/A",IF(AV388,"&lt;=","&gt;"))</f>
        <v>&gt;</v>
      </c>
      <c r="AY388" s="86">
        <f t="shared" ref="AY388:AY451" si="358">IF(AW388="Dummy Node","N/A",VLOOKUP(AU388,$A$3:$F$1025,6,FALSE))</f>
        <v>557.604736328125</v>
      </c>
      <c r="AZ388" s="86">
        <f t="shared" ref="AZ388:AZ451" si="359">VLOOKUP(AU388,$A$3:$I$1025,9,FALSE)</f>
        <v>2</v>
      </c>
      <c r="BA388" s="86" t="b">
        <f t="shared" ref="BA388:BA451" si="360">IF(VLOOKUP(AZ388,$A$3:$G$1025,7,FALSE) = AU388, TRUE, IF(VLOOKUP(AZ388, $A$3:$H$1025,8,FALSE) = AU388, FALSE, "Error: Invalid Decision!"))</f>
        <v>0</v>
      </c>
      <c r="BB388" s="86" t="str">
        <f t="shared" ref="BB388:BB451" si="361">IF(VLOOKUP(AZ388,$A$3:$B$1025,2,FALSE) = 0, "Distance", IF(VLOOKUP(AZ388,$A$3:$B$1025,2,FALSE) = 1, "Speed", IF(VLOOKUP(AZ388,$A$3:$B$1025,2,FALSE) = 2, "GEBR", "Dummy Node")))</f>
        <v>Distance</v>
      </c>
      <c r="BC388" s="86" t="str">
        <f t="shared" ref="BC388:BC451" si="362">IF(BB388="Dummy Node","N/A",IF(BA388,"&lt;=","&gt;"))</f>
        <v>&gt;</v>
      </c>
      <c r="BD388" s="86">
        <f t="shared" ref="BD388:BD451" si="363">IF(BB388="Dummy Node","N/A",VLOOKUP(AZ388,$A$3:$F$1025,6,FALSE))</f>
        <v>440.973388671875</v>
      </c>
      <c r="BE388" s="86">
        <f t="shared" ref="BE388:BE451" si="364">VLOOKUP(AZ388,$A$3:$I$1025,9,FALSE)</f>
        <v>0</v>
      </c>
      <c r="BF388" s="86" t="b">
        <f t="shared" ref="BF388:BF451" si="365">IF(VLOOKUP(BE388,$A$3:$G$1025,7,FALSE) = AZ388, TRUE, IF(VLOOKUP(BE388, $A$3:$H$1025,8,FALSE) = AZ388, FALSE, "Error: Invalid Decision!"))</f>
        <v>0</v>
      </c>
      <c r="BG388" s="86" t="str">
        <f t="shared" ref="BG388:BG451" si="366">IF(VLOOKUP(BE388,$A$3:$B$1025,2,FALSE) = 0, "Distance", IF(VLOOKUP(BE388,$A$3:$B$1025,2,FALSE) = 1, "Speed", IF(VLOOKUP(BE388,$A$3:$B$1025,2,FALSE) = 2, "GEBR", "Dummy Node")))</f>
        <v>Distance</v>
      </c>
      <c r="BH388" s="86" t="str">
        <f t="shared" ref="BH388:BH451" si="367">IF(BG388="Dummy Node","N/A",IF(BF388,"&lt;=","&gt;"))</f>
        <v>&gt;</v>
      </c>
      <c r="BI388" s="86">
        <f t="shared" ref="BI388:BI451" si="368">IF(BG388="Dummy Node","N/A",VLOOKUP(BE388,$A$3:$F$1025,6,FALSE))</f>
        <v>279.580810546875</v>
      </c>
      <c r="BJ388" s="15">
        <f t="shared" ref="BJ388:BJ451" si="369">IF(P388&lt;0.5/3, 1, 0)</f>
        <v>0</v>
      </c>
      <c r="BK388" s="15" t="str">
        <f t="shared" ref="BK388:BK451" si="370">CONCATENATE(IF(S388 = "Dummy Node","", CONCATENATE(S388,T388,U388," AND ")), IF(X388 = "Dummy Node","", CONCATENATE(X388,Y388,Z388," AND ")), IF(AC388 = "Dummy Node","", CONCATENATE(AC388,AD388,AE388," AND ")), IF(AH388 = "Dummy Node","", CONCATENATE(AH388,AI388,AJ388," AND ")), IF(AM388 = "Dummy Node","", CONCATENATE(AM388,AN388,AO388," AND ")), IF(AR388 = "Dummy Node","", CONCATENATE(AR388,AS388,AT388," AND ")), IF(AW388 = "Dummy Node","", CONCATENATE(AW388,AX388,AY388," AND ")), IF(BB388 = "Dummy Node","", CONCATENATE(BB388,BC388,BD388," AND ")), IF(BG388 = "Dummy Node","", CONCATENATE(BG388,BH388,BI388)))</f>
        <v>GEBR&gt;0,715087890625 AND Speed&gt;24,647216796875 AND Distance&lt;=572,44921875 AND Speed&lt;=26,76708984375 AND Distance&gt;557,604736328125 AND Distance&gt;440,973388671875 AND Distance&gt;279,580810546875</v>
      </c>
      <c r="BM388"/>
      <c r="BN388"/>
      <c r="BO388"/>
    </row>
    <row r="389" spans="1:67">
      <c r="A389" s="15">
        <v>386</v>
      </c>
      <c r="B389" s="15">
        <v>-2</v>
      </c>
      <c r="C389" s="15">
        <v>-8192</v>
      </c>
      <c r="D389" s="15">
        <f t="shared" si="318"/>
        <v>-1</v>
      </c>
      <c r="E389" s="15">
        <f t="shared" si="319"/>
        <v>0</v>
      </c>
      <c r="F389" s="15">
        <f t="shared" si="320"/>
        <v>-1</v>
      </c>
      <c r="G389" s="15">
        <v>-1</v>
      </c>
      <c r="H389" s="15">
        <v>-1</v>
      </c>
      <c r="I389" s="15">
        <v>383</v>
      </c>
      <c r="J389" s="15">
        <v>9</v>
      </c>
      <c r="K389" s="15">
        <v>881</v>
      </c>
      <c r="L389" s="15">
        <v>1365</v>
      </c>
      <c r="M389" s="15">
        <f t="shared" si="321"/>
        <v>0.333251953125</v>
      </c>
      <c r="O389" s="86">
        <f t="shared" si="322"/>
        <v>881</v>
      </c>
      <c r="P389" s="86">
        <f t="shared" si="323"/>
        <v>0.333251953125</v>
      </c>
      <c r="Q389" s="86">
        <f t="shared" si="324"/>
        <v>660</v>
      </c>
      <c r="R389" s="86" t="b">
        <f t="shared" si="325"/>
        <v>1</v>
      </c>
      <c r="S389" s="86" t="str">
        <f t="shared" si="326"/>
        <v>Dummy Node</v>
      </c>
      <c r="T389" s="86" t="str">
        <f t="shared" si="327"/>
        <v>N/A</v>
      </c>
      <c r="U389" s="86" t="str">
        <f t="shared" si="328"/>
        <v>N/A</v>
      </c>
      <c r="V389" s="86">
        <f t="shared" si="329"/>
        <v>412</v>
      </c>
      <c r="W389" s="86" t="b">
        <f t="shared" si="330"/>
        <v>0</v>
      </c>
      <c r="X389" s="86" t="str">
        <f t="shared" si="331"/>
        <v>Dummy Node</v>
      </c>
      <c r="Y389" s="86" t="str">
        <f t="shared" si="332"/>
        <v>N/A</v>
      </c>
      <c r="Z389" s="86" t="str">
        <f t="shared" si="333"/>
        <v>N/A</v>
      </c>
      <c r="AA389" s="86">
        <f t="shared" si="334"/>
        <v>410</v>
      </c>
      <c r="AB389" s="86" t="b">
        <f t="shared" si="335"/>
        <v>0</v>
      </c>
      <c r="AC389" s="86" t="str">
        <f t="shared" si="336"/>
        <v>GEBR</v>
      </c>
      <c r="AD389" s="86" t="str">
        <f t="shared" si="337"/>
        <v>&gt;</v>
      </c>
      <c r="AE389" s="86">
        <f t="shared" si="338"/>
        <v>0.715087890625</v>
      </c>
      <c r="AF389" s="86">
        <f t="shared" si="339"/>
        <v>407</v>
      </c>
      <c r="AG389" s="86" t="b">
        <f t="shared" si="340"/>
        <v>0</v>
      </c>
      <c r="AH389" s="86" t="str">
        <f t="shared" si="341"/>
        <v>Speed</v>
      </c>
      <c r="AI389" s="86" t="str">
        <f t="shared" si="342"/>
        <v>&gt;</v>
      </c>
      <c r="AJ389" s="86">
        <f t="shared" si="343"/>
        <v>24.647216796875</v>
      </c>
      <c r="AK389" s="86">
        <f t="shared" si="344"/>
        <v>219</v>
      </c>
      <c r="AL389" s="86" t="b">
        <f t="shared" si="345"/>
        <v>1</v>
      </c>
      <c r="AM389" s="86" t="str">
        <f t="shared" si="346"/>
        <v>Distance</v>
      </c>
      <c r="AN389" s="86" t="str">
        <f t="shared" si="347"/>
        <v>&lt;=</v>
      </c>
      <c r="AO389" s="86">
        <f t="shared" si="348"/>
        <v>572.44921875</v>
      </c>
      <c r="AP389" s="86">
        <f t="shared" si="349"/>
        <v>38</v>
      </c>
      <c r="AQ389" s="86" t="b">
        <f t="shared" si="350"/>
        <v>1</v>
      </c>
      <c r="AR389" s="86" t="str">
        <f t="shared" si="351"/>
        <v>Speed</v>
      </c>
      <c r="AS389" s="86" t="str">
        <f t="shared" si="352"/>
        <v>&lt;=</v>
      </c>
      <c r="AT389" s="86">
        <f t="shared" si="353"/>
        <v>26.76708984375</v>
      </c>
      <c r="AU389" s="86">
        <f t="shared" si="354"/>
        <v>8</v>
      </c>
      <c r="AV389" s="86" t="b">
        <f t="shared" si="355"/>
        <v>0</v>
      </c>
      <c r="AW389" s="86" t="str">
        <f t="shared" si="356"/>
        <v>Distance</v>
      </c>
      <c r="AX389" s="86" t="str">
        <f t="shared" si="357"/>
        <v>&gt;</v>
      </c>
      <c r="AY389" s="86">
        <f t="shared" si="358"/>
        <v>557.604736328125</v>
      </c>
      <c r="AZ389" s="86">
        <f t="shared" si="359"/>
        <v>2</v>
      </c>
      <c r="BA389" s="86" t="b">
        <f t="shared" si="360"/>
        <v>0</v>
      </c>
      <c r="BB389" s="86" t="str">
        <f t="shared" si="361"/>
        <v>Distance</v>
      </c>
      <c r="BC389" s="86" t="str">
        <f t="shared" si="362"/>
        <v>&gt;</v>
      </c>
      <c r="BD389" s="86">
        <f t="shared" si="363"/>
        <v>440.973388671875</v>
      </c>
      <c r="BE389" s="86">
        <f t="shared" si="364"/>
        <v>0</v>
      </c>
      <c r="BF389" s="86" t="b">
        <f t="shared" si="365"/>
        <v>0</v>
      </c>
      <c r="BG389" s="86" t="str">
        <f t="shared" si="366"/>
        <v>Distance</v>
      </c>
      <c r="BH389" s="86" t="str">
        <f t="shared" si="367"/>
        <v>&gt;</v>
      </c>
      <c r="BI389" s="86">
        <f t="shared" si="368"/>
        <v>279.580810546875</v>
      </c>
      <c r="BJ389" s="15">
        <f t="shared" si="369"/>
        <v>0</v>
      </c>
      <c r="BK389" s="15" t="str">
        <f t="shared" si="370"/>
        <v>GEBR&gt;0,715087890625 AND Speed&gt;24,647216796875 AND Distance&lt;=572,44921875 AND Speed&lt;=26,76708984375 AND Distance&gt;557,604736328125 AND Distance&gt;440,973388671875 AND Distance&gt;279,580810546875</v>
      </c>
      <c r="BM389"/>
      <c r="BN389"/>
      <c r="BO389"/>
    </row>
    <row r="390" spans="1:67">
      <c r="A390" s="15">
        <v>387</v>
      </c>
      <c r="B390" s="15">
        <v>2</v>
      </c>
      <c r="C390" s="15">
        <v>2929</v>
      </c>
      <c r="D390" s="15">
        <f t="shared" si="318"/>
        <v>0</v>
      </c>
      <c r="E390" s="15">
        <f t="shared" si="319"/>
        <v>2929</v>
      </c>
      <c r="F390" s="15">
        <f t="shared" si="320"/>
        <v>0.715087890625</v>
      </c>
      <c r="G390" s="15">
        <v>389</v>
      </c>
      <c r="H390" s="15">
        <v>390</v>
      </c>
      <c r="I390" s="15">
        <v>106</v>
      </c>
      <c r="J390" s="15">
        <v>7</v>
      </c>
      <c r="K390" s="15">
        <v>882</v>
      </c>
      <c r="L390" s="15">
        <v>195</v>
      </c>
      <c r="M390" s="15">
        <f t="shared" si="321"/>
        <v>4.7607421875E-2</v>
      </c>
      <c r="O390" s="86">
        <f t="shared" si="322"/>
        <v>882</v>
      </c>
      <c r="P390" s="86">
        <f t="shared" si="323"/>
        <v>0.333251953125</v>
      </c>
      <c r="Q390" s="86">
        <f t="shared" si="324"/>
        <v>660</v>
      </c>
      <c r="R390" s="86" t="b">
        <f t="shared" si="325"/>
        <v>0</v>
      </c>
      <c r="S390" s="86" t="str">
        <f t="shared" si="326"/>
        <v>Dummy Node</v>
      </c>
      <c r="T390" s="86" t="str">
        <f t="shared" si="327"/>
        <v>N/A</v>
      </c>
      <c r="U390" s="86" t="str">
        <f t="shared" si="328"/>
        <v>N/A</v>
      </c>
      <c r="V390" s="86">
        <f t="shared" si="329"/>
        <v>412</v>
      </c>
      <c r="W390" s="86" t="b">
        <f t="shared" si="330"/>
        <v>0</v>
      </c>
      <c r="X390" s="86" t="str">
        <f t="shared" si="331"/>
        <v>Dummy Node</v>
      </c>
      <c r="Y390" s="86" t="str">
        <f t="shared" si="332"/>
        <v>N/A</v>
      </c>
      <c r="Z390" s="86" t="str">
        <f t="shared" si="333"/>
        <v>N/A</v>
      </c>
      <c r="AA390" s="86">
        <f t="shared" si="334"/>
        <v>410</v>
      </c>
      <c r="AB390" s="86" t="b">
        <f t="shared" si="335"/>
        <v>0</v>
      </c>
      <c r="AC390" s="86" t="str">
        <f t="shared" si="336"/>
        <v>GEBR</v>
      </c>
      <c r="AD390" s="86" t="str">
        <f t="shared" si="337"/>
        <v>&gt;</v>
      </c>
      <c r="AE390" s="86">
        <f t="shared" si="338"/>
        <v>0.715087890625</v>
      </c>
      <c r="AF390" s="86">
        <f t="shared" si="339"/>
        <v>407</v>
      </c>
      <c r="AG390" s="86" t="b">
        <f t="shared" si="340"/>
        <v>0</v>
      </c>
      <c r="AH390" s="86" t="str">
        <f t="shared" si="341"/>
        <v>Speed</v>
      </c>
      <c r="AI390" s="86" t="str">
        <f t="shared" si="342"/>
        <v>&gt;</v>
      </c>
      <c r="AJ390" s="86">
        <f t="shared" si="343"/>
        <v>24.647216796875</v>
      </c>
      <c r="AK390" s="86">
        <f t="shared" si="344"/>
        <v>219</v>
      </c>
      <c r="AL390" s="86" t="b">
        <f t="shared" si="345"/>
        <v>1</v>
      </c>
      <c r="AM390" s="86" t="str">
        <f t="shared" si="346"/>
        <v>Distance</v>
      </c>
      <c r="AN390" s="86" t="str">
        <f t="shared" si="347"/>
        <v>&lt;=</v>
      </c>
      <c r="AO390" s="86">
        <f t="shared" si="348"/>
        <v>572.44921875</v>
      </c>
      <c r="AP390" s="86">
        <f t="shared" si="349"/>
        <v>38</v>
      </c>
      <c r="AQ390" s="86" t="b">
        <f t="shared" si="350"/>
        <v>1</v>
      </c>
      <c r="AR390" s="86" t="str">
        <f t="shared" si="351"/>
        <v>Speed</v>
      </c>
      <c r="AS390" s="86" t="str">
        <f t="shared" si="352"/>
        <v>&lt;=</v>
      </c>
      <c r="AT390" s="86">
        <f t="shared" si="353"/>
        <v>26.76708984375</v>
      </c>
      <c r="AU390" s="86">
        <f t="shared" si="354"/>
        <v>8</v>
      </c>
      <c r="AV390" s="86" t="b">
        <f t="shared" si="355"/>
        <v>0</v>
      </c>
      <c r="AW390" s="86" t="str">
        <f t="shared" si="356"/>
        <v>Distance</v>
      </c>
      <c r="AX390" s="86" t="str">
        <f t="shared" si="357"/>
        <v>&gt;</v>
      </c>
      <c r="AY390" s="86">
        <f t="shared" si="358"/>
        <v>557.604736328125</v>
      </c>
      <c r="AZ390" s="86">
        <f t="shared" si="359"/>
        <v>2</v>
      </c>
      <c r="BA390" s="86" t="b">
        <f t="shared" si="360"/>
        <v>0</v>
      </c>
      <c r="BB390" s="86" t="str">
        <f t="shared" si="361"/>
        <v>Distance</v>
      </c>
      <c r="BC390" s="86" t="str">
        <f t="shared" si="362"/>
        <v>&gt;</v>
      </c>
      <c r="BD390" s="86">
        <f t="shared" si="363"/>
        <v>440.973388671875</v>
      </c>
      <c r="BE390" s="86">
        <f t="shared" si="364"/>
        <v>0</v>
      </c>
      <c r="BF390" s="86" t="b">
        <f t="shared" si="365"/>
        <v>0</v>
      </c>
      <c r="BG390" s="86" t="str">
        <f t="shared" si="366"/>
        <v>Distance</v>
      </c>
      <c r="BH390" s="86" t="str">
        <f t="shared" si="367"/>
        <v>&gt;</v>
      </c>
      <c r="BI390" s="86">
        <f t="shared" si="368"/>
        <v>279.580810546875</v>
      </c>
      <c r="BJ390" s="15">
        <f t="shared" si="369"/>
        <v>0</v>
      </c>
      <c r="BK390" s="15" t="str">
        <f t="shared" si="370"/>
        <v>GEBR&gt;0,715087890625 AND Speed&gt;24,647216796875 AND Distance&lt;=572,44921875 AND Speed&lt;=26,76708984375 AND Distance&gt;557,604736328125 AND Distance&gt;440,973388671875 AND Distance&gt;279,580810546875</v>
      </c>
      <c r="BM390"/>
      <c r="BN390"/>
      <c r="BO390"/>
    </row>
    <row r="391" spans="1:67">
      <c r="A391" s="15">
        <v>388</v>
      </c>
      <c r="B391" s="15">
        <v>-2</v>
      </c>
      <c r="C391" s="15">
        <v>-8192</v>
      </c>
      <c r="D391" s="15">
        <f t="shared" si="318"/>
        <v>-1</v>
      </c>
      <c r="E391" s="15">
        <f t="shared" si="319"/>
        <v>0</v>
      </c>
      <c r="F391" s="15">
        <f t="shared" si="320"/>
        <v>-1</v>
      </c>
      <c r="G391" s="15">
        <v>635</v>
      </c>
      <c r="H391" s="15">
        <v>636</v>
      </c>
      <c r="I391" s="15">
        <v>106</v>
      </c>
      <c r="J391" s="15">
        <v>7</v>
      </c>
      <c r="K391" s="15">
        <v>887</v>
      </c>
      <c r="L391" s="15">
        <v>0</v>
      </c>
      <c r="M391" s="15">
        <f t="shared" si="321"/>
        <v>0</v>
      </c>
      <c r="O391" s="86">
        <f t="shared" si="322"/>
        <v>887</v>
      </c>
      <c r="P391" s="86">
        <f t="shared" si="323"/>
        <v>0.333251953125</v>
      </c>
      <c r="Q391" s="86">
        <f t="shared" si="324"/>
        <v>665</v>
      </c>
      <c r="R391" s="86" t="b">
        <f t="shared" si="325"/>
        <v>1</v>
      </c>
      <c r="S391" s="86" t="str">
        <f t="shared" si="326"/>
        <v>Dummy Node</v>
      </c>
      <c r="T391" s="86" t="str">
        <f t="shared" si="327"/>
        <v>N/A</v>
      </c>
      <c r="U391" s="86" t="str">
        <f t="shared" si="328"/>
        <v>N/A</v>
      </c>
      <c r="V391" s="86">
        <f t="shared" si="329"/>
        <v>422</v>
      </c>
      <c r="W391" s="86" t="b">
        <f t="shared" si="330"/>
        <v>1</v>
      </c>
      <c r="X391" s="86" t="str">
        <f t="shared" si="331"/>
        <v>Dummy Node</v>
      </c>
      <c r="Y391" s="86" t="str">
        <f t="shared" si="332"/>
        <v>N/A</v>
      </c>
      <c r="Z391" s="86" t="str">
        <f t="shared" si="333"/>
        <v>N/A</v>
      </c>
      <c r="AA391" s="86">
        <f t="shared" si="334"/>
        <v>420</v>
      </c>
      <c r="AB391" s="86" t="b">
        <f t="shared" si="335"/>
        <v>0</v>
      </c>
      <c r="AC391" s="86" t="str">
        <f t="shared" si="336"/>
        <v>Distance</v>
      </c>
      <c r="AD391" s="86" t="str">
        <f t="shared" si="337"/>
        <v>&gt;</v>
      </c>
      <c r="AE391" s="86">
        <f t="shared" si="338"/>
        <v>640.552001953125</v>
      </c>
      <c r="AF391" s="86">
        <f t="shared" si="339"/>
        <v>408</v>
      </c>
      <c r="AG391" s="86" t="b">
        <f t="shared" si="340"/>
        <v>0</v>
      </c>
      <c r="AH391" s="86" t="str">
        <f t="shared" si="341"/>
        <v>Speed</v>
      </c>
      <c r="AI391" s="86" t="str">
        <f t="shared" si="342"/>
        <v>&gt;</v>
      </c>
      <c r="AJ391" s="86">
        <f t="shared" si="343"/>
        <v>25.875732421875</v>
      </c>
      <c r="AK391" s="86">
        <f t="shared" si="344"/>
        <v>219</v>
      </c>
      <c r="AL391" s="86" t="b">
        <f t="shared" si="345"/>
        <v>0</v>
      </c>
      <c r="AM391" s="86" t="str">
        <f t="shared" si="346"/>
        <v>Distance</v>
      </c>
      <c r="AN391" s="86" t="str">
        <f t="shared" si="347"/>
        <v>&gt;</v>
      </c>
      <c r="AO391" s="86">
        <f t="shared" si="348"/>
        <v>572.44921875</v>
      </c>
      <c r="AP391" s="86">
        <f t="shared" si="349"/>
        <v>38</v>
      </c>
      <c r="AQ391" s="86" t="b">
        <f t="shared" si="350"/>
        <v>1</v>
      </c>
      <c r="AR391" s="86" t="str">
        <f t="shared" si="351"/>
        <v>Speed</v>
      </c>
      <c r="AS391" s="86" t="str">
        <f t="shared" si="352"/>
        <v>&lt;=</v>
      </c>
      <c r="AT391" s="86">
        <f t="shared" si="353"/>
        <v>26.76708984375</v>
      </c>
      <c r="AU391" s="86">
        <f t="shared" si="354"/>
        <v>8</v>
      </c>
      <c r="AV391" s="86" t="b">
        <f t="shared" si="355"/>
        <v>0</v>
      </c>
      <c r="AW391" s="86" t="str">
        <f t="shared" si="356"/>
        <v>Distance</v>
      </c>
      <c r="AX391" s="86" t="str">
        <f t="shared" si="357"/>
        <v>&gt;</v>
      </c>
      <c r="AY391" s="86">
        <f t="shared" si="358"/>
        <v>557.604736328125</v>
      </c>
      <c r="AZ391" s="86">
        <f t="shared" si="359"/>
        <v>2</v>
      </c>
      <c r="BA391" s="86" t="b">
        <f t="shared" si="360"/>
        <v>0</v>
      </c>
      <c r="BB391" s="86" t="str">
        <f t="shared" si="361"/>
        <v>Distance</v>
      </c>
      <c r="BC391" s="86" t="str">
        <f t="shared" si="362"/>
        <v>&gt;</v>
      </c>
      <c r="BD391" s="86">
        <f t="shared" si="363"/>
        <v>440.973388671875</v>
      </c>
      <c r="BE391" s="86">
        <f t="shared" si="364"/>
        <v>0</v>
      </c>
      <c r="BF391" s="86" t="b">
        <f t="shared" si="365"/>
        <v>0</v>
      </c>
      <c r="BG391" s="86" t="str">
        <f t="shared" si="366"/>
        <v>Distance</v>
      </c>
      <c r="BH391" s="86" t="str">
        <f t="shared" si="367"/>
        <v>&gt;</v>
      </c>
      <c r="BI391" s="86">
        <f t="shared" si="368"/>
        <v>279.580810546875</v>
      </c>
      <c r="BJ391" s="15">
        <f t="shared" si="369"/>
        <v>0</v>
      </c>
      <c r="BK391" s="15" t="str">
        <f t="shared" si="370"/>
        <v>Distance&gt;640,552001953125 AND Speed&gt;25,875732421875 AND Distance&gt;572,44921875 AND Speed&lt;=26,76708984375 AND Distance&gt;557,604736328125 AND Distance&gt;440,973388671875 AND Distance&gt;279,580810546875</v>
      </c>
      <c r="BM391"/>
      <c r="BN391"/>
      <c r="BO391"/>
    </row>
    <row r="392" spans="1:67">
      <c r="A392" s="15">
        <v>389</v>
      </c>
      <c r="B392" s="15">
        <v>-2</v>
      </c>
      <c r="C392" s="15">
        <v>-8192</v>
      </c>
      <c r="D392" s="15">
        <f t="shared" si="318"/>
        <v>-1</v>
      </c>
      <c r="E392" s="15">
        <f t="shared" si="319"/>
        <v>0</v>
      </c>
      <c r="F392" s="15">
        <f t="shared" si="320"/>
        <v>-1</v>
      </c>
      <c r="G392" s="15">
        <v>637</v>
      </c>
      <c r="H392" s="15">
        <v>638</v>
      </c>
      <c r="I392" s="15">
        <v>387</v>
      </c>
      <c r="J392" s="15">
        <v>8</v>
      </c>
      <c r="K392" s="15">
        <v>888</v>
      </c>
      <c r="L392" s="15">
        <v>0</v>
      </c>
      <c r="M392" s="15">
        <f t="shared" si="321"/>
        <v>0</v>
      </c>
      <c r="O392" s="86">
        <f t="shared" si="322"/>
        <v>888</v>
      </c>
      <c r="P392" s="86">
        <f t="shared" si="323"/>
        <v>0.333251953125</v>
      </c>
      <c r="Q392" s="86">
        <f t="shared" si="324"/>
        <v>665</v>
      </c>
      <c r="R392" s="86" t="b">
        <f t="shared" si="325"/>
        <v>0</v>
      </c>
      <c r="S392" s="86" t="str">
        <f t="shared" si="326"/>
        <v>Dummy Node</v>
      </c>
      <c r="T392" s="86" t="str">
        <f t="shared" si="327"/>
        <v>N/A</v>
      </c>
      <c r="U392" s="86" t="str">
        <f t="shared" si="328"/>
        <v>N/A</v>
      </c>
      <c r="V392" s="86">
        <f t="shared" si="329"/>
        <v>422</v>
      </c>
      <c r="W392" s="86" t="b">
        <f t="shared" si="330"/>
        <v>1</v>
      </c>
      <c r="X392" s="86" t="str">
        <f t="shared" si="331"/>
        <v>Dummy Node</v>
      </c>
      <c r="Y392" s="86" t="str">
        <f t="shared" si="332"/>
        <v>N/A</v>
      </c>
      <c r="Z392" s="86" t="str">
        <f t="shared" si="333"/>
        <v>N/A</v>
      </c>
      <c r="AA392" s="86">
        <f t="shared" si="334"/>
        <v>420</v>
      </c>
      <c r="AB392" s="86" t="b">
        <f t="shared" si="335"/>
        <v>0</v>
      </c>
      <c r="AC392" s="86" t="str">
        <f t="shared" si="336"/>
        <v>Distance</v>
      </c>
      <c r="AD392" s="86" t="str">
        <f t="shared" si="337"/>
        <v>&gt;</v>
      </c>
      <c r="AE392" s="86">
        <f t="shared" si="338"/>
        <v>640.552001953125</v>
      </c>
      <c r="AF392" s="86">
        <f t="shared" si="339"/>
        <v>408</v>
      </c>
      <c r="AG392" s="86" t="b">
        <f t="shared" si="340"/>
        <v>0</v>
      </c>
      <c r="AH392" s="86" t="str">
        <f t="shared" si="341"/>
        <v>Speed</v>
      </c>
      <c r="AI392" s="86" t="str">
        <f t="shared" si="342"/>
        <v>&gt;</v>
      </c>
      <c r="AJ392" s="86">
        <f t="shared" si="343"/>
        <v>25.875732421875</v>
      </c>
      <c r="AK392" s="86">
        <f t="shared" si="344"/>
        <v>219</v>
      </c>
      <c r="AL392" s="86" t="b">
        <f t="shared" si="345"/>
        <v>0</v>
      </c>
      <c r="AM392" s="86" t="str">
        <f t="shared" si="346"/>
        <v>Distance</v>
      </c>
      <c r="AN392" s="86" t="str">
        <f t="shared" si="347"/>
        <v>&gt;</v>
      </c>
      <c r="AO392" s="86">
        <f t="shared" si="348"/>
        <v>572.44921875</v>
      </c>
      <c r="AP392" s="86">
        <f t="shared" si="349"/>
        <v>38</v>
      </c>
      <c r="AQ392" s="86" t="b">
        <f t="shared" si="350"/>
        <v>1</v>
      </c>
      <c r="AR392" s="86" t="str">
        <f t="shared" si="351"/>
        <v>Speed</v>
      </c>
      <c r="AS392" s="86" t="str">
        <f t="shared" si="352"/>
        <v>&lt;=</v>
      </c>
      <c r="AT392" s="86">
        <f t="shared" si="353"/>
        <v>26.76708984375</v>
      </c>
      <c r="AU392" s="86">
        <f t="shared" si="354"/>
        <v>8</v>
      </c>
      <c r="AV392" s="86" t="b">
        <f t="shared" si="355"/>
        <v>0</v>
      </c>
      <c r="AW392" s="86" t="str">
        <f t="shared" si="356"/>
        <v>Distance</v>
      </c>
      <c r="AX392" s="86" t="str">
        <f t="shared" si="357"/>
        <v>&gt;</v>
      </c>
      <c r="AY392" s="86">
        <f t="shared" si="358"/>
        <v>557.604736328125</v>
      </c>
      <c r="AZ392" s="86">
        <f t="shared" si="359"/>
        <v>2</v>
      </c>
      <c r="BA392" s="86" t="b">
        <f t="shared" si="360"/>
        <v>0</v>
      </c>
      <c r="BB392" s="86" t="str">
        <f t="shared" si="361"/>
        <v>Distance</v>
      </c>
      <c r="BC392" s="86" t="str">
        <f t="shared" si="362"/>
        <v>&gt;</v>
      </c>
      <c r="BD392" s="86">
        <f t="shared" si="363"/>
        <v>440.973388671875</v>
      </c>
      <c r="BE392" s="86">
        <f t="shared" si="364"/>
        <v>0</v>
      </c>
      <c r="BF392" s="86" t="b">
        <f t="shared" si="365"/>
        <v>0</v>
      </c>
      <c r="BG392" s="86" t="str">
        <f t="shared" si="366"/>
        <v>Distance</v>
      </c>
      <c r="BH392" s="86" t="str">
        <f t="shared" si="367"/>
        <v>&gt;</v>
      </c>
      <c r="BI392" s="86">
        <f t="shared" si="368"/>
        <v>279.580810546875</v>
      </c>
      <c r="BJ392" s="15">
        <f t="shared" si="369"/>
        <v>0</v>
      </c>
      <c r="BK392" s="15" t="str">
        <f t="shared" si="370"/>
        <v>Distance&gt;640,552001953125 AND Speed&gt;25,875732421875 AND Distance&gt;572,44921875 AND Speed&lt;=26,76708984375 AND Distance&gt;557,604736328125 AND Distance&gt;440,973388671875 AND Distance&gt;279,580810546875</v>
      </c>
      <c r="BM392"/>
      <c r="BN392"/>
      <c r="BO392"/>
    </row>
    <row r="393" spans="1:67">
      <c r="A393" s="15">
        <v>390</v>
      </c>
      <c r="B393" s="15">
        <v>-2</v>
      </c>
      <c r="C393" s="15">
        <v>-8192</v>
      </c>
      <c r="D393" s="15">
        <f t="shared" si="318"/>
        <v>-1</v>
      </c>
      <c r="E393" s="15">
        <f t="shared" si="319"/>
        <v>0</v>
      </c>
      <c r="F393" s="15">
        <f t="shared" si="320"/>
        <v>-1</v>
      </c>
      <c r="G393" s="15">
        <v>639</v>
      </c>
      <c r="H393" s="15">
        <v>640</v>
      </c>
      <c r="I393" s="15">
        <v>387</v>
      </c>
      <c r="J393" s="15">
        <v>8</v>
      </c>
      <c r="K393" s="15">
        <v>889</v>
      </c>
      <c r="L393" s="15">
        <v>455</v>
      </c>
      <c r="M393" s="15">
        <f t="shared" si="321"/>
        <v>0.111083984375</v>
      </c>
      <c r="O393" s="86">
        <f t="shared" si="322"/>
        <v>889</v>
      </c>
      <c r="P393" s="86">
        <f t="shared" si="323"/>
        <v>0.333251953125</v>
      </c>
      <c r="Q393" s="86">
        <f t="shared" si="324"/>
        <v>666</v>
      </c>
      <c r="R393" s="86" t="b">
        <f t="shared" si="325"/>
        <v>1</v>
      </c>
      <c r="S393" s="86" t="str">
        <f t="shared" si="326"/>
        <v>Dummy Node</v>
      </c>
      <c r="T393" s="86" t="str">
        <f t="shared" si="327"/>
        <v>N/A</v>
      </c>
      <c r="U393" s="86" t="str">
        <f t="shared" si="328"/>
        <v>N/A</v>
      </c>
      <c r="V393" s="86">
        <f t="shared" si="329"/>
        <v>422</v>
      </c>
      <c r="W393" s="86" t="b">
        <f t="shared" si="330"/>
        <v>0</v>
      </c>
      <c r="X393" s="86" t="str">
        <f t="shared" si="331"/>
        <v>Dummy Node</v>
      </c>
      <c r="Y393" s="86" t="str">
        <f t="shared" si="332"/>
        <v>N/A</v>
      </c>
      <c r="Z393" s="86" t="str">
        <f t="shared" si="333"/>
        <v>N/A</v>
      </c>
      <c r="AA393" s="86">
        <f t="shared" si="334"/>
        <v>420</v>
      </c>
      <c r="AB393" s="86" t="b">
        <f t="shared" si="335"/>
        <v>0</v>
      </c>
      <c r="AC393" s="86" t="str">
        <f t="shared" si="336"/>
        <v>Distance</v>
      </c>
      <c r="AD393" s="86" t="str">
        <f t="shared" si="337"/>
        <v>&gt;</v>
      </c>
      <c r="AE393" s="86">
        <f t="shared" si="338"/>
        <v>640.552001953125</v>
      </c>
      <c r="AF393" s="86">
        <f t="shared" si="339"/>
        <v>408</v>
      </c>
      <c r="AG393" s="86" t="b">
        <f t="shared" si="340"/>
        <v>0</v>
      </c>
      <c r="AH393" s="86" t="str">
        <f t="shared" si="341"/>
        <v>Speed</v>
      </c>
      <c r="AI393" s="86" t="str">
        <f t="shared" si="342"/>
        <v>&gt;</v>
      </c>
      <c r="AJ393" s="86">
        <f t="shared" si="343"/>
        <v>25.875732421875</v>
      </c>
      <c r="AK393" s="86">
        <f t="shared" si="344"/>
        <v>219</v>
      </c>
      <c r="AL393" s="86" t="b">
        <f t="shared" si="345"/>
        <v>0</v>
      </c>
      <c r="AM393" s="86" t="str">
        <f t="shared" si="346"/>
        <v>Distance</v>
      </c>
      <c r="AN393" s="86" t="str">
        <f t="shared" si="347"/>
        <v>&gt;</v>
      </c>
      <c r="AO393" s="86">
        <f t="shared" si="348"/>
        <v>572.44921875</v>
      </c>
      <c r="AP393" s="86">
        <f t="shared" si="349"/>
        <v>38</v>
      </c>
      <c r="AQ393" s="86" t="b">
        <f t="shared" si="350"/>
        <v>1</v>
      </c>
      <c r="AR393" s="86" t="str">
        <f t="shared" si="351"/>
        <v>Speed</v>
      </c>
      <c r="AS393" s="86" t="str">
        <f t="shared" si="352"/>
        <v>&lt;=</v>
      </c>
      <c r="AT393" s="86">
        <f t="shared" si="353"/>
        <v>26.76708984375</v>
      </c>
      <c r="AU393" s="86">
        <f t="shared" si="354"/>
        <v>8</v>
      </c>
      <c r="AV393" s="86" t="b">
        <f t="shared" si="355"/>
        <v>0</v>
      </c>
      <c r="AW393" s="86" t="str">
        <f t="shared" si="356"/>
        <v>Distance</v>
      </c>
      <c r="AX393" s="86" t="str">
        <f t="shared" si="357"/>
        <v>&gt;</v>
      </c>
      <c r="AY393" s="86">
        <f t="shared" si="358"/>
        <v>557.604736328125</v>
      </c>
      <c r="AZ393" s="86">
        <f t="shared" si="359"/>
        <v>2</v>
      </c>
      <c r="BA393" s="86" t="b">
        <f t="shared" si="360"/>
        <v>0</v>
      </c>
      <c r="BB393" s="86" t="str">
        <f t="shared" si="361"/>
        <v>Distance</v>
      </c>
      <c r="BC393" s="86" t="str">
        <f t="shared" si="362"/>
        <v>&gt;</v>
      </c>
      <c r="BD393" s="86">
        <f t="shared" si="363"/>
        <v>440.973388671875</v>
      </c>
      <c r="BE393" s="86">
        <f t="shared" si="364"/>
        <v>0</v>
      </c>
      <c r="BF393" s="86" t="b">
        <f t="shared" si="365"/>
        <v>0</v>
      </c>
      <c r="BG393" s="86" t="str">
        <f t="shared" si="366"/>
        <v>Distance</v>
      </c>
      <c r="BH393" s="86" t="str">
        <f t="shared" si="367"/>
        <v>&gt;</v>
      </c>
      <c r="BI393" s="86">
        <f t="shared" si="368"/>
        <v>279.580810546875</v>
      </c>
      <c r="BJ393" s="15">
        <f t="shared" si="369"/>
        <v>0</v>
      </c>
      <c r="BK393" s="15" t="str">
        <f t="shared" si="370"/>
        <v>Distance&gt;640,552001953125 AND Speed&gt;25,875732421875 AND Distance&gt;572,44921875 AND Speed&lt;=26,76708984375 AND Distance&gt;557,604736328125 AND Distance&gt;440,973388671875 AND Distance&gt;279,580810546875</v>
      </c>
      <c r="BM393"/>
      <c r="BN393"/>
      <c r="BO393"/>
    </row>
    <row r="394" spans="1:67">
      <c r="A394" s="15">
        <v>391</v>
      </c>
      <c r="B394" s="15">
        <v>-2</v>
      </c>
      <c r="C394" s="15">
        <v>-8192</v>
      </c>
      <c r="D394" s="15">
        <f t="shared" si="318"/>
        <v>-1</v>
      </c>
      <c r="E394" s="15">
        <f t="shared" si="319"/>
        <v>0</v>
      </c>
      <c r="F394" s="15">
        <f t="shared" si="320"/>
        <v>-1</v>
      </c>
      <c r="G394" s="15">
        <v>641</v>
      </c>
      <c r="H394" s="15">
        <v>642</v>
      </c>
      <c r="I394" s="15">
        <v>53</v>
      </c>
      <c r="J394" s="15">
        <v>7</v>
      </c>
      <c r="K394" s="15">
        <v>890</v>
      </c>
      <c r="L394" s="15">
        <v>0</v>
      </c>
      <c r="M394" s="15">
        <f t="shared" si="321"/>
        <v>0</v>
      </c>
      <c r="O394" s="86">
        <f t="shared" si="322"/>
        <v>890</v>
      </c>
      <c r="P394" s="86">
        <f t="shared" si="323"/>
        <v>0.333251953125</v>
      </c>
      <c r="Q394" s="86">
        <f t="shared" si="324"/>
        <v>666</v>
      </c>
      <c r="R394" s="86" t="b">
        <f t="shared" si="325"/>
        <v>0</v>
      </c>
      <c r="S394" s="86" t="str">
        <f t="shared" si="326"/>
        <v>Dummy Node</v>
      </c>
      <c r="T394" s="86" t="str">
        <f t="shared" si="327"/>
        <v>N/A</v>
      </c>
      <c r="U394" s="86" t="str">
        <f t="shared" si="328"/>
        <v>N/A</v>
      </c>
      <c r="V394" s="86">
        <f t="shared" si="329"/>
        <v>422</v>
      </c>
      <c r="W394" s="86" t="b">
        <f t="shared" si="330"/>
        <v>0</v>
      </c>
      <c r="X394" s="86" t="str">
        <f t="shared" si="331"/>
        <v>Dummy Node</v>
      </c>
      <c r="Y394" s="86" t="str">
        <f t="shared" si="332"/>
        <v>N/A</v>
      </c>
      <c r="Z394" s="86" t="str">
        <f t="shared" si="333"/>
        <v>N/A</v>
      </c>
      <c r="AA394" s="86">
        <f t="shared" si="334"/>
        <v>420</v>
      </c>
      <c r="AB394" s="86" t="b">
        <f t="shared" si="335"/>
        <v>0</v>
      </c>
      <c r="AC394" s="86" t="str">
        <f t="shared" si="336"/>
        <v>Distance</v>
      </c>
      <c r="AD394" s="86" t="str">
        <f t="shared" si="337"/>
        <v>&gt;</v>
      </c>
      <c r="AE394" s="86">
        <f t="shared" si="338"/>
        <v>640.552001953125</v>
      </c>
      <c r="AF394" s="86">
        <f t="shared" si="339"/>
        <v>408</v>
      </c>
      <c r="AG394" s="86" t="b">
        <f t="shared" si="340"/>
        <v>0</v>
      </c>
      <c r="AH394" s="86" t="str">
        <f t="shared" si="341"/>
        <v>Speed</v>
      </c>
      <c r="AI394" s="86" t="str">
        <f t="shared" si="342"/>
        <v>&gt;</v>
      </c>
      <c r="AJ394" s="86">
        <f t="shared" si="343"/>
        <v>25.875732421875</v>
      </c>
      <c r="AK394" s="86">
        <f t="shared" si="344"/>
        <v>219</v>
      </c>
      <c r="AL394" s="86" t="b">
        <f t="shared" si="345"/>
        <v>0</v>
      </c>
      <c r="AM394" s="86" t="str">
        <f t="shared" si="346"/>
        <v>Distance</v>
      </c>
      <c r="AN394" s="86" t="str">
        <f t="shared" si="347"/>
        <v>&gt;</v>
      </c>
      <c r="AO394" s="86">
        <f t="shared" si="348"/>
        <v>572.44921875</v>
      </c>
      <c r="AP394" s="86">
        <f t="shared" si="349"/>
        <v>38</v>
      </c>
      <c r="AQ394" s="86" t="b">
        <f t="shared" si="350"/>
        <v>1</v>
      </c>
      <c r="AR394" s="86" t="str">
        <f t="shared" si="351"/>
        <v>Speed</v>
      </c>
      <c r="AS394" s="86" t="str">
        <f t="shared" si="352"/>
        <v>&lt;=</v>
      </c>
      <c r="AT394" s="86">
        <f t="shared" si="353"/>
        <v>26.76708984375</v>
      </c>
      <c r="AU394" s="86">
        <f t="shared" si="354"/>
        <v>8</v>
      </c>
      <c r="AV394" s="86" t="b">
        <f t="shared" si="355"/>
        <v>0</v>
      </c>
      <c r="AW394" s="86" t="str">
        <f t="shared" si="356"/>
        <v>Distance</v>
      </c>
      <c r="AX394" s="86" t="str">
        <f t="shared" si="357"/>
        <v>&gt;</v>
      </c>
      <c r="AY394" s="86">
        <f t="shared" si="358"/>
        <v>557.604736328125</v>
      </c>
      <c r="AZ394" s="86">
        <f t="shared" si="359"/>
        <v>2</v>
      </c>
      <c r="BA394" s="86" t="b">
        <f t="shared" si="360"/>
        <v>0</v>
      </c>
      <c r="BB394" s="86" t="str">
        <f t="shared" si="361"/>
        <v>Distance</v>
      </c>
      <c r="BC394" s="86" t="str">
        <f t="shared" si="362"/>
        <v>&gt;</v>
      </c>
      <c r="BD394" s="86">
        <f t="shared" si="363"/>
        <v>440.973388671875</v>
      </c>
      <c r="BE394" s="86">
        <f t="shared" si="364"/>
        <v>0</v>
      </c>
      <c r="BF394" s="86" t="b">
        <f t="shared" si="365"/>
        <v>0</v>
      </c>
      <c r="BG394" s="86" t="str">
        <f t="shared" si="366"/>
        <v>Distance</v>
      </c>
      <c r="BH394" s="86" t="str">
        <f t="shared" si="367"/>
        <v>&gt;</v>
      </c>
      <c r="BI394" s="86">
        <f t="shared" si="368"/>
        <v>279.580810546875</v>
      </c>
      <c r="BJ394" s="15">
        <f t="shared" si="369"/>
        <v>0</v>
      </c>
      <c r="BK394" s="15" t="str">
        <f t="shared" si="370"/>
        <v>Distance&gt;640,552001953125 AND Speed&gt;25,875732421875 AND Distance&gt;572,44921875 AND Speed&lt;=26,76708984375 AND Distance&gt;557,604736328125 AND Distance&gt;440,973388671875 AND Distance&gt;279,580810546875</v>
      </c>
      <c r="BM394"/>
      <c r="BN394"/>
      <c r="BO394"/>
    </row>
    <row r="395" spans="1:67">
      <c r="A395" s="15">
        <v>392</v>
      </c>
      <c r="B395" s="15">
        <v>0</v>
      </c>
      <c r="C395" s="15">
        <v>1139332</v>
      </c>
      <c r="D395" s="15">
        <f t="shared" si="318"/>
        <v>278</v>
      </c>
      <c r="E395" s="15">
        <f t="shared" si="319"/>
        <v>644</v>
      </c>
      <c r="F395" s="15">
        <f t="shared" si="320"/>
        <v>278.1572265625</v>
      </c>
      <c r="G395" s="15">
        <v>393</v>
      </c>
      <c r="H395" s="15">
        <v>394</v>
      </c>
      <c r="I395" s="15">
        <v>53</v>
      </c>
      <c r="J395" s="15">
        <v>7</v>
      </c>
      <c r="K395" s="15">
        <v>895</v>
      </c>
      <c r="L395" s="15">
        <v>171</v>
      </c>
      <c r="M395" s="15">
        <f t="shared" si="321"/>
        <v>4.1748046875E-2</v>
      </c>
      <c r="O395" s="86">
        <f t="shared" si="322"/>
        <v>895</v>
      </c>
      <c r="P395" s="86">
        <f t="shared" si="323"/>
        <v>0</v>
      </c>
      <c r="Q395" s="86">
        <f t="shared" si="324"/>
        <v>671</v>
      </c>
      <c r="R395" s="86" t="b">
        <f t="shared" si="325"/>
        <v>1</v>
      </c>
      <c r="S395" s="86" t="str">
        <f t="shared" si="326"/>
        <v>Dummy Node</v>
      </c>
      <c r="T395" s="86" t="str">
        <f t="shared" si="327"/>
        <v>N/A</v>
      </c>
      <c r="U395" s="86" t="str">
        <f t="shared" si="328"/>
        <v>N/A</v>
      </c>
      <c r="V395" s="86">
        <f t="shared" si="329"/>
        <v>429</v>
      </c>
      <c r="W395" s="86" t="b">
        <f t="shared" si="330"/>
        <v>1</v>
      </c>
      <c r="X395" s="86" t="str">
        <f t="shared" si="331"/>
        <v>Dummy Node</v>
      </c>
      <c r="Y395" s="86" t="str">
        <f t="shared" si="332"/>
        <v>N/A</v>
      </c>
      <c r="Z395" s="86" t="str">
        <f t="shared" si="333"/>
        <v>N/A</v>
      </c>
      <c r="AA395" s="86">
        <f t="shared" si="334"/>
        <v>427</v>
      </c>
      <c r="AB395" s="86" t="b">
        <f t="shared" si="335"/>
        <v>1</v>
      </c>
      <c r="AC395" s="86" t="str">
        <f t="shared" si="336"/>
        <v>Speed</v>
      </c>
      <c r="AD395" s="86" t="str">
        <f t="shared" si="337"/>
        <v>&lt;=</v>
      </c>
      <c r="AE395" s="86">
        <f t="shared" si="338"/>
        <v>16.7236328125</v>
      </c>
      <c r="AF395" s="86">
        <f t="shared" si="339"/>
        <v>267</v>
      </c>
      <c r="AG395" s="86" t="b">
        <f t="shared" si="340"/>
        <v>1</v>
      </c>
      <c r="AH395" s="86" t="str">
        <f t="shared" si="341"/>
        <v>Speed</v>
      </c>
      <c r="AI395" s="86" t="str">
        <f t="shared" si="342"/>
        <v>&lt;=</v>
      </c>
      <c r="AJ395" s="86">
        <f t="shared" si="343"/>
        <v>16.737060546875</v>
      </c>
      <c r="AK395" s="86">
        <f t="shared" si="344"/>
        <v>62</v>
      </c>
      <c r="AL395" s="86" t="b">
        <f t="shared" si="345"/>
        <v>1</v>
      </c>
      <c r="AM395" s="86" t="str">
        <f t="shared" si="346"/>
        <v>Distance</v>
      </c>
      <c r="AN395" s="86" t="str">
        <f t="shared" si="347"/>
        <v>&lt;=</v>
      </c>
      <c r="AO395" s="86">
        <f t="shared" si="348"/>
        <v>169.53466796875</v>
      </c>
      <c r="AP395" s="86">
        <f t="shared" si="349"/>
        <v>15</v>
      </c>
      <c r="AQ395" s="86" t="b">
        <f t="shared" si="350"/>
        <v>0</v>
      </c>
      <c r="AR395" s="86" t="str">
        <f t="shared" si="351"/>
        <v>Speed</v>
      </c>
      <c r="AS395" s="86" t="str">
        <f t="shared" si="352"/>
        <v>&gt;</v>
      </c>
      <c r="AT395" s="86">
        <f t="shared" si="353"/>
        <v>15.89208984375</v>
      </c>
      <c r="AU395" s="86">
        <f t="shared" si="354"/>
        <v>4</v>
      </c>
      <c r="AV395" s="86" t="b">
        <f t="shared" si="355"/>
        <v>1</v>
      </c>
      <c r="AW395" s="86" t="str">
        <f t="shared" si="356"/>
        <v>Distance</v>
      </c>
      <c r="AX395" s="86" t="str">
        <f t="shared" si="357"/>
        <v>&lt;=</v>
      </c>
      <c r="AY395" s="86">
        <f t="shared" si="358"/>
        <v>200.208251953125</v>
      </c>
      <c r="AZ395" s="86">
        <f t="shared" si="359"/>
        <v>1</v>
      </c>
      <c r="BA395" s="86" t="b">
        <f t="shared" si="360"/>
        <v>0</v>
      </c>
      <c r="BB395" s="86" t="str">
        <f t="shared" si="361"/>
        <v>Speed</v>
      </c>
      <c r="BC395" s="86" t="str">
        <f t="shared" si="362"/>
        <v>&gt;</v>
      </c>
      <c r="BD395" s="86">
        <f t="shared" si="363"/>
        <v>13.645751953125</v>
      </c>
      <c r="BE395" s="86">
        <f t="shared" si="364"/>
        <v>0</v>
      </c>
      <c r="BF395" s="86" t="b">
        <f t="shared" si="365"/>
        <v>1</v>
      </c>
      <c r="BG395" s="86" t="str">
        <f t="shared" si="366"/>
        <v>Distance</v>
      </c>
      <c r="BH395" s="86" t="str">
        <f t="shared" si="367"/>
        <v>&lt;=</v>
      </c>
      <c r="BI395" s="86">
        <f t="shared" si="368"/>
        <v>279.580810546875</v>
      </c>
      <c r="BJ395" s="15">
        <f t="shared" si="369"/>
        <v>1</v>
      </c>
      <c r="BK395" s="15" t="str">
        <f t="shared" si="370"/>
        <v>Speed&lt;=16,7236328125 AND Speed&lt;=16,737060546875 AND Distance&lt;=169,53466796875 AND Speed&gt;15,89208984375 AND Distance&lt;=200,208251953125 AND Speed&gt;13,645751953125 AND Distance&lt;=279,580810546875</v>
      </c>
      <c r="BM395"/>
      <c r="BN395"/>
      <c r="BO395"/>
    </row>
    <row r="396" spans="1:67">
      <c r="A396" s="15">
        <v>393</v>
      </c>
      <c r="B396" s="15">
        <v>-2</v>
      </c>
      <c r="C396" s="15">
        <v>-8192</v>
      </c>
      <c r="D396" s="15">
        <f t="shared" si="318"/>
        <v>-1</v>
      </c>
      <c r="E396" s="15">
        <f t="shared" si="319"/>
        <v>0</v>
      </c>
      <c r="F396" s="15">
        <f t="shared" si="320"/>
        <v>-1</v>
      </c>
      <c r="G396" s="15">
        <v>643</v>
      </c>
      <c r="H396" s="15">
        <v>644</v>
      </c>
      <c r="I396" s="15">
        <v>392</v>
      </c>
      <c r="J396" s="15">
        <v>8</v>
      </c>
      <c r="K396" s="15">
        <v>896</v>
      </c>
      <c r="L396" s="15">
        <v>455</v>
      </c>
      <c r="M396" s="15">
        <f t="shared" si="321"/>
        <v>0.111083984375</v>
      </c>
      <c r="O396" s="86">
        <f t="shared" si="322"/>
        <v>896</v>
      </c>
      <c r="P396" s="86">
        <f t="shared" si="323"/>
        <v>0</v>
      </c>
      <c r="Q396" s="86">
        <f t="shared" si="324"/>
        <v>671</v>
      </c>
      <c r="R396" s="86" t="b">
        <f t="shared" si="325"/>
        <v>0</v>
      </c>
      <c r="S396" s="86" t="str">
        <f t="shared" si="326"/>
        <v>Dummy Node</v>
      </c>
      <c r="T396" s="86" t="str">
        <f t="shared" si="327"/>
        <v>N/A</v>
      </c>
      <c r="U396" s="86" t="str">
        <f t="shared" si="328"/>
        <v>N/A</v>
      </c>
      <c r="V396" s="86">
        <f t="shared" si="329"/>
        <v>429</v>
      </c>
      <c r="W396" s="86" t="b">
        <f t="shared" si="330"/>
        <v>1</v>
      </c>
      <c r="X396" s="86" t="str">
        <f t="shared" si="331"/>
        <v>Dummy Node</v>
      </c>
      <c r="Y396" s="86" t="str">
        <f t="shared" si="332"/>
        <v>N/A</v>
      </c>
      <c r="Z396" s="86" t="str">
        <f t="shared" si="333"/>
        <v>N/A</v>
      </c>
      <c r="AA396" s="86">
        <f t="shared" si="334"/>
        <v>427</v>
      </c>
      <c r="AB396" s="86" t="b">
        <f t="shared" si="335"/>
        <v>1</v>
      </c>
      <c r="AC396" s="86" t="str">
        <f t="shared" si="336"/>
        <v>Speed</v>
      </c>
      <c r="AD396" s="86" t="str">
        <f t="shared" si="337"/>
        <v>&lt;=</v>
      </c>
      <c r="AE396" s="86">
        <f t="shared" si="338"/>
        <v>16.7236328125</v>
      </c>
      <c r="AF396" s="86">
        <f t="shared" si="339"/>
        <v>267</v>
      </c>
      <c r="AG396" s="86" t="b">
        <f t="shared" si="340"/>
        <v>1</v>
      </c>
      <c r="AH396" s="86" t="str">
        <f t="shared" si="341"/>
        <v>Speed</v>
      </c>
      <c r="AI396" s="86" t="str">
        <f t="shared" si="342"/>
        <v>&lt;=</v>
      </c>
      <c r="AJ396" s="86">
        <f t="shared" si="343"/>
        <v>16.737060546875</v>
      </c>
      <c r="AK396" s="86">
        <f t="shared" si="344"/>
        <v>62</v>
      </c>
      <c r="AL396" s="86" t="b">
        <f t="shared" si="345"/>
        <v>1</v>
      </c>
      <c r="AM396" s="86" t="str">
        <f t="shared" si="346"/>
        <v>Distance</v>
      </c>
      <c r="AN396" s="86" t="str">
        <f t="shared" si="347"/>
        <v>&lt;=</v>
      </c>
      <c r="AO396" s="86">
        <f t="shared" si="348"/>
        <v>169.53466796875</v>
      </c>
      <c r="AP396" s="86">
        <f t="shared" si="349"/>
        <v>15</v>
      </c>
      <c r="AQ396" s="86" t="b">
        <f t="shared" si="350"/>
        <v>0</v>
      </c>
      <c r="AR396" s="86" t="str">
        <f t="shared" si="351"/>
        <v>Speed</v>
      </c>
      <c r="AS396" s="86" t="str">
        <f t="shared" si="352"/>
        <v>&gt;</v>
      </c>
      <c r="AT396" s="86">
        <f t="shared" si="353"/>
        <v>15.89208984375</v>
      </c>
      <c r="AU396" s="86">
        <f t="shared" si="354"/>
        <v>4</v>
      </c>
      <c r="AV396" s="86" t="b">
        <f t="shared" si="355"/>
        <v>1</v>
      </c>
      <c r="AW396" s="86" t="str">
        <f t="shared" si="356"/>
        <v>Distance</v>
      </c>
      <c r="AX396" s="86" t="str">
        <f t="shared" si="357"/>
        <v>&lt;=</v>
      </c>
      <c r="AY396" s="86">
        <f t="shared" si="358"/>
        <v>200.208251953125</v>
      </c>
      <c r="AZ396" s="86">
        <f t="shared" si="359"/>
        <v>1</v>
      </c>
      <c r="BA396" s="86" t="b">
        <f t="shared" si="360"/>
        <v>0</v>
      </c>
      <c r="BB396" s="86" t="str">
        <f t="shared" si="361"/>
        <v>Speed</v>
      </c>
      <c r="BC396" s="86" t="str">
        <f t="shared" si="362"/>
        <v>&gt;</v>
      </c>
      <c r="BD396" s="86">
        <f t="shared" si="363"/>
        <v>13.645751953125</v>
      </c>
      <c r="BE396" s="86">
        <f t="shared" si="364"/>
        <v>0</v>
      </c>
      <c r="BF396" s="86" t="b">
        <f t="shared" si="365"/>
        <v>1</v>
      </c>
      <c r="BG396" s="86" t="str">
        <f t="shared" si="366"/>
        <v>Distance</v>
      </c>
      <c r="BH396" s="86" t="str">
        <f t="shared" si="367"/>
        <v>&lt;=</v>
      </c>
      <c r="BI396" s="86">
        <f t="shared" si="368"/>
        <v>279.580810546875</v>
      </c>
      <c r="BJ396" s="15">
        <f t="shared" si="369"/>
        <v>1</v>
      </c>
      <c r="BK396" s="15" t="str">
        <f t="shared" si="370"/>
        <v>Speed&lt;=16,7236328125 AND Speed&lt;=16,737060546875 AND Distance&lt;=169,53466796875 AND Speed&gt;15,89208984375 AND Distance&lt;=200,208251953125 AND Speed&gt;13,645751953125 AND Distance&lt;=279,580810546875</v>
      </c>
      <c r="BM396"/>
      <c r="BN396"/>
      <c r="BO396"/>
    </row>
    <row r="397" spans="1:67">
      <c r="A397" s="15">
        <v>394</v>
      </c>
      <c r="B397" s="15">
        <v>-2</v>
      </c>
      <c r="C397" s="15">
        <v>-8192</v>
      </c>
      <c r="D397" s="15">
        <f t="shared" si="318"/>
        <v>-1</v>
      </c>
      <c r="E397" s="15">
        <f t="shared" si="319"/>
        <v>0</v>
      </c>
      <c r="F397" s="15">
        <f t="shared" si="320"/>
        <v>-1</v>
      </c>
      <c r="G397" s="15">
        <v>645</v>
      </c>
      <c r="H397" s="15">
        <v>646</v>
      </c>
      <c r="I397" s="15">
        <v>392</v>
      </c>
      <c r="J397" s="15">
        <v>8</v>
      </c>
      <c r="K397" s="15">
        <v>897</v>
      </c>
      <c r="L397" s="15">
        <v>0</v>
      </c>
      <c r="M397" s="15">
        <f t="shared" si="321"/>
        <v>0</v>
      </c>
      <c r="O397" s="86">
        <f t="shared" si="322"/>
        <v>897</v>
      </c>
      <c r="P397" s="86">
        <f t="shared" si="323"/>
        <v>0</v>
      </c>
      <c r="Q397" s="86">
        <f t="shared" si="324"/>
        <v>672</v>
      </c>
      <c r="R397" s="86" t="b">
        <f t="shared" si="325"/>
        <v>1</v>
      </c>
      <c r="S397" s="86" t="str">
        <f t="shared" si="326"/>
        <v>Dummy Node</v>
      </c>
      <c r="T397" s="86" t="str">
        <f t="shared" si="327"/>
        <v>N/A</v>
      </c>
      <c r="U397" s="86" t="str">
        <f t="shared" si="328"/>
        <v>N/A</v>
      </c>
      <c r="V397" s="86">
        <f t="shared" si="329"/>
        <v>429</v>
      </c>
      <c r="W397" s="86" t="b">
        <f t="shared" si="330"/>
        <v>0</v>
      </c>
      <c r="X397" s="86" t="str">
        <f t="shared" si="331"/>
        <v>Dummy Node</v>
      </c>
      <c r="Y397" s="86" t="str">
        <f t="shared" si="332"/>
        <v>N/A</v>
      </c>
      <c r="Z397" s="86" t="str">
        <f t="shared" si="333"/>
        <v>N/A</v>
      </c>
      <c r="AA397" s="86">
        <f t="shared" si="334"/>
        <v>427</v>
      </c>
      <c r="AB397" s="86" t="b">
        <f t="shared" si="335"/>
        <v>1</v>
      </c>
      <c r="AC397" s="86" t="str">
        <f t="shared" si="336"/>
        <v>Speed</v>
      </c>
      <c r="AD397" s="86" t="str">
        <f t="shared" si="337"/>
        <v>&lt;=</v>
      </c>
      <c r="AE397" s="86">
        <f t="shared" si="338"/>
        <v>16.7236328125</v>
      </c>
      <c r="AF397" s="86">
        <f t="shared" si="339"/>
        <v>267</v>
      </c>
      <c r="AG397" s="86" t="b">
        <f t="shared" si="340"/>
        <v>1</v>
      </c>
      <c r="AH397" s="86" t="str">
        <f t="shared" si="341"/>
        <v>Speed</v>
      </c>
      <c r="AI397" s="86" t="str">
        <f t="shared" si="342"/>
        <v>&lt;=</v>
      </c>
      <c r="AJ397" s="86">
        <f t="shared" si="343"/>
        <v>16.737060546875</v>
      </c>
      <c r="AK397" s="86">
        <f t="shared" si="344"/>
        <v>62</v>
      </c>
      <c r="AL397" s="86" t="b">
        <f t="shared" si="345"/>
        <v>1</v>
      </c>
      <c r="AM397" s="86" t="str">
        <f t="shared" si="346"/>
        <v>Distance</v>
      </c>
      <c r="AN397" s="86" t="str">
        <f t="shared" si="347"/>
        <v>&lt;=</v>
      </c>
      <c r="AO397" s="86">
        <f t="shared" si="348"/>
        <v>169.53466796875</v>
      </c>
      <c r="AP397" s="86">
        <f t="shared" si="349"/>
        <v>15</v>
      </c>
      <c r="AQ397" s="86" t="b">
        <f t="shared" si="350"/>
        <v>0</v>
      </c>
      <c r="AR397" s="86" t="str">
        <f t="shared" si="351"/>
        <v>Speed</v>
      </c>
      <c r="AS397" s="86" t="str">
        <f t="shared" si="352"/>
        <v>&gt;</v>
      </c>
      <c r="AT397" s="86">
        <f t="shared" si="353"/>
        <v>15.89208984375</v>
      </c>
      <c r="AU397" s="86">
        <f t="shared" si="354"/>
        <v>4</v>
      </c>
      <c r="AV397" s="86" t="b">
        <f t="shared" si="355"/>
        <v>1</v>
      </c>
      <c r="AW397" s="86" t="str">
        <f t="shared" si="356"/>
        <v>Distance</v>
      </c>
      <c r="AX397" s="86" t="str">
        <f t="shared" si="357"/>
        <v>&lt;=</v>
      </c>
      <c r="AY397" s="86">
        <f t="shared" si="358"/>
        <v>200.208251953125</v>
      </c>
      <c r="AZ397" s="86">
        <f t="shared" si="359"/>
        <v>1</v>
      </c>
      <c r="BA397" s="86" t="b">
        <f t="shared" si="360"/>
        <v>0</v>
      </c>
      <c r="BB397" s="86" t="str">
        <f t="shared" si="361"/>
        <v>Speed</v>
      </c>
      <c r="BC397" s="86" t="str">
        <f t="shared" si="362"/>
        <v>&gt;</v>
      </c>
      <c r="BD397" s="86">
        <f t="shared" si="363"/>
        <v>13.645751953125</v>
      </c>
      <c r="BE397" s="86">
        <f t="shared" si="364"/>
        <v>0</v>
      </c>
      <c r="BF397" s="86" t="b">
        <f t="shared" si="365"/>
        <v>1</v>
      </c>
      <c r="BG397" s="86" t="str">
        <f t="shared" si="366"/>
        <v>Distance</v>
      </c>
      <c r="BH397" s="86" t="str">
        <f t="shared" si="367"/>
        <v>&lt;=</v>
      </c>
      <c r="BI397" s="86">
        <f t="shared" si="368"/>
        <v>279.580810546875</v>
      </c>
      <c r="BJ397" s="15">
        <f t="shared" si="369"/>
        <v>1</v>
      </c>
      <c r="BK397" s="15" t="str">
        <f t="shared" si="370"/>
        <v>Speed&lt;=16,7236328125 AND Speed&lt;=16,737060546875 AND Distance&lt;=169,53466796875 AND Speed&gt;15,89208984375 AND Distance&lt;=200,208251953125 AND Speed&gt;13,645751953125 AND Distance&lt;=279,580810546875</v>
      </c>
      <c r="BM397"/>
      <c r="BN397"/>
      <c r="BO397"/>
    </row>
    <row r="398" spans="1:67">
      <c r="A398" s="15">
        <v>395</v>
      </c>
      <c r="B398" s="15">
        <v>-2</v>
      </c>
      <c r="C398" s="15">
        <v>-8192</v>
      </c>
      <c r="D398" s="15">
        <f t="shared" si="318"/>
        <v>-1</v>
      </c>
      <c r="E398" s="15">
        <f t="shared" si="319"/>
        <v>0</v>
      </c>
      <c r="F398" s="15">
        <f t="shared" si="320"/>
        <v>-1</v>
      </c>
      <c r="G398" s="15">
        <v>647</v>
      </c>
      <c r="H398" s="15">
        <v>648</v>
      </c>
      <c r="I398" s="15">
        <v>119</v>
      </c>
      <c r="J398" s="15">
        <v>6</v>
      </c>
      <c r="K398" s="15">
        <v>898</v>
      </c>
      <c r="L398" s="15">
        <v>1365</v>
      </c>
      <c r="M398" s="15">
        <f t="shared" si="321"/>
        <v>0.333251953125</v>
      </c>
      <c r="O398" s="86">
        <f t="shared" si="322"/>
        <v>898</v>
      </c>
      <c r="P398" s="86">
        <f t="shared" si="323"/>
        <v>0</v>
      </c>
      <c r="Q398" s="86">
        <f t="shared" si="324"/>
        <v>672</v>
      </c>
      <c r="R398" s="86" t="b">
        <f t="shared" si="325"/>
        <v>0</v>
      </c>
      <c r="S398" s="86" t="str">
        <f t="shared" si="326"/>
        <v>Dummy Node</v>
      </c>
      <c r="T398" s="86" t="str">
        <f t="shared" si="327"/>
        <v>N/A</v>
      </c>
      <c r="U398" s="86" t="str">
        <f t="shared" si="328"/>
        <v>N/A</v>
      </c>
      <c r="V398" s="86">
        <f t="shared" si="329"/>
        <v>429</v>
      </c>
      <c r="W398" s="86" t="b">
        <f t="shared" si="330"/>
        <v>0</v>
      </c>
      <c r="X398" s="86" t="str">
        <f t="shared" si="331"/>
        <v>Dummy Node</v>
      </c>
      <c r="Y398" s="86" t="str">
        <f t="shared" si="332"/>
        <v>N/A</v>
      </c>
      <c r="Z398" s="86" t="str">
        <f t="shared" si="333"/>
        <v>N/A</v>
      </c>
      <c r="AA398" s="86">
        <f t="shared" si="334"/>
        <v>427</v>
      </c>
      <c r="AB398" s="86" t="b">
        <f t="shared" si="335"/>
        <v>1</v>
      </c>
      <c r="AC398" s="86" t="str">
        <f t="shared" si="336"/>
        <v>Speed</v>
      </c>
      <c r="AD398" s="86" t="str">
        <f t="shared" si="337"/>
        <v>&lt;=</v>
      </c>
      <c r="AE398" s="86">
        <f t="shared" si="338"/>
        <v>16.7236328125</v>
      </c>
      <c r="AF398" s="86">
        <f t="shared" si="339"/>
        <v>267</v>
      </c>
      <c r="AG398" s="86" t="b">
        <f t="shared" si="340"/>
        <v>1</v>
      </c>
      <c r="AH398" s="86" t="str">
        <f t="shared" si="341"/>
        <v>Speed</v>
      </c>
      <c r="AI398" s="86" t="str">
        <f t="shared" si="342"/>
        <v>&lt;=</v>
      </c>
      <c r="AJ398" s="86">
        <f t="shared" si="343"/>
        <v>16.737060546875</v>
      </c>
      <c r="AK398" s="86">
        <f t="shared" si="344"/>
        <v>62</v>
      </c>
      <c r="AL398" s="86" t="b">
        <f t="shared" si="345"/>
        <v>1</v>
      </c>
      <c r="AM398" s="86" t="str">
        <f t="shared" si="346"/>
        <v>Distance</v>
      </c>
      <c r="AN398" s="86" t="str">
        <f t="shared" si="347"/>
        <v>&lt;=</v>
      </c>
      <c r="AO398" s="86">
        <f t="shared" si="348"/>
        <v>169.53466796875</v>
      </c>
      <c r="AP398" s="86">
        <f t="shared" si="349"/>
        <v>15</v>
      </c>
      <c r="AQ398" s="86" t="b">
        <f t="shared" si="350"/>
        <v>0</v>
      </c>
      <c r="AR398" s="86" t="str">
        <f t="shared" si="351"/>
        <v>Speed</v>
      </c>
      <c r="AS398" s="86" t="str">
        <f t="shared" si="352"/>
        <v>&gt;</v>
      </c>
      <c r="AT398" s="86">
        <f t="shared" si="353"/>
        <v>15.89208984375</v>
      </c>
      <c r="AU398" s="86">
        <f t="shared" si="354"/>
        <v>4</v>
      </c>
      <c r="AV398" s="86" t="b">
        <f t="shared" si="355"/>
        <v>1</v>
      </c>
      <c r="AW398" s="86" t="str">
        <f t="shared" si="356"/>
        <v>Distance</v>
      </c>
      <c r="AX398" s="86" t="str">
        <f t="shared" si="357"/>
        <v>&lt;=</v>
      </c>
      <c r="AY398" s="86">
        <f t="shared" si="358"/>
        <v>200.208251953125</v>
      </c>
      <c r="AZ398" s="86">
        <f t="shared" si="359"/>
        <v>1</v>
      </c>
      <c r="BA398" s="86" t="b">
        <f t="shared" si="360"/>
        <v>0</v>
      </c>
      <c r="BB398" s="86" t="str">
        <f t="shared" si="361"/>
        <v>Speed</v>
      </c>
      <c r="BC398" s="86" t="str">
        <f t="shared" si="362"/>
        <v>&gt;</v>
      </c>
      <c r="BD398" s="86">
        <f t="shared" si="363"/>
        <v>13.645751953125</v>
      </c>
      <c r="BE398" s="86">
        <f t="shared" si="364"/>
        <v>0</v>
      </c>
      <c r="BF398" s="86" t="b">
        <f t="shared" si="365"/>
        <v>1</v>
      </c>
      <c r="BG398" s="86" t="str">
        <f t="shared" si="366"/>
        <v>Distance</v>
      </c>
      <c r="BH398" s="86" t="str">
        <f t="shared" si="367"/>
        <v>&lt;=</v>
      </c>
      <c r="BI398" s="86">
        <f t="shared" si="368"/>
        <v>279.580810546875</v>
      </c>
      <c r="BJ398" s="15">
        <f t="shared" si="369"/>
        <v>1</v>
      </c>
      <c r="BK398" s="15" t="str">
        <f t="shared" si="370"/>
        <v>Speed&lt;=16,7236328125 AND Speed&lt;=16,737060546875 AND Distance&lt;=169,53466796875 AND Speed&gt;15,89208984375 AND Distance&lt;=200,208251953125 AND Speed&gt;13,645751953125 AND Distance&lt;=279,580810546875</v>
      </c>
      <c r="BM398"/>
      <c r="BN398"/>
      <c r="BO398"/>
    </row>
    <row r="399" spans="1:67">
      <c r="A399" s="15">
        <v>396</v>
      </c>
      <c r="B399" s="15">
        <v>2</v>
      </c>
      <c r="C399" s="15">
        <v>2929</v>
      </c>
      <c r="D399" s="15">
        <f t="shared" si="318"/>
        <v>0</v>
      </c>
      <c r="E399" s="15">
        <f t="shared" si="319"/>
        <v>2929</v>
      </c>
      <c r="F399" s="15">
        <f t="shared" si="320"/>
        <v>0.715087890625</v>
      </c>
      <c r="G399" s="15">
        <v>397</v>
      </c>
      <c r="H399" s="15">
        <v>398</v>
      </c>
      <c r="I399" s="15">
        <v>119</v>
      </c>
      <c r="J399" s="15">
        <v>6</v>
      </c>
      <c r="K399" s="15">
        <v>899</v>
      </c>
      <c r="L399" s="15">
        <v>1331</v>
      </c>
      <c r="M399" s="15">
        <f t="shared" si="321"/>
        <v>0.324951171875</v>
      </c>
      <c r="O399" s="86">
        <f t="shared" si="322"/>
        <v>899</v>
      </c>
      <c r="P399" s="86">
        <f t="shared" si="323"/>
        <v>0.111083984375</v>
      </c>
      <c r="Q399" s="86">
        <f t="shared" si="324"/>
        <v>673</v>
      </c>
      <c r="R399" s="86" t="b">
        <f t="shared" si="325"/>
        <v>1</v>
      </c>
      <c r="S399" s="86" t="str">
        <f t="shared" si="326"/>
        <v>Dummy Node</v>
      </c>
      <c r="T399" s="86" t="str">
        <f t="shared" si="327"/>
        <v>N/A</v>
      </c>
      <c r="U399" s="86" t="str">
        <f t="shared" si="328"/>
        <v>N/A</v>
      </c>
      <c r="V399" s="86">
        <f t="shared" si="329"/>
        <v>430</v>
      </c>
      <c r="W399" s="86" t="b">
        <f t="shared" si="330"/>
        <v>1</v>
      </c>
      <c r="X399" s="86" t="str">
        <f t="shared" si="331"/>
        <v>Dummy Node</v>
      </c>
      <c r="Y399" s="86" t="str">
        <f t="shared" si="332"/>
        <v>N/A</v>
      </c>
      <c r="Z399" s="86" t="str">
        <f t="shared" si="333"/>
        <v>N/A</v>
      </c>
      <c r="AA399" s="86">
        <f t="shared" si="334"/>
        <v>427</v>
      </c>
      <c r="AB399" s="86" t="b">
        <f t="shared" si="335"/>
        <v>0</v>
      </c>
      <c r="AC399" s="86" t="str">
        <f t="shared" si="336"/>
        <v>Speed</v>
      </c>
      <c r="AD399" s="86" t="str">
        <f t="shared" si="337"/>
        <v>&gt;</v>
      </c>
      <c r="AE399" s="86">
        <f t="shared" si="338"/>
        <v>16.7236328125</v>
      </c>
      <c r="AF399" s="86">
        <f t="shared" si="339"/>
        <v>267</v>
      </c>
      <c r="AG399" s="86" t="b">
        <f t="shared" si="340"/>
        <v>1</v>
      </c>
      <c r="AH399" s="86" t="str">
        <f t="shared" si="341"/>
        <v>Speed</v>
      </c>
      <c r="AI399" s="86" t="str">
        <f t="shared" si="342"/>
        <v>&lt;=</v>
      </c>
      <c r="AJ399" s="86">
        <f t="shared" si="343"/>
        <v>16.737060546875</v>
      </c>
      <c r="AK399" s="86">
        <f t="shared" si="344"/>
        <v>62</v>
      </c>
      <c r="AL399" s="86" t="b">
        <f t="shared" si="345"/>
        <v>1</v>
      </c>
      <c r="AM399" s="86" t="str">
        <f t="shared" si="346"/>
        <v>Distance</v>
      </c>
      <c r="AN399" s="86" t="str">
        <f t="shared" si="347"/>
        <v>&lt;=</v>
      </c>
      <c r="AO399" s="86">
        <f t="shared" si="348"/>
        <v>169.53466796875</v>
      </c>
      <c r="AP399" s="86">
        <f t="shared" si="349"/>
        <v>15</v>
      </c>
      <c r="AQ399" s="86" t="b">
        <f t="shared" si="350"/>
        <v>0</v>
      </c>
      <c r="AR399" s="86" t="str">
        <f t="shared" si="351"/>
        <v>Speed</v>
      </c>
      <c r="AS399" s="86" t="str">
        <f t="shared" si="352"/>
        <v>&gt;</v>
      </c>
      <c r="AT399" s="86">
        <f t="shared" si="353"/>
        <v>15.89208984375</v>
      </c>
      <c r="AU399" s="86">
        <f t="shared" si="354"/>
        <v>4</v>
      </c>
      <c r="AV399" s="86" t="b">
        <f t="shared" si="355"/>
        <v>1</v>
      </c>
      <c r="AW399" s="86" t="str">
        <f t="shared" si="356"/>
        <v>Distance</v>
      </c>
      <c r="AX399" s="86" t="str">
        <f t="shared" si="357"/>
        <v>&lt;=</v>
      </c>
      <c r="AY399" s="86">
        <f t="shared" si="358"/>
        <v>200.208251953125</v>
      </c>
      <c r="AZ399" s="86">
        <f t="shared" si="359"/>
        <v>1</v>
      </c>
      <c r="BA399" s="86" t="b">
        <f t="shared" si="360"/>
        <v>0</v>
      </c>
      <c r="BB399" s="86" t="str">
        <f t="shared" si="361"/>
        <v>Speed</v>
      </c>
      <c r="BC399" s="86" t="str">
        <f t="shared" si="362"/>
        <v>&gt;</v>
      </c>
      <c r="BD399" s="86">
        <f t="shared" si="363"/>
        <v>13.645751953125</v>
      </c>
      <c r="BE399" s="86">
        <f t="shared" si="364"/>
        <v>0</v>
      </c>
      <c r="BF399" s="86" t="b">
        <f t="shared" si="365"/>
        <v>1</v>
      </c>
      <c r="BG399" s="86" t="str">
        <f t="shared" si="366"/>
        <v>Distance</v>
      </c>
      <c r="BH399" s="86" t="str">
        <f t="shared" si="367"/>
        <v>&lt;=</v>
      </c>
      <c r="BI399" s="86">
        <f t="shared" si="368"/>
        <v>279.580810546875</v>
      </c>
      <c r="BJ399" s="15">
        <f t="shared" si="369"/>
        <v>1</v>
      </c>
      <c r="BK399" s="15" t="str">
        <f t="shared" si="370"/>
        <v>Speed&gt;16,7236328125 AND Speed&lt;=16,737060546875 AND Distance&lt;=169,53466796875 AND Speed&gt;15,89208984375 AND Distance&lt;=200,208251953125 AND Speed&gt;13,645751953125 AND Distance&lt;=279,580810546875</v>
      </c>
      <c r="BM399"/>
      <c r="BN399"/>
      <c r="BO399"/>
    </row>
    <row r="400" spans="1:67">
      <c r="A400" s="15">
        <v>397</v>
      </c>
      <c r="B400" s="15">
        <v>0</v>
      </c>
      <c r="C400" s="15">
        <v>1923317</v>
      </c>
      <c r="D400" s="15">
        <f t="shared" si="318"/>
        <v>469</v>
      </c>
      <c r="E400" s="15">
        <f t="shared" si="319"/>
        <v>2293</v>
      </c>
      <c r="F400" s="15">
        <f t="shared" si="320"/>
        <v>469.559814453125</v>
      </c>
      <c r="G400" s="15">
        <v>399</v>
      </c>
      <c r="H400" s="15">
        <v>400</v>
      </c>
      <c r="I400" s="15">
        <v>396</v>
      </c>
      <c r="J400" s="15">
        <v>7</v>
      </c>
      <c r="K400" s="15">
        <v>900</v>
      </c>
      <c r="L400" s="15">
        <v>1183</v>
      </c>
      <c r="M400" s="15">
        <f t="shared" si="321"/>
        <v>0.288818359375</v>
      </c>
      <c r="O400" s="86">
        <f t="shared" si="322"/>
        <v>900</v>
      </c>
      <c r="P400" s="86">
        <f t="shared" si="323"/>
        <v>0.111083984375</v>
      </c>
      <c r="Q400" s="86">
        <f t="shared" si="324"/>
        <v>673</v>
      </c>
      <c r="R400" s="86" t="b">
        <f t="shared" si="325"/>
        <v>0</v>
      </c>
      <c r="S400" s="86" t="str">
        <f t="shared" si="326"/>
        <v>Dummy Node</v>
      </c>
      <c r="T400" s="86" t="str">
        <f t="shared" si="327"/>
        <v>N/A</v>
      </c>
      <c r="U400" s="86" t="str">
        <f t="shared" si="328"/>
        <v>N/A</v>
      </c>
      <c r="V400" s="86">
        <f t="shared" si="329"/>
        <v>430</v>
      </c>
      <c r="W400" s="86" t="b">
        <f t="shared" si="330"/>
        <v>1</v>
      </c>
      <c r="X400" s="86" t="str">
        <f t="shared" si="331"/>
        <v>Dummy Node</v>
      </c>
      <c r="Y400" s="86" t="str">
        <f t="shared" si="332"/>
        <v>N/A</v>
      </c>
      <c r="Z400" s="86" t="str">
        <f t="shared" si="333"/>
        <v>N/A</v>
      </c>
      <c r="AA400" s="86">
        <f t="shared" si="334"/>
        <v>427</v>
      </c>
      <c r="AB400" s="86" t="b">
        <f t="shared" si="335"/>
        <v>0</v>
      </c>
      <c r="AC400" s="86" t="str">
        <f t="shared" si="336"/>
        <v>Speed</v>
      </c>
      <c r="AD400" s="86" t="str">
        <f t="shared" si="337"/>
        <v>&gt;</v>
      </c>
      <c r="AE400" s="86">
        <f t="shared" si="338"/>
        <v>16.7236328125</v>
      </c>
      <c r="AF400" s="86">
        <f t="shared" si="339"/>
        <v>267</v>
      </c>
      <c r="AG400" s="86" t="b">
        <f t="shared" si="340"/>
        <v>1</v>
      </c>
      <c r="AH400" s="86" t="str">
        <f t="shared" si="341"/>
        <v>Speed</v>
      </c>
      <c r="AI400" s="86" t="str">
        <f t="shared" si="342"/>
        <v>&lt;=</v>
      </c>
      <c r="AJ400" s="86">
        <f t="shared" si="343"/>
        <v>16.737060546875</v>
      </c>
      <c r="AK400" s="86">
        <f t="shared" si="344"/>
        <v>62</v>
      </c>
      <c r="AL400" s="86" t="b">
        <f t="shared" si="345"/>
        <v>1</v>
      </c>
      <c r="AM400" s="86" t="str">
        <f t="shared" si="346"/>
        <v>Distance</v>
      </c>
      <c r="AN400" s="86" t="str">
        <f t="shared" si="347"/>
        <v>&lt;=</v>
      </c>
      <c r="AO400" s="86">
        <f t="shared" si="348"/>
        <v>169.53466796875</v>
      </c>
      <c r="AP400" s="86">
        <f t="shared" si="349"/>
        <v>15</v>
      </c>
      <c r="AQ400" s="86" t="b">
        <f t="shared" si="350"/>
        <v>0</v>
      </c>
      <c r="AR400" s="86" t="str">
        <f t="shared" si="351"/>
        <v>Speed</v>
      </c>
      <c r="AS400" s="86" t="str">
        <f t="shared" si="352"/>
        <v>&gt;</v>
      </c>
      <c r="AT400" s="86">
        <f t="shared" si="353"/>
        <v>15.89208984375</v>
      </c>
      <c r="AU400" s="86">
        <f t="shared" si="354"/>
        <v>4</v>
      </c>
      <c r="AV400" s="86" t="b">
        <f t="shared" si="355"/>
        <v>1</v>
      </c>
      <c r="AW400" s="86" t="str">
        <f t="shared" si="356"/>
        <v>Distance</v>
      </c>
      <c r="AX400" s="86" t="str">
        <f t="shared" si="357"/>
        <v>&lt;=</v>
      </c>
      <c r="AY400" s="86">
        <f t="shared" si="358"/>
        <v>200.208251953125</v>
      </c>
      <c r="AZ400" s="86">
        <f t="shared" si="359"/>
        <v>1</v>
      </c>
      <c r="BA400" s="86" t="b">
        <f t="shared" si="360"/>
        <v>0</v>
      </c>
      <c r="BB400" s="86" t="str">
        <f t="shared" si="361"/>
        <v>Speed</v>
      </c>
      <c r="BC400" s="86" t="str">
        <f t="shared" si="362"/>
        <v>&gt;</v>
      </c>
      <c r="BD400" s="86">
        <f t="shared" si="363"/>
        <v>13.645751953125</v>
      </c>
      <c r="BE400" s="86">
        <f t="shared" si="364"/>
        <v>0</v>
      </c>
      <c r="BF400" s="86" t="b">
        <f t="shared" si="365"/>
        <v>1</v>
      </c>
      <c r="BG400" s="86" t="str">
        <f t="shared" si="366"/>
        <v>Distance</v>
      </c>
      <c r="BH400" s="86" t="str">
        <f t="shared" si="367"/>
        <v>&lt;=</v>
      </c>
      <c r="BI400" s="86">
        <f t="shared" si="368"/>
        <v>279.580810546875</v>
      </c>
      <c r="BJ400" s="15">
        <f t="shared" si="369"/>
        <v>1</v>
      </c>
      <c r="BK400" s="15" t="str">
        <f t="shared" si="370"/>
        <v>Speed&gt;16,7236328125 AND Speed&lt;=16,737060546875 AND Distance&lt;=169,53466796875 AND Speed&gt;15,89208984375 AND Distance&lt;=200,208251953125 AND Speed&gt;13,645751953125 AND Distance&lt;=279,580810546875</v>
      </c>
      <c r="BM400"/>
      <c r="BN400"/>
      <c r="BO400"/>
    </row>
    <row r="401" spans="1:67">
      <c r="A401" s="15">
        <v>398</v>
      </c>
      <c r="B401" s="15">
        <v>-2</v>
      </c>
      <c r="C401" s="15">
        <v>-8192</v>
      </c>
      <c r="D401" s="15">
        <f t="shared" si="318"/>
        <v>-1</v>
      </c>
      <c r="E401" s="15">
        <f t="shared" si="319"/>
        <v>0</v>
      </c>
      <c r="F401" s="15">
        <f t="shared" si="320"/>
        <v>-1</v>
      </c>
      <c r="G401" s="15">
        <v>649</v>
      </c>
      <c r="H401" s="15">
        <v>650</v>
      </c>
      <c r="I401" s="15">
        <v>396</v>
      </c>
      <c r="J401" s="15">
        <v>7</v>
      </c>
      <c r="K401" s="15">
        <v>901</v>
      </c>
      <c r="L401" s="15">
        <v>1365</v>
      </c>
      <c r="M401" s="15">
        <f t="shared" si="321"/>
        <v>0.333251953125</v>
      </c>
      <c r="O401" s="86">
        <f t="shared" si="322"/>
        <v>901</v>
      </c>
      <c r="P401" s="86">
        <f t="shared" si="323"/>
        <v>0.111083984375</v>
      </c>
      <c r="Q401" s="86">
        <f t="shared" si="324"/>
        <v>674</v>
      </c>
      <c r="R401" s="86" t="b">
        <f t="shared" si="325"/>
        <v>1</v>
      </c>
      <c r="S401" s="86" t="str">
        <f t="shared" si="326"/>
        <v>Dummy Node</v>
      </c>
      <c r="T401" s="86" t="str">
        <f t="shared" si="327"/>
        <v>N/A</v>
      </c>
      <c r="U401" s="86" t="str">
        <f t="shared" si="328"/>
        <v>N/A</v>
      </c>
      <c r="V401" s="86">
        <f t="shared" si="329"/>
        <v>430</v>
      </c>
      <c r="W401" s="86" t="b">
        <f t="shared" si="330"/>
        <v>0</v>
      </c>
      <c r="X401" s="86" t="str">
        <f t="shared" si="331"/>
        <v>Dummy Node</v>
      </c>
      <c r="Y401" s="86" t="str">
        <f t="shared" si="332"/>
        <v>N/A</v>
      </c>
      <c r="Z401" s="86" t="str">
        <f t="shared" si="333"/>
        <v>N/A</v>
      </c>
      <c r="AA401" s="86">
        <f t="shared" si="334"/>
        <v>427</v>
      </c>
      <c r="AB401" s="86" t="b">
        <f t="shared" si="335"/>
        <v>0</v>
      </c>
      <c r="AC401" s="86" t="str">
        <f t="shared" si="336"/>
        <v>Speed</v>
      </c>
      <c r="AD401" s="86" t="str">
        <f t="shared" si="337"/>
        <v>&gt;</v>
      </c>
      <c r="AE401" s="86">
        <f t="shared" si="338"/>
        <v>16.7236328125</v>
      </c>
      <c r="AF401" s="86">
        <f t="shared" si="339"/>
        <v>267</v>
      </c>
      <c r="AG401" s="86" t="b">
        <f t="shared" si="340"/>
        <v>1</v>
      </c>
      <c r="AH401" s="86" t="str">
        <f t="shared" si="341"/>
        <v>Speed</v>
      </c>
      <c r="AI401" s="86" t="str">
        <f t="shared" si="342"/>
        <v>&lt;=</v>
      </c>
      <c r="AJ401" s="86">
        <f t="shared" si="343"/>
        <v>16.737060546875</v>
      </c>
      <c r="AK401" s="86">
        <f t="shared" si="344"/>
        <v>62</v>
      </c>
      <c r="AL401" s="86" t="b">
        <f t="shared" si="345"/>
        <v>1</v>
      </c>
      <c r="AM401" s="86" t="str">
        <f t="shared" si="346"/>
        <v>Distance</v>
      </c>
      <c r="AN401" s="86" t="str">
        <f t="shared" si="347"/>
        <v>&lt;=</v>
      </c>
      <c r="AO401" s="86">
        <f t="shared" si="348"/>
        <v>169.53466796875</v>
      </c>
      <c r="AP401" s="86">
        <f t="shared" si="349"/>
        <v>15</v>
      </c>
      <c r="AQ401" s="86" t="b">
        <f t="shared" si="350"/>
        <v>0</v>
      </c>
      <c r="AR401" s="86" t="str">
        <f t="shared" si="351"/>
        <v>Speed</v>
      </c>
      <c r="AS401" s="86" t="str">
        <f t="shared" si="352"/>
        <v>&gt;</v>
      </c>
      <c r="AT401" s="86">
        <f t="shared" si="353"/>
        <v>15.89208984375</v>
      </c>
      <c r="AU401" s="86">
        <f t="shared" si="354"/>
        <v>4</v>
      </c>
      <c r="AV401" s="86" t="b">
        <f t="shared" si="355"/>
        <v>1</v>
      </c>
      <c r="AW401" s="86" t="str">
        <f t="shared" si="356"/>
        <v>Distance</v>
      </c>
      <c r="AX401" s="86" t="str">
        <f t="shared" si="357"/>
        <v>&lt;=</v>
      </c>
      <c r="AY401" s="86">
        <f t="shared" si="358"/>
        <v>200.208251953125</v>
      </c>
      <c r="AZ401" s="86">
        <f t="shared" si="359"/>
        <v>1</v>
      </c>
      <c r="BA401" s="86" t="b">
        <f t="shared" si="360"/>
        <v>0</v>
      </c>
      <c r="BB401" s="86" t="str">
        <f t="shared" si="361"/>
        <v>Speed</v>
      </c>
      <c r="BC401" s="86" t="str">
        <f t="shared" si="362"/>
        <v>&gt;</v>
      </c>
      <c r="BD401" s="86">
        <f t="shared" si="363"/>
        <v>13.645751953125</v>
      </c>
      <c r="BE401" s="86">
        <f t="shared" si="364"/>
        <v>0</v>
      </c>
      <c r="BF401" s="86" t="b">
        <f t="shared" si="365"/>
        <v>1</v>
      </c>
      <c r="BG401" s="86" t="str">
        <f t="shared" si="366"/>
        <v>Distance</v>
      </c>
      <c r="BH401" s="86" t="str">
        <f t="shared" si="367"/>
        <v>&lt;=</v>
      </c>
      <c r="BI401" s="86">
        <f t="shared" si="368"/>
        <v>279.580810546875</v>
      </c>
      <c r="BJ401" s="15">
        <f t="shared" si="369"/>
        <v>1</v>
      </c>
      <c r="BK401" s="15" t="str">
        <f t="shared" si="370"/>
        <v>Speed&gt;16,7236328125 AND Speed&lt;=16,737060546875 AND Distance&lt;=169,53466796875 AND Speed&gt;15,89208984375 AND Distance&lt;=200,208251953125 AND Speed&gt;13,645751953125 AND Distance&lt;=279,580810546875</v>
      </c>
      <c r="BM401"/>
      <c r="BN401"/>
      <c r="BO401"/>
    </row>
    <row r="402" spans="1:67">
      <c r="A402" s="15">
        <v>399</v>
      </c>
      <c r="B402" s="15">
        <v>1</v>
      </c>
      <c r="C402" s="15">
        <v>89133</v>
      </c>
      <c r="D402" s="15">
        <f t="shared" si="318"/>
        <v>21</v>
      </c>
      <c r="E402" s="15">
        <f t="shared" si="319"/>
        <v>3117</v>
      </c>
      <c r="F402" s="15">
        <f t="shared" si="320"/>
        <v>21.760986328125</v>
      </c>
      <c r="G402" s="15">
        <v>401</v>
      </c>
      <c r="H402" s="15">
        <v>402</v>
      </c>
      <c r="I402" s="15">
        <v>397</v>
      </c>
      <c r="J402" s="15">
        <v>8</v>
      </c>
      <c r="K402" s="15">
        <v>902</v>
      </c>
      <c r="L402" s="15">
        <v>585</v>
      </c>
      <c r="M402" s="15">
        <f t="shared" si="321"/>
        <v>0.142822265625</v>
      </c>
      <c r="O402" s="86">
        <f t="shared" si="322"/>
        <v>902</v>
      </c>
      <c r="P402" s="86">
        <f t="shared" si="323"/>
        <v>0.111083984375</v>
      </c>
      <c r="Q402" s="86">
        <f t="shared" si="324"/>
        <v>674</v>
      </c>
      <c r="R402" s="86" t="b">
        <f t="shared" si="325"/>
        <v>0</v>
      </c>
      <c r="S402" s="86" t="str">
        <f t="shared" si="326"/>
        <v>Dummy Node</v>
      </c>
      <c r="T402" s="86" t="str">
        <f t="shared" si="327"/>
        <v>N/A</v>
      </c>
      <c r="U402" s="86" t="str">
        <f t="shared" si="328"/>
        <v>N/A</v>
      </c>
      <c r="V402" s="86">
        <f t="shared" si="329"/>
        <v>430</v>
      </c>
      <c r="W402" s="86" t="b">
        <f t="shared" si="330"/>
        <v>0</v>
      </c>
      <c r="X402" s="86" t="str">
        <f t="shared" si="331"/>
        <v>Dummy Node</v>
      </c>
      <c r="Y402" s="86" t="str">
        <f t="shared" si="332"/>
        <v>N/A</v>
      </c>
      <c r="Z402" s="86" t="str">
        <f t="shared" si="333"/>
        <v>N/A</v>
      </c>
      <c r="AA402" s="86">
        <f t="shared" si="334"/>
        <v>427</v>
      </c>
      <c r="AB402" s="86" t="b">
        <f t="shared" si="335"/>
        <v>0</v>
      </c>
      <c r="AC402" s="86" t="str">
        <f t="shared" si="336"/>
        <v>Speed</v>
      </c>
      <c r="AD402" s="86" t="str">
        <f t="shared" si="337"/>
        <v>&gt;</v>
      </c>
      <c r="AE402" s="86">
        <f t="shared" si="338"/>
        <v>16.7236328125</v>
      </c>
      <c r="AF402" s="86">
        <f t="shared" si="339"/>
        <v>267</v>
      </c>
      <c r="AG402" s="86" t="b">
        <f t="shared" si="340"/>
        <v>1</v>
      </c>
      <c r="AH402" s="86" t="str">
        <f t="shared" si="341"/>
        <v>Speed</v>
      </c>
      <c r="AI402" s="86" t="str">
        <f t="shared" si="342"/>
        <v>&lt;=</v>
      </c>
      <c r="AJ402" s="86">
        <f t="shared" si="343"/>
        <v>16.737060546875</v>
      </c>
      <c r="AK402" s="86">
        <f t="shared" si="344"/>
        <v>62</v>
      </c>
      <c r="AL402" s="86" t="b">
        <f t="shared" si="345"/>
        <v>1</v>
      </c>
      <c r="AM402" s="86" t="str">
        <f t="shared" si="346"/>
        <v>Distance</v>
      </c>
      <c r="AN402" s="86" t="str">
        <f t="shared" si="347"/>
        <v>&lt;=</v>
      </c>
      <c r="AO402" s="86">
        <f t="shared" si="348"/>
        <v>169.53466796875</v>
      </c>
      <c r="AP402" s="86">
        <f t="shared" si="349"/>
        <v>15</v>
      </c>
      <c r="AQ402" s="86" t="b">
        <f t="shared" si="350"/>
        <v>0</v>
      </c>
      <c r="AR402" s="86" t="str">
        <f t="shared" si="351"/>
        <v>Speed</v>
      </c>
      <c r="AS402" s="86" t="str">
        <f t="shared" si="352"/>
        <v>&gt;</v>
      </c>
      <c r="AT402" s="86">
        <f t="shared" si="353"/>
        <v>15.89208984375</v>
      </c>
      <c r="AU402" s="86">
        <f t="shared" si="354"/>
        <v>4</v>
      </c>
      <c r="AV402" s="86" t="b">
        <f t="shared" si="355"/>
        <v>1</v>
      </c>
      <c r="AW402" s="86" t="str">
        <f t="shared" si="356"/>
        <v>Distance</v>
      </c>
      <c r="AX402" s="86" t="str">
        <f t="shared" si="357"/>
        <v>&lt;=</v>
      </c>
      <c r="AY402" s="86">
        <f t="shared" si="358"/>
        <v>200.208251953125</v>
      </c>
      <c r="AZ402" s="86">
        <f t="shared" si="359"/>
        <v>1</v>
      </c>
      <c r="BA402" s="86" t="b">
        <f t="shared" si="360"/>
        <v>0</v>
      </c>
      <c r="BB402" s="86" t="str">
        <f t="shared" si="361"/>
        <v>Speed</v>
      </c>
      <c r="BC402" s="86" t="str">
        <f t="shared" si="362"/>
        <v>&gt;</v>
      </c>
      <c r="BD402" s="86">
        <f t="shared" si="363"/>
        <v>13.645751953125</v>
      </c>
      <c r="BE402" s="86">
        <f t="shared" si="364"/>
        <v>0</v>
      </c>
      <c r="BF402" s="86" t="b">
        <f t="shared" si="365"/>
        <v>1</v>
      </c>
      <c r="BG402" s="86" t="str">
        <f t="shared" si="366"/>
        <v>Distance</v>
      </c>
      <c r="BH402" s="86" t="str">
        <f t="shared" si="367"/>
        <v>&lt;=</v>
      </c>
      <c r="BI402" s="86">
        <f t="shared" si="368"/>
        <v>279.580810546875</v>
      </c>
      <c r="BJ402" s="15">
        <f t="shared" si="369"/>
        <v>1</v>
      </c>
      <c r="BK402" s="15" t="str">
        <f t="shared" si="370"/>
        <v>Speed&gt;16,7236328125 AND Speed&lt;=16,737060546875 AND Distance&lt;=169,53466796875 AND Speed&gt;15,89208984375 AND Distance&lt;=200,208251953125 AND Speed&gt;13,645751953125 AND Distance&lt;=279,580810546875</v>
      </c>
      <c r="BM402"/>
      <c r="BN402"/>
      <c r="BO402"/>
    </row>
    <row r="403" spans="1:67">
      <c r="A403" s="15">
        <v>400</v>
      </c>
      <c r="B403" s="15">
        <v>-2</v>
      </c>
      <c r="C403" s="15">
        <v>-8192</v>
      </c>
      <c r="D403" s="15">
        <f t="shared" si="318"/>
        <v>-1</v>
      </c>
      <c r="E403" s="15">
        <f t="shared" si="319"/>
        <v>0</v>
      </c>
      <c r="F403" s="15">
        <f t="shared" si="320"/>
        <v>-1</v>
      </c>
      <c r="G403" s="15">
        <v>651</v>
      </c>
      <c r="H403" s="15">
        <v>652</v>
      </c>
      <c r="I403" s="15">
        <v>397</v>
      </c>
      <c r="J403" s="15">
        <v>8</v>
      </c>
      <c r="K403" s="15">
        <v>911</v>
      </c>
      <c r="L403" s="15">
        <v>1365</v>
      </c>
      <c r="M403" s="15">
        <f t="shared" si="321"/>
        <v>0.333251953125</v>
      </c>
      <c r="O403" s="86">
        <f t="shared" si="322"/>
        <v>911</v>
      </c>
      <c r="P403" s="86">
        <f t="shared" si="323"/>
        <v>0.333251953125</v>
      </c>
      <c r="Q403" s="86">
        <f t="shared" si="324"/>
        <v>691</v>
      </c>
      <c r="R403" s="86" t="b">
        <f t="shared" si="325"/>
        <v>1</v>
      </c>
      <c r="S403" s="86" t="str">
        <f t="shared" si="326"/>
        <v>Dummy Node</v>
      </c>
      <c r="T403" s="86" t="str">
        <f t="shared" si="327"/>
        <v>N/A</v>
      </c>
      <c r="U403" s="86" t="str">
        <f t="shared" si="328"/>
        <v>N/A</v>
      </c>
      <c r="V403" s="86">
        <f t="shared" si="329"/>
        <v>443</v>
      </c>
      <c r="W403" s="86" t="b">
        <f t="shared" si="330"/>
        <v>1</v>
      </c>
      <c r="X403" s="86" t="str">
        <f t="shared" si="331"/>
        <v>Dummy Node</v>
      </c>
      <c r="Y403" s="86" t="str">
        <f t="shared" si="332"/>
        <v>N/A</v>
      </c>
      <c r="Z403" s="86" t="str">
        <f t="shared" si="333"/>
        <v>N/A</v>
      </c>
      <c r="AA403" s="86">
        <f t="shared" si="334"/>
        <v>88</v>
      </c>
      <c r="AB403" s="86" t="b">
        <f t="shared" si="335"/>
        <v>1</v>
      </c>
      <c r="AC403" s="86" t="str">
        <f t="shared" si="336"/>
        <v>Dummy Node</v>
      </c>
      <c r="AD403" s="86" t="str">
        <f t="shared" si="337"/>
        <v>N/A</v>
      </c>
      <c r="AE403" s="86" t="str">
        <f t="shared" si="338"/>
        <v>N/A</v>
      </c>
      <c r="AF403" s="86">
        <f t="shared" si="339"/>
        <v>42</v>
      </c>
      <c r="AG403" s="86" t="b">
        <f t="shared" si="340"/>
        <v>0</v>
      </c>
      <c r="AH403" s="86" t="str">
        <f t="shared" si="341"/>
        <v>GEBR</v>
      </c>
      <c r="AI403" s="86" t="str">
        <f t="shared" si="342"/>
        <v>&gt;</v>
      </c>
      <c r="AJ403" s="86">
        <f t="shared" si="343"/>
        <v>1.046142578125</v>
      </c>
      <c r="AK403" s="86">
        <f t="shared" si="344"/>
        <v>40</v>
      </c>
      <c r="AL403" s="86" t="b">
        <f t="shared" si="345"/>
        <v>0</v>
      </c>
      <c r="AM403" s="86" t="str">
        <f t="shared" si="346"/>
        <v>GEBR</v>
      </c>
      <c r="AN403" s="86" t="str">
        <f t="shared" si="347"/>
        <v>&gt;</v>
      </c>
      <c r="AO403" s="86">
        <f t="shared" si="348"/>
        <v>0.85498046875</v>
      </c>
      <c r="AP403" s="86">
        <f t="shared" si="349"/>
        <v>37</v>
      </c>
      <c r="AQ403" s="86" t="b">
        <f t="shared" si="350"/>
        <v>0</v>
      </c>
      <c r="AR403" s="86" t="str">
        <f t="shared" si="351"/>
        <v>Speed</v>
      </c>
      <c r="AS403" s="86" t="str">
        <f t="shared" si="352"/>
        <v>&gt;</v>
      </c>
      <c r="AT403" s="86">
        <f t="shared" si="353"/>
        <v>23.851806640625</v>
      </c>
      <c r="AU403" s="86">
        <f t="shared" si="354"/>
        <v>8</v>
      </c>
      <c r="AV403" s="86" t="b">
        <f t="shared" si="355"/>
        <v>1</v>
      </c>
      <c r="AW403" s="86" t="str">
        <f t="shared" si="356"/>
        <v>Distance</v>
      </c>
      <c r="AX403" s="86" t="str">
        <f t="shared" si="357"/>
        <v>&lt;=</v>
      </c>
      <c r="AY403" s="86">
        <f t="shared" si="358"/>
        <v>557.604736328125</v>
      </c>
      <c r="AZ403" s="86">
        <f t="shared" si="359"/>
        <v>2</v>
      </c>
      <c r="BA403" s="86" t="b">
        <f t="shared" si="360"/>
        <v>0</v>
      </c>
      <c r="BB403" s="86" t="str">
        <f t="shared" si="361"/>
        <v>Distance</v>
      </c>
      <c r="BC403" s="86" t="str">
        <f t="shared" si="362"/>
        <v>&gt;</v>
      </c>
      <c r="BD403" s="86">
        <f t="shared" si="363"/>
        <v>440.973388671875</v>
      </c>
      <c r="BE403" s="86">
        <f t="shared" si="364"/>
        <v>0</v>
      </c>
      <c r="BF403" s="86" t="b">
        <f t="shared" si="365"/>
        <v>0</v>
      </c>
      <c r="BG403" s="86" t="str">
        <f t="shared" si="366"/>
        <v>Distance</v>
      </c>
      <c r="BH403" s="86" t="str">
        <f t="shared" si="367"/>
        <v>&gt;</v>
      </c>
      <c r="BI403" s="86">
        <f t="shared" si="368"/>
        <v>279.580810546875</v>
      </c>
      <c r="BJ403" s="15">
        <f t="shared" si="369"/>
        <v>0</v>
      </c>
      <c r="BK403" s="15" t="str">
        <f t="shared" si="370"/>
        <v>GEBR&gt;1,046142578125 AND GEBR&gt;0,85498046875 AND Speed&gt;23,851806640625 AND Distance&lt;=557,604736328125 AND Distance&gt;440,973388671875 AND Distance&gt;279,580810546875</v>
      </c>
      <c r="BM403"/>
      <c r="BN403"/>
      <c r="BO403"/>
    </row>
    <row r="404" spans="1:67">
      <c r="A404" s="15">
        <v>401</v>
      </c>
      <c r="B404" s="15">
        <v>-2</v>
      </c>
      <c r="C404" s="15">
        <v>-8192</v>
      </c>
      <c r="D404" s="15">
        <f t="shared" si="318"/>
        <v>-1</v>
      </c>
      <c r="E404" s="15">
        <f t="shared" si="319"/>
        <v>0</v>
      </c>
      <c r="F404" s="15">
        <f t="shared" si="320"/>
        <v>-1</v>
      </c>
      <c r="G404" s="15">
        <v>-1</v>
      </c>
      <c r="H404" s="15">
        <v>-1</v>
      </c>
      <c r="I404" s="15">
        <v>399</v>
      </c>
      <c r="J404" s="15">
        <v>9</v>
      </c>
      <c r="K404" s="15">
        <v>912</v>
      </c>
      <c r="L404" s="15">
        <v>910</v>
      </c>
      <c r="M404" s="15">
        <f t="shared" si="321"/>
        <v>0.22216796875</v>
      </c>
      <c r="O404" s="86">
        <f t="shared" si="322"/>
        <v>912</v>
      </c>
      <c r="P404" s="86">
        <f t="shared" si="323"/>
        <v>0.333251953125</v>
      </c>
      <c r="Q404" s="86">
        <f t="shared" si="324"/>
        <v>691</v>
      </c>
      <c r="R404" s="86" t="b">
        <f t="shared" si="325"/>
        <v>0</v>
      </c>
      <c r="S404" s="86" t="str">
        <f t="shared" si="326"/>
        <v>Dummy Node</v>
      </c>
      <c r="T404" s="86" t="str">
        <f t="shared" si="327"/>
        <v>N/A</v>
      </c>
      <c r="U404" s="86" t="str">
        <f t="shared" si="328"/>
        <v>N/A</v>
      </c>
      <c r="V404" s="86">
        <f t="shared" si="329"/>
        <v>443</v>
      </c>
      <c r="W404" s="86" t="b">
        <f t="shared" si="330"/>
        <v>1</v>
      </c>
      <c r="X404" s="86" t="str">
        <f t="shared" si="331"/>
        <v>Dummy Node</v>
      </c>
      <c r="Y404" s="86" t="str">
        <f t="shared" si="332"/>
        <v>N/A</v>
      </c>
      <c r="Z404" s="86" t="str">
        <f t="shared" si="333"/>
        <v>N/A</v>
      </c>
      <c r="AA404" s="86">
        <f t="shared" si="334"/>
        <v>88</v>
      </c>
      <c r="AB404" s="86" t="b">
        <f t="shared" si="335"/>
        <v>1</v>
      </c>
      <c r="AC404" s="86" t="str">
        <f t="shared" si="336"/>
        <v>Dummy Node</v>
      </c>
      <c r="AD404" s="86" t="str">
        <f t="shared" si="337"/>
        <v>N/A</v>
      </c>
      <c r="AE404" s="86" t="str">
        <f t="shared" si="338"/>
        <v>N/A</v>
      </c>
      <c r="AF404" s="86">
        <f t="shared" si="339"/>
        <v>42</v>
      </c>
      <c r="AG404" s="86" t="b">
        <f t="shared" si="340"/>
        <v>0</v>
      </c>
      <c r="AH404" s="86" t="str">
        <f t="shared" si="341"/>
        <v>GEBR</v>
      </c>
      <c r="AI404" s="86" t="str">
        <f t="shared" si="342"/>
        <v>&gt;</v>
      </c>
      <c r="AJ404" s="86">
        <f t="shared" si="343"/>
        <v>1.046142578125</v>
      </c>
      <c r="AK404" s="86">
        <f t="shared" si="344"/>
        <v>40</v>
      </c>
      <c r="AL404" s="86" t="b">
        <f t="shared" si="345"/>
        <v>0</v>
      </c>
      <c r="AM404" s="86" t="str">
        <f t="shared" si="346"/>
        <v>GEBR</v>
      </c>
      <c r="AN404" s="86" t="str">
        <f t="shared" si="347"/>
        <v>&gt;</v>
      </c>
      <c r="AO404" s="86">
        <f t="shared" si="348"/>
        <v>0.85498046875</v>
      </c>
      <c r="AP404" s="86">
        <f t="shared" si="349"/>
        <v>37</v>
      </c>
      <c r="AQ404" s="86" t="b">
        <f t="shared" si="350"/>
        <v>0</v>
      </c>
      <c r="AR404" s="86" t="str">
        <f t="shared" si="351"/>
        <v>Speed</v>
      </c>
      <c r="AS404" s="86" t="str">
        <f t="shared" si="352"/>
        <v>&gt;</v>
      </c>
      <c r="AT404" s="86">
        <f t="shared" si="353"/>
        <v>23.851806640625</v>
      </c>
      <c r="AU404" s="86">
        <f t="shared" si="354"/>
        <v>8</v>
      </c>
      <c r="AV404" s="86" t="b">
        <f t="shared" si="355"/>
        <v>1</v>
      </c>
      <c r="AW404" s="86" t="str">
        <f t="shared" si="356"/>
        <v>Distance</v>
      </c>
      <c r="AX404" s="86" t="str">
        <f t="shared" si="357"/>
        <v>&lt;=</v>
      </c>
      <c r="AY404" s="86">
        <f t="shared" si="358"/>
        <v>557.604736328125</v>
      </c>
      <c r="AZ404" s="86">
        <f t="shared" si="359"/>
        <v>2</v>
      </c>
      <c r="BA404" s="86" t="b">
        <f t="shared" si="360"/>
        <v>0</v>
      </c>
      <c r="BB404" s="86" t="str">
        <f t="shared" si="361"/>
        <v>Distance</v>
      </c>
      <c r="BC404" s="86" t="str">
        <f t="shared" si="362"/>
        <v>&gt;</v>
      </c>
      <c r="BD404" s="86">
        <f t="shared" si="363"/>
        <v>440.973388671875</v>
      </c>
      <c r="BE404" s="86">
        <f t="shared" si="364"/>
        <v>0</v>
      </c>
      <c r="BF404" s="86" t="b">
        <f t="shared" si="365"/>
        <v>0</v>
      </c>
      <c r="BG404" s="86" t="str">
        <f t="shared" si="366"/>
        <v>Distance</v>
      </c>
      <c r="BH404" s="86" t="str">
        <f t="shared" si="367"/>
        <v>&gt;</v>
      </c>
      <c r="BI404" s="86">
        <f t="shared" si="368"/>
        <v>279.580810546875</v>
      </c>
      <c r="BJ404" s="15">
        <f t="shared" si="369"/>
        <v>0</v>
      </c>
      <c r="BK404" s="15" t="str">
        <f t="shared" si="370"/>
        <v>GEBR&gt;1,046142578125 AND GEBR&gt;0,85498046875 AND Speed&gt;23,851806640625 AND Distance&lt;=557,604736328125 AND Distance&gt;440,973388671875 AND Distance&gt;279,580810546875</v>
      </c>
      <c r="BM404"/>
      <c r="BN404"/>
      <c r="BO404"/>
    </row>
    <row r="405" spans="1:67">
      <c r="A405" s="15">
        <v>402</v>
      </c>
      <c r="B405" s="15">
        <v>-2</v>
      </c>
      <c r="C405" s="15">
        <v>-8192</v>
      </c>
      <c r="D405" s="15">
        <f t="shared" si="318"/>
        <v>-1</v>
      </c>
      <c r="E405" s="15">
        <f t="shared" si="319"/>
        <v>0</v>
      </c>
      <c r="F405" s="15">
        <f t="shared" si="320"/>
        <v>-1</v>
      </c>
      <c r="G405" s="15">
        <v>-1</v>
      </c>
      <c r="H405" s="15">
        <v>-1</v>
      </c>
      <c r="I405" s="15">
        <v>399</v>
      </c>
      <c r="J405" s="15">
        <v>9</v>
      </c>
      <c r="K405" s="15">
        <v>913</v>
      </c>
      <c r="L405" s="15">
        <v>341</v>
      </c>
      <c r="M405" s="15">
        <f t="shared" si="321"/>
        <v>8.3251953125E-2</v>
      </c>
      <c r="O405" s="86">
        <f t="shared" si="322"/>
        <v>913</v>
      </c>
      <c r="P405" s="86">
        <f t="shared" si="323"/>
        <v>0.333251953125</v>
      </c>
      <c r="Q405" s="86">
        <f t="shared" si="324"/>
        <v>692</v>
      </c>
      <c r="R405" s="86" t="b">
        <f t="shared" si="325"/>
        <v>1</v>
      </c>
      <c r="S405" s="86" t="str">
        <f t="shared" si="326"/>
        <v>Dummy Node</v>
      </c>
      <c r="T405" s="86" t="str">
        <f t="shared" si="327"/>
        <v>N/A</v>
      </c>
      <c r="U405" s="86" t="str">
        <f t="shared" si="328"/>
        <v>N/A</v>
      </c>
      <c r="V405" s="86">
        <f t="shared" si="329"/>
        <v>443</v>
      </c>
      <c r="W405" s="86" t="b">
        <f t="shared" si="330"/>
        <v>0</v>
      </c>
      <c r="X405" s="86" t="str">
        <f t="shared" si="331"/>
        <v>Dummy Node</v>
      </c>
      <c r="Y405" s="86" t="str">
        <f t="shared" si="332"/>
        <v>N/A</v>
      </c>
      <c r="Z405" s="86" t="str">
        <f t="shared" si="333"/>
        <v>N/A</v>
      </c>
      <c r="AA405" s="86">
        <f t="shared" si="334"/>
        <v>88</v>
      </c>
      <c r="AB405" s="86" t="b">
        <f t="shared" si="335"/>
        <v>1</v>
      </c>
      <c r="AC405" s="86" t="str">
        <f t="shared" si="336"/>
        <v>Dummy Node</v>
      </c>
      <c r="AD405" s="86" t="str">
        <f t="shared" si="337"/>
        <v>N/A</v>
      </c>
      <c r="AE405" s="86" t="str">
        <f t="shared" si="338"/>
        <v>N/A</v>
      </c>
      <c r="AF405" s="86">
        <f t="shared" si="339"/>
        <v>42</v>
      </c>
      <c r="AG405" s="86" t="b">
        <f t="shared" si="340"/>
        <v>0</v>
      </c>
      <c r="AH405" s="86" t="str">
        <f t="shared" si="341"/>
        <v>GEBR</v>
      </c>
      <c r="AI405" s="86" t="str">
        <f t="shared" si="342"/>
        <v>&gt;</v>
      </c>
      <c r="AJ405" s="86">
        <f t="shared" si="343"/>
        <v>1.046142578125</v>
      </c>
      <c r="AK405" s="86">
        <f t="shared" si="344"/>
        <v>40</v>
      </c>
      <c r="AL405" s="86" t="b">
        <f t="shared" si="345"/>
        <v>0</v>
      </c>
      <c r="AM405" s="86" t="str">
        <f t="shared" si="346"/>
        <v>GEBR</v>
      </c>
      <c r="AN405" s="86" t="str">
        <f t="shared" si="347"/>
        <v>&gt;</v>
      </c>
      <c r="AO405" s="86">
        <f t="shared" si="348"/>
        <v>0.85498046875</v>
      </c>
      <c r="AP405" s="86">
        <f t="shared" si="349"/>
        <v>37</v>
      </c>
      <c r="AQ405" s="86" t="b">
        <f t="shared" si="350"/>
        <v>0</v>
      </c>
      <c r="AR405" s="86" t="str">
        <f t="shared" si="351"/>
        <v>Speed</v>
      </c>
      <c r="AS405" s="86" t="str">
        <f t="shared" si="352"/>
        <v>&gt;</v>
      </c>
      <c r="AT405" s="86">
        <f t="shared" si="353"/>
        <v>23.851806640625</v>
      </c>
      <c r="AU405" s="86">
        <f t="shared" si="354"/>
        <v>8</v>
      </c>
      <c r="AV405" s="86" t="b">
        <f t="shared" si="355"/>
        <v>1</v>
      </c>
      <c r="AW405" s="86" t="str">
        <f t="shared" si="356"/>
        <v>Distance</v>
      </c>
      <c r="AX405" s="86" t="str">
        <f t="shared" si="357"/>
        <v>&lt;=</v>
      </c>
      <c r="AY405" s="86">
        <f t="shared" si="358"/>
        <v>557.604736328125</v>
      </c>
      <c r="AZ405" s="86">
        <f t="shared" si="359"/>
        <v>2</v>
      </c>
      <c r="BA405" s="86" t="b">
        <f t="shared" si="360"/>
        <v>0</v>
      </c>
      <c r="BB405" s="86" t="str">
        <f t="shared" si="361"/>
        <v>Distance</v>
      </c>
      <c r="BC405" s="86" t="str">
        <f t="shared" si="362"/>
        <v>&gt;</v>
      </c>
      <c r="BD405" s="86">
        <f t="shared" si="363"/>
        <v>440.973388671875</v>
      </c>
      <c r="BE405" s="86">
        <f t="shared" si="364"/>
        <v>0</v>
      </c>
      <c r="BF405" s="86" t="b">
        <f t="shared" si="365"/>
        <v>0</v>
      </c>
      <c r="BG405" s="86" t="str">
        <f t="shared" si="366"/>
        <v>Distance</v>
      </c>
      <c r="BH405" s="86" t="str">
        <f t="shared" si="367"/>
        <v>&gt;</v>
      </c>
      <c r="BI405" s="86">
        <f t="shared" si="368"/>
        <v>279.580810546875</v>
      </c>
      <c r="BJ405" s="15">
        <f t="shared" si="369"/>
        <v>0</v>
      </c>
      <c r="BK405" s="15" t="str">
        <f t="shared" si="370"/>
        <v>GEBR&gt;1,046142578125 AND GEBR&gt;0,85498046875 AND Speed&gt;23,851806640625 AND Distance&lt;=557,604736328125 AND Distance&gt;440,973388671875 AND Distance&gt;279,580810546875</v>
      </c>
      <c r="BM405"/>
      <c r="BN405"/>
      <c r="BO405"/>
    </row>
    <row r="406" spans="1:67">
      <c r="A406" s="15">
        <v>403</v>
      </c>
      <c r="B406" s="15">
        <v>-2</v>
      </c>
      <c r="C406" s="15">
        <v>-8192</v>
      </c>
      <c r="D406" s="15">
        <f t="shared" si="318"/>
        <v>-1</v>
      </c>
      <c r="E406" s="15">
        <f t="shared" si="319"/>
        <v>0</v>
      </c>
      <c r="F406" s="15">
        <f t="shared" si="320"/>
        <v>-1</v>
      </c>
      <c r="G406" s="15">
        <v>653</v>
      </c>
      <c r="H406" s="15">
        <v>654</v>
      </c>
      <c r="I406" s="15">
        <v>278</v>
      </c>
      <c r="J406" s="15">
        <v>8</v>
      </c>
      <c r="K406" s="15">
        <v>914</v>
      </c>
      <c r="L406" s="15">
        <v>1365</v>
      </c>
      <c r="M406" s="15">
        <f t="shared" si="321"/>
        <v>0.333251953125</v>
      </c>
      <c r="O406" s="86">
        <f t="shared" si="322"/>
        <v>914</v>
      </c>
      <c r="P406" s="86">
        <f t="shared" si="323"/>
        <v>0.333251953125</v>
      </c>
      <c r="Q406" s="86">
        <f t="shared" si="324"/>
        <v>692</v>
      </c>
      <c r="R406" s="86" t="b">
        <f t="shared" si="325"/>
        <v>0</v>
      </c>
      <c r="S406" s="86" t="str">
        <f t="shared" si="326"/>
        <v>Dummy Node</v>
      </c>
      <c r="T406" s="86" t="str">
        <f t="shared" si="327"/>
        <v>N/A</v>
      </c>
      <c r="U406" s="86" t="str">
        <f t="shared" si="328"/>
        <v>N/A</v>
      </c>
      <c r="V406" s="86">
        <f t="shared" si="329"/>
        <v>443</v>
      </c>
      <c r="W406" s="86" t="b">
        <f t="shared" si="330"/>
        <v>0</v>
      </c>
      <c r="X406" s="86" t="str">
        <f t="shared" si="331"/>
        <v>Dummy Node</v>
      </c>
      <c r="Y406" s="86" t="str">
        <f t="shared" si="332"/>
        <v>N/A</v>
      </c>
      <c r="Z406" s="86" t="str">
        <f t="shared" si="333"/>
        <v>N/A</v>
      </c>
      <c r="AA406" s="86">
        <f t="shared" si="334"/>
        <v>88</v>
      </c>
      <c r="AB406" s="86" t="b">
        <f t="shared" si="335"/>
        <v>1</v>
      </c>
      <c r="AC406" s="86" t="str">
        <f t="shared" si="336"/>
        <v>Dummy Node</v>
      </c>
      <c r="AD406" s="86" t="str">
        <f t="shared" si="337"/>
        <v>N/A</v>
      </c>
      <c r="AE406" s="86" t="str">
        <f t="shared" si="338"/>
        <v>N/A</v>
      </c>
      <c r="AF406" s="86">
        <f t="shared" si="339"/>
        <v>42</v>
      </c>
      <c r="AG406" s="86" t="b">
        <f t="shared" si="340"/>
        <v>0</v>
      </c>
      <c r="AH406" s="86" t="str">
        <f t="shared" si="341"/>
        <v>GEBR</v>
      </c>
      <c r="AI406" s="86" t="str">
        <f t="shared" si="342"/>
        <v>&gt;</v>
      </c>
      <c r="AJ406" s="86">
        <f t="shared" si="343"/>
        <v>1.046142578125</v>
      </c>
      <c r="AK406" s="86">
        <f t="shared" si="344"/>
        <v>40</v>
      </c>
      <c r="AL406" s="86" t="b">
        <f t="shared" si="345"/>
        <v>0</v>
      </c>
      <c r="AM406" s="86" t="str">
        <f t="shared" si="346"/>
        <v>GEBR</v>
      </c>
      <c r="AN406" s="86" t="str">
        <f t="shared" si="347"/>
        <v>&gt;</v>
      </c>
      <c r="AO406" s="86">
        <f t="shared" si="348"/>
        <v>0.85498046875</v>
      </c>
      <c r="AP406" s="86">
        <f t="shared" si="349"/>
        <v>37</v>
      </c>
      <c r="AQ406" s="86" t="b">
        <f t="shared" si="350"/>
        <v>0</v>
      </c>
      <c r="AR406" s="86" t="str">
        <f t="shared" si="351"/>
        <v>Speed</v>
      </c>
      <c r="AS406" s="86" t="str">
        <f t="shared" si="352"/>
        <v>&gt;</v>
      </c>
      <c r="AT406" s="86">
        <f t="shared" si="353"/>
        <v>23.851806640625</v>
      </c>
      <c r="AU406" s="86">
        <f t="shared" si="354"/>
        <v>8</v>
      </c>
      <c r="AV406" s="86" t="b">
        <f t="shared" si="355"/>
        <v>1</v>
      </c>
      <c r="AW406" s="86" t="str">
        <f t="shared" si="356"/>
        <v>Distance</v>
      </c>
      <c r="AX406" s="86" t="str">
        <f t="shared" si="357"/>
        <v>&lt;=</v>
      </c>
      <c r="AY406" s="86">
        <f t="shared" si="358"/>
        <v>557.604736328125</v>
      </c>
      <c r="AZ406" s="86">
        <f t="shared" si="359"/>
        <v>2</v>
      </c>
      <c r="BA406" s="86" t="b">
        <f t="shared" si="360"/>
        <v>0</v>
      </c>
      <c r="BB406" s="86" t="str">
        <f t="shared" si="361"/>
        <v>Distance</v>
      </c>
      <c r="BC406" s="86" t="str">
        <f t="shared" si="362"/>
        <v>&gt;</v>
      </c>
      <c r="BD406" s="86">
        <f t="shared" si="363"/>
        <v>440.973388671875</v>
      </c>
      <c r="BE406" s="86">
        <f t="shared" si="364"/>
        <v>0</v>
      </c>
      <c r="BF406" s="86" t="b">
        <f t="shared" si="365"/>
        <v>0</v>
      </c>
      <c r="BG406" s="86" t="str">
        <f t="shared" si="366"/>
        <v>Distance</v>
      </c>
      <c r="BH406" s="86" t="str">
        <f t="shared" si="367"/>
        <v>&gt;</v>
      </c>
      <c r="BI406" s="86">
        <f t="shared" si="368"/>
        <v>279.580810546875</v>
      </c>
      <c r="BJ406" s="15">
        <f t="shared" si="369"/>
        <v>0</v>
      </c>
      <c r="BK406" s="15" t="str">
        <f t="shared" si="370"/>
        <v>GEBR&gt;1,046142578125 AND GEBR&gt;0,85498046875 AND Speed&gt;23,851806640625 AND Distance&lt;=557,604736328125 AND Distance&gt;440,973388671875 AND Distance&gt;279,580810546875</v>
      </c>
      <c r="BM406"/>
      <c r="BN406"/>
      <c r="BO406"/>
    </row>
    <row r="407" spans="1:67">
      <c r="A407" s="15">
        <v>404</v>
      </c>
      <c r="B407" s="15">
        <v>1</v>
      </c>
      <c r="C407" s="15">
        <v>100307</v>
      </c>
      <c r="D407" s="15">
        <f t="shared" si="318"/>
        <v>24</v>
      </c>
      <c r="E407" s="15">
        <f t="shared" si="319"/>
        <v>2003</v>
      </c>
      <c r="F407" s="15">
        <f t="shared" si="320"/>
        <v>24.489013671875</v>
      </c>
      <c r="G407" s="15">
        <v>405</v>
      </c>
      <c r="H407" s="15">
        <v>406</v>
      </c>
      <c r="I407" s="15">
        <v>278</v>
      </c>
      <c r="J407" s="15">
        <v>8</v>
      </c>
      <c r="K407" s="15">
        <v>915</v>
      </c>
      <c r="L407" s="15">
        <v>1260</v>
      </c>
      <c r="M407" s="15">
        <f t="shared" si="321"/>
        <v>0.3076171875</v>
      </c>
      <c r="O407" s="86">
        <f t="shared" si="322"/>
        <v>915</v>
      </c>
      <c r="P407" s="86">
        <f t="shared" si="323"/>
        <v>0.333251953125</v>
      </c>
      <c r="Q407" s="86">
        <f t="shared" si="324"/>
        <v>693</v>
      </c>
      <c r="R407" s="86" t="b">
        <f t="shared" si="325"/>
        <v>1</v>
      </c>
      <c r="S407" s="86" t="str">
        <f t="shared" si="326"/>
        <v>Dummy Node</v>
      </c>
      <c r="T407" s="86" t="str">
        <f t="shared" si="327"/>
        <v>N/A</v>
      </c>
      <c r="U407" s="86" t="str">
        <f t="shared" si="328"/>
        <v>N/A</v>
      </c>
      <c r="V407" s="86">
        <f t="shared" si="329"/>
        <v>444</v>
      </c>
      <c r="W407" s="86" t="b">
        <f t="shared" si="330"/>
        <v>1</v>
      </c>
      <c r="X407" s="86" t="str">
        <f t="shared" si="331"/>
        <v>Dummy Node</v>
      </c>
      <c r="Y407" s="86" t="str">
        <f t="shared" si="332"/>
        <v>N/A</v>
      </c>
      <c r="Z407" s="86" t="str">
        <f t="shared" si="333"/>
        <v>N/A</v>
      </c>
      <c r="AA407" s="86">
        <f t="shared" si="334"/>
        <v>88</v>
      </c>
      <c r="AB407" s="86" t="b">
        <f t="shared" si="335"/>
        <v>0</v>
      </c>
      <c r="AC407" s="86" t="str">
        <f t="shared" si="336"/>
        <v>Dummy Node</v>
      </c>
      <c r="AD407" s="86" t="str">
        <f t="shared" si="337"/>
        <v>N/A</v>
      </c>
      <c r="AE407" s="86" t="str">
        <f t="shared" si="338"/>
        <v>N/A</v>
      </c>
      <c r="AF407" s="86">
        <f t="shared" si="339"/>
        <v>42</v>
      </c>
      <c r="AG407" s="86" t="b">
        <f t="shared" si="340"/>
        <v>0</v>
      </c>
      <c r="AH407" s="86" t="str">
        <f t="shared" si="341"/>
        <v>GEBR</v>
      </c>
      <c r="AI407" s="86" t="str">
        <f t="shared" si="342"/>
        <v>&gt;</v>
      </c>
      <c r="AJ407" s="86">
        <f t="shared" si="343"/>
        <v>1.046142578125</v>
      </c>
      <c r="AK407" s="86">
        <f t="shared" si="344"/>
        <v>40</v>
      </c>
      <c r="AL407" s="86" t="b">
        <f t="shared" si="345"/>
        <v>0</v>
      </c>
      <c r="AM407" s="86" t="str">
        <f t="shared" si="346"/>
        <v>GEBR</v>
      </c>
      <c r="AN407" s="86" t="str">
        <f t="shared" si="347"/>
        <v>&gt;</v>
      </c>
      <c r="AO407" s="86">
        <f t="shared" si="348"/>
        <v>0.85498046875</v>
      </c>
      <c r="AP407" s="86">
        <f t="shared" si="349"/>
        <v>37</v>
      </c>
      <c r="AQ407" s="86" t="b">
        <f t="shared" si="350"/>
        <v>0</v>
      </c>
      <c r="AR407" s="86" t="str">
        <f t="shared" si="351"/>
        <v>Speed</v>
      </c>
      <c r="AS407" s="86" t="str">
        <f t="shared" si="352"/>
        <v>&gt;</v>
      </c>
      <c r="AT407" s="86">
        <f t="shared" si="353"/>
        <v>23.851806640625</v>
      </c>
      <c r="AU407" s="86">
        <f t="shared" si="354"/>
        <v>8</v>
      </c>
      <c r="AV407" s="86" t="b">
        <f t="shared" si="355"/>
        <v>1</v>
      </c>
      <c r="AW407" s="86" t="str">
        <f t="shared" si="356"/>
        <v>Distance</v>
      </c>
      <c r="AX407" s="86" t="str">
        <f t="shared" si="357"/>
        <v>&lt;=</v>
      </c>
      <c r="AY407" s="86">
        <f t="shared" si="358"/>
        <v>557.604736328125</v>
      </c>
      <c r="AZ407" s="86">
        <f t="shared" si="359"/>
        <v>2</v>
      </c>
      <c r="BA407" s="86" t="b">
        <f t="shared" si="360"/>
        <v>0</v>
      </c>
      <c r="BB407" s="86" t="str">
        <f t="shared" si="361"/>
        <v>Distance</v>
      </c>
      <c r="BC407" s="86" t="str">
        <f t="shared" si="362"/>
        <v>&gt;</v>
      </c>
      <c r="BD407" s="86">
        <f t="shared" si="363"/>
        <v>440.973388671875</v>
      </c>
      <c r="BE407" s="86">
        <f t="shared" si="364"/>
        <v>0</v>
      </c>
      <c r="BF407" s="86" t="b">
        <f t="shared" si="365"/>
        <v>0</v>
      </c>
      <c r="BG407" s="86" t="str">
        <f t="shared" si="366"/>
        <v>Distance</v>
      </c>
      <c r="BH407" s="86" t="str">
        <f t="shared" si="367"/>
        <v>&gt;</v>
      </c>
      <c r="BI407" s="86">
        <f t="shared" si="368"/>
        <v>279.580810546875</v>
      </c>
      <c r="BJ407" s="15">
        <f t="shared" si="369"/>
        <v>0</v>
      </c>
      <c r="BK407" s="15" t="str">
        <f t="shared" si="370"/>
        <v>GEBR&gt;1,046142578125 AND GEBR&gt;0,85498046875 AND Speed&gt;23,851806640625 AND Distance&lt;=557,604736328125 AND Distance&gt;440,973388671875 AND Distance&gt;279,580810546875</v>
      </c>
      <c r="BM407"/>
      <c r="BN407"/>
      <c r="BO407"/>
    </row>
    <row r="408" spans="1:67">
      <c r="A408" s="15">
        <v>405</v>
      </c>
      <c r="B408" s="15">
        <v>-2</v>
      </c>
      <c r="C408" s="15">
        <v>-8192</v>
      </c>
      <c r="D408" s="15">
        <f t="shared" si="318"/>
        <v>-1</v>
      </c>
      <c r="E408" s="15">
        <f t="shared" si="319"/>
        <v>0</v>
      </c>
      <c r="F408" s="15">
        <f t="shared" si="320"/>
        <v>-1</v>
      </c>
      <c r="G408" s="15">
        <v>-1</v>
      </c>
      <c r="H408" s="15">
        <v>-1</v>
      </c>
      <c r="I408" s="15">
        <v>404</v>
      </c>
      <c r="J408" s="15">
        <v>9</v>
      </c>
      <c r="K408" s="15">
        <v>916</v>
      </c>
      <c r="L408" s="15">
        <v>910</v>
      </c>
      <c r="M408" s="15">
        <f t="shared" si="321"/>
        <v>0.22216796875</v>
      </c>
      <c r="O408" s="86">
        <f t="shared" si="322"/>
        <v>916</v>
      </c>
      <c r="P408" s="86">
        <f t="shared" si="323"/>
        <v>0.333251953125</v>
      </c>
      <c r="Q408" s="86">
        <f t="shared" si="324"/>
        <v>693</v>
      </c>
      <c r="R408" s="86" t="b">
        <f t="shared" si="325"/>
        <v>0</v>
      </c>
      <c r="S408" s="86" t="str">
        <f t="shared" si="326"/>
        <v>Dummy Node</v>
      </c>
      <c r="T408" s="86" t="str">
        <f t="shared" si="327"/>
        <v>N/A</v>
      </c>
      <c r="U408" s="86" t="str">
        <f t="shared" si="328"/>
        <v>N/A</v>
      </c>
      <c r="V408" s="86">
        <f t="shared" si="329"/>
        <v>444</v>
      </c>
      <c r="W408" s="86" t="b">
        <f t="shared" si="330"/>
        <v>1</v>
      </c>
      <c r="X408" s="86" t="str">
        <f t="shared" si="331"/>
        <v>Dummy Node</v>
      </c>
      <c r="Y408" s="86" t="str">
        <f t="shared" si="332"/>
        <v>N/A</v>
      </c>
      <c r="Z408" s="86" t="str">
        <f t="shared" si="333"/>
        <v>N/A</v>
      </c>
      <c r="AA408" s="86">
        <f t="shared" si="334"/>
        <v>88</v>
      </c>
      <c r="AB408" s="86" t="b">
        <f t="shared" si="335"/>
        <v>0</v>
      </c>
      <c r="AC408" s="86" t="str">
        <f t="shared" si="336"/>
        <v>Dummy Node</v>
      </c>
      <c r="AD408" s="86" t="str">
        <f t="shared" si="337"/>
        <v>N/A</v>
      </c>
      <c r="AE408" s="86" t="str">
        <f t="shared" si="338"/>
        <v>N/A</v>
      </c>
      <c r="AF408" s="86">
        <f t="shared" si="339"/>
        <v>42</v>
      </c>
      <c r="AG408" s="86" t="b">
        <f t="shared" si="340"/>
        <v>0</v>
      </c>
      <c r="AH408" s="86" t="str">
        <f t="shared" si="341"/>
        <v>GEBR</v>
      </c>
      <c r="AI408" s="86" t="str">
        <f t="shared" si="342"/>
        <v>&gt;</v>
      </c>
      <c r="AJ408" s="86">
        <f t="shared" si="343"/>
        <v>1.046142578125</v>
      </c>
      <c r="AK408" s="86">
        <f t="shared" si="344"/>
        <v>40</v>
      </c>
      <c r="AL408" s="86" t="b">
        <f t="shared" si="345"/>
        <v>0</v>
      </c>
      <c r="AM408" s="86" t="str">
        <f t="shared" si="346"/>
        <v>GEBR</v>
      </c>
      <c r="AN408" s="86" t="str">
        <f t="shared" si="347"/>
        <v>&gt;</v>
      </c>
      <c r="AO408" s="86">
        <f t="shared" si="348"/>
        <v>0.85498046875</v>
      </c>
      <c r="AP408" s="86">
        <f t="shared" si="349"/>
        <v>37</v>
      </c>
      <c r="AQ408" s="86" t="b">
        <f t="shared" si="350"/>
        <v>0</v>
      </c>
      <c r="AR408" s="86" t="str">
        <f t="shared" si="351"/>
        <v>Speed</v>
      </c>
      <c r="AS408" s="86" t="str">
        <f t="shared" si="352"/>
        <v>&gt;</v>
      </c>
      <c r="AT408" s="86">
        <f t="shared" si="353"/>
        <v>23.851806640625</v>
      </c>
      <c r="AU408" s="86">
        <f t="shared" si="354"/>
        <v>8</v>
      </c>
      <c r="AV408" s="86" t="b">
        <f t="shared" si="355"/>
        <v>1</v>
      </c>
      <c r="AW408" s="86" t="str">
        <f t="shared" si="356"/>
        <v>Distance</v>
      </c>
      <c r="AX408" s="86" t="str">
        <f t="shared" si="357"/>
        <v>&lt;=</v>
      </c>
      <c r="AY408" s="86">
        <f t="shared" si="358"/>
        <v>557.604736328125</v>
      </c>
      <c r="AZ408" s="86">
        <f t="shared" si="359"/>
        <v>2</v>
      </c>
      <c r="BA408" s="86" t="b">
        <f t="shared" si="360"/>
        <v>0</v>
      </c>
      <c r="BB408" s="86" t="str">
        <f t="shared" si="361"/>
        <v>Distance</v>
      </c>
      <c r="BC408" s="86" t="str">
        <f t="shared" si="362"/>
        <v>&gt;</v>
      </c>
      <c r="BD408" s="86">
        <f t="shared" si="363"/>
        <v>440.973388671875</v>
      </c>
      <c r="BE408" s="86">
        <f t="shared" si="364"/>
        <v>0</v>
      </c>
      <c r="BF408" s="86" t="b">
        <f t="shared" si="365"/>
        <v>0</v>
      </c>
      <c r="BG408" s="86" t="str">
        <f t="shared" si="366"/>
        <v>Distance</v>
      </c>
      <c r="BH408" s="86" t="str">
        <f t="shared" si="367"/>
        <v>&gt;</v>
      </c>
      <c r="BI408" s="86">
        <f t="shared" si="368"/>
        <v>279.580810546875</v>
      </c>
      <c r="BJ408" s="15">
        <f t="shared" si="369"/>
        <v>0</v>
      </c>
      <c r="BK408" s="15" t="str">
        <f t="shared" si="370"/>
        <v>GEBR&gt;1,046142578125 AND GEBR&gt;0,85498046875 AND Speed&gt;23,851806640625 AND Distance&lt;=557,604736328125 AND Distance&gt;440,973388671875 AND Distance&gt;279,580810546875</v>
      </c>
      <c r="BM408"/>
      <c r="BN408"/>
      <c r="BO408"/>
    </row>
    <row r="409" spans="1:67">
      <c r="A409" s="15">
        <v>406</v>
      </c>
      <c r="B409" s="15">
        <v>-2</v>
      </c>
      <c r="C409" s="15">
        <v>-8192</v>
      </c>
      <c r="D409" s="15">
        <f t="shared" si="318"/>
        <v>-1</v>
      </c>
      <c r="E409" s="15">
        <f t="shared" si="319"/>
        <v>0</v>
      </c>
      <c r="F409" s="15">
        <f t="shared" si="320"/>
        <v>-1</v>
      </c>
      <c r="G409" s="15">
        <v>-1</v>
      </c>
      <c r="H409" s="15">
        <v>-1</v>
      </c>
      <c r="I409" s="15">
        <v>404</v>
      </c>
      <c r="J409" s="15">
        <v>9</v>
      </c>
      <c r="K409" s="15">
        <v>917</v>
      </c>
      <c r="L409" s="15">
        <v>1365</v>
      </c>
      <c r="M409" s="15">
        <f t="shared" si="321"/>
        <v>0.333251953125</v>
      </c>
      <c r="O409" s="86">
        <f t="shared" si="322"/>
        <v>917</v>
      </c>
      <c r="P409" s="86">
        <f t="shared" si="323"/>
        <v>0.333251953125</v>
      </c>
      <c r="Q409" s="86">
        <f t="shared" si="324"/>
        <v>694</v>
      </c>
      <c r="R409" s="86" t="b">
        <f t="shared" si="325"/>
        <v>1</v>
      </c>
      <c r="S409" s="86" t="str">
        <f t="shared" si="326"/>
        <v>Dummy Node</v>
      </c>
      <c r="T409" s="86" t="str">
        <f t="shared" si="327"/>
        <v>N/A</v>
      </c>
      <c r="U409" s="86" t="str">
        <f t="shared" si="328"/>
        <v>N/A</v>
      </c>
      <c r="V409" s="86">
        <f t="shared" si="329"/>
        <v>444</v>
      </c>
      <c r="W409" s="86" t="b">
        <f t="shared" si="330"/>
        <v>0</v>
      </c>
      <c r="X409" s="86" t="str">
        <f t="shared" si="331"/>
        <v>Dummy Node</v>
      </c>
      <c r="Y409" s="86" t="str">
        <f t="shared" si="332"/>
        <v>N/A</v>
      </c>
      <c r="Z409" s="86" t="str">
        <f t="shared" si="333"/>
        <v>N/A</v>
      </c>
      <c r="AA409" s="86">
        <f t="shared" si="334"/>
        <v>88</v>
      </c>
      <c r="AB409" s="86" t="b">
        <f t="shared" si="335"/>
        <v>0</v>
      </c>
      <c r="AC409" s="86" t="str">
        <f t="shared" si="336"/>
        <v>Dummy Node</v>
      </c>
      <c r="AD409" s="86" t="str">
        <f t="shared" si="337"/>
        <v>N/A</v>
      </c>
      <c r="AE409" s="86" t="str">
        <f t="shared" si="338"/>
        <v>N/A</v>
      </c>
      <c r="AF409" s="86">
        <f t="shared" si="339"/>
        <v>42</v>
      </c>
      <c r="AG409" s="86" t="b">
        <f t="shared" si="340"/>
        <v>0</v>
      </c>
      <c r="AH409" s="86" t="str">
        <f t="shared" si="341"/>
        <v>GEBR</v>
      </c>
      <c r="AI409" s="86" t="str">
        <f t="shared" si="342"/>
        <v>&gt;</v>
      </c>
      <c r="AJ409" s="86">
        <f t="shared" si="343"/>
        <v>1.046142578125</v>
      </c>
      <c r="AK409" s="86">
        <f t="shared" si="344"/>
        <v>40</v>
      </c>
      <c r="AL409" s="86" t="b">
        <f t="shared" si="345"/>
        <v>0</v>
      </c>
      <c r="AM409" s="86" t="str">
        <f t="shared" si="346"/>
        <v>GEBR</v>
      </c>
      <c r="AN409" s="86" t="str">
        <f t="shared" si="347"/>
        <v>&gt;</v>
      </c>
      <c r="AO409" s="86">
        <f t="shared" si="348"/>
        <v>0.85498046875</v>
      </c>
      <c r="AP409" s="86">
        <f t="shared" si="349"/>
        <v>37</v>
      </c>
      <c r="AQ409" s="86" t="b">
        <f t="shared" si="350"/>
        <v>0</v>
      </c>
      <c r="AR409" s="86" t="str">
        <f t="shared" si="351"/>
        <v>Speed</v>
      </c>
      <c r="AS409" s="86" t="str">
        <f t="shared" si="352"/>
        <v>&gt;</v>
      </c>
      <c r="AT409" s="86">
        <f t="shared" si="353"/>
        <v>23.851806640625</v>
      </c>
      <c r="AU409" s="86">
        <f t="shared" si="354"/>
        <v>8</v>
      </c>
      <c r="AV409" s="86" t="b">
        <f t="shared" si="355"/>
        <v>1</v>
      </c>
      <c r="AW409" s="86" t="str">
        <f t="shared" si="356"/>
        <v>Distance</v>
      </c>
      <c r="AX409" s="86" t="str">
        <f t="shared" si="357"/>
        <v>&lt;=</v>
      </c>
      <c r="AY409" s="86">
        <f t="shared" si="358"/>
        <v>557.604736328125</v>
      </c>
      <c r="AZ409" s="86">
        <f t="shared" si="359"/>
        <v>2</v>
      </c>
      <c r="BA409" s="86" t="b">
        <f t="shared" si="360"/>
        <v>0</v>
      </c>
      <c r="BB409" s="86" t="str">
        <f t="shared" si="361"/>
        <v>Distance</v>
      </c>
      <c r="BC409" s="86" t="str">
        <f t="shared" si="362"/>
        <v>&gt;</v>
      </c>
      <c r="BD409" s="86">
        <f t="shared" si="363"/>
        <v>440.973388671875</v>
      </c>
      <c r="BE409" s="86">
        <f t="shared" si="364"/>
        <v>0</v>
      </c>
      <c r="BF409" s="86" t="b">
        <f t="shared" si="365"/>
        <v>0</v>
      </c>
      <c r="BG409" s="86" t="str">
        <f t="shared" si="366"/>
        <v>Distance</v>
      </c>
      <c r="BH409" s="86" t="str">
        <f t="shared" si="367"/>
        <v>&gt;</v>
      </c>
      <c r="BI409" s="86">
        <f t="shared" si="368"/>
        <v>279.580810546875</v>
      </c>
      <c r="BJ409" s="15">
        <f t="shared" si="369"/>
        <v>0</v>
      </c>
      <c r="BK409" s="15" t="str">
        <f t="shared" si="370"/>
        <v>GEBR&gt;1,046142578125 AND GEBR&gt;0,85498046875 AND Speed&gt;23,851806640625 AND Distance&lt;=557,604736328125 AND Distance&gt;440,973388671875 AND Distance&gt;279,580810546875</v>
      </c>
      <c r="BM409"/>
      <c r="BN409"/>
      <c r="BO409"/>
    </row>
    <row r="410" spans="1:67">
      <c r="A410" s="15">
        <v>407</v>
      </c>
      <c r="B410" s="15">
        <v>1</v>
      </c>
      <c r="C410" s="15">
        <v>100955</v>
      </c>
      <c r="D410" s="15">
        <f t="shared" si="318"/>
        <v>24</v>
      </c>
      <c r="E410" s="15">
        <f t="shared" si="319"/>
        <v>2651</v>
      </c>
      <c r="F410" s="15">
        <f t="shared" si="320"/>
        <v>24.647216796875</v>
      </c>
      <c r="G410" s="15">
        <v>409</v>
      </c>
      <c r="H410" s="15">
        <v>410</v>
      </c>
      <c r="I410" s="15">
        <v>219</v>
      </c>
      <c r="J410" s="15">
        <v>5</v>
      </c>
      <c r="K410" s="15">
        <v>918</v>
      </c>
      <c r="L410" s="15">
        <v>1349</v>
      </c>
      <c r="M410" s="15">
        <f t="shared" si="321"/>
        <v>0.329345703125</v>
      </c>
      <c r="O410" s="86">
        <f t="shared" si="322"/>
        <v>918</v>
      </c>
      <c r="P410" s="86">
        <f t="shared" si="323"/>
        <v>0.333251953125</v>
      </c>
      <c r="Q410" s="86">
        <f t="shared" si="324"/>
        <v>694</v>
      </c>
      <c r="R410" s="86" t="b">
        <f t="shared" si="325"/>
        <v>0</v>
      </c>
      <c r="S410" s="86" t="str">
        <f t="shared" si="326"/>
        <v>Dummy Node</v>
      </c>
      <c r="T410" s="86" t="str">
        <f t="shared" si="327"/>
        <v>N/A</v>
      </c>
      <c r="U410" s="86" t="str">
        <f t="shared" si="328"/>
        <v>N/A</v>
      </c>
      <c r="V410" s="86">
        <f t="shared" si="329"/>
        <v>444</v>
      </c>
      <c r="W410" s="86" t="b">
        <f t="shared" si="330"/>
        <v>0</v>
      </c>
      <c r="X410" s="86" t="str">
        <f t="shared" si="331"/>
        <v>Dummy Node</v>
      </c>
      <c r="Y410" s="86" t="str">
        <f t="shared" si="332"/>
        <v>N/A</v>
      </c>
      <c r="Z410" s="86" t="str">
        <f t="shared" si="333"/>
        <v>N/A</v>
      </c>
      <c r="AA410" s="86">
        <f t="shared" si="334"/>
        <v>88</v>
      </c>
      <c r="AB410" s="86" t="b">
        <f t="shared" si="335"/>
        <v>0</v>
      </c>
      <c r="AC410" s="86" t="str">
        <f t="shared" si="336"/>
        <v>Dummy Node</v>
      </c>
      <c r="AD410" s="86" t="str">
        <f t="shared" si="337"/>
        <v>N/A</v>
      </c>
      <c r="AE410" s="86" t="str">
        <f t="shared" si="338"/>
        <v>N/A</v>
      </c>
      <c r="AF410" s="86">
        <f t="shared" si="339"/>
        <v>42</v>
      </c>
      <c r="AG410" s="86" t="b">
        <f t="shared" si="340"/>
        <v>0</v>
      </c>
      <c r="AH410" s="86" t="str">
        <f t="shared" si="341"/>
        <v>GEBR</v>
      </c>
      <c r="AI410" s="86" t="str">
        <f t="shared" si="342"/>
        <v>&gt;</v>
      </c>
      <c r="AJ410" s="86">
        <f t="shared" si="343"/>
        <v>1.046142578125</v>
      </c>
      <c r="AK410" s="86">
        <f t="shared" si="344"/>
        <v>40</v>
      </c>
      <c r="AL410" s="86" t="b">
        <f t="shared" si="345"/>
        <v>0</v>
      </c>
      <c r="AM410" s="86" t="str">
        <f t="shared" si="346"/>
        <v>GEBR</v>
      </c>
      <c r="AN410" s="86" t="str">
        <f t="shared" si="347"/>
        <v>&gt;</v>
      </c>
      <c r="AO410" s="86">
        <f t="shared" si="348"/>
        <v>0.85498046875</v>
      </c>
      <c r="AP410" s="86">
        <f t="shared" si="349"/>
        <v>37</v>
      </c>
      <c r="AQ410" s="86" t="b">
        <f t="shared" si="350"/>
        <v>0</v>
      </c>
      <c r="AR410" s="86" t="str">
        <f t="shared" si="351"/>
        <v>Speed</v>
      </c>
      <c r="AS410" s="86" t="str">
        <f t="shared" si="352"/>
        <v>&gt;</v>
      </c>
      <c r="AT410" s="86">
        <f t="shared" si="353"/>
        <v>23.851806640625</v>
      </c>
      <c r="AU410" s="86">
        <f t="shared" si="354"/>
        <v>8</v>
      </c>
      <c r="AV410" s="86" t="b">
        <f t="shared" si="355"/>
        <v>1</v>
      </c>
      <c r="AW410" s="86" t="str">
        <f t="shared" si="356"/>
        <v>Distance</v>
      </c>
      <c r="AX410" s="86" t="str">
        <f t="shared" si="357"/>
        <v>&lt;=</v>
      </c>
      <c r="AY410" s="86">
        <f t="shared" si="358"/>
        <v>557.604736328125</v>
      </c>
      <c r="AZ410" s="86">
        <f t="shared" si="359"/>
        <v>2</v>
      </c>
      <c r="BA410" s="86" t="b">
        <f t="shared" si="360"/>
        <v>0</v>
      </c>
      <c r="BB410" s="86" t="str">
        <f t="shared" si="361"/>
        <v>Distance</v>
      </c>
      <c r="BC410" s="86" t="str">
        <f t="shared" si="362"/>
        <v>&gt;</v>
      </c>
      <c r="BD410" s="86">
        <f t="shared" si="363"/>
        <v>440.973388671875</v>
      </c>
      <c r="BE410" s="86">
        <f t="shared" si="364"/>
        <v>0</v>
      </c>
      <c r="BF410" s="86" t="b">
        <f t="shared" si="365"/>
        <v>0</v>
      </c>
      <c r="BG410" s="86" t="str">
        <f t="shared" si="366"/>
        <v>Distance</v>
      </c>
      <c r="BH410" s="86" t="str">
        <f t="shared" si="367"/>
        <v>&gt;</v>
      </c>
      <c r="BI410" s="86">
        <f t="shared" si="368"/>
        <v>279.580810546875</v>
      </c>
      <c r="BJ410" s="15">
        <f t="shared" si="369"/>
        <v>0</v>
      </c>
      <c r="BK410" s="15" t="str">
        <f t="shared" si="370"/>
        <v>GEBR&gt;1,046142578125 AND GEBR&gt;0,85498046875 AND Speed&gt;23,851806640625 AND Distance&lt;=557,604736328125 AND Distance&gt;440,973388671875 AND Distance&gt;279,580810546875</v>
      </c>
      <c r="BM410"/>
      <c r="BN410"/>
      <c r="BO410"/>
    </row>
    <row r="411" spans="1:67">
      <c r="A411" s="15">
        <v>408</v>
      </c>
      <c r="B411" s="15">
        <v>1</v>
      </c>
      <c r="C411" s="15">
        <v>105987</v>
      </c>
      <c r="D411" s="15">
        <f t="shared" si="318"/>
        <v>25</v>
      </c>
      <c r="E411" s="15">
        <f t="shared" si="319"/>
        <v>3587</v>
      </c>
      <c r="F411" s="15">
        <f t="shared" si="320"/>
        <v>25.875732421875</v>
      </c>
      <c r="G411" s="15">
        <v>419</v>
      </c>
      <c r="H411" s="15">
        <v>420</v>
      </c>
      <c r="I411" s="15">
        <v>219</v>
      </c>
      <c r="J411" s="15">
        <v>5</v>
      </c>
      <c r="K411" s="15">
        <v>919</v>
      </c>
      <c r="L411" s="15">
        <v>1365</v>
      </c>
      <c r="M411" s="15">
        <f t="shared" si="321"/>
        <v>0.333251953125</v>
      </c>
      <c r="O411" s="86">
        <f t="shared" si="322"/>
        <v>919</v>
      </c>
      <c r="P411" s="86">
        <f t="shared" si="323"/>
        <v>0.333251953125</v>
      </c>
      <c r="Q411" s="86">
        <f t="shared" si="324"/>
        <v>711</v>
      </c>
      <c r="R411" s="86" t="b">
        <f t="shared" si="325"/>
        <v>1</v>
      </c>
      <c r="S411" s="86" t="str">
        <f t="shared" si="326"/>
        <v>Dummy Node</v>
      </c>
      <c r="T411" s="86" t="str">
        <f t="shared" si="327"/>
        <v>N/A</v>
      </c>
      <c r="U411" s="86" t="str">
        <f t="shared" si="328"/>
        <v>N/A</v>
      </c>
      <c r="V411" s="86">
        <f t="shared" si="329"/>
        <v>457</v>
      </c>
      <c r="W411" s="86" t="b">
        <f t="shared" si="330"/>
        <v>1</v>
      </c>
      <c r="X411" s="86" t="str">
        <f t="shared" si="331"/>
        <v>Dummy Node</v>
      </c>
      <c r="Y411" s="86" t="str">
        <f t="shared" si="332"/>
        <v>N/A</v>
      </c>
      <c r="Z411" s="86" t="str">
        <f t="shared" si="333"/>
        <v>N/A</v>
      </c>
      <c r="AA411" s="86">
        <f t="shared" si="334"/>
        <v>127</v>
      </c>
      <c r="AB411" s="86" t="b">
        <f t="shared" si="335"/>
        <v>1</v>
      </c>
      <c r="AC411" s="86" t="str">
        <f t="shared" si="336"/>
        <v>Dummy Node</v>
      </c>
      <c r="AD411" s="86" t="str">
        <f t="shared" si="337"/>
        <v>N/A</v>
      </c>
      <c r="AE411" s="86" t="str">
        <f t="shared" si="338"/>
        <v>N/A</v>
      </c>
      <c r="AF411" s="86">
        <f t="shared" si="339"/>
        <v>125</v>
      </c>
      <c r="AG411" s="86" t="b">
        <f t="shared" si="340"/>
        <v>1</v>
      </c>
      <c r="AH411" s="86" t="str">
        <f t="shared" si="341"/>
        <v>Speed</v>
      </c>
      <c r="AI411" s="86" t="str">
        <f t="shared" si="342"/>
        <v>&lt;=</v>
      </c>
      <c r="AJ411" s="86">
        <f t="shared" si="343"/>
        <v>7.66796875</v>
      </c>
      <c r="AK411" s="86">
        <f t="shared" si="344"/>
        <v>21</v>
      </c>
      <c r="AL411" s="86" t="b">
        <f t="shared" si="345"/>
        <v>1</v>
      </c>
      <c r="AM411" s="86" t="str">
        <f t="shared" si="346"/>
        <v>Distance</v>
      </c>
      <c r="AN411" s="86" t="str">
        <f t="shared" si="347"/>
        <v>&lt;=</v>
      </c>
      <c r="AO411" s="86">
        <f t="shared" si="348"/>
        <v>80.3369140625</v>
      </c>
      <c r="AP411" s="86">
        <f t="shared" si="349"/>
        <v>6</v>
      </c>
      <c r="AQ411" s="86" t="b">
        <f t="shared" si="350"/>
        <v>1</v>
      </c>
      <c r="AR411" s="86" t="str">
        <f t="shared" si="351"/>
        <v>Speed</v>
      </c>
      <c r="AS411" s="86" t="str">
        <f t="shared" si="352"/>
        <v>&lt;=</v>
      </c>
      <c r="AT411" s="86">
        <f t="shared" si="353"/>
        <v>9.998291015625</v>
      </c>
      <c r="AU411" s="86">
        <f t="shared" si="354"/>
        <v>3</v>
      </c>
      <c r="AV411" s="86" t="b">
        <f t="shared" si="355"/>
        <v>0</v>
      </c>
      <c r="AW411" s="86" t="str">
        <f t="shared" si="356"/>
        <v>Distance</v>
      </c>
      <c r="AX411" s="86" t="str">
        <f t="shared" si="357"/>
        <v>&gt;</v>
      </c>
      <c r="AY411" s="86">
        <f t="shared" si="358"/>
        <v>67.628662109375</v>
      </c>
      <c r="AZ411" s="86">
        <f t="shared" si="359"/>
        <v>1</v>
      </c>
      <c r="BA411" s="86" t="b">
        <f t="shared" si="360"/>
        <v>1</v>
      </c>
      <c r="BB411" s="86" t="str">
        <f t="shared" si="361"/>
        <v>Speed</v>
      </c>
      <c r="BC411" s="86" t="str">
        <f t="shared" si="362"/>
        <v>&lt;=</v>
      </c>
      <c r="BD411" s="86">
        <f t="shared" si="363"/>
        <v>13.645751953125</v>
      </c>
      <c r="BE411" s="86">
        <f t="shared" si="364"/>
        <v>0</v>
      </c>
      <c r="BF411" s="86" t="b">
        <f t="shared" si="365"/>
        <v>1</v>
      </c>
      <c r="BG411" s="86" t="str">
        <f t="shared" si="366"/>
        <v>Distance</v>
      </c>
      <c r="BH411" s="86" t="str">
        <f t="shared" si="367"/>
        <v>&lt;=</v>
      </c>
      <c r="BI411" s="86">
        <f t="shared" si="368"/>
        <v>279.580810546875</v>
      </c>
      <c r="BJ411" s="15">
        <f t="shared" si="369"/>
        <v>0</v>
      </c>
      <c r="BK411" s="15" t="str">
        <f t="shared" si="370"/>
        <v>Speed&lt;=7,66796875 AND Distance&lt;=80,3369140625 AND Speed&lt;=9,998291015625 AND Distance&gt;67,628662109375 AND Speed&lt;=13,645751953125 AND Distance&lt;=279,580810546875</v>
      </c>
      <c r="BM411"/>
      <c r="BN411"/>
      <c r="BO411"/>
    </row>
    <row r="412" spans="1:67">
      <c r="A412" s="15">
        <v>409</v>
      </c>
      <c r="B412" s="15">
        <v>-2</v>
      </c>
      <c r="C412" s="15">
        <v>-8192</v>
      </c>
      <c r="D412" s="15">
        <f t="shared" si="318"/>
        <v>-1</v>
      </c>
      <c r="E412" s="15">
        <f t="shared" si="319"/>
        <v>0</v>
      </c>
      <c r="F412" s="15">
        <f t="shared" si="320"/>
        <v>-1</v>
      </c>
      <c r="G412" s="15">
        <v>655</v>
      </c>
      <c r="H412" s="15">
        <v>656</v>
      </c>
      <c r="I412" s="15">
        <v>407</v>
      </c>
      <c r="J412" s="15">
        <v>6</v>
      </c>
      <c r="K412" s="15">
        <v>920</v>
      </c>
      <c r="L412" s="15">
        <v>1365</v>
      </c>
      <c r="M412" s="15">
        <f t="shared" si="321"/>
        <v>0.333251953125</v>
      </c>
      <c r="O412" s="86">
        <f t="shared" si="322"/>
        <v>920</v>
      </c>
      <c r="P412" s="86">
        <f t="shared" si="323"/>
        <v>0.333251953125</v>
      </c>
      <c r="Q412" s="86">
        <f t="shared" si="324"/>
        <v>711</v>
      </c>
      <c r="R412" s="86" t="b">
        <f t="shared" si="325"/>
        <v>0</v>
      </c>
      <c r="S412" s="86" t="str">
        <f t="shared" si="326"/>
        <v>Dummy Node</v>
      </c>
      <c r="T412" s="86" t="str">
        <f t="shared" si="327"/>
        <v>N/A</v>
      </c>
      <c r="U412" s="86" t="str">
        <f t="shared" si="328"/>
        <v>N/A</v>
      </c>
      <c r="V412" s="86">
        <f t="shared" si="329"/>
        <v>457</v>
      </c>
      <c r="W412" s="86" t="b">
        <f t="shared" si="330"/>
        <v>1</v>
      </c>
      <c r="X412" s="86" t="str">
        <f t="shared" si="331"/>
        <v>Dummy Node</v>
      </c>
      <c r="Y412" s="86" t="str">
        <f t="shared" si="332"/>
        <v>N/A</v>
      </c>
      <c r="Z412" s="86" t="str">
        <f t="shared" si="333"/>
        <v>N/A</v>
      </c>
      <c r="AA412" s="86">
        <f t="shared" si="334"/>
        <v>127</v>
      </c>
      <c r="AB412" s="86" t="b">
        <f t="shared" si="335"/>
        <v>1</v>
      </c>
      <c r="AC412" s="86" t="str">
        <f t="shared" si="336"/>
        <v>Dummy Node</v>
      </c>
      <c r="AD412" s="86" t="str">
        <f t="shared" si="337"/>
        <v>N/A</v>
      </c>
      <c r="AE412" s="86" t="str">
        <f t="shared" si="338"/>
        <v>N/A</v>
      </c>
      <c r="AF412" s="86">
        <f t="shared" si="339"/>
        <v>125</v>
      </c>
      <c r="AG412" s="86" t="b">
        <f t="shared" si="340"/>
        <v>1</v>
      </c>
      <c r="AH412" s="86" t="str">
        <f t="shared" si="341"/>
        <v>Speed</v>
      </c>
      <c r="AI412" s="86" t="str">
        <f t="shared" si="342"/>
        <v>&lt;=</v>
      </c>
      <c r="AJ412" s="86">
        <f t="shared" si="343"/>
        <v>7.66796875</v>
      </c>
      <c r="AK412" s="86">
        <f t="shared" si="344"/>
        <v>21</v>
      </c>
      <c r="AL412" s="86" t="b">
        <f t="shared" si="345"/>
        <v>1</v>
      </c>
      <c r="AM412" s="86" t="str">
        <f t="shared" si="346"/>
        <v>Distance</v>
      </c>
      <c r="AN412" s="86" t="str">
        <f t="shared" si="347"/>
        <v>&lt;=</v>
      </c>
      <c r="AO412" s="86">
        <f t="shared" si="348"/>
        <v>80.3369140625</v>
      </c>
      <c r="AP412" s="86">
        <f t="shared" si="349"/>
        <v>6</v>
      </c>
      <c r="AQ412" s="86" t="b">
        <f t="shared" si="350"/>
        <v>1</v>
      </c>
      <c r="AR412" s="86" t="str">
        <f t="shared" si="351"/>
        <v>Speed</v>
      </c>
      <c r="AS412" s="86" t="str">
        <f t="shared" si="352"/>
        <v>&lt;=</v>
      </c>
      <c r="AT412" s="86">
        <f t="shared" si="353"/>
        <v>9.998291015625</v>
      </c>
      <c r="AU412" s="86">
        <f t="shared" si="354"/>
        <v>3</v>
      </c>
      <c r="AV412" s="86" t="b">
        <f t="shared" si="355"/>
        <v>0</v>
      </c>
      <c r="AW412" s="86" t="str">
        <f t="shared" si="356"/>
        <v>Distance</v>
      </c>
      <c r="AX412" s="86" t="str">
        <f t="shared" si="357"/>
        <v>&gt;</v>
      </c>
      <c r="AY412" s="86">
        <f t="shared" si="358"/>
        <v>67.628662109375</v>
      </c>
      <c r="AZ412" s="86">
        <f t="shared" si="359"/>
        <v>1</v>
      </c>
      <c r="BA412" s="86" t="b">
        <f t="shared" si="360"/>
        <v>1</v>
      </c>
      <c r="BB412" s="86" t="str">
        <f t="shared" si="361"/>
        <v>Speed</v>
      </c>
      <c r="BC412" s="86" t="str">
        <f t="shared" si="362"/>
        <v>&lt;=</v>
      </c>
      <c r="BD412" s="86">
        <f t="shared" si="363"/>
        <v>13.645751953125</v>
      </c>
      <c r="BE412" s="86">
        <f t="shared" si="364"/>
        <v>0</v>
      </c>
      <c r="BF412" s="86" t="b">
        <f t="shared" si="365"/>
        <v>1</v>
      </c>
      <c r="BG412" s="86" t="str">
        <f t="shared" si="366"/>
        <v>Distance</v>
      </c>
      <c r="BH412" s="86" t="str">
        <f t="shared" si="367"/>
        <v>&lt;=</v>
      </c>
      <c r="BI412" s="86">
        <f t="shared" si="368"/>
        <v>279.580810546875</v>
      </c>
      <c r="BJ412" s="15">
        <f t="shared" si="369"/>
        <v>0</v>
      </c>
      <c r="BK412" s="15" t="str">
        <f t="shared" si="370"/>
        <v>Speed&lt;=7,66796875 AND Distance&lt;=80,3369140625 AND Speed&lt;=9,998291015625 AND Distance&gt;67,628662109375 AND Speed&lt;=13,645751953125 AND Distance&lt;=279,580810546875</v>
      </c>
      <c r="BM412"/>
      <c r="BN412"/>
      <c r="BO412"/>
    </row>
    <row r="413" spans="1:67">
      <c r="A413" s="15">
        <v>410</v>
      </c>
      <c r="B413" s="15">
        <v>2</v>
      </c>
      <c r="C413" s="15">
        <v>2929</v>
      </c>
      <c r="D413" s="15">
        <f t="shared" si="318"/>
        <v>0</v>
      </c>
      <c r="E413" s="15">
        <f t="shared" si="319"/>
        <v>2929</v>
      </c>
      <c r="F413" s="15">
        <f t="shared" si="320"/>
        <v>0.715087890625</v>
      </c>
      <c r="G413" s="15">
        <v>411</v>
      </c>
      <c r="H413" s="15">
        <v>412</v>
      </c>
      <c r="I413" s="15">
        <v>407</v>
      </c>
      <c r="J413" s="15">
        <v>6</v>
      </c>
      <c r="K413" s="15">
        <v>921</v>
      </c>
      <c r="L413" s="15">
        <v>1145</v>
      </c>
      <c r="M413" s="15">
        <f t="shared" si="321"/>
        <v>0.279541015625</v>
      </c>
      <c r="O413" s="86">
        <f t="shared" si="322"/>
        <v>921</v>
      </c>
      <c r="P413" s="86">
        <f t="shared" si="323"/>
        <v>0.333251953125</v>
      </c>
      <c r="Q413" s="86">
        <f t="shared" si="324"/>
        <v>712</v>
      </c>
      <c r="R413" s="86" t="b">
        <f t="shared" si="325"/>
        <v>1</v>
      </c>
      <c r="S413" s="86" t="str">
        <f t="shared" si="326"/>
        <v>Dummy Node</v>
      </c>
      <c r="T413" s="86" t="str">
        <f t="shared" si="327"/>
        <v>N/A</v>
      </c>
      <c r="U413" s="86" t="str">
        <f t="shared" si="328"/>
        <v>N/A</v>
      </c>
      <c r="V413" s="86">
        <f t="shared" si="329"/>
        <v>457</v>
      </c>
      <c r="W413" s="86" t="b">
        <f t="shared" si="330"/>
        <v>0</v>
      </c>
      <c r="X413" s="86" t="str">
        <f t="shared" si="331"/>
        <v>Dummy Node</v>
      </c>
      <c r="Y413" s="86" t="str">
        <f t="shared" si="332"/>
        <v>N/A</v>
      </c>
      <c r="Z413" s="86" t="str">
        <f t="shared" si="333"/>
        <v>N/A</v>
      </c>
      <c r="AA413" s="86">
        <f t="shared" si="334"/>
        <v>127</v>
      </c>
      <c r="AB413" s="86" t="b">
        <f t="shared" si="335"/>
        <v>1</v>
      </c>
      <c r="AC413" s="86" t="str">
        <f t="shared" si="336"/>
        <v>Dummy Node</v>
      </c>
      <c r="AD413" s="86" t="str">
        <f t="shared" si="337"/>
        <v>N/A</v>
      </c>
      <c r="AE413" s="86" t="str">
        <f t="shared" si="338"/>
        <v>N/A</v>
      </c>
      <c r="AF413" s="86">
        <f t="shared" si="339"/>
        <v>125</v>
      </c>
      <c r="AG413" s="86" t="b">
        <f t="shared" si="340"/>
        <v>1</v>
      </c>
      <c r="AH413" s="86" t="str">
        <f t="shared" si="341"/>
        <v>Speed</v>
      </c>
      <c r="AI413" s="86" t="str">
        <f t="shared" si="342"/>
        <v>&lt;=</v>
      </c>
      <c r="AJ413" s="86">
        <f t="shared" si="343"/>
        <v>7.66796875</v>
      </c>
      <c r="AK413" s="86">
        <f t="shared" si="344"/>
        <v>21</v>
      </c>
      <c r="AL413" s="86" t="b">
        <f t="shared" si="345"/>
        <v>1</v>
      </c>
      <c r="AM413" s="86" t="str">
        <f t="shared" si="346"/>
        <v>Distance</v>
      </c>
      <c r="AN413" s="86" t="str">
        <f t="shared" si="347"/>
        <v>&lt;=</v>
      </c>
      <c r="AO413" s="86">
        <f t="shared" si="348"/>
        <v>80.3369140625</v>
      </c>
      <c r="AP413" s="86">
        <f t="shared" si="349"/>
        <v>6</v>
      </c>
      <c r="AQ413" s="86" t="b">
        <f t="shared" si="350"/>
        <v>1</v>
      </c>
      <c r="AR413" s="86" t="str">
        <f t="shared" si="351"/>
        <v>Speed</v>
      </c>
      <c r="AS413" s="86" t="str">
        <f t="shared" si="352"/>
        <v>&lt;=</v>
      </c>
      <c r="AT413" s="86">
        <f t="shared" si="353"/>
        <v>9.998291015625</v>
      </c>
      <c r="AU413" s="86">
        <f t="shared" si="354"/>
        <v>3</v>
      </c>
      <c r="AV413" s="86" t="b">
        <f t="shared" si="355"/>
        <v>0</v>
      </c>
      <c r="AW413" s="86" t="str">
        <f t="shared" si="356"/>
        <v>Distance</v>
      </c>
      <c r="AX413" s="86" t="str">
        <f t="shared" si="357"/>
        <v>&gt;</v>
      </c>
      <c r="AY413" s="86">
        <f t="shared" si="358"/>
        <v>67.628662109375</v>
      </c>
      <c r="AZ413" s="86">
        <f t="shared" si="359"/>
        <v>1</v>
      </c>
      <c r="BA413" s="86" t="b">
        <f t="shared" si="360"/>
        <v>1</v>
      </c>
      <c r="BB413" s="86" t="str">
        <f t="shared" si="361"/>
        <v>Speed</v>
      </c>
      <c r="BC413" s="86" t="str">
        <f t="shared" si="362"/>
        <v>&lt;=</v>
      </c>
      <c r="BD413" s="86">
        <f t="shared" si="363"/>
        <v>13.645751953125</v>
      </c>
      <c r="BE413" s="86">
        <f t="shared" si="364"/>
        <v>0</v>
      </c>
      <c r="BF413" s="86" t="b">
        <f t="shared" si="365"/>
        <v>1</v>
      </c>
      <c r="BG413" s="86" t="str">
        <f t="shared" si="366"/>
        <v>Distance</v>
      </c>
      <c r="BH413" s="86" t="str">
        <f t="shared" si="367"/>
        <v>&lt;=</v>
      </c>
      <c r="BI413" s="86">
        <f t="shared" si="368"/>
        <v>279.580810546875</v>
      </c>
      <c r="BJ413" s="15">
        <f t="shared" si="369"/>
        <v>0</v>
      </c>
      <c r="BK413" s="15" t="str">
        <f t="shared" si="370"/>
        <v>Speed&lt;=7,66796875 AND Distance&lt;=80,3369140625 AND Speed&lt;=9,998291015625 AND Distance&gt;67,628662109375 AND Speed&lt;=13,645751953125 AND Distance&lt;=279,580810546875</v>
      </c>
      <c r="BM413"/>
      <c r="BN413"/>
      <c r="BO413"/>
    </row>
    <row r="414" spans="1:67">
      <c r="A414" s="15">
        <v>411</v>
      </c>
      <c r="B414" s="15">
        <v>-2</v>
      </c>
      <c r="C414" s="15">
        <v>-8192</v>
      </c>
      <c r="D414" s="15">
        <f t="shared" si="318"/>
        <v>-1</v>
      </c>
      <c r="E414" s="15">
        <f t="shared" si="319"/>
        <v>0</v>
      </c>
      <c r="F414" s="15">
        <f t="shared" si="320"/>
        <v>-1</v>
      </c>
      <c r="G414" s="15">
        <v>657</v>
      </c>
      <c r="H414" s="15">
        <v>658</v>
      </c>
      <c r="I414" s="15">
        <v>410</v>
      </c>
      <c r="J414" s="15">
        <v>7</v>
      </c>
      <c r="K414" s="15">
        <v>922</v>
      </c>
      <c r="L414" s="15">
        <v>0</v>
      </c>
      <c r="M414" s="15">
        <f t="shared" si="321"/>
        <v>0</v>
      </c>
      <c r="O414" s="86">
        <f t="shared" si="322"/>
        <v>922</v>
      </c>
      <c r="P414" s="86">
        <f t="shared" si="323"/>
        <v>0.333251953125</v>
      </c>
      <c r="Q414" s="86">
        <f t="shared" si="324"/>
        <v>712</v>
      </c>
      <c r="R414" s="86" t="b">
        <f t="shared" si="325"/>
        <v>0</v>
      </c>
      <c r="S414" s="86" t="str">
        <f t="shared" si="326"/>
        <v>Dummy Node</v>
      </c>
      <c r="T414" s="86" t="str">
        <f t="shared" si="327"/>
        <v>N/A</v>
      </c>
      <c r="U414" s="86" t="str">
        <f t="shared" si="328"/>
        <v>N/A</v>
      </c>
      <c r="V414" s="86">
        <f t="shared" si="329"/>
        <v>457</v>
      </c>
      <c r="W414" s="86" t="b">
        <f t="shared" si="330"/>
        <v>0</v>
      </c>
      <c r="X414" s="86" t="str">
        <f t="shared" si="331"/>
        <v>Dummy Node</v>
      </c>
      <c r="Y414" s="86" t="str">
        <f t="shared" si="332"/>
        <v>N/A</v>
      </c>
      <c r="Z414" s="86" t="str">
        <f t="shared" si="333"/>
        <v>N/A</v>
      </c>
      <c r="AA414" s="86">
        <f t="shared" si="334"/>
        <v>127</v>
      </c>
      <c r="AB414" s="86" t="b">
        <f t="shared" si="335"/>
        <v>1</v>
      </c>
      <c r="AC414" s="86" t="str">
        <f t="shared" si="336"/>
        <v>Dummy Node</v>
      </c>
      <c r="AD414" s="86" t="str">
        <f t="shared" si="337"/>
        <v>N/A</v>
      </c>
      <c r="AE414" s="86" t="str">
        <f t="shared" si="338"/>
        <v>N/A</v>
      </c>
      <c r="AF414" s="86">
        <f t="shared" si="339"/>
        <v>125</v>
      </c>
      <c r="AG414" s="86" t="b">
        <f t="shared" si="340"/>
        <v>1</v>
      </c>
      <c r="AH414" s="86" t="str">
        <f t="shared" si="341"/>
        <v>Speed</v>
      </c>
      <c r="AI414" s="86" t="str">
        <f t="shared" si="342"/>
        <v>&lt;=</v>
      </c>
      <c r="AJ414" s="86">
        <f t="shared" si="343"/>
        <v>7.66796875</v>
      </c>
      <c r="AK414" s="86">
        <f t="shared" si="344"/>
        <v>21</v>
      </c>
      <c r="AL414" s="86" t="b">
        <f t="shared" si="345"/>
        <v>1</v>
      </c>
      <c r="AM414" s="86" t="str">
        <f t="shared" si="346"/>
        <v>Distance</v>
      </c>
      <c r="AN414" s="86" t="str">
        <f t="shared" si="347"/>
        <v>&lt;=</v>
      </c>
      <c r="AO414" s="86">
        <f t="shared" si="348"/>
        <v>80.3369140625</v>
      </c>
      <c r="AP414" s="86">
        <f t="shared" si="349"/>
        <v>6</v>
      </c>
      <c r="AQ414" s="86" t="b">
        <f t="shared" si="350"/>
        <v>1</v>
      </c>
      <c r="AR414" s="86" t="str">
        <f t="shared" si="351"/>
        <v>Speed</v>
      </c>
      <c r="AS414" s="86" t="str">
        <f t="shared" si="352"/>
        <v>&lt;=</v>
      </c>
      <c r="AT414" s="86">
        <f t="shared" si="353"/>
        <v>9.998291015625</v>
      </c>
      <c r="AU414" s="86">
        <f t="shared" si="354"/>
        <v>3</v>
      </c>
      <c r="AV414" s="86" t="b">
        <f t="shared" si="355"/>
        <v>0</v>
      </c>
      <c r="AW414" s="86" t="str">
        <f t="shared" si="356"/>
        <v>Distance</v>
      </c>
      <c r="AX414" s="86" t="str">
        <f t="shared" si="357"/>
        <v>&gt;</v>
      </c>
      <c r="AY414" s="86">
        <f t="shared" si="358"/>
        <v>67.628662109375</v>
      </c>
      <c r="AZ414" s="86">
        <f t="shared" si="359"/>
        <v>1</v>
      </c>
      <c r="BA414" s="86" t="b">
        <f t="shared" si="360"/>
        <v>1</v>
      </c>
      <c r="BB414" s="86" t="str">
        <f t="shared" si="361"/>
        <v>Speed</v>
      </c>
      <c r="BC414" s="86" t="str">
        <f t="shared" si="362"/>
        <v>&lt;=</v>
      </c>
      <c r="BD414" s="86">
        <f t="shared" si="363"/>
        <v>13.645751953125</v>
      </c>
      <c r="BE414" s="86">
        <f t="shared" si="364"/>
        <v>0</v>
      </c>
      <c r="BF414" s="86" t="b">
        <f t="shared" si="365"/>
        <v>1</v>
      </c>
      <c r="BG414" s="86" t="str">
        <f t="shared" si="366"/>
        <v>Distance</v>
      </c>
      <c r="BH414" s="86" t="str">
        <f t="shared" si="367"/>
        <v>&lt;=</v>
      </c>
      <c r="BI414" s="86">
        <f t="shared" si="368"/>
        <v>279.580810546875</v>
      </c>
      <c r="BJ414" s="15">
        <f t="shared" si="369"/>
        <v>0</v>
      </c>
      <c r="BK414" s="15" t="str">
        <f t="shared" si="370"/>
        <v>Speed&lt;=7,66796875 AND Distance&lt;=80,3369140625 AND Speed&lt;=9,998291015625 AND Distance&gt;67,628662109375 AND Speed&lt;=13,645751953125 AND Distance&lt;=279,580810546875</v>
      </c>
      <c r="BM414"/>
      <c r="BN414"/>
      <c r="BO414"/>
    </row>
    <row r="415" spans="1:67">
      <c r="A415" s="15">
        <v>412</v>
      </c>
      <c r="B415" s="15">
        <v>-2</v>
      </c>
      <c r="C415" s="15">
        <v>-8192</v>
      </c>
      <c r="D415" s="15">
        <f t="shared" si="318"/>
        <v>-1</v>
      </c>
      <c r="E415" s="15">
        <f t="shared" si="319"/>
        <v>0</v>
      </c>
      <c r="F415" s="15">
        <f t="shared" si="320"/>
        <v>-1</v>
      </c>
      <c r="G415" s="15">
        <v>659</v>
      </c>
      <c r="H415" s="15">
        <v>660</v>
      </c>
      <c r="I415" s="15">
        <v>410</v>
      </c>
      <c r="J415" s="15">
        <v>7</v>
      </c>
      <c r="K415" s="15">
        <v>923</v>
      </c>
      <c r="L415" s="15">
        <v>1365</v>
      </c>
      <c r="M415" s="15">
        <f t="shared" si="321"/>
        <v>0.333251953125</v>
      </c>
      <c r="O415" s="86">
        <f t="shared" si="322"/>
        <v>923</v>
      </c>
      <c r="P415" s="86">
        <f t="shared" si="323"/>
        <v>0.333251953125</v>
      </c>
      <c r="Q415" s="86">
        <f t="shared" si="324"/>
        <v>713</v>
      </c>
      <c r="R415" s="86" t="b">
        <f t="shared" si="325"/>
        <v>1</v>
      </c>
      <c r="S415" s="86" t="str">
        <f t="shared" si="326"/>
        <v>Dummy Node</v>
      </c>
      <c r="T415" s="86" t="str">
        <f t="shared" si="327"/>
        <v>N/A</v>
      </c>
      <c r="U415" s="86" t="str">
        <f t="shared" si="328"/>
        <v>N/A</v>
      </c>
      <c r="V415" s="86">
        <f t="shared" si="329"/>
        <v>458</v>
      </c>
      <c r="W415" s="86" t="b">
        <f t="shared" si="330"/>
        <v>1</v>
      </c>
      <c r="X415" s="86" t="str">
        <f t="shared" si="331"/>
        <v>Dummy Node</v>
      </c>
      <c r="Y415" s="86" t="str">
        <f t="shared" si="332"/>
        <v>N/A</v>
      </c>
      <c r="Z415" s="86" t="str">
        <f t="shared" si="333"/>
        <v>N/A</v>
      </c>
      <c r="AA415" s="86">
        <f t="shared" si="334"/>
        <v>127</v>
      </c>
      <c r="AB415" s="86" t="b">
        <f t="shared" si="335"/>
        <v>0</v>
      </c>
      <c r="AC415" s="86" t="str">
        <f t="shared" si="336"/>
        <v>Dummy Node</v>
      </c>
      <c r="AD415" s="86" t="str">
        <f t="shared" si="337"/>
        <v>N/A</v>
      </c>
      <c r="AE415" s="86" t="str">
        <f t="shared" si="338"/>
        <v>N/A</v>
      </c>
      <c r="AF415" s="86">
        <f t="shared" si="339"/>
        <v>125</v>
      </c>
      <c r="AG415" s="86" t="b">
        <f t="shared" si="340"/>
        <v>1</v>
      </c>
      <c r="AH415" s="86" t="str">
        <f t="shared" si="341"/>
        <v>Speed</v>
      </c>
      <c r="AI415" s="86" t="str">
        <f t="shared" si="342"/>
        <v>&lt;=</v>
      </c>
      <c r="AJ415" s="86">
        <f t="shared" si="343"/>
        <v>7.66796875</v>
      </c>
      <c r="AK415" s="86">
        <f t="shared" si="344"/>
        <v>21</v>
      </c>
      <c r="AL415" s="86" t="b">
        <f t="shared" si="345"/>
        <v>1</v>
      </c>
      <c r="AM415" s="86" t="str">
        <f t="shared" si="346"/>
        <v>Distance</v>
      </c>
      <c r="AN415" s="86" t="str">
        <f t="shared" si="347"/>
        <v>&lt;=</v>
      </c>
      <c r="AO415" s="86">
        <f t="shared" si="348"/>
        <v>80.3369140625</v>
      </c>
      <c r="AP415" s="86">
        <f t="shared" si="349"/>
        <v>6</v>
      </c>
      <c r="AQ415" s="86" t="b">
        <f t="shared" si="350"/>
        <v>1</v>
      </c>
      <c r="AR415" s="86" t="str">
        <f t="shared" si="351"/>
        <v>Speed</v>
      </c>
      <c r="AS415" s="86" t="str">
        <f t="shared" si="352"/>
        <v>&lt;=</v>
      </c>
      <c r="AT415" s="86">
        <f t="shared" si="353"/>
        <v>9.998291015625</v>
      </c>
      <c r="AU415" s="86">
        <f t="shared" si="354"/>
        <v>3</v>
      </c>
      <c r="AV415" s="86" t="b">
        <f t="shared" si="355"/>
        <v>0</v>
      </c>
      <c r="AW415" s="86" t="str">
        <f t="shared" si="356"/>
        <v>Distance</v>
      </c>
      <c r="AX415" s="86" t="str">
        <f t="shared" si="357"/>
        <v>&gt;</v>
      </c>
      <c r="AY415" s="86">
        <f t="shared" si="358"/>
        <v>67.628662109375</v>
      </c>
      <c r="AZ415" s="86">
        <f t="shared" si="359"/>
        <v>1</v>
      </c>
      <c r="BA415" s="86" t="b">
        <f t="shared" si="360"/>
        <v>1</v>
      </c>
      <c r="BB415" s="86" t="str">
        <f t="shared" si="361"/>
        <v>Speed</v>
      </c>
      <c r="BC415" s="86" t="str">
        <f t="shared" si="362"/>
        <v>&lt;=</v>
      </c>
      <c r="BD415" s="86">
        <f t="shared" si="363"/>
        <v>13.645751953125</v>
      </c>
      <c r="BE415" s="86">
        <f t="shared" si="364"/>
        <v>0</v>
      </c>
      <c r="BF415" s="86" t="b">
        <f t="shared" si="365"/>
        <v>1</v>
      </c>
      <c r="BG415" s="86" t="str">
        <f t="shared" si="366"/>
        <v>Distance</v>
      </c>
      <c r="BH415" s="86" t="str">
        <f t="shared" si="367"/>
        <v>&lt;=</v>
      </c>
      <c r="BI415" s="86">
        <f t="shared" si="368"/>
        <v>279.580810546875</v>
      </c>
      <c r="BJ415" s="15">
        <f t="shared" si="369"/>
        <v>0</v>
      </c>
      <c r="BK415" s="15" t="str">
        <f t="shared" si="370"/>
        <v>Speed&lt;=7,66796875 AND Distance&lt;=80,3369140625 AND Speed&lt;=9,998291015625 AND Distance&gt;67,628662109375 AND Speed&lt;=13,645751953125 AND Distance&lt;=279,580810546875</v>
      </c>
      <c r="BM415"/>
      <c r="BN415"/>
      <c r="BO415"/>
    </row>
    <row r="416" spans="1:67">
      <c r="A416" s="15">
        <v>413</v>
      </c>
      <c r="B416" s="15">
        <v>1</v>
      </c>
      <c r="C416" s="15">
        <v>103453</v>
      </c>
      <c r="D416" s="15">
        <f t="shared" si="318"/>
        <v>25</v>
      </c>
      <c r="E416" s="15">
        <f t="shared" si="319"/>
        <v>1053</v>
      </c>
      <c r="F416" s="15">
        <f t="shared" si="320"/>
        <v>25.257080078125</v>
      </c>
      <c r="G416" s="15">
        <v>415</v>
      </c>
      <c r="H416" s="15">
        <v>416</v>
      </c>
      <c r="I416" s="15">
        <v>290</v>
      </c>
      <c r="J416" s="15">
        <v>8</v>
      </c>
      <c r="K416" s="15">
        <v>924</v>
      </c>
      <c r="L416" s="15">
        <v>98</v>
      </c>
      <c r="M416" s="15">
        <f t="shared" si="321"/>
        <v>2.392578125E-2</v>
      </c>
      <c r="O416" s="86">
        <f t="shared" si="322"/>
        <v>924</v>
      </c>
      <c r="P416" s="86">
        <f t="shared" si="323"/>
        <v>0.333251953125</v>
      </c>
      <c r="Q416" s="86">
        <f t="shared" si="324"/>
        <v>713</v>
      </c>
      <c r="R416" s="86" t="b">
        <f t="shared" si="325"/>
        <v>0</v>
      </c>
      <c r="S416" s="86" t="str">
        <f t="shared" si="326"/>
        <v>Dummy Node</v>
      </c>
      <c r="T416" s="86" t="str">
        <f t="shared" si="327"/>
        <v>N/A</v>
      </c>
      <c r="U416" s="86" t="str">
        <f t="shared" si="328"/>
        <v>N/A</v>
      </c>
      <c r="V416" s="86">
        <f t="shared" si="329"/>
        <v>458</v>
      </c>
      <c r="W416" s="86" t="b">
        <f t="shared" si="330"/>
        <v>1</v>
      </c>
      <c r="X416" s="86" t="str">
        <f t="shared" si="331"/>
        <v>Dummy Node</v>
      </c>
      <c r="Y416" s="86" t="str">
        <f t="shared" si="332"/>
        <v>N/A</v>
      </c>
      <c r="Z416" s="86" t="str">
        <f t="shared" si="333"/>
        <v>N/A</v>
      </c>
      <c r="AA416" s="86">
        <f t="shared" si="334"/>
        <v>127</v>
      </c>
      <c r="AB416" s="86" t="b">
        <f t="shared" si="335"/>
        <v>0</v>
      </c>
      <c r="AC416" s="86" t="str">
        <f t="shared" si="336"/>
        <v>Dummy Node</v>
      </c>
      <c r="AD416" s="86" t="str">
        <f t="shared" si="337"/>
        <v>N/A</v>
      </c>
      <c r="AE416" s="86" t="str">
        <f t="shared" si="338"/>
        <v>N/A</v>
      </c>
      <c r="AF416" s="86">
        <f t="shared" si="339"/>
        <v>125</v>
      </c>
      <c r="AG416" s="86" t="b">
        <f t="shared" si="340"/>
        <v>1</v>
      </c>
      <c r="AH416" s="86" t="str">
        <f t="shared" si="341"/>
        <v>Speed</v>
      </c>
      <c r="AI416" s="86" t="str">
        <f t="shared" si="342"/>
        <v>&lt;=</v>
      </c>
      <c r="AJ416" s="86">
        <f t="shared" si="343"/>
        <v>7.66796875</v>
      </c>
      <c r="AK416" s="86">
        <f t="shared" si="344"/>
        <v>21</v>
      </c>
      <c r="AL416" s="86" t="b">
        <f t="shared" si="345"/>
        <v>1</v>
      </c>
      <c r="AM416" s="86" t="str">
        <f t="shared" si="346"/>
        <v>Distance</v>
      </c>
      <c r="AN416" s="86" t="str">
        <f t="shared" si="347"/>
        <v>&lt;=</v>
      </c>
      <c r="AO416" s="86">
        <f t="shared" si="348"/>
        <v>80.3369140625</v>
      </c>
      <c r="AP416" s="86">
        <f t="shared" si="349"/>
        <v>6</v>
      </c>
      <c r="AQ416" s="86" t="b">
        <f t="shared" si="350"/>
        <v>1</v>
      </c>
      <c r="AR416" s="86" t="str">
        <f t="shared" si="351"/>
        <v>Speed</v>
      </c>
      <c r="AS416" s="86" t="str">
        <f t="shared" si="352"/>
        <v>&lt;=</v>
      </c>
      <c r="AT416" s="86">
        <f t="shared" si="353"/>
        <v>9.998291015625</v>
      </c>
      <c r="AU416" s="86">
        <f t="shared" si="354"/>
        <v>3</v>
      </c>
      <c r="AV416" s="86" t="b">
        <f t="shared" si="355"/>
        <v>0</v>
      </c>
      <c r="AW416" s="86" t="str">
        <f t="shared" si="356"/>
        <v>Distance</v>
      </c>
      <c r="AX416" s="86" t="str">
        <f t="shared" si="357"/>
        <v>&gt;</v>
      </c>
      <c r="AY416" s="86">
        <f t="shared" si="358"/>
        <v>67.628662109375</v>
      </c>
      <c r="AZ416" s="86">
        <f t="shared" si="359"/>
        <v>1</v>
      </c>
      <c r="BA416" s="86" t="b">
        <f t="shared" si="360"/>
        <v>1</v>
      </c>
      <c r="BB416" s="86" t="str">
        <f t="shared" si="361"/>
        <v>Speed</v>
      </c>
      <c r="BC416" s="86" t="str">
        <f t="shared" si="362"/>
        <v>&lt;=</v>
      </c>
      <c r="BD416" s="86">
        <f t="shared" si="363"/>
        <v>13.645751953125</v>
      </c>
      <c r="BE416" s="86">
        <f t="shared" si="364"/>
        <v>0</v>
      </c>
      <c r="BF416" s="86" t="b">
        <f t="shared" si="365"/>
        <v>1</v>
      </c>
      <c r="BG416" s="86" t="str">
        <f t="shared" si="366"/>
        <v>Distance</v>
      </c>
      <c r="BH416" s="86" t="str">
        <f t="shared" si="367"/>
        <v>&lt;=</v>
      </c>
      <c r="BI416" s="86">
        <f t="shared" si="368"/>
        <v>279.580810546875</v>
      </c>
      <c r="BJ416" s="15">
        <f t="shared" si="369"/>
        <v>0</v>
      </c>
      <c r="BK416" s="15" t="str">
        <f t="shared" si="370"/>
        <v>Speed&lt;=7,66796875 AND Distance&lt;=80,3369140625 AND Speed&lt;=9,998291015625 AND Distance&gt;67,628662109375 AND Speed&lt;=13,645751953125 AND Distance&lt;=279,580810546875</v>
      </c>
      <c r="BM416"/>
      <c r="BN416"/>
      <c r="BO416"/>
    </row>
    <row r="417" spans="1:67">
      <c r="A417" s="15">
        <v>414</v>
      </c>
      <c r="B417" s="15">
        <v>-2</v>
      </c>
      <c r="C417" s="15">
        <v>-8192</v>
      </c>
      <c r="D417" s="15">
        <f t="shared" si="318"/>
        <v>-1</v>
      </c>
      <c r="E417" s="15">
        <f t="shared" si="319"/>
        <v>0</v>
      </c>
      <c r="F417" s="15">
        <f t="shared" si="320"/>
        <v>-1</v>
      </c>
      <c r="G417" s="15">
        <v>661</v>
      </c>
      <c r="H417" s="15">
        <v>662</v>
      </c>
      <c r="I417" s="15">
        <v>290</v>
      </c>
      <c r="J417" s="15">
        <v>8</v>
      </c>
      <c r="K417" s="15">
        <v>925</v>
      </c>
      <c r="L417" s="15">
        <v>0</v>
      </c>
      <c r="M417" s="15">
        <f t="shared" si="321"/>
        <v>0</v>
      </c>
      <c r="O417" s="86">
        <f t="shared" si="322"/>
        <v>925</v>
      </c>
      <c r="P417" s="86">
        <f t="shared" si="323"/>
        <v>0.333251953125</v>
      </c>
      <c r="Q417" s="86">
        <f t="shared" si="324"/>
        <v>714</v>
      </c>
      <c r="R417" s="86" t="b">
        <f t="shared" si="325"/>
        <v>1</v>
      </c>
      <c r="S417" s="86" t="str">
        <f t="shared" si="326"/>
        <v>Dummy Node</v>
      </c>
      <c r="T417" s="86" t="str">
        <f t="shared" si="327"/>
        <v>N/A</v>
      </c>
      <c r="U417" s="86" t="str">
        <f t="shared" si="328"/>
        <v>N/A</v>
      </c>
      <c r="V417" s="86">
        <f t="shared" si="329"/>
        <v>458</v>
      </c>
      <c r="W417" s="86" t="b">
        <f t="shared" si="330"/>
        <v>0</v>
      </c>
      <c r="X417" s="86" t="str">
        <f t="shared" si="331"/>
        <v>Dummy Node</v>
      </c>
      <c r="Y417" s="86" t="str">
        <f t="shared" si="332"/>
        <v>N/A</v>
      </c>
      <c r="Z417" s="86" t="str">
        <f t="shared" si="333"/>
        <v>N/A</v>
      </c>
      <c r="AA417" s="86">
        <f t="shared" si="334"/>
        <v>127</v>
      </c>
      <c r="AB417" s="86" t="b">
        <f t="shared" si="335"/>
        <v>0</v>
      </c>
      <c r="AC417" s="86" t="str">
        <f t="shared" si="336"/>
        <v>Dummy Node</v>
      </c>
      <c r="AD417" s="86" t="str">
        <f t="shared" si="337"/>
        <v>N/A</v>
      </c>
      <c r="AE417" s="86" t="str">
        <f t="shared" si="338"/>
        <v>N/A</v>
      </c>
      <c r="AF417" s="86">
        <f t="shared" si="339"/>
        <v>125</v>
      </c>
      <c r="AG417" s="86" t="b">
        <f t="shared" si="340"/>
        <v>1</v>
      </c>
      <c r="AH417" s="86" t="str">
        <f t="shared" si="341"/>
        <v>Speed</v>
      </c>
      <c r="AI417" s="86" t="str">
        <f t="shared" si="342"/>
        <v>&lt;=</v>
      </c>
      <c r="AJ417" s="86">
        <f t="shared" si="343"/>
        <v>7.66796875</v>
      </c>
      <c r="AK417" s="86">
        <f t="shared" si="344"/>
        <v>21</v>
      </c>
      <c r="AL417" s="86" t="b">
        <f t="shared" si="345"/>
        <v>1</v>
      </c>
      <c r="AM417" s="86" t="str">
        <f t="shared" si="346"/>
        <v>Distance</v>
      </c>
      <c r="AN417" s="86" t="str">
        <f t="shared" si="347"/>
        <v>&lt;=</v>
      </c>
      <c r="AO417" s="86">
        <f t="shared" si="348"/>
        <v>80.3369140625</v>
      </c>
      <c r="AP417" s="86">
        <f t="shared" si="349"/>
        <v>6</v>
      </c>
      <c r="AQ417" s="86" t="b">
        <f t="shared" si="350"/>
        <v>1</v>
      </c>
      <c r="AR417" s="86" t="str">
        <f t="shared" si="351"/>
        <v>Speed</v>
      </c>
      <c r="AS417" s="86" t="str">
        <f t="shared" si="352"/>
        <v>&lt;=</v>
      </c>
      <c r="AT417" s="86">
        <f t="shared" si="353"/>
        <v>9.998291015625</v>
      </c>
      <c r="AU417" s="86">
        <f t="shared" si="354"/>
        <v>3</v>
      </c>
      <c r="AV417" s="86" t="b">
        <f t="shared" si="355"/>
        <v>0</v>
      </c>
      <c r="AW417" s="86" t="str">
        <f t="shared" si="356"/>
        <v>Distance</v>
      </c>
      <c r="AX417" s="86" t="str">
        <f t="shared" si="357"/>
        <v>&gt;</v>
      </c>
      <c r="AY417" s="86">
        <f t="shared" si="358"/>
        <v>67.628662109375</v>
      </c>
      <c r="AZ417" s="86">
        <f t="shared" si="359"/>
        <v>1</v>
      </c>
      <c r="BA417" s="86" t="b">
        <f t="shared" si="360"/>
        <v>1</v>
      </c>
      <c r="BB417" s="86" t="str">
        <f t="shared" si="361"/>
        <v>Speed</v>
      </c>
      <c r="BC417" s="86" t="str">
        <f t="shared" si="362"/>
        <v>&lt;=</v>
      </c>
      <c r="BD417" s="86">
        <f t="shared" si="363"/>
        <v>13.645751953125</v>
      </c>
      <c r="BE417" s="86">
        <f t="shared" si="364"/>
        <v>0</v>
      </c>
      <c r="BF417" s="86" t="b">
        <f t="shared" si="365"/>
        <v>1</v>
      </c>
      <c r="BG417" s="86" t="str">
        <f t="shared" si="366"/>
        <v>Distance</v>
      </c>
      <c r="BH417" s="86" t="str">
        <f t="shared" si="367"/>
        <v>&lt;=</v>
      </c>
      <c r="BI417" s="86">
        <f t="shared" si="368"/>
        <v>279.580810546875</v>
      </c>
      <c r="BJ417" s="15">
        <f t="shared" si="369"/>
        <v>0</v>
      </c>
      <c r="BK417" s="15" t="str">
        <f t="shared" si="370"/>
        <v>Speed&lt;=7,66796875 AND Distance&lt;=80,3369140625 AND Speed&lt;=9,998291015625 AND Distance&gt;67,628662109375 AND Speed&lt;=13,645751953125 AND Distance&lt;=279,580810546875</v>
      </c>
      <c r="BM417"/>
      <c r="BN417"/>
      <c r="BO417"/>
    </row>
    <row r="418" spans="1:67">
      <c r="A418" s="15">
        <v>415</v>
      </c>
      <c r="B418" s="15">
        <v>-2</v>
      </c>
      <c r="C418" s="15">
        <v>-8192</v>
      </c>
      <c r="D418" s="15">
        <f t="shared" si="318"/>
        <v>-1</v>
      </c>
      <c r="E418" s="15">
        <f t="shared" si="319"/>
        <v>0</v>
      </c>
      <c r="F418" s="15">
        <f t="shared" si="320"/>
        <v>-1</v>
      </c>
      <c r="G418" s="15">
        <v>-1</v>
      </c>
      <c r="H418" s="15">
        <v>-1</v>
      </c>
      <c r="I418" s="15">
        <v>413</v>
      </c>
      <c r="J418" s="15">
        <v>9</v>
      </c>
      <c r="K418" s="15">
        <v>926</v>
      </c>
      <c r="L418" s="15">
        <v>0</v>
      </c>
      <c r="M418" s="15">
        <f t="shared" si="321"/>
        <v>0</v>
      </c>
      <c r="O418" s="86">
        <f t="shared" si="322"/>
        <v>926</v>
      </c>
      <c r="P418" s="86">
        <f t="shared" si="323"/>
        <v>0.333251953125</v>
      </c>
      <c r="Q418" s="86">
        <f t="shared" si="324"/>
        <v>714</v>
      </c>
      <c r="R418" s="86" t="b">
        <f t="shared" si="325"/>
        <v>0</v>
      </c>
      <c r="S418" s="86" t="str">
        <f t="shared" si="326"/>
        <v>Dummy Node</v>
      </c>
      <c r="T418" s="86" t="str">
        <f t="shared" si="327"/>
        <v>N/A</v>
      </c>
      <c r="U418" s="86" t="str">
        <f t="shared" si="328"/>
        <v>N/A</v>
      </c>
      <c r="V418" s="86">
        <f t="shared" si="329"/>
        <v>458</v>
      </c>
      <c r="W418" s="86" t="b">
        <f t="shared" si="330"/>
        <v>0</v>
      </c>
      <c r="X418" s="86" t="str">
        <f t="shared" si="331"/>
        <v>Dummy Node</v>
      </c>
      <c r="Y418" s="86" t="str">
        <f t="shared" si="332"/>
        <v>N/A</v>
      </c>
      <c r="Z418" s="86" t="str">
        <f t="shared" si="333"/>
        <v>N/A</v>
      </c>
      <c r="AA418" s="86">
        <f t="shared" si="334"/>
        <v>127</v>
      </c>
      <c r="AB418" s="86" t="b">
        <f t="shared" si="335"/>
        <v>0</v>
      </c>
      <c r="AC418" s="86" t="str">
        <f t="shared" si="336"/>
        <v>Dummy Node</v>
      </c>
      <c r="AD418" s="86" t="str">
        <f t="shared" si="337"/>
        <v>N/A</v>
      </c>
      <c r="AE418" s="86" t="str">
        <f t="shared" si="338"/>
        <v>N/A</v>
      </c>
      <c r="AF418" s="86">
        <f t="shared" si="339"/>
        <v>125</v>
      </c>
      <c r="AG418" s="86" t="b">
        <f t="shared" si="340"/>
        <v>1</v>
      </c>
      <c r="AH418" s="86" t="str">
        <f t="shared" si="341"/>
        <v>Speed</v>
      </c>
      <c r="AI418" s="86" t="str">
        <f t="shared" si="342"/>
        <v>&lt;=</v>
      </c>
      <c r="AJ418" s="86">
        <f t="shared" si="343"/>
        <v>7.66796875</v>
      </c>
      <c r="AK418" s="86">
        <f t="shared" si="344"/>
        <v>21</v>
      </c>
      <c r="AL418" s="86" t="b">
        <f t="shared" si="345"/>
        <v>1</v>
      </c>
      <c r="AM418" s="86" t="str">
        <f t="shared" si="346"/>
        <v>Distance</v>
      </c>
      <c r="AN418" s="86" t="str">
        <f t="shared" si="347"/>
        <v>&lt;=</v>
      </c>
      <c r="AO418" s="86">
        <f t="shared" si="348"/>
        <v>80.3369140625</v>
      </c>
      <c r="AP418" s="86">
        <f t="shared" si="349"/>
        <v>6</v>
      </c>
      <c r="AQ418" s="86" t="b">
        <f t="shared" si="350"/>
        <v>1</v>
      </c>
      <c r="AR418" s="86" t="str">
        <f t="shared" si="351"/>
        <v>Speed</v>
      </c>
      <c r="AS418" s="86" t="str">
        <f t="shared" si="352"/>
        <v>&lt;=</v>
      </c>
      <c r="AT418" s="86">
        <f t="shared" si="353"/>
        <v>9.998291015625</v>
      </c>
      <c r="AU418" s="86">
        <f t="shared" si="354"/>
        <v>3</v>
      </c>
      <c r="AV418" s="86" t="b">
        <f t="shared" si="355"/>
        <v>0</v>
      </c>
      <c r="AW418" s="86" t="str">
        <f t="shared" si="356"/>
        <v>Distance</v>
      </c>
      <c r="AX418" s="86" t="str">
        <f t="shared" si="357"/>
        <v>&gt;</v>
      </c>
      <c r="AY418" s="86">
        <f t="shared" si="358"/>
        <v>67.628662109375</v>
      </c>
      <c r="AZ418" s="86">
        <f t="shared" si="359"/>
        <v>1</v>
      </c>
      <c r="BA418" s="86" t="b">
        <f t="shared" si="360"/>
        <v>1</v>
      </c>
      <c r="BB418" s="86" t="str">
        <f t="shared" si="361"/>
        <v>Speed</v>
      </c>
      <c r="BC418" s="86" t="str">
        <f t="shared" si="362"/>
        <v>&lt;=</v>
      </c>
      <c r="BD418" s="86">
        <f t="shared" si="363"/>
        <v>13.645751953125</v>
      </c>
      <c r="BE418" s="86">
        <f t="shared" si="364"/>
        <v>0</v>
      </c>
      <c r="BF418" s="86" t="b">
        <f t="shared" si="365"/>
        <v>1</v>
      </c>
      <c r="BG418" s="86" t="str">
        <f t="shared" si="366"/>
        <v>Distance</v>
      </c>
      <c r="BH418" s="86" t="str">
        <f t="shared" si="367"/>
        <v>&lt;=</v>
      </c>
      <c r="BI418" s="86">
        <f t="shared" si="368"/>
        <v>279.580810546875</v>
      </c>
      <c r="BJ418" s="15">
        <f t="shared" si="369"/>
        <v>0</v>
      </c>
      <c r="BK418" s="15" t="str">
        <f t="shared" si="370"/>
        <v>Speed&lt;=7,66796875 AND Distance&lt;=80,3369140625 AND Speed&lt;=9,998291015625 AND Distance&gt;67,628662109375 AND Speed&lt;=13,645751953125 AND Distance&lt;=279,580810546875</v>
      </c>
      <c r="BM418"/>
      <c r="BN418"/>
      <c r="BO418"/>
    </row>
    <row r="419" spans="1:67">
      <c r="A419" s="15">
        <v>416</v>
      </c>
      <c r="B419" s="15">
        <v>-2</v>
      </c>
      <c r="C419" s="15">
        <v>-8192</v>
      </c>
      <c r="D419" s="15">
        <f t="shared" si="318"/>
        <v>-1</v>
      </c>
      <c r="E419" s="15">
        <f t="shared" si="319"/>
        <v>0</v>
      </c>
      <c r="F419" s="15">
        <f t="shared" si="320"/>
        <v>-1</v>
      </c>
      <c r="G419" s="15">
        <v>-1</v>
      </c>
      <c r="H419" s="15">
        <v>-1</v>
      </c>
      <c r="I419" s="15">
        <v>413</v>
      </c>
      <c r="J419" s="15">
        <v>9</v>
      </c>
      <c r="K419" s="15">
        <v>927</v>
      </c>
      <c r="L419" s="15">
        <v>455</v>
      </c>
      <c r="M419" s="15">
        <f t="shared" si="321"/>
        <v>0.111083984375</v>
      </c>
      <c r="O419" s="86">
        <f t="shared" si="322"/>
        <v>927</v>
      </c>
      <c r="P419" s="86">
        <f t="shared" si="323"/>
        <v>0.333251953125</v>
      </c>
      <c r="Q419" s="86">
        <f t="shared" si="324"/>
        <v>723</v>
      </c>
      <c r="R419" s="86" t="b">
        <f t="shared" si="325"/>
        <v>1</v>
      </c>
      <c r="S419" s="86" t="str">
        <f t="shared" si="326"/>
        <v>Dummy Node</v>
      </c>
      <c r="T419" s="86" t="str">
        <f t="shared" si="327"/>
        <v>N/A</v>
      </c>
      <c r="U419" s="86" t="str">
        <f t="shared" si="328"/>
        <v>N/A</v>
      </c>
      <c r="V419" s="86">
        <f t="shared" si="329"/>
        <v>467</v>
      </c>
      <c r="W419" s="86" t="b">
        <f t="shared" si="330"/>
        <v>1</v>
      </c>
      <c r="X419" s="86" t="str">
        <f t="shared" si="331"/>
        <v>Dummy Node</v>
      </c>
      <c r="Y419" s="86" t="str">
        <f t="shared" si="332"/>
        <v>N/A</v>
      </c>
      <c r="Z419" s="86" t="str">
        <f t="shared" si="333"/>
        <v>N/A</v>
      </c>
      <c r="AA419" s="86">
        <f t="shared" si="334"/>
        <v>150</v>
      </c>
      <c r="AB419" s="86" t="b">
        <f t="shared" si="335"/>
        <v>1</v>
      </c>
      <c r="AC419" s="86" t="str">
        <f t="shared" si="336"/>
        <v>Dummy Node</v>
      </c>
      <c r="AD419" s="86" t="str">
        <f t="shared" si="337"/>
        <v>N/A</v>
      </c>
      <c r="AE419" s="86" t="str">
        <f t="shared" si="338"/>
        <v>N/A</v>
      </c>
      <c r="AF419" s="86">
        <f t="shared" si="339"/>
        <v>30</v>
      </c>
      <c r="AG419" s="86" t="b">
        <f t="shared" si="340"/>
        <v>0</v>
      </c>
      <c r="AH419" s="86" t="str">
        <f t="shared" si="341"/>
        <v>GEBR</v>
      </c>
      <c r="AI419" s="86" t="str">
        <f t="shared" si="342"/>
        <v>&gt;</v>
      </c>
      <c r="AJ419" s="86">
        <f t="shared" si="343"/>
        <v>1.046142578125</v>
      </c>
      <c r="AK419" s="86">
        <f t="shared" si="344"/>
        <v>17</v>
      </c>
      <c r="AL419" s="86" t="b">
        <f t="shared" si="345"/>
        <v>0</v>
      </c>
      <c r="AM419" s="86" t="str">
        <f t="shared" si="346"/>
        <v>GEBR</v>
      </c>
      <c r="AN419" s="86" t="str">
        <f t="shared" si="347"/>
        <v>&gt;</v>
      </c>
      <c r="AO419" s="86">
        <f t="shared" si="348"/>
        <v>0.85498046875</v>
      </c>
      <c r="AP419" s="86">
        <f t="shared" si="349"/>
        <v>16</v>
      </c>
      <c r="AQ419" s="86" t="b">
        <f t="shared" si="350"/>
        <v>1</v>
      </c>
      <c r="AR419" s="86" t="str">
        <f t="shared" si="351"/>
        <v>Speed</v>
      </c>
      <c r="AS419" s="86" t="str">
        <f t="shared" si="352"/>
        <v>&lt;=</v>
      </c>
      <c r="AT419" s="86">
        <f t="shared" si="353"/>
        <v>18.3662109375</v>
      </c>
      <c r="AU419" s="86">
        <f t="shared" si="354"/>
        <v>4</v>
      </c>
      <c r="AV419" s="86" t="b">
        <f t="shared" si="355"/>
        <v>0</v>
      </c>
      <c r="AW419" s="86" t="str">
        <f t="shared" si="356"/>
        <v>Distance</v>
      </c>
      <c r="AX419" s="86" t="str">
        <f t="shared" si="357"/>
        <v>&gt;</v>
      </c>
      <c r="AY419" s="86">
        <f t="shared" si="358"/>
        <v>200.208251953125</v>
      </c>
      <c r="AZ419" s="86">
        <f t="shared" si="359"/>
        <v>1</v>
      </c>
      <c r="BA419" s="86" t="b">
        <f t="shared" si="360"/>
        <v>0</v>
      </c>
      <c r="BB419" s="86" t="str">
        <f t="shared" si="361"/>
        <v>Speed</v>
      </c>
      <c r="BC419" s="86" t="str">
        <f t="shared" si="362"/>
        <v>&gt;</v>
      </c>
      <c r="BD419" s="86">
        <f t="shared" si="363"/>
        <v>13.645751953125</v>
      </c>
      <c r="BE419" s="86">
        <f t="shared" si="364"/>
        <v>0</v>
      </c>
      <c r="BF419" s="86" t="b">
        <f t="shared" si="365"/>
        <v>1</v>
      </c>
      <c r="BG419" s="86" t="str">
        <f t="shared" si="366"/>
        <v>Distance</v>
      </c>
      <c r="BH419" s="86" t="str">
        <f t="shared" si="367"/>
        <v>&lt;=</v>
      </c>
      <c r="BI419" s="86">
        <f t="shared" si="368"/>
        <v>279.580810546875</v>
      </c>
      <c r="BJ419" s="15">
        <f t="shared" si="369"/>
        <v>0</v>
      </c>
      <c r="BK419" s="15" t="str">
        <f t="shared" si="370"/>
        <v>GEBR&gt;1,046142578125 AND GEBR&gt;0,85498046875 AND Speed&lt;=18,3662109375 AND Distance&gt;200,208251953125 AND Speed&gt;13,645751953125 AND Distance&lt;=279,580810546875</v>
      </c>
      <c r="BM419"/>
      <c r="BN419"/>
      <c r="BO419"/>
    </row>
    <row r="420" spans="1:67">
      <c r="A420" s="15">
        <v>417</v>
      </c>
      <c r="B420" s="15">
        <v>-2</v>
      </c>
      <c r="C420" s="15">
        <v>-8192</v>
      </c>
      <c r="D420" s="15">
        <f t="shared" si="318"/>
        <v>-1</v>
      </c>
      <c r="E420" s="15">
        <f t="shared" si="319"/>
        <v>0</v>
      </c>
      <c r="F420" s="15">
        <f t="shared" si="320"/>
        <v>-1</v>
      </c>
      <c r="G420" s="15">
        <v>-1</v>
      </c>
      <c r="H420" s="15">
        <v>-1</v>
      </c>
      <c r="I420" s="15">
        <v>143</v>
      </c>
      <c r="J420" s="15">
        <v>9</v>
      </c>
      <c r="K420" s="15">
        <v>928</v>
      </c>
      <c r="L420" s="15">
        <v>105</v>
      </c>
      <c r="M420" s="15">
        <f t="shared" si="321"/>
        <v>2.5634765625E-2</v>
      </c>
      <c r="O420" s="86">
        <f t="shared" si="322"/>
        <v>928</v>
      </c>
      <c r="P420" s="86">
        <f t="shared" si="323"/>
        <v>0.333251953125</v>
      </c>
      <c r="Q420" s="86">
        <f t="shared" si="324"/>
        <v>723</v>
      </c>
      <c r="R420" s="86" t="b">
        <f t="shared" si="325"/>
        <v>0</v>
      </c>
      <c r="S420" s="86" t="str">
        <f t="shared" si="326"/>
        <v>Dummy Node</v>
      </c>
      <c r="T420" s="86" t="str">
        <f t="shared" si="327"/>
        <v>N/A</v>
      </c>
      <c r="U420" s="86" t="str">
        <f t="shared" si="328"/>
        <v>N/A</v>
      </c>
      <c r="V420" s="86">
        <f t="shared" si="329"/>
        <v>467</v>
      </c>
      <c r="W420" s="86" t="b">
        <f t="shared" si="330"/>
        <v>1</v>
      </c>
      <c r="X420" s="86" t="str">
        <f t="shared" si="331"/>
        <v>Dummy Node</v>
      </c>
      <c r="Y420" s="86" t="str">
        <f t="shared" si="332"/>
        <v>N/A</v>
      </c>
      <c r="Z420" s="86" t="str">
        <f t="shared" si="333"/>
        <v>N/A</v>
      </c>
      <c r="AA420" s="86">
        <f t="shared" si="334"/>
        <v>150</v>
      </c>
      <c r="AB420" s="86" t="b">
        <f t="shared" si="335"/>
        <v>1</v>
      </c>
      <c r="AC420" s="86" t="str">
        <f t="shared" si="336"/>
        <v>Dummy Node</v>
      </c>
      <c r="AD420" s="86" t="str">
        <f t="shared" si="337"/>
        <v>N/A</v>
      </c>
      <c r="AE420" s="86" t="str">
        <f t="shared" si="338"/>
        <v>N/A</v>
      </c>
      <c r="AF420" s="86">
        <f t="shared" si="339"/>
        <v>30</v>
      </c>
      <c r="AG420" s="86" t="b">
        <f t="shared" si="340"/>
        <v>0</v>
      </c>
      <c r="AH420" s="86" t="str">
        <f t="shared" si="341"/>
        <v>GEBR</v>
      </c>
      <c r="AI420" s="86" t="str">
        <f t="shared" si="342"/>
        <v>&gt;</v>
      </c>
      <c r="AJ420" s="86">
        <f t="shared" si="343"/>
        <v>1.046142578125</v>
      </c>
      <c r="AK420" s="86">
        <f t="shared" si="344"/>
        <v>17</v>
      </c>
      <c r="AL420" s="86" t="b">
        <f t="shared" si="345"/>
        <v>0</v>
      </c>
      <c r="AM420" s="86" t="str">
        <f t="shared" si="346"/>
        <v>GEBR</v>
      </c>
      <c r="AN420" s="86" t="str">
        <f t="shared" si="347"/>
        <v>&gt;</v>
      </c>
      <c r="AO420" s="86">
        <f t="shared" si="348"/>
        <v>0.85498046875</v>
      </c>
      <c r="AP420" s="86">
        <f t="shared" si="349"/>
        <v>16</v>
      </c>
      <c r="AQ420" s="86" t="b">
        <f t="shared" si="350"/>
        <v>1</v>
      </c>
      <c r="AR420" s="86" t="str">
        <f t="shared" si="351"/>
        <v>Speed</v>
      </c>
      <c r="AS420" s="86" t="str">
        <f t="shared" si="352"/>
        <v>&lt;=</v>
      </c>
      <c r="AT420" s="86">
        <f t="shared" si="353"/>
        <v>18.3662109375</v>
      </c>
      <c r="AU420" s="86">
        <f t="shared" si="354"/>
        <v>4</v>
      </c>
      <c r="AV420" s="86" t="b">
        <f t="shared" si="355"/>
        <v>0</v>
      </c>
      <c r="AW420" s="86" t="str">
        <f t="shared" si="356"/>
        <v>Distance</v>
      </c>
      <c r="AX420" s="86" t="str">
        <f t="shared" si="357"/>
        <v>&gt;</v>
      </c>
      <c r="AY420" s="86">
        <f t="shared" si="358"/>
        <v>200.208251953125</v>
      </c>
      <c r="AZ420" s="86">
        <f t="shared" si="359"/>
        <v>1</v>
      </c>
      <c r="BA420" s="86" t="b">
        <f t="shared" si="360"/>
        <v>0</v>
      </c>
      <c r="BB420" s="86" t="str">
        <f t="shared" si="361"/>
        <v>Speed</v>
      </c>
      <c r="BC420" s="86" t="str">
        <f t="shared" si="362"/>
        <v>&gt;</v>
      </c>
      <c r="BD420" s="86">
        <f t="shared" si="363"/>
        <v>13.645751953125</v>
      </c>
      <c r="BE420" s="86">
        <f t="shared" si="364"/>
        <v>0</v>
      </c>
      <c r="BF420" s="86" t="b">
        <f t="shared" si="365"/>
        <v>1</v>
      </c>
      <c r="BG420" s="86" t="str">
        <f t="shared" si="366"/>
        <v>Distance</v>
      </c>
      <c r="BH420" s="86" t="str">
        <f t="shared" si="367"/>
        <v>&lt;=</v>
      </c>
      <c r="BI420" s="86">
        <f t="shared" si="368"/>
        <v>279.580810546875</v>
      </c>
      <c r="BJ420" s="15">
        <f t="shared" si="369"/>
        <v>0</v>
      </c>
      <c r="BK420" s="15" t="str">
        <f t="shared" si="370"/>
        <v>GEBR&gt;1,046142578125 AND GEBR&gt;0,85498046875 AND Speed&lt;=18,3662109375 AND Distance&gt;200,208251953125 AND Speed&gt;13,645751953125 AND Distance&lt;=279,580810546875</v>
      </c>
      <c r="BM420"/>
      <c r="BN420"/>
      <c r="BO420"/>
    </row>
    <row r="421" spans="1:67">
      <c r="A421" s="15">
        <v>418</v>
      </c>
      <c r="B421" s="15">
        <v>-2</v>
      </c>
      <c r="C421" s="15">
        <v>-8192</v>
      </c>
      <c r="D421" s="15">
        <f t="shared" si="318"/>
        <v>-1</v>
      </c>
      <c r="E421" s="15">
        <f t="shared" si="319"/>
        <v>0</v>
      </c>
      <c r="F421" s="15">
        <f t="shared" si="320"/>
        <v>-1</v>
      </c>
      <c r="G421" s="15">
        <v>-1</v>
      </c>
      <c r="H421" s="15">
        <v>-1</v>
      </c>
      <c r="I421" s="15">
        <v>143</v>
      </c>
      <c r="J421" s="15">
        <v>9</v>
      </c>
      <c r="K421" s="15">
        <v>929</v>
      </c>
      <c r="L421" s="15">
        <v>0</v>
      </c>
      <c r="M421" s="15">
        <f t="shared" si="321"/>
        <v>0</v>
      </c>
      <c r="O421" s="86">
        <f t="shared" si="322"/>
        <v>929</v>
      </c>
      <c r="P421" s="86">
        <f t="shared" si="323"/>
        <v>0.333251953125</v>
      </c>
      <c r="Q421" s="86">
        <f t="shared" si="324"/>
        <v>724</v>
      </c>
      <c r="R421" s="86" t="b">
        <f t="shared" si="325"/>
        <v>1</v>
      </c>
      <c r="S421" s="86" t="str">
        <f t="shared" si="326"/>
        <v>Dummy Node</v>
      </c>
      <c r="T421" s="86" t="str">
        <f t="shared" si="327"/>
        <v>N/A</v>
      </c>
      <c r="U421" s="86" t="str">
        <f t="shared" si="328"/>
        <v>N/A</v>
      </c>
      <c r="V421" s="86">
        <f t="shared" si="329"/>
        <v>467</v>
      </c>
      <c r="W421" s="86" t="b">
        <f t="shared" si="330"/>
        <v>0</v>
      </c>
      <c r="X421" s="86" t="str">
        <f t="shared" si="331"/>
        <v>Dummy Node</v>
      </c>
      <c r="Y421" s="86" t="str">
        <f t="shared" si="332"/>
        <v>N/A</v>
      </c>
      <c r="Z421" s="86" t="str">
        <f t="shared" si="333"/>
        <v>N/A</v>
      </c>
      <c r="AA421" s="86">
        <f t="shared" si="334"/>
        <v>150</v>
      </c>
      <c r="AB421" s="86" t="b">
        <f t="shared" si="335"/>
        <v>1</v>
      </c>
      <c r="AC421" s="86" t="str">
        <f t="shared" si="336"/>
        <v>Dummy Node</v>
      </c>
      <c r="AD421" s="86" t="str">
        <f t="shared" si="337"/>
        <v>N/A</v>
      </c>
      <c r="AE421" s="86" t="str">
        <f t="shared" si="338"/>
        <v>N/A</v>
      </c>
      <c r="AF421" s="86">
        <f t="shared" si="339"/>
        <v>30</v>
      </c>
      <c r="AG421" s="86" t="b">
        <f t="shared" si="340"/>
        <v>0</v>
      </c>
      <c r="AH421" s="86" t="str">
        <f t="shared" si="341"/>
        <v>GEBR</v>
      </c>
      <c r="AI421" s="86" t="str">
        <f t="shared" si="342"/>
        <v>&gt;</v>
      </c>
      <c r="AJ421" s="86">
        <f t="shared" si="343"/>
        <v>1.046142578125</v>
      </c>
      <c r="AK421" s="86">
        <f t="shared" si="344"/>
        <v>17</v>
      </c>
      <c r="AL421" s="86" t="b">
        <f t="shared" si="345"/>
        <v>0</v>
      </c>
      <c r="AM421" s="86" t="str">
        <f t="shared" si="346"/>
        <v>GEBR</v>
      </c>
      <c r="AN421" s="86" t="str">
        <f t="shared" si="347"/>
        <v>&gt;</v>
      </c>
      <c r="AO421" s="86">
        <f t="shared" si="348"/>
        <v>0.85498046875</v>
      </c>
      <c r="AP421" s="86">
        <f t="shared" si="349"/>
        <v>16</v>
      </c>
      <c r="AQ421" s="86" t="b">
        <f t="shared" si="350"/>
        <v>1</v>
      </c>
      <c r="AR421" s="86" t="str">
        <f t="shared" si="351"/>
        <v>Speed</v>
      </c>
      <c r="AS421" s="86" t="str">
        <f t="shared" si="352"/>
        <v>&lt;=</v>
      </c>
      <c r="AT421" s="86">
        <f t="shared" si="353"/>
        <v>18.3662109375</v>
      </c>
      <c r="AU421" s="86">
        <f t="shared" si="354"/>
        <v>4</v>
      </c>
      <c r="AV421" s="86" t="b">
        <f t="shared" si="355"/>
        <v>0</v>
      </c>
      <c r="AW421" s="86" t="str">
        <f t="shared" si="356"/>
        <v>Distance</v>
      </c>
      <c r="AX421" s="86" t="str">
        <f t="shared" si="357"/>
        <v>&gt;</v>
      </c>
      <c r="AY421" s="86">
        <f t="shared" si="358"/>
        <v>200.208251953125</v>
      </c>
      <c r="AZ421" s="86">
        <f t="shared" si="359"/>
        <v>1</v>
      </c>
      <c r="BA421" s="86" t="b">
        <f t="shared" si="360"/>
        <v>0</v>
      </c>
      <c r="BB421" s="86" t="str">
        <f t="shared" si="361"/>
        <v>Speed</v>
      </c>
      <c r="BC421" s="86" t="str">
        <f t="shared" si="362"/>
        <v>&gt;</v>
      </c>
      <c r="BD421" s="86">
        <f t="shared" si="363"/>
        <v>13.645751953125</v>
      </c>
      <c r="BE421" s="86">
        <f t="shared" si="364"/>
        <v>0</v>
      </c>
      <c r="BF421" s="86" t="b">
        <f t="shared" si="365"/>
        <v>1</v>
      </c>
      <c r="BG421" s="86" t="str">
        <f t="shared" si="366"/>
        <v>Distance</v>
      </c>
      <c r="BH421" s="86" t="str">
        <f t="shared" si="367"/>
        <v>&lt;=</v>
      </c>
      <c r="BI421" s="86">
        <f t="shared" si="368"/>
        <v>279.580810546875</v>
      </c>
      <c r="BJ421" s="15">
        <f t="shared" si="369"/>
        <v>0</v>
      </c>
      <c r="BK421" s="15" t="str">
        <f t="shared" si="370"/>
        <v>GEBR&gt;1,046142578125 AND GEBR&gt;0,85498046875 AND Speed&lt;=18,3662109375 AND Distance&gt;200,208251953125 AND Speed&gt;13,645751953125 AND Distance&lt;=279,580810546875</v>
      </c>
      <c r="BM421"/>
      <c r="BN421"/>
      <c r="BO421"/>
    </row>
    <row r="422" spans="1:67">
      <c r="A422" s="15">
        <v>419</v>
      </c>
      <c r="B422" s="15">
        <v>-2</v>
      </c>
      <c r="C422" s="15">
        <v>-8192</v>
      </c>
      <c r="D422" s="15">
        <f t="shared" si="318"/>
        <v>-1</v>
      </c>
      <c r="E422" s="15">
        <f t="shared" si="319"/>
        <v>0</v>
      </c>
      <c r="F422" s="15">
        <f t="shared" si="320"/>
        <v>-1</v>
      </c>
      <c r="G422" s="15">
        <v>663</v>
      </c>
      <c r="H422" s="15">
        <v>664</v>
      </c>
      <c r="I422" s="15">
        <v>408</v>
      </c>
      <c r="J422" s="15">
        <v>6</v>
      </c>
      <c r="K422" s="15">
        <v>930</v>
      </c>
      <c r="L422" s="15">
        <v>1365</v>
      </c>
      <c r="M422" s="15">
        <f t="shared" si="321"/>
        <v>0.333251953125</v>
      </c>
      <c r="O422" s="86">
        <f t="shared" si="322"/>
        <v>930</v>
      </c>
      <c r="P422" s="86">
        <f t="shared" si="323"/>
        <v>0.333251953125</v>
      </c>
      <c r="Q422" s="86">
        <f t="shared" si="324"/>
        <v>724</v>
      </c>
      <c r="R422" s="86" t="b">
        <f t="shared" si="325"/>
        <v>0</v>
      </c>
      <c r="S422" s="86" t="str">
        <f t="shared" si="326"/>
        <v>Dummy Node</v>
      </c>
      <c r="T422" s="86" t="str">
        <f t="shared" si="327"/>
        <v>N/A</v>
      </c>
      <c r="U422" s="86" t="str">
        <f t="shared" si="328"/>
        <v>N/A</v>
      </c>
      <c r="V422" s="86">
        <f t="shared" si="329"/>
        <v>467</v>
      </c>
      <c r="W422" s="86" t="b">
        <f t="shared" si="330"/>
        <v>0</v>
      </c>
      <c r="X422" s="86" t="str">
        <f t="shared" si="331"/>
        <v>Dummy Node</v>
      </c>
      <c r="Y422" s="86" t="str">
        <f t="shared" si="332"/>
        <v>N/A</v>
      </c>
      <c r="Z422" s="86" t="str">
        <f t="shared" si="333"/>
        <v>N/A</v>
      </c>
      <c r="AA422" s="86">
        <f t="shared" si="334"/>
        <v>150</v>
      </c>
      <c r="AB422" s="86" t="b">
        <f t="shared" si="335"/>
        <v>1</v>
      </c>
      <c r="AC422" s="86" t="str">
        <f t="shared" si="336"/>
        <v>Dummy Node</v>
      </c>
      <c r="AD422" s="86" t="str">
        <f t="shared" si="337"/>
        <v>N/A</v>
      </c>
      <c r="AE422" s="86" t="str">
        <f t="shared" si="338"/>
        <v>N/A</v>
      </c>
      <c r="AF422" s="86">
        <f t="shared" si="339"/>
        <v>30</v>
      </c>
      <c r="AG422" s="86" t="b">
        <f t="shared" si="340"/>
        <v>0</v>
      </c>
      <c r="AH422" s="86" t="str">
        <f t="shared" si="341"/>
        <v>GEBR</v>
      </c>
      <c r="AI422" s="86" t="str">
        <f t="shared" si="342"/>
        <v>&gt;</v>
      </c>
      <c r="AJ422" s="86">
        <f t="shared" si="343"/>
        <v>1.046142578125</v>
      </c>
      <c r="AK422" s="86">
        <f t="shared" si="344"/>
        <v>17</v>
      </c>
      <c r="AL422" s="86" t="b">
        <f t="shared" si="345"/>
        <v>0</v>
      </c>
      <c r="AM422" s="86" t="str">
        <f t="shared" si="346"/>
        <v>GEBR</v>
      </c>
      <c r="AN422" s="86" t="str">
        <f t="shared" si="347"/>
        <v>&gt;</v>
      </c>
      <c r="AO422" s="86">
        <f t="shared" si="348"/>
        <v>0.85498046875</v>
      </c>
      <c r="AP422" s="86">
        <f t="shared" si="349"/>
        <v>16</v>
      </c>
      <c r="AQ422" s="86" t="b">
        <f t="shared" si="350"/>
        <v>1</v>
      </c>
      <c r="AR422" s="86" t="str">
        <f t="shared" si="351"/>
        <v>Speed</v>
      </c>
      <c r="AS422" s="86" t="str">
        <f t="shared" si="352"/>
        <v>&lt;=</v>
      </c>
      <c r="AT422" s="86">
        <f t="shared" si="353"/>
        <v>18.3662109375</v>
      </c>
      <c r="AU422" s="86">
        <f t="shared" si="354"/>
        <v>4</v>
      </c>
      <c r="AV422" s="86" t="b">
        <f t="shared" si="355"/>
        <v>0</v>
      </c>
      <c r="AW422" s="86" t="str">
        <f t="shared" si="356"/>
        <v>Distance</v>
      </c>
      <c r="AX422" s="86" t="str">
        <f t="shared" si="357"/>
        <v>&gt;</v>
      </c>
      <c r="AY422" s="86">
        <f t="shared" si="358"/>
        <v>200.208251953125</v>
      </c>
      <c r="AZ422" s="86">
        <f t="shared" si="359"/>
        <v>1</v>
      </c>
      <c r="BA422" s="86" t="b">
        <f t="shared" si="360"/>
        <v>0</v>
      </c>
      <c r="BB422" s="86" t="str">
        <f t="shared" si="361"/>
        <v>Speed</v>
      </c>
      <c r="BC422" s="86" t="str">
        <f t="shared" si="362"/>
        <v>&gt;</v>
      </c>
      <c r="BD422" s="86">
        <f t="shared" si="363"/>
        <v>13.645751953125</v>
      </c>
      <c r="BE422" s="86">
        <f t="shared" si="364"/>
        <v>0</v>
      </c>
      <c r="BF422" s="86" t="b">
        <f t="shared" si="365"/>
        <v>1</v>
      </c>
      <c r="BG422" s="86" t="str">
        <f t="shared" si="366"/>
        <v>Distance</v>
      </c>
      <c r="BH422" s="86" t="str">
        <f t="shared" si="367"/>
        <v>&lt;=</v>
      </c>
      <c r="BI422" s="86">
        <f t="shared" si="368"/>
        <v>279.580810546875</v>
      </c>
      <c r="BJ422" s="15">
        <f t="shared" si="369"/>
        <v>0</v>
      </c>
      <c r="BK422" s="15" t="str">
        <f t="shared" si="370"/>
        <v>GEBR&gt;1,046142578125 AND GEBR&gt;0,85498046875 AND Speed&lt;=18,3662109375 AND Distance&gt;200,208251953125 AND Speed&gt;13,645751953125 AND Distance&lt;=279,580810546875</v>
      </c>
      <c r="BM422"/>
      <c r="BN422"/>
      <c r="BO422"/>
    </row>
    <row r="423" spans="1:67">
      <c r="A423" s="15">
        <v>420</v>
      </c>
      <c r="B423" s="15">
        <v>0</v>
      </c>
      <c r="C423" s="15">
        <v>2623701</v>
      </c>
      <c r="D423" s="15">
        <f t="shared" si="318"/>
        <v>640</v>
      </c>
      <c r="E423" s="15">
        <f t="shared" si="319"/>
        <v>2261</v>
      </c>
      <c r="F423" s="15">
        <f t="shared" si="320"/>
        <v>640.552001953125</v>
      </c>
      <c r="G423" s="15">
        <v>421</v>
      </c>
      <c r="H423" s="15">
        <v>422</v>
      </c>
      <c r="I423" s="15">
        <v>408</v>
      </c>
      <c r="J423" s="15">
        <v>6</v>
      </c>
      <c r="K423" s="15">
        <v>931</v>
      </c>
      <c r="L423" s="15">
        <v>1359</v>
      </c>
      <c r="M423" s="15">
        <f t="shared" si="321"/>
        <v>0.331787109375</v>
      </c>
      <c r="O423" s="86">
        <f t="shared" si="322"/>
        <v>931</v>
      </c>
      <c r="P423" s="86">
        <f t="shared" si="323"/>
        <v>0.333251953125</v>
      </c>
      <c r="Q423" s="86">
        <f t="shared" si="324"/>
        <v>725</v>
      </c>
      <c r="R423" s="86" t="b">
        <f t="shared" si="325"/>
        <v>1</v>
      </c>
      <c r="S423" s="86" t="str">
        <f t="shared" si="326"/>
        <v>Dummy Node</v>
      </c>
      <c r="T423" s="86" t="str">
        <f t="shared" si="327"/>
        <v>N/A</v>
      </c>
      <c r="U423" s="86" t="str">
        <f t="shared" si="328"/>
        <v>N/A</v>
      </c>
      <c r="V423" s="86">
        <f t="shared" si="329"/>
        <v>468</v>
      </c>
      <c r="W423" s="86" t="b">
        <f t="shared" si="330"/>
        <v>1</v>
      </c>
      <c r="X423" s="86" t="str">
        <f t="shared" si="331"/>
        <v>Dummy Node</v>
      </c>
      <c r="Y423" s="86" t="str">
        <f t="shared" si="332"/>
        <v>N/A</v>
      </c>
      <c r="Z423" s="86" t="str">
        <f t="shared" si="333"/>
        <v>N/A</v>
      </c>
      <c r="AA423" s="86">
        <f t="shared" si="334"/>
        <v>150</v>
      </c>
      <c r="AB423" s="86" t="b">
        <f t="shared" si="335"/>
        <v>0</v>
      </c>
      <c r="AC423" s="86" t="str">
        <f t="shared" si="336"/>
        <v>Dummy Node</v>
      </c>
      <c r="AD423" s="86" t="str">
        <f t="shared" si="337"/>
        <v>N/A</v>
      </c>
      <c r="AE423" s="86" t="str">
        <f t="shared" si="338"/>
        <v>N/A</v>
      </c>
      <c r="AF423" s="86">
        <f t="shared" si="339"/>
        <v>30</v>
      </c>
      <c r="AG423" s="86" t="b">
        <f t="shared" si="340"/>
        <v>0</v>
      </c>
      <c r="AH423" s="86" t="str">
        <f t="shared" si="341"/>
        <v>GEBR</v>
      </c>
      <c r="AI423" s="86" t="str">
        <f t="shared" si="342"/>
        <v>&gt;</v>
      </c>
      <c r="AJ423" s="86">
        <f t="shared" si="343"/>
        <v>1.046142578125</v>
      </c>
      <c r="AK423" s="86">
        <f t="shared" si="344"/>
        <v>17</v>
      </c>
      <c r="AL423" s="86" t="b">
        <f t="shared" si="345"/>
        <v>0</v>
      </c>
      <c r="AM423" s="86" t="str">
        <f t="shared" si="346"/>
        <v>GEBR</v>
      </c>
      <c r="AN423" s="86" t="str">
        <f t="shared" si="347"/>
        <v>&gt;</v>
      </c>
      <c r="AO423" s="86">
        <f t="shared" si="348"/>
        <v>0.85498046875</v>
      </c>
      <c r="AP423" s="86">
        <f t="shared" si="349"/>
        <v>16</v>
      </c>
      <c r="AQ423" s="86" t="b">
        <f t="shared" si="350"/>
        <v>1</v>
      </c>
      <c r="AR423" s="86" t="str">
        <f t="shared" si="351"/>
        <v>Speed</v>
      </c>
      <c r="AS423" s="86" t="str">
        <f t="shared" si="352"/>
        <v>&lt;=</v>
      </c>
      <c r="AT423" s="86">
        <f t="shared" si="353"/>
        <v>18.3662109375</v>
      </c>
      <c r="AU423" s="86">
        <f t="shared" si="354"/>
        <v>4</v>
      </c>
      <c r="AV423" s="86" t="b">
        <f t="shared" si="355"/>
        <v>0</v>
      </c>
      <c r="AW423" s="86" t="str">
        <f t="shared" si="356"/>
        <v>Distance</v>
      </c>
      <c r="AX423" s="86" t="str">
        <f t="shared" si="357"/>
        <v>&gt;</v>
      </c>
      <c r="AY423" s="86">
        <f t="shared" si="358"/>
        <v>200.208251953125</v>
      </c>
      <c r="AZ423" s="86">
        <f t="shared" si="359"/>
        <v>1</v>
      </c>
      <c r="BA423" s="86" t="b">
        <f t="shared" si="360"/>
        <v>0</v>
      </c>
      <c r="BB423" s="86" t="str">
        <f t="shared" si="361"/>
        <v>Speed</v>
      </c>
      <c r="BC423" s="86" t="str">
        <f t="shared" si="362"/>
        <v>&gt;</v>
      </c>
      <c r="BD423" s="86">
        <f t="shared" si="363"/>
        <v>13.645751953125</v>
      </c>
      <c r="BE423" s="86">
        <f t="shared" si="364"/>
        <v>0</v>
      </c>
      <c r="BF423" s="86" t="b">
        <f t="shared" si="365"/>
        <v>1</v>
      </c>
      <c r="BG423" s="86" t="str">
        <f t="shared" si="366"/>
        <v>Distance</v>
      </c>
      <c r="BH423" s="86" t="str">
        <f t="shared" si="367"/>
        <v>&lt;=</v>
      </c>
      <c r="BI423" s="86">
        <f t="shared" si="368"/>
        <v>279.580810546875</v>
      </c>
      <c r="BJ423" s="15">
        <f t="shared" si="369"/>
        <v>0</v>
      </c>
      <c r="BK423" s="15" t="str">
        <f t="shared" si="370"/>
        <v>GEBR&gt;1,046142578125 AND GEBR&gt;0,85498046875 AND Speed&lt;=18,3662109375 AND Distance&gt;200,208251953125 AND Speed&gt;13,645751953125 AND Distance&lt;=279,580810546875</v>
      </c>
      <c r="BM423"/>
      <c r="BN423"/>
      <c r="BO423"/>
    </row>
    <row r="424" spans="1:67">
      <c r="A424" s="15">
        <v>421</v>
      </c>
      <c r="B424" s="15">
        <v>2</v>
      </c>
      <c r="C424" s="15">
        <v>2929</v>
      </c>
      <c r="D424" s="15">
        <f t="shared" si="318"/>
        <v>0</v>
      </c>
      <c r="E424" s="15">
        <f t="shared" si="319"/>
        <v>2929</v>
      </c>
      <c r="F424" s="15">
        <f t="shared" si="320"/>
        <v>0.715087890625</v>
      </c>
      <c r="G424" s="15">
        <v>423</v>
      </c>
      <c r="H424" s="15">
        <v>424</v>
      </c>
      <c r="I424" s="15">
        <v>420</v>
      </c>
      <c r="J424" s="15">
        <v>7</v>
      </c>
      <c r="K424" s="15">
        <v>932</v>
      </c>
      <c r="L424" s="15">
        <v>1203</v>
      </c>
      <c r="M424" s="15">
        <f t="shared" si="321"/>
        <v>0.293701171875</v>
      </c>
      <c r="O424" s="86">
        <f t="shared" si="322"/>
        <v>932</v>
      </c>
      <c r="P424" s="86">
        <f t="shared" si="323"/>
        <v>0.333251953125</v>
      </c>
      <c r="Q424" s="86">
        <f t="shared" si="324"/>
        <v>725</v>
      </c>
      <c r="R424" s="86" t="b">
        <f t="shared" si="325"/>
        <v>0</v>
      </c>
      <c r="S424" s="86" t="str">
        <f t="shared" si="326"/>
        <v>Dummy Node</v>
      </c>
      <c r="T424" s="86" t="str">
        <f t="shared" si="327"/>
        <v>N/A</v>
      </c>
      <c r="U424" s="86" t="str">
        <f t="shared" si="328"/>
        <v>N/A</v>
      </c>
      <c r="V424" s="86">
        <f t="shared" si="329"/>
        <v>468</v>
      </c>
      <c r="W424" s="86" t="b">
        <f t="shared" si="330"/>
        <v>1</v>
      </c>
      <c r="X424" s="86" t="str">
        <f t="shared" si="331"/>
        <v>Dummy Node</v>
      </c>
      <c r="Y424" s="86" t="str">
        <f t="shared" si="332"/>
        <v>N/A</v>
      </c>
      <c r="Z424" s="86" t="str">
        <f t="shared" si="333"/>
        <v>N/A</v>
      </c>
      <c r="AA424" s="86">
        <f t="shared" si="334"/>
        <v>150</v>
      </c>
      <c r="AB424" s="86" t="b">
        <f t="shared" si="335"/>
        <v>0</v>
      </c>
      <c r="AC424" s="86" t="str">
        <f t="shared" si="336"/>
        <v>Dummy Node</v>
      </c>
      <c r="AD424" s="86" t="str">
        <f t="shared" si="337"/>
        <v>N/A</v>
      </c>
      <c r="AE424" s="86" t="str">
        <f t="shared" si="338"/>
        <v>N/A</v>
      </c>
      <c r="AF424" s="86">
        <f t="shared" si="339"/>
        <v>30</v>
      </c>
      <c r="AG424" s="86" t="b">
        <f t="shared" si="340"/>
        <v>0</v>
      </c>
      <c r="AH424" s="86" t="str">
        <f t="shared" si="341"/>
        <v>GEBR</v>
      </c>
      <c r="AI424" s="86" t="str">
        <f t="shared" si="342"/>
        <v>&gt;</v>
      </c>
      <c r="AJ424" s="86">
        <f t="shared" si="343"/>
        <v>1.046142578125</v>
      </c>
      <c r="AK424" s="86">
        <f t="shared" si="344"/>
        <v>17</v>
      </c>
      <c r="AL424" s="86" t="b">
        <f t="shared" si="345"/>
        <v>0</v>
      </c>
      <c r="AM424" s="86" t="str">
        <f t="shared" si="346"/>
        <v>GEBR</v>
      </c>
      <c r="AN424" s="86" t="str">
        <f t="shared" si="347"/>
        <v>&gt;</v>
      </c>
      <c r="AO424" s="86">
        <f t="shared" si="348"/>
        <v>0.85498046875</v>
      </c>
      <c r="AP424" s="86">
        <f t="shared" si="349"/>
        <v>16</v>
      </c>
      <c r="AQ424" s="86" t="b">
        <f t="shared" si="350"/>
        <v>1</v>
      </c>
      <c r="AR424" s="86" t="str">
        <f t="shared" si="351"/>
        <v>Speed</v>
      </c>
      <c r="AS424" s="86" t="str">
        <f t="shared" si="352"/>
        <v>&lt;=</v>
      </c>
      <c r="AT424" s="86">
        <f t="shared" si="353"/>
        <v>18.3662109375</v>
      </c>
      <c r="AU424" s="86">
        <f t="shared" si="354"/>
        <v>4</v>
      </c>
      <c r="AV424" s="86" t="b">
        <f t="shared" si="355"/>
        <v>0</v>
      </c>
      <c r="AW424" s="86" t="str">
        <f t="shared" si="356"/>
        <v>Distance</v>
      </c>
      <c r="AX424" s="86" t="str">
        <f t="shared" si="357"/>
        <v>&gt;</v>
      </c>
      <c r="AY424" s="86">
        <f t="shared" si="358"/>
        <v>200.208251953125</v>
      </c>
      <c r="AZ424" s="86">
        <f t="shared" si="359"/>
        <v>1</v>
      </c>
      <c r="BA424" s="86" t="b">
        <f t="shared" si="360"/>
        <v>0</v>
      </c>
      <c r="BB424" s="86" t="str">
        <f t="shared" si="361"/>
        <v>Speed</v>
      </c>
      <c r="BC424" s="86" t="str">
        <f t="shared" si="362"/>
        <v>&gt;</v>
      </c>
      <c r="BD424" s="86">
        <f t="shared" si="363"/>
        <v>13.645751953125</v>
      </c>
      <c r="BE424" s="86">
        <f t="shared" si="364"/>
        <v>0</v>
      </c>
      <c r="BF424" s="86" t="b">
        <f t="shared" si="365"/>
        <v>1</v>
      </c>
      <c r="BG424" s="86" t="str">
        <f t="shared" si="366"/>
        <v>Distance</v>
      </c>
      <c r="BH424" s="86" t="str">
        <f t="shared" si="367"/>
        <v>&lt;=</v>
      </c>
      <c r="BI424" s="86">
        <f t="shared" si="368"/>
        <v>279.580810546875</v>
      </c>
      <c r="BJ424" s="15">
        <f t="shared" si="369"/>
        <v>0</v>
      </c>
      <c r="BK424" s="15" t="str">
        <f t="shared" si="370"/>
        <v>GEBR&gt;1,046142578125 AND GEBR&gt;0,85498046875 AND Speed&lt;=18,3662109375 AND Distance&gt;200,208251953125 AND Speed&gt;13,645751953125 AND Distance&lt;=279,580810546875</v>
      </c>
      <c r="BM424"/>
      <c r="BN424"/>
      <c r="BO424"/>
    </row>
    <row r="425" spans="1:67">
      <c r="A425" s="15">
        <v>422</v>
      </c>
      <c r="B425" s="15">
        <v>-2</v>
      </c>
      <c r="C425" s="15">
        <v>-8192</v>
      </c>
      <c r="D425" s="15">
        <f t="shared" si="318"/>
        <v>-1</v>
      </c>
      <c r="E425" s="15">
        <f t="shared" si="319"/>
        <v>0</v>
      </c>
      <c r="F425" s="15">
        <f t="shared" si="320"/>
        <v>-1</v>
      </c>
      <c r="G425" s="15">
        <v>665</v>
      </c>
      <c r="H425" s="15">
        <v>666</v>
      </c>
      <c r="I425" s="15">
        <v>420</v>
      </c>
      <c r="J425" s="15">
        <v>7</v>
      </c>
      <c r="K425" s="15">
        <v>933</v>
      </c>
      <c r="L425" s="15">
        <v>1365</v>
      </c>
      <c r="M425" s="15">
        <f t="shared" si="321"/>
        <v>0.333251953125</v>
      </c>
      <c r="O425" s="86">
        <f t="shared" si="322"/>
        <v>933</v>
      </c>
      <c r="P425" s="86">
        <f t="shared" si="323"/>
        <v>0.333251953125</v>
      </c>
      <c r="Q425" s="86">
        <f t="shared" si="324"/>
        <v>726</v>
      </c>
      <c r="R425" s="86" t="b">
        <f t="shared" si="325"/>
        <v>1</v>
      </c>
      <c r="S425" s="86" t="str">
        <f t="shared" si="326"/>
        <v>Dummy Node</v>
      </c>
      <c r="T425" s="86" t="str">
        <f t="shared" si="327"/>
        <v>N/A</v>
      </c>
      <c r="U425" s="86" t="str">
        <f t="shared" si="328"/>
        <v>N/A</v>
      </c>
      <c r="V425" s="86">
        <f t="shared" si="329"/>
        <v>468</v>
      </c>
      <c r="W425" s="86" t="b">
        <f t="shared" si="330"/>
        <v>0</v>
      </c>
      <c r="X425" s="86" t="str">
        <f t="shared" si="331"/>
        <v>Dummy Node</v>
      </c>
      <c r="Y425" s="86" t="str">
        <f t="shared" si="332"/>
        <v>N/A</v>
      </c>
      <c r="Z425" s="86" t="str">
        <f t="shared" si="333"/>
        <v>N/A</v>
      </c>
      <c r="AA425" s="86">
        <f t="shared" si="334"/>
        <v>150</v>
      </c>
      <c r="AB425" s="86" t="b">
        <f t="shared" si="335"/>
        <v>0</v>
      </c>
      <c r="AC425" s="86" t="str">
        <f t="shared" si="336"/>
        <v>Dummy Node</v>
      </c>
      <c r="AD425" s="86" t="str">
        <f t="shared" si="337"/>
        <v>N/A</v>
      </c>
      <c r="AE425" s="86" t="str">
        <f t="shared" si="338"/>
        <v>N/A</v>
      </c>
      <c r="AF425" s="86">
        <f t="shared" si="339"/>
        <v>30</v>
      </c>
      <c r="AG425" s="86" t="b">
        <f t="shared" si="340"/>
        <v>0</v>
      </c>
      <c r="AH425" s="86" t="str">
        <f t="shared" si="341"/>
        <v>GEBR</v>
      </c>
      <c r="AI425" s="86" t="str">
        <f t="shared" si="342"/>
        <v>&gt;</v>
      </c>
      <c r="AJ425" s="86">
        <f t="shared" si="343"/>
        <v>1.046142578125</v>
      </c>
      <c r="AK425" s="86">
        <f t="shared" si="344"/>
        <v>17</v>
      </c>
      <c r="AL425" s="86" t="b">
        <f t="shared" si="345"/>
        <v>0</v>
      </c>
      <c r="AM425" s="86" t="str">
        <f t="shared" si="346"/>
        <v>GEBR</v>
      </c>
      <c r="AN425" s="86" t="str">
        <f t="shared" si="347"/>
        <v>&gt;</v>
      </c>
      <c r="AO425" s="86">
        <f t="shared" si="348"/>
        <v>0.85498046875</v>
      </c>
      <c r="AP425" s="86">
        <f t="shared" si="349"/>
        <v>16</v>
      </c>
      <c r="AQ425" s="86" t="b">
        <f t="shared" si="350"/>
        <v>1</v>
      </c>
      <c r="AR425" s="86" t="str">
        <f t="shared" si="351"/>
        <v>Speed</v>
      </c>
      <c r="AS425" s="86" t="str">
        <f t="shared" si="352"/>
        <v>&lt;=</v>
      </c>
      <c r="AT425" s="86">
        <f t="shared" si="353"/>
        <v>18.3662109375</v>
      </c>
      <c r="AU425" s="86">
        <f t="shared" si="354"/>
        <v>4</v>
      </c>
      <c r="AV425" s="86" t="b">
        <f t="shared" si="355"/>
        <v>0</v>
      </c>
      <c r="AW425" s="86" t="str">
        <f t="shared" si="356"/>
        <v>Distance</v>
      </c>
      <c r="AX425" s="86" t="str">
        <f t="shared" si="357"/>
        <v>&gt;</v>
      </c>
      <c r="AY425" s="86">
        <f t="shared" si="358"/>
        <v>200.208251953125</v>
      </c>
      <c r="AZ425" s="86">
        <f t="shared" si="359"/>
        <v>1</v>
      </c>
      <c r="BA425" s="86" t="b">
        <f t="shared" si="360"/>
        <v>0</v>
      </c>
      <c r="BB425" s="86" t="str">
        <f t="shared" si="361"/>
        <v>Speed</v>
      </c>
      <c r="BC425" s="86" t="str">
        <f t="shared" si="362"/>
        <v>&gt;</v>
      </c>
      <c r="BD425" s="86">
        <f t="shared" si="363"/>
        <v>13.645751953125</v>
      </c>
      <c r="BE425" s="86">
        <f t="shared" si="364"/>
        <v>0</v>
      </c>
      <c r="BF425" s="86" t="b">
        <f t="shared" si="365"/>
        <v>1</v>
      </c>
      <c r="BG425" s="86" t="str">
        <f t="shared" si="366"/>
        <v>Distance</v>
      </c>
      <c r="BH425" s="86" t="str">
        <f t="shared" si="367"/>
        <v>&lt;=</v>
      </c>
      <c r="BI425" s="86">
        <f t="shared" si="368"/>
        <v>279.580810546875</v>
      </c>
      <c r="BJ425" s="15">
        <f t="shared" si="369"/>
        <v>0</v>
      </c>
      <c r="BK425" s="15" t="str">
        <f t="shared" si="370"/>
        <v>GEBR&gt;1,046142578125 AND GEBR&gt;0,85498046875 AND Speed&lt;=18,3662109375 AND Distance&gt;200,208251953125 AND Speed&gt;13,645751953125 AND Distance&lt;=279,580810546875</v>
      </c>
      <c r="BM425"/>
      <c r="BN425"/>
      <c r="BO425"/>
    </row>
    <row r="426" spans="1:67">
      <c r="A426" s="15">
        <v>423</v>
      </c>
      <c r="B426" s="15">
        <v>1</v>
      </c>
      <c r="C426" s="15">
        <v>107214</v>
      </c>
      <c r="D426" s="15">
        <f t="shared" si="318"/>
        <v>26</v>
      </c>
      <c r="E426" s="15">
        <f t="shared" si="319"/>
        <v>718</v>
      </c>
      <c r="F426" s="15">
        <f t="shared" si="320"/>
        <v>26.17529296875</v>
      </c>
      <c r="G426" s="15">
        <v>425</v>
      </c>
      <c r="H426" s="15">
        <v>426</v>
      </c>
      <c r="I426" s="15">
        <v>421</v>
      </c>
      <c r="J426" s="15">
        <v>8</v>
      </c>
      <c r="K426" s="15">
        <v>934</v>
      </c>
      <c r="L426" s="15">
        <v>228</v>
      </c>
      <c r="M426" s="15">
        <f t="shared" si="321"/>
        <v>5.56640625E-2</v>
      </c>
      <c r="O426" s="86">
        <f t="shared" si="322"/>
        <v>934</v>
      </c>
      <c r="P426" s="86">
        <f t="shared" si="323"/>
        <v>0.333251953125</v>
      </c>
      <c r="Q426" s="86">
        <f t="shared" si="324"/>
        <v>726</v>
      </c>
      <c r="R426" s="86" t="b">
        <f t="shared" si="325"/>
        <v>0</v>
      </c>
      <c r="S426" s="86" t="str">
        <f t="shared" si="326"/>
        <v>Dummy Node</v>
      </c>
      <c r="T426" s="86" t="str">
        <f t="shared" si="327"/>
        <v>N/A</v>
      </c>
      <c r="U426" s="86" t="str">
        <f t="shared" si="328"/>
        <v>N/A</v>
      </c>
      <c r="V426" s="86">
        <f t="shared" si="329"/>
        <v>468</v>
      </c>
      <c r="W426" s="86" t="b">
        <f t="shared" si="330"/>
        <v>0</v>
      </c>
      <c r="X426" s="86" t="str">
        <f t="shared" si="331"/>
        <v>Dummy Node</v>
      </c>
      <c r="Y426" s="86" t="str">
        <f t="shared" si="332"/>
        <v>N/A</v>
      </c>
      <c r="Z426" s="86" t="str">
        <f t="shared" si="333"/>
        <v>N/A</v>
      </c>
      <c r="AA426" s="86">
        <f t="shared" si="334"/>
        <v>150</v>
      </c>
      <c r="AB426" s="86" t="b">
        <f t="shared" si="335"/>
        <v>0</v>
      </c>
      <c r="AC426" s="86" t="str">
        <f t="shared" si="336"/>
        <v>Dummy Node</v>
      </c>
      <c r="AD426" s="86" t="str">
        <f t="shared" si="337"/>
        <v>N/A</v>
      </c>
      <c r="AE426" s="86" t="str">
        <f t="shared" si="338"/>
        <v>N/A</v>
      </c>
      <c r="AF426" s="86">
        <f t="shared" si="339"/>
        <v>30</v>
      </c>
      <c r="AG426" s="86" t="b">
        <f t="shared" si="340"/>
        <v>0</v>
      </c>
      <c r="AH426" s="86" t="str">
        <f t="shared" si="341"/>
        <v>GEBR</v>
      </c>
      <c r="AI426" s="86" t="str">
        <f t="shared" si="342"/>
        <v>&gt;</v>
      </c>
      <c r="AJ426" s="86">
        <f t="shared" si="343"/>
        <v>1.046142578125</v>
      </c>
      <c r="AK426" s="86">
        <f t="shared" si="344"/>
        <v>17</v>
      </c>
      <c r="AL426" s="86" t="b">
        <f t="shared" si="345"/>
        <v>0</v>
      </c>
      <c r="AM426" s="86" t="str">
        <f t="shared" si="346"/>
        <v>GEBR</v>
      </c>
      <c r="AN426" s="86" t="str">
        <f t="shared" si="347"/>
        <v>&gt;</v>
      </c>
      <c r="AO426" s="86">
        <f t="shared" si="348"/>
        <v>0.85498046875</v>
      </c>
      <c r="AP426" s="86">
        <f t="shared" si="349"/>
        <v>16</v>
      </c>
      <c r="AQ426" s="86" t="b">
        <f t="shared" si="350"/>
        <v>1</v>
      </c>
      <c r="AR426" s="86" t="str">
        <f t="shared" si="351"/>
        <v>Speed</v>
      </c>
      <c r="AS426" s="86" t="str">
        <f t="shared" si="352"/>
        <v>&lt;=</v>
      </c>
      <c r="AT426" s="86">
        <f t="shared" si="353"/>
        <v>18.3662109375</v>
      </c>
      <c r="AU426" s="86">
        <f t="shared" si="354"/>
        <v>4</v>
      </c>
      <c r="AV426" s="86" t="b">
        <f t="shared" si="355"/>
        <v>0</v>
      </c>
      <c r="AW426" s="86" t="str">
        <f t="shared" si="356"/>
        <v>Distance</v>
      </c>
      <c r="AX426" s="86" t="str">
        <f t="shared" si="357"/>
        <v>&gt;</v>
      </c>
      <c r="AY426" s="86">
        <f t="shared" si="358"/>
        <v>200.208251953125</v>
      </c>
      <c r="AZ426" s="86">
        <f t="shared" si="359"/>
        <v>1</v>
      </c>
      <c r="BA426" s="86" t="b">
        <f t="shared" si="360"/>
        <v>0</v>
      </c>
      <c r="BB426" s="86" t="str">
        <f t="shared" si="361"/>
        <v>Speed</v>
      </c>
      <c r="BC426" s="86" t="str">
        <f t="shared" si="362"/>
        <v>&gt;</v>
      </c>
      <c r="BD426" s="86">
        <f t="shared" si="363"/>
        <v>13.645751953125</v>
      </c>
      <c r="BE426" s="86">
        <f t="shared" si="364"/>
        <v>0</v>
      </c>
      <c r="BF426" s="86" t="b">
        <f t="shared" si="365"/>
        <v>1</v>
      </c>
      <c r="BG426" s="86" t="str">
        <f t="shared" si="366"/>
        <v>Distance</v>
      </c>
      <c r="BH426" s="86" t="str">
        <f t="shared" si="367"/>
        <v>&lt;=</v>
      </c>
      <c r="BI426" s="86">
        <f t="shared" si="368"/>
        <v>279.580810546875</v>
      </c>
      <c r="BJ426" s="15">
        <f t="shared" si="369"/>
        <v>0</v>
      </c>
      <c r="BK426" s="15" t="str">
        <f t="shared" si="370"/>
        <v>GEBR&gt;1,046142578125 AND GEBR&gt;0,85498046875 AND Speed&lt;=18,3662109375 AND Distance&gt;200,208251953125 AND Speed&gt;13,645751953125 AND Distance&lt;=279,580810546875</v>
      </c>
      <c r="BM426"/>
      <c r="BN426"/>
      <c r="BO426"/>
    </row>
    <row r="427" spans="1:67">
      <c r="A427" s="15">
        <v>424</v>
      </c>
      <c r="B427" s="15">
        <v>-2</v>
      </c>
      <c r="C427" s="15">
        <v>-8192</v>
      </c>
      <c r="D427" s="15">
        <f t="shared" si="318"/>
        <v>-1</v>
      </c>
      <c r="E427" s="15">
        <f t="shared" si="319"/>
        <v>0</v>
      </c>
      <c r="F427" s="15">
        <f t="shared" si="320"/>
        <v>-1</v>
      </c>
      <c r="G427" s="15">
        <v>667</v>
      </c>
      <c r="H427" s="15">
        <v>668</v>
      </c>
      <c r="I427" s="15">
        <v>421</v>
      </c>
      <c r="J427" s="15">
        <v>8</v>
      </c>
      <c r="K427" s="15">
        <v>935</v>
      </c>
      <c r="L427" s="15">
        <v>1365</v>
      </c>
      <c r="M427" s="15">
        <f t="shared" si="321"/>
        <v>0.333251953125</v>
      </c>
      <c r="O427" s="86">
        <f t="shared" si="322"/>
        <v>935</v>
      </c>
      <c r="P427" s="86">
        <f t="shared" si="323"/>
        <v>0</v>
      </c>
      <c r="Q427" s="86">
        <f t="shared" si="324"/>
        <v>763</v>
      </c>
      <c r="R427" s="86" t="b">
        <f t="shared" si="325"/>
        <v>1</v>
      </c>
      <c r="S427" s="86" t="str">
        <f t="shared" si="326"/>
        <v>Dummy Node</v>
      </c>
      <c r="T427" s="86" t="str">
        <f t="shared" si="327"/>
        <v>N/A</v>
      </c>
      <c r="U427" s="86" t="str">
        <f t="shared" si="328"/>
        <v>N/A</v>
      </c>
      <c r="V427" s="86">
        <f t="shared" si="329"/>
        <v>537</v>
      </c>
      <c r="W427" s="86" t="b">
        <f t="shared" si="330"/>
        <v>1</v>
      </c>
      <c r="X427" s="86" t="str">
        <f t="shared" si="331"/>
        <v>Dummy Node</v>
      </c>
      <c r="Y427" s="86" t="str">
        <f t="shared" si="332"/>
        <v>N/A</v>
      </c>
      <c r="Z427" s="86" t="str">
        <f t="shared" si="333"/>
        <v>N/A</v>
      </c>
      <c r="AA427" s="86">
        <f t="shared" si="334"/>
        <v>287</v>
      </c>
      <c r="AB427" s="86" t="b">
        <f t="shared" si="335"/>
        <v>1</v>
      </c>
      <c r="AC427" s="86" t="str">
        <f t="shared" si="336"/>
        <v>Dummy Node</v>
      </c>
      <c r="AD427" s="86" t="str">
        <f t="shared" si="337"/>
        <v>N/A</v>
      </c>
      <c r="AE427" s="86" t="str">
        <f t="shared" si="338"/>
        <v>N/A</v>
      </c>
      <c r="AF427" s="86">
        <f t="shared" si="339"/>
        <v>46</v>
      </c>
      <c r="AG427" s="86" t="b">
        <f t="shared" si="340"/>
        <v>1</v>
      </c>
      <c r="AH427" s="86" t="str">
        <f t="shared" si="341"/>
        <v>Distance</v>
      </c>
      <c r="AI427" s="86" t="str">
        <f t="shared" si="342"/>
        <v>&lt;=</v>
      </c>
      <c r="AJ427" s="86">
        <f t="shared" si="343"/>
        <v>409.1494140625</v>
      </c>
      <c r="AK427" s="86">
        <f t="shared" si="344"/>
        <v>13</v>
      </c>
      <c r="AL427" s="86" t="b">
        <f t="shared" si="345"/>
        <v>0</v>
      </c>
      <c r="AM427" s="86" t="str">
        <f t="shared" si="346"/>
        <v>Speed</v>
      </c>
      <c r="AN427" s="86" t="str">
        <f t="shared" si="347"/>
        <v>&gt;</v>
      </c>
      <c r="AO427" s="86">
        <f t="shared" si="348"/>
        <v>23.60009765625</v>
      </c>
      <c r="AP427" s="86">
        <f t="shared" si="349"/>
        <v>10</v>
      </c>
      <c r="AQ427" s="86" t="b">
        <f t="shared" si="350"/>
        <v>1</v>
      </c>
      <c r="AR427" s="86" t="str">
        <f t="shared" si="351"/>
        <v>GEBR</v>
      </c>
      <c r="AS427" s="86" t="str">
        <f t="shared" si="352"/>
        <v>&lt;=</v>
      </c>
      <c r="AT427" s="86">
        <f t="shared" si="353"/>
        <v>1.046142578125</v>
      </c>
      <c r="AU427" s="86">
        <f t="shared" si="354"/>
        <v>7</v>
      </c>
      <c r="AV427" s="86" t="b">
        <f t="shared" si="355"/>
        <v>0</v>
      </c>
      <c r="AW427" s="86" t="str">
        <f t="shared" si="356"/>
        <v>Speed</v>
      </c>
      <c r="AX427" s="86" t="str">
        <f t="shared" si="357"/>
        <v>&gt;</v>
      </c>
      <c r="AY427" s="86">
        <f t="shared" si="358"/>
        <v>20.9580078125</v>
      </c>
      <c r="AZ427" s="86">
        <f t="shared" si="359"/>
        <v>2</v>
      </c>
      <c r="BA427" s="86" t="b">
        <f t="shared" si="360"/>
        <v>1</v>
      </c>
      <c r="BB427" s="86" t="str">
        <f t="shared" si="361"/>
        <v>Distance</v>
      </c>
      <c r="BC427" s="86" t="str">
        <f t="shared" si="362"/>
        <v>&lt;=</v>
      </c>
      <c r="BD427" s="86">
        <f t="shared" si="363"/>
        <v>440.973388671875</v>
      </c>
      <c r="BE427" s="86">
        <f t="shared" si="364"/>
        <v>0</v>
      </c>
      <c r="BF427" s="86" t="b">
        <f t="shared" si="365"/>
        <v>0</v>
      </c>
      <c r="BG427" s="86" t="str">
        <f t="shared" si="366"/>
        <v>Distance</v>
      </c>
      <c r="BH427" s="86" t="str">
        <f t="shared" si="367"/>
        <v>&gt;</v>
      </c>
      <c r="BI427" s="86">
        <f t="shared" si="368"/>
        <v>279.580810546875</v>
      </c>
      <c r="BJ427" s="15">
        <f t="shared" si="369"/>
        <v>1</v>
      </c>
      <c r="BK427" s="15" t="str">
        <f t="shared" si="370"/>
        <v>Distance&lt;=409,1494140625 AND Speed&gt;23,60009765625 AND GEBR&lt;=1,046142578125 AND Speed&gt;20,9580078125 AND Distance&lt;=440,973388671875 AND Distance&gt;279,580810546875</v>
      </c>
      <c r="BM427"/>
      <c r="BN427"/>
      <c r="BO427"/>
    </row>
    <row r="428" spans="1:67">
      <c r="A428" s="15">
        <v>425</v>
      </c>
      <c r="B428" s="15">
        <v>-2</v>
      </c>
      <c r="C428" s="15">
        <v>-8192</v>
      </c>
      <c r="D428" s="15">
        <f t="shared" si="318"/>
        <v>-1</v>
      </c>
      <c r="E428" s="15">
        <f t="shared" si="319"/>
        <v>0</v>
      </c>
      <c r="F428" s="15">
        <f t="shared" si="320"/>
        <v>-1</v>
      </c>
      <c r="G428" s="15">
        <v>-1</v>
      </c>
      <c r="H428" s="15">
        <v>-1</v>
      </c>
      <c r="I428" s="15">
        <v>423</v>
      </c>
      <c r="J428" s="15">
        <v>9</v>
      </c>
      <c r="K428" s="15">
        <v>936</v>
      </c>
      <c r="L428" s="15">
        <v>0</v>
      </c>
      <c r="M428" s="15">
        <f t="shared" si="321"/>
        <v>0</v>
      </c>
      <c r="O428" s="86">
        <f t="shared" si="322"/>
        <v>936</v>
      </c>
      <c r="P428" s="86">
        <f t="shared" si="323"/>
        <v>0</v>
      </c>
      <c r="Q428" s="86">
        <f t="shared" si="324"/>
        <v>763</v>
      </c>
      <c r="R428" s="86" t="b">
        <f t="shared" si="325"/>
        <v>0</v>
      </c>
      <c r="S428" s="86" t="str">
        <f t="shared" si="326"/>
        <v>Dummy Node</v>
      </c>
      <c r="T428" s="86" t="str">
        <f t="shared" si="327"/>
        <v>N/A</v>
      </c>
      <c r="U428" s="86" t="str">
        <f t="shared" si="328"/>
        <v>N/A</v>
      </c>
      <c r="V428" s="86">
        <f t="shared" si="329"/>
        <v>537</v>
      </c>
      <c r="W428" s="86" t="b">
        <f t="shared" si="330"/>
        <v>1</v>
      </c>
      <c r="X428" s="86" t="str">
        <f t="shared" si="331"/>
        <v>Dummy Node</v>
      </c>
      <c r="Y428" s="86" t="str">
        <f t="shared" si="332"/>
        <v>N/A</v>
      </c>
      <c r="Z428" s="86" t="str">
        <f t="shared" si="333"/>
        <v>N/A</v>
      </c>
      <c r="AA428" s="86">
        <f t="shared" si="334"/>
        <v>287</v>
      </c>
      <c r="AB428" s="86" t="b">
        <f t="shared" si="335"/>
        <v>1</v>
      </c>
      <c r="AC428" s="86" t="str">
        <f t="shared" si="336"/>
        <v>Dummy Node</v>
      </c>
      <c r="AD428" s="86" t="str">
        <f t="shared" si="337"/>
        <v>N/A</v>
      </c>
      <c r="AE428" s="86" t="str">
        <f t="shared" si="338"/>
        <v>N/A</v>
      </c>
      <c r="AF428" s="86">
        <f t="shared" si="339"/>
        <v>46</v>
      </c>
      <c r="AG428" s="86" t="b">
        <f t="shared" si="340"/>
        <v>1</v>
      </c>
      <c r="AH428" s="86" t="str">
        <f t="shared" si="341"/>
        <v>Distance</v>
      </c>
      <c r="AI428" s="86" t="str">
        <f t="shared" si="342"/>
        <v>&lt;=</v>
      </c>
      <c r="AJ428" s="86">
        <f t="shared" si="343"/>
        <v>409.1494140625</v>
      </c>
      <c r="AK428" s="86">
        <f t="shared" si="344"/>
        <v>13</v>
      </c>
      <c r="AL428" s="86" t="b">
        <f t="shared" si="345"/>
        <v>0</v>
      </c>
      <c r="AM428" s="86" t="str">
        <f t="shared" si="346"/>
        <v>Speed</v>
      </c>
      <c r="AN428" s="86" t="str">
        <f t="shared" si="347"/>
        <v>&gt;</v>
      </c>
      <c r="AO428" s="86">
        <f t="shared" si="348"/>
        <v>23.60009765625</v>
      </c>
      <c r="AP428" s="86">
        <f t="shared" si="349"/>
        <v>10</v>
      </c>
      <c r="AQ428" s="86" t="b">
        <f t="shared" si="350"/>
        <v>1</v>
      </c>
      <c r="AR428" s="86" t="str">
        <f t="shared" si="351"/>
        <v>GEBR</v>
      </c>
      <c r="AS428" s="86" t="str">
        <f t="shared" si="352"/>
        <v>&lt;=</v>
      </c>
      <c r="AT428" s="86">
        <f t="shared" si="353"/>
        <v>1.046142578125</v>
      </c>
      <c r="AU428" s="86">
        <f t="shared" si="354"/>
        <v>7</v>
      </c>
      <c r="AV428" s="86" t="b">
        <f t="shared" si="355"/>
        <v>0</v>
      </c>
      <c r="AW428" s="86" t="str">
        <f t="shared" si="356"/>
        <v>Speed</v>
      </c>
      <c r="AX428" s="86" t="str">
        <f t="shared" si="357"/>
        <v>&gt;</v>
      </c>
      <c r="AY428" s="86">
        <f t="shared" si="358"/>
        <v>20.9580078125</v>
      </c>
      <c r="AZ428" s="86">
        <f t="shared" si="359"/>
        <v>2</v>
      </c>
      <c r="BA428" s="86" t="b">
        <f t="shared" si="360"/>
        <v>1</v>
      </c>
      <c r="BB428" s="86" t="str">
        <f t="shared" si="361"/>
        <v>Distance</v>
      </c>
      <c r="BC428" s="86" t="str">
        <f t="shared" si="362"/>
        <v>&lt;=</v>
      </c>
      <c r="BD428" s="86">
        <f t="shared" si="363"/>
        <v>440.973388671875</v>
      </c>
      <c r="BE428" s="86">
        <f t="shared" si="364"/>
        <v>0</v>
      </c>
      <c r="BF428" s="86" t="b">
        <f t="shared" si="365"/>
        <v>0</v>
      </c>
      <c r="BG428" s="86" t="str">
        <f t="shared" si="366"/>
        <v>Distance</v>
      </c>
      <c r="BH428" s="86" t="str">
        <f t="shared" si="367"/>
        <v>&gt;</v>
      </c>
      <c r="BI428" s="86">
        <f t="shared" si="368"/>
        <v>279.580810546875</v>
      </c>
      <c r="BJ428" s="15">
        <f t="shared" si="369"/>
        <v>1</v>
      </c>
      <c r="BK428" s="15" t="str">
        <f t="shared" si="370"/>
        <v>Distance&lt;=409,1494140625 AND Speed&gt;23,60009765625 AND GEBR&lt;=1,046142578125 AND Speed&gt;20,9580078125 AND Distance&lt;=440,973388671875 AND Distance&gt;279,580810546875</v>
      </c>
      <c r="BM428"/>
      <c r="BN428"/>
      <c r="BO428"/>
    </row>
    <row r="429" spans="1:67">
      <c r="A429" s="15">
        <v>426</v>
      </c>
      <c r="B429" s="15">
        <v>-2</v>
      </c>
      <c r="C429" s="15">
        <v>-8192</v>
      </c>
      <c r="D429" s="15">
        <f t="shared" si="318"/>
        <v>-1</v>
      </c>
      <c r="E429" s="15">
        <f t="shared" si="319"/>
        <v>0</v>
      </c>
      <c r="F429" s="15">
        <f t="shared" si="320"/>
        <v>-1</v>
      </c>
      <c r="G429" s="15">
        <v>-1</v>
      </c>
      <c r="H429" s="15">
        <v>-1</v>
      </c>
      <c r="I429" s="15">
        <v>423</v>
      </c>
      <c r="J429" s="15">
        <v>9</v>
      </c>
      <c r="K429" s="15">
        <v>937</v>
      </c>
      <c r="L429" s="15">
        <v>455</v>
      </c>
      <c r="M429" s="15">
        <f t="shared" si="321"/>
        <v>0.111083984375</v>
      </c>
      <c r="O429" s="86">
        <f t="shared" si="322"/>
        <v>937</v>
      </c>
      <c r="P429" s="86">
        <f t="shared" si="323"/>
        <v>0</v>
      </c>
      <c r="Q429" s="86">
        <f t="shared" si="324"/>
        <v>764</v>
      </c>
      <c r="R429" s="86" t="b">
        <f t="shared" si="325"/>
        <v>1</v>
      </c>
      <c r="S429" s="86" t="str">
        <f t="shared" si="326"/>
        <v>Dummy Node</v>
      </c>
      <c r="T429" s="86" t="str">
        <f t="shared" si="327"/>
        <v>N/A</v>
      </c>
      <c r="U429" s="86" t="str">
        <f t="shared" si="328"/>
        <v>N/A</v>
      </c>
      <c r="V429" s="86">
        <f t="shared" si="329"/>
        <v>537</v>
      </c>
      <c r="W429" s="86" t="b">
        <f t="shared" si="330"/>
        <v>0</v>
      </c>
      <c r="X429" s="86" t="str">
        <f t="shared" si="331"/>
        <v>Dummy Node</v>
      </c>
      <c r="Y429" s="86" t="str">
        <f t="shared" si="332"/>
        <v>N/A</v>
      </c>
      <c r="Z429" s="86" t="str">
        <f t="shared" si="333"/>
        <v>N/A</v>
      </c>
      <c r="AA429" s="86">
        <f t="shared" si="334"/>
        <v>287</v>
      </c>
      <c r="AB429" s="86" t="b">
        <f t="shared" si="335"/>
        <v>1</v>
      </c>
      <c r="AC429" s="86" t="str">
        <f t="shared" si="336"/>
        <v>Dummy Node</v>
      </c>
      <c r="AD429" s="86" t="str">
        <f t="shared" si="337"/>
        <v>N/A</v>
      </c>
      <c r="AE429" s="86" t="str">
        <f t="shared" si="338"/>
        <v>N/A</v>
      </c>
      <c r="AF429" s="86">
        <f t="shared" si="339"/>
        <v>46</v>
      </c>
      <c r="AG429" s="86" t="b">
        <f t="shared" si="340"/>
        <v>1</v>
      </c>
      <c r="AH429" s="86" t="str">
        <f t="shared" si="341"/>
        <v>Distance</v>
      </c>
      <c r="AI429" s="86" t="str">
        <f t="shared" si="342"/>
        <v>&lt;=</v>
      </c>
      <c r="AJ429" s="86">
        <f t="shared" si="343"/>
        <v>409.1494140625</v>
      </c>
      <c r="AK429" s="86">
        <f t="shared" si="344"/>
        <v>13</v>
      </c>
      <c r="AL429" s="86" t="b">
        <f t="shared" si="345"/>
        <v>0</v>
      </c>
      <c r="AM429" s="86" t="str">
        <f t="shared" si="346"/>
        <v>Speed</v>
      </c>
      <c r="AN429" s="86" t="str">
        <f t="shared" si="347"/>
        <v>&gt;</v>
      </c>
      <c r="AO429" s="86">
        <f t="shared" si="348"/>
        <v>23.60009765625</v>
      </c>
      <c r="AP429" s="86">
        <f t="shared" si="349"/>
        <v>10</v>
      </c>
      <c r="AQ429" s="86" t="b">
        <f t="shared" si="350"/>
        <v>1</v>
      </c>
      <c r="AR429" s="86" t="str">
        <f t="shared" si="351"/>
        <v>GEBR</v>
      </c>
      <c r="AS429" s="86" t="str">
        <f t="shared" si="352"/>
        <v>&lt;=</v>
      </c>
      <c r="AT429" s="86">
        <f t="shared" si="353"/>
        <v>1.046142578125</v>
      </c>
      <c r="AU429" s="86">
        <f t="shared" si="354"/>
        <v>7</v>
      </c>
      <c r="AV429" s="86" t="b">
        <f t="shared" si="355"/>
        <v>0</v>
      </c>
      <c r="AW429" s="86" t="str">
        <f t="shared" si="356"/>
        <v>Speed</v>
      </c>
      <c r="AX429" s="86" t="str">
        <f t="shared" si="357"/>
        <v>&gt;</v>
      </c>
      <c r="AY429" s="86">
        <f t="shared" si="358"/>
        <v>20.9580078125</v>
      </c>
      <c r="AZ429" s="86">
        <f t="shared" si="359"/>
        <v>2</v>
      </c>
      <c r="BA429" s="86" t="b">
        <f t="shared" si="360"/>
        <v>1</v>
      </c>
      <c r="BB429" s="86" t="str">
        <f t="shared" si="361"/>
        <v>Distance</v>
      </c>
      <c r="BC429" s="86" t="str">
        <f t="shared" si="362"/>
        <v>&lt;=</v>
      </c>
      <c r="BD429" s="86">
        <f t="shared" si="363"/>
        <v>440.973388671875</v>
      </c>
      <c r="BE429" s="86">
        <f t="shared" si="364"/>
        <v>0</v>
      </c>
      <c r="BF429" s="86" t="b">
        <f t="shared" si="365"/>
        <v>0</v>
      </c>
      <c r="BG429" s="86" t="str">
        <f t="shared" si="366"/>
        <v>Distance</v>
      </c>
      <c r="BH429" s="86" t="str">
        <f t="shared" si="367"/>
        <v>&gt;</v>
      </c>
      <c r="BI429" s="86">
        <f t="shared" si="368"/>
        <v>279.580810546875</v>
      </c>
      <c r="BJ429" s="15">
        <f t="shared" si="369"/>
        <v>1</v>
      </c>
      <c r="BK429" s="15" t="str">
        <f t="shared" si="370"/>
        <v>Distance&lt;=409,1494140625 AND Speed&gt;23,60009765625 AND GEBR&lt;=1,046142578125 AND Speed&gt;20,9580078125 AND Distance&lt;=440,973388671875 AND Distance&gt;279,580810546875</v>
      </c>
      <c r="BM429"/>
      <c r="BN429"/>
      <c r="BO429"/>
    </row>
    <row r="430" spans="1:67">
      <c r="A430" s="15">
        <v>427</v>
      </c>
      <c r="B430" s="15">
        <v>1</v>
      </c>
      <c r="C430" s="15">
        <v>68500</v>
      </c>
      <c r="D430" s="15">
        <f t="shared" si="318"/>
        <v>16</v>
      </c>
      <c r="E430" s="15">
        <f t="shared" si="319"/>
        <v>2964</v>
      </c>
      <c r="F430" s="15">
        <f t="shared" si="320"/>
        <v>16.7236328125</v>
      </c>
      <c r="G430" s="15">
        <v>429</v>
      </c>
      <c r="H430" s="15">
        <v>430</v>
      </c>
      <c r="I430" s="15">
        <v>267</v>
      </c>
      <c r="J430" s="15">
        <v>6</v>
      </c>
      <c r="K430" s="15">
        <v>938</v>
      </c>
      <c r="L430" s="15">
        <v>10</v>
      </c>
      <c r="M430" s="15">
        <f t="shared" si="321"/>
        <v>2.44140625E-3</v>
      </c>
      <c r="O430" s="86">
        <f t="shared" si="322"/>
        <v>938</v>
      </c>
      <c r="P430" s="86">
        <f t="shared" si="323"/>
        <v>0</v>
      </c>
      <c r="Q430" s="86">
        <f t="shared" si="324"/>
        <v>764</v>
      </c>
      <c r="R430" s="86" t="b">
        <f t="shared" si="325"/>
        <v>0</v>
      </c>
      <c r="S430" s="86" t="str">
        <f t="shared" si="326"/>
        <v>Dummy Node</v>
      </c>
      <c r="T430" s="86" t="str">
        <f t="shared" si="327"/>
        <v>N/A</v>
      </c>
      <c r="U430" s="86" t="str">
        <f t="shared" si="328"/>
        <v>N/A</v>
      </c>
      <c r="V430" s="86">
        <f t="shared" si="329"/>
        <v>537</v>
      </c>
      <c r="W430" s="86" t="b">
        <f t="shared" si="330"/>
        <v>0</v>
      </c>
      <c r="X430" s="86" t="str">
        <f t="shared" si="331"/>
        <v>Dummy Node</v>
      </c>
      <c r="Y430" s="86" t="str">
        <f t="shared" si="332"/>
        <v>N/A</v>
      </c>
      <c r="Z430" s="86" t="str">
        <f t="shared" si="333"/>
        <v>N/A</v>
      </c>
      <c r="AA430" s="86">
        <f t="shared" si="334"/>
        <v>287</v>
      </c>
      <c r="AB430" s="86" t="b">
        <f t="shared" si="335"/>
        <v>1</v>
      </c>
      <c r="AC430" s="86" t="str">
        <f t="shared" si="336"/>
        <v>Dummy Node</v>
      </c>
      <c r="AD430" s="86" t="str">
        <f t="shared" si="337"/>
        <v>N/A</v>
      </c>
      <c r="AE430" s="86" t="str">
        <f t="shared" si="338"/>
        <v>N/A</v>
      </c>
      <c r="AF430" s="86">
        <f t="shared" si="339"/>
        <v>46</v>
      </c>
      <c r="AG430" s="86" t="b">
        <f t="shared" si="340"/>
        <v>1</v>
      </c>
      <c r="AH430" s="86" t="str">
        <f t="shared" si="341"/>
        <v>Distance</v>
      </c>
      <c r="AI430" s="86" t="str">
        <f t="shared" si="342"/>
        <v>&lt;=</v>
      </c>
      <c r="AJ430" s="86">
        <f t="shared" si="343"/>
        <v>409.1494140625</v>
      </c>
      <c r="AK430" s="86">
        <f t="shared" si="344"/>
        <v>13</v>
      </c>
      <c r="AL430" s="86" t="b">
        <f t="shared" si="345"/>
        <v>0</v>
      </c>
      <c r="AM430" s="86" t="str">
        <f t="shared" si="346"/>
        <v>Speed</v>
      </c>
      <c r="AN430" s="86" t="str">
        <f t="shared" si="347"/>
        <v>&gt;</v>
      </c>
      <c r="AO430" s="86">
        <f t="shared" si="348"/>
        <v>23.60009765625</v>
      </c>
      <c r="AP430" s="86">
        <f t="shared" si="349"/>
        <v>10</v>
      </c>
      <c r="AQ430" s="86" t="b">
        <f t="shared" si="350"/>
        <v>1</v>
      </c>
      <c r="AR430" s="86" t="str">
        <f t="shared" si="351"/>
        <v>GEBR</v>
      </c>
      <c r="AS430" s="86" t="str">
        <f t="shared" si="352"/>
        <v>&lt;=</v>
      </c>
      <c r="AT430" s="86">
        <f t="shared" si="353"/>
        <v>1.046142578125</v>
      </c>
      <c r="AU430" s="86">
        <f t="shared" si="354"/>
        <v>7</v>
      </c>
      <c r="AV430" s="86" t="b">
        <f t="shared" si="355"/>
        <v>0</v>
      </c>
      <c r="AW430" s="86" t="str">
        <f t="shared" si="356"/>
        <v>Speed</v>
      </c>
      <c r="AX430" s="86" t="str">
        <f t="shared" si="357"/>
        <v>&gt;</v>
      </c>
      <c r="AY430" s="86">
        <f t="shared" si="358"/>
        <v>20.9580078125</v>
      </c>
      <c r="AZ430" s="86">
        <f t="shared" si="359"/>
        <v>2</v>
      </c>
      <c r="BA430" s="86" t="b">
        <f t="shared" si="360"/>
        <v>1</v>
      </c>
      <c r="BB430" s="86" t="str">
        <f t="shared" si="361"/>
        <v>Distance</v>
      </c>
      <c r="BC430" s="86" t="str">
        <f t="shared" si="362"/>
        <v>&lt;=</v>
      </c>
      <c r="BD430" s="86">
        <f t="shared" si="363"/>
        <v>440.973388671875</v>
      </c>
      <c r="BE430" s="86">
        <f t="shared" si="364"/>
        <v>0</v>
      </c>
      <c r="BF430" s="86" t="b">
        <f t="shared" si="365"/>
        <v>0</v>
      </c>
      <c r="BG430" s="86" t="str">
        <f t="shared" si="366"/>
        <v>Distance</v>
      </c>
      <c r="BH430" s="86" t="str">
        <f t="shared" si="367"/>
        <v>&gt;</v>
      </c>
      <c r="BI430" s="86">
        <f t="shared" si="368"/>
        <v>279.580810546875</v>
      </c>
      <c r="BJ430" s="15">
        <f t="shared" si="369"/>
        <v>1</v>
      </c>
      <c r="BK430" s="15" t="str">
        <f t="shared" si="370"/>
        <v>Distance&lt;=409,1494140625 AND Speed&gt;23,60009765625 AND GEBR&lt;=1,046142578125 AND Speed&gt;20,9580078125 AND Distance&lt;=440,973388671875 AND Distance&gt;279,580810546875</v>
      </c>
      <c r="BM430"/>
      <c r="BN430"/>
      <c r="BO430"/>
    </row>
    <row r="431" spans="1:67">
      <c r="A431" s="15">
        <v>428</v>
      </c>
      <c r="B431" s="15">
        <v>-2</v>
      </c>
      <c r="C431" s="15">
        <v>-8192</v>
      </c>
      <c r="D431" s="15">
        <f t="shared" si="318"/>
        <v>-1</v>
      </c>
      <c r="E431" s="15">
        <f t="shared" si="319"/>
        <v>0</v>
      </c>
      <c r="F431" s="15">
        <f t="shared" si="320"/>
        <v>-1</v>
      </c>
      <c r="G431" s="15">
        <v>669</v>
      </c>
      <c r="H431" s="15">
        <v>670</v>
      </c>
      <c r="I431" s="15">
        <v>267</v>
      </c>
      <c r="J431" s="15">
        <v>6</v>
      </c>
      <c r="K431" s="15">
        <v>939</v>
      </c>
      <c r="L431" s="15">
        <v>0</v>
      </c>
      <c r="M431" s="15">
        <f t="shared" si="321"/>
        <v>0</v>
      </c>
      <c r="O431" s="86">
        <f t="shared" si="322"/>
        <v>939</v>
      </c>
      <c r="P431" s="86">
        <f t="shared" si="323"/>
        <v>0</v>
      </c>
      <c r="Q431" s="86">
        <f t="shared" si="324"/>
        <v>765</v>
      </c>
      <c r="R431" s="86" t="b">
        <f t="shared" si="325"/>
        <v>1</v>
      </c>
      <c r="S431" s="86" t="str">
        <f t="shared" si="326"/>
        <v>Dummy Node</v>
      </c>
      <c r="T431" s="86" t="str">
        <f t="shared" si="327"/>
        <v>N/A</v>
      </c>
      <c r="U431" s="86" t="str">
        <f t="shared" si="328"/>
        <v>N/A</v>
      </c>
      <c r="V431" s="86">
        <f t="shared" si="329"/>
        <v>538</v>
      </c>
      <c r="W431" s="86" t="b">
        <f t="shared" si="330"/>
        <v>1</v>
      </c>
      <c r="X431" s="86" t="str">
        <f t="shared" si="331"/>
        <v>Dummy Node</v>
      </c>
      <c r="Y431" s="86" t="str">
        <f t="shared" si="332"/>
        <v>N/A</v>
      </c>
      <c r="Z431" s="86" t="str">
        <f t="shared" si="333"/>
        <v>N/A</v>
      </c>
      <c r="AA431" s="86">
        <f t="shared" si="334"/>
        <v>287</v>
      </c>
      <c r="AB431" s="86" t="b">
        <f t="shared" si="335"/>
        <v>0</v>
      </c>
      <c r="AC431" s="86" t="str">
        <f t="shared" si="336"/>
        <v>Dummy Node</v>
      </c>
      <c r="AD431" s="86" t="str">
        <f t="shared" si="337"/>
        <v>N/A</v>
      </c>
      <c r="AE431" s="86" t="str">
        <f t="shared" si="338"/>
        <v>N/A</v>
      </c>
      <c r="AF431" s="86">
        <f t="shared" si="339"/>
        <v>46</v>
      </c>
      <c r="AG431" s="86" t="b">
        <f t="shared" si="340"/>
        <v>1</v>
      </c>
      <c r="AH431" s="86" t="str">
        <f t="shared" si="341"/>
        <v>Distance</v>
      </c>
      <c r="AI431" s="86" t="str">
        <f t="shared" si="342"/>
        <v>&lt;=</v>
      </c>
      <c r="AJ431" s="86">
        <f t="shared" si="343"/>
        <v>409.1494140625</v>
      </c>
      <c r="AK431" s="86">
        <f t="shared" si="344"/>
        <v>13</v>
      </c>
      <c r="AL431" s="86" t="b">
        <f t="shared" si="345"/>
        <v>0</v>
      </c>
      <c r="AM431" s="86" t="str">
        <f t="shared" si="346"/>
        <v>Speed</v>
      </c>
      <c r="AN431" s="86" t="str">
        <f t="shared" si="347"/>
        <v>&gt;</v>
      </c>
      <c r="AO431" s="86">
        <f t="shared" si="348"/>
        <v>23.60009765625</v>
      </c>
      <c r="AP431" s="86">
        <f t="shared" si="349"/>
        <v>10</v>
      </c>
      <c r="AQ431" s="86" t="b">
        <f t="shared" si="350"/>
        <v>1</v>
      </c>
      <c r="AR431" s="86" t="str">
        <f t="shared" si="351"/>
        <v>GEBR</v>
      </c>
      <c r="AS431" s="86" t="str">
        <f t="shared" si="352"/>
        <v>&lt;=</v>
      </c>
      <c r="AT431" s="86">
        <f t="shared" si="353"/>
        <v>1.046142578125</v>
      </c>
      <c r="AU431" s="86">
        <f t="shared" si="354"/>
        <v>7</v>
      </c>
      <c r="AV431" s="86" t="b">
        <f t="shared" si="355"/>
        <v>0</v>
      </c>
      <c r="AW431" s="86" t="str">
        <f t="shared" si="356"/>
        <v>Speed</v>
      </c>
      <c r="AX431" s="86" t="str">
        <f t="shared" si="357"/>
        <v>&gt;</v>
      </c>
      <c r="AY431" s="86">
        <f t="shared" si="358"/>
        <v>20.9580078125</v>
      </c>
      <c r="AZ431" s="86">
        <f t="shared" si="359"/>
        <v>2</v>
      </c>
      <c r="BA431" s="86" t="b">
        <f t="shared" si="360"/>
        <v>1</v>
      </c>
      <c r="BB431" s="86" t="str">
        <f t="shared" si="361"/>
        <v>Distance</v>
      </c>
      <c r="BC431" s="86" t="str">
        <f t="shared" si="362"/>
        <v>&lt;=</v>
      </c>
      <c r="BD431" s="86">
        <f t="shared" si="363"/>
        <v>440.973388671875</v>
      </c>
      <c r="BE431" s="86">
        <f t="shared" si="364"/>
        <v>0</v>
      </c>
      <c r="BF431" s="86" t="b">
        <f t="shared" si="365"/>
        <v>0</v>
      </c>
      <c r="BG431" s="86" t="str">
        <f t="shared" si="366"/>
        <v>Distance</v>
      </c>
      <c r="BH431" s="86" t="str">
        <f t="shared" si="367"/>
        <v>&gt;</v>
      </c>
      <c r="BI431" s="86">
        <f t="shared" si="368"/>
        <v>279.580810546875</v>
      </c>
      <c r="BJ431" s="15">
        <f t="shared" si="369"/>
        <v>1</v>
      </c>
      <c r="BK431" s="15" t="str">
        <f t="shared" si="370"/>
        <v>Distance&lt;=409,1494140625 AND Speed&gt;23,60009765625 AND GEBR&lt;=1,046142578125 AND Speed&gt;20,9580078125 AND Distance&lt;=440,973388671875 AND Distance&gt;279,580810546875</v>
      </c>
      <c r="BM431"/>
      <c r="BN431"/>
      <c r="BO431"/>
    </row>
    <row r="432" spans="1:67">
      <c r="A432" s="15">
        <v>429</v>
      </c>
      <c r="B432" s="15">
        <v>-2</v>
      </c>
      <c r="C432" s="15">
        <v>-8192</v>
      </c>
      <c r="D432" s="15">
        <f t="shared" si="318"/>
        <v>-1</v>
      </c>
      <c r="E432" s="15">
        <f t="shared" si="319"/>
        <v>0</v>
      </c>
      <c r="F432" s="15">
        <f t="shared" si="320"/>
        <v>-1</v>
      </c>
      <c r="G432" s="15">
        <v>671</v>
      </c>
      <c r="H432" s="15">
        <v>672</v>
      </c>
      <c r="I432" s="15">
        <v>427</v>
      </c>
      <c r="J432" s="15">
        <v>7</v>
      </c>
      <c r="K432" s="15">
        <v>940</v>
      </c>
      <c r="L432" s="15">
        <v>0</v>
      </c>
      <c r="M432" s="15">
        <f t="shared" si="321"/>
        <v>0</v>
      </c>
      <c r="O432" s="86">
        <f t="shared" si="322"/>
        <v>940</v>
      </c>
      <c r="P432" s="86">
        <f t="shared" si="323"/>
        <v>0</v>
      </c>
      <c r="Q432" s="86">
        <f t="shared" si="324"/>
        <v>765</v>
      </c>
      <c r="R432" s="86" t="b">
        <f t="shared" si="325"/>
        <v>0</v>
      </c>
      <c r="S432" s="86" t="str">
        <f t="shared" si="326"/>
        <v>Dummy Node</v>
      </c>
      <c r="T432" s="86" t="str">
        <f t="shared" si="327"/>
        <v>N/A</v>
      </c>
      <c r="U432" s="86" t="str">
        <f t="shared" si="328"/>
        <v>N/A</v>
      </c>
      <c r="V432" s="86">
        <f t="shared" si="329"/>
        <v>538</v>
      </c>
      <c r="W432" s="86" t="b">
        <f t="shared" si="330"/>
        <v>1</v>
      </c>
      <c r="X432" s="86" t="str">
        <f t="shared" si="331"/>
        <v>Dummy Node</v>
      </c>
      <c r="Y432" s="86" t="str">
        <f t="shared" si="332"/>
        <v>N/A</v>
      </c>
      <c r="Z432" s="86" t="str">
        <f t="shared" si="333"/>
        <v>N/A</v>
      </c>
      <c r="AA432" s="86">
        <f t="shared" si="334"/>
        <v>287</v>
      </c>
      <c r="AB432" s="86" t="b">
        <f t="shared" si="335"/>
        <v>0</v>
      </c>
      <c r="AC432" s="86" t="str">
        <f t="shared" si="336"/>
        <v>Dummy Node</v>
      </c>
      <c r="AD432" s="86" t="str">
        <f t="shared" si="337"/>
        <v>N/A</v>
      </c>
      <c r="AE432" s="86" t="str">
        <f t="shared" si="338"/>
        <v>N/A</v>
      </c>
      <c r="AF432" s="86">
        <f t="shared" si="339"/>
        <v>46</v>
      </c>
      <c r="AG432" s="86" t="b">
        <f t="shared" si="340"/>
        <v>1</v>
      </c>
      <c r="AH432" s="86" t="str">
        <f t="shared" si="341"/>
        <v>Distance</v>
      </c>
      <c r="AI432" s="86" t="str">
        <f t="shared" si="342"/>
        <v>&lt;=</v>
      </c>
      <c r="AJ432" s="86">
        <f t="shared" si="343"/>
        <v>409.1494140625</v>
      </c>
      <c r="AK432" s="86">
        <f t="shared" si="344"/>
        <v>13</v>
      </c>
      <c r="AL432" s="86" t="b">
        <f t="shared" si="345"/>
        <v>0</v>
      </c>
      <c r="AM432" s="86" t="str">
        <f t="shared" si="346"/>
        <v>Speed</v>
      </c>
      <c r="AN432" s="86" t="str">
        <f t="shared" si="347"/>
        <v>&gt;</v>
      </c>
      <c r="AO432" s="86">
        <f t="shared" si="348"/>
        <v>23.60009765625</v>
      </c>
      <c r="AP432" s="86">
        <f t="shared" si="349"/>
        <v>10</v>
      </c>
      <c r="AQ432" s="86" t="b">
        <f t="shared" si="350"/>
        <v>1</v>
      </c>
      <c r="AR432" s="86" t="str">
        <f t="shared" si="351"/>
        <v>GEBR</v>
      </c>
      <c r="AS432" s="86" t="str">
        <f t="shared" si="352"/>
        <v>&lt;=</v>
      </c>
      <c r="AT432" s="86">
        <f t="shared" si="353"/>
        <v>1.046142578125</v>
      </c>
      <c r="AU432" s="86">
        <f t="shared" si="354"/>
        <v>7</v>
      </c>
      <c r="AV432" s="86" t="b">
        <f t="shared" si="355"/>
        <v>0</v>
      </c>
      <c r="AW432" s="86" t="str">
        <f t="shared" si="356"/>
        <v>Speed</v>
      </c>
      <c r="AX432" s="86" t="str">
        <f t="shared" si="357"/>
        <v>&gt;</v>
      </c>
      <c r="AY432" s="86">
        <f t="shared" si="358"/>
        <v>20.9580078125</v>
      </c>
      <c r="AZ432" s="86">
        <f t="shared" si="359"/>
        <v>2</v>
      </c>
      <c r="BA432" s="86" t="b">
        <f t="shared" si="360"/>
        <v>1</v>
      </c>
      <c r="BB432" s="86" t="str">
        <f t="shared" si="361"/>
        <v>Distance</v>
      </c>
      <c r="BC432" s="86" t="str">
        <f t="shared" si="362"/>
        <v>&lt;=</v>
      </c>
      <c r="BD432" s="86">
        <f t="shared" si="363"/>
        <v>440.973388671875</v>
      </c>
      <c r="BE432" s="86">
        <f t="shared" si="364"/>
        <v>0</v>
      </c>
      <c r="BF432" s="86" t="b">
        <f t="shared" si="365"/>
        <v>0</v>
      </c>
      <c r="BG432" s="86" t="str">
        <f t="shared" si="366"/>
        <v>Distance</v>
      </c>
      <c r="BH432" s="86" t="str">
        <f t="shared" si="367"/>
        <v>&gt;</v>
      </c>
      <c r="BI432" s="86">
        <f t="shared" si="368"/>
        <v>279.580810546875</v>
      </c>
      <c r="BJ432" s="15">
        <f t="shared" si="369"/>
        <v>1</v>
      </c>
      <c r="BK432" s="15" t="str">
        <f t="shared" si="370"/>
        <v>Distance&lt;=409,1494140625 AND Speed&gt;23,60009765625 AND GEBR&lt;=1,046142578125 AND Speed&gt;20,9580078125 AND Distance&lt;=440,973388671875 AND Distance&gt;279,580810546875</v>
      </c>
      <c r="BM432"/>
      <c r="BN432"/>
      <c r="BO432"/>
    </row>
    <row r="433" spans="1:67">
      <c r="A433" s="15">
        <v>430</v>
      </c>
      <c r="B433" s="15">
        <v>-2</v>
      </c>
      <c r="C433" s="15">
        <v>-8192</v>
      </c>
      <c r="D433" s="15">
        <f t="shared" si="318"/>
        <v>-1</v>
      </c>
      <c r="E433" s="15">
        <f t="shared" si="319"/>
        <v>0</v>
      </c>
      <c r="F433" s="15">
        <f t="shared" si="320"/>
        <v>-1</v>
      </c>
      <c r="G433" s="15">
        <v>673</v>
      </c>
      <c r="H433" s="15">
        <v>674</v>
      </c>
      <c r="I433" s="15">
        <v>427</v>
      </c>
      <c r="J433" s="15">
        <v>7</v>
      </c>
      <c r="K433" s="15">
        <v>941</v>
      </c>
      <c r="L433" s="15">
        <v>455</v>
      </c>
      <c r="M433" s="15">
        <f t="shared" si="321"/>
        <v>0.111083984375</v>
      </c>
      <c r="O433" s="86">
        <f t="shared" si="322"/>
        <v>941</v>
      </c>
      <c r="P433" s="86">
        <f t="shared" si="323"/>
        <v>0</v>
      </c>
      <c r="Q433" s="86">
        <f t="shared" si="324"/>
        <v>766</v>
      </c>
      <c r="R433" s="86" t="b">
        <f t="shared" si="325"/>
        <v>1</v>
      </c>
      <c r="S433" s="86" t="str">
        <f t="shared" si="326"/>
        <v>Dummy Node</v>
      </c>
      <c r="T433" s="86" t="str">
        <f t="shared" si="327"/>
        <v>N/A</v>
      </c>
      <c r="U433" s="86" t="str">
        <f t="shared" si="328"/>
        <v>N/A</v>
      </c>
      <c r="V433" s="86">
        <f t="shared" si="329"/>
        <v>538</v>
      </c>
      <c r="W433" s="86" t="b">
        <f t="shared" si="330"/>
        <v>0</v>
      </c>
      <c r="X433" s="86" t="str">
        <f t="shared" si="331"/>
        <v>Dummy Node</v>
      </c>
      <c r="Y433" s="86" t="str">
        <f t="shared" si="332"/>
        <v>N/A</v>
      </c>
      <c r="Z433" s="86" t="str">
        <f t="shared" si="333"/>
        <v>N/A</v>
      </c>
      <c r="AA433" s="86">
        <f t="shared" si="334"/>
        <v>287</v>
      </c>
      <c r="AB433" s="86" t="b">
        <f t="shared" si="335"/>
        <v>0</v>
      </c>
      <c r="AC433" s="86" t="str">
        <f t="shared" si="336"/>
        <v>Dummy Node</v>
      </c>
      <c r="AD433" s="86" t="str">
        <f t="shared" si="337"/>
        <v>N/A</v>
      </c>
      <c r="AE433" s="86" t="str">
        <f t="shared" si="338"/>
        <v>N/A</v>
      </c>
      <c r="AF433" s="86">
        <f t="shared" si="339"/>
        <v>46</v>
      </c>
      <c r="AG433" s="86" t="b">
        <f t="shared" si="340"/>
        <v>1</v>
      </c>
      <c r="AH433" s="86" t="str">
        <f t="shared" si="341"/>
        <v>Distance</v>
      </c>
      <c r="AI433" s="86" t="str">
        <f t="shared" si="342"/>
        <v>&lt;=</v>
      </c>
      <c r="AJ433" s="86">
        <f t="shared" si="343"/>
        <v>409.1494140625</v>
      </c>
      <c r="AK433" s="86">
        <f t="shared" si="344"/>
        <v>13</v>
      </c>
      <c r="AL433" s="86" t="b">
        <f t="shared" si="345"/>
        <v>0</v>
      </c>
      <c r="AM433" s="86" t="str">
        <f t="shared" si="346"/>
        <v>Speed</v>
      </c>
      <c r="AN433" s="86" t="str">
        <f t="shared" si="347"/>
        <v>&gt;</v>
      </c>
      <c r="AO433" s="86">
        <f t="shared" si="348"/>
        <v>23.60009765625</v>
      </c>
      <c r="AP433" s="86">
        <f t="shared" si="349"/>
        <v>10</v>
      </c>
      <c r="AQ433" s="86" t="b">
        <f t="shared" si="350"/>
        <v>1</v>
      </c>
      <c r="AR433" s="86" t="str">
        <f t="shared" si="351"/>
        <v>GEBR</v>
      </c>
      <c r="AS433" s="86" t="str">
        <f t="shared" si="352"/>
        <v>&lt;=</v>
      </c>
      <c r="AT433" s="86">
        <f t="shared" si="353"/>
        <v>1.046142578125</v>
      </c>
      <c r="AU433" s="86">
        <f t="shared" si="354"/>
        <v>7</v>
      </c>
      <c r="AV433" s="86" t="b">
        <f t="shared" si="355"/>
        <v>0</v>
      </c>
      <c r="AW433" s="86" t="str">
        <f t="shared" si="356"/>
        <v>Speed</v>
      </c>
      <c r="AX433" s="86" t="str">
        <f t="shared" si="357"/>
        <v>&gt;</v>
      </c>
      <c r="AY433" s="86">
        <f t="shared" si="358"/>
        <v>20.9580078125</v>
      </c>
      <c r="AZ433" s="86">
        <f t="shared" si="359"/>
        <v>2</v>
      </c>
      <c r="BA433" s="86" t="b">
        <f t="shared" si="360"/>
        <v>1</v>
      </c>
      <c r="BB433" s="86" t="str">
        <f t="shared" si="361"/>
        <v>Distance</v>
      </c>
      <c r="BC433" s="86" t="str">
        <f t="shared" si="362"/>
        <v>&lt;=</v>
      </c>
      <c r="BD433" s="86">
        <f t="shared" si="363"/>
        <v>440.973388671875</v>
      </c>
      <c r="BE433" s="86">
        <f t="shared" si="364"/>
        <v>0</v>
      </c>
      <c r="BF433" s="86" t="b">
        <f t="shared" si="365"/>
        <v>0</v>
      </c>
      <c r="BG433" s="86" t="str">
        <f t="shared" si="366"/>
        <v>Distance</v>
      </c>
      <c r="BH433" s="86" t="str">
        <f t="shared" si="367"/>
        <v>&gt;</v>
      </c>
      <c r="BI433" s="86">
        <f t="shared" si="368"/>
        <v>279.580810546875</v>
      </c>
      <c r="BJ433" s="15">
        <f t="shared" si="369"/>
        <v>1</v>
      </c>
      <c r="BK433" s="15" t="str">
        <f t="shared" si="370"/>
        <v>Distance&lt;=409,1494140625 AND Speed&gt;23,60009765625 AND GEBR&lt;=1,046142578125 AND Speed&gt;20,9580078125 AND Distance&lt;=440,973388671875 AND Distance&gt;279,580810546875</v>
      </c>
      <c r="BM433"/>
      <c r="BN433"/>
      <c r="BO433"/>
    </row>
    <row r="434" spans="1:67">
      <c r="A434" s="15">
        <v>431</v>
      </c>
      <c r="B434" s="15">
        <v>-2</v>
      </c>
      <c r="C434" s="15">
        <v>-8192</v>
      </c>
      <c r="D434" s="15">
        <f t="shared" si="318"/>
        <v>-1</v>
      </c>
      <c r="E434" s="15">
        <f t="shared" si="319"/>
        <v>0</v>
      </c>
      <c r="F434" s="15">
        <f t="shared" si="320"/>
        <v>-1</v>
      </c>
      <c r="G434" s="15">
        <v>675</v>
      </c>
      <c r="H434" s="15">
        <v>676</v>
      </c>
      <c r="I434" s="15">
        <v>52</v>
      </c>
      <c r="J434" s="15">
        <v>6</v>
      </c>
      <c r="K434" s="15">
        <v>942</v>
      </c>
      <c r="L434" s="15">
        <v>0</v>
      </c>
      <c r="M434" s="15">
        <f t="shared" si="321"/>
        <v>0</v>
      </c>
      <c r="O434" s="86">
        <f t="shared" si="322"/>
        <v>942</v>
      </c>
      <c r="P434" s="86">
        <f t="shared" si="323"/>
        <v>0</v>
      </c>
      <c r="Q434" s="86">
        <f t="shared" si="324"/>
        <v>766</v>
      </c>
      <c r="R434" s="86" t="b">
        <f t="shared" si="325"/>
        <v>0</v>
      </c>
      <c r="S434" s="86" t="str">
        <f t="shared" si="326"/>
        <v>Dummy Node</v>
      </c>
      <c r="T434" s="86" t="str">
        <f t="shared" si="327"/>
        <v>N/A</v>
      </c>
      <c r="U434" s="86" t="str">
        <f t="shared" si="328"/>
        <v>N/A</v>
      </c>
      <c r="V434" s="86">
        <f t="shared" si="329"/>
        <v>538</v>
      </c>
      <c r="W434" s="86" t="b">
        <f t="shared" si="330"/>
        <v>0</v>
      </c>
      <c r="X434" s="86" t="str">
        <f t="shared" si="331"/>
        <v>Dummy Node</v>
      </c>
      <c r="Y434" s="86" t="str">
        <f t="shared" si="332"/>
        <v>N/A</v>
      </c>
      <c r="Z434" s="86" t="str">
        <f t="shared" si="333"/>
        <v>N/A</v>
      </c>
      <c r="AA434" s="86">
        <f t="shared" si="334"/>
        <v>287</v>
      </c>
      <c r="AB434" s="86" t="b">
        <f t="shared" si="335"/>
        <v>0</v>
      </c>
      <c r="AC434" s="86" t="str">
        <f t="shared" si="336"/>
        <v>Dummy Node</v>
      </c>
      <c r="AD434" s="86" t="str">
        <f t="shared" si="337"/>
        <v>N/A</v>
      </c>
      <c r="AE434" s="86" t="str">
        <f t="shared" si="338"/>
        <v>N/A</v>
      </c>
      <c r="AF434" s="86">
        <f t="shared" si="339"/>
        <v>46</v>
      </c>
      <c r="AG434" s="86" t="b">
        <f t="shared" si="340"/>
        <v>1</v>
      </c>
      <c r="AH434" s="86" t="str">
        <f t="shared" si="341"/>
        <v>Distance</v>
      </c>
      <c r="AI434" s="86" t="str">
        <f t="shared" si="342"/>
        <v>&lt;=</v>
      </c>
      <c r="AJ434" s="86">
        <f t="shared" si="343"/>
        <v>409.1494140625</v>
      </c>
      <c r="AK434" s="86">
        <f t="shared" si="344"/>
        <v>13</v>
      </c>
      <c r="AL434" s="86" t="b">
        <f t="shared" si="345"/>
        <v>0</v>
      </c>
      <c r="AM434" s="86" t="str">
        <f t="shared" si="346"/>
        <v>Speed</v>
      </c>
      <c r="AN434" s="86" t="str">
        <f t="shared" si="347"/>
        <v>&gt;</v>
      </c>
      <c r="AO434" s="86">
        <f t="shared" si="348"/>
        <v>23.60009765625</v>
      </c>
      <c r="AP434" s="86">
        <f t="shared" si="349"/>
        <v>10</v>
      </c>
      <c r="AQ434" s="86" t="b">
        <f t="shared" si="350"/>
        <v>1</v>
      </c>
      <c r="AR434" s="86" t="str">
        <f t="shared" si="351"/>
        <v>GEBR</v>
      </c>
      <c r="AS434" s="86" t="str">
        <f t="shared" si="352"/>
        <v>&lt;=</v>
      </c>
      <c r="AT434" s="86">
        <f t="shared" si="353"/>
        <v>1.046142578125</v>
      </c>
      <c r="AU434" s="86">
        <f t="shared" si="354"/>
        <v>7</v>
      </c>
      <c r="AV434" s="86" t="b">
        <f t="shared" si="355"/>
        <v>0</v>
      </c>
      <c r="AW434" s="86" t="str">
        <f t="shared" si="356"/>
        <v>Speed</v>
      </c>
      <c r="AX434" s="86" t="str">
        <f t="shared" si="357"/>
        <v>&gt;</v>
      </c>
      <c r="AY434" s="86">
        <f t="shared" si="358"/>
        <v>20.9580078125</v>
      </c>
      <c r="AZ434" s="86">
        <f t="shared" si="359"/>
        <v>2</v>
      </c>
      <c r="BA434" s="86" t="b">
        <f t="shared" si="360"/>
        <v>1</v>
      </c>
      <c r="BB434" s="86" t="str">
        <f t="shared" si="361"/>
        <v>Distance</v>
      </c>
      <c r="BC434" s="86" t="str">
        <f t="shared" si="362"/>
        <v>&lt;=</v>
      </c>
      <c r="BD434" s="86">
        <f t="shared" si="363"/>
        <v>440.973388671875</v>
      </c>
      <c r="BE434" s="86">
        <f t="shared" si="364"/>
        <v>0</v>
      </c>
      <c r="BF434" s="86" t="b">
        <f t="shared" si="365"/>
        <v>0</v>
      </c>
      <c r="BG434" s="86" t="str">
        <f t="shared" si="366"/>
        <v>Distance</v>
      </c>
      <c r="BH434" s="86" t="str">
        <f t="shared" si="367"/>
        <v>&gt;</v>
      </c>
      <c r="BI434" s="86">
        <f t="shared" si="368"/>
        <v>279.580810546875</v>
      </c>
      <c r="BJ434" s="15">
        <f t="shared" si="369"/>
        <v>1</v>
      </c>
      <c r="BK434" s="15" t="str">
        <f t="shared" si="370"/>
        <v>Distance&lt;=409,1494140625 AND Speed&gt;23,60009765625 AND GEBR&lt;=1,046142578125 AND Speed&gt;20,9580078125 AND Distance&lt;=440,973388671875 AND Distance&gt;279,580810546875</v>
      </c>
      <c r="BM434"/>
      <c r="BN434"/>
      <c r="BO434"/>
    </row>
    <row r="435" spans="1:67">
      <c r="A435" s="15">
        <v>432</v>
      </c>
      <c r="B435" s="15">
        <v>-2</v>
      </c>
      <c r="C435" s="15">
        <v>-8192</v>
      </c>
      <c r="D435" s="15">
        <f t="shared" si="318"/>
        <v>-1</v>
      </c>
      <c r="E435" s="15">
        <f t="shared" si="319"/>
        <v>0</v>
      </c>
      <c r="F435" s="15">
        <f t="shared" si="320"/>
        <v>-1</v>
      </c>
      <c r="G435" s="15">
        <v>677</v>
      </c>
      <c r="H435" s="15">
        <v>678</v>
      </c>
      <c r="I435" s="15">
        <v>52</v>
      </c>
      <c r="J435" s="15">
        <v>6</v>
      </c>
      <c r="K435" s="15">
        <v>943</v>
      </c>
      <c r="L435" s="15">
        <v>0</v>
      </c>
      <c r="M435" s="15">
        <f t="shared" si="321"/>
        <v>0</v>
      </c>
      <c r="O435" s="86">
        <f t="shared" si="322"/>
        <v>943</v>
      </c>
      <c r="P435" s="86">
        <f t="shared" si="323"/>
        <v>0.333251953125</v>
      </c>
      <c r="Q435" s="86">
        <f t="shared" si="324"/>
        <v>779</v>
      </c>
      <c r="R435" s="86" t="b">
        <f t="shared" si="325"/>
        <v>1</v>
      </c>
      <c r="S435" s="86" t="str">
        <f t="shared" si="326"/>
        <v>Dummy Node</v>
      </c>
      <c r="T435" s="86" t="str">
        <f t="shared" si="327"/>
        <v>N/A</v>
      </c>
      <c r="U435" s="86" t="str">
        <f t="shared" si="328"/>
        <v>N/A</v>
      </c>
      <c r="V435" s="86">
        <f t="shared" si="329"/>
        <v>559</v>
      </c>
      <c r="W435" s="86" t="b">
        <f t="shared" si="330"/>
        <v>1</v>
      </c>
      <c r="X435" s="86" t="str">
        <f t="shared" si="331"/>
        <v>Dummy Node</v>
      </c>
      <c r="Y435" s="86" t="str">
        <f t="shared" si="332"/>
        <v>N/A</v>
      </c>
      <c r="Z435" s="86" t="str">
        <f t="shared" si="333"/>
        <v>N/A</v>
      </c>
      <c r="AA435" s="86">
        <f t="shared" si="334"/>
        <v>316</v>
      </c>
      <c r="AB435" s="86" t="b">
        <f t="shared" si="335"/>
        <v>1</v>
      </c>
      <c r="AC435" s="86" t="str">
        <f t="shared" si="336"/>
        <v>Dummy Node</v>
      </c>
      <c r="AD435" s="86" t="str">
        <f t="shared" si="337"/>
        <v>N/A</v>
      </c>
      <c r="AE435" s="86" t="str">
        <f t="shared" si="338"/>
        <v>N/A</v>
      </c>
      <c r="AF435" s="86">
        <f t="shared" si="339"/>
        <v>126</v>
      </c>
      <c r="AG435" s="86" t="b">
        <f t="shared" si="340"/>
        <v>0</v>
      </c>
      <c r="AH435" s="86" t="str">
        <f t="shared" si="341"/>
        <v>Distance</v>
      </c>
      <c r="AI435" s="86" t="str">
        <f t="shared" si="342"/>
        <v>&gt;</v>
      </c>
      <c r="AJ435" s="86">
        <f t="shared" si="343"/>
        <v>90.9599609375</v>
      </c>
      <c r="AK435" s="86">
        <f t="shared" si="344"/>
        <v>21</v>
      </c>
      <c r="AL435" s="86" t="b">
        <f t="shared" si="345"/>
        <v>0</v>
      </c>
      <c r="AM435" s="86" t="str">
        <f t="shared" si="346"/>
        <v>Distance</v>
      </c>
      <c r="AN435" s="86" t="str">
        <f t="shared" si="347"/>
        <v>&gt;</v>
      </c>
      <c r="AO435" s="86">
        <f t="shared" si="348"/>
        <v>80.3369140625</v>
      </c>
      <c r="AP435" s="86">
        <f t="shared" si="349"/>
        <v>6</v>
      </c>
      <c r="AQ435" s="86" t="b">
        <f t="shared" si="350"/>
        <v>1</v>
      </c>
      <c r="AR435" s="86" t="str">
        <f t="shared" si="351"/>
        <v>Speed</v>
      </c>
      <c r="AS435" s="86" t="str">
        <f t="shared" si="352"/>
        <v>&lt;=</v>
      </c>
      <c r="AT435" s="86">
        <f t="shared" si="353"/>
        <v>9.998291015625</v>
      </c>
      <c r="AU435" s="86">
        <f t="shared" si="354"/>
        <v>3</v>
      </c>
      <c r="AV435" s="86" t="b">
        <f t="shared" si="355"/>
        <v>0</v>
      </c>
      <c r="AW435" s="86" t="str">
        <f t="shared" si="356"/>
        <v>Distance</v>
      </c>
      <c r="AX435" s="86" t="str">
        <f t="shared" si="357"/>
        <v>&gt;</v>
      </c>
      <c r="AY435" s="86">
        <f t="shared" si="358"/>
        <v>67.628662109375</v>
      </c>
      <c r="AZ435" s="86">
        <f t="shared" si="359"/>
        <v>1</v>
      </c>
      <c r="BA435" s="86" t="b">
        <f t="shared" si="360"/>
        <v>1</v>
      </c>
      <c r="BB435" s="86" t="str">
        <f t="shared" si="361"/>
        <v>Speed</v>
      </c>
      <c r="BC435" s="86" t="str">
        <f t="shared" si="362"/>
        <v>&lt;=</v>
      </c>
      <c r="BD435" s="86">
        <f t="shared" si="363"/>
        <v>13.645751953125</v>
      </c>
      <c r="BE435" s="86">
        <f t="shared" si="364"/>
        <v>0</v>
      </c>
      <c r="BF435" s="86" t="b">
        <f t="shared" si="365"/>
        <v>1</v>
      </c>
      <c r="BG435" s="86" t="str">
        <f t="shared" si="366"/>
        <v>Distance</v>
      </c>
      <c r="BH435" s="86" t="str">
        <f t="shared" si="367"/>
        <v>&lt;=</v>
      </c>
      <c r="BI435" s="86">
        <f t="shared" si="368"/>
        <v>279.580810546875</v>
      </c>
      <c r="BJ435" s="15">
        <f t="shared" si="369"/>
        <v>0</v>
      </c>
      <c r="BK435" s="15" t="str">
        <f t="shared" si="370"/>
        <v>Distance&gt;90,9599609375 AND Distance&gt;80,3369140625 AND Speed&lt;=9,998291015625 AND Distance&gt;67,628662109375 AND Speed&lt;=13,645751953125 AND Distance&lt;=279,580810546875</v>
      </c>
      <c r="BM435"/>
      <c r="BN435"/>
      <c r="BO435"/>
    </row>
    <row r="436" spans="1:67">
      <c r="A436" s="15">
        <v>433</v>
      </c>
      <c r="B436" s="15">
        <v>-2</v>
      </c>
      <c r="C436" s="15">
        <v>-8192</v>
      </c>
      <c r="D436" s="15">
        <f t="shared" si="318"/>
        <v>-1</v>
      </c>
      <c r="E436" s="15">
        <f t="shared" si="319"/>
        <v>0</v>
      </c>
      <c r="F436" s="15">
        <f t="shared" si="320"/>
        <v>-1</v>
      </c>
      <c r="G436" s="15">
        <v>679</v>
      </c>
      <c r="H436" s="15">
        <v>680</v>
      </c>
      <c r="I436" s="15">
        <v>73</v>
      </c>
      <c r="J436" s="15">
        <v>8</v>
      </c>
      <c r="K436" s="15">
        <v>944</v>
      </c>
      <c r="L436" s="15">
        <v>0</v>
      </c>
      <c r="M436" s="15">
        <f t="shared" si="321"/>
        <v>0</v>
      </c>
      <c r="O436" s="86">
        <f t="shared" si="322"/>
        <v>944</v>
      </c>
      <c r="P436" s="86">
        <f t="shared" si="323"/>
        <v>0.333251953125</v>
      </c>
      <c r="Q436" s="86">
        <f t="shared" si="324"/>
        <v>779</v>
      </c>
      <c r="R436" s="86" t="b">
        <f t="shared" si="325"/>
        <v>0</v>
      </c>
      <c r="S436" s="86" t="str">
        <f t="shared" si="326"/>
        <v>Dummy Node</v>
      </c>
      <c r="T436" s="86" t="str">
        <f t="shared" si="327"/>
        <v>N/A</v>
      </c>
      <c r="U436" s="86" t="str">
        <f t="shared" si="328"/>
        <v>N/A</v>
      </c>
      <c r="V436" s="86">
        <f t="shared" si="329"/>
        <v>559</v>
      </c>
      <c r="W436" s="86" t="b">
        <f t="shared" si="330"/>
        <v>1</v>
      </c>
      <c r="X436" s="86" t="str">
        <f t="shared" si="331"/>
        <v>Dummy Node</v>
      </c>
      <c r="Y436" s="86" t="str">
        <f t="shared" si="332"/>
        <v>N/A</v>
      </c>
      <c r="Z436" s="86" t="str">
        <f t="shared" si="333"/>
        <v>N/A</v>
      </c>
      <c r="AA436" s="86">
        <f t="shared" si="334"/>
        <v>316</v>
      </c>
      <c r="AB436" s="86" t="b">
        <f t="shared" si="335"/>
        <v>1</v>
      </c>
      <c r="AC436" s="86" t="str">
        <f t="shared" si="336"/>
        <v>Dummy Node</v>
      </c>
      <c r="AD436" s="86" t="str">
        <f t="shared" si="337"/>
        <v>N/A</v>
      </c>
      <c r="AE436" s="86" t="str">
        <f t="shared" si="338"/>
        <v>N/A</v>
      </c>
      <c r="AF436" s="86">
        <f t="shared" si="339"/>
        <v>126</v>
      </c>
      <c r="AG436" s="86" t="b">
        <f t="shared" si="340"/>
        <v>0</v>
      </c>
      <c r="AH436" s="86" t="str">
        <f t="shared" si="341"/>
        <v>Distance</v>
      </c>
      <c r="AI436" s="86" t="str">
        <f t="shared" si="342"/>
        <v>&gt;</v>
      </c>
      <c r="AJ436" s="86">
        <f t="shared" si="343"/>
        <v>90.9599609375</v>
      </c>
      <c r="AK436" s="86">
        <f t="shared" si="344"/>
        <v>21</v>
      </c>
      <c r="AL436" s="86" t="b">
        <f t="shared" si="345"/>
        <v>0</v>
      </c>
      <c r="AM436" s="86" t="str">
        <f t="shared" si="346"/>
        <v>Distance</v>
      </c>
      <c r="AN436" s="86" t="str">
        <f t="shared" si="347"/>
        <v>&gt;</v>
      </c>
      <c r="AO436" s="86">
        <f t="shared" si="348"/>
        <v>80.3369140625</v>
      </c>
      <c r="AP436" s="86">
        <f t="shared" si="349"/>
        <v>6</v>
      </c>
      <c r="AQ436" s="86" t="b">
        <f t="shared" si="350"/>
        <v>1</v>
      </c>
      <c r="AR436" s="86" t="str">
        <f t="shared" si="351"/>
        <v>Speed</v>
      </c>
      <c r="AS436" s="86" t="str">
        <f t="shared" si="352"/>
        <v>&lt;=</v>
      </c>
      <c r="AT436" s="86">
        <f t="shared" si="353"/>
        <v>9.998291015625</v>
      </c>
      <c r="AU436" s="86">
        <f t="shared" si="354"/>
        <v>3</v>
      </c>
      <c r="AV436" s="86" t="b">
        <f t="shared" si="355"/>
        <v>0</v>
      </c>
      <c r="AW436" s="86" t="str">
        <f t="shared" si="356"/>
        <v>Distance</v>
      </c>
      <c r="AX436" s="86" t="str">
        <f t="shared" si="357"/>
        <v>&gt;</v>
      </c>
      <c r="AY436" s="86">
        <f t="shared" si="358"/>
        <v>67.628662109375</v>
      </c>
      <c r="AZ436" s="86">
        <f t="shared" si="359"/>
        <v>1</v>
      </c>
      <c r="BA436" s="86" t="b">
        <f t="shared" si="360"/>
        <v>1</v>
      </c>
      <c r="BB436" s="86" t="str">
        <f t="shared" si="361"/>
        <v>Speed</v>
      </c>
      <c r="BC436" s="86" t="str">
        <f t="shared" si="362"/>
        <v>&lt;=</v>
      </c>
      <c r="BD436" s="86">
        <f t="shared" si="363"/>
        <v>13.645751953125</v>
      </c>
      <c r="BE436" s="86">
        <f t="shared" si="364"/>
        <v>0</v>
      </c>
      <c r="BF436" s="86" t="b">
        <f t="shared" si="365"/>
        <v>1</v>
      </c>
      <c r="BG436" s="86" t="str">
        <f t="shared" si="366"/>
        <v>Distance</v>
      </c>
      <c r="BH436" s="86" t="str">
        <f t="shared" si="367"/>
        <v>&lt;=</v>
      </c>
      <c r="BI436" s="86">
        <f t="shared" si="368"/>
        <v>279.580810546875</v>
      </c>
      <c r="BJ436" s="15">
        <f t="shared" si="369"/>
        <v>0</v>
      </c>
      <c r="BK436" s="15" t="str">
        <f t="shared" si="370"/>
        <v>Distance&gt;90,9599609375 AND Distance&gt;80,3369140625 AND Speed&lt;=9,998291015625 AND Distance&gt;67,628662109375 AND Speed&lt;=13,645751953125 AND Distance&lt;=279,580810546875</v>
      </c>
      <c r="BM436"/>
      <c r="BN436"/>
      <c r="BO436"/>
    </row>
    <row r="437" spans="1:67">
      <c r="A437" s="15">
        <v>434</v>
      </c>
      <c r="B437" s="15">
        <v>-2</v>
      </c>
      <c r="C437" s="15">
        <v>-8192</v>
      </c>
      <c r="D437" s="15">
        <f t="shared" si="318"/>
        <v>-1</v>
      </c>
      <c r="E437" s="15">
        <f t="shared" si="319"/>
        <v>0</v>
      </c>
      <c r="F437" s="15">
        <f t="shared" si="320"/>
        <v>-1</v>
      </c>
      <c r="G437" s="15">
        <v>681</v>
      </c>
      <c r="H437" s="15">
        <v>682</v>
      </c>
      <c r="I437" s="15">
        <v>73</v>
      </c>
      <c r="J437" s="15">
        <v>8</v>
      </c>
      <c r="K437" s="15">
        <v>945</v>
      </c>
      <c r="L437" s="15">
        <v>0</v>
      </c>
      <c r="M437" s="15">
        <f t="shared" si="321"/>
        <v>0</v>
      </c>
      <c r="O437" s="86">
        <f t="shared" si="322"/>
        <v>945</v>
      </c>
      <c r="P437" s="86">
        <f t="shared" si="323"/>
        <v>0.333251953125</v>
      </c>
      <c r="Q437" s="86">
        <f t="shared" si="324"/>
        <v>780</v>
      </c>
      <c r="R437" s="86" t="b">
        <f t="shared" si="325"/>
        <v>1</v>
      </c>
      <c r="S437" s="86" t="str">
        <f t="shared" si="326"/>
        <v>Dummy Node</v>
      </c>
      <c r="T437" s="86" t="str">
        <f t="shared" si="327"/>
        <v>N/A</v>
      </c>
      <c r="U437" s="86" t="str">
        <f t="shared" si="328"/>
        <v>N/A</v>
      </c>
      <c r="V437" s="86">
        <f t="shared" si="329"/>
        <v>559</v>
      </c>
      <c r="W437" s="86" t="b">
        <f t="shared" si="330"/>
        <v>0</v>
      </c>
      <c r="X437" s="86" t="str">
        <f t="shared" si="331"/>
        <v>Dummy Node</v>
      </c>
      <c r="Y437" s="86" t="str">
        <f t="shared" si="332"/>
        <v>N/A</v>
      </c>
      <c r="Z437" s="86" t="str">
        <f t="shared" si="333"/>
        <v>N/A</v>
      </c>
      <c r="AA437" s="86">
        <f t="shared" si="334"/>
        <v>316</v>
      </c>
      <c r="AB437" s="86" t="b">
        <f t="shared" si="335"/>
        <v>1</v>
      </c>
      <c r="AC437" s="86" t="str">
        <f t="shared" si="336"/>
        <v>Dummy Node</v>
      </c>
      <c r="AD437" s="86" t="str">
        <f t="shared" si="337"/>
        <v>N/A</v>
      </c>
      <c r="AE437" s="86" t="str">
        <f t="shared" si="338"/>
        <v>N/A</v>
      </c>
      <c r="AF437" s="86">
        <f t="shared" si="339"/>
        <v>126</v>
      </c>
      <c r="AG437" s="86" t="b">
        <f t="shared" si="340"/>
        <v>0</v>
      </c>
      <c r="AH437" s="86" t="str">
        <f t="shared" si="341"/>
        <v>Distance</v>
      </c>
      <c r="AI437" s="86" t="str">
        <f t="shared" si="342"/>
        <v>&gt;</v>
      </c>
      <c r="AJ437" s="86">
        <f t="shared" si="343"/>
        <v>90.9599609375</v>
      </c>
      <c r="AK437" s="86">
        <f t="shared" si="344"/>
        <v>21</v>
      </c>
      <c r="AL437" s="86" t="b">
        <f t="shared" si="345"/>
        <v>0</v>
      </c>
      <c r="AM437" s="86" t="str">
        <f t="shared" si="346"/>
        <v>Distance</v>
      </c>
      <c r="AN437" s="86" t="str">
        <f t="shared" si="347"/>
        <v>&gt;</v>
      </c>
      <c r="AO437" s="86">
        <f t="shared" si="348"/>
        <v>80.3369140625</v>
      </c>
      <c r="AP437" s="86">
        <f t="shared" si="349"/>
        <v>6</v>
      </c>
      <c r="AQ437" s="86" t="b">
        <f t="shared" si="350"/>
        <v>1</v>
      </c>
      <c r="AR437" s="86" t="str">
        <f t="shared" si="351"/>
        <v>Speed</v>
      </c>
      <c r="AS437" s="86" t="str">
        <f t="shared" si="352"/>
        <v>&lt;=</v>
      </c>
      <c r="AT437" s="86">
        <f t="shared" si="353"/>
        <v>9.998291015625</v>
      </c>
      <c r="AU437" s="86">
        <f t="shared" si="354"/>
        <v>3</v>
      </c>
      <c r="AV437" s="86" t="b">
        <f t="shared" si="355"/>
        <v>0</v>
      </c>
      <c r="AW437" s="86" t="str">
        <f t="shared" si="356"/>
        <v>Distance</v>
      </c>
      <c r="AX437" s="86" t="str">
        <f t="shared" si="357"/>
        <v>&gt;</v>
      </c>
      <c r="AY437" s="86">
        <f t="shared" si="358"/>
        <v>67.628662109375</v>
      </c>
      <c r="AZ437" s="86">
        <f t="shared" si="359"/>
        <v>1</v>
      </c>
      <c r="BA437" s="86" t="b">
        <f t="shared" si="360"/>
        <v>1</v>
      </c>
      <c r="BB437" s="86" t="str">
        <f t="shared" si="361"/>
        <v>Speed</v>
      </c>
      <c r="BC437" s="86" t="str">
        <f t="shared" si="362"/>
        <v>&lt;=</v>
      </c>
      <c r="BD437" s="86">
        <f t="shared" si="363"/>
        <v>13.645751953125</v>
      </c>
      <c r="BE437" s="86">
        <f t="shared" si="364"/>
        <v>0</v>
      </c>
      <c r="BF437" s="86" t="b">
        <f t="shared" si="365"/>
        <v>1</v>
      </c>
      <c r="BG437" s="86" t="str">
        <f t="shared" si="366"/>
        <v>Distance</v>
      </c>
      <c r="BH437" s="86" t="str">
        <f t="shared" si="367"/>
        <v>&lt;=</v>
      </c>
      <c r="BI437" s="86">
        <f t="shared" si="368"/>
        <v>279.580810546875</v>
      </c>
      <c r="BJ437" s="15">
        <f t="shared" si="369"/>
        <v>0</v>
      </c>
      <c r="BK437" s="15" t="str">
        <f t="shared" si="370"/>
        <v>Distance&gt;90,9599609375 AND Distance&gt;80,3369140625 AND Speed&lt;=9,998291015625 AND Distance&gt;67,628662109375 AND Speed&lt;=13,645751953125 AND Distance&lt;=279,580810546875</v>
      </c>
      <c r="BM437"/>
      <c r="BN437"/>
      <c r="BO437"/>
    </row>
    <row r="438" spans="1:67">
      <c r="A438" s="15">
        <v>435</v>
      </c>
      <c r="B438" s="15">
        <v>-2</v>
      </c>
      <c r="C438" s="15">
        <v>-8192</v>
      </c>
      <c r="D438" s="15">
        <f t="shared" si="318"/>
        <v>-1</v>
      </c>
      <c r="E438" s="15">
        <f t="shared" si="319"/>
        <v>0</v>
      </c>
      <c r="F438" s="15">
        <f t="shared" si="320"/>
        <v>-1</v>
      </c>
      <c r="G438" s="15">
        <v>683</v>
      </c>
      <c r="H438" s="15">
        <v>684</v>
      </c>
      <c r="I438" s="15">
        <v>74</v>
      </c>
      <c r="J438" s="15">
        <v>8</v>
      </c>
      <c r="K438" s="15">
        <v>946</v>
      </c>
      <c r="L438" s="15">
        <v>1365</v>
      </c>
      <c r="M438" s="15">
        <f t="shared" si="321"/>
        <v>0.333251953125</v>
      </c>
      <c r="O438" s="86">
        <f t="shared" si="322"/>
        <v>946</v>
      </c>
      <c r="P438" s="86">
        <f t="shared" si="323"/>
        <v>0.333251953125</v>
      </c>
      <c r="Q438" s="86">
        <f t="shared" si="324"/>
        <v>780</v>
      </c>
      <c r="R438" s="86" t="b">
        <f t="shared" si="325"/>
        <v>0</v>
      </c>
      <c r="S438" s="86" t="str">
        <f t="shared" si="326"/>
        <v>Dummy Node</v>
      </c>
      <c r="T438" s="86" t="str">
        <f t="shared" si="327"/>
        <v>N/A</v>
      </c>
      <c r="U438" s="86" t="str">
        <f t="shared" si="328"/>
        <v>N/A</v>
      </c>
      <c r="V438" s="86">
        <f t="shared" si="329"/>
        <v>559</v>
      </c>
      <c r="W438" s="86" t="b">
        <f t="shared" si="330"/>
        <v>0</v>
      </c>
      <c r="X438" s="86" t="str">
        <f t="shared" si="331"/>
        <v>Dummy Node</v>
      </c>
      <c r="Y438" s="86" t="str">
        <f t="shared" si="332"/>
        <v>N/A</v>
      </c>
      <c r="Z438" s="86" t="str">
        <f t="shared" si="333"/>
        <v>N/A</v>
      </c>
      <c r="AA438" s="86">
        <f t="shared" si="334"/>
        <v>316</v>
      </c>
      <c r="AB438" s="86" t="b">
        <f t="shared" si="335"/>
        <v>1</v>
      </c>
      <c r="AC438" s="86" t="str">
        <f t="shared" si="336"/>
        <v>Dummy Node</v>
      </c>
      <c r="AD438" s="86" t="str">
        <f t="shared" si="337"/>
        <v>N/A</v>
      </c>
      <c r="AE438" s="86" t="str">
        <f t="shared" si="338"/>
        <v>N/A</v>
      </c>
      <c r="AF438" s="86">
        <f t="shared" si="339"/>
        <v>126</v>
      </c>
      <c r="AG438" s="86" t="b">
        <f t="shared" si="340"/>
        <v>0</v>
      </c>
      <c r="AH438" s="86" t="str">
        <f t="shared" si="341"/>
        <v>Distance</v>
      </c>
      <c r="AI438" s="86" t="str">
        <f t="shared" si="342"/>
        <v>&gt;</v>
      </c>
      <c r="AJ438" s="86">
        <f t="shared" si="343"/>
        <v>90.9599609375</v>
      </c>
      <c r="AK438" s="86">
        <f t="shared" si="344"/>
        <v>21</v>
      </c>
      <c r="AL438" s="86" t="b">
        <f t="shared" si="345"/>
        <v>0</v>
      </c>
      <c r="AM438" s="86" t="str">
        <f t="shared" si="346"/>
        <v>Distance</v>
      </c>
      <c r="AN438" s="86" t="str">
        <f t="shared" si="347"/>
        <v>&gt;</v>
      </c>
      <c r="AO438" s="86">
        <f t="shared" si="348"/>
        <v>80.3369140625</v>
      </c>
      <c r="AP438" s="86">
        <f t="shared" si="349"/>
        <v>6</v>
      </c>
      <c r="AQ438" s="86" t="b">
        <f t="shared" si="350"/>
        <v>1</v>
      </c>
      <c r="AR438" s="86" t="str">
        <f t="shared" si="351"/>
        <v>Speed</v>
      </c>
      <c r="AS438" s="86" t="str">
        <f t="shared" si="352"/>
        <v>&lt;=</v>
      </c>
      <c r="AT438" s="86">
        <f t="shared" si="353"/>
        <v>9.998291015625</v>
      </c>
      <c r="AU438" s="86">
        <f t="shared" si="354"/>
        <v>3</v>
      </c>
      <c r="AV438" s="86" t="b">
        <f t="shared" si="355"/>
        <v>0</v>
      </c>
      <c r="AW438" s="86" t="str">
        <f t="shared" si="356"/>
        <v>Distance</v>
      </c>
      <c r="AX438" s="86" t="str">
        <f t="shared" si="357"/>
        <v>&gt;</v>
      </c>
      <c r="AY438" s="86">
        <f t="shared" si="358"/>
        <v>67.628662109375</v>
      </c>
      <c r="AZ438" s="86">
        <f t="shared" si="359"/>
        <v>1</v>
      </c>
      <c r="BA438" s="86" t="b">
        <f t="shared" si="360"/>
        <v>1</v>
      </c>
      <c r="BB438" s="86" t="str">
        <f t="shared" si="361"/>
        <v>Speed</v>
      </c>
      <c r="BC438" s="86" t="str">
        <f t="shared" si="362"/>
        <v>&lt;=</v>
      </c>
      <c r="BD438" s="86">
        <f t="shared" si="363"/>
        <v>13.645751953125</v>
      </c>
      <c r="BE438" s="86">
        <f t="shared" si="364"/>
        <v>0</v>
      </c>
      <c r="BF438" s="86" t="b">
        <f t="shared" si="365"/>
        <v>1</v>
      </c>
      <c r="BG438" s="86" t="str">
        <f t="shared" si="366"/>
        <v>Distance</v>
      </c>
      <c r="BH438" s="86" t="str">
        <f t="shared" si="367"/>
        <v>&lt;=</v>
      </c>
      <c r="BI438" s="86">
        <f t="shared" si="368"/>
        <v>279.580810546875</v>
      </c>
      <c r="BJ438" s="15">
        <f t="shared" si="369"/>
        <v>0</v>
      </c>
      <c r="BK438" s="15" t="str">
        <f t="shared" si="370"/>
        <v>Distance&gt;90,9599609375 AND Distance&gt;80,3369140625 AND Speed&lt;=9,998291015625 AND Distance&gt;67,628662109375 AND Speed&lt;=13,645751953125 AND Distance&lt;=279,580810546875</v>
      </c>
      <c r="BM438"/>
      <c r="BN438"/>
      <c r="BO438"/>
    </row>
    <row r="439" spans="1:67">
      <c r="A439" s="15">
        <v>436</v>
      </c>
      <c r="B439" s="15">
        <v>-2</v>
      </c>
      <c r="C439" s="15">
        <v>-8192</v>
      </c>
      <c r="D439" s="15">
        <f t="shared" si="318"/>
        <v>-1</v>
      </c>
      <c r="E439" s="15">
        <f t="shared" si="319"/>
        <v>0</v>
      </c>
      <c r="F439" s="15">
        <f t="shared" si="320"/>
        <v>-1</v>
      </c>
      <c r="G439" s="15">
        <v>685</v>
      </c>
      <c r="H439" s="15">
        <v>686</v>
      </c>
      <c r="I439" s="15">
        <v>74</v>
      </c>
      <c r="J439" s="15">
        <v>8</v>
      </c>
      <c r="K439" s="15">
        <v>947</v>
      </c>
      <c r="L439" s="15">
        <v>1365</v>
      </c>
      <c r="M439" s="15">
        <f t="shared" si="321"/>
        <v>0.333251953125</v>
      </c>
      <c r="O439" s="86">
        <f t="shared" si="322"/>
        <v>947</v>
      </c>
      <c r="P439" s="86">
        <f t="shared" si="323"/>
        <v>0.333251953125</v>
      </c>
      <c r="Q439" s="86">
        <f t="shared" si="324"/>
        <v>781</v>
      </c>
      <c r="R439" s="86" t="b">
        <f t="shared" si="325"/>
        <v>1</v>
      </c>
      <c r="S439" s="86" t="str">
        <f t="shared" si="326"/>
        <v>Dummy Node</v>
      </c>
      <c r="T439" s="86" t="str">
        <f t="shared" si="327"/>
        <v>N/A</v>
      </c>
      <c r="U439" s="86" t="str">
        <f t="shared" si="328"/>
        <v>N/A</v>
      </c>
      <c r="V439" s="86">
        <f t="shared" si="329"/>
        <v>560</v>
      </c>
      <c r="W439" s="86" t="b">
        <f t="shared" si="330"/>
        <v>1</v>
      </c>
      <c r="X439" s="86" t="str">
        <f t="shared" si="331"/>
        <v>Dummy Node</v>
      </c>
      <c r="Y439" s="86" t="str">
        <f t="shared" si="332"/>
        <v>N/A</v>
      </c>
      <c r="Z439" s="86" t="str">
        <f t="shared" si="333"/>
        <v>N/A</v>
      </c>
      <c r="AA439" s="86">
        <f t="shared" si="334"/>
        <v>316</v>
      </c>
      <c r="AB439" s="86" t="b">
        <f t="shared" si="335"/>
        <v>0</v>
      </c>
      <c r="AC439" s="86" t="str">
        <f t="shared" si="336"/>
        <v>Dummy Node</v>
      </c>
      <c r="AD439" s="86" t="str">
        <f t="shared" si="337"/>
        <v>N/A</v>
      </c>
      <c r="AE439" s="86" t="str">
        <f t="shared" si="338"/>
        <v>N/A</v>
      </c>
      <c r="AF439" s="86">
        <f t="shared" si="339"/>
        <v>126</v>
      </c>
      <c r="AG439" s="86" t="b">
        <f t="shared" si="340"/>
        <v>0</v>
      </c>
      <c r="AH439" s="86" t="str">
        <f t="shared" si="341"/>
        <v>Distance</v>
      </c>
      <c r="AI439" s="86" t="str">
        <f t="shared" si="342"/>
        <v>&gt;</v>
      </c>
      <c r="AJ439" s="86">
        <f t="shared" si="343"/>
        <v>90.9599609375</v>
      </c>
      <c r="AK439" s="86">
        <f t="shared" si="344"/>
        <v>21</v>
      </c>
      <c r="AL439" s="86" t="b">
        <f t="shared" si="345"/>
        <v>0</v>
      </c>
      <c r="AM439" s="86" t="str">
        <f t="shared" si="346"/>
        <v>Distance</v>
      </c>
      <c r="AN439" s="86" t="str">
        <f t="shared" si="347"/>
        <v>&gt;</v>
      </c>
      <c r="AO439" s="86">
        <f t="shared" si="348"/>
        <v>80.3369140625</v>
      </c>
      <c r="AP439" s="86">
        <f t="shared" si="349"/>
        <v>6</v>
      </c>
      <c r="AQ439" s="86" t="b">
        <f t="shared" si="350"/>
        <v>1</v>
      </c>
      <c r="AR439" s="86" t="str">
        <f t="shared" si="351"/>
        <v>Speed</v>
      </c>
      <c r="AS439" s="86" t="str">
        <f t="shared" si="352"/>
        <v>&lt;=</v>
      </c>
      <c r="AT439" s="86">
        <f t="shared" si="353"/>
        <v>9.998291015625</v>
      </c>
      <c r="AU439" s="86">
        <f t="shared" si="354"/>
        <v>3</v>
      </c>
      <c r="AV439" s="86" t="b">
        <f t="shared" si="355"/>
        <v>0</v>
      </c>
      <c r="AW439" s="86" t="str">
        <f t="shared" si="356"/>
        <v>Distance</v>
      </c>
      <c r="AX439" s="86" t="str">
        <f t="shared" si="357"/>
        <v>&gt;</v>
      </c>
      <c r="AY439" s="86">
        <f t="shared" si="358"/>
        <v>67.628662109375</v>
      </c>
      <c r="AZ439" s="86">
        <f t="shared" si="359"/>
        <v>1</v>
      </c>
      <c r="BA439" s="86" t="b">
        <f t="shared" si="360"/>
        <v>1</v>
      </c>
      <c r="BB439" s="86" t="str">
        <f t="shared" si="361"/>
        <v>Speed</v>
      </c>
      <c r="BC439" s="86" t="str">
        <f t="shared" si="362"/>
        <v>&lt;=</v>
      </c>
      <c r="BD439" s="86">
        <f t="shared" si="363"/>
        <v>13.645751953125</v>
      </c>
      <c r="BE439" s="86">
        <f t="shared" si="364"/>
        <v>0</v>
      </c>
      <c r="BF439" s="86" t="b">
        <f t="shared" si="365"/>
        <v>1</v>
      </c>
      <c r="BG439" s="86" t="str">
        <f t="shared" si="366"/>
        <v>Distance</v>
      </c>
      <c r="BH439" s="86" t="str">
        <f t="shared" si="367"/>
        <v>&lt;=</v>
      </c>
      <c r="BI439" s="86">
        <f t="shared" si="368"/>
        <v>279.580810546875</v>
      </c>
      <c r="BJ439" s="15">
        <f t="shared" si="369"/>
        <v>0</v>
      </c>
      <c r="BK439" s="15" t="str">
        <f t="shared" si="370"/>
        <v>Distance&gt;90,9599609375 AND Distance&gt;80,3369140625 AND Speed&lt;=9,998291015625 AND Distance&gt;67,628662109375 AND Speed&lt;=13,645751953125 AND Distance&lt;=279,580810546875</v>
      </c>
      <c r="BM439"/>
      <c r="BN439"/>
      <c r="BO439"/>
    </row>
    <row r="440" spans="1:67">
      <c r="A440" s="15">
        <v>437</v>
      </c>
      <c r="B440" s="15">
        <v>-2</v>
      </c>
      <c r="C440" s="15">
        <v>-8192</v>
      </c>
      <c r="D440" s="15">
        <f t="shared" si="318"/>
        <v>-1</v>
      </c>
      <c r="E440" s="15">
        <f t="shared" si="319"/>
        <v>0</v>
      </c>
      <c r="F440" s="15">
        <f t="shared" si="320"/>
        <v>-1</v>
      </c>
      <c r="G440" s="15">
        <v>687</v>
      </c>
      <c r="H440" s="15">
        <v>688</v>
      </c>
      <c r="I440" s="15">
        <v>79</v>
      </c>
      <c r="J440" s="15">
        <v>8</v>
      </c>
      <c r="K440" s="15">
        <v>948</v>
      </c>
      <c r="L440" s="15">
        <v>0</v>
      </c>
      <c r="M440" s="15">
        <f t="shared" si="321"/>
        <v>0</v>
      </c>
      <c r="O440" s="86">
        <f t="shared" si="322"/>
        <v>948</v>
      </c>
      <c r="P440" s="86">
        <f t="shared" si="323"/>
        <v>0.333251953125</v>
      </c>
      <c r="Q440" s="86">
        <f t="shared" si="324"/>
        <v>781</v>
      </c>
      <c r="R440" s="86" t="b">
        <f t="shared" si="325"/>
        <v>0</v>
      </c>
      <c r="S440" s="86" t="str">
        <f t="shared" si="326"/>
        <v>Dummy Node</v>
      </c>
      <c r="T440" s="86" t="str">
        <f t="shared" si="327"/>
        <v>N/A</v>
      </c>
      <c r="U440" s="86" t="str">
        <f t="shared" si="328"/>
        <v>N/A</v>
      </c>
      <c r="V440" s="86">
        <f t="shared" si="329"/>
        <v>560</v>
      </c>
      <c r="W440" s="86" t="b">
        <f t="shared" si="330"/>
        <v>1</v>
      </c>
      <c r="X440" s="86" t="str">
        <f t="shared" si="331"/>
        <v>Dummy Node</v>
      </c>
      <c r="Y440" s="86" t="str">
        <f t="shared" si="332"/>
        <v>N/A</v>
      </c>
      <c r="Z440" s="86" t="str">
        <f t="shared" si="333"/>
        <v>N/A</v>
      </c>
      <c r="AA440" s="86">
        <f t="shared" si="334"/>
        <v>316</v>
      </c>
      <c r="AB440" s="86" t="b">
        <f t="shared" si="335"/>
        <v>0</v>
      </c>
      <c r="AC440" s="86" t="str">
        <f t="shared" si="336"/>
        <v>Dummy Node</v>
      </c>
      <c r="AD440" s="86" t="str">
        <f t="shared" si="337"/>
        <v>N/A</v>
      </c>
      <c r="AE440" s="86" t="str">
        <f t="shared" si="338"/>
        <v>N/A</v>
      </c>
      <c r="AF440" s="86">
        <f t="shared" si="339"/>
        <v>126</v>
      </c>
      <c r="AG440" s="86" t="b">
        <f t="shared" si="340"/>
        <v>0</v>
      </c>
      <c r="AH440" s="86" t="str">
        <f t="shared" si="341"/>
        <v>Distance</v>
      </c>
      <c r="AI440" s="86" t="str">
        <f t="shared" si="342"/>
        <v>&gt;</v>
      </c>
      <c r="AJ440" s="86">
        <f t="shared" si="343"/>
        <v>90.9599609375</v>
      </c>
      <c r="AK440" s="86">
        <f t="shared" si="344"/>
        <v>21</v>
      </c>
      <c r="AL440" s="86" t="b">
        <f t="shared" si="345"/>
        <v>0</v>
      </c>
      <c r="AM440" s="86" t="str">
        <f t="shared" si="346"/>
        <v>Distance</v>
      </c>
      <c r="AN440" s="86" t="str">
        <f t="shared" si="347"/>
        <v>&gt;</v>
      </c>
      <c r="AO440" s="86">
        <f t="shared" si="348"/>
        <v>80.3369140625</v>
      </c>
      <c r="AP440" s="86">
        <f t="shared" si="349"/>
        <v>6</v>
      </c>
      <c r="AQ440" s="86" t="b">
        <f t="shared" si="350"/>
        <v>1</v>
      </c>
      <c r="AR440" s="86" t="str">
        <f t="shared" si="351"/>
        <v>Speed</v>
      </c>
      <c r="AS440" s="86" t="str">
        <f t="shared" si="352"/>
        <v>&lt;=</v>
      </c>
      <c r="AT440" s="86">
        <f t="shared" si="353"/>
        <v>9.998291015625</v>
      </c>
      <c r="AU440" s="86">
        <f t="shared" si="354"/>
        <v>3</v>
      </c>
      <c r="AV440" s="86" t="b">
        <f t="shared" si="355"/>
        <v>0</v>
      </c>
      <c r="AW440" s="86" t="str">
        <f t="shared" si="356"/>
        <v>Distance</v>
      </c>
      <c r="AX440" s="86" t="str">
        <f t="shared" si="357"/>
        <v>&gt;</v>
      </c>
      <c r="AY440" s="86">
        <f t="shared" si="358"/>
        <v>67.628662109375</v>
      </c>
      <c r="AZ440" s="86">
        <f t="shared" si="359"/>
        <v>1</v>
      </c>
      <c r="BA440" s="86" t="b">
        <f t="shared" si="360"/>
        <v>1</v>
      </c>
      <c r="BB440" s="86" t="str">
        <f t="shared" si="361"/>
        <v>Speed</v>
      </c>
      <c r="BC440" s="86" t="str">
        <f t="shared" si="362"/>
        <v>&lt;=</v>
      </c>
      <c r="BD440" s="86">
        <f t="shared" si="363"/>
        <v>13.645751953125</v>
      </c>
      <c r="BE440" s="86">
        <f t="shared" si="364"/>
        <v>0</v>
      </c>
      <c r="BF440" s="86" t="b">
        <f t="shared" si="365"/>
        <v>1</v>
      </c>
      <c r="BG440" s="86" t="str">
        <f t="shared" si="366"/>
        <v>Distance</v>
      </c>
      <c r="BH440" s="86" t="str">
        <f t="shared" si="367"/>
        <v>&lt;=</v>
      </c>
      <c r="BI440" s="86">
        <f t="shared" si="368"/>
        <v>279.580810546875</v>
      </c>
      <c r="BJ440" s="15">
        <f t="shared" si="369"/>
        <v>0</v>
      </c>
      <c r="BK440" s="15" t="str">
        <f t="shared" si="370"/>
        <v>Distance&gt;90,9599609375 AND Distance&gt;80,3369140625 AND Speed&lt;=9,998291015625 AND Distance&gt;67,628662109375 AND Speed&lt;=13,645751953125 AND Distance&lt;=279,580810546875</v>
      </c>
      <c r="BM440"/>
      <c r="BN440"/>
      <c r="BO440"/>
    </row>
    <row r="441" spans="1:67">
      <c r="A441" s="15">
        <v>438</v>
      </c>
      <c r="B441" s="15">
        <v>-2</v>
      </c>
      <c r="C441" s="15">
        <v>-8192</v>
      </c>
      <c r="D441" s="15">
        <f t="shared" si="318"/>
        <v>-1</v>
      </c>
      <c r="E441" s="15">
        <f t="shared" si="319"/>
        <v>0</v>
      </c>
      <c r="F441" s="15">
        <f t="shared" si="320"/>
        <v>-1</v>
      </c>
      <c r="G441" s="15">
        <v>689</v>
      </c>
      <c r="H441" s="15">
        <v>690</v>
      </c>
      <c r="I441" s="15">
        <v>79</v>
      </c>
      <c r="J441" s="15">
        <v>8</v>
      </c>
      <c r="K441" s="15">
        <v>949</v>
      </c>
      <c r="L441" s="15">
        <v>0</v>
      </c>
      <c r="M441" s="15">
        <f t="shared" si="321"/>
        <v>0</v>
      </c>
      <c r="O441" s="86">
        <f t="shared" si="322"/>
        <v>949</v>
      </c>
      <c r="P441" s="86">
        <f t="shared" si="323"/>
        <v>0.333251953125</v>
      </c>
      <c r="Q441" s="86">
        <f t="shared" si="324"/>
        <v>782</v>
      </c>
      <c r="R441" s="86" t="b">
        <f t="shared" si="325"/>
        <v>1</v>
      </c>
      <c r="S441" s="86" t="str">
        <f t="shared" si="326"/>
        <v>Dummy Node</v>
      </c>
      <c r="T441" s="86" t="str">
        <f t="shared" si="327"/>
        <v>N/A</v>
      </c>
      <c r="U441" s="86" t="str">
        <f t="shared" si="328"/>
        <v>N/A</v>
      </c>
      <c r="V441" s="86">
        <f t="shared" si="329"/>
        <v>560</v>
      </c>
      <c r="W441" s="86" t="b">
        <f t="shared" si="330"/>
        <v>0</v>
      </c>
      <c r="X441" s="86" t="str">
        <f t="shared" si="331"/>
        <v>Dummy Node</v>
      </c>
      <c r="Y441" s="86" t="str">
        <f t="shared" si="332"/>
        <v>N/A</v>
      </c>
      <c r="Z441" s="86" t="str">
        <f t="shared" si="333"/>
        <v>N/A</v>
      </c>
      <c r="AA441" s="86">
        <f t="shared" si="334"/>
        <v>316</v>
      </c>
      <c r="AB441" s="86" t="b">
        <f t="shared" si="335"/>
        <v>0</v>
      </c>
      <c r="AC441" s="86" t="str">
        <f t="shared" si="336"/>
        <v>Dummy Node</v>
      </c>
      <c r="AD441" s="86" t="str">
        <f t="shared" si="337"/>
        <v>N/A</v>
      </c>
      <c r="AE441" s="86" t="str">
        <f t="shared" si="338"/>
        <v>N/A</v>
      </c>
      <c r="AF441" s="86">
        <f t="shared" si="339"/>
        <v>126</v>
      </c>
      <c r="AG441" s="86" t="b">
        <f t="shared" si="340"/>
        <v>0</v>
      </c>
      <c r="AH441" s="86" t="str">
        <f t="shared" si="341"/>
        <v>Distance</v>
      </c>
      <c r="AI441" s="86" t="str">
        <f t="shared" si="342"/>
        <v>&gt;</v>
      </c>
      <c r="AJ441" s="86">
        <f t="shared" si="343"/>
        <v>90.9599609375</v>
      </c>
      <c r="AK441" s="86">
        <f t="shared" si="344"/>
        <v>21</v>
      </c>
      <c r="AL441" s="86" t="b">
        <f t="shared" si="345"/>
        <v>0</v>
      </c>
      <c r="AM441" s="86" t="str">
        <f t="shared" si="346"/>
        <v>Distance</v>
      </c>
      <c r="AN441" s="86" t="str">
        <f t="shared" si="347"/>
        <v>&gt;</v>
      </c>
      <c r="AO441" s="86">
        <f t="shared" si="348"/>
        <v>80.3369140625</v>
      </c>
      <c r="AP441" s="86">
        <f t="shared" si="349"/>
        <v>6</v>
      </c>
      <c r="AQ441" s="86" t="b">
        <f t="shared" si="350"/>
        <v>1</v>
      </c>
      <c r="AR441" s="86" t="str">
        <f t="shared" si="351"/>
        <v>Speed</v>
      </c>
      <c r="AS441" s="86" t="str">
        <f t="shared" si="352"/>
        <v>&lt;=</v>
      </c>
      <c r="AT441" s="86">
        <f t="shared" si="353"/>
        <v>9.998291015625</v>
      </c>
      <c r="AU441" s="86">
        <f t="shared" si="354"/>
        <v>3</v>
      </c>
      <c r="AV441" s="86" t="b">
        <f t="shared" si="355"/>
        <v>0</v>
      </c>
      <c r="AW441" s="86" t="str">
        <f t="shared" si="356"/>
        <v>Distance</v>
      </c>
      <c r="AX441" s="86" t="str">
        <f t="shared" si="357"/>
        <v>&gt;</v>
      </c>
      <c r="AY441" s="86">
        <f t="shared" si="358"/>
        <v>67.628662109375</v>
      </c>
      <c r="AZ441" s="86">
        <f t="shared" si="359"/>
        <v>1</v>
      </c>
      <c r="BA441" s="86" t="b">
        <f t="shared" si="360"/>
        <v>1</v>
      </c>
      <c r="BB441" s="86" t="str">
        <f t="shared" si="361"/>
        <v>Speed</v>
      </c>
      <c r="BC441" s="86" t="str">
        <f t="shared" si="362"/>
        <v>&lt;=</v>
      </c>
      <c r="BD441" s="86">
        <f t="shared" si="363"/>
        <v>13.645751953125</v>
      </c>
      <c r="BE441" s="86">
        <f t="shared" si="364"/>
        <v>0</v>
      </c>
      <c r="BF441" s="86" t="b">
        <f t="shared" si="365"/>
        <v>1</v>
      </c>
      <c r="BG441" s="86" t="str">
        <f t="shared" si="366"/>
        <v>Distance</v>
      </c>
      <c r="BH441" s="86" t="str">
        <f t="shared" si="367"/>
        <v>&lt;=</v>
      </c>
      <c r="BI441" s="86">
        <f t="shared" si="368"/>
        <v>279.580810546875</v>
      </c>
      <c r="BJ441" s="15">
        <f t="shared" si="369"/>
        <v>0</v>
      </c>
      <c r="BK441" s="15" t="str">
        <f t="shared" si="370"/>
        <v>Distance&gt;90,9599609375 AND Distance&gt;80,3369140625 AND Speed&lt;=9,998291015625 AND Distance&gt;67,628662109375 AND Speed&lt;=13,645751953125 AND Distance&lt;=279,580810546875</v>
      </c>
      <c r="BM441"/>
      <c r="BN441"/>
      <c r="BO441"/>
    </row>
    <row r="442" spans="1:67">
      <c r="A442" s="15">
        <v>439</v>
      </c>
      <c r="B442" s="15">
        <v>-2</v>
      </c>
      <c r="C442" s="15">
        <v>-8192</v>
      </c>
      <c r="D442" s="15">
        <f t="shared" si="318"/>
        <v>-1</v>
      </c>
      <c r="E442" s="15">
        <f t="shared" si="319"/>
        <v>0</v>
      </c>
      <c r="F442" s="15">
        <f t="shared" si="320"/>
        <v>-1</v>
      </c>
      <c r="G442" s="15">
        <v>-1</v>
      </c>
      <c r="H442" s="15">
        <v>-1</v>
      </c>
      <c r="I442" s="15">
        <v>81</v>
      </c>
      <c r="J442" s="15">
        <v>9</v>
      </c>
      <c r="K442" s="15">
        <v>950</v>
      </c>
      <c r="L442" s="15">
        <v>0</v>
      </c>
      <c r="M442" s="15">
        <f t="shared" si="321"/>
        <v>0</v>
      </c>
      <c r="O442" s="86">
        <f t="shared" si="322"/>
        <v>950</v>
      </c>
      <c r="P442" s="86">
        <f t="shared" si="323"/>
        <v>0.333251953125</v>
      </c>
      <c r="Q442" s="86">
        <f t="shared" si="324"/>
        <v>782</v>
      </c>
      <c r="R442" s="86" t="b">
        <f t="shared" si="325"/>
        <v>0</v>
      </c>
      <c r="S442" s="86" t="str">
        <f t="shared" si="326"/>
        <v>Dummy Node</v>
      </c>
      <c r="T442" s="86" t="str">
        <f t="shared" si="327"/>
        <v>N/A</v>
      </c>
      <c r="U442" s="86" t="str">
        <f t="shared" si="328"/>
        <v>N/A</v>
      </c>
      <c r="V442" s="86">
        <f t="shared" si="329"/>
        <v>560</v>
      </c>
      <c r="W442" s="86" t="b">
        <f t="shared" si="330"/>
        <v>0</v>
      </c>
      <c r="X442" s="86" t="str">
        <f t="shared" si="331"/>
        <v>Dummy Node</v>
      </c>
      <c r="Y442" s="86" t="str">
        <f t="shared" si="332"/>
        <v>N/A</v>
      </c>
      <c r="Z442" s="86" t="str">
        <f t="shared" si="333"/>
        <v>N/A</v>
      </c>
      <c r="AA442" s="86">
        <f t="shared" si="334"/>
        <v>316</v>
      </c>
      <c r="AB442" s="86" t="b">
        <f t="shared" si="335"/>
        <v>0</v>
      </c>
      <c r="AC442" s="86" t="str">
        <f t="shared" si="336"/>
        <v>Dummy Node</v>
      </c>
      <c r="AD442" s="86" t="str">
        <f t="shared" si="337"/>
        <v>N/A</v>
      </c>
      <c r="AE442" s="86" t="str">
        <f t="shared" si="338"/>
        <v>N/A</v>
      </c>
      <c r="AF442" s="86">
        <f t="shared" si="339"/>
        <v>126</v>
      </c>
      <c r="AG442" s="86" t="b">
        <f t="shared" si="340"/>
        <v>0</v>
      </c>
      <c r="AH442" s="86" t="str">
        <f t="shared" si="341"/>
        <v>Distance</v>
      </c>
      <c r="AI442" s="86" t="str">
        <f t="shared" si="342"/>
        <v>&gt;</v>
      </c>
      <c r="AJ442" s="86">
        <f t="shared" si="343"/>
        <v>90.9599609375</v>
      </c>
      <c r="AK442" s="86">
        <f t="shared" si="344"/>
        <v>21</v>
      </c>
      <c r="AL442" s="86" t="b">
        <f t="shared" si="345"/>
        <v>0</v>
      </c>
      <c r="AM442" s="86" t="str">
        <f t="shared" si="346"/>
        <v>Distance</v>
      </c>
      <c r="AN442" s="86" t="str">
        <f t="shared" si="347"/>
        <v>&gt;</v>
      </c>
      <c r="AO442" s="86">
        <f t="shared" si="348"/>
        <v>80.3369140625</v>
      </c>
      <c r="AP442" s="86">
        <f t="shared" si="349"/>
        <v>6</v>
      </c>
      <c r="AQ442" s="86" t="b">
        <f t="shared" si="350"/>
        <v>1</v>
      </c>
      <c r="AR442" s="86" t="str">
        <f t="shared" si="351"/>
        <v>Speed</v>
      </c>
      <c r="AS442" s="86" t="str">
        <f t="shared" si="352"/>
        <v>&lt;=</v>
      </c>
      <c r="AT442" s="86">
        <f t="shared" si="353"/>
        <v>9.998291015625</v>
      </c>
      <c r="AU442" s="86">
        <f t="shared" si="354"/>
        <v>3</v>
      </c>
      <c r="AV442" s="86" t="b">
        <f t="shared" si="355"/>
        <v>0</v>
      </c>
      <c r="AW442" s="86" t="str">
        <f t="shared" si="356"/>
        <v>Distance</v>
      </c>
      <c r="AX442" s="86" t="str">
        <f t="shared" si="357"/>
        <v>&gt;</v>
      </c>
      <c r="AY442" s="86">
        <f t="shared" si="358"/>
        <v>67.628662109375</v>
      </c>
      <c r="AZ442" s="86">
        <f t="shared" si="359"/>
        <v>1</v>
      </c>
      <c r="BA442" s="86" t="b">
        <f t="shared" si="360"/>
        <v>1</v>
      </c>
      <c r="BB442" s="86" t="str">
        <f t="shared" si="361"/>
        <v>Speed</v>
      </c>
      <c r="BC442" s="86" t="str">
        <f t="shared" si="362"/>
        <v>&lt;=</v>
      </c>
      <c r="BD442" s="86">
        <f t="shared" si="363"/>
        <v>13.645751953125</v>
      </c>
      <c r="BE442" s="86">
        <f t="shared" si="364"/>
        <v>0</v>
      </c>
      <c r="BF442" s="86" t="b">
        <f t="shared" si="365"/>
        <v>1</v>
      </c>
      <c r="BG442" s="86" t="str">
        <f t="shared" si="366"/>
        <v>Distance</v>
      </c>
      <c r="BH442" s="86" t="str">
        <f t="shared" si="367"/>
        <v>&lt;=</v>
      </c>
      <c r="BI442" s="86">
        <f t="shared" si="368"/>
        <v>279.580810546875</v>
      </c>
      <c r="BJ442" s="15">
        <f t="shared" si="369"/>
        <v>0</v>
      </c>
      <c r="BK442" s="15" t="str">
        <f t="shared" si="370"/>
        <v>Distance&gt;90,9599609375 AND Distance&gt;80,3369140625 AND Speed&lt;=9,998291015625 AND Distance&gt;67,628662109375 AND Speed&lt;=13,645751953125 AND Distance&lt;=279,580810546875</v>
      </c>
      <c r="BM442"/>
      <c r="BN442"/>
      <c r="BO442"/>
    </row>
    <row r="443" spans="1:67">
      <c r="A443" s="15">
        <v>440</v>
      </c>
      <c r="B443" s="15">
        <v>-2</v>
      </c>
      <c r="C443" s="15">
        <v>-8192</v>
      </c>
      <c r="D443" s="15">
        <f t="shared" si="318"/>
        <v>-1</v>
      </c>
      <c r="E443" s="15">
        <f t="shared" si="319"/>
        <v>0</v>
      </c>
      <c r="F443" s="15">
        <f t="shared" si="320"/>
        <v>-1</v>
      </c>
      <c r="G443" s="15">
        <v>-1</v>
      </c>
      <c r="H443" s="15">
        <v>-1</v>
      </c>
      <c r="I443" s="15">
        <v>81</v>
      </c>
      <c r="J443" s="15">
        <v>9</v>
      </c>
      <c r="K443" s="15">
        <v>951</v>
      </c>
      <c r="L443" s="15">
        <v>0</v>
      </c>
      <c r="M443" s="15">
        <f t="shared" si="321"/>
        <v>0</v>
      </c>
      <c r="O443" s="86">
        <f t="shared" si="322"/>
        <v>951</v>
      </c>
      <c r="P443" s="86">
        <f t="shared" si="323"/>
        <v>0</v>
      </c>
      <c r="Q443" s="86">
        <f t="shared" si="324"/>
        <v>787</v>
      </c>
      <c r="R443" s="86" t="b">
        <f t="shared" si="325"/>
        <v>1</v>
      </c>
      <c r="S443" s="86" t="str">
        <f t="shared" si="326"/>
        <v>Dummy Node</v>
      </c>
      <c r="T443" s="86" t="str">
        <f t="shared" si="327"/>
        <v>N/A</v>
      </c>
      <c r="U443" s="86" t="str">
        <f t="shared" si="328"/>
        <v>N/A</v>
      </c>
      <c r="V443" s="86">
        <f t="shared" si="329"/>
        <v>571</v>
      </c>
      <c r="W443" s="86" t="b">
        <f t="shared" si="330"/>
        <v>1</v>
      </c>
      <c r="X443" s="86" t="str">
        <f t="shared" si="331"/>
        <v>Dummy Node</v>
      </c>
      <c r="Y443" s="86" t="str">
        <f t="shared" si="332"/>
        <v>N/A</v>
      </c>
      <c r="Z443" s="86" t="str">
        <f t="shared" si="333"/>
        <v>N/A</v>
      </c>
      <c r="AA443" s="86">
        <f t="shared" si="334"/>
        <v>323</v>
      </c>
      <c r="AB443" s="86" t="b">
        <f t="shared" si="335"/>
        <v>1</v>
      </c>
      <c r="AC443" s="86" t="str">
        <f t="shared" si="336"/>
        <v>Dummy Node</v>
      </c>
      <c r="AD443" s="86" t="str">
        <f t="shared" si="337"/>
        <v>N/A</v>
      </c>
      <c r="AE443" s="86" t="str">
        <f t="shared" si="338"/>
        <v>N/A</v>
      </c>
      <c r="AF443" s="86">
        <f t="shared" si="339"/>
        <v>58</v>
      </c>
      <c r="AG443" s="86" t="b">
        <f t="shared" si="340"/>
        <v>1</v>
      </c>
      <c r="AH443" s="86" t="str">
        <f t="shared" si="341"/>
        <v>Distance</v>
      </c>
      <c r="AI443" s="86" t="str">
        <f t="shared" si="342"/>
        <v>&lt;=</v>
      </c>
      <c r="AJ443" s="86">
        <f t="shared" si="343"/>
        <v>60.04248046875</v>
      </c>
      <c r="AK443" s="86">
        <f t="shared" si="344"/>
        <v>12</v>
      </c>
      <c r="AL443" s="86" t="b">
        <f t="shared" si="345"/>
        <v>0</v>
      </c>
      <c r="AM443" s="86" t="str">
        <f t="shared" si="346"/>
        <v>Speed</v>
      </c>
      <c r="AN443" s="86" t="str">
        <f t="shared" si="347"/>
        <v>&gt;</v>
      </c>
      <c r="AO443" s="86">
        <f t="shared" si="348"/>
        <v>7.25927734375</v>
      </c>
      <c r="AP443" s="86">
        <f t="shared" si="349"/>
        <v>5</v>
      </c>
      <c r="AQ443" s="86" t="b">
        <f t="shared" si="350"/>
        <v>0</v>
      </c>
      <c r="AR443" s="86" t="str">
        <f t="shared" si="351"/>
        <v>Speed</v>
      </c>
      <c r="AS443" s="86" t="str">
        <f t="shared" si="352"/>
        <v>&gt;</v>
      </c>
      <c r="AT443" s="86">
        <f t="shared" si="353"/>
        <v>5.388916015625</v>
      </c>
      <c r="AU443" s="86">
        <f t="shared" si="354"/>
        <v>3</v>
      </c>
      <c r="AV443" s="86" t="b">
        <f t="shared" si="355"/>
        <v>1</v>
      </c>
      <c r="AW443" s="86" t="str">
        <f t="shared" si="356"/>
        <v>Distance</v>
      </c>
      <c r="AX443" s="86" t="str">
        <f t="shared" si="357"/>
        <v>&lt;=</v>
      </c>
      <c r="AY443" s="86">
        <f t="shared" si="358"/>
        <v>67.628662109375</v>
      </c>
      <c r="AZ443" s="86">
        <f t="shared" si="359"/>
        <v>1</v>
      </c>
      <c r="BA443" s="86" t="b">
        <f t="shared" si="360"/>
        <v>1</v>
      </c>
      <c r="BB443" s="86" t="str">
        <f t="shared" si="361"/>
        <v>Speed</v>
      </c>
      <c r="BC443" s="86" t="str">
        <f t="shared" si="362"/>
        <v>&lt;=</v>
      </c>
      <c r="BD443" s="86">
        <f t="shared" si="363"/>
        <v>13.645751953125</v>
      </c>
      <c r="BE443" s="86">
        <f t="shared" si="364"/>
        <v>0</v>
      </c>
      <c r="BF443" s="86" t="b">
        <f t="shared" si="365"/>
        <v>1</v>
      </c>
      <c r="BG443" s="86" t="str">
        <f t="shared" si="366"/>
        <v>Distance</v>
      </c>
      <c r="BH443" s="86" t="str">
        <f t="shared" si="367"/>
        <v>&lt;=</v>
      </c>
      <c r="BI443" s="86">
        <f t="shared" si="368"/>
        <v>279.580810546875</v>
      </c>
      <c r="BJ443" s="15">
        <f t="shared" si="369"/>
        <v>1</v>
      </c>
      <c r="BK443" s="15" t="str">
        <f t="shared" si="370"/>
        <v>Distance&lt;=60,04248046875 AND Speed&gt;7,25927734375 AND Speed&gt;5,388916015625 AND Distance&lt;=67,628662109375 AND Speed&lt;=13,645751953125 AND Distance&lt;=279,580810546875</v>
      </c>
      <c r="BM443"/>
      <c r="BN443"/>
      <c r="BO443"/>
    </row>
    <row r="444" spans="1:67">
      <c r="A444" s="15">
        <v>441</v>
      </c>
      <c r="B444" s="15">
        <v>-2</v>
      </c>
      <c r="C444" s="15">
        <v>-8192</v>
      </c>
      <c r="D444" s="15">
        <f t="shared" si="318"/>
        <v>-1</v>
      </c>
      <c r="E444" s="15">
        <f t="shared" si="319"/>
        <v>0</v>
      </c>
      <c r="F444" s="15">
        <f t="shared" si="320"/>
        <v>-1</v>
      </c>
      <c r="G444" s="15">
        <v>-1</v>
      </c>
      <c r="H444" s="15">
        <v>-1</v>
      </c>
      <c r="I444" s="15">
        <v>86</v>
      </c>
      <c r="J444" s="15">
        <v>9</v>
      </c>
      <c r="K444" s="15">
        <v>952</v>
      </c>
      <c r="L444" s="15">
        <v>0</v>
      </c>
      <c r="M444" s="15">
        <f t="shared" si="321"/>
        <v>0</v>
      </c>
      <c r="O444" s="86">
        <f t="shared" si="322"/>
        <v>952</v>
      </c>
      <c r="P444" s="86">
        <f t="shared" si="323"/>
        <v>0</v>
      </c>
      <c r="Q444" s="86">
        <f t="shared" si="324"/>
        <v>787</v>
      </c>
      <c r="R444" s="86" t="b">
        <f t="shared" si="325"/>
        <v>0</v>
      </c>
      <c r="S444" s="86" t="str">
        <f t="shared" si="326"/>
        <v>Dummy Node</v>
      </c>
      <c r="T444" s="86" t="str">
        <f t="shared" si="327"/>
        <v>N/A</v>
      </c>
      <c r="U444" s="86" t="str">
        <f t="shared" si="328"/>
        <v>N/A</v>
      </c>
      <c r="V444" s="86">
        <f t="shared" si="329"/>
        <v>571</v>
      </c>
      <c r="W444" s="86" t="b">
        <f t="shared" si="330"/>
        <v>1</v>
      </c>
      <c r="X444" s="86" t="str">
        <f t="shared" si="331"/>
        <v>Dummy Node</v>
      </c>
      <c r="Y444" s="86" t="str">
        <f t="shared" si="332"/>
        <v>N/A</v>
      </c>
      <c r="Z444" s="86" t="str">
        <f t="shared" si="333"/>
        <v>N/A</v>
      </c>
      <c r="AA444" s="86">
        <f t="shared" si="334"/>
        <v>323</v>
      </c>
      <c r="AB444" s="86" t="b">
        <f t="shared" si="335"/>
        <v>1</v>
      </c>
      <c r="AC444" s="86" t="str">
        <f t="shared" si="336"/>
        <v>Dummy Node</v>
      </c>
      <c r="AD444" s="86" t="str">
        <f t="shared" si="337"/>
        <v>N/A</v>
      </c>
      <c r="AE444" s="86" t="str">
        <f t="shared" si="338"/>
        <v>N/A</v>
      </c>
      <c r="AF444" s="86">
        <f t="shared" si="339"/>
        <v>58</v>
      </c>
      <c r="AG444" s="86" t="b">
        <f t="shared" si="340"/>
        <v>1</v>
      </c>
      <c r="AH444" s="86" t="str">
        <f t="shared" si="341"/>
        <v>Distance</v>
      </c>
      <c r="AI444" s="86" t="str">
        <f t="shared" si="342"/>
        <v>&lt;=</v>
      </c>
      <c r="AJ444" s="86">
        <f t="shared" si="343"/>
        <v>60.04248046875</v>
      </c>
      <c r="AK444" s="86">
        <f t="shared" si="344"/>
        <v>12</v>
      </c>
      <c r="AL444" s="86" t="b">
        <f t="shared" si="345"/>
        <v>0</v>
      </c>
      <c r="AM444" s="86" t="str">
        <f t="shared" si="346"/>
        <v>Speed</v>
      </c>
      <c r="AN444" s="86" t="str">
        <f t="shared" si="347"/>
        <v>&gt;</v>
      </c>
      <c r="AO444" s="86">
        <f t="shared" si="348"/>
        <v>7.25927734375</v>
      </c>
      <c r="AP444" s="86">
        <f t="shared" si="349"/>
        <v>5</v>
      </c>
      <c r="AQ444" s="86" t="b">
        <f t="shared" si="350"/>
        <v>0</v>
      </c>
      <c r="AR444" s="86" t="str">
        <f t="shared" si="351"/>
        <v>Speed</v>
      </c>
      <c r="AS444" s="86" t="str">
        <f t="shared" si="352"/>
        <v>&gt;</v>
      </c>
      <c r="AT444" s="86">
        <f t="shared" si="353"/>
        <v>5.388916015625</v>
      </c>
      <c r="AU444" s="86">
        <f t="shared" si="354"/>
        <v>3</v>
      </c>
      <c r="AV444" s="86" t="b">
        <f t="shared" si="355"/>
        <v>1</v>
      </c>
      <c r="AW444" s="86" t="str">
        <f t="shared" si="356"/>
        <v>Distance</v>
      </c>
      <c r="AX444" s="86" t="str">
        <f t="shared" si="357"/>
        <v>&lt;=</v>
      </c>
      <c r="AY444" s="86">
        <f t="shared" si="358"/>
        <v>67.628662109375</v>
      </c>
      <c r="AZ444" s="86">
        <f t="shared" si="359"/>
        <v>1</v>
      </c>
      <c r="BA444" s="86" t="b">
        <f t="shared" si="360"/>
        <v>1</v>
      </c>
      <c r="BB444" s="86" t="str">
        <f t="shared" si="361"/>
        <v>Speed</v>
      </c>
      <c r="BC444" s="86" t="str">
        <f t="shared" si="362"/>
        <v>&lt;=</v>
      </c>
      <c r="BD444" s="86">
        <f t="shared" si="363"/>
        <v>13.645751953125</v>
      </c>
      <c r="BE444" s="86">
        <f t="shared" si="364"/>
        <v>0</v>
      </c>
      <c r="BF444" s="86" t="b">
        <f t="shared" si="365"/>
        <v>1</v>
      </c>
      <c r="BG444" s="86" t="str">
        <f t="shared" si="366"/>
        <v>Distance</v>
      </c>
      <c r="BH444" s="86" t="str">
        <f t="shared" si="367"/>
        <v>&lt;=</v>
      </c>
      <c r="BI444" s="86">
        <f t="shared" si="368"/>
        <v>279.580810546875</v>
      </c>
      <c r="BJ444" s="15">
        <f t="shared" si="369"/>
        <v>1</v>
      </c>
      <c r="BK444" s="15" t="str">
        <f t="shared" si="370"/>
        <v>Distance&lt;=60,04248046875 AND Speed&gt;7,25927734375 AND Speed&gt;5,388916015625 AND Distance&lt;=67,628662109375 AND Speed&lt;=13,645751953125 AND Distance&lt;=279,580810546875</v>
      </c>
      <c r="BM444"/>
      <c r="BN444"/>
      <c r="BO444"/>
    </row>
    <row r="445" spans="1:67">
      <c r="A445" s="15">
        <v>442</v>
      </c>
      <c r="B445" s="15">
        <v>-2</v>
      </c>
      <c r="C445" s="15">
        <v>-8192</v>
      </c>
      <c r="D445" s="15">
        <f t="shared" si="318"/>
        <v>-1</v>
      </c>
      <c r="E445" s="15">
        <f t="shared" si="319"/>
        <v>0</v>
      </c>
      <c r="F445" s="15">
        <f t="shared" si="320"/>
        <v>-1</v>
      </c>
      <c r="G445" s="15">
        <v>-1</v>
      </c>
      <c r="H445" s="15">
        <v>-1</v>
      </c>
      <c r="I445" s="15">
        <v>86</v>
      </c>
      <c r="J445" s="15">
        <v>9</v>
      </c>
      <c r="K445" s="15">
        <v>953</v>
      </c>
      <c r="L445" s="15">
        <v>0</v>
      </c>
      <c r="M445" s="15">
        <f t="shared" si="321"/>
        <v>0</v>
      </c>
      <c r="O445" s="86">
        <f t="shared" si="322"/>
        <v>953</v>
      </c>
      <c r="P445" s="86">
        <f t="shared" si="323"/>
        <v>0</v>
      </c>
      <c r="Q445" s="86">
        <f t="shared" si="324"/>
        <v>788</v>
      </c>
      <c r="R445" s="86" t="b">
        <f t="shared" si="325"/>
        <v>1</v>
      </c>
      <c r="S445" s="86" t="str">
        <f t="shared" si="326"/>
        <v>Dummy Node</v>
      </c>
      <c r="T445" s="86" t="str">
        <f t="shared" si="327"/>
        <v>N/A</v>
      </c>
      <c r="U445" s="86" t="str">
        <f t="shared" si="328"/>
        <v>N/A</v>
      </c>
      <c r="V445" s="86">
        <f t="shared" si="329"/>
        <v>571</v>
      </c>
      <c r="W445" s="86" t="b">
        <f t="shared" si="330"/>
        <v>0</v>
      </c>
      <c r="X445" s="86" t="str">
        <f t="shared" si="331"/>
        <v>Dummy Node</v>
      </c>
      <c r="Y445" s="86" t="str">
        <f t="shared" si="332"/>
        <v>N/A</v>
      </c>
      <c r="Z445" s="86" t="str">
        <f t="shared" si="333"/>
        <v>N/A</v>
      </c>
      <c r="AA445" s="86">
        <f t="shared" si="334"/>
        <v>323</v>
      </c>
      <c r="AB445" s="86" t="b">
        <f t="shared" si="335"/>
        <v>1</v>
      </c>
      <c r="AC445" s="86" t="str">
        <f t="shared" si="336"/>
        <v>Dummy Node</v>
      </c>
      <c r="AD445" s="86" t="str">
        <f t="shared" si="337"/>
        <v>N/A</v>
      </c>
      <c r="AE445" s="86" t="str">
        <f t="shared" si="338"/>
        <v>N/A</v>
      </c>
      <c r="AF445" s="86">
        <f t="shared" si="339"/>
        <v>58</v>
      </c>
      <c r="AG445" s="86" t="b">
        <f t="shared" si="340"/>
        <v>1</v>
      </c>
      <c r="AH445" s="86" t="str">
        <f t="shared" si="341"/>
        <v>Distance</v>
      </c>
      <c r="AI445" s="86" t="str">
        <f t="shared" si="342"/>
        <v>&lt;=</v>
      </c>
      <c r="AJ445" s="86">
        <f t="shared" si="343"/>
        <v>60.04248046875</v>
      </c>
      <c r="AK445" s="86">
        <f t="shared" si="344"/>
        <v>12</v>
      </c>
      <c r="AL445" s="86" t="b">
        <f t="shared" si="345"/>
        <v>0</v>
      </c>
      <c r="AM445" s="86" t="str">
        <f t="shared" si="346"/>
        <v>Speed</v>
      </c>
      <c r="AN445" s="86" t="str">
        <f t="shared" si="347"/>
        <v>&gt;</v>
      </c>
      <c r="AO445" s="86">
        <f t="shared" si="348"/>
        <v>7.25927734375</v>
      </c>
      <c r="AP445" s="86">
        <f t="shared" si="349"/>
        <v>5</v>
      </c>
      <c r="AQ445" s="86" t="b">
        <f t="shared" si="350"/>
        <v>0</v>
      </c>
      <c r="AR445" s="86" t="str">
        <f t="shared" si="351"/>
        <v>Speed</v>
      </c>
      <c r="AS445" s="86" t="str">
        <f t="shared" si="352"/>
        <v>&gt;</v>
      </c>
      <c r="AT445" s="86">
        <f t="shared" si="353"/>
        <v>5.388916015625</v>
      </c>
      <c r="AU445" s="86">
        <f t="shared" si="354"/>
        <v>3</v>
      </c>
      <c r="AV445" s="86" t="b">
        <f t="shared" si="355"/>
        <v>1</v>
      </c>
      <c r="AW445" s="86" t="str">
        <f t="shared" si="356"/>
        <v>Distance</v>
      </c>
      <c r="AX445" s="86" t="str">
        <f t="shared" si="357"/>
        <v>&lt;=</v>
      </c>
      <c r="AY445" s="86">
        <f t="shared" si="358"/>
        <v>67.628662109375</v>
      </c>
      <c r="AZ445" s="86">
        <f t="shared" si="359"/>
        <v>1</v>
      </c>
      <c r="BA445" s="86" t="b">
        <f t="shared" si="360"/>
        <v>1</v>
      </c>
      <c r="BB445" s="86" t="str">
        <f t="shared" si="361"/>
        <v>Speed</v>
      </c>
      <c r="BC445" s="86" t="str">
        <f t="shared" si="362"/>
        <v>&lt;=</v>
      </c>
      <c r="BD445" s="86">
        <f t="shared" si="363"/>
        <v>13.645751953125</v>
      </c>
      <c r="BE445" s="86">
        <f t="shared" si="364"/>
        <v>0</v>
      </c>
      <c r="BF445" s="86" t="b">
        <f t="shared" si="365"/>
        <v>1</v>
      </c>
      <c r="BG445" s="86" t="str">
        <f t="shared" si="366"/>
        <v>Distance</v>
      </c>
      <c r="BH445" s="86" t="str">
        <f t="shared" si="367"/>
        <v>&lt;=</v>
      </c>
      <c r="BI445" s="86">
        <f t="shared" si="368"/>
        <v>279.580810546875</v>
      </c>
      <c r="BJ445" s="15">
        <f t="shared" si="369"/>
        <v>1</v>
      </c>
      <c r="BK445" s="15" t="str">
        <f t="shared" si="370"/>
        <v>Distance&lt;=60,04248046875 AND Speed&gt;7,25927734375 AND Speed&gt;5,388916015625 AND Distance&lt;=67,628662109375 AND Speed&lt;=13,645751953125 AND Distance&lt;=279,580810546875</v>
      </c>
      <c r="BM445"/>
      <c r="BN445"/>
      <c r="BO445"/>
    </row>
    <row r="446" spans="1:67">
      <c r="A446" s="15">
        <v>443</v>
      </c>
      <c r="B446" s="15">
        <v>-2</v>
      </c>
      <c r="C446" s="15">
        <v>-8192</v>
      </c>
      <c r="D446" s="15">
        <f t="shared" si="318"/>
        <v>-1</v>
      </c>
      <c r="E446" s="15">
        <f t="shared" si="319"/>
        <v>0</v>
      </c>
      <c r="F446" s="15">
        <f t="shared" si="320"/>
        <v>-1</v>
      </c>
      <c r="G446" s="15">
        <v>691</v>
      </c>
      <c r="H446" s="15">
        <v>692</v>
      </c>
      <c r="I446" s="15">
        <v>88</v>
      </c>
      <c r="J446" s="15">
        <v>7</v>
      </c>
      <c r="K446" s="15">
        <v>954</v>
      </c>
      <c r="L446" s="15">
        <v>1365</v>
      </c>
      <c r="M446" s="15">
        <f t="shared" si="321"/>
        <v>0.333251953125</v>
      </c>
      <c r="O446" s="86">
        <f t="shared" si="322"/>
        <v>954</v>
      </c>
      <c r="P446" s="86">
        <f t="shared" si="323"/>
        <v>0</v>
      </c>
      <c r="Q446" s="86">
        <f t="shared" si="324"/>
        <v>788</v>
      </c>
      <c r="R446" s="86" t="b">
        <f t="shared" si="325"/>
        <v>0</v>
      </c>
      <c r="S446" s="86" t="str">
        <f t="shared" si="326"/>
        <v>Dummy Node</v>
      </c>
      <c r="T446" s="86" t="str">
        <f t="shared" si="327"/>
        <v>N/A</v>
      </c>
      <c r="U446" s="86" t="str">
        <f t="shared" si="328"/>
        <v>N/A</v>
      </c>
      <c r="V446" s="86">
        <f t="shared" si="329"/>
        <v>571</v>
      </c>
      <c r="W446" s="86" t="b">
        <f t="shared" si="330"/>
        <v>0</v>
      </c>
      <c r="X446" s="86" t="str">
        <f t="shared" si="331"/>
        <v>Dummy Node</v>
      </c>
      <c r="Y446" s="86" t="str">
        <f t="shared" si="332"/>
        <v>N/A</v>
      </c>
      <c r="Z446" s="86" t="str">
        <f t="shared" si="333"/>
        <v>N/A</v>
      </c>
      <c r="AA446" s="86">
        <f t="shared" si="334"/>
        <v>323</v>
      </c>
      <c r="AB446" s="86" t="b">
        <f t="shared" si="335"/>
        <v>1</v>
      </c>
      <c r="AC446" s="86" t="str">
        <f t="shared" si="336"/>
        <v>Dummy Node</v>
      </c>
      <c r="AD446" s="86" t="str">
        <f t="shared" si="337"/>
        <v>N/A</v>
      </c>
      <c r="AE446" s="86" t="str">
        <f t="shared" si="338"/>
        <v>N/A</v>
      </c>
      <c r="AF446" s="86">
        <f t="shared" si="339"/>
        <v>58</v>
      </c>
      <c r="AG446" s="86" t="b">
        <f t="shared" si="340"/>
        <v>1</v>
      </c>
      <c r="AH446" s="86" t="str">
        <f t="shared" si="341"/>
        <v>Distance</v>
      </c>
      <c r="AI446" s="86" t="str">
        <f t="shared" si="342"/>
        <v>&lt;=</v>
      </c>
      <c r="AJ446" s="86">
        <f t="shared" si="343"/>
        <v>60.04248046875</v>
      </c>
      <c r="AK446" s="86">
        <f t="shared" si="344"/>
        <v>12</v>
      </c>
      <c r="AL446" s="86" t="b">
        <f t="shared" si="345"/>
        <v>0</v>
      </c>
      <c r="AM446" s="86" t="str">
        <f t="shared" si="346"/>
        <v>Speed</v>
      </c>
      <c r="AN446" s="86" t="str">
        <f t="shared" si="347"/>
        <v>&gt;</v>
      </c>
      <c r="AO446" s="86">
        <f t="shared" si="348"/>
        <v>7.25927734375</v>
      </c>
      <c r="AP446" s="86">
        <f t="shared" si="349"/>
        <v>5</v>
      </c>
      <c r="AQ446" s="86" t="b">
        <f t="shared" si="350"/>
        <v>0</v>
      </c>
      <c r="AR446" s="86" t="str">
        <f t="shared" si="351"/>
        <v>Speed</v>
      </c>
      <c r="AS446" s="86" t="str">
        <f t="shared" si="352"/>
        <v>&gt;</v>
      </c>
      <c r="AT446" s="86">
        <f t="shared" si="353"/>
        <v>5.388916015625</v>
      </c>
      <c r="AU446" s="86">
        <f t="shared" si="354"/>
        <v>3</v>
      </c>
      <c r="AV446" s="86" t="b">
        <f t="shared" si="355"/>
        <v>1</v>
      </c>
      <c r="AW446" s="86" t="str">
        <f t="shared" si="356"/>
        <v>Distance</v>
      </c>
      <c r="AX446" s="86" t="str">
        <f t="shared" si="357"/>
        <v>&lt;=</v>
      </c>
      <c r="AY446" s="86">
        <f t="shared" si="358"/>
        <v>67.628662109375</v>
      </c>
      <c r="AZ446" s="86">
        <f t="shared" si="359"/>
        <v>1</v>
      </c>
      <c r="BA446" s="86" t="b">
        <f t="shared" si="360"/>
        <v>1</v>
      </c>
      <c r="BB446" s="86" t="str">
        <f t="shared" si="361"/>
        <v>Speed</v>
      </c>
      <c r="BC446" s="86" t="str">
        <f t="shared" si="362"/>
        <v>&lt;=</v>
      </c>
      <c r="BD446" s="86">
        <f t="shared" si="363"/>
        <v>13.645751953125</v>
      </c>
      <c r="BE446" s="86">
        <f t="shared" si="364"/>
        <v>0</v>
      </c>
      <c r="BF446" s="86" t="b">
        <f t="shared" si="365"/>
        <v>1</v>
      </c>
      <c r="BG446" s="86" t="str">
        <f t="shared" si="366"/>
        <v>Distance</v>
      </c>
      <c r="BH446" s="86" t="str">
        <f t="shared" si="367"/>
        <v>&lt;=</v>
      </c>
      <c r="BI446" s="86">
        <f t="shared" si="368"/>
        <v>279.580810546875</v>
      </c>
      <c r="BJ446" s="15">
        <f t="shared" si="369"/>
        <v>1</v>
      </c>
      <c r="BK446" s="15" t="str">
        <f t="shared" si="370"/>
        <v>Distance&lt;=60,04248046875 AND Speed&gt;7,25927734375 AND Speed&gt;5,388916015625 AND Distance&lt;=67,628662109375 AND Speed&lt;=13,645751953125 AND Distance&lt;=279,580810546875</v>
      </c>
      <c r="BM446"/>
      <c r="BN446"/>
      <c r="BO446"/>
    </row>
    <row r="447" spans="1:67">
      <c r="A447" s="15">
        <v>444</v>
      </c>
      <c r="B447" s="15">
        <v>-2</v>
      </c>
      <c r="C447" s="15">
        <v>-8192</v>
      </c>
      <c r="D447" s="15">
        <f t="shared" si="318"/>
        <v>-1</v>
      </c>
      <c r="E447" s="15">
        <f t="shared" si="319"/>
        <v>0</v>
      </c>
      <c r="F447" s="15">
        <f t="shared" si="320"/>
        <v>-1</v>
      </c>
      <c r="G447" s="15">
        <v>693</v>
      </c>
      <c r="H447" s="15">
        <v>694</v>
      </c>
      <c r="I447" s="15">
        <v>88</v>
      </c>
      <c r="J447" s="15">
        <v>7</v>
      </c>
      <c r="K447" s="15">
        <v>955</v>
      </c>
      <c r="L447" s="15">
        <v>1365</v>
      </c>
      <c r="M447" s="15">
        <f t="shared" si="321"/>
        <v>0.333251953125</v>
      </c>
      <c r="O447" s="86">
        <f t="shared" si="322"/>
        <v>955</v>
      </c>
      <c r="P447" s="86">
        <f t="shared" si="323"/>
        <v>0</v>
      </c>
      <c r="Q447" s="86">
        <f t="shared" si="324"/>
        <v>789</v>
      </c>
      <c r="R447" s="86" t="b">
        <f t="shared" si="325"/>
        <v>1</v>
      </c>
      <c r="S447" s="86" t="str">
        <f t="shared" si="326"/>
        <v>Dummy Node</v>
      </c>
      <c r="T447" s="86" t="str">
        <f t="shared" si="327"/>
        <v>N/A</v>
      </c>
      <c r="U447" s="86" t="str">
        <f t="shared" si="328"/>
        <v>N/A</v>
      </c>
      <c r="V447" s="86">
        <f t="shared" si="329"/>
        <v>572</v>
      </c>
      <c r="W447" s="86" t="b">
        <f t="shared" si="330"/>
        <v>1</v>
      </c>
      <c r="X447" s="86" t="str">
        <f t="shared" si="331"/>
        <v>Dummy Node</v>
      </c>
      <c r="Y447" s="86" t="str">
        <f t="shared" si="332"/>
        <v>N/A</v>
      </c>
      <c r="Z447" s="86" t="str">
        <f t="shared" si="333"/>
        <v>N/A</v>
      </c>
      <c r="AA447" s="86">
        <f t="shared" si="334"/>
        <v>323</v>
      </c>
      <c r="AB447" s="86" t="b">
        <f t="shared" si="335"/>
        <v>0</v>
      </c>
      <c r="AC447" s="86" t="str">
        <f t="shared" si="336"/>
        <v>Dummy Node</v>
      </c>
      <c r="AD447" s="86" t="str">
        <f t="shared" si="337"/>
        <v>N/A</v>
      </c>
      <c r="AE447" s="86" t="str">
        <f t="shared" si="338"/>
        <v>N/A</v>
      </c>
      <c r="AF447" s="86">
        <f t="shared" si="339"/>
        <v>58</v>
      </c>
      <c r="AG447" s="86" t="b">
        <f t="shared" si="340"/>
        <v>1</v>
      </c>
      <c r="AH447" s="86" t="str">
        <f t="shared" si="341"/>
        <v>Distance</v>
      </c>
      <c r="AI447" s="86" t="str">
        <f t="shared" si="342"/>
        <v>&lt;=</v>
      </c>
      <c r="AJ447" s="86">
        <f t="shared" si="343"/>
        <v>60.04248046875</v>
      </c>
      <c r="AK447" s="86">
        <f t="shared" si="344"/>
        <v>12</v>
      </c>
      <c r="AL447" s="86" t="b">
        <f t="shared" si="345"/>
        <v>0</v>
      </c>
      <c r="AM447" s="86" t="str">
        <f t="shared" si="346"/>
        <v>Speed</v>
      </c>
      <c r="AN447" s="86" t="str">
        <f t="shared" si="347"/>
        <v>&gt;</v>
      </c>
      <c r="AO447" s="86">
        <f t="shared" si="348"/>
        <v>7.25927734375</v>
      </c>
      <c r="AP447" s="86">
        <f t="shared" si="349"/>
        <v>5</v>
      </c>
      <c r="AQ447" s="86" t="b">
        <f t="shared" si="350"/>
        <v>0</v>
      </c>
      <c r="AR447" s="86" t="str">
        <f t="shared" si="351"/>
        <v>Speed</v>
      </c>
      <c r="AS447" s="86" t="str">
        <f t="shared" si="352"/>
        <v>&gt;</v>
      </c>
      <c r="AT447" s="86">
        <f t="shared" si="353"/>
        <v>5.388916015625</v>
      </c>
      <c r="AU447" s="86">
        <f t="shared" si="354"/>
        <v>3</v>
      </c>
      <c r="AV447" s="86" t="b">
        <f t="shared" si="355"/>
        <v>1</v>
      </c>
      <c r="AW447" s="86" t="str">
        <f t="shared" si="356"/>
        <v>Distance</v>
      </c>
      <c r="AX447" s="86" t="str">
        <f t="shared" si="357"/>
        <v>&lt;=</v>
      </c>
      <c r="AY447" s="86">
        <f t="shared" si="358"/>
        <v>67.628662109375</v>
      </c>
      <c r="AZ447" s="86">
        <f t="shared" si="359"/>
        <v>1</v>
      </c>
      <c r="BA447" s="86" t="b">
        <f t="shared" si="360"/>
        <v>1</v>
      </c>
      <c r="BB447" s="86" t="str">
        <f t="shared" si="361"/>
        <v>Speed</v>
      </c>
      <c r="BC447" s="86" t="str">
        <f t="shared" si="362"/>
        <v>&lt;=</v>
      </c>
      <c r="BD447" s="86">
        <f t="shared" si="363"/>
        <v>13.645751953125</v>
      </c>
      <c r="BE447" s="86">
        <f t="shared" si="364"/>
        <v>0</v>
      </c>
      <c r="BF447" s="86" t="b">
        <f t="shared" si="365"/>
        <v>1</v>
      </c>
      <c r="BG447" s="86" t="str">
        <f t="shared" si="366"/>
        <v>Distance</v>
      </c>
      <c r="BH447" s="86" t="str">
        <f t="shared" si="367"/>
        <v>&lt;=</v>
      </c>
      <c r="BI447" s="86">
        <f t="shared" si="368"/>
        <v>279.580810546875</v>
      </c>
      <c r="BJ447" s="15">
        <f t="shared" si="369"/>
        <v>1</v>
      </c>
      <c r="BK447" s="15" t="str">
        <f t="shared" si="370"/>
        <v>Distance&lt;=60,04248046875 AND Speed&gt;7,25927734375 AND Speed&gt;5,388916015625 AND Distance&lt;=67,628662109375 AND Speed&lt;=13,645751953125 AND Distance&lt;=279,580810546875</v>
      </c>
      <c r="BM447"/>
      <c r="BN447"/>
      <c r="BO447"/>
    </row>
    <row r="448" spans="1:67">
      <c r="A448" s="15">
        <v>445</v>
      </c>
      <c r="B448" s="15">
        <v>-2</v>
      </c>
      <c r="C448" s="15">
        <v>-8192</v>
      </c>
      <c r="D448" s="15">
        <f t="shared" si="318"/>
        <v>-1</v>
      </c>
      <c r="E448" s="15">
        <f t="shared" si="319"/>
        <v>0</v>
      </c>
      <c r="F448" s="15">
        <f t="shared" si="320"/>
        <v>-1</v>
      </c>
      <c r="G448" s="15">
        <v>695</v>
      </c>
      <c r="H448" s="15">
        <v>696</v>
      </c>
      <c r="I448" s="15">
        <v>91</v>
      </c>
      <c r="J448" s="15">
        <v>8</v>
      </c>
      <c r="K448" s="15">
        <v>956</v>
      </c>
      <c r="L448" s="15">
        <v>0</v>
      </c>
      <c r="M448" s="15">
        <f t="shared" si="321"/>
        <v>0</v>
      </c>
      <c r="O448" s="86">
        <f t="shared" si="322"/>
        <v>956</v>
      </c>
      <c r="P448" s="86">
        <f t="shared" si="323"/>
        <v>0</v>
      </c>
      <c r="Q448" s="86">
        <f t="shared" si="324"/>
        <v>789</v>
      </c>
      <c r="R448" s="86" t="b">
        <f t="shared" si="325"/>
        <v>0</v>
      </c>
      <c r="S448" s="86" t="str">
        <f t="shared" si="326"/>
        <v>Dummy Node</v>
      </c>
      <c r="T448" s="86" t="str">
        <f t="shared" si="327"/>
        <v>N/A</v>
      </c>
      <c r="U448" s="86" t="str">
        <f t="shared" si="328"/>
        <v>N/A</v>
      </c>
      <c r="V448" s="86">
        <f t="shared" si="329"/>
        <v>572</v>
      </c>
      <c r="W448" s="86" t="b">
        <f t="shared" si="330"/>
        <v>1</v>
      </c>
      <c r="X448" s="86" t="str">
        <f t="shared" si="331"/>
        <v>Dummy Node</v>
      </c>
      <c r="Y448" s="86" t="str">
        <f t="shared" si="332"/>
        <v>N/A</v>
      </c>
      <c r="Z448" s="86" t="str">
        <f t="shared" si="333"/>
        <v>N/A</v>
      </c>
      <c r="AA448" s="86">
        <f t="shared" si="334"/>
        <v>323</v>
      </c>
      <c r="AB448" s="86" t="b">
        <f t="shared" si="335"/>
        <v>0</v>
      </c>
      <c r="AC448" s="86" t="str">
        <f t="shared" si="336"/>
        <v>Dummy Node</v>
      </c>
      <c r="AD448" s="86" t="str">
        <f t="shared" si="337"/>
        <v>N/A</v>
      </c>
      <c r="AE448" s="86" t="str">
        <f t="shared" si="338"/>
        <v>N/A</v>
      </c>
      <c r="AF448" s="86">
        <f t="shared" si="339"/>
        <v>58</v>
      </c>
      <c r="AG448" s="86" t="b">
        <f t="shared" si="340"/>
        <v>1</v>
      </c>
      <c r="AH448" s="86" t="str">
        <f t="shared" si="341"/>
        <v>Distance</v>
      </c>
      <c r="AI448" s="86" t="str">
        <f t="shared" si="342"/>
        <v>&lt;=</v>
      </c>
      <c r="AJ448" s="86">
        <f t="shared" si="343"/>
        <v>60.04248046875</v>
      </c>
      <c r="AK448" s="86">
        <f t="shared" si="344"/>
        <v>12</v>
      </c>
      <c r="AL448" s="86" t="b">
        <f t="shared" si="345"/>
        <v>0</v>
      </c>
      <c r="AM448" s="86" t="str">
        <f t="shared" si="346"/>
        <v>Speed</v>
      </c>
      <c r="AN448" s="86" t="str">
        <f t="shared" si="347"/>
        <v>&gt;</v>
      </c>
      <c r="AO448" s="86">
        <f t="shared" si="348"/>
        <v>7.25927734375</v>
      </c>
      <c r="AP448" s="86">
        <f t="shared" si="349"/>
        <v>5</v>
      </c>
      <c r="AQ448" s="86" t="b">
        <f t="shared" si="350"/>
        <v>0</v>
      </c>
      <c r="AR448" s="86" t="str">
        <f t="shared" si="351"/>
        <v>Speed</v>
      </c>
      <c r="AS448" s="86" t="str">
        <f t="shared" si="352"/>
        <v>&gt;</v>
      </c>
      <c r="AT448" s="86">
        <f t="shared" si="353"/>
        <v>5.388916015625</v>
      </c>
      <c r="AU448" s="86">
        <f t="shared" si="354"/>
        <v>3</v>
      </c>
      <c r="AV448" s="86" t="b">
        <f t="shared" si="355"/>
        <v>1</v>
      </c>
      <c r="AW448" s="86" t="str">
        <f t="shared" si="356"/>
        <v>Distance</v>
      </c>
      <c r="AX448" s="86" t="str">
        <f t="shared" si="357"/>
        <v>&lt;=</v>
      </c>
      <c r="AY448" s="86">
        <f t="shared" si="358"/>
        <v>67.628662109375</v>
      </c>
      <c r="AZ448" s="86">
        <f t="shared" si="359"/>
        <v>1</v>
      </c>
      <c r="BA448" s="86" t="b">
        <f t="shared" si="360"/>
        <v>1</v>
      </c>
      <c r="BB448" s="86" t="str">
        <f t="shared" si="361"/>
        <v>Speed</v>
      </c>
      <c r="BC448" s="86" t="str">
        <f t="shared" si="362"/>
        <v>&lt;=</v>
      </c>
      <c r="BD448" s="86">
        <f t="shared" si="363"/>
        <v>13.645751953125</v>
      </c>
      <c r="BE448" s="86">
        <f t="shared" si="364"/>
        <v>0</v>
      </c>
      <c r="BF448" s="86" t="b">
        <f t="shared" si="365"/>
        <v>1</v>
      </c>
      <c r="BG448" s="86" t="str">
        <f t="shared" si="366"/>
        <v>Distance</v>
      </c>
      <c r="BH448" s="86" t="str">
        <f t="shared" si="367"/>
        <v>&lt;=</v>
      </c>
      <c r="BI448" s="86">
        <f t="shared" si="368"/>
        <v>279.580810546875</v>
      </c>
      <c r="BJ448" s="15">
        <f t="shared" si="369"/>
        <v>1</v>
      </c>
      <c r="BK448" s="15" t="str">
        <f t="shared" si="370"/>
        <v>Distance&lt;=60,04248046875 AND Speed&gt;7,25927734375 AND Speed&gt;5,388916015625 AND Distance&lt;=67,628662109375 AND Speed&lt;=13,645751953125 AND Distance&lt;=279,580810546875</v>
      </c>
      <c r="BM448"/>
      <c r="BN448"/>
      <c r="BO448"/>
    </row>
    <row r="449" spans="1:67">
      <c r="A449" s="15">
        <v>446</v>
      </c>
      <c r="B449" s="15">
        <v>-2</v>
      </c>
      <c r="C449" s="15">
        <v>-8192</v>
      </c>
      <c r="D449" s="15">
        <f t="shared" si="318"/>
        <v>-1</v>
      </c>
      <c r="E449" s="15">
        <f t="shared" si="319"/>
        <v>0</v>
      </c>
      <c r="F449" s="15">
        <f t="shared" si="320"/>
        <v>-1</v>
      </c>
      <c r="G449" s="15">
        <v>697</v>
      </c>
      <c r="H449" s="15">
        <v>698</v>
      </c>
      <c r="I449" s="15">
        <v>91</v>
      </c>
      <c r="J449" s="15">
        <v>8</v>
      </c>
      <c r="K449" s="15">
        <v>957</v>
      </c>
      <c r="L449" s="15">
        <v>0</v>
      </c>
      <c r="M449" s="15">
        <f t="shared" si="321"/>
        <v>0</v>
      </c>
      <c r="O449" s="86">
        <f t="shared" si="322"/>
        <v>957</v>
      </c>
      <c r="P449" s="86">
        <f t="shared" si="323"/>
        <v>0</v>
      </c>
      <c r="Q449" s="86">
        <f t="shared" si="324"/>
        <v>790</v>
      </c>
      <c r="R449" s="86" t="b">
        <f t="shared" si="325"/>
        <v>1</v>
      </c>
      <c r="S449" s="86" t="str">
        <f t="shared" si="326"/>
        <v>Dummy Node</v>
      </c>
      <c r="T449" s="86" t="str">
        <f t="shared" si="327"/>
        <v>N/A</v>
      </c>
      <c r="U449" s="86" t="str">
        <f t="shared" si="328"/>
        <v>N/A</v>
      </c>
      <c r="V449" s="86">
        <f t="shared" si="329"/>
        <v>572</v>
      </c>
      <c r="W449" s="86" t="b">
        <f t="shared" si="330"/>
        <v>0</v>
      </c>
      <c r="X449" s="86" t="str">
        <f t="shared" si="331"/>
        <v>Dummy Node</v>
      </c>
      <c r="Y449" s="86" t="str">
        <f t="shared" si="332"/>
        <v>N/A</v>
      </c>
      <c r="Z449" s="86" t="str">
        <f t="shared" si="333"/>
        <v>N/A</v>
      </c>
      <c r="AA449" s="86">
        <f t="shared" si="334"/>
        <v>323</v>
      </c>
      <c r="AB449" s="86" t="b">
        <f t="shared" si="335"/>
        <v>0</v>
      </c>
      <c r="AC449" s="86" t="str">
        <f t="shared" si="336"/>
        <v>Dummy Node</v>
      </c>
      <c r="AD449" s="86" t="str">
        <f t="shared" si="337"/>
        <v>N/A</v>
      </c>
      <c r="AE449" s="86" t="str">
        <f t="shared" si="338"/>
        <v>N/A</v>
      </c>
      <c r="AF449" s="86">
        <f t="shared" si="339"/>
        <v>58</v>
      </c>
      <c r="AG449" s="86" t="b">
        <f t="shared" si="340"/>
        <v>1</v>
      </c>
      <c r="AH449" s="86" t="str">
        <f t="shared" si="341"/>
        <v>Distance</v>
      </c>
      <c r="AI449" s="86" t="str">
        <f t="shared" si="342"/>
        <v>&lt;=</v>
      </c>
      <c r="AJ449" s="86">
        <f t="shared" si="343"/>
        <v>60.04248046875</v>
      </c>
      <c r="AK449" s="86">
        <f t="shared" si="344"/>
        <v>12</v>
      </c>
      <c r="AL449" s="86" t="b">
        <f t="shared" si="345"/>
        <v>0</v>
      </c>
      <c r="AM449" s="86" t="str">
        <f t="shared" si="346"/>
        <v>Speed</v>
      </c>
      <c r="AN449" s="86" t="str">
        <f t="shared" si="347"/>
        <v>&gt;</v>
      </c>
      <c r="AO449" s="86">
        <f t="shared" si="348"/>
        <v>7.25927734375</v>
      </c>
      <c r="AP449" s="86">
        <f t="shared" si="349"/>
        <v>5</v>
      </c>
      <c r="AQ449" s="86" t="b">
        <f t="shared" si="350"/>
        <v>0</v>
      </c>
      <c r="AR449" s="86" t="str">
        <f t="shared" si="351"/>
        <v>Speed</v>
      </c>
      <c r="AS449" s="86" t="str">
        <f t="shared" si="352"/>
        <v>&gt;</v>
      </c>
      <c r="AT449" s="86">
        <f t="shared" si="353"/>
        <v>5.388916015625</v>
      </c>
      <c r="AU449" s="86">
        <f t="shared" si="354"/>
        <v>3</v>
      </c>
      <c r="AV449" s="86" t="b">
        <f t="shared" si="355"/>
        <v>1</v>
      </c>
      <c r="AW449" s="86" t="str">
        <f t="shared" si="356"/>
        <v>Distance</v>
      </c>
      <c r="AX449" s="86" t="str">
        <f t="shared" si="357"/>
        <v>&lt;=</v>
      </c>
      <c r="AY449" s="86">
        <f t="shared" si="358"/>
        <v>67.628662109375</v>
      </c>
      <c r="AZ449" s="86">
        <f t="shared" si="359"/>
        <v>1</v>
      </c>
      <c r="BA449" s="86" t="b">
        <f t="shared" si="360"/>
        <v>1</v>
      </c>
      <c r="BB449" s="86" t="str">
        <f t="shared" si="361"/>
        <v>Speed</v>
      </c>
      <c r="BC449" s="86" t="str">
        <f t="shared" si="362"/>
        <v>&lt;=</v>
      </c>
      <c r="BD449" s="86">
        <f t="shared" si="363"/>
        <v>13.645751953125</v>
      </c>
      <c r="BE449" s="86">
        <f t="shared" si="364"/>
        <v>0</v>
      </c>
      <c r="BF449" s="86" t="b">
        <f t="shared" si="365"/>
        <v>1</v>
      </c>
      <c r="BG449" s="86" t="str">
        <f t="shared" si="366"/>
        <v>Distance</v>
      </c>
      <c r="BH449" s="86" t="str">
        <f t="shared" si="367"/>
        <v>&lt;=</v>
      </c>
      <c r="BI449" s="86">
        <f t="shared" si="368"/>
        <v>279.580810546875</v>
      </c>
      <c r="BJ449" s="15">
        <f t="shared" si="369"/>
        <v>1</v>
      </c>
      <c r="BK449" s="15" t="str">
        <f t="shared" si="370"/>
        <v>Distance&lt;=60,04248046875 AND Speed&gt;7,25927734375 AND Speed&gt;5,388916015625 AND Distance&lt;=67,628662109375 AND Speed&lt;=13,645751953125 AND Distance&lt;=279,580810546875</v>
      </c>
      <c r="BM449"/>
      <c r="BN449"/>
      <c r="BO449"/>
    </row>
    <row r="450" spans="1:67">
      <c r="A450" s="15">
        <v>447</v>
      </c>
      <c r="B450" s="15">
        <v>-2</v>
      </c>
      <c r="C450" s="15">
        <v>-8192</v>
      </c>
      <c r="D450" s="15">
        <f t="shared" si="318"/>
        <v>-1</v>
      </c>
      <c r="E450" s="15">
        <f t="shared" si="319"/>
        <v>0</v>
      </c>
      <c r="F450" s="15">
        <f t="shared" si="320"/>
        <v>-1</v>
      </c>
      <c r="G450" s="15">
        <v>699</v>
      </c>
      <c r="H450" s="15">
        <v>700</v>
      </c>
      <c r="I450" s="15">
        <v>97</v>
      </c>
      <c r="J450" s="15">
        <v>8</v>
      </c>
      <c r="K450" s="15">
        <v>958</v>
      </c>
      <c r="L450" s="15">
        <v>0</v>
      </c>
      <c r="M450" s="15">
        <f t="shared" si="321"/>
        <v>0</v>
      </c>
      <c r="O450" s="86">
        <f t="shared" si="322"/>
        <v>958</v>
      </c>
      <c r="P450" s="86">
        <f t="shared" si="323"/>
        <v>0</v>
      </c>
      <c r="Q450" s="86">
        <f t="shared" si="324"/>
        <v>790</v>
      </c>
      <c r="R450" s="86" t="b">
        <f t="shared" si="325"/>
        <v>0</v>
      </c>
      <c r="S450" s="86" t="str">
        <f t="shared" si="326"/>
        <v>Dummy Node</v>
      </c>
      <c r="T450" s="86" t="str">
        <f t="shared" si="327"/>
        <v>N/A</v>
      </c>
      <c r="U450" s="86" t="str">
        <f t="shared" si="328"/>
        <v>N/A</v>
      </c>
      <c r="V450" s="86">
        <f t="shared" si="329"/>
        <v>572</v>
      </c>
      <c r="W450" s="86" t="b">
        <f t="shared" si="330"/>
        <v>0</v>
      </c>
      <c r="X450" s="86" t="str">
        <f t="shared" si="331"/>
        <v>Dummy Node</v>
      </c>
      <c r="Y450" s="86" t="str">
        <f t="shared" si="332"/>
        <v>N/A</v>
      </c>
      <c r="Z450" s="86" t="str">
        <f t="shared" si="333"/>
        <v>N/A</v>
      </c>
      <c r="AA450" s="86">
        <f t="shared" si="334"/>
        <v>323</v>
      </c>
      <c r="AB450" s="86" t="b">
        <f t="shared" si="335"/>
        <v>0</v>
      </c>
      <c r="AC450" s="86" t="str">
        <f t="shared" si="336"/>
        <v>Dummy Node</v>
      </c>
      <c r="AD450" s="86" t="str">
        <f t="shared" si="337"/>
        <v>N/A</v>
      </c>
      <c r="AE450" s="86" t="str">
        <f t="shared" si="338"/>
        <v>N/A</v>
      </c>
      <c r="AF450" s="86">
        <f t="shared" si="339"/>
        <v>58</v>
      </c>
      <c r="AG450" s="86" t="b">
        <f t="shared" si="340"/>
        <v>1</v>
      </c>
      <c r="AH450" s="86" t="str">
        <f t="shared" si="341"/>
        <v>Distance</v>
      </c>
      <c r="AI450" s="86" t="str">
        <f t="shared" si="342"/>
        <v>&lt;=</v>
      </c>
      <c r="AJ450" s="86">
        <f t="shared" si="343"/>
        <v>60.04248046875</v>
      </c>
      <c r="AK450" s="86">
        <f t="shared" si="344"/>
        <v>12</v>
      </c>
      <c r="AL450" s="86" t="b">
        <f t="shared" si="345"/>
        <v>0</v>
      </c>
      <c r="AM450" s="86" t="str">
        <f t="shared" si="346"/>
        <v>Speed</v>
      </c>
      <c r="AN450" s="86" t="str">
        <f t="shared" si="347"/>
        <v>&gt;</v>
      </c>
      <c r="AO450" s="86">
        <f t="shared" si="348"/>
        <v>7.25927734375</v>
      </c>
      <c r="AP450" s="86">
        <f t="shared" si="349"/>
        <v>5</v>
      </c>
      <c r="AQ450" s="86" t="b">
        <f t="shared" si="350"/>
        <v>0</v>
      </c>
      <c r="AR450" s="86" t="str">
        <f t="shared" si="351"/>
        <v>Speed</v>
      </c>
      <c r="AS450" s="86" t="str">
        <f t="shared" si="352"/>
        <v>&gt;</v>
      </c>
      <c r="AT450" s="86">
        <f t="shared" si="353"/>
        <v>5.388916015625</v>
      </c>
      <c r="AU450" s="86">
        <f t="shared" si="354"/>
        <v>3</v>
      </c>
      <c r="AV450" s="86" t="b">
        <f t="shared" si="355"/>
        <v>1</v>
      </c>
      <c r="AW450" s="86" t="str">
        <f t="shared" si="356"/>
        <v>Distance</v>
      </c>
      <c r="AX450" s="86" t="str">
        <f t="shared" si="357"/>
        <v>&lt;=</v>
      </c>
      <c r="AY450" s="86">
        <f t="shared" si="358"/>
        <v>67.628662109375</v>
      </c>
      <c r="AZ450" s="86">
        <f t="shared" si="359"/>
        <v>1</v>
      </c>
      <c r="BA450" s="86" t="b">
        <f t="shared" si="360"/>
        <v>1</v>
      </c>
      <c r="BB450" s="86" t="str">
        <f t="shared" si="361"/>
        <v>Speed</v>
      </c>
      <c r="BC450" s="86" t="str">
        <f t="shared" si="362"/>
        <v>&lt;=</v>
      </c>
      <c r="BD450" s="86">
        <f t="shared" si="363"/>
        <v>13.645751953125</v>
      </c>
      <c r="BE450" s="86">
        <f t="shared" si="364"/>
        <v>0</v>
      </c>
      <c r="BF450" s="86" t="b">
        <f t="shared" si="365"/>
        <v>1</v>
      </c>
      <c r="BG450" s="86" t="str">
        <f t="shared" si="366"/>
        <v>Distance</v>
      </c>
      <c r="BH450" s="86" t="str">
        <f t="shared" si="367"/>
        <v>&lt;=</v>
      </c>
      <c r="BI450" s="86">
        <f t="shared" si="368"/>
        <v>279.580810546875</v>
      </c>
      <c r="BJ450" s="15">
        <f t="shared" si="369"/>
        <v>1</v>
      </c>
      <c r="BK450" s="15" t="str">
        <f t="shared" si="370"/>
        <v>Distance&lt;=60,04248046875 AND Speed&gt;7,25927734375 AND Speed&gt;5,388916015625 AND Distance&lt;=67,628662109375 AND Speed&lt;=13,645751953125 AND Distance&lt;=279,580810546875</v>
      </c>
      <c r="BM450"/>
      <c r="BN450"/>
      <c r="BO450"/>
    </row>
    <row r="451" spans="1:67">
      <c r="A451" s="15">
        <v>448</v>
      </c>
      <c r="B451" s="15">
        <v>-2</v>
      </c>
      <c r="C451" s="15">
        <v>-8192</v>
      </c>
      <c r="D451" s="15">
        <f t="shared" si="318"/>
        <v>-1</v>
      </c>
      <c r="E451" s="15">
        <f t="shared" si="319"/>
        <v>0</v>
      </c>
      <c r="F451" s="15">
        <f t="shared" si="320"/>
        <v>-1</v>
      </c>
      <c r="G451" s="15">
        <v>701</v>
      </c>
      <c r="H451" s="15">
        <v>702</v>
      </c>
      <c r="I451" s="15">
        <v>97</v>
      </c>
      <c r="J451" s="15">
        <v>8</v>
      </c>
      <c r="K451" s="15">
        <v>959</v>
      </c>
      <c r="L451" s="15">
        <v>0</v>
      </c>
      <c r="M451" s="15">
        <f t="shared" si="321"/>
        <v>0</v>
      </c>
      <c r="O451" s="86">
        <f t="shared" si="322"/>
        <v>959</v>
      </c>
      <c r="P451" s="86">
        <f t="shared" si="323"/>
        <v>0.333251953125</v>
      </c>
      <c r="Q451" s="86">
        <f t="shared" si="324"/>
        <v>795</v>
      </c>
      <c r="R451" s="86" t="b">
        <f t="shared" si="325"/>
        <v>1</v>
      </c>
      <c r="S451" s="86" t="str">
        <f t="shared" si="326"/>
        <v>Dummy Node</v>
      </c>
      <c r="T451" s="86" t="str">
        <f t="shared" si="327"/>
        <v>N/A</v>
      </c>
      <c r="U451" s="86" t="str">
        <f t="shared" si="328"/>
        <v>N/A</v>
      </c>
      <c r="V451" s="86">
        <f t="shared" si="329"/>
        <v>579</v>
      </c>
      <c r="W451" s="86" t="b">
        <f t="shared" si="330"/>
        <v>1</v>
      </c>
      <c r="X451" s="86" t="str">
        <f t="shared" si="331"/>
        <v>Dummy Node</v>
      </c>
      <c r="Y451" s="86" t="str">
        <f t="shared" si="332"/>
        <v>N/A</v>
      </c>
      <c r="Z451" s="86" t="str">
        <f t="shared" si="333"/>
        <v>N/A</v>
      </c>
      <c r="AA451" s="86">
        <f t="shared" si="334"/>
        <v>334</v>
      </c>
      <c r="AB451" s="86" t="b">
        <f t="shared" si="335"/>
        <v>1</v>
      </c>
      <c r="AC451" s="86" t="str">
        <f t="shared" si="336"/>
        <v>Dummy Node</v>
      </c>
      <c r="AD451" s="86" t="str">
        <f t="shared" si="337"/>
        <v>N/A</v>
      </c>
      <c r="AE451" s="86" t="str">
        <f t="shared" si="338"/>
        <v>N/A</v>
      </c>
      <c r="AF451" s="86">
        <f t="shared" si="339"/>
        <v>222</v>
      </c>
      <c r="AG451" s="86" t="b">
        <f t="shared" si="340"/>
        <v>0</v>
      </c>
      <c r="AH451" s="86" t="str">
        <f t="shared" si="341"/>
        <v>Distance</v>
      </c>
      <c r="AI451" s="86" t="str">
        <f t="shared" si="342"/>
        <v>&gt;</v>
      </c>
      <c r="AJ451" s="86">
        <f t="shared" si="343"/>
        <v>700.255615234375</v>
      </c>
      <c r="AK451" s="86">
        <f t="shared" si="344"/>
        <v>220</v>
      </c>
      <c r="AL451" s="86" t="b">
        <f t="shared" si="345"/>
        <v>0</v>
      </c>
      <c r="AM451" s="86" t="str">
        <f t="shared" si="346"/>
        <v>Distance</v>
      </c>
      <c r="AN451" s="86" t="str">
        <f t="shared" si="347"/>
        <v>&gt;</v>
      </c>
      <c r="AO451" s="86">
        <f t="shared" si="348"/>
        <v>669.72998046875</v>
      </c>
      <c r="AP451" s="86">
        <f t="shared" si="349"/>
        <v>38</v>
      </c>
      <c r="AQ451" s="86" t="b">
        <f t="shared" si="350"/>
        <v>0</v>
      </c>
      <c r="AR451" s="86" t="str">
        <f t="shared" si="351"/>
        <v>Speed</v>
      </c>
      <c r="AS451" s="86" t="str">
        <f t="shared" si="352"/>
        <v>&gt;</v>
      </c>
      <c r="AT451" s="86">
        <f t="shared" si="353"/>
        <v>26.76708984375</v>
      </c>
      <c r="AU451" s="86">
        <f t="shared" si="354"/>
        <v>8</v>
      </c>
      <c r="AV451" s="86" t="b">
        <f t="shared" si="355"/>
        <v>0</v>
      </c>
      <c r="AW451" s="86" t="str">
        <f t="shared" si="356"/>
        <v>Distance</v>
      </c>
      <c r="AX451" s="86" t="str">
        <f t="shared" si="357"/>
        <v>&gt;</v>
      </c>
      <c r="AY451" s="86">
        <f t="shared" si="358"/>
        <v>557.604736328125</v>
      </c>
      <c r="AZ451" s="86">
        <f t="shared" si="359"/>
        <v>2</v>
      </c>
      <c r="BA451" s="86" t="b">
        <f t="shared" si="360"/>
        <v>0</v>
      </c>
      <c r="BB451" s="86" t="str">
        <f t="shared" si="361"/>
        <v>Distance</v>
      </c>
      <c r="BC451" s="86" t="str">
        <f t="shared" si="362"/>
        <v>&gt;</v>
      </c>
      <c r="BD451" s="86">
        <f t="shared" si="363"/>
        <v>440.973388671875</v>
      </c>
      <c r="BE451" s="86">
        <f t="shared" si="364"/>
        <v>0</v>
      </c>
      <c r="BF451" s="86" t="b">
        <f t="shared" si="365"/>
        <v>0</v>
      </c>
      <c r="BG451" s="86" t="str">
        <f t="shared" si="366"/>
        <v>Distance</v>
      </c>
      <c r="BH451" s="86" t="str">
        <f t="shared" si="367"/>
        <v>&gt;</v>
      </c>
      <c r="BI451" s="86">
        <f t="shared" si="368"/>
        <v>279.580810546875</v>
      </c>
      <c r="BJ451" s="15">
        <f t="shared" si="369"/>
        <v>0</v>
      </c>
      <c r="BK451" s="15" t="str">
        <f t="shared" si="370"/>
        <v>Distance&gt;700,255615234375 AND Distance&gt;669,72998046875 AND Speed&gt;26,76708984375 AND Distance&gt;557,604736328125 AND Distance&gt;440,973388671875 AND Distance&gt;279,580810546875</v>
      </c>
      <c r="BM451"/>
      <c r="BN451"/>
      <c r="BO451"/>
    </row>
    <row r="452" spans="1:67">
      <c r="A452" s="15">
        <v>449</v>
      </c>
      <c r="B452" s="15">
        <v>-2</v>
      </c>
      <c r="C452" s="15">
        <v>-8192</v>
      </c>
      <c r="D452" s="15">
        <f t="shared" ref="D452:D515" si="371">IF(C452&lt;&gt;-8192,INT(C452/2^12),-1)</f>
        <v>-1</v>
      </c>
      <c r="E452" s="15">
        <f t="shared" ref="E452:E515" si="372">IF(C452 &lt;&gt; -8192, MOD(C452, 2^12), 0)</f>
        <v>0</v>
      </c>
      <c r="F452" s="15">
        <f t="shared" ref="F452:F515" si="373">D452+(E452/2^12)</f>
        <v>-1</v>
      </c>
      <c r="G452" s="15">
        <v>-1</v>
      </c>
      <c r="H452" s="15">
        <v>-1</v>
      </c>
      <c r="I452" s="15">
        <v>99</v>
      </c>
      <c r="J452" s="15">
        <v>9</v>
      </c>
      <c r="K452" s="15">
        <v>960</v>
      </c>
      <c r="L452" s="15">
        <v>0</v>
      </c>
      <c r="M452" s="15">
        <f t="shared" ref="M452:M515" si="374">IF(L452 &gt;= 2^12, "Error: Wrong Probability!", L452/2^12)</f>
        <v>0</v>
      </c>
      <c r="O452" s="86">
        <f t="shared" ref="O452:O514" si="375">K452</f>
        <v>960</v>
      </c>
      <c r="P452" s="86">
        <f t="shared" ref="P452:P514" si="376">VLOOKUP(O452,$A$3:$M$1025,13,FALSE)</f>
        <v>0.333251953125</v>
      </c>
      <c r="Q452" s="86">
        <f t="shared" ref="Q452:Q514" si="377">VLOOKUP(O452,$A$3:$I$1025,9,FALSE)</f>
        <v>795</v>
      </c>
      <c r="R452" s="86" t="b">
        <f t="shared" ref="R452:R514" si="378">IF(VLOOKUP(Q452,$A$3:$G$1025,7,FALSE) = O452, TRUE, IF(VLOOKUP(Q452, $A$3:$H$1025,8,FALSE) = O452, FALSE, "Error: Invalid Decision!"))</f>
        <v>0</v>
      </c>
      <c r="S452" s="86" t="str">
        <f t="shared" ref="S452:S514" si="379">IF(VLOOKUP(Q452,$A$3:$B$1025,2,FALSE) = 0, "Distance", IF(VLOOKUP(Q452,$A$3:$B$1025,2,FALSE) = 1, "Speed", IF(VLOOKUP(Q452,$A$3:$B$1025,2,FALSE) = 2, "GEBR", "Dummy Node")))</f>
        <v>Dummy Node</v>
      </c>
      <c r="T452" s="86" t="str">
        <f t="shared" ref="T452:T514" si="380">IF(S452="Dummy Node","N/A",IF(R452,"&lt;=","&gt;"))</f>
        <v>N/A</v>
      </c>
      <c r="U452" s="86" t="str">
        <f t="shared" ref="U452:U514" si="381">IF(S452="Dummy Node","N/A",VLOOKUP(Q452,$A$3:$F$1025,6,FALSE))</f>
        <v>N/A</v>
      </c>
      <c r="V452" s="86">
        <f t="shared" ref="V452:V514" si="382">VLOOKUP(Q452,$A$3:$I$1025,9,FALSE)</f>
        <v>579</v>
      </c>
      <c r="W452" s="86" t="b">
        <f t="shared" ref="W452:W514" si="383">IF(VLOOKUP(V452,$A$3:$G$1025,7,FALSE) = Q452, TRUE, IF(VLOOKUP(V452, $A$3:$H$1025,8,FALSE) = Q452, FALSE, "Error: Invalid Decision!"))</f>
        <v>1</v>
      </c>
      <c r="X452" s="86" t="str">
        <f t="shared" ref="X452:X514" si="384">IF(VLOOKUP(V452,$A$3:$B$1025,2,FALSE) = 0, "Distance", IF(VLOOKUP(V452,$A$3:$B$1025,2,FALSE) = 1, "Speed", IF(VLOOKUP(V452,$A$3:$B$1025,2,FALSE) = 2, "GEBR", "Dummy Node")))</f>
        <v>Dummy Node</v>
      </c>
      <c r="Y452" s="86" t="str">
        <f t="shared" ref="Y452:Y514" si="385">IF(X452="Dummy Node","N/A",IF(W452,"&lt;=","&gt;"))</f>
        <v>N/A</v>
      </c>
      <c r="Z452" s="86" t="str">
        <f t="shared" ref="Z452:Z514" si="386">IF(X452="Dummy Node","N/A",VLOOKUP(V452,$A$3:$F$1025,6,FALSE))</f>
        <v>N/A</v>
      </c>
      <c r="AA452" s="86">
        <f t="shared" ref="AA452:AA514" si="387">VLOOKUP(V452,$A$3:$I$1025,9,FALSE)</f>
        <v>334</v>
      </c>
      <c r="AB452" s="86" t="b">
        <f t="shared" ref="AB452:AB514" si="388">IF(VLOOKUP(AA452,$A$3:$G$1025,7,FALSE) = V452, TRUE, IF(VLOOKUP(AA452, $A$3:$H$1025,8,FALSE) = V452, FALSE, "Error: Invalid Decision!"))</f>
        <v>1</v>
      </c>
      <c r="AC452" s="86" t="str">
        <f t="shared" ref="AC452:AC514" si="389">IF(VLOOKUP(AA452,$A$3:$B$1025,2,FALSE) = 0, "Distance", IF(VLOOKUP(AA452,$A$3:$B$1025,2,FALSE) = 1, "Speed", IF(VLOOKUP(AA452,$A$3:$B$1025,2,FALSE) = 2, "GEBR", "Dummy Node")))</f>
        <v>Dummy Node</v>
      </c>
      <c r="AD452" s="86" t="str">
        <f t="shared" ref="AD452:AD514" si="390">IF(AC452="Dummy Node","N/A",IF(AB452,"&lt;=","&gt;"))</f>
        <v>N/A</v>
      </c>
      <c r="AE452" s="86" t="str">
        <f t="shared" ref="AE452:AE514" si="391">IF(AC452="Dummy Node","N/A",VLOOKUP(AA452,$A$3:$F$1025,6,FALSE))</f>
        <v>N/A</v>
      </c>
      <c r="AF452" s="86">
        <f t="shared" ref="AF452:AF514" si="392">VLOOKUP(AA452,$A$3:$I$1025,9,FALSE)</f>
        <v>222</v>
      </c>
      <c r="AG452" s="86" t="b">
        <f t="shared" ref="AG452:AG514" si="393">IF(VLOOKUP(AF452,$A$3:$G$1025,7,FALSE) = AA452, TRUE, IF(VLOOKUP(AF452, $A$3:$H$1025,8,FALSE) = AA452, FALSE, "Error: Invalid Decision!"))</f>
        <v>0</v>
      </c>
      <c r="AH452" s="86" t="str">
        <f t="shared" ref="AH452:AH514" si="394">IF(VLOOKUP(AF452,$A$3:$B$1025,2,FALSE) = 0, "Distance", IF(VLOOKUP(AF452,$A$3:$B$1025,2,FALSE) = 1, "Speed", IF(VLOOKUP(AF452,$A$3:$B$1025,2,FALSE) = 2, "GEBR", "Dummy Node")))</f>
        <v>Distance</v>
      </c>
      <c r="AI452" s="86" t="str">
        <f t="shared" ref="AI452:AI514" si="395">IF(AH452="Dummy Node","N/A",IF(AG452,"&lt;=","&gt;"))</f>
        <v>&gt;</v>
      </c>
      <c r="AJ452" s="86">
        <f t="shared" ref="AJ452:AJ514" si="396">IF(AH452="Dummy Node","N/A",VLOOKUP(AF452,$A$3:$F$1025,6,FALSE))</f>
        <v>700.255615234375</v>
      </c>
      <c r="AK452" s="86">
        <f t="shared" ref="AK452:AK514" si="397">VLOOKUP(AF452,$A$3:$I$1025,9,FALSE)</f>
        <v>220</v>
      </c>
      <c r="AL452" s="86" t="b">
        <f t="shared" ref="AL452:AL514" si="398">IF(VLOOKUP(AK452,$A$3:$G$1025,7,FALSE) = AF452, TRUE, IF(VLOOKUP(AK452, $A$3:$H$1025,8,FALSE) = AF452, FALSE, "Error: Invalid Decision!"))</f>
        <v>0</v>
      </c>
      <c r="AM452" s="86" t="str">
        <f t="shared" ref="AM452:AM514" si="399">IF(VLOOKUP(AK452,$A$3:$B$1025,2,FALSE) = 0, "Distance", IF(VLOOKUP(AK452,$A$3:$B$1025,2,FALSE) = 1, "Speed", IF(VLOOKUP(AK452,$A$3:$B$1025,2,FALSE) = 2, "GEBR", "Dummy Node")))</f>
        <v>Distance</v>
      </c>
      <c r="AN452" s="86" t="str">
        <f t="shared" ref="AN452:AN514" si="400">IF(AM452="Dummy Node","N/A",IF(AL452,"&lt;=","&gt;"))</f>
        <v>&gt;</v>
      </c>
      <c r="AO452" s="86">
        <f t="shared" ref="AO452:AO514" si="401">IF(AM452="Dummy Node","N/A",VLOOKUP(AK452,$A$3:$F$1025,6,FALSE))</f>
        <v>669.72998046875</v>
      </c>
      <c r="AP452" s="86">
        <f t="shared" ref="AP452:AP514" si="402">VLOOKUP(AK452,$A$3:$I$1025,9,FALSE)</f>
        <v>38</v>
      </c>
      <c r="AQ452" s="86" t="b">
        <f t="shared" ref="AQ452:AQ514" si="403">IF(VLOOKUP(AP452,$A$3:$G$1025,7,FALSE) = AK452, TRUE, IF(VLOOKUP(AP452, $A$3:$H$1025,8,FALSE) = AK452, FALSE, "Error: Invalid Decision!"))</f>
        <v>0</v>
      </c>
      <c r="AR452" s="86" t="str">
        <f t="shared" ref="AR452:AR514" si="404">IF(VLOOKUP(AP452,$A$3:$B$1025,2,FALSE) = 0, "Distance", IF(VLOOKUP(AP452,$A$3:$B$1025,2,FALSE) = 1, "Speed", IF(VLOOKUP(AP452,$A$3:$B$1025,2,FALSE) = 2, "GEBR", "Dummy Node")))</f>
        <v>Speed</v>
      </c>
      <c r="AS452" s="86" t="str">
        <f t="shared" ref="AS452:AS514" si="405">IF(AR452="Dummy Node","N/A",IF(AQ452,"&lt;=","&gt;"))</f>
        <v>&gt;</v>
      </c>
      <c r="AT452" s="86">
        <f t="shared" ref="AT452:AT514" si="406">IF(AR452="Dummy Node","N/A",VLOOKUP(AP452,$A$3:$F$1025,6,FALSE))</f>
        <v>26.76708984375</v>
      </c>
      <c r="AU452" s="86">
        <f t="shared" ref="AU452:AU514" si="407">VLOOKUP(AP452,$A$3:$I$1025,9,FALSE)</f>
        <v>8</v>
      </c>
      <c r="AV452" s="86" t="b">
        <f t="shared" ref="AV452:AV514" si="408">IF(VLOOKUP(AU452,$A$3:$G$1025,7,FALSE) = AP452, TRUE, IF(VLOOKUP(AU452, $A$3:$H$1025,8,FALSE) = AP452, FALSE, "Error: Invalid Decision!"))</f>
        <v>0</v>
      </c>
      <c r="AW452" s="86" t="str">
        <f t="shared" ref="AW452:AW514" si="409">IF(VLOOKUP(AU452,$A$3:$B$1025,2,FALSE) = 0, "Distance", IF(VLOOKUP(AU452,$A$3:$B$1025,2,FALSE) = 1, "Speed", IF(VLOOKUP(AU452,$A$3:$B$1025,2,FALSE) = 2, "GEBR", "Dummy Node")))</f>
        <v>Distance</v>
      </c>
      <c r="AX452" s="86" t="str">
        <f t="shared" ref="AX452:AX514" si="410">IF(AW452="Dummy Node","N/A",IF(AV452,"&lt;=","&gt;"))</f>
        <v>&gt;</v>
      </c>
      <c r="AY452" s="86">
        <f t="shared" ref="AY452:AY514" si="411">IF(AW452="Dummy Node","N/A",VLOOKUP(AU452,$A$3:$F$1025,6,FALSE))</f>
        <v>557.604736328125</v>
      </c>
      <c r="AZ452" s="86">
        <f t="shared" ref="AZ452:AZ514" si="412">VLOOKUP(AU452,$A$3:$I$1025,9,FALSE)</f>
        <v>2</v>
      </c>
      <c r="BA452" s="86" t="b">
        <f t="shared" ref="BA452:BA514" si="413">IF(VLOOKUP(AZ452,$A$3:$G$1025,7,FALSE) = AU452, TRUE, IF(VLOOKUP(AZ452, $A$3:$H$1025,8,FALSE) = AU452, FALSE, "Error: Invalid Decision!"))</f>
        <v>0</v>
      </c>
      <c r="BB452" s="86" t="str">
        <f t="shared" ref="BB452:BB514" si="414">IF(VLOOKUP(AZ452,$A$3:$B$1025,2,FALSE) = 0, "Distance", IF(VLOOKUP(AZ452,$A$3:$B$1025,2,FALSE) = 1, "Speed", IF(VLOOKUP(AZ452,$A$3:$B$1025,2,FALSE) = 2, "GEBR", "Dummy Node")))</f>
        <v>Distance</v>
      </c>
      <c r="BC452" s="86" t="str">
        <f t="shared" ref="BC452:BC514" si="415">IF(BB452="Dummy Node","N/A",IF(BA452,"&lt;=","&gt;"))</f>
        <v>&gt;</v>
      </c>
      <c r="BD452" s="86">
        <f t="shared" ref="BD452:BD514" si="416">IF(BB452="Dummy Node","N/A",VLOOKUP(AZ452,$A$3:$F$1025,6,FALSE))</f>
        <v>440.973388671875</v>
      </c>
      <c r="BE452" s="86">
        <f t="shared" ref="BE452:BE514" si="417">VLOOKUP(AZ452,$A$3:$I$1025,9,FALSE)</f>
        <v>0</v>
      </c>
      <c r="BF452" s="86" t="b">
        <f t="shared" ref="BF452:BF514" si="418">IF(VLOOKUP(BE452,$A$3:$G$1025,7,FALSE) = AZ452, TRUE, IF(VLOOKUP(BE452, $A$3:$H$1025,8,FALSE) = AZ452, FALSE, "Error: Invalid Decision!"))</f>
        <v>0</v>
      </c>
      <c r="BG452" s="86" t="str">
        <f t="shared" ref="BG452:BG514" si="419">IF(VLOOKUP(BE452,$A$3:$B$1025,2,FALSE) = 0, "Distance", IF(VLOOKUP(BE452,$A$3:$B$1025,2,FALSE) = 1, "Speed", IF(VLOOKUP(BE452,$A$3:$B$1025,2,FALSE) = 2, "GEBR", "Dummy Node")))</f>
        <v>Distance</v>
      </c>
      <c r="BH452" s="86" t="str">
        <f t="shared" ref="BH452:BH514" si="420">IF(BG452="Dummy Node","N/A",IF(BF452,"&lt;=","&gt;"))</f>
        <v>&gt;</v>
      </c>
      <c r="BI452" s="86">
        <f t="shared" ref="BI452:BI514" si="421">IF(BG452="Dummy Node","N/A",VLOOKUP(BE452,$A$3:$F$1025,6,FALSE))</f>
        <v>279.580810546875</v>
      </c>
      <c r="BJ452" s="15">
        <f t="shared" ref="BJ452:BJ514" si="422">IF(P452&lt;0.5/3, 1, 0)</f>
        <v>0</v>
      </c>
      <c r="BK452" s="15" t="str">
        <f t="shared" ref="BK452:BK514" si="423">CONCATENATE(IF(S452 = "Dummy Node","", CONCATENATE(S452,T452,U452," AND ")), IF(X452 = "Dummy Node","", CONCATENATE(X452,Y452,Z452," AND ")), IF(AC452 = "Dummy Node","", CONCATENATE(AC452,AD452,AE452," AND ")), IF(AH452 = "Dummy Node","", CONCATENATE(AH452,AI452,AJ452," AND ")), IF(AM452 = "Dummy Node","", CONCATENATE(AM452,AN452,AO452," AND ")), IF(AR452 = "Dummy Node","", CONCATENATE(AR452,AS452,AT452," AND ")), IF(AW452 = "Dummy Node","", CONCATENATE(AW452,AX452,AY452," AND ")), IF(BB452 = "Dummy Node","", CONCATENATE(BB452,BC452,BD452," AND ")), IF(BG452 = "Dummy Node","", CONCATENATE(BG452,BH452,BI452)))</f>
        <v>Distance&gt;700,255615234375 AND Distance&gt;669,72998046875 AND Speed&gt;26,76708984375 AND Distance&gt;557,604736328125 AND Distance&gt;440,973388671875 AND Distance&gt;279,580810546875</v>
      </c>
      <c r="BM452"/>
      <c r="BN452"/>
      <c r="BO452"/>
    </row>
    <row r="453" spans="1:67">
      <c r="A453" s="15">
        <v>450</v>
      </c>
      <c r="B453" s="15">
        <v>-2</v>
      </c>
      <c r="C453" s="15">
        <v>-8192</v>
      </c>
      <c r="D453" s="15">
        <f t="shared" si="371"/>
        <v>-1</v>
      </c>
      <c r="E453" s="15">
        <f t="shared" si="372"/>
        <v>0</v>
      </c>
      <c r="F453" s="15">
        <f t="shared" si="373"/>
        <v>-1</v>
      </c>
      <c r="G453" s="15">
        <v>-1</v>
      </c>
      <c r="H453" s="15">
        <v>-1</v>
      </c>
      <c r="I453" s="15">
        <v>99</v>
      </c>
      <c r="J453" s="15">
        <v>9</v>
      </c>
      <c r="K453" s="15">
        <v>961</v>
      </c>
      <c r="L453" s="15">
        <v>0</v>
      </c>
      <c r="M453" s="15">
        <f t="shared" si="374"/>
        <v>0</v>
      </c>
      <c r="O453" s="86">
        <f t="shared" si="375"/>
        <v>961</v>
      </c>
      <c r="P453" s="86">
        <f t="shared" si="376"/>
        <v>0.333251953125</v>
      </c>
      <c r="Q453" s="86">
        <f t="shared" si="377"/>
        <v>796</v>
      </c>
      <c r="R453" s="86" t="b">
        <f t="shared" si="378"/>
        <v>1</v>
      </c>
      <c r="S453" s="86" t="str">
        <f t="shared" si="379"/>
        <v>Dummy Node</v>
      </c>
      <c r="T453" s="86" t="str">
        <f t="shared" si="380"/>
        <v>N/A</v>
      </c>
      <c r="U453" s="86" t="str">
        <f t="shared" si="381"/>
        <v>N/A</v>
      </c>
      <c r="V453" s="86">
        <f t="shared" si="382"/>
        <v>579</v>
      </c>
      <c r="W453" s="86" t="b">
        <f t="shared" si="383"/>
        <v>0</v>
      </c>
      <c r="X453" s="86" t="str">
        <f t="shared" si="384"/>
        <v>Dummy Node</v>
      </c>
      <c r="Y453" s="86" t="str">
        <f t="shared" si="385"/>
        <v>N/A</v>
      </c>
      <c r="Z453" s="86" t="str">
        <f t="shared" si="386"/>
        <v>N/A</v>
      </c>
      <c r="AA453" s="86">
        <f t="shared" si="387"/>
        <v>334</v>
      </c>
      <c r="AB453" s="86" t="b">
        <f t="shared" si="388"/>
        <v>1</v>
      </c>
      <c r="AC453" s="86" t="str">
        <f t="shared" si="389"/>
        <v>Dummy Node</v>
      </c>
      <c r="AD453" s="86" t="str">
        <f t="shared" si="390"/>
        <v>N/A</v>
      </c>
      <c r="AE453" s="86" t="str">
        <f t="shared" si="391"/>
        <v>N/A</v>
      </c>
      <c r="AF453" s="86">
        <f t="shared" si="392"/>
        <v>222</v>
      </c>
      <c r="AG453" s="86" t="b">
        <f t="shared" si="393"/>
        <v>0</v>
      </c>
      <c r="AH453" s="86" t="str">
        <f t="shared" si="394"/>
        <v>Distance</v>
      </c>
      <c r="AI453" s="86" t="str">
        <f t="shared" si="395"/>
        <v>&gt;</v>
      </c>
      <c r="AJ453" s="86">
        <f t="shared" si="396"/>
        <v>700.255615234375</v>
      </c>
      <c r="AK453" s="86">
        <f t="shared" si="397"/>
        <v>220</v>
      </c>
      <c r="AL453" s="86" t="b">
        <f t="shared" si="398"/>
        <v>0</v>
      </c>
      <c r="AM453" s="86" t="str">
        <f t="shared" si="399"/>
        <v>Distance</v>
      </c>
      <c r="AN453" s="86" t="str">
        <f t="shared" si="400"/>
        <v>&gt;</v>
      </c>
      <c r="AO453" s="86">
        <f t="shared" si="401"/>
        <v>669.72998046875</v>
      </c>
      <c r="AP453" s="86">
        <f t="shared" si="402"/>
        <v>38</v>
      </c>
      <c r="AQ453" s="86" t="b">
        <f t="shared" si="403"/>
        <v>0</v>
      </c>
      <c r="AR453" s="86" t="str">
        <f t="shared" si="404"/>
        <v>Speed</v>
      </c>
      <c r="AS453" s="86" t="str">
        <f t="shared" si="405"/>
        <v>&gt;</v>
      </c>
      <c r="AT453" s="86">
        <f t="shared" si="406"/>
        <v>26.76708984375</v>
      </c>
      <c r="AU453" s="86">
        <f t="shared" si="407"/>
        <v>8</v>
      </c>
      <c r="AV453" s="86" t="b">
        <f t="shared" si="408"/>
        <v>0</v>
      </c>
      <c r="AW453" s="86" t="str">
        <f t="shared" si="409"/>
        <v>Distance</v>
      </c>
      <c r="AX453" s="86" t="str">
        <f t="shared" si="410"/>
        <v>&gt;</v>
      </c>
      <c r="AY453" s="86">
        <f t="shared" si="411"/>
        <v>557.604736328125</v>
      </c>
      <c r="AZ453" s="86">
        <f t="shared" si="412"/>
        <v>2</v>
      </c>
      <c r="BA453" s="86" t="b">
        <f t="shared" si="413"/>
        <v>0</v>
      </c>
      <c r="BB453" s="86" t="str">
        <f t="shared" si="414"/>
        <v>Distance</v>
      </c>
      <c r="BC453" s="86" t="str">
        <f t="shared" si="415"/>
        <v>&gt;</v>
      </c>
      <c r="BD453" s="86">
        <f t="shared" si="416"/>
        <v>440.973388671875</v>
      </c>
      <c r="BE453" s="86">
        <f t="shared" si="417"/>
        <v>0</v>
      </c>
      <c r="BF453" s="86" t="b">
        <f t="shared" si="418"/>
        <v>0</v>
      </c>
      <c r="BG453" s="86" t="str">
        <f t="shared" si="419"/>
        <v>Distance</v>
      </c>
      <c r="BH453" s="86" t="str">
        <f t="shared" si="420"/>
        <v>&gt;</v>
      </c>
      <c r="BI453" s="86">
        <f t="shared" si="421"/>
        <v>279.580810546875</v>
      </c>
      <c r="BJ453" s="15">
        <f t="shared" si="422"/>
        <v>0</v>
      </c>
      <c r="BK453" s="15" t="str">
        <f t="shared" si="423"/>
        <v>Distance&gt;700,255615234375 AND Distance&gt;669,72998046875 AND Speed&gt;26,76708984375 AND Distance&gt;557,604736328125 AND Distance&gt;440,973388671875 AND Distance&gt;279,580810546875</v>
      </c>
      <c r="BM453"/>
      <c r="BN453"/>
      <c r="BO453"/>
    </row>
    <row r="454" spans="1:67">
      <c r="A454" s="15">
        <v>451</v>
      </c>
      <c r="B454" s="15">
        <v>-2</v>
      </c>
      <c r="C454" s="15">
        <v>-8192</v>
      </c>
      <c r="D454" s="15">
        <f t="shared" si="371"/>
        <v>-1</v>
      </c>
      <c r="E454" s="15">
        <f t="shared" si="372"/>
        <v>0</v>
      </c>
      <c r="F454" s="15">
        <f t="shared" si="373"/>
        <v>-1</v>
      </c>
      <c r="G454" s="15">
        <v>703</v>
      </c>
      <c r="H454" s="15">
        <v>704</v>
      </c>
      <c r="I454" s="15">
        <v>103</v>
      </c>
      <c r="J454" s="15">
        <v>8</v>
      </c>
      <c r="K454" s="15">
        <v>962</v>
      </c>
      <c r="L454" s="15">
        <v>1365</v>
      </c>
      <c r="M454" s="15">
        <f t="shared" si="374"/>
        <v>0.333251953125</v>
      </c>
      <c r="O454" s="86">
        <f t="shared" si="375"/>
        <v>962</v>
      </c>
      <c r="P454" s="86">
        <f t="shared" si="376"/>
        <v>0.333251953125</v>
      </c>
      <c r="Q454" s="86">
        <f t="shared" si="377"/>
        <v>796</v>
      </c>
      <c r="R454" s="86" t="b">
        <f t="shared" si="378"/>
        <v>0</v>
      </c>
      <c r="S454" s="86" t="str">
        <f t="shared" si="379"/>
        <v>Dummy Node</v>
      </c>
      <c r="T454" s="86" t="str">
        <f t="shared" si="380"/>
        <v>N/A</v>
      </c>
      <c r="U454" s="86" t="str">
        <f t="shared" si="381"/>
        <v>N/A</v>
      </c>
      <c r="V454" s="86">
        <f t="shared" si="382"/>
        <v>579</v>
      </c>
      <c r="W454" s="86" t="b">
        <f t="shared" si="383"/>
        <v>0</v>
      </c>
      <c r="X454" s="86" t="str">
        <f t="shared" si="384"/>
        <v>Dummy Node</v>
      </c>
      <c r="Y454" s="86" t="str">
        <f t="shared" si="385"/>
        <v>N/A</v>
      </c>
      <c r="Z454" s="86" t="str">
        <f t="shared" si="386"/>
        <v>N/A</v>
      </c>
      <c r="AA454" s="86">
        <f t="shared" si="387"/>
        <v>334</v>
      </c>
      <c r="AB454" s="86" t="b">
        <f t="shared" si="388"/>
        <v>1</v>
      </c>
      <c r="AC454" s="86" t="str">
        <f t="shared" si="389"/>
        <v>Dummy Node</v>
      </c>
      <c r="AD454" s="86" t="str">
        <f t="shared" si="390"/>
        <v>N/A</v>
      </c>
      <c r="AE454" s="86" t="str">
        <f t="shared" si="391"/>
        <v>N/A</v>
      </c>
      <c r="AF454" s="86">
        <f t="shared" si="392"/>
        <v>222</v>
      </c>
      <c r="AG454" s="86" t="b">
        <f t="shared" si="393"/>
        <v>0</v>
      </c>
      <c r="AH454" s="86" t="str">
        <f t="shared" si="394"/>
        <v>Distance</v>
      </c>
      <c r="AI454" s="86" t="str">
        <f t="shared" si="395"/>
        <v>&gt;</v>
      </c>
      <c r="AJ454" s="86">
        <f t="shared" si="396"/>
        <v>700.255615234375</v>
      </c>
      <c r="AK454" s="86">
        <f t="shared" si="397"/>
        <v>220</v>
      </c>
      <c r="AL454" s="86" t="b">
        <f t="shared" si="398"/>
        <v>0</v>
      </c>
      <c r="AM454" s="86" t="str">
        <f t="shared" si="399"/>
        <v>Distance</v>
      </c>
      <c r="AN454" s="86" t="str">
        <f t="shared" si="400"/>
        <v>&gt;</v>
      </c>
      <c r="AO454" s="86">
        <f t="shared" si="401"/>
        <v>669.72998046875</v>
      </c>
      <c r="AP454" s="86">
        <f t="shared" si="402"/>
        <v>38</v>
      </c>
      <c r="AQ454" s="86" t="b">
        <f t="shared" si="403"/>
        <v>0</v>
      </c>
      <c r="AR454" s="86" t="str">
        <f t="shared" si="404"/>
        <v>Speed</v>
      </c>
      <c r="AS454" s="86" t="str">
        <f t="shared" si="405"/>
        <v>&gt;</v>
      </c>
      <c r="AT454" s="86">
        <f t="shared" si="406"/>
        <v>26.76708984375</v>
      </c>
      <c r="AU454" s="86">
        <f t="shared" si="407"/>
        <v>8</v>
      </c>
      <c r="AV454" s="86" t="b">
        <f t="shared" si="408"/>
        <v>0</v>
      </c>
      <c r="AW454" s="86" t="str">
        <f t="shared" si="409"/>
        <v>Distance</v>
      </c>
      <c r="AX454" s="86" t="str">
        <f t="shared" si="410"/>
        <v>&gt;</v>
      </c>
      <c r="AY454" s="86">
        <f t="shared" si="411"/>
        <v>557.604736328125</v>
      </c>
      <c r="AZ454" s="86">
        <f t="shared" si="412"/>
        <v>2</v>
      </c>
      <c r="BA454" s="86" t="b">
        <f t="shared" si="413"/>
        <v>0</v>
      </c>
      <c r="BB454" s="86" t="str">
        <f t="shared" si="414"/>
        <v>Distance</v>
      </c>
      <c r="BC454" s="86" t="str">
        <f t="shared" si="415"/>
        <v>&gt;</v>
      </c>
      <c r="BD454" s="86">
        <f t="shared" si="416"/>
        <v>440.973388671875</v>
      </c>
      <c r="BE454" s="86">
        <f t="shared" si="417"/>
        <v>0</v>
      </c>
      <c r="BF454" s="86" t="b">
        <f t="shared" si="418"/>
        <v>0</v>
      </c>
      <c r="BG454" s="86" t="str">
        <f t="shared" si="419"/>
        <v>Distance</v>
      </c>
      <c r="BH454" s="86" t="str">
        <f t="shared" si="420"/>
        <v>&gt;</v>
      </c>
      <c r="BI454" s="86">
        <f t="shared" si="421"/>
        <v>279.580810546875</v>
      </c>
      <c r="BJ454" s="15">
        <f t="shared" si="422"/>
        <v>0</v>
      </c>
      <c r="BK454" s="15" t="str">
        <f t="shared" si="423"/>
        <v>Distance&gt;700,255615234375 AND Distance&gt;669,72998046875 AND Speed&gt;26,76708984375 AND Distance&gt;557,604736328125 AND Distance&gt;440,973388671875 AND Distance&gt;279,580810546875</v>
      </c>
      <c r="BM454"/>
      <c r="BN454"/>
      <c r="BO454"/>
    </row>
    <row r="455" spans="1:67">
      <c r="A455" s="15">
        <v>452</v>
      </c>
      <c r="B455" s="15">
        <v>-2</v>
      </c>
      <c r="C455" s="15">
        <v>-8192</v>
      </c>
      <c r="D455" s="15">
        <f t="shared" si="371"/>
        <v>-1</v>
      </c>
      <c r="E455" s="15">
        <f t="shared" si="372"/>
        <v>0</v>
      </c>
      <c r="F455" s="15">
        <f t="shared" si="373"/>
        <v>-1</v>
      </c>
      <c r="G455" s="15">
        <v>705</v>
      </c>
      <c r="H455" s="15">
        <v>706</v>
      </c>
      <c r="I455" s="15">
        <v>103</v>
      </c>
      <c r="J455" s="15">
        <v>8</v>
      </c>
      <c r="K455" s="15">
        <v>963</v>
      </c>
      <c r="L455" s="15">
        <v>1365</v>
      </c>
      <c r="M455" s="15">
        <f t="shared" si="374"/>
        <v>0.333251953125</v>
      </c>
      <c r="O455" s="86">
        <f t="shared" si="375"/>
        <v>963</v>
      </c>
      <c r="P455" s="86">
        <f t="shared" si="376"/>
        <v>0.333251953125</v>
      </c>
      <c r="Q455" s="86">
        <f t="shared" si="377"/>
        <v>797</v>
      </c>
      <c r="R455" s="86" t="b">
        <f t="shared" si="378"/>
        <v>1</v>
      </c>
      <c r="S455" s="86" t="str">
        <f t="shared" si="379"/>
        <v>Dummy Node</v>
      </c>
      <c r="T455" s="86" t="str">
        <f t="shared" si="380"/>
        <v>N/A</v>
      </c>
      <c r="U455" s="86" t="str">
        <f t="shared" si="381"/>
        <v>N/A</v>
      </c>
      <c r="V455" s="86">
        <f t="shared" si="382"/>
        <v>580</v>
      </c>
      <c r="W455" s="86" t="b">
        <f t="shared" si="383"/>
        <v>1</v>
      </c>
      <c r="X455" s="86" t="str">
        <f t="shared" si="384"/>
        <v>Dummy Node</v>
      </c>
      <c r="Y455" s="86" t="str">
        <f t="shared" si="385"/>
        <v>N/A</v>
      </c>
      <c r="Z455" s="86" t="str">
        <f t="shared" si="386"/>
        <v>N/A</v>
      </c>
      <c r="AA455" s="86">
        <f t="shared" si="387"/>
        <v>334</v>
      </c>
      <c r="AB455" s="86" t="b">
        <f t="shared" si="388"/>
        <v>0</v>
      </c>
      <c r="AC455" s="86" t="str">
        <f t="shared" si="389"/>
        <v>Dummy Node</v>
      </c>
      <c r="AD455" s="86" t="str">
        <f t="shared" si="390"/>
        <v>N/A</v>
      </c>
      <c r="AE455" s="86" t="str">
        <f t="shared" si="391"/>
        <v>N/A</v>
      </c>
      <c r="AF455" s="86">
        <f t="shared" si="392"/>
        <v>222</v>
      </c>
      <c r="AG455" s="86" t="b">
        <f t="shared" si="393"/>
        <v>0</v>
      </c>
      <c r="AH455" s="86" t="str">
        <f t="shared" si="394"/>
        <v>Distance</v>
      </c>
      <c r="AI455" s="86" t="str">
        <f t="shared" si="395"/>
        <v>&gt;</v>
      </c>
      <c r="AJ455" s="86">
        <f t="shared" si="396"/>
        <v>700.255615234375</v>
      </c>
      <c r="AK455" s="86">
        <f t="shared" si="397"/>
        <v>220</v>
      </c>
      <c r="AL455" s="86" t="b">
        <f t="shared" si="398"/>
        <v>0</v>
      </c>
      <c r="AM455" s="86" t="str">
        <f t="shared" si="399"/>
        <v>Distance</v>
      </c>
      <c r="AN455" s="86" t="str">
        <f t="shared" si="400"/>
        <v>&gt;</v>
      </c>
      <c r="AO455" s="86">
        <f t="shared" si="401"/>
        <v>669.72998046875</v>
      </c>
      <c r="AP455" s="86">
        <f t="shared" si="402"/>
        <v>38</v>
      </c>
      <c r="AQ455" s="86" t="b">
        <f t="shared" si="403"/>
        <v>0</v>
      </c>
      <c r="AR455" s="86" t="str">
        <f t="shared" si="404"/>
        <v>Speed</v>
      </c>
      <c r="AS455" s="86" t="str">
        <f t="shared" si="405"/>
        <v>&gt;</v>
      </c>
      <c r="AT455" s="86">
        <f t="shared" si="406"/>
        <v>26.76708984375</v>
      </c>
      <c r="AU455" s="86">
        <f t="shared" si="407"/>
        <v>8</v>
      </c>
      <c r="AV455" s="86" t="b">
        <f t="shared" si="408"/>
        <v>0</v>
      </c>
      <c r="AW455" s="86" t="str">
        <f t="shared" si="409"/>
        <v>Distance</v>
      </c>
      <c r="AX455" s="86" t="str">
        <f t="shared" si="410"/>
        <v>&gt;</v>
      </c>
      <c r="AY455" s="86">
        <f t="shared" si="411"/>
        <v>557.604736328125</v>
      </c>
      <c r="AZ455" s="86">
        <f t="shared" si="412"/>
        <v>2</v>
      </c>
      <c r="BA455" s="86" t="b">
        <f t="shared" si="413"/>
        <v>0</v>
      </c>
      <c r="BB455" s="86" t="str">
        <f t="shared" si="414"/>
        <v>Distance</v>
      </c>
      <c r="BC455" s="86" t="str">
        <f t="shared" si="415"/>
        <v>&gt;</v>
      </c>
      <c r="BD455" s="86">
        <f t="shared" si="416"/>
        <v>440.973388671875</v>
      </c>
      <c r="BE455" s="86">
        <f t="shared" si="417"/>
        <v>0</v>
      </c>
      <c r="BF455" s="86" t="b">
        <f t="shared" si="418"/>
        <v>0</v>
      </c>
      <c r="BG455" s="86" t="str">
        <f t="shared" si="419"/>
        <v>Distance</v>
      </c>
      <c r="BH455" s="86" t="str">
        <f t="shared" si="420"/>
        <v>&gt;</v>
      </c>
      <c r="BI455" s="86">
        <f t="shared" si="421"/>
        <v>279.580810546875</v>
      </c>
      <c r="BJ455" s="15">
        <f t="shared" si="422"/>
        <v>0</v>
      </c>
      <c r="BK455" s="15" t="str">
        <f t="shared" si="423"/>
        <v>Distance&gt;700,255615234375 AND Distance&gt;669,72998046875 AND Speed&gt;26,76708984375 AND Distance&gt;557,604736328125 AND Distance&gt;440,973388671875 AND Distance&gt;279,580810546875</v>
      </c>
      <c r="BM455"/>
      <c r="BN455"/>
      <c r="BO455"/>
    </row>
    <row r="456" spans="1:67">
      <c r="A456" s="15">
        <v>453</v>
      </c>
      <c r="B456" s="15">
        <v>-2</v>
      </c>
      <c r="C456" s="15">
        <v>-8192</v>
      </c>
      <c r="D456" s="15">
        <f t="shared" si="371"/>
        <v>-1</v>
      </c>
      <c r="E456" s="15">
        <f t="shared" si="372"/>
        <v>0</v>
      </c>
      <c r="F456" s="15">
        <f t="shared" si="373"/>
        <v>-1</v>
      </c>
      <c r="G456" s="15">
        <v>-1</v>
      </c>
      <c r="H456" s="15">
        <v>-1</v>
      </c>
      <c r="I456" s="15">
        <v>114</v>
      </c>
      <c r="J456" s="15">
        <v>9</v>
      </c>
      <c r="K456" s="15">
        <v>964</v>
      </c>
      <c r="L456" s="15">
        <v>0</v>
      </c>
      <c r="M456" s="15">
        <f t="shared" si="374"/>
        <v>0</v>
      </c>
      <c r="O456" s="86">
        <f t="shared" si="375"/>
        <v>964</v>
      </c>
      <c r="P456" s="86">
        <f t="shared" si="376"/>
        <v>0.333251953125</v>
      </c>
      <c r="Q456" s="86">
        <f t="shared" si="377"/>
        <v>797</v>
      </c>
      <c r="R456" s="86" t="b">
        <f t="shared" si="378"/>
        <v>0</v>
      </c>
      <c r="S456" s="86" t="str">
        <f t="shared" si="379"/>
        <v>Dummy Node</v>
      </c>
      <c r="T456" s="86" t="str">
        <f t="shared" si="380"/>
        <v>N/A</v>
      </c>
      <c r="U456" s="86" t="str">
        <f t="shared" si="381"/>
        <v>N/A</v>
      </c>
      <c r="V456" s="86">
        <f t="shared" si="382"/>
        <v>580</v>
      </c>
      <c r="W456" s="86" t="b">
        <f t="shared" si="383"/>
        <v>1</v>
      </c>
      <c r="X456" s="86" t="str">
        <f t="shared" si="384"/>
        <v>Dummy Node</v>
      </c>
      <c r="Y456" s="86" t="str">
        <f t="shared" si="385"/>
        <v>N/A</v>
      </c>
      <c r="Z456" s="86" t="str">
        <f t="shared" si="386"/>
        <v>N/A</v>
      </c>
      <c r="AA456" s="86">
        <f t="shared" si="387"/>
        <v>334</v>
      </c>
      <c r="AB456" s="86" t="b">
        <f t="shared" si="388"/>
        <v>0</v>
      </c>
      <c r="AC456" s="86" t="str">
        <f t="shared" si="389"/>
        <v>Dummy Node</v>
      </c>
      <c r="AD456" s="86" t="str">
        <f t="shared" si="390"/>
        <v>N/A</v>
      </c>
      <c r="AE456" s="86" t="str">
        <f t="shared" si="391"/>
        <v>N/A</v>
      </c>
      <c r="AF456" s="86">
        <f t="shared" si="392"/>
        <v>222</v>
      </c>
      <c r="AG456" s="86" t="b">
        <f t="shared" si="393"/>
        <v>0</v>
      </c>
      <c r="AH456" s="86" t="str">
        <f t="shared" si="394"/>
        <v>Distance</v>
      </c>
      <c r="AI456" s="86" t="str">
        <f t="shared" si="395"/>
        <v>&gt;</v>
      </c>
      <c r="AJ456" s="86">
        <f t="shared" si="396"/>
        <v>700.255615234375</v>
      </c>
      <c r="AK456" s="86">
        <f t="shared" si="397"/>
        <v>220</v>
      </c>
      <c r="AL456" s="86" t="b">
        <f t="shared" si="398"/>
        <v>0</v>
      </c>
      <c r="AM456" s="86" t="str">
        <f t="shared" si="399"/>
        <v>Distance</v>
      </c>
      <c r="AN456" s="86" t="str">
        <f t="shared" si="400"/>
        <v>&gt;</v>
      </c>
      <c r="AO456" s="86">
        <f t="shared" si="401"/>
        <v>669.72998046875</v>
      </c>
      <c r="AP456" s="86">
        <f t="shared" si="402"/>
        <v>38</v>
      </c>
      <c r="AQ456" s="86" t="b">
        <f t="shared" si="403"/>
        <v>0</v>
      </c>
      <c r="AR456" s="86" t="str">
        <f t="shared" si="404"/>
        <v>Speed</v>
      </c>
      <c r="AS456" s="86" t="str">
        <f t="shared" si="405"/>
        <v>&gt;</v>
      </c>
      <c r="AT456" s="86">
        <f t="shared" si="406"/>
        <v>26.76708984375</v>
      </c>
      <c r="AU456" s="86">
        <f t="shared" si="407"/>
        <v>8</v>
      </c>
      <c r="AV456" s="86" t="b">
        <f t="shared" si="408"/>
        <v>0</v>
      </c>
      <c r="AW456" s="86" t="str">
        <f t="shared" si="409"/>
        <v>Distance</v>
      </c>
      <c r="AX456" s="86" t="str">
        <f t="shared" si="410"/>
        <v>&gt;</v>
      </c>
      <c r="AY456" s="86">
        <f t="shared" si="411"/>
        <v>557.604736328125</v>
      </c>
      <c r="AZ456" s="86">
        <f t="shared" si="412"/>
        <v>2</v>
      </c>
      <c r="BA456" s="86" t="b">
        <f t="shared" si="413"/>
        <v>0</v>
      </c>
      <c r="BB456" s="86" t="str">
        <f t="shared" si="414"/>
        <v>Distance</v>
      </c>
      <c r="BC456" s="86" t="str">
        <f t="shared" si="415"/>
        <v>&gt;</v>
      </c>
      <c r="BD456" s="86">
        <f t="shared" si="416"/>
        <v>440.973388671875</v>
      </c>
      <c r="BE456" s="86">
        <f t="shared" si="417"/>
        <v>0</v>
      </c>
      <c r="BF456" s="86" t="b">
        <f t="shared" si="418"/>
        <v>0</v>
      </c>
      <c r="BG456" s="86" t="str">
        <f t="shared" si="419"/>
        <v>Distance</v>
      </c>
      <c r="BH456" s="86" t="str">
        <f t="shared" si="420"/>
        <v>&gt;</v>
      </c>
      <c r="BI456" s="86">
        <f t="shared" si="421"/>
        <v>279.580810546875</v>
      </c>
      <c r="BJ456" s="15">
        <f t="shared" si="422"/>
        <v>0</v>
      </c>
      <c r="BK456" s="15" t="str">
        <f t="shared" si="423"/>
        <v>Distance&gt;700,255615234375 AND Distance&gt;669,72998046875 AND Speed&gt;26,76708984375 AND Distance&gt;557,604736328125 AND Distance&gt;440,973388671875 AND Distance&gt;279,580810546875</v>
      </c>
      <c r="BM456"/>
      <c r="BN456"/>
      <c r="BO456"/>
    </row>
    <row r="457" spans="1:67">
      <c r="A457" s="15">
        <v>454</v>
      </c>
      <c r="B457" s="15">
        <v>-2</v>
      </c>
      <c r="C457" s="15">
        <v>-8192</v>
      </c>
      <c r="D457" s="15">
        <f t="shared" si="371"/>
        <v>-1</v>
      </c>
      <c r="E457" s="15">
        <f t="shared" si="372"/>
        <v>0</v>
      </c>
      <c r="F457" s="15">
        <f t="shared" si="373"/>
        <v>-1</v>
      </c>
      <c r="G457" s="15">
        <v>-1</v>
      </c>
      <c r="H457" s="15">
        <v>-1</v>
      </c>
      <c r="I457" s="15">
        <v>114</v>
      </c>
      <c r="J457" s="15">
        <v>9</v>
      </c>
      <c r="K457" s="15">
        <v>965</v>
      </c>
      <c r="L457" s="15">
        <v>0</v>
      </c>
      <c r="M457" s="15">
        <f t="shared" si="374"/>
        <v>0</v>
      </c>
      <c r="O457" s="86">
        <f t="shared" si="375"/>
        <v>965</v>
      </c>
      <c r="P457" s="86">
        <f t="shared" si="376"/>
        <v>0.333251953125</v>
      </c>
      <c r="Q457" s="86">
        <f t="shared" si="377"/>
        <v>798</v>
      </c>
      <c r="R457" s="86" t="b">
        <f t="shared" si="378"/>
        <v>1</v>
      </c>
      <c r="S457" s="86" t="str">
        <f t="shared" si="379"/>
        <v>Dummy Node</v>
      </c>
      <c r="T457" s="86" t="str">
        <f t="shared" si="380"/>
        <v>N/A</v>
      </c>
      <c r="U457" s="86" t="str">
        <f t="shared" si="381"/>
        <v>N/A</v>
      </c>
      <c r="V457" s="86">
        <f t="shared" si="382"/>
        <v>580</v>
      </c>
      <c r="W457" s="86" t="b">
        <f t="shared" si="383"/>
        <v>0</v>
      </c>
      <c r="X457" s="86" t="str">
        <f t="shared" si="384"/>
        <v>Dummy Node</v>
      </c>
      <c r="Y457" s="86" t="str">
        <f t="shared" si="385"/>
        <v>N/A</v>
      </c>
      <c r="Z457" s="86" t="str">
        <f t="shared" si="386"/>
        <v>N/A</v>
      </c>
      <c r="AA457" s="86">
        <f t="shared" si="387"/>
        <v>334</v>
      </c>
      <c r="AB457" s="86" t="b">
        <f t="shared" si="388"/>
        <v>0</v>
      </c>
      <c r="AC457" s="86" t="str">
        <f t="shared" si="389"/>
        <v>Dummy Node</v>
      </c>
      <c r="AD457" s="86" t="str">
        <f t="shared" si="390"/>
        <v>N/A</v>
      </c>
      <c r="AE457" s="86" t="str">
        <f t="shared" si="391"/>
        <v>N/A</v>
      </c>
      <c r="AF457" s="86">
        <f t="shared" si="392"/>
        <v>222</v>
      </c>
      <c r="AG457" s="86" t="b">
        <f t="shared" si="393"/>
        <v>0</v>
      </c>
      <c r="AH457" s="86" t="str">
        <f t="shared" si="394"/>
        <v>Distance</v>
      </c>
      <c r="AI457" s="86" t="str">
        <f t="shared" si="395"/>
        <v>&gt;</v>
      </c>
      <c r="AJ457" s="86">
        <f t="shared" si="396"/>
        <v>700.255615234375</v>
      </c>
      <c r="AK457" s="86">
        <f t="shared" si="397"/>
        <v>220</v>
      </c>
      <c r="AL457" s="86" t="b">
        <f t="shared" si="398"/>
        <v>0</v>
      </c>
      <c r="AM457" s="86" t="str">
        <f t="shared" si="399"/>
        <v>Distance</v>
      </c>
      <c r="AN457" s="86" t="str">
        <f t="shared" si="400"/>
        <v>&gt;</v>
      </c>
      <c r="AO457" s="86">
        <f t="shared" si="401"/>
        <v>669.72998046875</v>
      </c>
      <c r="AP457" s="86">
        <f t="shared" si="402"/>
        <v>38</v>
      </c>
      <c r="AQ457" s="86" t="b">
        <f t="shared" si="403"/>
        <v>0</v>
      </c>
      <c r="AR457" s="86" t="str">
        <f t="shared" si="404"/>
        <v>Speed</v>
      </c>
      <c r="AS457" s="86" t="str">
        <f t="shared" si="405"/>
        <v>&gt;</v>
      </c>
      <c r="AT457" s="86">
        <f t="shared" si="406"/>
        <v>26.76708984375</v>
      </c>
      <c r="AU457" s="86">
        <f t="shared" si="407"/>
        <v>8</v>
      </c>
      <c r="AV457" s="86" t="b">
        <f t="shared" si="408"/>
        <v>0</v>
      </c>
      <c r="AW457" s="86" t="str">
        <f t="shared" si="409"/>
        <v>Distance</v>
      </c>
      <c r="AX457" s="86" t="str">
        <f t="shared" si="410"/>
        <v>&gt;</v>
      </c>
      <c r="AY457" s="86">
        <f t="shared" si="411"/>
        <v>557.604736328125</v>
      </c>
      <c r="AZ457" s="86">
        <f t="shared" si="412"/>
        <v>2</v>
      </c>
      <c r="BA457" s="86" t="b">
        <f t="shared" si="413"/>
        <v>0</v>
      </c>
      <c r="BB457" s="86" t="str">
        <f t="shared" si="414"/>
        <v>Distance</v>
      </c>
      <c r="BC457" s="86" t="str">
        <f t="shared" si="415"/>
        <v>&gt;</v>
      </c>
      <c r="BD457" s="86">
        <f t="shared" si="416"/>
        <v>440.973388671875</v>
      </c>
      <c r="BE457" s="86">
        <f t="shared" si="417"/>
        <v>0</v>
      </c>
      <c r="BF457" s="86" t="b">
        <f t="shared" si="418"/>
        <v>0</v>
      </c>
      <c r="BG457" s="86" t="str">
        <f t="shared" si="419"/>
        <v>Distance</v>
      </c>
      <c r="BH457" s="86" t="str">
        <f t="shared" si="420"/>
        <v>&gt;</v>
      </c>
      <c r="BI457" s="86">
        <f t="shared" si="421"/>
        <v>279.580810546875</v>
      </c>
      <c r="BJ457" s="15">
        <f t="shared" si="422"/>
        <v>0</v>
      </c>
      <c r="BK457" s="15" t="str">
        <f t="shared" si="423"/>
        <v>Distance&gt;700,255615234375 AND Distance&gt;669,72998046875 AND Speed&gt;26,76708984375 AND Distance&gt;557,604736328125 AND Distance&gt;440,973388671875 AND Distance&gt;279,580810546875</v>
      </c>
      <c r="BM457"/>
      <c r="BN457"/>
      <c r="BO457"/>
    </row>
    <row r="458" spans="1:67">
      <c r="A458" s="15">
        <v>455</v>
      </c>
      <c r="B458" s="15">
        <v>-2</v>
      </c>
      <c r="C458" s="15">
        <v>-8192</v>
      </c>
      <c r="D458" s="15">
        <f t="shared" si="371"/>
        <v>-1</v>
      </c>
      <c r="E458" s="15">
        <f t="shared" si="372"/>
        <v>0</v>
      </c>
      <c r="F458" s="15">
        <f t="shared" si="373"/>
        <v>-1</v>
      </c>
      <c r="G458" s="15">
        <v>707</v>
      </c>
      <c r="H458" s="15">
        <v>708</v>
      </c>
      <c r="I458" s="15">
        <v>123</v>
      </c>
      <c r="J458" s="15">
        <v>8</v>
      </c>
      <c r="K458" s="15">
        <v>966</v>
      </c>
      <c r="L458" s="15">
        <v>0</v>
      </c>
      <c r="M458" s="15">
        <f t="shared" si="374"/>
        <v>0</v>
      </c>
      <c r="O458" s="86">
        <f t="shared" si="375"/>
        <v>966</v>
      </c>
      <c r="P458" s="86">
        <f t="shared" si="376"/>
        <v>0.333251953125</v>
      </c>
      <c r="Q458" s="86">
        <f t="shared" si="377"/>
        <v>798</v>
      </c>
      <c r="R458" s="86" t="b">
        <f t="shared" si="378"/>
        <v>0</v>
      </c>
      <c r="S458" s="86" t="str">
        <f t="shared" si="379"/>
        <v>Dummy Node</v>
      </c>
      <c r="T458" s="86" t="str">
        <f t="shared" si="380"/>
        <v>N/A</v>
      </c>
      <c r="U458" s="86" t="str">
        <f t="shared" si="381"/>
        <v>N/A</v>
      </c>
      <c r="V458" s="86">
        <f t="shared" si="382"/>
        <v>580</v>
      </c>
      <c r="W458" s="86" t="b">
        <f t="shared" si="383"/>
        <v>0</v>
      </c>
      <c r="X458" s="86" t="str">
        <f t="shared" si="384"/>
        <v>Dummy Node</v>
      </c>
      <c r="Y458" s="86" t="str">
        <f t="shared" si="385"/>
        <v>N/A</v>
      </c>
      <c r="Z458" s="86" t="str">
        <f t="shared" si="386"/>
        <v>N/A</v>
      </c>
      <c r="AA458" s="86">
        <f t="shared" si="387"/>
        <v>334</v>
      </c>
      <c r="AB458" s="86" t="b">
        <f t="shared" si="388"/>
        <v>0</v>
      </c>
      <c r="AC458" s="86" t="str">
        <f t="shared" si="389"/>
        <v>Dummy Node</v>
      </c>
      <c r="AD458" s="86" t="str">
        <f t="shared" si="390"/>
        <v>N/A</v>
      </c>
      <c r="AE458" s="86" t="str">
        <f t="shared" si="391"/>
        <v>N/A</v>
      </c>
      <c r="AF458" s="86">
        <f t="shared" si="392"/>
        <v>222</v>
      </c>
      <c r="AG458" s="86" t="b">
        <f t="shared" si="393"/>
        <v>0</v>
      </c>
      <c r="AH458" s="86" t="str">
        <f t="shared" si="394"/>
        <v>Distance</v>
      </c>
      <c r="AI458" s="86" t="str">
        <f t="shared" si="395"/>
        <v>&gt;</v>
      </c>
      <c r="AJ458" s="86">
        <f t="shared" si="396"/>
        <v>700.255615234375</v>
      </c>
      <c r="AK458" s="86">
        <f t="shared" si="397"/>
        <v>220</v>
      </c>
      <c r="AL458" s="86" t="b">
        <f t="shared" si="398"/>
        <v>0</v>
      </c>
      <c r="AM458" s="86" t="str">
        <f t="shared" si="399"/>
        <v>Distance</v>
      </c>
      <c r="AN458" s="86" t="str">
        <f t="shared" si="400"/>
        <v>&gt;</v>
      </c>
      <c r="AO458" s="86">
        <f t="shared" si="401"/>
        <v>669.72998046875</v>
      </c>
      <c r="AP458" s="86">
        <f t="shared" si="402"/>
        <v>38</v>
      </c>
      <c r="AQ458" s="86" t="b">
        <f t="shared" si="403"/>
        <v>0</v>
      </c>
      <c r="AR458" s="86" t="str">
        <f t="shared" si="404"/>
        <v>Speed</v>
      </c>
      <c r="AS458" s="86" t="str">
        <f t="shared" si="405"/>
        <v>&gt;</v>
      </c>
      <c r="AT458" s="86">
        <f t="shared" si="406"/>
        <v>26.76708984375</v>
      </c>
      <c r="AU458" s="86">
        <f t="shared" si="407"/>
        <v>8</v>
      </c>
      <c r="AV458" s="86" t="b">
        <f t="shared" si="408"/>
        <v>0</v>
      </c>
      <c r="AW458" s="86" t="str">
        <f t="shared" si="409"/>
        <v>Distance</v>
      </c>
      <c r="AX458" s="86" t="str">
        <f t="shared" si="410"/>
        <v>&gt;</v>
      </c>
      <c r="AY458" s="86">
        <f t="shared" si="411"/>
        <v>557.604736328125</v>
      </c>
      <c r="AZ458" s="86">
        <f t="shared" si="412"/>
        <v>2</v>
      </c>
      <c r="BA458" s="86" t="b">
        <f t="shared" si="413"/>
        <v>0</v>
      </c>
      <c r="BB458" s="86" t="str">
        <f t="shared" si="414"/>
        <v>Distance</v>
      </c>
      <c r="BC458" s="86" t="str">
        <f t="shared" si="415"/>
        <v>&gt;</v>
      </c>
      <c r="BD458" s="86">
        <f t="shared" si="416"/>
        <v>440.973388671875</v>
      </c>
      <c r="BE458" s="86">
        <f t="shared" si="417"/>
        <v>0</v>
      </c>
      <c r="BF458" s="86" t="b">
        <f t="shared" si="418"/>
        <v>0</v>
      </c>
      <c r="BG458" s="86" t="str">
        <f t="shared" si="419"/>
        <v>Distance</v>
      </c>
      <c r="BH458" s="86" t="str">
        <f t="shared" si="420"/>
        <v>&gt;</v>
      </c>
      <c r="BI458" s="86">
        <f t="shared" si="421"/>
        <v>279.580810546875</v>
      </c>
      <c r="BJ458" s="15">
        <f t="shared" si="422"/>
        <v>0</v>
      </c>
      <c r="BK458" s="15" t="str">
        <f t="shared" si="423"/>
        <v>Distance&gt;700,255615234375 AND Distance&gt;669,72998046875 AND Speed&gt;26,76708984375 AND Distance&gt;557,604736328125 AND Distance&gt;440,973388671875 AND Distance&gt;279,580810546875</v>
      </c>
      <c r="BM458"/>
      <c r="BN458"/>
      <c r="BO458"/>
    </row>
    <row r="459" spans="1:67">
      <c r="A459" s="15">
        <v>456</v>
      </c>
      <c r="B459" s="15">
        <v>-2</v>
      </c>
      <c r="C459" s="15">
        <v>-8192</v>
      </c>
      <c r="D459" s="15">
        <f t="shared" si="371"/>
        <v>-1</v>
      </c>
      <c r="E459" s="15">
        <f t="shared" si="372"/>
        <v>0</v>
      </c>
      <c r="F459" s="15">
        <f t="shared" si="373"/>
        <v>-1</v>
      </c>
      <c r="G459" s="15">
        <v>709</v>
      </c>
      <c r="H459" s="15">
        <v>710</v>
      </c>
      <c r="I459" s="15">
        <v>123</v>
      </c>
      <c r="J459" s="15">
        <v>8</v>
      </c>
      <c r="K459" s="15">
        <v>967</v>
      </c>
      <c r="L459" s="15">
        <v>0</v>
      </c>
      <c r="M459" s="15">
        <f t="shared" si="374"/>
        <v>0</v>
      </c>
      <c r="O459" s="86">
        <f t="shared" si="375"/>
        <v>967</v>
      </c>
      <c r="P459" s="86">
        <f t="shared" si="376"/>
        <v>0.333251953125</v>
      </c>
      <c r="Q459" s="86">
        <f t="shared" si="377"/>
        <v>851</v>
      </c>
      <c r="R459" s="86" t="b">
        <f t="shared" si="378"/>
        <v>1</v>
      </c>
      <c r="S459" s="86" t="str">
        <f t="shared" si="379"/>
        <v>Dummy Node</v>
      </c>
      <c r="T459" s="86" t="str">
        <f t="shared" si="380"/>
        <v>N/A</v>
      </c>
      <c r="U459" s="86" t="str">
        <f t="shared" si="381"/>
        <v>N/A</v>
      </c>
      <c r="V459" s="86">
        <f t="shared" si="382"/>
        <v>627</v>
      </c>
      <c r="W459" s="86" t="b">
        <f t="shared" si="383"/>
        <v>1</v>
      </c>
      <c r="X459" s="86" t="str">
        <f t="shared" si="384"/>
        <v>Dummy Node</v>
      </c>
      <c r="Y459" s="86" t="str">
        <f t="shared" si="385"/>
        <v>N/A</v>
      </c>
      <c r="Z459" s="86" t="str">
        <f t="shared" si="386"/>
        <v>N/A</v>
      </c>
      <c r="AA459" s="86">
        <f t="shared" si="387"/>
        <v>377</v>
      </c>
      <c r="AB459" s="86" t="b">
        <f t="shared" si="388"/>
        <v>1</v>
      </c>
      <c r="AC459" s="86" t="str">
        <f t="shared" si="389"/>
        <v>Dummy Node</v>
      </c>
      <c r="AD459" s="86" t="str">
        <f t="shared" si="390"/>
        <v>N/A</v>
      </c>
      <c r="AE459" s="86" t="str">
        <f t="shared" si="391"/>
        <v>N/A</v>
      </c>
      <c r="AF459" s="86">
        <f t="shared" si="392"/>
        <v>237</v>
      </c>
      <c r="AG459" s="86" t="b">
        <f t="shared" si="393"/>
        <v>1</v>
      </c>
      <c r="AH459" s="86" t="str">
        <f t="shared" si="394"/>
        <v>Speed</v>
      </c>
      <c r="AI459" s="86" t="str">
        <f t="shared" si="395"/>
        <v>&lt;=</v>
      </c>
      <c r="AJ459" s="86">
        <f t="shared" si="396"/>
        <v>16.983642578125</v>
      </c>
      <c r="AK459" s="86">
        <f t="shared" si="397"/>
        <v>33</v>
      </c>
      <c r="AL459" s="86" t="b">
        <f t="shared" si="398"/>
        <v>1</v>
      </c>
      <c r="AM459" s="86" t="str">
        <f t="shared" si="399"/>
        <v>Speed</v>
      </c>
      <c r="AN459" s="86" t="str">
        <f t="shared" si="400"/>
        <v>&lt;=</v>
      </c>
      <c r="AO459" s="86">
        <f t="shared" si="401"/>
        <v>18.040771484375</v>
      </c>
      <c r="AP459" s="86">
        <f t="shared" si="402"/>
        <v>9</v>
      </c>
      <c r="AQ459" s="86" t="b">
        <f t="shared" si="403"/>
        <v>1</v>
      </c>
      <c r="AR459" s="86" t="str">
        <f t="shared" si="404"/>
        <v>Speed</v>
      </c>
      <c r="AS459" s="86" t="str">
        <f t="shared" si="405"/>
        <v>&lt;=</v>
      </c>
      <c r="AT459" s="86">
        <f t="shared" si="406"/>
        <v>18.583740234375</v>
      </c>
      <c r="AU459" s="86">
        <f t="shared" si="407"/>
        <v>7</v>
      </c>
      <c r="AV459" s="86" t="b">
        <f t="shared" si="408"/>
        <v>1</v>
      </c>
      <c r="AW459" s="86" t="str">
        <f t="shared" si="409"/>
        <v>Speed</v>
      </c>
      <c r="AX459" s="86" t="str">
        <f t="shared" si="410"/>
        <v>&lt;=</v>
      </c>
      <c r="AY459" s="86">
        <f t="shared" si="411"/>
        <v>20.9580078125</v>
      </c>
      <c r="AZ459" s="86">
        <f t="shared" si="412"/>
        <v>2</v>
      </c>
      <c r="BA459" s="86" t="b">
        <f t="shared" si="413"/>
        <v>1</v>
      </c>
      <c r="BB459" s="86" t="str">
        <f t="shared" si="414"/>
        <v>Distance</v>
      </c>
      <c r="BC459" s="86" t="str">
        <f t="shared" si="415"/>
        <v>&lt;=</v>
      </c>
      <c r="BD459" s="86">
        <f t="shared" si="416"/>
        <v>440.973388671875</v>
      </c>
      <c r="BE459" s="86">
        <f t="shared" si="417"/>
        <v>0</v>
      </c>
      <c r="BF459" s="86" t="b">
        <f t="shared" si="418"/>
        <v>0</v>
      </c>
      <c r="BG459" s="86" t="str">
        <f t="shared" si="419"/>
        <v>Distance</v>
      </c>
      <c r="BH459" s="86" t="str">
        <f t="shared" si="420"/>
        <v>&gt;</v>
      </c>
      <c r="BI459" s="86">
        <f t="shared" si="421"/>
        <v>279.580810546875</v>
      </c>
      <c r="BJ459" s="15">
        <f t="shared" si="422"/>
        <v>0</v>
      </c>
      <c r="BK459" s="15" t="str">
        <f t="shared" si="423"/>
        <v>Speed&lt;=16,983642578125 AND Speed&lt;=18,040771484375 AND Speed&lt;=18,583740234375 AND Speed&lt;=20,9580078125 AND Distance&lt;=440,973388671875 AND Distance&gt;279,580810546875</v>
      </c>
      <c r="BM459"/>
      <c r="BN459"/>
      <c r="BO459"/>
    </row>
    <row r="460" spans="1:67">
      <c r="A460" s="15">
        <v>457</v>
      </c>
      <c r="B460" s="15">
        <v>-2</v>
      </c>
      <c r="C460" s="15">
        <v>-8192</v>
      </c>
      <c r="D460" s="15">
        <f t="shared" si="371"/>
        <v>-1</v>
      </c>
      <c r="E460" s="15">
        <f t="shared" si="372"/>
        <v>0</v>
      </c>
      <c r="F460" s="15">
        <f t="shared" si="373"/>
        <v>-1</v>
      </c>
      <c r="G460" s="15">
        <v>711</v>
      </c>
      <c r="H460" s="15">
        <v>712</v>
      </c>
      <c r="I460" s="15">
        <v>127</v>
      </c>
      <c r="J460" s="15">
        <v>7</v>
      </c>
      <c r="K460" s="15">
        <v>968</v>
      </c>
      <c r="L460" s="15">
        <v>1365</v>
      </c>
      <c r="M460" s="15">
        <f t="shared" si="374"/>
        <v>0.333251953125</v>
      </c>
      <c r="O460" s="86">
        <f t="shared" si="375"/>
        <v>968</v>
      </c>
      <c r="P460" s="86">
        <f t="shared" si="376"/>
        <v>0.333251953125</v>
      </c>
      <c r="Q460" s="86">
        <f t="shared" si="377"/>
        <v>851</v>
      </c>
      <c r="R460" s="86" t="b">
        <f t="shared" si="378"/>
        <v>0</v>
      </c>
      <c r="S460" s="86" t="str">
        <f t="shared" si="379"/>
        <v>Dummy Node</v>
      </c>
      <c r="T460" s="86" t="str">
        <f t="shared" si="380"/>
        <v>N/A</v>
      </c>
      <c r="U460" s="86" t="str">
        <f t="shared" si="381"/>
        <v>N/A</v>
      </c>
      <c r="V460" s="86">
        <f t="shared" si="382"/>
        <v>627</v>
      </c>
      <c r="W460" s="86" t="b">
        <f t="shared" si="383"/>
        <v>1</v>
      </c>
      <c r="X460" s="86" t="str">
        <f t="shared" si="384"/>
        <v>Dummy Node</v>
      </c>
      <c r="Y460" s="86" t="str">
        <f t="shared" si="385"/>
        <v>N/A</v>
      </c>
      <c r="Z460" s="86" t="str">
        <f t="shared" si="386"/>
        <v>N/A</v>
      </c>
      <c r="AA460" s="86">
        <f t="shared" si="387"/>
        <v>377</v>
      </c>
      <c r="AB460" s="86" t="b">
        <f t="shared" si="388"/>
        <v>1</v>
      </c>
      <c r="AC460" s="86" t="str">
        <f t="shared" si="389"/>
        <v>Dummy Node</v>
      </c>
      <c r="AD460" s="86" t="str">
        <f t="shared" si="390"/>
        <v>N/A</v>
      </c>
      <c r="AE460" s="86" t="str">
        <f t="shared" si="391"/>
        <v>N/A</v>
      </c>
      <c r="AF460" s="86">
        <f t="shared" si="392"/>
        <v>237</v>
      </c>
      <c r="AG460" s="86" t="b">
        <f t="shared" si="393"/>
        <v>1</v>
      </c>
      <c r="AH460" s="86" t="str">
        <f t="shared" si="394"/>
        <v>Speed</v>
      </c>
      <c r="AI460" s="86" t="str">
        <f t="shared" si="395"/>
        <v>&lt;=</v>
      </c>
      <c r="AJ460" s="86">
        <f t="shared" si="396"/>
        <v>16.983642578125</v>
      </c>
      <c r="AK460" s="86">
        <f t="shared" si="397"/>
        <v>33</v>
      </c>
      <c r="AL460" s="86" t="b">
        <f t="shared" si="398"/>
        <v>1</v>
      </c>
      <c r="AM460" s="86" t="str">
        <f t="shared" si="399"/>
        <v>Speed</v>
      </c>
      <c r="AN460" s="86" t="str">
        <f t="shared" si="400"/>
        <v>&lt;=</v>
      </c>
      <c r="AO460" s="86">
        <f t="shared" si="401"/>
        <v>18.040771484375</v>
      </c>
      <c r="AP460" s="86">
        <f t="shared" si="402"/>
        <v>9</v>
      </c>
      <c r="AQ460" s="86" t="b">
        <f t="shared" si="403"/>
        <v>1</v>
      </c>
      <c r="AR460" s="86" t="str">
        <f t="shared" si="404"/>
        <v>Speed</v>
      </c>
      <c r="AS460" s="86" t="str">
        <f t="shared" si="405"/>
        <v>&lt;=</v>
      </c>
      <c r="AT460" s="86">
        <f t="shared" si="406"/>
        <v>18.583740234375</v>
      </c>
      <c r="AU460" s="86">
        <f t="shared" si="407"/>
        <v>7</v>
      </c>
      <c r="AV460" s="86" t="b">
        <f t="shared" si="408"/>
        <v>1</v>
      </c>
      <c r="AW460" s="86" t="str">
        <f t="shared" si="409"/>
        <v>Speed</v>
      </c>
      <c r="AX460" s="86" t="str">
        <f t="shared" si="410"/>
        <v>&lt;=</v>
      </c>
      <c r="AY460" s="86">
        <f t="shared" si="411"/>
        <v>20.9580078125</v>
      </c>
      <c r="AZ460" s="86">
        <f t="shared" si="412"/>
        <v>2</v>
      </c>
      <c r="BA460" s="86" t="b">
        <f t="shared" si="413"/>
        <v>1</v>
      </c>
      <c r="BB460" s="86" t="str">
        <f t="shared" si="414"/>
        <v>Distance</v>
      </c>
      <c r="BC460" s="86" t="str">
        <f t="shared" si="415"/>
        <v>&lt;=</v>
      </c>
      <c r="BD460" s="86">
        <f t="shared" si="416"/>
        <v>440.973388671875</v>
      </c>
      <c r="BE460" s="86">
        <f t="shared" si="417"/>
        <v>0</v>
      </c>
      <c r="BF460" s="86" t="b">
        <f t="shared" si="418"/>
        <v>0</v>
      </c>
      <c r="BG460" s="86" t="str">
        <f t="shared" si="419"/>
        <v>Distance</v>
      </c>
      <c r="BH460" s="86" t="str">
        <f t="shared" si="420"/>
        <v>&gt;</v>
      </c>
      <c r="BI460" s="86">
        <f t="shared" si="421"/>
        <v>279.580810546875</v>
      </c>
      <c r="BJ460" s="15">
        <f t="shared" si="422"/>
        <v>0</v>
      </c>
      <c r="BK460" s="15" t="str">
        <f t="shared" si="423"/>
        <v>Speed&lt;=16,983642578125 AND Speed&lt;=18,040771484375 AND Speed&lt;=18,583740234375 AND Speed&lt;=20,9580078125 AND Distance&lt;=440,973388671875 AND Distance&gt;279,580810546875</v>
      </c>
      <c r="BM460"/>
      <c r="BN460"/>
      <c r="BO460"/>
    </row>
    <row r="461" spans="1:67">
      <c r="A461" s="15">
        <v>458</v>
      </c>
      <c r="B461" s="15">
        <v>-2</v>
      </c>
      <c r="C461" s="15">
        <v>-8192</v>
      </c>
      <c r="D461" s="15">
        <f t="shared" si="371"/>
        <v>-1</v>
      </c>
      <c r="E461" s="15">
        <f t="shared" si="372"/>
        <v>0</v>
      </c>
      <c r="F461" s="15">
        <f t="shared" si="373"/>
        <v>-1</v>
      </c>
      <c r="G461" s="15">
        <v>713</v>
      </c>
      <c r="H461" s="15">
        <v>714</v>
      </c>
      <c r="I461" s="15">
        <v>127</v>
      </c>
      <c r="J461" s="15">
        <v>7</v>
      </c>
      <c r="K461" s="15">
        <v>969</v>
      </c>
      <c r="L461" s="15">
        <v>1365</v>
      </c>
      <c r="M461" s="15">
        <f t="shared" si="374"/>
        <v>0.333251953125</v>
      </c>
      <c r="O461" s="86">
        <f t="shared" si="375"/>
        <v>969</v>
      </c>
      <c r="P461" s="86">
        <f t="shared" si="376"/>
        <v>0.333251953125</v>
      </c>
      <c r="Q461" s="86">
        <f t="shared" si="377"/>
        <v>852</v>
      </c>
      <c r="R461" s="86" t="b">
        <f t="shared" si="378"/>
        <v>1</v>
      </c>
      <c r="S461" s="86" t="str">
        <f t="shared" si="379"/>
        <v>Dummy Node</v>
      </c>
      <c r="T461" s="86" t="str">
        <f t="shared" si="380"/>
        <v>N/A</v>
      </c>
      <c r="U461" s="86" t="str">
        <f t="shared" si="381"/>
        <v>N/A</v>
      </c>
      <c r="V461" s="86">
        <f t="shared" si="382"/>
        <v>627</v>
      </c>
      <c r="W461" s="86" t="b">
        <f t="shared" si="383"/>
        <v>0</v>
      </c>
      <c r="X461" s="86" t="str">
        <f t="shared" si="384"/>
        <v>Dummy Node</v>
      </c>
      <c r="Y461" s="86" t="str">
        <f t="shared" si="385"/>
        <v>N/A</v>
      </c>
      <c r="Z461" s="86" t="str">
        <f t="shared" si="386"/>
        <v>N/A</v>
      </c>
      <c r="AA461" s="86">
        <f t="shared" si="387"/>
        <v>377</v>
      </c>
      <c r="AB461" s="86" t="b">
        <f t="shared" si="388"/>
        <v>1</v>
      </c>
      <c r="AC461" s="86" t="str">
        <f t="shared" si="389"/>
        <v>Dummy Node</v>
      </c>
      <c r="AD461" s="86" t="str">
        <f t="shared" si="390"/>
        <v>N/A</v>
      </c>
      <c r="AE461" s="86" t="str">
        <f t="shared" si="391"/>
        <v>N/A</v>
      </c>
      <c r="AF461" s="86">
        <f t="shared" si="392"/>
        <v>237</v>
      </c>
      <c r="AG461" s="86" t="b">
        <f t="shared" si="393"/>
        <v>1</v>
      </c>
      <c r="AH461" s="86" t="str">
        <f t="shared" si="394"/>
        <v>Speed</v>
      </c>
      <c r="AI461" s="86" t="str">
        <f t="shared" si="395"/>
        <v>&lt;=</v>
      </c>
      <c r="AJ461" s="86">
        <f t="shared" si="396"/>
        <v>16.983642578125</v>
      </c>
      <c r="AK461" s="86">
        <f t="shared" si="397"/>
        <v>33</v>
      </c>
      <c r="AL461" s="86" t="b">
        <f t="shared" si="398"/>
        <v>1</v>
      </c>
      <c r="AM461" s="86" t="str">
        <f t="shared" si="399"/>
        <v>Speed</v>
      </c>
      <c r="AN461" s="86" t="str">
        <f t="shared" si="400"/>
        <v>&lt;=</v>
      </c>
      <c r="AO461" s="86">
        <f t="shared" si="401"/>
        <v>18.040771484375</v>
      </c>
      <c r="AP461" s="86">
        <f t="shared" si="402"/>
        <v>9</v>
      </c>
      <c r="AQ461" s="86" t="b">
        <f t="shared" si="403"/>
        <v>1</v>
      </c>
      <c r="AR461" s="86" t="str">
        <f t="shared" si="404"/>
        <v>Speed</v>
      </c>
      <c r="AS461" s="86" t="str">
        <f t="shared" si="405"/>
        <v>&lt;=</v>
      </c>
      <c r="AT461" s="86">
        <f t="shared" si="406"/>
        <v>18.583740234375</v>
      </c>
      <c r="AU461" s="86">
        <f t="shared" si="407"/>
        <v>7</v>
      </c>
      <c r="AV461" s="86" t="b">
        <f t="shared" si="408"/>
        <v>1</v>
      </c>
      <c r="AW461" s="86" t="str">
        <f t="shared" si="409"/>
        <v>Speed</v>
      </c>
      <c r="AX461" s="86" t="str">
        <f t="shared" si="410"/>
        <v>&lt;=</v>
      </c>
      <c r="AY461" s="86">
        <f t="shared" si="411"/>
        <v>20.9580078125</v>
      </c>
      <c r="AZ461" s="86">
        <f t="shared" si="412"/>
        <v>2</v>
      </c>
      <c r="BA461" s="86" t="b">
        <f t="shared" si="413"/>
        <v>1</v>
      </c>
      <c r="BB461" s="86" t="str">
        <f t="shared" si="414"/>
        <v>Distance</v>
      </c>
      <c r="BC461" s="86" t="str">
        <f t="shared" si="415"/>
        <v>&lt;=</v>
      </c>
      <c r="BD461" s="86">
        <f t="shared" si="416"/>
        <v>440.973388671875</v>
      </c>
      <c r="BE461" s="86">
        <f t="shared" si="417"/>
        <v>0</v>
      </c>
      <c r="BF461" s="86" t="b">
        <f t="shared" si="418"/>
        <v>0</v>
      </c>
      <c r="BG461" s="86" t="str">
        <f t="shared" si="419"/>
        <v>Distance</v>
      </c>
      <c r="BH461" s="86" t="str">
        <f t="shared" si="420"/>
        <v>&gt;</v>
      </c>
      <c r="BI461" s="86">
        <f t="shared" si="421"/>
        <v>279.580810546875</v>
      </c>
      <c r="BJ461" s="15">
        <f t="shared" si="422"/>
        <v>0</v>
      </c>
      <c r="BK461" s="15" t="str">
        <f t="shared" si="423"/>
        <v>Speed&lt;=16,983642578125 AND Speed&lt;=18,040771484375 AND Speed&lt;=18,583740234375 AND Speed&lt;=20,9580078125 AND Distance&lt;=440,973388671875 AND Distance&gt;279,580810546875</v>
      </c>
      <c r="BM461"/>
      <c r="BN461"/>
      <c r="BO461"/>
    </row>
    <row r="462" spans="1:67">
      <c r="A462" s="15">
        <v>459</v>
      </c>
      <c r="B462" s="15">
        <v>-2</v>
      </c>
      <c r="C462" s="15">
        <v>-8192</v>
      </c>
      <c r="D462" s="15">
        <f t="shared" si="371"/>
        <v>-1</v>
      </c>
      <c r="E462" s="15">
        <f t="shared" si="372"/>
        <v>0</v>
      </c>
      <c r="F462" s="15">
        <f t="shared" si="373"/>
        <v>-1</v>
      </c>
      <c r="G462" s="15">
        <v>715</v>
      </c>
      <c r="H462" s="15">
        <v>716</v>
      </c>
      <c r="I462" s="15">
        <v>135</v>
      </c>
      <c r="J462" s="15">
        <v>8</v>
      </c>
      <c r="K462" s="15">
        <v>970</v>
      </c>
      <c r="L462" s="15">
        <v>0</v>
      </c>
      <c r="M462" s="15">
        <f t="shared" si="374"/>
        <v>0</v>
      </c>
      <c r="O462" s="86">
        <f t="shared" si="375"/>
        <v>970</v>
      </c>
      <c r="P462" s="86">
        <f t="shared" si="376"/>
        <v>0.333251953125</v>
      </c>
      <c r="Q462" s="86">
        <f t="shared" si="377"/>
        <v>852</v>
      </c>
      <c r="R462" s="86" t="b">
        <f t="shared" si="378"/>
        <v>0</v>
      </c>
      <c r="S462" s="86" t="str">
        <f t="shared" si="379"/>
        <v>Dummy Node</v>
      </c>
      <c r="T462" s="86" t="str">
        <f t="shared" si="380"/>
        <v>N/A</v>
      </c>
      <c r="U462" s="86" t="str">
        <f t="shared" si="381"/>
        <v>N/A</v>
      </c>
      <c r="V462" s="86">
        <f t="shared" si="382"/>
        <v>627</v>
      </c>
      <c r="W462" s="86" t="b">
        <f t="shared" si="383"/>
        <v>0</v>
      </c>
      <c r="X462" s="86" t="str">
        <f t="shared" si="384"/>
        <v>Dummy Node</v>
      </c>
      <c r="Y462" s="86" t="str">
        <f t="shared" si="385"/>
        <v>N/A</v>
      </c>
      <c r="Z462" s="86" t="str">
        <f t="shared" si="386"/>
        <v>N/A</v>
      </c>
      <c r="AA462" s="86">
        <f t="shared" si="387"/>
        <v>377</v>
      </c>
      <c r="AB462" s="86" t="b">
        <f t="shared" si="388"/>
        <v>1</v>
      </c>
      <c r="AC462" s="86" t="str">
        <f t="shared" si="389"/>
        <v>Dummy Node</v>
      </c>
      <c r="AD462" s="86" t="str">
        <f t="shared" si="390"/>
        <v>N/A</v>
      </c>
      <c r="AE462" s="86" t="str">
        <f t="shared" si="391"/>
        <v>N/A</v>
      </c>
      <c r="AF462" s="86">
        <f t="shared" si="392"/>
        <v>237</v>
      </c>
      <c r="AG462" s="86" t="b">
        <f t="shared" si="393"/>
        <v>1</v>
      </c>
      <c r="AH462" s="86" t="str">
        <f t="shared" si="394"/>
        <v>Speed</v>
      </c>
      <c r="AI462" s="86" t="str">
        <f t="shared" si="395"/>
        <v>&lt;=</v>
      </c>
      <c r="AJ462" s="86">
        <f t="shared" si="396"/>
        <v>16.983642578125</v>
      </c>
      <c r="AK462" s="86">
        <f t="shared" si="397"/>
        <v>33</v>
      </c>
      <c r="AL462" s="86" t="b">
        <f t="shared" si="398"/>
        <v>1</v>
      </c>
      <c r="AM462" s="86" t="str">
        <f t="shared" si="399"/>
        <v>Speed</v>
      </c>
      <c r="AN462" s="86" t="str">
        <f t="shared" si="400"/>
        <v>&lt;=</v>
      </c>
      <c r="AO462" s="86">
        <f t="shared" si="401"/>
        <v>18.040771484375</v>
      </c>
      <c r="AP462" s="86">
        <f t="shared" si="402"/>
        <v>9</v>
      </c>
      <c r="AQ462" s="86" t="b">
        <f t="shared" si="403"/>
        <v>1</v>
      </c>
      <c r="AR462" s="86" t="str">
        <f t="shared" si="404"/>
        <v>Speed</v>
      </c>
      <c r="AS462" s="86" t="str">
        <f t="shared" si="405"/>
        <v>&lt;=</v>
      </c>
      <c r="AT462" s="86">
        <f t="shared" si="406"/>
        <v>18.583740234375</v>
      </c>
      <c r="AU462" s="86">
        <f t="shared" si="407"/>
        <v>7</v>
      </c>
      <c r="AV462" s="86" t="b">
        <f t="shared" si="408"/>
        <v>1</v>
      </c>
      <c r="AW462" s="86" t="str">
        <f t="shared" si="409"/>
        <v>Speed</v>
      </c>
      <c r="AX462" s="86" t="str">
        <f t="shared" si="410"/>
        <v>&lt;=</v>
      </c>
      <c r="AY462" s="86">
        <f t="shared" si="411"/>
        <v>20.9580078125</v>
      </c>
      <c r="AZ462" s="86">
        <f t="shared" si="412"/>
        <v>2</v>
      </c>
      <c r="BA462" s="86" t="b">
        <f t="shared" si="413"/>
        <v>1</v>
      </c>
      <c r="BB462" s="86" t="str">
        <f t="shared" si="414"/>
        <v>Distance</v>
      </c>
      <c r="BC462" s="86" t="str">
        <f t="shared" si="415"/>
        <v>&lt;=</v>
      </c>
      <c r="BD462" s="86">
        <f t="shared" si="416"/>
        <v>440.973388671875</v>
      </c>
      <c r="BE462" s="86">
        <f t="shared" si="417"/>
        <v>0</v>
      </c>
      <c r="BF462" s="86" t="b">
        <f t="shared" si="418"/>
        <v>0</v>
      </c>
      <c r="BG462" s="86" t="str">
        <f t="shared" si="419"/>
        <v>Distance</v>
      </c>
      <c r="BH462" s="86" t="str">
        <f t="shared" si="420"/>
        <v>&gt;</v>
      </c>
      <c r="BI462" s="86">
        <f t="shared" si="421"/>
        <v>279.580810546875</v>
      </c>
      <c r="BJ462" s="15">
        <f t="shared" si="422"/>
        <v>0</v>
      </c>
      <c r="BK462" s="15" t="str">
        <f t="shared" si="423"/>
        <v>Speed&lt;=16,983642578125 AND Speed&lt;=18,040771484375 AND Speed&lt;=18,583740234375 AND Speed&lt;=20,9580078125 AND Distance&lt;=440,973388671875 AND Distance&gt;279,580810546875</v>
      </c>
      <c r="BM462"/>
      <c r="BN462"/>
      <c r="BO462"/>
    </row>
    <row r="463" spans="1:67">
      <c r="A463" s="15">
        <v>460</v>
      </c>
      <c r="B463" s="15">
        <v>-2</v>
      </c>
      <c r="C463" s="15">
        <v>-8192</v>
      </c>
      <c r="D463" s="15">
        <f t="shared" si="371"/>
        <v>-1</v>
      </c>
      <c r="E463" s="15">
        <f t="shared" si="372"/>
        <v>0</v>
      </c>
      <c r="F463" s="15">
        <f t="shared" si="373"/>
        <v>-1</v>
      </c>
      <c r="G463" s="15">
        <v>717</v>
      </c>
      <c r="H463" s="15">
        <v>718</v>
      </c>
      <c r="I463" s="15">
        <v>135</v>
      </c>
      <c r="J463" s="15">
        <v>8</v>
      </c>
      <c r="K463" s="15">
        <v>971</v>
      </c>
      <c r="L463" s="15">
        <v>0</v>
      </c>
      <c r="M463" s="15">
        <f t="shared" si="374"/>
        <v>0</v>
      </c>
      <c r="O463" s="86">
        <f t="shared" si="375"/>
        <v>971</v>
      </c>
      <c r="P463" s="86">
        <f t="shared" si="376"/>
        <v>0.333251953125</v>
      </c>
      <c r="Q463" s="86">
        <f t="shared" si="377"/>
        <v>853</v>
      </c>
      <c r="R463" s="86" t="b">
        <f t="shared" si="378"/>
        <v>1</v>
      </c>
      <c r="S463" s="86" t="str">
        <f t="shared" si="379"/>
        <v>Dummy Node</v>
      </c>
      <c r="T463" s="86" t="str">
        <f t="shared" si="380"/>
        <v>N/A</v>
      </c>
      <c r="U463" s="86" t="str">
        <f t="shared" si="381"/>
        <v>N/A</v>
      </c>
      <c r="V463" s="86">
        <f t="shared" si="382"/>
        <v>628</v>
      </c>
      <c r="W463" s="86" t="b">
        <f t="shared" si="383"/>
        <v>1</v>
      </c>
      <c r="X463" s="86" t="str">
        <f t="shared" si="384"/>
        <v>Dummy Node</v>
      </c>
      <c r="Y463" s="86" t="str">
        <f t="shared" si="385"/>
        <v>N/A</v>
      </c>
      <c r="Z463" s="86" t="str">
        <f t="shared" si="386"/>
        <v>N/A</v>
      </c>
      <c r="AA463" s="86">
        <f t="shared" si="387"/>
        <v>377</v>
      </c>
      <c r="AB463" s="86" t="b">
        <f t="shared" si="388"/>
        <v>0</v>
      </c>
      <c r="AC463" s="86" t="str">
        <f t="shared" si="389"/>
        <v>Dummy Node</v>
      </c>
      <c r="AD463" s="86" t="str">
        <f t="shared" si="390"/>
        <v>N/A</v>
      </c>
      <c r="AE463" s="86" t="str">
        <f t="shared" si="391"/>
        <v>N/A</v>
      </c>
      <c r="AF463" s="86">
        <f t="shared" si="392"/>
        <v>237</v>
      </c>
      <c r="AG463" s="86" t="b">
        <f t="shared" si="393"/>
        <v>1</v>
      </c>
      <c r="AH463" s="86" t="str">
        <f t="shared" si="394"/>
        <v>Speed</v>
      </c>
      <c r="AI463" s="86" t="str">
        <f t="shared" si="395"/>
        <v>&lt;=</v>
      </c>
      <c r="AJ463" s="86">
        <f t="shared" si="396"/>
        <v>16.983642578125</v>
      </c>
      <c r="AK463" s="86">
        <f t="shared" si="397"/>
        <v>33</v>
      </c>
      <c r="AL463" s="86" t="b">
        <f t="shared" si="398"/>
        <v>1</v>
      </c>
      <c r="AM463" s="86" t="str">
        <f t="shared" si="399"/>
        <v>Speed</v>
      </c>
      <c r="AN463" s="86" t="str">
        <f t="shared" si="400"/>
        <v>&lt;=</v>
      </c>
      <c r="AO463" s="86">
        <f t="shared" si="401"/>
        <v>18.040771484375</v>
      </c>
      <c r="AP463" s="86">
        <f t="shared" si="402"/>
        <v>9</v>
      </c>
      <c r="AQ463" s="86" t="b">
        <f t="shared" si="403"/>
        <v>1</v>
      </c>
      <c r="AR463" s="86" t="str">
        <f t="shared" si="404"/>
        <v>Speed</v>
      </c>
      <c r="AS463" s="86" t="str">
        <f t="shared" si="405"/>
        <v>&lt;=</v>
      </c>
      <c r="AT463" s="86">
        <f t="shared" si="406"/>
        <v>18.583740234375</v>
      </c>
      <c r="AU463" s="86">
        <f t="shared" si="407"/>
        <v>7</v>
      </c>
      <c r="AV463" s="86" t="b">
        <f t="shared" si="408"/>
        <v>1</v>
      </c>
      <c r="AW463" s="86" t="str">
        <f t="shared" si="409"/>
        <v>Speed</v>
      </c>
      <c r="AX463" s="86" t="str">
        <f t="shared" si="410"/>
        <v>&lt;=</v>
      </c>
      <c r="AY463" s="86">
        <f t="shared" si="411"/>
        <v>20.9580078125</v>
      </c>
      <c r="AZ463" s="86">
        <f t="shared" si="412"/>
        <v>2</v>
      </c>
      <c r="BA463" s="86" t="b">
        <f t="shared" si="413"/>
        <v>1</v>
      </c>
      <c r="BB463" s="86" t="str">
        <f t="shared" si="414"/>
        <v>Distance</v>
      </c>
      <c r="BC463" s="86" t="str">
        <f t="shared" si="415"/>
        <v>&lt;=</v>
      </c>
      <c r="BD463" s="86">
        <f t="shared" si="416"/>
        <v>440.973388671875</v>
      </c>
      <c r="BE463" s="86">
        <f t="shared" si="417"/>
        <v>0</v>
      </c>
      <c r="BF463" s="86" t="b">
        <f t="shared" si="418"/>
        <v>0</v>
      </c>
      <c r="BG463" s="86" t="str">
        <f t="shared" si="419"/>
        <v>Distance</v>
      </c>
      <c r="BH463" s="86" t="str">
        <f t="shared" si="420"/>
        <v>&gt;</v>
      </c>
      <c r="BI463" s="86">
        <f t="shared" si="421"/>
        <v>279.580810546875</v>
      </c>
      <c r="BJ463" s="15">
        <f t="shared" si="422"/>
        <v>0</v>
      </c>
      <c r="BK463" s="15" t="str">
        <f t="shared" si="423"/>
        <v>Speed&lt;=16,983642578125 AND Speed&lt;=18,040771484375 AND Speed&lt;=18,583740234375 AND Speed&lt;=20,9580078125 AND Distance&lt;=440,973388671875 AND Distance&gt;279,580810546875</v>
      </c>
      <c r="BM463"/>
      <c r="BN463"/>
      <c r="BO463"/>
    </row>
    <row r="464" spans="1:67">
      <c r="A464" s="15">
        <v>461</v>
      </c>
      <c r="B464" s="15">
        <v>-2</v>
      </c>
      <c r="C464" s="15">
        <v>-8192</v>
      </c>
      <c r="D464" s="15">
        <f t="shared" si="371"/>
        <v>-1</v>
      </c>
      <c r="E464" s="15">
        <f t="shared" si="372"/>
        <v>0</v>
      </c>
      <c r="F464" s="15">
        <f t="shared" si="373"/>
        <v>-1</v>
      </c>
      <c r="G464" s="15">
        <v>719</v>
      </c>
      <c r="H464" s="15">
        <v>720</v>
      </c>
      <c r="I464" s="15">
        <v>138</v>
      </c>
      <c r="J464" s="15">
        <v>8</v>
      </c>
      <c r="K464" s="15">
        <v>972</v>
      </c>
      <c r="L464" s="15">
        <v>1365</v>
      </c>
      <c r="M464" s="15">
        <f t="shared" si="374"/>
        <v>0.333251953125</v>
      </c>
      <c r="O464" s="86">
        <f t="shared" si="375"/>
        <v>972</v>
      </c>
      <c r="P464" s="86">
        <f t="shared" si="376"/>
        <v>0.333251953125</v>
      </c>
      <c r="Q464" s="86">
        <f t="shared" si="377"/>
        <v>853</v>
      </c>
      <c r="R464" s="86" t="b">
        <f t="shared" si="378"/>
        <v>0</v>
      </c>
      <c r="S464" s="86" t="str">
        <f t="shared" si="379"/>
        <v>Dummy Node</v>
      </c>
      <c r="T464" s="86" t="str">
        <f t="shared" si="380"/>
        <v>N/A</v>
      </c>
      <c r="U464" s="86" t="str">
        <f t="shared" si="381"/>
        <v>N/A</v>
      </c>
      <c r="V464" s="86">
        <f t="shared" si="382"/>
        <v>628</v>
      </c>
      <c r="W464" s="86" t="b">
        <f t="shared" si="383"/>
        <v>1</v>
      </c>
      <c r="X464" s="86" t="str">
        <f t="shared" si="384"/>
        <v>Dummy Node</v>
      </c>
      <c r="Y464" s="86" t="str">
        <f t="shared" si="385"/>
        <v>N/A</v>
      </c>
      <c r="Z464" s="86" t="str">
        <f t="shared" si="386"/>
        <v>N/A</v>
      </c>
      <c r="AA464" s="86">
        <f t="shared" si="387"/>
        <v>377</v>
      </c>
      <c r="AB464" s="86" t="b">
        <f t="shared" si="388"/>
        <v>0</v>
      </c>
      <c r="AC464" s="86" t="str">
        <f t="shared" si="389"/>
        <v>Dummy Node</v>
      </c>
      <c r="AD464" s="86" t="str">
        <f t="shared" si="390"/>
        <v>N/A</v>
      </c>
      <c r="AE464" s="86" t="str">
        <f t="shared" si="391"/>
        <v>N/A</v>
      </c>
      <c r="AF464" s="86">
        <f t="shared" si="392"/>
        <v>237</v>
      </c>
      <c r="AG464" s="86" t="b">
        <f t="shared" si="393"/>
        <v>1</v>
      </c>
      <c r="AH464" s="86" t="str">
        <f t="shared" si="394"/>
        <v>Speed</v>
      </c>
      <c r="AI464" s="86" t="str">
        <f t="shared" si="395"/>
        <v>&lt;=</v>
      </c>
      <c r="AJ464" s="86">
        <f t="shared" si="396"/>
        <v>16.983642578125</v>
      </c>
      <c r="AK464" s="86">
        <f t="shared" si="397"/>
        <v>33</v>
      </c>
      <c r="AL464" s="86" t="b">
        <f t="shared" si="398"/>
        <v>1</v>
      </c>
      <c r="AM464" s="86" t="str">
        <f t="shared" si="399"/>
        <v>Speed</v>
      </c>
      <c r="AN464" s="86" t="str">
        <f t="shared" si="400"/>
        <v>&lt;=</v>
      </c>
      <c r="AO464" s="86">
        <f t="shared" si="401"/>
        <v>18.040771484375</v>
      </c>
      <c r="AP464" s="86">
        <f t="shared" si="402"/>
        <v>9</v>
      </c>
      <c r="AQ464" s="86" t="b">
        <f t="shared" si="403"/>
        <v>1</v>
      </c>
      <c r="AR464" s="86" t="str">
        <f t="shared" si="404"/>
        <v>Speed</v>
      </c>
      <c r="AS464" s="86" t="str">
        <f t="shared" si="405"/>
        <v>&lt;=</v>
      </c>
      <c r="AT464" s="86">
        <f t="shared" si="406"/>
        <v>18.583740234375</v>
      </c>
      <c r="AU464" s="86">
        <f t="shared" si="407"/>
        <v>7</v>
      </c>
      <c r="AV464" s="86" t="b">
        <f t="shared" si="408"/>
        <v>1</v>
      </c>
      <c r="AW464" s="86" t="str">
        <f t="shared" si="409"/>
        <v>Speed</v>
      </c>
      <c r="AX464" s="86" t="str">
        <f t="shared" si="410"/>
        <v>&lt;=</v>
      </c>
      <c r="AY464" s="86">
        <f t="shared" si="411"/>
        <v>20.9580078125</v>
      </c>
      <c r="AZ464" s="86">
        <f t="shared" si="412"/>
        <v>2</v>
      </c>
      <c r="BA464" s="86" t="b">
        <f t="shared" si="413"/>
        <v>1</v>
      </c>
      <c r="BB464" s="86" t="str">
        <f t="shared" si="414"/>
        <v>Distance</v>
      </c>
      <c r="BC464" s="86" t="str">
        <f t="shared" si="415"/>
        <v>&lt;=</v>
      </c>
      <c r="BD464" s="86">
        <f t="shared" si="416"/>
        <v>440.973388671875</v>
      </c>
      <c r="BE464" s="86">
        <f t="shared" si="417"/>
        <v>0</v>
      </c>
      <c r="BF464" s="86" t="b">
        <f t="shared" si="418"/>
        <v>0</v>
      </c>
      <c r="BG464" s="86" t="str">
        <f t="shared" si="419"/>
        <v>Distance</v>
      </c>
      <c r="BH464" s="86" t="str">
        <f t="shared" si="420"/>
        <v>&gt;</v>
      </c>
      <c r="BI464" s="86">
        <f t="shared" si="421"/>
        <v>279.580810546875</v>
      </c>
      <c r="BJ464" s="15">
        <f t="shared" si="422"/>
        <v>0</v>
      </c>
      <c r="BK464" s="15" t="str">
        <f t="shared" si="423"/>
        <v>Speed&lt;=16,983642578125 AND Speed&lt;=18,040771484375 AND Speed&lt;=18,583740234375 AND Speed&lt;=20,9580078125 AND Distance&lt;=440,973388671875 AND Distance&gt;279,580810546875</v>
      </c>
      <c r="BM464"/>
      <c r="BN464"/>
      <c r="BO464"/>
    </row>
    <row r="465" spans="1:67">
      <c r="A465" s="15">
        <v>462</v>
      </c>
      <c r="B465" s="15">
        <v>-2</v>
      </c>
      <c r="C465" s="15">
        <v>-8192</v>
      </c>
      <c r="D465" s="15">
        <f t="shared" si="371"/>
        <v>-1</v>
      </c>
      <c r="E465" s="15">
        <f t="shared" si="372"/>
        <v>0</v>
      </c>
      <c r="F465" s="15">
        <f t="shared" si="373"/>
        <v>-1</v>
      </c>
      <c r="G465" s="15">
        <v>721</v>
      </c>
      <c r="H465" s="15">
        <v>722</v>
      </c>
      <c r="I465" s="15">
        <v>138</v>
      </c>
      <c r="J465" s="15">
        <v>8</v>
      </c>
      <c r="K465" s="15">
        <v>973</v>
      </c>
      <c r="L465" s="15">
        <v>1365</v>
      </c>
      <c r="M465" s="15">
        <f t="shared" si="374"/>
        <v>0.333251953125</v>
      </c>
      <c r="O465" s="86">
        <f t="shared" si="375"/>
        <v>973</v>
      </c>
      <c r="P465" s="86">
        <f t="shared" si="376"/>
        <v>0.333251953125</v>
      </c>
      <c r="Q465" s="86">
        <f t="shared" si="377"/>
        <v>854</v>
      </c>
      <c r="R465" s="86" t="b">
        <f t="shared" si="378"/>
        <v>1</v>
      </c>
      <c r="S465" s="86" t="str">
        <f t="shared" si="379"/>
        <v>Dummy Node</v>
      </c>
      <c r="T465" s="86" t="str">
        <f t="shared" si="380"/>
        <v>N/A</v>
      </c>
      <c r="U465" s="86" t="str">
        <f t="shared" si="381"/>
        <v>N/A</v>
      </c>
      <c r="V465" s="86">
        <f t="shared" si="382"/>
        <v>628</v>
      </c>
      <c r="W465" s="86" t="b">
        <f t="shared" si="383"/>
        <v>0</v>
      </c>
      <c r="X465" s="86" t="str">
        <f t="shared" si="384"/>
        <v>Dummy Node</v>
      </c>
      <c r="Y465" s="86" t="str">
        <f t="shared" si="385"/>
        <v>N/A</v>
      </c>
      <c r="Z465" s="86" t="str">
        <f t="shared" si="386"/>
        <v>N/A</v>
      </c>
      <c r="AA465" s="86">
        <f t="shared" si="387"/>
        <v>377</v>
      </c>
      <c r="AB465" s="86" t="b">
        <f t="shared" si="388"/>
        <v>0</v>
      </c>
      <c r="AC465" s="86" t="str">
        <f t="shared" si="389"/>
        <v>Dummy Node</v>
      </c>
      <c r="AD465" s="86" t="str">
        <f t="shared" si="390"/>
        <v>N/A</v>
      </c>
      <c r="AE465" s="86" t="str">
        <f t="shared" si="391"/>
        <v>N/A</v>
      </c>
      <c r="AF465" s="86">
        <f t="shared" si="392"/>
        <v>237</v>
      </c>
      <c r="AG465" s="86" t="b">
        <f t="shared" si="393"/>
        <v>1</v>
      </c>
      <c r="AH465" s="86" t="str">
        <f t="shared" si="394"/>
        <v>Speed</v>
      </c>
      <c r="AI465" s="86" t="str">
        <f t="shared" si="395"/>
        <v>&lt;=</v>
      </c>
      <c r="AJ465" s="86">
        <f t="shared" si="396"/>
        <v>16.983642578125</v>
      </c>
      <c r="AK465" s="86">
        <f t="shared" si="397"/>
        <v>33</v>
      </c>
      <c r="AL465" s="86" t="b">
        <f t="shared" si="398"/>
        <v>1</v>
      </c>
      <c r="AM465" s="86" t="str">
        <f t="shared" si="399"/>
        <v>Speed</v>
      </c>
      <c r="AN465" s="86" t="str">
        <f t="shared" si="400"/>
        <v>&lt;=</v>
      </c>
      <c r="AO465" s="86">
        <f t="shared" si="401"/>
        <v>18.040771484375</v>
      </c>
      <c r="AP465" s="86">
        <f t="shared" si="402"/>
        <v>9</v>
      </c>
      <c r="AQ465" s="86" t="b">
        <f t="shared" si="403"/>
        <v>1</v>
      </c>
      <c r="AR465" s="86" t="str">
        <f t="shared" si="404"/>
        <v>Speed</v>
      </c>
      <c r="AS465" s="86" t="str">
        <f t="shared" si="405"/>
        <v>&lt;=</v>
      </c>
      <c r="AT465" s="86">
        <f t="shared" si="406"/>
        <v>18.583740234375</v>
      </c>
      <c r="AU465" s="86">
        <f t="shared" si="407"/>
        <v>7</v>
      </c>
      <c r="AV465" s="86" t="b">
        <f t="shared" si="408"/>
        <v>1</v>
      </c>
      <c r="AW465" s="86" t="str">
        <f t="shared" si="409"/>
        <v>Speed</v>
      </c>
      <c r="AX465" s="86" t="str">
        <f t="shared" si="410"/>
        <v>&lt;=</v>
      </c>
      <c r="AY465" s="86">
        <f t="shared" si="411"/>
        <v>20.9580078125</v>
      </c>
      <c r="AZ465" s="86">
        <f t="shared" si="412"/>
        <v>2</v>
      </c>
      <c r="BA465" s="86" t="b">
        <f t="shared" si="413"/>
        <v>1</v>
      </c>
      <c r="BB465" s="86" t="str">
        <f t="shared" si="414"/>
        <v>Distance</v>
      </c>
      <c r="BC465" s="86" t="str">
        <f t="shared" si="415"/>
        <v>&lt;=</v>
      </c>
      <c r="BD465" s="86">
        <f t="shared" si="416"/>
        <v>440.973388671875</v>
      </c>
      <c r="BE465" s="86">
        <f t="shared" si="417"/>
        <v>0</v>
      </c>
      <c r="BF465" s="86" t="b">
        <f t="shared" si="418"/>
        <v>0</v>
      </c>
      <c r="BG465" s="86" t="str">
        <f t="shared" si="419"/>
        <v>Distance</v>
      </c>
      <c r="BH465" s="86" t="str">
        <f t="shared" si="420"/>
        <v>&gt;</v>
      </c>
      <c r="BI465" s="86">
        <f t="shared" si="421"/>
        <v>279.580810546875</v>
      </c>
      <c r="BJ465" s="15">
        <f t="shared" si="422"/>
        <v>0</v>
      </c>
      <c r="BK465" s="15" t="str">
        <f t="shared" si="423"/>
        <v>Speed&lt;=16,983642578125 AND Speed&lt;=18,040771484375 AND Speed&lt;=18,583740234375 AND Speed&lt;=20,9580078125 AND Distance&lt;=440,973388671875 AND Distance&gt;279,580810546875</v>
      </c>
      <c r="BM465"/>
      <c r="BN465"/>
      <c r="BO465"/>
    </row>
    <row r="466" spans="1:67">
      <c r="A466" s="15">
        <v>463</v>
      </c>
      <c r="B466" s="15">
        <v>-2</v>
      </c>
      <c r="C466" s="15">
        <v>-8192</v>
      </c>
      <c r="D466" s="15">
        <f t="shared" si="371"/>
        <v>-1</v>
      </c>
      <c r="E466" s="15">
        <f t="shared" si="372"/>
        <v>0</v>
      </c>
      <c r="F466" s="15">
        <f t="shared" si="373"/>
        <v>-1</v>
      </c>
      <c r="G466" s="15">
        <v>-1</v>
      </c>
      <c r="H466" s="15">
        <v>-1</v>
      </c>
      <c r="I466" s="15">
        <v>144</v>
      </c>
      <c r="J466" s="15">
        <v>9</v>
      </c>
      <c r="K466" s="15">
        <v>974</v>
      </c>
      <c r="L466" s="15">
        <v>819</v>
      </c>
      <c r="M466" s="15">
        <f t="shared" si="374"/>
        <v>0.199951171875</v>
      </c>
      <c r="O466" s="86">
        <f t="shared" si="375"/>
        <v>974</v>
      </c>
      <c r="P466" s="86">
        <f t="shared" si="376"/>
        <v>0.333251953125</v>
      </c>
      <c r="Q466" s="86">
        <f t="shared" si="377"/>
        <v>854</v>
      </c>
      <c r="R466" s="86" t="b">
        <f t="shared" si="378"/>
        <v>0</v>
      </c>
      <c r="S466" s="86" t="str">
        <f t="shared" si="379"/>
        <v>Dummy Node</v>
      </c>
      <c r="T466" s="86" t="str">
        <f t="shared" si="380"/>
        <v>N/A</v>
      </c>
      <c r="U466" s="86" t="str">
        <f t="shared" si="381"/>
        <v>N/A</v>
      </c>
      <c r="V466" s="86">
        <f t="shared" si="382"/>
        <v>628</v>
      </c>
      <c r="W466" s="86" t="b">
        <f t="shared" si="383"/>
        <v>0</v>
      </c>
      <c r="X466" s="86" t="str">
        <f t="shared" si="384"/>
        <v>Dummy Node</v>
      </c>
      <c r="Y466" s="86" t="str">
        <f t="shared" si="385"/>
        <v>N/A</v>
      </c>
      <c r="Z466" s="86" t="str">
        <f t="shared" si="386"/>
        <v>N/A</v>
      </c>
      <c r="AA466" s="86">
        <f t="shared" si="387"/>
        <v>377</v>
      </c>
      <c r="AB466" s="86" t="b">
        <f t="shared" si="388"/>
        <v>0</v>
      </c>
      <c r="AC466" s="86" t="str">
        <f t="shared" si="389"/>
        <v>Dummy Node</v>
      </c>
      <c r="AD466" s="86" t="str">
        <f t="shared" si="390"/>
        <v>N/A</v>
      </c>
      <c r="AE466" s="86" t="str">
        <f t="shared" si="391"/>
        <v>N/A</v>
      </c>
      <c r="AF466" s="86">
        <f t="shared" si="392"/>
        <v>237</v>
      </c>
      <c r="AG466" s="86" t="b">
        <f t="shared" si="393"/>
        <v>1</v>
      </c>
      <c r="AH466" s="86" t="str">
        <f t="shared" si="394"/>
        <v>Speed</v>
      </c>
      <c r="AI466" s="86" t="str">
        <f t="shared" si="395"/>
        <v>&lt;=</v>
      </c>
      <c r="AJ466" s="86">
        <f t="shared" si="396"/>
        <v>16.983642578125</v>
      </c>
      <c r="AK466" s="86">
        <f t="shared" si="397"/>
        <v>33</v>
      </c>
      <c r="AL466" s="86" t="b">
        <f t="shared" si="398"/>
        <v>1</v>
      </c>
      <c r="AM466" s="86" t="str">
        <f t="shared" si="399"/>
        <v>Speed</v>
      </c>
      <c r="AN466" s="86" t="str">
        <f t="shared" si="400"/>
        <v>&lt;=</v>
      </c>
      <c r="AO466" s="86">
        <f t="shared" si="401"/>
        <v>18.040771484375</v>
      </c>
      <c r="AP466" s="86">
        <f t="shared" si="402"/>
        <v>9</v>
      </c>
      <c r="AQ466" s="86" t="b">
        <f t="shared" si="403"/>
        <v>1</v>
      </c>
      <c r="AR466" s="86" t="str">
        <f t="shared" si="404"/>
        <v>Speed</v>
      </c>
      <c r="AS466" s="86" t="str">
        <f t="shared" si="405"/>
        <v>&lt;=</v>
      </c>
      <c r="AT466" s="86">
        <f t="shared" si="406"/>
        <v>18.583740234375</v>
      </c>
      <c r="AU466" s="86">
        <f t="shared" si="407"/>
        <v>7</v>
      </c>
      <c r="AV466" s="86" t="b">
        <f t="shared" si="408"/>
        <v>1</v>
      </c>
      <c r="AW466" s="86" t="str">
        <f t="shared" si="409"/>
        <v>Speed</v>
      </c>
      <c r="AX466" s="86" t="str">
        <f t="shared" si="410"/>
        <v>&lt;=</v>
      </c>
      <c r="AY466" s="86">
        <f t="shared" si="411"/>
        <v>20.9580078125</v>
      </c>
      <c r="AZ466" s="86">
        <f t="shared" si="412"/>
        <v>2</v>
      </c>
      <c r="BA466" s="86" t="b">
        <f t="shared" si="413"/>
        <v>1</v>
      </c>
      <c r="BB466" s="86" t="str">
        <f t="shared" si="414"/>
        <v>Distance</v>
      </c>
      <c r="BC466" s="86" t="str">
        <f t="shared" si="415"/>
        <v>&lt;=</v>
      </c>
      <c r="BD466" s="86">
        <f t="shared" si="416"/>
        <v>440.973388671875</v>
      </c>
      <c r="BE466" s="86">
        <f t="shared" si="417"/>
        <v>0</v>
      </c>
      <c r="BF466" s="86" t="b">
        <f t="shared" si="418"/>
        <v>0</v>
      </c>
      <c r="BG466" s="86" t="str">
        <f t="shared" si="419"/>
        <v>Distance</v>
      </c>
      <c r="BH466" s="86" t="str">
        <f t="shared" si="420"/>
        <v>&gt;</v>
      </c>
      <c r="BI466" s="86">
        <f t="shared" si="421"/>
        <v>279.580810546875</v>
      </c>
      <c r="BJ466" s="15">
        <f t="shared" si="422"/>
        <v>0</v>
      </c>
      <c r="BK466" s="15" t="str">
        <f t="shared" si="423"/>
        <v>Speed&lt;=16,983642578125 AND Speed&lt;=18,040771484375 AND Speed&lt;=18,583740234375 AND Speed&lt;=20,9580078125 AND Distance&lt;=440,973388671875 AND Distance&gt;279,580810546875</v>
      </c>
      <c r="BM466"/>
      <c r="BN466"/>
      <c r="BO466"/>
    </row>
    <row r="467" spans="1:67">
      <c r="A467" s="15">
        <v>464</v>
      </c>
      <c r="B467" s="15">
        <v>-2</v>
      </c>
      <c r="C467" s="15">
        <v>-8192</v>
      </c>
      <c r="D467" s="15">
        <f t="shared" si="371"/>
        <v>-1</v>
      </c>
      <c r="E467" s="15">
        <f t="shared" si="372"/>
        <v>0</v>
      </c>
      <c r="F467" s="15">
        <f t="shared" si="373"/>
        <v>-1</v>
      </c>
      <c r="G467" s="15">
        <v>-1</v>
      </c>
      <c r="H467" s="15">
        <v>-1</v>
      </c>
      <c r="I467" s="15">
        <v>144</v>
      </c>
      <c r="J467" s="15">
        <v>9</v>
      </c>
      <c r="K467" s="15">
        <v>975</v>
      </c>
      <c r="L467" s="15">
        <v>819</v>
      </c>
      <c r="M467" s="15">
        <f t="shared" si="374"/>
        <v>0.199951171875</v>
      </c>
      <c r="O467" s="86">
        <f t="shared" si="375"/>
        <v>975</v>
      </c>
      <c r="P467" s="86">
        <f t="shared" si="376"/>
        <v>0.333251953125</v>
      </c>
      <c r="Q467" s="86">
        <f t="shared" si="377"/>
        <v>863</v>
      </c>
      <c r="R467" s="86" t="b">
        <f t="shared" si="378"/>
        <v>1</v>
      </c>
      <c r="S467" s="86" t="str">
        <f t="shared" si="379"/>
        <v>Dummy Node</v>
      </c>
      <c r="T467" s="86" t="str">
        <f t="shared" si="380"/>
        <v>N/A</v>
      </c>
      <c r="U467" s="86" t="str">
        <f t="shared" si="381"/>
        <v>N/A</v>
      </c>
      <c r="V467" s="86">
        <f t="shared" si="382"/>
        <v>647</v>
      </c>
      <c r="W467" s="86" t="b">
        <f t="shared" si="383"/>
        <v>1</v>
      </c>
      <c r="X467" s="86" t="str">
        <f t="shared" si="384"/>
        <v>Dummy Node</v>
      </c>
      <c r="Y467" s="86" t="str">
        <f t="shared" si="385"/>
        <v>N/A</v>
      </c>
      <c r="Z467" s="86" t="str">
        <f t="shared" si="386"/>
        <v>N/A</v>
      </c>
      <c r="AA467" s="86">
        <f t="shared" si="387"/>
        <v>395</v>
      </c>
      <c r="AB467" s="86" t="b">
        <f t="shared" si="388"/>
        <v>1</v>
      </c>
      <c r="AC467" s="86" t="str">
        <f t="shared" si="389"/>
        <v>Dummy Node</v>
      </c>
      <c r="AD467" s="86" t="str">
        <f t="shared" si="390"/>
        <v>N/A</v>
      </c>
      <c r="AE467" s="86" t="str">
        <f t="shared" si="391"/>
        <v>N/A</v>
      </c>
      <c r="AF467" s="86">
        <f t="shared" si="392"/>
        <v>119</v>
      </c>
      <c r="AG467" s="86" t="b">
        <f t="shared" si="393"/>
        <v>1</v>
      </c>
      <c r="AH467" s="86" t="str">
        <f t="shared" si="394"/>
        <v>Speed</v>
      </c>
      <c r="AI467" s="86" t="str">
        <f t="shared" si="395"/>
        <v>&lt;=</v>
      </c>
      <c r="AJ467" s="86">
        <f t="shared" si="396"/>
        <v>21.189208984375</v>
      </c>
      <c r="AK467" s="86">
        <f t="shared" si="397"/>
        <v>39</v>
      </c>
      <c r="AL467" s="86" t="b">
        <f t="shared" si="398"/>
        <v>1</v>
      </c>
      <c r="AM467" s="86" t="str">
        <f t="shared" si="399"/>
        <v>Speed</v>
      </c>
      <c r="AN467" s="86" t="str">
        <f t="shared" si="400"/>
        <v>&lt;=</v>
      </c>
      <c r="AO467" s="86">
        <f t="shared" si="401"/>
        <v>22.98486328125</v>
      </c>
      <c r="AP467" s="86">
        <f t="shared" si="402"/>
        <v>37</v>
      </c>
      <c r="AQ467" s="86" t="b">
        <f t="shared" si="403"/>
        <v>1</v>
      </c>
      <c r="AR467" s="86" t="str">
        <f t="shared" si="404"/>
        <v>Speed</v>
      </c>
      <c r="AS467" s="86" t="str">
        <f t="shared" si="405"/>
        <v>&lt;=</v>
      </c>
      <c r="AT467" s="86">
        <f t="shared" si="406"/>
        <v>23.851806640625</v>
      </c>
      <c r="AU467" s="86">
        <f t="shared" si="407"/>
        <v>8</v>
      </c>
      <c r="AV467" s="86" t="b">
        <f t="shared" si="408"/>
        <v>1</v>
      </c>
      <c r="AW467" s="86" t="str">
        <f t="shared" si="409"/>
        <v>Distance</v>
      </c>
      <c r="AX467" s="86" t="str">
        <f t="shared" si="410"/>
        <v>&lt;=</v>
      </c>
      <c r="AY467" s="86">
        <f t="shared" si="411"/>
        <v>557.604736328125</v>
      </c>
      <c r="AZ467" s="86">
        <f t="shared" si="412"/>
        <v>2</v>
      </c>
      <c r="BA467" s="86" t="b">
        <f t="shared" si="413"/>
        <v>0</v>
      </c>
      <c r="BB467" s="86" t="str">
        <f t="shared" si="414"/>
        <v>Distance</v>
      </c>
      <c r="BC467" s="86" t="str">
        <f t="shared" si="415"/>
        <v>&gt;</v>
      </c>
      <c r="BD467" s="86">
        <f t="shared" si="416"/>
        <v>440.973388671875</v>
      </c>
      <c r="BE467" s="86">
        <f t="shared" si="417"/>
        <v>0</v>
      </c>
      <c r="BF467" s="86" t="b">
        <f t="shared" si="418"/>
        <v>0</v>
      </c>
      <c r="BG467" s="86" t="str">
        <f t="shared" si="419"/>
        <v>Distance</v>
      </c>
      <c r="BH467" s="86" t="str">
        <f t="shared" si="420"/>
        <v>&gt;</v>
      </c>
      <c r="BI467" s="86">
        <f t="shared" si="421"/>
        <v>279.580810546875</v>
      </c>
      <c r="BJ467" s="15">
        <f t="shared" si="422"/>
        <v>0</v>
      </c>
      <c r="BK467" s="15" t="str">
        <f t="shared" si="423"/>
        <v>Speed&lt;=21,189208984375 AND Speed&lt;=22,98486328125 AND Speed&lt;=23,851806640625 AND Distance&lt;=557,604736328125 AND Distance&gt;440,973388671875 AND Distance&gt;279,580810546875</v>
      </c>
      <c r="BM467"/>
      <c r="BN467"/>
      <c r="BO467"/>
    </row>
    <row r="468" spans="1:67">
      <c r="A468" s="15">
        <v>465</v>
      </c>
      <c r="B468" s="15">
        <v>-2</v>
      </c>
      <c r="C468" s="15">
        <v>-8192</v>
      </c>
      <c r="D468" s="15">
        <f t="shared" si="371"/>
        <v>-1</v>
      </c>
      <c r="E468" s="15">
        <f t="shared" si="372"/>
        <v>0</v>
      </c>
      <c r="F468" s="15">
        <f t="shared" si="373"/>
        <v>-1</v>
      </c>
      <c r="G468" s="15">
        <v>-1</v>
      </c>
      <c r="H468" s="15">
        <v>-1</v>
      </c>
      <c r="I468" s="15">
        <v>146</v>
      </c>
      <c r="J468" s="15">
        <v>9</v>
      </c>
      <c r="K468" s="15">
        <v>976</v>
      </c>
      <c r="L468" s="15">
        <v>0</v>
      </c>
      <c r="M468" s="15">
        <f t="shared" si="374"/>
        <v>0</v>
      </c>
      <c r="O468" s="86">
        <f t="shared" si="375"/>
        <v>976</v>
      </c>
      <c r="P468" s="86">
        <f t="shared" si="376"/>
        <v>0.333251953125</v>
      </c>
      <c r="Q468" s="86">
        <f t="shared" si="377"/>
        <v>863</v>
      </c>
      <c r="R468" s="86" t="b">
        <f t="shared" si="378"/>
        <v>0</v>
      </c>
      <c r="S468" s="86" t="str">
        <f t="shared" si="379"/>
        <v>Dummy Node</v>
      </c>
      <c r="T468" s="86" t="str">
        <f t="shared" si="380"/>
        <v>N/A</v>
      </c>
      <c r="U468" s="86" t="str">
        <f t="shared" si="381"/>
        <v>N/A</v>
      </c>
      <c r="V468" s="86">
        <f t="shared" si="382"/>
        <v>647</v>
      </c>
      <c r="W468" s="86" t="b">
        <f t="shared" si="383"/>
        <v>1</v>
      </c>
      <c r="X468" s="86" t="str">
        <f t="shared" si="384"/>
        <v>Dummy Node</v>
      </c>
      <c r="Y468" s="86" t="str">
        <f t="shared" si="385"/>
        <v>N/A</v>
      </c>
      <c r="Z468" s="86" t="str">
        <f t="shared" si="386"/>
        <v>N/A</v>
      </c>
      <c r="AA468" s="86">
        <f t="shared" si="387"/>
        <v>395</v>
      </c>
      <c r="AB468" s="86" t="b">
        <f t="shared" si="388"/>
        <v>1</v>
      </c>
      <c r="AC468" s="86" t="str">
        <f t="shared" si="389"/>
        <v>Dummy Node</v>
      </c>
      <c r="AD468" s="86" t="str">
        <f t="shared" si="390"/>
        <v>N/A</v>
      </c>
      <c r="AE468" s="86" t="str">
        <f t="shared" si="391"/>
        <v>N/A</v>
      </c>
      <c r="AF468" s="86">
        <f t="shared" si="392"/>
        <v>119</v>
      </c>
      <c r="AG468" s="86" t="b">
        <f t="shared" si="393"/>
        <v>1</v>
      </c>
      <c r="AH468" s="86" t="str">
        <f t="shared" si="394"/>
        <v>Speed</v>
      </c>
      <c r="AI468" s="86" t="str">
        <f t="shared" si="395"/>
        <v>&lt;=</v>
      </c>
      <c r="AJ468" s="86">
        <f t="shared" si="396"/>
        <v>21.189208984375</v>
      </c>
      <c r="AK468" s="86">
        <f t="shared" si="397"/>
        <v>39</v>
      </c>
      <c r="AL468" s="86" t="b">
        <f t="shared" si="398"/>
        <v>1</v>
      </c>
      <c r="AM468" s="86" t="str">
        <f t="shared" si="399"/>
        <v>Speed</v>
      </c>
      <c r="AN468" s="86" t="str">
        <f t="shared" si="400"/>
        <v>&lt;=</v>
      </c>
      <c r="AO468" s="86">
        <f t="shared" si="401"/>
        <v>22.98486328125</v>
      </c>
      <c r="AP468" s="86">
        <f t="shared" si="402"/>
        <v>37</v>
      </c>
      <c r="AQ468" s="86" t="b">
        <f t="shared" si="403"/>
        <v>1</v>
      </c>
      <c r="AR468" s="86" t="str">
        <f t="shared" si="404"/>
        <v>Speed</v>
      </c>
      <c r="AS468" s="86" t="str">
        <f t="shared" si="405"/>
        <v>&lt;=</v>
      </c>
      <c r="AT468" s="86">
        <f t="shared" si="406"/>
        <v>23.851806640625</v>
      </c>
      <c r="AU468" s="86">
        <f t="shared" si="407"/>
        <v>8</v>
      </c>
      <c r="AV468" s="86" t="b">
        <f t="shared" si="408"/>
        <v>1</v>
      </c>
      <c r="AW468" s="86" t="str">
        <f t="shared" si="409"/>
        <v>Distance</v>
      </c>
      <c r="AX468" s="86" t="str">
        <f t="shared" si="410"/>
        <v>&lt;=</v>
      </c>
      <c r="AY468" s="86">
        <f t="shared" si="411"/>
        <v>557.604736328125</v>
      </c>
      <c r="AZ468" s="86">
        <f t="shared" si="412"/>
        <v>2</v>
      </c>
      <c r="BA468" s="86" t="b">
        <f t="shared" si="413"/>
        <v>0</v>
      </c>
      <c r="BB468" s="86" t="str">
        <f t="shared" si="414"/>
        <v>Distance</v>
      </c>
      <c r="BC468" s="86" t="str">
        <f t="shared" si="415"/>
        <v>&gt;</v>
      </c>
      <c r="BD468" s="86">
        <f t="shared" si="416"/>
        <v>440.973388671875</v>
      </c>
      <c r="BE468" s="86">
        <f t="shared" si="417"/>
        <v>0</v>
      </c>
      <c r="BF468" s="86" t="b">
        <f t="shared" si="418"/>
        <v>0</v>
      </c>
      <c r="BG468" s="86" t="str">
        <f t="shared" si="419"/>
        <v>Distance</v>
      </c>
      <c r="BH468" s="86" t="str">
        <f t="shared" si="420"/>
        <v>&gt;</v>
      </c>
      <c r="BI468" s="86">
        <f t="shared" si="421"/>
        <v>279.580810546875</v>
      </c>
      <c r="BJ468" s="15">
        <f t="shared" si="422"/>
        <v>0</v>
      </c>
      <c r="BK468" s="15" t="str">
        <f t="shared" si="423"/>
        <v>Speed&lt;=21,189208984375 AND Speed&lt;=22,98486328125 AND Speed&lt;=23,851806640625 AND Distance&lt;=557,604736328125 AND Distance&gt;440,973388671875 AND Distance&gt;279,580810546875</v>
      </c>
      <c r="BM468"/>
      <c r="BN468"/>
      <c r="BO468"/>
    </row>
    <row r="469" spans="1:67">
      <c r="A469" s="15">
        <v>466</v>
      </c>
      <c r="B469" s="15">
        <v>-2</v>
      </c>
      <c r="C469" s="15">
        <v>-8192</v>
      </c>
      <c r="D469" s="15">
        <f t="shared" si="371"/>
        <v>-1</v>
      </c>
      <c r="E469" s="15">
        <f t="shared" si="372"/>
        <v>0</v>
      </c>
      <c r="F469" s="15">
        <f t="shared" si="373"/>
        <v>-1</v>
      </c>
      <c r="G469" s="15">
        <v>-1</v>
      </c>
      <c r="H469" s="15">
        <v>-1</v>
      </c>
      <c r="I469" s="15">
        <v>146</v>
      </c>
      <c r="J469" s="15">
        <v>9</v>
      </c>
      <c r="K469" s="15">
        <v>977</v>
      </c>
      <c r="L469" s="15">
        <v>0</v>
      </c>
      <c r="M469" s="15">
        <f t="shared" si="374"/>
        <v>0</v>
      </c>
      <c r="O469" s="86">
        <f t="shared" si="375"/>
        <v>977</v>
      </c>
      <c r="P469" s="86">
        <f t="shared" si="376"/>
        <v>0.333251953125</v>
      </c>
      <c r="Q469" s="86">
        <f t="shared" si="377"/>
        <v>864</v>
      </c>
      <c r="R469" s="86" t="b">
        <f t="shared" si="378"/>
        <v>1</v>
      </c>
      <c r="S469" s="86" t="str">
        <f t="shared" si="379"/>
        <v>Dummy Node</v>
      </c>
      <c r="T469" s="86" t="str">
        <f t="shared" si="380"/>
        <v>N/A</v>
      </c>
      <c r="U469" s="86" t="str">
        <f t="shared" si="381"/>
        <v>N/A</v>
      </c>
      <c r="V469" s="86">
        <f t="shared" si="382"/>
        <v>647</v>
      </c>
      <c r="W469" s="86" t="b">
        <f t="shared" si="383"/>
        <v>0</v>
      </c>
      <c r="X469" s="86" t="str">
        <f t="shared" si="384"/>
        <v>Dummy Node</v>
      </c>
      <c r="Y469" s="86" t="str">
        <f t="shared" si="385"/>
        <v>N/A</v>
      </c>
      <c r="Z469" s="86" t="str">
        <f t="shared" si="386"/>
        <v>N/A</v>
      </c>
      <c r="AA469" s="86">
        <f t="shared" si="387"/>
        <v>395</v>
      </c>
      <c r="AB469" s="86" t="b">
        <f t="shared" si="388"/>
        <v>1</v>
      </c>
      <c r="AC469" s="86" t="str">
        <f t="shared" si="389"/>
        <v>Dummy Node</v>
      </c>
      <c r="AD469" s="86" t="str">
        <f t="shared" si="390"/>
        <v>N/A</v>
      </c>
      <c r="AE469" s="86" t="str">
        <f t="shared" si="391"/>
        <v>N/A</v>
      </c>
      <c r="AF469" s="86">
        <f t="shared" si="392"/>
        <v>119</v>
      </c>
      <c r="AG469" s="86" t="b">
        <f t="shared" si="393"/>
        <v>1</v>
      </c>
      <c r="AH469" s="86" t="str">
        <f t="shared" si="394"/>
        <v>Speed</v>
      </c>
      <c r="AI469" s="86" t="str">
        <f t="shared" si="395"/>
        <v>&lt;=</v>
      </c>
      <c r="AJ469" s="86">
        <f t="shared" si="396"/>
        <v>21.189208984375</v>
      </c>
      <c r="AK469" s="86">
        <f t="shared" si="397"/>
        <v>39</v>
      </c>
      <c r="AL469" s="86" t="b">
        <f t="shared" si="398"/>
        <v>1</v>
      </c>
      <c r="AM469" s="86" t="str">
        <f t="shared" si="399"/>
        <v>Speed</v>
      </c>
      <c r="AN469" s="86" t="str">
        <f t="shared" si="400"/>
        <v>&lt;=</v>
      </c>
      <c r="AO469" s="86">
        <f t="shared" si="401"/>
        <v>22.98486328125</v>
      </c>
      <c r="AP469" s="86">
        <f t="shared" si="402"/>
        <v>37</v>
      </c>
      <c r="AQ469" s="86" t="b">
        <f t="shared" si="403"/>
        <v>1</v>
      </c>
      <c r="AR469" s="86" t="str">
        <f t="shared" si="404"/>
        <v>Speed</v>
      </c>
      <c r="AS469" s="86" t="str">
        <f t="shared" si="405"/>
        <v>&lt;=</v>
      </c>
      <c r="AT469" s="86">
        <f t="shared" si="406"/>
        <v>23.851806640625</v>
      </c>
      <c r="AU469" s="86">
        <f t="shared" si="407"/>
        <v>8</v>
      </c>
      <c r="AV469" s="86" t="b">
        <f t="shared" si="408"/>
        <v>1</v>
      </c>
      <c r="AW469" s="86" t="str">
        <f t="shared" si="409"/>
        <v>Distance</v>
      </c>
      <c r="AX469" s="86" t="str">
        <f t="shared" si="410"/>
        <v>&lt;=</v>
      </c>
      <c r="AY469" s="86">
        <f t="shared" si="411"/>
        <v>557.604736328125</v>
      </c>
      <c r="AZ469" s="86">
        <f t="shared" si="412"/>
        <v>2</v>
      </c>
      <c r="BA469" s="86" t="b">
        <f t="shared" si="413"/>
        <v>0</v>
      </c>
      <c r="BB469" s="86" t="str">
        <f t="shared" si="414"/>
        <v>Distance</v>
      </c>
      <c r="BC469" s="86" t="str">
        <f t="shared" si="415"/>
        <v>&gt;</v>
      </c>
      <c r="BD469" s="86">
        <f t="shared" si="416"/>
        <v>440.973388671875</v>
      </c>
      <c r="BE469" s="86">
        <f t="shared" si="417"/>
        <v>0</v>
      </c>
      <c r="BF469" s="86" t="b">
        <f t="shared" si="418"/>
        <v>0</v>
      </c>
      <c r="BG469" s="86" t="str">
        <f t="shared" si="419"/>
        <v>Distance</v>
      </c>
      <c r="BH469" s="86" t="str">
        <f t="shared" si="420"/>
        <v>&gt;</v>
      </c>
      <c r="BI469" s="86">
        <f t="shared" si="421"/>
        <v>279.580810546875</v>
      </c>
      <c r="BJ469" s="15">
        <f t="shared" si="422"/>
        <v>0</v>
      </c>
      <c r="BK469" s="15" t="str">
        <f t="shared" si="423"/>
        <v>Speed&lt;=21,189208984375 AND Speed&lt;=22,98486328125 AND Speed&lt;=23,851806640625 AND Distance&lt;=557,604736328125 AND Distance&gt;440,973388671875 AND Distance&gt;279,580810546875</v>
      </c>
      <c r="BM469"/>
      <c r="BN469"/>
      <c r="BO469"/>
    </row>
    <row r="470" spans="1:67">
      <c r="A470" s="15">
        <v>467</v>
      </c>
      <c r="B470" s="15">
        <v>-2</v>
      </c>
      <c r="C470" s="15">
        <v>-8192</v>
      </c>
      <c r="D470" s="15">
        <f t="shared" si="371"/>
        <v>-1</v>
      </c>
      <c r="E470" s="15">
        <f t="shared" si="372"/>
        <v>0</v>
      </c>
      <c r="F470" s="15">
        <f t="shared" si="373"/>
        <v>-1</v>
      </c>
      <c r="G470" s="15">
        <v>723</v>
      </c>
      <c r="H470" s="15">
        <v>724</v>
      </c>
      <c r="I470" s="15">
        <v>150</v>
      </c>
      <c r="J470" s="15">
        <v>7</v>
      </c>
      <c r="K470" s="15">
        <v>978</v>
      </c>
      <c r="L470" s="15">
        <v>1365</v>
      </c>
      <c r="M470" s="15">
        <f t="shared" si="374"/>
        <v>0.333251953125</v>
      </c>
      <c r="O470" s="86">
        <f t="shared" si="375"/>
        <v>978</v>
      </c>
      <c r="P470" s="86">
        <f t="shared" si="376"/>
        <v>0.333251953125</v>
      </c>
      <c r="Q470" s="86">
        <f t="shared" si="377"/>
        <v>864</v>
      </c>
      <c r="R470" s="86" t="b">
        <f t="shared" si="378"/>
        <v>0</v>
      </c>
      <c r="S470" s="86" t="str">
        <f t="shared" si="379"/>
        <v>Dummy Node</v>
      </c>
      <c r="T470" s="86" t="str">
        <f t="shared" si="380"/>
        <v>N/A</v>
      </c>
      <c r="U470" s="86" t="str">
        <f t="shared" si="381"/>
        <v>N/A</v>
      </c>
      <c r="V470" s="86">
        <f t="shared" si="382"/>
        <v>647</v>
      </c>
      <c r="W470" s="86" t="b">
        <f t="shared" si="383"/>
        <v>0</v>
      </c>
      <c r="X470" s="86" t="str">
        <f t="shared" si="384"/>
        <v>Dummy Node</v>
      </c>
      <c r="Y470" s="86" t="str">
        <f t="shared" si="385"/>
        <v>N/A</v>
      </c>
      <c r="Z470" s="86" t="str">
        <f t="shared" si="386"/>
        <v>N/A</v>
      </c>
      <c r="AA470" s="86">
        <f t="shared" si="387"/>
        <v>395</v>
      </c>
      <c r="AB470" s="86" t="b">
        <f t="shared" si="388"/>
        <v>1</v>
      </c>
      <c r="AC470" s="86" t="str">
        <f t="shared" si="389"/>
        <v>Dummy Node</v>
      </c>
      <c r="AD470" s="86" t="str">
        <f t="shared" si="390"/>
        <v>N/A</v>
      </c>
      <c r="AE470" s="86" t="str">
        <f t="shared" si="391"/>
        <v>N/A</v>
      </c>
      <c r="AF470" s="86">
        <f t="shared" si="392"/>
        <v>119</v>
      </c>
      <c r="AG470" s="86" t="b">
        <f t="shared" si="393"/>
        <v>1</v>
      </c>
      <c r="AH470" s="86" t="str">
        <f t="shared" si="394"/>
        <v>Speed</v>
      </c>
      <c r="AI470" s="86" t="str">
        <f t="shared" si="395"/>
        <v>&lt;=</v>
      </c>
      <c r="AJ470" s="86">
        <f t="shared" si="396"/>
        <v>21.189208984375</v>
      </c>
      <c r="AK470" s="86">
        <f t="shared" si="397"/>
        <v>39</v>
      </c>
      <c r="AL470" s="86" t="b">
        <f t="shared" si="398"/>
        <v>1</v>
      </c>
      <c r="AM470" s="86" t="str">
        <f t="shared" si="399"/>
        <v>Speed</v>
      </c>
      <c r="AN470" s="86" t="str">
        <f t="shared" si="400"/>
        <v>&lt;=</v>
      </c>
      <c r="AO470" s="86">
        <f t="shared" si="401"/>
        <v>22.98486328125</v>
      </c>
      <c r="AP470" s="86">
        <f t="shared" si="402"/>
        <v>37</v>
      </c>
      <c r="AQ470" s="86" t="b">
        <f t="shared" si="403"/>
        <v>1</v>
      </c>
      <c r="AR470" s="86" t="str">
        <f t="shared" si="404"/>
        <v>Speed</v>
      </c>
      <c r="AS470" s="86" t="str">
        <f t="shared" si="405"/>
        <v>&lt;=</v>
      </c>
      <c r="AT470" s="86">
        <f t="shared" si="406"/>
        <v>23.851806640625</v>
      </c>
      <c r="AU470" s="86">
        <f t="shared" si="407"/>
        <v>8</v>
      </c>
      <c r="AV470" s="86" t="b">
        <f t="shared" si="408"/>
        <v>1</v>
      </c>
      <c r="AW470" s="86" t="str">
        <f t="shared" si="409"/>
        <v>Distance</v>
      </c>
      <c r="AX470" s="86" t="str">
        <f t="shared" si="410"/>
        <v>&lt;=</v>
      </c>
      <c r="AY470" s="86">
        <f t="shared" si="411"/>
        <v>557.604736328125</v>
      </c>
      <c r="AZ470" s="86">
        <f t="shared" si="412"/>
        <v>2</v>
      </c>
      <c r="BA470" s="86" t="b">
        <f t="shared" si="413"/>
        <v>0</v>
      </c>
      <c r="BB470" s="86" t="str">
        <f t="shared" si="414"/>
        <v>Distance</v>
      </c>
      <c r="BC470" s="86" t="str">
        <f t="shared" si="415"/>
        <v>&gt;</v>
      </c>
      <c r="BD470" s="86">
        <f t="shared" si="416"/>
        <v>440.973388671875</v>
      </c>
      <c r="BE470" s="86">
        <f t="shared" si="417"/>
        <v>0</v>
      </c>
      <c r="BF470" s="86" t="b">
        <f t="shared" si="418"/>
        <v>0</v>
      </c>
      <c r="BG470" s="86" t="str">
        <f t="shared" si="419"/>
        <v>Distance</v>
      </c>
      <c r="BH470" s="86" t="str">
        <f t="shared" si="420"/>
        <v>&gt;</v>
      </c>
      <c r="BI470" s="86">
        <f t="shared" si="421"/>
        <v>279.580810546875</v>
      </c>
      <c r="BJ470" s="15">
        <f t="shared" si="422"/>
        <v>0</v>
      </c>
      <c r="BK470" s="15" t="str">
        <f t="shared" si="423"/>
        <v>Speed&lt;=21,189208984375 AND Speed&lt;=22,98486328125 AND Speed&lt;=23,851806640625 AND Distance&lt;=557,604736328125 AND Distance&gt;440,973388671875 AND Distance&gt;279,580810546875</v>
      </c>
      <c r="BM470"/>
      <c r="BN470"/>
      <c r="BO470"/>
    </row>
    <row r="471" spans="1:67">
      <c r="A471" s="15">
        <v>468</v>
      </c>
      <c r="B471" s="15">
        <v>-2</v>
      </c>
      <c r="C471" s="15">
        <v>-8192</v>
      </c>
      <c r="D471" s="15">
        <f t="shared" si="371"/>
        <v>-1</v>
      </c>
      <c r="E471" s="15">
        <f t="shared" si="372"/>
        <v>0</v>
      </c>
      <c r="F471" s="15">
        <f t="shared" si="373"/>
        <v>-1</v>
      </c>
      <c r="G471" s="15">
        <v>725</v>
      </c>
      <c r="H471" s="15">
        <v>726</v>
      </c>
      <c r="I471" s="15">
        <v>150</v>
      </c>
      <c r="J471" s="15">
        <v>7</v>
      </c>
      <c r="K471" s="15">
        <v>979</v>
      </c>
      <c r="L471" s="15">
        <v>1365</v>
      </c>
      <c r="M471" s="15">
        <f t="shared" si="374"/>
        <v>0.333251953125</v>
      </c>
      <c r="O471" s="86">
        <f t="shared" si="375"/>
        <v>979</v>
      </c>
      <c r="P471" s="86">
        <f t="shared" si="376"/>
        <v>0.333251953125</v>
      </c>
      <c r="Q471" s="86">
        <f t="shared" si="377"/>
        <v>865</v>
      </c>
      <c r="R471" s="86" t="b">
        <f t="shared" si="378"/>
        <v>1</v>
      </c>
      <c r="S471" s="86" t="str">
        <f t="shared" si="379"/>
        <v>Dummy Node</v>
      </c>
      <c r="T471" s="86" t="str">
        <f t="shared" si="380"/>
        <v>N/A</v>
      </c>
      <c r="U471" s="86" t="str">
        <f t="shared" si="381"/>
        <v>N/A</v>
      </c>
      <c r="V471" s="86">
        <f t="shared" si="382"/>
        <v>648</v>
      </c>
      <c r="W471" s="86" t="b">
        <f t="shared" si="383"/>
        <v>1</v>
      </c>
      <c r="X471" s="86" t="str">
        <f t="shared" si="384"/>
        <v>Dummy Node</v>
      </c>
      <c r="Y471" s="86" t="str">
        <f t="shared" si="385"/>
        <v>N/A</v>
      </c>
      <c r="Z471" s="86" t="str">
        <f t="shared" si="386"/>
        <v>N/A</v>
      </c>
      <c r="AA471" s="86">
        <f t="shared" si="387"/>
        <v>395</v>
      </c>
      <c r="AB471" s="86" t="b">
        <f t="shared" si="388"/>
        <v>0</v>
      </c>
      <c r="AC471" s="86" t="str">
        <f t="shared" si="389"/>
        <v>Dummy Node</v>
      </c>
      <c r="AD471" s="86" t="str">
        <f t="shared" si="390"/>
        <v>N/A</v>
      </c>
      <c r="AE471" s="86" t="str">
        <f t="shared" si="391"/>
        <v>N/A</v>
      </c>
      <c r="AF471" s="86">
        <f t="shared" si="392"/>
        <v>119</v>
      </c>
      <c r="AG471" s="86" t="b">
        <f t="shared" si="393"/>
        <v>1</v>
      </c>
      <c r="AH471" s="86" t="str">
        <f t="shared" si="394"/>
        <v>Speed</v>
      </c>
      <c r="AI471" s="86" t="str">
        <f t="shared" si="395"/>
        <v>&lt;=</v>
      </c>
      <c r="AJ471" s="86">
        <f t="shared" si="396"/>
        <v>21.189208984375</v>
      </c>
      <c r="AK471" s="86">
        <f t="shared" si="397"/>
        <v>39</v>
      </c>
      <c r="AL471" s="86" t="b">
        <f t="shared" si="398"/>
        <v>1</v>
      </c>
      <c r="AM471" s="86" t="str">
        <f t="shared" si="399"/>
        <v>Speed</v>
      </c>
      <c r="AN471" s="86" t="str">
        <f t="shared" si="400"/>
        <v>&lt;=</v>
      </c>
      <c r="AO471" s="86">
        <f t="shared" si="401"/>
        <v>22.98486328125</v>
      </c>
      <c r="AP471" s="86">
        <f t="shared" si="402"/>
        <v>37</v>
      </c>
      <c r="AQ471" s="86" t="b">
        <f t="shared" si="403"/>
        <v>1</v>
      </c>
      <c r="AR471" s="86" t="str">
        <f t="shared" si="404"/>
        <v>Speed</v>
      </c>
      <c r="AS471" s="86" t="str">
        <f t="shared" si="405"/>
        <v>&lt;=</v>
      </c>
      <c r="AT471" s="86">
        <f t="shared" si="406"/>
        <v>23.851806640625</v>
      </c>
      <c r="AU471" s="86">
        <f t="shared" si="407"/>
        <v>8</v>
      </c>
      <c r="AV471" s="86" t="b">
        <f t="shared" si="408"/>
        <v>1</v>
      </c>
      <c r="AW471" s="86" t="str">
        <f t="shared" si="409"/>
        <v>Distance</v>
      </c>
      <c r="AX471" s="86" t="str">
        <f t="shared" si="410"/>
        <v>&lt;=</v>
      </c>
      <c r="AY471" s="86">
        <f t="shared" si="411"/>
        <v>557.604736328125</v>
      </c>
      <c r="AZ471" s="86">
        <f t="shared" si="412"/>
        <v>2</v>
      </c>
      <c r="BA471" s="86" t="b">
        <f t="shared" si="413"/>
        <v>0</v>
      </c>
      <c r="BB471" s="86" t="str">
        <f t="shared" si="414"/>
        <v>Distance</v>
      </c>
      <c r="BC471" s="86" t="str">
        <f t="shared" si="415"/>
        <v>&gt;</v>
      </c>
      <c r="BD471" s="86">
        <f t="shared" si="416"/>
        <v>440.973388671875</v>
      </c>
      <c r="BE471" s="86">
        <f t="shared" si="417"/>
        <v>0</v>
      </c>
      <c r="BF471" s="86" t="b">
        <f t="shared" si="418"/>
        <v>0</v>
      </c>
      <c r="BG471" s="86" t="str">
        <f t="shared" si="419"/>
        <v>Distance</v>
      </c>
      <c r="BH471" s="86" t="str">
        <f t="shared" si="420"/>
        <v>&gt;</v>
      </c>
      <c r="BI471" s="86">
        <f t="shared" si="421"/>
        <v>279.580810546875</v>
      </c>
      <c r="BJ471" s="15">
        <f t="shared" si="422"/>
        <v>0</v>
      </c>
      <c r="BK471" s="15" t="str">
        <f t="shared" si="423"/>
        <v>Speed&lt;=21,189208984375 AND Speed&lt;=22,98486328125 AND Speed&lt;=23,851806640625 AND Distance&lt;=557,604736328125 AND Distance&gt;440,973388671875 AND Distance&gt;279,580810546875</v>
      </c>
      <c r="BM471"/>
      <c r="BN471"/>
      <c r="BO471"/>
    </row>
    <row r="472" spans="1:67">
      <c r="A472" s="15">
        <v>469</v>
      </c>
      <c r="B472" s="15">
        <v>-2</v>
      </c>
      <c r="C472" s="15">
        <v>-8192</v>
      </c>
      <c r="D472" s="15">
        <f t="shared" si="371"/>
        <v>-1</v>
      </c>
      <c r="E472" s="15">
        <f t="shared" si="372"/>
        <v>0</v>
      </c>
      <c r="F472" s="15">
        <f t="shared" si="373"/>
        <v>-1</v>
      </c>
      <c r="G472" s="15">
        <v>-1</v>
      </c>
      <c r="H472" s="15">
        <v>-1</v>
      </c>
      <c r="I472" s="15">
        <v>153</v>
      </c>
      <c r="J472" s="15">
        <v>9</v>
      </c>
      <c r="K472" s="15">
        <v>980</v>
      </c>
      <c r="L472" s="15">
        <v>1365</v>
      </c>
      <c r="M472" s="15">
        <f t="shared" si="374"/>
        <v>0.333251953125</v>
      </c>
      <c r="O472" s="86">
        <f t="shared" si="375"/>
        <v>980</v>
      </c>
      <c r="P472" s="86">
        <f t="shared" si="376"/>
        <v>0.333251953125</v>
      </c>
      <c r="Q472" s="86">
        <f t="shared" si="377"/>
        <v>865</v>
      </c>
      <c r="R472" s="86" t="b">
        <f t="shared" si="378"/>
        <v>0</v>
      </c>
      <c r="S472" s="86" t="str">
        <f t="shared" si="379"/>
        <v>Dummy Node</v>
      </c>
      <c r="T472" s="86" t="str">
        <f t="shared" si="380"/>
        <v>N/A</v>
      </c>
      <c r="U472" s="86" t="str">
        <f t="shared" si="381"/>
        <v>N/A</v>
      </c>
      <c r="V472" s="86">
        <f t="shared" si="382"/>
        <v>648</v>
      </c>
      <c r="W472" s="86" t="b">
        <f t="shared" si="383"/>
        <v>1</v>
      </c>
      <c r="X472" s="86" t="str">
        <f t="shared" si="384"/>
        <v>Dummy Node</v>
      </c>
      <c r="Y472" s="86" t="str">
        <f t="shared" si="385"/>
        <v>N/A</v>
      </c>
      <c r="Z472" s="86" t="str">
        <f t="shared" si="386"/>
        <v>N/A</v>
      </c>
      <c r="AA472" s="86">
        <f t="shared" si="387"/>
        <v>395</v>
      </c>
      <c r="AB472" s="86" t="b">
        <f t="shared" si="388"/>
        <v>0</v>
      </c>
      <c r="AC472" s="86" t="str">
        <f t="shared" si="389"/>
        <v>Dummy Node</v>
      </c>
      <c r="AD472" s="86" t="str">
        <f t="shared" si="390"/>
        <v>N/A</v>
      </c>
      <c r="AE472" s="86" t="str">
        <f t="shared" si="391"/>
        <v>N/A</v>
      </c>
      <c r="AF472" s="86">
        <f t="shared" si="392"/>
        <v>119</v>
      </c>
      <c r="AG472" s="86" t="b">
        <f t="shared" si="393"/>
        <v>1</v>
      </c>
      <c r="AH472" s="86" t="str">
        <f t="shared" si="394"/>
        <v>Speed</v>
      </c>
      <c r="AI472" s="86" t="str">
        <f t="shared" si="395"/>
        <v>&lt;=</v>
      </c>
      <c r="AJ472" s="86">
        <f t="shared" si="396"/>
        <v>21.189208984375</v>
      </c>
      <c r="AK472" s="86">
        <f t="shared" si="397"/>
        <v>39</v>
      </c>
      <c r="AL472" s="86" t="b">
        <f t="shared" si="398"/>
        <v>1</v>
      </c>
      <c r="AM472" s="86" t="str">
        <f t="shared" si="399"/>
        <v>Speed</v>
      </c>
      <c r="AN472" s="86" t="str">
        <f t="shared" si="400"/>
        <v>&lt;=</v>
      </c>
      <c r="AO472" s="86">
        <f t="shared" si="401"/>
        <v>22.98486328125</v>
      </c>
      <c r="AP472" s="86">
        <f t="shared" si="402"/>
        <v>37</v>
      </c>
      <c r="AQ472" s="86" t="b">
        <f t="shared" si="403"/>
        <v>1</v>
      </c>
      <c r="AR472" s="86" t="str">
        <f t="shared" si="404"/>
        <v>Speed</v>
      </c>
      <c r="AS472" s="86" t="str">
        <f t="shared" si="405"/>
        <v>&lt;=</v>
      </c>
      <c r="AT472" s="86">
        <f t="shared" si="406"/>
        <v>23.851806640625</v>
      </c>
      <c r="AU472" s="86">
        <f t="shared" si="407"/>
        <v>8</v>
      </c>
      <c r="AV472" s="86" t="b">
        <f t="shared" si="408"/>
        <v>1</v>
      </c>
      <c r="AW472" s="86" t="str">
        <f t="shared" si="409"/>
        <v>Distance</v>
      </c>
      <c r="AX472" s="86" t="str">
        <f t="shared" si="410"/>
        <v>&lt;=</v>
      </c>
      <c r="AY472" s="86">
        <f t="shared" si="411"/>
        <v>557.604736328125</v>
      </c>
      <c r="AZ472" s="86">
        <f t="shared" si="412"/>
        <v>2</v>
      </c>
      <c r="BA472" s="86" t="b">
        <f t="shared" si="413"/>
        <v>0</v>
      </c>
      <c r="BB472" s="86" t="str">
        <f t="shared" si="414"/>
        <v>Distance</v>
      </c>
      <c r="BC472" s="86" t="str">
        <f t="shared" si="415"/>
        <v>&gt;</v>
      </c>
      <c r="BD472" s="86">
        <f t="shared" si="416"/>
        <v>440.973388671875</v>
      </c>
      <c r="BE472" s="86">
        <f t="shared" si="417"/>
        <v>0</v>
      </c>
      <c r="BF472" s="86" t="b">
        <f t="shared" si="418"/>
        <v>0</v>
      </c>
      <c r="BG472" s="86" t="str">
        <f t="shared" si="419"/>
        <v>Distance</v>
      </c>
      <c r="BH472" s="86" t="str">
        <f t="shared" si="420"/>
        <v>&gt;</v>
      </c>
      <c r="BI472" s="86">
        <f t="shared" si="421"/>
        <v>279.580810546875</v>
      </c>
      <c r="BJ472" s="15">
        <f t="shared" si="422"/>
        <v>0</v>
      </c>
      <c r="BK472" s="15" t="str">
        <f t="shared" si="423"/>
        <v>Speed&lt;=21,189208984375 AND Speed&lt;=22,98486328125 AND Speed&lt;=23,851806640625 AND Distance&lt;=557,604736328125 AND Distance&gt;440,973388671875 AND Distance&gt;279,580810546875</v>
      </c>
      <c r="BM472"/>
      <c r="BN472"/>
      <c r="BO472"/>
    </row>
    <row r="473" spans="1:67">
      <c r="A473" s="15">
        <v>470</v>
      </c>
      <c r="B473" s="15">
        <v>-2</v>
      </c>
      <c r="C473" s="15">
        <v>-8192</v>
      </c>
      <c r="D473" s="15">
        <f t="shared" si="371"/>
        <v>-1</v>
      </c>
      <c r="E473" s="15">
        <f t="shared" si="372"/>
        <v>0</v>
      </c>
      <c r="F473" s="15">
        <f t="shared" si="373"/>
        <v>-1</v>
      </c>
      <c r="G473" s="15">
        <v>-1</v>
      </c>
      <c r="H473" s="15">
        <v>-1</v>
      </c>
      <c r="I473" s="15">
        <v>153</v>
      </c>
      <c r="J473" s="15">
        <v>9</v>
      </c>
      <c r="K473" s="15">
        <v>981</v>
      </c>
      <c r="L473" s="15">
        <v>1365</v>
      </c>
      <c r="M473" s="15">
        <f t="shared" si="374"/>
        <v>0.333251953125</v>
      </c>
      <c r="O473" s="86">
        <f t="shared" si="375"/>
        <v>981</v>
      </c>
      <c r="P473" s="86">
        <f t="shared" si="376"/>
        <v>0.333251953125</v>
      </c>
      <c r="Q473" s="86">
        <f t="shared" si="377"/>
        <v>866</v>
      </c>
      <c r="R473" s="86" t="b">
        <f t="shared" si="378"/>
        <v>1</v>
      </c>
      <c r="S473" s="86" t="str">
        <f t="shared" si="379"/>
        <v>Dummy Node</v>
      </c>
      <c r="T473" s="86" t="str">
        <f t="shared" si="380"/>
        <v>N/A</v>
      </c>
      <c r="U473" s="86" t="str">
        <f t="shared" si="381"/>
        <v>N/A</v>
      </c>
      <c r="V473" s="86">
        <f t="shared" si="382"/>
        <v>648</v>
      </c>
      <c r="W473" s="86" t="b">
        <f t="shared" si="383"/>
        <v>0</v>
      </c>
      <c r="X473" s="86" t="str">
        <f t="shared" si="384"/>
        <v>Dummy Node</v>
      </c>
      <c r="Y473" s="86" t="str">
        <f t="shared" si="385"/>
        <v>N/A</v>
      </c>
      <c r="Z473" s="86" t="str">
        <f t="shared" si="386"/>
        <v>N/A</v>
      </c>
      <c r="AA473" s="86">
        <f t="shared" si="387"/>
        <v>395</v>
      </c>
      <c r="AB473" s="86" t="b">
        <f t="shared" si="388"/>
        <v>0</v>
      </c>
      <c r="AC473" s="86" t="str">
        <f t="shared" si="389"/>
        <v>Dummy Node</v>
      </c>
      <c r="AD473" s="86" t="str">
        <f t="shared" si="390"/>
        <v>N/A</v>
      </c>
      <c r="AE473" s="86" t="str">
        <f t="shared" si="391"/>
        <v>N/A</v>
      </c>
      <c r="AF473" s="86">
        <f t="shared" si="392"/>
        <v>119</v>
      </c>
      <c r="AG473" s="86" t="b">
        <f t="shared" si="393"/>
        <v>1</v>
      </c>
      <c r="AH473" s="86" t="str">
        <f t="shared" si="394"/>
        <v>Speed</v>
      </c>
      <c r="AI473" s="86" t="str">
        <f t="shared" si="395"/>
        <v>&lt;=</v>
      </c>
      <c r="AJ473" s="86">
        <f t="shared" si="396"/>
        <v>21.189208984375</v>
      </c>
      <c r="AK473" s="86">
        <f t="shared" si="397"/>
        <v>39</v>
      </c>
      <c r="AL473" s="86" t="b">
        <f t="shared" si="398"/>
        <v>1</v>
      </c>
      <c r="AM473" s="86" t="str">
        <f t="shared" si="399"/>
        <v>Speed</v>
      </c>
      <c r="AN473" s="86" t="str">
        <f t="shared" si="400"/>
        <v>&lt;=</v>
      </c>
      <c r="AO473" s="86">
        <f t="shared" si="401"/>
        <v>22.98486328125</v>
      </c>
      <c r="AP473" s="86">
        <f t="shared" si="402"/>
        <v>37</v>
      </c>
      <c r="AQ473" s="86" t="b">
        <f t="shared" si="403"/>
        <v>1</v>
      </c>
      <c r="AR473" s="86" t="str">
        <f t="shared" si="404"/>
        <v>Speed</v>
      </c>
      <c r="AS473" s="86" t="str">
        <f t="shared" si="405"/>
        <v>&lt;=</v>
      </c>
      <c r="AT473" s="86">
        <f t="shared" si="406"/>
        <v>23.851806640625</v>
      </c>
      <c r="AU473" s="86">
        <f t="shared" si="407"/>
        <v>8</v>
      </c>
      <c r="AV473" s="86" t="b">
        <f t="shared" si="408"/>
        <v>1</v>
      </c>
      <c r="AW473" s="86" t="str">
        <f t="shared" si="409"/>
        <v>Distance</v>
      </c>
      <c r="AX473" s="86" t="str">
        <f t="shared" si="410"/>
        <v>&lt;=</v>
      </c>
      <c r="AY473" s="86">
        <f t="shared" si="411"/>
        <v>557.604736328125</v>
      </c>
      <c r="AZ473" s="86">
        <f t="shared" si="412"/>
        <v>2</v>
      </c>
      <c r="BA473" s="86" t="b">
        <f t="shared" si="413"/>
        <v>0</v>
      </c>
      <c r="BB473" s="86" t="str">
        <f t="shared" si="414"/>
        <v>Distance</v>
      </c>
      <c r="BC473" s="86" t="str">
        <f t="shared" si="415"/>
        <v>&gt;</v>
      </c>
      <c r="BD473" s="86">
        <f t="shared" si="416"/>
        <v>440.973388671875</v>
      </c>
      <c r="BE473" s="86">
        <f t="shared" si="417"/>
        <v>0</v>
      </c>
      <c r="BF473" s="86" t="b">
        <f t="shared" si="418"/>
        <v>0</v>
      </c>
      <c r="BG473" s="86" t="str">
        <f t="shared" si="419"/>
        <v>Distance</v>
      </c>
      <c r="BH473" s="86" t="str">
        <f t="shared" si="420"/>
        <v>&gt;</v>
      </c>
      <c r="BI473" s="86">
        <f t="shared" si="421"/>
        <v>279.580810546875</v>
      </c>
      <c r="BJ473" s="15">
        <f t="shared" si="422"/>
        <v>0</v>
      </c>
      <c r="BK473" s="15" t="str">
        <f t="shared" si="423"/>
        <v>Speed&lt;=21,189208984375 AND Speed&lt;=22,98486328125 AND Speed&lt;=23,851806640625 AND Distance&lt;=557,604736328125 AND Distance&gt;440,973388671875 AND Distance&gt;279,580810546875</v>
      </c>
      <c r="BM473"/>
      <c r="BN473"/>
      <c r="BO473"/>
    </row>
    <row r="474" spans="1:67">
      <c r="A474" s="15">
        <v>471</v>
      </c>
      <c r="B474" s="15">
        <v>-2</v>
      </c>
      <c r="C474" s="15">
        <v>-8192</v>
      </c>
      <c r="D474" s="15">
        <f t="shared" si="371"/>
        <v>-1</v>
      </c>
      <c r="E474" s="15">
        <f t="shared" si="372"/>
        <v>0</v>
      </c>
      <c r="F474" s="15">
        <f t="shared" si="373"/>
        <v>-1</v>
      </c>
      <c r="G474" s="15">
        <v>-1</v>
      </c>
      <c r="H474" s="15">
        <v>-1</v>
      </c>
      <c r="I474" s="15">
        <v>157</v>
      </c>
      <c r="J474" s="15">
        <v>9</v>
      </c>
      <c r="K474" s="15">
        <v>982</v>
      </c>
      <c r="L474" s="15">
        <v>1365</v>
      </c>
      <c r="M474" s="15">
        <f t="shared" si="374"/>
        <v>0.333251953125</v>
      </c>
      <c r="O474" s="86">
        <f t="shared" si="375"/>
        <v>982</v>
      </c>
      <c r="P474" s="86">
        <f t="shared" si="376"/>
        <v>0.333251953125</v>
      </c>
      <c r="Q474" s="86">
        <f t="shared" si="377"/>
        <v>866</v>
      </c>
      <c r="R474" s="86" t="b">
        <f t="shared" si="378"/>
        <v>0</v>
      </c>
      <c r="S474" s="86" t="str">
        <f t="shared" si="379"/>
        <v>Dummy Node</v>
      </c>
      <c r="T474" s="86" t="str">
        <f t="shared" si="380"/>
        <v>N/A</v>
      </c>
      <c r="U474" s="86" t="str">
        <f t="shared" si="381"/>
        <v>N/A</v>
      </c>
      <c r="V474" s="86">
        <f t="shared" si="382"/>
        <v>648</v>
      </c>
      <c r="W474" s="86" t="b">
        <f t="shared" si="383"/>
        <v>0</v>
      </c>
      <c r="X474" s="86" t="str">
        <f t="shared" si="384"/>
        <v>Dummy Node</v>
      </c>
      <c r="Y474" s="86" t="str">
        <f t="shared" si="385"/>
        <v>N/A</v>
      </c>
      <c r="Z474" s="86" t="str">
        <f t="shared" si="386"/>
        <v>N/A</v>
      </c>
      <c r="AA474" s="86">
        <f t="shared" si="387"/>
        <v>395</v>
      </c>
      <c r="AB474" s="86" t="b">
        <f t="shared" si="388"/>
        <v>0</v>
      </c>
      <c r="AC474" s="86" t="str">
        <f t="shared" si="389"/>
        <v>Dummy Node</v>
      </c>
      <c r="AD474" s="86" t="str">
        <f t="shared" si="390"/>
        <v>N/A</v>
      </c>
      <c r="AE474" s="86" t="str">
        <f t="shared" si="391"/>
        <v>N/A</v>
      </c>
      <c r="AF474" s="86">
        <f t="shared" si="392"/>
        <v>119</v>
      </c>
      <c r="AG474" s="86" t="b">
        <f t="shared" si="393"/>
        <v>1</v>
      </c>
      <c r="AH474" s="86" t="str">
        <f t="shared" si="394"/>
        <v>Speed</v>
      </c>
      <c r="AI474" s="86" t="str">
        <f t="shared" si="395"/>
        <v>&lt;=</v>
      </c>
      <c r="AJ474" s="86">
        <f t="shared" si="396"/>
        <v>21.189208984375</v>
      </c>
      <c r="AK474" s="86">
        <f t="shared" si="397"/>
        <v>39</v>
      </c>
      <c r="AL474" s="86" t="b">
        <f t="shared" si="398"/>
        <v>1</v>
      </c>
      <c r="AM474" s="86" t="str">
        <f t="shared" si="399"/>
        <v>Speed</v>
      </c>
      <c r="AN474" s="86" t="str">
        <f t="shared" si="400"/>
        <v>&lt;=</v>
      </c>
      <c r="AO474" s="86">
        <f t="shared" si="401"/>
        <v>22.98486328125</v>
      </c>
      <c r="AP474" s="86">
        <f t="shared" si="402"/>
        <v>37</v>
      </c>
      <c r="AQ474" s="86" t="b">
        <f t="shared" si="403"/>
        <v>1</v>
      </c>
      <c r="AR474" s="86" t="str">
        <f t="shared" si="404"/>
        <v>Speed</v>
      </c>
      <c r="AS474" s="86" t="str">
        <f t="shared" si="405"/>
        <v>&lt;=</v>
      </c>
      <c r="AT474" s="86">
        <f t="shared" si="406"/>
        <v>23.851806640625</v>
      </c>
      <c r="AU474" s="86">
        <f t="shared" si="407"/>
        <v>8</v>
      </c>
      <c r="AV474" s="86" t="b">
        <f t="shared" si="408"/>
        <v>1</v>
      </c>
      <c r="AW474" s="86" t="str">
        <f t="shared" si="409"/>
        <v>Distance</v>
      </c>
      <c r="AX474" s="86" t="str">
        <f t="shared" si="410"/>
        <v>&lt;=</v>
      </c>
      <c r="AY474" s="86">
        <f t="shared" si="411"/>
        <v>557.604736328125</v>
      </c>
      <c r="AZ474" s="86">
        <f t="shared" si="412"/>
        <v>2</v>
      </c>
      <c r="BA474" s="86" t="b">
        <f t="shared" si="413"/>
        <v>0</v>
      </c>
      <c r="BB474" s="86" t="str">
        <f t="shared" si="414"/>
        <v>Distance</v>
      </c>
      <c r="BC474" s="86" t="str">
        <f t="shared" si="415"/>
        <v>&gt;</v>
      </c>
      <c r="BD474" s="86">
        <f t="shared" si="416"/>
        <v>440.973388671875</v>
      </c>
      <c r="BE474" s="86">
        <f t="shared" si="417"/>
        <v>0</v>
      </c>
      <c r="BF474" s="86" t="b">
        <f t="shared" si="418"/>
        <v>0</v>
      </c>
      <c r="BG474" s="86" t="str">
        <f t="shared" si="419"/>
        <v>Distance</v>
      </c>
      <c r="BH474" s="86" t="str">
        <f t="shared" si="420"/>
        <v>&gt;</v>
      </c>
      <c r="BI474" s="86">
        <f t="shared" si="421"/>
        <v>279.580810546875</v>
      </c>
      <c r="BJ474" s="15">
        <f t="shared" si="422"/>
        <v>0</v>
      </c>
      <c r="BK474" s="15" t="str">
        <f t="shared" si="423"/>
        <v>Speed&lt;=21,189208984375 AND Speed&lt;=22,98486328125 AND Speed&lt;=23,851806640625 AND Distance&lt;=557,604736328125 AND Distance&gt;440,973388671875 AND Distance&gt;279,580810546875</v>
      </c>
      <c r="BM474"/>
      <c r="BN474"/>
      <c r="BO474"/>
    </row>
    <row r="475" spans="1:67">
      <c r="A475" s="15">
        <v>472</v>
      </c>
      <c r="B475" s="15">
        <v>-2</v>
      </c>
      <c r="C475" s="15">
        <v>-8192</v>
      </c>
      <c r="D475" s="15">
        <f t="shared" si="371"/>
        <v>-1</v>
      </c>
      <c r="E475" s="15">
        <f t="shared" si="372"/>
        <v>0</v>
      </c>
      <c r="F475" s="15">
        <f t="shared" si="373"/>
        <v>-1</v>
      </c>
      <c r="G475" s="15">
        <v>-1</v>
      </c>
      <c r="H475" s="15">
        <v>-1</v>
      </c>
      <c r="I475" s="15">
        <v>157</v>
      </c>
      <c r="J475" s="15">
        <v>9</v>
      </c>
      <c r="K475" s="15">
        <v>983</v>
      </c>
      <c r="L475" s="15">
        <v>1365</v>
      </c>
      <c r="M475" s="15">
        <f t="shared" si="374"/>
        <v>0.333251953125</v>
      </c>
      <c r="O475" s="86">
        <f t="shared" si="375"/>
        <v>983</v>
      </c>
      <c r="P475" s="86">
        <f t="shared" si="376"/>
        <v>0.333251953125</v>
      </c>
      <c r="Q475" s="86">
        <f t="shared" si="377"/>
        <v>871</v>
      </c>
      <c r="R475" s="86" t="b">
        <f t="shared" si="378"/>
        <v>1</v>
      </c>
      <c r="S475" s="86" t="str">
        <f t="shared" si="379"/>
        <v>Dummy Node</v>
      </c>
      <c r="T475" s="86" t="str">
        <f t="shared" si="380"/>
        <v>N/A</v>
      </c>
      <c r="U475" s="86" t="str">
        <f t="shared" si="381"/>
        <v>N/A</v>
      </c>
      <c r="V475" s="86">
        <f t="shared" si="382"/>
        <v>655</v>
      </c>
      <c r="W475" s="86" t="b">
        <f t="shared" si="383"/>
        <v>1</v>
      </c>
      <c r="X475" s="86" t="str">
        <f t="shared" si="384"/>
        <v>Dummy Node</v>
      </c>
      <c r="Y475" s="86" t="str">
        <f t="shared" si="385"/>
        <v>N/A</v>
      </c>
      <c r="Z475" s="86" t="str">
        <f t="shared" si="386"/>
        <v>N/A</v>
      </c>
      <c r="AA475" s="86">
        <f t="shared" si="387"/>
        <v>409</v>
      </c>
      <c r="AB475" s="86" t="b">
        <f t="shared" si="388"/>
        <v>1</v>
      </c>
      <c r="AC475" s="86" t="str">
        <f t="shared" si="389"/>
        <v>Dummy Node</v>
      </c>
      <c r="AD475" s="86" t="str">
        <f t="shared" si="390"/>
        <v>N/A</v>
      </c>
      <c r="AE475" s="86" t="str">
        <f t="shared" si="391"/>
        <v>N/A</v>
      </c>
      <c r="AF475" s="86">
        <f t="shared" si="392"/>
        <v>407</v>
      </c>
      <c r="AG475" s="86" t="b">
        <f t="shared" si="393"/>
        <v>1</v>
      </c>
      <c r="AH475" s="86" t="str">
        <f t="shared" si="394"/>
        <v>Speed</v>
      </c>
      <c r="AI475" s="86" t="str">
        <f t="shared" si="395"/>
        <v>&lt;=</v>
      </c>
      <c r="AJ475" s="86">
        <f t="shared" si="396"/>
        <v>24.647216796875</v>
      </c>
      <c r="AK475" s="86">
        <f t="shared" si="397"/>
        <v>219</v>
      </c>
      <c r="AL475" s="86" t="b">
        <f t="shared" si="398"/>
        <v>1</v>
      </c>
      <c r="AM475" s="86" t="str">
        <f t="shared" si="399"/>
        <v>Distance</v>
      </c>
      <c r="AN475" s="86" t="str">
        <f t="shared" si="400"/>
        <v>&lt;=</v>
      </c>
      <c r="AO475" s="86">
        <f t="shared" si="401"/>
        <v>572.44921875</v>
      </c>
      <c r="AP475" s="86">
        <f t="shared" si="402"/>
        <v>38</v>
      </c>
      <c r="AQ475" s="86" t="b">
        <f t="shared" si="403"/>
        <v>1</v>
      </c>
      <c r="AR475" s="86" t="str">
        <f t="shared" si="404"/>
        <v>Speed</v>
      </c>
      <c r="AS475" s="86" t="str">
        <f t="shared" si="405"/>
        <v>&lt;=</v>
      </c>
      <c r="AT475" s="86">
        <f t="shared" si="406"/>
        <v>26.76708984375</v>
      </c>
      <c r="AU475" s="86">
        <f t="shared" si="407"/>
        <v>8</v>
      </c>
      <c r="AV475" s="86" t="b">
        <f t="shared" si="408"/>
        <v>0</v>
      </c>
      <c r="AW475" s="86" t="str">
        <f t="shared" si="409"/>
        <v>Distance</v>
      </c>
      <c r="AX475" s="86" t="str">
        <f t="shared" si="410"/>
        <v>&gt;</v>
      </c>
      <c r="AY475" s="86">
        <f t="shared" si="411"/>
        <v>557.604736328125</v>
      </c>
      <c r="AZ475" s="86">
        <f t="shared" si="412"/>
        <v>2</v>
      </c>
      <c r="BA475" s="86" t="b">
        <f t="shared" si="413"/>
        <v>0</v>
      </c>
      <c r="BB475" s="86" t="str">
        <f t="shared" si="414"/>
        <v>Distance</v>
      </c>
      <c r="BC475" s="86" t="str">
        <f t="shared" si="415"/>
        <v>&gt;</v>
      </c>
      <c r="BD475" s="86">
        <f t="shared" si="416"/>
        <v>440.973388671875</v>
      </c>
      <c r="BE475" s="86">
        <f t="shared" si="417"/>
        <v>0</v>
      </c>
      <c r="BF475" s="86" t="b">
        <f t="shared" si="418"/>
        <v>0</v>
      </c>
      <c r="BG475" s="86" t="str">
        <f t="shared" si="419"/>
        <v>Distance</v>
      </c>
      <c r="BH475" s="86" t="str">
        <f t="shared" si="420"/>
        <v>&gt;</v>
      </c>
      <c r="BI475" s="86">
        <f t="shared" si="421"/>
        <v>279.580810546875</v>
      </c>
      <c r="BJ475" s="15">
        <f t="shared" si="422"/>
        <v>0</v>
      </c>
      <c r="BK475" s="15" t="str">
        <f t="shared" si="423"/>
        <v>Speed&lt;=24,647216796875 AND Distance&lt;=572,44921875 AND Speed&lt;=26,76708984375 AND Distance&gt;557,604736328125 AND Distance&gt;440,973388671875 AND Distance&gt;279,580810546875</v>
      </c>
      <c r="BM475"/>
      <c r="BN475"/>
      <c r="BO475"/>
    </row>
    <row r="476" spans="1:67">
      <c r="A476" s="15">
        <v>473</v>
      </c>
      <c r="B476" s="15">
        <v>-2</v>
      </c>
      <c r="C476" s="15">
        <v>-8192</v>
      </c>
      <c r="D476" s="15">
        <f t="shared" si="371"/>
        <v>-1</v>
      </c>
      <c r="E476" s="15">
        <f t="shared" si="372"/>
        <v>0</v>
      </c>
      <c r="F476" s="15">
        <f t="shared" si="373"/>
        <v>-1</v>
      </c>
      <c r="G476" s="15">
        <v>-1</v>
      </c>
      <c r="H476" s="15">
        <v>-1</v>
      </c>
      <c r="I476" s="15">
        <v>159</v>
      </c>
      <c r="J476" s="15">
        <v>9</v>
      </c>
      <c r="K476" s="15">
        <v>984</v>
      </c>
      <c r="L476" s="15">
        <v>1365</v>
      </c>
      <c r="M476" s="15">
        <f t="shared" si="374"/>
        <v>0.333251953125</v>
      </c>
      <c r="O476" s="86">
        <f t="shared" si="375"/>
        <v>984</v>
      </c>
      <c r="P476" s="86">
        <f t="shared" si="376"/>
        <v>0.333251953125</v>
      </c>
      <c r="Q476" s="86">
        <f t="shared" si="377"/>
        <v>871</v>
      </c>
      <c r="R476" s="86" t="b">
        <f t="shared" si="378"/>
        <v>0</v>
      </c>
      <c r="S476" s="86" t="str">
        <f t="shared" si="379"/>
        <v>Dummy Node</v>
      </c>
      <c r="T476" s="86" t="str">
        <f t="shared" si="380"/>
        <v>N/A</v>
      </c>
      <c r="U476" s="86" t="str">
        <f t="shared" si="381"/>
        <v>N/A</v>
      </c>
      <c r="V476" s="86">
        <f t="shared" si="382"/>
        <v>655</v>
      </c>
      <c r="W476" s="86" t="b">
        <f t="shared" si="383"/>
        <v>1</v>
      </c>
      <c r="X476" s="86" t="str">
        <f t="shared" si="384"/>
        <v>Dummy Node</v>
      </c>
      <c r="Y476" s="86" t="str">
        <f t="shared" si="385"/>
        <v>N/A</v>
      </c>
      <c r="Z476" s="86" t="str">
        <f t="shared" si="386"/>
        <v>N/A</v>
      </c>
      <c r="AA476" s="86">
        <f t="shared" si="387"/>
        <v>409</v>
      </c>
      <c r="AB476" s="86" t="b">
        <f t="shared" si="388"/>
        <v>1</v>
      </c>
      <c r="AC476" s="86" t="str">
        <f t="shared" si="389"/>
        <v>Dummy Node</v>
      </c>
      <c r="AD476" s="86" t="str">
        <f t="shared" si="390"/>
        <v>N/A</v>
      </c>
      <c r="AE476" s="86" t="str">
        <f t="shared" si="391"/>
        <v>N/A</v>
      </c>
      <c r="AF476" s="86">
        <f t="shared" si="392"/>
        <v>407</v>
      </c>
      <c r="AG476" s="86" t="b">
        <f t="shared" si="393"/>
        <v>1</v>
      </c>
      <c r="AH476" s="86" t="str">
        <f t="shared" si="394"/>
        <v>Speed</v>
      </c>
      <c r="AI476" s="86" t="str">
        <f t="shared" si="395"/>
        <v>&lt;=</v>
      </c>
      <c r="AJ476" s="86">
        <f t="shared" si="396"/>
        <v>24.647216796875</v>
      </c>
      <c r="AK476" s="86">
        <f t="shared" si="397"/>
        <v>219</v>
      </c>
      <c r="AL476" s="86" t="b">
        <f t="shared" si="398"/>
        <v>1</v>
      </c>
      <c r="AM476" s="86" t="str">
        <f t="shared" si="399"/>
        <v>Distance</v>
      </c>
      <c r="AN476" s="86" t="str">
        <f t="shared" si="400"/>
        <v>&lt;=</v>
      </c>
      <c r="AO476" s="86">
        <f t="shared" si="401"/>
        <v>572.44921875</v>
      </c>
      <c r="AP476" s="86">
        <f t="shared" si="402"/>
        <v>38</v>
      </c>
      <c r="AQ476" s="86" t="b">
        <f t="shared" si="403"/>
        <v>1</v>
      </c>
      <c r="AR476" s="86" t="str">
        <f t="shared" si="404"/>
        <v>Speed</v>
      </c>
      <c r="AS476" s="86" t="str">
        <f t="shared" si="405"/>
        <v>&lt;=</v>
      </c>
      <c r="AT476" s="86">
        <f t="shared" si="406"/>
        <v>26.76708984375</v>
      </c>
      <c r="AU476" s="86">
        <f t="shared" si="407"/>
        <v>8</v>
      </c>
      <c r="AV476" s="86" t="b">
        <f t="shared" si="408"/>
        <v>0</v>
      </c>
      <c r="AW476" s="86" t="str">
        <f t="shared" si="409"/>
        <v>Distance</v>
      </c>
      <c r="AX476" s="86" t="str">
        <f t="shared" si="410"/>
        <v>&gt;</v>
      </c>
      <c r="AY476" s="86">
        <f t="shared" si="411"/>
        <v>557.604736328125</v>
      </c>
      <c r="AZ476" s="86">
        <f t="shared" si="412"/>
        <v>2</v>
      </c>
      <c r="BA476" s="86" t="b">
        <f t="shared" si="413"/>
        <v>0</v>
      </c>
      <c r="BB476" s="86" t="str">
        <f t="shared" si="414"/>
        <v>Distance</v>
      </c>
      <c r="BC476" s="86" t="str">
        <f t="shared" si="415"/>
        <v>&gt;</v>
      </c>
      <c r="BD476" s="86">
        <f t="shared" si="416"/>
        <v>440.973388671875</v>
      </c>
      <c r="BE476" s="86">
        <f t="shared" si="417"/>
        <v>0</v>
      </c>
      <c r="BF476" s="86" t="b">
        <f t="shared" si="418"/>
        <v>0</v>
      </c>
      <c r="BG476" s="86" t="str">
        <f t="shared" si="419"/>
        <v>Distance</v>
      </c>
      <c r="BH476" s="86" t="str">
        <f t="shared" si="420"/>
        <v>&gt;</v>
      </c>
      <c r="BI476" s="86">
        <f t="shared" si="421"/>
        <v>279.580810546875</v>
      </c>
      <c r="BJ476" s="15">
        <f t="shared" si="422"/>
        <v>0</v>
      </c>
      <c r="BK476" s="15" t="str">
        <f t="shared" si="423"/>
        <v>Speed&lt;=24,647216796875 AND Distance&lt;=572,44921875 AND Speed&lt;=26,76708984375 AND Distance&gt;557,604736328125 AND Distance&gt;440,973388671875 AND Distance&gt;279,580810546875</v>
      </c>
      <c r="BM476"/>
      <c r="BN476"/>
      <c r="BO476"/>
    </row>
    <row r="477" spans="1:67">
      <c r="A477" s="15">
        <v>474</v>
      </c>
      <c r="B477" s="15">
        <v>-2</v>
      </c>
      <c r="C477" s="15">
        <v>-8192</v>
      </c>
      <c r="D477" s="15">
        <f t="shared" si="371"/>
        <v>-1</v>
      </c>
      <c r="E477" s="15">
        <f t="shared" si="372"/>
        <v>0</v>
      </c>
      <c r="F477" s="15">
        <f t="shared" si="373"/>
        <v>-1</v>
      </c>
      <c r="G477" s="15">
        <v>-1</v>
      </c>
      <c r="H477" s="15">
        <v>-1</v>
      </c>
      <c r="I477" s="15">
        <v>159</v>
      </c>
      <c r="J477" s="15">
        <v>9</v>
      </c>
      <c r="K477" s="15">
        <v>985</v>
      </c>
      <c r="L477" s="15">
        <v>1365</v>
      </c>
      <c r="M477" s="15">
        <f t="shared" si="374"/>
        <v>0.333251953125</v>
      </c>
      <c r="O477" s="86">
        <f t="shared" si="375"/>
        <v>985</v>
      </c>
      <c r="P477" s="86">
        <f t="shared" si="376"/>
        <v>0.333251953125</v>
      </c>
      <c r="Q477" s="86">
        <f t="shared" si="377"/>
        <v>872</v>
      </c>
      <c r="R477" s="86" t="b">
        <f t="shared" si="378"/>
        <v>1</v>
      </c>
      <c r="S477" s="86" t="str">
        <f t="shared" si="379"/>
        <v>Dummy Node</v>
      </c>
      <c r="T477" s="86" t="str">
        <f t="shared" si="380"/>
        <v>N/A</v>
      </c>
      <c r="U477" s="86" t="str">
        <f t="shared" si="381"/>
        <v>N/A</v>
      </c>
      <c r="V477" s="86">
        <f t="shared" si="382"/>
        <v>655</v>
      </c>
      <c r="W477" s="86" t="b">
        <f t="shared" si="383"/>
        <v>0</v>
      </c>
      <c r="X477" s="86" t="str">
        <f t="shared" si="384"/>
        <v>Dummy Node</v>
      </c>
      <c r="Y477" s="86" t="str">
        <f t="shared" si="385"/>
        <v>N/A</v>
      </c>
      <c r="Z477" s="86" t="str">
        <f t="shared" si="386"/>
        <v>N/A</v>
      </c>
      <c r="AA477" s="86">
        <f t="shared" si="387"/>
        <v>409</v>
      </c>
      <c r="AB477" s="86" t="b">
        <f t="shared" si="388"/>
        <v>1</v>
      </c>
      <c r="AC477" s="86" t="str">
        <f t="shared" si="389"/>
        <v>Dummy Node</v>
      </c>
      <c r="AD477" s="86" t="str">
        <f t="shared" si="390"/>
        <v>N/A</v>
      </c>
      <c r="AE477" s="86" t="str">
        <f t="shared" si="391"/>
        <v>N/A</v>
      </c>
      <c r="AF477" s="86">
        <f t="shared" si="392"/>
        <v>407</v>
      </c>
      <c r="AG477" s="86" t="b">
        <f t="shared" si="393"/>
        <v>1</v>
      </c>
      <c r="AH477" s="86" t="str">
        <f t="shared" si="394"/>
        <v>Speed</v>
      </c>
      <c r="AI477" s="86" t="str">
        <f t="shared" si="395"/>
        <v>&lt;=</v>
      </c>
      <c r="AJ477" s="86">
        <f t="shared" si="396"/>
        <v>24.647216796875</v>
      </c>
      <c r="AK477" s="86">
        <f t="shared" si="397"/>
        <v>219</v>
      </c>
      <c r="AL477" s="86" t="b">
        <f t="shared" si="398"/>
        <v>1</v>
      </c>
      <c r="AM477" s="86" t="str">
        <f t="shared" si="399"/>
        <v>Distance</v>
      </c>
      <c r="AN477" s="86" t="str">
        <f t="shared" si="400"/>
        <v>&lt;=</v>
      </c>
      <c r="AO477" s="86">
        <f t="shared" si="401"/>
        <v>572.44921875</v>
      </c>
      <c r="AP477" s="86">
        <f t="shared" si="402"/>
        <v>38</v>
      </c>
      <c r="AQ477" s="86" t="b">
        <f t="shared" si="403"/>
        <v>1</v>
      </c>
      <c r="AR477" s="86" t="str">
        <f t="shared" si="404"/>
        <v>Speed</v>
      </c>
      <c r="AS477" s="86" t="str">
        <f t="shared" si="405"/>
        <v>&lt;=</v>
      </c>
      <c r="AT477" s="86">
        <f t="shared" si="406"/>
        <v>26.76708984375</v>
      </c>
      <c r="AU477" s="86">
        <f t="shared" si="407"/>
        <v>8</v>
      </c>
      <c r="AV477" s="86" t="b">
        <f t="shared" si="408"/>
        <v>0</v>
      </c>
      <c r="AW477" s="86" t="str">
        <f t="shared" si="409"/>
        <v>Distance</v>
      </c>
      <c r="AX477" s="86" t="str">
        <f t="shared" si="410"/>
        <v>&gt;</v>
      </c>
      <c r="AY477" s="86">
        <f t="shared" si="411"/>
        <v>557.604736328125</v>
      </c>
      <c r="AZ477" s="86">
        <f t="shared" si="412"/>
        <v>2</v>
      </c>
      <c r="BA477" s="86" t="b">
        <f t="shared" si="413"/>
        <v>0</v>
      </c>
      <c r="BB477" s="86" t="str">
        <f t="shared" si="414"/>
        <v>Distance</v>
      </c>
      <c r="BC477" s="86" t="str">
        <f t="shared" si="415"/>
        <v>&gt;</v>
      </c>
      <c r="BD477" s="86">
        <f t="shared" si="416"/>
        <v>440.973388671875</v>
      </c>
      <c r="BE477" s="86">
        <f t="shared" si="417"/>
        <v>0</v>
      </c>
      <c r="BF477" s="86" t="b">
        <f t="shared" si="418"/>
        <v>0</v>
      </c>
      <c r="BG477" s="86" t="str">
        <f t="shared" si="419"/>
        <v>Distance</v>
      </c>
      <c r="BH477" s="86" t="str">
        <f t="shared" si="420"/>
        <v>&gt;</v>
      </c>
      <c r="BI477" s="86">
        <f t="shared" si="421"/>
        <v>279.580810546875</v>
      </c>
      <c r="BJ477" s="15">
        <f t="shared" si="422"/>
        <v>0</v>
      </c>
      <c r="BK477" s="15" t="str">
        <f t="shared" si="423"/>
        <v>Speed&lt;=24,647216796875 AND Distance&lt;=572,44921875 AND Speed&lt;=26,76708984375 AND Distance&gt;557,604736328125 AND Distance&gt;440,973388671875 AND Distance&gt;279,580810546875</v>
      </c>
      <c r="BM477"/>
      <c r="BN477"/>
      <c r="BO477"/>
    </row>
    <row r="478" spans="1:67">
      <c r="A478" s="15">
        <v>475</v>
      </c>
      <c r="B478" s="15">
        <v>-2</v>
      </c>
      <c r="C478" s="15">
        <v>-8192</v>
      </c>
      <c r="D478" s="15">
        <f t="shared" si="371"/>
        <v>-1</v>
      </c>
      <c r="E478" s="15">
        <f t="shared" si="372"/>
        <v>0</v>
      </c>
      <c r="F478" s="15">
        <f t="shared" si="373"/>
        <v>-1</v>
      </c>
      <c r="G478" s="15">
        <v>727</v>
      </c>
      <c r="H478" s="15">
        <v>728</v>
      </c>
      <c r="I478" s="15">
        <v>163</v>
      </c>
      <c r="J478" s="15">
        <v>8</v>
      </c>
      <c r="K478" s="15">
        <v>986</v>
      </c>
      <c r="L478" s="15">
        <v>819</v>
      </c>
      <c r="M478" s="15">
        <f t="shared" si="374"/>
        <v>0.199951171875</v>
      </c>
      <c r="O478" s="86">
        <f t="shared" si="375"/>
        <v>986</v>
      </c>
      <c r="P478" s="86">
        <f t="shared" si="376"/>
        <v>0.333251953125</v>
      </c>
      <c r="Q478" s="86">
        <f t="shared" si="377"/>
        <v>872</v>
      </c>
      <c r="R478" s="86" t="b">
        <f t="shared" si="378"/>
        <v>0</v>
      </c>
      <c r="S478" s="86" t="str">
        <f t="shared" si="379"/>
        <v>Dummy Node</v>
      </c>
      <c r="T478" s="86" t="str">
        <f t="shared" si="380"/>
        <v>N/A</v>
      </c>
      <c r="U478" s="86" t="str">
        <f t="shared" si="381"/>
        <v>N/A</v>
      </c>
      <c r="V478" s="86">
        <f t="shared" si="382"/>
        <v>655</v>
      </c>
      <c r="W478" s="86" t="b">
        <f t="shared" si="383"/>
        <v>0</v>
      </c>
      <c r="X478" s="86" t="str">
        <f t="shared" si="384"/>
        <v>Dummy Node</v>
      </c>
      <c r="Y478" s="86" t="str">
        <f t="shared" si="385"/>
        <v>N/A</v>
      </c>
      <c r="Z478" s="86" t="str">
        <f t="shared" si="386"/>
        <v>N/A</v>
      </c>
      <c r="AA478" s="86">
        <f t="shared" si="387"/>
        <v>409</v>
      </c>
      <c r="AB478" s="86" t="b">
        <f t="shared" si="388"/>
        <v>1</v>
      </c>
      <c r="AC478" s="86" t="str">
        <f t="shared" si="389"/>
        <v>Dummy Node</v>
      </c>
      <c r="AD478" s="86" t="str">
        <f t="shared" si="390"/>
        <v>N/A</v>
      </c>
      <c r="AE478" s="86" t="str">
        <f t="shared" si="391"/>
        <v>N/A</v>
      </c>
      <c r="AF478" s="86">
        <f t="shared" si="392"/>
        <v>407</v>
      </c>
      <c r="AG478" s="86" t="b">
        <f t="shared" si="393"/>
        <v>1</v>
      </c>
      <c r="AH478" s="86" t="str">
        <f t="shared" si="394"/>
        <v>Speed</v>
      </c>
      <c r="AI478" s="86" t="str">
        <f t="shared" si="395"/>
        <v>&lt;=</v>
      </c>
      <c r="AJ478" s="86">
        <f t="shared" si="396"/>
        <v>24.647216796875</v>
      </c>
      <c r="AK478" s="86">
        <f t="shared" si="397"/>
        <v>219</v>
      </c>
      <c r="AL478" s="86" t="b">
        <f t="shared" si="398"/>
        <v>1</v>
      </c>
      <c r="AM478" s="86" t="str">
        <f t="shared" si="399"/>
        <v>Distance</v>
      </c>
      <c r="AN478" s="86" t="str">
        <f t="shared" si="400"/>
        <v>&lt;=</v>
      </c>
      <c r="AO478" s="86">
        <f t="shared" si="401"/>
        <v>572.44921875</v>
      </c>
      <c r="AP478" s="86">
        <f t="shared" si="402"/>
        <v>38</v>
      </c>
      <c r="AQ478" s="86" t="b">
        <f t="shared" si="403"/>
        <v>1</v>
      </c>
      <c r="AR478" s="86" t="str">
        <f t="shared" si="404"/>
        <v>Speed</v>
      </c>
      <c r="AS478" s="86" t="str">
        <f t="shared" si="405"/>
        <v>&lt;=</v>
      </c>
      <c r="AT478" s="86">
        <f t="shared" si="406"/>
        <v>26.76708984375</v>
      </c>
      <c r="AU478" s="86">
        <f t="shared" si="407"/>
        <v>8</v>
      </c>
      <c r="AV478" s="86" t="b">
        <f t="shared" si="408"/>
        <v>0</v>
      </c>
      <c r="AW478" s="86" t="str">
        <f t="shared" si="409"/>
        <v>Distance</v>
      </c>
      <c r="AX478" s="86" t="str">
        <f t="shared" si="410"/>
        <v>&gt;</v>
      </c>
      <c r="AY478" s="86">
        <f t="shared" si="411"/>
        <v>557.604736328125</v>
      </c>
      <c r="AZ478" s="86">
        <f t="shared" si="412"/>
        <v>2</v>
      </c>
      <c r="BA478" s="86" t="b">
        <f t="shared" si="413"/>
        <v>0</v>
      </c>
      <c r="BB478" s="86" t="str">
        <f t="shared" si="414"/>
        <v>Distance</v>
      </c>
      <c r="BC478" s="86" t="str">
        <f t="shared" si="415"/>
        <v>&gt;</v>
      </c>
      <c r="BD478" s="86">
        <f t="shared" si="416"/>
        <v>440.973388671875</v>
      </c>
      <c r="BE478" s="86">
        <f t="shared" si="417"/>
        <v>0</v>
      </c>
      <c r="BF478" s="86" t="b">
        <f t="shared" si="418"/>
        <v>0</v>
      </c>
      <c r="BG478" s="86" t="str">
        <f t="shared" si="419"/>
        <v>Distance</v>
      </c>
      <c r="BH478" s="86" t="str">
        <f t="shared" si="420"/>
        <v>&gt;</v>
      </c>
      <c r="BI478" s="86">
        <f t="shared" si="421"/>
        <v>279.580810546875</v>
      </c>
      <c r="BJ478" s="15">
        <f t="shared" si="422"/>
        <v>0</v>
      </c>
      <c r="BK478" s="15" t="str">
        <f t="shared" si="423"/>
        <v>Speed&lt;=24,647216796875 AND Distance&lt;=572,44921875 AND Speed&lt;=26,76708984375 AND Distance&gt;557,604736328125 AND Distance&gt;440,973388671875 AND Distance&gt;279,580810546875</v>
      </c>
      <c r="BM478"/>
      <c r="BN478"/>
      <c r="BO478"/>
    </row>
    <row r="479" spans="1:67">
      <c r="A479" s="15">
        <v>476</v>
      </c>
      <c r="B479" s="15">
        <v>-2</v>
      </c>
      <c r="C479" s="15">
        <v>-8192</v>
      </c>
      <c r="D479" s="15">
        <f t="shared" si="371"/>
        <v>-1</v>
      </c>
      <c r="E479" s="15">
        <f t="shared" si="372"/>
        <v>0</v>
      </c>
      <c r="F479" s="15">
        <f t="shared" si="373"/>
        <v>-1</v>
      </c>
      <c r="G479" s="15">
        <v>729</v>
      </c>
      <c r="H479" s="15">
        <v>730</v>
      </c>
      <c r="I479" s="15">
        <v>163</v>
      </c>
      <c r="J479" s="15">
        <v>8</v>
      </c>
      <c r="K479" s="15">
        <v>987</v>
      </c>
      <c r="L479" s="15">
        <v>819</v>
      </c>
      <c r="M479" s="15">
        <f t="shared" si="374"/>
        <v>0.199951171875</v>
      </c>
      <c r="O479" s="86">
        <f t="shared" si="375"/>
        <v>987</v>
      </c>
      <c r="P479" s="86">
        <f t="shared" si="376"/>
        <v>0.333251953125</v>
      </c>
      <c r="Q479" s="86">
        <f t="shared" si="377"/>
        <v>873</v>
      </c>
      <c r="R479" s="86" t="b">
        <f t="shared" si="378"/>
        <v>1</v>
      </c>
      <c r="S479" s="86" t="str">
        <f t="shared" si="379"/>
        <v>Dummy Node</v>
      </c>
      <c r="T479" s="86" t="str">
        <f t="shared" si="380"/>
        <v>N/A</v>
      </c>
      <c r="U479" s="86" t="str">
        <f t="shared" si="381"/>
        <v>N/A</v>
      </c>
      <c r="V479" s="86">
        <f t="shared" si="382"/>
        <v>656</v>
      </c>
      <c r="W479" s="86" t="b">
        <f t="shared" si="383"/>
        <v>1</v>
      </c>
      <c r="X479" s="86" t="str">
        <f t="shared" si="384"/>
        <v>Dummy Node</v>
      </c>
      <c r="Y479" s="86" t="str">
        <f t="shared" si="385"/>
        <v>N/A</v>
      </c>
      <c r="Z479" s="86" t="str">
        <f t="shared" si="386"/>
        <v>N/A</v>
      </c>
      <c r="AA479" s="86">
        <f t="shared" si="387"/>
        <v>409</v>
      </c>
      <c r="AB479" s="86" t="b">
        <f t="shared" si="388"/>
        <v>0</v>
      </c>
      <c r="AC479" s="86" t="str">
        <f t="shared" si="389"/>
        <v>Dummy Node</v>
      </c>
      <c r="AD479" s="86" t="str">
        <f t="shared" si="390"/>
        <v>N/A</v>
      </c>
      <c r="AE479" s="86" t="str">
        <f t="shared" si="391"/>
        <v>N/A</v>
      </c>
      <c r="AF479" s="86">
        <f t="shared" si="392"/>
        <v>407</v>
      </c>
      <c r="AG479" s="86" t="b">
        <f t="shared" si="393"/>
        <v>1</v>
      </c>
      <c r="AH479" s="86" t="str">
        <f t="shared" si="394"/>
        <v>Speed</v>
      </c>
      <c r="AI479" s="86" t="str">
        <f t="shared" si="395"/>
        <v>&lt;=</v>
      </c>
      <c r="AJ479" s="86">
        <f t="shared" si="396"/>
        <v>24.647216796875</v>
      </c>
      <c r="AK479" s="86">
        <f t="shared" si="397"/>
        <v>219</v>
      </c>
      <c r="AL479" s="86" t="b">
        <f t="shared" si="398"/>
        <v>1</v>
      </c>
      <c r="AM479" s="86" t="str">
        <f t="shared" si="399"/>
        <v>Distance</v>
      </c>
      <c r="AN479" s="86" t="str">
        <f t="shared" si="400"/>
        <v>&lt;=</v>
      </c>
      <c r="AO479" s="86">
        <f t="shared" si="401"/>
        <v>572.44921875</v>
      </c>
      <c r="AP479" s="86">
        <f t="shared" si="402"/>
        <v>38</v>
      </c>
      <c r="AQ479" s="86" t="b">
        <f t="shared" si="403"/>
        <v>1</v>
      </c>
      <c r="AR479" s="86" t="str">
        <f t="shared" si="404"/>
        <v>Speed</v>
      </c>
      <c r="AS479" s="86" t="str">
        <f t="shared" si="405"/>
        <v>&lt;=</v>
      </c>
      <c r="AT479" s="86">
        <f t="shared" si="406"/>
        <v>26.76708984375</v>
      </c>
      <c r="AU479" s="86">
        <f t="shared" si="407"/>
        <v>8</v>
      </c>
      <c r="AV479" s="86" t="b">
        <f t="shared" si="408"/>
        <v>0</v>
      </c>
      <c r="AW479" s="86" t="str">
        <f t="shared" si="409"/>
        <v>Distance</v>
      </c>
      <c r="AX479" s="86" t="str">
        <f t="shared" si="410"/>
        <v>&gt;</v>
      </c>
      <c r="AY479" s="86">
        <f t="shared" si="411"/>
        <v>557.604736328125</v>
      </c>
      <c r="AZ479" s="86">
        <f t="shared" si="412"/>
        <v>2</v>
      </c>
      <c r="BA479" s="86" t="b">
        <f t="shared" si="413"/>
        <v>0</v>
      </c>
      <c r="BB479" s="86" t="str">
        <f t="shared" si="414"/>
        <v>Distance</v>
      </c>
      <c r="BC479" s="86" t="str">
        <f t="shared" si="415"/>
        <v>&gt;</v>
      </c>
      <c r="BD479" s="86">
        <f t="shared" si="416"/>
        <v>440.973388671875</v>
      </c>
      <c r="BE479" s="86">
        <f t="shared" si="417"/>
        <v>0</v>
      </c>
      <c r="BF479" s="86" t="b">
        <f t="shared" si="418"/>
        <v>0</v>
      </c>
      <c r="BG479" s="86" t="str">
        <f t="shared" si="419"/>
        <v>Distance</v>
      </c>
      <c r="BH479" s="86" t="str">
        <f t="shared" si="420"/>
        <v>&gt;</v>
      </c>
      <c r="BI479" s="86">
        <f t="shared" si="421"/>
        <v>279.580810546875</v>
      </c>
      <c r="BJ479" s="15">
        <f t="shared" si="422"/>
        <v>0</v>
      </c>
      <c r="BK479" s="15" t="str">
        <f t="shared" si="423"/>
        <v>Speed&lt;=24,647216796875 AND Distance&lt;=572,44921875 AND Speed&lt;=26,76708984375 AND Distance&gt;557,604736328125 AND Distance&gt;440,973388671875 AND Distance&gt;279,580810546875</v>
      </c>
      <c r="BM479"/>
      <c r="BN479"/>
      <c r="BO479"/>
    </row>
    <row r="480" spans="1:67">
      <c r="A480" s="15">
        <v>477</v>
      </c>
      <c r="B480" s="15">
        <v>-2</v>
      </c>
      <c r="C480" s="15">
        <v>-8192</v>
      </c>
      <c r="D480" s="15">
        <f t="shared" si="371"/>
        <v>-1</v>
      </c>
      <c r="E480" s="15">
        <f t="shared" si="372"/>
        <v>0</v>
      </c>
      <c r="F480" s="15">
        <f t="shared" si="373"/>
        <v>-1</v>
      </c>
      <c r="G480" s="15">
        <v>-1</v>
      </c>
      <c r="H480" s="15">
        <v>-1</v>
      </c>
      <c r="I480" s="15">
        <v>166</v>
      </c>
      <c r="J480" s="15">
        <v>9</v>
      </c>
      <c r="K480" s="15">
        <v>988</v>
      </c>
      <c r="L480" s="15">
        <v>1365</v>
      </c>
      <c r="M480" s="15">
        <f t="shared" si="374"/>
        <v>0.333251953125</v>
      </c>
      <c r="O480" s="86">
        <f t="shared" si="375"/>
        <v>988</v>
      </c>
      <c r="P480" s="86">
        <f t="shared" si="376"/>
        <v>0.333251953125</v>
      </c>
      <c r="Q480" s="86">
        <f t="shared" si="377"/>
        <v>873</v>
      </c>
      <c r="R480" s="86" t="b">
        <f t="shared" si="378"/>
        <v>0</v>
      </c>
      <c r="S480" s="86" t="str">
        <f t="shared" si="379"/>
        <v>Dummy Node</v>
      </c>
      <c r="T480" s="86" t="str">
        <f t="shared" si="380"/>
        <v>N/A</v>
      </c>
      <c r="U480" s="86" t="str">
        <f t="shared" si="381"/>
        <v>N/A</v>
      </c>
      <c r="V480" s="86">
        <f t="shared" si="382"/>
        <v>656</v>
      </c>
      <c r="W480" s="86" t="b">
        <f t="shared" si="383"/>
        <v>1</v>
      </c>
      <c r="X480" s="86" t="str">
        <f t="shared" si="384"/>
        <v>Dummy Node</v>
      </c>
      <c r="Y480" s="86" t="str">
        <f t="shared" si="385"/>
        <v>N/A</v>
      </c>
      <c r="Z480" s="86" t="str">
        <f t="shared" si="386"/>
        <v>N/A</v>
      </c>
      <c r="AA480" s="86">
        <f t="shared" si="387"/>
        <v>409</v>
      </c>
      <c r="AB480" s="86" t="b">
        <f t="shared" si="388"/>
        <v>0</v>
      </c>
      <c r="AC480" s="86" t="str">
        <f t="shared" si="389"/>
        <v>Dummy Node</v>
      </c>
      <c r="AD480" s="86" t="str">
        <f t="shared" si="390"/>
        <v>N/A</v>
      </c>
      <c r="AE480" s="86" t="str">
        <f t="shared" si="391"/>
        <v>N/A</v>
      </c>
      <c r="AF480" s="86">
        <f t="shared" si="392"/>
        <v>407</v>
      </c>
      <c r="AG480" s="86" t="b">
        <f t="shared" si="393"/>
        <v>1</v>
      </c>
      <c r="AH480" s="86" t="str">
        <f t="shared" si="394"/>
        <v>Speed</v>
      </c>
      <c r="AI480" s="86" t="str">
        <f t="shared" si="395"/>
        <v>&lt;=</v>
      </c>
      <c r="AJ480" s="86">
        <f t="shared" si="396"/>
        <v>24.647216796875</v>
      </c>
      <c r="AK480" s="86">
        <f t="shared" si="397"/>
        <v>219</v>
      </c>
      <c r="AL480" s="86" t="b">
        <f t="shared" si="398"/>
        <v>1</v>
      </c>
      <c r="AM480" s="86" t="str">
        <f t="shared" si="399"/>
        <v>Distance</v>
      </c>
      <c r="AN480" s="86" t="str">
        <f t="shared" si="400"/>
        <v>&lt;=</v>
      </c>
      <c r="AO480" s="86">
        <f t="shared" si="401"/>
        <v>572.44921875</v>
      </c>
      <c r="AP480" s="86">
        <f t="shared" si="402"/>
        <v>38</v>
      </c>
      <c r="AQ480" s="86" t="b">
        <f t="shared" si="403"/>
        <v>1</v>
      </c>
      <c r="AR480" s="86" t="str">
        <f t="shared" si="404"/>
        <v>Speed</v>
      </c>
      <c r="AS480" s="86" t="str">
        <f t="shared" si="405"/>
        <v>&lt;=</v>
      </c>
      <c r="AT480" s="86">
        <f t="shared" si="406"/>
        <v>26.76708984375</v>
      </c>
      <c r="AU480" s="86">
        <f t="shared" si="407"/>
        <v>8</v>
      </c>
      <c r="AV480" s="86" t="b">
        <f t="shared" si="408"/>
        <v>0</v>
      </c>
      <c r="AW480" s="86" t="str">
        <f t="shared" si="409"/>
        <v>Distance</v>
      </c>
      <c r="AX480" s="86" t="str">
        <f t="shared" si="410"/>
        <v>&gt;</v>
      </c>
      <c r="AY480" s="86">
        <f t="shared" si="411"/>
        <v>557.604736328125</v>
      </c>
      <c r="AZ480" s="86">
        <f t="shared" si="412"/>
        <v>2</v>
      </c>
      <c r="BA480" s="86" t="b">
        <f t="shared" si="413"/>
        <v>0</v>
      </c>
      <c r="BB480" s="86" t="str">
        <f t="shared" si="414"/>
        <v>Distance</v>
      </c>
      <c r="BC480" s="86" t="str">
        <f t="shared" si="415"/>
        <v>&gt;</v>
      </c>
      <c r="BD480" s="86">
        <f t="shared" si="416"/>
        <v>440.973388671875</v>
      </c>
      <c r="BE480" s="86">
        <f t="shared" si="417"/>
        <v>0</v>
      </c>
      <c r="BF480" s="86" t="b">
        <f t="shared" si="418"/>
        <v>0</v>
      </c>
      <c r="BG480" s="86" t="str">
        <f t="shared" si="419"/>
        <v>Distance</v>
      </c>
      <c r="BH480" s="86" t="str">
        <f t="shared" si="420"/>
        <v>&gt;</v>
      </c>
      <c r="BI480" s="86">
        <f t="shared" si="421"/>
        <v>279.580810546875</v>
      </c>
      <c r="BJ480" s="15">
        <f t="shared" si="422"/>
        <v>0</v>
      </c>
      <c r="BK480" s="15" t="str">
        <f t="shared" si="423"/>
        <v>Speed&lt;=24,647216796875 AND Distance&lt;=572,44921875 AND Speed&lt;=26,76708984375 AND Distance&gt;557,604736328125 AND Distance&gt;440,973388671875 AND Distance&gt;279,580810546875</v>
      </c>
      <c r="BM480"/>
      <c r="BN480"/>
      <c r="BO480"/>
    </row>
    <row r="481" spans="1:67">
      <c r="A481" s="15">
        <v>478</v>
      </c>
      <c r="B481" s="15">
        <v>-2</v>
      </c>
      <c r="C481" s="15">
        <v>-8192</v>
      </c>
      <c r="D481" s="15">
        <f t="shared" si="371"/>
        <v>-1</v>
      </c>
      <c r="E481" s="15">
        <f t="shared" si="372"/>
        <v>0</v>
      </c>
      <c r="F481" s="15">
        <f t="shared" si="373"/>
        <v>-1</v>
      </c>
      <c r="G481" s="15">
        <v>-1</v>
      </c>
      <c r="H481" s="15">
        <v>-1</v>
      </c>
      <c r="I481" s="15">
        <v>166</v>
      </c>
      <c r="J481" s="15">
        <v>9</v>
      </c>
      <c r="K481" s="15">
        <v>989</v>
      </c>
      <c r="L481" s="15">
        <v>1365</v>
      </c>
      <c r="M481" s="15">
        <f t="shared" si="374"/>
        <v>0.333251953125</v>
      </c>
      <c r="O481" s="86">
        <f t="shared" si="375"/>
        <v>989</v>
      </c>
      <c r="P481" s="86">
        <f t="shared" si="376"/>
        <v>0.333251953125</v>
      </c>
      <c r="Q481" s="86">
        <f t="shared" si="377"/>
        <v>874</v>
      </c>
      <c r="R481" s="86" t="b">
        <f t="shared" si="378"/>
        <v>1</v>
      </c>
      <c r="S481" s="86" t="str">
        <f t="shared" si="379"/>
        <v>Dummy Node</v>
      </c>
      <c r="T481" s="86" t="str">
        <f t="shared" si="380"/>
        <v>N/A</v>
      </c>
      <c r="U481" s="86" t="str">
        <f t="shared" si="381"/>
        <v>N/A</v>
      </c>
      <c r="V481" s="86">
        <f t="shared" si="382"/>
        <v>656</v>
      </c>
      <c r="W481" s="86" t="b">
        <f t="shared" si="383"/>
        <v>0</v>
      </c>
      <c r="X481" s="86" t="str">
        <f t="shared" si="384"/>
        <v>Dummy Node</v>
      </c>
      <c r="Y481" s="86" t="str">
        <f t="shared" si="385"/>
        <v>N/A</v>
      </c>
      <c r="Z481" s="86" t="str">
        <f t="shared" si="386"/>
        <v>N/A</v>
      </c>
      <c r="AA481" s="86">
        <f t="shared" si="387"/>
        <v>409</v>
      </c>
      <c r="AB481" s="86" t="b">
        <f t="shared" si="388"/>
        <v>0</v>
      </c>
      <c r="AC481" s="86" t="str">
        <f t="shared" si="389"/>
        <v>Dummy Node</v>
      </c>
      <c r="AD481" s="86" t="str">
        <f t="shared" si="390"/>
        <v>N/A</v>
      </c>
      <c r="AE481" s="86" t="str">
        <f t="shared" si="391"/>
        <v>N/A</v>
      </c>
      <c r="AF481" s="86">
        <f t="shared" si="392"/>
        <v>407</v>
      </c>
      <c r="AG481" s="86" t="b">
        <f t="shared" si="393"/>
        <v>1</v>
      </c>
      <c r="AH481" s="86" t="str">
        <f t="shared" si="394"/>
        <v>Speed</v>
      </c>
      <c r="AI481" s="86" t="str">
        <f t="shared" si="395"/>
        <v>&lt;=</v>
      </c>
      <c r="AJ481" s="86">
        <f t="shared" si="396"/>
        <v>24.647216796875</v>
      </c>
      <c r="AK481" s="86">
        <f t="shared" si="397"/>
        <v>219</v>
      </c>
      <c r="AL481" s="86" t="b">
        <f t="shared" si="398"/>
        <v>1</v>
      </c>
      <c r="AM481" s="86" t="str">
        <f t="shared" si="399"/>
        <v>Distance</v>
      </c>
      <c r="AN481" s="86" t="str">
        <f t="shared" si="400"/>
        <v>&lt;=</v>
      </c>
      <c r="AO481" s="86">
        <f t="shared" si="401"/>
        <v>572.44921875</v>
      </c>
      <c r="AP481" s="86">
        <f t="shared" si="402"/>
        <v>38</v>
      </c>
      <c r="AQ481" s="86" t="b">
        <f t="shared" si="403"/>
        <v>1</v>
      </c>
      <c r="AR481" s="86" t="str">
        <f t="shared" si="404"/>
        <v>Speed</v>
      </c>
      <c r="AS481" s="86" t="str">
        <f t="shared" si="405"/>
        <v>&lt;=</v>
      </c>
      <c r="AT481" s="86">
        <f t="shared" si="406"/>
        <v>26.76708984375</v>
      </c>
      <c r="AU481" s="86">
        <f t="shared" si="407"/>
        <v>8</v>
      </c>
      <c r="AV481" s="86" t="b">
        <f t="shared" si="408"/>
        <v>0</v>
      </c>
      <c r="AW481" s="86" t="str">
        <f t="shared" si="409"/>
        <v>Distance</v>
      </c>
      <c r="AX481" s="86" t="str">
        <f t="shared" si="410"/>
        <v>&gt;</v>
      </c>
      <c r="AY481" s="86">
        <f t="shared" si="411"/>
        <v>557.604736328125</v>
      </c>
      <c r="AZ481" s="86">
        <f t="shared" si="412"/>
        <v>2</v>
      </c>
      <c r="BA481" s="86" t="b">
        <f t="shared" si="413"/>
        <v>0</v>
      </c>
      <c r="BB481" s="86" t="str">
        <f t="shared" si="414"/>
        <v>Distance</v>
      </c>
      <c r="BC481" s="86" t="str">
        <f t="shared" si="415"/>
        <v>&gt;</v>
      </c>
      <c r="BD481" s="86">
        <f t="shared" si="416"/>
        <v>440.973388671875</v>
      </c>
      <c r="BE481" s="86">
        <f t="shared" si="417"/>
        <v>0</v>
      </c>
      <c r="BF481" s="86" t="b">
        <f t="shared" si="418"/>
        <v>0</v>
      </c>
      <c r="BG481" s="86" t="str">
        <f t="shared" si="419"/>
        <v>Distance</v>
      </c>
      <c r="BH481" s="86" t="str">
        <f t="shared" si="420"/>
        <v>&gt;</v>
      </c>
      <c r="BI481" s="86">
        <f t="shared" si="421"/>
        <v>279.580810546875</v>
      </c>
      <c r="BJ481" s="15">
        <f t="shared" si="422"/>
        <v>0</v>
      </c>
      <c r="BK481" s="15" t="str">
        <f t="shared" si="423"/>
        <v>Speed&lt;=24,647216796875 AND Distance&lt;=572,44921875 AND Speed&lt;=26,76708984375 AND Distance&gt;557,604736328125 AND Distance&gt;440,973388671875 AND Distance&gt;279,580810546875</v>
      </c>
      <c r="BM481"/>
      <c r="BN481"/>
      <c r="BO481"/>
    </row>
    <row r="482" spans="1:67">
      <c r="A482" s="15">
        <v>479</v>
      </c>
      <c r="B482" s="15">
        <v>-2</v>
      </c>
      <c r="C482" s="15">
        <v>-8192</v>
      </c>
      <c r="D482" s="15">
        <f t="shared" si="371"/>
        <v>-1</v>
      </c>
      <c r="E482" s="15">
        <f t="shared" si="372"/>
        <v>0</v>
      </c>
      <c r="F482" s="15">
        <f t="shared" si="373"/>
        <v>-1</v>
      </c>
      <c r="G482" s="15">
        <v>731</v>
      </c>
      <c r="H482" s="15">
        <v>732</v>
      </c>
      <c r="I482" s="15">
        <v>170</v>
      </c>
      <c r="J482" s="15">
        <v>8</v>
      </c>
      <c r="K482" s="15">
        <v>990</v>
      </c>
      <c r="L482" s="15">
        <v>0</v>
      </c>
      <c r="M482" s="15">
        <f t="shared" si="374"/>
        <v>0</v>
      </c>
      <c r="O482" s="86">
        <f t="shared" si="375"/>
        <v>990</v>
      </c>
      <c r="P482" s="86">
        <f t="shared" si="376"/>
        <v>0.333251953125</v>
      </c>
      <c r="Q482" s="86">
        <f t="shared" si="377"/>
        <v>874</v>
      </c>
      <c r="R482" s="86" t="b">
        <f t="shared" si="378"/>
        <v>0</v>
      </c>
      <c r="S482" s="86" t="str">
        <f t="shared" si="379"/>
        <v>Dummy Node</v>
      </c>
      <c r="T482" s="86" t="str">
        <f t="shared" si="380"/>
        <v>N/A</v>
      </c>
      <c r="U482" s="86" t="str">
        <f t="shared" si="381"/>
        <v>N/A</v>
      </c>
      <c r="V482" s="86">
        <f t="shared" si="382"/>
        <v>656</v>
      </c>
      <c r="W482" s="86" t="b">
        <f t="shared" si="383"/>
        <v>0</v>
      </c>
      <c r="X482" s="86" t="str">
        <f t="shared" si="384"/>
        <v>Dummy Node</v>
      </c>
      <c r="Y482" s="86" t="str">
        <f t="shared" si="385"/>
        <v>N/A</v>
      </c>
      <c r="Z482" s="86" t="str">
        <f t="shared" si="386"/>
        <v>N/A</v>
      </c>
      <c r="AA482" s="86">
        <f t="shared" si="387"/>
        <v>409</v>
      </c>
      <c r="AB482" s="86" t="b">
        <f t="shared" si="388"/>
        <v>0</v>
      </c>
      <c r="AC482" s="86" t="str">
        <f t="shared" si="389"/>
        <v>Dummy Node</v>
      </c>
      <c r="AD482" s="86" t="str">
        <f t="shared" si="390"/>
        <v>N/A</v>
      </c>
      <c r="AE482" s="86" t="str">
        <f t="shared" si="391"/>
        <v>N/A</v>
      </c>
      <c r="AF482" s="86">
        <f t="shared" si="392"/>
        <v>407</v>
      </c>
      <c r="AG482" s="86" t="b">
        <f t="shared" si="393"/>
        <v>1</v>
      </c>
      <c r="AH482" s="86" t="str">
        <f t="shared" si="394"/>
        <v>Speed</v>
      </c>
      <c r="AI482" s="86" t="str">
        <f t="shared" si="395"/>
        <v>&lt;=</v>
      </c>
      <c r="AJ482" s="86">
        <f t="shared" si="396"/>
        <v>24.647216796875</v>
      </c>
      <c r="AK482" s="86">
        <f t="shared" si="397"/>
        <v>219</v>
      </c>
      <c r="AL482" s="86" t="b">
        <f t="shared" si="398"/>
        <v>1</v>
      </c>
      <c r="AM482" s="86" t="str">
        <f t="shared" si="399"/>
        <v>Distance</v>
      </c>
      <c r="AN482" s="86" t="str">
        <f t="shared" si="400"/>
        <v>&lt;=</v>
      </c>
      <c r="AO482" s="86">
        <f t="shared" si="401"/>
        <v>572.44921875</v>
      </c>
      <c r="AP482" s="86">
        <f t="shared" si="402"/>
        <v>38</v>
      </c>
      <c r="AQ482" s="86" t="b">
        <f t="shared" si="403"/>
        <v>1</v>
      </c>
      <c r="AR482" s="86" t="str">
        <f t="shared" si="404"/>
        <v>Speed</v>
      </c>
      <c r="AS482" s="86" t="str">
        <f t="shared" si="405"/>
        <v>&lt;=</v>
      </c>
      <c r="AT482" s="86">
        <f t="shared" si="406"/>
        <v>26.76708984375</v>
      </c>
      <c r="AU482" s="86">
        <f t="shared" si="407"/>
        <v>8</v>
      </c>
      <c r="AV482" s="86" t="b">
        <f t="shared" si="408"/>
        <v>0</v>
      </c>
      <c r="AW482" s="86" t="str">
        <f t="shared" si="409"/>
        <v>Distance</v>
      </c>
      <c r="AX482" s="86" t="str">
        <f t="shared" si="410"/>
        <v>&gt;</v>
      </c>
      <c r="AY482" s="86">
        <f t="shared" si="411"/>
        <v>557.604736328125</v>
      </c>
      <c r="AZ482" s="86">
        <f t="shared" si="412"/>
        <v>2</v>
      </c>
      <c r="BA482" s="86" t="b">
        <f t="shared" si="413"/>
        <v>0</v>
      </c>
      <c r="BB482" s="86" t="str">
        <f t="shared" si="414"/>
        <v>Distance</v>
      </c>
      <c r="BC482" s="86" t="str">
        <f t="shared" si="415"/>
        <v>&gt;</v>
      </c>
      <c r="BD482" s="86">
        <f t="shared" si="416"/>
        <v>440.973388671875</v>
      </c>
      <c r="BE482" s="86">
        <f t="shared" si="417"/>
        <v>0</v>
      </c>
      <c r="BF482" s="86" t="b">
        <f t="shared" si="418"/>
        <v>0</v>
      </c>
      <c r="BG482" s="86" t="str">
        <f t="shared" si="419"/>
        <v>Distance</v>
      </c>
      <c r="BH482" s="86" t="str">
        <f t="shared" si="420"/>
        <v>&gt;</v>
      </c>
      <c r="BI482" s="86">
        <f t="shared" si="421"/>
        <v>279.580810546875</v>
      </c>
      <c r="BJ482" s="15">
        <f t="shared" si="422"/>
        <v>0</v>
      </c>
      <c r="BK482" s="15" t="str">
        <f t="shared" si="423"/>
        <v>Speed&lt;=24,647216796875 AND Distance&lt;=572,44921875 AND Speed&lt;=26,76708984375 AND Distance&gt;557,604736328125 AND Distance&gt;440,973388671875 AND Distance&gt;279,580810546875</v>
      </c>
      <c r="BM482"/>
      <c r="BN482"/>
      <c r="BO482"/>
    </row>
    <row r="483" spans="1:67">
      <c r="A483" s="15">
        <v>480</v>
      </c>
      <c r="B483" s="15">
        <v>-2</v>
      </c>
      <c r="C483" s="15">
        <v>-8192</v>
      </c>
      <c r="D483" s="15">
        <f t="shared" si="371"/>
        <v>-1</v>
      </c>
      <c r="E483" s="15">
        <f t="shared" si="372"/>
        <v>0</v>
      </c>
      <c r="F483" s="15">
        <f t="shared" si="373"/>
        <v>-1</v>
      </c>
      <c r="G483" s="15">
        <v>733</v>
      </c>
      <c r="H483" s="15">
        <v>734</v>
      </c>
      <c r="I483" s="15">
        <v>170</v>
      </c>
      <c r="J483" s="15">
        <v>8</v>
      </c>
      <c r="K483" s="15">
        <v>991</v>
      </c>
      <c r="L483" s="15">
        <v>0</v>
      </c>
      <c r="M483" s="15">
        <f t="shared" si="374"/>
        <v>0</v>
      </c>
      <c r="O483" s="86">
        <f t="shared" si="375"/>
        <v>991</v>
      </c>
      <c r="P483" s="86">
        <f t="shared" si="376"/>
        <v>0.333251953125</v>
      </c>
      <c r="Q483" s="86">
        <f t="shared" si="377"/>
        <v>883</v>
      </c>
      <c r="R483" s="86" t="b">
        <f t="shared" si="378"/>
        <v>1</v>
      </c>
      <c r="S483" s="86" t="str">
        <f t="shared" si="379"/>
        <v>Dummy Node</v>
      </c>
      <c r="T483" s="86" t="str">
        <f t="shared" si="380"/>
        <v>N/A</v>
      </c>
      <c r="U483" s="86" t="str">
        <f t="shared" si="381"/>
        <v>N/A</v>
      </c>
      <c r="V483" s="86">
        <f t="shared" si="382"/>
        <v>663</v>
      </c>
      <c r="W483" s="86" t="b">
        <f t="shared" si="383"/>
        <v>1</v>
      </c>
      <c r="X483" s="86" t="str">
        <f t="shared" si="384"/>
        <v>Dummy Node</v>
      </c>
      <c r="Y483" s="86" t="str">
        <f t="shared" si="385"/>
        <v>N/A</v>
      </c>
      <c r="Z483" s="86" t="str">
        <f t="shared" si="386"/>
        <v>N/A</v>
      </c>
      <c r="AA483" s="86">
        <f t="shared" si="387"/>
        <v>419</v>
      </c>
      <c r="AB483" s="86" t="b">
        <f t="shared" si="388"/>
        <v>1</v>
      </c>
      <c r="AC483" s="86" t="str">
        <f t="shared" si="389"/>
        <v>Dummy Node</v>
      </c>
      <c r="AD483" s="86" t="str">
        <f t="shared" si="390"/>
        <v>N/A</v>
      </c>
      <c r="AE483" s="86" t="str">
        <f t="shared" si="391"/>
        <v>N/A</v>
      </c>
      <c r="AF483" s="86">
        <f t="shared" si="392"/>
        <v>408</v>
      </c>
      <c r="AG483" s="86" t="b">
        <f t="shared" si="393"/>
        <v>1</v>
      </c>
      <c r="AH483" s="86" t="str">
        <f t="shared" si="394"/>
        <v>Speed</v>
      </c>
      <c r="AI483" s="86" t="str">
        <f t="shared" si="395"/>
        <v>&lt;=</v>
      </c>
      <c r="AJ483" s="86">
        <f t="shared" si="396"/>
        <v>25.875732421875</v>
      </c>
      <c r="AK483" s="86">
        <f t="shared" si="397"/>
        <v>219</v>
      </c>
      <c r="AL483" s="86" t="b">
        <f t="shared" si="398"/>
        <v>0</v>
      </c>
      <c r="AM483" s="86" t="str">
        <f t="shared" si="399"/>
        <v>Distance</v>
      </c>
      <c r="AN483" s="86" t="str">
        <f t="shared" si="400"/>
        <v>&gt;</v>
      </c>
      <c r="AO483" s="86">
        <f t="shared" si="401"/>
        <v>572.44921875</v>
      </c>
      <c r="AP483" s="86">
        <f t="shared" si="402"/>
        <v>38</v>
      </c>
      <c r="AQ483" s="86" t="b">
        <f t="shared" si="403"/>
        <v>1</v>
      </c>
      <c r="AR483" s="86" t="str">
        <f t="shared" si="404"/>
        <v>Speed</v>
      </c>
      <c r="AS483" s="86" t="str">
        <f t="shared" si="405"/>
        <v>&lt;=</v>
      </c>
      <c r="AT483" s="86">
        <f t="shared" si="406"/>
        <v>26.76708984375</v>
      </c>
      <c r="AU483" s="86">
        <f t="shared" si="407"/>
        <v>8</v>
      </c>
      <c r="AV483" s="86" t="b">
        <f t="shared" si="408"/>
        <v>0</v>
      </c>
      <c r="AW483" s="86" t="str">
        <f t="shared" si="409"/>
        <v>Distance</v>
      </c>
      <c r="AX483" s="86" t="str">
        <f t="shared" si="410"/>
        <v>&gt;</v>
      </c>
      <c r="AY483" s="86">
        <f t="shared" si="411"/>
        <v>557.604736328125</v>
      </c>
      <c r="AZ483" s="86">
        <f t="shared" si="412"/>
        <v>2</v>
      </c>
      <c r="BA483" s="86" t="b">
        <f t="shared" si="413"/>
        <v>0</v>
      </c>
      <c r="BB483" s="86" t="str">
        <f t="shared" si="414"/>
        <v>Distance</v>
      </c>
      <c r="BC483" s="86" t="str">
        <f t="shared" si="415"/>
        <v>&gt;</v>
      </c>
      <c r="BD483" s="86">
        <f t="shared" si="416"/>
        <v>440.973388671875</v>
      </c>
      <c r="BE483" s="86">
        <f t="shared" si="417"/>
        <v>0</v>
      </c>
      <c r="BF483" s="86" t="b">
        <f t="shared" si="418"/>
        <v>0</v>
      </c>
      <c r="BG483" s="86" t="str">
        <f t="shared" si="419"/>
        <v>Distance</v>
      </c>
      <c r="BH483" s="86" t="str">
        <f t="shared" si="420"/>
        <v>&gt;</v>
      </c>
      <c r="BI483" s="86">
        <f t="shared" si="421"/>
        <v>279.580810546875</v>
      </c>
      <c r="BJ483" s="15">
        <f t="shared" si="422"/>
        <v>0</v>
      </c>
      <c r="BK483" s="15" t="str">
        <f t="shared" si="423"/>
        <v>Speed&lt;=25,875732421875 AND Distance&gt;572,44921875 AND Speed&lt;=26,76708984375 AND Distance&gt;557,604736328125 AND Distance&gt;440,973388671875 AND Distance&gt;279,580810546875</v>
      </c>
      <c r="BM483"/>
      <c r="BN483"/>
      <c r="BO483"/>
    </row>
    <row r="484" spans="1:67">
      <c r="A484" s="15">
        <v>481</v>
      </c>
      <c r="B484" s="15">
        <v>-2</v>
      </c>
      <c r="C484" s="15">
        <v>-8192</v>
      </c>
      <c r="D484" s="15">
        <f t="shared" si="371"/>
        <v>-1</v>
      </c>
      <c r="E484" s="15">
        <f t="shared" si="372"/>
        <v>0</v>
      </c>
      <c r="F484" s="15">
        <f t="shared" si="373"/>
        <v>-1</v>
      </c>
      <c r="G484" s="15">
        <v>-1</v>
      </c>
      <c r="H484" s="15">
        <v>-1</v>
      </c>
      <c r="I484" s="15">
        <v>175</v>
      </c>
      <c r="J484" s="15">
        <v>9</v>
      </c>
      <c r="K484" s="15">
        <v>992</v>
      </c>
      <c r="L484" s="15">
        <v>1365</v>
      </c>
      <c r="M484" s="15">
        <f t="shared" si="374"/>
        <v>0.333251953125</v>
      </c>
      <c r="O484" s="86">
        <f t="shared" si="375"/>
        <v>992</v>
      </c>
      <c r="P484" s="86">
        <f t="shared" si="376"/>
        <v>0.333251953125</v>
      </c>
      <c r="Q484" s="86">
        <f t="shared" si="377"/>
        <v>883</v>
      </c>
      <c r="R484" s="86" t="b">
        <f t="shared" si="378"/>
        <v>0</v>
      </c>
      <c r="S484" s="86" t="str">
        <f t="shared" si="379"/>
        <v>Dummy Node</v>
      </c>
      <c r="T484" s="86" t="str">
        <f t="shared" si="380"/>
        <v>N/A</v>
      </c>
      <c r="U484" s="86" t="str">
        <f t="shared" si="381"/>
        <v>N/A</v>
      </c>
      <c r="V484" s="86">
        <f t="shared" si="382"/>
        <v>663</v>
      </c>
      <c r="W484" s="86" t="b">
        <f t="shared" si="383"/>
        <v>1</v>
      </c>
      <c r="X484" s="86" t="str">
        <f t="shared" si="384"/>
        <v>Dummy Node</v>
      </c>
      <c r="Y484" s="86" t="str">
        <f t="shared" si="385"/>
        <v>N/A</v>
      </c>
      <c r="Z484" s="86" t="str">
        <f t="shared" si="386"/>
        <v>N/A</v>
      </c>
      <c r="AA484" s="86">
        <f t="shared" si="387"/>
        <v>419</v>
      </c>
      <c r="AB484" s="86" t="b">
        <f t="shared" si="388"/>
        <v>1</v>
      </c>
      <c r="AC484" s="86" t="str">
        <f t="shared" si="389"/>
        <v>Dummy Node</v>
      </c>
      <c r="AD484" s="86" t="str">
        <f t="shared" si="390"/>
        <v>N/A</v>
      </c>
      <c r="AE484" s="86" t="str">
        <f t="shared" si="391"/>
        <v>N/A</v>
      </c>
      <c r="AF484" s="86">
        <f t="shared" si="392"/>
        <v>408</v>
      </c>
      <c r="AG484" s="86" t="b">
        <f t="shared" si="393"/>
        <v>1</v>
      </c>
      <c r="AH484" s="86" t="str">
        <f t="shared" si="394"/>
        <v>Speed</v>
      </c>
      <c r="AI484" s="86" t="str">
        <f t="shared" si="395"/>
        <v>&lt;=</v>
      </c>
      <c r="AJ484" s="86">
        <f t="shared" si="396"/>
        <v>25.875732421875</v>
      </c>
      <c r="AK484" s="86">
        <f t="shared" si="397"/>
        <v>219</v>
      </c>
      <c r="AL484" s="86" t="b">
        <f t="shared" si="398"/>
        <v>0</v>
      </c>
      <c r="AM484" s="86" t="str">
        <f t="shared" si="399"/>
        <v>Distance</v>
      </c>
      <c r="AN484" s="86" t="str">
        <f t="shared" si="400"/>
        <v>&gt;</v>
      </c>
      <c r="AO484" s="86">
        <f t="shared" si="401"/>
        <v>572.44921875</v>
      </c>
      <c r="AP484" s="86">
        <f t="shared" si="402"/>
        <v>38</v>
      </c>
      <c r="AQ484" s="86" t="b">
        <f t="shared" si="403"/>
        <v>1</v>
      </c>
      <c r="AR484" s="86" t="str">
        <f t="shared" si="404"/>
        <v>Speed</v>
      </c>
      <c r="AS484" s="86" t="str">
        <f t="shared" si="405"/>
        <v>&lt;=</v>
      </c>
      <c r="AT484" s="86">
        <f t="shared" si="406"/>
        <v>26.76708984375</v>
      </c>
      <c r="AU484" s="86">
        <f t="shared" si="407"/>
        <v>8</v>
      </c>
      <c r="AV484" s="86" t="b">
        <f t="shared" si="408"/>
        <v>0</v>
      </c>
      <c r="AW484" s="86" t="str">
        <f t="shared" si="409"/>
        <v>Distance</v>
      </c>
      <c r="AX484" s="86" t="str">
        <f t="shared" si="410"/>
        <v>&gt;</v>
      </c>
      <c r="AY484" s="86">
        <f t="shared" si="411"/>
        <v>557.604736328125</v>
      </c>
      <c r="AZ484" s="86">
        <f t="shared" si="412"/>
        <v>2</v>
      </c>
      <c r="BA484" s="86" t="b">
        <f t="shared" si="413"/>
        <v>0</v>
      </c>
      <c r="BB484" s="86" t="str">
        <f t="shared" si="414"/>
        <v>Distance</v>
      </c>
      <c r="BC484" s="86" t="str">
        <f t="shared" si="415"/>
        <v>&gt;</v>
      </c>
      <c r="BD484" s="86">
        <f t="shared" si="416"/>
        <v>440.973388671875</v>
      </c>
      <c r="BE484" s="86">
        <f t="shared" si="417"/>
        <v>0</v>
      </c>
      <c r="BF484" s="86" t="b">
        <f t="shared" si="418"/>
        <v>0</v>
      </c>
      <c r="BG484" s="86" t="str">
        <f t="shared" si="419"/>
        <v>Distance</v>
      </c>
      <c r="BH484" s="86" t="str">
        <f t="shared" si="420"/>
        <v>&gt;</v>
      </c>
      <c r="BI484" s="86">
        <f t="shared" si="421"/>
        <v>279.580810546875</v>
      </c>
      <c r="BJ484" s="15">
        <f t="shared" si="422"/>
        <v>0</v>
      </c>
      <c r="BK484" s="15" t="str">
        <f t="shared" si="423"/>
        <v>Speed&lt;=25,875732421875 AND Distance&gt;572,44921875 AND Speed&lt;=26,76708984375 AND Distance&gt;557,604736328125 AND Distance&gt;440,973388671875 AND Distance&gt;279,580810546875</v>
      </c>
      <c r="BM484"/>
      <c r="BN484"/>
      <c r="BO484"/>
    </row>
    <row r="485" spans="1:67">
      <c r="A485" s="15">
        <v>482</v>
      </c>
      <c r="B485" s="15">
        <v>-2</v>
      </c>
      <c r="C485" s="15">
        <v>-8192</v>
      </c>
      <c r="D485" s="15">
        <f t="shared" si="371"/>
        <v>-1</v>
      </c>
      <c r="E485" s="15">
        <f t="shared" si="372"/>
        <v>0</v>
      </c>
      <c r="F485" s="15">
        <f t="shared" si="373"/>
        <v>-1</v>
      </c>
      <c r="G485" s="15">
        <v>-1</v>
      </c>
      <c r="H485" s="15">
        <v>-1</v>
      </c>
      <c r="I485" s="15">
        <v>175</v>
      </c>
      <c r="J485" s="15">
        <v>9</v>
      </c>
      <c r="K485" s="15">
        <v>993</v>
      </c>
      <c r="L485" s="15">
        <v>1365</v>
      </c>
      <c r="M485" s="15">
        <f t="shared" si="374"/>
        <v>0.333251953125</v>
      </c>
      <c r="O485" s="86">
        <f t="shared" si="375"/>
        <v>993</v>
      </c>
      <c r="P485" s="86">
        <f t="shared" si="376"/>
        <v>0.333251953125</v>
      </c>
      <c r="Q485" s="86">
        <f t="shared" si="377"/>
        <v>884</v>
      </c>
      <c r="R485" s="86" t="b">
        <f t="shared" si="378"/>
        <v>1</v>
      </c>
      <c r="S485" s="86" t="str">
        <f t="shared" si="379"/>
        <v>Dummy Node</v>
      </c>
      <c r="T485" s="86" t="str">
        <f t="shared" si="380"/>
        <v>N/A</v>
      </c>
      <c r="U485" s="86" t="str">
        <f t="shared" si="381"/>
        <v>N/A</v>
      </c>
      <c r="V485" s="86">
        <f t="shared" si="382"/>
        <v>663</v>
      </c>
      <c r="W485" s="86" t="b">
        <f t="shared" si="383"/>
        <v>0</v>
      </c>
      <c r="X485" s="86" t="str">
        <f t="shared" si="384"/>
        <v>Dummy Node</v>
      </c>
      <c r="Y485" s="86" t="str">
        <f t="shared" si="385"/>
        <v>N/A</v>
      </c>
      <c r="Z485" s="86" t="str">
        <f t="shared" si="386"/>
        <v>N/A</v>
      </c>
      <c r="AA485" s="86">
        <f t="shared" si="387"/>
        <v>419</v>
      </c>
      <c r="AB485" s="86" t="b">
        <f t="shared" si="388"/>
        <v>1</v>
      </c>
      <c r="AC485" s="86" t="str">
        <f t="shared" si="389"/>
        <v>Dummy Node</v>
      </c>
      <c r="AD485" s="86" t="str">
        <f t="shared" si="390"/>
        <v>N/A</v>
      </c>
      <c r="AE485" s="86" t="str">
        <f t="shared" si="391"/>
        <v>N/A</v>
      </c>
      <c r="AF485" s="86">
        <f t="shared" si="392"/>
        <v>408</v>
      </c>
      <c r="AG485" s="86" t="b">
        <f t="shared" si="393"/>
        <v>1</v>
      </c>
      <c r="AH485" s="86" t="str">
        <f t="shared" si="394"/>
        <v>Speed</v>
      </c>
      <c r="AI485" s="86" t="str">
        <f t="shared" si="395"/>
        <v>&lt;=</v>
      </c>
      <c r="AJ485" s="86">
        <f t="shared" si="396"/>
        <v>25.875732421875</v>
      </c>
      <c r="AK485" s="86">
        <f t="shared" si="397"/>
        <v>219</v>
      </c>
      <c r="AL485" s="86" t="b">
        <f t="shared" si="398"/>
        <v>0</v>
      </c>
      <c r="AM485" s="86" t="str">
        <f t="shared" si="399"/>
        <v>Distance</v>
      </c>
      <c r="AN485" s="86" t="str">
        <f t="shared" si="400"/>
        <v>&gt;</v>
      </c>
      <c r="AO485" s="86">
        <f t="shared" si="401"/>
        <v>572.44921875</v>
      </c>
      <c r="AP485" s="86">
        <f t="shared" si="402"/>
        <v>38</v>
      </c>
      <c r="AQ485" s="86" t="b">
        <f t="shared" si="403"/>
        <v>1</v>
      </c>
      <c r="AR485" s="86" t="str">
        <f t="shared" si="404"/>
        <v>Speed</v>
      </c>
      <c r="AS485" s="86" t="str">
        <f t="shared" si="405"/>
        <v>&lt;=</v>
      </c>
      <c r="AT485" s="86">
        <f t="shared" si="406"/>
        <v>26.76708984375</v>
      </c>
      <c r="AU485" s="86">
        <f t="shared" si="407"/>
        <v>8</v>
      </c>
      <c r="AV485" s="86" t="b">
        <f t="shared" si="408"/>
        <v>0</v>
      </c>
      <c r="AW485" s="86" t="str">
        <f t="shared" si="409"/>
        <v>Distance</v>
      </c>
      <c r="AX485" s="86" t="str">
        <f t="shared" si="410"/>
        <v>&gt;</v>
      </c>
      <c r="AY485" s="86">
        <f t="shared" si="411"/>
        <v>557.604736328125</v>
      </c>
      <c r="AZ485" s="86">
        <f t="shared" si="412"/>
        <v>2</v>
      </c>
      <c r="BA485" s="86" t="b">
        <f t="shared" si="413"/>
        <v>0</v>
      </c>
      <c r="BB485" s="86" t="str">
        <f t="shared" si="414"/>
        <v>Distance</v>
      </c>
      <c r="BC485" s="86" t="str">
        <f t="shared" si="415"/>
        <v>&gt;</v>
      </c>
      <c r="BD485" s="86">
        <f t="shared" si="416"/>
        <v>440.973388671875</v>
      </c>
      <c r="BE485" s="86">
        <f t="shared" si="417"/>
        <v>0</v>
      </c>
      <c r="BF485" s="86" t="b">
        <f t="shared" si="418"/>
        <v>0</v>
      </c>
      <c r="BG485" s="86" t="str">
        <f t="shared" si="419"/>
        <v>Distance</v>
      </c>
      <c r="BH485" s="86" t="str">
        <f t="shared" si="420"/>
        <v>&gt;</v>
      </c>
      <c r="BI485" s="86">
        <f t="shared" si="421"/>
        <v>279.580810546875</v>
      </c>
      <c r="BJ485" s="15">
        <f t="shared" si="422"/>
        <v>0</v>
      </c>
      <c r="BK485" s="15" t="str">
        <f t="shared" si="423"/>
        <v>Speed&lt;=25,875732421875 AND Distance&gt;572,44921875 AND Speed&lt;=26,76708984375 AND Distance&gt;557,604736328125 AND Distance&gt;440,973388671875 AND Distance&gt;279,580810546875</v>
      </c>
      <c r="BM485"/>
      <c r="BN485"/>
      <c r="BO485"/>
    </row>
    <row r="486" spans="1:67">
      <c r="A486" s="15">
        <v>483</v>
      </c>
      <c r="B486" s="15">
        <v>-2</v>
      </c>
      <c r="C486" s="15">
        <v>-8192</v>
      </c>
      <c r="D486" s="15">
        <f t="shared" si="371"/>
        <v>-1</v>
      </c>
      <c r="E486" s="15">
        <f t="shared" si="372"/>
        <v>0</v>
      </c>
      <c r="F486" s="15">
        <f t="shared" si="373"/>
        <v>-1</v>
      </c>
      <c r="G486" s="15">
        <v>-1</v>
      </c>
      <c r="H486" s="15">
        <v>-1</v>
      </c>
      <c r="I486" s="15">
        <v>176</v>
      </c>
      <c r="J486" s="15">
        <v>9</v>
      </c>
      <c r="K486" s="15">
        <v>994</v>
      </c>
      <c r="L486" s="15">
        <v>546</v>
      </c>
      <c r="M486" s="15">
        <f t="shared" si="374"/>
        <v>0.13330078125</v>
      </c>
      <c r="O486" s="86">
        <f t="shared" si="375"/>
        <v>994</v>
      </c>
      <c r="P486" s="86">
        <f t="shared" si="376"/>
        <v>0.333251953125</v>
      </c>
      <c r="Q486" s="86">
        <f t="shared" si="377"/>
        <v>884</v>
      </c>
      <c r="R486" s="86" t="b">
        <f t="shared" si="378"/>
        <v>0</v>
      </c>
      <c r="S486" s="86" t="str">
        <f t="shared" si="379"/>
        <v>Dummy Node</v>
      </c>
      <c r="T486" s="86" t="str">
        <f t="shared" si="380"/>
        <v>N/A</v>
      </c>
      <c r="U486" s="86" t="str">
        <f t="shared" si="381"/>
        <v>N/A</v>
      </c>
      <c r="V486" s="86">
        <f t="shared" si="382"/>
        <v>663</v>
      </c>
      <c r="W486" s="86" t="b">
        <f t="shared" si="383"/>
        <v>0</v>
      </c>
      <c r="X486" s="86" t="str">
        <f t="shared" si="384"/>
        <v>Dummy Node</v>
      </c>
      <c r="Y486" s="86" t="str">
        <f t="shared" si="385"/>
        <v>N/A</v>
      </c>
      <c r="Z486" s="86" t="str">
        <f t="shared" si="386"/>
        <v>N/A</v>
      </c>
      <c r="AA486" s="86">
        <f t="shared" si="387"/>
        <v>419</v>
      </c>
      <c r="AB486" s="86" t="b">
        <f t="shared" si="388"/>
        <v>1</v>
      </c>
      <c r="AC486" s="86" t="str">
        <f t="shared" si="389"/>
        <v>Dummy Node</v>
      </c>
      <c r="AD486" s="86" t="str">
        <f t="shared" si="390"/>
        <v>N/A</v>
      </c>
      <c r="AE486" s="86" t="str">
        <f t="shared" si="391"/>
        <v>N/A</v>
      </c>
      <c r="AF486" s="86">
        <f t="shared" si="392"/>
        <v>408</v>
      </c>
      <c r="AG486" s="86" t="b">
        <f t="shared" si="393"/>
        <v>1</v>
      </c>
      <c r="AH486" s="86" t="str">
        <f t="shared" si="394"/>
        <v>Speed</v>
      </c>
      <c r="AI486" s="86" t="str">
        <f t="shared" si="395"/>
        <v>&lt;=</v>
      </c>
      <c r="AJ486" s="86">
        <f t="shared" si="396"/>
        <v>25.875732421875</v>
      </c>
      <c r="AK486" s="86">
        <f t="shared" si="397"/>
        <v>219</v>
      </c>
      <c r="AL486" s="86" t="b">
        <f t="shared" si="398"/>
        <v>0</v>
      </c>
      <c r="AM486" s="86" t="str">
        <f t="shared" si="399"/>
        <v>Distance</v>
      </c>
      <c r="AN486" s="86" t="str">
        <f t="shared" si="400"/>
        <v>&gt;</v>
      </c>
      <c r="AO486" s="86">
        <f t="shared" si="401"/>
        <v>572.44921875</v>
      </c>
      <c r="AP486" s="86">
        <f t="shared" si="402"/>
        <v>38</v>
      </c>
      <c r="AQ486" s="86" t="b">
        <f t="shared" si="403"/>
        <v>1</v>
      </c>
      <c r="AR486" s="86" t="str">
        <f t="shared" si="404"/>
        <v>Speed</v>
      </c>
      <c r="AS486" s="86" t="str">
        <f t="shared" si="405"/>
        <v>&lt;=</v>
      </c>
      <c r="AT486" s="86">
        <f t="shared" si="406"/>
        <v>26.76708984375</v>
      </c>
      <c r="AU486" s="86">
        <f t="shared" si="407"/>
        <v>8</v>
      </c>
      <c r="AV486" s="86" t="b">
        <f t="shared" si="408"/>
        <v>0</v>
      </c>
      <c r="AW486" s="86" t="str">
        <f t="shared" si="409"/>
        <v>Distance</v>
      </c>
      <c r="AX486" s="86" t="str">
        <f t="shared" si="410"/>
        <v>&gt;</v>
      </c>
      <c r="AY486" s="86">
        <f t="shared" si="411"/>
        <v>557.604736328125</v>
      </c>
      <c r="AZ486" s="86">
        <f t="shared" si="412"/>
        <v>2</v>
      </c>
      <c r="BA486" s="86" t="b">
        <f t="shared" si="413"/>
        <v>0</v>
      </c>
      <c r="BB486" s="86" t="str">
        <f t="shared" si="414"/>
        <v>Distance</v>
      </c>
      <c r="BC486" s="86" t="str">
        <f t="shared" si="415"/>
        <v>&gt;</v>
      </c>
      <c r="BD486" s="86">
        <f t="shared" si="416"/>
        <v>440.973388671875</v>
      </c>
      <c r="BE486" s="86">
        <f t="shared" si="417"/>
        <v>0</v>
      </c>
      <c r="BF486" s="86" t="b">
        <f t="shared" si="418"/>
        <v>0</v>
      </c>
      <c r="BG486" s="86" t="str">
        <f t="shared" si="419"/>
        <v>Distance</v>
      </c>
      <c r="BH486" s="86" t="str">
        <f t="shared" si="420"/>
        <v>&gt;</v>
      </c>
      <c r="BI486" s="86">
        <f t="shared" si="421"/>
        <v>279.580810546875</v>
      </c>
      <c r="BJ486" s="15">
        <f t="shared" si="422"/>
        <v>0</v>
      </c>
      <c r="BK486" s="15" t="str">
        <f t="shared" si="423"/>
        <v>Speed&lt;=25,875732421875 AND Distance&gt;572,44921875 AND Speed&lt;=26,76708984375 AND Distance&gt;557,604736328125 AND Distance&gt;440,973388671875 AND Distance&gt;279,580810546875</v>
      </c>
      <c r="BM486"/>
      <c r="BN486"/>
      <c r="BO486"/>
    </row>
    <row r="487" spans="1:67">
      <c r="A487" s="15">
        <v>484</v>
      </c>
      <c r="B487" s="15">
        <v>-2</v>
      </c>
      <c r="C487" s="15">
        <v>-8192</v>
      </c>
      <c r="D487" s="15">
        <f t="shared" si="371"/>
        <v>-1</v>
      </c>
      <c r="E487" s="15">
        <f t="shared" si="372"/>
        <v>0</v>
      </c>
      <c r="F487" s="15">
        <f t="shared" si="373"/>
        <v>-1</v>
      </c>
      <c r="G487" s="15">
        <v>-1</v>
      </c>
      <c r="H487" s="15">
        <v>-1</v>
      </c>
      <c r="I487" s="15">
        <v>176</v>
      </c>
      <c r="J487" s="15">
        <v>9</v>
      </c>
      <c r="K487" s="15">
        <v>995</v>
      </c>
      <c r="L487" s="15">
        <v>546</v>
      </c>
      <c r="M487" s="15">
        <f t="shared" si="374"/>
        <v>0.13330078125</v>
      </c>
      <c r="O487" s="86">
        <f t="shared" si="375"/>
        <v>995</v>
      </c>
      <c r="P487" s="86">
        <f t="shared" si="376"/>
        <v>0.333251953125</v>
      </c>
      <c r="Q487" s="86">
        <f t="shared" si="377"/>
        <v>885</v>
      </c>
      <c r="R487" s="86" t="b">
        <f t="shared" si="378"/>
        <v>1</v>
      </c>
      <c r="S487" s="86" t="str">
        <f t="shared" si="379"/>
        <v>Dummy Node</v>
      </c>
      <c r="T487" s="86" t="str">
        <f t="shared" si="380"/>
        <v>N/A</v>
      </c>
      <c r="U487" s="86" t="str">
        <f t="shared" si="381"/>
        <v>N/A</v>
      </c>
      <c r="V487" s="86">
        <f t="shared" si="382"/>
        <v>664</v>
      </c>
      <c r="W487" s="86" t="b">
        <f t="shared" si="383"/>
        <v>1</v>
      </c>
      <c r="X487" s="86" t="str">
        <f t="shared" si="384"/>
        <v>Dummy Node</v>
      </c>
      <c r="Y487" s="86" t="str">
        <f t="shared" si="385"/>
        <v>N/A</v>
      </c>
      <c r="Z487" s="86" t="str">
        <f t="shared" si="386"/>
        <v>N/A</v>
      </c>
      <c r="AA487" s="86">
        <f t="shared" si="387"/>
        <v>419</v>
      </c>
      <c r="AB487" s="86" t="b">
        <f t="shared" si="388"/>
        <v>0</v>
      </c>
      <c r="AC487" s="86" t="str">
        <f t="shared" si="389"/>
        <v>Dummy Node</v>
      </c>
      <c r="AD487" s="86" t="str">
        <f t="shared" si="390"/>
        <v>N/A</v>
      </c>
      <c r="AE487" s="86" t="str">
        <f t="shared" si="391"/>
        <v>N/A</v>
      </c>
      <c r="AF487" s="86">
        <f t="shared" si="392"/>
        <v>408</v>
      </c>
      <c r="AG487" s="86" t="b">
        <f t="shared" si="393"/>
        <v>1</v>
      </c>
      <c r="AH487" s="86" t="str">
        <f t="shared" si="394"/>
        <v>Speed</v>
      </c>
      <c r="AI487" s="86" t="str">
        <f t="shared" si="395"/>
        <v>&lt;=</v>
      </c>
      <c r="AJ487" s="86">
        <f t="shared" si="396"/>
        <v>25.875732421875</v>
      </c>
      <c r="AK487" s="86">
        <f t="shared" si="397"/>
        <v>219</v>
      </c>
      <c r="AL487" s="86" t="b">
        <f t="shared" si="398"/>
        <v>0</v>
      </c>
      <c r="AM487" s="86" t="str">
        <f t="shared" si="399"/>
        <v>Distance</v>
      </c>
      <c r="AN487" s="86" t="str">
        <f t="shared" si="400"/>
        <v>&gt;</v>
      </c>
      <c r="AO487" s="86">
        <f t="shared" si="401"/>
        <v>572.44921875</v>
      </c>
      <c r="AP487" s="86">
        <f t="shared" si="402"/>
        <v>38</v>
      </c>
      <c r="AQ487" s="86" t="b">
        <f t="shared" si="403"/>
        <v>1</v>
      </c>
      <c r="AR487" s="86" t="str">
        <f t="shared" si="404"/>
        <v>Speed</v>
      </c>
      <c r="AS487" s="86" t="str">
        <f t="shared" si="405"/>
        <v>&lt;=</v>
      </c>
      <c r="AT487" s="86">
        <f t="shared" si="406"/>
        <v>26.76708984375</v>
      </c>
      <c r="AU487" s="86">
        <f t="shared" si="407"/>
        <v>8</v>
      </c>
      <c r="AV487" s="86" t="b">
        <f t="shared" si="408"/>
        <v>0</v>
      </c>
      <c r="AW487" s="86" t="str">
        <f t="shared" si="409"/>
        <v>Distance</v>
      </c>
      <c r="AX487" s="86" t="str">
        <f t="shared" si="410"/>
        <v>&gt;</v>
      </c>
      <c r="AY487" s="86">
        <f t="shared" si="411"/>
        <v>557.604736328125</v>
      </c>
      <c r="AZ487" s="86">
        <f t="shared" si="412"/>
        <v>2</v>
      </c>
      <c r="BA487" s="86" t="b">
        <f t="shared" si="413"/>
        <v>0</v>
      </c>
      <c r="BB487" s="86" t="str">
        <f t="shared" si="414"/>
        <v>Distance</v>
      </c>
      <c r="BC487" s="86" t="str">
        <f t="shared" si="415"/>
        <v>&gt;</v>
      </c>
      <c r="BD487" s="86">
        <f t="shared" si="416"/>
        <v>440.973388671875</v>
      </c>
      <c r="BE487" s="86">
        <f t="shared" si="417"/>
        <v>0</v>
      </c>
      <c r="BF487" s="86" t="b">
        <f t="shared" si="418"/>
        <v>0</v>
      </c>
      <c r="BG487" s="86" t="str">
        <f t="shared" si="419"/>
        <v>Distance</v>
      </c>
      <c r="BH487" s="86" t="str">
        <f t="shared" si="420"/>
        <v>&gt;</v>
      </c>
      <c r="BI487" s="86">
        <f t="shared" si="421"/>
        <v>279.580810546875</v>
      </c>
      <c r="BJ487" s="15">
        <f t="shared" si="422"/>
        <v>0</v>
      </c>
      <c r="BK487" s="15" t="str">
        <f t="shared" si="423"/>
        <v>Speed&lt;=25,875732421875 AND Distance&gt;572,44921875 AND Speed&lt;=26,76708984375 AND Distance&gt;557,604736328125 AND Distance&gt;440,973388671875 AND Distance&gt;279,580810546875</v>
      </c>
      <c r="BM487"/>
      <c r="BN487"/>
      <c r="BO487"/>
    </row>
    <row r="488" spans="1:67">
      <c r="A488" s="15">
        <v>485</v>
      </c>
      <c r="B488" s="15">
        <v>-2</v>
      </c>
      <c r="C488" s="15">
        <v>-8192</v>
      </c>
      <c r="D488" s="15">
        <f t="shared" si="371"/>
        <v>-1</v>
      </c>
      <c r="E488" s="15">
        <f t="shared" si="372"/>
        <v>0</v>
      </c>
      <c r="F488" s="15">
        <f t="shared" si="373"/>
        <v>-1</v>
      </c>
      <c r="G488" s="15">
        <v>735</v>
      </c>
      <c r="H488" s="15">
        <v>736</v>
      </c>
      <c r="I488" s="15">
        <v>188</v>
      </c>
      <c r="J488" s="15">
        <v>8</v>
      </c>
      <c r="K488" s="15">
        <v>996</v>
      </c>
      <c r="L488" s="15">
        <v>1365</v>
      </c>
      <c r="M488" s="15">
        <f t="shared" si="374"/>
        <v>0.333251953125</v>
      </c>
      <c r="O488" s="86">
        <f t="shared" si="375"/>
        <v>996</v>
      </c>
      <c r="P488" s="86">
        <f t="shared" si="376"/>
        <v>0.333251953125</v>
      </c>
      <c r="Q488" s="86">
        <f t="shared" si="377"/>
        <v>885</v>
      </c>
      <c r="R488" s="86" t="b">
        <f t="shared" si="378"/>
        <v>0</v>
      </c>
      <c r="S488" s="86" t="str">
        <f t="shared" si="379"/>
        <v>Dummy Node</v>
      </c>
      <c r="T488" s="86" t="str">
        <f t="shared" si="380"/>
        <v>N/A</v>
      </c>
      <c r="U488" s="86" t="str">
        <f t="shared" si="381"/>
        <v>N/A</v>
      </c>
      <c r="V488" s="86">
        <f t="shared" si="382"/>
        <v>664</v>
      </c>
      <c r="W488" s="86" t="b">
        <f t="shared" si="383"/>
        <v>1</v>
      </c>
      <c r="X488" s="86" t="str">
        <f t="shared" si="384"/>
        <v>Dummy Node</v>
      </c>
      <c r="Y488" s="86" t="str">
        <f t="shared" si="385"/>
        <v>N/A</v>
      </c>
      <c r="Z488" s="86" t="str">
        <f t="shared" si="386"/>
        <v>N/A</v>
      </c>
      <c r="AA488" s="86">
        <f t="shared" si="387"/>
        <v>419</v>
      </c>
      <c r="AB488" s="86" t="b">
        <f t="shared" si="388"/>
        <v>0</v>
      </c>
      <c r="AC488" s="86" t="str">
        <f t="shared" si="389"/>
        <v>Dummy Node</v>
      </c>
      <c r="AD488" s="86" t="str">
        <f t="shared" si="390"/>
        <v>N/A</v>
      </c>
      <c r="AE488" s="86" t="str">
        <f t="shared" si="391"/>
        <v>N/A</v>
      </c>
      <c r="AF488" s="86">
        <f t="shared" si="392"/>
        <v>408</v>
      </c>
      <c r="AG488" s="86" t="b">
        <f t="shared" si="393"/>
        <v>1</v>
      </c>
      <c r="AH488" s="86" t="str">
        <f t="shared" si="394"/>
        <v>Speed</v>
      </c>
      <c r="AI488" s="86" t="str">
        <f t="shared" si="395"/>
        <v>&lt;=</v>
      </c>
      <c r="AJ488" s="86">
        <f t="shared" si="396"/>
        <v>25.875732421875</v>
      </c>
      <c r="AK488" s="86">
        <f t="shared" si="397"/>
        <v>219</v>
      </c>
      <c r="AL488" s="86" t="b">
        <f t="shared" si="398"/>
        <v>0</v>
      </c>
      <c r="AM488" s="86" t="str">
        <f t="shared" si="399"/>
        <v>Distance</v>
      </c>
      <c r="AN488" s="86" t="str">
        <f t="shared" si="400"/>
        <v>&gt;</v>
      </c>
      <c r="AO488" s="86">
        <f t="shared" si="401"/>
        <v>572.44921875</v>
      </c>
      <c r="AP488" s="86">
        <f t="shared" si="402"/>
        <v>38</v>
      </c>
      <c r="AQ488" s="86" t="b">
        <f t="shared" si="403"/>
        <v>1</v>
      </c>
      <c r="AR488" s="86" t="str">
        <f t="shared" si="404"/>
        <v>Speed</v>
      </c>
      <c r="AS488" s="86" t="str">
        <f t="shared" si="405"/>
        <v>&lt;=</v>
      </c>
      <c r="AT488" s="86">
        <f t="shared" si="406"/>
        <v>26.76708984375</v>
      </c>
      <c r="AU488" s="86">
        <f t="shared" si="407"/>
        <v>8</v>
      </c>
      <c r="AV488" s="86" t="b">
        <f t="shared" si="408"/>
        <v>0</v>
      </c>
      <c r="AW488" s="86" t="str">
        <f t="shared" si="409"/>
        <v>Distance</v>
      </c>
      <c r="AX488" s="86" t="str">
        <f t="shared" si="410"/>
        <v>&gt;</v>
      </c>
      <c r="AY488" s="86">
        <f t="shared" si="411"/>
        <v>557.604736328125</v>
      </c>
      <c r="AZ488" s="86">
        <f t="shared" si="412"/>
        <v>2</v>
      </c>
      <c r="BA488" s="86" t="b">
        <f t="shared" si="413"/>
        <v>0</v>
      </c>
      <c r="BB488" s="86" t="str">
        <f t="shared" si="414"/>
        <v>Distance</v>
      </c>
      <c r="BC488" s="86" t="str">
        <f t="shared" si="415"/>
        <v>&gt;</v>
      </c>
      <c r="BD488" s="86">
        <f t="shared" si="416"/>
        <v>440.973388671875</v>
      </c>
      <c r="BE488" s="86">
        <f t="shared" si="417"/>
        <v>0</v>
      </c>
      <c r="BF488" s="86" t="b">
        <f t="shared" si="418"/>
        <v>0</v>
      </c>
      <c r="BG488" s="86" t="str">
        <f t="shared" si="419"/>
        <v>Distance</v>
      </c>
      <c r="BH488" s="86" t="str">
        <f t="shared" si="420"/>
        <v>&gt;</v>
      </c>
      <c r="BI488" s="86">
        <f t="shared" si="421"/>
        <v>279.580810546875</v>
      </c>
      <c r="BJ488" s="15">
        <f t="shared" si="422"/>
        <v>0</v>
      </c>
      <c r="BK488" s="15" t="str">
        <f t="shared" si="423"/>
        <v>Speed&lt;=25,875732421875 AND Distance&gt;572,44921875 AND Speed&lt;=26,76708984375 AND Distance&gt;557,604736328125 AND Distance&gt;440,973388671875 AND Distance&gt;279,580810546875</v>
      </c>
      <c r="BM488"/>
      <c r="BN488"/>
      <c r="BO488"/>
    </row>
    <row r="489" spans="1:67">
      <c r="A489" s="15">
        <v>486</v>
      </c>
      <c r="B489" s="15">
        <v>-2</v>
      </c>
      <c r="C489" s="15">
        <v>-8192</v>
      </c>
      <c r="D489" s="15">
        <f t="shared" si="371"/>
        <v>-1</v>
      </c>
      <c r="E489" s="15">
        <f t="shared" si="372"/>
        <v>0</v>
      </c>
      <c r="F489" s="15">
        <f t="shared" si="373"/>
        <v>-1</v>
      </c>
      <c r="G489" s="15">
        <v>737</v>
      </c>
      <c r="H489" s="15">
        <v>738</v>
      </c>
      <c r="I489" s="15">
        <v>188</v>
      </c>
      <c r="J489" s="15">
        <v>8</v>
      </c>
      <c r="K489" s="15">
        <v>997</v>
      </c>
      <c r="L489" s="15">
        <v>1365</v>
      </c>
      <c r="M489" s="15">
        <f t="shared" si="374"/>
        <v>0.333251953125</v>
      </c>
      <c r="O489" s="86">
        <f t="shared" si="375"/>
        <v>997</v>
      </c>
      <c r="P489" s="86">
        <f t="shared" si="376"/>
        <v>0.333251953125</v>
      </c>
      <c r="Q489" s="86">
        <f t="shared" si="377"/>
        <v>886</v>
      </c>
      <c r="R489" s="86" t="b">
        <f t="shared" si="378"/>
        <v>1</v>
      </c>
      <c r="S489" s="86" t="str">
        <f t="shared" si="379"/>
        <v>Dummy Node</v>
      </c>
      <c r="T489" s="86" t="str">
        <f t="shared" si="380"/>
        <v>N/A</v>
      </c>
      <c r="U489" s="86" t="str">
        <f t="shared" si="381"/>
        <v>N/A</v>
      </c>
      <c r="V489" s="86">
        <f t="shared" si="382"/>
        <v>664</v>
      </c>
      <c r="W489" s="86" t="b">
        <f t="shared" si="383"/>
        <v>0</v>
      </c>
      <c r="X489" s="86" t="str">
        <f t="shared" si="384"/>
        <v>Dummy Node</v>
      </c>
      <c r="Y489" s="86" t="str">
        <f t="shared" si="385"/>
        <v>N/A</v>
      </c>
      <c r="Z489" s="86" t="str">
        <f t="shared" si="386"/>
        <v>N/A</v>
      </c>
      <c r="AA489" s="86">
        <f t="shared" si="387"/>
        <v>419</v>
      </c>
      <c r="AB489" s="86" t="b">
        <f t="shared" si="388"/>
        <v>0</v>
      </c>
      <c r="AC489" s="86" t="str">
        <f t="shared" si="389"/>
        <v>Dummy Node</v>
      </c>
      <c r="AD489" s="86" t="str">
        <f t="shared" si="390"/>
        <v>N/A</v>
      </c>
      <c r="AE489" s="86" t="str">
        <f t="shared" si="391"/>
        <v>N/A</v>
      </c>
      <c r="AF489" s="86">
        <f t="shared" si="392"/>
        <v>408</v>
      </c>
      <c r="AG489" s="86" t="b">
        <f t="shared" si="393"/>
        <v>1</v>
      </c>
      <c r="AH489" s="86" t="str">
        <f t="shared" si="394"/>
        <v>Speed</v>
      </c>
      <c r="AI489" s="86" t="str">
        <f t="shared" si="395"/>
        <v>&lt;=</v>
      </c>
      <c r="AJ489" s="86">
        <f t="shared" si="396"/>
        <v>25.875732421875</v>
      </c>
      <c r="AK489" s="86">
        <f t="shared" si="397"/>
        <v>219</v>
      </c>
      <c r="AL489" s="86" t="b">
        <f t="shared" si="398"/>
        <v>0</v>
      </c>
      <c r="AM489" s="86" t="str">
        <f t="shared" si="399"/>
        <v>Distance</v>
      </c>
      <c r="AN489" s="86" t="str">
        <f t="shared" si="400"/>
        <v>&gt;</v>
      </c>
      <c r="AO489" s="86">
        <f t="shared" si="401"/>
        <v>572.44921875</v>
      </c>
      <c r="AP489" s="86">
        <f t="shared" si="402"/>
        <v>38</v>
      </c>
      <c r="AQ489" s="86" t="b">
        <f t="shared" si="403"/>
        <v>1</v>
      </c>
      <c r="AR489" s="86" t="str">
        <f t="shared" si="404"/>
        <v>Speed</v>
      </c>
      <c r="AS489" s="86" t="str">
        <f t="shared" si="405"/>
        <v>&lt;=</v>
      </c>
      <c r="AT489" s="86">
        <f t="shared" si="406"/>
        <v>26.76708984375</v>
      </c>
      <c r="AU489" s="86">
        <f t="shared" si="407"/>
        <v>8</v>
      </c>
      <c r="AV489" s="86" t="b">
        <f t="shared" si="408"/>
        <v>0</v>
      </c>
      <c r="AW489" s="86" t="str">
        <f t="shared" si="409"/>
        <v>Distance</v>
      </c>
      <c r="AX489" s="86" t="str">
        <f t="shared" si="410"/>
        <v>&gt;</v>
      </c>
      <c r="AY489" s="86">
        <f t="shared" si="411"/>
        <v>557.604736328125</v>
      </c>
      <c r="AZ489" s="86">
        <f t="shared" si="412"/>
        <v>2</v>
      </c>
      <c r="BA489" s="86" t="b">
        <f t="shared" si="413"/>
        <v>0</v>
      </c>
      <c r="BB489" s="86" t="str">
        <f t="shared" si="414"/>
        <v>Distance</v>
      </c>
      <c r="BC489" s="86" t="str">
        <f t="shared" si="415"/>
        <v>&gt;</v>
      </c>
      <c r="BD489" s="86">
        <f t="shared" si="416"/>
        <v>440.973388671875</v>
      </c>
      <c r="BE489" s="86">
        <f t="shared" si="417"/>
        <v>0</v>
      </c>
      <c r="BF489" s="86" t="b">
        <f t="shared" si="418"/>
        <v>0</v>
      </c>
      <c r="BG489" s="86" t="str">
        <f t="shared" si="419"/>
        <v>Distance</v>
      </c>
      <c r="BH489" s="86" t="str">
        <f t="shared" si="420"/>
        <v>&gt;</v>
      </c>
      <c r="BI489" s="86">
        <f t="shared" si="421"/>
        <v>279.580810546875</v>
      </c>
      <c r="BJ489" s="15">
        <f t="shared" si="422"/>
        <v>0</v>
      </c>
      <c r="BK489" s="15" t="str">
        <f t="shared" si="423"/>
        <v>Speed&lt;=25,875732421875 AND Distance&gt;572,44921875 AND Speed&lt;=26,76708984375 AND Distance&gt;557,604736328125 AND Distance&gt;440,973388671875 AND Distance&gt;279,580810546875</v>
      </c>
      <c r="BM489"/>
      <c r="BN489"/>
      <c r="BO489"/>
    </row>
    <row r="490" spans="1:67">
      <c r="A490" s="15">
        <v>487</v>
      </c>
      <c r="B490" s="15">
        <v>-2</v>
      </c>
      <c r="C490" s="15">
        <v>-8192</v>
      </c>
      <c r="D490" s="15">
        <f t="shared" si="371"/>
        <v>-1</v>
      </c>
      <c r="E490" s="15">
        <f t="shared" si="372"/>
        <v>0</v>
      </c>
      <c r="F490" s="15">
        <f t="shared" si="373"/>
        <v>-1</v>
      </c>
      <c r="G490" s="15">
        <v>-1</v>
      </c>
      <c r="H490" s="15">
        <v>-1</v>
      </c>
      <c r="I490" s="15">
        <v>190</v>
      </c>
      <c r="J490" s="15">
        <v>9</v>
      </c>
      <c r="K490" s="15">
        <v>998</v>
      </c>
      <c r="L490" s="15">
        <v>1365</v>
      </c>
      <c r="M490" s="15">
        <f t="shared" si="374"/>
        <v>0.333251953125</v>
      </c>
      <c r="O490" s="86">
        <f t="shared" si="375"/>
        <v>998</v>
      </c>
      <c r="P490" s="86">
        <f t="shared" si="376"/>
        <v>0.333251953125</v>
      </c>
      <c r="Q490" s="86">
        <f t="shared" si="377"/>
        <v>886</v>
      </c>
      <c r="R490" s="86" t="b">
        <f t="shared" si="378"/>
        <v>0</v>
      </c>
      <c r="S490" s="86" t="str">
        <f t="shared" si="379"/>
        <v>Dummy Node</v>
      </c>
      <c r="T490" s="86" t="str">
        <f t="shared" si="380"/>
        <v>N/A</v>
      </c>
      <c r="U490" s="86" t="str">
        <f t="shared" si="381"/>
        <v>N/A</v>
      </c>
      <c r="V490" s="86">
        <f t="shared" si="382"/>
        <v>664</v>
      </c>
      <c r="W490" s="86" t="b">
        <f t="shared" si="383"/>
        <v>0</v>
      </c>
      <c r="X490" s="86" t="str">
        <f t="shared" si="384"/>
        <v>Dummy Node</v>
      </c>
      <c r="Y490" s="86" t="str">
        <f t="shared" si="385"/>
        <v>N/A</v>
      </c>
      <c r="Z490" s="86" t="str">
        <f t="shared" si="386"/>
        <v>N/A</v>
      </c>
      <c r="AA490" s="86">
        <f t="shared" si="387"/>
        <v>419</v>
      </c>
      <c r="AB490" s="86" t="b">
        <f t="shared" si="388"/>
        <v>0</v>
      </c>
      <c r="AC490" s="86" t="str">
        <f t="shared" si="389"/>
        <v>Dummy Node</v>
      </c>
      <c r="AD490" s="86" t="str">
        <f t="shared" si="390"/>
        <v>N/A</v>
      </c>
      <c r="AE490" s="86" t="str">
        <f t="shared" si="391"/>
        <v>N/A</v>
      </c>
      <c r="AF490" s="86">
        <f t="shared" si="392"/>
        <v>408</v>
      </c>
      <c r="AG490" s="86" t="b">
        <f t="shared" si="393"/>
        <v>1</v>
      </c>
      <c r="AH490" s="86" t="str">
        <f t="shared" si="394"/>
        <v>Speed</v>
      </c>
      <c r="AI490" s="86" t="str">
        <f t="shared" si="395"/>
        <v>&lt;=</v>
      </c>
      <c r="AJ490" s="86">
        <f t="shared" si="396"/>
        <v>25.875732421875</v>
      </c>
      <c r="AK490" s="86">
        <f t="shared" si="397"/>
        <v>219</v>
      </c>
      <c r="AL490" s="86" t="b">
        <f t="shared" si="398"/>
        <v>0</v>
      </c>
      <c r="AM490" s="86" t="str">
        <f t="shared" si="399"/>
        <v>Distance</v>
      </c>
      <c r="AN490" s="86" t="str">
        <f t="shared" si="400"/>
        <v>&gt;</v>
      </c>
      <c r="AO490" s="86">
        <f t="shared" si="401"/>
        <v>572.44921875</v>
      </c>
      <c r="AP490" s="86">
        <f t="shared" si="402"/>
        <v>38</v>
      </c>
      <c r="AQ490" s="86" t="b">
        <f t="shared" si="403"/>
        <v>1</v>
      </c>
      <c r="AR490" s="86" t="str">
        <f t="shared" si="404"/>
        <v>Speed</v>
      </c>
      <c r="AS490" s="86" t="str">
        <f t="shared" si="405"/>
        <v>&lt;=</v>
      </c>
      <c r="AT490" s="86">
        <f t="shared" si="406"/>
        <v>26.76708984375</v>
      </c>
      <c r="AU490" s="86">
        <f t="shared" si="407"/>
        <v>8</v>
      </c>
      <c r="AV490" s="86" t="b">
        <f t="shared" si="408"/>
        <v>0</v>
      </c>
      <c r="AW490" s="86" t="str">
        <f t="shared" si="409"/>
        <v>Distance</v>
      </c>
      <c r="AX490" s="86" t="str">
        <f t="shared" si="410"/>
        <v>&gt;</v>
      </c>
      <c r="AY490" s="86">
        <f t="shared" si="411"/>
        <v>557.604736328125</v>
      </c>
      <c r="AZ490" s="86">
        <f t="shared" si="412"/>
        <v>2</v>
      </c>
      <c r="BA490" s="86" t="b">
        <f t="shared" si="413"/>
        <v>0</v>
      </c>
      <c r="BB490" s="86" t="str">
        <f t="shared" si="414"/>
        <v>Distance</v>
      </c>
      <c r="BC490" s="86" t="str">
        <f t="shared" si="415"/>
        <v>&gt;</v>
      </c>
      <c r="BD490" s="86">
        <f t="shared" si="416"/>
        <v>440.973388671875</v>
      </c>
      <c r="BE490" s="86">
        <f t="shared" si="417"/>
        <v>0</v>
      </c>
      <c r="BF490" s="86" t="b">
        <f t="shared" si="418"/>
        <v>0</v>
      </c>
      <c r="BG490" s="86" t="str">
        <f t="shared" si="419"/>
        <v>Distance</v>
      </c>
      <c r="BH490" s="86" t="str">
        <f t="shared" si="420"/>
        <v>&gt;</v>
      </c>
      <c r="BI490" s="86">
        <f t="shared" si="421"/>
        <v>279.580810546875</v>
      </c>
      <c r="BJ490" s="15">
        <f t="shared" si="422"/>
        <v>0</v>
      </c>
      <c r="BK490" s="15" t="str">
        <f t="shared" si="423"/>
        <v>Speed&lt;=25,875732421875 AND Distance&gt;572,44921875 AND Speed&lt;=26,76708984375 AND Distance&gt;557,604736328125 AND Distance&gt;440,973388671875 AND Distance&gt;279,580810546875</v>
      </c>
      <c r="BM490"/>
      <c r="BN490"/>
      <c r="BO490"/>
    </row>
    <row r="491" spans="1:67">
      <c r="A491" s="15">
        <v>488</v>
      </c>
      <c r="B491" s="15">
        <v>-2</v>
      </c>
      <c r="C491" s="15">
        <v>-8192</v>
      </c>
      <c r="D491" s="15">
        <f t="shared" si="371"/>
        <v>-1</v>
      </c>
      <c r="E491" s="15">
        <f t="shared" si="372"/>
        <v>0</v>
      </c>
      <c r="F491" s="15">
        <f t="shared" si="373"/>
        <v>-1</v>
      </c>
      <c r="G491" s="15">
        <v>-1</v>
      </c>
      <c r="H491" s="15">
        <v>-1</v>
      </c>
      <c r="I491" s="15">
        <v>190</v>
      </c>
      <c r="J491" s="15">
        <v>9</v>
      </c>
      <c r="K491" s="15">
        <v>999</v>
      </c>
      <c r="L491" s="15">
        <v>1365</v>
      </c>
      <c r="M491" s="15">
        <f t="shared" si="374"/>
        <v>0.333251953125</v>
      </c>
      <c r="O491" s="86">
        <f t="shared" si="375"/>
        <v>999</v>
      </c>
      <c r="P491" s="86">
        <f t="shared" si="376"/>
        <v>0</v>
      </c>
      <c r="Q491" s="86">
        <f t="shared" si="377"/>
        <v>891</v>
      </c>
      <c r="R491" s="86" t="b">
        <f t="shared" si="378"/>
        <v>1</v>
      </c>
      <c r="S491" s="86" t="str">
        <f t="shared" si="379"/>
        <v>Dummy Node</v>
      </c>
      <c r="T491" s="86" t="str">
        <f t="shared" si="380"/>
        <v>N/A</v>
      </c>
      <c r="U491" s="86" t="str">
        <f t="shared" si="381"/>
        <v>N/A</v>
      </c>
      <c r="V491" s="86">
        <f t="shared" si="382"/>
        <v>669</v>
      </c>
      <c r="W491" s="86" t="b">
        <f t="shared" si="383"/>
        <v>1</v>
      </c>
      <c r="X491" s="86" t="str">
        <f t="shared" si="384"/>
        <v>Dummy Node</v>
      </c>
      <c r="Y491" s="86" t="str">
        <f t="shared" si="385"/>
        <v>N/A</v>
      </c>
      <c r="Z491" s="86" t="str">
        <f t="shared" si="386"/>
        <v>N/A</v>
      </c>
      <c r="AA491" s="86">
        <f t="shared" si="387"/>
        <v>428</v>
      </c>
      <c r="AB491" s="86" t="b">
        <f t="shared" si="388"/>
        <v>1</v>
      </c>
      <c r="AC491" s="86" t="str">
        <f t="shared" si="389"/>
        <v>Dummy Node</v>
      </c>
      <c r="AD491" s="86" t="str">
        <f t="shared" si="390"/>
        <v>N/A</v>
      </c>
      <c r="AE491" s="86" t="str">
        <f t="shared" si="391"/>
        <v>N/A</v>
      </c>
      <c r="AF491" s="86">
        <f t="shared" si="392"/>
        <v>267</v>
      </c>
      <c r="AG491" s="86" t="b">
        <f t="shared" si="393"/>
        <v>0</v>
      </c>
      <c r="AH491" s="86" t="str">
        <f t="shared" si="394"/>
        <v>Speed</v>
      </c>
      <c r="AI491" s="86" t="str">
        <f t="shared" si="395"/>
        <v>&gt;</v>
      </c>
      <c r="AJ491" s="86">
        <f t="shared" si="396"/>
        <v>16.737060546875</v>
      </c>
      <c r="AK491" s="86">
        <f t="shared" si="397"/>
        <v>62</v>
      </c>
      <c r="AL491" s="86" t="b">
        <f t="shared" si="398"/>
        <v>1</v>
      </c>
      <c r="AM491" s="86" t="str">
        <f t="shared" si="399"/>
        <v>Distance</v>
      </c>
      <c r="AN491" s="86" t="str">
        <f t="shared" si="400"/>
        <v>&lt;=</v>
      </c>
      <c r="AO491" s="86">
        <f t="shared" si="401"/>
        <v>169.53466796875</v>
      </c>
      <c r="AP491" s="86">
        <f t="shared" si="402"/>
        <v>15</v>
      </c>
      <c r="AQ491" s="86" t="b">
        <f t="shared" si="403"/>
        <v>0</v>
      </c>
      <c r="AR491" s="86" t="str">
        <f t="shared" si="404"/>
        <v>Speed</v>
      </c>
      <c r="AS491" s="86" t="str">
        <f t="shared" si="405"/>
        <v>&gt;</v>
      </c>
      <c r="AT491" s="86">
        <f t="shared" si="406"/>
        <v>15.89208984375</v>
      </c>
      <c r="AU491" s="86">
        <f t="shared" si="407"/>
        <v>4</v>
      </c>
      <c r="AV491" s="86" t="b">
        <f t="shared" si="408"/>
        <v>1</v>
      </c>
      <c r="AW491" s="86" t="str">
        <f t="shared" si="409"/>
        <v>Distance</v>
      </c>
      <c r="AX491" s="86" t="str">
        <f t="shared" si="410"/>
        <v>&lt;=</v>
      </c>
      <c r="AY491" s="86">
        <f t="shared" si="411"/>
        <v>200.208251953125</v>
      </c>
      <c r="AZ491" s="86">
        <f t="shared" si="412"/>
        <v>1</v>
      </c>
      <c r="BA491" s="86" t="b">
        <f t="shared" si="413"/>
        <v>0</v>
      </c>
      <c r="BB491" s="86" t="str">
        <f t="shared" si="414"/>
        <v>Speed</v>
      </c>
      <c r="BC491" s="86" t="str">
        <f t="shared" si="415"/>
        <v>&gt;</v>
      </c>
      <c r="BD491" s="86">
        <f t="shared" si="416"/>
        <v>13.645751953125</v>
      </c>
      <c r="BE491" s="86">
        <f t="shared" si="417"/>
        <v>0</v>
      </c>
      <c r="BF491" s="86" t="b">
        <f t="shared" si="418"/>
        <v>1</v>
      </c>
      <c r="BG491" s="86" t="str">
        <f t="shared" si="419"/>
        <v>Distance</v>
      </c>
      <c r="BH491" s="86" t="str">
        <f t="shared" si="420"/>
        <v>&lt;=</v>
      </c>
      <c r="BI491" s="86">
        <f t="shared" si="421"/>
        <v>279.580810546875</v>
      </c>
      <c r="BJ491" s="15">
        <f t="shared" si="422"/>
        <v>1</v>
      </c>
      <c r="BK491" s="15" t="str">
        <f t="shared" si="423"/>
        <v>Speed&gt;16,737060546875 AND Distance&lt;=169,53466796875 AND Speed&gt;15,89208984375 AND Distance&lt;=200,208251953125 AND Speed&gt;13,645751953125 AND Distance&lt;=279,580810546875</v>
      </c>
      <c r="BM491"/>
      <c r="BN491"/>
      <c r="BO491"/>
    </row>
    <row r="492" spans="1:67">
      <c r="A492" s="15">
        <v>489</v>
      </c>
      <c r="B492" s="15">
        <v>-2</v>
      </c>
      <c r="C492" s="15">
        <v>-8192</v>
      </c>
      <c r="D492" s="15">
        <f t="shared" si="371"/>
        <v>-1</v>
      </c>
      <c r="E492" s="15">
        <f t="shared" si="372"/>
        <v>0</v>
      </c>
      <c r="F492" s="15">
        <f t="shared" si="373"/>
        <v>-1</v>
      </c>
      <c r="G492" s="15">
        <v>-1</v>
      </c>
      <c r="H492" s="15">
        <v>-1</v>
      </c>
      <c r="I492" s="15">
        <v>195</v>
      </c>
      <c r="J492" s="15">
        <v>9</v>
      </c>
      <c r="K492" s="15">
        <v>1000</v>
      </c>
      <c r="L492" s="15">
        <v>1365</v>
      </c>
      <c r="M492" s="15">
        <f t="shared" si="374"/>
        <v>0.333251953125</v>
      </c>
      <c r="O492" s="86">
        <f t="shared" si="375"/>
        <v>1000</v>
      </c>
      <c r="P492" s="86">
        <f t="shared" si="376"/>
        <v>0</v>
      </c>
      <c r="Q492" s="86">
        <f t="shared" si="377"/>
        <v>891</v>
      </c>
      <c r="R492" s="86" t="b">
        <f t="shared" si="378"/>
        <v>0</v>
      </c>
      <c r="S492" s="86" t="str">
        <f t="shared" si="379"/>
        <v>Dummy Node</v>
      </c>
      <c r="T492" s="86" t="str">
        <f t="shared" si="380"/>
        <v>N/A</v>
      </c>
      <c r="U492" s="86" t="str">
        <f t="shared" si="381"/>
        <v>N/A</v>
      </c>
      <c r="V492" s="86">
        <f t="shared" si="382"/>
        <v>669</v>
      </c>
      <c r="W492" s="86" t="b">
        <f t="shared" si="383"/>
        <v>1</v>
      </c>
      <c r="X492" s="86" t="str">
        <f t="shared" si="384"/>
        <v>Dummy Node</v>
      </c>
      <c r="Y492" s="86" t="str">
        <f t="shared" si="385"/>
        <v>N/A</v>
      </c>
      <c r="Z492" s="86" t="str">
        <f t="shared" si="386"/>
        <v>N/A</v>
      </c>
      <c r="AA492" s="86">
        <f t="shared" si="387"/>
        <v>428</v>
      </c>
      <c r="AB492" s="86" t="b">
        <f t="shared" si="388"/>
        <v>1</v>
      </c>
      <c r="AC492" s="86" t="str">
        <f t="shared" si="389"/>
        <v>Dummy Node</v>
      </c>
      <c r="AD492" s="86" t="str">
        <f t="shared" si="390"/>
        <v>N/A</v>
      </c>
      <c r="AE492" s="86" t="str">
        <f t="shared" si="391"/>
        <v>N/A</v>
      </c>
      <c r="AF492" s="86">
        <f t="shared" si="392"/>
        <v>267</v>
      </c>
      <c r="AG492" s="86" t="b">
        <f t="shared" si="393"/>
        <v>0</v>
      </c>
      <c r="AH492" s="86" t="str">
        <f t="shared" si="394"/>
        <v>Speed</v>
      </c>
      <c r="AI492" s="86" t="str">
        <f t="shared" si="395"/>
        <v>&gt;</v>
      </c>
      <c r="AJ492" s="86">
        <f t="shared" si="396"/>
        <v>16.737060546875</v>
      </c>
      <c r="AK492" s="86">
        <f t="shared" si="397"/>
        <v>62</v>
      </c>
      <c r="AL492" s="86" t="b">
        <f t="shared" si="398"/>
        <v>1</v>
      </c>
      <c r="AM492" s="86" t="str">
        <f t="shared" si="399"/>
        <v>Distance</v>
      </c>
      <c r="AN492" s="86" t="str">
        <f t="shared" si="400"/>
        <v>&lt;=</v>
      </c>
      <c r="AO492" s="86">
        <f t="shared" si="401"/>
        <v>169.53466796875</v>
      </c>
      <c r="AP492" s="86">
        <f t="shared" si="402"/>
        <v>15</v>
      </c>
      <c r="AQ492" s="86" t="b">
        <f t="shared" si="403"/>
        <v>0</v>
      </c>
      <c r="AR492" s="86" t="str">
        <f t="shared" si="404"/>
        <v>Speed</v>
      </c>
      <c r="AS492" s="86" t="str">
        <f t="shared" si="405"/>
        <v>&gt;</v>
      </c>
      <c r="AT492" s="86">
        <f t="shared" si="406"/>
        <v>15.89208984375</v>
      </c>
      <c r="AU492" s="86">
        <f t="shared" si="407"/>
        <v>4</v>
      </c>
      <c r="AV492" s="86" t="b">
        <f t="shared" si="408"/>
        <v>1</v>
      </c>
      <c r="AW492" s="86" t="str">
        <f t="shared" si="409"/>
        <v>Distance</v>
      </c>
      <c r="AX492" s="86" t="str">
        <f t="shared" si="410"/>
        <v>&lt;=</v>
      </c>
      <c r="AY492" s="86">
        <f t="shared" si="411"/>
        <v>200.208251953125</v>
      </c>
      <c r="AZ492" s="86">
        <f t="shared" si="412"/>
        <v>1</v>
      </c>
      <c r="BA492" s="86" t="b">
        <f t="shared" si="413"/>
        <v>0</v>
      </c>
      <c r="BB492" s="86" t="str">
        <f t="shared" si="414"/>
        <v>Speed</v>
      </c>
      <c r="BC492" s="86" t="str">
        <f t="shared" si="415"/>
        <v>&gt;</v>
      </c>
      <c r="BD492" s="86">
        <f t="shared" si="416"/>
        <v>13.645751953125</v>
      </c>
      <c r="BE492" s="86">
        <f t="shared" si="417"/>
        <v>0</v>
      </c>
      <c r="BF492" s="86" t="b">
        <f t="shared" si="418"/>
        <v>1</v>
      </c>
      <c r="BG492" s="86" t="str">
        <f t="shared" si="419"/>
        <v>Distance</v>
      </c>
      <c r="BH492" s="86" t="str">
        <f t="shared" si="420"/>
        <v>&lt;=</v>
      </c>
      <c r="BI492" s="86">
        <f t="shared" si="421"/>
        <v>279.580810546875</v>
      </c>
      <c r="BJ492" s="15">
        <f t="shared" si="422"/>
        <v>1</v>
      </c>
      <c r="BK492" s="15" t="str">
        <f t="shared" si="423"/>
        <v>Speed&gt;16,737060546875 AND Distance&lt;=169,53466796875 AND Speed&gt;15,89208984375 AND Distance&lt;=200,208251953125 AND Speed&gt;13,645751953125 AND Distance&lt;=279,580810546875</v>
      </c>
      <c r="BM492"/>
      <c r="BN492"/>
      <c r="BO492"/>
    </row>
    <row r="493" spans="1:67">
      <c r="A493" s="15">
        <v>490</v>
      </c>
      <c r="B493" s="15">
        <v>-2</v>
      </c>
      <c r="C493" s="15">
        <v>-8192</v>
      </c>
      <c r="D493" s="15">
        <f t="shared" si="371"/>
        <v>-1</v>
      </c>
      <c r="E493" s="15">
        <f t="shared" si="372"/>
        <v>0</v>
      </c>
      <c r="F493" s="15">
        <f t="shared" si="373"/>
        <v>-1</v>
      </c>
      <c r="G493" s="15">
        <v>-1</v>
      </c>
      <c r="H493" s="15">
        <v>-1</v>
      </c>
      <c r="I493" s="15">
        <v>195</v>
      </c>
      <c r="J493" s="15">
        <v>9</v>
      </c>
      <c r="K493" s="15">
        <v>1001</v>
      </c>
      <c r="L493" s="15">
        <v>1365</v>
      </c>
      <c r="M493" s="15">
        <f t="shared" si="374"/>
        <v>0.333251953125</v>
      </c>
      <c r="O493" s="86">
        <f t="shared" si="375"/>
        <v>1001</v>
      </c>
      <c r="P493" s="86">
        <f t="shared" si="376"/>
        <v>0</v>
      </c>
      <c r="Q493" s="86">
        <f t="shared" si="377"/>
        <v>892</v>
      </c>
      <c r="R493" s="86" t="b">
        <f t="shared" si="378"/>
        <v>1</v>
      </c>
      <c r="S493" s="86" t="str">
        <f t="shared" si="379"/>
        <v>Dummy Node</v>
      </c>
      <c r="T493" s="86" t="str">
        <f t="shared" si="380"/>
        <v>N/A</v>
      </c>
      <c r="U493" s="86" t="str">
        <f t="shared" si="381"/>
        <v>N/A</v>
      </c>
      <c r="V493" s="86">
        <f t="shared" si="382"/>
        <v>669</v>
      </c>
      <c r="W493" s="86" t="b">
        <f t="shared" si="383"/>
        <v>0</v>
      </c>
      <c r="X493" s="86" t="str">
        <f t="shared" si="384"/>
        <v>Dummy Node</v>
      </c>
      <c r="Y493" s="86" t="str">
        <f t="shared" si="385"/>
        <v>N/A</v>
      </c>
      <c r="Z493" s="86" t="str">
        <f t="shared" si="386"/>
        <v>N/A</v>
      </c>
      <c r="AA493" s="86">
        <f t="shared" si="387"/>
        <v>428</v>
      </c>
      <c r="AB493" s="86" t="b">
        <f t="shared" si="388"/>
        <v>1</v>
      </c>
      <c r="AC493" s="86" t="str">
        <f t="shared" si="389"/>
        <v>Dummy Node</v>
      </c>
      <c r="AD493" s="86" t="str">
        <f t="shared" si="390"/>
        <v>N/A</v>
      </c>
      <c r="AE493" s="86" t="str">
        <f t="shared" si="391"/>
        <v>N/A</v>
      </c>
      <c r="AF493" s="86">
        <f t="shared" si="392"/>
        <v>267</v>
      </c>
      <c r="AG493" s="86" t="b">
        <f t="shared" si="393"/>
        <v>0</v>
      </c>
      <c r="AH493" s="86" t="str">
        <f t="shared" si="394"/>
        <v>Speed</v>
      </c>
      <c r="AI493" s="86" t="str">
        <f t="shared" si="395"/>
        <v>&gt;</v>
      </c>
      <c r="AJ493" s="86">
        <f t="shared" si="396"/>
        <v>16.737060546875</v>
      </c>
      <c r="AK493" s="86">
        <f t="shared" si="397"/>
        <v>62</v>
      </c>
      <c r="AL493" s="86" t="b">
        <f t="shared" si="398"/>
        <v>1</v>
      </c>
      <c r="AM493" s="86" t="str">
        <f t="shared" si="399"/>
        <v>Distance</v>
      </c>
      <c r="AN493" s="86" t="str">
        <f t="shared" si="400"/>
        <v>&lt;=</v>
      </c>
      <c r="AO493" s="86">
        <f t="shared" si="401"/>
        <v>169.53466796875</v>
      </c>
      <c r="AP493" s="86">
        <f t="shared" si="402"/>
        <v>15</v>
      </c>
      <c r="AQ493" s="86" t="b">
        <f t="shared" si="403"/>
        <v>0</v>
      </c>
      <c r="AR493" s="86" t="str">
        <f t="shared" si="404"/>
        <v>Speed</v>
      </c>
      <c r="AS493" s="86" t="str">
        <f t="shared" si="405"/>
        <v>&gt;</v>
      </c>
      <c r="AT493" s="86">
        <f t="shared" si="406"/>
        <v>15.89208984375</v>
      </c>
      <c r="AU493" s="86">
        <f t="shared" si="407"/>
        <v>4</v>
      </c>
      <c r="AV493" s="86" t="b">
        <f t="shared" si="408"/>
        <v>1</v>
      </c>
      <c r="AW493" s="86" t="str">
        <f t="shared" si="409"/>
        <v>Distance</v>
      </c>
      <c r="AX493" s="86" t="str">
        <f t="shared" si="410"/>
        <v>&lt;=</v>
      </c>
      <c r="AY493" s="86">
        <f t="shared" si="411"/>
        <v>200.208251953125</v>
      </c>
      <c r="AZ493" s="86">
        <f t="shared" si="412"/>
        <v>1</v>
      </c>
      <c r="BA493" s="86" t="b">
        <f t="shared" si="413"/>
        <v>0</v>
      </c>
      <c r="BB493" s="86" t="str">
        <f t="shared" si="414"/>
        <v>Speed</v>
      </c>
      <c r="BC493" s="86" t="str">
        <f t="shared" si="415"/>
        <v>&gt;</v>
      </c>
      <c r="BD493" s="86">
        <f t="shared" si="416"/>
        <v>13.645751953125</v>
      </c>
      <c r="BE493" s="86">
        <f t="shared" si="417"/>
        <v>0</v>
      </c>
      <c r="BF493" s="86" t="b">
        <f t="shared" si="418"/>
        <v>1</v>
      </c>
      <c r="BG493" s="86" t="str">
        <f t="shared" si="419"/>
        <v>Distance</v>
      </c>
      <c r="BH493" s="86" t="str">
        <f t="shared" si="420"/>
        <v>&lt;=</v>
      </c>
      <c r="BI493" s="86">
        <f t="shared" si="421"/>
        <v>279.580810546875</v>
      </c>
      <c r="BJ493" s="15">
        <f t="shared" si="422"/>
        <v>1</v>
      </c>
      <c r="BK493" s="15" t="str">
        <f t="shared" si="423"/>
        <v>Speed&gt;16,737060546875 AND Distance&lt;=169,53466796875 AND Speed&gt;15,89208984375 AND Distance&lt;=200,208251953125 AND Speed&gt;13,645751953125 AND Distance&lt;=279,580810546875</v>
      </c>
      <c r="BM493"/>
      <c r="BN493"/>
      <c r="BO493"/>
    </row>
    <row r="494" spans="1:67">
      <c r="A494" s="15">
        <v>491</v>
      </c>
      <c r="B494" s="15">
        <v>-2</v>
      </c>
      <c r="C494" s="15">
        <v>-8192</v>
      </c>
      <c r="D494" s="15">
        <f t="shared" si="371"/>
        <v>-1</v>
      </c>
      <c r="E494" s="15">
        <f t="shared" si="372"/>
        <v>0</v>
      </c>
      <c r="F494" s="15">
        <f t="shared" si="373"/>
        <v>-1</v>
      </c>
      <c r="G494" s="15">
        <v>-1</v>
      </c>
      <c r="H494" s="15">
        <v>-1</v>
      </c>
      <c r="I494" s="15">
        <v>196</v>
      </c>
      <c r="J494" s="15">
        <v>9</v>
      </c>
      <c r="K494" s="15">
        <v>1002</v>
      </c>
      <c r="L494" s="15">
        <v>341</v>
      </c>
      <c r="M494" s="15">
        <f t="shared" si="374"/>
        <v>8.3251953125E-2</v>
      </c>
      <c r="O494" s="86">
        <f t="shared" si="375"/>
        <v>1002</v>
      </c>
      <c r="P494" s="86">
        <f t="shared" si="376"/>
        <v>0</v>
      </c>
      <c r="Q494" s="86">
        <f t="shared" si="377"/>
        <v>892</v>
      </c>
      <c r="R494" s="86" t="b">
        <f t="shared" si="378"/>
        <v>0</v>
      </c>
      <c r="S494" s="86" t="str">
        <f t="shared" si="379"/>
        <v>Dummy Node</v>
      </c>
      <c r="T494" s="86" t="str">
        <f t="shared" si="380"/>
        <v>N/A</v>
      </c>
      <c r="U494" s="86" t="str">
        <f t="shared" si="381"/>
        <v>N/A</v>
      </c>
      <c r="V494" s="86">
        <f t="shared" si="382"/>
        <v>669</v>
      </c>
      <c r="W494" s="86" t="b">
        <f t="shared" si="383"/>
        <v>0</v>
      </c>
      <c r="X494" s="86" t="str">
        <f t="shared" si="384"/>
        <v>Dummy Node</v>
      </c>
      <c r="Y494" s="86" t="str">
        <f t="shared" si="385"/>
        <v>N/A</v>
      </c>
      <c r="Z494" s="86" t="str">
        <f t="shared" si="386"/>
        <v>N/A</v>
      </c>
      <c r="AA494" s="86">
        <f t="shared" si="387"/>
        <v>428</v>
      </c>
      <c r="AB494" s="86" t="b">
        <f t="shared" si="388"/>
        <v>1</v>
      </c>
      <c r="AC494" s="86" t="str">
        <f t="shared" si="389"/>
        <v>Dummy Node</v>
      </c>
      <c r="AD494" s="86" t="str">
        <f t="shared" si="390"/>
        <v>N/A</v>
      </c>
      <c r="AE494" s="86" t="str">
        <f t="shared" si="391"/>
        <v>N/A</v>
      </c>
      <c r="AF494" s="86">
        <f t="shared" si="392"/>
        <v>267</v>
      </c>
      <c r="AG494" s="86" t="b">
        <f t="shared" si="393"/>
        <v>0</v>
      </c>
      <c r="AH494" s="86" t="str">
        <f t="shared" si="394"/>
        <v>Speed</v>
      </c>
      <c r="AI494" s="86" t="str">
        <f t="shared" si="395"/>
        <v>&gt;</v>
      </c>
      <c r="AJ494" s="86">
        <f t="shared" si="396"/>
        <v>16.737060546875</v>
      </c>
      <c r="AK494" s="86">
        <f t="shared" si="397"/>
        <v>62</v>
      </c>
      <c r="AL494" s="86" t="b">
        <f t="shared" si="398"/>
        <v>1</v>
      </c>
      <c r="AM494" s="86" t="str">
        <f t="shared" si="399"/>
        <v>Distance</v>
      </c>
      <c r="AN494" s="86" t="str">
        <f t="shared" si="400"/>
        <v>&lt;=</v>
      </c>
      <c r="AO494" s="86">
        <f t="shared" si="401"/>
        <v>169.53466796875</v>
      </c>
      <c r="AP494" s="86">
        <f t="shared" si="402"/>
        <v>15</v>
      </c>
      <c r="AQ494" s="86" t="b">
        <f t="shared" si="403"/>
        <v>0</v>
      </c>
      <c r="AR494" s="86" t="str">
        <f t="shared" si="404"/>
        <v>Speed</v>
      </c>
      <c r="AS494" s="86" t="str">
        <f t="shared" si="405"/>
        <v>&gt;</v>
      </c>
      <c r="AT494" s="86">
        <f t="shared" si="406"/>
        <v>15.89208984375</v>
      </c>
      <c r="AU494" s="86">
        <f t="shared" si="407"/>
        <v>4</v>
      </c>
      <c r="AV494" s="86" t="b">
        <f t="shared" si="408"/>
        <v>1</v>
      </c>
      <c r="AW494" s="86" t="str">
        <f t="shared" si="409"/>
        <v>Distance</v>
      </c>
      <c r="AX494" s="86" t="str">
        <f t="shared" si="410"/>
        <v>&lt;=</v>
      </c>
      <c r="AY494" s="86">
        <f t="shared" si="411"/>
        <v>200.208251953125</v>
      </c>
      <c r="AZ494" s="86">
        <f t="shared" si="412"/>
        <v>1</v>
      </c>
      <c r="BA494" s="86" t="b">
        <f t="shared" si="413"/>
        <v>0</v>
      </c>
      <c r="BB494" s="86" t="str">
        <f t="shared" si="414"/>
        <v>Speed</v>
      </c>
      <c r="BC494" s="86" t="str">
        <f t="shared" si="415"/>
        <v>&gt;</v>
      </c>
      <c r="BD494" s="86">
        <f t="shared" si="416"/>
        <v>13.645751953125</v>
      </c>
      <c r="BE494" s="86">
        <f t="shared" si="417"/>
        <v>0</v>
      </c>
      <c r="BF494" s="86" t="b">
        <f t="shared" si="418"/>
        <v>1</v>
      </c>
      <c r="BG494" s="86" t="str">
        <f t="shared" si="419"/>
        <v>Distance</v>
      </c>
      <c r="BH494" s="86" t="str">
        <f t="shared" si="420"/>
        <v>&lt;=</v>
      </c>
      <c r="BI494" s="86">
        <f t="shared" si="421"/>
        <v>279.580810546875</v>
      </c>
      <c r="BJ494" s="15">
        <f t="shared" si="422"/>
        <v>1</v>
      </c>
      <c r="BK494" s="15" t="str">
        <f t="shared" si="423"/>
        <v>Speed&gt;16,737060546875 AND Distance&lt;=169,53466796875 AND Speed&gt;15,89208984375 AND Distance&lt;=200,208251953125 AND Speed&gt;13,645751953125 AND Distance&lt;=279,580810546875</v>
      </c>
      <c r="BM494"/>
      <c r="BN494"/>
      <c r="BO494"/>
    </row>
    <row r="495" spans="1:67">
      <c r="A495" s="15">
        <v>492</v>
      </c>
      <c r="B495" s="15">
        <v>-2</v>
      </c>
      <c r="C495" s="15">
        <v>-8192</v>
      </c>
      <c r="D495" s="15">
        <f t="shared" si="371"/>
        <v>-1</v>
      </c>
      <c r="E495" s="15">
        <f t="shared" si="372"/>
        <v>0</v>
      </c>
      <c r="F495" s="15">
        <f t="shared" si="373"/>
        <v>-1</v>
      </c>
      <c r="G495" s="15">
        <v>-1</v>
      </c>
      <c r="H495" s="15">
        <v>-1</v>
      </c>
      <c r="I495" s="15">
        <v>196</v>
      </c>
      <c r="J495" s="15">
        <v>9</v>
      </c>
      <c r="K495" s="15">
        <v>1003</v>
      </c>
      <c r="L495" s="15">
        <v>341</v>
      </c>
      <c r="M495" s="15">
        <f t="shared" si="374"/>
        <v>8.3251953125E-2</v>
      </c>
      <c r="O495" s="86">
        <f t="shared" si="375"/>
        <v>1003</v>
      </c>
      <c r="P495" s="86">
        <f t="shared" si="376"/>
        <v>0</v>
      </c>
      <c r="Q495" s="86">
        <f t="shared" si="377"/>
        <v>893</v>
      </c>
      <c r="R495" s="86" t="b">
        <f t="shared" si="378"/>
        <v>1</v>
      </c>
      <c r="S495" s="86" t="str">
        <f t="shared" si="379"/>
        <v>Dummy Node</v>
      </c>
      <c r="T495" s="86" t="str">
        <f t="shared" si="380"/>
        <v>N/A</v>
      </c>
      <c r="U495" s="86" t="str">
        <f t="shared" si="381"/>
        <v>N/A</v>
      </c>
      <c r="V495" s="86">
        <f t="shared" si="382"/>
        <v>670</v>
      </c>
      <c r="W495" s="86" t="b">
        <f t="shared" si="383"/>
        <v>1</v>
      </c>
      <c r="X495" s="86" t="str">
        <f t="shared" si="384"/>
        <v>Dummy Node</v>
      </c>
      <c r="Y495" s="86" t="str">
        <f t="shared" si="385"/>
        <v>N/A</v>
      </c>
      <c r="Z495" s="86" t="str">
        <f t="shared" si="386"/>
        <v>N/A</v>
      </c>
      <c r="AA495" s="86">
        <f t="shared" si="387"/>
        <v>428</v>
      </c>
      <c r="AB495" s="86" t="b">
        <f t="shared" si="388"/>
        <v>0</v>
      </c>
      <c r="AC495" s="86" t="str">
        <f t="shared" si="389"/>
        <v>Dummy Node</v>
      </c>
      <c r="AD495" s="86" t="str">
        <f t="shared" si="390"/>
        <v>N/A</v>
      </c>
      <c r="AE495" s="86" t="str">
        <f t="shared" si="391"/>
        <v>N/A</v>
      </c>
      <c r="AF495" s="86">
        <f t="shared" si="392"/>
        <v>267</v>
      </c>
      <c r="AG495" s="86" t="b">
        <f t="shared" si="393"/>
        <v>0</v>
      </c>
      <c r="AH495" s="86" t="str">
        <f t="shared" si="394"/>
        <v>Speed</v>
      </c>
      <c r="AI495" s="86" t="str">
        <f t="shared" si="395"/>
        <v>&gt;</v>
      </c>
      <c r="AJ495" s="86">
        <f t="shared" si="396"/>
        <v>16.737060546875</v>
      </c>
      <c r="AK495" s="86">
        <f t="shared" si="397"/>
        <v>62</v>
      </c>
      <c r="AL495" s="86" t="b">
        <f t="shared" si="398"/>
        <v>1</v>
      </c>
      <c r="AM495" s="86" t="str">
        <f t="shared" si="399"/>
        <v>Distance</v>
      </c>
      <c r="AN495" s="86" t="str">
        <f t="shared" si="400"/>
        <v>&lt;=</v>
      </c>
      <c r="AO495" s="86">
        <f t="shared" si="401"/>
        <v>169.53466796875</v>
      </c>
      <c r="AP495" s="86">
        <f t="shared" si="402"/>
        <v>15</v>
      </c>
      <c r="AQ495" s="86" t="b">
        <f t="shared" si="403"/>
        <v>0</v>
      </c>
      <c r="AR495" s="86" t="str">
        <f t="shared" si="404"/>
        <v>Speed</v>
      </c>
      <c r="AS495" s="86" t="str">
        <f t="shared" si="405"/>
        <v>&gt;</v>
      </c>
      <c r="AT495" s="86">
        <f t="shared" si="406"/>
        <v>15.89208984375</v>
      </c>
      <c r="AU495" s="86">
        <f t="shared" si="407"/>
        <v>4</v>
      </c>
      <c r="AV495" s="86" t="b">
        <f t="shared" si="408"/>
        <v>1</v>
      </c>
      <c r="AW495" s="86" t="str">
        <f t="shared" si="409"/>
        <v>Distance</v>
      </c>
      <c r="AX495" s="86" t="str">
        <f t="shared" si="410"/>
        <v>&lt;=</v>
      </c>
      <c r="AY495" s="86">
        <f t="shared" si="411"/>
        <v>200.208251953125</v>
      </c>
      <c r="AZ495" s="86">
        <f t="shared" si="412"/>
        <v>1</v>
      </c>
      <c r="BA495" s="86" t="b">
        <f t="shared" si="413"/>
        <v>0</v>
      </c>
      <c r="BB495" s="86" t="str">
        <f t="shared" si="414"/>
        <v>Speed</v>
      </c>
      <c r="BC495" s="86" t="str">
        <f t="shared" si="415"/>
        <v>&gt;</v>
      </c>
      <c r="BD495" s="86">
        <f t="shared" si="416"/>
        <v>13.645751953125</v>
      </c>
      <c r="BE495" s="86">
        <f t="shared" si="417"/>
        <v>0</v>
      </c>
      <c r="BF495" s="86" t="b">
        <f t="shared" si="418"/>
        <v>1</v>
      </c>
      <c r="BG495" s="86" t="str">
        <f t="shared" si="419"/>
        <v>Distance</v>
      </c>
      <c r="BH495" s="86" t="str">
        <f t="shared" si="420"/>
        <v>&lt;=</v>
      </c>
      <c r="BI495" s="86">
        <f t="shared" si="421"/>
        <v>279.580810546875</v>
      </c>
      <c r="BJ495" s="15">
        <f t="shared" si="422"/>
        <v>1</v>
      </c>
      <c r="BK495" s="15" t="str">
        <f t="shared" si="423"/>
        <v>Speed&gt;16,737060546875 AND Distance&lt;=169,53466796875 AND Speed&gt;15,89208984375 AND Distance&lt;=200,208251953125 AND Speed&gt;13,645751953125 AND Distance&lt;=279,580810546875</v>
      </c>
      <c r="BM495"/>
      <c r="BN495"/>
      <c r="BO495"/>
    </row>
    <row r="496" spans="1:67">
      <c r="A496" s="15">
        <v>493</v>
      </c>
      <c r="B496" s="15">
        <v>-2</v>
      </c>
      <c r="C496" s="15">
        <v>-8192</v>
      </c>
      <c r="D496" s="15">
        <f t="shared" si="371"/>
        <v>-1</v>
      </c>
      <c r="E496" s="15">
        <f t="shared" si="372"/>
        <v>0</v>
      </c>
      <c r="F496" s="15">
        <f t="shared" si="373"/>
        <v>-1</v>
      </c>
      <c r="G496" s="15">
        <v>-1</v>
      </c>
      <c r="H496" s="15">
        <v>-1</v>
      </c>
      <c r="I496" s="15">
        <v>199</v>
      </c>
      <c r="J496" s="15">
        <v>9</v>
      </c>
      <c r="K496" s="15">
        <v>1004</v>
      </c>
      <c r="L496" s="15">
        <v>455</v>
      </c>
      <c r="M496" s="15">
        <f t="shared" si="374"/>
        <v>0.111083984375</v>
      </c>
      <c r="O496" s="86">
        <f t="shared" si="375"/>
        <v>1004</v>
      </c>
      <c r="P496" s="86">
        <f t="shared" si="376"/>
        <v>0</v>
      </c>
      <c r="Q496" s="86">
        <f t="shared" si="377"/>
        <v>893</v>
      </c>
      <c r="R496" s="86" t="b">
        <f t="shared" si="378"/>
        <v>0</v>
      </c>
      <c r="S496" s="86" t="str">
        <f t="shared" si="379"/>
        <v>Dummy Node</v>
      </c>
      <c r="T496" s="86" t="str">
        <f t="shared" si="380"/>
        <v>N/A</v>
      </c>
      <c r="U496" s="86" t="str">
        <f t="shared" si="381"/>
        <v>N/A</v>
      </c>
      <c r="V496" s="86">
        <f t="shared" si="382"/>
        <v>670</v>
      </c>
      <c r="W496" s="86" t="b">
        <f t="shared" si="383"/>
        <v>1</v>
      </c>
      <c r="X496" s="86" t="str">
        <f t="shared" si="384"/>
        <v>Dummy Node</v>
      </c>
      <c r="Y496" s="86" t="str">
        <f t="shared" si="385"/>
        <v>N/A</v>
      </c>
      <c r="Z496" s="86" t="str">
        <f t="shared" si="386"/>
        <v>N/A</v>
      </c>
      <c r="AA496" s="86">
        <f t="shared" si="387"/>
        <v>428</v>
      </c>
      <c r="AB496" s="86" t="b">
        <f t="shared" si="388"/>
        <v>0</v>
      </c>
      <c r="AC496" s="86" t="str">
        <f t="shared" si="389"/>
        <v>Dummy Node</v>
      </c>
      <c r="AD496" s="86" t="str">
        <f t="shared" si="390"/>
        <v>N/A</v>
      </c>
      <c r="AE496" s="86" t="str">
        <f t="shared" si="391"/>
        <v>N/A</v>
      </c>
      <c r="AF496" s="86">
        <f t="shared" si="392"/>
        <v>267</v>
      </c>
      <c r="AG496" s="86" t="b">
        <f t="shared" si="393"/>
        <v>0</v>
      </c>
      <c r="AH496" s="86" t="str">
        <f t="shared" si="394"/>
        <v>Speed</v>
      </c>
      <c r="AI496" s="86" t="str">
        <f t="shared" si="395"/>
        <v>&gt;</v>
      </c>
      <c r="AJ496" s="86">
        <f t="shared" si="396"/>
        <v>16.737060546875</v>
      </c>
      <c r="AK496" s="86">
        <f t="shared" si="397"/>
        <v>62</v>
      </c>
      <c r="AL496" s="86" t="b">
        <f t="shared" si="398"/>
        <v>1</v>
      </c>
      <c r="AM496" s="86" t="str">
        <f t="shared" si="399"/>
        <v>Distance</v>
      </c>
      <c r="AN496" s="86" t="str">
        <f t="shared" si="400"/>
        <v>&lt;=</v>
      </c>
      <c r="AO496" s="86">
        <f t="shared" si="401"/>
        <v>169.53466796875</v>
      </c>
      <c r="AP496" s="86">
        <f t="shared" si="402"/>
        <v>15</v>
      </c>
      <c r="AQ496" s="86" t="b">
        <f t="shared" si="403"/>
        <v>0</v>
      </c>
      <c r="AR496" s="86" t="str">
        <f t="shared" si="404"/>
        <v>Speed</v>
      </c>
      <c r="AS496" s="86" t="str">
        <f t="shared" si="405"/>
        <v>&gt;</v>
      </c>
      <c r="AT496" s="86">
        <f t="shared" si="406"/>
        <v>15.89208984375</v>
      </c>
      <c r="AU496" s="86">
        <f t="shared" si="407"/>
        <v>4</v>
      </c>
      <c r="AV496" s="86" t="b">
        <f t="shared" si="408"/>
        <v>1</v>
      </c>
      <c r="AW496" s="86" t="str">
        <f t="shared" si="409"/>
        <v>Distance</v>
      </c>
      <c r="AX496" s="86" t="str">
        <f t="shared" si="410"/>
        <v>&lt;=</v>
      </c>
      <c r="AY496" s="86">
        <f t="shared" si="411"/>
        <v>200.208251953125</v>
      </c>
      <c r="AZ496" s="86">
        <f t="shared" si="412"/>
        <v>1</v>
      </c>
      <c r="BA496" s="86" t="b">
        <f t="shared" si="413"/>
        <v>0</v>
      </c>
      <c r="BB496" s="86" t="str">
        <f t="shared" si="414"/>
        <v>Speed</v>
      </c>
      <c r="BC496" s="86" t="str">
        <f t="shared" si="415"/>
        <v>&gt;</v>
      </c>
      <c r="BD496" s="86">
        <f t="shared" si="416"/>
        <v>13.645751953125</v>
      </c>
      <c r="BE496" s="86">
        <f t="shared" si="417"/>
        <v>0</v>
      </c>
      <c r="BF496" s="86" t="b">
        <f t="shared" si="418"/>
        <v>1</v>
      </c>
      <c r="BG496" s="86" t="str">
        <f t="shared" si="419"/>
        <v>Distance</v>
      </c>
      <c r="BH496" s="86" t="str">
        <f t="shared" si="420"/>
        <v>&lt;=</v>
      </c>
      <c r="BI496" s="86">
        <f t="shared" si="421"/>
        <v>279.580810546875</v>
      </c>
      <c r="BJ496" s="15">
        <f t="shared" si="422"/>
        <v>1</v>
      </c>
      <c r="BK496" s="15" t="str">
        <f t="shared" si="423"/>
        <v>Speed&gt;16,737060546875 AND Distance&lt;=169,53466796875 AND Speed&gt;15,89208984375 AND Distance&lt;=200,208251953125 AND Speed&gt;13,645751953125 AND Distance&lt;=279,580810546875</v>
      </c>
      <c r="BM496"/>
      <c r="BN496"/>
      <c r="BO496"/>
    </row>
    <row r="497" spans="1:67">
      <c r="A497" s="15">
        <v>494</v>
      </c>
      <c r="B497" s="15">
        <v>-2</v>
      </c>
      <c r="C497" s="15">
        <v>-8192</v>
      </c>
      <c r="D497" s="15">
        <f t="shared" si="371"/>
        <v>-1</v>
      </c>
      <c r="E497" s="15">
        <f t="shared" si="372"/>
        <v>0</v>
      </c>
      <c r="F497" s="15">
        <f t="shared" si="373"/>
        <v>-1</v>
      </c>
      <c r="G497" s="15">
        <v>-1</v>
      </c>
      <c r="H497" s="15">
        <v>-1</v>
      </c>
      <c r="I497" s="15">
        <v>199</v>
      </c>
      <c r="J497" s="15">
        <v>9</v>
      </c>
      <c r="K497" s="15">
        <v>1005</v>
      </c>
      <c r="L497" s="15">
        <v>455</v>
      </c>
      <c r="M497" s="15">
        <f t="shared" si="374"/>
        <v>0.111083984375</v>
      </c>
      <c r="O497" s="86">
        <f t="shared" si="375"/>
        <v>1005</v>
      </c>
      <c r="P497" s="86">
        <f t="shared" si="376"/>
        <v>0</v>
      </c>
      <c r="Q497" s="86">
        <f t="shared" si="377"/>
        <v>894</v>
      </c>
      <c r="R497" s="86" t="b">
        <f t="shared" si="378"/>
        <v>1</v>
      </c>
      <c r="S497" s="86" t="str">
        <f t="shared" si="379"/>
        <v>Dummy Node</v>
      </c>
      <c r="T497" s="86" t="str">
        <f t="shared" si="380"/>
        <v>N/A</v>
      </c>
      <c r="U497" s="86" t="str">
        <f t="shared" si="381"/>
        <v>N/A</v>
      </c>
      <c r="V497" s="86">
        <f t="shared" si="382"/>
        <v>670</v>
      </c>
      <c r="W497" s="86" t="b">
        <f t="shared" si="383"/>
        <v>0</v>
      </c>
      <c r="X497" s="86" t="str">
        <f t="shared" si="384"/>
        <v>Dummy Node</v>
      </c>
      <c r="Y497" s="86" t="str">
        <f t="shared" si="385"/>
        <v>N/A</v>
      </c>
      <c r="Z497" s="86" t="str">
        <f t="shared" si="386"/>
        <v>N/A</v>
      </c>
      <c r="AA497" s="86">
        <f t="shared" si="387"/>
        <v>428</v>
      </c>
      <c r="AB497" s="86" t="b">
        <f t="shared" si="388"/>
        <v>0</v>
      </c>
      <c r="AC497" s="86" t="str">
        <f t="shared" si="389"/>
        <v>Dummy Node</v>
      </c>
      <c r="AD497" s="86" t="str">
        <f t="shared" si="390"/>
        <v>N/A</v>
      </c>
      <c r="AE497" s="86" t="str">
        <f t="shared" si="391"/>
        <v>N/A</v>
      </c>
      <c r="AF497" s="86">
        <f t="shared" si="392"/>
        <v>267</v>
      </c>
      <c r="AG497" s="86" t="b">
        <f t="shared" si="393"/>
        <v>0</v>
      </c>
      <c r="AH497" s="86" t="str">
        <f t="shared" si="394"/>
        <v>Speed</v>
      </c>
      <c r="AI497" s="86" t="str">
        <f t="shared" si="395"/>
        <v>&gt;</v>
      </c>
      <c r="AJ497" s="86">
        <f t="shared" si="396"/>
        <v>16.737060546875</v>
      </c>
      <c r="AK497" s="86">
        <f t="shared" si="397"/>
        <v>62</v>
      </c>
      <c r="AL497" s="86" t="b">
        <f t="shared" si="398"/>
        <v>1</v>
      </c>
      <c r="AM497" s="86" t="str">
        <f t="shared" si="399"/>
        <v>Distance</v>
      </c>
      <c r="AN497" s="86" t="str">
        <f t="shared" si="400"/>
        <v>&lt;=</v>
      </c>
      <c r="AO497" s="86">
        <f t="shared" si="401"/>
        <v>169.53466796875</v>
      </c>
      <c r="AP497" s="86">
        <f t="shared" si="402"/>
        <v>15</v>
      </c>
      <c r="AQ497" s="86" t="b">
        <f t="shared" si="403"/>
        <v>0</v>
      </c>
      <c r="AR497" s="86" t="str">
        <f t="shared" si="404"/>
        <v>Speed</v>
      </c>
      <c r="AS497" s="86" t="str">
        <f t="shared" si="405"/>
        <v>&gt;</v>
      </c>
      <c r="AT497" s="86">
        <f t="shared" si="406"/>
        <v>15.89208984375</v>
      </c>
      <c r="AU497" s="86">
        <f t="shared" si="407"/>
        <v>4</v>
      </c>
      <c r="AV497" s="86" t="b">
        <f t="shared" si="408"/>
        <v>1</v>
      </c>
      <c r="AW497" s="86" t="str">
        <f t="shared" si="409"/>
        <v>Distance</v>
      </c>
      <c r="AX497" s="86" t="str">
        <f t="shared" si="410"/>
        <v>&lt;=</v>
      </c>
      <c r="AY497" s="86">
        <f t="shared" si="411"/>
        <v>200.208251953125</v>
      </c>
      <c r="AZ497" s="86">
        <f t="shared" si="412"/>
        <v>1</v>
      </c>
      <c r="BA497" s="86" t="b">
        <f t="shared" si="413"/>
        <v>0</v>
      </c>
      <c r="BB497" s="86" t="str">
        <f t="shared" si="414"/>
        <v>Speed</v>
      </c>
      <c r="BC497" s="86" t="str">
        <f t="shared" si="415"/>
        <v>&gt;</v>
      </c>
      <c r="BD497" s="86">
        <f t="shared" si="416"/>
        <v>13.645751953125</v>
      </c>
      <c r="BE497" s="86">
        <f t="shared" si="417"/>
        <v>0</v>
      </c>
      <c r="BF497" s="86" t="b">
        <f t="shared" si="418"/>
        <v>1</v>
      </c>
      <c r="BG497" s="86" t="str">
        <f t="shared" si="419"/>
        <v>Distance</v>
      </c>
      <c r="BH497" s="86" t="str">
        <f t="shared" si="420"/>
        <v>&lt;=</v>
      </c>
      <c r="BI497" s="86">
        <f t="shared" si="421"/>
        <v>279.580810546875</v>
      </c>
      <c r="BJ497" s="15">
        <f t="shared" si="422"/>
        <v>1</v>
      </c>
      <c r="BK497" s="15" t="str">
        <f t="shared" si="423"/>
        <v>Speed&gt;16,737060546875 AND Distance&lt;=169,53466796875 AND Speed&gt;15,89208984375 AND Distance&lt;=200,208251953125 AND Speed&gt;13,645751953125 AND Distance&lt;=279,580810546875</v>
      </c>
      <c r="BM497"/>
      <c r="BN497"/>
      <c r="BO497"/>
    </row>
    <row r="498" spans="1:67">
      <c r="A498" s="15">
        <v>495</v>
      </c>
      <c r="B498" s="15">
        <v>-2</v>
      </c>
      <c r="C498" s="15">
        <v>-8192</v>
      </c>
      <c r="D498" s="15">
        <f t="shared" si="371"/>
        <v>-1</v>
      </c>
      <c r="E498" s="15">
        <f t="shared" si="372"/>
        <v>0</v>
      </c>
      <c r="F498" s="15">
        <f t="shared" si="373"/>
        <v>-1</v>
      </c>
      <c r="G498" s="15">
        <v>-1</v>
      </c>
      <c r="H498" s="15">
        <v>-1</v>
      </c>
      <c r="I498" s="15">
        <v>200</v>
      </c>
      <c r="J498" s="15">
        <v>9</v>
      </c>
      <c r="K498" s="15">
        <v>1006</v>
      </c>
      <c r="L498" s="15">
        <v>1365</v>
      </c>
      <c r="M498" s="15">
        <f t="shared" si="374"/>
        <v>0.333251953125</v>
      </c>
      <c r="O498" s="86">
        <f t="shared" si="375"/>
        <v>1006</v>
      </c>
      <c r="P498" s="86">
        <f t="shared" si="376"/>
        <v>0</v>
      </c>
      <c r="Q498" s="86">
        <f t="shared" si="377"/>
        <v>894</v>
      </c>
      <c r="R498" s="86" t="b">
        <f t="shared" si="378"/>
        <v>0</v>
      </c>
      <c r="S498" s="86" t="str">
        <f t="shared" si="379"/>
        <v>Dummy Node</v>
      </c>
      <c r="T498" s="86" t="str">
        <f t="shared" si="380"/>
        <v>N/A</v>
      </c>
      <c r="U498" s="86" t="str">
        <f t="shared" si="381"/>
        <v>N/A</v>
      </c>
      <c r="V498" s="86">
        <f t="shared" si="382"/>
        <v>670</v>
      </c>
      <c r="W498" s="86" t="b">
        <f t="shared" si="383"/>
        <v>0</v>
      </c>
      <c r="X498" s="86" t="str">
        <f t="shared" si="384"/>
        <v>Dummy Node</v>
      </c>
      <c r="Y498" s="86" t="str">
        <f t="shared" si="385"/>
        <v>N/A</v>
      </c>
      <c r="Z498" s="86" t="str">
        <f t="shared" si="386"/>
        <v>N/A</v>
      </c>
      <c r="AA498" s="86">
        <f t="shared" si="387"/>
        <v>428</v>
      </c>
      <c r="AB498" s="86" t="b">
        <f t="shared" si="388"/>
        <v>0</v>
      </c>
      <c r="AC498" s="86" t="str">
        <f t="shared" si="389"/>
        <v>Dummy Node</v>
      </c>
      <c r="AD498" s="86" t="str">
        <f t="shared" si="390"/>
        <v>N/A</v>
      </c>
      <c r="AE498" s="86" t="str">
        <f t="shared" si="391"/>
        <v>N/A</v>
      </c>
      <c r="AF498" s="86">
        <f t="shared" si="392"/>
        <v>267</v>
      </c>
      <c r="AG498" s="86" t="b">
        <f t="shared" si="393"/>
        <v>0</v>
      </c>
      <c r="AH498" s="86" t="str">
        <f t="shared" si="394"/>
        <v>Speed</v>
      </c>
      <c r="AI498" s="86" t="str">
        <f t="shared" si="395"/>
        <v>&gt;</v>
      </c>
      <c r="AJ498" s="86">
        <f t="shared" si="396"/>
        <v>16.737060546875</v>
      </c>
      <c r="AK498" s="86">
        <f t="shared" si="397"/>
        <v>62</v>
      </c>
      <c r="AL498" s="86" t="b">
        <f t="shared" si="398"/>
        <v>1</v>
      </c>
      <c r="AM498" s="86" t="str">
        <f t="shared" si="399"/>
        <v>Distance</v>
      </c>
      <c r="AN498" s="86" t="str">
        <f t="shared" si="400"/>
        <v>&lt;=</v>
      </c>
      <c r="AO498" s="86">
        <f t="shared" si="401"/>
        <v>169.53466796875</v>
      </c>
      <c r="AP498" s="86">
        <f t="shared" si="402"/>
        <v>15</v>
      </c>
      <c r="AQ498" s="86" t="b">
        <f t="shared" si="403"/>
        <v>0</v>
      </c>
      <c r="AR498" s="86" t="str">
        <f t="shared" si="404"/>
        <v>Speed</v>
      </c>
      <c r="AS498" s="86" t="str">
        <f t="shared" si="405"/>
        <v>&gt;</v>
      </c>
      <c r="AT498" s="86">
        <f t="shared" si="406"/>
        <v>15.89208984375</v>
      </c>
      <c r="AU498" s="86">
        <f t="shared" si="407"/>
        <v>4</v>
      </c>
      <c r="AV498" s="86" t="b">
        <f t="shared" si="408"/>
        <v>1</v>
      </c>
      <c r="AW498" s="86" t="str">
        <f t="shared" si="409"/>
        <v>Distance</v>
      </c>
      <c r="AX498" s="86" t="str">
        <f t="shared" si="410"/>
        <v>&lt;=</v>
      </c>
      <c r="AY498" s="86">
        <f t="shared" si="411"/>
        <v>200.208251953125</v>
      </c>
      <c r="AZ498" s="86">
        <f t="shared" si="412"/>
        <v>1</v>
      </c>
      <c r="BA498" s="86" t="b">
        <f t="shared" si="413"/>
        <v>0</v>
      </c>
      <c r="BB498" s="86" t="str">
        <f t="shared" si="414"/>
        <v>Speed</v>
      </c>
      <c r="BC498" s="86" t="str">
        <f t="shared" si="415"/>
        <v>&gt;</v>
      </c>
      <c r="BD498" s="86">
        <f t="shared" si="416"/>
        <v>13.645751953125</v>
      </c>
      <c r="BE498" s="86">
        <f t="shared" si="417"/>
        <v>0</v>
      </c>
      <c r="BF498" s="86" t="b">
        <f t="shared" si="418"/>
        <v>1</v>
      </c>
      <c r="BG498" s="86" t="str">
        <f t="shared" si="419"/>
        <v>Distance</v>
      </c>
      <c r="BH498" s="86" t="str">
        <f t="shared" si="420"/>
        <v>&lt;=</v>
      </c>
      <c r="BI498" s="86">
        <f t="shared" si="421"/>
        <v>279.580810546875</v>
      </c>
      <c r="BJ498" s="15">
        <f t="shared" si="422"/>
        <v>1</v>
      </c>
      <c r="BK498" s="15" t="str">
        <f t="shared" si="423"/>
        <v>Speed&gt;16,737060546875 AND Distance&lt;=169,53466796875 AND Speed&gt;15,89208984375 AND Distance&lt;=200,208251953125 AND Speed&gt;13,645751953125 AND Distance&lt;=279,580810546875</v>
      </c>
      <c r="BM498"/>
      <c r="BN498"/>
      <c r="BO498"/>
    </row>
    <row r="499" spans="1:67">
      <c r="A499" s="15">
        <v>496</v>
      </c>
      <c r="B499" s="15">
        <v>-2</v>
      </c>
      <c r="C499" s="15">
        <v>-8192</v>
      </c>
      <c r="D499" s="15">
        <f t="shared" si="371"/>
        <v>-1</v>
      </c>
      <c r="E499" s="15">
        <f t="shared" si="372"/>
        <v>0</v>
      </c>
      <c r="F499" s="15">
        <f t="shared" si="373"/>
        <v>-1</v>
      </c>
      <c r="G499" s="15">
        <v>-1</v>
      </c>
      <c r="H499" s="15">
        <v>-1</v>
      </c>
      <c r="I499" s="15">
        <v>200</v>
      </c>
      <c r="J499" s="15">
        <v>9</v>
      </c>
      <c r="K499" s="15">
        <v>1007</v>
      </c>
      <c r="L499" s="15">
        <v>1365</v>
      </c>
      <c r="M499" s="15">
        <f t="shared" si="374"/>
        <v>0.333251953125</v>
      </c>
      <c r="O499" s="86">
        <f t="shared" si="375"/>
        <v>1007</v>
      </c>
      <c r="P499" s="86">
        <f t="shared" si="376"/>
        <v>0</v>
      </c>
      <c r="Q499" s="86">
        <f t="shared" si="377"/>
        <v>903</v>
      </c>
      <c r="R499" s="86" t="b">
        <f t="shared" si="378"/>
        <v>1</v>
      </c>
      <c r="S499" s="86" t="str">
        <f t="shared" si="379"/>
        <v>Dummy Node</v>
      </c>
      <c r="T499" s="86" t="str">
        <f t="shared" si="380"/>
        <v>N/A</v>
      </c>
      <c r="U499" s="86" t="str">
        <f t="shared" si="381"/>
        <v>N/A</v>
      </c>
      <c r="V499" s="86">
        <f t="shared" si="382"/>
        <v>675</v>
      </c>
      <c r="W499" s="86" t="b">
        <f t="shared" si="383"/>
        <v>1</v>
      </c>
      <c r="X499" s="86" t="str">
        <f t="shared" si="384"/>
        <v>Dummy Node</v>
      </c>
      <c r="Y499" s="86" t="str">
        <f t="shared" si="385"/>
        <v>N/A</v>
      </c>
      <c r="Z499" s="86" t="str">
        <f t="shared" si="386"/>
        <v>N/A</v>
      </c>
      <c r="AA499" s="86">
        <f t="shared" si="387"/>
        <v>431</v>
      </c>
      <c r="AB499" s="86" t="b">
        <f t="shared" si="388"/>
        <v>1</v>
      </c>
      <c r="AC499" s="86" t="str">
        <f t="shared" si="389"/>
        <v>Dummy Node</v>
      </c>
      <c r="AD499" s="86" t="str">
        <f t="shared" si="390"/>
        <v>N/A</v>
      </c>
      <c r="AE499" s="86" t="str">
        <f t="shared" si="391"/>
        <v>N/A</v>
      </c>
      <c r="AF499" s="86">
        <f t="shared" si="392"/>
        <v>52</v>
      </c>
      <c r="AG499" s="86" t="b">
        <f t="shared" si="393"/>
        <v>1</v>
      </c>
      <c r="AH499" s="86" t="str">
        <f t="shared" si="394"/>
        <v>Dummy Node</v>
      </c>
      <c r="AI499" s="86" t="str">
        <f t="shared" si="395"/>
        <v>N/A</v>
      </c>
      <c r="AJ499" s="86" t="str">
        <f t="shared" si="396"/>
        <v>N/A</v>
      </c>
      <c r="AK499" s="86">
        <f t="shared" si="397"/>
        <v>18</v>
      </c>
      <c r="AL499" s="86" t="b">
        <f t="shared" si="398"/>
        <v>0</v>
      </c>
      <c r="AM499" s="86" t="str">
        <f t="shared" si="399"/>
        <v>Speed</v>
      </c>
      <c r="AN499" s="86" t="str">
        <f t="shared" si="400"/>
        <v>&gt;</v>
      </c>
      <c r="AO499" s="86">
        <f t="shared" si="401"/>
        <v>21.800048828125</v>
      </c>
      <c r="AP499" s="86">
        <f t="shared" si="402"/>
        <v>16</v>
      </c>
      <c r="AQ499" s="86" t="b">
        <f t="shared" si="403"/>
        <v>0</v>
      </c>
      <c r="AR499" s="86" t="str">
        <f t="shared" si="404"/>
        <v>Speed</v>
      </c>
      <c r="AS499" s="86" t="str">
        <f t="shared" si="405"/>
        <v>&gt;</v>
      </c>
      <c r="AT499" s="86">
        <f t="shared" si="406"/>
        <v>18.3662109375</v>
      </c>
      <c r="AU499" s="86">
        <f t="shared" si="407"/>
        <v>4</v>
      </c>
      <c r="AV499" s="86" t="b">
        <f t="shared" si="408"/>
        <v>0</v>
      </c>
      <c r="AW499" s="86" t="str">
        <f t="shared" si="409"/>
        <v>Distance</v>
      </c>
      <c r="AX499" s="86" t="str">
        <f t="shared" si="410"/>
        <v>&gt;</v>
      </c>
      <c r="AY499" s="86">
        <f t="shared" si="411"/>
        <v>200.208251953125</v>
      </c>
      <c r="AZ499" s="86">
        <f t="shared" si="412"/>
        <v>1</v>
      </c>
      <c r="BA499" s="86" t="b">
        <f t="shared" si="413"/>
        <v>0</v>
      </c>
      <c r="BB499" s="86" t="str">
        <f t="shared" si="414"/>
        <v>Speed</v>
      </c>
      <c r="BC499" s="86" t="str">
        <f t="shared" si="415"/>
        <v>&gt;</v>
      </c>
      <c r="BD499" s="86">
        <f t="shared" si="416"/>
        <v>13.645751953125</v>
      </c>
      <c r="BE499" s="86">
        <f t="shared" si="417"/>
        <v>0</v>
      </c>
      <c r="BF499" s="86" t="b">
        <f t="shared" si="418"/>
        <v>1</v>
      </c>
      <c r="BG499" s="86" t="str">
        <f t="shared" si="419"/>
        <v>Distance</v>
      </c>
      <c r="BH499" s="86" t="str">
        <f t="shared" si="420"/>
        <v>&lt;=</v>
      </c>
      <c r="BI499" s="86">
        <f t="shared" si="421"/>
        <v>279.580810546875</v>
      </c>
      <c r="BJ499" s="15">
        <f t="shared" si="422"/>
        <v>1</v>
      </c>
      <c r="BK499" s="15" t="str">
        <f t="shared" si="423"/>
        <v>Speed&gt;21,800048828125 AND Speed&gt;18,3662109375 AND Distance&gt;200,208251953125 AND Speed&gt;13,645751953125 AND Distance&lt;=279,580810546875</v>
      </c>
      <c r="BM499"/>
      <c r="BN499"/>
      <c r="BO499"/>
    </row>
    <row r="500" spans="1:67">
      <c r="A500" s="15">
        <v>497</v>
      </c>
      <c r="B500" s="15">
        <v>-2</v>
      </c>
      <c r="C500" s="15">
        <v>-8192</v>
      </c>
      <c r="D500" s="15">
        <f t="shared" si="371"/>
        <v>-1</v>
      </c>
      <c r="E500" s="15">
        <f t="shared" si="372"/>
        <v>0</v>
      </c>
      <c r="F500" s="15">
        <f t="shared" si="373"/>
        <v>-1</v>
      </c>
      <c r="G500" s="15">
        <v>-1</v>
      </c>
      <c r="H500" s="15">
        <v>-1</v>
      </c>
      <c r="I500" s="15">
        <v>202</v>
      </c>
      <c r="J500" s="15">
        <v>9</v>
      </c>
      <c r="K500" s="15">
        <v>1008</v>
      </c>
      <c r="L500" s="15">
        <v>0</v>
      </c>
      <c r="M500" s="15">
        <f t="shared" si="374"/>
        <v>0</v>
      </c>
      <c r="O500" s="86">
        <f t="shared" si="375"/>
        <v>1008</v>
      </c>
      <c r="P500" s="86">
        <f t="shared" si="376"/>
        <v>0</v>
      </c>
      <c r="Q500" s="86">
        <f t="shared" si="377"/>
        <v>903</v>
      </c>
      <c r="R500" s="86" t="b">
        <f t="shared" si="378"/>
        <v>0</v>
      </c>
      <c r="S500" s="86" t="str">
        <f t="shared" si="379"/>
        <v>Dummy Node</v>
      </c>
      <c r="T500" s="86" t="str">
        <f t="shared" si="380"/>
        <v>N/A</v>
      </c>
      <c r="U500" s="86" t="str">
        <f t="shared" si="381"/>
        <v>N/A</v>
      </c>
      <c r="V500" s="86">
        <f t="shared" si="382"/>
        <v>675</v>
      </c>
      <c r="W500" s="86" t="b">
        <f t="shared" si="383"/>
        <v>1</v>
      </c>
      <c r="X500" s="86" t="str">
        <f t="shared" si="384"/>
        <v>Dummy Node</v>
      </c>
      <c r="Y500" s="86" t="str">
        <f t="shared" si="385"/>
        <v>N/A</v>
      </c>
      <c r="Z500" s="86" t="str">
        <f t="shared" si="386"/>
        <v>N/A</v>
      </c>
      <c r="AA500" s="86">
        <f t="shared" si="387"/>
        <v>431</v>
      </c>
      <c r="AB500" s="86" t="b">
        <f t="shared" si="388"/>
        <v>1</v>
      </c>
      <c r="AC500" s="86" t="str">
        <f t="shared" si="389"/>
        <v>Dummy Node</v>
      </c>
      <c r="AD500" s="86" t="str">
        <f t="shared" si="390"/>
        <v>N/A</v>
      </c>
      <c r="AE500" s="86" t="str">
        <f t="shared" si="391"/>
        <v>N/A</v>
      </c>
      <c r="AF500" s="86">
        <f t="shared" si="392"/>
        <v>52</v>
      </c>
      <c r="AG500" s="86" t="b">
        <f t="shared" si="393"/>
        <v>1</v>
      </c>
      <c r="AH500" s="86" t="str">
        <f t="shared" si="394"/>
        <v>Dummy Node</v>
      </c>
      <c r="AI500" s="86" t="str">
        <f t="shared" si="395"/>
        <v>N/A</v>
      </c>
      <c r="AJ500" s="86" t="str">
        <f t="shared" si="396"/>
        <v>N/A</v>
      </c>
      <c r="AK500" s="86">
        <f t="shared" si="397"/>
        <v>18</v>
      </c>
      <c r="AL500" s="86" t="b">
        <f t="shared" si="398"/>
        <v>0</v>
      </c>
      <c r="AM500" s="86" t="str">
        <f t="shared" si="399"/>
        <v>Speed</v>
      </c>
      <c r="AN500" s="86" t="str">
        <f t="shared" si="400"/>
        <v>&gt;</v>
      </c>
      <c r="AO500" s="86">
        <f t="shared" si="401"/>
        <v>21.800048828125</v>
      </c>
      <c r="AP500" s="86">
        <f t="shared" si="402"/>
        <v>16</v>
      </c>
      <c r="AQ500" s="86" t="b">
        <f t="shared" si="403"/>
        <v>0</v>
      </c>
      <c r="AR500" s="86" t="str">
        <f t="shared" si="404"/>
        <v>Speed</v>
      </c>
      <c r="AS500" s="86" t="str">
        <f t="shared" si="405"/>
        <v>&gt;</v>
      </c>
      <c r="AT500" s="86">
        <f t="shared" si="406"/>
        <v>18.3662109375</v>
      </c>
      <c r="AU500" s="86">
        <f t="shared" si="407"/>
        <v>4</v>
      </c>
      <c r="AV500" s="86" t="b">
        <f t="shared" si="408"/>
        <v>0</v>
      </c>
      <c r="AW500" s="86" t="str">
        <f t="shared" si="409"/>
        <v>Distance</v>
      </c>
      <c r="AX500" s="86" t="str">
        <f t="shared" si="410"/>
        <v>&gt;</v>
      </c>
      <c r="AY500" s="86">
        <f t="shared" si="411"/>
        <v>200.208251953125</v>
      </c>
      <c r="AZ500" s="86">
        <f t="shared" si="412"/>
        <v>1</v>
      </c>
      <c r="BA500" s="86" t="b">
        <f t="shared" si="413"/>
        <v>0</v>
      </c>
      <c r="BB500" s="86" t="str">
        <f t="shared" si="414"/>
        <v>Speed</v>
      </c>
      <c r="BC500" s="86" t="str">
        <f t="shared" si="415"/>
        <v>&gt;</v>
      </c>
      <c r="BD500" s="86">
        <f t="shared" si="416"/>
        <v>13.645751953125</v>
      </c>
      <c r="BE500" s="86">
        <f t="shared" si="417"/>
        <v>0</v>
      </c>
      <c r="BF500" s="86" t="b">
        <f t="shared" si="418"/>
        <v>1</v>
      </c>
      <c r="BG500" s="86" t="str">
        <f t="shared" si="419"/>
        <v>Distance</v>
      </c>
      <c r="BH500" s="86" t="str">
        <f t="shared" si="420"/>
        <v>&lt;=</v>
      </c>
      <c r="BI500" s="86">
        <f t="shared" si="421"/>
        <v>279.580810546875</v>
      </c>
      <c r="BJ500" s="15">
        <f t="shared" si="422"/>
        <v>1</v>
      </c>
      <c r="BK500" s="15" t="str">
        <f t="shared" si="423"/>
        <v>Speed&gt;21,800048828125 AND Speed&gt;18,3662109375 AND Distance&gt;200,208251953125 AND Speed&gt;13,645751953125 AND Distance&lt;=279,580810546875</v>
      </c>
      <c r="BM500"/>
      <c r="BN500"/>
      <c r="BO500"/>
    </row>
    <row r="501" spans="1:67">
      <c r="A501" s="15">
        <v>498</v>
      </c>
      <c r="B501" s="15">
        <v>-2</v>
      </c>
      <c r="C501" s="15">
        <v>-8192</v>
      </c>
      <c r="D501" s="15">
        <f t="shared" si="371"/>
        <v>-1</v>
      </c>
      <c r="E501" s="15">
        <f t="shared" si="372"/>
        <v>0</v>
      </c>
      <c r="F501" s="15">
        <f t="shared" si="373"/>
        <v>-1</v>
      </c>
      <c r="G501" s="15">
        <v>-1</v>
      </c>
      <c r="H501" s="15">
        <v>-1</v>
      </c>
      <c r="I501" s="15">
        <v>202</v>
      </c>
      <c r="J501" s="15">
        <v>9</v>
      </c>
      <c r="K501" s="15">
        <v>1009</v>
      </c>
      <c r="L501" s="15">
        <v>0</v>
      </c>
      <c r="M501" s="15">
        <f t="shared" si="374"/>
        <v>0</v>
      </c>
      <c r="O501" s="86">
        <f t="shared" si="375"/>
        <v>1009</v>
      </c>
      <c r="P501" s="86">
        <f t="shared" si="376"/>
        <v>0</v>
      </c>
      <c r="Q501" s="86">
        <f t="shared" si="377"/>
        <v>904</v>
      </c>
      <c r="R501" s="86" t="b">
        <f t="shared" si="378"/>
        <v>1</v>
      </c>
      <c r="S501" s="86" t="str">
        <f t="shared" si="379"/>
        <v>Dummy Node</v>
      </c>
      <c r="T501" s="86" t="str">
        <f t="shared" si="380"/>
        <v>N/A</v>
      </c>
      <c r="U501" s="86" t="str">
        <f t="shared" si="381"/>
        <v>N/A</v>
      </c>
      <c r="V501" s="86">
        <f t="shared" si="382"/>
        <v>675</v>
      </c>
      <c r="W501" s="86" t="b">
        <f t="shared" si="383"/>
        <v>0</v>
      </c>
      <c r="X501" s="86" t="str">
        <f t="shared" si="384"/>
        <v>Dummy Node</v>
      </c>
      <c r="Y501" s="86" t="str">
        <f t="shared" si="385"/>
        <v>N/A</v>
      </c>
      <c r="Z501" s="86" t="str">
        <f t="shared" si="386"/>
        <v>N/A</v>
      </c>
      <c r="AA501" s="86">
        <f t="shared" si="387"/>
        <v>431</v>
      </c>
      <c r="AB501" s="86" t="b">
        <f t="shared" si="388"/>
        <v>1</v>
      </c>
      <c r="AC501" s="86" t="str">
        <f t="shared" si="389"/>
        <v>Dummy Node</v>
      </c>
      <c r="AD501" s="86" t="str">
        <f t="shared" si="390"/>
        <v>N/A</v>
      </c>
      <c r="AE501" s="86" t="str">
        <f t="shared" si="391"/>
        <v>N/A</v>
      </c>
      <c r="AF501" s="86">
        <f t="shared" si="392"/>
        <v>52</v>
      </c>
      <c r="AG501" s="86" t="b">
        <f t="shared" si="393"/>
        <v>1</v>
      </c>
      <c r="AH501" s="86" t="str">
        <f t="shared" si="394"/>
        <v>Dummy Node</v>
      </c>
      <c r="AI501" s="86" t="str">
        <f t="shared" si="395"/>
        <v>N/A</v>
      </c>
      <c r="AJ501" s="86" t="str">
        <f t="shared" si="396"/>
        <v>N/A</v>
      </c>
      <c r="AK501" s="86">
        <f t="shared" si="397"/>
        <v>18</v>
      </c>
      <c r="AL501" s="86" t="b">
        <f t="shared" si="398"/>
        <v>0</v>
      </c>
      <c r="AM501" s="86" t="str">
        <f t="shared" si="399"/>
        <v>Speed</v>
      </c>
      <c r="AN501" s="86" t="str">
        <f t="shared" si="400"/>
        <v>&gt;</v>
      </c>
      <c r="AO501" s="86">
        <f t="shared" si="401"/>
        <v>21.800048828125</v>
      </c>
      <c r="AP501" s="86">
        <f t="shared" si="402"/>
        <v>16</v>
      </c>
      <c r="AQ501" s="86" t="b">
        <f t="shared" si="403"/>
        <v>0</v>
      </c>
      <c r="AR501" s="86" t="str">
        <f t="shared" si="404"/>
        <v>Speed</v>
      </c>
      <c r="AS501" s="86" t="str">
        <f t="shared" si="405"/>
        <v>&gt;</v>
      </c>
      <c r="AT501" s="86">
        <f t="shared" si="406"/>
        <v>18.3662109375</v>
      </c>
      <c r="AU501" s="86">
        <f t="shared" si="407"/>
        <v>4</v>
      </c>
      <c r="AV501" s="86" t="b">
        <f t="shared" si="408"/>
        <v>0</v>
      </c>
      <c r="AW501" s="86" t="str">
        <f t="shared" si="409"/>
        <v>Distance</v>
      </c>
      <c r="AX501" s="86" t="str">
        <f t="shared" si="410"/>
        <v>&gt;</v>
      </c>
      <c r="AY501" s="86">
        <f t="shared" si="411"/>
        <v>200.208251953125</v>
      </c>
      <c r="AZ501" s="86">
        <f t="shared" si="412"/>
        <v>1</v>
      </c>
      <c r="BA501" s="86" t="b">
        <f t="shared" si="413"/>
        <v>0</v>
      </c>
      <c r="BB501" s="86" t="str">
        <f t="shared" si="414"/>
        <v>Speed</v>
      </c>
      <c r="BC501" s="86" t="str">
        <f t="shared" si="415"/>
        <v>&gt;</v>
      </c>
      <c r="BD501" s="86">
        <f t="shared" si="416"/>
        <v>13.645751953125</v>
      </c>
      <c r="BE501" s="86">
        <f t="shared" si="417"/>
        <v>0</v>
      </c>
      <c r="BF501" s="86" t="b">
        <f t="shared" si="418"/>
        <v>1</v>
      </c>
      <c r="BG501" s="86" t="str">
        <f t="shared" si="419"/>
        <v>Distance</v>
      </c>
      <c r="BH501" s="86" t="str">
        <f t="shared" si="420"/>
        <v>&lt;=</v>
      </c>
      <c r="BI501" s="86">
        <f t="shared" si="421"/>
        <v>279.580810546875</v>
      </c>
      <c r="BJ501" s="15">
        <f t="shared" si="422"/>
        <v>1</v>
      </c>
      <c r="BK501" s="15" t="str">
        <f t="shared" si="423"/>
        <v>Speed&gt;21,800048828125 AND Speed&gt;18,3662109375 AND Distance&gt;200,208251953125 AND Speed&gt;13,645751953125 AND Distance&lt;=279,580810546875</v>
      </c>
      <c r="BM501"/>
      <c r="BN501"/>
      <c r="BO501"/>
    </row>
    <row r="502" spans="1:67">
      <c r="A502" s="15">
        <v>499</v>
      </c>
      <c r="B502" s="15">
        <v>-2</v>
      </c>
      <c r="C502" s="15">
        <v>-8192</v>
      </c>
      <c r="D502" s="15">
        <f t="shared" si="371"/>
        <v>-1</v>
      </c>
      <c r="E502" s="15">
        <f t="shared" si="372"/>
        <v>0</v>
      </c>
      <c r="F502" s="15">
        <f t="shared" si="373"/>
        <v>-1</v>
      </c>
      <c r="G502" s="15">
        <v>-1</v>
      </c>
      <c r="H502" s="15">
        <v>-1</v>
      </c>
      <c r="I502" s="15">
        <v>208</v>
      </c>
      <c r="J502" s="15">
        <v>9</v>
      </c>
      <c r="K502" s="15">
        <v>1010</v>
      </c>
      <c r="L502" s="15">
        <v>1365</v>
      </c>
      <c r="M502" s="15">
        <f t="shared" si="374"/>
        <v>0.333251953125</v>
      </c>
      <c r="O502" s="86">
        <f t="shared" si="375"/>
        <v>1010</v>
      </c>
      <c r="P502" s="86">
        <f t="shared" si="376"/>
        <v>0</v>
      </c>
      <c r="Q502" s="86">
        <f t="shared" si="377"/>
        <v>904</v>
      </c>
      <c r="R502" s="86" t="b">
        <f t="shared" si="378"/>
        <v>0</v>
      </c>
      <c r="S502" s="86" t="str">
        <f t="shared" si="379"/>
        <v>Dummy Node</v>
      </c>
      <c r="T502" s="86" t="str">
        <f t="shared" si="380"/>
        <v>N/A</v>
      </c>
      <c r="U502" s="86" t="str">
        <f t="shared" si="381"/>
        <v>N/A</v>
      </c>
      <c r="V502" s="86">
        <f t="shared" si="382"/>
        <v>675</v>
      </c>
      <c r="W502" s="86" t="b">
        <f t="shared" si="383"/>
        <v>0</v>
      </c>
      <c r="X502" s="86" t="str">
        <f t="shared" si="384"/>
        <v>Dummy Node</v>
      </c>
      <c r="Y502" s="86" t="str">
        <f t="shared" si="385"/>
        <v>N/A</v>
      </c>
      <c r="Z502" s="86" t="str">
        <f t="shared" si="386"/>
        <v>N/A</v>
      </c>
      <c r="AA502" s="86">
        <f t="shared" si="387"/>
        <v>431</v>
      </c>
      <c r="AB502" s="86" t="b">
        <f t="shared" si="388"/>
        <v>1</v>
      </c>
      <c r="AC502" s="86" t="str">
        <f t="shared" si="389"/>
        <v>Dummy Node</v>
      </c>
      <c r="AD502" s="86" t="str">
        <f t="shared" si="390"/>
        <v>N/A</v>
      </c>
      <c r="AE502" s="86" t="str">
        <f t="shared" si="391"/>
        <v>N/A</v>
      </c>
      <c r="AF502" s="86">
        <f t="shared" si="392"/>
        <v>52</v>
      </c>
      <c r="AG502" s="86" t="b">
        <f t="shared" si="393"/>
        <v>1</v>
      </c>
      <c r="AH502" s="86" t="str">
        <f t="shared" si="394"/>
        <v>Dummy Node</v>
      </c>
      <c r="AI502" s="86" t="str">
        <f t="shared" si="395"/>
        <v>N/A</v>
      </c>
      <c r="AJ502" s="86" t="str">
        <f t="shared" si="396"/>
        <v>N/A</v>
      </c>
      <c r="AK502" s="86">
        <f t="shared" si="397"/>
        <v>18</v>
      </c>
      <c r="AL502" s="86" t="b">
        <f t="shared" si="398"/>
        <v>0</v>
      </c>
      <c r="AM502" s="86" t="str">
        <f t="shared" si="399"/>
        <v>Speed</v>
      </c>
      <c r="AN502" s="86" t="str">
        <f t="shared" si="400"/>
        <v>&gt;</v>
      </c>
      <c r="AO502" s="86">
        <f t="shared" si="401"/>
        <v>21.800048828125</v>
      </c>
      <c r="AP502" s="86">
        <f t="shared" si="402"/>
        <v>16</v>
      </c>
      <c r="AQ502" s="86" t="b">
        <f t="shared" si="403"/>
        <v>0</v>
      </c>
      <c r="AR502" s="86" t="str">
        <f t="shared" si="404"/>
        <v>Speed</v>
      </c>
      <c r="AS502" s="86" t="str">
        <f t="shared" si="405"/>
        <v>&gt;</v>
      </c>
      <c r="AT502" s="86">
        <f t="shared" si="406"/>
        <v>18.3662109375</v>
      </c>
      <c r="AU502" s="86">
        <f t="shared" si="407"/>
        <v>4</v>
      </c>
      <c r="AV502" s="86" t="b">
        <f t="shared" si="408"/>
        <v>0</v>
      </c>
      <c r="AW502" s="86" t="str">
        <f t="shared" si="409"/>
        <v>Distance</v>
      </c>
      <c r="AX502" s="86" t="str">
        <f t="shared" si="410"/>
        <v>&gt;</v>
      </c>
      <c r="AY502" s="86">
        <f t="shared" si="411"/>
        <v>200.208251953125</v>
      </c>
      <c r="AZ502" s="86">
        <f t="shared" si="412"/>
        <v>1</v>
      </c>
      <c r="BA502" s="86" t="b">
        <f t="shared" si="413"/>
        <v>0</v>
      </c>
      <c r="BB502" s="86" t="str">
        <f t="shared" si="414"/>
        <v>Speed</v>
      </c>
      <c r="BC502" s="86" t="str">
        <f t="shared" si="415"/>
        <v>&gt;</v>
      </c>
      <c r="BD502" s="86">
        <f t="shared" si="416"/>
        <v>13.645751953125</v>
      </c>
      <c r="BE502" s="86">
        <f t="shared" si="417"/>
        <v>0</v>
      </c>
      <c r="BF502" s="86" t="b">
        <f t="shared" si="418"/>
        <v>1</v>
      </c>
      <c r="BG502" s="86" t="str">
        <f t="shared" si="419"/>
        <v>Distance</v>
      </c>
      <c r="BH502" s="86" t="str">
        <f t="shared" si="420"/>
        <v>&lt;=</v>
      </c>
      <c r="BI502" s="86">
        <f t="shared" si="421"/>
        <v>279.580810546875</v>
      </c>
      <c r="BJ502" s="15">
        <f t="shared" si="422"/>
        <v>1</v>
      </c>
      <c r="BK502" s="15" t="str">
        <f t="shared" si="423"/>
        <v>Speed&gt;21,800048828125 AND Speed&gt;18,3662109375 AND Distance&gt;200,208251953125 AND Speed&gt;13,645751953125 AND Distance&lt;=279,580810546875</v>
      </c>
      <c r="BM502"/>
      <c r="BN502"/>
      <c r="BO502"/>
    </row>
    <row r="503" spans="1:67">
      <c r="A503" s="15">
        <v>500</v>
      </c>
      <c r="B503" s="15">
        <v>-2</v>
      </c>
      <c r="C503" s="15">
        <v>-8192</v>
      </c>
      <c r="D503" s="15">
        <f t="shared" si="371"/>
        <v>-1</v>
      </c>
      <c r="E503" s="15">
        <f t="shared" si="372"/>
        <v>0</v>
      </c>
      <c r="F503" s="15">
        <f t="shared" si="373"/>
        <v>-1</v>
      </c>
      <c r="G503" s="15">
        <v>-1</v>
      </c>
      <c r="H503" s="15">
        <v>-1</v>
      </c>
      <c r="I503" s="15">
        <v>208</v>
      </c>
      <c r="J503" s="15">
        <v>9</v>
      </c>
      <c r="K503" s="15">
        <v>1011</v>
      </c>
      <c r="L503" s="15">
        <v>1365</v>
      </c>
      <c r="M503" s="15">
        <f t="shared" si="374"/>
        <v>0.333251953125</v>
      </c>
      <c r="O503" s="86">
        <f t="shared" si="375"/>
        <v>1011</v>
      </c>
      <c r="P503" s="86">
        <f t="shared" si="376"/>
        <v>0</v>
      </c>
      <c r="Q503" s="86">
        <f t="shared" si="377"/>
        <v>905</v>
      </c>
      <c r="R503" s="86" t="b">
        <f t="shared" si="378"/>
        <v>1</v>
      </c>
      <c r="S503" s="86" t="str">
        <f t="shared" si="379"/>
        <v>Dummy Node</v>
      </c>
      <c r="T503" s="86" t="str">
        <f t="shared" si="380"/>
        <v>N/A</v>
      </c>
      <c r="U503" s="86" t="str">
        <f t="shared" si="381"/>
        <v>N/A</v>
      </c>
      <c r="V503" s="86">
        <f t="shared" si="382"/>
        <v>676</v>
      </c>
      <c r="W503" s="86" t="b">
        <f t="shared" si="383"/>
        <v>1</v>
      </c>
      <c r="X503" s="86" t="str">
        <f t="shared" si="384"/>
        <v>Dummy Node</v>
      </c>
      <c r="Y503" s="86" t="str">
        <f t="shared" si="385"/>
        <v>N/A</v>
      </c>
      <c r="Z503" s="86" t="str">
        <f t="shared" si="386"/>
        <v>N/A</v>
      </c>
      <c r="AA503" s="86">
        <f t="shared" si="387"/>
        <v>431</v>
      </c>
      <c r="AB503" s="86" t="b">
        <f t="shared" si="388"/>
        <v>0</v>
      </c>
      <c r="AC503" s="86" t="str">
        <f t="shared" si="389"/>
        <v>Dummy Node</v>
      </c>
      <c r="AD503" s="86" t="str">
        <f t="shared" si="390"/>
        <v>N/A</v>
      </c>
      <c r="AE503" s="86" t="str">
        <f t="shared" si="391"/>
        <v>N/A</v>
      </c>
      <c r="AF503" s="86">
        <f t="shared" si="392"/>
        <v>52</v>
      </c>
      <c r="AG503" s="86" t="b">
        <f t="shared" si="393"/>
        <v>1</v>
      </c>
      <c r="AH503" s="86" t="str">
        <f t="shared" si="394"/>
        <v>Dummy Node</v>
      </c>
      <c r="AI503" s="86" t="str">
        <f t="shared" si="395"/>
        <v>N/A</v>
      </c>
      <c r="AJ503" s="86" t="str">
        <f t="shared" si="396"/>
        <v>N/A</v>
      </c>
      <c r="AK503" s="86">
        <f t="shared" si="397"/>
        <v>18</v>
      </c>
      <c r="AL503" s="86" t="b">
        <f t="shared" si="398"/>
        <v>0</v>
      </c>
      <c r="AM503" s="86" t="str">
        <f t="shared" si="399"/>
        <v>Speed</v>
      </c>
      <c r="AN503" s="86" t="str">
        <f t="shared" si="400"/>
        <v>&gt;</v>
      </c>
      <c r="AO503" s="86">
        <f t="shared" si="401"/>
        <v>21.800048828125</v>
      </c>
      <c r="AP503" s="86">
        <f t="shared" si="402"/>
        <v>16</v>
      </c>
      <c r="AQ503" s="86" t="b">
        <f t="shared" si="403"/>
        <v>0</v>
      </c>
      <c r="AR503" s="86" t="str">
        <f t="shared" si="404"/>
        <v>Speed</v>
      </c>
      <c r="AS503" s="86" t="str">
        <f t="shared" si="405"/>
        <v>&gt;</v>
      </c>
      <c r="AT503" s="86">
        <f t="shared" si="406"/>
        <v>18.3662109375</v>
      </c>
      <c r="AU503" s="86">
        <f t="shared" si="407"/>
        <v>4</v>
      </c>
      <c r="AV503" s="86" t="b">
        <f t="shared" si="408"/>
        <v>0</v>
      </c>
      <c r="AW503" s="86" t="str">
        <f t="shared" si="409"/>
        <v>Distance</v>
      </c>
      <c r="AX503" s="86" t="str">
        <f t="shared" si="410"/>
        <v>&gt;</v>
      </c>
      <c r="AY503" s="86">
        <f t="shared" si="411"/>
        <v>200.208251953125</v>
      </c>
      <c r="AZ503" s="86">
        <f t="shared" si="412"/>
        <v>1</v>
      </c>
      <c r="BA503" s="86" t="b">
        <f t="shared" si="413"/>
        <v>0</v>
      </c>
      <c r="BB503" s="86" t="str">
        <f t="shared" si="414"/>
        <v>Speed</v>
      </c>
      <c r="BC503" s="86" t="str">
        <f t="shared" si="415"/>
        <v>&gt;</v>
      </c>
      <c r="BD503" s="86">
        <f t="shared" si="416"/>
        <v>13.645751953125</v>
      </c>
      <c r="BE503" s="86">
        <f t="shared" si="417"/>
        <v>0</v>
      </c>
      <c r="BF503" s="86" t="b">
        <f t="shared" si="418"/>
        <v>1</v>
      </c>
      <c r="BG503" s="86" t="str">
        <f t="shared" si="419"/>
        <v>Distance</v>
      </c>
      <c r="BH503" s="86" t="str">
        <f t="shared" si="420"/>
        <v>&lt;=</v>
      </c>
      <c r="BI503" s="86">
        <f t="shared" si="421"/>
        <v>279.580810546875</v>
      </c>
      <c r="BJ503" s="15">
        <f t="shared" si="422"/>
        <v>1</v>
      </c>
      <c r="BK503" s="15" t="str">
        <f t="shared" si="423"/>
        <v>Speed&gt;21,800048828125 AND Speed&gt;18,3662109375 AND Distance&gt;200,208251953125 AND Speed&gt;13,645751953125 AND Distance&lt;=279,580810546875</v>
      </c>
      <c r="BM503"/>
      <c r="BN503"/>
      <c r="BO503"/>
    </row>
    <row r="504" spans="1:67">
      <c r="A504" s="15">
        <v>501</v>
      </c>
      <c r="B504" s="15">
        <v>-2</v>
      </c>
      <c r="C504" s="15">
        <v>-8192</v>
      </c>
      <c r="D504" s="15">
        <f t="shared" si="371"/>
        <v>-1</v>
      </c>
      <c r="E504" s="15">
        <f t="shared" si="372"/>
        <v>0</v>
      </c>
      <c r="F504" s="15">
        <f t="shared" si="373"/>
        <v>-1</v>
      </c>
      <c r="G504" s="15">
        <v>739</v>
      </c>
      <c r="H504" s="15">
        <v>740</v>
      </c>
      <c r="I504" s="15">
        <v>211</v>
      </c>
      <c r="J504" s="15">
        <v>8</v>
      </c>
      <c r="K504" s="15">
        <v>1012</v>
      </c>
      <c r="L504" s="15">
        <v>1365</v>
      </c>
      <c r="M504" s="15">
        <f t="shared" si="374"/>
        <v>0.333251953125</v>
      </c>
      <c r="O504" s="86">
        <f t="shared" si="375"/>
        <v>1012</v>
      </c>
      <c r="P504" s="86">
        <f t="shared" si="376"/>
        <v>0</v>
      </c>
      <c r="Q504" s="86">
        <f t="shared" si="377"/>
        <v>905</v>
      </c>
      <c r="R504" s="86" t="b">
        <f t="shared" si="378"/>
        <v>0</v>
      </c>
      <c r="S504" s="86" t="str">
        <f t="shared" si="379"/>
        <v>Dummy Node</v>
      </c>
      <c r="T504" s="86" t="str">
        <f t="shared" si="380"/>
        <v>N/A</v>
      </c>
      <c r="U504" s="86" t="str">
        <f t="shared" si="381"/>
        <v>N/A</v>
      </c>
      <c r="V504" s="86">
        <f t="shared" si="382"/>
        <v>676</v>
      </c>
      <c r="W504" s="86" t="b">
        <f t="shared" si="383"/>
        <v>1</v>
      </c>
      <c r="X504" s="86" t="str">
        <f t="shared" si="384"/>
        <v>Dummy Node</v>
      </c>
      <c r="Y504" s="86" t="str">
        <f t="shared" si="385"/>
        <v>N/A</v>
      </c>
      <c r="Z504" s="86" t="str">
        <f t="shared" si="386"/>
        <v>N/A</v>
      </c>
      <c r="AA504" s="86">
        <f t="shared" si="387"/>
        <v>431</v>
      </c>
      <c r="AB504" s="86" t="b">
        <f t="shared" si="388"/>
        <v>0</v>
      </c>
      <c r="AC504" s="86" t="str">
        <f t="shared" si="389"/>
        <v>Dummy Node</v>
      </c>
      <c r="AD504" s="86" t="str">
        <f t="shared" si="390"/>
        <v>N/A</v>
      </c>
      <c r="AE504" s="86" t="str">
        <f t="shared" si="391"/>
        <v>N/A</v>
      </c>
      <c r="AF504" s="86">
        <f t="shared" si="392"/>
        <v>52</v>
      </c>
      <c r="AG504" s="86" t="b">
        <f t="shared" si="393"/>
        <v>1</v>
      </c>
      <c r="AH504" s="86" t="str">
        <f t="shared" si="394"/>
        <v>Dummy Node</v>
      </c>
      <c r="AI504" s="86" t="str">
        <f t="shared" si="395"/>
        <v>N/A</v>
      </c>
      <c r="AJ504" s="86" t="str">
        <f t="shared" si="396"/>
        <v>N/A</v>
      </c>
      <c r="AK504" s="86">
        <f t="shared" si="397"/>
        <v>18</v>
      </c>
      <c r="AL504" s="86" t="b">
        <f t="shared" si="398"/>
        <v>0</v>
      </c>
      <c r="AM504" s="86" t="str">
        <f t="shared" si="399"/>
        <v>Speed</v>
      </c>
      <c r="AN504" s="86" t="str">
        <f t="shared" si="400"/>
        <v>&gt;</v>
      </c>
      <c r="AO504" s="86">
        <f t="shared" si="401"/>
        <v>21.800048828125</v>
      </c>
      <c r="AP504" s="86">
        <f t="shared" si="402"/>
        <v>16</v>
      </c>
      <c r="AQ504" s="86" t="b">
        <f t="shared" si="403"/>
        <v>0</v>
      </c>
      <c r="AR504" s="86" t="str">
        <f t="shared" si="404"/>
        <v>Speed</v>
      </c>
      <c r="AS504" s="86" t="str">
        <f t="shared" si="405"/>
        <v>&gt;</v>
      </c>
      <c r="AT504" s="86">
        <f t="shared" si="406"/>
        <v>18.3662109375</v>
      </c>
      <c r="AU504" s="86">
        <f t="shared" si="407"/>
        <v>4</v>
      </c>
      <c r="AV504" s="86" t="b">
        <f t="shared" si="408"/>
        <v>0</v>
      </c>
      <c r="AW504" s="86" t="str">
        <f t="shared" si="409"/>
        <v>Distance</v>
      </c>
      <c r="AX504" s="86" t="str">
        <f t="shared" si="410"/>
        <v>&gt;</v>
      </c>
      <c r="AY504" s="86">
        <f t="shared" si="411"/>
        <v>200.208251953125</v>
      </c>
      <c r="AZ504" s="86">
        <f t="shared" si="412"/>
        <v>1</v>
      </c>
      <c r="BA504" s="86" t="b">
        <f t="shared" si="413"/>
        <v>0</v>
      </c>
      <c r="BB504" s="86" t="str">
        <f t="shared" si="414"/>
        <v>Speed</v>
      </c>
      <c r="BC504" s="86" t="str">
        <f t="shared" si="415"/>
        <v>&gt;</v>
      </c>
      <c r="BD504" s="86">
        <f t="shared" si="416"/>
        <v>13.645751953125</v>
      </c>
      <c r="BE504" s="86">
        <f t="shared" si="417"/>
        <v>0</v>
      </c>
      <c r="BF504" s="86" t="b">
        <f t="shared" si="418"/>
        <v>1</v>
      </c>
      <c r="BG504" s="86" t="str">
        <f t="shared" si="419"/>
        <v>Distance</v>
      </c>
      <c r="BH504" s="86" t="str">
        <f t="shared" si="420"/>
        <v>&lt;=</v>
      </c>
      <c r="BI504" s="86">
        <f t="shared" si="421"/>
        <v>279.580810546875</v>
      </c>
      <c r="BJ504" s="15">
        <f t="shared" si="422"/>
        <v>1</v>
      </c>
      <c r="BK504" s="15" t="str">
        <f t="shared" si="423"/>
        <v>Speed&gt;21,800048828125 AND Speed&gt;18,3662109375 AND Distance&gt;200,208251953125 AND Speed&gt;13,645751953125 AND Distance&lt;=279,580810546875</v>
      </c>
      <c r="BM504"/>
      <c r="BN504"/>
      <c r="BO504"/>
    </row>
    <row r="505" spans="1:67">
      <c r="A505" s="15">
        <v>502</v>
      </c>
      <c r="B505" s="15">
        <v>-2</v>
      </c>
      <c r="C505" s="15">
        <v>-8192</v>
      </c>
      <c r="D505" s="15">
        <f t="shared" si="371"/>
        <v>-1</v>
      </c>
      <c r="E505" s="15">
        <f t="shared" si="372"/>
        <v>0</v>
      </c>
      <c r="F505" s="15">
        <f t="shared" si="373"/>
        <v>-1</v>
      </c>
      <c r="G505" s="15">
        <v>741</v>
      </c>
      <c r="H505" s="15">
        <v>742</v>
      </c>
      <c r="I505" s="15">
        <v>211</v>
      </c>
      <c r="J505" s="15">
        <v>8</v>
      </c>
      <c r="K505" s="15">
        <v>1013</v>
      </c>
      <c r="L505" s="15">
        <v>1365</v>
      </c>
      <c r="M505" s="15">
        <f t="shared" si="374"/>
        <v>0.333251953125</v>
      </c>
      <c r="O505" s="86">
        <f t="shared" si="375"/>
        <v>1013</v>
      </c>
      <c r="P505" s="86">
        <f t="shared" si="376"/>
        <v>0</v>
      </c>
      <c r="Q505" s="86">
        <f t="shared" si="377"/>
        <v>906</v>
      </c>
      <c r="R505" s="86" t="b">
        <f t="shared" si="378"/>
        <v>1</v>
      </c>
      <c r="S505" s="86" t="str">
        <f t="shared" si="379"/>
        <v>Dummy Node</v>
      </c>
      <c r="T505" s="86" t="str">
        <f t="shared" si="380"/>
        <v>N/A</v>
      </c>
      <c r="U505" s="86" t="str">
        <f t="shared" si="381"/>
        <v>N/A</v>
      </c>
      <c r="V505" s="86">
        <f t="shared" si="382"/>
        <v>676</v>
      </c>
      <c r="W505" s="86" t="b">
        <f t="shared" si="383"/>
        <v>0</v>
      </c>
      <c r="X505" s="86" t="str">
        <f t="shared" si="384"/>
        <v>Dummy Node</v>
      </c>
      <c r="Y505" s="86" t="str">
        <f t="shared" si="385"/>
        <v>N/A</v>
      </c>
      <c r="Z505" s="86" t="str">
        <f t="shared" si="386"/>
        <v>N/A</v>
      </c>
      <c r="AA505" s="86">
        <f t="shared" si="387"/>
        <v>431</v>
      </c>
      <c r="AB505" s="86" t="b">
        <f t="shared" si="388"/>
        <v>0</v>
      </c>
      <c r="AC505" s="86" t="str">
        <f t="shared" si="389"/>
        <v>Dummy Node</v>
      </c>
      <c r="AD505" s="86" t="str">
        <f t="shared" si="390"/>
        <v>N/A</v>
      </c>
      <c r="AE505" s="86" t="str">
        <f t="shared" si="391"/>
        <v>N/A</v>
      </c>
      <c r="AF505" s="86">
        <f t="shared" si="392"/>
        <v>52</v>
      </c>
      <c r="AG505" s="86" t="b">
        <f t="shared" si="393"/>
        <v>1</v>
      </c>
      <c r="AH505" s="86" t="str">
        <f t="shared" si="394"/>
        <v>Dummy Node</v>
      </c>
      <c r="AI505" s="86" t="str">
        <f t="shared" si="395"/>
        <v>N/A</v>
      </c>
      <c r="AJ505" s="86" t="str">
        <f t="shared" si="396"/>
        <v>N/A</v>
      </c>
      <c r="AK505" s="86">
        <f t="shared" si="397"/>
        <v>18</v>
      </c>
      <c r="AL505" s="86" t="b">
        <f t="shared" si="398"/>
        <v>0</v>
      </c>
      <c r="AM505" s="86" t="str">
        <f t="shared" si="399"/>
        <v>Speed</v>
      </c>
      <c r="AN505" s="86" t="str">
        <f t="shared" si="400"/>
        <v>&gt;</v>
      </c>
      <c r="AO505" s="86">
        <f t="shared" si="401"/>
        <v>21.800048828125</v>
      </c>
      <c r="AP505" s="86">
        <f t="shared" si="402"/>
        <v>16</v>
      </c>
      <c r="AQ505" s="86" t="b">
        <f t="shared" si="403"/>
        <v>0</v>
      </c>
      <c r="AR505" s="86" t="str">
        <f t="shared" si="404"/>
        <v>Speed</v>
      </c>
      <c r="AS505" s="86" t="str">
        <f t="shared" si="405"/>
        <v>&gt;</v>
      </c>
      <c r="AT505" s="86">
        <f t="shared" si="406"/>
        <v>18.3662109375</v>
      </c>
      <c r="AU505" s="86">
        <f t="shared" si="407"/>
        <v>4</v>
      </c>
      <c r="AV505" s="86" t="b">
        <f t="shared" si="408"/>
        <v>0</v>
      </c>
      <c r="AW505" s="86" t="str">
        <f t="shared" si="409"/>
        <v>Distance</v>
      </c>
      <c r="AX505" s="86" t="str">
        <f t="shared" si="410"/>
        <v>&gt;</v>
      </c>
      <c r="AY505" s="86">
        <f t="shared" si="411"/>
        <v>200.208251953125</v>
      </c>
      <c r="AZ505" s="86">
        <f t="shared" si="412"/>
        <v>1</v>
      </c>
      <c r="BA505" s="86" t="b">
        <f t="shared" si="413"/>
        <v>0</v>
      </c>
      <c r="BB505" s="86" t="str">
        <f t="shared" si="414"/>
        <v>Speed</v>
      </c>
      <c r="BC505" s="86" t="str">
        <f t="shared" si="415"/>
        <v>&gt;</v>
      </c>
      <c r="BD505" s="86">
        <f t="shared" si="416"/>
        <v>13.645751953125</v>
      </c>
      <c r="BE505" s="86">
        <f t="shared" si="417"/>
        <v>0</v>
      </c>
      <c r="BF505" s="86" t="b">
        <f t="shared" si="418"/>
        <v>1</v>
      </c>
      <c r="BG505" s="86" t="str">
        <f t="shared" si="419"/>
        <v>Distance</v>
      </c>
      <c r="BH505" s="86" t="str">
        <f t="shared" si="420"/>
        <v>&lt;=</v>
      </c>
      <c r="BI505" s="86">
        <f t="shared" si="421"/>
        <v>279.580810546875</v>
      </c>
      <c r="BJ505" s="15">
        <f t="shared" si="422"/>
        <v>1</v>
      </c>
      <c r="BK505" s="15" t="str">
        <f t="shared" si="423"/>
        <v>Speed&gt;21,800048828125 AND Speed&gt;18,3662109375 AND Distance&gt;200,208251953125 AND Speed&gt;13,645751953125 AND Distance&lt;=279,580810546875</v>
      </c>
      <c r="BM505"/>
      <c r="BN505"/>
      <c r="BO505"/>
    </row>
    <row r="506" spans="1:67">
      <c r="A506" s="15">
        <v>503</v>
      </c>
      <c r="B506" s="15">
        <v>-2</v>
      </c>
      <c r="C506" s="15">
        <v>-8192</v>
      </c>
      <c r="D506" s="15">
        <f t="shared" si="371"/>
        <v>-1</v>
      </c>
      <c r="E506" s="15">
        <f t="shared" si="372"/>
        <v>0</v>
      </c>
      <c r="F506" s="15">
        <f t="shared" si="373"/>
        <v>-1</v>
      </c>
      <c r="G506" s="15">
        <v>-1</v>
      </c>
      <c r="H506" s="15">
        <v>-1</v>
      </c>
      <c r="I506" s="15">
        <v>214</v>
      </c>
      <c r="J506" s="15">
        <v>9</v>
      </c>
      <c r="K506" s="15">
        <v>1014</v>
      </c>
      <c r="L506" s="15">
        <v>1365</v>
      </c>
      <c r="M506" s="15">
        <f t="shared" si="374"/>
        <v>0.333251953125</v>
      </c>
      <c r="O506" s="86">
        <f t="shared" si="375"/>
        <v>1014</v>
      </c>
      <c r="P506" s="86">
        <f t="shared" si="376"/>
        <v>0</v>
      </c>
      <c r="Q506" s="86">
        <f t="shared" si="377"/>
        <v>906</v>
      </c>
      <c r="R506" s="86" t="b">
        <f t="shared" si="378"/>
        <v>0</v>
      </c>
      <c r="S506" s="86" t="str">
        <f t="shared" si="379"/>
        <v>Dummy Node</v>
      </c>
      <c r="T506" s="86" t="str">
        <f t="shared" si="380"/>
        <v>N/A</v>
      </c>
      <c r="U506" s="86" t="str">
        <f t="shared" si="381"/>
        <v>N/A</v>
      </c>
      <c r="V506" s="86">
        <f t="shared" si="382"/>
        <v>676</v>
      </c>
      <c r="W506" s="86" t="b">
        <f t="shared" si="383"/>
        <v>0</v>
      </c>
      <c r="X506" s="86" t="str">
        <f t="shared" si="384"/>
        <v>Dummy Node</v>
      </c>
      <c r="Y506" s="86" t="str">
        <f t="shared" si="385"/>
        <v>N/A</v>
      </c>
      <c r="Z506" s="86" t="str">
        <f t="shared" si="386"/>
        <v>N/A</v>
      </c>
      <c r="AA506" s="86">
        <f t="shared" si="387"/>
        <v>431</v>
      </c>
      <c r="AB506" s="86" t="b">
        <f t="shared" si="388"/>
        <v>0</v>
      </c>
      <c r="AC506" s="86" t="str">
        <f t="shared" si="389"/>
        <v>Dummy Node</v>
      </c>
      <c r="AD506" s="86" t="str">
        <f t="shared" si="390"/>
        <v>N/A</v>
      </c>
      <c r="AE506" s="86" t="str">
        <f t="shared" si="391"/>
        <v>N/A</v>
      </c>
      <c r="AF506" s="86">
        <f t="shared" si="392"/>
        <v>52</v>
      </c>
      <c r="AG506" s="86" t="b">
        <f t="shared" si="393"/>
        <v>1</v>
      </c>
      <c r="AH506" s="86" t="str">
        <f t="shared" si="394"/>
        <v>Dummy Node</v>
      </c>
      <c r="AI506" s="86" t="str">
        <f t="shared" si="395"/>
        <v>N/A</v>
      </c>
      <c r="AJ506" s="86" t="str">
        <f t="shared" si="396"/>
        <v>N/A</v>
      </c>
      <c r="AK506" s="86">
        <f t="shared" si="397"/>
        <v>18</v>
      </c>
      <c r="AL506" s="86" t="b">
        <f t="shared" si="398"/>
        <v>0</v>
      </c>
      <c r="AM506" s="86" t="str">
        <f t="shared" si="399"/>
        <v>Speed</v>
      </c>
      <c r="AN506" s="86" t="str">
        <f t="shared" si="400"/>
        <v>&gt;</v>
      </c>
      <c r="AO506" s="86">
        <f t="shared" si="401"/>
        <v>21.800048828125</v>
      </c>
      <c r="AP506" s="86">
        <f t="shared" si="402"/>
        <v>16</v>
      </c>
      <c r="AQ506" s="86" t="b">
        <f t="shared" si="403"/>
        <v>0</v>
      </c>
      <c r="AR506" s="86" t="str">
        <f t="shared" si="404"/>
        <v>Speed</v>
      </c>
      <c r="AS506" s="86" t="str">
        <f t="shared" si="405"/>
        <v>&gt;</v>
      </c>
      <c r="AT506" s="86">
        <f t="shared" si="406"/>
        <v>18.3662109375</v>
      </c>
      <c r="AU506" s="86">
        <f t="shared" si="407"/>
        <v>4</v>
      </c>
      <c r="AV506" s="86" t="b">
        <f t="shared" si="408"/>
        <v>0</v>
      </c>
      <c r="AW506" s="86" t="str">
        <f t="shared" si="409"/>
        <v>Distance</v>
      </c>
      <c r="AX506" s="86" t="str">
        <f t="shared" si="410"/>
        <v>&gt;</v>
      </c>
      <c r="AY506" s="86">
        <f t="shared" si="411"/>
        <v>200.208251953125</v>
      </c>
      <c r="AZ506" s="86">
        <f t="shared" si="412"/>
        <v>1</v>
      </c>
      <c r="BA506" s="86" t="b">
        <f t="shared" si="413"/>
        <v>0</v>
      </c>
      <c r="BB506" s="86" t="str">
        <f t="shared" si="414"/>
        <v>Speed</v>
      </c>
      <c r="BC506" s="86" t="str">
        <f t="shared" si="415"/>
        <v>&gt;</v>
      </c>
      <c r="BD506" s="86">
        <f t="shared" si="416"/>
        <v>13.645751953125</v>
      </c>
      <c r="BE506" s="86">
        <f t="shared" si="417"/>
        <v>0</v>
      </c>
      <c r="BF506" s="86" t="b">
        <f t="shared" si="418"/>
        <v>1</v>
      </c>
      <c r="BG506" s="86" t="str">
        <f t="shared" si="419"/>
        <v>Distance</v>
      </c>
      <c r="BH506" s="86" t="str">
        <f t="shared" si="420"/>
        <v>&lt;=</v>
      </c>
      <c r="BI506" s="86">
        <f t="shared" si="421"/>
        <v>279.580810546875</v>
      </c>
      <c r="BJ506" s="15">
        <f t="shared" si="422"/>
        <v>1</v>
      </c>
      <c r="BK506" s="15" t="str">
        <f t="shared" si="423"/>
        <v>Speed&gt;21,800048828125 AND Speed&gt;18,3662109375 AND Distance&gt;200,208251953125 AND Speed&gt;13,645751953125 AND Distance&lt;=279,580810546875</v>
      </c>
      <c r="BM506"/>
      <c r="BN506"/>
      <c r="BO506"/>
    </row>
    <row r="507" spans="1:67">
      <c r="A507" s="15">
        <v>504</v>
      </c>
      <c r="B507" s="15">
        <v>-2</v>
      </c>
      <c r="C507" s="15">
        <v>-8192</v>
      </c>
      <c r="D507" s="15">
        <f t="shared" si="371"/>
        <v>-1</v>
      </c>
      <c r="E507" s="15">
        <f t="shared" si="372"/>
        <v>0</v>
      </c>
      <c r="F507" s="15">
        <f t="shared" si="373"/>
        <v>-1</v>
      </c>
      <c r="G507" s="15">
        <v>-1</v>
      </c>
      <c r="H507" s="15">
        <v>-1</v>
      </c>
      <c r="I507" s="15">
        <v>214</v>
      </c>
      <c r="J507" s="15">
        <v>9</v>
      </c>
      <c r="K507" s="15">
        <v>1015</v>
      </c>
      <c r="L507" s="15">
        <v>1365</v>
      </c>
      <c r="M507" s="15">
        <f t="shared" si="374"/>
        <v>0.333251953125</v>
      </c>
      <c r="O507" s="86">
        <f t="shared" si="375"/>
        <v>1015</v>
      </c>
      <c r="P507" s="86">
        <f t="shared" si="376"/>
        <v>0</v>
      </c>
      <c r="Q507" s="86">
        <f t="shared" si="377"/>
        <v>907</v>
      </c>
      <c r="R507" s="86" t="b">
        <f t="shared" si="378"/>
        <v>1</v>
      </c>
      <c r="S507" s="86" t="str">
        <f t="shared" si="379"/>
        <v>Dummy Node</v>
      </c>
      <c r="T507" s="86" t="str">
        <f t="shared" si="380"/>
        <v>N/A</v>
      </c>
      <c r="U507" s="86" t="str">
        <f t="shared" si="381"/>
        <v>N/A</v>
      </c>
      <c r="V507" s="86">
        <f t="shared" si="382"/>
        <v>677</v>
      </c>
      <c r="W507" s="86" t="b">
        <f t="shared" si="383"/>
        <v>1</v>
      </c>
      <c r="X507" s="86" t="str">
        <f t="shared" si="384"/>
        <v>Dummy Node</v>
      </c>
      <c r="Y507" s="86" t="str">
        <f t="shared" si="385"/>
        <v>N/A</v>
      </c>
      <c r="Z507" s="86" t="str">
        <f t="shared" si="386"/>
        <v>N/A</v>
      </c>
      <c r="AA507" s="86">
        <f t="shared" si="387"/>
        <v>432</v>
      </c>
      <c r="AB507" s="86" t="b">
        <f t="shared" si="388"/>
        <v>1</v>
      </c>
      <c r="AC507" s="86" t="str">
        <f t="shared" si="389"/>
        <v>Dummy Node</v>
      </c>
      <c r="AD507" s="86" t="str">
        <f t="shared" si="390"/>
        <v>N/A</v>
      </c>
      <c r="AE507" s="86" t="str">
        <f t="shared" si="391"/>
        <v>N/A</v>
      </c>
      <c r="AF507" s="86">
        <f t="shared" si="392"/>
        <v>52</v>
      </c>
      <c r="AG507" s="86" t="b">
        <f t="shared" si="393"/>
        <v>0</v>
      </c>
      <c r="AH507" s="86" t="str">
        <f t="shared" si="394"/>
        <v>Dummy Node</v>
      </c>
      <c r="AI507" s="86" t="str">
        <f t="shared" si="395"/>
        <v>N/A</v>
      </c>
      <c r="AJ507" s="86" t="str">
        <f t="shared" si="396"/>
        <v>N/A</v>
      </c>
      <c r="AK507" s="86">
        <f t="shared" si="397"/>
        <v>18</v>
      </c>
      <c r="AL507" s="86" t="b">
        <f t="shared" si="398"/>
        <v>0</v>
      </c>
      <c r="AM507" s="86" t="str">
        <f t="shared" si="399"/>
        <v>Speed</v>
      </c>
      <c r="AN507" s="86" t="str">
        <f t="shared" si="400"/>
        <v>&gt;</v>
      </c>
      <c r="AO507" s="86">
        <f t="shared" si="401"/>
        <v>21.800048828125</v>
      </c>
      <c r="AP507" s="86">
        <f t="shared" si="402"/>
        <v>16</v>
      </c>
      <c r="AQ507" s="86" t="b">
        <f t="shared" si="403"/>
        <v>0</v>
      </c>
      <c r="AR507" s="86" t="str">
        <f t="shared" si="404"/>
        <v>Speed</v>
      </c>
      <c r="AS507" s="86" t="str">
        <f t="shared" si="405"/>
        <v>&gt;</v>
      </c>
      <c r="AT507" s="86">
        <f t="shared" si="406"/>
        <v>18.3662109375</v>
      </c>
      <c r="AU507" s="86">
        <f t="shared" si="407"/>
        <v>4</v>
      </c>
      <c r="AV507" s="86" t="b">
        <f t="shared" si="408"/>
        <v>0</v>
      </c>
      <c r="AW507" s="86" t="str">
        <f t="shared" si="409"/>
        <v>Distance</v>
      </c>
      <c r="AX507" s="86" t="str">
        <f t="shared" si="410"/>
        <v>&gt;</v>
      </c>
      <c r="AY507" s="86">
        <f t="shared" si="411"/>
        <v>200.208251953125</v>
      </c>
      <c r="AZ507" s="86">
        <f t="shared" si="412"/>
        <v>1</v>
      </c>
      <c r="BA507" s="86" t="b">
        <f t="shared" si="413"/>
        <v>0</v>
      </c>
      <c r="BB507" s="86" t="str">
        <f t="shared" si="414"/>
        <v>Speed</v>
      </c>
      <c r="BC507" s="86" t="str">
        <f t="shared" si="415"/>
        <v>&gt;</v>
      </c>
      <c r="BD507" s="86">
        <f t="shared" si="416"/>
        <v>13.645751953125</v>
      </c>
      <c r="BE507" s="86">
        <f t="shared" si="417"/>
        <v>0</v>
      </c>
      <c r="BF507" s="86" t="b">
        <f t="shared" si="418"/>
        <v>1</v>
      </c>
      <c r="BG507" s="86" t="str">
        <f t="shared" si="419"/>
        <v>Distance</v>
      </c>
      <c r="BH507" s="86" t="str">
        <f t="shared" si="420"/>
        <v>&lt;=</v>
      </c>
      <c r="BI507" s="86">
        <f t="shared" si="421"/>
        <v>279.580810546875</v>
      </c>
      <c r="BJ507" s="15">
        <f t="shared" si="422"/>
        <v>1</v>
      </c>
      <c r="BK507" s="15" t="str">
        <f t="shared" si="423"/>
        <v>Speed&gt;21,800048828125 AND Speed&gt;18,3662109375 AND Distance&gt;200,208251953125 AND Speed&gt;13,645751953125 AND Distance&lt;=279,580810546875</v>
      </c>
      <c r="BM507"/>
      <c r="BN507"/>
      <c r="BO507"/>
    </row>
    <row r="508" spans="1:67">
      <c r="A508" s="15">
        <v>505</v>
      </c>
      <c r="B508" s="15">
        <v>-2</v>
      </c>
      <c r="C508" s="15">
        <v>-8192</v>
      </c>
      <c r="D508" s="15">
        <f t="shared" si="371"/>
        <v>-1</v>
      </c>
      <c r="E508" s="15">
        <f t="shared" si="372"/>
        <v>0</v>
      </c>
      <c r="F508" s="15">
        <f t="shared" si="373"/>
        <v>-1</v>
      </c>
      <c r="G508" s="15">
        <v>-1</v>
      </c>
      <c r="H508" s="15">
        <v>-1</v>
      </c>
      <c r="I508" s="15">
        <v>217</v>
      </c>
      <c r="J508" s="15">
        <v>9</v>
      </c>
      <c r="K508" s="15">
        <v>1016</v>
      </c>
      <c r="L508" s="15">
        <v>0</v>
      </c>
      <c r="M508" s="15">
        <f t="shared" si="374"/>
        <v>0</v>
      </c>
      <c r="O508" s="86">
        <f t="shared" si="375"/>
        <v>1016</v>
      </c>
      <c r="P508" s="86">
        <f t="shared" si="376"/>
        <v>0</v>
      </c>
      <c r="Q508" s="86">
        <f t="shared" si="377"/>
        <v>907</v>
      </c>
      <c r="R508" s="86" t="b">
        <f t="shared" si="378"/>
        <v>0</v>
      </c>
      <c r="S508" s="86" t="str">
        <f t="shared" si="379"/>
        <v>Dummy Node</v>
      </c>
      <c r="T508" s="86" t="str">
        <f t="shared" si="380"/>
        <v>N/A</v>
      </c>
      <c r="U508" s="86" t="str">
        <f t="shared" si="381"/>
        <v>N/A</v>
      </c>
      <c r="V508" s="86">
        <f t="shared" si="382"/>
        <v>677</v>
      </c>
      <c r="W508" s="86" t="b">
        <f t="shared" si="383"/>
        <v>1</v>
      </c>
      <c r="X508" s="86" t="str">
        <f t="shared" si="384"/>
        <v>Dummy Node</v>
      </c>
      <c r="Y508" s="86" t="str">
        <f t="shared" si="385"/>
        <v>N/A</v>
      </c>
      <c r="Z508" s="86" t="str">
        <f t="shared" si="386"/>
        <v>N/A</v>
      </c>
      <c r="AA508" s="86">
        <f t="shared" si="387"/>
        <v>432</v>
      </c>
      <c r="AB508" s="86" t="b">
        <f t="shared" si="388"/>
        <v>1</v>
      </c>
      <c r="AC508" s="86" t="str">
        <f t="shared" si="389"/>
        <v>Dummy Node</v>
      </c>
      <c r="AD508" s="86" t="str">
        <f t="shared" si="390"/>
        <v>N/A</v>
      </c>
      <c r="AE508" s="86" t="str">
        <f t="shared" si="391"/>
        <v>N/A</v>
      </c>
      <c r="AF508" s="86">
        <f t="shared" si="392"/>
        <v>52</v>
      </c>
      <c r="AG508" s="86" t="b">
        <f t="shared" si="393"/>
        <v>0</v>
      </c>
      <c r="AH508" s="86" t="str">
        <f t="shared" si="394"/>
        <v>Dummy Node</v>
      </c>
      <c r="AI508" s="86" t="str">
        <f t="shared" si="395"/>
        <v>N/A</v>
      </c>
      <c r="AJ508" s="86" t="str">
        <f t="shared" si="396"/>
        <v>N/A</v>
      </c>
      <c r="AK508" s="86">
        <f t="shared" si="397"/>
        <v>18</v>
      </c>
      <c r="AL508" s="86" t="b">
        <f t="shared" si="398"/>
        <v>0</v>
      </c>
      <c r="AM508" s="86" t="str">
        <f t="shared" si="399"/>
        <v>Speed</v>
      </c>
      <c r="AN508" s="86" t="str">
        <f t="shared" si="400"/>
        <v>&gt;</v>
      </c>
      <c r="AO508" s="86">
        <f t="shared" si="401"/>
        <v>21.800048828125</v>
      </c>
      <c r="AP508" s="86">
        <f t="shared" si="402"/>
        <v>16</v>
      </c>
      <c r="AQ508" s="86" t="b">
        <f t="shared" si="403"/>
        <v>0</v>
      </c>
      <c r="AR508" s="86" t="str">
        <f t="shared" si="404"/>
        <v>Speed</v>
      </c>
      <c r="AS508" s="86" t="str">
        <f t="shared" si="405"/>
        <v>&gt;</v>
      </c>
      <c r="AT508" s="86">
        <f t="shared" si="406"/>
        <v>18.3662109375</v>
      </c>
      <c r="AU508" s="86">
        <f t="shared" si="407"/>
        <v>4</v>
      </c>
      <c r="AV508" s="86" t="b">
        <f t="shared" si="408"/>
        <v>0</v>
      </c>
      <c r="AW508" s="86" t="str">
        <f t="shared" si="409"/>
        <v>Distance</v>
      </c>
      <c r="AX508" s="86" t="str">
        <f t="shared" si="410"/>
        <v>&gt;</v>
      </c>
      <c r="AY508" s="86">
        <f t="shared" si="411"/>
        <v>200.208251953125</v>
      </c>
      <c r="AZ508" s="86">
        <f t="shared" si="412"/>
        <v>1</v>
      </c>
      <c r="BA508" s="86" t="b">
        <f t="shared" si="413"/>
        <v>0</v>
      </c>
      <c r="BB508" s="86" t="str">
        <f t="shared" si="414"/>
        <v>Speed</v>
      </c>
      <c r="BC508" s="86" t="str">
        <f t="shared" si="415"/>
        <v>&gt;</v>
      </c>
      <c r="BD508" s="86">
        <f t="shared" si="416"/>
        <v>13.645751953125</v>
      </c>
      <c r="BE508" s="86">
        <f t="shared" si="417"/>
        <v>0</v>
      </c>
      <c r="BF508" s="86" t="b">
        <f t="shared" si="418"/>
        <v>1</v>
      </c>
      <c r="BG508" s="86" t="str">
        <f t="shared" si="419"/>
        <v>Distance</v>
      </c>
      <c r="BH508" s="86" t="str">
        <f t="shared" si="420"/>
        <v>&lt;=</v>
      </c>
      <c r="BI508" s="86">
        <f t="shared" si="421"/>
        <v>279.580810546875</v>
      </c>
      <c r="BJ508" s="15">
        <f t="shared" si="422"/>
        <v>1</v>
      </c>
      <c r="BK508" s="15" t="str">
        <f t="shared" si="423"/>
        <v>Speed&gt;21,800048828125 AND Speed&gt;18,3662109375 AND Distance&gt;200,208251953125 AND Speed&gt;13,645751953125 AND Distance&lt;=279,580810546875</v>
      </c>
      <c r="BM508"/>
      <c r="BN508"/>
      <c r="BO508"/>
    </row>
    <row r="509" spans="1:67">
      <c r="A509" s="15">
        <v>506</v>
      </c>
      <c r="B509" s="15">
        <v>-2</v>
      </c>
      <c r="C509" s="15">
        <v>-8192</v>
      </c>
      <c r="D509" s="15">
        <f t="shared" si="371"/>
        <v>-1</v>
      </c>
      <c r="E509" s="15">
        <f t="shared" si="372"/>
        <v>0</v>
      </c>
      <c r="F509" s="15">
        <f t="shared" si="373"/>
        <v>-1</v>
      </c>
      <c r="G509" s="15">
        <v>-1</v>
      </c>
      <c r="H509" s="15">
        <v>-1</v>
      </c>
      <c r="I509" s="15">
        <v>217</v>
      </c>
      <c r="J509" s="15">
        <v>9</v>
      </c>
      <c r="K509" s="15">
        <v>1017</v>
      </c>
      <c r="L509" s="15">
        <v>0</v>
      </c>
      <c r="M509" s="15">
        <f t="shared" si="374"/>
        <v>0</v>
      </c>
      <c r="O509" s="86">
        <f t="shared" si="375"/>
        <v>1017</v>
      </c>
      <c r="P509" s="86">
        <f t="shared" si="376"/>
        <v>0</v>
      </c>
      <c r="Q509" s="86">
        <f t="shared" si="377"/>
        <v>908</v>
      </c>
      <c r="R509" s="86" t="b">
        <f t="shared" si="378"/>
        <v>1</v>
      </c>
      <c r="S509" s="86" t="str">
        <f t="shared" si="379"/>
        <v>Dummy Node</v>
      </c>
      <c r="T509" s="86" t="str">
        <f t="shared" si="380"/>
        <v>N/A</v>
      </c>
      <c r="U509" s="86" t="str">
        <f t="shared" si="381"/>
        <v>N/A</v>
      </c>
      <c r="V509" s="86">
        <f t="shared" si="382"/>
        <v>677</v>
      </c>
      <c r="W509" s="86" t="b">
        <f t="shared" si="383"/>
        <v>0</v>
      </c>
      <c r="X509" s="86" t="str">
        <f t="shared" si="384"/>
        <v>Dummy Node</v>
      </c>
      <c r="Y509" s="86" t="str">
        <f t="shared" si="385"/>
        <v>N/A</v>
      </c>
      <c r="Z509" s="86" t="str">
        <f t="shared" si="386"/>
        <v>N/A</v>
      </c>
      <c r="AA509" s="86">
        <f t="shared" si="387"/>
        <v>432</v>
      </c>
      <c r="AB509" s="86" t="b">
        <f t="shared" si="388"/>
        <v>1</v>
      </c>
      <c r="AC509" s="86" t="str">
        <f t="shared" si="389"/>
        <v>Dummy Node</v>
      </c>
      <c r="AD509" s="86" t="str">
        <f t="shared" si="390"/>
        <v>N/A</v>
      </c>
      <c r="AE509" s="86" t="str">
        <f t="shared" si="391"/>
        <v>N/A</v>
      </c>
      <c r="AF509" s="86">
        <f t="shared" si="392"/>
        <v>52</v>
      </c>
      <c r="AG509" s="86" t="b">
        <f t="shared" si="393"/>
        <v>0</v>
      </c>
      <c r="AH509" s="86" t="str">
        <f t="shared" si="394"/>
        <v>Dummy Node</v>
      </c>
      <c r="AI509" s="86" t="str">
        <f t="shared" si="395"/>
        <v>N/A</v>
      </c>
      <c r="AJ509" s="86" t="str">
        <f t="shared" si="396"/>
        <v>N/A</v>
      </c>
      <c r="AK509" s="86">
        <f t="shared" si="397"/>
        <v>18</v>
      </c>
      <c r="AL509" s="86" t="b">
        <f t="shared" si="398"/>
        <v>0</v>
      </c>
      <c r="AM509" s="86" t="str">
        <f t="shared" si="399"/>
        <v>Speed</v>
      </c>
      <c r="AN509" s="86" t="str">
        <f t="shared" si="400"/>
        <v>&gt;</v>
      </c>
      <c r="AO509" s="86">
        <f t="shared" si="401"/>
        <v>21.800048828125</v>
      </c>
      <c r="AP509" s="86">
        <f t="shared" si="402"/>
        <v>16</v>
      </c>
      <c r="AQ509" s="86" t="b">
        <f t="shared" si="403"/>
        <v>0</v>
      </c>
      <c r="AR509" s="86" t="str">
        <f t="shared" si="404"/>
        <v>Speed</v>
      </c>
      <c r="AS509" s="86" t="str">
        <f t="shared" si="405"/>
        <v>&gt;</v>
      </c>
      <c r="AT509" s="86">
        <f t="shared" si="406"/>
        <v>18.3662109375</v>
      </c>
      <c r="AU509" s="86">
        <f t="shared" si="407"/>
        <v>4</v>
      </c>
      <c r="AV509" s="86" t="b">
        <f t="shared" si="408"/>
        <v>0</v>
      </c>
      <c r="AW509" s="86" t="str">
        <f t="shared" si="409"/>
        <v>Distance</v>
      </c>
      <c r="AX509" s="86" t="str">
        <f t="shared" si="410"/>
        <v>&gt;</v>
      </c>
      <c r="AY509" s="86">
        <f t="shared" si="411"/>
        <v>200.208251953125</v>
      </c>
      <c r="AZ509" s="86">
        <f t="shared" si="412"/>
        <v>1</v>
      </c>
      <c r="BA509" s="86" t="b">
        <f t="shared" si="413"/>
        <v>0</v>
      </c>
      <c r="BB509" s="86" t="str">
        <f t="shared" si="414"/>
        <v>Speed</v>
      </c>
      <c r="BC509" s="86" t="str">
        <f t="shared" si="415"/>
        <v>&gt;</v>
      </c>
      <c r="BD509" s="86">
        <f t="shared" si="416"/>
        <v>13.645751953125</v>
      </c>
      <c r="BE509" s="86">
        <f t="shared" si="417"/>
        <v>0</v>
      </c>
      <c r="BF509" s="86" t="b">
        <f t="shared" si="418"/>
        <v>1</v>
      </c>
      <c r="BG509" s="86" t="str">
        <f t="shared" si="419"/>
        <v>Distance</v>
      </c>
      <c r="BH509" s="86" t="str">
        <f t="shared" si="420"/>
        <v>&lt;=</v>
      </c>
      <c r="BI509" s="86">
        <f t="shared" si="421"/>
        <v>279.580810546875</v>
      </c>
      <c r="BJ509" s="15">
        <f t="shared" si="422"/>
        <v>1</v>
      </c>
      <c r="BK509" s="15" t="str">
        <f t="shared" si="423"/>
        <v>Speed&gt;21,800048828125 AND Speed&gt;18,3662109375 AND Distance&gt;200,208251953125 AND Speed&gt;13,645751953125 AND Distance&lt;=279,580810546875</v>
      </c>
      <c r="BM509"/>
      <c r="BN509"/>
      <c r="BO509"/>
    </row>
    <row r="510" spans="1:67">
      <c r="A510" s="15">
        <v>507</v>
      </c>
      <c r="B510" s="15">
        <v>-2</v>
      </c>
      <c r="C510" s="15">
        <v>-8192</v>
      </c>
      <c r="D510" s="15">
        <f t="shared" si="371"/>
        <v>-1</v>
      </c>
      <c r="E510" s="15">
        <f t="shared" si="372"/>
        <v>0</v>
      </c>
      <c r="F510" s="15">
        <f t="shared" si="373"/>
        <v>-1</v>
      </c>
      <c r="G510" s="15">
        <v>-1</v>
      </c>
      <c r="H510" s="15">
        <v>-1</v>
      </c>
      <c r="I510" s="15">
        <v>218</v>
      </c>
      <c r="J510" s="15">
        <v>9</v>
      </c>
      <c r="K510" s="15">
        <v>1018</v>
      </c>
      <c r="L510" s="15">
        <v>546</v>
      </c>
      <c r="M510" s="15">
        <f t="shared" si="374"/>
        <v>0.13330078125</v>
      </c>
      <c r="O510" s="86">
        <f t="shared" si="375"/>
        <v>1018</v>
      </c>
      <c r="P510" s="86">
        <f t="shared" si="376"/>
        <v>0</v>
      </c>
      <c r="Q510" s="86">
        <f t="shared" si="377"/>
        <v>908</v>
      </c>
      <c r="R510" s="86" t="b">
        <f t="shared" si="378"/>
        <v>0</v>
      </c>
      <c r="S510" s="86" t="str">
        <f t="shared" si="379"/>
        <v>Dummy Node</v>
      </c>
      <c r="T510" s="86" t="str">
        <f t="shared" si="380"/>
        <v>N/A</v>
      </c>
      <c r="U510" s="86" t="str">
        <f t="shared" si="381"/>
        <v>N/A</v>
      </c>
      <c r="V510" s="86">
        <f t="shared" si="382"/>
        <v>677</v>
      </c>
      <c r="W510" s="86" t="b">
        <f t="shared" si="383"/>
        <v>0</v>
      </c>
      <c r="X510" s="86" t="str">
        <f t="shared" si="384"/>
        <v>Dummy Node</v>
      </c>
      <c r="Y510" s="86" t="str">
        <f t="shared" si="385"/>
        <v>N/A</v>
      </c>
      <c r="Z510" s="86" t="str">
        <f t="shared" si="386"/>
        <v>N/A</v>
      </c>
      <c r="AA510" s="86">
        <f t="shared" si="387"/>
        <v>432</v>
      </c>
      <c r="AB510" s="86" t="b">
        <f t="shared" si="388"/>
        <v>1</v>
      </c>
      <c r="AC510" s="86" t="str">
        <f t="shared" si="389"/>
        <v>Dummy Node</v>
      </c>
      <c r="AD510" s="86" t="str">
        <f t="shared" si="390"/>
        <v>N/A</v>
      </c>
      <c r="AE510" s="86" t="str">
        <f t="shared" si="391"/>
        <v>N/A</v>
      </c>
      <c r="AF510" s="86">
        <f t="shared" si="392"/>
        <v>52</v>
      </c>
      <c r="AG510" s="86" t="b">
        <f t="shared" si="393"/>
        <v>0</v>
      </c>
      <c r="AH510" s="86" t="str">
        <f t="shared" si="394"/>
        <v>Dummy Node</v>
      </c>
      <c r="AI510" s="86" t="str">
        <f t="shared" si="395"/>
        <v>N/A</v>
      </c>
      <c r="AJ510" s="86" t="str">
        <f t="shared" si="396"/>
        <v>N/A</v>
      </c>
      <c r="AK510" s="86">
        <f t="shared" si="397"/>
        <v>18</v>
      </c>
      <c r="AL510" s="86" t="b">
        <f t="shared" si="398"/>
        <v>0</v>
      </c>
      <c r="AM510" s="86" t="str">
        <f t="shared" si="399"/>
        <v>Speed</v>
      </c>
      <c r="AN510" s="86" t="str">
        <f t="shared" si="400"/>
        <v>&gt;</v>
      </c>
      <c r="AO510" s="86">
        <f t="shared" si="401"/>
        <v>21.800048828125</v>
      </c>
      <c r="AP510" s="86">
        <f t="shared" si="402"/>
        <v>16</v>
      </c>
      <c r="AQ510" s="86" t="b">
        <f t="shared" si="403"/>
        <v>0</v>
      </c>
      <c r="AR510" s="86" t="str">
        <f t="shared" si="404"/>
        <v>Speed</v>
      </c>
      <c r="AS510" s="86" t="str">
        <f t="shared" si="405"/>
        <v>&gt;</v>
      </c>
      <c r="AT510" s="86">
        <f t="shared" si="406"/>
        <v>18.3662109375</v>
      </c>
      <c r="AU510" s="86">
        <f t="shared" si="407"/>
        <v>4</v>
      </c>
      <c r="AV510" s="86" t="b">
        <f t="shared" si="408"/>
        <v>0</v>
      </c>
      <c r="AW510" s="86" t="str">
        <f t="shared" si="409"/>
        <v>Distance</v>
      </c>
      <c r="AX510" s="86" t="str">
        <f t="shared" si="410"/>
        <v>&gt;</v>
      </c>
      <c r="AY510" s="86">
        <f t="shared" si="411"/>
        <v>200.208251953125</v>
      </c>
      <c r="AZ510" s="86">
        <f t="shared" si="412"/>
        <v>1</v>
      </c>
      <c r="BA510" s="86" t="b">
        <f t="shared" si="413"/>
        <v>0</v>
      </c>
      <c r="BB510" s="86" t="str">
        <f t="shared" si="414"/>
        <v>Speed</v>
      </c>
      <c r="BC510" s="86" t="str">
        <f t="shared" si="415"/>
        <v>&gt;</v>
      </c>
      <c r="BD510" s="86">
        <f t="shared" si="416"/>
        <v>13.645751953125</v>
      </c>
      <c r="BE510" s="86">
        <f t="shared" si="417"/>
        <v>0</v>
      </c>
      <c r="BF510" s="86" t="b">
        <f t="shared" si="418"/>
        <v>1</v>
      </c>
      <c r="BG510" s="86" t="str">
        <f t="shared" si="419"/>
        <v>Distance</v>
      </c>
      <c r="BH510" s="86" t="str">
        <f t="shared" si="420"/>
        <v>&lt;=</v>
      </c>
      <c r="BI510" s="86">
        <f t="shared" si="421"/>
        <v>279.580810546875</v>
      </c>
      <c r="BJ510" s="15">
        <f t="shared" si="422"/>
        <v>1</v>
      </c>
      <c r="BK510" s="15" t="str">
        <f t="shared" si="423"/>
        <v>Speed&gt;21,800048828125 AND Speed&gt;18,3662109375 AND Distance&gt;200,208251953125 AND Speed&gt;13,645751953125 AND Distance&lt;=279,580810546875</v>
      </c>
      <c r="BM510"/>
      <c r="BN510"/>
      <c r="BO510"/>
    </row>
    <row r="511" spans="1:67">
      <c r="A511" s="15">
        <v>508</v>
      </c>
      <c r="B511" s="15">
        <v>-2</v>
      </c>
      <c r="C511" s="15">
        <v>-8192</v>
      </c>
      <c r="D511" s="15">
        <f t="shared" si="371"/>
        <v>-1</v>
      </c>
      <c r="E511" s="15">
        <f t="shared" si="372"/>
        <v>0</v>
      </c>
      <c r="F511" s="15">
        <f t="shared" si="373"/>
        <v>-1</v>
      </c>
      <c r="G511" s="15">
        <v>-1</v>
      </c>
      <c r="H511" s="15">
        <v>-1</v>
      </c>
      <c r="I511" s="15">
        <v>218</v>
      </c>
      <c r="J511" s="15">
        <v>9</v>
      </c>
      <c r="K511" s="15">
        <v>1019</v>
      </c>
      <c r="L511" s="15">
        <v>546</v>
      </c>
      <c r="M511" s="15">
        <f t="shared" si="374"/>
        <v>0.13330078125</v>
      </c>
      <c r="O511" s="86">
        <f t="shared" si="375"/>
        <v>1019</v>
      </c>
      <c r="P511" s="86">
        <f t="shared" si="376"/>
        <v>0</v>
      </c>
      <c r="Q511" s="86">
        <f t="shared" si="377"/>
        <v>909</v>
      </c>
      <c r="R511" s="86" t="b">
        <f t="shared" si="378"/>
        <v>1</v>
      </c>
      <c r="S511" s="86" t="str">
        <f t="shared" si="379"/>
        <v>Dummy Node</v>
      </c>
      <c r="T511" s="86" t="str">
        <f t="shared" si="380"/>
        <v>N/A</v>
      </c>
      <c r="U511" s="86" t="str">
        <f t="shared" si="381"/>
        <v>N/A</v>
      </c>
      <c r="V511" s="86">
        <f t="shared" si="382"/>
        <v>678</v>
      </c>
      <c r="W511" s="86" t="b">
        <f t="shared" si="383"/>
        <v>1</v>
      </c>
      <c r="X511" s="86" t="str">
        <f t="shared" si="384"/>
        <v>Dummy Node</v>
      </c>
      <c r="Y511" s="86" t="str">
        <f t="shared" si="385"/>
        <v>N/A</v>
      </c>
      <c r="Z511" s="86" t="str">
        <f t="shared" si="386"/>
        <v>N/A</v>
      </c>
      <c r="AA511" s="86">
        <f t="shared" si="387"/>
        <v>432</v>
      </c>
      <c r="AB511" s="86" t="b">
        <f t="shared" si="388"/>
        <v>0</v>
      </c>
      <c r="AC511" s="86" t="str">
        <f t="shared" si="389"/>
        <v>Dummy Node</v>
      </c>
      <c r="AD511" s="86" t="str">
        <f t="shared" si="390"/>
        <v>N/A</v>
      </c>
      <c r="AE511" s="86" t="str">
        <f t="shared" si="391"/>
        <v>N/A</v>
      </c>
      <c r="AF511" s="86">
        <f t="shared" si="392"/>
        <v>52</v>
      </c>
      <c r="AG511" s="86" t="b">
        <f t="shared" si="393"/>
        <v>0</v>
      </c>
      <c r="AH511" s="86" t="str">
        <f t="shared" si="394"/>
        <v>Dummy Node</v>
      </c>
      <c r="AI511" s="86" t="str">
        <f t="shared" si="395"/>
        <v>N/A</v>
      </c>
      <c r="AJ511" s="86" t="str">
        <f t="shared" si="396"/>
        <v>N/A</v>
      </c>
      <c r="AK511" s="86">
        <f t="shared" si="397"/>
        <v>18</v>
      </c>
      <c r="AL511" s="86" t="b">
        <f t="shared" si="398"/>
        <v>0</v>
      </c>
      <c r="AM511" s="86" t="str">
        <f t="shared" si="399"/>
        <v>Speed</v>
      </c>
      <c r="AN511" s="86" t="str">
        <f t="shared" si="400"/>
        <v>&gt;</v>
      </c>
      <c r="AO511" s="86">
        <f t="shared" si="401"/>
        <v>21.800048828125</v>
      </c>
      <c r="AP511" s="86">
        <f t="shared" si="402"/>
        <v>16</v>
      </c>
      <c r="AQ511" s="86" t="b">
        <f t="shared" si="403"/>
        <v>0</v>
      </c>
      <c r="AR511" s="86" t="str">
        <f t="shared" si="404"/>
        <v>Speed</v>
      </c>
      <c r="AS511" s="86" t="str">
        <f t="shared" si="405"/>
        <v>&gt;</v>
      </c>
      <c r="AT511" s="86">
        <f t="shared" si="406"/>
        <v>18.3662109375</v>
      </c>
      <c r="AU511" s="86">
        <f t="shared" si="407"/>
        <v>4</v>
      </c>
      <c r="AV511" s="86" t="b">
        <f t="shared" si="408"/>
        <v>0</v>
      </c>
      <c r="AW511" s="86" t="str">
        <f t="shared" si="409"/>
        <v>Distance</v>
      </c>
      <c r="AX511" s="86" t="str">
        <f t="shared" si="410"/>
        <v>&gt;</v>
      </c>
      <c r="AY511" s="86">
        <f t="shared" si="411"/>
        <v>200.208251953125</v>
      </c>
      <c r="AZ511" s="86">
        <f t="shared" si="412"/>
        <v>1</v>
      </c>
      <c r="BA511" s="86" t="b">
        <f t="shared" si="413"/>
        <v>0</v>
      </c>
      <c r="BB511" s="86" t="str">
        <f t="shared" si="414"/>
        <v>Speed</v>
      </c>
      <c r="BC511" s="86" t="str">
        <f t="shared" si="415"/>
        <v>&gt;</v>
      </c>
      <c r="BD511" s="86">
        <f t="shared" si="416"/>
        <v>13.645751953125</v>
      </c>
      <c r="BE511" s="86">
        <f t="shared" si="417"/>
        <v>0</v>
      </c>
      <c r="BF511" s="86" t="b">
        <f t="shared" si="418"/>
        <v>1</v>
      </c>
      <c r="BG511" s="86" t="str">
        <f t="shared" si="419"/>
        <v>Distance</v>
      </c>
      <c r="BH511" s="86" t="str">
        <f t="shared" si="420"/>
        <v>&lt;=</v>
      </c>
      <c r="BI511" s="86">
        <f t="shared" si="421"/>
        <v>279.580810546875</v>
      </c>
      <c r="BJ511" s="15">
        <f t="shared" si="422"/>
        <v>1</v>
      </c>
      <c r="BK511" s="15" t="str">
        <f t="shared" si="423"/>
        <v>Speed&gt;21,800048828125 AND Speed&gt;18,3662109375 AND Distance&gt;200,208251953125 AND Speed&gt;13,645751953125 AND Distance&lt;=279,580810546875</v>
      </c>
      <c r="BM511"/>
      <c r="BN511"/>
      <c r="BO511"/>
    </row>
    <row r="512" spans="1:67">
      <c r="A512" s="15">
        <v>509</v>
      </c>
      <c r="B512" s="15">
        <v>-2</v>
      </c>
      <c r="C512" s="15">
        <v>-8192</v>
      </c>
      <c r="D512" s="15">
        <f t="shared" si="371"/>
        <v>-1</v>
      </c>
      <c r="E512" s="15">
        <f t="shared" si="372"/>
        <v>0</v>
      </c>
      <c r="F512" s="15">
        <f t="shared" si="373"/>
        <v>-1</v>
      </c>
      <c r="G512" s="15">
        <v>743</v>
      </c>
      <c r="H512" s="15">
        <v>744</v>
      </c>
      <c r="I512" s="15">
        <v>226</v>
      </c>
      <c r="J512" s="15">
        <v>8</v>
      </c>
      <c r="K512" s="15">
        <v>1020</v>
      </c>
      <c r="L512" s="15">
        <v>1365</v>
      </c>
      <c r="M512" s="15">
        <f t="shared" si="374"/>
        <v>0.333251953125</v>
      </c>
      <c r="O512" s="86">
        <f t="shared" si="375"/>
        <v>1020</v>
      </c>
      <c r="P512" s="86">
        <f t="shared" si="376"/>
        <v>0</v>
      </c>
      <c r="Q512" s="86">
        <f t="shared" si="377"/>
        <v>909</v>
      </c>
      <c r="R512" s="86" t="b">
        <f t="shared" si="378"/>
        <v>0</v>
      </c>
      <c r="S512" s="86" t="str">
        <f t="shared" si="379"/>
        <v>Dummy Node</v>
      </c>
      <c r="T512" s="86" t="str">
        <f t="shared" si="380"/>
        <v>N/A</v>
      </c>
      <c r="U512" s="86" t="str">
        <f t="shared" si="381"/>
        <v>N/A</v>
      </c>
      <c r="V512" s="86">
        <f t="shared" si="382"/>
        <v>678</v>
      </c>
      <c r="W512" s="86" t="b">
        <f t="shared" si="383"/>
        <v>1</v>
      </c>
      <c r="X512" s="86" t="str">
        <f t="shared" si="384"/>
        <v>Dummy Node</v>
      </c>
      <c r="Y512" s="86" t="str">
        <f t="shared" si="385"/>
        <v>N/A</v>
      </c>
      <c r="Z512" s="86" t="str">
        <f t="shared" si="386"/>
        <v>N/A</v>
      </c>
      <c r="AA512" s="86">
        <f t="shared" si="387"/>
        <v>432</v>
      </c>
      <c r="AB512" s="86" t="b">
        <f t="shared" si="388"/>
        <v>0</v>
      </c>
      <c r="AC512" s="86" t="str">
        <f t="shared" si="389"/>
        <v>Dummy Node</v>
      </c>
      <c r="AD512" s="86" t="str">
        <f t="shared" si="390"/>
        <v>N/A</v>
      </c>
      <c r="AE512" s="86" t="str">
        <f t="shared" si="391"/>
        <v>N/A</v>
      </c>
      <c r="AF512" s="86">
        <f t="shared" si="392"/>
        <v>52</v>
      </c>
      <c r="AG512" s="86" t="b">
        <f t="shared" si="393"/>
        <v>0</v>
      </c>
      <c r="AH512" s="86" t="str">
        <f t="shared" si="394"/>
        <v>Dummy Node</v>
      </c>
      <c r="AI512" s="86" t="str">
        <f t="shared" si="395"/>
        <v>N/A</v>
      </c>
      <c r="AJ512" s="86" t="str">
        <f t="shared" si="396"/>
        <v>N/A</v>
      </c>
      <c r="AK512" s="86">
        <f t="shared" si="397"/>
        <v>18</v>
      </c>
      <c r="AL512" s="86" t="b">
        <f t="shared" si="398"/>
        <v>0</v>
      </c>
      <c r="AM512" s="86" t="str">
        <f t="shared" si="399"/>
        <v>Speed</v>
      </c>
      <c r="AN512" s="86" t="str">
        <f t="shared" si="400"/>
        <v>&gt;</v>
      </c>
      <c r="AO512" s="86">
        <f t="shared" si="401"/>
        <v>21.800048828125</v>
      </c>
      <c r="AP512" s="86">
        <f t="shared" si="402"/>
        <v>16</v>
      </c>
      <c r="AQ512" s="86" t="b">
        <f t="shared" si="403"/>
        <v>0</v>
      </c>
      <c r="AR512" s="86" t="str">
        <f t="shared" si="404"/>
        <v>Speed</v>
      </c>
      <c r="AS512" s="86" t="str">
        <f t="shared" si="405"/>
        <v>&gt;</v>
      </c>
      <c r="AT512" s="86">
        <f t="shared" si="406"/>
        <v>18.3662109375</v>
      </c>
      <c r="AU512" s="86">
        <f t="shared" si="407"/>
        <v>4</v>
      </c>
      <c r="AV512" s="86" t="b">
        <f t="shared" si="408"/>
        <v>0</v>
      </c>
      <c r="AW512" s="86" t="str">
        <f t="shared" si="409"/>
        <v>Distance</v>
      </c>
      <c r="AX512" s="86" t="str">
        <f t="shared" si="410"/>
        <v>&gt;</v>
      </c>
      <c r="AY512" s="86">
        <f t="shared" si="411"/>
        <v>200.208251953125</v>
      </c>
      <c r="AZ512" s="86">
        <f t="shared" si="412"/>
        <v>1</v>
      </c>
      <c r="BA512" s="86" t="b">
        <f t="shared" si="413"/>
        <v>0</v>
      </c>
      <c r="BB512" s="86" t="str">
        <f t="shared" si="414"/>
        <v>Speed</v>
      </c>
      <c r="BC512" s="86" t="str">
        <f t="shared" si="415"/>
        <v>&gt;</v>
      </c>
      <c r="BD512" s="86">
        <f t="shared" si="416"/>
        <v>13.645751953125</v>
      </c>
      <c r="BE512" s="86">
        <f t="shared" si="417"/>
        <v>0</v>
      </c>
      <c r="BF512" s="86" t="b">
        <f t="shared" si="418"/>
        <v>1</v>
      </c>
      <c r="BG512" s="86" t="str">
        <f t="shared" si="419"/>
        <v>Distance</v>
      </c>
      <c r="BH512" s="86" t="str">
        <f t="shared" si="420"/>
        <v>&lt;=</v>
      </c>
      <c r="BI512" s="86">
        <f t="shared" si="421"/>
        <v>279.580810546875</v>
      </c>
      <c r="BJ512" s="15">
        <f t="shared" si="422"/>
        <v>1</v>
      </c>
      <c r="BK512" s="15" t="str">
        <f t="shared" si="423"/>
        <v>Speed&gt;21,800048828125 AND Speed&gt;18,3662109375 AND Distance&gt;200,208251953125 AND Speed&gt;13,645751953125 AND Distance&lt;=279,580810546875</v>
      </c>
      <c r="BM512"/>
      <c r="BN512"/>
      <c r="BO512"/>
    </row>
    <row r="513" spans="1:67">
      <c r="A513" s="15">
        <v>510</v>
      </c>
      <c r="B513" s="15">
        <v>-2</v>
      </c>
      <c r="C513" s="15">
        <v>-8192</v>
      </c>
      <c r="D513" s="15">
        <f t="shared" si="371"/>
        <v>-1</v>
      </c>
      <c r="E513" s="15">
        <f t="shared" si="372"/>
        <v>0</v>
      </c>
      <c r="F513" s="15">
        <f t="shared" si="373"/>
        <v>-1</v>
      </c>
      <c r="G513" s="15">
        <v>745</v>
      </c>
      <c r="H513" s="15">
        <v>746</v>
      </c>
      <c r="I513" s="15">
        <v>226</v>
      </c>
      <c r="J513" s="15">
        <v>8</v>
      </c>
      <c r="K513" s="15">
        <v>1021</v>
      </c>
      <c r="L513" s="15">
        <v>1365</v>
      </c>
      <c r="M513" s="15">
        <f t="shared" si="374"/>
        <v>0.333251953125</v>
      </c>
      <c r="O513" s="86">
        <f t="shared" si="375"/>
        <v>1021</v>
      </c>
      <c r="P513" s="86">
        <f t="shared" si="376"/>
        <v>0</v>
      </c>
      <c r="Q513" s="86">
        <f t="shared" si="377"/>
        <v>910</v>
      </c>
      <c r="R513" s="86" t="b">
        <f t="shared" si="378"/>
        <v>1</v>
      </c>
      <c r="S513" s="86" t="str">
        <f t="shared" si="379"/>
        <v>Dummy Node</v>
      </c>
      <c r="T513" s="86" t="str">
        <f t="shared" si="380"/>
        <v>N/A</v>
      </c>
      <c r="U513" s="86" t="str">
        <f t="shared" si="381"/>
        <v>N/A</v>
      </c>
      <c r="V513" s="86">
        <f t="shared" si="382"/>
        <v>678</v>
      </c>
      <c r="W513" s="86" t="b">
        <f t="shared" si="383"/>
        <v>0</v>
      </c>
      <c r="X513" s="86" t="str">
        <f t="shared" si="384"/>
        <v>Dummy Node</v>
      </c>
      <c r="Y513" s="86" t="str">
        <f t="shared" si="385"/>
        <v>N/A</v>
      </c>
      <c r="Z513" s="86" t="str">
        <f t="shared" si="386"/>
        <v>N/A</v>
      </c>
      <c r="AA513" s="86">
        <f t="shared" si="387"/>
        <v>432</v>
      </c>
      <c r="AB513" s="86" t="b">
        <f t="shared" si="388"/>
        <v>0</v>
      </c>
      <c r="AC513" s="86" t="str">
        <f t="shared" si="389"/>
        <v>Dummy Node</v>
      </c>
      <c r="AD513" s="86" t="str">
        <f t="shared" si="390"/>
        <v>N/A</v>
      </c>
      <c r="AE513" s="86" t="str">
        <f t="shared" si="391"/>
        <v>N/A</v>
      </c>
      <c r="AF513" s="86">
        <f t="shared" si="392"/>
        <v>52</v>
      </c>
      <c r="AG513" s="86" t="b">
        <f t="shared" si="393"/>
        <v>0</v>
      </c>
      <c r="AH513" s="86" t="str">
        <f t="shared" si="394"/>
        <v>Dummy Node</v>
      </c>
      <c r="AI513" s="86" t="str">
        <f t="shared" si="395"/>
        <v>N/A</v>
      </c>
      <c r="AJ513" s="86" t="str">
        <f t="shared" si="396"/>
        <v>N/A</v>
      </c>
      <c r="AK513" s="86">
        <f t="shared" si="397"/>
        <v>18</v>
      </c>
      <c r="AL513" s="86" t="b">
        <f t="shared" si="398"/>
        <v>0</v>
      </c>
      <c r="AM513" s="86" t="str">
        <f t="shared" si="399"/>
        <v>Speed</v>
      </c>
      <c r="AN513" s="86" t="str">
        <f t="shared" si="400"/>
        <v>&gt;</v>
      </c>
      <c r="AO513" s="86">
        <f t="shared" si="401"/>
        <v>21.800048828125</v>
      </c>
      <c r="AP513" s="86">
        <f t="shared" si="402"/>
        <v>16</v>
      </c>
      <c r="AQ513" s="86" t="b">
        <f t="shared" si="403"/>
        <v>0</v>
      </c>
      <c r="AR513" s="86" t="str">
        <f t="shared" si="404"/>
        <v>Speed</v>
      </c>
      <c r="AS513" s="86" t="str">
        <f t="shared" si="405"/>
        <v>&gt;</v>
      </c>
      <c r="AT513" s="86">
        <f t="shared" si="406"/>
        <v>18.3662109375</v>
      </c>
      <c r="AU513" s="86">
        <f t="shared" si="407"/>
        <v>4</v>
      </c>
      <c r="AV513" s="86" t="b">
        <f t="shared" si="408"/>
        <v>0</v>
      </c>
      <c r="AW513" s="86" t="str">
        <f t="shared" si="409"/>
        <v>Distance</v>
      </c>
      <c r="AX513" s="86" t="str">
        <f t="shared" si="410"/>
        <v>&gt;</v>
      </c>
      <c r="AY513" s="86">
        <f t="shared" si="411"/>
        <v>200.208251953125</v>
      </c>
      <c r="AZ513" s="86">
        <f t="shared" si="412"/>
        <v>1</v>
      </c>
      <c r="BA513" s="86" t="b">
        <f t="shared" si="413"/>
        <v>0</v>
      </c>
      <c r="BB513" s="86" t="str">
        <f t="shared" si="414"/>
        <v>Speed</v>
      </c>
      <c r="BC513" s="86" t="str">
        <f t="shared" si="415"/>
        <v>&gt;</v>
      </c>
      <c r="BD513" s="86">
        <f t="shared" si="416"/>
        <v>13.645751953125</v>
      </c>
      <c r="BE513" s="86">
        <f t="shared" si="417"/>
        <v>0</v>
      </c>
      <c r="BF513" s="86" t="b">
        <f t="shared" si="418"/>
        <v>1</v>
      </c>
      <c r="BG513" s="86" t="str">
        <f t="shared" si="419"/>
        <v>Distance</v>
      </c>
      <c r="BH513" s="86" t="str">
        <f t="shared" si="420"/>
        <v>&lt;=</v>
      </c>
      <c r="BI513" s="86">
        <f t="shared" si="421"/>
        <v>279.580810546875</v>
      </c>
      <c r="BJ513" s="15">
        <f t="shared" si="422"/>
        <v>1</v>
      </c>
      <c r="BK513" s="15" t="str">
        <f t="shared" si="423"/>
        <v>Speed&gt;21,800048828125 AND Speed&gt;18,3662109375 AND Distance&gt;200,208251953125 AND Speed&gt;13,645751953125 AND Distance&lt;=279,580810546875</v>
      </c>
      <c r="BM513"/>
      <c r="BN513"/>
      <c r="BO513"/>
    </row>
    <row r="514" spans="1:67">
      <c r="A514" s="15">
        <v>511</v>
      </c>
      <c r="B514" s="15">
        <v>-2</v>
      </c>
      <c r="C514" s="15">
        <v>-8192</v>
      </c>
      <c r="D514" s="15">
        <f t="shared" si="371"/>
        <v>-1</v>
      </c>
      <c r="E514" s="15">
        <f t="shared" si="372"/>
        <v>0</v>
      </c>
      <c r="F514" s="15">
        <f t="shared" si="373"/>
        <v>-1</v>
      </c>
      <c r="G514" s="15">
        <v>-1</v>
      </c>
      <c r="H514" s="15">
        <v>-1</v>
      </c>
      <c r="I514" s="15">
        <v>229</v>
      </c>
      <c r="J514" s="15">
        <v>9</v>
      </c>
      <c r="K514" s="15">
        <v>1022</v>
      </c>
      <c r="L514" s="15">
        <v>1365</v>
      </c>
      <c r="M514" s="15">
        <f t="shared" si="374"/>
        <v>0.333251953125</v>
      </c>
      <c r="O514" s="86">
        <f t="shared" si="375"/>
        <v>1022</v>
      </c>
      <c r="P514" s="86">
        <f t="shared" si="376"/>
        <v>0</v>
      </c>
      <c r="Q514" s="86">
        <f t="shared" si="377"/>
        <v>910</v>
      </c>
      <c r="R514" s="86" t="b">
        <f t="shared" si="378"/>
        <v>0</v>
      </c>
      <c r="S514" s="86" t="str">
        <f t="shared" si="379"/>
        <v>Dummy Node</v>
      </c>
      <c r="T514" s="86" t="str">
        <f t="shared" si="380"/>
        <v>N/A</v>
      </c>
      <c r="U514" s="86" t="str">
        <f t="shared" si="381"/>
        <v>N/A</v>
      </c>
      <c r="V514" s="86">
        <f t="shared" si="382"/>
        <v>678</v>
      </c>
      <c r="W514" s="86" t="b">
        <f t="shared" si="383"/>
        <v>0</v>
      </c>
      <c r="X514" s="86" t="str">
        <f t="shared" si="384"/>
        <v>Dummy Node</v>
      </c>
      <c r="Y514" s="86" t="str">
        <f t="shared" si="385"/>
        <v>N/A</v>
      </c>
      <c r="Z514" s="86" t="str">
        <f t="shared" si="386"/>
        <v>N/A</v>
      </c>
      <c r="AA514" s="86">
        <f t="shared" si="387"/>
        <v>432</v>
      </c>
      <c r="AB514" s="86" t="b">
        <f t="shared" si="388"/>
        <v>0</v>
      </c>
      <c r="AC514" s="86" t="str">
        <f t="shared" si="389"/>
        <v>Dummy Node</v>
      </c>
      <c r="AD514" s="86" t="str">
        <f t="shared" si="390"/>
        <v>N/A</v>
      </c>
      <c r="AE514" s="86" t="str">
        <f t="shared" si="391"/>
        <v>N/A</v>
      </c>
      <c r="AF514" s="86">
        <f t="shared" si="392"/>
        <v>52</v>
      </c>
      <c r="AG514" s="86" t="b">
        <f t="shared" si="393"/>
        <v>0</v>
      </c>
      <c r="AH514" s="86" t="str">
        <f t="shared" si="394"/>
        <v>Dummy Node</v>
      </c>
      <c r="AI514" s="86" t="str">
        <f t="shared" si="395"/>
        <v>N/A</v>
      </c>
      <c r="AJ514" s="86" t="str">
        <f t="shared" si="396"/>
        <v>N/A</v>
      </c>
      <c r="AK514" s="86">
        <f t="shared" si="397"/>
        <v>18</v>
      </c>
      <c r="AL514" s="86" t="b">
        <f t="shared" si="398"/>
        <v>0</v>
      </c>
      <c r="AM514" s="86" t="str">
        <f t="shared" si="399"/>
        <v>Speed</v>
      </c>
      <c r="AN514" s="86" t="str">
        <f t="shared" si="400"/>
        <v>&gt;</v>
      </c>
      <c r="AO514" s="86">
        <f t="shared" si="401"/>
        <v>21.800048828125</v>
      </c>
      <c r="AP514" s="86">
        <f t="shared" si="402"/>
        <v>16</v>
      </c>
      <c r="AQ514" s="86" t="b">
        <f t="shared" si="403"/>
        <v>0</v>
      </c>
      <c r="AR514" s="86" t="str">
        <f t="shared" si="404"/>
        <v>Speed</v>
      </c>
      <c r="AS514" s="86" t="str">
        <f t="shared" si="405"/>
        <v>&gt;</v>
      </c>
      <c r="AT514" s="86">
        <f t="shared" si="406"/>
        <v>18.3662109375</v>
      </c>
      <c r="AU514" s="86">
        <f t="shared" si="407"/>
        <v>4</v>
      </c>
      <c r="AV514" s="86" t="b">
        <f t="shared" si="408"/>
        <v>0</v>
      </c>
      <c r="AW514" s="86" t="str">
        <f t="shared" si="409"/>
        <v>Distance</v>
      </c>
      <c r="AX514" s="86" t="str">
        <f t="shared" si="410"/>
        <v>&gt;</v>
      </c>
      <c r="AY514" s="86">
        <f t="shared" si="411"/>
        <v>200.208251953125</v>
      </c>
      <c r="AZ514" s="86">
        <f t="shared" si="412"/>
        <v>1</v>
      </c>
      <c r="BA514" s="86" t="b">
        <f t="shared" si="413"/>
        <v>0</v>
      </c>
      <c r="BB514" s="86" t="str">
        <f t="shared" si="414"/>
        <v>Speed</v>
      </c>
      <c r="BC514" s="86" t="str">
        <f t="shared" si="415"/>
        <v>&gt;</v>
      </c>
      <c r="BD514" s="86">
        <f t="shared" si="416"/>
        <v>13.645751953125</v>
      </c>
      <c r="BE514" s="86">
        <f t="shared" si="417"/>
        <v>0</v>
      </c>
      <c r="BF514" s="86" t="b">
        <f t="shared" si="418"/>
        <v>1</v>
      </c>
      <c r="BG514" s="86" t="str">
        <f t="shared" si="419"/>
        <v>Distance</v>
      </c>
      <c r="BH514" s="86" t="str">
        <f t="shared" si="420"/>
        <v>&lt;=</v>
      </c>
      <c r="BI514" s="86">
        <f t="shared" si="421"/>
        <v>279.580810546875</v>
      </c>
      <c r="BJ514" s="15">
        <f t="shared" si="422"/>
        <v>1</v>
      </c>
      <c r="BK514" s="15" t="str">
        <f t="shared" si="423"/>
        <v>Speed&gt;21,800048828125 AND Speed&gt;18,3662109375 AND Distance&gt;200,208251953125 AND Speed&gt;13,645751953125 AND Distance&lt;=279,580810546875</v>
      </c>
    </row>
    <row r="515" spans="1:67">
      <c r="A515" s="15">
        <v>512</v>
      </c>
      <c r="B515" s="15">
        <v>-2</v>
      </c>
      <c r="C515" s="15">
        <v>-8192</v>
      </c>
      <c r="D515" s="15">
        <f t="shared" si="371"/>
        <v>-1</v>
      </c>
      <c r="E515" s="15">
        <f t="shared" si="372"/>
        <v>0</v>
      </c>
      <c r="F515" s="15">
        <f t="shared" si="373"/>
        <v>-1</v>
      </c>
      <c r="G515" s="15">
        <v>-1</v>
      </c>
      <c r="H515" s="15">
        <v>-1</v>
      </c>
      <c r="I515" s="15">
        <v>229</v>
      </c>
      <c r="J515" s="15">
        <v>9</v>
      </c>
      <c r="K515" s="15"/>
      <c r="L515" s="15">
        <v>1365</v>
      </c>
      <c r="M515" s="15">
        <f t="shared" si="374"/>
        <v>0.333251953125</v>
      </c>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row>
    <row r="516" spans="1:67">
      <c r="A516" s="15">
        <v>513</v>
      </c>
      <c r="B516" s="15">
        <v>-2</v>
      </c>
      <c r="C516" s="15">
        <v>-8192</v>
      </c>
      <c r="D516" s="15">
        <f t="shared" ref="D516:D579" si="424">IF(C516&lt;&gt;-8192,INT(C516/2^12),-1)</f>
        <v>-1</v>
      </c>
      <c r="E516" s="15">
        <f t="shared" ref="E516:E579" si="425">IF(C516 &lt;&gt; -8192, MOD(C516, 2^12), 0)</f>
        <v>0</v>
      </c>
      <c r="F516" s="15">
        <f t="shared" ref="F516:F579" si="426">D516+(E516/2^12)</f>
        <v>-1</v>
      </c>
      <c r="G516" s="15">
        <v>747</v>
      </c>
      <c r="H516" s="15">
        <v>748</v>
      </c>
      <c r="I516" s="15">
        <v>241</v>
      </c>
      <c r="J516" s="15">
        <v>8</v>
      </c>
      <c r="K516" s="15"/>
      <c r="L516" s="15">
        <v>0</v>
      </c>
      <c r="M516" s="15">
        <f t="shared" ref="M516:M579" si="427">IF(L516 &gt;= 2^12, "Error: Wrong Probability!", L516/2^12)</f>
        <v>0</v>
      </c>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row>
    <row r="517" spans="1:67">
      <c r="A517" s="15">
        <v>514</v>
      </c>
      <c r="B517" s="15">
        <v>-2</v>
      </c>
      <c r="C517" s="15">
        <v>-8192</v>
      </c>
      <c r="D517" s="15">
        <f t="shared" si="424"/>
        <v>-1</v>
      </c>
      <c r="E517" s="15">
        <f t="shared" si="425"/>
        <v>0</v>
      </c>
      <c r="F517" s="15">
        <f t="shared" si="426"/>
        <v>-1</v>
      </c>
      <c r="G517" s="15">
        <v>749</v>
      </c>
      <c r="H517" s="15">
        <v>750</v>
      </c>
      <c r="I517" s="15">
        <v>241</v>
      </c>
      <c r="J517" s="15">
        <v>8</v>
      </c>
      <c r="K517" s="15"/>
      <c r="L517" s="15">
        <v>0</v>
      </c>
      <c r="M517" s="15">
        <f t="shared" si="427"/>
        <v>0</v>
      </c>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row>
    <row r="518" spans="1:67">
      <c r="A518" s="15">
        <v>515</v>
      </c>
      <c r="B518" s="15">
        <v>-2</v>
      </c>
      <c r="C518" s="15">
        <v>-8192</v>
      </c>
      <c r="D518" s="15">
        <f t="shared" si="424"/>
        <v>-1</v>
      </c>
      <c r="E518" s="15">
        <f t="shared" si="425"/>
        <v>0</v>
      </c>
      <c r="F518" s="15">
        <f t="shared" si="426"/>
        <v>-1</v>
      </c>
      <c r="G518" s="15">
        <v>751</v>
      </c>
      <c r="H518" s="15">
        <v>752</v>
      </c>
      <c r="I518" s="15">
        <v>250</v>
      </c>
      <c r="J518" s="15">
        <v>8</v>
      </c>
      <c r="K518" s="15"/>
      <c r="L518" s="15">
        <v>1365</v>
      </c>
      <c r="M518" s="15">
        <f t="shared" si="427"/>
        <v>0.333251953125</v>
      </c>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row>
    <row r="519" spans="1:67">
      <c r="A519" s="15">
        <v>516</v>
      </c>
      <c r="B519" s="15">
        <v>-2</v>
      </c>
      <c r="C519" s="15">
        <v>-8192</v>
      </c>
      <c r="D519" s="15">
        <f t="shared" si="424"/>
        <v>-1</v>
      </c>
      <c r="E519" s="15">
        <f t="shared" si="425"/>
        <v>0</v>
      </c>
      <c r="F519" s="15">
        <f t="shared" si="426"/>
        <v>-1</v>
      </c>
      <c r="G519" s="15">
        <v>753</v>
      </c>
      <c r="H519" s="15">
        <v>754</v>
      </c>
      <c r="I519" s="15">
        <v>250</v>
      </c>
      <c r="J519" s="15">
        <v>8</v>
      </c>
      <c r="K519" s="15"/>
      <c r="L519" s="15">
        <v>1365</v>
      </c>
      <c r="M519" s="15">
        <f t="shared" si="427"/>
        <v>0.333251953125</v>
      </c>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row>
    <row r="520" spans="1:67">
      <c r="A520" s="15">
        <v>517</v>
      </c>
      <c r="B520" s="15">
        <v>-2</v>
      </c>
      <c r="C520" s="15">
        <v>-8192</v>
      </c>
      <c r="D520" s="15">
        <f t="shared" si="424"/>
        <v>-1</v>
      </c>
      <c r="E520" s="15">
        <f t="shared" si="425"/>
        <v>0</v>
      </c>
      <c r="F520" s="15">
        <f t="shared" si="426"/>
        <v>-1</v>
      </c>
      <c r="G520" s="15">
        <v>-1</v>
      </c>
      <c r="H520" s="15">
        <v>-1</v>
      </c>
      <c r="I520" s="15">
        <v>252</v>
      </c>
      <c r="J520" s="15">
        <v>9</v>
      </c>
      <c r="K520" s="15"/>
      <c r="L520" s="15">
        <v>546</v>
      </c>
      <c r="M520" s="15">
        <f t="shared" si="427"/>
        <v>0.13330078125</v>
      </c>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row>
    <row r="521" spans="1:67">
      <c r="A521" s="15">
        <v>518</v>
      </c>
      <c r="B521" s="15">
        <v>-2</v>
      </c>
      <c r="C521" s="15">
        <v>-8192</v>
      </c>
      <c r="D521" s="15">
        <f t="shared" si="424"/>
        <v>-1</v>
      </c>
      <c r="E521" s="15">
        <f t="shared" si="425"/>
        <v>0</v>
      </c>
      <c r="F521" s="15">
        <f t="shared" si="426"/>
        <v>-1</v>
      </c>
      <c r="G521" s="15">
        <v>-1</v>
      </c>
      <c r="H521" s="15">
        <v>-1</v>
      </c>
      <c r="I521" s="15">
        <v>252</v>
      </c>
      <c r="J521" s="15">
        <v>9</v>
      </c>
      <c r="K521" s="15"/>
      <c r="L521" s="15">
        <v>546</v>
      </c>
      <c r="M521" s="15">
        <f t="shared" si="427"/>
        <v>0.13330078125</v>
      </c>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row>
    <row r="522" spans="1:67">
      <c r="A522" s="15">
        <v>519</v>
      </c>
      <c r="B522" s="15">
        <v>-2</v>
      </c>
      <c r="C522" s="15">
        <v>-8192</v>
      </c>
      <c r="D522" s="15">
        <f t="shared" si="424"/>
        <v>-1</v>
      </c>
      <c r="E522" s="15">
        <f t="shared" si="425"/>
        <v>0</v>
      </c>
      <c r="F522" s="15">
        <f t="shared" si="426"/>
        <v>-1</v>
      </c>
      <c r="G522" s="15">
        <v>-1</v>
      </c>
      <c r="H522" s="15">
        <v>-1</v>
      </c>
      <c r="I522" s="15">
        <v>255</v>
      </c>
      <c r="J522" s="15">
        <v>9</v>
      </c>
      <c r="K522" s="15"/>
      <c r="L522" s="15">
        <v>1365</v>
      </c>
      <c r="M522" s="15">
        <f t="shared" si="427"/>
        <v>0.333251953125</v>
      </c>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row>
    <row r="523" spans="1:67">
      <c r="A523" s="15">
        <v>520</v>
      </c>
      <c r="B523" s="15">
        <v>-2</v>
      </c>
      <c r="C523" s="15">
        <v>-8192</v>
      </c>
      <c r="D523" s="15">
        <f t="shared" si="424"/>
        <v>-1</v>
      </c>
      <c r="E523" s="15">
        <f t="shared" si="425"/>
        <v>0</v>
      </c>
      <c r="F523" s="15">
        <f t="shared" si="426"/>
        <v>-1</v>
      </c>
      <c r="G523" s="15">
        <v>-1</v>
      </c>
      <c r="H523" s="15">
        <v>-1</v>
      </c>
      <c r="I523" s="15">
        <v>255</v>
      </c>
      <c r="J523" s="15">
        <v>9</v>
      </c>
      <c r="K523" s="15"/>
      <c r="L523" s="15">
        <v>1365</v>
      </c>
      <c r="M523" s="15">
        <f t="shared" si="427"/>
        <v>0.333251953125</v>
      </c>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row>
    <row r="524" spans="1:67">
      <c r="A524" s="15">
        <v>521</v>
      </c>
      <c r="B524" s="15">
        <v>-2</v>
      </c>
      <c r="C524" s="15">
        <v>-8192</v>
      </c>
      <c r="D524" s="15">
        <f t="shared" si="424"/>
        <v>-1</v>
      </c>
      <c r="E524" s="15">
        <f t="shared" si="425"/>
        <v>0</v>
      </c>
      <c r="F524" s="15">
        <f t="shared" si="426"/>
        <v>-1</v>
      </c>
      <c r="G524" s="15">
        <v>-1</v>
      </c>
      <c r="H524" s="15">
        <v>-1</v>
      </c>
      <c r="I524" s="15">
        <v>262</v>
      </c>
      <c r="J524" s="15">
        <v>9</v>
      </c>
      <c r="K524" s="15"/>
      <c r="L524" s="15">
        <v>1365</v>
      </c>
      <c r="M524" s="15">
        <f t="shared" si="427"/>
        <v>0.333251953125</v>
      </c>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row>
    <row r="525" spans="1:67">
      <c r="A525" s="15">
        <v>522</v>
      </c>
      <c r="B525" s="15">
        <v>-2</v>
      </c>
      <c r="C525" s="15">
        <v>-8192</v>
      </c>
      <c r="D525" s="15">
        <f t="shared" si="424"/>
        <v>-1</v>
      </c>
      <c r="E525" s="15">
        <f t="shared" si="425"/>
        <v>0</v>
      </c>
      <c r="F525" s="15">
        <f t="shared" si="426"/>
        <v>-1</v>
      </c>
      <c r="G525" s="15">
        <v>-1</v>
      </c>
      <c r="H525" s="15">
        <v>-1</v>
      </c>
      <c r="I525" s="15">
        <v>262</v>
      </c>
      <c r="J525" s="15">
        <v>9</v>
      </c>
      <c r="K525" s="15"/>
      <c r="L525" s="15">
        <v>1365</v>
      </c>
      <c r="M525" s="15">
        <f t="shared" si="427"/>
        <v>0.333251953125</v>
      </c>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row>
    <row r="526" spans="1:67">
      <c r="A526" s="15">
        <v>523</v>
      </c>
      <c r="B526" s="15">
        <v>-2</v>
      </c>
      <c r="C526" s="15">
        <v>-8192</v>
      </c>
      <c r="D526" s="15">
        <f t="shared" si="424"/>
        <v>-1</v>
      </c>
      <c r="E526" s="15">
        <f t="shared" si="425"/>
        <v>0</v>
      </c>
      <c r="F526" s="15">
        <f t="shared" si="426"/>
        <v>-1</v>
      </c>
      <c r="G526" s="15">
        <v>755</v>
      </c>
      <c r="H526" s="15">
        <v>756</v>
      </c>
      <c r="I526" s="15">
        <v>271</v>
      </c>
      <c r="J526" s="15">
        <v>8</v>
      </c>
      <c r="K526" s="15"/>
      <c r="L526" s="15">
        <v>0</v>
      </c>
      <c r="M526" s="15">
        <f t="shared" si="427"/>
        <v>0</v>
      </c>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row>
    <row r="527" spans="1:67">
      <c r="A527" s="15">
        <v>524</v>
      </c>
      <c r="B527" s="15">
        <v>-2</v>
      </c>
      <c r="C527" s="15">
        <v>-8192</v>
      </c>
      <c r="D527" s="15">
        <f t="shared" si="424"/>
        <v>-1</v>
      </c>
      <c r="E527" s="15">
        <f t="shared" si="425"/>
        <v>0</v>
      </c>
      <c r="F527" s="15">
        <f t="shared" si="426"/>
        <v>-1</v>
      </c>
      <c r="G527" s="15">
        <v>757</v>
      </c>
      <c r="H527" s="15">
        <v>758</v>
      </c>
      <c r="I527" s="15">
        <v>271</v>
      </c>
      <c r="J527" s="15">
        <v>8</v>
      </c>
      <c r="K527" s="15"/>
      <c r="L527" s="15">
        <v>0</v>
      </c>
      <c r="M527" s="15">
        <f t="shared" si="427"/>
        <v>0</v>
      </c>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row>
    <row r="528" spans="1:67">
      <c r="A528" s="15">
        <v>525</v>
      </c>
      <c r="B528" s="15">
        <v>-2</v>
      </c>
      <c r="C528" s="15">
        <v>-8192</v>
      </c>
      <c r="D528" s="15">
        <f t="shared" si="424"/>
        <v>-1</v>
      </c>
      <c r="E528" s="15">
        <f t="shared" si="425"/>
        <v>0</v>
      </c>
      <c r="F528" s="15">
        <f t="shared" si="426"/>
        <v>-1</v>
      </c>
      <c r="G528" s="15">
        <v>-1</v>
      </c>
      <c r="H528" s="15">
        <v>-1</v>
      </c>
      <c r="I528" s="15">
        <v>273</v>
      </c>
      <c r="J528" s="15">
        <v>9</v>
      </c>
      <c r="K528" s="15"/>
      <c r="L528" s="15">
        <v>819</v>
      </c>
      <c r="M528" s="15">
        <f t="shared" si="427"/>
        <v>0.199951171875</v>
      </c>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row>
    <row r="529" spans="1:61">
      <c r="A529" s="15">
        <v>526</v>
      </c>
      <c r="B529" s="15">
        <v>-2</v>
      </c>
      <c r="C529" s="15">
        <v>-8192</v>
      </c>
      <c r="D529" s="15">
        <f t="shared" si="424"/>
        <v>-1</v>
      </c>
      <c r="E529" s="15">
        <f t="shared" si="425"/>
        <v>0</v>
      </c>
      <c r="F529" s="15">
        <f t="shared" si="426"/>
        <v>-1</v>
      </c>
      <c r="G529" s="15">
        <v>-1</v>
      </c>
      <c r="H529" s="15">
        <v>-1</v>
      </c>
      <c r="I529" s="15">
        <v>273</v>
      </c>
      <c r="J529" s="15">
        <v>9</v>
      </c>
      <c r="K529" s="15"/>
      <c r="L529" s="15">
        <v>819</v>
      </c>
      <c r="M529" s="15">
        <f t="shared" si="427"/>
        <v>0.199951171875</v>
      </c>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row>
    <row r="530" spans="1:61">
      <c r="A530" s="15">
        <v>527</v>
      </c>
      <c r="B530" s="15">
        <v>-2</v>
      </c>
      <c r="C530" s="15">
        <v>-8192</v>
      </c>
      <c r="D530" s="15">
        <f t="shared" si="424"/>
        <v>-1</v>
      </c>
      <c r="E530" s="15">
        <f t="shared" si="425"/>
        <v>0</v>
      </c>
      <c r="F530" s="15">
        <f t="shared" si="426"/>
        <v>-1</v>
      </c>
      <c r="G530" s="15">
        <v>-1</v>
      </c>
      <c r="H530" s="15">
        <v>-1</v>
      </c>
      <c r="I530" s="15">
        <v>274</v>
      </c>
      <c r="J530" s="15">
        <v>9</v>
      </c>
      <c r="K530" s="15"/>
      <c r="L530" s="15">
        <v>1365</v>
      </c>
      <c r="M530" s="15">
        <f t="shared" si="427"/>
        <v>0.333251953125</v>
      </c>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row>
    <row r="531" spans="1:61">
      <c r="A531" s="15">
        <v>528</v>
      </c>
      <c r="B531" s="15">
        <v>-2</v>
      </c>
      <c r="C531" s="15">
        <v>-8192</v>
      </c>
      <c r="D531" s="15">
        <f t="shared" si="424"/>
        <v>-1</v>
      </c>
      <c r="E531" s="15">
        <f t="shared" si="425"/>
        <v>0</v>
      </c>
      <c r="F531" s="15">
        <f t="shared" si="426"/>
        <v>-1</v>
      </c>
      <c r="G531" s="15">
        <v>-1</v>
      </c>
      <c r="H531" s="15">
        <v>-1</v>
      </c>
      <c r="I531" s="15">
        <v>274</v>
      </c>
      <c r="J531" s="15">
        <v>9</v>
      </c>
      <c r="K531" s="15"/>
      <c r="L531" s="15">
        <v>1365</v>
      </c>
      <c r="M531" s="15">
        <f t="shared" si="427"/>
        <v>0.333251953125</v>
      </c>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row>
    <row r="532" spans="1:61">
      <c r="A532" s="15">
        <v>529</v>
      </c>
      <c r="B532" s="15">
        <v>-2</v>
      </c>
      <c r="C532" s="15">
        <v>-8192</v>
      </c>
      <c r="D532" s="15">
        <f t="shared" si="424"/>
        <v>-1</v>
      </c>
      <c r="E532" s="15">
        <f t="shared" si="425"/>
        <v>0</v>
      </c>
      <c r="F532" s="15">
        <f t="shared" si="426"/>
        <v>-1</v>
      </c>
      <c r="G532" s="15">
        <v>-1</v>
      </c>
      <c r="H532" s="15">
        <v>-1</v>
      </c>
      <c r="I532" s="15">
        <v>279</v>
      </c>
      <c r="J532" s="15">
        <v>9</v>
      </c>
      <c r="K532" s="15"/>
      <c r="L532" s="15">
        <v>1365</v>
      </c>
      <c r="M532" s="15">
        <f t="shared" si="427"/>
        <v>0.333251953125</v>
      </c>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row>
    <row r="533" spans="1:61">
      <c r="A533" s="15">
        <v>530</v>
      </c>
      <c r="B533" s="15">
        <v>-2</v>
      </c>
      <c r="C533" s="15">
        <v>-8192</v>
      </c>
      <c r="D533" s="15">
        <f t="shared" si="424"/>
        <v>-1</v>
      </c>
      <c r="E533" s="15">
        <f t="shared" si="425"/>
        <v>0</v>
      </c>
      <c r="F533" s="15">
        <f t="shared" si="426"/>
        <v>-1</v>
      </c>
      <c r="G533" s="15">
        <v>-1</v>
      </c>
      <c r="H533" s="15">
        <v>-1</v>
      </c>
      <c r="I533" s="15">
        <v>279</v>
      </c>
      <c r="J533" s="15">
        <v>9</v>
      </c>
      <c r="K533" s="15"/>
      <c r="L533" s="15">
        <v>1365</v>
      </c>
      <c r="M533" s="15">
        <f t="shared" si="427"/>
        <v>0.333251953125</v>
      </c>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row>
    <row r="534" spans="1:61">
      <c r="A534" s="15">
        <v>531</v>
      </c>
      <c r="B534" s="15">
        <v>-2</v>
      </c>
      <c r="C534" s="15">
        <v>-8192</v>
      </c>
      <c r="D534" s="15">
        <f t="shared" si="424"/>
        <v>-1</v>
      </c>
      <c r="E534" s="15">
        <f t="shared" si="425"/>
        <v>0</v>
      </c>
      <c r="F534" s="15">
        <f t="shared" si="426"/>
        <v>-1</v>
      </c>
      <c r="G534" s="15">
        <v>759</v>
      </c>
      <c r="H534" s="15">
        <v>760</v>
      </c>
      <c r="I534" s="15">
        <v>283</v>
      </c>
      <c r="J534" s="15">
        <v>8</v>
      </c>
      <c r="K534" s="15"/>
      <c r="L534" s="15">
        <v>0</v>
      </c>
      <c r="M534" s="15">
        <f t="shared" si="427"/>
        <v>0</v>
      </c>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row>
    <row r="535" spans="1:61">
      <c r="A535" s="15">
        <v>532</v>
      </c>
      <c r="B535" s="15">
        <v>-2</v>
      </c>
      <c r="C535" s="15">
        <v>-8192</v>
      </c>
      <c r="D535" s="15">
        <f t="shared" si="424"/>
        <v>-1</v>
      </c>
      <c r="E535" s="15">
        <f t="shared" si="425"/>
        <v>0</v>
      </c>
      <c r="F535" s="15">
        <f t="shared" si="426"/>
        <v>-1</v>
      </c>
      <c r="G535" s="15">
        <v>761</v>
      </c>
      <c r="H535" s="15">
        <v>762</v>
      </c>
      <c r="I535" s="15">
        <v>283</v>
      </c>
      <c r="J535" s="15">
        <v>8</v>
      </c>
      <c r="K535" s="15"/>
      <c r="L535" s="15">
        <v>0</v>
      </c>
      <c r="M535" s="15">
        <f t="shared" si="427"/>
        <v>0</v>
      </c>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row>
    <row r="536" spans="1:61">
      <c r="A536" s="15">
        <v>533</v>
      </c>
      <c r="B536" s="15">
        <v>-2</v>
      </c>
      <c r="C536" s="15">
        <v>-8192</v>
      </c>
      <c r="D536" s="15">
        <f t="shared" si="424"/>
        <v>-1</v>
      </c>
      <c r="E536" s="15">
        <f t="shared" si="425"/>
        <v>0</v>
      </c>
      <c r="F536" s="15">
        <f t="shared" si="426"/>
        <v>-1</v>
      </c>
      <c r="G536" s="15">
        <v>-1</v>
      </c>
      <c r="H536" s="15">
        <v>-1</v>
      </c>
      <c r="I536" s="15">
        <v>285</v>
      </c>
      <c r="J536" s="15">
        <v>9</v>
      </c>
      <c r="K536" s="15"/>
      <c r="L536" s="15">
        <v>683</v>
      </c>
      <c r="M536" s="15">
        <f t="shared" si="427"/>
        <v>0.166748046875</v>
      </c>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row>
    <row r="537" spans="1:61">
      <c r="A537" s="15">
        <v>534</v>
      </c>
      <c r="B537" s="15">
        <v>-2</v>
      </c>
      <c r="C537" s="15">
        <v>-8192</v>
      </c>
      <c r="D537" s="15">
        <f t="shared" si="424"/>
        <v>-1</v>
      </c>
      <c r="E537" s="15">
        <f t="shared" si="425"/>
        <v>0</v>
      </c>
      <c r="F537" s="15">
        <f t="shared" si="426"/>
        <v>-1</v>
      </c>
      <c r="G537" s="15">
        <v>-1</v>
      </c>
      <c r="H537" s="15">
        <v>-1</v>
      </c>
      <c r="I537" s="15">
        <v>285</v>
      </c>
      <c r="J537" s="15">
        <v>9</v>
      </c>
      <c r="K537" s="15"/>
      <c r="L537" s="15">
        <v>683</v>
      </c>
      <c r="M537" s="15">
        <f t="shared" si="427"/>
        <v>0.166748046875</v>
      </c>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row>
    <row r="538" spans="1:61">
      <c r="A538" s="15">
        <v>535</v>
      </c>
      <c r="B538" s="15">
        <v>-2</v>
      </c>
      <c r="C538" s="15">
        <v>-8192</v>
      </c>
      <c r="D538" s="15">
        <f t="shared" si="424"/>
        <v>-1</v>
      </c>
      <c r="E538" s="15">
        <f t="shared" si="425"/>
        <v>0</v>
      </c>
      <c r="F538" s="15">
        <f t="shared" si="426"/>
        <v>-1</v>
      </c>
      <c r="G538" s="15">
        <v>-1</v>
      </c>
      <c r="H538" s="15">
        <v>-1</v>
      </c>
      <c r="I538" s="15">
        <v>286</v>
      </c>
      <c r="J538" s="15">
        <v>9</v>
      </c>
      <c r="K538" s="15"/>
      <c r="L538" s="15">
        <v>0</v>
      </c>
      <c r="M538" s="15">
        <f t="shared" si="427"/>
        <v>0</v>
      </c>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row>
    <row r="539" spans="1:61">
      <c r="A539" s="15">
        <v>536</v>
      </c>
      <c r="B539" s="15">
        <v>-2</v>
      </c>
      <c r="C539" s="15">
        <v>-8192</v>
      </c>
      <c r="D539" s="15">
        <f t="shared" si="424"/>
        <v>-1</v>
      </c>
      <c r="E539" s="15">
        <f t="shared" si="425"/>
        <v>0</v>
      </c>
      <c r="F539" s="15">
        <f t="shared" si="426"/>
        <v>-1</v>
      </c>
      <c r="G539" s="15">
        <v>-1</v>
      </c>
      <c r="H539" s="15">
        <v>-1</v>
      </c>
      <c r="I539" s="15">
        <v>286</v>
      </c>
      <c r="J539" s="15">
        <v>9</v>
      </c>
      <c r="K539" s="15"/>
      <c r="L539" s="15">
        <v>0</v>
      </c>
      <c r="M539" s="15">
        <f t="shared" si="427"/>
        <v>0</v>
      </c>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row>
    <row r="540" spans="1:61">
      <c r="A540" s="15">
        <v>537</v>
      </c>
      <c r="B540" s="15">
        <v>-2</v>
      </c>
      <c r="C540" s="15">
        <v>-8192</v>
      </c>
      <c r="D540" s="15">
        <f t="shared" si="424"/>
        <v>-1</v>
      </c>
      <c r="E540" s="15">
        <f t="shared" si="425"/>
        <v>0</v>
      </c>
      <c r="F540" s="15">
        <f t="shared" si="426"/>
        <v>-1</v>
      </c>
      <c r="G540" s="15">
        <v>763</v>
      </c>
      <c r="H540" s="15">
        <v>764</v>
      </c>
      <c r="I540" s="15">
        <v>287</v>
      </c>
      <c r="J540" s="15">
        <v>7</v>
      </c>
      <c r="K540" s="15"/>
      <c r="L540" s="15">
        <v>0</v>
      </c>
      <c r="M540" s="15">
        <f t="shared" si="427"/>
        <v>0</v>
      </c>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row>
    <row r="541" spans="1:61">
      <c r="A541" s="15">
        <v>538</v>
      </c>
      <c r="B541" s="15">
        <v>-2</v>
      </c>
      <c r="C541" s="15">
        <v>-8192</v>
      </c>
      <c r="D541" s="15">
        <f t="shared" si="424"/>
        <v>-1</v>
      </c>
      <c r="E541" s="15">
        <f t="shared" si="425"/>
        <v>0</v>
      </c>
      <c r="F541" s="15">
        <f t="shared" si="426"/>
        <v>-1</v>
      </c>
      <c r="G541" s="15">
        <v>765</v>
      </c>
      <c r="H541" s="15">
        <v>766</v>
      </c>
      <c r="I541" s="15">
        <v>287</v>
      </c>
      <c r="J541" s="15">
        <v>7</v>
      </c>
      <c r="K541" s="15"/>
      <c r="L541" s="15">
        <v>0</v>
      </c>
      <c r="M541" s="15">
        <f t="shared" si="427"/>
        <v>0</v>
      </c>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row>
    <row r="542" spans="1:61">
      <c r="A542" s="15">
        <v>539</v>
      </c>
      <c r="B542" s="15">
        <v>-2</v>
      </c>
      <c r="C542" s="15">
        <v>-8192</v>
      </c>
      <c r="D542" s="15">
        <f t="shared" si="424"/>
        <v>-1</v>
      </c>
      <c r="E542" s="15">
        <f t="shared" si="425"/>
        <v>0</v>
      </c>
      <c r="F542" s="15">
        <f t="shared" si="426"/>
        <v>-1</v>
      </c>
      <c r="G542" s="15">
        <v>-1</v>
      </c>
      <c r="H542" s="15">
        <v>-1</v>
      </c>
      <c r="I542" s="15">
        <v>291</v>
      </c>
      <c r="J542" s="15">
        <v>9</v>
      </c>
      <c r="K542" s="15"/>
      <c r="L542" s="15">
        <v>0</v>
      </c>
      <c r="M542" s="15">
        <f t="shared" si="427"/>
        <v>0</v>
      </c>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row>
    <row r="543" spans="1:61">
      <c r="A543" s="15">
        <v>540</v>
      </c>
      <c r="B543" s="15">
        <v>-2</v>
      </c>
      <c r="C543" s="15">
        <v>-8192</v>
      </c>
      <c r="D543" s="15">
        <f t="shared" si="424"/>
        <v>-1</v>
      </c>
      <c r="E543" s="15">
        <f t="shared" si="425"/>
        <v>0</v>
      </c>
      <c r="F543" s="15">
        <f t="shared" si="426"/>
        <v>-1</v>
      </c>
      <c r="G543" s="15">
        <v>-1</v>
      </c>
      <c r="H543" s="15">
        <v>-1</v>
      </c>
      <c r="I543" s="15">
        <v>291</v>
      </c>
      <c r="J543" s="15">
        <v>9</v>
      </c>
      <c r="K543" s="15"/>
      <c r="L543" s="15">
        <v>0</v>
      </c>
      <c r="M543" s="15">
        <f t="shared" si="427"/>
        <v>0</v>
      </c>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row>
    <row r="544" spans="1:61">
      <c r="A544" s="15">
        <v>541</v>
      </c>
      <c r="B544" s="15">
        <v>-2</v>
      </c>
      <c r="C544" s="15">
        <v>-8192</v>
      </c>
      <c r="D544" s="15">
        <f t="shared" si="424"/>
        <v>-1</v>
      </c>
      <c r="E544" s="15">
        <f t="shared" si="425"/>
        <v>0</v>
      </c>
      <c r="F544" s="15">
        <f t="shared" si="426"/>
        <v>-1</v>
      </c>
      <c r="G544" s="15">
        <v>767</v>
      </c>
      <c r="H544" s="15">
        <v>768</v>
      </c>
      <c r="I544" s="15">
        <v>297</v>
      </c>
      <c r="J544" s="15">
        <v>8</v>
      </c>
      <c r="K544" s="15"/>
      <c r="L544" s="15">
        <v>910</v>
      </c>
      <c r="M544" s="15">
        <f t="shared" si="427"/>
        <v>0.22216796875</v>
      </c>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row>
    <row r="545" spans="1:61">
      <c r="A545" s="15">
        <v>542</v>
      </c>
      <c r="B545" s="15">
        <v>-2</v>
      </c>
      <c r="C545" s="15">
        <v>-8192</v>
      </c>
      <c r="D545" s="15">
        <f t="shared" si="424"/>
        <v>-1</v>
      </c>
      <c r="E545" s="15">
        <f t="shared" si="425"/>
        <v>0</v>
      </c>
      <c r="F545" s="15">
        <f t="shared" si="426"/>
        <v>-1</v>
      </c>
      <c r="G545" s="15">
        <v>769</v>
      </c>
      <c r="H545" s="15">
        <v>770</v>
      </c>
      <c r="I545" s="15">
        <v>297</v>
      </c>
      <c r="J545" s="15">
        <v>8</v>
      </c>
      <c r="K545" s="15"/>
      <c r="L545" s="15">
        <v>910</v>
      </c>
      <c r="M545" s="15">
        <f t="shared" si="427"/>
        <v>0.22216796875</v>
      </c>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row>
    <row r="546" spans="1:61">
      <c r="A546" s="15">
        <v>543</v>
      </c>
      <c r="B546" s="15">
        <v>-2</v>
      </c>
      <c r="C546" s="15">
        <v>-8192</v>
      </c>
      <c r="D546" s="15">
        <f t="shared" si="424"/>
        <v>-1</v>
      </c>
      <c r="E546" s="15">
        <f t="shared" si="425"/>
        <v>0</v>
      </c>
      <c r="F546" s="15">
        <f t="shared" si="426"/>
        <v>-1</v>
      </c>
      <c r="G546" s="15">
        <v>771</v>
      </c>
      <c r="H546" s="15">
        <v>772</v>
      </c>
      <c r="I546" s="15">
        <v>298</v>
      </c>
      <c r="J546" s="15">
        <v>8</v>
      </c>
      <c r="K546" s="15"/>
      <c r="L546" s="15">
        <v>1365</v>
      </c>
      <c r="M546" s="15">
        <f t="shared" si="427"/>
        <v>0.333251953125</v>
      </c>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row>
    <row r="547" spans="1:61">
      <c r="A547" s="15">
        <v>544</v>
      </c>
      <c r="B547" s="15">
        <v>-2</v>
      </c>
      <c r="C547" s="15">
        <v>-8192</v>
      </c>
      <c r="D547" s="15">
        <f t="shared" si="424"/>
        <v>-1</v>
      </c>
      <c r="E547" s="15">
        <f t="shared" si="425"/>
        <v>0</v>
      </c>
      <c r="F547" s="15">
        <f t="shared" si="426"/>
        <v>-1</v>
      </c>
      <c r="G547" s="15">
        <v>773</v>
      </c>
      <c r="H547" s="15">
        <v>774</v>
      </c>
      <c r="I547" s="15">
        <v>298</v>
      </c>
      <c r="J547" s="15">
        <v>8</v>
      </c>
      <c r="K547" s="15"/>
      <c r="L547" s="15">
        <v>1365</v>
      </c>
      <c r="M547" s="15">
        <f t="shared" si="427"/>
        <v>0.333251953125</v>
      </c>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row>
    <row r="548" spans="1:61">
      <c r="A548" s="15">
        <v>545</v>
      </c>
      <c r="B548" s="15">
        <v>-2</v>
      </c>
      <c r="C548" s="15">
        <v>-8192</v>
      </c>
      <c r="D548" s="15">
        <f t="shared" si="424"/>
        <v>-1</v>
      </c>
      <c r="E548" s="15">
        <f t="shared" si="425"/>
        <v>0</v>
      </c>
      <c r="F548" s="15">
        <f t="shared" si="426"/>
        <v>-1</v>
      </c>
      <c r="G548" s="15">
        <v>-1</v>
      </c>
      <c r="H548" s="15">
        <v>-1</v>
      </c>
      <c r="I548" s="15">
        <v>299</v>
      </c>
      <c r="J548" s="15">
        <v>9</v>
      </c>
      <c r="K548" s="15"/>
      <c r="L548" s="15">
        <v>0</v>
      </c>
      <c r="M548" s="15">
        <f t="shared" si="427"/>
        <v>0</v>
      </c>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row>
    <row r="549" spans="1:61">
      <c r="A549" s="15">
        <v>546</v>
      </c>
      <c r="B549" s="15">
        <v>-2</v>
      </c>
      <c r="C549" s="15">
        <v>-8192</v>
      </c>
      <c r="D549" s="15">
        <f t="shared" si="424"/>
        <v>-1</v>
      </c>
      <c r="E549" s="15">
        <f t="shared" si="425"/>
        <v>0</v>
      </c>
      <c r="F549" s="15">
        <f t="shared" si="426"/>
        <v>-1</v>
      </c>
      <c r="G549" s="15">
        <v>-1</v>
      </c>
      <c r="H549" s="15">
        <v>-1</v>
      </c>
      <c r="I549" s="15">
        <v>299</v>
      </c>
      <c r="J549" s="15">
        <v>9</v>
      </c>
      <c r="K549" s="15"/>
      <c r="L549" s="15">
        <v>0</v>
      </c>
      <c r="M549" s="15">
        <f t="shared" si="427"/>
        <v>0</v>
      </c>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row>
    <row r="550" spans="1:61">
      <c r="A550" s="15">
        <v>547</v>
      </c>
      <c r="B550" s="15">
        <v>-2</v>
      </c>
      <c r="C550" s="15">
        <v>-8192</v>
      </c>
      <c r="D550" s="15">
        <f t="shared" si="424"/>
        <v>-1</v>
      </c>
      <c r="E550" s="15">
        <f t="shared" si="425"/>
        <v>0</v>
      </c>
      <c r="F550" s="15">
        <f t="shared" si="426"/>
        <v>-1</v>
      </c>
      <c r="G550" s="15">
        <v>-1</v>
      </c>
      <c r="H550" s="15">
        <v>-1</v>
      </c>
      <c r="I550" s="15">
        <v>303</v>
      </c>
      <c r="J550" s="15">
        <v>9</v>
      </c>
      <c r="K550" s="15"/>
      <c r="L550" s="15">
        <v>1365</v>
      </c>
      <c r="M550" s="15">
        <f t="shared" si="427"/>
        <v>0.333251953125</v>
      </c>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row>
    <row r="551" spans="1:61">
      <c r="A551" s="15">
        <v>548</v>
      </c>
      <c r="B551" s="15">
        <v>-2</v>
      </c>
      <c r="C551" s="15">
        <v>-8192</v>
      </c>
      <c r="D551" s="15">
        <f t="shared" si="424"/>
        <v>-1</v>
      </c>
      <c r="E551" s="15">
        <f t="shared" si="425"/>
        <v>0</v>
      </c>
      <c r="F551" s="15">
        <f t="shared" si="426"/>
        <v>-1</v>
      </c>
      <c r="G551" s="15">
        <v>-1</v>
      </c>
      <c r="H551" s="15">
        <v>-1</v>
      </c>
      <c r="I551" s="15">
        <v>303</v>
      </c>
      <c r="J551" s="15">
        <v>9</v>
      </c>
      <c r="K551" s="15"/>
      <c r="L551" s="15">
        <v>1365</v>
      </c>
      <c r="M551" s="15">
        <f t="shared" si="427"/>
        <v>0.333251953125</v>
      </c>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row>
    <row r="552" spans="1:61">
      <c r="A552" s="15">
        <v>549</v>
      </c>
      <c r="B552" s="15">
        <v>-2</v>
      </c>
      <c r="C552" s="15">
        <v>-8192</v>
      </c>
      <c r="D552" s="15">
        <f t="shared" si="424"/>
        <v>-1</v>
      </c>
      <c r="E552" s="15">
        <f t="shared" si="425"/>
        <v>0</v>
      </c>
      <c r="F552" s="15">
        <f t="shared" si="426"/>
        <v>-1</v>
      </c>
      <c r="G552" s="15">
        <v>-1</v>
      </c>
      <c r="H552" s="15">
        <v>-1</v>
      </c>
      <c r="I552" s="15">
        <v>304</v>
      </c>
      <c r="J552" s="15">
        <v>9</v>
      </c>
      <c r="K552" s="15"/>
      <c r="L552" s="15">
        <v>910</v>
      </c>
      <c r="M552" s="15">
        <f t="shared" si="427"/>
        <v>0.22216796875</v>
      </c>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row>
    <row r="553" spans="1:61">
      <c r="A553" s="15">
        <v>550</v>
      </c>
      <c r="B553" s="15">
        <v>-2</v>
      </c>
      <c r="C553" s="15">
        <v>-8192</v>
      </c>
      <c r="D553" s="15">
        <f t="shared" si="424"/>
        <v>-1</v>
      </c>
      <c r="E553" s="15">
        <f t="shared" si="425"/>
        <v>0</v>
      </c>
      <c r="F553" s="15">
        <f t="shared" si="426"/>
        <v>-1</v>
      </c>
      <c r="G553" s="15">
        <v>-1</v>
      </c>
      <c r="H553" s="15">
        <v>-1</v>
      </c>
      <c r="I553" s="15">
        <v>304</v>
      </c>
      <c r="J553" s="15">
        <v>9</v>
      </c>
      <c r="K553" s="15"/>
      <c r="L553" s="15">
        <v>910</v>
      </c>
      <c r="M553" s="15">
        <f t="shared" si="427"/>
        <v>0.22216796875</v>
      </c>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row>
    <row r="554" spans="1:61">
      <c r="A554" s="15">
        <v>551</v>
      </c>
      <c r="B554" s="15">
        <v>-2</v>
      </c>
      <c r="C554" s="15">
        <v>-8192</v>
      </c>
      <c r="D554" s="15">
        <f t="shared" si="424"/>
        <v>-1</v>
      </c>
      <c r="E554" s="15">
        <f t="shared" si="425"/>
        <v>0</v>
      </c>
      <c r="F554" s="15">
        <f t="shared" si="426"/>
        <v>-1</v>
      </c>
      <c r="G554" s="15">
        <v>-1</v>
      </c>
      <c r="H554" s="15">
        <v>-1</v>
      </c>
      <c r="I554" s="15">
        <v>305</v>
      </c>
      <c r="J554" s="15">
        <v>9</v>
      </c>
      <c r="K554" s="15"/>
      <c r="L554" s="15">
        <v>0</v>
      </c>
      <c r="M554" s="15">
        <f t="shared" si="427"/>
        <v>0</v>
      </c>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row>
    <row r="555" spans="1:61">
      <c r="A555" s="15">
        <v>552</v>
      </c>
      <c r="B555" s="15">
        <v>-2</v>
      </c>
      <c r="C555" s="15">
        <v>-8192</v>
      </c>
      <c r="D555" s="15">
        <f t="shared" si="424"/>
        <v>-1</v>
      </c>
      <c r="E555" s="15">
        <f t="shared" si="425"/>
        <v>0</v>
      </c>
      <c r="F555" s="15">
        <f t="shared" si="426"/>
        <v>-1</v>
      </c>
      <c r="G555" s="15">
        <v>-1</v>
      </c>
      <c r="H555" s="15">
        <v>-1</v>
      </c>
      <c r="I555" s="15">
        <v>305</v>
      </c>
      <c r="J555" s="15">
        <v>9</v>
      </c>
      <c r="K555" s="15"/>
      <c r="L555" s="15">
        <v>0</v>
      </c>
      <c r="M555" s="15">
        <f t="shared" si="427"/>
        <v>0</v>
      </c>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row>
    <row r="556" spans="1:61">
      <c r="A556" s="15">
        <v>553</v>
      </c>
      <c r="B556" s="15">
        <v>-2</v>
      </c>
      <c r="C556" s="15">
        <v>-8192</v>
      </c>
      <c r="D556" s="15">
        <f t="shared" si="424"/>
        <v>-1</v>
      </c>
      <c r="E556" s="15">
        <f t="shared" si="425"/>
        <v>0</v>
      </c>
      <c r="F556" s="15">
        <f t="shared" si="426"/>
        <v>-1</v>
      </c>
      <c r="G556" s="15">
        <v>-1</v>
      </c>
      <c r="H556" s="15">
        <v>-1</v>
      </c>
      <c r="I556" s="15">
        <v>306</v>
      </c>
      <c r="J556" s="15">
        <v>9</v>
      </c>
      <c r="K556" s="15"/>
      <c r="L556" s="15">
        <v>455</v>
      </c>
      <c r="M556" s="15">
        <f t="shared" si="427"/>
        <v>0.111083984375</v>
      </c>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row>
    <row r="557" spans="1:61">
      <c r="A557" s="15">
        <v>554</v>
      </c>
      <c r="B557" s="15">
        <v>-2</v>
      </c>
      <c r="C557" s="15">
        <v>-8192</v>
      </c>
      <c r="D557" s="15">
        <f t="shared" si="424"/>
        <v>-1</v>
      </c>
      <c r="E557" s="15">
        <f t="shared" si="425"/>
        <v>0</v>
      </c>
      <c r="F557" s="15">
        <f t="shared" si="426"/>
        <v>-1</v>
      </c>
      <c r="G557" s="15">
        <v>-1</v>
      </c>
      <c r="H557" s="15">
        <v>-1</v>
      </c>
      <c r="I557" s="15">
        <v>306</v>
      </c>
      <c r="J557" s="15">
        <v>9</v>
      </c>
      <c r="K557" s="15"/>
      <c r="L557" s="15">
        <v>455</v>
      </c>
      <c r="M557" s="15">
        <f t="shared" si="427"/>
        <v>0.111083984375</v>
      </c>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row>
    <row r="558" spans="1:61">
      <c r="A558" s="15">
        <v>555</v>
      </c>
      <c r="B558" s="15">
        <v>-2</v>
      </c>
      <c r="C558" s="15">
        <v>-8192</v>
      </c>
      <c r="D558" s="15">
        <f t="shared" si="424"/>
        <v>-1</v>
      </c>
      <c r="E558" s="15">
        <f t="shared" si="425"/>
        <v>0</v>
      </c>
      <c r="F558" s="15">
        <f t="shared" si="426"/>
        <v>-1</v>
      </c>
      <c r="G558" s="15">
        <v>775</v>
      </c>
      <c r="H558" s="15">
        <v>776</v>
      </c>
      <c r="I558" s="15">
        <v>310</v>
      </c>
      <c r="J558" s="15">
        <v>8</v>
      </c>
      <c r="K558" s="15"/>
      <c r="L558" s="15">
        <v>0</v>
      </c>
      <c r="M558" s="15">
        <f t="shared" si="427"/>
        <v>0</v>
      </c>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row>
    <row r="559" spans="1:61">
      <c r="A559" s="15">
        <v>556</v>
      </c>
      <c r="B559" s="15">
        <v>-2</v>
      </c>
      <c r="C559" s="15">
        <v>-8192</v>
      </c>
      <c r="D559" s="15">
        <f t="shared" si="424"/>
        <v>-1</v>
      </c>
      <c r="E559" s="15">
        <f t="shared" si="425"/>
        <v>0</v>
      </c>
      <c r="F559" s="15">
        <f t="shared" si="426"/>
        <v>-1</v>
      </c>
      <c r="G559" s="15">
        <v>777</v>
      </c>
      <c r="H559" s="15">
        <v>778</v>
      </c>
      <c r="I559" s="15">
        <v>310</v>
      </c>
      <c r="J559" s="15">
        <v>8</v>
      </c>
      <c r="K559" s="15"/>
      <c r="L559" s="15">
        <v>0</v>
      </c>
      <c r="M559" s="15">
        <f t="shared" si="427"/>
        <v>0</v>
      </c>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row>
    <row r="560" spans="1:61">
      <c r="A560" s="15">
        <v>557</v>
      </c>
      <c r="B560" s="15">
        <v>-2</v>
      </c>
      <c r="C560" s="15">
        <v>-8192</v>
      </c>
      <c r="D560" s="15">
        <f t="shared" si="424"/>
        <v>-1</v>
      </c>
      <c r="E560" s="15">
        <f t="shared" si="425"/>
        <v>0</v>
      </c>
      <c r="F560" s="15">
        <f t="shared" si="426"/>
        <v>-1</v>
      </c>
      <c r="G560" s="15">
        <v>-1</v>
      </c>
      <c r="H560" s="15">
        <v>-1</v>
      </c>
      <c r="I560" s="15">
        <v>311</v>
      </c>
      <c r="J560" s="15">
        <v>9</v>
      </c>
      <c r="K560" s="15"/>
      <c r="L560" s="15">
        <v>0</v>
      </c>
      <c r="M560" s="15">
        <f t="shared" si="427"/>
        <v>0</v>
      </c>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row>
    <row r="561" spans="1:61">
      <c r="A561" s="15">
        <v>558</v>
      </c>
      <c r="B561" s="15">
        <v>-2</v>
      </c>
      <c r="C561" s="15">
        <v>-8192</v>
      </c>
      <c r="D561" s="15">
        <f t="shared" si="424"/>
        <v>-1</v>
      </c>
      <c r="E561" s="15">
        <f t="shared" si="425"/>
        <v>0</v>
      </c>
      <c r="F561" s="15">
        <f t="shared" si="426"/>
        <v>-1</v>
      </c>
      <c r="G561" s="15">
        <v>-1</v>
      </c>
      <c r="H561" s="15">
        <v>-1</v>
      </c>
      <c r="I561" s="15">
        <v>311</v>
      </c>
      <c r="J561" s="15">
        <v>9</v>
      </c>
      <c r="K561" s="15"/>
      <c r="L561" s="15">
        <v>0</v>
      </c>
      <c r="M561" s="15">
        <f t="shared" si="427"/>
        <v>0</v>
      </c>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row>
    <row r="562" spans="1:61">
      <c r="A562" s="15">
        <v>559</v>
      </c>
      <c r="B562" s="15">
        <v>-2</v>
      </c>
      <c r="C562" s="15">
        <v>-8192</v>
      </c>
      <c r="D562" s="15">
        <f t="shared" si="424"/>
        <v>-1</v>
      </c>
      <c r="E562" s="15">
        <f t="shared" si="425"/>
        <v>0</v>
      </c>
      <c r="F562" s="15">
        <f t="shared" si="426"/>
        <v>-1</v>
      </c>
      <c r="G562" s="15">
        <v>779</v>
      </c>
      <c r="H562" s="15">
        <v>780</v>
      </c>
      <c r="I562" s="15">
        <v>316</v>
      </c>
      <c r="J562" s="15">
        <v>7</v>
      </c>
      <c r="K562" s="15"/>
      <c r="L562" s="15">
        <v>1365</v>
      </c>
      <c r="M562" s="15">
        <f t="shared" si="427"/>
        <v>0.333251953125</v>
      </c>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row>
    <row r="563" spans="1:61">
      <c r="A563" s="15">
        <v>560</v>
      </c>
      <c r="B563" s="15">
        <v>-2</v>
      </c>
      <c r="C563" s="15">
        <v>-8192</v>
      </c>
      <c r="D563" s="15">
        <f t="shared" si="424"/>
        <v>-1</v>
      </c>
      <c r="E563" s="15">
        <f t="shared" si="425"/>
        <v>0</v>
      </c>
      <c r="F563" s="15">
        <f t="shared" si="426"/>
        <v>-1</v>
      </c>
      <c r="G563" s="15">
        <v>781</v>
      </c>
      <c r="H563" s="15">
        <v>782</v>
      </c>
      <c r="I563" s="15">
        <v>316</v>
      </c>
      <c r="J563" s="15">
        <v>7</v>
      </c>
      <c r="K563" s="15"/>
      <c r="L563" s="15">
        <v>1365</v>
      </c>
      <c r="M563" s="15">
        <f t="shared" si="427"/>
        <v>0.333251953125</v>
      </c>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row>
    <row r="564" spans="1:61">
      <c r="A564" s="15">
        <v>561</v>
      </c>
      <c r="B564" s="15">
        <v>-2</v>
      </c>
      <c r="C564" s="15">
        <v>-8192</v>
      </c>
      <c r="D564" s="15">
        <f t="shared" si="424"/>
        <v>-1</v>
      </c>
      <c r="E564" s="15">
        <f t="shared" si="425"/>
        <v>0</v>
      </c>
      <c r="F564" s="15">
        <f t="shared" si="426"/>
        <v>-1</v>
      </c>
      <c r="G564" s="15">
        <v>783</v>
      </c>
      <c r="H564" s="15">
        <v>784</v>
      </c>
      <c r="I564" s="15">
        <v>318</v>
      </c>
      <c r="J564" s="15">
        <v>8</v>
      </c>
      <c r="K564" s="15"/>
      <c r="L564" s="15">
        <v>0</v>
      </c>
      <c r="M564" s="15">
        <f t="shared" si="427"/>
        <v>0</v>
      </c>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row>
    <row r="565" spans="1:61">
      <c r="A565" s="15">
        <v>562</v>
      </c>
      <c r="B565" s="15">
        <v>-2</v>
      </c>
      <c r="C565" s="15">
        <v>-8192</v>
      </c>
      <c r="D565" s="15">
        <f t="shared" si="424"/>
        <v>-1</v>
      </c>
      <c r="E565" s="15">
        <f t="shared" si="425"/>
        <v>0</v>
      </c>
      <c r="F565" s="15">
        <f t="shared" si="426"/>
        <v>-1</v>
      </c>
      <c r="G565" s="15">
        <v>785</v>
      </c>
      <c r="H565" s="15">
        <v>786</v>
      </c>
      <c r="I565" s="15">
        <v>318</v>
      </c>
      <c r="J565" s="15">
        <v>8</v>
      </c>
      <c r="K565" s="15"/>
      <c r="L565" s="15">
        <v>0</v>
      </c>
      <c r="M565" s="15">
        <f t="shared" si="427"/>
        <v>0</v>
      </c>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row>
    <row r="566" spans="1:61">
      <c r="A566" s="15">
        <v>563</v>
      </c>
      <c r="B566" s="15">
        <v>-2</v>
      </c>
      <c r="C566" s="15">
        <v>-8192</v>
      </c>
      <c r="D566" s="15">
        <f t="shared" si="424"/>
        <v>-1</v>
      </c>
      <c r="E566" s="15">
        <f t="shared" si="425"/>
        <v>0</v>
      </c>
      <c r="F566" s="15">
        <f t="shared" si="426"/>
        <v>-1</v>
      </c>
      <c r="G566" s="15">
        <v>-1</v>
      </c>
      <c r="H566" s="15">
        <v>-1</v>
      </c>
      <c r="I566" s="15">
        <v>319</v>
      </c>
      <c r="J566" s="15">
        <v>9</v>
      </c>
      <c r="K566" s="15"/>
      <c r="L566" s="15">
        <v>1365</v>
      </c>
      <c r="M566" s="15">
        <f t="shared" si="427"/>
        <v>0.333251953125</v>
      </c>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row>
    <row r="567" spans="1:61">
      <c r="A567" s="15">
        <v>564</v>
      </c>
      <c r="B567" s="15">
        <v>-2</v>
      </c>
      <c r="C567" s="15">
        <v>-8192</v>
      </c>
      <c r="D567" s="15">
        <f t="shared" si="424"/>
        <v>-1</v>
      </c>
      <c r="E567" s="15">
        <f t="shared" si="425"/>
        <v>0</v>
      </c>
      <c r="F567" s="15">
        <f t="shared" si="426"/>
        <v>-1</v>
      </c>
      <c r="G567" s="15">
        <v>-1</v>
      </c>
      <c r="H567" s="15">
        <v>-1</v>
      </c>
      <c r="I567" s="15">
        <v>319</v>
      </c>
      <c r="J567" s="15">
        <v>9</v>
      </c>
      <c r="K567" s="15"/>
      <c r="L567" s="15">
        <v>1365</v>
      </c>
      <c r="M567" s="15">
        <f t="shared" si="427"/>
        <v>0.333251953125</v>
      </c>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row>
    <row r="568" spans="1:61">
      <c r="A568" s="15">
        <v>565</v>
      </c>
      <c r="B568" s="15">
        <v>-2</v>
      </c>
      <c r="C568" s="15">
        <v>-8192</v>
      </c>
      <c r="D568" s="15">
        <f t="shared" si="424"/>
        <v>-1</v>
      </c>
      <c r="E568" s="15">
        <f t="shared" si="425"/>
        <v>0</v>
      </c>
      <c r="F568" s="15">
        <f t="shared" si="426"/>
        <v>-1</v>
      </c>
      <c r="G568" s="15">
        <v>-1</v>
      </c>
      <c r="H568" s="15">
        <v>-1</v>
      </c>
      <c r="I568" s="15">
        <v>320</v>
      </c>
      <c r="J568" s="15">
        <v>9</v>
      </c>
      <c r="K568" s="15"/>
      <c r="L568" s="15">
        <v>910</v>
      </c>
      <c r="M568" s="15">
        <f t="shared" si="427"/>
        <v>0.22216796875</v>
      </c>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row>
    <row r="569" spans="1:61">
      <c r="A569" s="15">
        <v>566</v>
      </c>
      <c r="B569" s="15">
        <v>-2</v>
      </c>
      <c r="C569" s="15">
        <v>-8192</v>
      </c>
      <c r="D569" s="15">
        <f t="shared" si="424"/>
        <v>-1</v>
      </c>
      <c r="E569" s="15">
        <f t="shared" si="425"/>
        <v>0</v>
      </c>
      <c r="F569" s="15">
        <f t="shared" si="426"/>
        <v>-1</v>
      </c>
      <c r="G569" s="15">
        <v>-1</v>
      </c>
      <c r="H569" s="15">
        <v>-1</v>
      </c>
      <c r="I569" s="15">
        <v>320</v>
      </c>
      <c r="J569" s="15">
        <v>9</v>
      </c>
      <c r="K569" s="15"/>
      <c r="L569" s="15">
        <v>910</v>
      </c>
      <c r="M569" s="15">
        <f t="shared" si="427"/>
        <v>0.22216796875</v>
      </c>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row>
    <row r="570" spans="1:61">
      <c r="A570" s="15">
        <v>567</v>
      </c>
      <c r="B570" s="15">
        <v>-2</v>
      </c>
      <c r="C570" s="15">
        <v>-8192</v>
      </c>
      <c r="D570" s="15">
        <f t="shared" si="424"/>
        <v>-1</v>
      </c>
      <c r="E570" s="15">
        <f t="shared" si="425"/>
        <v>0</v>
      </c>
      <c r="F570" s="15">
        <f t="shared" si="426"/>
        <v>-1</v>
      </c>
      <c r="G570" s="15">
        <v>-1</v>
      </c>
      <c r="H570" s="15">
        <v>-1</v>
      </c>
      <c r="I570" s="15">
        <v>321</v>
      </c>
      <c r="J570" s="15">
        <v>9</v>
      </c>
      <c r="K570" s="15"/>
      <c r="L570" s="15">
        <v>0</v>
      </c>
      <c r="M570" s="15">
        <f t="shared" si="427"/>
        <v>0</v>
      </c>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row>
    <row r="571" spans="1:61">
      <c r="A571" s="15">
        <v>568</v>
      </c>
      <c r="B571" s="15">
        <v>-2</v>
      </c>
      <c r="C571" s="15">
        <v>-8192</v>
      </c>
      <c r="D571" s="15">
        <f t="shared" si="424"/>
        <v>-1</v>
      </c>
      <c r="E571" s="15">
        <f t="shared" si="425"/>
        <v>0</v>
      </c>
      <c r="F571" s="15">
        <f t="shared" si="426"/>
        <v>-1</v>
      </c>
      <c r="G571" s="15">
        <v>-1</v>
      </c>
      <c r="H571" s="15">
        <v>-1</v>
      </c>
      <c r="I571" s="15">
        <v>321</v>
      </c>
      <c r="J571" s="15">
        <v>9</v>
      </c>
      <c r="K571" s="15"/>
      <c r="L571" s="15">
        <v>0</v>
      </c>
      <c r="M571" s="15">
        <f t="shared" si="427"/>
        <v>0</v>
      </c>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row>
    <row r="572" spans="1:61">
      <c r="A572" s="15">
        <v>569</v>
      </c>
      <c r="B572" s="15">
        <v>-2</v>
      </c>
      <c r="C572" s="15">
        <v>-8192</v>
      </c>
      <c r="D572" s="15">
        <f t="shared" si="424"/>
        <v>-1</v>
      </c>
      <c r="E572" s="15">
        <f t="shared" si="425"/>
        <v>0</v>
      </c>
      <c r="F572" s="15">
        <f t="shared" si="426"/>
        <v>-1</v>
      </c>
      <c r="G572" s="15">
        <v>-1</v>
      </c>
      <c r="H572" s="15">
        <v>-1</v>
      </c>
      <c r="I572" s="15">
        <v>322</v>
      </c>
      <c r="J572" s="15">
        <v>9</v>
      </c>
      <c r="K572" s="15"/>
      <c r="L572" s="15">
        <v>455</v>
      </c>
      <c r="M572" s="15">
        <f t="shared" si="427"/>
        <v>0.111083984375</v>
      </c>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row>
    <row r="573" spans="1:61">
      <c r="A573" s="15">
        <v>570</v>
      </c>
      <c r="B573" s="15">
        <v>-2</v>
      </c>
      <c r="C573" s="15">
        <v>-8192</v>
      </c>
      <c r="D573" s="15">
        <f t="shared" si="424"/>
        <v>-1</v>
      </c>
      <c r="E573" s="15">
        <f t="shared" si="425"/>
        <v>0</v>
      </c>
      <c r="F573" s="15">
        <f t="shared" si="426"/>
        <v>-1</v>
      </c>
      <c r="G573" s="15">
        <v>-1</v>
      </c>
      <c r="H573" s="15">
        <v>-1</v>
      </c>
      <c r="I573" s="15">
        <v>322</v>
      </c>
      <c r="J573" s="15">
        <v>9</v>
      </c>
      <c r="K573" s="15"/>
      <c r="L573" s="15">
        <v>455</v>
      </c>
      <c r="M573" s="15">
        <f t="shared" si="427"/>
        <v>0.111083984375</v>
      </c>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row>
    <row r="574" spans="1:61">
      <c r="A574" s="15">
        <v>571</v>
      </c>
      <c r="B574" s="15">
        <v>-2</v>
      </c>
      <c r="C574" s="15">
        <v>-8192</v>
      </c>
      <c r="D574" s="15">
        <f t="shared" si="424"/>
        <v>-1</v>
      </c>
      <c r="E574" s="15">
        <f t="shared" si="425"/>
        <v>0</v>
      </c>
      <c r="F574" s="15">
        <f t="shared" si="426"/>
        <v>-1</v>
      </c>
      <c r="G574" s="15">
        <v>787</v>
      </c>
      <c r="H574" s="15">
        <v>788</v>
      </c>
      <c r="I574" s="15">
        <v>323</v>
      </c>
      <c r="J574" s="15">
        <v>7</v>
      </c>
      <c r="K574" s="15"/>
      <c r="L574" s="15">
        <v>0</v>
      </c>
      <c r="M574" s="15">
        <f t="shared" si="427"/>
        <v>0</v>
      </c>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row>
    <row r="575" spans="1:61">
      <c r="A575" s="15">
        <v>572</v>
      </c>
      <c r="B575" s="15">
        <v>-2</v>
      </c>
      <c r="C575" s="15">
        <v>-8192</v>
      </c>
      <c r="D575" s="15">
        <f t="shared" si="424"/>
        <v>-1</v>
      </c>
      <c r="E575" s="15">
        <f t="shared" si="425"/>
        <v>0</v>
      </c>
      <c r="F575" s="15">
        <f t="shared" si="426"/>
        <v>-1</v>
      </c>
      <c r="G575" s="15">
        <v>789</v>
      </c>
      <c r="H575" s="15">
        <v>790</v>
      </c>
      <c r="I575" s="15">
        <v>323</v>
      </c>
      <c r="J575" s="15">
        <v>7</v>
      </c>
      <c r="K575" s="15"/>
      <c r="L575" s="15">
        <v>0</v>
      </c>
      <c r="M575" s="15">
        <f t="shared" si="427"/>
        <v>0</v>
      </c>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row>
    <row r="576" spans="1:61">
      <c r="A576" s="15">
        <v>573</v>
      </c>
      <c r="B576" s="15">
        <v>-2</v>
      </c>
      <c r="C576" s="15">
        <v>-8192</v>
      </c>
      <c r="D576" s="15">
        <f t="shared" si="424"/>
        <v>-1</v>
      </c>
      <c r="E576" s="15">
        <f t="shared" si="425"/>
        <v>0</v>
      </c>
      <c r="F576" s="15">
        <f t="shared" si="426"/>
        <v>-1</v>
      </c>
      <c r="G576" s="15">
        <v>791</v>
      </c>
      <c r="H576" s="15">
        <v>792</v>
      </c>
      <c r="I576" s="15">
        <v>326</v>
      </c>
      <c r="J576" s="15">
        <v>8</v>
      </c>
      <c r="K576" s="15"/>
      <c r="L576" s="15">
        <v>0</v>
      </c>
      <c r="M576" s="15">
        <f t="shared" si="427"/>
        <v>0</v>
      </c>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row>
    <row r="577" spans="1:61">
      <c r="A577" s="15">
        <v>574</v>
      </c>
      <c r="B577" s="15">
        <v>-2</v>
      </c>
      <c r="C577" s="15">
        <v>-8192</v>
      </c>
      <c r="D577" s="15">
        <f t="shared" si="424"/>
        <v>-1</v>
      </c>
      <c r="E577" s="15">
        <f t="shared" si="425"/>
        <v>0</v>
      </c>
      <c r="F577" s="15">
        <f t="shared" si="426"/>
        <v>-1</v>
      </c>
      <c r="G577" s="15">
        <v>793</v>
      </c>
      <c r="H577" s="15">
        <v>794</v>
      </c>
      <c r="I577" s="15">
        <v>326</v>
      </c>
      <c r="J577" s="15">
        <v>8</v>
      </c>
      <c r="K577" s="15"/>
      <c r="L577" s="15">
        <v>0</v>
      </c>
      <c r="M577" s="15">
        <f t="shared" si="427"/>
        <v>0</v>
      </c>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row>
    <row r="578" spans="1:61">
      <c r="A578" s="15">
        <v>575</v>
      </c>
      <c r="B578" s="15">
        <v>-2</v>
      </c>
      <c r="C578" s="15">
        <v>-8192</v>
      </c>
      <c r="D578" s="15">
        <f t="shared" si="424"/>
        <v>-1</v>
      </c>
      <c r="E578" s="15">
        <f t="shared" si="425"/>
        <v>0</v>
      </c>
      <c r="F578" s="15">
        <f t="shared" si="426"/>
        <v>-1</v>
      </c>
      <c r="G578" s="15">
        <v>-1</v>
      </c>
      <c r="H578" s="15">
        <v>-1</v>
      </c>
      <c r="I578" s="15">
        <v>327</v>
      </c>
      <c r="J578" s="15">
        <v>9</v>
      </c>
      <c r="K578" s="15"/>
      <c r="L578" s="15">
        <v>0</v>
      </c>
      <c r="M578" s="15">
        <f t="shared" si="427"/>
        <v>0</v>
      </c>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row>
    <row r="579" spans="1:61">
      <c r="A579" s="15">
        <v>576</v>
      </c>
      <c r="B579" s="15">
        <v>-2</v>
      </c>
      <c r="C579" s="15">
        <v>-8192</v>
      </c>
      <c r="D579" s="15">
        <f t="shared" si="424"/>
        <v>-1</v>
      </c>
      <c r="E579" s="15">
        <f t="shared" si="425"/>
        <v>0</v>
      </c>
      <c r="F579" s="15">
        <f t="shared" si="426"/>
        <v>-1</v>
      </c>
      <c r="G579" s="15">
        <v>-1</v>
      </c>
      <c r="H579" s="15">
        <v>-1</v>
      </c>
      <c r="I579" s="15">
        <v>327</v>
      </c>
      <c r="J579" s="15">
        <v>9</v>
      </c>
      <c r="K579" s="15"/>
      <c r="L579" s="15">
        <v>0</v>
      </c>
      <c r="M579" s="15">
        <f t="shared" si="427"/>
        <v>0</v>
      </c>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row>
    <row r="580" spans="1:61">
      <c r="A580" s="15">
        <v>577</v>
      </c>
      <c r="B580" s="15">
        <v>-2</v>
      </c>
      <c r="C580" s="15">
        <v>-8192</v>
      </c>
      <c r="D580" s="15">
        <f t="shared" ref="D580:D643" si="428">IF(C580&lt;&gt;-8192,INT(C580/2^12),-1)</f>
        <v>-1</v>
      </c>
      <c r="E580" s="15">
        <f t="shared" ref="E580:E643" si="429">IF(C580 &lt;&gt; -8192, MOD(C580, 2^12), 0)</f>
        <v>0</v>
      </c>
      <c r="F580" s="15">
        <f t="shared" ref="F580:F643" si="430">D580+(E580/2^12)</f>
        <v>-1</v>
      </c>
      <c r="G580" s="15">
        <v>-1</v>
      </c>
      <c r="H580" s="15">
        <v>-1</v>
      </c>
      <c r="I580" s="15">
        <v>328</v>
      </c>
      <c r="J580" s="15">
        <v>9</v>
      </c>
      <c r="K580" s="15"/>
      <c r="L580" s="15">
        <v>1365</v>
      </c>
      <c r="M580" s="15">
        <f t="shared" ref="M580:M643" si="431">IF(L580 &gt;= 2^12, "Error: Wrong Probability!", L580/2^12)</f>
        <v>0.333251953125</v>
      </c>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row>
    <row r="581" spans="1:61">
      <c r="A581" s="15">
        <v>578</v>
      </c>
      <c r="B581" s="15">
        <v>-2</v>
      </c>
      <c r="C581" s="15">
        <v>-8192</v>
      </c>
      <c r="D581" s="15">
        <f t="shared" si="428"/>
        <v>-1</v>
      </c>
      <c r="E581" s="15">
        <f t="shared" si="429"/>
        <v>0</v>
      </c>
      <c r="F581" s="15">
        <f t="shared" si="430"/>
        <v>-1</v>
      </c>
      <c r="G581" s="15">
        <v>-1</v>
      </c>
      <c r="H581" s="15">
        <v>-1</v>
      </c>
      <c r="I581" s="15">
        <v>328</v>
      </c>
      <c r="J581" s="15">
        <v>9</v>
      </c>
      <c r="K581" s="15"/>
      <c r="L581" s="15">
        <v>1365</v>
      </c>
      <c r="M581" s="15">
        <f t="shared" si="431"/>
        <v>0.333251953125</v>
      </c>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row>
    <row r="582" spans="1:61">
      <c r="A582" s="15">
        <v>579</v>
      </c>
      <c r="B582" s="15">
        <v>-2</v>
      </c>
      <c r="C582" s="15">
        <v>-8192</v>
      </c>
      <c r="D582" s="15">
        <f t="shared" si="428"/>
        <v>-1</v>
      </c>
      <c r="E582" s="15">
        <f t="shared" si="429"/>
        <v>0</v>
      </c>
      <c r="F582" s="15">
        <f t="shared" si="430"/>
        <v>-1</v>
      </c>
      <c r="G582" s="15">
        <v>795</v>
      </c>
      <c r="H582" s="15">
        <v>796</v>
      </c>
      <c r="I582" s="15">
        <v>334</v>
      </c>
      <c r="J582" s="15">
        <v>7</v>
      </c>
      <c r="K582" s="15"/>
      <c r="L582" s="15">
        <v>1365</v>
      </c>
      <c r="M582" s="15">
        <f t="shared" si="431"/>
        <v>0.333251953125</v>
      </c>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row>
    <row r="583" spans="1:61">
      <c r="A583" s="15">
        <v>580</v>
      </c>
      <c r="B583" s="15">
        <v>-2</v>
      </c>
      <c r="C583" s="15">
        <v>-8192</v>
      </c>
      <c r="D583" s="15">
        <f t="shared" si="428"/>
        <v>-1</v>
      </c>
      <c r="E583" s="15">
        <f t="shared" si="429"/>
        <v>0</v>
      </c>
      <c r="F583" s="15">
        <f t="shared" si="430"/>
        <v>-1</v>
      </c>
      <c r="G583" s="15">
        <v>797</v>
      </c>
      <c r="H583" s="15">
        <v>798</v>
      </c>
      <c r="I583" s="15">
        <v>334</v>
      </c>
      <c r="J583" s="15">
        <v>7</v>
      </c>
      <c r="K583" s="15"/>
      <c r="L583" s="15">
        <v>1365</v>
      </c>
      <c r="M583" s="15">
        <f t="shared" si="431"/>
        <v>0.333251953125</v>
      </c>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row>
    <row r="584" spans="1:61">
      <c r="A584" s="15">
        <v>581</v>
      </c>
      <c r="B584" s="15">
        <v>-2</v>
      </c>
      <c r="C584" s="15">
        <v>-8192</v>
      </c>
      <c r="D584" s="15">
        <f t="shared" si="428"/>
        <v>-1</v>
      </c>
      <c r="E584" s="15">
        <f t="shared" si="429"/>
        <v>0</v>
      </c>
      <c r="F584" s="15">
        <f t="shared" si="430"/>
        <v>-1</v>
      </c>
      <c r="G584" s="15">
        <v>799</v>
      </c>
      <c r="H584" s="15">
        <v>800</v>
      </c>
      <c r="I584" s="15">
        <v>335</v>
      </c>
      <c r="J584" s="15">
        <v>8</v>
      </c>
      <c r="K584" s="15"/>
      <c r="L584" s="15">
        <v>546</v>
      </c>
      <c r="M584" s="15">
        <f t="shared" si="431"/>
        <v>0.13330078125</v>
      </c>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row>
    <row r="585" spans="1:61">
      <c r="A585" s="15">
        <v>582</v>
      </c>
      <c r="B585" s="15">
        <v>-2</v>
      </c>
      <c r="C585" s="15">
        <v>-8192</v>
      </c>
      <c r="D585" s="15">
        <f t="shared" si="428"/>
        <v>-1</v>
      </c>
      <c r="E585" s="15">
        <f t="shared" si="429"/>
        <v>0</v>
      </c>
      <c r="F585" s="15">
        <f t="shared" si="430"/>
        <v>-1</v>
      </c>
      <c r="G585" s="15">
        <v>801</v>
      </c>
      <c r="H585" s="15">
        <v>802</v>
      </c>
      <c r="I585" s="15">
        <v>335</v>
      </c>
      <c r="J585" s="15">
        <v>8</v>
      </c>
      <c r="K585" s="15"/>
      <c r="L585" s="15">
        <v>546</v>
      </c>
      <c r="M585" s="15">
        <f t="shared" si="431"/>
        <v>0.13330078125</v>
      </c>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row>
    <row r="586" spans="1:61">
      <c r="A586" s="15">
        <v>583</v>
      </c>
      <c r="B586" s="15">
        <v>-2</v>
      </c>
      <c r="C586" s="15">
        <v>-8192</v>
      </c>
      <c r="D586" s="15">
        <f t="shared" si="428"/>
        <v>-1</v>
      </c>
      <c r="E586" s="15">
        <f t="shared" si="429"/>
        <v>0</v>
      </c>
      <c r="F586" s="15">
        <f t="shared" si="430"/>
        <v>-1</v>
      </c>
      <c r="G586" s="15">
        <v>803</v>
      </c>
      <c r="H586" s="15">
        <v>804</v>
      </c>
      <c r="I586" s="15">
        <v>336</v>
      </c>
      <c r="J586" s="15">
        <v>8</v>
      </c>
      <c r="K586" s="15"/>
      <c r="L586" s="15">
        <v>1365</v>
      </c>
      <c r="M586" s="15">
        <f t="shared" si="431"/>
        <v>0.333251953125</v>
      </c>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row>
    <row r="587" spans="1:61">
      <c r="A587" s="15">
        <v>584</v>
      </c>
      <c r="B587" s="15">
        <v>-2</v>
      </c>
      <c r="C587" s="15">
        <v>-8192</v>
      </c>
      <c r="D587" s="15">
        <f t="shared" si="428"/>
        <v>-1</v>
      </c>
      <c r="E587" s="15">
        <f t="shared" si="429"/>
        <v>0</v>
      </c>
      <c r="F587" s="15">
        <f t="shared" si="430"/>
        <v>-1</v>
      </c>
      <c r="G587" s="15">
        <v>805</v>
      </c>
      <c r="H587" s="15">
        <v>806</v>
      </c>
      <c r="I587" s="15">
        <v>336</v>
      </c>
      <c r="J587" s="15">
        <v>8</v>
      </c>
      <c r="K587" s="15"/>
      <c r="L587" s="15">
        <v>1365</v>
      </c>
      <c r="M587" s="15">
        <f t="shared" si="431"/>
        <v>0.333251953125</v>
      </c>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row>
    <row r="588" spans="1:61">
      <c r="A588" s="15">
        <v>585</v>
      </c>
      <c r="B588" s="15">
        <v>-2</v>
      </c>
      <c r="C588" s="15">
        <v>-8192</v>
      </c>
      <c r="D588" s="15">
        <f t="shared" si="428"/>
        <v>-1</v>
      </c>
      <c r="E588" s="15">
        <f t="shared" si="429"/>
        <v>0</v>
      </c>
      <c r="F588" s="15">
        <f t="shared" si="430"/>
        <v>-1</v>
      </c>
      <c r="G588" s="15">
        <v>-1</v>
      </c>
      <c r="H588" s="15">
        <v>-1</v>
      </c>
      <c r="I588" s="15">
        <v>337</v>
      </c>
      <c r="J588" s="15">
        <v>9</v>
      </c>
      <c r="K588" s="15"/>
      <c r="L588" s="15">
        <v>1365</v>
      </c>
      <c r="M588" s="15">
        <f t="shared" si="431"/>
        <v>0.333251953125</v>
      </c>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row>
    <row r="589" spans="1:61">
      <c r="A589" s="15">
        <v>586</v>
      </c>
      <c r="B589" s="15">
        <v>-2</v>
      </c>
      <c r="C589" s="15">
        <v>-8192</v>
      </c>
      <c r="D589" s="15">
        <f t="shared" si="428"/>
        <v>-1</v>
      </c>
      <c r="E589" s="15">
        <f t="shared" si="429"/>
        <v>0</v>
      </c>
      <c r="F589" s="15">
        <f t="shared" si="430"/>
        <v>-1</v>
      </c>
      <c r="G589" s="15">
        <v>-1</v>
      </c>
      <c r="H589" s="15">
        <v>-1</v>
      </c>
      <c r="I589" s="15">
        <v>337</v>
      </c>
      <c r="J589" s="15">
        <v>9</v>
      </c>
      <c r="K589" s="15"/>
      <c r="L589" s="15">
        <v>1365</v>
      </c>
      <c r="M589" s="15">
        <f t="shared" si="431"/>
        <v>0.333251953125</v>
      </c>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row>
    <row r="590" spans="1:61">
      <c r="A590" s="15">
        <v>587</v>
      </c>
      <c r="B590" s="15">
        <v>-2</v>
      </c>
      <c r="C590" s="15">
        <v>-8192</v>
      </c>
      <c r="D590" s="15">
        <f t="shared" si="428"/>
        <v>-1</v>
      </c>
      <c r="E590" s="15">
        <f t="shared" si="429"/>
        <v>0</v>
      </c>
      <c r="F590" s="15">
        <f t="shared" si="430"/>
        <v>-1</v>
      </c>
      <c r="G590" s="15">
        <v>-1</v>
      </c>
      <c r="H590" s="15">
        <v>-1</v>
      </c>
      <c r="I590" s="15">
        <v>338</v>
      </c>
      <c r="J590" s="15">
        <v>9</v>
      </c>
      <c r="K590" s="15"/>
      <c r="L590" s="15">
        <v>1024</v>
      </c>
      <c r="M590" s="15">
        <f t="shared" si="431"/>
        <v>0.25</v>
      </c>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row>
    <row r="591" spans="1:61">
      <c r="A591" s="15">
        <v>588</v>
      </c>
      <c r="B591" s="15">
        <v>-2</v>
      </c>
      <c r="C591" s="15">
        <v>-8192</v>
      </c>
      <c r="D591" s="15">
        <f t="shared" si="428"/>
        <v>-1</v>
      </c>
      <c r="E591" s="15">
        <f t="shared" si="429"/>
        <v>0</v>
      </c>
      <c r="F591" s="15">
        <f t="shared" si="430"/>
        <v>-1</v>
      </c>
      <c r="G591" s="15">
        <v>-1</v>
      </c>
      <c r="H591" s="15">
        <v>-1</v>
      </c>
      <c r="I591" s="15">
        <v>338</v>
      </c>
      <c r="J591" s="15">
        <v>9</v>
      </c>
      <c r="K591" s="15"/>
      <c r="L591" s="15">
        <v>1024</v>
      </c>
      <c r="M591" s="15">
        <f t="shared" si="431"/>
        <v>0.25</v>
      </c>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row>
    <row r="592" spans="1:61">
      <c r="A592" s="15">
        <v>589</v>
      </c>
      <c r="B592" s="15">
        <v>-2</v>
      </c>
      <c r="C592" s="15">
        <v>-8192</v>
      </c>
      <c r="D592" s="15">
        <f t="shared" si="428"/>
        <v>-1</v>
      </c>
      <c r="E592" s="15">
        <f t="shared" si="429"/>
        <v>0</v>
      </c>
      <c r="F592" s="15">
        <f t="shared" si="430"/>
        <v>-1</v>
      </c>
      <c r="G592" s="15">
        <v>-1</v>
      </c>
      <c r="H592" s="15">
        <v>-1</v>
      </c>
      <c r="I592" s="15">
        <v>339</v>
      </c>
      <c r="J592" s="15">
        <v>9</v>
      </c>
      <c r="K592" s="15"/>
      <c r="L592" s="15">
        <v>1365</v>
      </c>
      <c r="M592" s="15">
        <f t="shared" si="431"/>
        <v>0.333251953125</v>
      </c>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row>
    <row r="593" spans="1:61">
      <c r="A593" s="15">
        <v>590</v>
      </c>
      <c r="B593" s="15">
        <v>-2</v>
      </c>
      <c r="C593" s="15">
        <v>-8192</v>
      </c>
      <c r="D593" s="15">
        <f t="shared" si="428"/>
        <v>-1</v>
      </c>
      <c r="E593" s="15">
        <f t="shared" si="429"/>
        <v>0</v>
      </c>
      <c r="F593" s="15">
        <f t="shared" si="430"/>
        <v>-1</v>
      </c>
      <c r="G593" s="15">
        <v>-1</v>
      </c>
      <c r="H593" s="15">
        <v>-1</v>
      </c>
      <c r="I593" s="15">
        <v>339</v>
      </c>
      <c r="J593" s="15">
        <v>9</v>
      </c>
      <c r="K593" s="15"/>
      <c r="L593" s="15">
        <v>1365</v>
      </c>
      <c r="M593" s="15">
        <f t="shared" si="431"/>
        <v>0.333251953125</v>
      </c>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row>
    <row r="594" spans="1:61">
      <c r="A594" s="15">
        <v>591</v>
      </c>
      <c r="B594" s="15">
        <v>-2</v>
      </c>
      <c r="C594" s="15">
        <v>-8192</v>
      </c>
      <c r="D594" s="15">
        <f t="shared" si="428"/>
        <v>-1</v>
      </c>
      <c r="E594" s="15">
        <f t="shared" si="429"/>
        <v>0</v>
      </c>
      <c r="F594" s="15">
        <f t="shared" si="430"/>
        <v>-1</v>
      </c>
      <c r="G594" s="15">
        <v>-1</v>
      </c>
      <c r="H594" s="15">
        <v>-1</v>
      </c>
      <c r="I594" s="15">
        <v>340</v>
      </c>
      <c r="J594" s="15">
        <v>9</v>
      </c>
      <c r="K594" s="15"/>
      <c r="L594" s="15">
        <v>910</v>
      </c>
      <c r="M594" s="15">
        <f t="shared" si="431"/>
        <v>0.22216796875</v>
      </c>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row>
    <row r="595" spans="1:61">
      <c r="A595" s="15">
        <v>592</v>
      </c>
      <c r="B595" s="15">
        <v>-2</v>
      </c>
      <c r="C595" s="15">
        <v>-8192</v>
      </c>
      <c r="D595" s="15">
        <f t="shared" si="428"/>
        <v>-1</v>
      </c>
      <c r="E595" s="15">
        <f t="shared" si="429"/>
        <v>0</v>
      </c>
      <c r="F595" s="15">
        <f t="shared" si="430"/>
        <v>-1</v>
      </c>
      <c r="G595" s="15">
        <v>-1</v>
      </c>
      <c r="H595" s="15">
        <v>-1</v>
      </c>
      <c r="I595" s="15">
        <v>340</v>
      </c>
      <c r="J595" s="15">
        <v>9</v>
      </c>
      <c r="K595" s="15"/>
      <c r="L595" s="15">
        <v>910</v>
      </c>
      <c r="M595" s="15">
        <f t="shared" si="431"/>
        <v>0.22216796875</v>
      </c>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row>
    <row r="596" spans="1:61">
      <c r="A596" s="15">
        <v>593</v>
      </c>
      <c r="B596" s="15">
        <v>-2</v>
      </c>
      <c r="C596" s="15">
        <v>-8192</v>
      </c>
      <c r="D596" s="15">
        <f t="shared" si="428"/>
        <v>-1</v>
      </c>
      <c r="E596" s="15">
        <f t="shared" si="429"/>
        <v>0</v>
      </c>
      <c r="F596" s="15">
        <f t="shared" si="430"/>
        <v>-1</v>
      </c>
      <c r="G596" s="15">
        <v>-1</v>
      </c>
      <c r="H596" s="15">
        <v>-1</v>
      </c>
      <c r="I596" s="15">
        <v>341</v>
      </c>
      <c r="J596" s="15">
        <v>9</v>
      </c>
      <c r="K596" s="15"/>
      <c r="L596" s="15">
        <v>910</v>
      </c>
      <c r="M596" s="15">
        <f t="shared" si="431"/>
        <v>0.22216796875</v>
      </c>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row>
    <row r="597" spans="1:61">
      <c r="A597" s="15">
        <v>594</v>
      </c>
      <c r="B597" s="15">
        <v>-2</v>
      </c>
      <c r="C597" s="15">
        <v>-8192</v>
      </c>
      <c r="D597" s="15">
        <f t="shared" si="428"/>
        <v>-1</v>
      </c>
      <c r="E597" s="15">
        <f t="shared" si="429"/>
        <v>0</v>
      </c>
      <c r="F597" s="15">
        <f t="shared" si="430"/>
        <v>-1</v>
      </c>
      <c r="G597" s="15">
        <v>-1</v>
      </c>
      <c r="H597" s="15">
        <v>-1</v>
      </c>
      <c r="I597" s="15">
        <v>341</v>
      </c>
      <c r="J597" s="15">
        <v>9</v>
      </c>
      <c r="K597" s="15"/>
      <c r="L597" s="15">
        <v>910</v>
      </c>
      <c r="M597" s="15">
        <f t="shared" si="431"/>
        <v>0.22216796875</v>
      </c>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row>
    <row r="598" spans="1:61">
      <c r="A598" s="15">
        <v>595</v>
      </c>
      <c r="B598" s="15">
        <v>-2</v>
      </c>
      <c r="C598" s="15">
        <v>-8192</v>
      </c>
      <c r="D598" s="15">
        <f t="shared" si="428"/>
        <v>-1</v>
      </c>
      <c r="E598" s="15">
        <f t="shared" si="429"/>
        <v>0</v>
      </c>
      <c r="F598" s="15">
        <f t="shared" si="430"/>
        <v>-1</v>
      </c>
      <c r="G598" s="15">
        <v>-1</v>
      </c>
      <c r="H598" s="15">
        <v>-1</v>
      </c>
      <c r="I598" s="15">
        <v>342</v>
      </c>
      <c r="J598" s="15">
        <v>9</v>
      </c>
      <c r="K598" s="15"/>
      <c r="L598" s="15">
        <v>1365</v>
      </c>
      <c r="M598" s="15">
        <f t="shared" si="431"/>
        <v>0.333251953125</v>
      </c>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row>
    <row r="599" spans="1:61">
      <c r="A599" s="15">
        <v>596</v>
      </c>
      <c r="B599" s="15">
        <v>-2</v>
      </c>
      <c r="C599" s="15">
        <v>-8192</v>
      </c>
      <c r="D599" s="15">
        <f t="shared" si="428"/>
        <v>-1</v>
      </c>
      <c r="E599" s="15">
        <f t="shared" si="429"/>
        <v>0</v>
      </c>
      <c r="F599" s="15">
        <f t="shared" si="430"/>
        <v>-1</v>
      </c>
      <c r="G599" s="15">
        <v>-1</v>
      </c>
      <c r="H599" s="15">
        <v>-1</v>
      </c>
      <c r="I599" s="15">
        <v>342</v>
      </c>
      <c r="J599" s="15">
        <v>9</v>
      </c>
      <c r="K599" s="15"/>
      <c r="L599" s="15">
        <v>1365</v>
      </c>
      <c r="M599" s="15">
        <f t="shared" si="431"/>
        <v>0.333251953125</v>
      </c>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row>
    <row r="600" spans="1:61">
      <c r="A600" s="15">
        <v>597</v>
      </c>
      <c r="B600" s="15">
        <v>-2</v>
      </c>
      <c r="C600" s="15">
        <v>-8192</v>
      </c>
      <c r="D600" s="15">
        <f t="shared" si="428"/>
        <v>-1</v>
      </c>
      <c r="E600" s="15">
        <f t="shared" si="429"/>
        <v>0</v>
      </c>
      <c r="F600" s="15">
        <f t="shared" si="430"/>
        <v>-1</v>
      </c>
      <c r="G600" s="15">
        <v>807</v>
      </c>
      <c r="H600" s="15">
        <v>808</v>
      </c>
      <c r="I600" s="15">
        <v>345</v>
      </c>
      <c r="J600" s="15">
        <v>8</v>
      </c>
      <c r="K600" s="15"/>
      <c r="L600" s="15">
        <v>0</v>
      </c>
      <c r="M600" s="15">
        <f t="shared" si="431"/>
        <v>0</v>
      </c>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row>
    <row r="601" spans="1:61">
      <c r="A601" s="15">
        <v>598</v>
      </c>
      <c r="B601" s="15">
        <v>-2</v>
      </c>
      <c r="C601" s="15">
        <v>-8192</v>
      </c>
      <c r="D601" s="15">
        <f t="shared" si="428"/>
        <v>-1</v>
      </c>
      <c r="E601" s="15">
        <f t="shared" si="429"/>
        <v>0</v>
      </c>
      <c r="F601" s="15">
        <f t="shared" si="430"/>
        <v>-1</v>
      </c>
      <c r="G601" s="15">
        <v>809</v>
      </c>
      <c r="H601" s="15">
        <v>810</v>
      </c>
      <c r="I601" s="15">
        <v>345</v>
      </c>
      <c r="J601" s="15">
        <v>8</v>
      </c>
      <c r="K601" s="15"/>
      <c r="L601" s="15">
        <v>0</v>
      </c>
      <c r="M601" s="15">
        <f t="shared" si="431"/>
        <v>0</v>
      </c>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row>
    <row r="602" spans="1:61">
      <c r="A602" s="15">
        <v>599</v>
      </c>
      <c r="B602" s="15">
        <v>-2</v>
      </c>
      <c r="C602" s="15">
        <v>-8192</v>
      </c>
      <c r="D602" s="15">
        <f t="shared" si="428"/>
        <v>-1</v>
      </c>
      <c r="E602" s="15">
        <f t="shared" si="429"/>
        <v>0</v>
      </c>
      <c r="F602" s="15">
        <f t="shared" si="430"/>
        <v>-1</v>
      </c>
      <c r="G602" s="15">
        <v>-1</v>
      </c>
      <c r="H602" s="15">
        <v>-1</v>
      </c>
      <c r="I602" s="15">
        <v>347</v>
      </c>
      <c r="J602" s="15">
        <v>9</v>
      </c>
      <c r="K602" s="15"/>
      <c r="L602" s="15">
        <v>0</v>
      </c>
      <c r="M602" s="15">
        <f t="shared" si="431"/>
        <v>0</v>
      </c>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row>
    <row r="603" spans="1:61">
      <c r="A603" s="15">
        <v>600</v>
      </c>
      <c r="B603" s="15">
        <v>-2</v>
      </c>
      <c r="C603" s="15">
        <v>-8192</v>
      </c>
      <c r="D603" s="15">
        <f t="shared" si="428"/>
        <v>-1</v>
      </c>
      <c r="E603" s="15">
        <f t="shared" si="429"/>
        <v>0</v>
      </c>
      <c r="F603" s="15">
        <f t="shared" si="430"/>
        <v>-1</v>
      </c>
      <c r="G603" s="15">
        <v>-1</v>
      </c>
      <c r="H603" s="15">
        <v>-1</v>
      </c>
      <c r="I603" s="15">
        <v>347</v>
      </c>
      <c r="J603" s="15">
        <v>9</v>
      </c>
      <c r="K603" s="15"/>
      <c r="L603" s="15">
        <v>0</v>
      </c>
      <c r="M603" s="15">
        <f t="shared" si="431"/>
        <v>0</v>
      </c>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row>
    <row r="604" spans="1:61">
      <c r="A604" s="15">
        <v>601</v>
      </c>
      <c r="B604" s="15">
        <v>-2</v>
      </c>
      <c r="C604" s="15">
        <v>-8192</v>
      </c>
      <c r="D604" s="15">
        <f t="shared" si="428"/>
        <v>-1</v>
      </c>
      <c r="E604" s="15">
        <f t="shared" si="429"/>
        <v>0</v>
      </c>
      <c r="F604" s="15">
        <f t="shared" si="430"/>
        <v>-1</v>
      </c>
      <c r="G604" s="15">
        <v>-1</v>
      </c>
      <c r="H604" s="15">
        <v>-1</v>
      </c>
      <c r="I604" s="15">
        <v>349</v>
      </c>
      <c r="J604" s="15">
        <v>9</v>
      </c>
      <c r="K604" s="15"/>
      <c r="L604" s="15">
        <v>0</v>
      </c>
      <c r="M604" s="15">
        <f t="shared" si="431"/>
        <v>0</v>
      </c>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row>
    <row r="605" spans="1:61">
      <c r="A605" s="15">
        <v>602</v>
      </c>
      <c r="B605" s="15">
        <v>-2</v>
      </c>
      <c r="C605" s="15">
        <v>-8192</v>
      </c>
      <c r="D605" s="15">
        <f t="shared" si="428"/>
        <v>-1</v>
      </c>
      <c r="E605" s="15">
        <f t="shared" si="429"/>
        <v>0</v>
      </c>
      <c r="F605" s="15">
        <f t="shared" si="430"/>
        <v>-1</v>
      </c>
      <c r="G605" s="15">
        <v>-1</v>
      </c>
      <c r="H605" s="15">
        <v>-1</v>
      </c>
      <c r="I605" s="15">
        <v>349</v>
      </c>
      <c r="J605" s="15">
        <v>9</v>
      </c>
      <c r="K605" s="15"/>
      <c r="L605" s="15">
        <v>0</v>
      </c>
      <c r="M605" s="15">
        <f t="shared" si="431"/>
        <v>0</v>
      </c>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row>
    <row r="606" spans="1:61">
      <c r="A606" s="15">
        <v>603</v>
      </c>
      <c r="B606" s="15">
        <v>-2</v>
      </c>
      <c r="C606" s="15">
        <v>-8192</v>
      </c>
      <c r="D606" s="15">
        <f t="shared" si="428"/>
        <v>-1</v>
      </c>
      <c r="E606" s="15">
        <f t="shared" si="429"/>
        <v>0</v>
      </c>
      <c r="F606" s="15">
        <f t="shared" si="430"/>
        <v>-1</v>
      </c>
      <c r="G606" s="15">
        <v>-1</v>
      </c>
      <c r="H606" s="15">
        <v>-1</v>
      </c>
      <c r="I606" s="15">
        <v>350</v>
      </c>
      <c r="J606" s="15">
        <v>9</v>
      </c>
      <c r="K606" s="15"/>
      <c r="L606" s="15">
        <v>455</v>
      </c>
      <c r="M606" s="15">
        <f t="shared" si="431"/>
        <v>0.111083984375</v>
      </c>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row>
    <row r="607" spans="1:61">
      <c r="A607" s="15">
        <v>604</v>
      </c>
      <c r="B607" s="15">
        <v>-2</v>
      </c>
      <c r="C607" s="15">
        <v>-8192</v>
      </c>
      <c r="D607" s="15">
        <f t="shared" si="428"/>
        <v>-1</v>
      </c>
      <c r="E607" s="15">
        <f t="shared" si="429"/>
        <v>0</v>
      </c>
      <c r="F607" s="15">
        <f t="shared" si="430"/>
        <v>-1</v>
      </c>
      <c r="G607" s="15">
        <v>-1</v>
      </c>
      <c r="H607" s="15">
        <v>-1</v>
      </c>
      <c r="I607" s="15">
        <v>350</v>
      </c>
      <c r="J607" s="15">
        <v>9</v>
      </c>
      <c r="K607" s="15"/>
      <c r="L607" s="15">
        <v>455</v>
      </c>
      <c r="M607" s="15">
        <f t="shared" si="431"/>
        <v>0.111083984375</v>
      </c>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row>
    <row r="608" spans="1:61">
      <c r="A608" s="15">
        <v>605</v>
      </c>
      <c r="B608" s="15">
        <v>-2</v>
      </c>
      <c r="C608" s="15">
        <v>-8192</v>
      </c>
      <c r="D608" s="15">
        <f t="shared" si="428"/>
        <v>-1</v>
      </c>
      <c r="E608" s="15">
        <f t="shared" si="429"/>
        <v>0</v>
      </c>
      <c r="F608" s="15">
        <f t="shared" si="430"/>
        <v>-1</v>
      </c>
      <c r="G608" s="15">
        <v>811</v>
      </c>
      <c r="H608" s="15">
        <v>812</v>
      </c>
      <c r="I608" s="15">
        <v>351</v>
      </c>
      <c r="J608" s="15">
        <v>8</v>
      </c>
      <c r="K608" s="15"/>
      <c r="L608" s="15">
        <v>1365</v>
      </c>
      <c r="M608" s="15">
        <f t="shared" si="431"/>
        <v>0.333251953125</v>
      </c>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row>
    <row r="609" spans="1:61">
      <c r="A609" s="15">
        <v>606</v>
      </c>
      <c r="B609" s="15">
        <v>-2</v>
      </c>
      <c r="C609" s="15">
        <v>-8192</v>
      </c>
      <c r="D609" s="15">
        <f t="shared" si="428"/>
        <v>-1</v>
      </c>
      <c r="E609" s="15">
        <f t="shared" si="429"/>
        <v>0</v>
      </c>
      <c r="F609" s="15">
        <f t="shared" si="430"/>
        <v>-1</v>
      </c>
      <c r="G609" s="15">
        <v>813</v>
      </c>
      <c r="H609" s="15">
        <v>814</v>
      </c>
      <c r="I609" s="15">
        <v>351</v>
      </c>
      <c r="J609" s="15">
        <v>8</v>
      </c>
      <c r="K609" s="15"/>
      <c r="L609" s="15">
        <v>1365</v>
      </c>
      <c r="M609" s="15">
        <f t="shared" si="431"/>
        <v>0.333251953125</v>
      </c>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row>
    <row r="610" spans="1:61">
      <c r="A610" s="15">
        <v>607</v>
      </c>
      <c r="B610" s="15">
        <v>-2</v>
      </c>
      <c r="C610" s="15">
        <v>-8192</v>
      </c>
      <c r="D610" s="15">
        <f t="shared" si="428"/>
        <v>-1</v>
      </c>
      <c r="E610" s="15">
        <f t="shared" si="429"/>
        <v>0</v>
      </c>
      <c r="F610" s="15">
        <f t="shared" si="430"/>
        <v>-1</v>
      </c>
      <c r="G610" s="15">
        <v>815</v>
      </c>
      <c r="H610" s="15">
        <v>816</v>
      </c>
      <c r="I610" s="15">
        <v>352</v>
      </c>
      <c r="J610" s="15">
        <v>8</v>
      </c>
      <c r="K610" s="15"/>
      <c r="L610" s="15">
        <v>1092</v>
      </c>
      <c r="M610" s="15">
        <f t="shared" si="431"/>
        <v>0.2666015625</v>
      </c>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row>
    <row r="611" spans="1:61">
      <c r="A611" s="15">
        <v>608</v>
      </c>
      <c r="B611" s="15">
        <v>-2</v>
      </c>
      <c r="C611" s="15">
        <v>-8192</v>
      </c>
      <c r="D611" s="15">
        <f t="shared" si="428"/>
        <v>-1</v>
      </c>
      <c r="E611" s="15">
        <f t="shared" si="429"/>
        <v>0</v>
      </c>
      <c r="F611" s="15">
        <f t="shared" si="430"/>
        <v>-1</v>
      </c>
      <c r="G611" s="15">
        <v>817</v>
      </c>
      <c r="H611" s="15">
        <v>818</v>
      </c>
      <c r="I611" s="15">
        <v>352</v>
      </c>
      <c r="J611" s="15">
        <v>8</v>
      </c>
      <c r="K611" s="15"/>
      <c r="L611" s="15">
        <v>1092</v>
      </c>
      <c r="M611" s="15">
        <f t="shared" si="431"/>
        <v>0.2666015625</v>
      </c>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row>
    <row r="612" spans="1:61">
      <c r="A612" s="15">
        <v>609</v>
      </c>
      <c r="B612" s="15">
        <v>-2</v>
      </c>
      <c r="C612" s="15">
        <v>-8192</v>
      </c>
      <c r="D612" s="15">
        <f t="shared" si="428"/>
        <v>-1</v>
      </c>
      <c r="E612" s="15">
        <f t="shared" si="429"/>
        <v>0</v>
      </c>
      <c r="F612" s="15">
        <f t="shared" si="430"/>
        <v>-1</v>
      </c>
      <c r="G612" s="15">
        <v>819</v>
      </c>
      <c r="H612" s="15">
        <v>820</v>
      </c>
      <c r="I612" s="15">
        <v>353</v>
      </c>
      <c r="J612" s="15">
        <v>8</v>
      </c>
      <c r="K612" s="15"/>
      <c r="L612" s="15">
        <v>0</v>
      </c>
      <c r="M612" s="15">
        <f t="shared" si="431"/>
        <v>0</v>
      </c>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row>
    <row r="613" spans="1:61">
      <c r="A613" s="15">
        <v>610</v>
      </c>
      <c r="B613" s="15">
        <v>-2</v>
      </c>
      <c r="C613" s="15">
        <v>-8192</v>
      </c>
      <c r="D613" s="15">
        <f t="shared" si="428"/>
        <v>-1</v>
      </c>
      <c r="E613" s="15">
        <f t="shared" si="429"/>
        <v>0</v>
      </c>
      <c r="F613" s="15">
        <f t="shared" si="430"/>
        <v>-1</v>
      </c>
      <c r="G613" s="15">
        <v>821</v>
      </c>
      <c r="H613" s="15">
        <v>822</v>
      </c>
      <c r="I613" s="15">
        <v>353</v>
      </c>
      <c r="J613" s="15">
        <v>8</v>
      </c>
      <c r="K613" s="15"/>
      <c r="L613" s="15">
        <v>0</v>
      </c>
      <c r="M613" s="15">
        <f t="shared" si="431"/>
        <v>0</v>
      </c>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row>
    <row r="614" spans="1:61">
      <c r="A614" s="15">
        <v>611</v>
      </c>
      <c r="B614" s="15">
        <v>-2</v>
      </c>
      <c r="C614" s="15">
        <v>-8192</v>
      </c>
      <c r="D614" s="15">
        <f t="shared" si="428"/>
        <v>-1</v>
      </c>
      <c r="E614" s="15">
        <f t="shared" si="429"/>
        <v>0</v>
      </c>
      <c r="F614" s="15">
        <f t="shared" si="430"/>
        <v>-1</v>
      </c>
      <c r="G614" s="15">
        <v>823</v>
      </c>
      <c r="H614" s="15">
        <v>824</v>
      </c>
      <c r="I614" s="15">
        <v>354</v>
      </c>
      <c r="J614" s="15">
        <v>8</v>
      </c>
      <c r="K614" s="15"/>
      <c r="L614" s="15">
        <v>273</v>
      </c>
      <c r="M614" s="15">
        <f t="shared" si="431"/>
        <v>6.6650390625E-2</v>
      </c>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row>
    <row r="615" spans="1:61">
      <c r="A615" s="15">
        <v>612</v>
      </c>
      <c r="B615" s="15">
        <v>-2</v>
      </c>
      <c r="C615" s="15">
        <v>-8192</v>
      </c>
      <c r="D615" s="15">
        <f t="shared" si="428"/>
        <v>-1</v>
      </c>
      <c r="E615" s="15">
        <f t="shared" si="429"/>
        <v>0</v>
      </c>
      <c r="F615" s="15">
        <f t="shared" si="430"/>
        <v>-1</v>
      </c>
      <c r="G615" s="15">
        <v>825</v>
      </c>
      <c r="H615" s="15">
        <v>826</v>
      </c>
      <c r="I615" s="15">
        <v>354</v>
      </c>
      <c r="J615" s="15">
        <v>8</v>
      </c>
      <c r="K615" s="15"/>
      <c r="L615" s="15">
        <v>273</v>
      </c>
      <c r="M615" s="15">
        <f t="shared" si="431"/>
        <v>6.6650390625E-2</v>
      </c>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row>
    <row r="616" spans="1:61">
      <c r="A616" s="15">
        <v>613</v>
      </c>
      <c r="B616" s="15">
        <v>-2</v>
      </c>
      <c r="C616" s="15">
        <v>-8192</v>
      </c>
      <c r="D616" s="15">
        <f t="shared" si="428"/>
        <v>-1</v>
      </c>
      <c r="E616" s="15">
        <f t="shared" si="429"/>
        <v>0</v>
      </c>
      <c r="F616" s="15">
        <f t="shared" si="430"/>
        <v>-1</v>
      </c>
      <c r="G616" s="15">
        <v>-1</v>
      </c>
      <c r="H616" s="15">
        <v>-1</v>
      </c>
      <c r="I616" s="15">
        <v>356</v>
      </c>
      <c r="J616" s="15">
        <v>9</v>
      </c>
      <c r="K616" s="15"/>
      <c r="L616" s="15">
        <v>1365</v>
      </c>
      <c r="M616" s="15">
        <f t="shared" si="431"/>
        <v>0.333251953125</v>
      </c>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row>
    <row r="617" spans="1:61">
      <c r="A617" s="15">
        <v>614</v>
      </c>
      <c r="B617" s="15">
        <v>-2</v>
      </c>
      <c r="C617" s="15">
        <v>-8192</v>
      </c>
      <c r="D617" s="15">
        <f t="shared" si="428"/>
        <v>-1</v>
      </c>
      <c r="E617" s="15">
        <f t="shared" si="429"/>
        <v>0</v>
      </c>
      <c r="F617" s="15">
        <f t="shared" si="430"/>
        <v>-1</v>
      </c>
      <c r="G617" s="15">
        <v>-1</v>
      </c>
      <c r="H617" s="15">
        <v>-1</v>
      </c>
      <c r="I617" s="15">
        <v>356</v>
      </c>
      <c r="J617" s="15">
        <v>9</v>
      </c>
      <c r="K617" s="15"/>
      <c r="L617" s="15">
        <v>1365</v>
      </c>
      <c r="M617" s="15">
        <f t="shared" si="431"/>
        <v>0.333251953125</v>
      </c>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row>
    <row r="618" spans="1:61">
      <c r="A618" s="15">
        <v>615</v>
      </c>
      <c r="B618" s="15">
        <v>-2</v>
      </c>
      <c r="C618" s="15">
        <v>-8192</v>
      </c>
      <c r="D618" s="15">
        <f t="shared" si="428"/>
        <v>-1</v>
      </c>
      <c r="E618" s="15">
        <f t="shared" si="429"/>
        <v>0</v>
      </c>
      <c r="F618" s="15">
        <f t="shared" si="430"/>
        <v>-1</v>
      </c>
      <c r="G618" s="15">
        <v>827</v>
      </c>
      <c r="H618" s="15">
        <v>828</v>
      </c>
      <c r="I618" s="15">
        <v>359</v>
      </c>
      <c r="J618" s="15">
        <v>8</v>
      </c>
      <c r="K618" s="15"/>
      <c r="L618" s="15">
        <v>273</v>
      </c>
      <c r="M618" s="15">
        <f t="shared" si="431"/>
        <v>6.6650390625E-2</v>
      </c>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row>
    <row r="619" spans="1:61">
      <c r="A619" s="15">
        <v>616</v>
      </c>
      <c r="B619" s="15">
        <v>-2</v>
      </c>
      <c r="C619" s="15">
        <v>-8192</v>
      </c>
      <c r="D619" s="15">
        <f t="shared" si="428"/>
        <v>-1</v>
      </c>
      <c r="E619" s="15">
        <f t="shared" si="429"/>
        <v>0</v>
      </c>
      <c r="F619" s="15">
        <f t="shared" si="430"/>
        <v>-1</v>
      </c>
      <c r="G619" s="15">
        <v>829</v>
      </c>
      <c r="H619" s="15">
        <v>830</v>
      </c>
      <c r="I619" s="15">
        <v>359</v>
      </c>
      <c r="J619" s="15">
        <v>8</v>
      </c>
      <c r="K619" s="15"/>
      <c r="L619" s="15">
        <v>273</v>
      </c>
      <c r="M619" s="15">
        <f t="shared" si="431"/>
        <v>6.6650390625E-2</v>
      </c>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row>
    <row r="620" spans="1:61">
      <c r="A620" s="15">
        <v>617</v>
      </c>
      <c r="B620" s="15">
        <v>-2</v>
      </c>
      <c r="C620" s="15">
        <v>-8192</v>
      </c>
      <c r="D620" s="15">
        <f t="shared" si="428"/>
        <v>-1</v>
      </c>
      <c r="E620" s="15">
        <f t="shared" si="429"/>
        <v>0</v>
      </c>
      <c r="F620" s="15">
        <f t="shared" si="430"/>
        <v>-1</v>
      </c>
      <c r="G620" s="15">
        <v>831</v>
      </c>
      <c r="H620" s="15">
        <v>832</v>
      </c>
      <c r="I620" s="15">
        <v>360</v>
      </c>
      <c r="J620" s="15">
        <v>8</v>
      </c>
      <c r="K620" s="15"/>
      <c r="L620" s="15">
        <v>0</v>
      </c>
      <c r="M620" s="15">
        <f t="shared" si="431"/>
        <v>0</v>
      </c>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row>
    <row r="621" spans="1:61">
      <c r="A621" s="15">
        <v>618</v>
      </c>
      <c r="B621" s="15">
        <v>-2</v>
      </c>
      <c r="C621" s="15">
        <v>-8192</v>
      </c>
      <c r="D621" s="15">
        <f t="shared" si="428"/>
        <v>-1</v>
      </c>
      <c r="E621" s="15">
        <f t="shared" si="429"/>
        <v>0</v>
      </c>
      <c r="F621" s="15">
        <f t="shared" si="430"/>
        <v>-1</v>
      </c>
      <c r="G621" s="15">
        <v>833</v>
      </c>
      <c r="H621" s="15">
        <v>834</v>
      </c>
      <c r="I621" s="15">
        <v>360</v>
      </c>
      <c r="J621" s="15">
        <v>8</v>
      </c>
      <c r="K621" s="15"/>
      <c r="L621" s="15">
        <v>0</v>
      </c>
      <c r="M621" s="15">
        <f t="shared" si="431"/>
        <v>0</v>
      </c>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row>
    <row r="622" spans="1:61">
      <c r="A622" s="15">
        <v>619</v>
      </c>
      <c r="B622" s="15">
        <v>-2</v>
      </c>
      <c r="C622" s="15">
        <v>-8192</v>
      </c>
      <c r="D622" s="15">
        <f t="shared" si="428"/>
        <v>-1</v>
      </c>
      <c r="E622" s="15">
        <f t="shared" si="429"/>
        <v>0</v>
      </c>
      <c r="F622" s="15">
        <f t="shared" si="430"/>
        <v>-1</v>
      </c>
      <c r="G622" s="15">
        <v>835</v>
      </c>
      <c r="H622" s="15">
        <v>836</v>
      </c>
      <c r="I622" s="15">
        <v>363</v>
      </c>
      <c r="J622" s="15">
        <v>8</v>
      </c>
      <c r="K622" s="15"/>
      <c r="L622" s="15">
        <v>1092</v>
      </c>
      <c r="M622" s="15">
        <f t="shared" si="431"/>
        <v>0.2666015625</v>
      </c>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row>
    <row r="623" spans="1:61">
      <c r="A623" s="15">
        <v>620</v>
      </c>
      <c r="B623" s="15">
        <v>-2</v>
      </c>
      <c r="C623" s="15">
        <v>-8192</v>
      </c>
      <c r="D623" s="15">
        <f t="shared" si="428"/>
        <v>-1</v>
      </c>
      <c r="E623" s="15">
        <f t="shared" si="429"/>
        <v>0</v>
      </c>
      <c r="F623" s="15">
        <f t="shared" si="430"/>
        <v>-1</v>
      </c>
      <c r="G623" s="15">
        <v>837</v>
      </c>
      <c r="H623" s="15">
        <v>838</v>
      </c>
      <c r="I623" s="15">
        <v>363</v>
      </c>
      <c r="J623" s="15">
        <v>8</v>
      </c>
      <c r="K623" s="15"/>
      <c r="L623" s="15">
        <v>1092</v>
      </c>
      <c r="M623" s="15">
        <f t="shared" si="431"/>
        <v>0.2666015625</v>
      </c>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row>
    <row r="624" spans="1:61">
      <c r="A624" s="15">
        <v>621</v>
      </c>
      <c r="B624" s="15">
        <v>-2</v>
      </c>
      <c r="C624" s="15">
        <v>-8192</v>
      </c>
      <c r="D624" s="15">
        <f t="shared" si="428"/>
        <v>-1</v>
      </c>
      <c r="E624" s="15">
        <f t="shared" si="429"/>
        <v>0</v>
      </c>
      <c r="F624" s="15">
        <f t="shared" si="430"/>
        <v>-1</v>
      </c>
      <c r="G624" s="15">
        <v>839</v>
      </c>
      <c r="H624" s="15">
        <v>840</v>
      </c>
      <c r="I624" s="15">
        <v>364</v>
      </c>
      <c r="J624" s="15">
        <v>8</v>
      </c>
      <c r="K624" s="15"/>
      <c r="L624" s="15">
        <v>1365</v>
      </c>
      <c r="M624" s="15">
        <f t="shared" si="431"/>
        <v>0.333251953125</v>
      </c>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row>
    <row r="625" spans="1:61">
      <c r="A625" s="15">
        <v>622</v>
      </c>
      <c r="B625" s="15">
        <v>-2</v>
      </c>
      <c r="C625" s="15">
        <v>-8192</v>
      </c>
      <c r="D625" s="15">
        <f t="shared" si="428"/>
        <v>-1</v>
      </c>
      <c r="E625" s="15">
        <f t="shared" si="429"/>
        <v>0</v>
      </c>
      <c r="F625" s="15">
        <f t="shared" si="430"/>
        <v>-1</v>
      </c>
      <c r="G625" s="15">
        <v>841</v>
      </c>
      <c r="H625" s="15">
        <v>842</v>
      </c>
      <c r="I625" s="15">
        <v>364</v>
      </c>
      <c r="J625" s="15">
        <v>8</v>
      </c>
      <c r="K625" s="15"/>
      <c r="L625" s="15">
        <v>1365</v>
      </c>
      <c r="M625" s="15">
        <f t="shared" si="431"/>
        <v>0.333251953125</v>
      </c>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row>
    <row r="626" spans="1:61">
      <c r="A626" s="15">
        <v>623</v>
      </c>
      <c r="B626" s="15">
        <v>-2</v>
      </c>
      <c r="C626" s="15">
        <v>-8192</v>
      </c>
      <c r="D626" s="15">
        <f t="shared" si="428"/>
        <v>-1</v>
      </c>
      <c r="E626" s="15">
        <f t="shared" si="429"/>
        <v>0</v>
      </c>
      <c r="F626" s="15">
        <f t="shared" si="430"/>
        <v>-1</v>
      </c>
      <c r="G626" s="15">
        <v>843</v>
      </c>
      <c r="H626" s="15">
        <v>844</v>
      </c>
      <c r="I626" s="15">
        <v>367</v>
      </c>
      <c r="J626" s="15">
        <v>8</v>
      </c>
      <c r="K626" s="15"/>
      <c r="L626" s="15">
        <v>273</v>
      </c>
      <c r="M626" s="15">
        <f t="shared" si="431"/>
        <v>6.6650390625E-2</v>
      </c>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row>
    <row r="627" spans="1:61">
      <c r="A627" s="15">
        <v>624</v>
      </c>
      <c r="B627" s="15">
        <v>-2</v>
      </c>
      <c r="C627" s="15">
        <v>-8192</v>
      </c>
      <c r="D627" s="15">
        <f t="shared" si="428"/>
        <v>-1</v>
      </c>
      <c r="E627" s="15">
        <f t="shared" si="429"/>
        <v>0</v>
      </c>
      <c r="F627" s="15">
        <f t="shared" si="430"/>
        <v>-1</v>
      </c>
      <c r="G627" s="15">
        <v>845</v>
      </c>
      <c r="H627" s="15">
        <v>846</v>
      </c>
      <c r="I627" s="15">
        <v>367</v>
      </c>
      <c r="J627" s="15">
        <v>8</v>
      </c>
      <c r="K627" s="15"/>
      <c r="L627" s="15">
        <v>273</v>
      </c>
      <c r="M627" s="15">
        <f t="shared" si="431"/>
        <v>6.6650390625E-2</v>
      </c>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row>
    <row r="628" spans="1:61">
      <c r="A628" s="15">
        <v>625</v>
      </c>
      <c r="B628" s="15">
        <v>-2</v>
      </c>
      <c r="C628" s="15">
        <v>-8192</v>
      </c>
      <c r="D628" s="15">
        <f t="shared" si="428"/>
        <v>-1</v>
      </c>
      <c r="E628" s="15">
        <f t="shared" si="429"/>
        <v>0</v>
      </c>
      <c r="F628" s="15">
        <f t="shared" si="430"/>
        <v>-1</v>
      </c>
      <c r="G628" s="15">
        <v>847</v>
      </c>
      <c r="H628" s="15">
        <v>848</v>
      </c>
      <c r="I628" s="15">
        <v>368</v>
      </c>
      <c r="J628" s="15">
        <v>8</v>
      </c>
      <c r="K628" s="15"/>
      <c r="L628" s="15">
        <v>0</v>
      </c>
      <c r="M628" s="15">
        <f t="shared" si="431"/>
        <v>0</v>
      </c>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row>
    <row r="629" spans="1:61">
      <c r="A629" s="15">
        <v>626</v>
      </c>
      <c r="B629" s="15">
        <v>-2</v>
      </c>
      <c r="C629" s="15">
        <v>-8192</v>
      </c>
      <c r="D629" s="15">
        <f t="shared" si="428"/>
        <v>-1</v>
      </c>
      <c r="E629" s="15">
        <f t="shared" si="429"/>
        <v>0</v>
      </c>
      <c r="F629" s="15">
        <f t="shared" si="430"/>
        <v>-1</v>
      </c>
      <c r="G629" s="15">
        <v>849</v>
      </c>
      <c r="H629" s="15">
        <v>850</v>
      </c>
      <c r="I629" s="15">
        <v>368</v>
      </c>
      <c r="J629" s="15">
        <v>8</v>
      </c>
      <c r="K629" s="15"/>
      <c r="L629" s="15">
        <v>0</v>
      </c>
      <c r="M629" s="15">
        <f t="shared" si="431"/>
        <v>0</v>
      </c>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row>
    <row r="630" spans="1:61">
      <c r="A630" s="15">
        <v>627</v>
      </c>
      <c r="B630" s="15">
        <v>-2</v>
      </c>
      <c r="C630" s="15">
        <v>-8192</v>
      </c>
      <c r="D630" s="15">
        <f t="shared" si="428"/>
        <v>-1</v>
      </c>
      <c r="E630" s="15">
        <f t="shared" si="429"/>
        <v>0</v>
      </c>
      <c r="F630" s="15">
        <f t="shared" si="430"/>
        <v>-1</v>
      </c>
      <c r="G630" s="15">
        <v>851</v>
      </c>
      <c r="H630" s="15">
        <v>852</v>
      </c>
      <c r="I630" s="15">
        <v>377</v>
      </c>
      <c r="J630" s="15">
        <v>7</v>
      </c>
      <c r="K630" s="15"/>
      <c r="L630" s="15">
        <v>1365</v>
      </c>
      <c r="M630" s="15">
        <f t="shared" si="431"/>
        <v>0.333251953125</v>
      </c>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row>
    <row r="631" spans="1:61">
      <c r="A631" s="15">
        <v>628</v>
      </c>
      <c r="B631" s="15">
        <v>-2</v>
      </c>
      <c r="C631" s="15">
        <v>-8192</v>
      </c>
      <c r="D631" s="15">
        <f t="shared" si="428"/>
        <v>-1</v>
      </c>
      <c r="E631" s="15">
        <f t="shared" si="429"/>
        <v>0</v>
      </c>
      <c r="F631" s="15">
        <f t="shared" si="430"/>
        <v>-1</v>
      </c>
      <c r="G631" s="15">
        <v>853</v>
      </c>
      <c r="H631" s="15">
        <v>854</v>
      </c>
      <c r="I631" s="15">
        <v>377</v>
      </c>
      <c r="J631" s="15">
        <v>7</v>
      </c>
      <c r="K631" s="15"/>
      <c r="L631" s="15">
        <v>1365</v>
      </c>
      <c r="M631" s="15">
        <f t="shared" si="431"/>
        <v>0.333251953125</v>
      </c>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row>
    <row r="632" spans="1:61">
      <c r="A632" s="15">
        <v>629</v>
      </c>
      <c r="B632" s="15">
        <v>-2</v>
      </c>
      <c r="C632" s="15">
        <v>-8192</v>
      </c>
      <c r="D632" s="15">
        <f t="shared" si="428"/>
        <v>-1</v>
      </c>
      <c r="E632" s="15">
        <f t="shared" si="429"/>
        <v>0</v>
      </c>
      <c r="F632" s="15">
        <f t="shared" si="430"/>
        <v>-1</v>
      </c>
      <c r="G632" s="15">
        <v>-1</v>
      </c>
      <c r="H632" s="15">
        <v>-1</v>
      </c>
      <c r="I632" s="15">
        <v>381</v>
      </c>
      <c r="J632" s="15">
        <v>9</v>
      </c>
      <c r="K632" s="15"/>
      <c r="L632" s="15">
        <v>0</v>
      </c>
      <c r="M632" s="15">
        <f t="shared" si="431"/>
        <v>0</v>
      </c>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row>
    <row r="633" spans="1:61">
      <c r="A633" s="15">
        <v>630</v>
      </c>
      <c r="B633" s="15">
        <v>-2</v>
      </c>
      <c r="C633" s="15">
        <v>-8192</v>
      </c>
      <c r="D633" s="15">
        <f t="shared" si="428"/>
        <v>-1</v>
      </c>
      <c r="E633" s="15">
        <f t="shared" si="429"/>
        <v>0</v>
      </c>
      <c r="F633" s="15">
        <f t="shared" si="430"/>
        <v>-1</v>
      </c>
      <c r="G633" s="15">
        <v>-1</v>
      </c>
      <c r="H633" s="15">
        <v>-1</v>
      </c>
      <c r="I633" s="15">
        <v>381</v>
      </c>
      <c r="J633" s="15">
        <v>9</v>
      </c>
      <c r="K633" s="15"/>
      <c r="L633" s="15">
        <v>0</v>
      </c>
      <c r="M633" s="15">
        <f t="shared" si="431"/>
        <v>0</v>
      </c>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row>
    <row r="634" spans="1:61">
      <c r="A634" s="15">
        <v>631</v>
      </c>
      <c r="B634" s="15">
        <v>-2</v>
      </c>
      <c r="C634" s="15">
        <v>-8192</v>
      </c>
      <c r="D634" s="15">
        <f t="shared" si="428"/>
        <v>-1</v>
      </c>
      <c r="E634" s="15">
        <f t="shared" si="429"/>
        <v>0</v>
      </c>
      <c r="F634" s="15">
        <f t="shared" si="430"/>
        <v>-1</v>
      </c>
      <c r="G634" s="15">
        <v>-1</v>
      </c>
      <c r="H634" s="15">
        <v>-1</v>
      </c>
      <c r="I634" s="15">
        <v>382</v>
      </c>
      <c r="J634" s="15">
        <v>9</v>
      </c>
      <c r="K634" s="15"/>
      <c r="L634" s="15">
        <v>1365</v>
      </c>
      <c r="M634" s="15">
        <f t="shared" si="431"/>
        <v>0.333251953125</v>
      </c>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row>
    <row r="635" spans="1:61">
      <c r="A635" s="15">
        <v>632</v>
      </c>
      <c r="B635" s="15">
        <v>-2</v>
      </c>
      <c r="C635" s="15">
        <v>-8192</v>
      </c>
      <c r="D635" s="15">
        <f t="shared" si="428"/>
        <v>-1</v>
      </c>
      <c r="E635" s="15">
        <f t="shared" si="429"/>
        <v>0</v>
      </c>
      <c r="F635" s="15">
        <f t="shared" si="430"/>
        <v>-1</v>
      </c>
      <c r="G635" s="15">
        <v>-1</v>
      </c>
      <c r="H635" s="15">
        <v>-1</v>
      </c>
      <c r="I635" s="15">
        <v>382</v>
      </c>
      <c r="J635" s="15">
        <v>9</v>
      </c>
      <c r="K635" s="15"/>
      <c r="L635" s="15">
        <v>1365</v>
      </c>
      <c r="M635" s="15">
        <f t="shared" si="431"/>
        <v>0.333251953125</v>
      </c>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row>
    <row r="636" spans="1:61">
      <c r="A636" s="15">
        <v>633</v>
      </c>
      <c r="B636" s="15">
        <v>-2</v>
      </c>
      <c r="C636" s="15">
        <v>-8192</v>
      </c>
      <c r="D636" s="15">
        <f t="shared" si="428"/>
        <v>-1</v>
      </c>
      <c r="E636" s="15">
        <f t="shared" si="429"/>
        <v>0</v>
      </c>
      <c r="F636" s="15">
        <f t="shared" si="430"/>
        <v>-1</v>
      </c>
      <c r="G636" s="15">
        <v>-1</v>
      </c>
      <c r="H636" s="15">
        <v>-1</v>
      </c>
      <c r="I636" s="15">
        <v>384</v>
      </c>
      <c r="J636" s="15">
        <v>9</v>
      </c>
      <c r="K636" s="15"/>
      <c r="L636" s="15">
        <v>1365</v>
      </c>
      <c r="M636" s="15">
        <f t="shared" si="431"/>
        <v>0.333251953125</v>
      </c>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row>
    <row r="637" spans="1:61">
      <c r="A637" s="15">
        <v>634</v>
      </c>
      <c r="B637" s="15">
        <v>-2</v>
      </c>
      <c r="C637" s="15">
        <v>-8192</v>
      </c>
      <c r="D637" s="15">
        <f t="shared" si="428"/>
        <v>-1</v>
      </c>
      <c r="E637" s="15">
        <f t="shared" si="429"/>
        <v>0</v>
      </c>
      <c r="F637" s="15">
        <f t="shared" si="430"/>
        <v>-1</v>
      </c>
      <c r="G637" s="15">
        <v>-1</v>
      </c>
      <c r="H637" s="15">
        <v>-1</v>
      </c>
      <c r="I637" s="15">
        <v>384</v>
      </c>
      <c r="J637" s="15">
        <v>9</v>
      </c>
      <c r="K637" s="15"/>
      <c r="L637" s="15">
        <v>1365</v>
      </c>
      <c r="M637" s="15">
        <f t="shared" si="431"/>
        <v>0.333251953125</v>
      </c>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row>
    <row r="638" spans="1:61">
      <c r="A638" s="15">
        <v>635</v>
      </c>
      <c r="B638" s="15">
        <v>-2</v>
      </c>
      <c r="C638" s="15">
        <v>-8192</v>
      </c>
      <c r="D638" s="15">
        <f t="shared" si="428"/>
        <v>-1</v>
      </c>
      <c r="E638" s="15">
        <f t="shared" si="429"/>
        <v>0</v>
      </c>
      <c r="F638" s="15">
        <f t="shared" si="430"/>
        <v>-1</v>
      </c>
      <c r="G638" s="15">
        <v>855</v>
      </c>
      <c r="H638" s="15">
        <v>856</v>
      </c>
      <c r="I638" s="15">
        <v>388</v>
      </c>
      <c r="J638" s="15">
        <v>8</v>
      </c>
      <c r="K638" s="15"/>
      <c r="L638" s="15">
        <v>0</v>
      </c>
      <c r="M638" s="15">
        <f t="shared" si="431"/>
        <v>0</v>
      </c>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row>
    <row r="639" spans="1:61">
      <c r="A639" s="15">
        <v>636</v>
      </c>
      <c r="B639" s="15">
        <v>-2</v>
      </c>
      <c r="C639" s="15">
        <v>-8192</v>
      </c>
      <c r="D639" s="15">
        <f t="shared" si="428"/>
        <v>-1</v>
      </c>
      <c r="E639" s="15">
        <f t="shared" si="429"/>
        <v>0</v>
      </c>
      <c r="F639" s="15">
        <f t="shared" si="430"/>
        <v>-1</v>
      </c>
      <c r="G639" s="15">
        <v>857</v>
      </c>
      <c r="H639" s="15">
        <v>858</v>
      </c>
      <c r="I639" s="15">
        <v>388</v>
      </c>
      <c r="J639" s="15">
        <v>8</v>
      </c>
      <c r="K639" s="15"/>
      <c r="L639" s="15">
        <v>0</v>
      </c>
      <c r="M639" s="15">
        <f t="shared" si="431"/>
        <v>0</v>
      </c>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row>
    <row r="640" spans="1:61">
      <c r="A640" s="15">
        <v>637</v>
      </c>
      <c r="B640" s="15">
        <v>-2</v>
      </c>
      <c r="C640" s="15">
        <v>-8192</v>
      </c>
      <c r="D640" s="15">
        <f t="shared" si="428"/>
        <v>-1</v>
      </c>
      <c r="E640" s="15">
        <f t="shared" si="429"/>
        <v>0</v>
      </c>
      <c r="F640" s="15">
        <f t="shared" si="430"/>
        <v>-1</v>
      </c>
      <c r="G640" s="15">
        <v>-1</v>
      </c>
      <c r="H640" s="15">
        <v>-1</v>
      </c>
      <c r="I640" s="15">
        <v>389</v>
      </c>
      <c r="J640" s="15">
        <v>9</v>
      </c>
      <c r="K640" s="15"/>
      <c r="L640" s="15">
        <v>0</v>
      </c>
      <c r="M640" s="15">
        <f t="shared" si="431"/>
        <v>0</v>
      </c>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row>
    <row r="641" spans="1:61">
      <c r="A641" s="15">
        <v>638</v>
      </c>
      <c r="B641" s="15">
        <v>-2</v>
      </c>
      <c r="C641" s="15">
        <v>-8192</v>
      </c>
      <c r="D641" s="15">
        <f t="shared" si="428"/>
        <v>-1</v>
      </c>
      <c r="E641" s="15">
        <f t="shared" si="429"/>
        <v>0</v>
      </c>
      <c r="F641" s="15">
        <f t="shared" si="430"/>
        <v>-1</v>
      </c>
      <c r="G641" s="15">
        <v>-1</v>
      </c>
      <c r="H641" s="15">
        <v>-1</v>
      </c>
      <c r="I641" s="15">
        <v>389</v>
      </c>
      <c r="J641" s="15">
        <v>9</v>
      </c>
      <c r="K641" s="15"/>
      <c r="L641" s="15">
        <v>0</v>
      </c>
      <c r="M641" s="15">
        <f t="shared" si="431"/>
        <v>0</v>
      </c>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row>
    <row r="642" spans="1:61">
      <c r="A642" s="15">
        <v>639</v>
      </c>
      <c r="B642" s="15">
        <v>-2</v>
      </c>
      <c r="C642" s="15">
        <v>-8192</v>
      </c>
      <c r="D642" s="15">
        <f t="shared" si="428"/>
        <v>-1</v>
      </c>
      <c r="E642" s="15">
        <f t="shared" si="429"/>
        <v>0</v>
      </c>
      <c r="F642" s="15">
        <f t="shared" si="430"/>
        <v>-1</v>
      </c>
      <c r="G642" s="15">
        <v>-1</v>
      </c>
      <c r="H642" s="15">
        <v>-1</v>
      </c>
      <c r="I642" s="15">
        <v>390</v>
      </c>
      <c r="J642" s="15">
        <v>9</v>
      </c>
      <c r="K642" s="15"/>
      <c r="L642" s="15">
        <v>455</v>
      </c>
      <c r="M642" s="15">
        <f t="shared" si="431"/>
        <v>0.111083984375</v>
      </c>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row>
    <row r="643" spans="1:61">
      <c r="A643" s="15">
        <v>640</v>
      </c>
      <c r="B643" s="15">
        <v>-2</v>
      </c>
      <c r="C643" s="15">
        <v>-8192</v>
      </c>
      <c r="D643" s="15">
        <f t="shared" si="428"/>
        <v>-1</v>
      </c>
      <c r="E643" s="15">
        <f t="shared" si="429"/>
        <v>0</v>
      </c>
      <c r="F643" s="15">
        <f t="shared" si="430"/>
        <v>-1</v>
      </c>
      <c r="G643" s="15">
        <v>-1</v>
      </c>
      <c r="H643" s="15">
        <v>-1</v>
      </c>
      <c r="I643" s="15">
        <v>390</v>
      </c>
      <c r="J643" s="15">
        <v>9</v>
      </c>
      <c r="K643" s="15"/>
      <c r="L643" s="15">
        <v>455</v>
      </c>
      <c r="M643" s="15">
        <f t="shared" si="431"/>
        <v>0.111083984375</v>
      </c>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row>
    <row r="644" spans="1:61">
      <c r="A644" s="15">
        <v>641</v>
      </c>
      <c r="B644" s="15">
        <v>-2</v>
      </c>
      <c r="C644" s="15">
        <v>-8192</v>
      </c>
      <c r="D644" s="15">
        <f t="shared" ref="D644:D707" si="432">IF(C644&lt;&gt;-8192,INT(C644/2^12),-1)</f>
        <v>-1</v>
      </c>
      <c r="E644" s="15">
        <f t="shared" ref="E644:E707" si="433">IF(C644 &lt;&gt; -8192, MOD(C644, 2^12), 0)</f>
        <v>0</v>
      </c>
      <c r="F644" s="15">
        <f t="shared" ref="F644:F707" si="434">D644+(E644/2^12)</f>
        <v>-1</v>
      </c>
      <c r="G644" s="15">
        <v>859</v>
      </c>
      <c r="H644" s="15">
        <v>860</v>
      </c>
      <c r="I644" s="15">
        <v>391</v>
      </c>
      <c r="J644" s="15">
        <v>8</v>
      </c>
      <c r="K644" s="15"/>
      <c r="L644" s="15">
        <v>0</v>
      </c>
      <c r="M644" s="15">
        <f t="shared" ref="M644:M707" si="435">IF(L644 &gt;= 2^12, "Error: Wrong Probability!", L644/2^12)</f>
        <v>0</v>
      </c>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row>
    <row r="645" spans="1:61">
      <c r="A645" s="15">
        <v>642</v>
      </c>
      <c r="B645" s="15">
        <v>-2</v>
      </c>
      <c r="C645" s="15">
        <v>-8192</v>
      </c>
      <c r="D645" s="15">
        <f t="shared" si="432"/>
        <v>-1</v>
      </c>
      <c r="E645" s="15">
        <f t="shared" si="433"/>
        <v>0</v>
      </c>
      <c r="F645" s="15">
        <f t="shared" si="434"/>
        <v>-1</v>
      </c>
      <c r="G645" s="15">
        <v>861</v>
      </c>
      <c r="H645" s="15">
        <v>862</v>
      </c>
      <c r="I645" s="15">
        <v>391</v>
      </c>
      <c r="J645" s="15">
        <v>8</v>
      </c>
      <c r="K645" s="15"/>
      <c r="L645" s="15">
        <v>0</v>
      </c>
      <c r="M645" s="15">
        <f t="shared" si="435"/>
        <v>0</v>
      </c>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row>
    <row r="646" spans="1:61">
      <c r="A646" s="15">
        <v>643</v>
      </c>
      <c r="B646" s="15">
        <v>-2</v>
      </c>
      <c r="C646" s="15">
        <v>-8192</v>
      </c>
      <c r="D646" s="15">
        <f t="shared" si="432"/>
        <v>-1</v>
      </c>
      <c r="E646" s="15">
        <f t="shared" si="433"/>
        <v>0</v>
      </c>
      <c r="F646" s="15">
        <f t="shared" si="434"/>
        <v>-1</v>
      </c>
      <c r="G646" s="15">
        <v>-1</v>
      </c>
      <c r="H646" s="15">
        <v>-1</v>
      </c>
      <c r="I646" s="15">
        <v>393</v>
      </c>
      <c r="J646" s="15">
        <v>9</v>
      </c>
      <c r="K646" s="15"/>
      <c r="L646" s="15">
        <v>455</v>
      </c>
      <c r="M646" s="15">
        <f t="shared" si="435"/>
        <v>0.111083984375</v>
      </c>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row>
    <row r="647" spans="1:61">
      <c r="A647" s="15">
        <v>644</v>
      </c>
      <c r="B647" s="15">
        <v>-2</v>
      </c>
      <c r="C647" s="15">
        <v>-8192</v>
      </c>
      <c r="D647" s="15">
        <f t="shared" si="432"/>
        <v>-1</v>
      </c>
      <c r="E647" s="15">
        <f t="shared" si="433"/>
        <v>0</v>
      </c>
      <c r="F647" s="15">
        <f t="shared" si="434"/>
        <v>-1</v>
      </c>
      <c r="G647" s="15">
        <v>-1</v>
      </c>
      <c r="H647" s="15">
        <v>-1</v>
      </c>
      <c r="I647" s="15">
        <v>393</v>
      </c>
      <c r="J647" s="15">
        <v>9</v>
      </c>
      <c r="K647" s="15"/>
      <c r="L647" s="15">
        <v>455</v>
      </c>
      <c r="M647" s="15">
        <f t="shared" si="435"/>
        <v>0.111083984375</v>
      </c>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row>
    <row r="648" spans="1:61">
      <c r="A648" s="15">
        <v>645</v>
      </c>
      <c r="B648" s="15">
        <v>-2</v>
      </c>
      <c r="C648" s="15">
        <v>-8192</v>
      </c>
      <c r="D648" s="15">
        <f t="shared" si="432"/>
        <v>-1</v>
      </c>
      <c r="E648" s="15">
        <f t="shared" si="433"/>
        <v>0</v>
      </c>
      <c r="F648" s="15">
        <f t="shared" si="434"/>
        <v>-1</v>
      </c>
      <c r="G648" s="15">
        <v>-1</v>
      </c>
      <c r="H648" s="15">
        <v>-1</v>
      </c>
      <c r="I648" s="15">
        <v>394</v>
      </c>
      <c r="J648" s="15">
        <v>9</v>
      </c>
      <c r="K648" s="15"/>
      <c r="L648" s="15">
        <v>0</v>
      </c>
      <c r="M648" s="15">
        <f t="shared" si="435"/>
        <v>0</v>
      </c>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row>
    <row r="649" spans="1:61">
      <c r="A649" s="15">
        <v>646</v>
      </c>
      <c r="B649" s="15">
        <v>-2</v>
      </c>
      <c r="C649" s="15">
        <v>-8192</v>
      </c>
      <c r="D649" s="15">
        <f t="shared" si="432"/>
        <v>-1</v>
      </c>
      <c r="E649" s="15">
        <f t="shared" si="433"/>
        <v>0</v>
      </c>
      <c r="F649" s="15">
        <f t="shared" si="434"/>
        <v>-1</v>
      </c>
      <c r="G649" s="15">
        <v>-1</v>
      </c>
      <c r="H649" s="15">
        <v>-1</v>
      </c>
      <c r="I649" s="15">
        <v>394</v>
      </c>
      <c r="J649" s="15">
        <v>9</v>
      </c>
      <c r="K649" s="15"/>
      <c r="L649" s="15">
        <v>0</v>
      </c>
      <c r="M649" s="15">
        <f t="shared" si="435"/>
        <v>0</v>
      </c>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row>
    <row r="650" spans="1:61">
      <c r="A650" s="15">
        <v>647</v>
      </c>
      <c r="B650" s="15">
        <v>-2</v>
      </c>
      <c r="C650" s="15">
        <v>-8192</v>
      </c>
      <c r="D650" s="15">
        <f t="shared" si="432"/>
        <v>-1</v>
      </c>
      <c r="E650" s="15">
        <f t="shared" si="433"/>
        <v>0</v>
      </c>
      <c r="F650" s="15">
        <f t="shared" si="434"/>
        <v>-1</v>
      </c>
      <c r="G650" s="15">
        <v>863</v>
      </c>
      <c r="H650" s="15">
        <v>864</v>
      </c>
      <c r="I650" s="15">
        <v>395</v>
      </c>
      <c r="J650" s="15">
        <v>7</v>
      </c>
      <c r="K650" s="15"/>
      <c r="L650" s="15">
        <v>1365</v>
      </c>
      <c r="M650" s="15">
        <f t="shared" si="435"/>
        <v>0.333251953125</v>
      </c>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row>
    <row r="651" spans="1:61">
      <c r="A651" s="15">
        <v>648</v>
      </c>
      <c r="B651" s="15">
        <v>-2</v>
      </c>
      <c r="C651" s="15">
        <v>-8192</v>
      </c>
      <c r="D651" s="15">
        <f t="shared" si="432"/>
        <v>-1</v>
      </c>
      <c r="E651" s="15">
        <f t="shared" si="433"/>
        <v>0</v>
      </c>
      <c r="F651" s="15">
        <f t="shared" si="434"/>
        <v>-1</v>
      </c>
      <c r="G651" s="15">
        <v>865</v>
      </c>
      <c r="H651" s="15">
        <v>866</v>
      </c>
      <c r="I651" s="15">
        <v>395</v>
      </c>
      <c r="J651" s="15">
        <v>7</v>
      </c>
      <c r="K651" s="15"/>
      <c r="L651" s="15">
        <v>1365</v>
      </c>
      <c r="M651" s="15">
        <f t="shared" si="435"/>
        <v>0.333251953125</v>
      </c>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row>
    <row r="652" spans="1:61">
      <c r="A652" s="15">
        <v>649</v>
      </c>
      <c r="B652" s="15">
        <v>-2</v>
      </c>
      <c r="C652" s="15">
        <v>-8192</v>
      </c>
      <c r="D652" s="15">
        <f t="shared" si="432"/>
        <v>-1</v>
      </c>
      <c r="E652" s="15">
        <f t="shared" si="433"/>
        <v>0</v>
      </c>
      <c r="F652" s="15">
        <f t="shared" si="434"/>
        <v>-1</v>
      </c>
      <c r="G652" s="15">
        <v>867</v>
      </c>
      <c r="H652" s="15">
        <v>868</v>
      </c>
      <c r="I652" s="15">
        <v>398</v>
      </c>
      <c r="J652" s="15">
        <v>8</v>
      </c>
      <c r="K652" s="15"/>
      <c r="L652" s="15">
        <v>1365</v>
      </c>
      <c r="M652" s="15">
        <f t="shared" si="435"/>
        <v>0.333251953125</v>
      </c>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row>
    <row r="653" spans="1:61">
      <c r="A653" s="15">
        <v>650</v>
      </c>
      <c r="B653" s="15">
        <v>-2</v>
      </c>
      <c r="C653" s="15">
        <v>-8192</v>
      </c>
      <c r="D653" s="15">
        <f t="shared" si="432"/>
        <v>-1</v>
      </c>
      <c r="E653" s="15">
        <f t="shared" si="433"/>
        <v>0</v>
      </c>
      <c r="F653" s="15">
        <f t="shared" si="434"/>
        <v>-1</v>
      </c>
      <c r="G653" s="15">
        <v>869</v>
      </c>
      <c r="H653" s="15">
        <v>870</v>
      </c>
      <c r="I653" s="15">
        <v>398</v>
      </c>
      <c r="J653" s="15">
        <v>8</v>
      </c>
      <c r="K653" s="15"/>
      <c r="L653" s="15">
        <v>1365</v>
      </c>
      <c r="M653" s="15">
        <f t="shared" si="435"/>
        <v>0.333251953125</v>
      </c>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row>
    <row r="654" spans="1:61">
      <c r="A654" s="15">
        <v>651</v>
      </c>
      <c r="B654" s="15">
        <v>-2</v>
      </c>
      <c r="C654" s="15">
        <v>-8192</v>
      </c>
      <c r="D654" s="15">
        <f t="shared" si="432"/>
        <v>-1</v>
      </c>
      <c r="E654" s="15">
        <f t="shared" si="433"/>
        <v>0</v>
      </c>
      <c r="F654" s="15">
        <f t="shared" si="434"/>
        <v>-1</v>
      </c>
      <c r="G654" s="15">
        <v>-1</v>
      </c>
      <c r="H654" s="15">
        <v>-1</v>
      </c>
      <c r="I654" s="15">
        <v>400</v>
      </c>
      <c r="J654" s="15">
        <v>9</v>
      </c>
      <c r="K654" s="15"/>
      <c r="L654" s="15">
        <v>1365</v>
      </c>
      <c r="M654" s="15">
        <f t="shared" si="435"/>
        <v>0.333251953125</v>
      </c>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row>
    <row r="655" spans="1:61">
      <c r="A655" s="15">
        <v>652</v>
      </c>
      <c r="B655" s="15">
        <v>-2</v>
      </c>
      <c r="C655" s="15">
        <v>-8192</v>
      </c>
      <c r="D655" s="15">
        <f t="shared" si="432"/>
        <v>-1</v>
      </c>
      <c r="E655" s="15">
        <f t="shared" si="433"/>
        <v>0</v>
      </c>
      <c r="F655" s="15">
        <f t="shared" si="434"/>
        <v>-1</v>
      </c>
      <c r="G655" s="15">
        <v>-1</v>
      </c>
      <c r="H655" s="15">
        <v>-1</v>
      </c>
      <c r="I655" s="15">
        <v>400</v>
      </c>
      <c r="J655" s="15">
        <v>9</v>
      </c>
      <c r="K655" s="15"/>
      <c r="L655" s="15">
        <v>1365</v>
      </c>
      <c r="M655" s="15">
        <f t="shared" si="435"/>
        <v>0.333251953125</v>
      </c>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row>
    <row r="656" spans="1:61">
      <c r="A656" s="15">
        <v>653</v>
      </c>
      <c r="B656" s="15">
        <v>-2</v>
      </c>
      <c r="C656" s="15">
        <v>-8192</v>
      </c>
      <c r="D656" s="15">
        <f t="shared" si="432"/>
        <v>-1</v>
      </c>
      <c r="E656" s="15">
        <f t="shared" si="433"/>
        <v>0</v>
      </c>
      <c r="F656" s="15">
        <f t="shared" si="434"/>
        <v>-1</v>
      </c>
      <c r="G656" s="15">
        <v>-1</v>
      </c>
      <c r="H656" s="15">
        <v>-1</v>
      </c>
      <c r="I656" s="15">
        <v>403</v>
      </c>
      <c r="J656" s="15">
        <v>9</v>
      </c>
      <c r="K656" s="15"/>
      <c r="L656" s="15">
        <v>1365</v>
      </c>
      <c r="M656" s="15">
        <f t="shared" si="435"/>
        <v>0.333251953125</v>
      </c>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row>
    <row r="657" spans="1:61">
      <c r="A657" s="15">
        <v>654</v>
      </c>
      <c r="B657" s="15">
        <v>-2</v>
      </c>
      <c r="C657" s="15">
        <v>-8192</v>
      </c>
      <c r="D657" s="15">
        <f t="shared" si="432"/>
        <v>-1</v>
      </c>
      <c r="E657" s="15">
        <f t="shared" si="433"/>
        <v>0</v>
      </c>
      <c r="F657" s="15">
        <f t="shared" si="434"/>
        <v>-1</v>
      </c>
      <c r="G657" s="15">
        <v>-1</v>
      </c>
      <c r="H657" s="15">
        <v>-1</v>
      </c>
      <c r="I657" s="15">
        <v>403</v>
      </c>
      <c r="J657" s="15">
        <v>9</v>
      </c>
      <c r="K657" s="15"/>
      <c r="L657" s="15">
        <v>1365</v>
      </c>
      <c r="M657" s="15">
        <f t="shared" si="435"/>
        <v>0.333251953125</v>
      </c>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row>
    <row r="658" spans="1:61">
      <c r="A658" s="15">
        <v>655</v>
      </c>
      <c r="B658" s="15">
        <v>-2</v>
      </c>
      <c r="C658" s="15">
        <v>-8192</v>
      </c>
      <c r="D658" s="15">
        <f t="shared" si="432"/>
        <v>-1</v>
      </c>
      <c r="E658" s="15">
        <f t="shared" si="433"/>
        <v>0</v>
      </c>
      <c r="F658" s="15">
        <f t="shared" si="434"/>
        <v>-1</v>
      </c>
      <c r="G658" s="15">
        <v>871</v>
      </c>
      <c r="H658" s="15">
        <v>872</v>
      </c>
      <c r="I658" s="15">
        <v>409</v>
      </c>
      <c r="J658" s="15">
        <v>7</v>
      </c>
      <c r="K658" s="15"/>
      <c r="L658" s="15">
        <v>1365</v>
      </c>
      <c r="M658" s="15">
        <f t="shared" si="435"/>
        <v>0.333251953125</v>
      </c>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row>
    <row r="659" spans="1:61">
      <c r="A659" s="15">
        <v>656</v>
      </c>
      <c r="B659" s="15">
        <v>-2</v>
      </c>
      <c r="C659" s="15">
        <v>-8192</v>
      </c>
      <c r="D659" s="15">
        <f t="shared" si="432"/>
        <v>-1</v>
      </c>
      <c r="E659" s="15">
        <f t="shared" si="433"/>
        <v>0</v>
      </c>
      <c r="F659" s="15">
        <f t="shared" si="434"/>
        <v>-1</v>
      </c>
      <c r="G659" s="15">
        <v>873</v>
      </c>
      <c r="H659" s="15">
        <v>874</v>
      </c>
      <c r="I659" s="15">
        <v>409</v>
      </c>
      <c r="J659" s="15">
        <v>7</v>
      </c>
      <c r="K659" s="15"/>
      <c r="L659" s="15">
        <v>1365</v>
      </c>
      <c r="M659" s="15">
        <f t="shared" si="435"/>
        <v>0.333251953125</v>
      </c>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row>
    <row r="660" spans="1:61">
      <c r="A660" s="15">
        <v>657</v>
      </c>
      <c r="B660" s="15">
        <v>-2</v>
      </c>
      <c r="C660" s="15">
        <v>-8192</v>
      </c>
      <c r="D660" s="15">
        <f t="shared" si="432"/>
        <v>-1</v>
      </c>
      <c r="E660" s="15">
        <f t="shared" si="433"/>
        <v>0</v>
      </c>
      <c r="F660" s="15">
        <f t="shared" si="434"/>
        <v>-1</v>
      </c>
      <c r="G660" s="15">
        <v>875</v>
      </c>
      <c r="H660" s="15">
        <v>876</v>
      </c>
      <c r="I660" s="15">
        <v>411</v>
      </c>
      <c r="J660" s="15">
        <v>8</v>
      </c>
      <c r="K660" s="15"/>
      <c r="L660" s="15">
        <v>0</v>
      </c>
      <c r="M660" s="15">
        <f t="shared" si="435"/>
        <v>0</v>
      </c>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row>
    <row r="661" spans="1:61">
      <c r="A661" s="15">
        <v>658</v>
      </c>
      <c r="B661" s="15">
        <v>-2</v>
      </c>
      <c r="C661" s="15">
        <v>-8192</v>
      </c>
      <c r="D661" s="15">
        <f t="shared" si="432"/>
        <v>-1</v>
      </c>
      <c r="E661" s="15">
        <f t="shared" si="433"/>
        <v>0</v>
      </c>
      <c r="F661" s="15">
        <f t="shared" si="434"/>
        <v>-1</v>
      </c>
      <c r="G661" s="15">
        <v>877</v>
      </c>
      <c r="H661" s="15">
        <v>878</v>
      </c>
      <c r="I661" s="15">
        <v>411</v>
      </c>
      <c r="J661" s="15">
        <v>8</v>
      </c>
      <c r="K661" s="15"/>
      <c r="L661" s="15">
        <v>0</v>
      </c>
      <c r="M661" s="15">
        <f t="shared" si="435"/>
        <v>0</v>
      </c>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row>
    <row r="662" spans="1:61">
      <c r="A662" s="15">
        <v>659</v>
      </c>
      <c r="B662" s="15">
        <v>-2</v>
      </c>
      <c r="C662" s="15">
        <v>-8192</v>
      </c>
      <c r="D662" s="15">
        <f t="shared" si="432"/>
        <v>-1</v>
      </c>
      <c r="E662" s="15">
        <f t="shared" si="433"/>
        <v>0</v>
      </c>
      <c r="F662" s="15">
        <f t="shared" si="434"/>
        <v>-1</v>
      </c>
      <c r="G662" s="15">
        <v>879</v>
      </c>
      <c r="H662" s="15">
        <v>880</v>
      </c>
      <c r="I662" s="15">
        <v>412</v>
      </c>
      <c r="J662" s="15">
        <v>8</v>
      </c>
      <c r="K662" s="15"/>
      <c r="L662" s="15">
        <v>1365</v>
      </c>
      <c r="M662" s="15">
        <f t="shared" si="435"/>
        <v>0.333251953125</v>
      </c>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row>
    <row r="663" spans="1:61">
      <c r="A663" s="15">
        <v>660</v>
      </c>
      <c r="B663" s="15">
        <v>-2</v>
      </c>
      <c r="C663" s="15">
        <v>-8192</v>
      </c>
      <c r="D663" s="15">
        <f t="shared" si="432"/>
        <v>-1</v>
      </c>
      <c r="E663" s="15">
        <f t="shared" si="433"/>
        <v>0</v>
      </c>
      <c r="F663" s="15">
        <f t="shared" si="434"/>
        <v>-1</v>
      </c>
      <c r="G663" s="15">
        <v>881</v>
      </c>
      <c r="H663" s="15">
        <v>882</v>
      </c>
      <c r="I663" s="15">
        <v>412</v>
      </c>
      <c r="J663" s="15">
        <v>8</v>
      </c>
      <c r="K663" s="15"/>
      <c r="L663" s="15">
        <v>1365</v>
      </c>
      <c r="M663" s="15">
        <f t="shared" si="435"/>
        <v>0.333251953125</v>
      </c>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row>
    <row r="664" spans="1:61">
      <c r="A664" s="15">
        <v>661</v>
      </c>
      <c r="B664" s="15">
        <v>-2</v>
      </c>
      <c r="C664" s="15">
        <v>-8192</v>
      </c>
      <c r="D664" s="15">
        <f t="shared" si="432"/>
        <v>-1</v>
      </c>
      <c r="E664" s="15">
        <f t="shared" si="433"/>
        <v>0</v>
      </c>
      <c r="F664" s="15">
        <f t="shared" si="434"/>
        <v>-1</v>
      </c>
      <c r="G664" s="15">
        <v>-1</v>
      </c>
      <c r="H664" s="15">
        <v>-1</v>
      </c>
      <c r="I664" s="15">
        <v>414</v>
      </c>
      <c r="J664" s="15">
        <v>9</v>
      </c>
      <c r="K664" s="15"/>
      <c r="L664" s="15">
        <v>0</v>
      </c>
      <c r="M664" s="15">
        <f t="shared" si="435"/>
        <v>0</v>
      </c>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row>
    <row r="665" spans="1:61">
      <c r="A665" s="15">
        <v>662</v>
      </c>
      <c r="B665" s="15">
        <v>-2</v>
      </c>
      <c r="C665" s="15">
        <v>-8192</v>
      </c>
      <c r="D665" s="15">
        <f t="shared" si="432"/>
        <v>-1</v>
      </c>
      <c r="E665" s="15">
        <f t="shared" si="433"/>
        <v>0</v>
      </c>
      <c r="F665" s="15">
        <f t="shared" si="434"/>
        <v>-1</v>
      </c>
      <c r="G665" s="15">
        <v>-1</v>
      </c>
      <c r="H665" s="15">
        <v>-1</v>
      </c>
      <c r="I665" s="15">
        <v>414</v>
      </c>
      <c r="J665" s="15">
        <v>9</v>
      </c>
      <c r="K665" s="15"/>
      <c r="L665" s="15">
        <v>0</v>
      </c>
      <c r="M665" s="15">
        <f t="shared" si="435"/>
        <v>0</v>
      </c>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row>
    <row r="666" spans="1:61">
      <c r="A666" s="15">
        <v>663</v>
      </c>
      <c r="B666" s="15">
        <v>-2</v>
      </c>
      <c r="C666" s="15">
        <v>-8192</v>
      </c>
      <c r="D666" s="15">
        <f t="shared" si="432"/>
        <v>-1</v>
      </c>
      <c r="E666" s="15">
        <f t="shared" si="433"/>
        <v>0</v>
      </c>
      <c r="F666" s="15">
        <f t="shared" si="434"/>
        <v>-1</v>
      </c>
      <c r="G666" s="15">
        <v>883</v>
      </c>
      <c r="H666" s="15">
        <v>884</v>
      </c>
      <c r="I666" s="15">
        <v>419</v>
      </c>
      <c r="J666" s="15">
        <v>7</v>
      </c>
      <c r="K666" s="15"/>
      <c r="L666" s="15">
        <v>1365</v>
      </c>
      <c r="M666" s="15">
        <f t="shared" si="435"/>
        <v>0.333251953125</v>
      </c>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row>
    <row r="667" spans="1:61">
      <c r="A667" s="15">
        <v>664</v>
      </c>
      <c r="B667" s="15">
        <v>-2</v>
      </c>
      <c r="C667" s="15">
        <v>-8192</v>
      </c>
      <c r="D667" s="15">
        <f t="shared" si="432"/>
        <v>-1</v>
      </c>
      <c r="E667" s="15">
        <f t="shared" si="433"/>
        <v>0</v>
      </c>
      <c r="F667" s="15">
        <f t="shared" si="434"/>
        <v>-1</v>
      </c>
      <c r="G667" s="15">
        <v>885</v>
      </c>
      <c r="H667" s="15">
        <v>886</v>
      </c>
      <c r="I667" s="15">
        <v>419</v>
      </c>
      <c r="J667" s="15">
        <v>7</v>
      </c>
      <c r="K667" s="15"/>
      <c r="L667" s="15">
        <v>1365</v>
      </c>
      <c r="M667" s="15">
        <f t="shared" si="435"/>
        <v>0.333251953125</v>
      </c>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row>
    <row r="668" spans="1:61">
      <c r="A668" s="15">
        <v>665</v>
      </c>
      <c r="B668" s="15">
        <v>-2</v>
      </c>
      <c r="C668" s="15">
        <v>-8192</v>
      </c>
      <c r="D668" s="15">
        <f t="shared" si="432"/>
        <v>-1</v>
      </c>
      <c r="E668" s="15">
        <f t="shared" si="433"/>
        <v>0</v>
      </c>
      <c r="F668" s="15">
        <f t="shared" si="434"/>
        <v>-1</v>
      </c>
      <c r="G668" s="15">
        <v>887</v>
      </c>
      <c r="H668" s="15">
        <v>888</v>
      </c>
      <c r="I668" s="15">
        <v>422</v>
      </c>
      <c r="J668" s="15">
        <v>8</v>
      </c>
      <c r="K668" s="15"/>
      <c r="L668" s="15">
        <v>1365</v>
      </c>
      <c r="M668" s="15">
        <f t="shared" si="435"/>
        <v>0.333251953125</v>
      </c>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row>
    <row r="669" spans="1:61">
      <c r="A669" s="15">
        <v>666</v>
      </c>
      <c r="B669" s="15">
        <v>-2</v>
      </c>
      <c r="C669" s="15">
        <v>-8192</v>
      </c>
      <c r="D669" s="15">
        <f t="shared" si="432"/>
        <v>-1</v>
      </c>
      <c r="E669" s="15">
        <f t="shared" si="433"/>
        <v>0</v>
      </c>
      <c r="F669" s="15">
        <f t="shared" si="434"/>
        <v>-1</v>
      </c>
      <c r="G669" s="15">
        <v>889</v>
      </c>
      <c r="H669" s="15">
        <v>890</v>
      </c>
      <c r="I669" s="15">
        <v>422</v>
      </c>
      <c r="J669" s="15">
        <v>8</v>
      </c>
      <c r="K669" s="15"/>
      <c r="L669" s="15">
        <v>1365</v>
      </c>
      <c r="M669" s="15">
        <f t="shared" si="435"/>
        <v>0.333251953125</v>
      </c>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row>
    <row r="670" spans="1:61">
      <c r="A670" s="15">
        <v>667</v>
      </c>
      <c r="B670" s="15">
        <v>-2</v>
      </c>
      <c r="C670" s="15">
        <v>-8192</v>
      </c>
      <c r="D670" s="15">
        <f t="shared" si="432"/>
        <v>-1</v>
      </c>
      <c r="E670" s="15">
        <f t="shared" si="433"/>
        <v>0</v>
      </c>
      <c r="F670" s="15">
        <f t="shared" si="434"/>
        <v>-1</v>
      </c>
      <c r="G670" s="15">
        <v>-1</v>
      </c>
      <c r="H670" s="15">
        <v>-1</v>
      </c>
      <c r="I670" s="15">
        <v>424</v>
      </c>
      <c r="J670" s="15">
        <v>9</v>
      </c>
      <c r="K670" s="15"/>
      <c r="L670" s="15">
        <v>1365</v>
      </c>
      <c r="M670" s="15">
        <f t="shared" si="435"/>
        <v>0.333251953125</v>
      </c>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row>
    <row r="671" spans="1:61">
      <c r="A671" s="15">
        <v>668</v>
      </c>
      <c r="B671" s="15">
        <v>-2</v>
      </c>
      <c r="C671" s="15">
        <v>-8192</v>
      </c>
      <c r="D671" s="15">
        <f t="shared" si="432"/>
        <v>-1</v>
      </c>
      <c r="E671" s="15">
        <f t="shared" si="433"/>
        <v>0</v>
      </c>
      <c r="F671" s="15">
        <f t="shared" si="434"/>
        <v>-1</v>
      </c>
      <c r="G671" s="15">
        <v>-1</v>
      </c>
      <c r="H671" s="15">
        <v>-1</v>
      </c>
      <c r="I671" s="15">
        <v>424</v>
      </c>
      <c r="J671" s="15">
        <v>9</v>
      </c>
      <c r="K671" s="15"/>
      <c r="L671" s="15">
        <v>1365</v>
      </c>
      <c r="M671" s="15">
        <f t="shared" si="435"/>
        <v>0.333251953125</v>
      </c>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row>
    <row r="672" spans="1:61">
      <c r="A672" s="15">
        <v>669</v>
      </c>
      <c r="B672" s="15">
        <v>-2</v>
      </c>
      <c r="C672" s="15">
        <v>-8192</v>
      </c>
      <c r="D672" s="15">
        <f t="shared" si="432"/>
        <v>-1</v>
      </c>
      <c r="E672" s="15">
        <f t="shared" si="433"/>
        <v>0</v>
      </c>
      <c r="F672" s="15">
        <f t="shared" si="434"/>
        <v>-1</v>
      </c>
      <c r="G672" s="15">
        <v>891</v>
      </c>
      <c r="H672" s="15">
        <v>892</v>
      </c>
      <c r="I672" s="15">
        <v>428</v>
      </c>
      <c r="J672" s="15">
        <v>7</v>
      </c>
      <c r="K672" s="15"/>
      <c r="L672" s="15">
        <v>0</v>
      </c>
      <c r="M672" s="15">
        <f t="shared" si="435"/>
        <v>0</v>
      </c>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row>
    <row r="673" spans="1:61">
      <c r="A673" s="15">
        <v>670</v>
      </c>
      <c r="B673" s="15">
        <v>-2</v>
      </c>
      <c r="C673" s="15">
        <v>-8192</v>
      </c>
      <c r="D673" s="15">
        <f t="shared" si="432"/>
        <v>-1</v>
      </c>
      <c r="E673" s="15">
        <f t="shared" si="433"/>
        <v>0</v>
      </c>
      <c r="F673" s="15">
        <f t="shared" si="434"/>
        <v>-1</v>
      </c>
      <c r="G673" s="15">
        <v>893</v>
      </c>
      <c r="H673" s="15">
        <v>894</v>
      </c>
      <c r="I673" s="15">
        <v>428</v>
      </c>
      <c r="J673" s="15">
        <v>7</v>
      </c>
      <c r="K673" s="15"/>
      <c r="L673" s="15">
        <v>0</v>
      </c>
      <c r="M673" s="15">
        <f t="shared" si="435"/>
        <v>0</v>
      </c>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row>
    <row r="674" spans="1:61">
      <c r="A674" s="15">
        <v>671</v>
      </c>
      <c r="B674" s="15">
        <v>-2</v>
      </c>
      <c r="C674" s="15">
        <v>-8192</v>
      </c>
      <c r="D674" s="15">
        <f t="shared" si="432"/>
        <v>-1</v>
      </c>
      <c r="E674" s="15">
        <f t="shared" si="433"/>
        <v>0</v>
      </c>
      <c r="F674" s="15">
        <f t="shared" si="434"/>
        <v>-1</v>
      </c>
      <c r="G674" s="15">
        <v>895</v>
      </c>
      <c r="H674" s="15">
        <v>896</v>
      </c>
      <c r="I674" s="15">
        <v>429</v>
      </c>
      <c r="J674" s="15">
        <v>8</v>
      </c>
      <c r="K674" s="15"/>
      <c r="L674" s="15">
        <v>0</v>
      </c>
      <c r="M674" s="15">
        <f t="shared" si="435"/>
        <v>0</v>
      </c>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row>
    <row r="675" spans="1:61">
      <c r="A675" s="15">
        <v>672</v>
      </c>
      <c r="B675" s="15">
        <v>-2</v>
      </c>
      <c r="C675" s="15">
        <v>-8192</v>
      </c>
      <c r="D675" s="15">
        <f t="shared" si="432"/>
        <v>-1</v>
      </c>
      <c r="E675" s="15">
        <f t="shared" si="433"/>
        <v>0</v>
      </c>
      <c r="F675" s="15">
        <f t="shared" si="434"/>
        <v>-1</v>
      </c>
      <c r="G675" s="15">
        <v>897</v>
      </c>
      <c r="H675" s="15">
        <v>898</v>
      </c>
      <c r="I675" s="15">
        <v>429</v>
      </c>
      <c r="J675" s="15">
        <v>8</v>
      </c>
      <c r="K675" s="15"/>
      <c r="L675" s="15">
        <v>0</v>
      </c>
      <c r="M675" s="15">
        <f t="shared" si="435"/>
        <v>0</v>
      </c>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row>
    <row r="676" spans="1:61">
      <c r="A676" s="15">
        <v>673</v>
      </c>
      <c r="B676" s="15">
        <v>-2</v>
      </c>
      <c r="C676" s="15">
        <v>-8192</v>
      </c>
      <c r="D676" s="15">
        <f t="shared" si="432"/>
        <v>-1</v>
      </c>
      <c r="E676" s="15">
        <f t="shared" si="433"/>
        <v>0</v>
      </c>
      <c r="F676" s="15">
        <f t="shared" si="434"/>
        <v>-1</v>
      </c>
      <c r="G676" s="15">
        <v>899</v>
      </c>
      <c r="H676" s="15">
        <v>900</v>
      </c>
      <c r="I676" s="15">
        <v>430</v>
      </c>
      <c r="J676" s="15">
        <v>8</v>
      </c>
      <c r="K676" s="15"/>
      <c r="L676" s="15">
        <v>455</v>
      </c>
      <c r="M676" s="15">
        <f t="shared" si="435"/>
        <v>0.111083984375</v>
      </c>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row>
    <row r="677" spans="1:61">
      <c r="A677" s="15">
        <v>674</v>
      </c>
      <c r="B677" s="15">
        <v>-2</v>
      </c>
      <c r="C677" s="15">
        <v>-8192</v>
      </c>
      <c r="D677" s="15">
        <f t="shared" si="432"/>
        <v>-1</v>
      </c>
      <c r="E677" s="15">
        <f t="shared" si="433"/>
        <v>0</v>
      </c>
      <c r="F677" s="15">
        <f t="shared" si="434"/>
        <v>-1</v>
      </c>
      <c r="G677" s="15">
        <v>901</v>
      </c>
      <c r="H677" s="15">
        <v>902</v>
      </c>
      <c r="I677" s="15">
        <v>430</v>
      </c>
      <c r="J677" s="15">
        <v>8</v>
      </c>
      <c r="K677" s="15"/>
      <c r="L677" s="15">
        <v>455</v>
      </c>
      <c r="M677" s="15">
        <f t="shared" si="435"/>
        <v>0.111083984375</v>
      </c>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row>
    <row r="678" spans="1:61">
      <c r="A678" s="15">
        <v>675</v>
      </c>
      <c r="B678" s="15">
        <v>-2</v>
      </c>
      <c r="C678" s="15">
        <v>-8192</v>
      </c>
      <c r="D678" s="15">
        <f t="shared" si="432"/>
        <v>-1</v>
      </c>
      <c r="E678" s="15">
        <f t="shared" si="433"/>
        <v>0</v>
      </c>
      <c r="F678" s="15">
        <f t="shared" si="434"/>
        <v>-1</v>
      </c>
      <c r="G678" s="15">
        <v>903</v>
      </c>
      <c r="H678" s="15">
        <v>904</v>
      </c>
      <c r="I678" s="15">
        <v>431</v>
      </c>
      <c r="J678" s="15">
        <v>7</v>
      </c>
      <c r="K678" s="15"/>
      <c r="L678" s="15">
        <v>0</v>
      </c>
      <c r="M678" s="15">
        <f t="shared" si="435"/>
        <v>0</v>
      </c>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row>
    <row r="679" spans="1:61">
      <c r="A679" s="15">
        <v>676</v>
      </c>
      <c r="B679" s="15">
        <v>-2</v>
      </c>
      <c r="C679" s="15">
        <v>-8192</v>
      </c>
      <c r="D679" s="15">
        <f t="shared" si="432"/>
        <v>-1</v>
      </c>
      <c r="E679" s="15">
        <f t="shared" si="433"/>
        <v>0</v>
      </c>
      <c r="F679" s="15">
        <f t="shared" si="434"/>
        <v>-1</v>
      </c>
      <c r="G679" s="15">
        <v>905</v>
      </c>
      <c r="H679" s="15">
        <v>906</v>
      </c>
      <c r="I679" s="15">
        <v>431</v>
      </c>
      <c r="J679" s="15">
        <v>7</v>
      </c>
      <c r="K679" s="15"/>
      <c r="L679" s="15">
        <v>0</v>
      </c>
      <c r="M679" s="15">
        <f t="shared" si="435"/>
        <v>0</v>
      </c>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row>
    <row r="680" spans="1:61">
      <c r="A680" s="15">
        <v>677</v>
      </c>
      <c r="B680" s="15">
        <v>-2</v>
      </c>
      <c r="C680" s="15">
        <v>-8192</v>
      </c>
      <c r="D680" s="15">
        <f t="shared" si="432"/>
        <v>-1</v>
      </c>
      <c r="E680" s="15">
        <f t="shared" si="433"/>
        <v>0</v>
      </c>
      <c r="F680" s="15">
        <f t="shared" si="434"/>
        <v>-1</v>
      </c>
      <c r="G680" s="15">
        <v>907</v>
      </c>
      <c r="H680" s="15">
        <v>908</v>
      </c>
      <c r="I680" s="15">
        <v>432</v>
      </c>
      <c r="J680" s="15">
        <v>7</v>
      </c>
      <c r="K680" s="15"/>
      <c r="L680" s="15">
        <v>0</v>
      </c>
      <c r="M680" s="15">
        <f t="shared" si="435"/>
        <v>0</v>
      </c>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row>
    <row r="681" spans="1:61">
      <c r="A681" s="15">
        <v>678</v>
      </c>
      <c r="B681" s="15">
        <v>-2</v>
      </c>
      <c r="C681" s="15">
        <v>-8192</v>
      </c>
      <c r="D681" s="15">
        <f t="shared" si="432"/>
        <v>-1</v>
      </c>
      <c r="E681" s="15">
        <f t="shared" si="433"/>
        <v>0</v>
      </c>
      <c r="F681" s="15">
        <f t="shared" si="434"/>
        <v>-1</v>
      </c>
      <c r="G681" s="15">
        <v>909</v>
      </c>
      <c r="H681" s="15">
        <v>910</v>
      </c>
      <c r="I681" s="15">
        <v>432</v>
      </c>
      <c r="J681" s="15">
        <v>7</v>
      </c>
      <c r="K681" s="15"/>
      <c r="L681" s="15">
        <v>0</v>
      </c>
      <c r="M681" s="15">
        <f t="shared" si="435"/>
        <v>0</v>
      </c>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row>
    <row r="682" spans="1:61">
      <c r="A682" s="15">
        <v>679</v>
      </c>
      <c r="B682" s="15">
        <v>-2</v>
      </c>
      <c r="C682" s="15">
        <v>-8192</v>
      </c>
      <c r="D682" s="15">
        <f t="shared" si="432"/>
        <v>-1</v>
      </c>
      <c r="E682" s="15">
        <f t="shared" si="433"/>
        <v>0</v>
      </c>
      <c r="F682" s="15">
        <f t="shared" si="434"/>
        <v>-1</v>
      </c>
      <c r="G682" s="15">
        <v>-1</v>
      </c>
      <c r="H682" s="15">
        <v>-1</v>
      </c>
      <c r="I682" s="15">
        <v>433</v>
      </c>
      <c r="J682" s="15">
        <v>9</v>
      </c>
      <c r="K682" s="15"/>
      <c r="L682" s="15">
        <v>0</v>
      </c>
      <c r="M682" s="15">
        <f t="shared" si="435"/>
        <v>0</v>
      </c>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row>
    <row r="683" spans="1:61">
      <c r="A683" s="15">
        <v>680</v>
      </c>
      <c r="B683" s="15">
        <v>-2</v>
      </c>
      <c r="C683" s="15">
        <v>-8192</v>
      </c>
      <c r="D683" s="15">
        <f t="shared" si="432"/>
        <v>-1</v>
      </c>
      <c r="E683" s="15">
        <f t="shared" si="433"/>
        <v>0</v>
      </c>
      <c r="F683" s="15">
        <f t="shared" si="434"/>
        <v>-1</v>
      </c>
      <c r="G683" s="15">
        <v>-1</v>
      </c>
      <c r="H683" s="15">
        <v>-1</v>
      </c>
      <c r="I683" s="15">
        <v>433</v>
      </c>
      <c r="J683" s="15">
        <v>9</v>
      </c>
      <c r="K683" s="15"/>
      <c r="L683" s="15">
        <v>0</v>
      </c>
      <c r="M683" s="15">
        <f t="shared" si="435"/>
        <v>0</v>
      </c>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row>
    <row r="684" spans="1:61">
      <c r="A684" s="15">
        <v>681</v>
      </c>
      <c r="B684" s="15">
        <v>-2</v>
      </c>
      <c r="C684" s="15">
        <v>-8192</v>
      </c>
      <c r="D684" s="15">
        <f t="shared" si="432"/>
        <v>-1</v>
      </c>
      <c r="E684" s="15">
        <f t="shared" si="433"/>
        <v>0</v>
      </c>
      <c r="F684" s="15">
        <f t="shared" si="434"/>
        <v>-1</v>
      </c>
      <c r="G684" s="15">
        <v>-1</v>
      </c>
      <c r="H684" s="15">
        <v>-1</v>
      </c>
      <c r="I684" s="15">
        <v>434</v>
      </c>
      <c r="J684" s="15">
        <v>9</v>
      </c>
      <c r="K684" s="15"/>
      <c r="L684" s="15">
        <v>0</v>
      </c>
      <c r="M684" s="15">
        <f t="shared" si="435"/>
        <v>0</v>
      </c>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row>
    <row r="685" spans="1:61">
      <c r="A685" s="15">
        <v>682</v>
      </c>
      <c r="B685" s="15">
        <v>-2</v>
      </c>
      <c r="C685" s="15">
        <v>-8192</v>
      </c>
      <c r="D685" s="15">
        <f t="shared" si="432"/>
        <v>-1</v>
      </c>
      <c r="E685" s="15">
        <f t="shared" si="433"/>
        <v>0</v>
      </c>
      <c r="F685" s="15">
        <f t="shared" si="434"/>
        <v>-1</v>
      </c>
      <c r="G685" s="15">
        <v>-1</v>
      </c>
      <c r="H685" s="15">
        <v>-1</v>
      </c>
      <c r="I685" s="15">
        <v>434</v>
      </c>
      <c r="J685" s="15">
        <v>9</v>
      </c>
      <c r="K685" s="15"/>
      <c r="L685" s="15">
        <v>0</v>
      </c>
      <c r="M685" s="15">
        <f t="shared" si="435"/>
        <v>0</v>
      </c>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row>
    <row r="686" spans="1:61">
      <c r="A686" s="15">
        <v>683</v>
      </c>
      <c r="B686" s="15">
        <v>-2</v>
      </c>
      <c r="C686" s="15">
        <v>-8192</v>
      </c>
      <c r="D686" s="15">
        <f t="shared" si="432"/>
        <v>-1</v>
      </c>
      <c r="E686" s="15">
        <f t="shared" si="433"/>
        <v>0</v>
      </c>
      <c r="F686" s="15">
        <f t="shared" si="434"/>
        <v>-1</v>
      </c>
      <c r="G686" s="15">
        <v>-1</v>
      </c>
      <c r="H686" s="15">
        <v>-1</v>
      </c>
      <c r="I686" s="15">
        <v>435</v>
      </c>
      <c r="J686" s="15">
        <v>9</v>
      </c>
      <c r="K686" s="15"/>
      <c r="L686" s="15">
        <v>1365</v>
      </c>
      <c r="M686" s="15">
        <f t="shared" si="435"/>
        <v>0.333251953125</v>
      </c>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row>
    <row r="687" spans="1:61">
      <c r="A687" s="15">
        <v>684</v>
      </c>
      <c r="B687" s="15">
        <v>-2</v>
      </c>
      <c r="C687" s="15">
        <v>-8192</v>
      </c>
      <c r="D687" s="15">
        <f t="shared" si="432"/>
        <v>-1</v>
      </c>
      <c r="E687" s="15">
        <f t="shared" si="433"/>
        <v>0</v>
      </c>
      <c r="F687" s="15">
        <f t="shared" si="434"/>
        <v>-1</v>
      </c>
      <c r="G687" s="15">
        <v>-1</v>
      </c>
      <c r="H687" s="15">
        <v>-1</v>
      </c>
      <c r="I687" s="15">
        <v>435</v>
      </c>
      <c r="J687" s="15">
        <v>9</v>
      </c>
      <c r="K687" s="15"/>
      <c r="L687" s="15">
        <v>1365</v>
      </c>
      <c r="M687" s="15">
        <f t="shared" si="435"/>
        <v>0.333251953125</v>
      </c>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row>
    <row r="688" spans="1:61">
      <c r="A688" s="15">
        <v>685</v>
      </c>
      <c r="B688" s="15">
        <v>-2</v>
      </c>
      <c r="C688" s="15">
        <v>-8192</v>
      </c>
      <c r="D688" s="15">
        <f t="shared" si="432"/>
        <v>-1</v>
      </c>
      <c r="E688" s="15">
        <f t="shared" si="433"/>
        <v>0</v>
      </c>
      <c r="F688" s="15">
        <f t="shared" si="434"/>
        <v>-1</v>
      </c>
      <c r="G688" s="15">
        <v>-1</v>
      </c>
      <c r="H688" s="15">
        <v>-1</v>
      </c>
      <c r="I688" s="15">
        <v>436</v>
      </c>
      <c r="J688" s="15">
        <v>9</v>
      </c>
      <c r="K688" s="15"/>
      <c r="L688" s="15">
        <v>1365</v>
      </c>
      <c r="M688" s="15">
        <f t="shared" si="435"/>
        <v>0.333251953125</v>
      </c>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row>
    <row r="689" spans="1:61">
      <c r="A689" s="15">
        <v>686</v>
      </c>
      <c r="B689" s="15">
        <v>-2</v>
      </c>
      <c r="C689" s="15">
        <v>-8192</v>
      </c>
      <c r="D689" s="15">
        <f t="shared" si="432"/>
        <v>-1</v>
      </c>
      <c r="E689" s="15">
        <f t="shared" si="433"/>
        <v>0</v>
      </c>
      <c r="F689" s="15">
        <f t="shared" si="434"/>
        <v>-1</v>
      </c>
      <c r="G689" s="15">
        <v>-1</v>
      </c>
      <c r="H689" s="15">
        <v>-1</v>
      </c>
      <c r="I689" s="15">
        <v>436</v>
      </c>
      <c r="J689" s="15">
        <v>9</v>
      </c>
      <c r="K689" s="15"/>
      <c r="L689" s="15">
        <v>1365</v>
      </c>
      <c r="M689" s="15">
        <f t="shared" si="435"/>
        <v>0.333251953125</v>
      </c>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row>
    <row r="690" spans="1:61">
      <c r="A690" s="15">
        <v>687</v>
      </c>
      <c r="B690" s="15">
        <v>-2</v>
      </c>
      <c r="C690" s="15">
        <v>-8192</v>
      </c>
      <c r="D690" s="15">
        <f t="shared" si="432"/>
        <v>-1</v>
      </c>
      <c r="E690" s="15">
        <f t="shared" si="433"/>
        <v>0</v>
      </c>
      <c r="F690" s="15">
        <f t="shared" si="434"/>
        <v>-1</v>
      </c>
      <c r="G690" s="15">
        <v>-1</v>
      </c>
      <c r="H690" s="15">
        <v>-1</v>
      </c>
      <c r="I690" s="15">
        <v>437</v>
      </c>
      <c r="J690" s="15">
        <v>9</v>
      </c>
      <c r="K690" s="15"/>
      <c r="L690" s="15">
        <v>0</v>
      </c>
      <c r="M690" s="15">
        <f t="shared" si="435"/>
        <v>0</v>
      </c>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row>
    <row r="691" spans="1:61">
      <c r="A691" s="15">
        <v>688</v>
      </c>
      <c r="B691" s="15">
        <v>-2</v>
      </c>
      <c r="C691" s="15">
        <v>-8192</v>
      </c>
      <c r="D691" s="15">
        <f t="shared" si="432"/>
        <v>-1</v>
      </c>
      <c r="E691" s="15">
        <f t="shared" si="433"/>
        <v>0</v>
      </c>
      <c r="F691" s="15">
        <f t="shared" si="434"/>
        <v>-1</v>
      </c>
      <c r="G691" s="15">
        <v>-1</v>
      </c>
      <c r="H691" s="15">
        <v>-1</v>
      </c>
      <c r="I691" s="15">
        <v>437</v>
      </c>
      <c r="J691" s="15">
        <v>9</v>
      </c>
      <c r="K691" s="15"/>
      <c r="L691" s="15">
        <v>0</v>
      </c>
      <c r="M691" s="15">
        <f t="shared" si="435"/>
        <v>0</v>
      </c>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row>
    <row r="692" spans="1:61">
      <c r="A692" s="15">
        <v>689</v>
      </c>
      <c r="B692" s="15">
        <v>-2</v>
      </c>
      <c r="C692" s="15">
        <v>-8192</v>
      </c>
      <c r="D692" s="15">
        <f t="shared" si="432"/>
        <v>-1</v>
      </c>
      <c r="E692" s="15">
        <f t="shared" si="433"/>
        <v>0</v>
      </c>
      <c r="F692" s="15">
        <f t="shared" si="434"/>
        <v>-1</v>
      </c>
      <c r="G692" s="15">
        <v>-1</v>
      </c>
      <c r="H692" s="15">
        <v>-1</v>
      </c>
      <c r="I692" s="15">
        <v>438</v>
      </c>
      <c r="J692" s="15">
        <v>9</v>
      </c>
      <c r="K692" s="15"/>
      <c r="L692" s="15">
        <v>0</v>
      </c>
      <c r="M692" s="15">
        <f t="shared" si="435"/>
        <v>0</v>
      </c>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row>
    <row r="693" spans="1:61">
      <c r="A693" s="15">
        <v>690</v>
      </c>
      <c r="B693" s="15">
        <v>-2</v>
      </c>
      <c r="C693" s="15">
        <v>-8192</v>
      </c>
      <c r="D693" s="15">
        <f t="shared" si="432"/>
        <v>-1</v>
      </c>
      <c r="E693" s="15">
        <f t="shared" si="433"/>
        <v>0</v>
      </c>
      <c r="F693" s="15">
        <f t="shared" si="434"/>
        <v>-1</v>
      </c>
      <c r="G693" s="15">
        <v>-1</v>
      </c>
      <c r="H693" s="15">
        <v>-1</v>
      </c>
      <c r="I693" s="15">
        <v>438</v>
      </c>
      <c r="J693" s="15">
        <v>9</v>
      </c>
      <c r="K693" s="15"/>
      <c r="L693" s="15">
        <v>0</v>
      </c>
      <c r="M693" s="15">
        <f t="shared" si="435"/>
        <v>0</v>
      </c>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row>
    <row r="694" spans="1:61">
      <c r="A694" s="15">
        <v>691</v>
      </c>
      <c r="B694" s="15">
        <v>-2</v>
      </c>
      <c r="C694" s="15">
        <v>-8192</v>
      </c>
      <c r="D694" s="15">
        <f t="shared" si="432"/>
        <v>-1</v>
      </c>
      <c r="E694" s="15">
        <f t="shared" si="433"/>
        <v>0</v>
      </c>
      <c r="F694" s="15">
        <f t="shared" si="434"/>
        <v>-1</v>
      </c>
      <c r="G694" s="15">
        <v>911</v>
      </c>
      <c r="H694" s="15">
        <v>912</v>
      </c>
      <c r="I694" s="15">
        <v>443</v>
      </c>
      <c r="J694" s="15">
        <v>8</v>
      </c>
      <c r="K694" s="15"/>
      <c r="L694" s="15">
        <v>1365</v>
      </c>
      <c r="M694" s="15">
        <f t="shared" si="435"/>
        <v>0.333251953125</v>
      </c>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row>
    <row r="695" spans="1:61">
      <c r="A695" s="15">
        <v>692</v>
      </c>
      <c r="B695" s="15">
        <v>-2</v>
      </c>
      <c r="C695" s="15">
        <v>-8192</v>
      </c>
      <c r="D695" s="15">
        <f t="shared" si="432"/>
        <v>-1</v>
      </c>
      <c r="E695" s="15">
        <f t="shared" si="433"/>
        <v>0</v>
      </c>
      <c r="F695" s="15">
        <f t="shared" si="434"/>
        <v>-1</v>
      </c>
      <c r="G695" s="15">
        <v>913</v>
      </c>
      <c r="H695" s="15">
        <v>914</v>
      </c>
      <c r="I695" s="15">
        <v>443</v>
      </c>
      <c r="J695" s="15">
        <v>8</v>
      </c>
      <c r="K695" s="15"/>
      <c r="L695" s="15">
        <v>1365</v>
      </c>
      <c r="M695" s="15">
        <f t="shared" si="435"/>
        <v>0.333251953125</v>
      </c>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row>
    <row r="696" spans="1:61">
      <c r="A696" s="15">
        <v>693</v>
      </c>
      <c r="B696" s="15">
        <v>-2</v>
      </c>
      <c r="C696" s="15">
        <v>-8192</v>
      </c>
      <c r="D696" s="15">
        <f t="shared" si="432"/>
        <v>-1</v>
      </c>
      <c r="E696" s="15">
        <f t="shared" si="433"/>
        <v>0</v>
      </c>
      <c r="F696" s="15">
        <f t="shared" si="434"/>
        <v>-1</v>
      </c>
      <c r="G696" s="15">
        <v>915</v>
      </c>
      <c r="H696" s="15">
        <v>916</v>
      </c>
      <c r="I696" s="15">
        <v>444</v>
      </c>
      <c r="J696" s="15">
        <v>8</v>
      </c>
      <c r="K696" s="15"/>
      <c r="L696" s="15">
        <v>1365</v>
      </c>
      <c r="M696" s="15">
        <f t="shared" si="435"/>
        <v>0.333251953125</v>
      </c>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row>
    <row r="697" spans="1:61">
      <c r="A697" s="15">
        <v>694</v>
      </c>
      <c r="B697" s="15">
        <v>-2</v>
      </c>
      <c r="C697" s="15">
        <v>-8192</v>
      </c>
      <c r="D697" s="15">
        <f t="shared" si="432"/>
        <v>-1</v>
      </c>
      <c r="E697" s="15">
        <f t="shared" si="433"/>
        <v>0</v>
      </c>
      <c r="F697" s="15">
        <f t="shared" si="434"/>
        <v>-1</v>
      </c>
      <c r="G697" s="15">
        <v>917</v>
      </c>
      <c r="H697" s="15">
        <v>918</v>
      </c>
      <c r="I697" s="15">
        <v>444</v>
      </c>
      <c r="J697" s="15">
        <v>8</v>
      </c>
      <c r="K697" s="15"/>
      <c r="L697" s="15">
        <v>1365</v>
      </c>
      <c r="M697" s="15">
        <f t="shared" si="435"/>
        <v>0.333251953125</v>
      </c>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row>
    <row r="698" spans="1:61">
      <c r="A698" s="15">
        <v>695</v>
      </c>
      <c r="B698" s="15">
        <v>-2</v>
      </c>
      <c r="C698" s="15">
        <v>-8192</v>
      </c>
      <c r="D698" s="15">
        <f t="shared" si="432"/>
        <v>-1</v>
      </c>
      <c r="E698" s="15">
        <f t="shared" si="433"/>
        <v>0</v>
      </c>
      <c r="F698" s="15">
        <f t="shared" si="434"/>
        <v>-1</v>
      </c>
      <c r="G698" s="15">
        <v>-1</v>
      </c>
      <c r="H698" s="15">
        <v>-1</v>
      </c>
      <c r="I698" s="15">
        <v>445</v>
      </c>
      <c r="J698" s="15">
        <v>9</v>
      </c>
      <c r="K698" s="15"/>
      <c r="L698" s="15">
        <v>0</v>
      </c>
      <c r="M698" s="15">
        <f t="shared" si="435"/>
        <v>0</v>
      </c>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row>
    <row r="699" spans="1:61">
      <c r="A699" s="15">
        <v>696</v>
      </c>
      <c r="B699" s="15">
        <v>-2</v>
      </c>
      <c r="C699" s="15">
        <v>-8192</v>
      </c>
      <c r="D699" s="15">
        <f t="shared" si="432"/>
        <v>-1</v>
      </c>
      <c r="E699" s="15">
        <f t="shared" si="433"/>
        <v>0</v>
      </c>
      <c r="F699" s="15">
        <f t="shared" si="434"/>
        <v>-1</v>
      </c>
      <c r="G699" s="15">
        <v>-1</v>
      </c>
      <c r="H699" s="15">
        <v>-1</v>
      </c>
      <c r="I699" s="15">
        <v>445</v>
      </c>
      <c r="J699" s="15">
        <v>9</v>
      </c>
      <c r="K699" s="15"/>
      <c r="L699" s="15">
        <v>0</v>
      </c>
      <c r="M699" s="15">
        <f t="shared" si="435"/>
        <v>0</v>
      </c>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row>
    <row r="700" spans="1:61">
      <c r="A700" s="15">
        <v>697</v>
      </c>
      <c r="B700" s="15">
        <v>-2</v>
      </c>
      <c r="C700" s="15">
        <v>-8192</v>
      </c>
      <c r="D700" s="15">
        <f t="shared" si="432"/>
        <v>-1</v>
      </c>
      <c r="E700" s="15">
        <f t="shared" si="433"/>
        <v>0</v>
      </c>
      <c r="F700" s="15">
        <f t="shared" si="434"/>
        <v>-1</v>
      </c>
      <c r="G700" s="15">
        <v>-1</v>
      </c>
      <c r="H700" s="15">
        <v>-1</v>
      </c>
      <c r="I700" s="15">
        <v>446</v>
      </c>
      <c r="J700" s="15">
        <v>9</v>
      </c>
      <c r="K700" s="15"/>
      <c r="L700" s="15">
        <v>0</v>
      </c>
      <c r="M700" s="15">
        <f t="shared" si="435"/>
        <v>0</v>
      </c>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row>
    <row r="701" spans="1:61">
      <c r="A701" s="15">
        <v>698</v>
      </c>
      <c r="B701" s="15">
        <v>-2</v>
      </c>
      <c r="C701" s="15">
        <v>-8192</v>
      </c>
      <c r="D701" s="15">
        <f t="shared" si="432"/>
        <v>-1</v>
      </c>
      <c r="E701" s="15">
        <f t="shared" si="433"/>
        <v>0</v>
      </c>
      <c r="F701" s="15">
        <f t="shared" si="434"/>
        <v>-1</v>
      </c>
      <c r="G701" s="15">
        <v>-1</v>
      </c>
      <c r="H701" s="15">
        <v>-1</v>
      </c>
      <c r="I701" s="15">
        <v>446</v>
      </c>
      <c r="J701" s="15">
        <v>9</v>
      </c>
      <c r="K701" s="15"/>
      <c r="L701" s="15">
        <v>0</v>
      </c>
      <c r="M701" s="15">
        <f t="shared" si="435"/>
        <v>0</v>
      </c>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row>
    <row r="702" spans="1:61">
      <c r="A702" s="15">
        <v>699</v>
      </c>
      <c r="B702" s="15">
        <v>-2</v>
      </c>
      <c r="C702" s="15">
        <v>-8192</v>
      </c>
      <c r="D702" s="15">
        <f t="shared" si="432"/>
        <v>-1</v>
      </c>
      <c r="E702" s="15">
        <f t="shared" si="433"/>
        <v>0</v>
      </c>
      <c r="F702" s="15">
        <f t="shared" si="434"/>
        <v>-1</v>
      </c>
      <c r="G702" s="15">
        <v>-1</v>
      </c>
      <c r="H702" s="15">
        <v>-1</v>
      </c>
      <c r="I702" s="15">
        <v>447</v>
      </c>
      <c r="J702" s="15">
        <v>9</v>
      </c>
      <c r="K702" s="15"/>
      <c r="L702" s="15">
        <v>0</v>
      </c>
      <c r="M702" s="15">
        <f t="shared" si="435"/>
        <v>0</v>
      </c>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row>
    <row r="703" spans="1:61">
      <c r="A703" s="15">
        <v>700</v>
      </c>
      <c r="B703" s="15">
        <v>-2</v>
      </c>
      <c r="C703" s="15">
        <v>-8192</v>
      </c>
      <c r="D703" s="15">
        <f t="shared" si="432"/>
        <v>-1</v>
      </c>
      <c r="E703" s="15">
        <f t="shared" si="433"/>
        <v>0</v>
      </c>
      <c r="F703" s="15">
        <f t="shared" si="434"/>
        <v>-1</v>
      </c>
      <c r="G703" s="15">
        <v>-1</v>
      </c>
      <c r="H703" s="15">
        <v>-1</v>
      </c>
      <c r="I703" s="15">
        <v>447</v>
      </c>
      <c r="J703" s="15">
        <v>9</v>
      </c>
      <c r="K703" s="15"/>
      <c r="L703" s="15">
        <v>0</v>
      </c>
      <c r="M703" s="15">
        <f t="shared" si="435"/>
        <v>0</v>
      </c>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row>
    <row r="704" spans="1:61">
      <c r="A704" s="15">
        <v>701</v>
      </c>
      <c r="B704" s="15">
        <v>-2</v>
      </c>
      <c r="C704" s="15">
        <v>-8192</v>
      </c>
      <c r="D704" s="15">
        <f t="shared" si="432"/>
        <v>-1</v>
      </c>
      <c r="E704" s="15">
        <f t="shared" si="433"/>
        <v>0</v>
      </c>
      <c r="F704" s="15">
        <f t="shared" si="434"/>
        <v>-1</v>
      </c>
      <c r="G704" s="15">
        <v>-1</v>
      </c>
      <c r="H704" s="15">
        <v>-1</v>
      </c>
      <c r="I704" s="15">
        <v>448</v>
      </c>
      <c r="J704" s="15">
        <v>9</v>
      </c>
      <c r="K704" s="15"/>
      <c r="L704" s="15">
        <v>0</v>
      </c>
      <c r="M704" s="15">
        <f t="shared" si="435"/>
        <v>0</v>
      </c>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row>
    <row r="705" spans="1:61">
      <c r="A705" s="15">
        <v>702</v>
      </c>
      <c r="B705" s="15">
        <v>-2</v>
      </c>
      <c r="C705" s="15">
        <v>-8192</v>
      </c>
      <c r="D705" s="15">
        <f t="shared" si="432"/>
        <v>-1</v>
      </c>
      <c r="E705" s="15">
        <f t="shared" si="433"/>
        <v>0</v>
      </c>
      <c r="F705" s="15">
        <f t="shared" si="434"/>
        <v>-1</v>
      </c>
      <c r="G705" s="15">
        <v>-1</v>
      </c>
      <c r="H705" s="15">
        <v>-1</v>
      </c>
      <c r="I705" s="15">
        <v>448</v>
      </c>
      <c r="J705" s="15">
        <v>9</v>
      </c>
      <c r="K705" s="15"/>
      <c r="L705" s="15">
        <v>0</v>
      </c>
      <c r="M705" s="15">
        <f t="shared" si="435"/>
        <v>0</v>
      </c>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row>
    <row r="706" spans="1:61">
      <c r="A706" s="15">
        <v>703</v>
      </c>
      <c r="B706" s="15">
        <v>-2</v>
      </c>
      <c r="C706" s="15">
        <v>-8192</v>
      </c>
      <c r="D706" s="15">
        <f t="shared" si="432"/>
        <v>-1</v>
      </c>
      <c r="E706" s="15">
        <f t="shared" si="433"/>
        <v>0</v>
      </c>
      <c r="F706" s="15">
        <f t="shared" si="434"/>
        <v>-1</v>
      </c>
      <c r="G706" s="15">
        <v>-1</v>
      </c>
      <c r="H706" s="15">
        <v>-1</v>
      </c>
      <c r="I706" s="15">
        <v>451</v>
      </c>
      <c r="J706" s="15">
        <v>9</v>
      </c>
      <c r="K706" s="15"/>
      <c r="L706" s="15">
        <v>1365</v>
      </c>
      <c r="M706" s="15">
        <f t="shared" si="435"/>
        <v>0.333251953125</v>
      </c>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row>
    <row r="707" spans="1:61">
      <c r="A707" s="15">
        <v>704</v>
      </c>
      <c r="B707" s="15">
        <v>-2</v>
      </c>
      <c r="C707" s="15">
        <v>-8192</v>
      </c>
      <c r="D707" s="15">
        <f t="shared" si="432"/>
        <v>-1</v>
      </c>
      <c r="E707" s="15">
        <f t="shared" si="433"/>
        <v>0</v>
      </c>
      <c r="F707" s="15">
        <f t="shared" si="434"/>
        <v>-1</v>
      </c>
      <c r="G707" s="15">
        <v>-1</v>
      </c>
      <c r="H707" s="15">
        <v>-1</v>
      </c>
      <c r="I707" s="15">
        <v>451</v>
      </c>
      <c r="J707" s="15">
        <v>9</v>
      </c>
      <c r="K707" s="15"/>
      <c r="L707" s="15">
        <v>1365</v>
      </c>
      <c r="M707" s="15">
        <f t="shared" si="435"/>
        <v>0.333251953125</v>
      </c>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row>
    <row r="708" spans="1:61">
      <c r="A708" s="15">
        <v>705</v>
      </c>
      <c r="B708" s="15">
        <v>-2</v>
      </c>
      <c r="C708" s="15">
        <v>-8192</v>
      </c>
      <c r="D708" s="15">
        <f t="shared" ref="D708:D771" si="436">IF(C708&lt;&gt;-8192,INT(C708/2^12),-1)</f>
        <v>-1</v>
      </c>
      <c r="E708" s="15">
        <f t="shared" ref="E708:E771" si="437">IF(C708 &lt;&gt; -8192, MOD(C708, 2^12), 0)</f>
        <v>0</v>
      </c>
      <c r="F708" s="15">
        <f t="shared" ref="F708:F771" si="438">D708+(E708/2^12)</f>
        <v>-1</v>
      </c>
      <c r="G708" s="15">
        <v>-1</v>
      </c>
      <c r="H708" s="15">
        <v>-1</v>
      </c>
      <c r="I708" s="15">
        <v>452</v>
      </c>
      <c r="J708" s="15">
        <v>9</v>
      </c>
      <c r="K708" s="15"/>
      <c r="L708" s="15">
        <v>1365</v>
      </c>
      <c r="M708" s="15">
        <f t="shared" ref="M708:M771" si="439">IF(L708 &gt;= 2^12, "Error: Wrong Probability!", L708/2^12)</f>
        <v>0.333251953125</v>
      </c>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row>
    <row r="709" spans="1:61">
      <c r="A709" s="15">
        <v>706</v>
      </c>
      <c r="B709" s="15">
        <v>-2</v>
      </c>
      <c r="C709" s="15">
        <v>-8192</v>
      </c>
      <c r="D709" s="15">
        <f t="shared" si="436"/>
        <v>-1</v>
      </c>
      <c r="E709" s="15">
        <f t="shared" si="437"/>
        <v>0</v>
      </c>
      <c r="F709" s="15">
        <f t="shared" si="438"/>
        <v>-1</v>
      </c>
      <c r="G709" s="15">
        <v>-1</v>
      </c>
      <c r="H709" s="15">
        <v>-1</v>
      </c>
      <c r="I709" s="15">
        <v>452</v>
      </c>
      <c r="J709" s="15">
        <v>9</v>
      </c>
      <c r="K709" s="15"/>
      <c r="L709" s="15">
        <v>1365</v>
      </c>
      <c r="M709" s="15">
        <f t="shared" si="439"/>
        <v>0.333251953125</v>
      </c>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row>
    <row r="710" spans="1:61">
      <c r="A710" s="15">
        <v>707</v>
      </c>
      <c r="B710" s="15">
        <v>-2</v>
      </c>
      <c r="C710" s="15">
        <v>-8192</v>
      </c>
      <c r="D710" s="15">
        <f t="shared" si="436"/>
        <v>-1</v>
      </c>
      <c r="E710" s="15">
        <f t="shared" si="437"/>
        <v>0</v>
      </c>
      <c r="F710" s="15">
        <f t="shared" si="438"/>
        <v>-1</v>
      </c>
      <c r="G710" s="15">
        <v>-1</v>
      </c>
      <c r="H710" s="15">
        <v>-1</v>
      </c>
      <c r="I710" s="15">
        <v>455</v>
      </c>
      <c r="J710" s="15">
        <v>9</v>
      </c>
      <c r="K710" s="15"/>
      <c r="L710" s="15">
        <v>0</v>
      </c>
      <c r="M710" s="15">
        <f t="shared" si="439"/>
        <v>0</v>
      </c>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row>
    <row r="711" spans="1:61">
      <c r="A711" s="15">
        <v>708</v>
      </c>
      <c r="B711" s="15">
        <v>-2</v>
      </c>
      <c r="C711" s="15">
        <v>-8192</v>
      </c>
      <c r="D711" s="15">
        <f t="shared" si="436"/>
        <v>-1</v>
      </c>
      <c r="E711" s="15">
        <f t="shared" si="437"/>
        <v>0</v>
      </c>
      <c r="F711" s="15">
        <f t="shared" si="438"/>
        <v>-1</v>
      </c>
      <c r="G711" s="15">
        <v>-1</v>
      </c>
      <c r="H711" s="15">
        <v>-1</v>
      </c>
      <c r="I711" s="15">
        <v>455</v>
      </c>
      <c r="J711" s="15">
        <v>9</v>
      </c>
      <c r="K711" s="15"/>
      <c r="L711" s="15">
        <v>0</v>
      </c>
      <c r="M711" s="15">
        <f t="shared" si="439"/>
        <v>0</v>
      </c>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row>
    <row r="712" spans="1:61">
      <c r="A712" s="15">
        <v>709</v>
      </c>
      <c r="B712" s="15">
        <v>-2</v>
      </c>
      <c r="C712" s="15">
        <v>-8192</v>
      </c>
      <c r="D712" s="15">
        <f t="shared" si="436"/>
        <v>-1</v>
      </c>
      <c r="E712" s="15">
        <f t="shared" si="437"/>
        <v>0</v>
      </c>
      <c r="F712" s="15">
        <f t="shared" si="438"/>
        <v>-1</v>
      </c>
      <c r="G712" s="15">
        <v>-1</v>
      </c>
      <c r="H712" s="15">
        <v>-1</v>
      </c>
      <c r="I712" s="15">
        <v>456</v>
      </c>
      <c r="J712" s="15">
        <v>9</v>
      </c>
      <c r="K712" s="15"/>
      <c r="L712" s="15">
        <v>0</v>
      </c>
      <c r="M712" s="15">
        <f t="shared" si="439"/>
        <v>0</v>
      </c>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row>
    <row r="713" spans="1:61">
      <c r="A713" s="15">
        <v>710</v>
      </c>
      <c r="B713" s="15">
        <v>-2</v>
      </c>
      <c r="C713" s="15">
        <v>-8192</v>
      </c>
      <c r="D713" s="15">
        <f t="shared" si="436"/>
        <v>-1</v>
      </c>
      <c r="E713" s="15">
        <f t="shared" si="437"/>
        <v>0</v>
      </c>
      <c r="F713" s="15">
        <f t="shared" si="438"/>
        <v>-1</v>
      </c>
      <c r="G713" s="15">
        <v>-1</v>
      </c>
      <c r="H713" s="15">
        <v>-1</v>
      </c>
      <c r="I713" s="15">
        <v>456</v>
      </c>
      <c r="J713" s="15">
        <v>9</v>
      </c>
      <c r="K713" s="15"/>
      <c r="L713" s="15">
        <v>0</v>
      </c>
      <c r="M713" s="15">
        <f t="shared" si="439"/>
        <v>0</v>
      </c>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row>
    <row r="714" spans="1:61">
      <c r="A714" s="15">
        <v>711</v>
      </c>
      <c r="B714" s="15">
        <v>-2</v>
      </c>
      <c r="C714" s="15">
        <v>-8192</v>
      </c>
      <c r="D714" s="15">
        <f t="shared" si="436"/>
        <v>-1</v>
      </c>
      <c r="E714" s="15">
        <f t="shared" si="437"/>
        <v>0</v>
      </c>
      <c r="F714" s="15">
        <f t="shared" si="438"/>
        <v>-1</v>
      </c>
      <c r="G714" s="15">
        <v>919</v>
      </c>
      <c r="H714" s="15">
        <v>920</v>
      </c>
      <c r="I714" s="15">
        <v>457</v>
      </c>
      <c r="J714" s="15">
        <v>8</v>
      </c>
      <c r="K714" s="15"/>
      <c r="L714" s="15">
        <v>1365</v>
      </c>
      <c r="M714" s="15">
        <f t="shared" si="439"/>
        <v>0.333251953125</v>
      </c>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row>
    <row r="715" spans="1:61">
      <c r="A715" s="15">
        <v>712</v>
      </c>
      <c r="B715" s="15">
        <v>-2</v>
      </c>
      <c r="C715" s="15">
        <v>-8192</v>
      </c>
      <c r="D715" s="15">
        <f t="shared" si="436"/>
        <v>-1</v>
      </c>
      <c r="E715" s="15">
        <f t="shared" si="437"/>
        <v>0</v>
      </c>
      <c r="F715" s="15">
        <f t="shared" si="438"/>
        <v>-1</v>
      </c>
      <c r="G715" s="15">
        <v>921</v>
      </c>
      <c r="H715" s="15">
        <v>922</v>
      </c>
      <c r="I715" s="15">
        <v>457</v>
      </c>
      <c r="J715" s="15">
        <v>8</v>
      </c>
      <c r="K715" s="15"/>
      <c r="L715" s="15">
        <v>1365</v>
      </c>
      <c r="M715" s="15">
        <f t="shared" si="439"/>
        <v>0.333251953125</v>
      </c>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row>
    <row r="716" spans="1:61">
      <c r="A716" s="15">
        <v>713</v>
      </c>
      <c r="B716" s="15">
        <v>-2</v>
      </c>
      <c r="C716" s="15">
        <v>-8192</v>
      </c>
      <c r="D716" s="15">
        <f t="shared" si="436"/>
        <v>-1</v>
      </c>
      <c r="E716" s="15">
        <f t="shared" si="437"/>
        <v>0</v>
      </c>
      <c r="F716" s="15">
        <f t="shared" si="438"/>
        <v>-1</v>
      </c>
      <c r="G716" s="15">
        <v>923</v>
      </c>
      <c r="H716" s="15">
        <v>924</v>
      </c>
      <c r="I716" s="15">
        <v>458</v>
      </c>
      <c r="J716" s="15">
        <v>8</v>
      </c>
      <c r="K716" s="15"/>
      <c r="L716" s="15">
        <v>1365</v>
      </c>
      <c r="M716" s="15">
        <f t="shared" si="439"/>
        <v>0.333251953125</v>
      </c>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row>
    <row r="717" spans="1:61">
      <c r="A717" s="15">
        <v>714</v>
      </c>
      <c r="B717" s="15">
        <v>-2</v>
      </c>
      <c r="C717" s="15">
        <v>-8192</v>
      </c>
      <c r="D717" s="15">
        <f t="shared" si="436"/>
        <v>-1</v>
      </c>
      <c r="E717" s="15">
        <f t="shared" si="437"/>
        <v>0</v>
      </c>
      <c r="F717" s="15">
        <f t="shared" si="438"/>
        <v>-1</v>
      </c>
      <c r="G717" s="15">
        <v>925</v>
      </c>
      <c r="H717" s="15">
        <v>926</v>
      </c>
      <c r="I717" s="15">
        <v>458</v>
      </c>
      <c r="J717" s="15">
        <v>8</v>
      </c>
      <c r="K717" s="15"/>
      <c r="L717" s="15">
        <v>1365</v>
      </c>
      <c r="M717" s="15">
        <f t="shared" si="439"/>
        <v>0.333251953125</v>
      </c>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row>
    <row r="718" spans="1:61">
      <c r="A718" s="15">
        <v>715</v>
      </c>
      <c r="B718" s="15">
        <v>-2</v>
      </c>
      <c r="C718" s="15">
        <v>-8192</v>
      </c>
      <c r="D718" s="15">
        <f t="shared" si="436"/>
        <v>-1</v>
      </c>
      <c r="E718" s="15">
        <f t="shared" si="437"/>
        <v>0</v>
      </c>
      <c r="F718" s="15">
        <f t="shared" si="438"/>
        <v>-1</v>
      </c>
      <c r="G718" s="15">
        <v>-1</v>
      </c>
      <c r="H718" s="15">
        <v>-1</v>
      </c>
      <c r="I718" s="15">
        <v>459</v>
      </c>
      <c r="J718" s="15">
        <v>9</v>
      </c>
      <c r="K718" s="15"/>
      <c r="L718" s="15">
        <v>0</v>
      </c>
      <c r="M718" s="15">
        <f t="shared" si="439"/>
        <v>0</v>
      </c>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row>
    <row r="719" spans="1:61">
      <c r="A719" s="15">
        <v>716</v>
      </c>
      <c r="B719" s="15">
        <v>-2</v>
      </c>
      <c r="C719" s="15">
        <v>-8192</v>
      </c>
      <c r="D719" s="15">
        <f t="shared" si="436"/>
        <v>-1</v>
      </c>
      <c r="E719" s="15">
        <f t="shared" si="437"/>
        <v>0</v>
      </c>
      <c r="F719" s="15">
        <f t="shared" si="438"/>
        <v>-1</v>
      </c>
      <c r="G719" s="15">
        <v>-1</v>
      </c>
      <c r="H719" s="15">
        <v>-1</v>
      </c>
      <c r="I719" s="15">
        <v>459</v>
      </c>
      <c r="J719" s="15">
        <v>9</v>
      </c>
      <c r="K719" s="15"/>
      <c r="L719" s="15">
        <v>0</v>
      </c>
      <c r="M719" s="15">
        <f t="shared" si="439"/>
        <v>0</v>
      </c>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row>
    <row r="720" spans="1:61">
      <c r="A720" s="15">
        <v>717</v>
      </c>
      <c r="B720" s="15">
        <v>-2</v>
      </c>
      <c r="C720" s="15">
        <v>-8192</v>
      </c>
      <c r="D720" s="15">
        <f t="shared" si="436"/>
        <v>-1</v>
      </c>
      <c r="E720" s="15">
        <f t="shared" si="437"/>
        <v>0</v>
      </c>
      <c r="F720" s="15">
        <f t="shared" si="438"/>
        <v>-1</v>
      </c>
      <c r="G720" s="15">
        <v>-1</v>
      </c>
      <c r="H720" s="15">
        <v>-1</v>
      </c>
      <c r="I720" s="15">
        <v>460</v>
      </c>
      <c r="J720" s="15">
        <v>9</v>
      </c>
      <c r="K720" s="15"/>
      <c r="L720" s="15">
        <v>0</v>
      </c>
      <c r="M720" s="15">
        <f t="shared" si="439"/>
        <v>0</v>
      </c>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row>
    <row r="721" spans="1:61">
      <c r="A721" s="15">
        <v>718</v>
      </c>
      <c r="B721" s="15">
        <v>-2</v>
      </c>
      <c r="C721" s="15">
        <v>-8192</v>
      </c>
      <c r="D721" s="15">
        <f t="shared" si="436"/>
        <v>-1</v>
      </c>
      <c r="E721" s="15">
        <f t="shared" si="437"/>
        <v>0</v>
      </c>
      <c r="F721" s="15">
        <f t="shared" si="438"/>
        <v>-1</v>
      </c>
      <c r="G721" s="15">
        <v>-1</v>
      </c>
      <c r="H721" s="15">
        <v>-1</v>
      </c>
      <c r="I721" s="15">
        <v>460</v>
      </c>
      <c r="J721" s="15">
        <v>9</v>
      </c>
      <c r="K721" s="15"/>
      <c r="L721" s="15">
        <v>0</v>
      </c>
      <c r="M721" s="15">
        <f t="shared" si="439"/>
        <v>0</v>
      </c>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row>
    <row r="722" spans="1:61">
      <c r="A722" s="15">
        <v>719</v>
      </c>
      <c r="B722" s="15">
        <v>-2</v>
      </c>
      <c r="C722" s="15">
        <v>-8192</v>
      </c>
      <c r="D722" s="15">
        <f t="shared" si="436"/>
        <v>-1</v>
      </c>
      <c r="E722" s="15">
        <f t="shared" si="437"/>
        <v>0</v>
      </c>
      <c r="F722" s="15">
        <f t="shared" si="438"/>
        <v>-1</v>
      </c>
      <c r="G722" s="15">
        <v>-1</v>
      </c>
      <c r="H722" s="15">
        <v>-1</v>
      </c>
      <c r="I722" s="15">
        <v>461</v>
      </c>
      <c r="J722" s="15">
        <v>9</v>
      </c>
      <c r="K722" s="15"/>
      <c r="L722" s="15">
        <v>1365</v>
      </c>
      <c r="M722" s="15">
        <f t="shared" si="439"/>
        <v>0.333251953125</v>
      </c>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row>
    <row r="723" spans="1:61">
      <c r="A723" s="15">
        <v>720</v>
      </c>
      <c r="B723" s="15">
        <v>-2</v>
      </c>
      <c r="C723" s="15">
        <v>-8192</v>
      </c>
      <c r="D723" s="15">
        <f t="shared" si="436"/>
        <v>-1</v>
      </c>
      <c r="E723" s="15">
        <f t="shared" si="437"/>
        <v>0</v>
      </c>
      <c r="F723" s="15">
        <f t="shared" si="438"/>
        <v>-1</v>
      </c>
      <c r="G723" s="15">
        <v>-1</v>
      </c>
      <c r="H723" s="15">
        <v>-1</v>
      </c>
      <c r="I723" s="15">
        <v>461</v>
      </c>
      <c r="J723" s="15">
        <v>9</v>
      </c>
      <c r="K723" s="15"/>
      <c r="L723" s="15">
        <v>1365</v>
      </c>
      <c r="M723" s="15">
        <f t="shared" si="439"/>
        <v>0.333251953125</v>
      </c>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row>
    <row r="724" spans="1:61">
      <c r="A724" s="15">
        <v>721</v>
      </c>
      <c r="B724" s="15">
        <v>-2</v>
      </c>
      <c r="C724" s="15">
        <v>-8192</v>
      </c>
      <c r="D724" s="15">
        <f t="shared" si="436"/>
        <v>-1</v>
      </c>
      <c r="E724" s="15">
        <f t="shared" si="437"/>
        <v>0</v>
      </c>
      <c r="F724" s="15">
        <f t="shared" si="438"/>
        <v>-1</v>
      </c>
      <c r="G724" s="15">
        <v>-1</v>
      </c>
      <c r="H724" s="15">
        <v>-1</v>
      </c>
      <c r="I724" s="15">
        <v>462</v>
      </c>
      <c r="J724" s="15">
        <v>9</v>
      </c>
      <c r="K724" s="15"/>
      <c r="L724" s="15">
        <v>1365</v>
      </c>
      <c r="M724" s="15">
        <f t="shared" si="439"/>
        <v>0.333251953125</v>
      </c>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row>
    <row r="725" spans="1:61">
      <c r="A725" s="15">
        <v>722</v>
      </c>
      <c r="B725" s="15">
        <v>-2</v>
      </c>
      <c r="C725" s="15">
        <v>-8192</v>
      </c>
      <c r="D725" s="15">
        <f t="shared" si="436"/>
        <v>-1</v>
      </c>
      <c r="E725" s="15">
        <f t="shared" si="437"/>
        <v>0</v>
      </c>
      <c r="F725" s="15">
        <f t="shared" si="438"/>
        <v>-1</v>
      </c>
      <c r="G725" s="15">
        <v>-1</v>
      </c>
      <c r="H725" s="15">
        <v>-1</v>
      </c>
      <c r="I725" s="15">
        <v>462</v>
      </c>
      <c r="J725" s="15">
        <v>9</v>
      </c>
      <c r="K725" s="15"/>
      <c r="L725" s="15">
        <v>1365</v>
      </c>
      <c r="M725" s="15">
        <f t="shared" si="439"/>
        <v>0.333251953125</v>
      </c>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row>
    <row r="726" spans="1:61">
      <c r="A726" s="15">
        <v>723</v>
      </c>
      <c r="B726" s="15">
        <v>-2</v>
      </c>
      <c r="C726" s="15">
        <v>-8192</v>
      </c>
      <c r="D726" s="15">
        <f t="shared" si="436"/>
        <v>-1</v>
      </c>
      <c r="E726" s="15">
        <f t="shared" si="437"/>
        <v>0</v>
      </c>
      <c r="F726" s="15">
        <f t="shared" si="438"/>
        <v>-1</v>
      </c>
      <c r="G726" s="15">
        <v>927</v>
      </c>
      <c r="H726" s="15">
        <v>928</v>
      </c>
      <c r="I726" s="15">
        <v>467</v>
      </c>
      <c r="J726" s="15">
        <v>8</v>
      </c>
      <c r="K726" s="15"/>
      <c r="L726" s="15">
        <v>1365</v>
      </c>
      <c r="M726" s="15">
        <f t="shared" si="439"/>
        <v>0.333251953125</v>
      </c>
    </row>
    <row r="727" spans="1:61">
      <c r="A727" s="15">
        <v>724</v>
      </c>
      <c r="B727" s="15">
        <v>-2</v>
      </c>
      <c r="C727" s="15">
        <v>-8192</v>
      </c>
      <c r="D727" s="15">
        <f t="shared" si="436"/>
        <v>-1</v>
      </c>
      <c r="E727" s="15">
        <f t="shared" si="437"/>
        <v>0</v>
      </c>
      <c r="F727" s="15">
        <f t="shared" si="438"/>
        <v>-1</v>
      </c>
      <c r="G727" s="15">
        <v>929</v>
      </c>
      <c r="H727" s="15">
        <v>930</v>
      </c>
      <c r="I727" s="15">
        <v>467</v>
      </c>
      <c r="J727" s="15">
        <v>8</v>
      </c>
      <c r="K727" s="15"/>
      <c r="L727" s="15">
        <v>1365</v>
      </c>
      <c r="M727" s="15">
        <f t="shared" si="439"/>
        <v>0.333251953125</v>
      </c>
    </row>
    <row r="728" spans="1:61">
      <c r="A728" s="15">
        <v>725</v>
      </c>
      <c r="B728" s="15">
        <v>-2</v>
      </c>
      <c r="C728" s="15">
        <v>-8192</v>
      </c>
      <c r="D728" s="15">
        <f t="shared" si="436"/>
        <v>-1</v>
      </c>
      <c r="E728" s="15">
        <f t="shared" si="437"/>
        <v>0</v>
      </c>
      <c r="F728" s="15">
        <f t="shared" si="438"/>
        <v>-1</v>
      </c>
      <c r="G728" s="15">
        <v>931</v>
      </c>
      <c r="H728" s="15">
        <v>932</v>
      </c>
      <c r="I728" s="15">
        <v>468</v>
      </c>
      <c r="J728" s="15">
        <v>8</v>
      </c>
      <c r="K728" s="15"/>
      <c r="L728" s="15">
        <v>1365</v>
      </c>
      <c r="M728" s="15">
        <f t="shared" si="439"/>
        <v>0.333251953125</v>
      </c>
    </row>
    <row r="729" spans="1:61">
      <c r="A729" s="15">
        <v>726</v>
      </c>
      <c r="B729" s="15">
        <v>-2</v>
      </c>
      <c r="C729" s="15">
        <v>-8192</v>
      </c>
      <c r="D729" s="15">
        <f t="shared" si="436"/>
        <v>-1</v>
      </c>
      <c r="E729" s="15">
        <f t="shared" si="437"/>
        <v>0</v>
      </c>
      <c r="F729" s="15">
        <f t="shared" si="438"/>
        <v>-1</v>
      </c>
      <c r="G729" s="15">
        <v>933</v>
      </c>
      <c r="H729" s="15">
        <v>934</v>
      </c>
      <c r="I729" s="15">
        <v>468</v>
      </c>
      <c r="J729" s="15">
        <v>8</v>
      </c>
      <c r="K729" s="15"/>
      <c r="L729" s="15">
        <v>1365</v>
      </c>
      <c r="M729" s="15">
        <f t="shared" si="439"/>
        <v>0.333251953125</v>
      </c>
    </row>
    <row r="730" spans="1:61">
      <c r="A730" s="15">
        <v>727</v>
      </c>
      <c r="B730" s="15">
        <v>-2</v>
      </c>
      <c r="C730" s="15">
        <v>-8192</v>
      </c>
      <c r="D730" s="15">
        <f t="shared" si="436"/>
        <v>-1</v>
      </c>
      <c r="E730" s="15">
        <f t="shared" si="437"/>
        <v>0</v>
      </c>
      <c r="F730" s="15">
        <f t="shared" si="438"/>
        <v>-1</v>
      </c>
      <c r="G730" s="15">
        <v>-1</v>
      </c>
      <c r="H730" s="15">
        <v>-1</v>
      </c>
      <c r="I730" s="15">
        <v>475</v>
      </c>
      <c r="J730" s="15">
        <v>9</v>
      </c>
      <c r="K730" s="15"/>
      <c r="L730" s="15">
        <v>819</v>
      </c>
      <c r="M730" s="15">
        <f t="shared" si="439"/>
        <v>0.199951171875</v>
      </c>
    </row>
    <row r="731" spans="1:61">
      <c r="A731" s="15">
        <v>728</v>
      </c>
      <c r="B731" s="15">
        <v>-2</v>
      </c>
      <c r="C731" s="15">
        <v>-8192</v>
      </c>
      <c r="D731" s="15">
        <f t="shared" si="436"/>
        <v>-1</v>
      </c>
      <c r="E731" s="15">
        <f t="shared" si="437"/>
        <v>0</v>
      </c>
      <c r="F731" s="15">
        <f t="shared" si="438"/>
        <v>-1</v>
      </c>
      <c r="G731" s="15">
        <v>-1</v>
      </c>
      <c r="H731" s="15">
        <v>-1</v>
      </c>
      <c r="I731" s="15">
        <v>475</v>
      </c>
      <c r="J731" s="15">
        <v>9</v>
      </c>
      <c r="K731" s="15"/>
      <c r="L731" s="15">
        <v>819</v>
      </c>
      <c r="M731" s="15">
        <f t="shared" si="439"/>
        <v>0.199951171875</v>
      </c>
    </row>
    <row r="732" spans="1:61">
      <c r="A732" s="15">
        <v>729</v>
      </c>
      <c r="B732" s="15">
        <v>-2</v>
      </c>
      <c r="C732" s="15">
        <v>-8192</v>
      </c>
      <c r="D732" s="15">
        <f t="shared" si="436"/>
        <v>-1</v>
      </c>
      <c r="E732" s="15">
        <f t="shared" si="437"/>
        <v>0</v>
      </c>
      <c r="F732" s="15">
        <f t="shared" si="438"/>
        <v>-1</v>
      </c>
      <c r="G732" s="15">
        <v>-1</v>
      </c>
      <c r="H732" s="15">
        <v>-1</v>
      </c>
      <c r="I732" s="15">
        <v>476</v>
      </c>
      <c r="J732" s="15">
        <v>9</v>
      </c>
      <c r="K732" s="15"/>
      <c r="L732" s="15">
        <v>819</v>
      </c>
      <c r="M732" s="15">
        <f t="shared" si="439"/>
        <v>0.199951171875</v>
      </c>
    </row>
    <row r="733" spans="1:61">
      <c r="A733" s="15">
        <v>730</v>
      </c>
      <c r="B733" s="15">
        <v>-2</v>
      </c>
      <c r="C733" s="15">
        <v>-8192</v>
      </c>
      <c r="D733" s="15">
        <f t="shared" si="436"/>
        <v>-1</v>
      </c>
      <c r="E733" s="15">
        <f t="shared" si="437"/>
        <v>0</v>
      </c>
      <c r="F733" s="15">
        <f t="shared" si="438"/>
        <v>-1</v>
      </c>
      <c r="G733" s="15">
        <v>-1</v>
      </c>
      <c r="H733" s="15">
        <v>-1</v>
      </c>
      <c r="I733" s="15">
        <v>476</v>
      </c>
      <c r="J733" s="15">
        <v>9</v>
      </c>
      <c r="K733" s="15"/>
      <c r="L733" s="15">
        <v>819</v>
      </c>
      <c r="M733" s="15">
        <f t="shared" si="439"/>
        <v>0.199951171875</v>
      </c>
    </row>
    <row r="734" spans="1:61">
      <c r="A734" s="15">
        <v>731</v>
      </c>
      <c r="B734" s="15">
        <v>-2</v>
      </c>
      <c r="C734" s="15">
        <v>-8192</v>
      </c>
      <c r="D734" s="15">
        <f t="shared" si="436"/>
        <v>-1</v>
      </c>
      <c r="E734" s="15">
        <f t="shared" si="437"/>
        <v>0</v>
      </c>
      <c r="F734" s="15">
        <f t="shared" si="438"/>
        <v>-1</v>
      </c>
      <c r="G734" s="15">
        <v>-1</v>
      </c>
      <c r="H734" s="15">
        <v>-1</v>
      </c>
      <c r="I734" s="15">
        <v>479</v>
      </c>
      <c r="J734" s="15">
        <v>9</v>
      </c>
      <c r="K734" s="15"/>
      <c r="L734" s="15">
        <v>0</v>
      </c>
      <c r="M734" s="15">
        <f t="shared" si="439"/>
        <v>0</v>
      </c>
    </row>
    <row r="735" spans="1:61">
      <c r="A735" s="15">
        <v>732</v>
      </c>
      <c r="B735" s="15">
        <v>-2</v>
      </c>
      <c r="C735" s="15">
        <v>-8192</v>
      </c>
      <c r="D735" s="15">
        <f t="shared" si="436"/>
        <v>-1</v>
      </c>
      <c r="E735" s="15">
        <f t="shared" si="437"/>
        <v>0</v>
      </c>
      <c r="F735" s="15">
        <f t="shared" si="438"/>
        <v>-1</v>
      </c>
      <c r="G735" s="15">
        <v>-1</v>
      </c>
      <c r="H735" s="15">
        <v>-1</v>
      </c>
      <c r="I735" s="15">
        <v>479</v>
      </c>
      <c r="J735" s="15">
        <v>9</v>
      </c>
      <c r="K735" s="15"/>
      <c r="L735" s="15">
        <v>0</v>
      </c>
      <c r="M735" s="15">
        <f t="shared" si="439"/>
        <v>0</v>
      </c>
    </row>
    <row r="736" spans="1:61">
      <c r="A736" s="15">
        <v>733</v>
      </c>
      <c r="B736" s="15">
        <v>-2</v>
      </c>
      <c r="C736" s="15">
        <v>-8192</v>
      </c>
      <c r="D736" s="15">
        <f t="shared" si="436"/>
        <v>-1</v>
      </c>
      <c r="E736" s="15">
        <f t="shared" si="437"/>
        <v>0</v>
      </c>
      <c r="F736" s="15">
        <f t="shared" si="438"/>
        <v>-1</v>
      </c>
      <c r="G736" s="15">
        <v>-1</v>
      </c>
      <c r="H736" s="15">
        <v>-1</v>
      </c>
      <c r="I736" s="15">
        <v>480</v>
      </c>
      <c r="J736" s="15">
        <v>9</v>
      </c>
      <c r="K736" s="15"/>
      <c r="L736" s="15">
        <v>0</v>
      </c>
      <c r="M736" s="15">
        <f t="shared" si="439"/>
        <v>0</v>
      </c>
    </row>
    <row r="737" spans="1:13">
      <c r="A737" s="15">
        <v>734</v>
      </c>
      <c r="B737" s="15">
        <v>-2</v>
      </c>
      <c r="C737" s="15">
        <v>-8192</v>
      </c>
      <c r="D737" s="15">
        <f t="shared" si="436"/>
        <v>-1</v>
      </c>
      <c r="E737" s="15">
        <f t="shared" si="437"/>
        <v>0</v>
      </c>
      <c r="F737" s="15">
        <f t="shared" si="438"/>
        <v>-1</v>
      </c>
      <c r="G737" s="15">
        <v>-1</v>
      </c>
      <c r="H737" s="15">
        <v>-1</v>
      </c>
      <c r="I737" s="15">
        <v>480</v>
      </c>
      <c r="J737" s="15">
        <v>9</v>
      </c>
      <c r="K737" s="15"/>
      <c r="L737" s="15">
        <v>0</v>
      </c>
      <c r="M737" s="15">
        <f t="shared" si="439"/>
        <v>0</v>
      </c>
    </row>
    <row r="738" spans="1:13">
      <c r="A738" s="15">
        <v>735</v>
      </c>
      <c r="B738" s="15">
        <v>-2</v>
      </c>
      <c r="C738" s="15">
        <v>-8192</v>
      </c>
      <c r="D738" s="15">
        <f t="shared" si="436"/>
        <v>-1</v>
      </c>
      <c r="E738" s="15">
        <f t="shared" si="437"/>
        <v>0</v>
      </c>
      <c r="F738" s="15">
        <f t="shared" si="438"/>
        <v>-1</v>
      </c>
      <c r="G738" s="15">
        <v>-1</v>
      </c>
      <c r="H738" s="15">
        <v>-1</v>
      </c>
      <c r="I738" s="15">
        <v>485</v>
      </c>
      <c r="J738" s="15">
        <v>9</v>
      </c>
      <c r="K738" s="15"/>
      <c r="L738" s="15">
        <v>1365</v>
      </c>
      <c r="M738" s="15">
        <f t="shared" si="439"/>
        <v>0.333251953125</v>
      </c>
    </row>
    <row r="739" spans="1:13">
      <c r="A739" s="15">
        <v>736</v>
      </c>
      <c r="B739" s="15">
        <v>-2</v>
      </c>
      <c r="C739" s="15">
        <v>-8192</v>
      </c>
      <c r="D739" s="15">
        <f t="shared" si="436"/>
        <v>-1</v>
      </c>
      <c r="E739" s="15">
        <f t="shared" si="437"/>
        <v>0</v>
      </c>
      <c r="F739" s="15">
        <f t="shared" si="438"/>
        <v>-1</v>
      </c>
      <c r="G739" s="15">
        <v>-1</v>
      </c>
      <c r="H739" s="15">
        <v>-1</v>
      </c>
      <c r="I739" s="15">
        <v>485</v>
      </c>
      <c r="J739" s="15">
        <v>9</v>
      </c>
      <c r="K739" s="15"/>
      <c r="L739" s="15">
        <v>1365</v>
      </c>
      <c r="M739" s="15">
        <f t="shared" si="439"/>
        <v>0.333251953125</v>
      </c>
    </row>
    <row r="740" spans="1:13">
      <c r="A740" s="15">
        <v>737</v>
      </c>
      <c r="B740" s="15">
        <v>-2</v>
      </c>
      <c r="C740" s="15">
        <v>-8192</v>
      </c>
      <c r="D740" s="15">
        <f t="shared" si="436"/>
        <v>-1</v>
      </c>
      <c r="E740" s="15">
        <f t="shared" si="437"/>
        <v>0</v>
      </c>
      <c r="F740" s="15">
        <f t="shared" si="438"/>
        <v>-1</v>
      </c>
      <c r="G740" s="15">
        <v>-1</v>
      </c>
      <c r="H740" s="15">
        <v>-1</v>
      </c>
      <c r="I740" s="15">
        <v>486</v>
      </c>
      <c r="J740" s="15">
        <v>9</v>
      </c>
      <c r="K740" s="15"/>
      <c r="L740" s="15">
        <v>1365</v>
      </c>
      <c r="M740" s="15">
        <f t="shared" si="439"/>
        <v>0.333251953125</v>
      </c>
    </row>
    <row r="741" spans="1:13">
      <c r="A741" s="15">
        <v>738</v>
      </c>
      <c r="B741" s="15">
        <v>-2</v>
      </c>
      <c r="C741" s="15">
        <v>-8192</v>
      </c>
      <c r="D741" s="15">
        <f t="shared" si="436"/>
        <v>-1</v>
      </c>
      <c r="E741" s="15">
        <f t="shared" si="437"/>
        <v>0</v>
      </c>
      <c r="F741" s="15">
        <f t="shared" si="438"/>
        <v>-1</v>
      </c>
      <c r="G741" s="15">
        <v>-1</v>
      </c>
      <c r="H741" s="15">
        <v>-1</v>
      </c>
      <c r="I741" s="15">
        <v>486</v>
      </c>
      <c r="J741" s="15">
        <v>9</v>
      </c>
      <c r="K741" s="15"/>
      <c r="L741" s="15">
        <v>1365</v>
      </c>
      <c r="M741" s="15">
        <f t="shared" si="439"/>
        <v>0.333251953125</v>
      </c>
    </row>
    <row r="742" spans="1:13">
      <c r="A742" s="15">
        <v>739</v>
      </c>
      <c r="B742" s="15">
        <v>-2</v>
      </c>
      <c r="C742" s="15">
        <v>-8192</v>
      </c>
      <c r="D742" s="15">
        <f t="shared" si="436"/>
        <v>-1</v>
      </c>
      <c r="E742" s="15">
        <f t="shared" si="437"/>
        <v>0</v>
      </c>
      <c r="F742" s="15">
        <f t="shared" si="438"/>
        <v>-1</v>
      </c>
      <c r="G742" s="15">
        <v>-1</v>
      </c>
      <c r="H742" s="15">
        <v>-1</v>
      </c>
      <c r="I742" s="15">
        <v>501</v>
      </c>
      <c r="J742" s="15">
        <v>9</v>
      </c>
      <c r="K742" s="15"/>
      <c r="L742" s="15">
        <v>1365</v>
      </c>
      <c r="M742" s="15">
        <f t="shared" si="439"/>
        <v>0.333251953125</v>
      </c>
    </row>
    <row r="743" spans="1:13">
      <c r="A743" s="15">
        <v>740</v>
      </c>
      <c r="B743" s="15">
        <v>-2</v>
      </c>
      <c r="C743" s="15">
        <v>-8192</v>
      </c>
      <c r="D743" s="15">
        <f t="shared" si="436"/>
        <v>-1</v>
      </c>
      <c r="E743" s="15">
        <f t="shared" si="437"/>
        <v>0</v>
      </c>
      <c r="F743" s="15">
        <f t="shared" si="438"/>
        <v>-1</v>
      </c>
      <c r="G743" s="15">
        <v>-1</v>
      </c>
      <c r="H743" s="15">
        <v>-1</v>
      </c>
      <c r="I743" s="15">
        <v>501</v>
      </c>
      <c r="J743" s="15">
        <v>9</v>
      </c>
      <c r="K743" s="15"/>
      <c r="L743" s="15">
        <v>1365</v>
      </c>
      <c r="M743" s="15">
        <f t="shared" si="439"/>
        <v>0.333251953125</v>
      </c>
    </row>
    <row r="744" spans="1:13">
      <c r="A744" s="15">
        <v>741</v>
      </c>
      <c r="B744" s="15">
        <v>-2</v>
      </c>
      <c r="C744" s="15">
        <v>-8192</v>
      </c>
      <c r="D744" s="15">
        <f t="shared" si="436"/>
        <v>-1</v>
      </c>
      <c r="E744" s="15">
        <f t="shared" si="437"/>
        <v>0</v>
      </c>
      <c r="F744" s="15">
        <f t="shared" si="438"/>
        <v>-1</v>
      </c>
      <c r="G744" s="15">
        <v>-1</v>
      </c>
      <c r="H744" s="15">
        <v>-1</v>
      </c>
      <c r="I744" s="15">
        <v>502</v>
      </c>
      <c r="J744" s="15">
        <v>9</v>
      </c>
      <c r="K744" s="15"/>
      <c r="L744" s="15">
        <v>1365</v>
      </c>
      <c r="M744" s="15">
        <f t="shared" si="439"/>
        <v>0.333251953125</v>
      </c>
    </row>
    <row r="745" spans="1:13">
      <c r="A745" s="15">
        <v>742</v>
      </c>
      <c r="B745" s="15">
        <v>-2</v>
      </c>
      <c r="C745" s="15">
        <v>-8192</v>
      </c>
      <c r="D745" s="15">
        <f t="shared" si="436"/>
        <v>-1</v>
      </c>
      <c r="E745" s="15">
        <f t="shared" si="437"/>
        <v>0</v>
      </c>
      <c r="F745" s="15">
        <f t="shared" si="438"/>
        <v>-1</v>
      </c>
      <c r="G745" s="15">
        <v>-1</v>
      </c>
      <c r="H745" s="15">
        <v>-1</v>
      </c>
      <c r="I745" s="15">
        <v>502</v>
      </c>
      <c r="J745" s="15">
        <v>9</v>
      </c>
      <c r="K745" s="15"/>
      <c r="L745" s="15">
        <v>1365</v>
      </c>
      <c r="M745" s="15">
        <f t="shared" si="439"/>
        <v>0.333251953125</v>
      </c>
    </row>
    <row r="746" spans="1:13">
      <c r="A746" s="15">
        <v>743</v>
      </c>
      <c r="B746" s="15">
        <v>-2</v>
      </c>
      <c r="C746" s="15">
        <v>-8192</v>
      </c>
      <c r="D746" s="15">
        <f t="shared" si="436"/>
        <v>-1</v>
      </c>
      <c r="E746" s="15">
        <f t="shared" si="437"/>
        <v>0</v>
      </c>
      <c r="F746" s="15">
        <f t="shared" si="438"/>
        <v>-1</v>
      </c>
      <c r="G746" s="15">
        <v>-1</v>
      </c>
      <c r="H746" s="15">
        <v>-1</v>
      </c>
      <c r="I746" s="15">
        <v>509</v>
      </c>
      <c r="J746" s="15">
        <v>9</v>
      </c>
      <c r="K746" s="15"/>
      <c r="L746" s="15">
        <v>1365</v>
      </c>
      <c r="M746" s="15">
        <f t="shared" si="439"/>
        <v>0.333251953125</v>
      </c>
    </row>
    <row r="747" spans="1:13">
      <c r="A747" s="15">
        <v>744</v>
      </c>
      <c r="B747" s="15">
        <v>-2</v>
      </c>
      <c r="C747" s="15">
        <v>-8192</v>
      </c>
      <c r="D747" s="15">
        <f t="shared" si="436"/>
        <v>-1</v>
      </c>
      <c r="E747" s="15">
        <f t="shared" si="437"/>
        <v>0</v>
      </c>
      <c r="F747" s="15">
        <f t="shared" si="438"/>
        <v>-1</v>
      </c>
      <c r="G747" s="15">
        <v>-1</v>
      </c>
      <c r="H747" s="15">
        <v>-1</v>
      </c>
      <c r="I747" s="15">
        <v>509</v>
      </c>
      <c r="J747" s="15">
        <v>9</v>
      </c>
      <c r="K747" s="15"/>
      <c r="L747" s="15">
        <v>1365</v>
      </c>
      <c r="M747" s="15">
        <f t="shared" si="439"/>
        <v>0.333251953125</v>
      </c>
    </row>
    <row r="748" spans="1:13">
      <c r="A748" s="15">
        <v>745</v>
      </c>
      <c r="B748" s="15">
        <v>-2</v>
      </c>
      <c r="C748" s="15">
        <v>-8192</v>
      </c>
      <c r="D748" s="15">
        <f t="shared" si="436"/>
        <v>-1</v>
      </c>
      <c r="E748" s="15">
        <f t="shared" si="437"/>
        <v>0</v>
      </c>
      <c r="F748" s="15">
        <f t="shared" si="438"/>
        <v>-1</v>
      </c>
      <c r="G748" s="15">
        <v>-1</v>
      </c>
      <c r="H748" s="15">
        <v>-1</v>
      </c>
      <c r="I748" s="15">
        <v>510</v>
      </c>
      <c r="J748" s="15">
        <v>9</v>
      </c>
      <c r="K748" s="15"/>
      <c r="L748" s="15">
        <v>1365</v>
      </c>
      <c r="M748" s="15">
        <f t="shared" si="439"/>
        <v>0.333251953125</v>
      </c>
    </row>
    <row r="749" spans="1:13">
      <c r="A749" s="15">
        <v>746</v>
      </c>
      <c r="B749" s="15">
        <v>-2</v>
      </c>
      <c r="C749" s="15">
        <v>-8192</v>
      </c>
      <c r="D749" s="15">
        <f t="shared" si="436"/>
        <v>-1</v>
      </c>
      <c r="E749" s="15">
        <f t="shared" si="437"/>
        <v>0</v>
      </c>
      <c r="F749" s="15">
        <f t="shared" si="438"/>
        <v>-1</v>
      </c>
      <c r="G749" s="15">
        <v>-1</v>
      </c>
      <c r="H749" s="15">
        <v>-1</v>
      </c>
      <c r="I749" s="15">
        <v>510</v>
      </c>
      <c r="J749" s="15">
        <v>9</v>
      </c>
      <c r="K749" s="15"/>
      <c r="L749" s="15">
        <v>1365</v>
      </c>
      <c r="M749" s="15">
        <f t="shared" si="439"/>
        <v>0.333251953125</v>
      </c>
    </row>
    <row r="750" spans="1:13">
      <c r="A750" s="15">
        <v>747</v>
      </c>
      <c r="B750" s="15">
        <v>-2</v>
      </c>
      <c r="C750" s="15">
        <v>-8192</v>
      </c>
      <c r="D750" s="15">
        <f t="shared" si="436"/>
        <v>-1</v>
      </c>
      <c r="E750" s="15">
        <f t="shared" si="437"/>
        <v>0</v>
      </c>
      <c r="F750" s="15">
        <f t="shared" si="438"/>
        <v>-1</v>
      </c>
      <c r="G750" s="15">
        <v>-1</v>
      </c>
      <c r="H750" s="15">
        <v>-1</v>
      </c>
      <c r="I750" s="15">
        <v>513</v>
      </c>
      <c r="J750" s="15">
        <v>9</v>
      </c>
      <c r="K750" s="15"/>
      <c r="L750" s="15">
        <v>0</v>
      </c>
      <c r="M750" s="15">
        <f t="shared" si="439"/>
        <v>0</v>
      </c>
    </row>
    <row r="751" spans="1:13">
      <c r="A751" s="15">
        <v>748</v>
      </c>
      <c r="B751" s="15">
        <v>-2</v>
      </c>
      <c r="C751" s="15">
        <v>-8192</v>
      </c>
      <c r="D751" s="15">
        <f t="shared" si="436"/>
        <v>-1</v>
      </c>
      <c r="E751" s="15">
        <f t="shared" si="437"/>
        <v>0</v>
      </c>
      <c r="F751" s="15">
        <f t="shared" si="438"/>
        <v>-1</v>
      </c>
      <c r="G751" s="15">
        <v>-1</v>
      </c>
      <c r="H751" s="15">
        <v>-1</v>
      </c>
      <c r="I751" s="15">
        <v>513</v>
      </c>
      <c r="J751" s="15">
        <v>9</v>
      </c>
      <c r="K751" s="15"/>
      <c r="L751" s="15">
        <v>0</v>
      </c>
      <c r="M751" s="15">
        <f t="shared" si="439"/>
        <v>0</v>
      </c>
    </row>
    <row r="752" spans="1:13">
      <c r="A752" s="15">
        <v>749</v>
      </c>
      <c r="B752" s="15">
        <v>-2</v>
      </c>
      <c r="C752" s="15">
        <v>-8192</v>
      </c>
      <c r="D752" s="15">
        <f t="shared" si="436"/>
        <v>-1</v>
      </c>
      <c r="E752" s="15">
        <f t="shared" si="437"/>
        <v>0</v>
      </c>
      <c r="F752" s="15">
        <f t="shared" si="438"/>
        <v>-1</v>
      </c>
      <c r="G752" s="15">
        <v>-1</v>
      </c>
      <c r="H752" s="15">
        <v>-1</v>
      </c>
      <c r="I752" s="15">
        <v>514</v>
      </c>
      <c r="J752" s="15">
        <v>9</v>
      </c>
      <c r="K752" s="15"/>
      <c r="L752" s="15">
        <v>0</v>
      </c>
      <c r="M752" s="15">
        <f t="shared" si="439"/>
        <v>0</v>
      </c>
    </row>
    <row r="753" spans="1:13">
      <c r="A753" s="15">
        <v>750</v>
      </c>
      <c r="B753" s="15">
        <v>-2</v>
      </c>
      <c r="C753" s="15">
        <v>-8192</v>
      </c>
      <c r="D753" s="15">
        <f t="shared" si="436"/>
        <v>-1</v>
      </c>
      <c r="E753" s="15">
        <f t="shared" si="437"/>
        <v>0</v>
      </c>
      <c r="F753" s="15">
        <f t="shared" si="438"/>
        <v>-1</v>
      </c>
      <c r="G753" s="15">
        <v>-1</v>
      </c>
      <c r="H753" s="15">
        <v>-1</v>
      </c>
      <c r="I753" s="15">
        <v>514</v>
      </c>
      <c r="J753" s="15">
        <v>9</v>
      </c>
      <c r="K753" s="15"/>
      <c r="L753" s="15">
        <v>0</v>
      </c>
      <c r="M753" s="15">
        <f t="shared" si="439"/>
        <v>0</v>
      </c>
    </row>
    <row r="754" spans="1:13">
      <c r="A754" s="15">
        <v>751</v>
      </c>
      <c r="B754" s="15">
        <v>-2</v>
      </c>
      <c r="C754" s="15">
        <v>-8192</v>
      </c>
      <c r="D754" s="15">
        <f t="shared" si="436"/>
        <v>-1</v>
      </c>
      <c r="E754" s="15">
        <f t="shared" si="437"/>
        <v>0</v>
      </c>
      <c r="F754" s="15">
        <f t="shared" si="438"/>
        <v>-1</v>
      </c>
      <c r="G754" s="15">
        <v>-1</v>
      </c>
      <c r="H754" s="15">
        <v>-1</v>
      </c>
      <c r="I754" s="15">
        <v>515</v>
      </c>
      <c r="J754" s="15">
        <v>9</v>
      </c>
      <c r="K754" s="15"/>
      <c r="L754" s="15">
        <v>1365</v>
      </c>
      <c r="M754" s="15">
        <f t="shared" si="439"/>
        <v>0.333251953125</v>
      </c>
    </row>
    <row r="755" spans="1:13">
      <c r="A755" s="15">
        <v>752</v>
      </c>
      <c r="B755" s="15">
        <v>-2</v>
      </c>
      <c r="C755" s="15">
        <v>-8192</v>
      </c>
      <c r="D755" s="15">
        <f t="shared" si="436"/>
        <v>-1</v>
      </c>
      <c r="E755" s="15">
        <f t="shared" si="437"/>
        <v>0</v>
      </c>
      <c r="F755" s="15">
        <f t="shared" si="438"/>
        <v>-1</v>
      </c>
      <c r="G755" s="15">
        <v>-1</v>
      </c>
      <c r="H755" s="15">
        <v>-1</v>
      </c>
      <c r="I755" s="15">
        <v>515</v>
      </c>
      <c r="J755" s="15">
        <v>9</v>
      </c>
      <c r="K755" s="15"/>
      <c r="L755" s="15">
        <v>1365</v>
      </c>
      <c r="M755" s="15">
        <f t="shared" si="439"/>
        <v>0.333251953125</v>
      </c>
    </row>
    <row r="756" spans="1:13">
      <c r="A756" s="15">
        <v>753</v>
      </c>
      <c r="B756" s="15">
        <v>-2</v>
      </c>
      <c r="C756" s="15">
        <v>-8192</v>
      </c>
      <c r="D756" s="15">
        <f t="shared" si="436"/>
        <v>-1</v>
      </c>
      <c r="E756" s="15">
        <f t="shared" si="437"/>
        <v>0</v>
      </c>
      <c r="F756" s="15">
        <f t="shared" si="438"/>
        <v>-1</v>
      </c>
      <c r="G756" s="15">
        <v>-1</v>
      </c>
      <c r="H756" s="15">
        <v>-1</v>
      </c>
      <c r="I756" s="15">
        <v>516</v>
      </c>
      <c r="J756" s="15">
        <v>9</v>
      </c>
      <c r="K756" s="15"/>
      <c r="L756" s="15">
        <v>1365</v>
      </c>
      <c r="M756" s="15">
        <f t="shared" si="439"/>
        <v>0.333251953125</v>
      </c>
    </row>
    <row r="757" spans="1:13">
      <c r="A757" s="15">
        <v>754</v>
      </c>
      <c r="B757" s="15">
        <v>-2</v>
      </c>
      <c r="C757" s="15">
        <v>-8192</v>
      </c>
      <c r="D757" s="15">
        <f t="shared" si="436"/>
        <v>-1</v>
      </c>
      <c r="E757" s="15">
        <f t="shared" si="437"/>
        <v>0</v>
      </c>
      <c r="F757" s="15">
        <f t="shared" si="438"/>
        <v>-1</v>
      </c>
      <c r="G757" s="15">
        <v>-1</v>
      </c>
      <c r="H757" s="15">
        <v>-1</v>
      </c>
      <c r="I757" s="15">
        <v>516</v>
      </c>
      <c r="J757" s="15">
        <v>9</v>
      </c>
      <c r="K757" s="15"/>
      <c r="L757" s="15">
        <v>1365</v>
      </c>
      <c r="M757" s="15">
        <f t="shared" si="439"/>
        <v>0.333251953125</v>
      </c>
    </row>
    <row r="758" spans="1:13">
      <c r="A758" s="15">
        <v>755</v>
      </c>
      <c r="B758" s="15">
        <v>-2</v>
      </c>
      <c r="C758" s="15">
        <v>-8192</v>
      </c>
      <c r="D758" s="15">
        <f t="shared" si="436"/>
        <v>-1</v>
      </c>
      <c r="E758" s="15">
        <f t="shared" si="437"/>
        <v>0</v>
      </c>
      <c r="F758" s="15">
        <f t="shared" si="438"/>
        <v>-1</v>
      </c>
      <c r="G758" s="15">
        <v>-1</v>
      </c>
      <c r="H758" s="15">
        <v>-1</v>
      </c>
      <c r="I758" s="15">
        <v>523</v>
      </c>
      <c r="J758" s="15">
        <v>9</v>
      </c>
      <c r="K758" s="15"/>
      <c r="L758" s="15">
        <v>0</v>
      </c>
      <c r="M758" s="15">
        <f t="shared" si="439"/>
        <v>0</v>
      </c>
    </row>
    <row r="759" spans="1:13">
      <c r="A759" s="15">
        <v>756</v>
      </c>
      <c r="B759" s="15">
        <v>-2</v>
      </c>
      <c r="C759" s="15">
        <v>-8192</v>
      </c>
      <c r="D759" s="15">
        <f t="shared" si="436"/>
        <v>-1</v>
      </c>
      <c r="E759" s="15">
        <f t="shared" si="437"/>
        <v>0</v>
      </c>
      <c r="F759" s="15">
        <f t="shared" si="438"/>
        <v>-1</v>
      </c>
      <c r="G759" s="15">
        <v>-1</v>
      </c>
      <c r="H759" s="15">
        <v>-1</v>
      </c>
      <c r="I759" s="15">
        <v>523</v>
      </c>
      <c r="J759" s="15">
        <v>9</v>
      </c>
      <c r="K759" s="15"/>
      <c r="L759" s="15">
        <v>0</v>
      </c>
      <c r="M759" s="15">
        <f t="shared" si="439"/>
        <v>0</v>
      </c>
    </row>
    <row r="760" spans="1:13">
      <c r="A760" s="15">
        <v>757</v>
      </c>
      <c r="B760" s="15">
        <v>-2</v>
      </c>
      <c r="C760" s="15">
        <v>-8192</v>
      </c>
      <c r="D760" s="15">
        <f t="shared" si="436"/>
        <v>-1</v>
      </c>
      <c r="E760" s="15">
        <f t="shared" si="437"/>
        <v>0</v>
      </c>
      <c r="F760" s="15">
        <f t="shared" si="438"/>
        <v>-1</v>
      </c>
      <c r="G760" s="15">
        <v>-1</v>
      </c>
      <c r="H760" s="15">
        <v>-1</v>
      </c>
      <c r="I760" s="15">
        <v>524</v>
      </c>
      <c r="J760" s="15">
        <v>9</v>
      </c>
      <c r="K760" s="15"/>
      <c r="L760" s="15">
        <v>0</v>
      </c>
      <c r="M760" s="15">
        <f t="shared" si="439"/>
        <v>0</v>
      </c>
    </row>
    <row r="761" spans="1:13">
      <c r="A761" s="15">
        <v>758</v>
      </c>
      <c r="B761" s="15">
        <v>-2</v>
      </c>
      <c r="C761" s="15">
        <v>-8192</v>
      </c>
      <c r="D761" s="15">
        <f t="shared" si="436"/>
        <v>-1</v>
      </c>
      <c r="E761" s="15">
        <f t="shared" si="437"/>
        <v>0</v>
      </c>
      <c r="F761" s="15">
        <f t="shared" si="438"/>
        <v>-1</v>
      </c>
      <c r="G761" s="15">
        <v>-1</v>
      </c>
      <c r="H761" s="15">
        <v>-1</v>
      </c>
      <c r="I761" s="15">
        <v>524</v>
      </c>
      <c r="J761" s="15">
        <v>9</v>
      </c>
      <c r="K761" s="15"/>
      <c r="L761" s="15">
        <v>0</v>
      </c>
      <c r="M761" s="15">
        <f t="shared" si="439"/>
        <v>0</v>
      </c>
    </row>
    <row r="762" spans="1:13">
      <c r="A762" s="15">
        <v>759</v>
      </c>
      <c r="B762" s="15">
        <v>-2</v>
      </c>
      <c r="C762" s="15">
        <v>-8192</v>
      </c>
      <c r="D762" s="15">
        <f t="shared" si="436"/>
        <v>-1</v>
      </c>
      <c r="E762" s="15">
        <f t="shared" si="437"/>
        <v>0</v>
      </c>
      <c r="F762" s="15">
        <f t="shared" si="438"/>
        <v>-1</v>
      </c>
      <c r="G762" s="15">
        <v>-1</v>
      </c>
      <c r="H762" s="15">
        <v>-1</v>
      </c>
      <c r="I762" s="15">
        <v>531</v>
      </c>
      <c r="J762" s="15">
        <v>9</v>
      </c>
      <c r="K762" s="15"/>
      <c r="L762" s="15">
        <v>0</v>
      </c>
      <c r="M762" s="15">
        <f t="shared" si="439"/>
        <v>0</v>
      </c>
    </row>
    <row r="763" spans="1:13">
      <c r="A763" s="15">
        <v>760</v>
      </c>
      <c r="B763" s="15">
        <v>-2</v>
      </c>
      <c r="C763" s="15">
        <v>-8192</v>
      </c>
      <c r="D763" s="15">
        <f t="shared" si="436"/>
        <v>-1</v>
      </c>
      <c r="E763" s="15">
        <f t="shared" si="437"/>
        <v>0</v>
      </c>
      <c r="F763" s="15">
        <f t="shared" si="438"/>
        <v>-1</v>
      </c>
      <c r="G763" s="15">
        <v>-1</v>
      </c>
      <c r="H763" s="15">
        <v>-1</v>
      </c>
      <c r="I763" s="15">
        <v>531</v>
      </c>
      <c r="J763" s="15">
        <v>9</v>
      </c>
      <c r="K763" s="15"/>
      <c r="L763" s="15">
        <v>0</v>
      </c>
      <c r="M763" s="15">
        <f t="shared" si="439"/>
        <v>0</v>
      </c>
    </row>
    <row r="764" spans="1:13">
      <c r="A764" s="15">
        <v>761</v>
      </c>
      <c r="B764" s="15">
        <v>-2</v>
      </c>
      <c r="C764" s="15">
        <v>-8192</v>
      </c>
      <c r="D764" s="15">
        <f t="shared" si="436"/>
        <v>-1</v>
      </c>
      <c r="E764" s="15">
        <f t="shared" si="437"/>
        <v>0</v>
      </c>
      <c r="F764" s="15">
        <f t="shared" si="438"/>
        <v>-1</v>
      </c>
      <c r="G764" s="15">
        <v>-1</v>
      </c>
      <c r="H764" s="15">
        <v>-1</v>
      </c>
      <c r="I764" s="15">
        <v>532</v>
      </c>
      <c r="J764" s="15">
        <v>9</v>
      </c>
      <c r="K764" s="15"/>
      <c r="L764" s="15">
        <v>0</v>
      </c>
      <c r="M764" s="15">
        <f t="shared" si="439"/>
        <v>0</v>
      </c>
    </row>
    <row r="765" spans="1:13">
      <c r="A765" s="15">
        <v>762</v>
      </c>
      <c r="B765" s="15">
        <v>-2</v>
      </c>
      <c r="C765" s="15">
        <v>-8192</v>
      </c>
      <c r="D765" s="15">
        <f t="shared" si="436"/>
        <v>-1</v>
      </c>
      <c r="E765" s="15">
        <f t="shared" si="437"/>
        <v>0</v>
      </c>
      <c r="F765" s="15">
        <f t="shared" si="438"/>
        <v>-1</v>
      </c>
      <c r="G765" s="15">
        <v>-1</v>
      </c>
      <c r="H765" s="15">
        <v>-1</v>
      </c>
      <c r="I765" s="15">
        <v>532</v>
      </c>
      <c r="J765" s="15">
        <v>9</v>
      </c>
      <c r="K765" s="15"/>
      <c r="L765" s="15">
        <v>0</v>
      </c>
      <c r="M765" s="15">
        <f t="shared" si="439"/>
        <v>0</v>
      </c>
    </row>
    <row r="766" spans="1:13">
      <c r="A766" s="15">
        <v>763</v>
      </c>
      <c r="B766" s="15">
        <v>-2</v>
      </c>
      <c r="C766" s="15">
        <v>-8192</v>
      </c>
      <c r="D766" s="15">
        <f t="shared" si="436"/>
        <v>-1</v>
      </c>
      <c r="E766" s="15">
        <f t="shared" si="437"/>
        <v>0</v>
      </c>
      <c r="F766" s="15">
        <f t="shared" si="438"/>
        <v>-1</v>
      </c>
      <c r="G766" s="15">
        <v>935</v>
      </c>
      <c r="H766" s="15">
        <v>936</v>
      </c>
      <c r="I766" s="15">
        <v>537</v>
      </c>
      <c r="J766" s="15">
        <v>8</v>
      </c>
      <c r="K766" s="15"/>
      <c r="L766" s="15">
        <v>0</v>
      </c>
      <c r="M766" s="15">
        <f t="shared" si="439"/>
        <v>0</v>
      </c>
    </row>
    <row r="767" spans="1:13">
      <c r="A767" s="15">
        <v>764</v>
      </c>
      <c r="B767" s="15">
        <v>-2</v>
      </c>
      <c r="C767" s="15">
        <v>-8192</v>
      </c>
      <c r="D767" s="15">
        <f t="shared" si="436"/>
        <v>-1</v>
      </c>
      <c r="E767" s="15">
        <f t="shared" si="437"/>
        <v>0</v>
      </c>
      <c r="F767" s="15">
        <f t="shared" si="438"/>
        <v>-1</v>
      </c>
      <c r="G767" s="15">
        <v>937</v>
      </c>
      <c r="H767" s="15">
        <v>938</v>
      </c>
      <c r="I767" s="15">
        <v>537</v>
      </c>
      <c r="J767" s="15">
        <v>8</v>
      </c>
      <c r="K767" s="15"/>
      <c r="L767" s="15">
        <v>0</v>
      </c>
      <c r="M767" s="15">
        <f t="shared" si="439"/>
        <v>0</v>
      </c>
    </row>
    <row r="768" spans="1:13">
      <c r="A768" s="15">
        <v>765</v>
      </c>
      <c r="B768" s="15">
        <v>-2</v>
      </c>
      <c r="C768" s="15">
        <v>-8192</v>
      </c>
      <c r="D768" s="15">
        <f t="shared" si="436"/>
        <v>-1</v>
      </c>
      <c r="E768" s="15">
        <f t="shared" si="437"/>
        <v>0</v>
      </c>
      <c r="F768" s="15">
        <f t="shared" si="438"/>
        <v>-1</v>
      </c>
      <c r="G768" s="15">
        <v>939</v>
      </c>
      <c r="H768" s="15">
        <v>940</v>
      </c>
      <c r="I768" s="15">
        <v>538</v>
      </c>
      <c r="J768" s="15">
        <v>8</v>
      </c>
      <c r="K768" s="15"/>
      <c r="L768" s="15">
        <v>0</v>
      </c>
      <c r="M768" s="15">
        <f t="shared" si="439"/>
        <v>0</v>
      </c>
    </row>
    <row r="769" spans="1:13">
      <c r="A769" s="15">
        <v>766</v>
      </c>
      <c r="B769" s="15">
        <v>-2</v>
      </c>
      <c r="C769" s="15">
        <v>-8192</v>
      </c>
      <c r="D769" s="15">
        <f t="shared" si="436"/>
        <v>-1</v>
      </c>
      <c r="E769" s="15">
        <f t="shared" si="437"/>
        <v>0</v>
      </c>
      <c r="F769" s="15">
        <f t="shared" si="438"/>
        <v>-1</v>
      </c>
      <c r="G769" s="15">
        <v>941</v>
      </c>
      <c r="H769" s="15">
        <v>942</v>
      </c>
      <c r="I769" s="15">
        <v>538</v>
      </c>
      <c r="J769" s="15">
        <v>8</v>
      </c>
      <c r="K769" s="15"/>
      <c r="L769" s="15">
        <v>0</v>
      </c>
      <c r="M769" s="15">
        <f t="shared" si="439"/>
        <v>0</v>
      </c>
    </row>
    <row r="770" spans="1:13">
      <c r="A770" s="15">
        <v>767</v>
      </c>
      <c r="B770" s="15">
        <v>-2</v>
      </c>
      <c r="C770" s="15">
        <v>-8192</v>
      </c>
      <c r="D770" s="15">
        <f t="shared" si="436"/>
        <v>-1</v>
      </c>
      <c r="E770" s="15">
        <f t="shared" si="437"/>
        <v>0</v>
      </c>
      <c r="F770" s="15">
        <f t="shared" si="438"/>
        <v>-1</v>
      </c>
      <c r="G770" s="15">
        <v>-1</v>
      </c>
      <c r="H770" s="15">
        <v>-1</v>
      </c>
      <c r="I770" s="15">
        <v>541</v>
      </c>
      <c r="J770" s="15">
        <v>9</v>
      </c>
      <c r="K770" s="15"/>
      <c r="L770" s="15">
        <v>910</v>
      </c>
      <c r="M770" s="15">
        <f t="shared" si="439"/>
        <v>0.22216796875</v>
      </c>
    </row>
    <row r="771" spans="1:13">
      <c r="A771" s="15">
        <v>768</v>
      </c>
      <c r="B771" s="15">
        <v>-2</v>
      </c>
      <c r="C771" s="15">
        <v>-8192</v>
      </c>
      <c r="D771" s="15">
        <f t="shared" si="436"/>
        <v>-1</v>
      </c>
      <c r="E771" s="15">
        <f t="shared" si="437"/>
        <v>0</v>
      </c>
      <c r="F771" s="15">
        <f t="shared" si="438"/>
        <v>-1</v>
      </c>
      <c r="G771" s="15">
        <v>-1</v>
      </c>
      <c r="H771" s="15">
        <v>-1</v>
      </c>
      <c r="I771" s="15">
        <v>541</v>
      </c>
      <c r="J771" s="15">
        <v>9</v>
      </c>
      <c r="K771" s="15"/>
      <c r="L771" s="15">
        <v>910</v>
      </c>
      <c r="M771" s="15">
        <f t="shared" si="439"/>
        <v>0.22216796875</v>
      </c>
    </row>
    <row r="772" spans="1:13">
      <c r="A772" s="15">
        <v>769</v>
      </c>
      <c r="B772" s="15">
        <v>-2</v>
      </c>
      <c r="C772" s="15">
        <v>-8192</v>
      </c>
      <c r="D772" s="15">
        <f t="shared" ref="D772:D835" si="440">IF(C772&lt;&gt;-8192,INT(C772/2^12),-1)</f>
        <v>-1</v>
      </c>
      <c r="E772" s="15">
        <f t="shared" ref="E772:E835" si="441">IF(C772 &lt;&gt; -8192, MOD(C772, 2^12), 0)</f>
        <v>0</v>
      </c>
      <c r="F772" s="15">
        <f t="shared" ref="F772:F835" si="442">D772+(E772/2^12)</f>
        <v>-1</v>
      </c>
      <c r="G772" s="15">
        <v>-1</v>
      </c>
      <c r="H772" s="15">
        <v>-1</v>
      </c>
      <c r="I772" s="15">
        <v>542</v>
      </c>
      <c r="J772" s="15">
        <v>9</v>
      </c>
      <c r="K772" s="15"/>
      <c r="L772" s="15">
        <v>910</v>
      </c>
      <c r="M772" s="15">
        <f t="shared" ref="M772:M835" si="443">IF(L772 &gt;= 2^12, "Error: Wrong Probability!", L772/2^12)</f>
        <v>0.22216796875</v>
      </c>
    </row>
    <row r="773" spans="1:13">
      <c r="A773" s="15">
        <v>770</v>
      </c>
      <c r="B773" s="15">
        <v>-2</v>
      </c>
      <c r="C773" s="15">
        <v>-8192</v>
      </c>
      <c r="D773" s="15">
        <f t="shared" si="440"/>
        <v>-1</v>
      </c>
      <c r="E773" s="15">
        <f t="shared" si="441"/>
        <v>0</v>
      </c>
      <c r="F773" s="15">
        <f t="shared" si="442"/>
        <v>-1</v>
      </c>
      <c r="G773" s="15">
        <v>-1</v>
      </c>
      <c r="H773" s="15">
        <v>-1</v>
      </c>
      <c r="I773" s="15">
        <v>542</v>
      </c>
      <c r="J773" s="15">
        <v>9</v>
      </c>
      <c r="K773" s="15"/>
      <c r="L773" s="15">
        <v>910</v>
      </c>
      <c r="M773" s="15">
        <f t="shared" si="443"/>
        <v>0.22216796875</v>
      </c>
    </row>
    <row r="774" spans="1:13">
      <c r="A774" s="15">
        <v>771</v>
      </c>
      <c r="B774" s="15">
        <v>-2</v>
      </c>
      <c r="C774" s="15">
        <v>-8192</v>
      </c>
      <c r="D774" s="15">
        <f t="shared" si="440"/>
        <v>-1</v>
      </c>
      <c r="E774" s="15">
        <f t="shared" si="441"/>
        <v>0</v>
      </c>
      <c r="F774" s="15">
        <f t="shared" si="442"/>
        <v>-1</v>
      </c>
      <c r="G774" s="15">
        <v>-1</v>
      </c>
      <c r="H774" s="15">
        <v>-1</v>
      </c>
      <c r="I774" s="15">
        <v>543</v>
      </c>
      <c r="J774" s="15">
        <v>9</v>
      </c>
      <c r="K774" s="15"/>
      <c r="L774" s="15">
        <v>1365</v>
      </c>
      <c r="M774" s="15">
        <f t="shared" si="443"/>
        <v>0.333251953125</v>
      </c>
    </row>
    <row r="775" spans="1:13">
      <c r="A775" s="15">
        <v>772</v>
      </c>
      <c r="B775" s="15">
        <v>-2</v>
      </c>
      <c r="C775" s="15">
        <v>-8192</v>
      </c>
      <c r="D775" s="15">
        <f t="shared" si="440"/>
        <v>-1</v>
      </c>
      <c r="E775" s="15">
        <f t="shared" si="441"/>
        <v>0</v>
      </c>
      <c r="F775" s="15">
        <f t="shared" si="442"/>
        <v>-1</v>
      </c>
      <c r="G775" s="15">
        <v>-1</v>
      </c>
      <c r="H775" s="15">
        <v>-1</v>
      </c>
      <c r="I775" s="15">
        <v>543</v>
      </c>
      <c r="J775" s="15">
        <v>9</v>
      </c>
      <c r="K775" s="15"/>
      <c r="L775" s="15">
        <v>1365</v>
      </c>
      <c r="M775" s="15">
        <f t="shared" si="443"/>
        <v>0.333251953125</v>
      </c>
    </row>
    <row r="776" spans="1:13">
      <c r="A776" s="15">
        <v>773</v>
      </c>
      <c r="B776" s="15">
        <v>-2</v>
      </c>
      <c r="C776" s="15">
        <v>-8192</v>
      </c>
      <c r="D776" s="15">
        <f t="shared" si="440"/>
        <v>-1</v>
      </c>
      <c r="E776" s="15">
        <f t="shared" si="441"/>
        <v>0</v>
      </c>
      <c r="F776" s="15">
        <f t="shared" si="442"/>
        <v>-1</v>
      </c>
      <c r="G776" s="15">
        <v>-1</v>
      </c>
      <c r="H776" s="15">
        <v>-1</v>
      </c>
      <c r="I776" s="15">
        <v>544</v>
      </c>
      <c r="J776" s="15">
        <v>9</v>
      </c>
      <c r="K776" s="15"/>
      <c r="L776" s="15">
        <v>1365</v>
      </c>
      <c r="M776" s="15">
        <f t="shared" si="443"/>
        <v>0.333251953125</v>
      </c>
    </row>
    <row r="777" spans="1:13">
      <c r="A777" s="15">
        <v>774</v>
      </c>
      <c r="B777" s="15">
        <v>-2</v>
      </c>
      <c r="C777" s="15">
        <v>-8192</v>
      </c>
      <c r="D777" s="15">
        <f t="shared" si="440"/>
        <v>-1</v>
      </c>
      <c r="E777" s="15">
        <f t="shared" si="441"/>
        <v>0</v>
      </c>
      <c r="F777" s="15">
        <f t="shared" si="442"/>
        <v>-1</v>
      </c>
      <c r="G777" s="15">
        <v>-1</v>
      </c>
      <c r="H777" s="15">
        <v>-1</v>
      </c>
      <c r="I777" s="15">
        <v>544</v>
      </c>
      <c r="J777" s="15">
        <v>9</v>
      </c>
      <c r="K777" s="15"/>
      <c r="L777" s="15">
        <v>1365</v>
      </c>
      <c r="M777" s="15">
        <f t="shared" si="443"/>
        <v>0.333251953125</v>
      </c>
    </row>
    <row r="778" spans="1:13">
      <c r="A778" s="15">
        <v>775</v>
      </c>
      <c r="B778" s="15">
        <v>-2</v>
      </c>
      <c r="C778" s="15">
        <v>-8192</v>
      </c>
      <c r="D778" s="15">
        <f t="shared" si="440"/>
        <v>-1</v>
      </c>
      <c r="E778" s="15">
        <f t="shared" si="441"/>
        <v>0</v>
      </c>
      <c r="F778" s="15">
        <f t="shared" si="442"/>
        <v>-1</v>
      </c>
      <c r="G778" s="15">
        <v>-1</v>
      </c>
      <c r="H778" s="15">
        <v>-1</v>
      </c>
      <c r="I778" s="15">
        <v>555</v>
      </c>
      <c r="J778" s="15">
        <v>9</v>
      </c>
      <c r="K778" s="15"/>
      <c r="L778" s="15">
        <v>0</v>
      </c>
      <c r="M778" s="15">
        <f t="shared" si="443"/>
        <v>0</v>
      </c>
    </row>
    <row r="779" spans="1:13">
      <c r="A779" s="15">
        <v>776</v>
      </c>
      <c r="B779" s="15">
        <v>-2</v>
      </c>
      <c r="C779" s="15">
        <v>-8192</v>
      </c>
      <c r="D779" s="15">
        <f t="shared" si="440"/>
        <v>-1</v>
      </c>
      <c r="E779" s="15">
        <f t="shared" si="441"/>
        <v>0</v>
      </c>
      <c r="F779" s="15">
        <f t="shared" si="442"/>
        <v>-1</v>
      </c>
      <c r="G779" s="15">
        <v>-1</v>
      </c>
      <c r="H779" s="15">
        <v>-1</v>
      </c>
      <c r="I779" s="15">
        <v>555</v>
      </c>
      <c r="J779" s="15">
        <v>9</v>
      </c>
      <c r="K779" s="15"/>
      <c r="L779" s="15">
        <v>0</v>
      </c>
      <c r="M779" s="15">
        <f t="shared" si="443"/>
        <v>0</v>
      </c>
    </row>
    <row r="780" spans="1:13">
      <c r="A780" s="15">
        <v>777</v>
      </c>
      <c r="B780" s="15">
        <v>-2</v>
      </c>
      <c r="C780" s="15">
        <v>-8192</v>
      </c>
      <c r="D780" s="15">
        <f t="shared" si="440"/>
        <v>-1</v>
      </c>
      <c r="E780" s="15">
        <f t="shared" si="441"/>
        <v>0</v>
      </c>
      <c r="F780" s="15">
        <f t="shared" si="442"/>
        <v>-1</v>
      </c>
      <c r="G780" s="15">
        <v>-1</v>
      </c>
      <c r="H780" s="15">
        <v>-1</v>
      </c>
      <c r="I780" s="15">
        <v>556</v>
      </c>
      <c r="J780" s="15">
        <v>9</v>
      </c>
      <c r="K780" s="15"/>
      <c r="L780" s="15">
        <v>0</v>
      </c>
      <c r="M780" s="15">
        <f t="shared" si="443"/>
        <v>0</v>
      </c>
    </row>
    <row r="781" spans="1:13">
      <c r="A781" s="15">
        <v>778</v>
      </c>
      <c r="B781" s="15">
        <v>-2</v>
      </c>
      <c r="C781" s="15">
        <v>-8192</v>
      </c>
      <c r="D781" s="15">
        <f t="shared" si="440"/>
        <v>-1</v>
      </c>
      <c r="E781" s="15">
        <f t="shared" si="441"/>
        <v>0</v>
      </c>
      <c r="F781" s="15">
        <f t="shared" si="442"/>
        <v>-1</v>
      </c>
      <c r="G781" s="15">
        <v>-1</v>
      </c>
      <c r="H781" s="15">
        <v>-1</v>
      </c>
      <c r="I781" s="15">
        <v>556</v>
      </c>
      <c r="J781" s="15">
        <v>9</v>
      </c>
      <c r="K781" s="15"/>
      <c r="L781" s="15">
        <v>0</v>
      </c>
      <c r="M781" s="15">
        <f t="shared" si="443"/>
        <v>0</v>
      </c>
    </row>
    <row r="782" spans="1:13">
      <c r="A782" s="15">
        <v>779</v>
      </c>
      <c r="B782" s="15">
        <v>-2</v>
      </c>
      <c r="C782" s="15">
        <v>-8192</v>
      </c>
      <c r="D782" s="15">
        <f t="shared" si="440"/>
        <v>-1</v>
      </c>
      <c r="E782" s="15">
        <f t="shared" si="441"/>
        <v>0</v>
      </c>
      <c r="F782" s="15">
        <f t="shared" si="442"/>
        <v>-1</v>
      </c>
      <c r="G782" s="15">
        <v>943</v>
      </c>
      <c r="H782" s="15">
        <v>944</v>
      </c>
      <c r="I782" s="15">
        <v>559</v>
      </c>
      <c r="J782" s="15">
        <v>8</v>
      </c>
      <c r="K782" s="15"/>
      <c r="L782" s="15">
        <v>1365</v>
      </c>
      <c r="M782" s="15">
        <f t="shared" si="443"/>
        <v>0.333251953125</v>
      </c>
    </row>
    <row r="783" spans="1:13">
      <c r="A783" s="15">
        <v>780</v>
      </c>
      <c r="B783" s="15">
        <v>-2</v>
      </c>
      <c r="C783" s="15">
        <v>-8192</v>
      </c>
      <c r="D783" s="15">
        <f t="shared" si="440"/>
        <v>-1</v>
      </c>
      <c r="E783" s="15">
        <f t="shared" si="441"/>
        <v>0</v>
      </c>
      <c r="F783" s="15">
        <f t="shared" si="442"/>
        <v>-1</v>
      </c>
      <c r="G783" s="15">
        <v>945</v>
      </c>
      <c r="H783" s="15">
        <v>946</v>
      </c>
      <c r="I783" s="15">
        <v>559</v>
      </c>
      <c r="J783" s="15">
        <v>8</v>
      </c>
      <c r="K783" s="15"/>
      <c r="L783" s="15">
        <v>1365</v>
      </c>
      <c r="M783" s="15">
        <f t="shared" si="443"/>
        <v>0.333251953125</v>
      </c>
    </row>
    <row r="784" spans="1:13">
      <c r="A784" s="15">
        <v>781</v>
      </c>
      <c r="B784" s="15">
        <v>-2</v>
      </c>
      <c r="C784" s="15">
        <v>-8192</v>
      </c>
      <c r="D784" s="15">
        <f t="shared" si="440"/>
        <v>-1</v>
      </c>
      <c r="E784" s="15">
        <f t="shared" si="441"/>
        <v>0</v>
      </c>
      <c r="F784" s="15">
        <f t="shared" si="442"/>
        <v>-1</v>
      </c>
      <c r="G784" s="15">
        <v>947</v>
      </c>
      <c r="H784" s="15">
        <v>948</v>
      </c>
      <c r="I784" s="15">
        <v>560</v>
      </c>
      <c r="J784" s="15">
        <v>8</v>
      </c>
      <c r="K784" s="15"/>
      <c r="L784" s="15">
        <v>1365</v>
      </c>
      <c r="M784" s="15">
        <f t="shared" si="443"/>
        <v>0.333251953125</v>
      </c>
    </row>
    <row r="785" spans="1:13">
      <c r="A785" s="15">
        <v>782</v>
      </c>
      <c r="B785" s="15">
        <v>-2</v>
      </c>
      <c r="C785" s="15">
        <v>-8192</v>
      </c>
      <c r="D785" s="15">
        <f t="shared" si="440"/>
        <v>-1</v>
      </c>
      <c r="E785" s="15">
        <f t="shared" si="441"/>
        <v>0</v>
      </c>
      <c r="F785" s="15">
        <f t="shared" si="442"/>
        <v>-1</v>
      </c>
      <c r="G785" s="15">
        <v>949</v>
      </c>
      <c r="H785" s="15">
        <v>950</v>
      </c>
      <c r="I785" s="15">
        <v>560</v>
      </c>
      <c r="J785" s="15">
        <v>8</v>
      </c>
      <c r="K785" s="15"/>
      <c r="L785" s="15">
        <v>1365</v>
      </c>
      <c r="M785" s="15">
        <f t="shared" si="443"/>
        <v>0.333251953125</v>
      </c>
    </row>
    <row r="786" spans="1:13">
      <c r="A786" s="15">
        <v>783</v>
      </c>
      <c r="B786" s="15">
        <v>-2</v>
      </c>
      <c r="C786" s="15">
        <v>-8192</v>
      </c>
      <c r="D786" s="15">
        <f t="shared" si="440"/>
        <v>-1</v>
      </c>
      <c r="E786" s="15">
        <f t="shared" si="441"/>
        <v>0</v>
      </c>
      <c r="F786" s="15">
        <f t="shared" si="442"/>
        <v>-1</v>
      </c>
      <c r="G786" s="15">
        <v>-1</v>
      </c>
      <c r="H786" s="15">
        <v>-1</v>
      </c>
      <c r="I786" s="15">
        <v>561</v>
      </c>
      <c r="J786" s="15">
        <v>9</v>
      </c>
      <c r="K786" s="15"/>
      <c r="L786" s="15">
        <v>0</v>
      </c>
      <c r="M786" s="15">
        <f t="shared" si="443"/>
        <v>0</v>
      </c>
    </row>
    <row r="787" spans="1:13">
      <c r="A787" s="15">
        <v>784</v>
      </c>
      <c r="B787" s="15">
        <v>-2</v>
      </c>
      <c r="C787" s="15">
        <v>-8192</v>
      </c>
      <c r="D787" s="15">
        <f t="shared" si="440"/>
        <v>-1</v>
      </c>
      <c r="E787" s="15">
        <f t="shared" si="441"/>
        <v>0</v>
      </c>
      <c r="F787" s="15">
        <f t="shared" si="442"/>
        <v>-1</v>
      </c>
      <c r="G787" s="15">
        <v>-1</v>
      </c>
      <c r="H787" s="15">
        <v>-1</v>
      </c>
      <c r="I787" s="15">
        <v>561</v>
      </c>
      <c r="J787" s="15">
        <v>9</v>
      </c>
      <c r="K787" s="15"/>
      <c r="L787" s="15">
        <v>0</v>
      </c>
      <c r="M787" s="15">
        <f t="shared" si="443"/>
        <v>0</v>
      </c>
    </row>
    <row r="788" spans="1:13">
      <c r="A788" s="15">
        <v>785</v>
      </c>
      <c r="B788" s="15">
        <v>-2</v>
      </c>
      <c r="C788" s="15">
        <v>-8192</v>
      </c>
      <c r="D788" s="15">
        <f t="shared" si="440"/>
        <v>-1</v>
      </c>
      <c r="E788" s="15">
        <f t="shared" si="441"/>
        <v>0</v>
      </c>
      <c r="F788" s="15">
        <f t="shared" si="442"/>
        <v>-1</v>
      </c>
      <c r="G788" s="15">
        <v>-1</v>
      </c>
      <c r="H788" s="15">
        <v>-1</v>
      </c>
      <c r="I788" s="15">
        <v>562</v>
      </c>
      <c r="J788" s="15">
        <v>9</v>
      </c>
      <c r="K788" s="15"/>
      <c r="L788" s="15">
        <v>0</v>
      </c>
      <c r="M788" s="15">
        <f t="shared" si="443"/>
        <v>0</v>
      </c>
    </row>
    <row r="789" spans="1:13">
      <c r="A789" s="15">
        <v>786</v>
      </c>
      <c r="B789" s="15">
        <v>-2</v>
      </c>
      <c r="C789" s="15">
        <v>-8192</v>
      </c>
      <c r="D789" s="15">
        <f t="shared" si="440"/>
        <v>-1</v>
      </c>
      <c r="E789" s="15">
        <f t="shared" si="441"/>
        <v>0</v>
      </c>
      <c r="F789" s="15">
        <f t="shared" si="442"/>
        <v>-1</v>
      </c>
      <c r="G789" s="15">
        <v>-1</v>
      </c>
      <c r="H789" s="15">
        <v>-1</v>
      </c>
      <c r="I789" s="15">
        <v>562</v>
      </c>
      <c r="J789" s="15">
        <v>9</v>
      </c>
      <c r="K789" s="15"/>
      <c r="L789" s="15">
        <v>0</v>
      </c>
      <c r="M789" s="15">
        <f t="shared" si="443"/>
        <v>0</v>
      </c>
    </row>
    <row r="790" spans="1:13">
      <c r="A790" s="15">
        <v>787</v>
      </c>
      <c r="B790" s="15">
        <v>-2</v>
      </c>
      <c r="C790" s="15">
        <v>-8192</v>
      </c>
      <c r="D790" s="15">
        <f t="shared" si="440"/>
        <v>-1</v>
      </c>
      <c r="E790" s="15">
        <f t="shared" si="441"/>
        <v>0</v>
      </c>
      <c r="F790" s="15">
        <f t="shared" si="442"/>
        <v>-1</v>
      </c>
      <c r="G790" s="15">
        <v>951</v>
      </c>
      <c r="H790" s="15">
        <v>952</v>
      </c>
      <c r="I790" s="15">
        <v>571</v>
      </c>
      <c r="J790" s="15">
        <v>8</v>
      </c>
      <c r="K790" s="15"/>
      <c r="L790" s="15">
        <v>0</v>
      </c>
      <c r="M790" s="15">
        <f t="shared" si="443"/>
        <v>0</v>
      </c>
    </row>
    <row r="791" spans="1:13">
      <c r="A791" s="15">
        <v>788</v>
      </c>
      <c r="B791" s="15">
        <v>-2</v>
      </c>
      <c r="C791" s="15">
        <v>-8192</v>
      </c>
      <c r="D791" s="15">
        <f t="shared" si="440"/>
        <v>-1</v>
      </c>
      <c r="E791" s="15">
        <f t="shared" si="441"/>
        <v>0</v>
      </c>
      <c r="F791" s="15">
        <f t="shared" si="442"/>
        <v>-1</v>
      </c>
      <c r="G791" s="15">
        <v>953</v>
      </c>
      <c r="H791" s="15">
        <v>954</v>
      </c>
      <c r="I791" s="15">
        <v>571</v>
      </c>
      <c r="J791" s="15">
        <v>8</v>
      </c>
      <c r="K791" s="15"/>
      <c r="L791" s="15">
        <v>0</v>
      </c>
      <c r="M791" s="15">
        <f t="shared" si="443"/>
        <v>0</v>
      </c>
    </row>
    <row r="792" spans="1:13">
      <c r="A792" s="15">
        <v>789</v>
      </c>
      <c r="B792" s="15">
        <v>-2</v>
      </c>
      <c r="C792" s="15">
        <v>-8192</v>
      </c>
      <c r="D792" s="15">
        <f t="shared" si="440"/>
        <v>-1</v>
      </c>
      <c r="E792" s="15">
        <f t="shared" si="441"/>
        <v>0</v>
      </c>
      <c r="F792" s="15">
        <f t="shared" si="442"/>
        <v>-1</v>
      </c>
      <c r="G792" s="15">
        <v>955</v>
      </c>
      <c r="H792" s="15">
        <v>956</v>
      </c>
      <c r="I792" s="15">
        <v>572</v>
      </c>
      <c r="J792" s="15">
        <v>8</v>
      </c>
      <c r="K792" s="15"/>
      <c r="L792" s="15">
        <v>0</v>
      </c>
      <c r="M792" s="15">
        <f t="shared" si="443"/>
        <v>0</v>
      </c>
    </row>
    <row r="793" spans="1:13">
      <c r="A793" s="15">
        <v>790</v>
      </c>
      <c r="B793" s="15">
        <v>-2</v>
      </c>
      <c r="C793" s="15">
        <v>-8192</v>
      </c>
      <c r="D793" s="15">
        <f t="shared" si="440"/>
        <v>-1</v>
      </c>
      <c r="E793" s="15">
        <f t="shared" si="441"/>
        <v>0</v>
      </c>
      <c r="F793" s="15">
        <f t="shared" si="442"/>
        <v>-1</v>
      </c>
      <c r="G793" s="15">
        <v>957</v>
      </c>
      <c r="H793" s="15">
        <v>958</v>
      </c>
      <c r="I793" s="15">
        <v>572</v>
      </c>
      <c r="J793" s="15">
        <v>8</v>
      </c>
      <c r="K793" s="15"/>
      <c r="L793" s="15">
        <v>0</v>
      </c>
      <c r="M793" s="15">
        <f t="shared" si="443"/>
        <v>0</v>
      </c>
    </row>
    <row r="794" spans="1:13">
      <c r="A794" s="15">
        <v>791</v>
      </c>
      <c r="B794" s="15">
        <v>-2</v>
      </c>
      <c r="C794" s="15">
        <v>-8192</v>
      </c>
      <c r="D794" s="15">
        <f t="shared" si="440"/>
        <v>-1</v>
      </c>
      <c r="E794" s="15">
        <f t="shared" si="441"/>
        <v>0</v>
      </c>
      <c r="F794" s="15">
        <f t="shared" si="442"/>
        <v>-1</v>
      </c>
      <c r="G794" s="15">
        <v>-1</v>
      </c>
      <c r="H794" s="15">
        <v>-1</v>
      </c>
      <c r="I794" s="15">
        <v>573</v>
      </c>
      <c r="J794" s="15">
        <v>9</v>
      </c>
      <c r="K794" s="15"/>
      <c r="L794" s="15">
        <v>0</v>
      </c>
      <c r="M794" s="15">
        <f t="shared" si="443"/>
        <v>0</v>
      </c>
    </row>
    <row r="795" spans="1:13">
      <c r="A795" s="15">
        <v>792</v>
      </c>
      <c r="B795" s="15">
        <v>-2</v>
      </c>
      <c r="C795" s="15">
        <v>-8192</v>
      </c>
      <c r="D795" s="15">
        <f t="shared" si="440"/>
        <v>-1</v>
      </c>
      <c r="E795" s="15">
        <f t="shared" si="441"/>
        <v>0</v>
      </c>
      <c r="F795" s="15">
        <f t="shared" si="442"/>
        <v>-1</v>
      </c>
      <c r="G795" s="15">
        <v>-1</v>
      </c>
      <c r="H795" s="15">
        <v>-1</v>
      </c>
      <c r="I795" s="15">
        <v>573</v>
      </c>
      <c r="J795" s="15">
        <v>9</v>
      </c>
      <c r="K795" s="15"/>
      <c r="L795" s="15">
        <v>0</v>
      </c>
      <c r="M795" s="15">
        <f t="shared" si="443"/>
        <v>0</v>
      </c>
    </row>
    <row r="796" spans="1:13">
      <c r="A796" s="15">
        <v>793</v>
      </c>
      <c r="B796" s="15">
        <v>-2</v>
      </c>
      <c r="C796" s="15">
        <v>-8192</v>
      </c>
      <c r="D796" s="15">
        <f t="shared" si="440"/>
        <v>-1</v>
      </c>
      <c r="E796" s="15">
        <f t="shared" si="441"/>
        <v>0</v>
      </c>
      <c r="F796" s="15">
        <f t="shared" si="442"/>
        <v>-1</v>
      </c>
      <c r="G796" s="15">
        <v>-1</v>
      </c>
      <c r="H796" s="15">
        <v>-1</v>
      </c>
      <c r="I796" s="15">
        <v>574</v>
      </c>
      <c r="J796" s="15">
        <v>9</v>
      </c>
      <c r="K796" s="15"/>
      <c r="L796" s="15">
        <v>0</v>
      </c>
      <c r="M796" s="15">
        <f t="shared" si="443"/>
        <v>0</v>
      </c>
    </row>
    <row r="797" spans="1:13">
      <c r="A797" s="15">
        <v>794</v>
      </c>
      <c r="B797" s="15">
        <v>-2</v>
      </c>
      <c r="C797" s="15">
        <v>-8192</v>
      </c>
      <c r="D797" s="15">
        <f t="shared" si="440"/>
        <v>-1</v>
      </c>
      <c r="E797" s="15">
        <f t="shared" si="441"/>
        <v>0</v>
      </c>
      <c r="F797" s="15">
        <f t="shared" si="442"/>
        <v>-1</v>
      </c>
      <c r="G797" s="15">
        <v>-1</v>
      </c>
      <c r="H797" s="15">
        <v>-1</v>
      </c>
      <c r="I797" s="15">
        <v>574</v>
      </c>
      <c r="J797" s="15">
        <v>9</v>
      </c>
      <c r="K797" s="15"/>
      <c r="L797" s="15">
        <v>0</v>
      </c>
      <c r="M797" s="15">
        <f t="shared" si="443"/>
        <v>0</v>
      </c>
    </row>
    <row r="798" spans="1:13">
      <c r="A798" s="15">
        <v>795</v>
      </c>
      <c r="B798" s="15">
        <v>-2</v>
      </c>
      <c r="C798" s="15">
        <v>-8192</v>
      </c>
      <c r="D798" s="15">
        <f t="shared" si="440"/>
        <v>-1</v>
      </c>
      <c r="E798" s="15">
        <f t="shared" si="441"/>
        <v>0</v>
      </c>
      <c r="F798" s="15">
        <f t="shared" si="442"/>
        <v>-1</v>
      </c>
      <c r="G798" s="15">
        <v>959</v>
      </c>
      <c r="H798" s="15">
        <v>960</v>
      </c>
      <c r="I798" s="15">
        <v>579</v>
      </c>
      <c r="J798" s="15">
        <v>8</v>
      </c>
      <c r="K798" s="15"/>
      <c r="L798" s="15">
        <v>1365</v>
      </c>
      <c r="M798" s="15">
        <f t="shared" si="443"/>
        <v>0.333251953125</v>
      </c>
    </row>
    <row r="799" spans="1:13">
      <c r="A799" s="15">
        <v>796</v>
      </c>
      <c r="B799" s="15">
        <v>-2</v>
      </c>
      <c r="C799" s="15">
        <v>-8192</v>
      </c>
      <c r="D799" s="15">
        <f t="shared" si="440"/>
        <v>-1</v>
      </c>
      <c r="E799" s="15">
        <f t="shared" si="441"/>
        <v>0</v>
      </c>
      <c r="F799" s="15">
        <f t="shared" si="442"/>
        <v>-1</v>
      </c>
      <c r="G799" s="15">
        <v>961</v>
      </c>
      <c r="H799" s="15">
        <v>962</v>
      </c>
      <c r="I799" s="15">
        <v>579</v>
      </c>
      <c r="J799" s="15">
        <v>8</v>
      </c>
      <c r="K799" s="15"/>
      <c r="L799" s="15">
        <v>1365</v>
      </c>
      <c r="M799" s="15">
        <f t="shared" si="443"/>
        <v>0.333251953125</v>
      </c>
    </row>
    <row r="800" spans="1:13">
      <c r="A800" s="15">
        <v>797</v>
      </c>
      <c r="B800" s="15">
        <v>-2</v>
      </c>
      <c r="C800" s="15">
        <v>-8192</v>
      </c>
      <c r="D800" s="15">
        <f t="shared" si="440"/>
        <v>-1</v>
      </c>
      <c r="E800" s="15">
        <f t="shared" si="441"/>
        <v>0</v>
      </c>
      <c r="F800" s="15">
        <f t="shared" si="442"/>
        <v>-1</v>
      </c>
      <c r="G800" s="15">
        <v>963</v>
      </c>
      <c r="H800" s="15">
        <v>964</v>
      </c>
      <c r="I800" s="15">
        <v>580</v>
      </c>
      <c r="J800" s="15">
        <v>8</v>
      </c>
      <c r="K800" s="15"/>
      <c r="L800" s="15">
        <v>1365</v>
      </c>
      <c r="M800" s="15">
        <f t="shared" si="443"/>
        <v>0.333251953125</v>
      </c>
    </row>
    <row r="801" spans="1:13">
      <c r="A801" s="15">
        <v>798</v>
      </c>
      <c r="B801" s="15">
        <v>-2</v>
      </c>
      <c r="C801" s="15">
        <v>-8192</v>
      </c>
      <c r="D801" s="15">
        <f t="shared" si="440"/>
        <v>-1</v>
      </c>
      <c r="E801" s="15">
        <f t="shared" si="441"/>
        <v>0</v>
      </c>
      <c r="F801" s="15">
        <f t="shared" si="442"/>
        <v>-1</v>
      </c>
      <c r="G801" s="15">
        <v>965</v>
      </c>
      <c r="H801" s="15">
        <v>966</v>
      </c>
      <c r="I801" s="15">
        <v>580</v>
      </c>
      <c r="J801" s="15">
        <v>8</v>
      </c>
      <c r="K801" s="15"/>
      <c r="L801" s="15">
        <v>1365</v>
      </c>
      <c r="M801" s="15">
        <f t="shared" si="443"/>
        <v>0.333251953125</v>
      </c>
    </row>
    <row r="802" spans="1:13">
      <c r="A802" s="15">
        <v>799</v>
      </c>
      <c r="B802" s="15">
        <v>-2</v>
      </c>
      <c r="C802" s="15">
        <v>-8192</v>
      </c>
      <c r="D802" s="15">
        <f t="shared" si="440"/>
        <v>-1</v>
      </c>
      <c r="E802" s="15">
        <f t="shared" si="441"/>
        <v>0</v>
      </c>
      <c r="F802" s="15">
        <f t="shared" si="442"/>
        <v>-1</v>
      </c>
      <c r="G802" s="15">
        <v>-1</v>
      </c>
      <c r="H802" s="15">
        <v>-1</v>
      </c>
      <c r="I802" s="15">
        <v>581</v>
      </c>
      <c r="J802" s="15">
        <v>9</v>
      </c>
      <c r="K802" s="15"/>
      <c r="L802" s="15">
        <v>546</v>
      </c>
      <c r="M802" s="15">
        <f t="shared" si="443"/>
        <v>0.13330078125</v>
      </c>
    </row>
    <row r="803" spans="1:13">
      <c r="A803" s="15">
        <v>800</v>
      </c>
      <c r="B803" s="15">
        <v>-2</v>
      </c>
      <c r="C803" s="15">
        <v>-8192</v>
      </c>
      <c r="D803" s="15">
        <f t="shared" si="440"/>
        <v>-1</v>
      </c>
      <c r="E803" s="15">
        <f t="shared" si="441"/>
        <v>0</v>
      </c>
      <c r="F803" s="15">
        <f t="shared" si="442"/>
        <v>-1</v>
      </c>
      <c r="G803" s="15">
        <v>-1</v>
      </c>
      <c r="H803" s="15">
        <v>-1</v>
      </c>
      <c r="I803" s="15">
        <v>581</v>
      </c>
      <c r="J803" s="15">
        <v>9</v>
      </c>
      <c r="K803" s="15"/>
      <c r="L803" s="15">
        <v>546</v>
      </c>
      <c r="M803" s="15">
        <f t="shared" si="443"/>
        <v>0.13330078125</v>
      </c>
    </row>
    <row r="804" spans="1:13">
      <c r="A804" s="15">
        <v>801</v>
      </c>
      <c r="B804" s="15">
        <v>-2</v>
      </c>
      <c r="C804" s="15">
        <v>-8192</v>
      </c>
      <c r="D804" s="15">
        <f t="shared" si="440"/>
        <v>-1</v>
      </c>
      <c r="E804" s="15">
        <f t="shared" si="441"/>
        <v>0</v>
      </c>
      <c r="F804" s="15">
        <f t="shared" si="442"/>
        <v>-1</v>
      </c>
      <c r="G804" s="15">
        <v>-1</v>
      </c>
      <c r="H804" s="15">
        <v>-1</v>
      </c>
      <c r="I804" s="15">
        <v>582</v>
      </c>
      <c r="J804" s="15">
        <v>9</v>
      </c>
      <c r="K804" s="15"/>
      <c r="L804" s="15">
        <v>546</v>
      </c>
      <c r="M804" s="15">
        <f t="shared" si="443"/>
        <v>0.13330078125</v>
      </c>
    </row>
    <row r="805" spans="1:13">
      <c r="A805" s="15">
        <v>802</v>
      </c>
      <c r="B805" s="15">
        <v>-2</v>
      </c>
      <c r="C805" s="15">
        <v>-8192</v>
      </c>
      <c r="D805" s="15">
        <f t="shared" si="440"/>
        <v>-1</v>
      </c>
      <c r="E805" s="15">
        <f t="shared" si="441"/>
        <v>0</v>
      </c>
      <c r="F805" s="15">
        <f t="shared" si="442"/>
        <v>-1</v>
      </c>
      <c r="G805" s="15">
        <v>-1</v>
      </c>
      <c r="H805" s="15">
        <v>-1</v>
      </c>
      <c r="I805" s="15">
        <v>582</v>
      </c>
      <c r="J805" s="15">
        <v>9</v>
      </c>
      <c r="K805" s="15"/>
      <c r="L805" s="15">
        <v>546</v>
      </c>
      <c r="M805" s="15">
        <f t="shared" si="443"/>
        <v>0.13330078125</v>
      </c>
    </row>
    <row r="806" spans="1:13">
      <c r="A806" s="15">
        <v>803</v>
      </c>
      <c r="B806" s="15">
        <v>-2</v>
      </c>
      <c r="C806" s="15">
        <v>-8192</v>
      </c>
      <c r="D806" s="15">
        <f t="shared" si="440"/>
        <v>-1</v>
      </c>
      <c r="E806" s="15">
        <f t="shared" si="441"/>
        <v>0</v>
      </c>
      <c r="F806" s="15">
        <f t="shared" si="442"/>
        <v>-1</v>
      </c>
      <c r="G806" s="15">
        <v>-1</v>
      </c>
      <c r="H806" s="15">
        <v>-1</v>
      </c>
      <c r="I806" s="15">
        <v>583</v>
      </c>
      <c r="J806" s="15">
        <v>9</v>
      </c>
      <c r="K806" s="15"/>
      <c r="L806" s="15">
        <v>1365</v>
      </c>
      <c r="M806" s="15">
        <f t="shared" si="443"/>
        <v>0.333251953125</v>
      </c>
    </row>
    <row r="807" spans="1:13">
      <c r="A807" s="15">
        <v>804</v>
      </c>
      <c r="B807" s="15">
        <v>-2</v>
      </c>
      <c r="C807" s="15">
        <v>-8192</v>
      </c>
      <c r="D807" s="15">
        <f t="shared" si="440"/>
        <v>-1</v>
      </c>
      <c r="E807" s="15">
        <f t="shared" si="441"/>
        <v>0</v>
      </c>
      <c r="F807" s="15">
        <f t="shared" si="442"/>
        <v>-1</v>
      </c>
      <c r="G807" s="15">
        <v>-1</v>
      </c>
      <c r="H807" s="15">
        <v>-1</v>
      </c>
      <c r="I807" s="15">
        <v>583</v>
      </c>
      <c r="J807" s="15">
        <v>9</v>
      </c>
      <c r="K807" s="15"/>
      <c r="L807" s="15">
        <v>1365</v>
      </c>
      <c r="M807" s="15">
        <f t="shared" si="443"/>
        <v>0.333251953125</v>
      </c>
    </row>
    <row r="808" spans="1:13">
      <c r="A808" s="15">
        <v>805</v>
      </c>
      <c r="B808" s="15">
        <v>-2</v>
      </c>
      <c r="C808" s="15">
        <v>-8192</v>
      </c>
      <c r="D808" s="15">
        <f t="shared" si="440"/>
        <v>-1</v>
      </c>
      <c r="E808" s="15">
        <f t="shared" si="441"/>
        <v>0</v>
      </c>
      <c r="F808" s="15">
        <f t="shared" si="442"/>
        <v>-1</v>
      </c>
      <c r="G808" s="15">
        <v>-1</v>
      </c>
      <c r="H808" s="15">
        <v>-1</v>
      </c>
      <c r="I808" s="15">
        <v>584</v>
      </c>
      <c r="J808" s="15">
        <v>9</v>
      </c>
      <c r="K808" s="15"/>
      <c r="L808" s="15">
        <v>1365</v>
      </c>
      <c r="M808" s="15">
        <f t="shared" si="443"/>
        <v>0.333251953125</v>
      </c>
    </row>
    <row r="809" spans="1:13">
      <c r="A809" s="15">
        <v>806</v>
      </c>
      <c r="B809" s="15">
        <v>-2</v>
      </c>
      <c r="C809" s="15">
        <v>-8192</v>
      </c>
      <c r="D809" s="15">
        <f t="shared" si="440"/>
        <v>-1</v>
      </c>
      <c r="E809" s="15">
        <f t="shared" si="441"/>
        <v>0</v>
      </c>
      <c r="F809" s="15">
        <f t="shared" si="442"/>
        <v>-1</v>
      </c>
      <c r="G809" s="15">
        <v>-1</v>
      </c>
      <c r="H809" s="15">
        <v>-1</v>
      </c>
      <c r="I809" s="15">
        <v>584</v>
      </c>
      <c r="J809" s="15">
        <v>9</v>
      </c>
      <c r="K809" s="15"/>
      <c r="L809" s="15">
        <v>1365</v>
      </c>
      <c r="M809" s="15">
        <f t="shared" si="443"/>
        <v>0.333251953125</v>
      </c>
    </row>
    <row r="810" spans="1:13">
      <c r="A810" s="15">
        <v>807</v>
      </c>
      <c r="B810" s="15">
        <v>-2</v>
      </c>
      <c r="C810" s="15">
        <v>-8192</v>
      </c>
      <c r="D810" s="15">
        <f t="shared" si="440"/>
        <v>-1</v>
      </c>
      <c r="E810" s="15">
        <f t="shared" si="441"/>
        <v>0</v>
      </c>
      <c r="F810" s="15">
        <f t="shared" si="442"/>
        <v>-1</v>
      </c>
      <c r="G810" s="15">
        <v>-1</v>
      </c>
      <c r="H810" s="15">
        <v>-1</v>
      </c>
      <c r="I810" s="15">
        <v>597</v>
      </c>
      <c r="J810" s="15">
        <v>9</v>
      </c>
      <c r="K810" s="15"/>
      <c r="L810" s="15">
        <v>0</v>
      </c>
      <c r="M810" s="15">
        <f t="shared" si="443"/>
        <v>0</v>
      </c>
    </row>
    <row r="811" spans="1:13">
      <c r="A811" s="15">
        <v>808</v>
      </c>
      <c r="B811" s="15">
        <v>-2</v>
      </c>
      <c r="C811" s="15">
        <v>-8192</v>
      </c>
      <c r="D811" s="15">
        <f t="shared" si="440"/>
        <v>-1</v>
      </c>
      <c r="E811" s="15">
        <f t="shared" si="441"/>
        <v>0</v>
      </c>
      <c r="F811" s="15">
        <f t="shared" si="442"/>
        <v>-1</v>
      </c>
      <c r="G811" s="15">
        <v>-1</v>
      </c>
      <c r="H811" s="15">
        <v>-1</v>
      </c>
      <c r="I811" s="15">
        <v>597</v>
      </c>
      <c r="J811" s="15">
        <v>9</v>
      </c>
      <c r="K811" s="15"/>
      <c r="L811" s="15">
        <v>0</v>
      </c>
      <c r="M811" s="15">
        <f t="shared" si="443"/>
        <v>0</v>
      </c>
    </row>
    <row r="812" spans="1:13">
      <c r="A812" s="15">
        <v>809</v>
      </c>
      <c r="B812" s="15">
        <v>-2</v>
      </c>
      <c r="C812" s="15">
        <v>-8192</v>
      </c>
      <c r="D812" s="15">
        <f t="shared" si="440"/>
        <v>-1</v>
      </c>
      <c r="E812" s="15">
        <f t="shared" si="441"/>
        <v>0</v>
      </c>
      <c r="F812" s="15">
        <f t="shared" si="442"/>
        <v>-1</v>
      </c>
      <c r="G812" s="15">
        <v>-1</v>
      </c>
      <c r="H812" s="15">
        <v>-1</v>
      </c>
      <c r="I812" s="15">
        <v>598</v>
      </c>
      <c r="J812" s="15">
        <v>9</v>
      </c>
      <c r="K812" s="15"/>
      <c r="L812" s="15">
        <v>0</v>
      </c>
      <c r="M812" s="15">
        <f t="shared" si="443"/>
        <v>0</v>
      </c>
    </row>
    <row r="813" spans="1:13">
      <c r="A813" s="15">
        <v>810</v>
      </c>
      <c r="B813" s="15">
        <v>-2</v>
      </c>
      <c r="C813" s="15">
        <v>-8192</v>
      </c>
      <c r="D813" s="15">
        <f t="shared" si="440"/>
        <v>-1</v>
      </c>
      <c r="E813" s="15">
        <f t="shared" si="441"/>
        <v>0</v>
      </c>
      <c r="F813" s="15">
        <f t="shared" si="442"/>
        <v>-1</v>
      </c>
      <c r="G813" s="15">
        <v>-1</v>
      </c>
      <c r="H813" s="15">
        <v>-1</v>
      </c>
      <c r="I813" s="15">
        <v>598</v>
      </c>
      <c r="J813" s="15">
        <v>9</v>
      </c>
      <c r="K813" s="15"/>
      <c r="L813" s="15">
        <v>0</v>
      </c>
      <c r="M813" s="15">
        <f t="shared" si="443"/>
        <v>0</v>
      </c>
    </row>
    <row r="814" spans="1:13">
      <c r="A814" s="15">
        <v>811</v>
      </c>
      <c r="B814" s="15">
        <v>-2</v>
      </c>
      <c r="C814" s="15">
        <v>-8192</v>
      </c>
      <c r="D814" s="15">
        <f t="shared" si="440"/>
        <v>-1</v>
      </c>
      <c r="E814" s="15">
        <f t="shared" si="441"/>
        <v>0</v>
      </c>
      <c r="F814" s="15">
        <f t="shared" si="442"/>
        <v>-1</v>
      </c>
      <c r="G814" s="15">
        <v>-1</v>
      </c>
      <c r="H814" s="15">
        <v>-1</v>
      </c>
      <c r="I814" s="15">
        <v>605</v>
      </c>
      <c r="J814" s="15">
        <v>9</v>
      </c>
      <c r="K814" s="15"/>
      <c r="L814" s="15">
        <v>1365</v>
      </c>
      <c r="M814" s="15">
        <f t="shared" si="443"/>
        <v>0.333251953125</v>
      </c>
    </row>
    <row r="815" spans="1:13">
      <c r="A815" s="15">
        <v>812</v>
      </c>
      <c r="B815" s="15">
        <v>-2</v>
      </c>
      <c r="C815" s="15">
        <v>-8192</v>
      </c>
      <c r="D815" s="15">
        <f t="shared" si="440"/>
        <v>-1</v>
      </c>
      <c r="E815" s="15">
        <f t="shared" si="441"/>
        <v>0</v>
      </c>
      <c r="F815" s="15">
        <f t="shared" si="442"/>
        <v>-1</v>
      </c>
      <c r="G815" s="15">
        <v>-1</v>
      </c>
      <c r="H815" s="15">
        <v>-1</v>
      </c>
      <c r="I815" s="15">
        <v>605</v>
      </c>
      <c r="J815" s="15">
        <v>9</v>
      </c>
      <c r="K815" s="15"/>
      <c r="L815" s="15">
        <v>1365</v>
      </c>
      <c r="M815" s="15">
        <f t="shared" si="443"/>
        <v>0.333251953125</v>
      </c>
    </row>
    <row r="816" spans="1:13">
      <c r="A816" s="15">
        <v>813</v>
      </c>
      <c r="B816" s="15">
        <v>-2</v>
      </c>
      <c r="C816" s="15">
        <v>-8192</v>
      </c>
      <c r="D816" s="15">
        <f t="shared" si="440"/>
        <v>-1</v>
      </c>
      <c r="E816" s="15">
        <f t="shared" si="441"/>
        <v>0</v>
      </c>
      <c r="F816" s="15">
        <f t="shared" si="442"/>
        <v>-1</v>
      </c>
      <c r="G816" s="15">
        <v>-1</v>
      </c>
      <c r="H816" s="15">
        <v>-1</v>
      </c>
      <c r="I816" s="15">
        <v>606</v>
      </c>
      <c r="J816" s="15">
        <v>9</v>
      </c>
      <c r="K816" s="15"/>
      <c r="L816" s="15">
        <v>1365</v>
      </c>
      <c r="M816" s="15">
        <f t="shared" si="443"/>
        <v>0.333251953125</v>
      </c>
    </row>
    <row r="817" spans="1:13">
      <c r="A817" s="15">
        <v>814</v>
      </c>
      <c r="B817" s="15">
        <v>-2</v>
      </c>
      <c r="C817" s="15">
        <v>-8192</v>
      </c>
      <c r="D817" s="15">
        <f t="shared" si="440"/>
        <v>-1</v>
      </c>
      <c r="E817" s="15">
        <f t="shared" si="441"/>
        <v>0</v>
      </c>
      <c r="F817" s="15">
        <f t="shared" si="442"/>
        <v>-1</v>
      </c>
      <c r="G817" s="15">
        <v>-1</v>
      </c>
      <c r="H817" s="15">
        <v>-1</v>
      </c>
      <c r="I817" s="15">
        <v>606</v>
      </c>
      <c r="J817" s="15">
        <v>9</v>
      </c>
      <c r="K817" s="15"/>
      <c r="L817" s="15">
        <v>1365</v>
      </c>
      <c r="M817" s="15">
        <f t="shared" si="443"/>
        <v>0.333251953125</v>
      </c>
    </row>
    <row r="818" spans="1:13">
      <c r="A818" s="15">
        <v>815</v>
      </c>
      <c r="B818" s="15">
        <v>-2</v>
      </c>
      <c r="C818" s="15">
        <v>-8192</v>
      </c>
      <c r="D818" s="15">
        <f t="shared" si="440"/>
        <v>-1</v>
      </c>
      <c r="E818" s="15">
        <f t="shared" si="441"/>
        <v>0</v>
      </c>
      <c r="F818" s="15">
        <f t="shared" si="442"/>
        <v>-1</v>
      </c>
      <c r="G818" s="15">
        <v>-1</v>
      </c>
      <c r="H818" s="15">
        <v>-1</v>
      </c>
      <c r="I818" s="15">
        <v>607</v>
      </c>
      <c r="J818" s="15">
        <v>9</v>
      </c>
      <c r="K818" s="15"/>
      <c r="L818" s="15">
        <v>1092</v>
      </c>
      <c r="M818" s="15">
        <f t="shared" si="443"/>
        <v>0.2666015625</v>
      </c>
    </row>
    <row r="819" spans="1:13">
      <c r="A819" s="15">
        <v>816</v>
      </c>
      <c r="B819" s="15">
        <v>-2</v>
      </c>
      <c r="C819" s="15">
        <v>-8192</v>
      </c>
      <c r="D819" s="15">
        <f t="shared" si="440"/>
        <v>-1</v>
      </c>
      <c r="E819" s="15">
        <f t="shared" si="441"/>
        <v>0</v>
      </c>
      <c r="F819" s="15">
        <f t="shared" si="442"/>
        <v>-1</v>
      </c>
      <c r="G819" s="15">
        <v>-1</v>
      </c>
      <c r="H819" s="15">
        <v>-1</v>
      </c>
      <c r="I819" s="15">
        <v>607</v>
      </c>
      <c r="J819" s="15">
        <v>9</v>
      </c>
      <c r="K819" s="15"/>
      <c r="L819" s="15">
        <v>1092</v>
      </c>
      <c r="M819" s="15">
        <f t="shared" si="443"/>
        <v>0.2666015625</v>
      </c>
    </row>
    <row r="820" spans="1:13">
      <c r="A820" s="15">
        <v>817</v>
      </c>
      <c r="B820" s="15">
        <v>-2</v>
      </c>
      <c r="C820" s="15">
        <v>-8192</v>
      </c>
      <c r="D820" s="15">
        <f t="shared" si="440"/>
        <v>-1</v>
      </c>
      <c r="E820" s="15">
        <f t="shared" si="441"/>
        <v>0</v>
      </c>
      <c r="F820" s="15">
        <f t="shared" si="442"/>
        <v>-1</v>
      </c>
      <c r="G820" s="15">
        <v>-1</v>
      </c>
      <c r="H820" s="15">
        <v>-1</v>
      </c>
      <c r="I820" s="15">
        <v>608</v>
      </c>
      <c r="J820" s="15">
        <v>9</v>
      </c>
      <c r="K820" s="15"/>
      <c r="L820" s="15">
        <v>1092</v>
      </c>
      <c r="M820" s="15">
        <f t="shared" si="443"/>
        <v>0.2666015625</v>
      </c>
    </row>
    <row r="821" spans="1:13">
      <c r="A821" s="15">
        <v>818</v>
      </c>
      <c r="B821" s="15">
        <v>-2</v>
      </c>
      <c r="C821" s="15">
        <v>-8192</v>
      </c>
      <c r="D821" s="15">
        <f t="shared" si="440"/>
        <v>-1</v>
      </c>
      <c r="E821" s="15">
        <f t="shared" si="441"/>
        <v>0</v>
      </c>
      <c r="F821" s="15">
        <f t="shared" si="442"/>
        <v>-1</v>
      </c>
      <c r="G821" s="15">
        <v>-1</v>
      </c>
      <c r="H821" s="15">
        <v>-1</v>
      </c>
      <c r="I821" s="15">
        <v>608</v>
      </c>
      <c r="J821" s="15">
        <v>9</v>
      </c>
      <c r="K821" s="15"/>
      <c r="L821" s="15">
        <v>1092</v>
      </c>
      <c r="M821" s="15">
        <f t="shared" si="443"/>
        <v>0.2666015625</v>
      </c>
    </row>
    <row r="822" spans="1:13">
      <c r="A822" s="15">
        <v>819</v>
      </c>
      <c r="B822" s="15">
        <v>-2</v>
      </c>
      <c r="C822" s="15">
        <v>-8192</v>
      </c>
      <c r="D822" s="15">
        <f t="shared" si="440"/>
        <v>-1</v>
      </c>
      <c r="E822" s="15">
        <f t="shared" si="441"/>
        <v>0</v>
      </c>
      <c r="F822" s="15">
        <f t="shared" si="442"/>
        <v>-1</v>
      </c>
      <c r="G822" s="15">
        <v>-1</v>
      </c>
      <c r="H822" s="15">
        <v>-1</v>
      </c>
      <c r="I822" s="15">
        <v>609</v>
      </c>
      <c r="J822" s="15">
        <v>9</v>
      </c>
      <c r="K822" s="15"/>
      <c r="L822" s="15">
        <v>0</v>
      </c>
      <c r="M822" s="15">
        <f t="shared" si="443"/>
        <v>0</v>
      </c>
    </row>
    <row r="823" spans="1:13">
      <c r="A823" s="15">
        <v>820</v>
      </c>
      <c r="B823" s="15">
        <v>-2</v>
      </c>
      <c r="C823" s="15">
        <v>-8192</v>
      </c>
      <c r="D823" s="15">
        <f t="shared" si="440"/>
        <v>-1</v>
      </c>
      <c r="E823" s="15">
        <f t="shared" si="441"/>
        <v>0</v>
      </c>
      <c r="F823" s="15">
        <f t="shared" si="442"/>
        <v>-1</v>
      </c>
      <c r="G823" s="15">
        <v>-1</v>
      </c>
      <c r="H823" s="15">
        <v>-1</v>
      </c>
      <c r="I823" s="15">
        <v>609</v>
      </c>
      <c r="J823" s="15">
        <v>9</v>
      </c>
      <c r="K823" s="15"/>
      <c r="L823" s="15">
        <v>0</v>
      </c>
      <c r="M823" s="15">
        <f t="shared" si="443"/>
        <v>0</v>
      </c>
    </row>
    <row r="824" spans="1:13">
      <c r="A824" s="15">
        <v>821</v>
      </c>
      <c r="B824" s="15">
        <v>-2</v>
      </c>
      <c r="C824" s="15">
        <v>-8192</v>
      </c>
      <c r="D824" s="15">
        <f t="shared" si="440"/>
        <v>-1</v>
      </c>
      <c r="E824" s="15">
        <f t="shared" si="441"/>
        <v>0</v>
      </c>
      <c r="F824" s="15">
        <f t="shared" si="442"/>
        <v>-1</v>
      </c>
      <c r="G824" s="15">
        <v>-1</v>
      </c>
      <c r="H824" s="15">
        <v>-1</v>
      </c>
      <c r="I824" s="15">
        <v>610</v>
      </c>
      <c r="J824" s="15">
        <v>9</v>
      </c>
      <c r="K824" s="15"/>
      <c r="L824" s="15">
        <v>0</v>
      </c>
      <c r="M824" s="15">
        <f t="shared" si="443"/>
        <v>0</v>
      </c>
    </row>
    <row r="825" spans="1:13">
      <c r="A825" s="15">
        <v>822</v>
      </c>
      <c r="B825" s="15">
        <v>-2</v>
      </c>
      <c r="C825" s="15">
        <v>-8192</v>
      </c>
      <c r="D825" s="15">
        <f t="shared" si="440"/>
        <v>-1</v>
      </c>
      <c r="E825" s="15">
        <f t="shared" si="441"/>
        <v>0</v>
      </c>
      <c r="F825" s="15">
        <f t="shared" si="442"/>
        <v>-1</v>
      </c>
      <c r="G825" s="15">
        <v>-1</v>
      </c>
      <c r="H825" s="15">
        <v>-1</v>
      </c>
      <c r="I825" s="15">
        <v>610</v>
      </c>
      <c r="J825" s="15">
        <v>9</v>
      </c>
      <c r="K825" s="15"/>
      <c r="L825" s="15">
        <v>0</v>
      </c>
      <c r="M825" s="15">
        <f t="shared" si="443"/>
        <v>0</v>
      </c>
    </row>
    <row r="826" spans="1:13">
      <c r="A826" s="15">
        <v>823</v>
      </c>
      <c r="B826" s="15">
        <v>-2</v>
      </c>
      <c r="C826" s="15">
        <v>-8192</v>
      </c>
      <c r="D826" s="15">
        <f t="shared" si="440"/>
        <v>-1</v>
      </c>
      <c r="E826" s="15">
        <f t="shared" si="441"/>
        <v>0</v>
      </c>
      <c r="F826" s="15">
        <f t="shared" si="442"/>
        <v>-1</v>
      </c>
      <c r="G826" s="15">
        <v>-1</v>
      </c>
      <c r="H826" s="15">
        <v>-1</v>
      </c>
      <c r="I826" s="15">
        <v>611</v>
      </c>
      <c r="J826" s="15">
        <v>9</v>
      </c>
      <c r="K826" s="15"/>
      <c r="L826" s="15">
        <v>273</v>
      </c>
      <c r="M826" s="15">
        <f t="shared" si="443"/>
        <v>6.6650390625E-2</v>
      </c>
    </row>
    <row r="827" spans="1:13">
      <c r="A827" s="15">
        <v>824</v>
      </c>
      <c r="B827" s="15">
        <v>-2</v>
      </c>
      <c r="C827" s="15">
        <v>-8192</v>
      </c>
      <c r="D827" s="15">
        <f t="shared" si="440"/>
        <v>-1</v>
      </c>
      <c r="E827" s="15">
        <f t="shared" si="441"/>
        <v>0</v>
      </c>
      <c r="F827" s="15">
        <f t="shared" si="442"/>
        <v>-1</v>
      </c>
      <c r="G827" s="15">
        <v>-1</v>
      </c>
      <c r="H827" s="15">
        <v>-1</v>
      </c>
      <c r="I827" s="15">
        <v>611</v>
      </c>
      <c r="J827" s="15">
        <v>9</v>
      </c>
      <c r="K827" s="15"/>
      <c r="L827" s="15">
        <v>273</v>
      </c>
      <c r="M827" s="15">
        <f t="shared" si="443"/>
        <v>6.6650390625E-2</v>
      </c>
    </row>
    <row r="828" spans="1:13">
      <c r="A828" s="15">
        <v>825</v>
      </c>
      <c r="B828" s="15">
        <v>-2</v>
      </c>
      <c r="C828" s="15">
        <v>-8192</v>
      </c>
      <c r="D828" s="15">
        <f t="shared" si="440"/>
        <v>-1</v>
      </c>
      <c r="E828" s="15">
        <f t="shared" si="441"/>
        <v>0</v>
      </c>
      <c r="F828" s="15">
        <f t="shared" si="442"/>
        <v>-1</v>
      </c>
      <c r="G828" s="15">
        <v>-1</v>
      </c>
      <c r="H828" s="15">
        <v>-1</v>
      </c>
      <c r="I828" s="15">
        <v>612</v>
      </c>
      <c r="J828" s="15">
        <v>9</v>
      </c>
      <c r="K828" s="15"/>
      <c r="L828" s="15">
        <v>273</v>
      </c>
      <c r="M828" s="15">
        <f t="shared" si="443"/>
        <v>6.6650390625E-2</v>
      </c>
    </row>
    <row r="829" spans="1:13">
      <c r="A829" s="15">
        <v>826</v>
      </c>
      <c r="B829" s="15">
        <v>-2</v>
      </c>
      <c r="C829" s="15">
        <v>-8192</v>
      </c>
      <c r="D829" s="15">
        <f t="shared" si="440"/>
        <v>-1</v>
      </c>
      <c r="E829" s="15">
        <f t="shared" si="441"/>
        <v>0</v>
      </c>
      <c r="F829" s="15">
        <f t="shared" si="442"/>
        <v>-1</v>
      </c>
      <c r="G829" s="15">
        <v>-1</v>
      </c>
      <c r="H829" s="15">
        <v>-1</v>
      </c>
      <c r="I829" s="15">
        <v>612</v>
      </c>
      <c r="J829" s="15">
        <v>9</v>
      </c>
      <c r="K829" s="15"/>
      <c r="L829" s="15">
        <v>273</v>
      </c>
      <c r="M829" s="15">
        <f t="shared" si="443"/>
        <v>6.6650390625E-2</v>
      </c>
    </row>
    <row r="830" spans="1:13">
      <c r="A830" s="15">
        <v>827</v>
      </c>
      <c r="B830" s="15">
        <v>-2</v>
      </c>
      <c r="C830" s="15">
        <v>-8192</v>
      </c>
      <c r="D830" s="15">
        <f t="shared" si="440"/>
        <v>-1</v>
      </c>
      <c r="E830" s="15">
        <f t="shared" si="441"/>
        <v>0</v>
      </c>
      <c r="F830" s="15">
        <f t="shared" si="442"/>
        <v>-1</v>
      </c>
      <c r="G830" s="15">
        <v>-1</v>
      </c>
      <c r="H830" s="15">
        <v>-1</v>
      </c>
      <c r="I830" s="15">
        <v>615</v>
      </c>
      <c r="J830" s="15">
        <v>9</v>
      </c>
      <c r="K830" s="15"/>
      <c r="L830" s="15">
        <v>273</v>
      </c>
      <c r="M830" s="15">
        <f t="shared" si="443"/>
        <v>6.6650390625E-2</v>
      </c>
    </row>
    <row r="831" spans="1:13">
      <c r="A831" s="15">
        <v>828</v>
      </c>
      <c r="B831" s="15">
        <v>-2</v>
      </c>
      <c r="C831" s="15">
        <v>-8192</v>
      </c>
      <c r="D831" s="15">
        <f t="shared" si="440"/>
        <v>-1</v>
      </c>
      <c r="E831" s="15">
        <f t="shared" si="441"/>
        <v>0</v>
      </c>
      <c r="F831" s="15">
        <f t="shared" si="442"/>
        <v>-1</v>
      </c>
      <c r="G831" s="15">
        <v>-1</v>
      </c>
      <c r="H831" s="15">
        <v>-1</v>
      </c>
      <c r="I831" s="15">
        <v>615</v>
      </c>
      <c r="J831" s="15">
        <v>9</v>
      </c>
      <c r="K831" s="15"/>
      <c r="L831" s="15">
        <v>273</v>
      </c>
      <c r="M831" s="15">
        <f t="shared" si="443"/>
        <v>6.6650390625E-2</v>
      </c>
    </row>
    <row r="832" spans="1:13">
      <c r="A832" s="15">
        <v>829</v>
      </c>
      <c r="B832" s="15">
        <v>-2</v>
      </c>
      <c r="C832" s="15">
        <v>-8192</v>
      </c>
      <c r="D832" s="15">
        <f t="shared" si="440"/>
        <v>-1</v>
      </c>
      <c r="E832" s="15">
        <f t="shared" si="441"/>
        <v>0</v>
      </c>
      <c r="F832" s="15">
        <f t="shared" si="442"/>
        <v>-1</v>
      </c>
      <c r="G832" s="15">
        <v>-1</v>
      </c>
      <c r="H832" s="15">
        <v>-1</v>
      </c>
      <c r="I832" s="15">
        <v>616</v>
      </c>
      <c r="J832" s="15">
        <v>9</v>
      </c>
      <c r="K832" s="15"/>
      <c r="L832" s="15">
        <v>273</v>
      </c>
      <c r="M832" s="15">
        <f t="shared" si="443"/>
        <v>6.6650390625E-2</v>
      </c>
    </row>
    <row r="833" spans="1:13">
      <c r="A833" s="15">
        <v>830</v>
      </c>
      <c r="B833" s="15">
        <v>-2</v>
      </c>
      <c r="C833" s="15">
        <v>-8192</v>
      </c>
      <c r="D833" s="15">
        <f t="shared" si="440"/>
        <v>-1</v>
      </c>
      <c r="E833" s="15">
        <f t="shared" si="441"/>
        <v>0</v>
      </c>
      <c r="F833" s="15">
        <f t="shared" si="442"/>
        <v>-1</v>
      </c>
      <c r="G833" s="15">
        <v>-1</v>
      </c>
      <c r="H833" s="15">
        <v>-1</v>
      </c>
      <c r="I833" s="15">
        <v>616</v>
      </c>
      <c r="J833" s="15">
        <v>9</v>
      </c>
      <c r="K833" s="15"/>
      <c r="L833" s="15">
        <v>273</v>
      </c>
      <c r="M833" s="15">
        <f t="shared" si="443"/>
        <v>6.6650390625E-2</v>
      </c>
    </row>
    <row r="834" spans="1:13">
      <c r="A834" s="15">
        <v>831</v>
      </c>
      <c r="B834" s="15">
        <v>-2</v>
      </c>
      <c r="C834" s="15">
        <v>-8192</v>
      </c>
      <c r="D834" s="15">
        <f t="shared" si="440"/>
        <v>-1</v>
      </c>
      <c r="E834" s="15">
        <f t="shared" si="441"/>
        <v>0</v>
      </c>
      <c r="F834" s="15">
        <f t="shared" si="442"/>
        <v>-1</v>
      </c>
      <c r="G834" s="15">
        <v>-1</v>
      </c>
      <c r="H834" s="15">
        <v>-1</v>
      </c>
      <c r="I834" s="15">
        <v>617</v>
      </c>
      <c r="J834" s="15">
        <v>9</v>
      </c>
      <c r="K834" s="15"/>
      <c r="L834" s="15">
        <v>0</v>
      </c>
      <c r="M834" s="15">
        <f t="shared" si="443"/>
        <v>0</v>
      </c>
    </row>
    <row r="835" spans="1:13">
      <c r="A835" s="15">
        <v>832</v>
      </c>
      <c r="B835" s="15">
        <v>-2</v>
      </c>
      <c r="C835" s="15">
        <v>-8192</v>
      </c>
      <c r="D835" s="15">
        <f t="shared" si="440"/>
        <v>-1</v>
      </c>
      <c r="E835" s="15">
        <f t="shared" si="441"/>
        <v>0</v>
      </c>
      <c r="F835" s="15">
        <f t="shared" si="442"/>
        <v>-1</v>
      </c>
      <c r="G835" s="15">
        <v>-1</v>
      </c>
      <c r="H835" s="15">
        <v>-1</v>
      </c>
      <c r="I835" s="15">
        <v>617</v>
      </c>
      <c r="J835" s="15">
        <v>9</v>
      </c>
      <c r="K835" s="15"/>
      <c r="L835" s="15">
        <v>0</v>
      </c>
      <c r="M835" s="15">
        <f t="shared" si="443"/>
        <v>0</v>
      </c>
    </row>
    <row r="836" spans="1:13">
      <c r="A836" s="15">
        <v>833</v>
      </c>
      <c r="B836" s="15">
        <v>-2</v>
      </c>
      <c r="C836" s="15">
        <v>-8192</v>
      </c>
      <c r="D836" s="15">
        <f t="shared" ref="D836:D899" si="444">IF(C836&lt;&gt;-8192,INT(C836/2^12),-1)</f>
        <v>-1</v>
      </c>
      <c r="E836" s="15">
        <f t="shared" ref="E836:E899" si="445">IF(C836 &lt;&gt; -8192, MOD(C836, 2^12), 0)</f>
        <v>0</v>
      </c>
      <c r="F836" s="15">
        <f t="shared" ref="F836:F899" si="446">D836+(E836/2^12)</f>
        <v>-1</v>
      </c>
      <c r="G836" s="15">
        <v>-1</v>
      </c>
      <c r="H836" s="15">
        <v>-1</v>
      </c>
      <c r="I836" s="15">
        <v>618</v>
      </c>
      <c r="J836" s="15">
        <v>9</v>
      </c>
      <c r="K836" s="15"/>
      <c r="L836" s="15">
        <v>0</v>
      </c>
      <c r="M836" s="15">
        <f t="shared" ref="M836:M899" si="447">IF(L836 &gt;= 2^12, "Error: Wrong Probability!", L836/2^12)</f>
        <v>0</v>
      </c>
    </row>
    <row r="837" spans="1:13">
      <c r="A837" s="15">
        <v>834</v>
      </c>
      <c r="B837" s="15">
        <v>-2</v>
      </c>
      <c r="C837" s="15">
        <v>-8192</v>
      </c>
      <c r="D837" s="15">
        <f t="shared" si="444"/>
        <v>-1</v>
      </c>
      <c r="E837" s="15">
        <f t="shared" si="445"/>
        <v>0</v>
      </c>
      <c r="F837" s="15">
        <f t="shared" si="446"/>
        <v>-1</v>
      </c>
      <c r="G837" s="15">
        <v>-1</v>
      </c>
      <c r="H837" s="15">
        <v>-1</v>
      </c>
      <c r="I837" s="15">
        <v>618</v>
      </c>
      <c r="J837" s="15">
        <v>9</v>
      </c>
      <c r="K837" s="15"/>
      <c r="L837" s="15">
        <v>0</v>
      </c>
      <c r="M837" s="15">
        <f t="shared" si="447"/>
        <v>0</v>
      </c>
    </row>
    <row r="838" spans="1:13">
      <c r="A838" s="15">
        <v>835</v>
      </c>
      <c r="B838" s="15">
        <v>-2</v>
      </c>
      <c r="C838" s="15">
        <v>-8192</v>
      </c>
      <c r="D838" s="15">
        <f t="shared" si="444"/>
        <v>-1</v>
      </c>
      <c r="E838" s="15">
        <f t="shared" si="445"/>
        <v>0</v>
      </c>
      <c r="F838" s="15">
        <f t="shared" si="446"/>
        <v>-1</v>
      </c>
      <c r="G838" s="15">
        <v>-1</v>
      </c>
      <c r="H838" s="15">
        <v>-1</v>
      </c>
      <c r="I838" s="15">
        <v>619</v>
      </c>
      <c r="J838" s="15">
        <v>9</v>
      </c>
      <c r="K838" s="15"/>
      <c r="L838" s="15">
        <v>1092</v>
      </c>
      <c r="M838" s="15">
        <f t="shared" si="447"/>
        <v>0.2666015625</v>
      </c>
    </row>
    <row r="839" spans="1:13">
      <c r="A839" s="15">
        <v>836</v>
      </c>
      <c r="B839" s="15">
        <v>-2</v>
      </c>
      <c r="C839" s="15">
        <v>-8192</v>
      </c>
      <c r="D839" s="15">
        <f t="shared" si="444"/>
        <v>-1</v>
      </c>
      <c r="E839" s="15">
        <f t="shared" si="445"/>
        <v>0</v>
      </c>
      <c r="F839" s="15">
        <f t="shared" si="446"/>
        <v>-1</v>
      </c>
      <c r="G839" s="15">
        <v>-1</v>
      </c>
      <c r="H839" s="15">
        <v>-1</v>
      </c>
      <c r="I839" s="15">
        <v>619</v>
      </c>
      <c r="J839" s="15">
        <v>9</v>
      </c>
      <c r="K839" s="15"/>
      <c r="L839" s="15">
        <v>1092</v>
      </c>
      <c r="M839" s="15">
        <f t="shared" si="447"/>
        <v>0.2666015625</v>
      </c>
    </row>
    <row r="840" spans="1:13">
      <c r="A840" s="15">
        <v>837</v>
      </c>
      <c r="B840" s="15">
        <v>-2</v>
      </c>
      <c r="C840" s="15">
        <v>-8192</v>
      </c>
      <c r="D840" s="15">
        <f t="shared" si="444"/>
        <v>-1</v>
      </c>
      <c r="E840" s="15">
        <f t="shared" si="445"/>
        <v>0</v>
      </c>
      <c r="F840" s="15">
        <f t="shared" si="446"/>
        <v>-1</v>
      </c>
      <c r="G840" s="15">
        <v>-1</v>
      </c>
      <c r="H840" s="15">
        <v>-1</v>
      </c>
      <c r="I840" s="15">
        <v>620</v>
      </c>
      <c r="J840" s="15">
        <v>9</v>
      </c>
      <c r="K840" s="15"/>
      <c r="L840" s="15">
        <v>1092</v>
      </c>
      <c r="M840" s="15">
        <f t="shared" si="447"/>
        <v>0.2666015625</v>
      </c>
    </row>
    <row r="841" spans="1:13">
      <c r="A841" s="15">
        <v>838</v>
      </c>
      <c r="B841" s="15">
        <v>-2</v>
      </c>
      <c r="C841" s="15">
        <v>-8192</v>
      </c>
      <c r="D841" s="15">
        <f t="shared" si="444"/>
        <v>-1</v>
      </c>
      <c r="E841" s="15">
        <f t="shared" si="445"/>
        <v>0</v>
      </c>
      <c r="F841" s="15">
        <f t="shared" si="446"/>
        <v>-1</v>
      </c>
      <c r="G841" s="15">
        <v>-1</v>
      </c>
      <c r="H841" s="15">
        <v>-1</v>
      </c>
      <c r="I841" s="15">
        <v>620</v>
      </c>
      <c r="J841" s="15">
        <v>9</v>
      </c>
      <c r="K841" s="15"/>
      <c r="L841" s="15">
        <v>1092</v>
      </c>
      <c r="M841" s="15">
        <f t="shared" si="447"/>
        <v>0.2666015625</v>
      </c>
    </row>
    <row r="842" spans="1:13">
      <c r="A842" s="15">
        <v>839</v>
      </c>
      <c r="B842" s="15">
        <v>-2</v>
      </c>
      <c r="C842" s="15">
        <v>-8192</v>
      </c>
      <c r="D842" s="15">
        <f t="shared" si="444"/>
        <v>-1</v>
      </c>
      <c r="E842" s="15">
        <f t="shared" si="445"/>
        <v>0</v>
      </c>
      <c r="F842" s="15">
        <f t="shared" si="446"/>
        <v>-1</v>
      </c>
      <c r="G842" s="15">
        <v>-1</v>
      </c>
      <c r="H842" s="15">
        <v>-1</v>
      </c>
      <c r="I842" s="15">
        <v>621</v>
      </c>
      <c r="J842" s="15">
        <v>9</v>
      </c>
      <c r="K842" s="15"/>
      <c r="L842" s="15">
        <v>1365</v>
      </c>
      <c r="M842" s="15">
        <f t="shared" si="447"/>
        <v>0.333251953125</v>
      </c>
    </row>
    <row r="843" spans="1:13">
      <c r="A843" s="15">
        <v>840</v>
      </c>
      <c r="B843" s="15">
        <v>-2</v>
      </c>
      <c r="C843" s="15">
        <v>-8192</v>
      </c>
      <c r="D843" s="15">
        <f t="shared" si="444"/>
        <v>-1</v>
      </c>
      <c r="E843" s="15">
        <f t="shared" si="445"/>
        <v>0</v>
      </c>
      <c r="F843" s="15">
        <f t="shared" si="446"/>
        <v>-1</v>
      </c>
      <c r="G843" s="15">
        <v>-1</v>
      </c>
      <c r="H843" s="15">
        <v>-1</v>
      </c>
      <c r="I843" s="15">
        <v>621</v>
      </c>
      <c r="J843" s="15">
        <v>9</v>
      </c>
      <c r="K843" s="15"/>
      <c r="L843" s="15">
        <v>1365</v>
      </c>
      <c r="M843" s="15">
        <f t="shared" si="447"/>
        <v>0.333251953125</v>
      </c>
    </row>
    <row r="844" spans="1:13">
      <c r="A844" s="15">
        <v>841</v>
      </c>
      <c r="B844" s="15">
        <v>-2</v>
      </c>
      <c r="C844" s="15">
        <v>-8192</v>
      </c>
      <c r="D844" s="15">
        <f t="shared" si="444"/>
        <v>-1</v>
      </c>
      <c r="E844" s="15">
        <f t="shared" si="445"/>
        <v>0</v>
      </c>
      <c r="F844" s="15">
        <f t="shared" si="446"/>
        <v>-1</v>
      </c>
      <c r="G844" s="15">
        <v>-1</v>
      </c>
      <c r="H844" s="15">
        <v>-1</v>
      </c>
      <c r="I844" s="15">
        <v>622</v>
      </c>
      <c r="J844" s="15">
        <v>9</v>
      </c>
      <c r="K844" s="15"/>
      <c r="L844" s="15">
        <v>1365</v>
      </c>
      <c r="M844" s="15">
        <f t="shared" si="447"/>
        <v>0.333251953125</v>
      </c>
    </row>
    <row r="845" spans="1:13">
      <c r="A845" s="15">
        <v>842</v>
      </c>
      <c r="B845" s="15">
        <v>-2</v>
      </c>
      <c r="C845" s="15">
        <v>-8192</v>
      </c>
      <c r="D845" s="15">
        <f t="shared" si="444"/>
        <v>-1</v>
      </c>
      <c r="E845" s="15">
        <f t="shared" si="445"/>
        <v>0</v>
      </c>
      <c r="F845" s="15">
        <f t="shared" si="446"/>
        <v>-1</v>
      </c>
      <c r="G845" s="15">
        <v>-1</v>
      </c>
      <c r="H845" s="15">
        <v>-1</v>
      </c>
      <c r="I845" s="15">
        <v>622</v>
      </c>
      <c r="J845" s="15">
        <v>9</v>
      </c>
      <c r="K845" s="15"/>
      <c r="L845" s="15">
        <v>1365</v>
      </c>
      <c r="M845" s="15">
        <f t="shared" si="447"/>
        <v>0.333251953125</v>
      </c>
    </row>
    <row r="846" spans="1:13">
      <c r="A846" s="15">
        <v>843</v>
      </c>
      <c r="B846" s="15">
        <v>-2</v>
      </c>
      <c r="C846" s="15">
        <v>-8192</v>
      </c>
      <c r="D846" s="15">
        <f t="shared" si="444"/>
        <v>-1</v>
      </c>
      <c r="E846" s="15">
        <f t="shared" si="445"/>
        <v>0</v>
      </c>
      <c r="F846" s="15">
        <f t="shared" si="446"/>
        <v>-1</v>
      </c>
      <c r="G846" s="15">
        <v>-1</v>
      </c>
      <c r="H846" s="15">
        <v>-1</v>
      </c>
      <c r="I846" s="15">
        <v>623</v>
      </c>
      <c r="J846" s="15">
        <v>9</v>
      </c>
      <c r="K846" s="15"/>
      <c r="L846" s="15">
        <v>273</v>
      </c>
      <c r="M846" s="15">
        <f t="shared" si="447"/>
        <v>6.6650390625E-2</v>
      </c>
    </row>
    <row r="847" spans="1:13">
      <c r="A847" s="15">
        <v>844</v>
      </c>
      <c r="B847" s="15">
        <v>-2</v>
      </c>
      <c r="C847" s="15">
        <v>-8192</v>
      </c>
      <c r="D847" s="15">
        <f t="shared" si="444"/>
        <v>-1</v>
      </c>
      <c r="E847" s="15">
        <f t="shared" si="445"/>
        <v>0</v>
      </c>
      <c r="F847" s="15">
        <f t="shared" si="446"/>
        <v>-1</v>
      </c>
      <c r="G847" s="15">
        <v>-1</v>
      </c>
      <c r="H847" s="15">
        <v>-1</v>
      </c>
      <c r="I847" s="15">
        <v>623</v>
      </c>
      <c r="J847" s="15">
        <v>9</v>
      </c>
      <c r="K847" s="15"/>
      <c r="L847" s="15">
        <v>273</v>
      </c>
      <c r="M847" s="15">
        <f t="shared" si="447"/>
        <v>6.6650390625E-2</v>
      </c>
    </row>
    <row r="848" spans="1:13">
      <c r="A848" s="15">
        <v>845</v>
      </c>
      <c r="B848" s="15">
        <v>-2</v>
      </c>
      <c r="C848" s="15">
        <v>-8192</v>
      </c>
      <c r="D848" s="15">
        <f t="shared" si="444"/>
        <v>-1</v>
      </c>
      <c r="E848" s="15">
        <f t="shared" si="445"/>
        <v>0</v>
      </c>
      <c r="F848" s="15">
        <f t="shared" si="446"/>
        <v>-1</v>
      </c>
      <c r="G848" s="15">
        <v>-1</v>
      </c>
      <c r="H848" s="15">
        <v>-1</v>
      </c>
      <c r="I848" s="15">
        <v>624</v>
      </c>
      <c r="J848" s="15">
        <v>9</v>
      </c>
      <c r="K848" s="15"/>
      <c r="L848" s="15">
        <v>273</v>
      </c>
      <c r="M848" s="15">
        <f t="shared" si="447"/>
        <v>6.6650390625E-2</v>
      </c>
    </row>
    <row r="849" spans="1:13">
      <c r="A849" s="15">
        <v>846</v>
      </c>
      <c r="B849" s="15">
        <v>-2</v>
      </c>
      <c r="C849" s="15">
        <v>-8192</v>
      </c>
      <c r="D849" s="15">
        <f t="shared" si="444"/>
        <v>-1</v>
      </c>
      <c r="E849" s="15">
        <f t="shared" si="445"/>
        <v>0</v>
      </c>
      <c r="F849" s="15">
        <f t="shared" si="446"/>
        <v>-1</v>
      </c>
      <c r="G849" s="15">
        <v>-1</v>
      </c>
      <c r="H849" s="15">
        <v>-1</v>
      </c>
      <c r="I849" s="15">
        <v>624</v>
      </c>
      <c r="J849" s="15">
        <v>9</v>
      </c>
      <c r="K849" s="15"/>
      <c r="L849" s="15">
        <v>273</v>
      </c>
      <c r="M849" s="15">
        <f t="shared" si="447"/>
        <v>6.6650390625E-2</v>
      </c>
    </row>
    <row r="850" spans="1:13">
      <c r="A850" s="15">
        <v>847</v>
      </c>
      <c r="B850" s="15">
        <v>-2</v>
      </c>
      <c r="C850" s="15">
        <v>-8192</v>
      </c>
      <c r="D850" s="15">
        <f t="shared" si="444"/>
        <v>-1</v>
      </c>
      <c r="E850" s="15">
        <f t="shared" si="445"/>
        <v>0</v>
      </c>
      <c r="F850" s="15">
        <f t="shared" si="446"/>
        <v>-1</v>
      </c>
      <c r="G850" s="15">
        <v>-1</v>
      </c>
      <c r="H850" s="15">
        <v>-1</v>
      </c>
      <c r="I850" s="15">
        <v>625</v>
      </c>
      <c r="J850" s="15">
        <v>9</v>
      </c>
      <c r="K850" s="15"/>
      <c r="L850" s="15">
        <v>0</v>
      </c>
      <c r="M850" s="15">
        <f t="shared" si="447"/>
        <v>0</v>
      </c>
    </row>
    <row r="851" spans="1:13">
      <c r="A851" s="15">
        <v>848</v>
      </c>
      <c r="B851" s="15">
        <v>-2</v>
      </c>
      <c r="C851" s="15">
        <v>-8192</v>
      </c>
      <c r="D851" s="15">
        <f t="shared" si="444"/>
        <v>-1</v>
      </c>
      <c r="E851" s="15">
        <f t="shared" si="445"/>
        <v>0</v>
      </c>
      <c r="F851" s="15">
        <f t="shared" si="446"/>
        <v>-1</v>
      </c>
      <c r="G851" s="15">
        <v>-1</v>
      </c>
      <c r="H851" s="15">
        <v>-1</v>
      </c>
      <c r="I851" s="15">
        <v>625</v>
      </c>
      <c r="J851" s="15">
        <v>9</v>
      </c>
      <c r="K851" s="15"/>
      <c r="L851" s="15">
        <v>0</v>
      </c>
      <c r="M851" s="15">
        <f t="shared" si="447"/>
        <v>0</v>
      </c>
    </row>
    <row r="852" spans="1:13">
      <c r="A852" s="15">
        <v>849</v>
      </c>
      <c r="B852" s="15">
        <v>-2</v>
      </c>
      <c r="C852" s="15">
        <v>-8192</v>
      </c>
      <c r="D852" s="15">
        <f t="shared" si="444"/>
        <v>-1</v>
      </c>
      <c r="E852" s="15">
        <f t="shared" si="445"/>
        <v>0</v>
      </c>
      <c r="F852" s="15">
        <f t="shared" si="446"/>
        <v>-1</v>
      </c>
      <c r="G852" s="15">
        <v>-1</v>
      </c>
      <c r="H852" s="15">
        <v>-1</v>
      </c>
      <c r="I852" s="15">
        <v>626</v>
      </c>
      <c r="J852" s="15">
        <v>9</v>
      </c>
      <c r="K852" s="15"/>
      <c r="L852" s="15">
        <v>0</v>
      </c>
      <c r="M852" s="15">
        <f t="shared" si="447"/>
        <v>0</v>
      </c>
    </row>
    <row r="853" spans="1:13">
      <c r="A853" s="15">
        <v>850</v>
      </c>
      <c r="B853" s="15">
        <v>-2</v>
      </c>
      <c r="C853" s="15">
        <v>-8192</v>
      </c>
      <c r="D853" s="15">
        <f t="shared" si="444"/>
        <v>-1</v>
      </c>
      <c r="E853" s="15">
        <f t="shared" si="445"/>
        <v>0</v>
      </c>
      <c r="F853" s="15">
        <f t="shared" si="446"/>
        <v>-1</v>
      </c>
      <c r="G853" s="15">
        <v>-1</v>
      </c>
      <c r="H853" s="15">
        <v>-1</v>
      </c>
      <c r="I853" s="15">
        <v>626</v>
      </c>
      <c r="J853" s="15">
        <v>9</v>
      </c>
      <c r="K853" s="15"/>
      <c r="L853" s="15">
        <v>0</v>
      </c>
      <c r="M853" s="15">
        <f t="shared" si="447"/>
        <v>0</v>
      </c>
    </row>
    <row r="854" spans="1:13">
      <c r="A854" s="15">
        <v>851</v>
      </c>
      <c r="B854" s="15">
        <v>-2</v>
      </c>
      <c r="C854" s="15">
        <v>-8192</v>
      </c>
      <c r="D854" s="15">
        <f t="shared" si="444"/>
        <v>-1</v>
      </c>
      <c r="E854" s="15">
        <f t="shared" si="445"/>
        <v>0</v>
      </c>
      <c r="F854" s="15">
        <f t="shared" si="446"/>
        <v>-1</v>
      </c>
      <c r="G854" s="15">
        <v>967</v>
      </c>
      <c r="H854" s="15">
        <v>968</v>
      </c>
      <c r="I854" s="15">
        <v>627</v>
      </c>
      <c r="J854" s="15">
        <v>8</v>
      </c>
      <c r="K854" s="15"/>
      <c r="L854" s="15">
        <v>1365</v>
      </c>
      <c r="M854" s="15">
        <f t="shared" si="447"/>
        <v>0.333251953125</v>
      </c>
    </row>
    <row r="855" spans="1:13">
      <c r="A855" s="15">
        <v>852</v>
      </c>
      <c r="B855" s="15">
        <v>-2</v>
      </c>
      <c r="C855" s="15">
        <v>-8192</v>
      </c>
      <c r="D855" s="15">
        <f t="shared" si="444"/>
        <v>-1</v>
      </c>
      <c r="E855" s="15">
        <f t="shared" si="445"/>
        <v>0</v>
      </c>
      <c r="F855" s="15">
        <f t="shared" si="446"/>
        <v>-1</v>
      </c>
      <c r="G855" s="15">
        <v>969</v>
      </c>
      <c r="H855" s="15">
        <v>970</v>
      </c>
      <c r="I855" s="15">
        <v>627</v>
      </c>
      <c r="J855" s="15">
        <v>8</v>
      </c>
      <c r="K855" s="15"/>
      <c r="L855" s="15">
        <v>1365</v>
      </c>
      <c r="M855" s="15">
        <f t="shared" si="447"/>
        <v>0.333251953125</v>
      </c>
    </row>
    <row r="856" spans="1:13">
      <c r="A856" s="15">
        <v>853</v>
      </c>
      <c r="B856" s="15">
        <v>-2</v>
      </c>
      <c r="C856" s="15">
        <v>-8192</v>
      </c>
      <c r="D856" s="15">
        <f t="shared" si="444"/>
        <v>-1</v>
      </c>
      <c r="E856" s="15">
        <f t="shared" si="445"/>
        <v>0</v>
      </c>
      <c r="F856" s="15">
        <f t="shared" si="446"/>
        <v>-1</v>
      </c>
      <c r="G856" s="15">
        <v>971</v>
      </c>
      <c r="H856" s="15">
        <v>972</v>
      </c>
      <c r="I856" s="15">
        <v>628</v>
      </c>
      <c r="J856" s="15">
        <v>8</v>
      </c>
      <c r="K856" s="15"/>
      <c r="L856" s="15">
        <v>1365</v>
      </c>
      <c r="M856" s="15">
        <f t="shared" si="447"/>
        <v>0.333251953125</v>
      </c>
    </row>
    <row r="857" spans="1:13">
      <c r="A857" s="15">
        <v>854</v>
      </c>
      <c r="B857" s="15">
        <v>-2</v>
      </c>
      <c r="C857" s="15">
        <v>-8192</v>
      </c>
      <c r="D857" s="15">
        <f t="shared" si="444"/>
        <v>-1</v>
      </c>
      <c r="E857" s="15">
        <f t="shared" si="445"/>
        <v>0</v>
      </c>
      <c r="F857" s="15">
        <f t="shared" si="446"/>
        <v>-1</v>
      </c>
      <c r="G857" s="15">
        <v>973</v>
      </c>
      <c r="H857" s="15">
        <v>974</v>
      </c>
      <c r="I857" s="15">
        <v>628</v>
      </c>
      <c r="J857" s="15">
        <v>8</v>
      </c>
      <c r="K857" s="15"/>
      <c r="L857" s="15">
        <v>1365</v>
      </c>
      <c r="M857" s="15">
        <f t="shared" si="447"/>
        <v>0.333251953125</v>
      </c>
    </row>
    <row r="858" spans="1:13">
      <c r="A858" s="15">
        <v>855</v>
      </c>
      <c r="B858" s="15">
        <v>-2</v>
      </c>
      <c r="C858" s="15">
        <v>-8192</v>
      </c>
      <c r="D858" s="15">
        <f t="shared" si="444"/>
        <v>-1</v>
      </c>
      <c r="E858" s="15">
        <f t="shared" si="445"/>
        <v>0</v>
      </c>
      <c r="F858" s="15">
        <f t="shared" si="446"/>
        <v>-1</v>
      </c>
      <c r="G858" s="15">
        <v>-1</v>
      </c>
      <c r="H858" s="15">
        <v>-1</v>
      </c>
      <c r="I858" s="15">
        <v>635</v>
      </c>
      <c r="J858" s="15">
        <v>9</v>
      </c>
      <c r="K858" s="15"/>
      <c r="L858" s="15">
        <v>0</v>
      </c>
      <c r="M858" s="15">
        <f t="shared" si="447"/>
        <v>0</v>
      </c>
    </row>
    <row r="859" spans="1:13">
      <c r="A859" s="15">
        <v>856</v>
      </c>
      <c r="B859" s="15">
        <v>-2</v>
      </c>
      <c r="C859" s="15">
        <v>-8192</v>
      </c>
      <c r="D859" s="15">
        <f t="shared" si="444"/>
        <v>-1</v>
      </c>
      <c r="E859" s="15">
        <f t="shared" si="445"/>
        <v>0</v>
      </c>
      <c r="F859" s="15">
        <f t="shared" si="446"/>
        <v>-1</v>
      </c>
      <c r="G859" s="15">
        <v>-1</v>
      </c>
      <c r="H859" s="15">
        <v>-1</v>
      </c>
      <c r="I859" s="15">
        <v>635</v>
      </c>
      <c r="J859" s="15">
        <v>9</v>
      </c>
      <c r="K859" s="15"/>
      <c r="L859" s="15">
        <v>0</v>
      </c>
      <c r="M859" s="15">
        <f t="shared" si="447"/>
        <v>0</v>
      </c>
    </row>
    <row r="860" spans="1:13">
      <c r="A860" s="15">
        <v>857</v>
      </c>
      <c r="B860" s="15">
        <v>-2</v>
      </c>
      <c r="C860" s="15">
        <v>-8192</v>
      </c>
      <c r="D860" s="15">
        <f t="shared" si="444"/>
        <v>-1</v>
      </c>
      <c r="E860" s="15">
        <f t="shared" si="445"/>
        <v>0</v>
      </c>
      <c r="F860" s="15">
        <f t="shared" si="446"/>
        <v>-1</v>
      </c>
      <c r="G860" s="15">
        <v>-1</v>
      </c>
      <c r="H860" s="15">
        <v>-1</v>
      </c>
      <c r="I860" s="15">
        <v>636</v>
      </c>
      <c r="J860" s="15">
        <v>9</v>
      </c>
      <c r="K860" s="15"/>
      <c r="L860" s="15">
        <v>0</v>
      </c>
      <c r="M860" s="15">
        <f t="shared" si="447"/>
        <v>0</v>
      </c>
    </row>
    <row r="861" spans="1:13">
      <c r="A861" s="15">
        <v>858</v>
      </c>
      <c r="B861" s="15">
        <v>-2</v>
      </c>
      <c r="C861" s="15">
        <v>-8192</v>
      </c>
      <c r="D861" s="15">
        <f t="shared" si="444"/>
        <v>-1</v>
      </c>
      <c r="E861" s="15">
        <f t="shared" si="445"/>
        <v>0</v>
      </c>
      <c r="F861" s="15">
        <f t="shared" si="446"/>
        <v>-1</v>
      </c>
      <c r="G861" s="15">
        <v>-1</v>
      </c>
      <c r="H861" s="15">
        <v>-1</v>
      </c>
      <c r="I861" s="15">
        <v>636</v>
      </c>
      <c r="J861" s="15">
        <v>9</v>
      </c>
      <c r="K861" s="15"/>
      <c r="L861" s="15">
        <v>0</v>
      </c>
      <c r="M861" s="15">
        <f t="shared" si="447"/>
        <v>0</v>
      </c>
    </row>
    <row r="862" spans="1:13">
      <c r="A862" s="15">
        <v>859</v>
      </c>
      <c r="B862" s="15">
        <v>-2</v>
      </c>
      <c r="C862" s="15">
        <v>-8192</v>
      </c>
      <c r="D862" s="15">
        <f t="shared" si="444"/>
        <v>-1</v>
      </c>
      <c r="E862" s="15">
        <f t="shared" si="445"/>
        <v>0</v>
      </c>
      <c r="F862" s="15">
        <f t="shared" si="446"/>
        <v>-1</v>
      </c>
      <c r="G862" s="15">
        <v>-1</v>
      </c>
      <c r="H862" s="15">
        <v>-1</v>
      </c>
      <c r="I862" s="15">
        <v>641</v>
      </c>
      <c r="J862" s="15">
        <v>9</v>
      </c>
      <c r="K862" s="15"/>
      <c r="L862" s="15">
        <v>0</v>
      </c>
      <c r="M862" s="15">
        <f t="shared" si="447"/>
        <v>0</v>
      </c>
    </row>
    <row r="863" spans="1:13">
      <c r="A863" s="15">
        <v>860</v>
      </c>
      <c r="B863" s="15">
        <v>-2</v>
      </c>
      <c r="C863" s="15">
        <v>-8192</v>
      </c>
      <c r="D863" s="15">
        <f t="shared" si="444"/>
        <v>-1</v>
      </c>
      <c r="E863" s="15">
        <f t="shared" si="445"/>
        <v>0</v>
      </c>
      <c r="F863" s="15">
        <f t="shared" si="446"/>
        <v>-1</v>
      </c>
      <c r="G863" s="15">
        <v>-1</v>
      </c>
      <c r="H863" s="15">
        <v>-1</v>
      </c>
      <c r="I863" s="15">
        <v>641</v>
      </c>
      <c r="J863" s="15">
        <v>9</v>
      </c>
      <c r="K863" s="15"/>
      <c r="L863" s="15">
        <v>0</v>
      </c>
      <c r="M863" s="15">
        <f t="shared" si="447"/>
        <v>0</v>
      </c>
    </row>
    <row r="864" spans="1:13">
      <c r="A864" s="15">
        <v>861</v>
      </c>
      <c r="B864" s="15">
        <v>-2</v>
      </c>
      <c r="C864" s="15">
        <v>-8192</v>
      </c>
      <c r="D864" s="15">
        <f t="shared" si="444"/>
        <v>-1</v>
      </c>
      <c r="E864" s="15">
        <f t="shared" si="445"/>
        <v>0</v>
      </c>
      <c r="F864" s="15">
        <f t="shared" si="446"/>
        <v>-1</v>
      </c>
      <c r="G864" s="15">
        <v>-1</v>
      </c>
      <c r="H864" s="15">
        <v>-1</v>
      </c>
      <c r="I864" s="15">
        <v>642</v>
      </c>
      <c r="J864" s="15">
        <v>9</v>
      </c>
      <c r="K864" s="15"/>
      <c r="L864" s="15">
        <v>0</v>
      </c>
      <c r="M864" s="15">
        <f t="shared" si="447"/>
        <v>0</v>
      </c>
    </row>
    <row r="865" spans="1:13">
      <c r="A865" s="15">
        <v>862</v>
      </c>
      <c r="B865" s="15">
        <v>-2</v>
      </c>
      <c r="C865" s="15">
        <v>-8192</v>
      </c>
      <c r="D865" s="15">
        <f t="shared" si="444"/>
        <v>-1</v>
      </c>
      <c r="E865" s="15">
        <f t="shared" si="445"/>
        <v>0</v>
      </c>
      <c r="F865" s="15">
        <f t="shared" si="446"/>
        <v>-1</v>
      </c>
      <c r="G865" s="15">
        <v>-1</v>
      </c>
      <c r="H865" s="15">
        <v>-1</v>
      </c>
      <c r="I865" s="15">
        <v>642</v>
      </c>
      <c r="J865" s="15">
        <v>9</v>
      </c>
      <c r="K865" s="15"/>
      <c r="L865" s="15">
        <v>0</v>
      </c>
      <c r="M865" s="15">
        <f t="shared" si="447"/>
        <v>0</v>
      </c>
    </row>
    <row r="866" spans="1:13">
      <c r="A866" s="15">
        <v>863</v>
      </c>
      <c r="B866" s="15">
        <v>-2</v>
      </c>
      <c r="C866" s="15">
        <v>-8192</v>
      </c>
      <c r="D866" s="15">
        <f t="shared" si="444"/>
        <v>-1</v>
      </c>
      <c r="E866" s="15">
        <f t="shared" si="445"/>
        <v>0</v>
      </c>
      <c r="F866" s="15">
        <f t="shared" si="446"/>
        <v>-1</v>
      </c>
      <c r="G866" s="15">
        <v>975</v>
      </c>
      <c r="H866" s="15">
        <v>976</v>
      </c>
      <c r="I866" s="15">
        <v>647</v>
      </c>
      <c r="J866" s="15">
        <v>8</v>
      </c>
      <c r="K866" s="15"/>
      <c r="L866" s="15">
        <v>1365</v>
      </c>
      <c r="M866" s="15">
        <f t="shared" si="447"/>
        <v>0.333251953125</v>
      </c>
    </row>
    <row r="867" spans="1:13">
      <c r="A867" s="15">
        <v>864</v>
      </c>
      <c r="B867" s="15">
        <v>-2</v>
      </c>
      <c r="C867" s="15">
        <v>-8192</v>
      </c>
      <c r="D867" s="15">
        <f t="shared" si="444"/>
        <v>-1</v>
      </c>
      <c r="E867" s="15">
        <f t="shared" si="445"/>
        <v>0</v>
      </c>
      <c r="F867" s="15">
        <f t="shared" si="446"/>
        <v>-1</v>
      </c>
      <c r="G867" s="15">
        <v>977</v>
      </c>
      <c r="H867" s="15">
        <v>978</v>
      </c>
      <c r="I867" s="15">
        <v>647</v>
      </c>
      <c r="J867" s="15">
        <v>8</v>
      </c>
      <c r="K867" s="15"/>
      <c r="L867" s="15">
        <v>1365</v>
      </c>
      <c r="M867" s="15">
        <f t="shared" si="447"/>
        <v>0.333251953125</v>
      </c>
    </row>
    <row r="868" spans="1:13">
      <c r="A868" s="15">
        <v>865</v>
      </c>
      <c r="B868" s="15">
        <v>-2</v>
      </c>
      <c r="C868" s="15">
        <v>-8192</v>
      </c>
      <c r="D868" s="15">
        <f t="shared" si="444"/>
        <v>-1</v>
      </c>
      <c r="E868" s="15">
        <f t="shared" si="445"/>
        <v>0</v>
      </c>
      <c r="F868" s="15">
        <f t="shared" si="446"/>
        <v>-1</v>
      </c>
      <c r="G868" s="15">
        <v>979</v>
      </c>
      <c r="H868" s="15">
        <v>980</v>
      </c>
      <c r="I868" s="15">
        <v>648</v>
      </c>
      <c r="J868" s="15">
        <v>8</v>
      </c>
      <c r="K868" s="15"/>
      <c r="L868" s="15">
        <v>1365</v>
      </c>
      <c r="M868" s="15">
        <f t="shared" si="447"/>
        <v>0.333251953125</v>
      </c>
    </row>
    <row r="869" spans="1:13">
      <c r="A869" s="15">
        <v>866</v>
      </c>
      <c r="B869" s="15">
        <v>-2</v>
      </c>
      <c r="C869" s="15">
        <v>-8192</v>
      </c>
      <c r="D869" s="15">
        <f t="shared" si="444"/>
        <v>-1</v>
      </c>
      <c r="E869" s="15">
        <f t="shared" si="445"/>
        <v>0</v>
      </c>
      <c r="F869" s="15">
        <f t="shared" si="446"/>
        <v>-1</v>
      </c>
      <c r="G869" s="15">
        <v>981</v>
      </c>
      <c r="H869" s="15">
        <v>982</v>
      </c>
      <c r="I869" s="15">
        <v>648</v>
      </c>
      <c r="J869" s="15">
        <v>8</v>
      </c>
      <c r="K869" s="15"/>
      <c r="L869" s="15">
        <v>1365</v>
      </c>
      <c r="M869" s="15">
        <f t="shared" si="447"/>
        <v>0.333251953125</v>
      </c>
    </row>
    <row r="870" spans="1:13">
      <c r="A870" s="15">
        <v>867</v>
      </c>
      <c r="B870" s="15">
        <v>-2</v>
      </c>
      <c r="C870" s="15">
        <v>-8192</v>
      </c>
      <c r="D870" s="15">
        <f t="shared" si="444"/>
        <v>-1</v>
      </c>
      <c r="E870" s="15">
        <f t="shared" si="445"/>
        <v>0</v>
      </c>
      <c r="F870" s="15">
        <f t="shared" si="446"/>
        <v>-1</v>
      </c>
      <c r="G870" s="15">
        <v>-1</v>
      </c>
      <c r="H870" s="15">
        <v>-1</v>
      </c>
      <c r="I870" s="15">
        <v>649</v>
      </c>
      <c r="J870" s="15">
        <v>9</v>
      </c>
      <c r="K870" s="15"/>
      <c r="L870" s="15">
        <v>1365</v>
      </c>
      <c r="M870" s="15">
        <f t="shared" si="447"/>
        <v>0.333251953125</v>
      </c>
    </row>
    <row r="871" spans="1:13">
      <c r="A871" s="15">
        <v>868</v>
      </c>
      <c r="B871" s="15">
        <v>-2</v>
      </c>
      <c r="C871" s="15">
        <v>-8192</v>
      </c>
      <c r="D871" s="15">
        <f t="shared" si="444"/>
        <v>-1</v>
      </c>
      <c r="E871" s="15">
        <f t="shared" si="445"/>
        <v>0</v>
      </c>
      <c r="F871" s="15">
        <f t="shared" si="446"/>
        <v>-1</v>
      </c>
      <c r="G871" s="15">
        <v>-1</v>
      </c>
      <c r="H871" s="15">
        <v>-1</v>
      </c>
      <c r="I871" s="15">
        <v>649</v>
      </c>
      <c r="J871" s="15">
        <v>9</v>
      </c>
      <c r="K871" s="15"/>
      <c r="L871" s="15">
        <v>1365</v>
      </c>
      <c r="M871" s="15">
        <f t="shared" si="447"/>
        <v>0.333251953125</v>
      </c>
    </row>
    <row r="872" spans="1:13">
      <c r="A872" s="15">
        <v>869</v>
      </c>
      <c r="B872" s="15">
        <v>-2</v>
      </c>
      <c r="C872" s="15">
        <v>-8192</v>
      </c>
      <c r="D872" s="15">
        <f t="shared" si="444"/>
        <v>-1</v>
      </c>
      <c r="E872" s="15">
        <f t="shared" si="445"/>
        <v>0</v>
      </c>
      <c r="F872" s="15">
        <f t="shared" si="446"/>
        <v>-1</v>
      </c>
      <c r="G872" s="15">
        <v>-1</v>
      </c>
      <c r="H872" s="15">
        <v>-1</v>
      </c>
      <c r="I872" s="15">
        <v>650</v>
      </c>
      <c r="J872" s="15">
        <v>9</v>
      </c>
      <c r="K872" s="15"/>
      <c r="L872" s="15">
        <v>1365</v>
      </c>
      <c r="M872" s="15">
        <f t="shared" si="447"/>
        <v>0.333251953125</v>
      </c>
    </row>
    <row r="873" spans="1:13">
      <c r="A873" s="15">
        <v>870</v>
      </c>
      <c r="B873" s="15">
        <v>-2</v>
      </c>
      <c r="C873" s="15">
        <v>-8192</v>
      </c>
      <c r="D873" s="15">
        <f t="shared" si="444"/>
        <v>-1</v>
      </c>
      <c r="E873" s="15">
        <f t="shared" si="445"/>
        <v>0</v>
      </c>
      <c r="F873" s="15">
        <f t="shared" si="446"/>
        <v>-1</v>
      </c>
      <c r="G873" s="15">
        <v>-1</v>
      </c>
      <c r="H873" s="15">
        <v>-1</v>
      </c>
      <c r="I873" s="15">
        <v>650</v>
      </c>
      <c r="J873" s="15">
        <v>9</v>
      </c>
      <c r="K873" s="15"/>
      <c r="L873" s="15">
        <v>1365</v>
      </c>
      <c r="M873" s="15">
        <f t="shared" si="447"/>
        <v>0.333251953125</v>
      </c>
    </row>
    <row r="874" spans="1:13">
      <c r="A874" s="15">
        <v>871</v>
      </c>
      <c r="B874" s="15">
        <v>-2</v>
      </c>
      <c r="C874" s="15">
        <v>-8192</v>
      </c>
      <c r="D874" s="15">
        <f t="shared" si="444"/>
        <v>-1</v>
      </c>
      <c r="E874" s="15">
        <f t="shared" si="445"/>
        <v>0</v>
      </c>
      <c r="F874" s="15">
        <f t="shared" si="446"/>
        <v>-1</v>
      </c>
      <c r="G874" s="15">
        <v>983</v>
      </c>
      <c r="H874" s="15">
        <v>984</v>
      </c>
      <c r="I874" s="15">
        <v>655</v>
      </c>
      <c r="J874" s="15">
        <v>8</v>
      </c>
      <c r="K874" s="15"/>
      <c r="L874" s="15">
        <v>1365</v>
      </c>
      <c r="M874" s="15">
        <f t="shared" si="447"/>
        <v>0.333251953125</v>
      </c>
    </row>
    <row r="875" spans="1:13">
      <c r="A875" s="15">
        <v>872</v>
      </c>
      <c r="B875" s="15">
        <v>-2</v>
      </c>
      <c r="C875" s="15">
        <v>-8192</v>
      </c>
      <c r="D875" s="15">
        <f t="shared" si="444"/>
        <v>-1</v>
      </c>
      <c r="E875" s="15">
        <f t="shared" si="445"/>
        <v>0</v>
      </c>
      <c r="F875" s="15">
        <f t="shared" si="446"/>
        <v>-1</v>
      </c>
      <c r="G875" s="15">
        <v>985</v>
      </c>
      <c r="H875" s="15">
        <v>986</v>
      </c>
      <c r="I875" s="15">
        <v>655</v>
      </c>
      <c r="J875" s="15">
        <v>8</v>
      </c>
      <c r="K875" s="15"/>
      <c r="L875" s="15">
        <v>1365</v>
      </c>
      <c r="M875" s="15">
        <f t="shared" si="447"/>
        <v>0.333251953125</v>
      </c>
    </row>
    <row r="876" spans="1:13">
      <c r="A876" s="15">
        <v>873</v>
      </c>
      <c r="B876" s="15">
        <v>-2</v>
      </c>
      <c r="C876" s="15">
        <v>-8192</v>
      </c>
      <c r="D876" s="15">
        <f t="shared" si="444"/>
        <v>-1</v>
      </c>
      <c r="E876" s="15">
        <f t="shared" si="445"/>
        <v>0</v>
      </c>
      <c r="F876" s="15">
        <f t="shared" si="446"/>
        <v>-1</v>
      </c>
      <c r="G876" s="15">
        <v>987</v>
      </c>
      <c r="H876" s="15">
        <v>988</v>
      </c>
      <c r="I876" s="15">
        <v>656</v>
      </c>
      <c r="J876" s="15">
        <v>8</v>
      </c>
      <c r="K876" s="15"/>
      <c r="L876" s="15">
        <v>1365</v>
      </c>
      <c r="M876" s="15">
        <f t="shared" si="447"/>
        <v>0.333251953125</v>
      </c>
    </row>
    <row r="877" spans="1:13">
      <c r="A877" s="15">
        <v>874</v>
      </c>
      <c r="B877" s="15">
        <v>-2</v>
      </c>
      <c r="C877" s="15">
        <v>-8192</v>
      </c>
      <c r="D877" s="15">
        <f t="shared" si="444"/>
        <v>-1</v>
      </c>
      <c r="E877" s="15">
        <f t="shared" si="445"/>
        <v>0</v>
      </c>
      <c r="F877" s="15">
        <f t="shared" si="446"/>
        <v>-1</v>
      </c>
      <c r="G877" s="15">
        <v>989</v>
      </c>
      <c r="H877" s="15">
        <v>990</v>
      </c>
      <c r="I877" s="15">
        <v>656</v>
      </c>
      <c r="J877" s="15">
        <v>8</v>
      </c>
      <c r="K877" s="15"/>
      <c r="L877" s="15">
        <v>1365</v>
      </c>
      <c r="M877" s="15">
        <f t="shared" si="447"/>
        <v>0.333251953125</v>
      </c>
    </row>
    <row r="878" spans="1:13">
      <c r="A878" s="15">
        <v>875</v>
      </c>
      <c r="B878" s="15">
        <v>-2</v>
      </c>
      <c r="C878" s="15">
        <v>-8192</v>
      </c>
      <c r="D878" s="15">
        <f t="shared" si="444"/>
        <v>-1</v>
      </c>
      <c r="E878" s="15">
        <f t="shared" si="445"/>
        <v>0</v>
      </c>
      <c r="F878" s="15">
        <f t="shared" si="446"/>
        <v>-1</v>
      </c>
      <c r="G878" s="15">
        <v>-1</v>
      </c>
      <c r="H878" s="15">
        <v>-1</v>
      </c>
      <c r="I878" s="15">
        <v>657</v>
      </c>
      <c r="J878" s="15">
        <v>9</v>
      </c>
      <c r="K878" s="15"/>
      <c r="L878" s="15">
        <v>0</v>
      </c>
      <c r="M878" s="15">
        <f t="shared" si="447"/>
        <v>0</v>
      </c>
    </row>
    <row r="879" spans="1:13">
      <c r="A879" s="15">
        <v>876</v>
      </c>
      <c r="B879" s="15">
        <v>-2</v>
      </c>
      <c r="C879" s="15">
        <v>-8192</v>
      </c>
      <c r="D879" s="15">
        <f t="shared" si="444"/>
        <v>-1</v>
      </c>
      <c r="E879" s="15">
        <f t="shared" si="445"/>
        <v>0</v>
      </c>
      <c r="F879" s="15">
        <f t="shared" si="446"/>
        <v>-1</v>
      </c>
      <c r="G879" s="15">
        <v>-1</v>
      </c>
      <c r="H879" s="15">
        <v>-1</v>
      </c>
      <c r="I879" s="15">
        <v>657</v>
      </c>
      <c r="J879" s="15">
        <v>9</v>
      </c>
      <c r="K879" s="15"/>
      <c r="L879" s="15">
        <v>0</v>
      </c>
      <c r="M879" s="15">
        <f t="shared" si="447"/>
        <v>0</v>
      </c>
    </row>
    <row r="880" spans="1:13">
      <c r="A880" s="15">
        <v>877</v>
      </c>
      <c r="B880" s="15">
        <v>-2</v>
      </c>
      <c r="C880" s="15">
        <v>-8192</v>
      </c>
      <c r="D880" s="15">
        <f t="shared" si="444"/>
        <v>-1</v>
      </c>
      <c r="E880" s="15">
        <f t="shared" si="445"/>
        <v>0</v>
      </c>
      <c r="F880" s="15">
        <f t="shared" si="446"/>
        <v>-1</v>
      </c>
      <c r="G880" s="15">
        <v>-1</v>
      </c>
      <c r="H880" s="15">
        <v>-1</v>
      </c>
      <c r="I880" s="15">
        <v>658</v>
      </c>
      <c r="J880" s="15">
        <v>9</v>
      </c>
      <c r="K880" s="15"/>
      <c r="L880" s="15">
        <v>0</v>
      </c>
      <c r="M880" s="15">
        <f t="shared" si="447"/>
        <v>0</v>
      </c>
    </row>
    <row r="881" spans="1:13">
      <c r="A881" s="15">
        <v>878</v>
      </c>
      <c r="B881" s="15">
        <v>-2</v>
      </c>
      <c r="C881" s="15">
        <v>-8192</v>
      </c>
      <c r="D881" s="15">
        <f t="shared" si="444"/>
        <v>-1</v>
      </c>
      <c r="E881" s="15">
        <f t="shared" si="445"/>
        <v>0</v>
      </c>
      <c r="F881" s="15">
        <f t="shared" si="446"/>
        <v>-1</v>
      </c>
      <c r="G881" s="15">
        <v>-1</v>
      </c>
      <c r="H881" s="15">
        <v>-1</v>
      </c>
      <c r="I881" s="15">
        <v>658</v>
      </c>
      <c r="J881" s="15">
        <v>9</v>
      </c>
      <c r="K881" s="15"/>
      <c r="L881" s="15">
        <v>0</v>
      </c>
      <c r="M881" s="15">
        <f t="shared" si="447"/>
        <v>0</v>
      </c>
    </row>
    <row r="882" spans="1:13">
      <c r="A882" s="15">
        <v>879</v>
      </c>
      <c r="B882" s="15">
        <v>-2</v>
      </c>
      <c r="C882" s="15">
        <v>-8192</v>
      </c>
      <c r="D882" s="15">
        <f t="shared" si="444"/>
        <v>-1</v>
      </c>
      <c r="E882" s="15">
        <f t="shared" si="445"/>
        <v>0</v>
      </c>
      <c r="F882" s="15">
        <f t="shared" si="446"/>
        <v>-1</v>
      </c>
      <c r="G882" s="15">
        <v>-1</v>
      </c>
      <c r="H882" s="15">
        <v>-1</v>
      </c>
      <c r="I882" s="15">
        <v>659</v>
      </c>
      <c r="J882" s="15">
        <v>9</v>
      </c>
      <c r="K882" s="15"/>
      <c r="L882" s="15">
        <v>1365</v>
      </c>
      <c r="M882" s="15">
        <f t="shared" si="447"/>
        <v>0.333251953125</v>
      </c>
    </row>
    <row r="883" spans="1:13">
      <c r="A883" s="15">
        <v>880</v>
      </c>
      <c r="B883" s="15">
        <v>-2</v>
      </c>
      <c r="C883" s="15">
        <v>-8192</v>
      </c>
      <c r="D883" s="15">
        <f t="shared" si="444"/>
        <v>-1</v>
      </c>
      <c r="E883" s="15">
        <f t="shared" si="445"/>
        <v>0</v>
      </c>
      <c r="F883" s="15">
        <f t="shared" si="446"/>
        <v>-1</v>
      </c>
      <c r="G883" s="15">
        <v>-1</v>
      </c>
      <c r="H883" s="15">
        <v>-1</v>
      </c>
      <c r="I883" s="15">
        <v>659</v>
      </c>
      <c r="J883" s="15">
        <v>9</v>
      </c>
      <c r="K883" s="15"/>
      <c r="L883" s="15">
        <v>1365</v>
      </c>
      <c r="M883" s="15">
        <f t="shared" si="447"/>
        <v>0.333251953125</v>
      </c>
    </row>
    <row r="884" spans="1:13">
      <c r="A884" s="15">
        <v>881</v>
      </c>
      <c r="B884" s="15">
        <v>-2</v>
      </c>
      <c r="C884" s="15">
        <v>-8192</v>
      </c>
      <c r="D884" s="15">
        <f t="shared" si="444"/>
        <v>-1</v>
      </c>
      <c r="E884" s="15">
        <f t="shared" si="445"/>
        <v>0</v>
      </c>
      <c r="F884" s="15">
        <f t="shared" si="446"/>
        <v>-1</v>
      </c>
      <c r="G884" s="15">
        <v>-1</v>
      </c>
      <c r="H884" s="15">
        <v>-1</v>
      </c>
      <c r="I884" s="15">
        <v>660</v>
      </c>
      <c r="J884" s="15">
        <v>9</v>
      </c>
      <c r="K884" s="15"/>
      <c r="L884" s="15">
        <v>1365</v>
      </c>
      <c r="M884" s="15">
        <f t="shared" si="447"/>
        <v>0.333251953125</v>
      </c>
    </row>
    <row r="885" spans="1:13">
      <c r="A885" s="15">
        <v>882</v>
      </c>
      <c r="B885" s="15">
        <v>-2</v>
      </c>
      <c r="C885" s="15">
        <v>-8192</v>
      </c>
      <c r="D885" s="15">
        <f t="shared" si="444"/>
        <v>-1</v>
      </c>
      <c r="E885" s="15">
        <f t="shared" si="445"/>
        <v>0</v>
      </c>
      <c r="F885" s="15">
        <f t="shared" si="446"/>
        <v>-1</v>
      </c>
      <c r="G885" s="15">
        <v>-1</v>
      </c>
      <c r="H885" s="15">
        <v>-1</v>
      </c>
      <c r="I885" s="15">
        <v>660</v>
      </c>
      <c r="J885" s="15">
        <v>9</v>
      </c>
      <c r="K885" s="15"/>
      <c r="L885" s="15">
        <v>1365</v>
      </c>
      <c r="M885" s="15">
        <f t="shared" si="447"/>
        <v>0.333251953125</v>
      </c>
    </row>
    <row r="886" spans="1:13">
      <c r="A886" s="15">
        <v>883</v>
      </c>
      <c r="B886" s="15">
        <v>-2</v>
      </c>
      <c r="C886" s="15">
        <v>-8192</v>
      </c>
      <c r="D886" s="15">
        <f t="shared" si="444"/>
        <v>-1</v>
      </c>
      <c r="E886" s="15">
        <f t="shared" si="445"/>
        <v>0</v>
      </c>
      <c r="F886" s="15">
        <f t="shared" si="446"/>
        <v>-1</v>
      </c>
      <c r="G886" s="15">
        <v>991</v>
      </c>
      <c r="H886" s="15">
        <v>992</v>
      </c>
      <c r="I886" s="15">
        <v>663</v>
      </c>
      <c r="J886" s="15">
        <v>8</v>
      </c>
      <c r="K886" s="15"/>
      <c r="L886" s="15">
        <v>1365</v>
      </c>
      <c r="M886" s="15">
        <f t="shared" si="447"/>
        <v>0.333251953125</v>
      </c>
    </row>
    <row r="887" spans="1:13">
      <c r="A887" s="15">
        <v>884</v>
      </c>
      <c r="B887" s="15">
        <v>-2</v>
      </c>
      <c r="C887" s="15">
        <v>-8192</v>
      </c>
      <c r="D887" s="15">
        <f t="shared" si="444"/>
        <v>-1</v>
      </c>
      <c r="E887" s="15">
        <f t="shared" si="445"/>
        <v>0</v>
      </c>
      <c r="F887" s="15">
        <f t="shared" si="446"/>
        <v>-1</v>
      </c>
      <c r="G887" s="15">
        <v>993</v>
      </c>
      <c r="H887" s="15">
        <v>994</v>
      </c>
      <c r="I887" s="15">
        <v>663</v>
      </c>
      <c r="J887" s="15">
        <v>8</v>
      </c>
      <c r="K887" s="15"/>
      <c r="L887" s="15">
        <v>1365</v>
      </c>
      <c r="M887" s="15">
        <f t="shared" si="447"/>
        <v>0.333251953125</v>
      </c>
    </row>
    <row r="888" spans="1:13">
      <c r="A888" s="15">
        <v>885</v>
      </c>
      <c r="B888" s="15">
        <v>-2</v>
      </c>
      <c r="C888" s="15">
        <v>-8192</v>
      </c>
      <c r="D888" s="15">
        <f t="shared" si="444"/>
        <v>-1</v>
      </c>
      <c r="E888" s="15">
        <f t="shared" si="445"/>
        <v>0</v>
      </c>
      <c r="F888" s="15">
        <f t="shared" si="446"/>
        <v>-1</v>
      </c>
      <c r="G888" s="15">
        <v>995</v>
      </c>
      <c r="H888" s="15">
        <v>996</v>
      </c>
      <c r="I888" s="15">
        <v>664</v>
      </c>
      <c r="J888" s="15">
        <v>8</v>
      </c>
      <c r="K888" s="15"/>
      <c r="L888" s="15">
        <v>1365</v>
      </c>
      <c r="M888" s="15">
        <f t="shared" si="447"/>
        <v>0.333251953125</v>
      </c>
    </row>
    <row r="889" spans="1:13">
      <c r="A889" s="15">
        <v>886</v>
      </c>
      <c r="B889" s="15">
        <v>-2</v>
      </c>
      <c r="C889" s="15">
        <v>-8192</v>
      </c>
      <c r="D889" s="15">
        <f t="shared" si="444"/>
        <v>-1</v>
      </c>
      <c r="E889" s="15">
        <f t="shared" si="445"/>
        <v>0</v>
      </c>
      <c r="F889" s="15">
        <f t="shared" si="446"/>
        <v>-1</v>
      </c>
      <c r="G889" s="15">
        <v>997</v>
      </c>
      <c r="H889" s="15">
        <v>998</v>
      </c>
      <c r="I889" s="15">
        <v>664</v>
      </c>
      <c r="J889" s="15">
        <v>8</v>
      </c>
      <c r="K889" s="15"/>
      <c r="L889" s="15">
        <v>1365</v>
      </c>
      <c r="M889" s="15">
        <f t="shared" si="447"/>
        <v>0.333251953125</v>
      </c>
    </row>
    <row r="890" spans="1:13">
      <c r="A890" s="15">
        <v>887</v>
      </c>
      <c r="B890" s="15">
        <v>-2</v>
      </c>
      <c r="C890" s="15">
        <v>-8192</v>
      </c>
      <c r="D890" s="15">
        <f t="shared" si="444"/>
        <v>-1</v>
      </c>
      <c r="E890" s="15">
        <f t="shared" si="445"/>
        <v>0</v>
      </c>
      <c r="F890" s="15">
        <f t="shared" si="446"/>
        <v>-1</v>
      </c>
      <c r="G890" s="15">
        <v>-1</v>
      </c>
      <c r="H890" s="15">
        <v>-1</v>
      </c>
      <c r="I890" s="15">
        <v>665</v>
      </c>
      <c r="J890" s="15">
        <v>9</v>
      </c>
      <c r="K890" s="15"/>
      <c r="L890" s="15">
        <v>1365</v>
      </c>
      <c r="M890" s="15">
        <f t="shared" si="447"/>
        <v>0.333251953125</v>
      </c>
    </row>
    <row r="891" spans="1:13">
      <c r="A891" s="15">
        <v>888</v>
      </c>
      <c r="B891" s="15">
        <v>-2</v>
      </c>
      <c r="C891" s="15">
        <v>-8192</v>
      </c>
      <c r="D891" s="15">
        <f t="shared" si="444"/>
        <v>-1</v>
      </c>
      <c r="E891" s="15">
        <f t="shared" si="445"/>
        <v>0</v>
      </c>
      <c r="F891" s="15">
        <f t="shared" si="446"/>
        <v>-1</v>
      </c>
      <c r="G891" s="15">
        <v>-1</v>
      </c>
      <c r="H891" s="15">
        <v>-1</v>
      </c>
      <c r="I891" s="15">
        <v>665</v>
      </c>
      <c r="J891" s="15">
        <v>9</v>
      </c>
      <c r="K891" s="15"/>
      <c r="L891" s="15">
        <v>1365</v>
      </c>
      <c r="M891" s="15">
        <f t="shared" si="447"/>
        <v>0.333251953125</v>
      </c>
    </row>
    <row r="892" spans="1:13">
      <c r="A892" s="15">
        <v>889</v>
      </c>
      <c r="B892" s="15">
        <v>-2</v>
      </c>
      <c r="C892" s="15">
        <v>-8192</v>
      </c>
      <c r="D892" s="15">
        <f t="shared" si="444"/>
        <v>-1</v>
      </c>
      <c r="E892" s="15">
        <f t="shared" si="445"/>
        <v>0</v>
      </c>
      <c r="F892" s="15">
        <f t="shared" si="446"/>
        <v>-1</v>
      </c>
      <c r="G892" s="15">
        <v>-1</v>
      </c>
      <c r="H892" s="15">
        <v>-1</v>
      </c>
      <c r="I892" s="15">
        <v>666</v>
      </c>
      <c r="J892" s="15">
        <v>9</v>
      </c>
      <c r="K892" s="15"/>
      <c r="L892" s="15">
        <v>1365</v>
      </c>
      <c r="M892" s="15">
        <f t="shared" si="447"/>
        <v>0.333251953125</v>
      </c>
    </row>
    <row r="893" spans="1:13">
      <c r="A893" s="15">
        <v>890</v>
      </c>
      <c r="B893" s="15">
        <v>-2</v>
      </c>
      <c r="C893" s="15">
        <v>-8192</v>
      </c>
      <c r="D893" s="15">
        <f t="shared" si="444"/>
        <v>-1</v>
      </c>
      <c r="E893" s="15">
        <f t="shared" si="445"/>
        <v>0</v>
      </c>
      <c r="F893" s="15">
        <f t="shared" si="446"/>
        <v>-1</v>
      </c>
      <c r="G893" s="15">
        <v>-1</v>
      </c>
      <c r="H893" s="15">
        <v>-1</v>
      </c>
      <c r="I893" s="15">
        <v>666</v>
      </c>
      <c r="J893" s="15">
        <v>9</v>
      </c>
      <c r="K893" s="15"/>
      <c r="L893" s="15">
        <v>1365</v>
      </c>
      <c r="M893" s="15">
        <f t="shared" si="447"/>
        <v>0.333251953125</v>
      </c>
    </row>
    <row r="894" spans="1:13">
      <c r="A894" s="15">
        <v>891</v>
      </c>
      <c r="B894" s="15">
        <v>-2</v>
      </c>
      <c r="C894" s="15">
        <v>-8192</v>
      </c>
      <c r="D894" s="15">
        <f t="shared" si="444"/>
        <v>-1</v>
      </c>
      <c r="E894" s="15">
        <f t="shared" si="445"/>
        <v>0</v>
      </c>
      <c r="F894" s="15">
        <f t="shared" si="446"/>
        <v>-1</v>
      </c>
      <c r="G894" s="15">
        <v>999</v>
      </c>
      <c r="H894" s="15">
        <v>1000</v>
      </c>
      <c r="I894" s="15">
        <v>669</v>
      </c>
      <c r="J894" s="15">
        <v>8</v>
      </c>
      <c r="K894" s="15"/>
      <c r="L894" s="15">
        <v>0</v>
      </c>
      <c r="M894" s="15">
        <f t="shared" si="447"/>
        <v>0</v>
      </c>
    </row>
    <row r="895" spans="1:13">
      <c r="A895" s="15">
        <v>892</v>
      </c>
      <c r="B895" s="15">
        <v>-2</v>
      </c>
      <c r="C895" s="15">
        <v>-8192</v>
      </c>
      <c r="D895" s="15">
        <f t="shared" si="444"/>
        <v>-1</v>
      </c>
      <c r="E895" s="15">
        <f t="shared" si="445"/>
        <v>0</v>
      </c>
      <c r="F895" s="15">
        <f t="shared" si="446"/>
        <v>-1</v>
      </c>
      <c r="G895" s="15">
        <v>1001</v>
      </c>
      <c r="H895" s="15">
        <v>1002</v>
      </c>
      <c r="I895" s="15">
        <v>669</v>
      </c>
      <c r="J895" s="15">
        <v>8</v>
      </c>
      <c r="K895" s="15"/>
      <c r="L895" s="15">
        <v>0</v>
      </c>
      <c r="M895" s="15">
        <f t="shared" si="447"/>
        <v>0</v>
      </c>
    </row>
    <row r="896" spans="1:13">
      <c r="A896" s="15">
        <v>893</v>
      </c>
      <c r="B896" s="15">
        <v>-2</v>
      </c>
      <c r="C896" s="15">
        <v>-8192</v>
      </c>
      <c r="D896" s="15">
        <f t="shared" si="444"/>
        <v>-1</v>
      </c>
      <c r="E896" s="15">
        <f t="shared" si="445"/>
        <v>0</v>
      </c>
      <c r="F896" s="15">
        <f t="shared" si="446"/>
        <v>-1</v>
      </c>
      <c r="G896" s="15">
        <v>1003</v>
      </c>
      <c r="H896" s="15">
        <v>1004</v>
      </c>
      <c r="I896" s="15">
        <v>670</v>
      </c>
      <c r="J896" s="15">
        <v>8</v>
      </c>
      <c r="K896" s="15"/>
      <c r="L896" s="15">
        <v>0</v>
      </c>
      <c r="M896" s="15">
        <f t="shared" si="447"/>
        <v>0</v>
      </c>
    </row>
    <row r="897" spans="1:13">
      <c r="A897" s="15">
        <v>894</v>
      </c>
      <c r="B897" s="15">
        <v>-2</v>
      </c>
      <c r="C897" s="15">
        <v>-8192</v>
      </c>
      <c r="D897" s="15">
        <f t="shared" si="444"/>
        <v>-1</v>
      </c>
      <c r="E897" s="15">
        <f t="shared" si="445"/>
        <v>0</v>
      </c>
      <c r="F897" s="15">
        <f t="shared" si="446"/>
        <v>-1</v>
      </c>
      <c r="G897" s="15">
        <v>1005</v>
      </c>
      <c r="H897" s="15">
        <v>1006</v>
      </c>
      <c r="I897" s="15">
        <v>670</v>
      </c>
      <c r="J897" s="15">
        <v>8</v>
      </c>
      <c r="K897" s="15"/>
      <c r="L897" s="15">
        <v>0</v>
      </c>
      <c r="M897" s="15">
        <f t="shared" si="447"/>
        <v>0</v>
      </c>
    </row>
    <row r="898" spans="1:13">
      <c r="A898" s="15">
        <v>895</v>
      </c>
      <c r="B898" s="15">
        <v>-2</v>
      </c>
      <c r="C898" s="15">
        <v>-8192</v>
      </c>
      <c r="D898" s="15">
        <f t="shared" si="444"/>
        <v>-1</v>
      </c>
      <c r="E898" s="15">
        <f t="shared" si="445"/>
        <v>0</v>
      </c>
      <c r="F898" s="15">
        <f t="shared" si="446"/>
        <v>-1</v>
      </c>
      <c r="G898" s="15">
        <v>-1</v>
      </c>
      <c r="H898" s="15">
        <v>-1</v>
      </c>
      <c r="I898" s="15">
        <v>671</v>
      </c>
      <c r="J898" s="15">
        <v>9</v>
      </c>
      <c r="K898" s="15"/>
      <c r="L898" s="15">
        <v>0</v>
      </c>
      <c r="M898" s="15">
        <f t="shared" si="447"/>
        <v>0</v>
      </c>
    </row>
    <row r="899" spans="1:13">
      <c r="A899" s="15">
        <v>896</v>
      </c>
      <c r="B899" s="15">
        <v>-2</v>
      </c>
      <c r="C899" s="15">
        <v>-8192</v>
      </c>
      <c r="D899" s="15">
        <f t="shared" si="444"/>
        <v>-1</v>
      </c>
      <c r="E899" s="15">
        <f t="shared" si="445"/>
        <v>0</v>
      </c>
      <c r="F899" s="15">
        <f t="shared" si="446"/>
        <v>-1</v>
      </c>
      <c r="G899" s="15">
        <v>-1</v>
      </c>
      <c r="H899" s="15">
        <v>-1</v>
      </c>
      <c r="I899" s="15">
        <v>671</v>
      </c>
      <c r="J899" s="15">
        <v>9</v>
      </c>
      <c r="K899" s="15"/>
      <c r="L899" s="15">
        <v>0</v>
      </c>
      <c r="M899" s="15">
        <f t="shared" si="447"/>
        <v>0</v>
      </c>
    </row>
    <row r="900" spans="1:13">
      <c r="A900" s="15">
        <v>897</v>
      </c>
      <c r="B900" s="15">
        <v>-2</v>
      </c>
      <c r="C900" s="15">
        <v>-8192</v>
      </c>
      <c r="D900" s="15">
        <f t="shared" ref="D900:D963" si="448">IF(C900&lt;&gt;-8192,INT(C900/2^12),-1)</f>
        <v>-1</v>
      </c>
      <c r="E900" s="15">
        <f t="shared" ref="E900:E963" si="449">IF(C900 &lt;&gt; -8192, MOD(C900, 2^12), 0)</f>
        <v>0</v>
      </c>
      <c r="F900" s="15">
        <f t="shared" ref="F900:F963" si="450">D900+(E900/2^12)</f>
        <v>-1</v>
      </c>
      <c r="G900" s="15">
        <v>-1</v>
      </c>
      <c r="H900" s="15">
        <v>-1</v>
      </c>
      <c r="I900" s="15">
        <v>672</v>
      </c>
      <c r="J900" s="15">
        <v>9</v>
      </c>
      <c r="K900" s="15"/>
      <c r="L900" s="15">
        <v>0</v>
      </c>
      <c r="M900" s="15">
        <f t="shared" ref="M900:M963" si="451">IF(L900 &gt;= 2^12, "Error: Wrong Probability!", L900/2^12)</f>
        <v>0</v>
      </c>
    </row>
    <row r="901" spans="1:13">
      <c r="A901" s="15">
        <v>898</v>
      </c>
      <c r="B901" s="15">
        <v>-2</v>
      </c>
      <c r="C901" s="15">
        <v>-8192</v>
      </c>
      <c r="D901" s="15">
        <f t="shared" si="448"/>
        <v>-1</v>
      </c>
      <c r="E901" s="15">
        <f t="shared" si="449"/>
        <v>0</v>
      </c>
      <c r="F901" s="15">
        <f t="shared" si="450"/>
        <v>-1</v>
      </c>
      <c r="G901" s="15">
        <v>-1</v>
      </c>
      <c r="H901" s="15">
        <v>-1</v>
      </c>
      <c r="I901" s="15">
        <v>672</v>
      </c>
      <c r="J901" s="15">
        <v>9</v>
      </c>
      <c r="K901" s="15"/>
      <c r="L901" s="15">
        <v>0</v>
      </c>
      <c r="M901" s="15">
        <f t="shared" si="451"/>
        <v>0</v>
      </c>
    </row>
    <row r="902" spans="1:13">
      <c r="A902" s="15">
        <v>899</v>
      </c>
      <c r="B902" s="15">
        <v>-2</v>
      </c>
      <c r="C902" s="15">
        <v>-8192</v>
      </c>
      <c r="D902" s="15">
        <f t="shared" si="448"/>
        <v>-1</v>
      </c>
      <c r="E902" s="15">
        <f t="shared" si="449"/>
        <v>0</v>
      </c>
      <c r="F902" s="15">
        <f t="shared" si="450"/>
        <v>-1</v>
      </c>
      <c r="G902" s="15">
        <v>-1</v>
      </c>
      <c r="H902" s="15">
        <v>-1</v>
      </c>
      <c r="I902" s="15">
        <v>673</v>
      </c>
      <c r="J902" s="15">
        <v>9</v>
      </c>
      <c r="K902" s="15"/>
      <c r="L902" s="15">
        <v>455</v>
      </c>
      <c r="M902" s="15">
        <f t="shared" si="451"/>
        <v>0.111083984375</v>
      </c>
    </row>
    <row r="903" spans="1:13">
      <c r="A903" s="15">
        <v>900</v>
      </c>
      <c r="B903" s="15">
        <v>-2</v>
      </c>
      <c r="C903" s="15">
        <v>-8192</v>
      </c>
      <c r="D903" s="15">
        <f t="shared" si="448"/>
        <v>-1</v>
      </c>
      <c r="E903" s="15">
        <f t="shared" si="449"/>
        <v>0</v>
      </c>
      <c r="F903" s="15">
        <f t="shared" si="450"/>
        <v>-1</v>
      </c>
      <c r="G903" s="15">
        <v>-1</v>
      </c>
      <c r="H903" s="15">
        <v>-1</v>
      </c>
      <c r="I903" s="15">
        <v>673</v>
      </c>
      <c r="J903" s="15">
        <v>9</v>
      </c>
      <c r="K903" s="15"/>
      <c r="L903" s="15">
        <v>455</v>
      </c>
      <c r="M903" s="15">
        <f t="shared" si="451"/>
        <v>0.111083984375</v>
      </c>
    </row>
    <row r="904" spans="1:13">
      <c r="A904" s="15">
        <v>901</v>
      </c>
      <c r="B904" s="15">
        <v>-2</v>
      </c>
      <c r="C904" s="15">
        <v>-8192</v>
      </c>
      <c r="D904" s="15">
        <f t="shared" si="448"/>
        <v>-1</v>
      </c>
      <c r="E904" s="15">
        <f t="shared" si="449"/>
        <v>0</v>
      </c>
      <c r="F904" s="15">
        <f t="shared" si="450"/>
        <v>-1</v>
      </c>
      <c r="G904" s="15">
        <v>-1</v>
      </c>
      <c r="H904" s="15">
        <v>-1</v>
      </c>
      <c r="I904" s="15">
        <v>674</v>
      </c>
      <c r="J904" s="15">
        <v>9</v>
      </c>
      <c r="K904" s="15"/>
      <c r="L904" s="15">
        <v>455</v>
      </c>
      <c r="M904" s="15">
        <f t="shared" si="451"/>
        <v>0.111083984375</v>
      </c>
    </row>
    <row r="905" spans="1:13">
      <c r="A905" s="15">
        <v>902</v>
      </c>
      <c r="B905" s="15">
        <v>-2</v>
      </c>
      <c r="C905" s="15">
        <v>-8192</v>
      </c>
      <c r="D905" s="15">
        <f t="shared" si="448"/>
        <v>-1</v>
      </c>
      <c r="E905" s="15">
        <f t="shared" si="449"/>
        <v>0</v>
      </c>
      <c r="F905" s="15">
        <f t="shared" si="450"/>
        <v>-1</v>
      </c>
      <c r="G905" s="15">
        <v>-1</v>
      </c>
      <c r="H905" s="15">
        <v>-1</v>
      </c>
      <c r="I905" s="15">
        <v>674</v>
      </c>
      <c r="J905" s="15">
        <v>9</v>
      </c>
      <c r="K905" s="15"/>
      <c r="L905" s="15">
        <v>455</v>
      </c>
      <c r="M905" s="15">
        <f t="shared" si="451"/>
        <v>0.111083984375</v>
      </c>
    </row>
    <row r="906" spans="1:13">
      <c r="A906" s="15">
        <v>903</v>
      </c>
      <c r="B906" s="15">
        <v>-2</v>
      </c>
      <c r="C906" s="15">
        <v>-8192</v>
      </c>
      <c r="D906" s="15">
        <f t="shared" si="448"/>
        <v>-1</v>
      </c>
      <c r="E906" s="15">
        <f t="shared" si="449"/>
        <v>0</v>
      </c>
      <c r="F906" s="15">
        <f t="shared" si="450"/>
        <v>-1</v>
      </c>
      <c r="G906" s="15">
        <v>1007</v>
      </c>
      <c r="H906" s="15">
        <v>1008</v>
      </c>
      <c r="I906" s="15">
        <v>675</v>
      </c>
      <c r="J906" s="15">
        <v>8</v>
      </c>
      <c r="K906" s="15"/>
      <c r="L906" s="15">
        <v>0</v>
      </c>
      <c r="M906" s="15">
        <f t="shared" si="451"/>
        <v>0</v>
      </c>
    </row>
    <row r="907" spans="1:13">
      <c r="A907" s="15">
        <v>904</v>
      </c>
      <c r="B907" s="15">
        <v>-2</v>
      </c>
      <c r="C907" s="15">
        <v>-8192</v>
      </c>
      <c r="D907" s="15">
        <f t="shared" si="448"/>
        <v>-1</v>
      </c>
      <c r="E907" s="15">
        <f t="shared" si="449"/>
        <v>0</v>
      </c>
      <c r="F907" s="15">
        <f t="shared" si="450"/>
        <v>-1</v>
      </c>
      <c r="G907" s="15">
        <v>1009</v>
      </c>
      <c r="H907" s="15">
        <v>1010</v>
      </c>
      <c r="I907" s="15">
        <v>675</v>
      </c>
      <c r="J907" s="15">
        <v>8</v>
      </c>
      <c r="K907" s="15"/>
      <c r="L907" s="15">
        <v>0</v>
      </c>
      <c r="M907" s="15">
        <f t="shared" si="451"/>
        <v>0</v>
      </c>
    </row>
    <row r="908" spans="1:13">
      <c r="A908" s="15">
        <v>905</v>
      </c>
      <c r="B908" s="15">
        <v>-2</v>
      </c>
      <c r="C908" s="15">
        <v>-8192</v>
      </c>
      <c r="D908" s="15">
        <f t="shared" si="448"/>
        <v>-1</v>
      </c>
      <c r="E908" s="15">
        <f t="shared" si="449"/>
        <v>0</v>
      </c>
      <c r="F908" s="15">
        <f t="shared" si="450"/>
        <v>-1</v>
      </c>
      <c r="G908" s="15">
        <v>1011</v>
      </c>
      <c r="H908" s="15">
        <v>1012</v>
      </c>
      <c r="I908" s="15">
        <v>676</v>
      </c>
      <c r="J908" s="15">
        <v>8</v>
      </c>
      <c r="K908" s="15"/>
      <c r="L908" s="15">
        <v>0</v>
      </c>
      <c r="M908" s="15">
        <f t="shared" si="451"/>
        <v>0</v>
      </c>
    </row>
    <row r="909" spans="1:13">
      <c r="A909" s="15">
        <v>906</v>
      </c>
      <c r="B909" s="15">
        <v>-2</v>
      </c>
      <c r="C909" s="15">
        <v>-8192</v>
      </c>
      <c r="D909" s="15">
        <f t="shared" si="448"/>
        <v>-1</v>
      </c>
      <c r="E909" s="15">
        <f t="shared" si="449"/>
        <v>0</v>
      </c>
      <c r="F909" s="15">
        <f t="shared" si="450"/>
        <v>-1</v>
      </c>
      <c r="G909" s="15">
        <v>1013</v>
      </c>
      <c r="H909" s="15">
        <v>1014</v>
      </c>
      <c r="I909" s="15">
        <v>676</v>
      </c>
      <c r="J909" s="15">
        <v>8</v>
      </c>
      <c r="K909" s="15"/>
      <c r="L909" s="15">
        <v>0</v>
      </c>
      <c r="M909" s="15">
        <f t="shared" si="451"/>
        <v>0</v>
      </c>
    </row>
    <row r="910" spans="1:13">
      <c r="A910" s="15">
        <v>907</v>
      </c>
      <c r="B910" s="15">
        <v>-2</v>
      </c>
      <c r="C910" s="15">
        <v>-8192</v>
      </c>
      <c r="D910" s="15">
        <f t="shared" si="448"/>
        <v>-1</v>
      </c>
      <c r="E910" s="15">
        <f t="shared" si="449"/>
        <v>0</v>
      </c>
      <c r="F910" s="15">
        <f t="shared" si="450"/>
        <v>-1</v>
      </c>
      <c r="G910" s="15">
        <v>1015</v>
      </c>
      <c r="H910" s="15">
        <v>1016</v>
      </c>
      <c r="I910" s="15">
        <v>677</v>
      </c>
      <c r="J910" s="15">
        <v>8</v>
      </c>
      <c r="K910" s="15"/>
      <c r="L910" s="15">
        <v>0</v>
      </c>
      <c r="M910" s="15">
        <f t="shared" si="451"/>
        <v>0</v>
      </c>
    </row>
    <row r="911" spans="1:13">
      <c r="A911" s="15">
        <v>908</v>
      </c>
      <c r="B911" s="15">
        <v>-2</v>
      </c>
      <c r="C911" s="15">
        <v>-8192</v>
      </c>
      <c r="D911" s="15">
        <f t="shared" si="448"/>
        <v>-1</v>
      </c>
      <c r="E911" s="15">
        <f t="shared" si="449"/>
        <v>0</v>
      </c>
      <c r="F911" s="15">
        <f t="shared" si="450"/>
        <v>-1</v>
      </c>
      <c r="G911" s="15">
        <v>1017</v>
      </c>
      <c r="H911" s="15">
        <v>1018</v>
      </c>
      <c r="I911" s="15">
        <v>677</v>
      </c>
      <c r="J911" s="15">
        <v>8</v>
      </c>
      <c r="K911" s="15"/>
      <c r="L911" s="15">
        <v>0</v>
      </c>
      <c r="M911" s="15">
        <f t="shared" si="451"/>
        <v>0</v>
      </c>
    </row>
    <row r="912" spans="1:13">
      <c r="A912" s="15">
        <v>909</v>
      </c>
      <c r="B912" s="15">
        <v>-2</v>
      </c>
      <c r="C912" s="15">
        <v>-8192</v>
      </c>
      <c r="D912" s="15">
        <f t="shared" si="448"/>
        <v>-1</v>
      </c>
      <c r="E912" s="15">
        <f t="shared" si="449"/>
        <v>0</v>
      </c>
      <c r="F912" s="15">
        <f t="shared" si="450"/>
        <v>-1</v>
      </c>
      <c r="G912" s="15">
        <v>1019</v>
      </c>
      <c r="H912" s="15">
        <v>1020</v>
      </c>
      <c r="I912" s="15">
        <v>678</v>
      </c>
      <c r="J912" s="15">
        <v>8</v>
      </c>
      <c r="K912" s="15"/>
      <c r="L912" s="15">
        <v>0</v>
      </c>
      <c r="M912" s="15">
        <f t="shared" si="451"/>
        <v>0</v>
      </c>
    </row>
    <row r="913" spans="1:13">
      <c r="A913" s="15">
        <v>910</v>
      </c>
      <c r="B913" s="15">
        <v>-2</v>
      </c>
      <c r="C913" s="15">
        <v>-8192</v>
      </c>
      <c r="D913" s="15">
        <f t="shared" si="448"/>
        <v>-1</v>
      </c>
      <c r="E913" s="15">
        <f t="shared" si="449"/>
        <v>0</v>
      </c>
      <c r="F913" s="15">
        <f t="shared" si="450"/>
        <v>-1</v>
      </c>
      <c r="G913" s="15">
        <v>1021</v>
      </c>
      <c r="H913" s="15">
        <v>1022</v>
      </c>
      <c r="I913" s="15">
        <v>678</v>
      </c>
      <c r="J913" s="15">
        <v>8</v>
      </c>
      <c r="K913" s="15"/>
      <c r="L913" s="15">
        <v>0</v>
      </c>
      <c r="M913" s="15">
        <f t="shared" si="451"/>
        <v>0</v>
      </c>
    </row>
    <row r="914" spans="1:13">
      <c r="A914" s="15">
        <v>911</v>
      </c>
      <c r="B914" s="15">
        <v>-2</v>
      </c>
      <c r="C914" s="15">
        <v>-8192</v>
      </c>
      <c r="D914" s="15">
        <f t="shared" si="448"/>
        <v>-1</v>
      </c>
      <c r="E914" s="15">
        <f t="shared" si="449"/>
        <v>0</v>
      </c>
      <c r="F914" s="15">
        <f t="shared" si="450"/>
        <v>-1</v>
      </c>
      <c r="G914" s="15">
        <v>-1</v>
      </c>
      <c r="H914" s="15">
        <v>-1</v>
      </c>
      <c r="I914" s="15">
        <v>691</v>
      </c>
      <c r="J914" s="15">
        <v>9</v>
      </c>
      <c r="K914" s="15"/>
      <c r="L914" s="15">
        <v>1365</v>
      </c>
      <c r="M914" s="15">
        <f t="shared" si="451"/>
        <v>0.333251953125</v>
      </c>
    </row>
    <row r="915" spans="1:13">
      <c r="A915" s="15">
        <v>912</v>
      </c>
      <c r="B915" s="15">
        <v>-2</v>
      </c>
      <c r="C915" s="15">
        <v>-8192</v>
      </c>
      <c r="D915" s="15">
        <f t="shared" si="448"/>
        <v>-1</v>
      </c>
      <c r="E915" s="15">
        <f t="shared" si="449"/>
        <v>0</v>
      </c>
      <c r="F915" s="15">
        <f t="shared" si="450"/>
        <v>-1</v>
      </c>
      <c r="G915" s="15">
        <v>-1</v>
      </c>
      <c r="H915" s="15">
        <v>-1</v>
      </c>
      <c r="I915" s="15">
        <v>691</v>
      </c>
      <c r="J915" s="15">
        <v>9</v>
      </c>
      <c r="K915" s="15"/>
      <c r="L915" s="15">
        <v>1365</v>
      </c>
      <c r="M915" s="15">
        <f t="shared" si="451"/>
        <v>0.333251953125</v>
      </c>
    </row>
    <row r="916" spans="1:13">
      <c r="A916" s="15">
        <v>913</v>
      </c>
      <c r="B916" s="15">
        <v>-2</v>
      </c>
      <c r="C916" s="15">
        <v>-8192</v>
      </c>
      <c r="D916" s="15">
        <f t="shared" si="448"/>
        <v>-1</v>
      </c>
      <c r="E916" s="15">
        <f t="shared" si="449"/>
        <v>0</v>
      </c>
      <c r="F916" s="15">
        <f t="shared" si="450"/>
        <v>-1</v>
      </c>
      <c r="G916" s="15">
        <v>-1</v>
      </c>
      <c r="H916" s="15">
        <v>-1</v>
      </c>
      <c r="I916" s="15">
        <v>692</v>
      </c>
      <c r="J916" s="15">
        <v>9</v>
      </c>
      <c r="K916" s="15"/>
      <c r="L916" s="15">
        <v>1365</v>
      </c>
      <c r="M916" s="15">
        <f t="shared" si="451"/>
        <v>0.333251953125</v>
      </c>
    </row>
    <row r="917" spans="1:13">
      <c r="A917" s="15">
        <v>914</v>
      </c>
      <c r="B917" s="15">
        <v>-2</v>
      </c>
      <c r="C917" s="15">
        <v>-8192</v>
      </c>
      <c r="D917" s="15">
        <f t="shared" si="448"/>
        <v>-1</v>
      </c>
      <c r="E917" s="15">
        <f t="shared" si="449"/>
        <v>0</v>
      </c>
      <c r="F917" s="15">
        <f t="shared" si="450"/>
        <v>-1</v>
      </c>
      <c r="G917" s="15">
        <v>-1</v>
      </c>
      <c r="H917" s="15">
        <v>-1</v>
      </c>
      <c r="I917" s="15">
        <v>692</v>
      </c>
      <c r="J917" s="15">
        <v>9</v>
      </c>
      <c r="K917" s="15"/>
      <c r="L917" s="15">
        <v>1365</v>
      </c>
      <c r="M917" s="15">
        <f t="shared" si="451"/>
        <v>0.333251953125</v>
      </c>
    </row>
    <row r="918" spans="1:13">
      <c r="A918" s="15">
        <v>915</v>
      </c>
      <c r="B918" s="15">
        <v>-2</v>
      </c>
      <c r="C918" s="15">
        <v>-8192</v>
      </c>
      <c r="D918" s="15">
        <f t="shared" si="448"/>
        <v>-1</v>
      </c>
      <c r="E918" s="15">
        <f t="shared" si="449"/>
        <v>0</v>
      </c>
      <c r="F918" s="15">
        <f t="shared" si="450"/>
        <v>-1</v>
      </c>
      <c r="G918" s="15">
        <v>-1</v>
      </c>
      <c r="H918" s="15">
        <v>-1</v>
      </c>
      <c r="I918" s="15">
        <v>693</v>
      </c>
      <c r="J918" s="15">
        <v>9</v>
      </c>
      <c r="K918" s="15"/>
      <c r="L918" s="15">
        <v>1365</v>
      </c>
      <c r="M918" s="15">
        <f t="shared" si="451"/>
        <v>0.333251953125</v>
      </c>
    </row>
    <row r="919" spans="1:13">
      <c r="A919" s="15">
        <v>916</v>
      </c>
      <c r="B919" s="15">
        <v>-2</v>
      </c>
      <c r="C919" s="15">
        <v>-8192</v>
      </c>
      <c r="D919" s="15">
        <f t="shared" si="448"/>
        <v>-1</v>
      </c>
      <c r="E919" s="15">
        <f t="shared" si="449"/>
        <v>0</v>
      </c>
      <c r="F919" s="15">
        <f t="shared" si="450"/>
        <v>-1</v>
      </c>
      <c r="G919" s="15">
        <v>-1</v>
      </c>
      <c r="H919" s="15">
        <v>-1</v>
      </c>
      <c r="I919" s="15">
        <v>693</v>
      </c>
      <c r="J919" s="15">
        <v>9</v>
      </c>
      <c r="K919" s="15"/>
      <c r="L919" s="15">
        <v>1365</v>
      </c>
      <c r="M919" s="15">
        <f t="shared" si="451"/>
        <v>0.333251953125</v>
      </c>
    </row>
    <row r="920" spans="1:13">
      <c r="A920" s="15">
        <v>917</v>
      </c>
      <c r="B920" s="15">
        <v>-2</v>
      </c>
      <c r="C920" s="15">
        <v>-8192</v>
      </c>
      <c r="D920" s="15">
        <f t="shared" si="448"/>
        <v>-1</v>
      </c>
      <c r="E920" s="15">
        <f t="shared" si="449"/>
        <v>0</v>
      </c>
      <c r="F920" s="15">
        <f t="shared" si="450"/>
        <v>-1</v>
      </c>
      <c r="G920" s="15">
        <v>-1</v>
      </c>
      <c r="H920" s="15">
        <v>-1</v>
      </c>
      <c r="I920" s="15">
        <v>694</v>
      </c>
      <c r="J920" s="15">
        <v>9</v>
      </c>
      <c r="K920" s="15"/>
      <c r="L920" s="15">
        <v>1365</v>
      </c>
      <c r="M920" s="15">
        <f t="shared" si="451"/>
        <v>0.333251953125</v>
      </c>
    </row>
    <row r="921" spans="1:13">
      <c r="A921" s="15">
        <v>918</v>
      </c>
      <c r="B921" s="15">
        <v>-2</v>
      </c>
      <c r="C921" s="15">
        <v>-8192</v>
      </c>
      <c r="D921" s="15">
        <f t="shared" si="448"/>
        <v>-1</v>
      </c>
      <c r="E921" s="15">
        <f t="shared" si="449"/>
        <v>0</v>
      </c>
      <c r="F921" s="15">
        <f t="shared" si="450"/>
        <v>-1</v>
      </c>
      <c r="G921" s="15">
        <v>-1</v>
      </c>
      <c r="H921" s="15">
        <v>-1</v>
      </c>
      <c r="I921" s="15">
        <v>694</v>
      </c>
      <c r="J921" s="15">
        <v>9</v>
      </c>
      <c r="K921" s="15"/>
      <c r="L921" s="15">
        <v>1365</v>
      </c>
      <c r="M921" s="15">
        <f t="shared" si="451"/>
        <v>0.333251953125</v>
      </c>
    </row>
    <row r="922" spans="1:13">
      <c r="A922" s="15">
        <v>919</v>
      </c>
      <c r="B922" s="15">
        <v>-2</v>
      </c>
      <c r="C922" s="15">
        <v>-8192</v>
      </c>
      <c r="D922" s="15">
        <f t="shared" si="448"/>
        <v>-1</v>
      </c>
      <c r="E922" s="15">
        <f t="shared" si="449"/>
        <v>0</v>
      </c>
      <c r="F922" s="15">
        <f t="shared" si="450"/>
        <v>-1</v>
      </c>
      <c r="G922" s="15">
        <v>-1</v>
      </c>
      <c r="H922" s="15">
        <v>-1</v>
      </c>
      <c r="I922" s="15">
        <v>711</v>
      </c>
      <c r="J922" s="15">
        <v>9</v>
      </c>
      <c r="K922" s="15"/>
      <c r="L922" s="15">
        <v>1365</v>
      </c>
      <c r="M922" s="15">
        <f t="shared" si="451"/>
        <v>0.333251953125</v>
      </c>
    </row>
    <row r="923" spans="1:13">
      <c r="A923" s="15">
        <v>920</v>
      </c>
      <c r="B923" s="15">
        <v>-2</v>
      </c>
      <c r="C923" s="15">
        <v>-8192</v>
      </c>
      <c r="D923" s="15">
        <f t="shared" si="448"/>
        <v>-1</v>
      </c>
      <c r="E923" s="15">
        <f t="shared" si="449"/>
        <v>0</v>
      </c>
      <c r="F923" s="15">
        <f t="shared" si="450"/>
        <v>-1</v>
      </c>
      <c r="G923" s="15">
        <v>-1</v>
      </c>
      <c r="H923" s="15">
        <v>-1</v>
      </c>
      <c r="I923" s="15">
        <v>711</v>
      </c>
      <c r="J923" s="15">
        <v>9</v>
      </c>
      <c r="K923" s="15"/>
      <c r="L923" s="15">
        <v>1365</v>
      </c>
      <c r="M923" s="15">
        <f t="shared" si="451"/>
        <v>0.333251953125</v>
      </c>
    </row>
    <row r="924" spans="1:13">
      <c r="A924" s="15">
        <v>921</v>
      </c>
      <c r="B924" s="15">
        <v>-2</v>
      </c>
      <c r="C924" s="15">
        <v>-8192</v>
      </c>
      <c r="D924" s="15">
        <f t="shared" si="448"/>
        <v>-1</v>
      </c>
      <c r="E924" s="15">
        <f t="shared" si="449"/>
        <v>0</v>
      </c>
      <c r="F924" s="15">
        <f t="shared" si="450"/>
        <v>-1</v>
      </c>
      <c r="G924" s="15">
        <v>-1</v>
      </c>
      <c r="H924" s="15">
        <v>-1</v>
      </c>
      <c r="I924" s="15">
        <v>712</v>
      </c>
      <c r="J924" s="15">
        <v>9</v>
      </c>
      <c r="K924" s="15"/>
      <c r="L924" s="15">
        <v>1365</v>
      </c>
      <c r="M924" s="15">
        <f t="shared" si="451"/>
        <v>0.333251953125</v>
      </c>
    </row>
    <row r="925" spans="1:13">
      <c r="A925" s="15">
        <v>922</v>
      </c>
      <c r="B925" s="15">
        <v>-2</v>
      </c>
      <c r="C925" s="15">
        <v>-8192</v>
      </c>
      <c r="D925" s="15">
        <f t="shared" si="448"/>
        <v>-1</v>
      </c>
      <c r="E925" s="15">
        <f t="shared" si="449"/>
        <v>0</v>
      </c>
      <c r="F925" s="15">
        <f t="shared" si="450"/>
        <v>-1</v>
      </c>
      <c r="G925" s="15">
        <v>-1</v>
      </c>
      <c r="H925" s="15">
        <v>-1</v>
      </c>
      <c r="I925" s="15">
        <v>712</v>
      </c>
      <c r="J925" s="15">
        <v>9</v>
      </c>
      <c r="K925" s="15"/>
      <c r="L925" s="15">
        <v>1365</v>
      </c>
      <c r="M925" s="15">
        <f t="shared" si="451"/>
        <v>0.333251953125</v>
      </c>
    </row>
    <row r="926" spans="1:13">
      <c r="A926" s="15">
        <v>923</v>
      </c>
      <c r="B926" s="15">
        <v>-2</v>
      </c>
      <c r="C926" s="15">
        <v>-8192</v>
      </c>
      <c r="D926" s="15">
        <f t="shared" si="448"/>
        <v>-1</v>
      </c>
      <c r="E926" s="15">
        <f t="shared" si="449"/>
        <v>0</v>
      </c>
      <c r="F926" s="15">
        <f t="shared" si="450"/>
        <v>-1</v>
      </c>
      <c r="G926" s="15">
        <v>-1</v>
      </c>
      <c r="H926" s="15">
        <v>-1</v>
      </c>
      <c r="I926" s="15">
        <v>713</v>
      </c>
      <c r="J926" s="15">
        <v>9</v>
      </c>
      <c r="K926" s="15"/>
      <c r="L926" s="15">
        <v>1365</v>
      </c>
      <c r="M926" s="15">
        <f t="shared" si="451"/>
        <v>0.333251953125</v>
      </c>
    </row>
    <row r="927" spans="1:13">
      <c r="A927" s="15">
        <v>924</v>
      </c>
      <c r="B927" s="15">
        <v>-2</v>
      </c>
      <c r="C927" s="15">
        <v>-8192</v>
      </c>
      <c r="D927" s="15">
        <f t="shared" si="448"/>
        <v>-1</v>
      </c>
      <c r="E927" s="15">
        <f t="shared" si="449"/>
        <v>0</v>
      </c>
      <c r="F927" s="15">
        <f t="shared" si="450"/>
        <v>-1</v>
      </c>
      <c r="G927" s="15">
        <v>-1</v>
      </c>
      <c r="H927" s="15">
        <v>-1</v>
      </c>
      <c r="I927" s="15">
        <v>713</v>
      </c>
      <c r="J927" s="15">
        <v>9</v>
      </c>
      <c r="K927" s="15"/>
      <c r="L927" s="15">
        <v>1365</v>
      </c>
      <c r="M927" s="15">
        <f t="shared" si="451"/>
        <v>0.333251953125</v>
      </c>
    </row>
    <row r="928" spans="1:13">
      <c r="A928" s="15">
        <v>925</v>
      </c>
      <c r="B928" s="15">
        <v>-2</v>
      </c>
      <c r="C928" s="15">
        <v>-8192</v>
      </c>
      <c r="D928" s="15">
        <f t="shared" si="448"/>
        <v>-1</v>
      </c>
      <c r="E928" s="15">
        <f t="shared" si="449"/>
        <v>0</v>
      </c>
      <c r="F928" s="15">
        <f t="shared" si="450"/>
        <v>-1</v>
      </c>
      <c r="G928" s="15">
        <v>-1</v>
      </c>
      <c r="H928" s="15">
        <v>-1</v>
      </c>
      <c r="I928" s="15">
        <v>714</v>
      </c>
      <c r="J928" s="15">
        <v>9</v>
      </c>
      <c r="K928" s="15"/>
      <c r="L928" s="15">
        <v>1365</v>
      </c>
      <c r="M928" s="15">
        <f t="shared" si="451"/>
        <v>0.333251953125</v>
      </c>
    </row>
    <row r="929" spans="1:13">
      <c r="A929" s="15">
        <v>926</v>
      </c>
      <c r="B929" s="15">
        <v>-2</v>
      </c>
      <c r="C929" s="15">
        <v>-8192</v>
      </c>
      <c r="D929" s="15">
        <f t="shared" si="448"/>
        <v>-1</v>
      </c>
      <c r="E929" s="15">
        <f t="shared" si="449"/>
        <v>0</v>
      </c>
      <c r="F929" s="15">
        <f t="shared" si="450"/>
        <v>-1</v>
      </c>
      <c r="G929" s="15">
        <v>-1</v>
      </c>
      <c r="H929" s="15">
        <v>-1</v>
      </c>
      <c r="I929" s="15">
        <v>714</v>
      </c>
      <c r="J929" s="15">
        <v>9</v>
      </c>
      <c r="K929" s="15"/>
      <c r="L929" s="15">
        <v>1365</v>
      </c>
      <c r="M929" s="15">
        <f t="shared" si="451"/>
        <v>0.333251953125</v>
      </c>
    </row>
    <row r="930" spans="1:13">
      <c r="A930" s="15">
        <v>927</v>
      </c>
      <c r="B930" s="15">
        <v>-2</v>
      </c>
      <c r="C930" s="15">
        <v>-8192</v>
      </c>
      <c r="D930" s="15">
        <f t="shared" si="448"/>
        <v>-1</v>
      </c>
      <c r="E930" s="15">
        <f t="shared" si="449"/>
        <v>0</v>
      </c>
      <c r="F930" s="15">
        <f t="shared" si="450"/>
        <v>-1</v>
      </c>
      <c r="G930" s="15">
        <v>-1</v>
      </c>
      <c r="H930" s="15">
        <v>-1</v>
      </c>
      <c r="I930" s="15">
        <v>723</v>
      </c>
      <c r="J930" s="15">
        <v>9</v>
      </c>
      <c r="K930" s="15"/>
      <c r="L930" s="15">
        <v>1365</v>
      </c>
      <c r="M930" s="15">
        <f t="shared" si="451"/>
        <v>0.333251953125</v>
      </c>
    </row>
    <row r="931" spans="1:13">
      <c r="A931" s="15">
        <v>928</v>
      </c>
      <c r="B931" s="15">
        <v>-2</v>
      </c>
      <c r="C931" s="15">
        <v>-8192</v>
      </c>
      <c r="D931" s="15">
        <f t="shared" si="448"/>
        <v>-1</v>
      </c>
      <c r="E931" s="15">
        <f t="shared" si="449"/>
        <v>0</v>
      </c>
      <c r="F931" s="15">
        <f t="shared" si="450"/>
        <v>-1</v>
      </c>
      <c r="G931" s="15">
        <v>-1</v>
      </c>
      <c r="H931" s="15">
        <v>-1</v>
      </c>
      <c r="I931" s="15">
        <v>723</v>
      </c>
      <c r="J931" s="15">
        <v>9</v>
      </c>
      <c r="K931" s="15"/>
      <c r="L931" s="15">
        <v>1365</v>
      </c>
      <c r="M931" s="15">
        <f t="shared" si="451"/>
        <v>0.333251953125</v>
      </c>
    </row>
    <row r="932" spans="1:13">
      <c r="A932" s="15">
        <v>929</v>
      </c>
      <c r="B932" s="15">
        <v>-2</v>
      </c>
      <c r="C932" s="15">
        <v>-8192</v>
      </c>
      <c r="D932" s="15">
        <f t="shared" si="448"/>
        <v>-1</v>
      </c>
      <c r="E932" s="15">
        <f t="shared" si="449"/>
        <v>0</v>
      </c>
      <c r="F932" s="15">
        <f t="shared" si="450"/>
        <v>-1</v>
      </c>
      <c r="G932" s="15">
        <v>-1</v>
      </c>
      <c r="H932" s="15">
        <v>-1</v>
      </c>
      <c r="I932" s="15">
        <v>724</v>
      </c>
      <c r="J932" s="15">
        <v>9</v>
      </c>
      <c r="K932" s="15"/>
      <c r="L932" s="15">
        <v>1365</v>
      </c>
      <c r="M932" s="15">
        <f t="shared" si="451"/>
        <v>0.333251953125</v>
      </c>
    </row>
    <row r="933" spans="1:13">
      <c r="A933" s="15">
        <v>930</v>
      </c>
      <c r="B933" s="15">
        <v>-2</v>
      </c>
      <c r="C933" s="15">
        <v>-8192</v>
      </c>
      <c r="D933" s="15">
        <f t="shared" si="448"/>
        <v>-1</v>
      </c>
      <c r="E933" s="15">
        <f t="shared" si="449"/>
        <v>0</v>
      </c>
      <c r="F933" s="15">
        <f t="shared" si="450"/>
        <v>-1</v>
      </c>
      <c r="G933" s="15">
        <v>-1</v>
      </c>
      <c r="H933" s="15">
        <v>-1</v>
      </c>
      <c r="I933" s="15">
        <v>724</v>
      </c>
      <c r="J933" s="15">
        <v>9</v>
      </c>
      <c r="K933" s="15"/>
      <c r="L933" s="15">
        <v>1365</v>
      </c>
      <c r="M933" s="15">
        <f t="shared" si="451"/>
        <v>0.333251953125</v>
      </c>
    </row>
    <row r="934" spans="1:13">
      <c r="A934" s="15">
        <v>931</v>
      </c>
      <c r="B934" s="15">
        <v>-2</v>
      </c>
      <c r="C934" s="15">
        <v>-8192</v>
      </c>
      <c r="D934" s="15">
        <f t="shared" si="448"/>
        <v>-1</v>
      </c>
      <c r="E934" s="15">
        <f t="shared" si="449"/>
        <v>0</v>
      </c>
      <c r="F934" s="15">
        <f t="shared" si="450"/>
        <v>-1</v>
      </c>
      <c r="G934" s="15">
        <v>-1</v>
      </c>
      <c r="H934" s="15">
        <v>-1</v>
      </c>
      <c r="I934" s="15">
        <v>725</v>
      </c>
      <c r="J934" s="15">
        <v>9</v>
      </c>
      <c r="K934" s="15"/>
      <c r="L934" s="15">
        <v>1365</v>
      </c>
      <c r="M934" s="15">
        <f t="shared" si="451"/>
        <v>0.333251953125</v>
      </c>
    </row>
    <row r="935" spans="1:13">
      <c r="A935" s="15">
        <v>932</v>
      </c>
      <c r="B935" s="15">
        <v>-2</v>
      </c>
      <c r="C935" s="15">
        <v>-8192</v>
      </c>
      <c r="D935" s="15">
        <f t="shared" si="448"/>
        <v>-1</v>
      </c>
      <c r="E935" s="15">
        <f t="shared" si="449"/>
        <v>0</v>
      </c>
      <c r="F935" s="15">
        <f t="shared" si="450"/>
        <v>-1</v>
      </c>
      <c r="G935" s="15">
        <v>-1</v>
      </c>
      <c r="H935" s="15">
        <v>-1</v>
      </c>
      <c r="I935" s="15">
        <v>725</v>
      </c>
      <c r="J935" s="15">
        <v>9</v>
      </c>
      <c r="K935" s="15"/>
      <c r="L935" s="15">
        <v>1365</v>
      </c>
      <c r="M935" s="15">
        <f t="shared" si="451"/>
        <v>0.333251953125</v>
      </c>
    </row>
    <row r="936" spans="1:13">
      <c r="A936" s="15">
        <v>933</v>
      </c>
      <c r="B936" s="15">
        <v>-2</v>
      </c>
      <c r="C936" s="15">
        <v>-8192</v>
      </c>
      <c r="D936" s="15">
        <f t="shared" si="448"/>
        <v>-1</v>
      </c>
      <c r="E936" s="15">
        <f t="shared" si="449"/>
        <v>0</v>
      </c>
      <c r="F936" s="15">
        <f t="shared" si="450"/>
        <v>-1</v>
      </c>
      <c r="G936" s="15">
        <v>-1</v>
      </c>
      <c r="H936" s="15">
        <v>-1</v>
      </c>
      <c r="I936" s="15">
        <v>726</v>
      </c>
      <c r="J936" s="15">
        <v>9</v>
      </c>
      <c r="K936" s="15"/>
      <c r="L936" s="15">
        <v>1365</v>
      </c>
      <c r="M936" s="15">
        <f t="shared" si="451"/>
        <v>0.333251953125</v>
      </c>
    </row>
    <row r="937" spans="1:13">
      <c r="A937" s="15">
        <v>934</v>
      </c>
      <c r="B937" s="15">
        <v>-2</v>
      </c>
      <c r="C937" s="15">
        <v>-8192</v>
      </c>
      <c r="D937" s="15">
        <f t="shared" si="448"/>
        <v>-1</v>
      </c>
      <c r="E937" s="15">
        <f t="shared" si="449"/>
        <v>0</v>
      </c>
      <c r="F937" s="15">
        <f t="shared" si="450"/>
        <v>-1</v>
      </c>
      <c r="G937" s="15">
        <v>-1</v>
      </c>
      <c r="H937" s="15">
        <v>-1</v>
      </c>
      <c r="I937" s="15">
        <v>726</v>
      </c>
      <c r="J937" s="15">
        <v>9</v>
      </c>
      <c r="K937" s="15"/>
      <c r="L937" s="15">
        <v>1365</v>
      </c>
      <c r="M937" s="15">
        <f t="shared" si="451"/>
        <v>0.333251953125</v>
      </c>
    </row>
    <row r="938" spans="1:13">
      <c r="A938" s="15">
        <v>935</v>
      </c>
      <c r="B938" s="15">
        <v>-2</v>
      </c>
      <c r="C938" s="15">
        <v>-8192</v>
      </c>
      <c r="D938" s="15">
        <f t="shared" si="448"/>
        <v>-1</v>
      </c>
      <c r="E938" s="15">
        <f t="shared" si="449"/>
        <v>0</v>
      </c>
      <c r="F938" s="15">
        <f t="shared" si="450"/>
        <v>-1</v>
      </c>
      <c r="G938" s="15">
        <v>-1</v>
      </c>
      <c r="H938" s="15">
        <v>-1</v>
      </c>
      <c r="I938" s="15">
        <v>763</v>
      </c>
      <c r="J938" s="15">
        <v>9</v>
      </c>
      <c r="K938" s="15"/>
      <c r="L938" s="15">
        <v>0</v>
      </c>
      <c r="M938" s="15">
        <f t="shared" si="451"/>
        <v>0</v>
      </c>
    </row>
    <row r="939" spans="1:13">
      <c r="A939" s="15">
        <v>936</v>
      </c>
      <c r="B939" s="15">
        <v>-2</v>
      </c>
      <c r="C939" s="15">
        <v>-8192</v>
      </c>
      <c r="D939" s="15">
        <f t="shared" si="448"/>
        <v>-1</v>
      </c>
      <c r="E939" s="15">
        <f t="shared" si="449"/>
        <v>0</v>
      </c>
      <c r="F939" s="15">
        <f t="shared" si="450"/>
        <v>-1</v>
      </c>
      <c r="G939" s="15">
        <v>-1</v>
      </c>
      <c r="H939" s="15">
        <v>-1</v>
      </c>
      <c r="I939" s="15">
        <v>763</v>
      </c>
      <c r="J939" s="15">
        <v>9</v>
      </c>
      <c r="K939" s="15"/>
      <c r="L939" s="15">
        <v>0</v>
      </c>
      <c r="M939" s="15">
        <f t="shared" si="451"/>
        <v>0</v>
      </c>
    </row>
    <row r="940" spans="1:13">
      <c r="A940" s="15">
        <v>937</v>
      </c>
      <c r="B940" s="15">
        <v>-2</v>
      </c>
      <c r="C940" s="15">
        <v>-8192</v>
      </c>
      <c r="D940" s="15">
        <f t="shared" si="448"/>
        <v>-1</v>
      </c>
      <c r="E940" s="15">
        <f t="shared" si="449"/>
        <v>0</v>
      </c>
      <c r="F940" s="15">
        <f t="shared" si="450"/>
        <v>-1</v>
      </c>
      <c r="G940" s="15">
        <v>-1</v>
      </c>
      <c r="H940" s="15">
        <v>-1</v>
      </c>
      <c r="I940" s="15">
        <v>764</v>
      </c>
      <c r="J940" s="15">
        <v>9</v>
      </c>
      <c r="K940" s="15"/>
      <c r="L940" s="15">
        <v>0</v>
      </c>
      <c r="M940" s="15">
        <f t="shared" si="451"/>
        <v>0</v>
      </c>
    </row>
    <row r="941" spans="1:13">
      <c r="A941" s="15">
        <v>938</v>
      </c>
      <c r="B941" s="15">
        <v>-2</v>
      </c>
      <c r="C941" s="15">
        <v>-8192</v>
      </c>
      <c r="D941" s="15">
        <f t="shared" si="448"/>
        <v>-1</v>
      </c>
      <c r="E941" s="15">
        <f t="shared" si="449"/>
        <v>0</v>
      </c>
      <c r="F941" s="15">
        <f t="shared" si="450"/>
        <v>-1</v>
      </c>
      <c r="G941" s="15">
        <v>-1</v>
      </c>
      <c r="H941" s="15">
        <v>-1</v>
      </c>
      <c r="I941" s="15">
        <v>764</v>
      </c>
      <c r="J941" s="15">
        <v>9</v>
      </c>
      <c r="K941" s="15"/>
      <c r="L941" s="15">
        <v>0</v>
      </c>
      <c r="M941" s="15">
        <f t="shared" si="451"/>
        <v>0</v>
      </c>
    </row>
    <row r="942" spans="1:13">
      <c r="A942" s="15">
        <v>939</v>
      </c>
      <c r="B942" s="15">
        <v>-2</v>
      </c>
      <c r="C942" s="15">
        <v>-8192</v>
      </c>
      <c r="D942" s="15">
        <f t="shared" si="448"/>
        <v>-1</v>
      </c>
      <c r="E942" s="15">
        <f t="shared" si="449"/>
        <v>0</v>
      </c>
      <c r="F942" s="15">
        <f t="shared" si="450"/>
        <v>-1</v>
      </c>
      <c r="G942" s="15">
        <v>-1</v>
      </c>
      <c r="H942" s="15">
        <v>-1</v>
      </c>
      <c r="I942" s="15">
        <v>765</v>
      </c>
      <c r="J942" s="15">
        <v>9</v>
      </c>
      <c r="K942" s="15"/>
      <c r="L942" s="15">
        <v>0</v>
      </c>
      <c r="M942" s="15">
        <f t="shared" si="451"/>
        <v>0</v>
      </c>
    </row>
    <row r="943" spans="1:13">
      <c r="A943" s="15">
        <v>940</v>
      </c>
      <c r="B943" s="15">
        <v>-2</v>
      </c>
      <c r="C943" s="15">
        <v>-8192</v>
      </c>
      <c r="D943" s="15">
        <f t="shared" si="448"/>
        <v>-1</v>
      </c>
      <c r="E943" s="15">
        <f t="shared" si="449"/>
        <v>0</v>
      </c>
      <c r="F943" s="15">
        <f t="shared" si="450"/>
        <v>-1</v>
      </c>
      <c r="G943" s="15">
        <v>-1</v>
      </c>
      <c r="H943" s="15">
        <v>-1</v>
      </c>
      <c r="I943" s="15">
        <v>765</v>
      </c>
      <c r="J943" s="15">
        <v>9</v>
      </c>
      <c r="K943" s="15"/>
      <c r="L943" s="15">
        <v>0</v>
      </c>
      <c r="M943" s="15">
        <f t="shared" si="451"/>
        <v>0</v>
      </c>
    </row>
    <row r="944" spans="1:13">
      <c r="A944" s="15">
        <v>941</v>
      </c>
      <c r="B944" s="15">
        <v>-2</v>
      </c>
      <c r="C944" s="15">
        <v>-8192</v>
      </c>
      <c r="D944" s="15">
        <f t="shared" si="448"/>
        <v>-1</v>
      </c>
      <c r="E944" s="15">
        <f t="shared" si="449"/>
        <v>0</v>
      </c>
      <c r="F944" s="15">
        <f t="shared" si="450"/>
        <v>-1</v>
      </c>
      <c r="G944" s="15">
        <v>-1</v>
      </c>
      <c r="H944" s="15">
        <v>-1</v>
      </c>
      <c r="I944" s="15">
        <v>766</v>
      </c>
      <c r="J944" s="15">
        <v>9</v>
      </c>
      <c r="K944" s="15"/>
      <c r="L944" s="15">
        <v>0</v>
      </c>
      <c r="M944" s="15">
        <f t="shared" si="451"/>
        <v>0</v>
      </c>
    </row>
    <row r="945" spans="1:13">
      <c r="A945" s="15">
        <v>942</v>
      </c>
      <c r="B945" s="15">
        <v>-2</v>
      </c>
      <c r="C945" s="15">
        <v>-8192</v>
      </c>
      <c r="D945" s="15">
        <f t="shared" si="448"/>
        <v>-1</v>
      </c>
      <c r="E945" s="15">
        <f t="shared" si="449"/>
        <v>0</v>
      </c>
      <c r="F945" s="15">
        <f t="shared" si="450"/>
        <v>-1</v>
      </c>
      <c r="G945" s="15">
        <v>-1</v>
      </c>
      <c r="H945" s="15">
        <v>-1</v>
      </c>
      <c r="I945" s="15">
        <v>766</v>
      </c>
      <c r="J945" s="15">
        <v>9</v>
      </c>
      <c r="K945" s="15"/>
      <c r="L945" s="15">
        <v>0</v>
      </c>
      <c r="M945" s="15">
        <f t="shared" si="451"/>
        <v>0</v>
      </c>
    </row>
    <row r="946" spans="1:13">
      <c r="A946" s="15">
        <v>943</v>
      </c>
      <c r="B946" s="15">
        <v>-2</v>
      </c>
      <c r="C946" s="15">
        <v>-8192</v>
      </c>
      <c r="D946" s="15">
        <f t="shared" si="448"/>
        <v>-1</v>
      </c>
      <c r="E946" s="15">
        <f t="shared" si="449"/>
        <v>0</v>
      </c>
      <c r="F946" s="15">
        <f t="shared" si="450"/>
        <v>-1</v>
      </c>
      <c r="G946" s="15">
        <v>-1</v>
      </c>
      <c r="H946" s="15">
        <v>-1</v>
      </c>
      <c r="I946" s="15">
        <v>779</v>
      </c>
      <c r="J946" s="15">
        <v>9</v>
      </c>
      <c r="K946" s="15"/>
      <c r="L946" s="15">
        <v>1365</v>
      </c>
      <c r="M946" s="15">
        <f t="shared" si="451"/>
        <v>0.333251953125</v>
      </c>
    </row>
    <row r="947" spans="1:13">
      <c r="A947" s="15">
        <v>944</v>
      </c>
      <c r="B947" s="15">
        <v>-2</v>
      </c>
      <c r="C947" s="15">
        <v>-8192</v>
      </c>
      <c r="D947" s="15">
        <f t="shared" si="448"/>
        <v>-1</v>
      </c>
      <c r="E947" s="15">
        <f t="shared" si="449"/>
        <v>0</v>
      </c>
      <c r="F947" s="15">
        <f t="shared" si="450"/>
        <v>-1</v>
      </c>
      <c r="G947" s="15">
        <v>-1</v>
      </c>
      <c r="H947" s="15">
        <v>-1</v>
      </c>
      <c r="I947" s="15">
        <v>779</v>
      </c>
      <c r="J947" s="15">
        <v>9</v>
      </c>
      <c r="K947" s="15"/>
      <c r="L947" s="15">
        <v>1365</v>
      </c>
      <c r="M947" s="15">
        <f t="shared" si="451"/>
        <v>0.333251953125</v>
      </c>
    </row>
    <row r="948" spans="1:13">
      <c r="A948" s="15">
        <v>945</v>
      </c>
      <c r="B948" s="15">
        <v>-2</v>
      </c>
      <c r="C948" s="15">
        <v>-8192</v>
      </c>
      <c r="D948" s="15">
        <f t="shared" si="448"/>
        <v>-1</v>
      </c>
      <c r="E948" s="15">
        <f t="shared" si="449"/>
        <v>0</v>
      </c>
      <c r="F948" s="15">
        <f t="shared" si="450"/>
        <v>-1</v>
      </c>
      <c r="G948" s="15">
        <v>-1</v>
      </c>
      <c r="H948" s="15">
        <v>-1</v>
      </c>
      <c r="I948" s="15">
        <v>780</v>
      </c>
      <c r="J948" s="15">
        <v>9</v>
      </c>
      <c r="K948" s="15"/>
      <c r="L948" s="15">
        <v>1365</v>
      </c>
      <c r="M948" s="15">
        <f t="shared" si="451"/>
        <v>0.333251953125</v>
      </c>
    </row>
    <row r="949" spans="1:13">
      <c r="A949" s="15">
        <v>946</v>
      </c>
      <c r="B949" s="15">
        <v>-2</v>
      </c>
      <c r="C949" s="15">
        <v>-8192</v>
      </c>
      <c r="D949" s="15">
        <f t="shared" si="448"/>
        <v>-1</v>
      </c>
      <c r="E949" s="15">
        <f t="shared" si="449"/>
        <v>0</v>
      </c>
      <c r="F949" s="15">
        <f t="shared" si="450"/>
        <v>-1</v>
      </c>
      <c r="G949" s="15">
        <v>-1</v>
      </c>
      <c r="H949" s="15">
        <v>-1</v>
      </c>
      <c r="I949" s="15">
        <v>780</v>
      </c>
      <c r="J949" s="15">
        <v>9</v>
      </c>
      <c r="K949" s="15"/>
      <c r="L949" s="15">
        <v>1365</v>
      </c>
      <c r="M949" s="15">
        <f t="shared" si="451"/>
        <v>0.333251953125</v>
      </c>
    </row>
    <row r="950" spans="1:13">
      <c r="A950" s="15">
        <v>947</v>
      </c>
      <c r="B950" s="15">
        <v>-2</v>
      </c>
      <c r="C950" s="15">
        <v>-8192</v>
      </c>
      <c r="D950" s="15">
        <f t="shared" si="448"/>
        <v>-1</v>
      </c>
      <c r="E950" s="15">
        <f t="shared" si="449"/>
        <v>0</v>
      </c>
      <c r="F950" s="15">
        <f t="shared" si="450"/>
        <v>-1</v>
      </c>
      <c r="G950" s="15">
        <v>-1</v>
      </c>
      <c r="H950" s="15">
        <v>-1</v>
      </c>
      <c r="I950" s="15">
        <v>781</v>
      </c>
      <c r="J950" s="15">
        <v>9</v>
      </c>
      <c r="K950" s="15"/>
      <c r="L950" s="15">
        <v>1365</v>
      </c>
      <c r="M950" s="15">
        <f t="shared" si="451"/>
        <v>0.333251953125</v>
      </c>
    </row>
    <row r="951" spans="1:13">
      <c r="A951" s="15">
        <v>948</v>
      </c>
      <c r="B951" s="15">
        <v>-2</v>
      </c>
      <c r="C951" s="15">
        <v>-8192</v>
      </c>
      <c r="D951" s="15">
        <f t="shared" si="448"/>
        <v>-1</v>
      </c>
      <c r="E951" s="15">
        <f t="shared" si="449"/>
        <v>0</v>
      </c>
      <c r="F951" s="15">
        <f t="shared" si="450"/>
        <v>-1</v>
      </c>
      <c r="G951" s="15">
        <v>-1</v>
      </c>
      <c r="H951" s="15">
        <v>-1</v>
      </c>
      <c r="I951" s="15">
        <v>781</v>
      </c>
      <c r="J951" s="15">
        <v>9</v>
      </c>
      <c r="K951" s="15"/>
      <c r="L951" s="15">
        <v>1365</v>
      </c>
      <c r="M951" s="15">
        <f t="shared" si="451"/>
        <v>0.333251953125</v>
      </c>
    </row>
    <row r="952" spans="1:13">
      <c r="A952" s="15">
        <v>949</v>
      </c>
      <c r="B952" s="15">
        <v>-2</v>
      </c>
      <c r="C952" s="15">
        <v>-8192</v>
      </c>
      <c r="D952" s="15">
        <f t="shared" si="448"/>
        <v>-1</v>
      </c>
      <c r="E952" s="15">
        <f t="shared" si="449"/>
        <v>0</v>
      </c>
      <c r="F952" s="15">
        <f t="shared" si="450"/>
        <v>-1</v>
      </c>
      <c r="G952" s="15">
        <v>-1</v>
      </c>
      <c r="H952" s="15">
        <v>-1</v>
      </c>
      <c r="I952" s="15">
        <v>782</v>
      </c>
      <c r="J952" s="15">
        <v>9</v>
      </c>
      <c r="K952" s="15"/>
      <c r="L952" s="15">
        <v>1365</v>
      </c>
      <c r="M952" s="15">
        <f t="shared" si="451"/>
        <v>0.333251953125</v>
      </c>
    </row>
    <row r="953" spans="1:13">
      <c r="A953" s="15">
        <v>950</v>
      </c>
      <c r="B953" s="15">
        <v>-2</v>
      </c>
      <c r="C953" s="15">
        <v>-8192</v>
      </c>
      <c r="D953" s="15">
        <f t="shared" si="448"/>
        <v>-1</v>
      </c>
      <c r="E953" s="15">
        <f t="shared" si="449"/>
        <v>0</v>
      </c>
      <c r="F953" s="15">
        <f t="shared" si="450"/>
        <v>-1</v>
      </c>
      <c r="G953" s="15">
        <v>-1</v>
      </c>
      <c r="H953" s="15">
        <v>-1</v>
      </c>
      <c r="I953" s="15">
        <v>782</v>
      </c>
      <c r="J953" s="15">
        <v>9</v>
      </c>
      <c r="K953" s="15"/>
      <c r="L953" s="15">
        <v>1365</v>
      </c>
      <c r="M953" s="15">
        <f t="shared" si="451"/>
        <v>0.333251953125</v>
      </c>
    </row>
    <row r="954" spans="1:13">
      <c r="A954" s="15">
        <v>951</v>
      </c>
      <c r="B954" s="15">
        <v>-2</v>
      </c>
      <c r="C954" s="15">
        <v>-8192</v>
      </c>
      <c r="D954" s="15">
        <f t="shared" si="448"/>
        <v>-1</v>
      </c>
      <c r="E954" s="15">
        <f t="shared" si="449"/>
        <v>0</v>
      </c>
      <c r="F954" s="15">
        <f t="shared" si="450"/>
        <v>-1</v>
      </c>
      <c r="G954" s="15">
        <v>-1</v>
      </c>
      <c r="H954" s="15">
        <v>-1</v>
      </c>
      <c r="I954" s="15">
        <v>787</v>
      </c>
      <c r="J954" s="15">
        <v>9</v>
      </c>
      <c r="K954" s="15"/>
      <c r="L954" s="15">
        <v>0</v>
      </c>
      <c r="M954" s="15">
        <f t="shared" si="451"/>
        <v>0</v>
      </c>
    </row>
    <row r="955" spans="1:13">
      <c r="A955" s="15">
        <v>952</v>
      </c>
      <c r="B955" s="15">
        <v>-2</v>
      </c>
      <c r="C955" s="15">
        <v>-8192</v>
      </c>
      <c r="D955" s="15">
        <f t="shared" si="448"/>
        <v>-1</v>
      </c>
      <c r="E955" s="15">
        <f t="shared" si="449"/>
        <v>0</v>
      </c>
      <c r="F955" s="15">
        <f t="shared" si="450"/>
        <v>-1</v>
      </c>
      <c r="G955" s="15">
        <v>-1</v>
      </c>
      <c r="H955" s="15">
        <v>-1</v>
      </c>
      <c r="I955" s="15">
        <v>787</v>
      </c>
      <c r="J955" s="15">
        <v>9</v>
      </c>
      <c r="K955" s="15"/>
      <c r="L955" s="15">
        <v>0</v>
      </c>
      <c r="M955" s="15">
        <f t="shared" si="451"/>
        <v>0</v>
      </c>
    </row>
    <row r="956" spans="1:13">
      <c r="A956" s="15">
        <v>953</v>
      </c>
      <c r="B956" s="15">
        <v>-2</v>
      </c>
      <c r="C956" s="15">
        <v>-8192</v>
      </c>
      <c r="D956" s="15">
        <f t="shared" si="448"/>
        <v>-1</v>
      </c>
      <c r="E956" s="15">
        <f t="shared" si="449"/>
        <v>0</v>
      </c>
      <c r="F956" s="15">
        <f t="shared" si="450"/>
        <v>-1</v>
      </c>
      <c r="G956" s="15">
        <v>-1</v>
      </c>
      <c r="H956" s="15">
        <v>-1</v>
      </c>
      <c r="I956" s="15">
        <v>788</v>
      </c>
      <c r="J956" s="15">
        <v>9</v>
      </c>
      <c r="K956" s="15"/>
      <c r="L956" s="15">
        <v>0</v>
      </c>
      <c r="M956" s="15">
        <f t="shared" si="451"/>
        <v>0</v>
      </c>
    </row>
    <row r="957" spans="1:13">
      <c r="A957" s="15">
        <v>954</v>
      </c>
      <c r="B957" s="15">
        <v>-2</v>
      </c>
      <c r="C957" s="15">
        <v>-8192</v>
      </c>
      <c r="D957" s="15">
        <f t="shared" si="448"/>
        <v>-1</v>
      </c>
      <c r="E957" s="15">
        <f t="shared" si="449"/>
        <v>0</v>
      </c>
      <c r="F957" s="15">
        <f t="shared" si="450"/>
        <v>-1</v>
      </c>
      <c r="G957" s="15">
        <v>-1</v>
      </c>
      <c r="H957" s="15">
        <v>-1</v>
      </c>
      <c r="I957" s="15">
        <v>788</v>
      </c>
      <c r="J957" s="15">
        <v>9</v>
      </c>
      <c r="K957" s="15"/>
      <c r="L957" s="15">
        <v>0</v>
      </c>
      <c r="M957" s="15">
        <f t="shared" si="451"/>
        <v>0</v>
      </c>
    </row>
    <row r="958" spans="1:13">
      <c r="A958" s="15">
        <v>955</v>
      </c>
      <c r="B958" s="15">
        <v>-2</v>
      </c>
      <c r="C958" s="15">
        <v>-8192</v>
      </c>
      <c r="D958" s="15">
        <f t="shared" si="448"/>
        <v>-1</v>
      </c>
      <c r="E958" s="15">
        <f t="shared" si="449"/>
        <v>0</v>
      </c>
      <c r="F958" s="15">
        <f t="shared" si="450"/>
        <v>-1</v>
      </c>
      <c r="G958" s="15">
        <v>-1</v>
      </c>
      <c r="H958" s="15">
        <v>-1</v>
      </c>
      <c r="I958" s="15">
        <v>789</v>
      </c>
      <c r="J958" s="15">
        <v>9</v>
      </c>
      <c r="K958" s="15"/>
      <c r="L958" s="15">
        <v>0</v>
      </c>
      <c r="M958" s="15">
        <f t="shared" si="451"/>
        <v>0</v>
      </c>
    </row>
    <row r="959" spans="1:13">
      <c r="A959" s="15">
        <v>956</v>
      </c>
      <c r="B959" s="15">
        <v>-2</v>
      </c>
      <c r="C959" s="15">
        <v>-8192</v>
      </c>
      <c r="D959" s="15">
        <f t="shared" si="448"/>
        <v>-1</v>
      </c>
      <c r="E959" s="15">
        <f t="shared" si="449"/>
        <v>0</v>
      </c>
      <c r="F959" s="15">
        <f t="shared" si="450"/>
        <v>-1</v>
      </c>
      <c r="G959" s="15">
        <v>-1</v>
      </c>
      <c r="H959" s="15">
        <v>-1</v>
      </c>
      <c r="I959" s="15">
        <v>789</v>
      </c>
      <c r="J959" s="15">
        <v>9</v>
      </c>
      <c r="K959" s="15"/>
      <c r="L959" s="15">
        <v>0</v>
      </c>
      <c r="M959" s="15">
        <f t="shared" si="451"/>
        <v>0</v>
      </c>
    </row>
    <row r="960" spans="1:13">
      <c r="A960" s="15">
        <v>957</v>
      </c>
      <c r="B960" s="15">
        <v>-2</v>
      </c>
      <c r="C960" s="15">
        <v>-8192</v>
      </c>
      <c r="D960" s="15">
        <f t="shared" si="448"/>
        <v>-1</v>
      </c>
      <c r="E960" s="15">
        <f t="shared" si="449"/>
        <v>0</v>
      </c>
      <c r="F960" s="15">
        <f t="shared" si="450"/>
        <v>-1</v>
      </c>
      <c r="G960" s="15">
        <v>-1</v>
      </c>
      <c r="H960" s="15">
        <v>-1</v>
      </c>
      <c r="I960" s="15">
        <v>790</v>
      </c>
      <c r="J960" s="15">
        <v>9</v>
      </c>
      <c r="K960" s="15"/>
      <c r="L960" s="15">
        <v>0</v>
      </c>
      <c r="M960" s="15">
        <f t="shared" si="451"/>
        <v>0</v>
      </c>
    </row>
    <row r="961" spans="1:13">
      <c r="A961" s="15">
        <v>958</v>
      </c>
      <c r="B961" s="15">
        <v>-2</v>
      </c>
      <c r="C961" s="15">
        <v>-8192</v>
      </c>
      <c r="D961" s="15">
        <f t="shared" si="448"/>
        <v>-1</v>
      </c>
      <c r="E961" s="15">
        <f t="shared" si="449"/>
        <v>0</v>
      </c>
      <c r="F961" s="15">
        <f t="shared" si="450"/>
        <v>-1</v>
      </c>
      <c r="G961" s="15">
        <v>-1</v>
      </c>
      <c r="H961" s="15">
        <v>-1</v>
      </c>
      <c r="I961" s="15">
        <v>790</v>
      </c>
      <c r="J961" s="15">
        <v>9</v>
      </c>
      <c r="K961" s="15"/>
      <c r="L961" s="15">
        <v>0</v>
      </c>
      <c r="M961" s="15">
        <f t="shared" si="451"/>
        <v>0</v>
      </c>
    </row>
    <row r="962" spans="1:13">
      <c r="A962" s="15">
        <v>959</v>
      </c>
      <c r="B962" s="15">
        <v>-2</v>
      </c>
      <c r="C962" s="15">
        <v>-8192</v>
      </c>
      <c r="D962" s="15">
        <f t="shared" si="448"/>
        <v>-1</v>
      </c>
      <c r="E962" s="15">
        <f t="shared" si="449"/>
        <v>0</v>
      </c>
      <c r="F962" s="15">
        <f t="shared" si="450"/>
        <v>-1</v>
      </c>
      <c r="G962" s="15">
        <v>-1</v>
      </c>
      <c r="H962" s="15">
        <v>-1</v>
      </c>
      <c r="I962" s="15">
        <v>795</v>
      </c>
      <c r="J962" s="15">
        <v>9</v>
      </c>
      <c r="K962" s="15"/>
      <c r="L962" s="15">
        <v>1365</v>
      </c>
      <c r="M962" s="15">
        <f t="shared" si="451"/>
        <v>0.333251953125</v>
      </c>
    </row>
    <row r="963" spans="1:13">
      <c r="A963" s="15">
        <v>960</v>
      </c>
      <c r="B963" s="15">
        <v>-2</v>
      </c>
      <c r="C963" s="15">
        <v>-8192</v>
      </c>
      <c r="D963" s="15">
        <f t="shared" si="448"/>
        <v>-1</v>
      </c>
      <c r="E963" s="15">
        <f t="shared" si="449"/>
        <v>0</v>
      </c>
      <c r="F963" s="15">
        <f t="shared" si="450"/>
        <v>-1</v>
      </c>
      <c r="G963" s="15">
        <v>-1</v>
      </c>
      <c r="H963" s="15">
        <v>-1</v>
      </c>
      <c r="I963" s="15">
        <v>795</v>
      </c>
      <c r="J963" s="15">
        <v>9</v>
      </c>
      <c r="K963" s="15"/>
      <c r="L963" s="15">
        <v>1365</v>
      </c>
      <c r="M963" s="15">
        <f t="shared" si="451"/>
        <v>0.333251953125</v>
      </c>
    </row>
    <row r="964" spans="1:13">
      <c r="A964" s="15">
        <v>961</v>
      </c>
      <c r="B964" s="15">
        <v>-2</v>
      </c>
      <c r="C964" s="15">
        <v>-8192</v>
      </c>
      <c r="D964" s="15">
        <f t="shared" ref="D964:D1025" si="452">IF(C964&lt;&gt;-8192,INT(C964/2^12),-1)</f>
        <v>-1</v>
      </c>
      <c r="E964" s="15">
        <f t="shared" ref="E964:E1025" si="453">IF(C964 &lt;&gt; -8192, MOD(C964, 2^12), 0)</f>
        <v>0</v>
      </c>
      <c r="F964" s="15">
        <f t="shared" ref="F964:F1025" si="454">D964+(E964/2^12)</f>
        <v>-1</v>
      </c>
      <c r="G964" s="15">
        <v>-1</v>
      </c>
      <c r="H964" s="15">
        <v>-1</v>
      </c>
      <c r="I964" s="15">
        <v>796</v>
      </c>
      <c r="J964" s="15">
        <v>9</v>
      </c>
      <c r="K964" s="15"/>
      <c r="L964" s="15">
        <v>1365</v>
      </c>
      <c r="M964" s="15">
        <f t="shared" ref="M964:M1025" si="455">IF(L964 &gt;= 2^12, "Error: Wrong Probability!", L964/2^12)</f>
        <v>0.333251953125</v>
      </c>
    </row>
    <row r="965" spans="1:13">
      <c r="A965" s="15">
        <v>962</v>
      </c>
      <c r="B965" s="15">
        <v>-2</v>
      </c>
      <c r="C965" s="15">
        <v>-8192</v>
      </c>
      <c r="D965" s="15">
        <f t="shared" si="452"/>
        <v>-1</v>
      </c>
      <c r="E965" s="15">
        <f t="shared" si="453"/>
        <v>0</v>
      </c>
      <c r="F965" s="15">
        <f t="shared" si="454"/>
        <v>-1</v>
      </c>
      <c r="G965" s="15">
        <v>-1</v>
      </c>
      <c r="H965" s="15">
        <v>-1</v>
      </c>
      <c r="I965" s="15">
        <v>796</v>
      </c>
      <c r="J965" s="15">
        <v>9</v>
      </c>
      <c r="K965" s="15"/>
      <c r="L965" s="15">
        <v>1365</v>
      </c>
      <c r="M965" s="15">
        <f t="shared" si="455"/>
        <v>0.333251953125</v>
      </c>
    </row>
    <row r="966" spans="1:13">
      <c r="A966" s="15">
        <v>963</v>
      </c>
      <c r="B966" s="15">
        <v>-2</v>
      </c>
      <c r="C966" s="15">
        <v>-8192</v>
      </c>
      <c r="D966" s="15">
        <f t="shared" si="452"/>
        <v>-1</v>
      </c>
      <c r="E966" s="15">
        <f t="shared" si="453"/>
        <v>0</v>
      </c>
      <c r="F966" s="15">
        <f t="shared" si="454"/>
        <v>-1</v>
      </c>
      <c r="G966" s="15">
        <v>-1</v>
      </c>
      <c r="H966" s="15">
        <v>-1</v>
      </c>
      <c r="I966" s="15">
        <v>797</v>
      </c>
      <c r="J966" s="15">
        <v>9</v>
      </c>
      <c r="K966" s="15"/>
      <c r="L966" s="15">
        <v>1365</v>
      </c>
      <c r="M966" s="15">
        <f t="shared" si="455"/>
        <v>0.333251953125</v>
      </c>
    </row>
    <row r="967" spans="1:13">
      <c r="A967" s="15">
        <v>964</v>
      </c>
      <c r="B967" s="15">
        <v>-2</v>
      </c>
      <c r="C967" s="15">
        <v>-8192</v>
      </c>
      <c r="D967" s="15">
        <f t="shared" si="452"/>
        <v>-1</v>
      </c>
      <c r="E967" s="15">
        <f t="shared" si="453"/>
        <v>0</v>
      </c>
      <c r="F967" s="15">
        <f t="shared" si="454"/>
        <v>-1</v>
      </c>
      <c r="G967" s="15">
        <v>-1</v>
      </c>
      <c r="H967" s="15">
        <v>-1</v>
      </c>
      <c r="I967" s="15">
        <v>797</v>
      </c>
      <c r="J967" s="15">
        <v>9</v>
      </c>
      <c r="K967" s="15"/>
      <c r="L967" s="15">
        <v>1365</v>
      </c>
      <c r="M967" s="15">
        <f t="shared" si="455"/>
        <v>0.333251953125</v>
      </c>
    </row>
    <row r="968" spans="1:13">
      <c r="A968" s="15">
        <v>965</v>
      </c>
      <c r="B968" s="15">
        <v>-2</v>
      </c>
      <c r="C968" s="15">
        <v>-8192</v>
      </c>
      <c r="D968" s="15">
        <f t="shared" si="452"/>
        <v>-1</v>
      </c>
      <c r="E968" s="15">
        <f t="shared" si="453"/>
        <v>0</v>
      </c>
      <c r="F968" s="15">
        <f t="shared" si="454"/>
        <v>-1</v>
      </c>
      <c r="G968" s="15">
        <v>-1</v>
      </c>
      <c r="H968" s="15">
        <v>-1</v>
      </c>
      <c r="I968" s="15">
        <v>798</v>
      </c>
      <c r="J968" s="15">
        <v>9</v>
      </c>
      <c r="K968" s="15"/>
      <c r="L968" s="15">
        <v>1365</v>
      </c>
      <c r="M968" s="15">
        <f t="shared" si="455"/>
        <v>0.333251953125</v>
      </c>
    </row>
    <row r="969" spans="1:13">
      <c r="A969" s="15">
        <v>966</v>
      </c>
      <c r="B969" s="15">
        <v>-2</v>
      </c>
      <c r="C969" s="15">
        <v>-8192</v>
      </c>
      <c r="D969" s="15">
        <f t="shared" si="452"/>
        <v>-1</v>
      </c>
      <c r="E969" s="15">
        <f t="shared" si="453"/>
        <v>0</v>
      </c>
      <c r="F969" s="15">
        <f t="shared" si="454"/>
        <v>-1</v>
      </c>
      <c r="G969" s="15">
        <v>-1</v>
      </c>
      <c r="H969" s="15">
        <v>-1</v>
      </c>
      <c r="I969" s="15">
        <v>798</v>
      </c>
      <c r="J969" s="15">
        <v>9</v>
      </c>
      <c r="K969" s="15"/>
      <c r="L969" s="15">
        <v>1365</v>
      </c>
      <c r="M969" s="15">
        <f t="shared" si="455"/>
        <v>0.333251953125</v>
      </c>
    </row>
    <row r="970" spans="1:13">
      <c r="A970" s="15">
        <v>967</v>
      </c>
      <c r="B970" s="15">
        <v>-2</v>
      </c>
      <c r="C970" s="15">
        <v>-8192</v>
      </c>
      <c r="D970" s="15">
        <f t="shared" si="452"/>
        <v>-1</v>
      </c>
      <c r="E970" s="15">
        <f t="shared" si="453"/>
        <v>0</v>
      </c>
      <c r="F970" s="15">
        <f t="shared" si="454"/>
        <v>-1</v>
      </c>
      <c r="G970" s="15">
        <v>-1</v>
      </c>
      <c r="H970" s="15">
        <v>-1</v>
      </c>
      <c r="I970" s="15">
        <v>851</v>
      </c>
      <c r="J970" s="15">
        <v>9</v>
      </c>
      <c r="K970" s="15"/>
      <c r="L970" s="15">
        <v>1365</v>
      </c>
      <c r="M970" s="15">
        <f t="shared" si="455"/>
        <v>0.333251953125</v>
      </c>
    </row>
    <row r="971" spans="1:13">
      <c r="A971" s="15">
        <v>968</v>
      </c>
      <c r="B971" s="15">
        <v>-2</v>
      </c>
      <c r="C971" s="15">
        <v>-8192</v>
      </c>
      <c r="D971" s="15">
        <f t="shared" si="452"/>
        <v>-1</v>
      </c>
      <c r="E971" s="15">
        <f t="shared" si="453"/>
        <v>0</v>
      </c>
      <c r="F971" s="15">
        <f t="shared" si="454"/>
        <v>-1</v>
      </c>
      <c r="G971" s="15">
        <v>-1</v>
      </c>
      <c r="H971" s="15">
        <v>-1</v>
      </c>
      <c r="I971" s="15">
        <v>851</v>
      </c>
      <c r="J971" s="15">
        <v>9</v>
      </c>
      <c r="K971" s="15"/>
      <c r="L971" s="15">
        <v>1365</v>
      </c>
      <c r="M971" s="15">
        <f t="shared" si="455"/>
        <v>0.333251953125</v>
      </c>
    </row>
    <row r="972" spans="1:13">
      <c r="A972" s="15">
        <v>969</v>
      </c>
      <c r="B972" s="15">
        <v>-2</v>
      </c>
      <c r="C972" s="15">
        <v>-8192</v>
      </c>
      <c r="D972" s="15">
        <f t="shared" si="452"/>
        <v>-1</v>
      </c>
      <c r="E972" s="15">
        <f t="shared" si="453"/>
        <v>0</v>
      </c>
      <c r="F972" s="15">
        <f t="shared" si="454"/>
        <v>-1</v>
      </c>
      <c r="G972" s="15">
        <v>-1</v>
      </c>
      <c r="H972" s="15">
        <v>-1</v>
      </c>
      <c r="I972" s="15">
        <v>852</v>
      </c>
      <c r="J972" s="15">
        <v>9</v>
      </c>
      <c r="K972" s="15"/>
      <c r="L972" s="15">
        <v>1365</v>
      </c>
      <c r="M972" s="15">
        <f t="shared" si="455"/>
        <v>0.333251953125</v>
      </c>
    </row>
    <row r="973" spans="1:13">
      <c r="A973" s="15">
        <v>970</v>
      </c>
      <c r="B973" s="15">
        <v>-2</v>
      </c>
      <c r="C973" s="15">
        <v>-8192</v>
      </c>
      <c r="D973" s="15">
        <f t="shared" si="452"/>
        <v>-1</v>
      </c>
      <c r="E973" s="15">
        <f t="shared" si="453"/>
        <v>0</v>
      </c>
      <c r="F973" s="15">
        <f t="shared" si="454"/>
        <v>-1</v>
      </c>
      <c r="G973" s="15">
        <v>-1</v>
      </c>
      <c r="H973" s="15">
        <v>-1</v>
      </c>
      <c r="I973" s="15">
        <v>852</v>
      </c>
      <c r="J973" s="15">
        <v>9</v>
      </c>
      <c r="K973" s="15"/>
      <c r="L973" s="15">
        <v>1365</v>
      </c>
      <c r="M973" s="15">
        <f t="shared" si="455"/>
        <v>0.333251953125</v>
      </c>
    </row>
    <row r="974" spans="1:13">
      <c r="A974" s="15">
        <v>971</v>
      </c>
      <c r="B974" s="15">
        <v>-2</v>
      </c>
      <c r="C974" s="15">
        <v>-8192</v>
      </c>
      <c r="D974" s="15">
        <f t="shared" si="452"/>
        <v>-1</v>
      </c>
      <c r="E974" s="15">
        <f t="shared" si="453"/>
        <v>0</v>
      </c>
      <c r="F974" s="15">
        <f t="shared" si="454"/>
        <v>-1</v>
      </c>
      <c r="G974" s="15">
        <v>-1</v>
      </c>
      <c r="H974" s="15">
        <v>-1</v>
      </c>
      <c r="I974" s="15">
        <v>853</v>
      </c>
      <c r="J974" s="15">
        <v>9</v>
      </c>
      <c r="K974" s="15"/>
      <c r="L974" s="15">
        <v>1365</v>
      </c>
      <c r="M974" s="15">
        <f t="shared" si="455"/>
        <v>0.333251953125</v>
      </c>
    </row>
    <row r="975" spans="1:13">
      <c r="A975" s="15">
        <v>972</v>
      </c>
      <c r="B975" s="15">
        <v>-2</v>
      </c>
      <c r="C975" s="15">
        <v>-8192</v>
      </c>
      <c r="D975" s="15">
        <f t="shared" si="452"/>
        <v>-1</v>
      </c>
      <c r="E975" s="15">
        <f t="shared" si="453"/>
        <v>0</v>
      </c>
      <c r="F975" s="15">
        <f t="shared" si="454"/>
        <v>-1</v>
      </c>
      <c r="G975" s="15">
        <v>-1</v>
      </c>
      <c r="H975" s="15">
        <v>-1</v>
      </c>
      <c r="I975" s="15">
        <v>853</v>
      </c>
      <c r="J975" s="15">
        <v>9</v>
      </c>
      <c r="K975" s="15"/>
      <c r="L975" s="15">
        <v>1365</v>
      </c>
      <c r="M975" s="15">
        <f t="shared" si="455"/>
        <v>0.333251953125</v>
      </c>
    </row>
    <row r="976" spans="1:13">
      <c r="A976" s="15">
        <v>973</v>
      </c>
      <c r="B976" s="15">
        <v>-2</v>
      </c>
      <c r="C976" s="15">
        <v>-8192</v>
      </c>
      <c r="D976" s="15">
        <f t="shared" si="452"/>
        <v>-1</v>
      </c>
      <c r="E976" s="15">
        <f t="shared" si="453"/>
        <v>0</v>
      </c>
      <c r="F976" s="15">
        <f t="shared" si="454"/>
        <v>-1</v>
      </c>
      <c r="G976" s="15">
        <v>-1</v>
      </c>
      <c r="H976" s="15">
        <v>-1</v>
      </c>
      <c r="I976" s="15">
        <v>854</v>
      </c>
      <c r="J976" s="15">
        <v>9</v>
      </c>
      <c r="K976" s="15"/>
      <c r="L976" s="15">
        <v>1365</v>
      </c>
      <c r="M976" s="15">
        <f t="shared" si="455"/>
        <v>0.333251953125</v>
      </c>
    </row>
    <row r="977" spans="1:13">
      <c r="A977" s="15">
        <v>974</v>
      </c>
      <c r="B977" s="15">
        <v>-2</v>
      </c>
      <c r="C977" s="15">
        <v>-8192</v>
      </c>
      <c r="D977" s="15">
        <f t="shared" si="452"/>
        <v>-1</v>
      </c>
      <c r="E977" s="15">
        <f t="shared" si="453"/>
        <v>0</v>
      </c>
      <c r="F977" s="15">
        <f t="shared" si="454"/>
        <v>-1</v>
      </c>
      <c r="G977" s="15">
        <v>-1</v>
      </c>
      <c r="H977" s="15">
        <v>-1</v>
      </c>
      <c r="I977" s="15">
        <v>854</v>
      </c>
      <c r="J977" s="15">
        <v>9</v>
      </c>
      <c r="K977" s="15"/>
      <c r="L977" s="15">
        <v>1365</v>
      </c>
      <c r="M977" s="15">
        <f t="shared" si="455"/>
        <v>0.333251953125</v>
      </c>
    </row>
    <row r="978" spans="1:13">
      <c r="A978" s="15">
        <v>975</v>
      </c>
      <c r="B978" s="15">
        <v>-2</v>
      </c>
      <c r="C978" s="15">
        <v>-8192</v>
      </c>
      <c r="D978" s="15">
        <f t="shared" si="452"/>
        <v>-1</v>
      </c>
      <c r="E978" s="15">
        <f t="shared" si="453"/>
        <v>0</v>
      </c>
      <c r="F978" s="15">
        <f t="shared" si="454"/>
        <v>-1</v>
      </c>
      <c r="G978" s="15">
        <v>-1</v>
      </c>
      <c r="H978" s="15">
        <v>-1</v>
      </c>
      <c r="I978" s="15">
        <v>863</v>
      </c>
      <c r="J978" s="15">
        <v>9</v>
      </c>
      <c r="K978" s="15"/>
      <c r="L978" s="15">
        <v>1365</v>
      </c>
      <c r="M978" s="15">
        <f t="shared" si="455"/>
        <v>0.333251953125</v>
      </c>
    </row>
    <row r="979" spans="1:13">
      <c r="A979" s="15">
        <v>976</v>
      </c>
      <c r="B979" s="15">
        <v>-2</v>
      </c>
      <c r="C979" s="15">
        <v>-8192</v>
      </c>
      <c r="D979" s="15">
        <f t="shared" si="452"/>
        <v>-1</v>
      </c>
      <c r="E979" s="15">
        <f t="shared" si="453"/>
        <v>0</v>
      </c>
      <c r="F979" s="15">
        <f t="shared" si="454"/>
        <v>-1</v>
      </c>
      <c r="G979" s="15">
        <v>-1</v>
      </c>
      <c r="H979" s="15">
        <v>-1</v>
      </c>
      <c r="I979" s="15">
        <v>863</v>
      </c>
      <c r="J979" s="15">
        <v>9</v>
      </c>
      <c r="K979" s="15"/>
      <c r="L979" s="15">
        <v>1365</v>
      </c>
      <c r="M979" s="15">
        <f t="shared" si="455"/>
        <v>0.333251953125</v>
      </c>
    </row>
    <row r="980" spans="1:13">
      <c r="A980" s="15">
        <v>977</v>
      </c>
      <c r="B980" s="15">
        <v>-2</v>
      </c>
      <c r="C980" s="15">
        <v>-8192</v>
      </c>
      <c r="D980" s="15">
        <f t="shared" si="452"/>
        <v>-1</v>
      </c>
      <c r="E980" s="15">
        <f t="shared" si="453"/>
        <v>0</v>
      </c>
      <c r="F980" s="15">
        <f t="shared" si="454"/>
        <v>-1</v>
      </c>
      <c r="G980" s="15">
        <v>-1</v>
      </c>
      <c r="H980" s="15">
        <v>-1</v>
      </c>
      <c r="I980" s="15">
        <v>864</v>
      </c>
      <c r="J980" s="15">
        <v>9</v>
      </c>
      <c r="K980" s="15"/>
      <c r="L980" s="15">
        <v>1365</v>
      </c>
      <c r="M980" s="15">
        <f t="shared" si="455"/>
        <v>0.333251953125</v>
      </c>
    </row>
    <row r="981" spans="1:13">
      <c r="A981" s="15">
        <v>978</v>
      </c>
      <c r="B981" s="15">
        <v>-2</v>
      </c>
      <c r="C981" s="15">
        <v>-8192</v>
      </c>
      <c r="D981" s="15">
        <f t="shared" si="452"/>
        <v>-1</v>
      </c>
      <c r="E981" s="15">
        <f t="shared" si="453"/>
        <v>0</v>
      </c>
      <c r="F981" s="15">
        <f t="shared" si="454"/>
        <v>-1</v>
      </c>
      <c r="G981" s="15">
        <v>-1</v>
      </c>
      <c r="H981" s="15">
        <v>-1</v>
      </c>
      <c r="I981" s="15">
        <v>864</v>
      </c>
      <c r="J981" s="15">
        <v>9</v>
      </c>
      <c r="K981" s="15"/>
      <c r="L981" s="15">
        <v>1365</v>
      </c>
      <c r="M981" s="15">
        <f t="shared" si="455"/>
        <v>0.333251953125</v>
      </c>
    </row>
    <row r="982" spans="1:13">
      <c r="A982" s="15">
        <v>979</v>
      </c>
      <c r="B982" s="15">
        <v>-2</v>
      </c>
      <c r="C982" s="15">
        <v>-8192</v>
      </c>
      <c r="D982" s="15">
        <f t="shared" si="452"/>
        <v>-1</v>
      </c>
      <c r="E982" s="15">
        <f t="shared" si="453"/>
        <v>0</v>
      </c>
      <c r="F982" s="15">
        <f t="shared" si="454"/>
        <v>-1</v>
      </c>
      <c r="G982" s="15">
        <v>-1</v>
      </c>
      <c r="H982" s="15">
        <v>-1</v>
      </c>
      <c r="I982" s="15">
        <v>865</v>
      </c>
      <c r="J982" s="15">
        <v>9</v>
      </c>
      <c r="K982" s="15"/>
      <c r="L982" s="15">
        <v>1365</v>
      </c>
      <c r="M982" s="15">
        <f t="shared" si="455"/>
        <v>0.333251953125</v>
      </c>
    </row>
    <row r="983" spans="1:13">
      <c r="A983" s="15">
        <v>980</v>
      </c>
      <c r="B983" s="15">
        <v>-2</v>
      </c>
      <c r="C983" s="15">
        <v>-8192</v>
      </c>
      <c r="D983" s="15">
        <f t="shared" si="452"/>
        <v>-1</v>
      </c>
      <c r="E983" s="15">
        <f t="shared" si="453"/>
        <v>0</v>
      </c>
      <c r="F983" s="15">
        <f t="shared" si="454"/>
        <v>-1</v>
      </c>
      <c r="G983" s="15">
        <v>-1</v>
      </c>
      <c r="H983" s="15">
        <v>-1</v>
      </c>
      <c r="I983" s="15">
        <v>865</v>
      </c>
      <c r="J983" s="15">
        <v>9</v>
      </c>
      <c r="K983" s="15"/>
      <c r="L983" s="15">
        <v>1365</v>
      </c>
      <c r="M983" s="15">
        <f t="shared" si="455"/>
        <v>0.333251953125</v>
      </c>
    </row>
    <row r="984" spans="1:13">
      <c r="A984" s="15">
        <v>981</v>
      </c>
      <c r="B984" s="15">
        <v>-2</v>
      </c>
      <c r="C984" s="15">
        <v>-8192</v>
      </c>
      <c r="D984" s="15">
        <f t="shared" si="452"/>
        <v>-1</v>
      </c>
      <c r="E984" s="15">
        <f t="shared" si="453"/>
        <v>0</v>
      </c>
      <c r="F984" s="15">
        <f t="shared" si="454"/>
        <v>-1</v>
      </c>
      <c r="G984" s="15">
        <v>-1</v>
      </c>
      <c r="H984" s="15">
        <v>-1</v>
      </c>
      <c r="I984" s="15">
        <v>866</v>
      </c>
      <c r="J984" s="15">
        <v>9</v>
      </c>
      <c r="K984" s="15"/>
      <c r="L984" s="15">
        <v>1365</v>
      </c>
      <c r="M984" s="15">
        <f t="shared" si="455"/>
        <v>0.333251953125</v>
      </c>
    </row>
    <row r="985" spans="1:13">
      <c r="A985" s="15">
        <v>982</v>
      </c>
      <c r="B985" s="15">
        <v>-2</v>
      </c>
      <c r="C985" s="15">
        <v>-8192</v>
      </c>
      <c r="D985" s="15">
        <f t="shared" si="452"/>
        <v>-1</v>
      </c>
      <c r="E985" s="15">
        <f t="shared" si="453"/>
        <v>0</v>
      </c>
      <c r="F985" s="15">
        <f t="shared" si="454"/>
        <v>-1</v>
      </c>
      <c r="G985" s="15">
        <v>-1</v>
      </c>
      <c r="H985" s="15">
        <v>-1</v>
      </c>
      <c r="I985" s="15">
        <v>866</v>
      </c>
      <c r="J985" s="15">
        <v>9</v>
      </c>
      <c r="K985" s="15"/>
      <c r="L985" s="15">
        <v>1365</v>
      </c>
      <c r="M985" s="15">
        <f t="shared" si="455"/>
        <v>0.333251953125</v>
      </c>
    </row>
    <row r="986" spans="1:13">
      <c r="A986" s="15">
        <v>983</v>
      </c>
      <c r="B986" s="15">
        <v>-2</v>
      </c>
      <c r="C986" s="15">
        <v>-8192</v>
      </c>
      <c r="D986" s="15">
        <f t="shared" si="452"/>
        <v>-1</v>
      </c>
      <c r="E986" s="15">
        <f t="shared" si="453"/>
        <v>0</v>
      </c>
      <c r="F986" s="15">
        <f t="shared" si="454"/>
        <v>-1</v>
      </c>
      <c r="G986" s="15">
        <v>-1</v>
      </c>
      <c r="H986" s="15">
        <v>-1</v>
      </c>
      <c r="I986" s="15">
        <v>871</v>
      </c>
      <c r="J986" s="15">
        <v>9</v>
      </c>
      <c r="K986" s="15"/>
      <c r="L986" s="15">
        <v>1365</v>
      </c>
      <c r="M986" s="15">
        <f t="shared" si="455"/>
        <v>0.333251953125</v>
      </c>
    </row>
    <row r="987" spans="1:13">
      <c r="A987" s="15">
        <v>984</v>
      </c>
      <c r="B987" s="15">
        <v>-2</v>
      </c>
      <c r="C987" s="15">
        <v>-8192</v>
      </c>
      <c r="D987" s="15">
        <f t="shared" si="452"/>
        <v>-1</v>
      </c>
      <c r="E987" s="15">
        <f t="shared" si="453"/>
        <v>0</v>
      </c>
      <c r="F987" s="15">
        <f t="shared" si="454"/>
        <v>-1</v>
      </c>
      <c r="G987" s="15">
        <v>-1</v>
      </c>
      <c r="H987" s="15">
        <v>-1</v>
      </c>
      <c r="I987" s="15">
        <v>871</v>
      </c>
      <c r="J987" s="15">
        <v>9</v>
      </c>
      <c r="K987" s="15"/>
      <c r="L987" s="15">
        <v>1365</v>
      </c>
      <c r="M987" s="15">
        <f t="shared" si="455"/>
        <v>0.333251953125</v>
      </c>
    </row>
    <row r="988" spans="1:13">
      <c r="A988" s="15">
        <v>985</v>
      </c>
      <c r="B988" s="15">
        <v>-2</v>
      </c>
      <c r="C988" s="15">
        <v>-8192</v>
      </c>
      <c r="D988" s="15">
        <f t="shared" si="452"/>
        <v>-1</v>
      </c>
      <c r="E988" s="15">
        <f t="shared" si="453"/>
        <v>0</v>
      </c>
      <c r="F988" s="15">
        <f t="shared" si="454"/>
        <v>-1</v>
      </c>
      <c r="G988" s="15">
        <v>-1</v>
      </c>
      <c r="H988" s="15">
        <v>-1</v>
      </c>
      <c r="I988" s="15">
        <v>872</v>
      </c>
      <c r="J988" s="15">
        <v>9</v>
      </c>
      <c r="K988" s="15"/>
      <c r="L988" s="15">
        <v>1365</v>
      </c>
      <c r="M988" s="15">
        <f t="shared" si="455"/>
        <v>0.333251953125</v>
      </c>
    </row>
    <row r="989" spans="1:13">
      <c r="A989" s="15">
        <v>986</v>
      </c>
      <c r="B989" s="15">
        <v>-2</v>
      </c>
      <c r="C989" s="15">
        <v>-8192</v>
      </c>
      <c r="D989" s="15">
        <f t="shared" si="452"/>
        <v>-1</v>
      </c>
      <c r="E989" s="15">
        <f t="shared" si="453"/>
        <v>0</v>
      </c>
      <c r="F989" s="15">
        <f t="shared" si="454"/>
        <v>-1</v>
      </c>
      <c r="G989" s="15">
        <v>-1</v>
      </c>
      <c r="H989" s="15">
        <v>-1</v>
      </c>
      <c r="I989" s="15">
        <v>872</v>
      </c>
      <c r="J989" s="15">
        <v>9</v>
      </c>
      <c r="K989" s="15"/>
      <c r="L989" s="15">
        <v>1365</v>
      </c>
      <c r="M989" s="15">
        <f t="shared" si="455"/>
        <v>0.333251953125</v>
      </c>
    </row>
    <row r="990" spans="1:13">
      <c r="A990" s="15">
        <v>987</v>
      </c>
      <c r="B990" s="15">
        <v>-2</v>
      </c>
      <c r="C990" s="15">
        <v>-8192</v>
      </c>
      <c r="D990" s="15">
        <f t="shared" si="452"/>
        <v>-1</v>
      </c>
      <c r="E990" s="15">
        <f t="shared" si="453"/>
        <v>0</v>
      </c>
      <c r="F990" s="15">
        <f t="shared" si="454"/>
        <v>-1</v>
      </c>
      <c r="G990" s="15">
        <v>-1</v>
      </c>
      <c r="H990" s="15">
        <v>-1</v>
      </c>
      <c r="I990" s="15">
        <v>873</v>
      </c>
      <c r="J990" s="15">
        <v>9</v>
      </c>
      <c r="K990" s="15"/>
      <c r="L990" s="15">
        <v>1365</v>
      </c>
      <c r="M990" s="15">
        <f t="shared" si="455"/>
        <v>0.333251953125</v>
      </c>
    </row>
    <row r="991" spans="1:13">
      <c r="A991" s="15">
        <v>988</v>
      </c>
      <c r="B991" s="15">
        <v>-2</v>
      </c>
      <c r="C991" s="15">
        <v>-8192</v>
      </c>
      <c r="D991" s="15">
        <f t="shared" si="452"/>
        <v>-1</v>
      </c>
      <c r="E991" s="15">
        <f t="shared" si="453"/>
        <v>0</v>
      </c>
      <c r="F991" s="15">
        <f t="shared" si="454"/>
        <v>-1</v>
      </c>
      <c r="G991" s="15">
        <v>-1</v>
      </c>
      <c r="H991" s="15">
        <v>-1</v>
      </c>
      <c r="I991" s="15">
        <v>873</v>
      </c>
      <c r="J991" s="15">
        <v>9</v>
      </c>
      <c r="K991" s="15"/>
      <c r="L991" s="15">
        <v>1365</v>
      </c>
      <c r="M991" s="15">
        <f t="shared" si="455"/>
        <v>0.333251953125</v>
      </c>
    </row>
    <row r="992" spans="1:13">
      <c r="A992" s="15">
        <v>989</v>
      </c>
      <c r="B992" s="15">
        <v>-2</v>
      </c>
      <c r="C992" s="15">
        <v>-8192</v>
      </c>
      <c r="D992" s="15">
        <f t="shared" si="452"/>
        <v>-1</v>
      </c>
      <c r="E992" s="15">
        <f t="shared" si="453"/>
        <v>0</v>
      </c>
      <c r="F992" s="15">
        <f t="shared" si="454"/>
        <v>-1</v>
      </c>
      <c r="G992" s="15">
        <v>-1</v>
      </c>
      <c r="H992" s="15">
        <v>-1</v>
      </c>
      <c r="I992" s="15">
        <v>874</v>
      </c>
      <c r="J992" s="15">
        <v>9</v>
      </c>
      <c r="K992" s="15"/>
      <c r="L992" s="15">
        <v>1365</v>
      </c>
      <c r="M992" s="15">
        <f t="shared" si="455"/>
        <v>0.333251953125</v>
      </c>
    </row>
    <row r="993" spans="1:13">
      <c r="A993" s="15">
        <v>990</v>
      </c>
      <c r="B993" s="15">
        <v>-2</v>
      </c>
      <c r="C993" s="15">
        <v>-8192</v>
      </c>
      <c r="D993" s="15">
        <f t="shared" si="452"/>
        <v>-1</v>
      </c>
      <c r="E993" s="15">
        <f t="shared" si="453"/>
        <v>0</v>
      </c>
      <c r="F993" s="15">
        <f t="shared" si="454"/>
        <v>-1</v>
      </c>
      <c r="G993" s="15">
        <v>-1</v>
      </c>
      <c r="H993" s="15">
        <v>-1</v>
      </c>
      <c r="I993" s="15">
        <v>874</v>
      </c>
      <c r="J993" s="15">
        <v>9</v>
      </c>
      <c r="K993" s="15"/>
      <c r="L993" s="15">
        <v>1365</v>
      </c>
      <c r="M993" s="15">
        <f t="shared" si="455"/>
        <v>0.333251953125</v>
      </c>
    </row>
    <row r="994" spans="1:13">
      <c r="A994" s="15">
        <v>991</v>
      </c>
      <c r="B994" s="15">
        <v>-2</v>
      </c>
      <c r="C994" s="15">
        <v>-8192</v>
      </c>
      <c r="D994" s="15">
        <f t="shared" si="452"/>
        <v>-1</v>
      </c>
      <c r="E994" s="15">
        <f t="shared" si="453"/>
        <v>0</v>
      </c>
      <c r="F994" s="15">
        <f t="shared" si="454"/>
        <v>-1</v>
      </c>
      <c r="G994" s="15">
        <v>-1</v>
      </c>
      <c r="H994" s="15">
        <v>-1</v>
      </c>
      <c r="I994" s="15">
        <v>883</v>
      </c>
      <c r="J994" s="15">
        <v>9</v>
      </c>
      <c r="K994" s="15"/>
      <c r="L994" s="15">
        <v>1365</v>
      </c>
      <c r="M994" s="15">
        <f t="shared" si="455"/>
        <v>0.333251953125</v>
      </c>
    </row>
    <row r="995" spans="1:13">
      <c r="A995" s="15">
        <v>992</v>
      </c>
      <c r="B995" s="15">
        <v>-2</v>
      </c>
      <c r="C995" s="15">
        <v>-8192</v>
      </c>
      <c r="D995" s="15">
        <f t="shared" si="452"/>
        <v>-1</v>
      </c>
      <c r="E995" s="15">
        <f t="shared" si="453"/>
        <v>0</v>
      </c>
      <c r="F995" s="15">
        <f t="shared" si="454"/>
        <v>-1</v>
      </c>
      <c r="G995" s="15">
        <v>-1</v>
      </c>
      <c r="H995" s="15">
        <v>-1</v>
      </c>
      <c r="I995" s="15">
        <v>883</v>
      </c>
      <c r="J995" s="15">
        <v>9</v>
      </c>
      <c r="K995" s="15"/>
      <c r="L995" s="15">
        <v>1365</v>
      </c>
      <c r="M995" s="15">
        <f t="shared" si="455"/>
        <v>0.333251953125</v>
      </c>
    </row>
    <row r="996" spans="1:13">
      <c r="A996" s="15">
        <v>993</v>
      </c>
      <c r="B996" s="15">
        <v>-2</v>
      </c>
      <c r="C996" s="15">
        <v>-8192</v>
      </c>
      <c r="D996" s="15">
        <f t="shared" si="452"/>
        <v>-1</v>
      </c>
      <c r="E996" s="15">
        <f t="shared" si="453"/>
        <v>0</v>
      </c>
      <c r="F996" s="15">
        <f t="shared" si="454"/>
        <v>-1</v>
      </c>
      <c r="G996" s="15">
        <v>-1</v>
      </c>
      <c r="H996" s="15">
        <v>-1</v>
      </c>
      <c r="I996" s="15">
        <v>884</v>
      </c>
      <c r="J996" s="15">
        <v>9</v>
      </c>
      <c r="K996" s="15"/>
      <c r="L996" s="15">
        <v>1365</v>
      </c>
      <c r="M996" s="15">
        <f t="shared" si="455"/>
        <v>0.333251953125</v>
      </c>
    </row>
    <row r="997" spans="1:13">
      <c r="A997" s="15">
        <v>994</v>
      </c>
      <c r="B997" s="15">
        <v>-2</v>
      </c>
      <c r="C997" s="15">
        <v>-8192</v>
      </c>
      <c r="D997" s="15">
        <f t="shared" si="452"/>
        <v>-1</v>
      </c>
      <c r="E997" s="15">
        <f t="shared" si="453"/>
        <v>0</v>
      </c>
      <c r="F997" s="15">
        <f t="shared" si="454"/>
        <v>-1</v>
      </c>
      <c r="G997" s="15">
        <v>-1</v>
      </c>
      <c r="H997" s="15">
        <v>-1</v>
      </c>
      <c r="I997" s="15">
        <v>884</v>
      </c>
      <c r="J997" s="15">
        <v>9</v>
      </c>
      <c r="K997" s="15"/>
      <c r="L997" s="15">
        <v>1365</v>
      </c>
      <c r="M997" s="15">
        <f t="shared" si="455"/>
        <v>0.333251953125</v>
      </c>
    </row>
    <row r="998" spans="1:13">
      <c r="A998" s="15">
        <v>995</v>
      </c>
      <c r="B998" s="15">
        <v>-2</v>
      </c>
      <c r="C998" s="15">
        <v>-8192</v>
      </c>
      <c r="D998" s="15">
        <f t="shared" si="452"/>
        <v>-1</v>
      </c>
      <c r="E998" s="15">
        <f t="shared" si="453"/>
        <v>0</v>
      </c>
      <c r="F998" s="15">
        <f t="shared" si="454"/>
        <v>-1</v>
      </c>
      <c r="G998" s="15">
        <v>-1</v>
      </c>
      <c r="H998" s="15">
        <v>-1</v>
      </c>
      <c r="I998" s="15">
        <v>885</v>
      </c>
      <c r="J998" s="15">
        <v>9</v>
      </c>
      <c r="K998" s="15"/>
      <c r="L998" s="15">
        <v>1365</v>
      </c>
      <c r="M998" s="15">
        <f t="shared" si="455"/>
        <v>0.333251953125</v>
      </c>
    </row>
    <row r="999" spans="1:13">
      <c r="A999" s="15">
        <v>996</v>
      </c>
      <c r="B999" s="15">
        <v>-2</v>
      </c>
      <c r="C999" s="15">
        <v>-8192</v>
      </c>
      <c r="D999" s="15">
        <f t="shared" si="452"/>
        <v>-1</v>
      </c>
      <c r="E999" s="15">
        <f t="shared" si="453"/>
        <v>0</v>
      </c>
      <c r="F999" s="15">
        <f t="shared" si="454"/>
        <v>-1</v>
      </c>
      <c r="G999" s="15">
        <v>-1</v>
      </c>
      <c r="H999" s="15">
        <v>-1</v>
      </c>
      <c r="I999" s="15">
        <v>885</v>
      </c>
      <c r="J999" s="15">
        <v>9</v>
      </c>
      <c r="K999" s="15"/>
      <c r="L999" s="15">
        <v>1365</v>
      </c>
      <c r="M999" s="15">
        <f t="shared" si="455"/>
        <v>0.333251953125</v>
      </c>
    </row>
    <row r="1000" spans="1:13">
      <c r="A1000" s="15">
        <v>997</v>
      </c>
      <c r="B1000" s="15">
        <v>-2</v>
      </c>
      <c r="C1000" s="15">
        <v>-8192</v>
      </c>
      <c r="D1000" s="15">
        <f t="shared" si="452"/>
        <v>-1</v>
      </c>
      <c r="E1000" s="15">
        <f t="shared" si="453"/>
        <v>0</v>
      </c>
      <c r="F1000" s="15">
        <f t="shared" si="454"/>
        <v>-1</v>
      </c>
      <c r="G1000" s="15">
        <v>-1</v>
      </c>
      <c r="H1000" s="15">
        <v>-1</v>
      </c>
      <c r="I1000" s="15">
        <v>886</v>
      </c>
      <c r="J1000" s="15">
        <v>9</v>
      </c>
      <c r="K1000" s="15"/>
      <c r="L1000" s="15">
        <v>1365</v>
      </c>
      <c r="M1000" s="15">
        <f t="shared" si="455"/>
        <v>0.333251953125</v>
      </c>
    </row>
    <row r="1001" spans="1:13">
      <c r="A1001" s="15">
        <v>998</v>
      </c>
      <c r="B1001" s="15">
        <v>-2</v>
      </c>
      <c r="C1001" s="15">
        <v>-8192</v>
      </c>
      <c r="D1001" s="15">
        <f t="shared" si="452"/>
        <v>-1</v>
      </c>
      <c r="E1001" s="15">
        <f t="shared" si="453"/>
        <v>0</v>
      </c>
      <c r="F1001" s="15">
        <f t="shared" si="454"/>
        <v>-1</v>
      </c>
      <c r="G1001" s="15">
        <v>-1</v>
      </c>
      <c r="H1001" s="15">
        <v>-1</v>
      </c>
      <c r="I1001" s="15">
        <v>886</v>
      </c>
      <c r="J1001" s="15">
        <v>9</v>
      </c>
      <c r="K1001" s="15"/>
      <c r="L1001" s="15">
        <v>1365</v>
      </c>
      <c r="M1001" s="15">
        <f t="shared" si="455"/>
        <v>0.333251953125</v>
      </c>
    </row>
    <row r="1002" spans="1:13">
      <c r="A1002" s="15">
        <v>999</v>
      </c>
      <c r="B1002" s="15">
        <v>-2</v>
      </c>
      <c r="C1002" s="15">
        <v>-8192</v>
      </c>
      <c r="D1002" s="15">
        <f t="shared" si="452"/>
        <v>-1</v>
      </c>
      <c r="E1002" s="15">
        <f t="shared" si="453"/>
        <v>0</v>
      </c>
      <c r="F1002" s="15">
        <f t="shared" si="454"/>
        <v>-1</v>
      </c>
      <c r="G1002" s="15">
        <v>-1</v>
      </c>
      <c r="H1002" s="15">
        <v>-1</v>
      </c>
      <c r="I1002" s="15">
        <v>891</v>
      </c>
      <c r="J1002" s="15">
        <v>9</v>
      </c>
      <c r="K1002" s="15"/>
      <c r="L1002" s="15">
        <v>0</v>
      </c>
      <c r="M1002" s="15">
        <f t="shared" si="455"/>
        <v>0</v>
      </c>
    </row>
    <row r="1003" spans="1:13">
      <c r="A1003" s="15">
        <v>1000</v>
      </c>
      <c r="B1003" s="15">
        <v>-2</v>
      </c>
      <c r="C1003" s="15">
        <v>-8192</v>
      </c>
      <c r="D1003" s="15">
        <f t="shared" si="452"/>
        <v>-1</v>
      </c>
      <c r="E1003" s="15">
        <f t="shared" si="453"/>
        <v>0</v>
      </c>
      <c r="F1003" s="15">
        <f t="shared" si="454"/>
        <v>-1</v>
      </c>
      <c r="G1003" s="15">
        <v>-1</v>
      </c>
      <c r="H1003" s="15">
        <v>-1</v>
      </c>
      <c r="I1003" s="15">
        <v>891</v>
      </c>
      <c r="J1003" s="15">
        <v>9</v>
      </c>
      <c r="K1003" s="15"/>
      <c r="L1003" s="15">
        <v>0</v>
      </c>
      <c r="M1003" s="15">
        <f t="shared" si="455"/>
        <v>0</v>
      </c>
    </row>
    <row r="1004" spans="1:13">
      <c r="A1004" s="15">
        <v>1001</v>
      </c>
      <c r="B1004" s="15">
        <v>-2</v>
      </c>
      <c r="C1004" s="15">
        <v>-8192</v>
      </c>
      <c r="D1004" s="15">
        <f t="shared" si="452"/>
        <v>-1</v>
      </c>
      <c r="E1004" s="15">
        <f t="shared" si="453"/>
        <v>0</v>
      </c>
      <c r="F1004" s="15">
        <f t="shared" si="454"/>
        <v>-1</v>
      </c>
      <c r="G1004" s="15">
        <v>-1</v>
      </c>
      <c r="H1004" s="15">
        <v>-1</v>
      </c>
      <c r="I1004" s="15">
        <v>892</v>
      </c>
      <c r="J1004" s="15">
        <v>9</v>
      </c>
      <c r="K1004" s="15"/>
      <c r="L1004" s="15">
        <v>0</v>
      </c>
      <c r="M1004" s="15">
        <f t="shared" si="455"/>
        <v>0</v>
      </c>
    </row>
    <row r="1005" spans="1:13">
      <c r="A1005" s="15">
        <v>1002</v>
      </c>
      <c r="B1005" s="15">
        <v>-2</v>
      </c>
      <c r="C1005" s="15">
        <v>-8192</v>
      </c>
      <c r="D1005" s="15">
        <f t="shared" si="452"/>
        <v>-1</v>
      </c>
      <c r="E1005" s="15">
        <f t="shared" si="453"/>
        <v>0</v>
      </c>
      <c r="F1005" s="15">
        <f t="shared" si="454"/>
        <v>-1</v>
      </c>
      <c r="G1005" s="15">
        <v>-1</v>
      </c>
      <c r="H1005" s="15">
        <v>-1</v>
      </c>
      <c r="I1005" s="15">
        <v>892</v>
      </c>
      <c r="J1005" s="15">
        <v>9</v>
      </c>
      <c r="K1005" s="15"/>
      <c r="L1005" s="15">
        <v>0</v>
      </c>
      <c r="M1005" s="15">
        <f t="shared" si="455"/>
        <v>0</v>
      </c>
    </row>
    <row r="1006" spans="1:13">
      <c r="A1006" s="15">
        <v>1003</v>
      </c>
      <c r="B1006" s="15">
        <v>-2</v>
      </c>
      <c r="C1006" s="15">
        <v>-8192</v>
      </c>
      <c r="D1006" s="15">
        <f t="shared" si="452"/>
        <v>-1</v>
      </c>
      <c r="E1006" s="15">
        <f t="shared" si="453"/>
        <v>0</v>
      </c>
      <c r="F1006" s="15">
        <f t="shared" si="454"/>
        <v>-1</v>
      </c>
      <c r="G1006" s="15">
        <v>-1</v>
      </c>
      <c r="H1006" s="15">
        <v>-1</v>
      </c>
      <c r="I1006" s="15">
        <v>893</v>
      </c>
      <c r="J1006" s="15">
        <v>9</v>
      </c>
      <c r="K1006" s="15"/>
      <c r="L1006" s="15">
        <v>0</v>
      </c>
      <c r="M1006" s="15">
        <f t="shared" si="455"/>
        <v>0</v>
      </c>
    </row>
    <row r="1007" spans="1:13">
      <c r="A1007" s="15">
        <v>1004</v>
      </c>
      <c r="B1007" s="15">
        <v>-2</v>
      </c>
      <c r="C1007" s="15">
        <v>-8192</v>
      </c>
      <c r="D1007" s="15">
        <f t="shared" si="452"/>
        <v>-1</v>
      </c>
      <c r="E1007" s="15">
        <f t="shared" si="453"/>
        <v>0</v>
      </c>
      <c r="F1007" s="15">
        <f t="shared" si="454"/>
        <v>-1</v>
      </c>
      <c r="G1007" s="15">
        <v>-1</v>
      </c>
      <c r="H1007" s="15">
        <v>-1</v>
      </c>
      <c r="I1007" s="15">
        <v>893</v>
      </c>
      <c r="J1007" s="15">
        <v>9</v>
      </c>
      <c r="K1007" s="15"/>
      <c r="L1007" s="15">
        <v>0</v>
      </c>
      <c r="M1007" s="15">
        <f t="shared" si="455"/>
        <v>0</v>
      </c>
    </row>
    <row r="1008" spans="1:13">
      <c r="A1008" s="15">
        <v>1005</v>
      </c>
      <c r="B1008" s="15">
        <v>-2</v>
      </c>
      <c r="C1008" s="15">
        <v>-8192</v>
      </c>
      <c r="D1008" s="15">
        <f t="shared" si="452"/>
        <v>-1</v>
      </c>
      <c r="E1008" s="15">
        <f t="shared" si="453"/>
        <v>0</v>
      </c>
      <c r="F1008" s="15">
        <f t="shared" si="454"/>
        <v>-1</v>
      </c>
      <c r="G1008" s="15">
        <v>-1</v>
      </c>
      <c r="H1008" s="15">
        <v>-1</v>
      </c>
      <c r="I1008" s="15">
        <v>894</v>
      </c>
      <c r="J1008" s="15">
        <v>9</v>
      </c>
      <c r="K1008" s="15"/>
      <c r="L1008" s="15">
        <v>0</v>
      </c>
      <c r="M1008" s="15">
        <f t="shared" si="455"/>
        <v>0</v>
      </c>
    </row>
    <row r="1009" spans="1:13">
      <c r="A1009" s="15">
        <v>1006</v>
      </c>
      <c r="B1009" s="15">
        <v>-2</v>
      </c>
      <c r="C1009" s="15">
        <v>-8192</v>
      </c>
      <c r="D1009" s="15">
        <f t="shared" si="452"/>
        <v>-1</v>
      </c>
      <c r="E1009" s="15">
        <f t="shared" si="453"/>
        <v>0</v>
      </c>
      <c r="F1009" s="15">
        <f t="shared" si="454"/>
        <v>-1</v>
      </c>
      <c r="G1009" s="15">
        <v>-1</v>
      </c>
      <c r="H1009" s="15">
        <v>-1</v>
      </c>
      <c r="I1009" s="15">
        <v>894</v>
      </c>
      <c r="J1009" s="15">
        <v>9</v>
      </c>
      <c r="K1009" s="15"/>
      <c r="L1009" s="15">
        <v>0</v>
      </c>
      <c r="M1009" s="15">
        <f t="shared" si="455"/>
        <v>0</v>
      </c>
    </row>
    <row r="1010" spans="1:13">
      <c r="A1010" s="15">
        <v>1007</v>
      </c>
      <c r="B1010" s="15">
        <v>-2</v>
      </c>
      <c r="C1010" s="15">
        <v>-8192</v>
      </c>
      <c r="D1010" s="15">
        <f t="shared" si="452"/>
        <v>-1</v>
      </c>
      <c r="E1010" s="15">
        <f t="shared" si="453"/>
        <v>0</v>
      </c>
      <c r="F1010" s="15">
        <f t="shared" si="454"/>
        <v>-1</v>
      </c>
      <c r="G1010" s="15">
        <v>-1</v>
      </c>
      <c r="H1010" s="15">
        <v>-1</v>
      </c>
      <c r="I1010" s="15">
        <v>903</v>
      </c>
      <c r="J1010" s="15">
        <v>9</v>
      </c>
      <c r="K1010" s="15"/>
      <c r="L1010" s="15">
        <v>0</v>
      </c>
      <c r="M1010" s="15">
        <f t="shared" si="455"/>
        <v>0</v>
      </c>
    </row>
    <row r="1011" spans="1:13">
      <c r="A1011" s="15">
        <v>1008</v>
      </c>
      <c r="B1011" s="15">
        <v>-2</v>
      </c>
      <c r="C1011" s="15">
        <v>-8192</v>
      </c>
      <c r="D1011" s="15">
        <f t="shared" si="452"/>
        <v>-1</v>
      </c>
      <c r="E1011" s="15">
        <f t="shared" si="453"/>
        <v>0</v>
      </c>
      <c r="F1011" s="15">
        <f t="shared" si="454"/>
        <v>-1</v>
      </c>
      <c r="G1011" s="15">
        <v>-1</v>
      </c>
      <c r="H1011" s="15">
        <v>-1</v>
      </c>
      <c r="I1011" s="15">
        <v>903</v>
      </c>
      <c r="J1011" s="15">
        <v>9</v>
      </c>
      <c r="K1011" s="15"/>
      <c r="L1011" s="15">
        <v>0</v>
      </c>
      <c r="M1011" s="15">
        <f t="shared" si="455"/>
        <v>0</v>
      </c>
    </row>
    <row r="1012" spans="1:13">
      <c r="A1012" s="15">
        <v>1009</v>
      </c>
      <c r="B1012" s="15">
        <v>-2</v>
      </c>
      <c r="C1012" s="15">
        <v>-8192</v>
      </c>
      <c r="D1012" s="15">
        <f t="shared" si="452"/>
        <v>-1</v>
      </c>
      <c r="E1012" s="15">
        <f t="shared" si="453"/>
        <v>0</v>
      </c>
      <c r="F1012" s="15">
        <f t="shared" si="454"/>
        <v>-1</v>
      </c>
      <c r="G1012" s="15">
        <v>-1</v>
      </c>
      <c r="H1012" s="15">
        <v>-1</v>
      </c>
      <c r="I1012" s="15">
        <v>904</v>
      </c>
      <c r="J1012" s="15">
        <v>9</v>
      </c>
      <c r="K1012" s="15"/>
      <c r="L1012" s="15">
        <v>0</v>
      </c>
      <c r="M1012" s="15">
        <f t="shared" si="455"/>
        <v>0</v>
      </c>
    </row>
    <row r="1013" spans="1:13">
      <c r="A1013" s="15">
        <v>1010</v>
      </c>
      <c r="B1013" s="15">
        <v>-2</v>
      </c>
      <c r="C1013" s="15">
        <v>-8192</v>
      </c>
      <c r="D1013" s="15">
        <f t="shared" si="452"/>
        <v>-1</v>
      </c>
      <c r="E1013" s="15">
        <f t="shared" si="453"/>
        <v>0</v>
      </c>
      <c r="F1013" s="15">
        <f t="shared" si="454"/>
        <v>-1</v>
      </c>
      <c r="G1013" s="15">
        <v>-1</v>
      </c>
      <c r="H1013" s="15">
        <v>-1</v>
      </c>
      <c r="I1013" s="15">
        <v>904</v>
      </c>
      <c r="J1013" s="15">
        <v>9</v>
      </c>
      <c r="K1013" s="15"/>
      <c r="L1013" s="15">
        <v>0</v>
      </c>
      <c r="M1013" s="15">
        <f t="shared" si="455"/>
        <v>0</v>
      </c>
    </row>
    <row r="1014" spans="1:13">
      <c r="A1014" s="15">
        <v>1011</v>
      </c>
      <c r="B1014" s="15">
        <v>-2</v>
      </c>
      <c r="C1014" s="15">
        <v>-8192</v>
      </c>
      <c r="D1014" s="15">
        <f t="shared" si="452"/>
        <v>-1</v>
      </c>
      <c r="E1014" s="15">
        <f t="shared" si="453"/>
        <v>0</v>
      </c>
      <c r="F1014" s="15">
        <f t="shared" si="454"/>
        <v>-1</v>
      </c>
      <c r="G1014" s="15">
        <v>-1</v>
      </c>
      <c r="H1014" s="15">
        <v>-1</v>
      </c>
      <c r="I1014" s="15">
        <v>905</v>
      </c>
      <c r="J1014" s="15">
        <v>9</v>
      </c>
      <c r="K1014" s="15"/>
      <c r="L1014" s="15">
        <v>0</v>
      </c>
      <c r="M1014" s="15">
        <f t="shared" si="455"/>
        <v>0</v>
      </c>
    </row>
    <row r="1015" spans="1:13">
      <c r="A1015" s="15">
        <v>1012</v>
      </c>
      <c r="B1015" s="15">
        <v>-2</v>
      </c>
      <c r="C1015" s="15">
        <v>-8192</v>
      </c>
      <c r="D1015" s="15">
        <f t="shared" si="452"/>
        <v>-1</v>
      </c>
      <c r="E1015" s="15">
        <f t="shared" si="453"/>
        <v>0</v>
      </c>
      <c r="F1015" s="15">
        <f t="shared" si="454"/>
        <v>-1</v>
      </c>
      <c r="G1015" s="15">
        <v>-1</v>
      </c>
      <c r="H1015" s="15">
        <v>-1</v>
      </c>
      <c r="I1015" s="15">
        <v>905</v>
      </c>
      <c r="J1015" s="15">
        <v>9</v>
      </c>
      <c r="K1015" s="15"/>
      <c r="L1015" s="15">
        <v>0</v>
      </c>
      <c r="M1015" s="15">
        <f t="shared" si="455"/>
        <v>0</v>
      </c>
    </row>
    <row r="1016" spans="1:13">
      <c r="A1016" s="15">
        <v>1013</v>
      </c>
      <c r="B1016" s="15">
        <v>-2</v>
      </c>
      <c r="C1016" s="15">
        <v>-8192</v>
      </c>
      <c r="D1016" s="15">
        <f t="shared" si="452"/>
        <v>-1</v>
      </c>
      <c r="E1016" s="15">
        <f t="shared" si="453"/>
        <v>0</v>
      </c>
      <c r="F1016" s="15">
        <f t="shared" si="454"/>
        <v>-1</v>
      </c>
      <c r="G1016" s="15">
        <v>-1</v>
      </c>
      <c r="H1016" s="15">
        <v>-1</v>
      </c>
      <c r="I1016" s="15">
        <v>906</v>
      </c>
      <c r="J1016" s="15">
        <v>9</v>
      </c>
      <c r="K1016" s="15"/>
      <c r="L1016" s="15">
        <v>0</v>
      </c>
      <c r="M1016" s="15">
        <f t="shared" si="455"/>
        <v>0</v>
      </c>
    </row>
    <row r="1017" spans="1:13">
      <c r="A1017" s="15">
        <v>1014</v>
      </c>
      <c r="B1017" s="15">
        <v>-2</v>
      </c>
      <c r="C1017" s="15">
        <v>-8192</v>
      </c>
      <c r="D1017" s="15">
        <f t="shared" si="452"/>
        <v>-1</v>
      </c>
      <c r="E1017" s="15">
        <f t="shared" si="453"/>
        <v>0</v>
      </c>
      <c r="F1017" s="15">
        <f t="shared" si="454"/>
        <v>-1</v>
      </c>
      <c r="G1017" s="15">
        <v>-1</v>
      </c>
      <c r="H1017" s="15">
        <v>-1</v>
      </c>
      <c r="I1017" s="15">
        <v>906</v>
      </c>
      <c r="J1017" s="15">
        <v>9</v>
      </c>
      <c r="K1017" s="15"/>
      <c r="L1017" s="15">
        <v>0</v>
      </c>
      <c r="M1017" s="15">
        <f t="shared" si="455"/>
        <v>0</v>
      </c>
    </row>
    <row r="1018" spans="1:13">
      <c r="A1018" s="15">
        <v>1015</v>
      </c>
      <c r="B1018" s="15">
        <v>-2</v>
      </c>
      <c r="C1018" s="15">
        <v>-8192</v>
      </c>
      <c r="D1018" s="15">
        <f t="shared" si="452"/>
        <v>-1</v>
      </c>
      <c r="E1018" s="15">
        <f t="shared" si="453"/>
        <v>0</v>
      </c>
      <c r="F1018" s="15">
        <f t="shared" si="454"/>
        <v>-1</v>
      </c>
      <c r="G1018" s="15">
        <v>-1</v>
      </c>
      <c r="H1018" s="15">
        <v>-1</v>
      </c>
      <c r="I1018" s="15">
        <v>907</v>
      </c>
      <c r="J1018" s="15">
        <v>9</v>
      </c>
      <c r="K1018" s="15"/>
      <c r="L1018" s="15">
        <v>0</v>
      </c>
      <c r="M1018" s="15">
        <f t="shared" si="455"/>
        <v>0</v>
      </c>
    </row>
    <row r="1019" spans="1:13">
      <c r="A1019" s="15">
        <v>1016</v>
      </c>
      <c r="B1019" s="15">
        <v>-2</v>
      </c>
      <c r="C1019" s="15">
        <v>-8192</v>
      </c>
      <c r="D1019" s="15">
        <f t="shared" si="452"/>
        <v>-1</v>
      </c>
      <c r="E1019" s="15">
        <f t="shared" si="453"/>
        <v>0</v>
      </c>
      <c r="F1019" s="15">
        <f t="shared" si="454"/>
        <v>-1</v>
      </c>
      <c r="G1019" s="15">
        <v>-1</v>
      </c>
      <c r="H1019" s="15">
        <v>-1</v>
      </c>
      <c r="I1019" s="15">
        <v>907</v>
      </c>
      <c r="J1019" s="15">
        <v>9</v>
      </c>
      <c r="K1019" s="15"/>
      <c r="L1019" s="15">
        <v>0</v>
      </c>
      <c r="M1019" s="15">
        <f t="shared" si="455"/>
        <v>0</v>
      </c>
    </row>
    <row r="1020" spans="1:13">
      <c r="A1020" s="15">
        <v>1017</v>
      </c>
      <c r="B1020" s="15">
        <v>-2</v>
      </c>
      <c r="C1020" s="15">
        <v>-8192</v>
      </c>
      <c r="D1020" s="15">
        <f t="shared" si="452"/>
        <v>-1</v>
      </c>
      <c r="E1020" s="15">
        <f t="shared" si="453"/>
        <v>0</v>
      </c>
      <c r="F1020" s="15">
        <f t="shared" si="454"/>
        <v>-1</v>
      </c>
      <c r="G1020" s="15">
        <v>-1</v>
      </c>
      <c r="H1020" s="15">
        <v>-1</v>
      </c>
      <c r="I1020" s="15">
        <v>908</v>
      </c>
      <c r="J1020" s="15">
        <v>9</v>
      </c>
      <c r="K1020" s="15"/>
      <c r="L1020" s="15">
        <v>0</v>
      </c>
      <c r="M1020" s="15">
        <f t="shared" si="455"/>
        <v>0</v>
      </c>
    </row>
    <row r="1021" spans="1:13">
      <c r="A1021" s="15">
        <v>1018</v>
      </c>
      <c r="B1021" s="15">
        <v>-2</v>
      </c>
      <c r="C1021" s="15">
        <v>-8192</v>
      </c>
      <c r="D1021" s="15">
        <f t="shared" si="452"/>
        <v>-1</v>
      </c>
      <c r="E1021" s="15">
        <f t="shared" si="453"/>
        <v>0</v>
      </c>
      <c r="F1021" s="15">
        <f t="shared" si="454"/>
        <v>-1</v>
      </c>
      <c r="G1021" s="15">
        <v>-1</v>
      </c>
      <c r="H1021" s="15">
        <v>-1</v>
      </c>
      <c r="I1021" s="15">
        <v>908</v>
      </c>
      <c r="J1021" s="15">
        <v>9</v>
      </c>
      <c r="K1021" s="15"/>
      <c r="L1021" s="15">
        <v>0</v>
      </c>
      <c r="M1021" s="15">
        <f t="shared" si="455"/>
        <v>0</v>
      </c>
    </row>
    <row r="1022" spans="1:13">
      <c r="A1022" s="15">
        <v>1019</v>
      </c>
      <c r="B1022" s="15">
        <v>-2</v>
      </c>
      <c r="C1022" s="15">
        <v>-8192</v>
      </c>
      <c r="D1022" s="15">
        <f t="shared" si="452"/>
        <v>-1</v>
      </c>
      <c r="E1022" s="15">
        <f t="shared" si="453"/>
        <v>0</v>
      </c>
      <c r="F1022" s="15">
        <f t="shared" si="454"/>
        <v>-1</v>
      </c>
      <c r="G1022" s="15">
        <v>-1</v>
      </c>
      <c r="H1022" s="15">
        <v>-1</v>
      </c>
      <c r="I1022" s="15">
        <v>909</v>
      </c>
      <c r="J1022" s="15">
        <v>9</v>
      </c>
      <c r="K1022" s="15"/>
      <c r="L1022" s="15">
        <v>0</v>
      </c>
      <c r="M1022" s="15">
        <f t="shared" si="455"/>
        <v>0</v>
      </c>
    </row>
    <row r="1023" spans="1:13">
      <c r="A1023" s="15">
        <v>1020</v>
      </c>
      <c r="B1023" s="15">
        <v>-2</v>
      </c>
      <c r="C1023" s="15">
        <v>-8192</v>
      </c>
      <c r="D1023" s="15">
        <f t="shared" si="452"/>
        <v>-1</v>
      </c>
      <c r="E1023" s="15">
        <f t="shared" si="453"/>
        <v>0</v>
      </c>
      <c r="F1023" s="15">
        <f t="shared" si="454"/>
        <v>-1</v>
      </c>
      <c r="G1023" s="15">
        <v>-1</v>
      </c>
      <c r="H1023" s="15">
        <v>-1</v>
      </c>
      <c r="I1023" s="15">
        <v>909</v>
      </c>
      <c r="J1023" s="15">
        <v>9</v>
      </c>
      <c r="K1023" s="15"/>
      <c r="L1023" s="15">
        <v>0</v>
      </c>
      <c r="M1023" s="15">
        <f t="shared" si="455"/>
        <v>0</v>
      </c>
    </row>
    <row r="1024" spans="1:13">
      <c r="A1024" s="15">
        <v>1021</v>
      </c>
      <c r="B1024" s="15">
        <v>-2</v>
      </c>
      <c r="C1024" s="15">
        <v>-8192</v>
      </c>
      <c r="D1024" s="15">
        <f t="shared" si="452"/>
        <v>-1</v>
      </c>
      <c r="E1024" s="15">
        <f t="shared" si="453"/>
        <v>0</v>
      </c>
      <c r="F1024" s="15">
        <f t="shared" si="454"/>
        <v>-1</v>
      </c>
      <c r="G1024" s="15">
        <v>-1</v>
      </c>
      <c r="H1024" s="15">
        <v>-1</v>
      </c>
      <c r="I1024" s="15">
        <v>910</v>
      </c>
      <c r="J1024" s="15">
        <v>9</v>
      </c>
      <c r="K1024" s="15"/>
      <c r="L1024" s="15">
        <v>0</v>
      </c>
      <c r="M1024" s="15">
        <f t="shared" si="455"/>
        <v>0</v>
      </c>
    </row>
    <row r="1025" spans="1:13">
      <c r="A1025" s="15">
        <v>1022</v>
      </c>
      <c r="B1025" s="15">
        <v>-2</v>
      </c>
      <c r="C1025" s="15">
        <v>-8192</v>
      </c>
      <c r="D1025" s="15">
        <f t="shared" si="452"/>
        <v>-1</v>
      </c>
      <c r="E1025" s="15">
        <f t="shared" si="453"/>
        <v>0</v>
      </c>
      <c r="F1025" s="15">
        <f t="shared" si="454"/>
        <v>-1</v>
      </c>
      <c r="G1025" s="15">
        <v>-1</v>
      </c>
      <c r="H1025" s="15">
        <v>-1</v>
      </c>
      <c r="I1025" s="15">
        <v>910</v>
      </c>
      <c r="J1025" s="15">
        <v>9</v>
      </c>
      <c r="K1025" s="15"/>
      <c r="L1025" s="15">
        <v>0</v>
      </c>
      <c r="M1025" s="15">
        <f t="shared" si="455"/>
        <v>0</v>
      </c>
    </row>
  </sheetData>
  <autoFilter ref="A2:BI1025"/>
  <sortState ref="BM2:BO1025">
    <sortCondition ref="BM1"/>
  </sortState>
  <mergeCells count="13">
    <mergeCell ref="BJ1:BK1"/>
    <mergeCell ref="BE1:BI1"/>
    <mergeCell ref="A1:M1"/>
    <mergeCell ref="O1:O2"/>
    <mergeCell ref="P1:P2"/>
    <mergeCell ref="Q1:U1"/>
    <mergeCell ref="V1:Z1"/>
    <mergeCell ref="AA1:AE1"/>
    <mergeCell ref="AF1:AJ1"/>
    <mergeCell ref="AK1:AO1"/>
    <mergeCell ref="AP1:AT1"/>
    <mergeCell ref="AU1:AY1"/>
    <mergeCell ref="AZ1:BD1"/>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1025"/>
  <sheetViews>
    <sheetView topLeftCell="BM1" workbookViewId="0">
      <selection activeCell="BM1" sqref="BM1"/>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0.42578125" style="5" bestFit="1" customWidth="1"/>
    <col min="58" max="58" width="26.28515625" style="5" bestFit="1" customWidth="1"/>
    <col min="59" max="59" width="13" style="5" bestFit="1" customWidth="1"/>
    <col min="60" max="60" width="16" style="5" bestFit="1" customWidth="1"/>
    <col min="61" max="61" width="14.42578125" style="5" bestFit="1" customWidth="1"/>
    <col min="62" max="62" width="12.7109375" style="5" bestFit="1" customWidth="1"/>
    <col min="63" max="63" width="245.28515625" style="5" bestFit="1" customWidth="1"/>
    <col min="64" max="64" width="9.140625" style="5"/>
    <col min="65" max="66" width="12.7109375" style="5" bestFit="1" customWidth="1"/>
    <col min="67" max="67" width="245.28515625" style="5" bestFit="1" customWidth="1"/>
    <col min="68" max="16384" width="9.140625" style="5"/>
  </cols>
  <sheetData>
    <row r="1" spans="1:67" ht="15" customHeight="1">
      <c r="A1" s="128" t="s">
        <v>1513</v>
      </c>
      <c r="B1" s="128"/>
      <c r="C1" s="128"/>
      <c r="D1" s="128"/>
      <c r="E1" s="128"/>
      <c r="F1" s="128"/>
      <c r="G1" s="128"/>
      <c r="H1" s="128"/>
      <c r="I1" s="128"/>
      <c r="J1" s="128"/>
      <c r="K1" s="128"/>
      <c r="L1" s="128"/>
      <c r="M1" s="128"/>
      <c r="O1" s="127" t="s">
        <v>1512</v>
      </c>
      <c r="P1" s="127" t="s">
        <v>853</v>
      </c>
      <c r="Q1" s="127" t="s">
        <v>1532</v>
      </c>
      <c r="R1" s="127"/>
      <c r="S1" s="127"/>
      <c r="T1" s="127"/>
      <c r="U1" s="127"/>
      <c r="V1" s="127" t="s">
        <v>1533</v>
      </c>
      <c r="W1" s="127"/>
      <c r="X1" s="127"/>
      <c r="Y1" s="127"/>
      <c r="Z1" s="127"/>
      <c r="AA1" s="127" t="s">
        <v>1534</v>
      </c>
      <c r="AB1" s="127"/>
      <c r="AC1" s="127"/>
      <c r="AD1" s="127"/>
      <c r="AE1" s="127"/>
      <c r="AF1" s="127" t="s">
        <v>1535</v>
      </c>
      <c r="AG1" s="127"/>
      <c r="AH1" s="127"/>
      <c r="AI1" s="127"/>
      <c r="AJ1" s="127"/>
      <c r="AK1" s="127" t="s">
        <v>1536</v>
      </c>
      <c r="AL1" s="127"/>
      <c r="AM1" s="127"/>
      <c r="AN1" s="127"/>
      <c r="AO1" s="127"/>
      <c r="AP1" s="127" t="s">
        <v>1537</v>
      </c>
      <c r="AQ1" s="127"/>
      <c r="AR1" s="127"/>
      <c r="AS1" s="127"/>
      <c r="AT1" s="127"/>
      <c r="AU1" s="127" t="s">
        <v>1538</v>
      </c>
      <c r="AV1" s="127"/>
      <c r="AW1" s="127"/>
      <c r="AX1" s="127"/>
      <c r="AY1" s="127"/>
      <c r="AZ1" s="127" t="s">
        <v>1539</v>
      </c>
      <c r="BA1" s="127"/>
      <c r="BB1" s="127"/>
      <c r="BC1" s="127"/>
      <c r="BD1" s="127"/>
      <c r="BE1" s="127" t="s">
        <v>1540</v>
      </c>
      <c r="BF1" s="127"/>
      <c r="BG1" s="127"/>
      <c r="BH1" s="127"/>
      <c r="BI1" s="127"/>
      <c r="BJ1" s="127" t="s">
        <v>1574</v>
      </c>
      <c r="BK1" s="127"/>
      <c r="BM1" s="77" t="s">
        <v>853</v>
      </c>
      <c r="BN1" s="77" t="s">
        <v>1559</v>
      </c>
      <c r="BO1" s="77" t="s">
        <v>1575</v>
      </c>
    </row>
    <row r="2" spans="1:67">
      <c r="A2" s="53" t="s">
        <v>1526</v>
      </c>
      <c r="B2" s="76" t="s">
        <v>1514</v>
      </c>
      <c r="C2" s="76" t="s">
        <v>1515</v>
      </c>
      <c r="D2" s="76" t="s">
        <v>1516</v>
      </c>
      <c r="E2" s="76" t="s">
        <v>1517</v>
      </c>
      <c r="F2" s="76" t="s">
        <v>1518</v>
      </c>
      <c r="G2" s="76" t="s">
        <v>1519</v>
      </c>
      <c r="H2" s="76" t="s">
        <v>1520</v>
      </c>
      <c r="I2" s="76" t="s">
        <v>1521</v>
      </c>
      <c r="J2" s="76" t="s">
        <v>1522</v>
      </c>
      <c r="K2" s="76" t="s">
        <v>1523</v>
      </c>
      <c r="L2" s="76" t="s">
        <v>1524</v>
      </c>
      <c r="M2" s="76" t="s">
        <v>1525</v>
      </c>
      <c r="O2" s="127"/>
      <c r="P2" s="127"/>
      <c r="Q2" s="53" t="s">
        <v>1528</v>
      </c>
      <c r="R2" s="53" t="s">
        <v>1527</v>
      </c>
      <c r="S2" s="53" t="s">
        <v>1529</v>
      </c>
      <c r="T2" s="53" t="s">
        <v>1530</v>
      </c>
      <c r="U2" s="53" t="s">
        <v>1531</v>
      </c>
      <c r="V2" s="53" t="s">
        <v>1528</v>
      </c>
      <c r="W2" s="53" t="s">
        <v>1527</v>
      </c>
      <c r="X2" s="53" t="s">
        <v>1529</v>
      </c>
      <c r="Y2" s="53" t="s">
        <v>1530</v>
      </c>
      <c r="Z2" s="53" t="s">
        <v>1531</v>
      </c>
      <c r="AA2" s="53" t="s">
        <v>1528</v>
      </c>
      <c r="AB2" s="53" t="s">
        <v>1527</v>
      </c>
      <c r="AC2" s="53" t="s">
        <v>1529</v>
      </c>
      <c r="AD2" s="53" t="s">
        <v>1530</v>
      </c>
      <c r="AE2" s="53" t="s">
        <v>1531</v>
      </c>
      <c r="AF2" s="53" t="s">
        <v>1528</v>
      </c>
      <c r="AG2" s="53" t="s">
        <v>1527</v>
      </c>
      <c r="AH2" s="53" t="s">
        <v>1529</v>
      </c>
      <c r="AI2" s="53" t="s">
        <v>1530</v>
      </c>
      <c r="AJ2" s="53" t="s">
        <v>1531</v>
      </c>
      <c r="AK2" s="53" t="s">
        <v>1528</v>
      </c>
      <c r="AL2" s="53" t="s">
        <v>1527</v>
      </c>
      <c r="AM2" s="53" t="s">
        <v>1529</v>
      </c>
      <c r="AN2" s="53" t="s">
        <v>1530</v>
      </c>
      <c r="AO2" s="53" t="s">
        <v>1531</v>
      </c>
      <c r="AP2" s="53" t="s">
        <v>1528</v>
      </c>
      <c r="AQ2" s="53" t="s">
        <v>1527</v>
      </c>
      <c r="AR2" s="53" t="s">
        <v>1529</v>
      </c>
      <c r="AS2" s="53" t="s">
        <v>1530</v>
      </c>
      <c r="AT2" s="53" t="s">
        <v>1531</v>
      </c>
      <c r="AU2" s="53" t="s">
        <v>1528</v>
      </c>
      <c r="AV2" s="53" t="s">
        <v>1527</v>
      </c>
      <c r="AW2" s="53" t="s">
        <v>1529</v>
      </c>
      <c r="AX2" s="53" t="s">
        <v>1530</v>
      </c>
      <c r="AY2" s="53" t="s">
        <v>1531</v>
      </c>
      <c r="AZ2" s="53" t="s">
        <v>1528</v>
      </c>
      <c r="BA2" s="53" t="s">
        <v>1527</v>
      </c>
      <c r="BB2" s="53" t="s">
        <v>1529</v>
      </c>
      <c r="BC2" s="53" t="s">
        <v>1530</v>
      </c>
      <c r="BD2" s="53" t="s">
        <v>1531</v>
      </c>
      <c r="BE2" s="53" t="s">
        <v>1528</v>
      </c>
      <c r="BF2" s="53" t="s">
        <v>1527</v>
      </c>
      <c r="BG2" s="53" t="s">
        <v>1529</v>
      </c>
      <c r="BH2" s="53" t="s">
        <v>1530</v>
      </c>
      <c r="BI2" s="53" t="s">
        <v>1531</v>
      </c>
      <c r="BJ2" s="77" t="s">
        <v>1559</v>
      </c>
      <c r="BK2" s="77" t="s">
        <v>1575</v>
      </c>
      <c r="BM2" s="15">
        <v>0</v>
      </c>
      <c r="BN2" s="15">
        <v>1</v>
      </c>
      <c r="BO2" s="15" t="s">
        <v>2123</v>
      </c>
    </row>
    <row r="3" spans="1:67">
      <c r="A3" s="15">
        <v>0</v>
      </c>
      <c r="B3" s="15">
        <v>0</v>
      </c>
      <c r="C3" s="15">
        <v>1396964</v>
      </c>
      <c r="D3" s="15">
        <f>IF(C3&lt;&gt;-8192,INT(C3/2^12),-1)</f>
        <v>341</v>
      </c>
      <c r="E3" s="15">
        <f>IF(C3 &lt;&gt; -8192, MOD(C3, 2^12), 0)</f>
        <v>228</v>
      </c>
      <c r="F3" s="15">
        <f>D3+(E3/2^12)</f>
        <v>341.0556640625</v>
      </c>
      <c r="G3" s="15">
        <v>1</v>
      </c>
      <c r="H3" s="15">
        <v>2</v>
      </c>
      <c r="I3" s="15">
        <v>-1</v>
      </c>
      <c r="J3" s="15">
        <v>0</v>
      </c>
      <c r="K3" s="15">
        <v>103</v>
      </c>
      <c r="L3" s="15">
        <v>1093</v>
      </c>
      <c r="M3" s="15">
        <f>IF(L3 &gt;= 2^12, "Error: Wrong Probability!", L3/2^12)</f>
        <v>0.266845703125</v>
      </c>
      <c r="O3" s="86">
        <f>K3</f>
        <v>103</v>
      </c>
      <c r="P3" s="86">
        <f>VLOOKUP(O3,$A$3:$M$1025,13,FALSE)</f>
        <v>0.291748046875</v>
      </c>
      <c r="Q3" s="86">
        <f>VLOOKUP(O3,$A$3:$I$1025,9,FALSE)</f>
        <v>93</v>
      </c>
      <c r="R3" s="86" t="b">
        <f>IF(VLOOKUP(Q3,$A$3:$G$1025,7,FALSE) = O3, TRUE, IF(VLOOKUP(Q3, $A$3:$H$1025,8,FALSE) = O3, FALSE, "Error: Invalid Decision!"))</f>
        <v>1</v>
      </c>
      <c r="S3" s="86" t="str">
        <f>IF(VLOOKUP(Q3,$A$3:$B$1025,2,FALSE) = 0, "Distance", IF(VLOOKUP(Q3,$A$3:$B$1025,2,FALSE) = 1, "Speed", IF(VLOOKUP(Q3,$A$3:$B$1025,2,FALSE) = 2, "GEBR", "Dummy Node")))</f>
        <v>Speed</v>
      </c>
      <c r="T3" s="86" t="str">
        <f>IF(S3="Dummy Node","N/A",IF(R3,"&lt;=","&gt;"))</f>
        <v>&lt;=</v>
      </c>
      <c r="U3" s="86">
        <f>IF(S3="Dummy Node","N/A",VLOOKUP(Q3,$A$3:$F$1025,6,FALSE))</f>
        <v>13.35546875</v>
      </c>
      <c r="V3" s="86">
        <f>VLOOKUP(Q3,$A$3:$I$1025,9,FALSE)</f>
        <v>84</v>
      </c>
      <c r="W3" s="86" t="b">
        <f>IF(VLOOKUP(V3,$A$3:$G$1025,7,FALSE) = Q3, TRUE, IF(VLOOKUP(V3, $A$3:$H$1025,8,FALSE) = Q3, FALSE, "Error: Invalid Decision!"))</f>
        <v>1</v>
      </c>
      <c r="X3" s="86" t="str">
        <f>IF(VLOOKUP(V3,$A$3:$B$1025,2,FALSE) = 0, "Distance", IF(VLOOKUP(V3,$A$3:$B$1025,2,FALSE) = 1, "Speed", IF(VLOOKUP(V3,$A$3:$B$1025,2,FALSE) = 2, "GEBR", "Dummy Node")))</f>
        <v>GEBR</v>
      </c>
      <c r="Y3" s="86" t="str">
        <f>IF(X3="Dummy Node","N/A",IF(W3,"&lt;=","&gt;"))</f>
        <v>&lt;=</v>
      </c>
      <c r="Z3" s="86">
        <f>IF(X3="Dummy Node","N/A",VLOOKUP(V3,$A$3:$F$1025,6,FALSE))</f>
        <v>0.85498046875</v>
      </c>
      <c r="AA3" s="86">
        <f>VLOOKUP(V3,$A$3:$I$1025,9,FALSE)</f>
        <v>53</v>
      </c>
      <c r="AB3" s="86" t="b">
        <f>IF(VLOOKUP(AA3,$A$3:$G$1025,7,FALSE) = V3, TRUE, IF(VLOOKUP(AA3, $A$3:$H$1025,8,FALSE) = V3, FALSE, "Error: Invalid Decision!"))</f>
        <v>0</v>
      </c>
      <c r="AC3" s="86" t="str">
        <f>IF(VLOOKUP(AA3,$A$3:$B$1025,2,FALSE) = 0, "Distance", IF(VLOOKUP(AA3,$A$3:$B$1025,2,FALSE) = 1, "Speed", IF(VLOOKUP(AA3,$A$3:$B$1025,2,FALSE) = 2, "GEBR", "Dummy Node")))</f>
        <v>Distance</v>
      </c>
      <c r="AD3" s="86" t="str">
        <f>IF(AC3="Dummy Node","N/A",IF(AB3,"&lt;=","&gt;"))</f>
        <v>&gt;</v>
      </c>
      <c r="AE3" s="86">
        <f>IF(AC3="Dummy Node","N/A",VLOOKUP(AA3,$A$3:$F$1025,6,FALSE))</f>
        <v>178.633056640625</v>
      </c>
      <c r="AF3" s="86">
        <f>VLOOKUP(AA3,$A$3:$I$1025,9,FALSE)</f>
        <v>52</v>
      </c>
      <c r="AG3" s="86" t="b">
        <f>IF(VLOOKUP(AF3,$A$3:$G$1025,7,FALSE) = AA3, TRUE, IF(VLOOKUP(AF3, $A$3:$H$1025,8,FALSE) = AA3, FALSE, "Error: Invalid Decision!"))</f>
        <v>1</v>
      </c>
      <c r="AH3" s="86" t="str">
        <f>IF(VLOOKUP(AF3,$A$3:$B$1025,2,FALSE) = 0, "Distance", IF(VLOOKUP(AF3,$A$3:$B$1025,2,FALSE) = 1, "Speed", IF(VLOOKUP(AF3,$A$3:$B$1025,2,FALSE) = 2, "GEBR", "Dummy Node")))</f>
        <v>GEBR</v>
      </c>
      <c r="AI3" s="86" t="str">
        <f>IF(AH3="Dummy Node","N/A",IF(AG3,"&lt;=","&gt;"))</f>
        <v>&lt;=</v>
      </c>
      <c r="AJ3" s="86">
        <f>IF(AH3="Dummy Node","N/A",VLOOKUP(AF3,$A$3:$F$1025,6,FALSE))</f>
        <v>1.046142578125</v>
      </c>
      <c r="AK3" s="86">
        <f>VLOOKUP(AF3,$A$3:$I$1025,9,FALSE)</f>
        <v>49</v>
      </c>
      <c r="AL3" s="86" t="b">
        <f>IF(VLOOKUP(AK3,$A$3:$G$1025,7,FALSE) = AF3, TRUE, IF(VLOOKUP(AK3, $A$3:$H$1025,8,FALSE) = AF3, FALSE, "Error: Invalid Decision!"))</f>
        <v>0</v>
      </c>
      <c r="AM3" s="86" t="str">
        <f>IF(VLOOKUP(AK3,$A$3:$B$1025,2,FALSE) = 0, "Distance", IF(VLOOKUP(AK3,$A$3:$B$1025,2,FALSE) = 1, "Speed", IF(VLOOKUP(AK3,$A$3:$B$1025,2,FALSE) = 2, "GEBR", "Dummy Node")))</f>
        <v>Distance</v>
      </c>
      <c r="AN3" s="86" t="str">
        <f>IF(AM3="Dummy Node","N/A",IF(AL3,"&lt;=","&gt;"))</f>
        <v>&gt;</v>
      </c>
      <c r="AO3" s="86">
        <f>IF(AM3="Dummy Node","N/A",VLOOKUP(AK3,$A$3:$F$1025,6,FALSE))</f>
        <v>150.097412109375</v>
      </c>
      <c r="AP3" s="86">
        <f>VLOOKUP(AK3,$A$3:$I$1025,9,FALSE)</f>
        <v>13</v>
      </c>
      <c r="AQ3" s="86" t="b">
        <f>IF(VLOOKUP(AP3,$A$3:$G$1025,7,FALSE) = AK3, TRUE, IF(VLOOKUP(AP3, $A$3:$H$1025,8,FALSE) = AK3, FALSE, "Error: Invalid Decision!"))</f>
        <v>1</v>
      </c>
      <c r="AR3" s="86" t="str">
        <f>IF(VLOOKUP(AP3,$A$3:$B$1025,2,FALSE) = 0, "Distance", IF(VLOOKUP(AP3,$A$3:$B$1025,2,FALSE) = 1, "Speed", IF(VLOOKUP(AP3,$A$3:$B$1025,2,FALSE) = 2, "GEBR", "Dummy Node")))</f>
        <v>Speed</v>
      </c>
      <c r="AS3" s="86" t="str">
        <f>IF(AR3="Dummy Node","N/A",IF(AQ3,"&lt;=","&gt;"))</f>
        <v>&lt;=</v>
      </c>
      <c r="AT3" s="86">
        <f>IF(AR3="Dummy Node","N/A",VLOOKUP(AP3,$A$3:$F$1025,6,FALSE))</f>
        <v>15.086181640625</v>
      </c>
      <c r="AU3" s="86">
        <f>VLOOKUP(AP3,$A$3:$I$1025,9,FALSE)</f>
        <v>4</v>
      </c>
      <c r="AV3" s="86" t="b">
        <f>IF(VLOOKUP(AU3,$A$3:$G$1025,7,FALSE) = AP3, TRUE, IF(VLOOKUP(AU3, $A$3:$H$1025,8,FALSE) = AP3, FALSE, "Error: Invalid Decision!"))</f>
        <v>1</v>
      </c>
      <c r="AW3" s="86" t="str">
        <f>IF(VLOOKUP(AU3,$A$3:$B$1025,2,FALSE) = 0, "Distance", IF(VLOOKUP(AU3,$A$3:$B$1025,2,FALSE) = 1, "Speed", IF(VLOOKUP(AU3,$A$3:$B$1025,2,FALSE) = 2, "GEBR", "Dummy Node")))</f>
        <v>Distance</v>
      </c>
      <c r="AX3" s="86" t="str">
        <f>IF(AW3="Dummy Node","N/A",IF(AV3,"&lt;=","&gt;"))</f>
        <v>&lt;=</v>
      </c>
      <c r="AY3" s="86">
        <f>IF(AW3="Dummy Node","N/A",VLOOKUP(AU3,$A$3:$F$1025,6,FALSE))</f>
        <v>211.703369140625</v>
      </c>
      <c r="AZ3" s="86">
        <f>VLOOKUP(AU3,$A$3:$I$1025,9,FALSE)</f>
        <v>1</v>
      </c>
      <c r="BA3" s="86" t="b">
        <f>IF(VLOOKUP(AZ3,$A$3:$G$1025,7,FALSE) = AU3, TRUE, IF(VLOOKUP(AZ3, $A$3:$H$1025,8,FALSE) = AU3, FALSE, "Error: Invalid Decision!"))</f>
        <v>0</v>
      </c>
      <c r="BB3" s="86" t="str">
        <f>IF(VLOOKUP(AZ3,$A$3:$B$1025,2,FALSE) = 0, "Distance", IF(VLOOKUP(AZ3,$A$3:$B$1025,2,FALSE) = 1, "Speed", IF(VLOOKUP(AZ3,$A$3:$B$1025,2,FALSE) = 2, "GEBR", "Dummy Node")))</f>
        <v>Speed</v>
      </c>
      <c r="BC3" s="86" t="str">
        <f>IF(BB3="Dummy Node","N/A",IF(BA3,"&lt;=","&gt;"))</f>
        <v>&gt;</v>
      </c>
      <c r="BD3" s="86">
        <f>IF(BB3="Dummy Node","N/A",VLOOKUP(AZ3,$A$3:$F$1025,6,FALSE))</f>
        <v>12.778564453125</v>
      </c>
      <c r="BE3" s="86">
        <f>VLOOKUP(AZ3,$A$3:$I$1025,9,FALSE)</f>
        <v>0</v>
      </c>
      <c r="BF3" s="86" t="b">
        <f>IF(VLOOKUP(BE3,$A$3:$G$1025,7,FALSE) = AZ3, TRUE, IF(VLOOKUP(BE3, $A$3:$H$1025,8,FALSE) = AZ3, FALSE, "Error: Invalid Decision!"))</f>
        <v>1</v>
      </c>
      <c r="BG3" s="86" t="str">
        <f>IF(VLOOKUP(BE3,$A$3:$B$1025,2,FALSE) = 0, "Distance", IF(VLOOKUP(BE3,$A$3:$B$1025,2,FALSE) = 1, "Speed", IF(VLOOKUP(BE3,$A$3:$B$1025,2,FALSE) = 2, "GEBR", "Dummy Node")))</f>
        <v>Distance</v>
      </c>
      <c r="BH3" s="86" t="str">
        <f>IF(BG3="Dummy Node","N/A",IF(BF3,"&lt;=","&gt;"))</f>
        <v>&lt;=</v>
      </c>
      <c r="BI3" s="86">
        <f>IF(BG3="Dummy Node","N/A",VLOOKUP(BE3,$A$3:$F$1025,6,FALSE))</f>
        <v>341.0556640625</v>
      </c>
      <c r="BJ3" s="15">
        <f>IF(P3&lt;0.5/3, 1, 0)</f>
        <v>0</v>
      </c>
      <c r="BK3" s="15" t="str">
        <f>CONCATENATE(IF(S3 = "Dummy Node","", CONCATENATE(S3,T3,U3," AND ")), IF(X3 = "Dummy Node","", CONCATENATE(X3,Y3,Z3," AND ")), IF(AC3 = "Dummy Node","", CONCATENATE(AC3,AD3,AE3," AND ")), IF(AH3 = "Dummy Node","", CONCATENATE(AH3,AI3,AJ3," AND ")), IF(AM3 = "Dummy Node","", CONCATENATE(AM3,AN3,AO3," AND ")), IF(AR3 = "Dummy Node","", CONCATENATE(AR3,AS3,AT3," AND ")), IF(AW3 = "Dummy Node","", CONCATENATE(AW3,AX3,AY3," AND ")), IF(BB3 = "Dummy Node","", CONCATENATE(BB3,BC3,BD3," AND ")), IF(BG3 = "Dummy Node","", CONCATENATE(BG3,BH3,BI3)))</f>
        <v>Speed&lt;=13,35546875 AND GEBR&lt;=0,85498046875 AND Distance&gt;178,633056640625 AND GEBR&lt;=1,046142578125 AND Distance&gt;150,097412109375 AND Speed&lt;=15,086181640625 AND Distance&lt;=211,703369140625 AND Speed&gt;12,778564453125 AND Distance&lt;=341,0556640625</v>
      </c>
      <c r="BM3" s="15">
        <v>0</v>
      </c>
      <c r="BN3" s="15">
        <v>1</v>
      </c>
      <c r="BO3" s="15" t="s">
        <v>2130</v>
      </c>
    </row>
    <row r="4" spans="1:67">
      <c r="A4" s="15">
        <v>1</v>
      </c>
      <c r="B4" s="15">
        <v>1</v>
      </c>
      <c r="C4" s="15">
        <v>52341</v>
      </c>
      <c r="D4" s="15">
        <f t="shared" ref="D4:D67" si="0">IF(C4&lt;&gt;-8192,INT(C4/2^12),-1)</f>
        <v>12</v>
      </c>
      <c r="E4" s="15">
        <f t="shared" ref="E4:E67" si="1">IF(C4 &lt;&gt; -8192, MOD(C4, 2^12), 0)</f>
        <v>3189</v>
      </c>
      <c r="F4" s="15">
        <f t="shared" ref="F4:F67" si="2">D4+(E4/2^12)</f>
        <v>12.778564453125</v>
      </c>
      <c r="G4" s="15">
        <v>3</v>
      </c>
      <c r="H4" s="15">
        <v>4</v>
      </c>
      <c r="I4" s="15">
        <v>0</v>
      </c>
      <c r="J4" s="15">
        <v>1</v>
      </c>
      <c r="K4" s="15">
        <v>104</v>
      </c>
      <c r="L4" s="15">
        <v>409</v>
      </c>
      <c r="M4" s="15">
        <f t="shared" ref="M4:M67" si="3">IF(L4 &gt;= 2^12, "Error: Wrong Probability!", L4/2^12)</f>
        <v>9.9853515625E-2</v>
      </c>
      <c r="O4" s="86">
        <f t="shared" ref="O4:O67" si="4">K4</f>
        <v>104</v>
      </c>
      <c r="P4" s="86">
        <f t="shared" ref="P4:P67" si="5">VLOOKUP(O4,$A$3:$M$1025,13,FALSE)</f>
        <v>4.58984375E-2</v>
      </c>
      <c r="Q4" s="86">
        <f t="shared" ref="Q4:Q67" si="6">VLOOKUP(O4,$A$3:$I$1025,9,FALSE)</f>
        <v>93</v>
      </c>
      <c r="R4" s="86" t="b">
        <f t="shared" ref="R4:R67" si="7">IF(VLOOKUP(Q4,$A$3:$G$1025,7,FALSE) = O4, TRUE, IF(VLOOKUP(Q4, $A$3:$H$1025,8,FALSE) = O4, FALSE, "Error: Invalid Decision!"))</f>
        <v>0</v>
      </c>
      <c r="S4" s="86" t="str">
        <f t="shared" ref="S4:S67" si="8">IF(VLOOKUP(Q4,$A$3:$B$1025,2,FALSE) = 0, "Distance", IF(VLOOKUP(Q4,$A$3:$B$1025,2,FALSE) = 1, "Speed", IF(VLOOKUP(Q4,$A$3:$B$1025,2,FALSE) = 2, "GEBR", "Dummy Node")))</f>
        <v>Speed</v>
      </c>
      <c r="T4" s="86" t="str">
        <f t="shared" ref="T4:T67" si="9">IF(S4="Dummy Node","N/A",IF(R4,"&lt;=","&gt;"))</f>
        <v>&gt;</v>
      </c>
      <c r="U4" s="86">
        <f t="shared" ref="U4:U67" si="10">IF(S4="Dummy Node","N/A",VLOOKUP(Q4,$A$3:$F$1025,6,FALSE))</f>
        <v>13.35546875</v>
      </c>
      <c r="V4" s="86">
        <f t="shared" ref="V4:V67" si="11">VLOOKUP(Q4,$A$3:$I$1025,9,FALSE)</f>
        <v>84</v>
      </c>
      <c r="W4" s="86" t="b">
        <f t="shared" ref="W4:W67" si="12">IF(VLOOKUP(V4,$A$3:$G$1025,7,FALSE) = Q4, TRUE, IF(VLOOKUP(V4, $A$3:$H$1025,8,FALSE) = Q4, FALSE, "Error: Invalid Decision!"))</f>
        <v>1</v>
      </c>
      <c r="X4" s="86" t="str">
        <f t="shared" ref="X4:X67" si="13">IF(VLOOKUP(V4,$A$3:$B$1025,2,FALSE) = 0, "Distance", IF(VLOOKUP(V4,$A$3:$B$1025,2,FALSE) = 1, "Speed", IF(VLOOKUP(V4,$A$3:$B$1025,2,FALSE) = 2, "GEBR", "Dummy Node")))</f>
        <v>GEBR</v>
      </c>
      <c r="Y4" s="86" t="str">
        <f t="shared" ref="Y4:Y67" si="14">IF(X4="Dummy Node","N/A",IF(W4,"&lt;=","&gt;"))</f>
        <v>&lt;=</v>
      </c>
      <c r="Z4" s="86">
        <f t="shared" ref="Z4:Z67" si="15">IF(X4="Dummy Node","N/A",VLOOKUP(V4,$A$3:$F$1025,6,FALSE))</f>
        <v>0.85498046875</v>
      </c>
      <c r="AA4" s="86">
        <f t="shared" ref="AA4:AA67" si="16">VLOOKUP(V4,$A$3:$I$1025,9,FALSE)</f>
        <v>53</v>
      </c>
      <c r="AB4" s="86" t="b">
        <f t="shared" ref="AB4:AB67" si="17">IF(VLOOKUP(AA4,$A$3:$G$1025,7,FALSE) = V4, TRUE, IF(VLOOKUP(AA4, $A$3:$H$1025,8,FALSE) = V4, FALSE, "Error: Invalid Decision!"))</f>
        <v>0</v>
      </c>
      <c r="AC4" s="86" t="str">
        <f t="shared" ref="AC4:AC67" si="18">IF(VLOOKUP(AA4,$A$3:$B$1025,2,FALSE) = 0, "Distance", IF(VLOOKUP(AA4,$A$3:$B$1025,2,FALSE) = 1, "Speed", IF(VLOOKUP(AA4,$A$3:$B$1025,2,FALSE) = 2, "GEBR", "Dummy Node")))</f>
        <v>Distance</v>
      </c>
      <c r="AD4" s="86" t="str">
        <f t="shared" ref="AD4:AD67" si="19">IF(AC4="Dummy Node","N/A",IF(AB4,"&lt;=","&gt;"))</f>
        <v>&gt;</v>
      </c>
      <c r="AE4" s="86">
        <f t="shared" ref="AE4:AE67" si="20">IF(AC4="Dummy Node","N/A",VLOOKUP(AA4,$A$3:$F$1025,6,FALSE))</f>
        <v>178.633056640625</v>
      </c>
      <c r="AF4" s="86">
        <f t="shared" ref="AF4:AF67" si="21">VLOOKUP(AA4,$A$3:$I$1025,9,FALSE)</f>
        <v>52</v>
      </c>
      <c r="AG4" s="86" t="b">
        <f t="shared" ref="AG4:AG67" si="22">IF(VLOOKUP(AF4,$A$3:$G$1025,7,FALSE) = AA4, TRUE, IF(VLOOKUP(AF4, $A$3:$H$1025,8,FALSE) = AA4, FALSE, "Error: Invalid Decision!"))</f>
        <v>1</v>
      </c>
      <c r="AH4" s="86" t="str">
        <f t="shared" ref="AH4:AH67" si="23">IF(VLOOKUP(AF4,$A$3:$B$1025,2,FALSE) = 0, "Distance", IF(VLOOKUP(AF4,$A$3:$B$1025,2,FALSE) = 1, "Speed", IF(VLOOKUP(AF4,$A$3:$B$1025,2,FALSE) = 2, "GEBR", "Dummy Node")))</f>
        <v>GEBR</v>
      </c>
      <c r="AI4" s="86" t="str">
        <f t="shared" ref="AI4:AI67" si="24">IF(AH4="Dummy Node","N/A",IF(AG4,"&lt;=","&gt;"))</f>
        <v>&lt;=</v>
      </c>
      <c r="AJ4" s="86">
        <f t="shared" ref="AJ4:AJ67" si="25">IF(AH4="Dummy Node","N/A",VLOOKUP(AF4,$A$3:$F$1025,6,FALSE))</f>
        <v>1.046142578125</v>
      </c>
      <c r="AK4" s="86">
        <f t="shared" ref="AK4:AK67" si="26">VLOOKUP(AF4,$A$3:$I$1025,9,FALSE)</f>
        <v>49</v>
      </c>
      <c r="AL4" s="86" t="b">
        <f t="shared" ref="AL4:AL67" si="27">IF(VLOOKUP(AK4,$A$3:$G$1025,7,FALSE) = AF4, TRUE, IF(VLOOKUP(AK4, $A$3:$H$1025,8,FALSE) = AF4, FALSE, "Error: Invalid Decision!"))</f>
        <v>0</v>
      </c>
      <c r="AM4" s="86" t="str">
        <f t="shared" ref="AM4:AM67" si="28">IF(VLOOKUP(AK4,$A$3:$B$1025,2,FALSE) = 0, "Distance", IF(VLOOKUP(AK4,$A$3:$B$1025,2,FALSE) = 1, "Speed", IF(VLOOKUP(AK4,$A$3:$B$1025,2,FALSE) = 2, "GEBR", "Dummy Node")))</f>
        <v>Distance</v>
      </c>
      <c r="AN4" s="86" t="str">
        <f t="shared" ref="AN4:AN67" si="29">IF(AM4="Dummy Node","N/A",IF(AL4,"&lt;=","&gt;"))</f>
        <v>&gt;</v>
      </c>
      <c r="AO4" s="86">
        <f t="shared" ref="AO4:AO67" si="30">IF(AM4="Dummy Node","N/A",VLOOKUP(AK4,$A$3:$F$1025,6,FALSE))</f>
        <v>150.097412109375</v>
      </c>
      <c r="AP4" s="86">
        <f t="shared" ref="AP4:AP67" si="31">VLOOKUP(AK4,$A$3:$I$1025,9,FALSE)</f>
        <v>13</v>
      </c>
      <c r="AQ4" s="86" t="b">
        <f t="shared" ref="AQ4:AQ67" si="32">IF(VLOOKUP(AP4,$A$3:$G$1025,7,FALSE) = AK4, TRUE, IF(VLOOKUP(AP4, $A$3:$H$1025,8,FALSE) = AK4, FALSE, "Error: Invalid Decision!"))</f>
        <v>1</v>
      </c>
      <c r="AR4" s="86" t="str">
        <f t="shared" ref="AR4:AR67" si="33">IF(VLOOKUP(AP4,$A$3:$B$1025,2,FALSE) = 0, "Distance", IF(VLOOKUP(AP4,$A$3:$B$1025,2,FALSE) = 1, "Speed", IF(VLOOKUP(AP4,$A$3:$B$1025,2,FALSE) = 2, "GEBR", "Dummy Node")))</f>
        <v>Speed</v>
      </c>
      <c r="AS4" s="86" t="str">
        <f t="shared" ref="AS4:AS67" si="34">IF(AR4="Dummy Node","N/A",IF(AQ4,"&lt;=","&gt;"))</f>
        <v>&lt;=</v>
      </c>
      <c r="AT4" s="86">
        <f t="shared" ref="AT4:AT67" si="35">IF(AR4="Dummy Node","N/A",VLOOKUP(AP4,$A$3:$F$1025,6,FALSE))</f>
        <v>15.086181640625</v>
      </c>
      <c r="AU4" s="86">
        <f t="shared" ref="AU4:AU67" si="36">VLOOKUP(AP4,$A$3:$I$1025,9,FALSE)</f>
        <v>4</v>
      </c>
      <c r="AV4" s="86" t="b">
        <f t="shared" ref="AV4:AV67" si="37">IF(VLOOKUP(AU4,$A$3:$G$1025,7,FALSE) = AP4, TRUE, IF(VLOOKUP(AU4, $A$3:$H$1025,8,FALSE) = AP4, FALSE, "Error: Invalid Decision!"))</f>
        <v>1</v>
      </c>
      <c r="AW4" s="86" t="str">
        <f t="shared" ref="AW4:AW67" si="38">IF(VLOOKUP(AU4,$A$3:$B$1025,2,FALSE) = 0, "Distance", IF(VLOOKUP(AU4,$A$3:$B$1025,2,FALSE) = 1, "Speed", IF(VLOOKUP(AU4,$A$3:$B$1025,2,FALSE) = 2, "GEBR", "Dummy Node")))</f>
        <v>Distance</v>
      </c>
      <c r="AX4" s="86" t="str">
        <f t="shared" ref="AX4:AX67" si="39">IF(AW4="Dummy Node","N/A",IF(AV4,"&lt;=","&gt;"))</f>
        <v>&lt;=</v>
      </c>
      <c r="AY4" s="86">
        <f t="shared" ref="AY4:AY67" si="40">IF(AW4="Dummy Node","N/A",VLOOKUP(AU4,$A$3:$F$1025,6,FALSE))</f>
        <v>211.703369140625</v>
      </c>
      <c r="AZ4" s="86">
        <f t="shared" ref="AZ4:AZ67" si="41">VLOOKUP(AU4,$A$3:$I$1025,9,FALSE)</f>
        <v>1</v>
      </c>
      <c r="BA4" s="86" t="b">
        <f t="shared" ref="BA4:BA67" si="42">IF(VLOOKUP(AZ4,$A$3:$G$1025,7,FALSE) = AU4, TRUE, IF(VLOOKUP(AZ4, $A$3:$H$1025,8,FALSE) = AU4, FALSE, "Error: Invalid Decision!"))</f>
        <v>0</v>
      </c>
      <c r="BB4" s="86" t="str">
        <f t="shared" ref="BB4:BB67" si="43">IF(VLOOKUP(AZ4,$A$3:$B$1025,2,FALSE) = 0, "Distance", IF(VLOOKUP(AZ4,$A$3:$B$1025,2,FALSE) = 1, "Speed", IF(VLOOKUP(AZ4,$A$3:$B$1025,2,FALSE) = 2, "GEBR", "Dummy Node")))</f>
        <v>Speed</v>
      </c>
      <c r="BC4" s="86" t="str">
        <f t="shared" ref="BC4:BC67" si="44">IF(BB4="Dummy Node","N/A",IF(BA4,"&lt;=","&gt;"))</f>
        <v>&gt;</v>
      </c>
      <c r="BD4" s="86">
        <f t="shared" ref="BD4:BD67" si="45">IF(BB4="Dummy Node","N/A",VLOOKUP(AZ4,$A$3:$F$1025,6,FALSE))</f>
        <v>12.778564453125</v>
      </c>
      <c r="BE4" s="86">
        <f t="shared" ref="BE4:BE67" si="46">VLOOKUP(AZ4,$A$3:$I$1025,9,FALSE)</f>
        <v>0</v>
      </c>
      <c r="BF4" s="86" t="b">
        <f t="shared" ref="BF4:BF67" si="47">IF(VLOOKUP(BE4,$A$3:$G$1025,7,FALSE) = AZ4, TRUE, IF(VLOOKUP(BE4, $A$3:$H$1025,8,FALSE) = AZ4, FALSE, "Error: Invalid Decision!"))</f>
        <v>1</v>
      </c>
      <c r="BG4" s="86" t="str">
        <f t="shared" ref="BG4:BG67" si="48">IF(VLOOKUP(BE4,$A$3:$B$1025,2,FALSE) = 0, "Distance", IF(VLOOKUP(BE4,$A$3:$B$1025,2,FALSE) = 1, "Speed", IF(VLOOKUP(BE4,$A$3:$B$1025,2,FALSE) = 2, "GEBR", "Dummy Node")))</f>
        <v>Distance</v>
      </c>
      <c r="BH4" s="86" t="str">
        <f t="shared" ref="BH4:BH67" si="49">IF(BG4="Dummy Node","N/A",IF(BF4,"&lt;=","&gt;"))</f>
        <v>&lt;=</v>
      </c>
      <c r="BI4" s="86">
        <f t="shared" ref="BI4:BI67" si="50">IF(BG4="Dummy Node","N/A",VLOOKUP(BE4,$A$3:$F$1025,6,FALSE))</f>
        <v>341.0556640625</v>
      </c>
      <c r="BJ4" s="15">
        <f t="shared" ref="BJ4:BJ67" si="51">IF(P4&lt;0.5/3, 1, 0)</f>
        <v>1</v>
      </c>
      <c r="BK4" s="15" t="str">
        <f t="shared" ref="BK4:BK67" si="52">CONCATENATE(IF(S4 = "Dummy Node","", CONCATENATE(S4,T4,U4," AND ")), IF(X4 = "Dummy Node","", CONCATENATE(X4,Y4,Z4," AND ")), IF(AC4 = "Dummy Node","", CONCATENATE(AC4,AD4,AE4," AND ")), IF(AH4 = "Dummy Node","", CONCATENATE(AH4,AI4,AJ4," AND ")), IF(AM4 = "Dummy Node","", CONCATENATE(AM4,AN4,AO4," AND ")), IF(AR4 = "Dummy Node","", CONCATENATE(AR4,AS4,AT4," AND ")), IF(AW4 = "Dummy Node","", CONCATENATE(AW4,AX4,AY4," AND ")), IF(BB4 = "Dummy Node","", CONCATENATE(BB4,BC4,BD4," AND ")), IF(BG4 = "Dummy Node","", CONCATENATE(BG4,BH4,BI4)))</f>
        <v>Speed&gt;13,35546875 AND GEBR&lt;=0,85498046875 AND Distance&gt;178,633056640625 AND GEBR&lt;=1,046142578125 AND Distance&gt;150,097412109375 AND Speed&lt;=15,086181640625 AND Distance&lt;=211,703369140625 AND Speed&gt;12,778564453125 AND Distance&lt;=341,0556640625</v>
      </c>
      <c r="BM4" s="15">
        <v>0</v>
      </c>
      <c r="BN4" s="15">
        <v>1</v>
      </c>
      <c r="BO4" s="15" t="s">
        <v>2134</v>
      </c>
    </row>
    <row r="5" spans="1:67">
      <c r="A5" s="15">
        <v>2</v>
      </c>
      <c r="B5" s="15">
        <v>0</v>
      </c>
      <c r="C5" s="15">
        <v>2049265</v>
      </c>
      <c r="D5" s="15">
        <f t="shared" si="0"/>
        <v>500</v>
      </c>
      <c r="E5" s="15">
        <f t="shared" si="1"/>
        <v>1265</v>
      </c>
      <c r="F5" s="15">
        <f t="shared" si="2"/>
        <v>500.308837890625</v>
      </c>
      <c r="G5" s="15">
        <v>7</v>
      </c>
      <c r="H5" s="15">
        <v>8</v>
      </c>
      <c r="I5" s="15">
        <v>0</v>
      </c>
      <c r="J5" s="15">
        <v>1</v>
      </c>
      <c r="K5" s="15">
        <v>109</v>
      </c>
      <c r="L5" s="15">
        <v>1321</v>
      </c>
      <c r="M5" s="15">
        <f t="shared" si="3"/>
        <v>0.322509765625</v>
      </c>
      <c r="O5" s="86">
        <f t="shared" si="4"/>
        <v>109</v>
      </c>
      <c r="P5" s="86">
        <f t="shared" si="5"/>
        <v>0</v>
      </c>
      <c r="Q5" s="86">
        <f t="shared" si="6"/>
        <v>108</v>
      </c>
      <c r="R5" s="86" t="b">
        <f t="shared" si="7"/>
        <v>1</v>
      </c>
      <c r="S5" s="86" t="str">
        <f t="shared" si="8"/>
        <v>Distance</v>
      </c>
      <c r="T5" s="86" t="str">
        <f t="shared" si="9"/>
        <v>&lt;=</v>
      </c>
      <c r="U5" s="86">
        <f t="shared" si="10"/>
        <v>15.0888671875</v>
      </c>
      <c r="V5" s="86">
        <f t="shared" si="11"/>
        <v>64</v>
      </c>
      <c r="W5" s="86" t="b">
        <f t="shared" si="12"/>
        <v>0</v>
      </c>
      <c r="X5" s="86" t="str">
        <f t="shared" si="13"/>
        <v>Speed</v>
      </c>
      <c r="Y5" s="86" t="str">
        <f t="shared" si="14"/>
        <v>&gt;</v>
      </c>
      <c r="Z5" s="86">
        <f t="shared" si="15"/>
        <v>1.72412109375</v>
      </c>
      <c r="AA5" s="86">
        <f t="shared" si="16"/>
        <v>61</v>
      </c>
      <c r="AB5" s="86" t="b">
        <f t="shared" si="17"/>
        <v>0</v>
      </c>
      <c r="AC5" s="86" t="str">
        <f t="shared" si="18"/>
        <v>Distance</v>
      </c>
      <c r="AD5" s="86" t="str">
        <f t="shared" si="19"/>
        <v>&gt;</v>
      </c>
      <c r="AE5" s="86">
        <f t="shared" si="20"/>
        <v>5.211181640625</v>
      </c>
      <c r="AF5" s="86">
        <f t="shared" si="21"/>
        <v>19</v>
      </c>
      <c r="AG5" s="86" t="b">
        <f t="shared" si="22"/>
        <v>1</v>
      </c>
      <c r="AH5" s="86" t="str">
        <f t="shared" si="23"/>
        <v>Speed</v>
      </c>
      <c r="AI5" s="86" t="str">
        <f t="shared" si="24"/>
        <v>&lt;=</v>
      </c>
      <c r="AJ5" s="86">
        <f t="shared" si="25"/>
        <v>2.05126953125</v>
      </c>
      <c r="AK5" s="86">
        <f t="shared" si="26"/>
        <v>17</v>
      </c>
      <c r="AL5" s="86" t="b">
        <f t="shared" si="27"/>
        <v>1</v>
      </c>
      <c r="AM5" s="86" t="str">
        <f t="shared" si="28"/>
        <v>Distance</v>
      </c>
      <c r="AN5" s="86" t="str">
        <f t="shared" si="29"/>
        <v>&lt;=</v>
      </c>
      <c r="AO5" s="86">
        <f t="shared" si="30"/>
        <v>29.61279296875</v>
      </c>
      <c r="AP5" s="86">
        <f t="shared" si="31"/>
        <v>5</v>
      </c>
      <c r="AQ5" s="86" t="b">
        <f t="shared" si="32"/>
        <v>1</v>
      </c>
      <c r="AR5" s="86" t="str">
        <f t="shared" si="33"/>
        <v>Speed</v>
      </c>
      <c r="AS5" s="86" t="str">
        <f t="shared" si="34"/>
        <v>&lt;=</v>
      </c>
      <c r="AT5" s="86">
        <f t="shared" si="35"/>
        <v>5.92333984375</v>
      </c>
      <c r="AU5" s="86">
        <f t="shared" si="36"/>
        <v>3</v>
      </c>
      <c r="AV5" s="86" t="b">
        <f t="shared" si="37"/>
        <v>1</v>
      </c>
      <c r="AW5" s="86" t="str">
        <f t="shared" si="38"/>
        <v>Distance</v>
      </c>
      <c r="AX5" s="86" t="str">
        <f t="shared" si="39"/>
        <v>&lt;=</v>
      </c>
      <c r="AY5" s="86">
        <f t="shared" si="40"/>
        <v>87.981201171875</v>
      </c>
      <c r="AZ5" s="86">
        <f t="shared" si="41"/>
        <v>1</v>
      </c>
      <c r="BA5" s="86" t="b">
        <f t="shared" si="42"/>
        <v>1</v>
      </c>
      <c r="BB5" s="86" t="str">
        <f t="shared" si="43"/>
        <v>Speed</v>
      </c>
      <c r="BC5" s="86" t="str">
        <f t="shared" si="44"/>
        <v>&lt;=</v>
      </c>
      <c r="BD5" s="86">
        <f t="shared" si="45"/>
        <v>12.778564453125</v>
      </c>
      <c r="BE5" s="86">
        <f t="shared" si="46"/>
        <v>0</v>
      </c>
      <c r="BF5" s="86" t="b">
        <f t="shared" si="47"/>
        <v>1</v>
      </c>
      <c r="BG5" s="86" t="str">
        <f t="shared" si="48"/>
        <v>Distance</v>
      </c>
      <c r="BH5" s="86" t="str">
        <f t="shared" si="49"/>
        <v>&lt;=</v>
      </c>
      <c r="BI5" s="86">
        <f t="shared" si="50"/>
        <v>341.0556640625</v>
      </c>
      <c r="BJ5" s="15">
        <f t="shared" si="51"/>
        <v>1</v>
      </c>
      <c r="BK5" s="15" t="str">
        <f t="shared" si="52"/>
        <v>Distance&lt;=15,0888671875 AND Speed&gt;1,72412109375 AND Distance&gt;5,211181640625 AND Speed&lt;=2,05126953125 AND Distance&lt;=29,61279296875 AND Speed&lt;=5,92333984375 AND Distance&lt;=87,981201171875 AND Speed&lt;=12,778564453125 AND Distance&lt;=341,0556640625</v>
      </c>
      <c r="BM5" s="15">
        <v>0</v>
      </c>
      <c r="BN5" s="15">
        <v>1</v>
      </c>
      <c r="BO5" s="15" t="s">
        <v>2137</v>
      </c>
    </row>
    <row r="6" spans="1:67">
      <c r="A6" s="15">
        <v>3</v>
      </c>
      <c r="B6" s="15">
        <v>0</v>
      </c>
      <c r="C6" s="15">
        <v>360371</v>
      </c>
      <c r="D6" s="15">
        <f t="shared" si="0"/>
        <v>87</v>
      </c>
      <c r="E6" s="15">
        <f t="shared" si="1"/>
        <v>4019</v>
      </c>
      <c r="F6" s="15">
        <f t="shared" si="2"/>
        <v>87.981201171875</v>
      </c>
      <c r="G6" s="15">
        <v>5</v>
      </c>
      <c r="H6" s="15">
        <v>6</v>
      </c>
      <c r="I6" s="15">
        <v>1</v>
      </c>
      <c r="J6" s="15">
        <v>2</v>
      </c>
      <c r="K6" s="15">
        <v>110</v>
      </c>
      <c r="L6" s="15">
        <v>932</v>
      </c>
      <c r="M6" s="15">
        <f t="shared" si="3"/>
        <v>0.2275390625</v>
      </c>
      <c r="O6" s="86">
        <f t="shared" si="4"/>
        <v>110</v>
      </c>
      <c r="P6" s="86">
        <f t="shared" si="5"/>
        <v>0.333251953125</v>
      </c>
      <c r="Q6" s="86">
        <f t="shared" si="6"/>
        <v>108</v>
      </c>
      <c r="R6" s="86" t="b">
        <f t="shared" si="7"/>
        <v>0</v>
      </c>
      <c r="S6" s="86" t="str">
        <f t="shared" si="8"/>
        <v>Distance</v>
      </c>
      <c r="T6" s="86" t="str">
        <f t="shared" si="9"/>
        <v>&gt;</v>
      </c>
      <c r="U6" s="86">
        <f t="shared" si="10"/>
        <v>15.0888671875</v>
      </c>
      <c r="V6" s="86">
        <f t="shared" si="11"/>
        <v>64</v>
      </c>
      <c r="W6" s="86" t="b">
        <f t="shared" si="12"/>
        <v>0</v>
      </c>
      <c r="X6" s="86" t="str">
        <f t="shared" si="13"/>
        <v>Speed</v>
      </c>
      <c r="Y6" s="86" t="str">
        <f t="shared" si="14"/>
        <v>&gt;</v>
      </c>
      <c r="Z6" s="86">
        <f t="shared" si="15"/>
        <v>1.72412109375</v>
      </c>
      <c r="AA6" s="86">
        <f t="shared" si="16"/>
        <v>61</v>
      </c>
      <c r="AB6" s="86" t="b">
        <f t="shared" si="17"/>
        <v>0</v>
      </c>
      <c r="AC6" s="86" t="str">
        <f t="shared" si="18"/>
        <v>Distance</v>
      </c>
      <c r="AD6" s="86" t="str">
        <f t="shared" si="19"/>
        <v>&gt;</v>
      </c>
      <c r="AE6" s="86">
        <f t="shared" si="20"/>
        <v>5.211181640625</v>
      </c>
      <c r="AF6" s="86">
        <f t="shared" si="21"/>
        <v>19</v>
      </c>
      <c r="AG6" s="86" t="b">
        <f t="shared" si="22"/>
        <v>1</v>
      </c>
      <c r="AH6" s="86" t="str">
        <f t="shared" si="23"/>
        <v>Speed</v>
      </c>
      <c r="AI6" s="86" t="str">
        <f t="shared" si="24"/>
        <v>&lt;=</v>
      </c>
      <c r="AJ6" s="86">
        <f t="shared" si="25"/>
        <v>2.05126953125</v>
      </c>
      <c r="AK6" s="86">
        <f t="shared" si="26"/>
        <v>17</v>
      </c>
      <c r="AL6" s="86" t="b">
        <f t="shared" si="27"/>
        <v>1</v>
      </c>
      <c r="AM6" s="86" t="str">
        <f t="shared" si="28"/>
        <v>Distance</v>
      </c>
      <c r="AN6" s="86" t="str">
        <f t="shared" si="29"/>
        <v>&lt;=</v>
      </c>
      <c r="AO6" s="86">
        <f t="shared" si="30"/>
        <v>29.61279296875</v>
      </c>
      <c r="AP6" s="86">
        <f t="shared" si="31"/>
        <v>5</v>
      </c>
      <c r="AQ6" s="86" t="b">
        <f t="shared" si="32"/>
        <v>1</v>
      </c>
      <c r="AR6" s="86" t="str">
        <f t="shared" si="33"/>
        <v>Speed</v>
      </c>
      <c r="AS6" s="86" t="str">
        <f t="shared" si="34"/>
        <v>&lt;=</v>
      </c>
      <c r="AT6" s="86">
        <f t="shared" si="35"/>
        <v>5.92333984375</v>
      </c>
      <c r="AU6" s="86">
        <f t="shared" si="36"/>
        <v>3</v>
      </c>
      <c r="AV6" s="86" t="b">
        <f t="shared" si="37"/>
        <v>1</v>
      </c>
      <c r="AW6" s="86" t="str">
        <f t="shared" si="38"/>
        <v>Distance</v>
      </c>
      <c r="AX6" s="86" t="str">
        <f t="shared" si="39"/>
        <v>&lt;=</v>
      </c>
      <c r="AY6" s="86">
        <f t="shared" si="40"/>
        <v>87.981201171875</v>
      </c>
      <c r="AZ6" s="86">
        <f t="shared" si="41"/>
        <v>1</v>
      </c>
      <c r="BA6" s="86" t="b">
        <f t="shared" si="42"/>
        <v>1</v>
      </c>
      <c r="BB6" s="86" t="str">
        <f t="shared" si="43"/>
        <v>Speed</v>
      </c>
      <c r="BC6" s="86" t="str">
        <f t="shared" si="44"/>
        <v>&lt;=</v>
      </c>
      <c r="BD6" s="86">
        <f t="shared" si="45"/>
        <v>12.778564453125</v>
      </c>
      <c r="BE6" s="86">
        <f t="shared" si="46"/>
        <v>0</v>
      </c>
      <c r="BF6" s="86" t="b">
        <f t="shared" si="47"/>
        <v>1</v>
      </c>
      <c r="BG6" s="86" t="str">
        <f t="shared" si="48"/>
        <v>Distance</v>
      </c>
      <c r="BH6" s="86" t="str">
        <f t="shared" si="49"/>
        <v>&lt;=</v>
      </c>
      <c r="BI6" s="86">
        <f t="shared" si="50"/>
        <v>341.0556640625</v>
      </c>
      <c r="BJ6" s="15">
        <f t="shared" si="51"/>
        <v>0</v>
      </c>
      <c r="BK6" s="15" t="str">
        <f t="shared" si="52"/>
        <v>Distance&gt;15,0888671875 AND Speed&gt;1,72412109375 AND Distance&gt;5,211181640625 AND Speed&lt;=2,05126953125 AND Distance&lt;=29,61279296875 AND Speed&lt;=5,92333984375 AND Distance&lt;=87,981201171875 AND Speed&lt;=12,778564453125 AND Distance&lt;=341,0556640625</v>
      </c>
      <c r="BM6" s="15">
        <v>0</v>
      </c>
      <c r="BN6" s="15">
        <v>1</v>
      </c>
      <c r="BO6" s="15" t="s">
        <v>2141</v>
      </c>
    </row>
    <row r="7" spans="1:67">
      <c r="A7" s="15">
        <v>4</v>
      </c>
      <c r="B7" s="15">
        <v>0</v>
      </c>
      <c r="C7" s="15">
        <v>867137</v>
      </c>
      <c r="D7" s="15">
        <f t="shared" si="0"/>
        <v>211</v>
      </c>
      <c r="E7" s="15">
        <f t="shared" si="1"/>
        <v>2881</v>
      </c>
      <c r="F7" s="15">
        <f t="shared" si="2"/>
        <v>211.703369140625</v>
      </c>
      <c r="G7" s="15">
        <v>13</v>
      </c>
      <c r="H7" s="15">
        <v>14</v>
      </c>
      <c r="I7" s="15">
        <v>1</v>
      </c>
      <c r="J7" s="15">
        <v>2</v>
      </c>
      <c r="K7" s="15">
        <v>127</v>
      </c>
      <c r="L7" s="15">
        <v>138</v>
      </c>
      <c r="M7" s="15">
        <f t="shared" si="3"/>
        <v>3.369140625E-2</v>
      </c>
      <c r="O7" s="86">
        <f t="shared" si="4"/>
        <v>127</v>
      </c>
      <c r="P7" s="86">
        <f t="shared" si="5"/>
        <v>0.333251953125</v>
      </c>
      <c r="Q7" s="86">
        <f t="shared" si="6"/>
        <v>100</v>
      </c>
      <c r="R7" s="86" t="b">
        <f t="shared" si="7"/>
        <v>1</v>
      </c>
      <c r="S7" s="86" t="str">
        <f t="shared" si="8"/>
        <v>Speed</v>
      </c>
      <c r="T7" s="86" t="str">
        <f t="shared" si="9"/>
        <v>&lt;=</v>
      </c>
      <c r="U7" s="86">
        <f t="shared" si="10"/>
        <v>19.376220703125</v>
      </c>
      <c r="V7" s="86">
        <f t="shared" si="11"/>
        <v>60</v>
      </c>
      <c r="W7" s="86" t="b">
        <f t="shared" si="12"/>
        <v>0</v>
      </c>
      <c r="X7" s="86" t="str">
        <f t="shared" si="13"/>
        <v>GEBR</v>
      </c>
      <c r="Y7" s="86" t="str">
        <f t="shared" si="14"/>
        <v>&gt;</v>
      </c>
      <c r="Z7" s="86">
        <f t="shared" si="15"/>
        <v>0.715087890625</v>
      </c>
      <c r="AA7" s="86">
        <f t="shared" si="16"/>
        <v>23</v>
      </c>
      <c r="AB7" s="86" t="b">
        <f t="shared" si="17"/>
        <v>0</v>
      </c>
      <c r="AC7" s="86" t="str">
        <f t="shared" si="18"/>
        <v>Distance</v>
      </c>
      <c r="AD7" s="86" t="str">
        <f t="shared" si="19"/>
        <v>&gt;</v>
      </c>
      <c r="AE7" s="86">
        <f t="shared" si="20"/>
        <v>319.557373046875</v>
      </c>
      <c r="AF7" s="86">
        <f t="shared" si="21"/>
        <v>21</v>
      </c>
      <c r="AG7" s="86" t="b">
        <f t="shared" si="22"/>
        <v>1</v>
      </c>
      <c r="AH7" s="86" t="str">
        <f t="shared" si="23"/>
        <v>GEBR</v>
      </c>
      <c r="AI7" s="86" t="str">
        <f t="shared" si="24"/>
        <v>&lt;=</v>
      </c>
      <c r="AJ7" s="86">
        <f t="shared" si="25"/>
        <v>1.046142578125</v>
      </c>
      <c r="AK7" s="86">
        <f t="shared" si="26"/>
        <v>16</v>
      </c>
      <c r="AL7" s="86" t="b">
        <f t="shared" si="27"/>
        <v>1</v>
      </c>
      <c r="AM7" s="86" t="str">
        <f t="shared" si="28"/>
        <v>Speed</v>
      </c>
      <c r="AN7" s="86" t="str">
        <f t="shared" si="29"/>
        <v>&lt;=</v>
      </c>
      <c r="AO7" s="86">
        <f t="shared" si="30"/>
        <v>20.85498046875</v>
      </c>
      <c r="AP7" s="86">
        <f t="shared" si="31"/>
        <v>14</v>
      </c>
      <c r="AQ7" s="86" t="b">
        <f t="shared" si="32"/>
        <v>0</v>
      </c>
      <c r="AR7" s="86" t="str">
        <f t="shared" si="33"/>
        <v>Speed</v>
      </c>
      <c r="AS7" s="86" t="str">
        <f t="shared" si="34"/>
        <v>&gt;</v>
      </c>
      <c r="AT7" s="86">
        <f t="shared" si="35"/>
        <v>17.291015625</v>
      </c>
      <c r="AU7" s="86">
        <f t="shared" si="36"/>
        <v>4</v>
      </c>
      <c r="AV7" s="86" t="b">
        <f t="shared" si="37"/>
        <v>0</v>
      </c>
      <c r="AW7" s="86" t="str">
        <f t="shared" si="38"/>
        <v>Distance</v>
      </c>
      <c r="AX7" s="86" t="str">
        <f t="shared" si="39"/>
        <v>&gt;</v>
      </c>
      <c r="AY7" s="86">
        <f t="shared" si="40"/>
        <v>211.703369140625</v>
      </c>
      <c r="AZ7" s="86">
        <f t="shared" si="41"/>
        <v>1</v>
      </c>
      <c r="BA7" s="86" t="b">
        <f t="shared" si="42"/>
        <v>0</v>
      </c>
      <c r="BB7" s="86" t="str">
        <f t="shared" si="43"/>
        <v>Speed</v>
      </c>
      <c r="BC7" s="86" t="str">
        <f t="shared" si="44"/>
        <v>&gt;</v>
      </c>
      <c r="BD7" s="86">
        <f t="shared" si="45"/>
        <v>12.778564453125</v>
      </c>
      <c r="BE7" s="86">
        <f t="shared" si="46"/>
        <v>0</v>
      </c>
      <c r="BF7" s="86" t="b">
        <f t="shared" si="47"/>
        <v>1</v>
      </c>
      <c r="BG7" s="86" t="str">
        <f t="shared" si="48"/>
        <v>Distance</v>
      </c>
      <c r="BH7" s="86" t="str">
        <f t="shared" si="49"/>
        <v>&lt;=</v>
      </c>
      <c r="BI7" s="86">
        <f t="shared" si="50"/>
        <v>341.0556640625</v>
      </c>
      <c r="BJ7" s="15">
        <f t="shared" si="51"/>
        <v>0</v>
      </c>
      <c r="BK7" s="15" t="str">
        <f t="shared" si="52"/>
        <v>Speed&lt;=19,376220703125 AND GEBR&gt;0,715087890625 AND Distance&gt;319,557373046875 AND GEBR&lt;=1,046142578125 AND Speed&lt;=20,85498046875 AND Speed&gt;17,291015625 AND Distance&gt;211,703369140625 AND Speed&gt;12,778564453125 AND Distance&lt;=341,0556640625</v>
      </c>
      <c r="BM7" s="15">
        <v>0</v>
      </c>
      <c r="BN7" s="15">
        <v>1</v>
      </c>
      <c r="BO7" s="15" t="s">
        <v>2153</v>
      </c>
    </row>
    <row r="8" spans="1:67">
      <c r="A8" s="15">
        <v>5</v>
      </c>
      <c r="B8" s="15">
        <v>1</v>
      </c>
      <c r="C8" s="15">
        <v>24262</v>
      </c>
      <c r="D8" s="15">
        <f t="shared" si="0"/>
        <v>5</v>
      </c>
      <c r="E8" s="15">
        <f t="shared" si="1"/>
        <v>3782</v>
      </c>
      <c r="F8" s="15">
        <f t="shared" si="2"/>
        <v>5.92333984375</v>
      </c>
      <c r="G8" s="15">
        <v>17</v>
      </c>
      <c r="H8" s="15">
        <v>18</v>
      </c>
      <c r="I8" s="15">
        <v>3</v>
      </c>
      <c r="J8" s="15">
        <v>3</v>
      </c>
      <c r="K8" s="15">
        <v>128</v>
      </c>
      <c r="L8" s="15">
        <v>320</v>
      </c>
      <c r="M8" s="15">
        <f t="shared" si="3"/>
        <v>7.8125E-2</v>
      </c>
      <c r="O8" s="86">
        <f t="shared" si="4"/>
        <v>128</v>
      </c>
      <c r="P8" s="86">
        <f t="shared" si="5"/>
        <v>0.138916015625</v>
      </c>
      <c r="Q8" s="86">
        <f t="shared" si="6"/>
        <v>100</v>
      </c>
      <c r="R8" s="86" t="b">
        <f t="shared" si="7"/>
        <v>0</v>
      </c>
      <c r="S8" s="86" t="str">
        <f t="shared" si="8"/>
        <v>Speed</v>
      </c>
      <c r="T8" s="86" t="str">
        <f t="shared" si="9"/>
        <v>&gt;</v>
      </c>
      <c r="U8" s="86">
        <f t="shared" si="10"/>
        <v>19.376220703125</v>
      </c>
      <c r="V8" s="86">
        <f t="shared" si="11"/>
        <v>60</v>
      </c>
      <c r="W8" s="86" t="b">
        <f t="shared" si="12"/>
        <v>0</v>
      </c>
      <c r="X8" s="86" t="str">
        <f t="shared" si="13"/>
        <v>GEBR</v>
      </c>
      <c r="Y8" s="86" t="str">
        <f t="shared" si="14"/>
        <v>&gt;</v>
      </c>
      <c r="Z8" s="86">
        <f t="shared" si="15"/>
        <v>0.715087890625</v>
      </c>
      <c r="AA8" s="86">
        <f t="shared" si="16"/>
        <v>23</v>
      </c>
      <c r="AB8" s="86" t="b">
        <f t="shared" si="17"/>
        <v>0</v>
      </c>
      <c r="AC8" s="86" t="str">
        <f t="shared" si="18"/>
        <v>Distance</v>
      </c>
      <c r="AD8" s="86" t="str">
        <f t="shared" si="19"/>
        <v>&gt;</v>
      </c>
      <c r="AE8" s="86">
        <f t="shared" si="20"/>
        <v>319.557373046875</v>
      </c>
      <c r="AF8" s="86">
        <f t="shared" si="21"/>
        <v>21</v>
      </c>
      <c r="AG8" s="86" t="b">
        <f t="shared" si="22"/>
        <v>1</v>
      </c>
      <c r="AH8" s="86" t="str">
        <f t="shared" si="23"/>
        <v>GEBR</v>
      </c>
      <c r="AI8" s="86" t="str">
        <f t="shared" si="24"/>
        <v>&lt;=</v>
      </c>
      <c r="AJ8" s="86">
        <f t="shared" si="25"/>
        <v>1.046142578125</v>
      </c>
      <c r="AK8" s="86">
        <f t="shared" si="26"/>
        <v>16</v>
      </c>
      <c r="AL8" s="86" t="b">
        <f t="shared" si="27"/>
        <v>1</v>
      </c>
      <c r="AM8" s="86" t="str">
        <f t="shared" si="28"/>
        <v>Speed</v>
      </c>
      <c r="AN8" s="86" t="str">
        <f t="shared" si="29"/>
        <v>&lt;=</v>
      </c>
      <c r="AO8" s="86">
        <f t="shared" si="30"/>
        <v>20.85498046875</v>
      </c>
      <c r="AP8" s="86">
        <f t="shared" si="31"/>
        <v>14</v>
      </c>
      <c r="AQ8" s="86" t="b">
        <f t="shared" si="32"/>
        <v>0</v>
      </c>
      <c r="AR8" s="86" t="str">
        <f t="shared" si="33"/>
        <v>Speed</v>
      </c>
      <c r="AS8" s="86" t="str">
        <f t="shared" si="34"/>
        <v>&gt;</v>
      </c>
      <c r="AT8" s="86">
        <f t="shared" si="35"/>
        <v>17.291015625</v>
      </c>
      <c r="AU8" s="86">
        <f t="shared" si="36"/>
        <v>4</v>
      </c>
      <c r="AV8" s="86" t="b">
        <f t="shared" si="37"/>
        <v>0</v>
      </c>
      <c r="AW8" s="86" t="str">
        <f t="shared" si="38"/>
        <v>Distance</v>
      </c>
      <c r="AX8" s="86" t="str">
        <f t="shared" si="39"/>
        <v>&gt;</v>
      </c>
      <c r="AY8" s="86">
        <f t="shared" si="40"/>
        <v>211.703369140625</v>
      </c>
      <c r="AZ8" s="86">
        <f t="shared" si="41"/>
        <v>1</v>
      </c>
      <c r="BA8" s="86" t="b">
        <f t="shared" si="42"/>
        <v>0</v>
      </c>
      <c r="BB8" s="86" t="str">
        <f t="shared" si="43"/>
        <v>Speed</v>
      </c>
      <c r="BC8" s="86" t="str">
        <f t="shared" si="44"/>
        <v>&gt;</v>
      </c>
      <c r="BD8" s="86">
        <f t="shared" si="45"/>
        <v>12.778564453125</v>
      </c>
      <c r="BE8" s="86">
        <f t="shared" si="46"/>
        <v>0</v>
      </c>
      <c r="BF8" s="86" t="b">
        <f t="shared" si="47"/>
        <v>1</v>
      </c>
      <c r="BG8" s="86" t="str">
        <f t="shared" si="48"/>
        <v>Distance</v>
      </c>
      <c r="BH8" s="86" t="str">
        <f t="shared" si="49"/>
        <v>&lt;=</v>
      </c>
      <c r="BI8" s="86">
        <f t="shared" si="50"/>
        <v>341.0556640625</v>
      </c>
      <c r="BJ8" s="15">
        <f t="shared" si="51"/>
        <v>1</v>
      </c>
      <c r="BK8" s="15" t="str">
        <f t="shared" si="52"/>
        <v>Speed&gt;19,376220703125 AND GEBR&gt;0,715087890625 AND Distance&gt;319,557373046875 AND GEBR&lt;=1,046142578125 AND Speed&lt;=20,85498046875 AND Speed&gt;17,291015625 AND Distance&gt;211,703369140625 AND Speed&gt;12,778564453125 AND Distance&lt;=341,0556640625</v>
      </c>
      <c r="BM8" s="15">
        <v>0</v>
      </c>
      <c r="BN8" s="15">
        <v>1</v>
      </c>
      <c r="BO8" s="15" t="s">
        <v>2166</v>
      </c>
    </row>
    <row r="9" spans="1:67">
      <c r="A9" s="15">
        <v>6</v>
      </c>
      <c r="B9" s="15">
        <v>0</v>
      </c>
      <c r="C9" s="15">
        <v>498698</v>
      </c>
      <c r="D9" s="15">
        <f t="shared" si="0"/>
        <v>121</v>
      </c>
      <c r="E9" s="15">
        <f t="shared" si="1"/>
        <v>3082</v>
      </c>
      <c r="F9" s="15">
        <f t="shared" si="2"/>
        <v>121.75244140625</v>
      </c>
      <c r="G9" s="15">
        <v>25</v>
      </c>
      <c r="H9" s="15">
        <v>26</v>
      </c>
      <c r="I9" s="15">
        <v>3</v>
      </c>
      <c r="J9" s="15">
        <v>3</v>
      </c>
      <c r="K9" s="15">
        <v>129</v>
      </c>
      <c r="L9" s="15">
        <v>1286</v>
      </c>
      <c r="M9" s="15">
        <f t="shared" si="3"/>
        <v>0.31396484375</v>
      </c>
      <c r="O9" s="86">
        <f t="shared" si="4"/>
        <v>129</v>
      </c>
      <c r="P9" s="86">
        <f t="shared" si="5"/>
        <v>0.333251953125</v>
      </c>
      <c r="Q9" s="86">
        <f t="shared" si="6"/>
        <v>102</v>
      </c>
      <c r="R9" s="86" t="b">
        <f t="shared" si="7"/>
        <v>1</v>
      </c>
      <c r="S9" s="86" t="str">
        <f t="shared" si="8"/>
        <v>Speed</v>
      </c>
      <c r="T9" s="86" t="str">
        <f t="shared" si="9"/>
        <v>&lt;=</v>
      </c>
      <c r="U9" s="86">
        <f t="shared" si="10"/>
        <v>23.857666015625</v>
      </c>
      <c r="V9" s="86">
        <f t="shared" si="11"/>
        <v>92</v>
      </c>
      <c r="W9" s="86" t="b">
        <f t="shared" si="12"/>
        <v>0</v>
      </c>
      <c r="X9" s="86" t="str">
        <f t="shared" si="13"/>
        <v>GEBR</v>
      </c>
      <c r="Y9" s="86" t="str">
        <f t="shared" si="14"/>
        <v>&gt;</v>
      </c>
      <c r="Z9" s="86">
        <f t="shared" si="15"/>
        <v>0.715087890625</v>
      </c>
      <c r="AA9" s="86">
        <f t="shared" si="16"/>
        <v>45</v>
      </c>
      <c r="AB9" s="86" t="b">
        <f t="shared" si="17"/>
        <v>0</v>
      </c>
      <c r="AC9" s="86" t="str">
        <f t="shared" si="18"/>
        <v>Distance</v>
      </c>
      <c r="AD9" s="86" t="str">
        <f t="shared" si="19"/>
        <v>&gt;</v>
      </c>
      <c r="AE9" s="86">
        <f t="shared" si="20"/>
        <v>451.504638671875</v>
      </c>
      <c r="AF9" s="86">
        <f t="shared" si="21"/>
        <v>43</v>
      </c>
      <c r="AG9" s="86" t="b">
        <f t="shared" si="22"/>
        <v>1</v>
      </c>
      <c r="AH9" s="86" t="str">
        <f t="shared" si="23"/>
        <v>GEBR</v>
      </c>
      <c r="AI9" s="86" t="str">
        <f t="shared" si="24"/>
        <v>&lt;=</v>
      </c>
      <c r="AJ9" s="86">
        <f t="shared" si="25"/>
        <v>0.85498046875</v>
      </c>
      <c r="AK9" s="86">
        <f t="shared" si="26"/>
        <v>11</v>
      </c>
      <c r="AL9" s="86" t="b">
        <f t="shared" si="27"/>
        <v>1</v>
      </c>
      <c r="AM9" s="86" t="str">
        <f t="shared" si="28"/>
        <v>Speed</v>
      </c>
      <c r="AN9" s="86" t="str">
        <f t="shared" si="29"/>
        <v>&lt;=</v>
      </c>
      <c r="AO9" s="86">
        <f t="shared" si="30"/>
        <v>24.289794921875</v>
      </c>
      <c r="AP9" s="86">
        <f t="shared" si="31"/>
        <v>10</v>
      </c>
      <c r="AQ9" s="86" t="b">
        <f t="shared" si="32"/>
        <v>1</v>
      </c>
      <c r="AR9" s="86" t="str">
        <f t="shared" si="33"/>
        <v>GEBR</v>
      </c>
      <c r="AS9" s="86" t="str">
        <f t="shared" si="34"/>
        <v>&lt;=</v>
      </c>
      <c r="AT9" s="86">
        <f t="shared" si="35"/>
        <v>1.046142578125</v>
      </c>
      <c r="AU9" s="86">
        <f t="shared" si="36"/>
        <v>7</v>
      </c>
      <c r="AV9" s="86" t="b">
        <f t="shared" si="37"/>
        <v>0</v>
      </c>
      <c r="AW9" s="86" t="str">
        <f t="shared" si="38"/>
        <v>Speed</v>
      </c>
      <c r="AX9" s="86" t="str">
        <f t="shared" si="39"/>
        <v>&gt;</v>
      </c>
      <c r="AY9" s="86">
        <f t="shared" si="40"/>
        <v>21.949951171875</v>
      </c>
      <c r="AZ9" s="86">
        <f t="shared" si="41"/>
        <v>2</v>
      </c>
      <c r="BA9" s="86" t="b">
        <f t="shared" si="42"/>
        <v>1</v>
      </c>
      <c r="BB9" s="86" t="str">
        <f t="shared" si="43"/>
        <v>Distance</v>
      </c>
      <c r="BC9" s="86" t="str">
        <f t="shared" si="44"/>
        <v>&lt;=</v>
      </c>
      <c r="BD9" s="86">
        <f t="shared" si="45"/>
        <v>500.308837890625</v>
      </c>
      <c r="BE9" s="86">
        <f t="shared" si="46"/>
        <v>0</v>
      </c>
      <c r="BF9" s="86" t="b">
        <f t="shared" si="47"/>
        <v>0</v>
      </c>
      <c r="BG9" s="86" t="str">
        <f t="shared" si="48"/>
        <v>Distance</v>
      </c>
      <c r="BH9" s="86" t="str">
        <f t="shared" si="49"/>
        <v>&gt;</v>
      </c>
      <c r="BI9" s="86">
        <f t="shared" si="50"/>
        <v>341.0556640625</v>
      </c>
      <c r="BJ9" s="15">
        <f t="shared" si="51"/>
        <v>0</v>
      </c>
      <c r="BK9" s="15" t="str">
        <f t="shared" si="52"/>
        <v>Speed&lt;=23,857666015625 AND GEBR&gt;0,715087890625 AND Distance&gt;451,504638671875 AND GEBR&lt;=0,85498046875 AND Speed&lt;=24,289794921875 AND GEBR&lt;=1,046142578125 AND Speed&gt;21,949951171875 AND Distance&lt;=500,308837890625 AND Distance&gt;341,0556640625</v>
      </c>
      <c r="BM9" s="15">
        <v>0</v>
      </c>
      <c r="BN9" s="15">
        <v>1</v>
      </c>
      <c r="BO9" s="15" t="s">
        <v>2170</v>
      </c>
    </row>
    <row r="10" spans="1:67">
      <c r="A10" s="15">
        <v>7</v>
      </c>
      <c r="B10" s="15">
        <v>1</v>
      </c>
      <c r="C10" s="15">
        <v>89907</v>
      </c>
      <c r="D10" s="15">
        <f t="shared" si="0"/>
        <v>21</v>
      </c>
      <c r="E10" s="15">
        <f t="shared" si="1"/>
        <v>3891</v>
      </c>
      <c r="F10" s="15">
        <f t="shared" si="2"/>
        <v>21.949951171875</v>
      </c>
      <c r="G10" s="15">
        <v>9</v>
      </c>
      <c r="H10" s="15">
        <v>10</v>
      </c>
      <c r="I10" s="15">
        <v>2</v>
      </c>
      <c r="J10" s="15">
        <v>2</v>
      </c>
      <c r="K10" s="15">
        <v>130</v>
      </c>
      <c r="L10" s="15">
        <v>1045</v>
      </c>
      <c r="M10" s="15">
        <f t="shared" si="3"/>
        <v>0.255126953125</v>
      </c>
      <c r="O10" s="86">
        <f t="shared" si="4"/>
        <v>130</v>
      </c>
      <c r="P10" s="86">
        <f t="shared" si="5"/>
        <v>6.6650390625E-2</v>
      </c>
      <c r="Q10" s="86">
        <f t="shared" si="6"/>
        <v>102</v>
      </c>
      <c r="R10" s="86" t="b">
        <f t="shared" si="7"/>
        <v>0</v>
      </c>
      <c r="S10" s="86" t="str">
        <f t="shared" si="8"/>
        <v>Speed</v>
      </c>
      <c r="T10" s="86" t="str">
        <f t="shared" si="9"/>
        <v>&gt;</v>
      </c>
      <c r="U10" s="86">
        <f t="shared" si="10"/>
        <v>23.857666015625</v>
      </c>
      <c r="V10" s="86">
        <f t="shared" si="11"/>
        <v>92</v>
      </c>
      <c r="W10" s="86" t="b">
        <f t="shared" si="12"/>
        <v>0</v>
      </c>
      <c r="X10" s="86" t="str">
        <f t="shared" si="13"/>
        <v>GEBR</v>
      </c>
      <c r="Y10" s="86" t="str">
        <f t="shared" si="14"/>
        <v>&gt;</v>
      </c>
      <c r="Z10" s="86">
        <f t="shared" si="15"/>
        <v>0.715087890625</v>
      </c>
      <c r="AA10" s="86">
        <f t="shared" si="16"/>
        <v>45</v>
      </c>
      <c r="AB10" s="86" t="b">
        <f t="shared" si="17"/>
        <v>0</v>
      </c>
      <c r="AC10" s="86" t="str">
        <f t="shared" si="18"/>
        <v>Distance</v>
      </c>
      <c r="AD10" s="86" t="str">
        <f t="shared" si="19"/>
        <v>&gt;</v>
      </c>
      <c r="AE10" s="86">
        <f t="shared" si="20"/>
        <v>451.504638671875</v>
      </c>
      <c r="AF10" s="86">
        <f t="shared" si="21"/>
        <v>43</v>
      </c>
      <c r="AG10" s="86" t="b">
        <f t="shared" si="22"/>
        <v>1</v>
      </c>
      <c r="AH10" s="86" t="str">
        <f t="shared" si="23"/>
        <v>GEBR</v>
      </c>
      <c r="AI10" s="86" t="str">
        <f t="shared" si="24"/>
        <v>&lt;=</v>
      </c>
      <c r="AJ10" s="86">
        <f t="shared" si="25"/>
        <v>0.85498046875</v>
      </c>
      <c r="AK10" s="86">
        <f t="shared" si="26"/>
        <v>11</v>
      </c>
      <c r="AL10" s="86" t="b">
        <f t="shared" si="27"/>
        <v>1</v>
      </c>
      <c r="AM10" s="86" t="str">
        <f t="shared" si="28"/>
        <v>Speed</v>
      </c>
      <c r="AN10" s="86" t="str">
        <f t="shared" si="29"/>
        <v>&lt;=</v>
      </c>
      <c r="AO10" s="86">
        <f t="shared" si="30"/>
        <v>24.289794921875</v>
      </c>
      <c r="AP10" s="86">
        <f t="shared" si="31"/>
        <v>10</v>
      </c>
      <c r="AQ10" s="86" t="b">
        <f t="shared" si="32"/>
        <v>1</v>
      </c>
      <c r="AR10" s="86" t="str">
        <f t="shared" si="33"/>
        <v>GEBR</v>
      </c>
      <c r="AS10" s="86" t="str">
        <f t="shared" si="34"/>
        <v>&lt;=</v>
      </c>
      <c r="AT10" s="86">
        <f t="shared" si="35"/>
        <v>1.046142578125</v>
      </c>
      <c r="AU10" s="86">
        <f t="shared" si="36"/>
        <v>7</v>
      </c>
      <c r="AV10" s="86" t="b">
        <f t="shared" si="37"/>
        <v>0</v>
      </c>
      <c r="AW10" s="86" t="str">
        <f t="shared" si="38"/>
        <v>Speed</v>
      </c>
      <c r="AX10" s="86" t="str">
        <f t="shared" si="39"/>
        <v>&gt;</v>
      </c>
      <c r="AY10" s="86">
        <f t="shared" si="40"/>
        <v>21.949951171875</v>
      </c>
      <c r="AZ10" s="86">
        <f t="shared" si="41"/>
        <v>2</v>
      </c>
      <c r="BA10" s="86" t="b">
        <f t="shared" si="42"/>
        <v>1</v>
      </c>
      <c r="BB10" s="86" t="str">
        <f t="shared" si="43"/>
        <v>Distance</v>
      </c>
      <c r="BC10" s="86" t="str">
        <f t="shared" si="44"/>
        <v>&lt;=</v>
      </c>
      <c r="BD10" s="86">
        <f t="shared" si="45"/>
        <v>500.308837890625</v>
      </c>
      <c r="BE10" s="86">
        <f t="shared" si="46"/>
        <v>0</v>
      </c>
      <c r="BF10" s="86" t="b">
        <f t="shared" si="47"/>
        <v>0</v>
      </c>
      <c r="BG10" s="86" t="str">
        <f t="shared" si="48"/>
        <v>Distance</v>
      </c>
      <c r="BH10" s="86" t="str">
        <f t="shared" si="49"/>
        <v>&gt;</v>
      </c>
      <c r="BI10" s="86">
        <f t="shared" si="50"/>
        <v>341.0556640625</v>
      </c>
      <c r="BJ10" s="15">
        <f t="shared" si="51"/>
        <v>1</v>
      </c>
      <c r="BK10" s="15" t="str">
        <f t="shared" si="52"/>
        <v>Speed&gt;23,857666015625 AND GEBR&gt;0,715087890625 AND Distance&gt;451,504638671875 AND GEBR&lt;=0,85498046875 AND Speed&lt;=24,289794921875 AND GEBR&lt;=1,046142578125 AND Speed&gt;21,949951171875 AND Distance&lt;=500,308837890625 AND Distance&gt;341,0556640625</v>
      </c>
      <c r="BM10" s="15">
        <v>0</v>
      </c>
      <c r="BN10" s="15">
        <v>1</v>
      </c>
      <c r="BO10" s="15" t="s">
        <v>2178</v>
      </c>
    </row>
    <row r="11" spans="1:67">
      <c r="A11" s="15">
        <v>8</v>
      </c>
      <c r="B11" s="15">
        <v>0</v>
      </c>
      <c r="C11" s="15">
        <v>2375670</v>
      </c>
      <c r="D11" s="15">
        <f t="shared" si="0"/>
        <v>579</v>
      </c>
      <c r="E11" s="15">
        <f t="shared" si="1"/>
        <v>4086</v>
      </c>
      <c r="F11" s="15">
        <f t="shared" si="2"/>
        <v>579.99755859375</v>
      </c>
      <c r="G11" s="15">
        <v>29</v>
      </c>
      <c r="H11" s="15">
        <v>30</v>
      </c>
      <c r="I11" s="15">
        <v>2</v>
      </c>
      <c r="J11" s="15">
        <v>2</v>
      </c>
      <c r="K11" s="15">
        <v>135</v>
      </c>
      <c r="L11" s="15">
        <v>1355</v>
      </c>
      <c r="M11" s="15">
        <f t="shared" si="3"/>
        <v>0.330810546875</v>
      </c>
      <c r="O11" s="86">
        <f t="shared" si="4"/>
        <v>135</v>
      </c>
      <c r="P11" s="86">
        <f t="shared" si="5"/>
        <v>0.208251953125</v>
      </c>
      <c r="Q11" s="86">
        <f t="shared" si="6"/>
        <v>101</v>
      </c>
      <c r="R11" s="86" t="b">
        <f t="shared" si="7"/>
        <v>1</v>
      </c>
      <c r="S11" s="86" t="str">
        <f t="shared" si="8"/>
        <v>Speed</v>
      </c>
      <c r="T11" s="86" t="str">
        <f t="shared" si="9"/>
        <v>&lt;=</v>
      </c>
      <c r="U11" s="86">
        <f t="shared" si="10"/>
        <v>22.61279296875</v>
      </c>
      <c r="V11" s="86">
        <f t="shared" si="11"/>
        <v>92</v>
      </c>
      <c r="W11" s="86" t="b">
        <f t="shared" si="12"/>
        <v>1</v>
      </c>
      <c r="X11" s="86" t="str">
        <f t="shared" si="13"/>
        <v>GEBR</v>
      </c>
      <c r="Y11" s="86" t="str">
        <f t="shared" si="14"/>
        <v>&lt;=</v>
      </c>
      <c r="Z11" s="86">
        <f t="shared" si="15"/>
        <v>0.715087890625</v>
      </c>
      <c r="AA11" s="86">
        <f t="shared" si="16"/>
        <v>45</v>
      </c>
      <c r="AB11" s="86" t="b">
        <f t="shared" si="17"/>
        <v>0</v>
      </c>
      <c r="AC11" s="86" t="str">
        <f t="shared" si="18"/>
        <v>Distance</v>
      </c>
      <c r="AD11" s="86" t="str">
        <f t="shared" si="19"/>
        <v>&gt;</v>
      </c>
      <c r="AE11" s="86">
        <f t="shared" si="20"/>
        <v>451.504638671875</v>
      </c>
      <c r="AF11" s="86">
        <f t="shared" si="21"/>
        <v>43</v>
      </c>
      <c r="AG11" s="86" t="b">
        <f t="shared" si="22"/>
        <v>1</v>
      </c>
      <c r="AH11" s="86" t="str">
        <f t="shared" si="23"/>
        <v>GEBR</v>
      </c>
      <c r="AI11" s="86" t="str">
        <f t="shared" si="24"/>
        <v>&lt;=</v>
      </c>
      <c r="AJ11" s="86">
        <f t="shared" si="25"/>
        <v>0.85498046875</v>
      </c>
      <c r="AK11" s="86">
        <f t="shared" si="26"/>
        <v>11</v>
      </c>
      <c r="AL11" s="86" t="b">
        <f t="shared" si="27"/>
        <v>1</v>
      </c>
      <c r="AM11" s="86" t="str">
        <f t="shared" si="28"/>
        <v>Speed</v>
      </c>
      <c r="AN11" s="86" t="str">
        <f t="shared" si="29"/>
        <v>&lt;=</v>
      </c>
      <c r="AO11" s="86">
        <f t="shared" si="30"/>
        <v>24.289794921875</v>
      </c>
      <c r="AP11" s="86">
        <f t="shared" si="31"/>
        <v>10</v>
      </c>
      <c r="AQ11" s="86" t="b">
        <f t="shared" si="32"/>
        <v>1</v>
      </c>
      <c r="AR11" s="86" t="str">
        <f t="shared" si="33"/>
        <v>GEBR</v>
      </c>
      <c r="AS11" s="86" t="str">
        <f t="shared" si="34"/>
        <v>&lt;=</v>
      </c>
      <c r="AT11" s="86">
        <f t="shared" si="35"/>
        <v>1.046142578125</v>
      </c>
      <c r="AU11" s="86">
        <f t="shared" si="36"/>
        <v>7</v>
      </c>
      <c r="AV11" s="86" t="b">
        <f t="shared" si="37"/>
        <v>0</v>
      </c>
      <c r="AW11" s="86" t="str">
        <f t="shared" si="38"/>
        <v>Speed</v>
      </c>
      <c r="AX11" s="86" t="str">
        <f t="shared" si="39"/>
        <v>&gt;</v>
      </c>
      <c r="AY11" s="86">
        <f t="shared" si="40"/>
        <v>21.949951171875</v>
      </c>
      <c r="AZ11" s="86">
        <f t="shared" si="41"/>
        <v>2</v>
      </c>
      <c r="BA11" s="86" t="b">
        <f t="shared" si="42"/>
        <v>1</v>
      </c>
      <c r="BB11" s="86" t="str">
        <f t="shared" si="43"/>
        <v>Distance</v>
      </c>
      <c r="BC11" s="86" t="str">
        <f t="shared" si="44"/>
        <v>&lt;=</v>
      </c>
      <c r="BD11" s="86">
        <f t="shared" si="45"/>
        <v>500.308837890625</v>
      </c>
      <c r="BE11" s="86">
        <f t="shared" si="46"/>
        <v>0</v>
      </c>
      <c r="BF11" s="86" t="b">
        <f t="shared" si="47"/>
        <v>0</v>
      </c>
      <c r="BG11" s="86" t="str">
        <f t="shared" si="48"/>
        <v>Distance</v>
      </c>
      <c r="BH11" s="86" t="str">
        <f t="shared" si="49"/>
        <v>&gt;</v>
      </c>
      <c r="BI11" s="86">
        <f t="shared" si="50"/>
        <v>341.0556640625</v>
      </c>
      <c r="BJ11" s="15">
        <f t="shared" si="51"/>
        <v>0</v>
      </c>
      <c r="BK11" s="15" t="str">
        <f t="shared" si="52"/>
        <v>Speed&lt;=22,61279296875 AND GEBR&lt;=0,715087890625 AND Distance&gt;451,504638671875 AND GEBR&lt;=0,85498046875 AND Speed&lt;=24,289794921875 AND GEBR&lt;=1,046142578125 AND Speed&gt;21,949951171875 AND Distance&lt;=500,308837890625 AND Distance&gt;341,0556640625</v>
      </c>
      <c r="BM11" s="15">
        <v>0</v>
      </c>
      <c r="BN11" s="15">
        <v>1</v>
      </c>
      <c r="BO11" s="15" t="s">
        <v>2182</v>
      </c>
    </row>
    <row r="12" spans="1:67">
      <c r="A12" s="15">
        <v>9</v>
      </c>
      <c r="B12" s="15">
        <v>1</v>
      </c>
      <c r="C12" s="15">
        <v>81132</v>
      </c>
      <c r="D12" s="15">
        <f t="shared" si="0"/>
        <v>19</v>
      </c>
      <c r="E12" s="15">
        <f t="shared" si="1"/>
        <v>3308</v>
      </c>
      <c r="F12" s="15">
        <f t="shared" si="2"/>
        <v>19.8076171875</v>
      </c>
      <c r="G12" s="15">
        <v>39</v>
      </c>
      <c r="H12" s="15">
        <v>40</v>
      </c>
      <c r="I12" s="15">
        <v>7</v>
      </c>
      <c r="J12" s="15">
        <v>3</v>
      </c>
      <c r="K12" s="15">
        <v>136</v>
      </c>
      <c r="L12" s="15">
        <v>1331</v>
      </c>
      <c r="M12" s="15">
        <f t="shared" si="3"/>
        <v>0.324951171875</v>
      </c>
      <c r="O12" s="86">
        <f t="shared" si="4"/>
        <v>136</v>
      </c>
      <c r="P12" s="86">
        <f t="shared" si="5"/>
        <v>0</v>
      </c>
      <c r="Q12" s="86">
        <f t="shared" si="6"/>
        <v>101</v>
      </c>
      <c r="R12" s="86" t="b">
        <f t="shared" si="7"/>
        <v>0</v>
      </c>
      <c r="S12" s="86" t="str">
        <f t="shared" si="8"/>
        <v>Speed</v>
      </c>
      <c r="T12" s="86" t="str">
        <f t="shared" si="9"/>
        <v>&gt;</v>
      </c>
      <c r="U12" s="86">
        <f t="shared" si="10"/>
        <v>22.61279296875</v>
      </c>
      <c r="V12" s="86">
        <f t="shared" si="11"/>
        <v>92</v>
      </c>
      <c r="W12" s="86" t="b">
        <f t="shared" si="12"/>
        <v>1</v>
      </c>
      <c r="X12" s="86" t="str">
        <f t="shared" si="13"/>
        <v>GEBR</v>
      </c>
      <c r="Y12" s="86" t="str">
        <f t="shared" si="14"/>
        <v>&lt;=</v>
      </c>
      <c r="Z12" s="86">
        <f t="shared" si="15"/>
        <v>0.715087890625</v>
      </c>
      <c r="AA12" s="86">
        <f t="shared" si="16"/>
        <v>45</v>
      </c>
      <c r="AB12" s="86" t="b">
        <f t="shared" si="17"/>
        <v>0</v>
      </c>
      <c r="AC12" s="86" t="str">
        <f t="shared" si="18"/>
        <v>Distance</v>
      </c>
      <c r="AD12" s="86" t="str">
        <f t="shared" si="19"/>
        <v>&gt;</v>
      </c>
      <c r="AE12" s="86">
        <f t="shared" si="20"/>
        <v>451.504638671875</v>
      </c>
      <c r="AF12" s="86">
        <f t="shared" si="21"/>
        <v>43</v>
      </c>
      <c r="AG12" s="86" t="b">
        <f t="shared" si="22"/>
        <v>1</v>
      </c>
      <c r="AH12" s="86" t="str">
        <f t="shared" si="23"/>
        <v>GEBR</v>
      </c>
      <c r="AI12" s="86" t="str">
        <f t="shared" si="24"/>
        <v>&lt;=</v>
      </c>
      <c r="AJ12" s="86">
        <f t="shared" si="25"/>
        <v>0.85498046875</v>
      </c>
      <c r="AK12" s="86">
        <f t="shared" si="26"/>
        <v>11</v>
      </c>
      <c r="AL12" s="86" t="b">
        <f t="shared" si="27"/>
        <v>1</v>
      </c>
      <c r="AM12" s="86" t="str">
        <f t="shared" si="28"/>
        <v>Speed</v>
      </c>
      <c r="AN12" s="86" t="str">
        <f t="shared" si="29"/>
        <v>&lt;=</v>
      </c>
      <c r="AO12" s="86">
        <f t="shared" si="30"/>
        <v>24.289794921875</v>
      </c>
      <c r="AP12" s="86">
        <f t="shared" si="31"/>
        <v>10</v>
      </c>
      <c r="AQ12" s="86" t="b">
        <f t="shared" si="32"/>
        <v>1</v>
      </c>
      <c r="AR12" s="86" t="str">
        <f t="shared" si="33"/>
        <v>GEBR</v>
      </c>
      <c r="AS12" s="86" t="str">
        <f t="shared" si="34"/>
        <v>&lt;=</v>
      </c>
      <c r="AT12" s="86">
        <f t="shared" si="35"/>
        <v>1.046142578125</v>
      </c>
      <c r="AU12" s="86">
        <f t="shared" si="36"/>
        <v>7</v>
      </c>
      <c r="AV12" s="86" t="b">
        <f t="shared" si="37"/>
        <v>0</v>
      </c>
      <c r="AW12" s="86" t="str">
        <f t="shared" si="38"/>
        <v>Speed</v>
      </c>
      <c r="AX12" s="86" t="str">
        <f t="shared" si="39"/>
        <v>&gt;</v>
      </c>
      <c r="AY12" s="86">
        <f t="shared" si="40"/>
        <v>21.949951171875</v>
      </c>
      <c r="AZ12" s="86">
        <f t="shared" si="41"/>
        <v>2</v>
      </c>
      <c r="BA12" s="86" t="b">
        <f t="shared" si="42"/>
        <v>1</v>
      </c>
      <c r="BB12" s="86" t="str">
        <f t="shared" si="43"/>
        <v>Distance</v>
      </c>
      <c r="BC12" s="86" t="str">
        <f t="shared" si="44"/>
        <v>&lt;=</v>
      </c>
      <c r="BD12" s="86">
        <f t="shared" si="45"/>
        <v>500.308837890625</v>
      </c>
      <c r="BE12" s="86">
        <f t="shared" si="46"/>
        <v>0</v>
      </c>
      <c r="BF12" s="86" t="b">
        <f t="shared" si="47"/>
        <v>0</v>
      </c>
      <c r="BG12" s="86" t="str">
        <f t="shared" si="48"/>
        <v>Distance</v>
      </c>
      <c r="BH12" s="86" t="str">
        <f t="shared" si="49"/>
        <v>&gt;</v>
      </c>
      <c r="BI12" s="86">
        <f t="shared" si="50"/>
        <v>341.0556640625</v>
      </c>
      <c r="BJ12" s="15">
        <f t="shared" si="51"/>
        <v>1</v>
      </c>
      <c r="BK12" s="15" t="str">
        <f t="shared" si="52"/>
        <v>Speed&gt;22,61279296875 AND GEBR&lt;=0,715087890625 AND Distance&gt;451,504638671875 AND GEBR&lt;=0,85498046875 AND Speed&lt;=24,289794921875 AND GEBR&lt;=1,046142578125 AND Speed&gt;21,949951171875 AND Distance&lt;=500,308837890625 AND Distance&gt;341,0556640625</v>
      </c>
      <c r="BM12" s="15">
        <v>0</v>
      </c>
      <c r="BN12" s="15">
        <v>1</v>
      </c>
      <c r="BO12" s="15" t="s">
        <v>2185</v>
      </c>
    </row>
    <row r="13" spans="1:67">
      <c r="A13" s="15">
        <v>10</v>
      </c>
      <c r="B13" s="15">
        <v>2</v>
      </c>
      <c r="C13" s="15">
        <v>4285</v>
      </c>
      <c r="D13" s="15">
        <f t="shared" si="0"/>
        <v>1</v>
      </c>
      <c r="E13" s="15">
        <f t="shared" si="1"/>
        <v>189</v>
      </c>
      <c r="F13" s="15">
        <f t="shared" si="2"/>
        <v>1.046142578125</v>
      </c>
      <c r="G13" s="15">
        <v>11</v>
      </c>
      <c r="H13" s="15">
        <v>12</v>
      </c>
      <c r="I13" s="15">
        <v>7</v>
      </c>
      <c r="J13" s="15">
        <v>3</v>
      </c>
      <c r="K13" s="15">
        <v>139</v>
      </c>
      <c r="L13" s="15">
        <v>405</v>
      </c>
      <c r="M13" s="15">
        <f t="shared" si="3"/>
        <v>9.8876953125E-2</v>
      </c>
      <c r="O13" s="86">
        <f t="shared" si="4"/>
        <v>139</v>
      </c>
      <c r="P13" s="86">
        <f t="shared" si="5"/>
        <v>2.4658203125E-2</v>
      </c>
      <c r="Q13" s="86">
        <f t="shared" si="6"/>
        <v>138</v>
      </c>
      <c r="R13" s="86" t="b">
        <f t="shared" si="7"/>
        <v>1</v>
      </c>
      <c r="S13" s="86" t="str">
        <f t="shared" si="8"/>
        <v>GEBR</v>
      </c>
      <c r="T13" s="86" t="str">
        <f t="shared" si="9"/>
        <v>&lt;=</v>
      </c>
      <c r="U13" s="86">
        <f t="shared" si="10"/>
        <v>0.85498046875</v>
      </c>
      <c r="V13" s="86">
        <f t="shared" si="11"/>
        <v>59</v>
      </c>
      <c r="W13" s="86" t="b">
        <f t="shared" si="12"/>
        <v>0</v>
      </c>
      <c r="X13" s="86" t="str">
        <f t="shared" si="13"/>
        <v>Distance</v>
      </c>
      <c r="Y13" s="86" t="str">
        <f t="shared" si="14"/>
        <v>&gt;</v>
      </c>
      <c r="Z13" s="86">
        <f t="shared" si="15"/>
        <v>262.226318359375</v>
      </c>
      <c r="AA13" s="86">
        <f t="shared" si="16"/>
        <v>23</v>
      </c>
      <c r="AB13" s="86" t="b">
        <f t="shared" si="17"/>
        <v>1</v>
      </c>
      <c r="AC13" s="86" t="str">
        <f t="shared" si="18"/>
        <v>Distance</v>
      </c>
      <c r="AD13" s="86" t="str">
        <f t="shared" si="19"/>
        <v>&lt;=</v>
      </c>
      <c r="AE13" s="86">
        <f t="shared" si="20"/>
        <v>319.557373046875</v>
      </c>
      <c r="AF13" s="86">
        <f t="shared" si="21"/>
        <v>21</v>
      </c>
      <c r="AG13" s="86" t="b">
        <f t="shared" si="22"/>
        <v>1</v>
      </c>
      <c r="AH13" s="86" t="str">
        <f t="shared" si="23"/>
        <v>GEBR</v>
      </c>
      <c r="AI13" s="86" t="str">
        <f t="shared" si="24"/>
        <v>&lt;=</v>
      </c>
      <c r="AJ13" s="86">
        <f t="shared" si="25"/>
        <v>1.046142578125</v>
      </c>
      <c r="AK13" s="86">
        <f t="shared" si="26"/>
        <v>16</v>
      </c>
      <c r="AL13" s="86" t="b">
        <f t="shared" si="27"/>
        <v>1</v>
      </c>
      <c r="AM13" s="86" t="str">
        <f t="shared" si="28"/>
        <v>Speed</v>
      </c>
      <c r="AN13" s="86" t="str">
        <f t="shared" si="29"/>
        <v>&lt;=</v>
      </c>
      <c r="AO13" s="86">
        <f t="shared" si="30"/>
        <v>20.85498046875</v>
      </c>
      <c r="AP13" s="86">
        <f t="shared" si="31"/>
        <v>14</v>
      </c>
      <c r="AQ13" s="86" t="b">
        <f t="shared" si="32"/>
        <v>0</v>
      </c>
      <c r="AR13" s="86" t="str">
        <f t="shared" si="33"/>
        <v>Speed</v>
      </c>
      <c r="AS13" s="86" t="str">
        <f t="shared" si="34"/>
        <v>&gt;</v>
      </c>
      <c r="AT13" s="86">
        <f t="shared" si="35"/>
        <v>17.291015625</v>
      </c>
      <c r="AU13" s="86">
        <f t="shared" si="36"/>
        <v>4</v>
      </c>
      <c r="AV13" s="86" t="b">
        <f t="shared" si="37"/>
        <v>0</v>
      </c>
      <c r="AW13" s="86" t="str">
        <f t="shared" si="38"/>
        <v>Distance</v>
      </c>
      <c r="AX13" s="86" t="str">
        <f t="shared" si="39"/>
        <v>&gt;</v>
      </c>
      <c r="AY13" s="86">
        <f t="shared" si="40"/>
        <v>211.703369140625</v>
      </c>
      <c r="AZ13" s="86">
        <f t="shared" si="41"/>
        <v>1</v>
      </c>
      <c r="BA13" s="86" t="b">
        <f t="shared" si="42"/>
        <v>0</v>
      </c>
      <c r="BB13" s="86" t="str">
        <f t="shared" si="43"/>
        <v>Speed</v>
      </c>
      <c r="BC13" s="86" t="str">
        <f t="shared" si="44"/>
        <v>&gt;</v>
      </c>
      <c r="BD13" s="86">
        <f t="shared" si="45"/>
        <v>12.778564453125</v>
      </c>
      <c r="BE13" s="86">
        <f t="shared" si="46"/>
        <v>0</v>
      </c>
      <c r="BF13" s="86" t="b">
        <f t="shared" si="47"/>
        <v>1</v>
      </c>
      <c r="BG13" s="86" t="str">
        <f t="shared" si="48"/>
        <v>Distance</v>
      </c>
      <c r="BH13" s="86" t="str">
        <f t="shared" si="49"/>
        <v>&lt;=</v>
      </c>
      <c r="BI13" s="86">
        <f t="shared" si="50"/>
        <v>341.0556640625</v>
      </c>
      <c r="BJ13" s="15">
        <f t="shared" si="51"/>
        <v>1</v>
      </c>
      <c r="BK13" s="15" t="str">
        <f t="shared" si="52"/>
        <v>GEBR&lt;=0,85498046875 AND Distance&gt;262,226318359375 AND Distance&lt;=319,557373046875 AND GEBR&lt;=1,046142578125 AND Speed&lt;=20,85498046875 AND Speed&gt;17,291015625 AND Distance&gt;211,703369140625 AND Speed&gt;12,778564453125 AND Distance&lt;=341,0556640625</v>
      </c>
      <c r="BM13" s="15">
        <v>0</v>
      </c>
      <c r="BN13" s="15">
        <v>1</v>
      </c>
      <c r="BO13" s="15" t="s">
        <v>2188</v>
      </c>
    </row>
    <row r="14" spans="1:67">
      <c r="A14" s="15">
        <v>11</v>
      </c>
      <c r="B14" s="15">
        <v>1</v>
      </c>
      <c r="C14" s="15">
        <v>99491</v>
      </c>
      <c r="D14" s="15">
        <f t="shared" si="0"/>
        <v>24</v>
      </c>
      <c r="E14" s="15">
        <f t="shared" si="1"/>
        <v>1187</v>
      </c>
      <c r="F14" s="15">
        <f t="shared" si="2"/>
        <v>24.289794921875</v>
      </c>
      <c r="G14" s="15">
        <v>43</v>
      </c>
      <c r="H14" s="15">
        <v>44</v>
      </c>
      <c r="I14" s="15">
        <v>10</v>
      </c>
      <c r="J14" s="15">
        <v>4</v>
      </c>
      <c r="K14" s="15">
        <v>140</v>
      </c>
      <c r="L14" s="15">
        <v>153</v>
      </c>
      <c r="M14" s="15">
        <f t="shared" si="3"/>
        <v>3.7353515625E-2</v>
      </c>
      <c r="O14" s="86">
        <f t="shared" si="4"/>
        <v>140</v>
      </c>
      <c r="P14" s="86">
        <f t="shared" si="5"/>
        <v>0.16162109375</v>
      </c>
      <c r="Q14" s="86">
        <f t="shared" si="6"/>
        <v>138</v>
      </c>
      <c r="R14" s="86" t="b">
        <f t="shared" si="7"/>
        <v>0</v>
      </c>
      <c r="S14" s="86" t="str">
        <f t="shared" si="8"/>
        <v>GEBR</v>
      </c>
      <c r="T14" s="86" t="str">
        <f t="shared" si="9"/>
        <v>&gt;</v>
      </c>
      <c r="U14" s="86">
        <f t="shared" si="10"/>
        <v>0.85498046875</v>
      </c>
      <c r="V14" s="86">
        <f t="shared" si="11"/>
        <v>59</v>
      </c>
      <c r="W14" s="86" t="b">
        <f t="shared" si="12"/>
        <v>0</v>
      </c>
      <c r="X14" s="86" t="str">
        <f t="shared" si="13"/>
        <v>Distance</v>
      </c>
      <c r="Y14" s="86" t="str">
        <f t="shared" si="14"/>
        <v>&gt;</v>
      </c>
      <c r="Z14" s="86">
        <f t="shared" si="15"/>
        <v>262.226318359375</v>
      </c>
      <c r="AA14" s="86">
        <f t="shared" si="16"/>
        <v>23</v>
      </c>
      <c r="AB14" s="86" t="b">
        <f t="shared" si="17"/>
        <v>1</v>
      </c>
      <c r="AC14" s="86" t="str">
        <f t="shared" si="18"/>
        <v>Distance</v>
      </c>
      <c r="AD14" s="86" t="str">
        <f t="shared" si="19"/>
        <v>&lt;=</v>
      </c>
      <c r="AE14" s="86">
        <f t="shared" si="20"/>
        <v>319.557373046875</v>
      </c>
      <c r="AF14" s="86">
        <f t="shared" si="21"/>
        <v>21</v>
      </c>
      <c r="AG14" s="86" t="b">
        <f t="shared" si="22"/>
        <v>1</v>
      </c>
      <c r="AH14" s="86" t="str">
        <f t="shared" si="23"/>
        <v>GEBR</v>
      </c>
      <c r="AI14" s="86" t="str">
        <f t="shared" si="24"/>
        <v>&lt;=</v>
      </c>
      <c r="AJ14" s="86">
        <f t="shared" si="25"/>
        <v>1.046142578125</v>
      </c>
      <c r="AK14" s="86">
        <f t="shared" si="26"/>
        <v>16</v>
      </c>
      <c r="AL14" s="86" t="b">
        <f t="shared" si="27"/>
        <v>1</v>
      </c>
      <c r="AM14" s="86" t="str">
        <f t="shared" si="28"/>
        <v>Speed</v>
      </c>
      <c r="AN14" s="86" t="str">
        <f t="shared" si="29"/>
        <v>&lt;=</v>
      </c>
      <c r="AO14" s="86">
        <f t="shared" si="30"/>
        <v>20.85498046875</v>
      </c>
      <c r="AP14" s="86">
        <f t="shared" si="31"/>
        <v>14</v>
      </c>
      <c r="AQ14" s="86" t="b">
        <f t="shared" si="32"/>
        <v>0</v>
      </c>
      <c r="AR14" s="86" t="str">
        <f t="shared" si="33"/>
        <v>Speed</v>
      </c>
      <c r="AS14" s="86" t="str">
        <f t="shared" si="34"/>
        <v>&gt;</v>
      </c>
      <c r="AT14" s="86">
        <f t="shared" si="35"/>
        <v>17.291015625</v>
      </c>
      <c r="AU14" s="86">
        <f t="shared" si="36"/>
        <v>4</v>
      </c>
      <c r="AV14" s="86" t="b">
        <f t="shared" si="37"/>
        <v>0</v>
      </c>
      <c r="AW14" s="86" t="str">
        <f t="shared" si="38"/>
        <v>Distance</v>
      </c>
      <c r="AX14" s="86" t="str">
        <f t="shared" si="39"/>
        <v>&gt;</v>
      </c>
      <c r="AY14" s="86">
        <f t="shared" si="40"/>
        <v>211.703369140625</v>
      </c>
      <c r="AZ14" s="86">
        <f t="shared" si="41"/>
        <v>1</v>
      </c>
      <c r="BA14" s="86" t="b">
        <f t="shared" si="42"/>
        <v>0</v>
      </c>
      <c r="BB14" s="86" t="str">
        <f t="shared" si="43"/>
        <v>Speed</v>
      </c>
      <c r="BC14" s="86" t="str">
        <f t="shared" si="44"/>
        <v>&gt;</v>
      </c>
      <c r="BD14" s="86">
        <f t="shared" si="45"/>
        <v>12.778564453125</v>
      </c>
      <c r="BE14" s="86">
        <f t="shared" si="46"/>
        <v>0</v>
      </c>
      <c r="BF14" s="86" t="b">
        <f t="shared" si="47"/>
        <v>1</v>
      </c>
      <c r="BG14" s="86" t="str">
        <f t="shared" si="48"/>
        <v>Distance</v>
      </c>
      <c r="BH14" s="86" t="str">
        <f t="shared" si="49"/>
        <v>&lt;=</v>
      </c>
      <c r="BI14" s="86">
        <f t="shared" si="50"/>
        <v>341.0556640625</v>
      </c>
      <c r="BJ14" s="15">
        <f t="shared" si="51"/>
        <v>1</v>
      </c>
      <c r="BK14" s="15" t="str">
        <f t="shared" si="52"/>
        <v>GEBR&gt;0,85498046875 AND Distance&gt;262,226318359375 AND Distance&lt;=319,557373046875 AND GEBR&lt;=1,046142578125 AND Speed&lt;=20,85498046875 AND Speed&gt;17,291015625 AND Distance&gt;211,703369140625 AND Speed&gt;12,778564453125 AND Distance&lt;=341,0556640625</v>
      </c>
      <c r="BM14" s="15">
        <v>0</v>
      </c>
      <c r="BN14" s="15">
        <v>1</v>
      </c>
      <c r="BO14" s="15" t="s">
        <v>2193</v>
      </c>
    </row>
    <row r="15" spans="1:67">
      <c r="A15" s="15">
        <v>12</v>
      </c>
      <c r="B15" s="15">
        <v>1</v>
      </c>
      <c r="C15" s="15">
        <v>106549</v>
      </c>
      <c r="D15" s="15">
        <f t="shared" si="0"/>
        <v>26</v>
      </c>
      <c r="E15" s="15">
        <f t="shared" si="1"/>
        <v>53</v>
      </c>
      <c r="F15" s="15">
        <f t="shared" si="2"/>
        <v>26.012939453125</v>
      </c>
      <c r="G15" s="15">
        <v>35</v>
      </c>
      <c r="H15" s="15">
        <v>36</v>
      </c>
      <c r="I15" s="15">
        <v>10</v>
      </c>
      <c r="J15" s="15">
        <v>4</v>
      </c>
      <c r="K15" s="15">
        <v>155</v>
      </c>
      <c r="L15" s="15">
        <v>1044</v>
      </c>
      <c r="M15" s="15">
        <f t="shared" si="3"/>
        <v>0.2548828125</v>
      </c>
      <c r="O15" s="86">
        <f t="shared" si="4"/>
        <v>155</v>
      </c>
      <c r="P15" s="86">
        <f t="shared" si="5"/>
        <v>0.22216796875</v>
      </c>
      <c r="Q15" s="86">
        <f t="shared" si="6"/>
        <v>99</v>
      </c>
      <c r="R15" s="86" t="b">
        <f t="shared" si="7"/>
        <v>1</v>
      </c>
      <c r="S15" s="86" t="str">
        <f t="shared" si="8"/>
        <v>Speed</v>
      </c>
      <c r="T15" s="86" t="str">
        <f t="shared" si="9"/>
        <v>&lt;=</v>
      </c>
      <c r="U15" s="86">
        <f t="shared" si="10"/>
        <v>18.367919921875</v>
      </c>
      <c r="V15" s="86">
        <f t="shared" si="11"/>
        <v>60</v>
      </c>
      <c r="W15" s="86" t="b">
        <f t="shared" si="12"/>
        <v>1</v>
      </c>
      <c r="X15" s="86" t="str">
        <f t="shared" si="13"/>
        <v>GEBR</v>
      </c>
      <c r="Y15" s="86" t="str">
        <f t="shared" si="14"/>
        <v>&lt;=</v>
      </c>
      <c r="Z15" s="86">
        <f t="shared" si="15"/>
        <v>0.715087890625</v>
      </c>
      <c r="AA15" s="86">
        <f t="shared" si="16"/>
        <v>23</v>
      </c>
      <c r="AB15" s="86" t="b">
        <f t="shared" si="17"/>
        <v>0</v>
      </c>
      <c r="AC15" s="86" t="str">
        <f t="shared" si="18"/>
        <v>Distance</v>
      </c>
      <c r="AD15" s="86" t="str">
        <f t="shared" si="19"/>
        <v>&gt;</v>
      </c>
      <c r="AE15" s="86">
        <f t="shared" si="20"/>
        <v>319.557373046875</v>
      </c>
      <c r="AF15" s="86">
        <f t="shared" si="21"/>
        <v>21</v>
      </c>
      <c r="AG15" s="86" t="b">
        <f t="shared" si="22"/>
        <v>1</v>
      </c>
      <c r="AH15" s="86" t="str">
        <f t="shared" si="23"/>
        <v>GEBR</v>
      </c>
      <c r="AI15" s="86" t="str">
        <f t="shared" si="24"/>
        <v>&lt;=</v>
      </c>
      <c r="AJ15" s="86">
        <f t="shared" si="25"/>
        <v>1.046142578125</v>
      </c>
      <c r="AK15" s="86">
        <f t="shared" si="26"/>
        <v>16</v>
      </c>
      <c r="AL15" s="86" t="b">
        <f t="shared" si="27"/>
        <v>1</v>
      </c>
      <c r="AM15" s="86" t="str">
        <f t="shared" si="28"/>
        <v>Speed</v>
      </c>
      <c r="AN15" s="86" t="str">
        <f t="shared" si="29"/>
        <v>&lt;=</v>
      </c>
      <c r="AO15" s="86">
        <f t="shared" si="30"/>
        <v>20.85498046875</v>
      </c>
      <c r="AP15" s="86">
        <f t="shared" si="31"/>
        <v>14</v>
      </c>
      <c r="AQ15" s="86" t="b">
        <f t="shared" si="32"/>
        <v>0</v>
      </c>
      <c r="AR15" s="86" t="str">
        <f t="shared" si="33"/>
        <v>Speed</v>
      </c>
      <c r="AS15" s="86" t="str">
        <f t="shared" si="34"/>
        <v>&gt;</v>
      </c>
      <c r="AT15" s="86">
        <f t="shared" si="35"/>
        <v>17.291015625</v>
      </c>
      <c r="AU15" s="86">
        <f t="shared" si="36"/>
        <v>4</v>
      </c>
      <c r="AV15" s="86" t="b">
        <f t="shared" si="37"/>
        <v>0</v>
      </c>
      <c r="AW15" s="86" t="str">
        <f t="shared" si="38"/>
        <v>Distance</v>
      </c>
      <c r="AX15" s="86" t="str">
        <f t="shared" si="39"/>
        <v>&gt;</v>
      </c>
      <c r="AY15" s="86">
        <f t="shared" si="40"/>
        <v>211.703369140625</v>
      </c>
      <c r="AZ15" s="86">
        <f t="shared" si="41"/>
        <v>1</v>
      </c>
      <c r="BA15" s="86" t="b">
        <f t="shared" si="42"/>
        <v>0</v>
      </c>
      <c r="BB15" s="86" t="str">
        <f t="shared" si="43"/>
        <v>Speed</v>
      </c>
      <c r="BC15" s="86" t="str">
        <f t="shared" si="44"/>
        <v>&gt;</v>
      </c>
      <c r="BD15" s="86">
        <f t="shared" si="45"/>
        <v>12.778564453125</v>
      </c>
      <c r="BE15" s="86">
        <f t="shared" si="46"/>
        <v>0</v>
      </c>
      <c r="BF15" s="86" t="b">
        <f t="shared" si="47"/>
        <v>1</v>
      </c>
      <c r="BG15" s="86" t="str">
        <f t="shared" si="48"/>
        <v>Distance</v>
      </c>
      <c r="BH15" s="86" t="str">
        <f t="shared" si="49"/>
        <v>&lt;=</v>
      </c>
      <c r="BI15" s="86">
        <f t="shared" si="50"/>
        <v>341.0556640625</v>
      </c>
      <c r="BJ15" s="15">
        <f t="shared" si="51"/>
        <v>0</v>
      </c>
      <c r="BK15" s="15" t="str">
        <f t="shared" si="52"/>
        <v>Speed&lt;=18,367919921875 AND GEBR&lt;=0,715087890625 AND Distance&gt;319,557373046875 AND GEBR&lt;=1,046142578125 AND Speed&lt;=20,85498046875 AND Speed&gt;17,291015625 AND Distance&gt;211,703369140625 AND Speed&gt;12,778564453125 AND Distance&lt;=341,0556640625</v>
      </c>
      <c r="BM15" s="15">
        <v>0</v>
      </c>
      <c r="BN15" s="15">
        <v>1</v>
      </c>
      <c r="BO15" s="15" t="s">
        <v>2198</v>
      </c>
    </row>
    <row r="16" spans="1:67">
      <c r="A16" s="15">
        <v>13</v>
      </c>
      <c r="B16" s="15">
        <v>1</v>
      </c>
      <c r="C16" s="15">
        <v>61793</v>
      </c>
      <c r="D16" s="15">
        <f t="shared" si="0"/>
        <v>15</v>
      </c>
      <c r="E16" s="15">
        <f t="shared" si="1"/>
        <v>353</v>
      </c>
      <c r="F16" s="15">
        <f t="shared" si="2"/>
        <v>15.086181640625</v>
      </c>
      <c r="G16" s="15">
        <v>49</v>
      </c>
      <c r="H16" s="15">
        <v>50</v>
      </c>
      <c r="I16" s="15">
        <v>4</v>
      </c>
      <c r="J16" s="15">
        <v>3</v>
      </c>
      <c r="K16" s="15">
        <v>156</v>
      </c>
      <c r="L16" s="15">
        <v>31</v>
      </c>
      <c r="M16" s="15">
        <f t="shared" si="3"/>
        <v>7.568359375E-3</v>
      </c>
      <c r="O16" s="86">
        <f t="shared" si="4"/>
        <v>156</v>
      </c>
      <c r="P16" s="86">
        <f t="shared" si="5"/>
        <v>0</v>
      </c>
      <c r="Q16" s="86">
        <f t="shared" si="6"/>
        <v>99</v>
      </c>
      <c r="R16" s="86" t="b">
        <f t="shared" si="7"/>
        <v>0</v>
      </c>
      <c r="S16" s="86" t="str">
        <f t="shared" si="8"/>
        <v>Speed</v>
      </c>
      <c r="T16" s="86" t="str">
        <f t="shared" si="9"/>
        <v>&gt;</v>
      </c>
      <c r="U16" s="86">
        <f t="shared" si="10"/>
        <v>18.367919921875</v>
      </c>
      <c r="V16" s="86">
        <f t="shared" si="11"/>
        <v>60</v>
      </c>
      <c r="W16" s="86" t="b">
        <f t="shared" si="12"/>
        <v>1</v>
      </c>
      <c r="X16" s="86" t="str">
        <f t="shared" si="13"/>
        <v>GEBR</v>
      </c>
      <c r="Y16" s="86" t="str">
        <f t="shared" si="14"/>
        <v>&lt;=</v>
      </c>
      <c r="Z16" s="86">
        <f t="shared" si="15"/>
        <v>0.715087890625</v>
      </c>
      <c r="AA16" s="86">
        <f t="shared" si="16"/>
        <v>23</v>
      </c>
      <c r="AB16" s="86" t="b">
        <f t="shared" si="17"/>
        <v>0</v>
      </c>
      <c r="AC16" s="86" t="str">
        <f t="shared" si="18"/>
        <v>Distance</v>
      </c>
      <c r="AD16" s="86" t="str">
        <f t="shared" si="19"/>
        <v>&gt;</v>
      </c>
      <c r="AE16" s="86">
        <f t="shared" si="20"/>
        <v>319.557373046875</v>
      </c>
      <c r="AF16" s="86">
        <f t="shared" si="21"/>
        <v>21</v>
      </c>
      <c r="AG16" s="86" t="b">
        <f t="shared" si="22"/>
        <v>1</v>
      </c>
      <c r="AH16" s="86" t="str">
        <f t="shared" si="23"/>
        <v>GEBR</v>
      </c>
      <c r="AI16" s="86" t="str">
        <f t="shared" si="24"/>
        <v>&lt;=</v>
      </c>
      <c r="AJ16" s="86">
        <f t="shared" si="25"/>
        <v>1.046142578125</v>
      </c>
      <c r="AK16" s="86">
        <f t="shared" si="26"/>
        <v>16</v>
      </c>
      <c r="AL16" s="86" t="b">
        <f t="shared" si="27"/>
        <v>1</v>
      </c>
      <c r="AM16" s="86" t="str">
        <f t="shared" si="28"/>
        <v>Speed</v>
      </c>
      <c r="AN16" s="86" t="str">
        <f t="shared" si="29"/>
        <v>&lt;=</v>
      </c>
      <c r="AO16" s="86">
        <f t="shared" si="30"/>
        <v>20.85498046875</v>
      </c>
      <c r="AP16" s="86">
        <f t="shared" si="31"/>
        <v>14</v>
      </c>
      <c r="AQ16" s="86" t="b">
        <f t="shared" si="32"/>
        <v>0</v>
      </c>
      <c r="AR16" s="86" t="str">
        <f t="shared" si="33"/>
        <v>Speed</v>
      </c>
      <c r="AS16" s="86" t="str">
        <f t="shared" si="34"/>
        <v>&gt;</v>
      </c>
      <c r="AT16" s="86">
        <f t="shared" si="35"/>
        <v>17.291015625</v>
      </c>
      <c r="AU16" s="86">
        <f t="shared" si="36"/>
        <v>4</v>
      </c>
      <c r="AV16" s="86" t="b">
        <f t="shared" si="37"/>
        <v>0</v>
      </c>
      <c r="AW16" s="86" t="str">
        <f t="shared" si="38"/>
        <v>Distance</v>
      </c>
      <c r="AX16" s="86" t="str">
        <f t="shared" si="39"/>
        <v>&gt;</v>
      </c>
      <c r="AY16" s="86">
        <f t="shared" si="40"/>
        <v>211.703369140625</v>
      </c>
      <c r="AZ16" s="86">
        <f t="shared" si="41"/>
        <v>1</v>
      </c>
      <c r="BA16" s="86" t="b">
        <f t="shared" si="42"/>
        <v>0</v>
      </c>
      <c r="BB16" s="86" t="str">
        <f t="shared" si="43"/>
        <v>Speed</v>
      </c>
      <c r="BC16" s="86" t="str">
        <f t="shared" si="44"/>
        <v>&gt;</v>
      </c>
      <c r="BD16" s="86">
        <f t="shared" si="45"/>
        <v>12.778564453125</v>
      </c>
      <c r="BE16" s="86">
        <f t="shared" si="46"/>
        <v>0</v>
      </c>
      <c r="BF16" s="86" t="b">
        <f t="shared" si="47"/>
        <v>1</v>
      </c>
      <c r="BG16" s="86" t="str">
        <f t="shared" si="48"/>
        <v>Distance</v>
      </c>
      <c r="BH16" s="86" t="str">
        <f t="shared" si="49"/>
        <v>&lt;=</v>
      </c>
      <c r="BI16" s="86">
        <f t="shared" si="50"/>
        <v>341.0556640625</v>
      </c>
      <c r="BJ16" s="15">
        <f t="shared" si="51"/>
        <v>1</v>
      </c>
      <c r="BK16" s="15" t="str">
        <f t="shared" si="52"/>
        <v>Speed&gt;18,367919921875 AND GEBR&lt;=0,715087890625 AND Distance&gt;319,557373046875 AND GEBR&lt;=1,046142578125 AND Speed&lt;=20,85498046875 AND Speed&gt;17,291015625 AND Distance&gt;211,703369140625 AND Speed&gt;12,778564453125 AND Distance&lt;=341,0556640625</v>
      </c>
      <c r="BM16" s="15">
        <v>0</v>
      </c>
      <c r="BN16" s="15">
        <v>1</v>
      </c>
      <c r="BO16" s="15" t="s">
        <v>2205</v>
      </c>
    </row>
    <row r="17" spans="1:67">
      <c r="A17" s="15">
        <v>14</v>
      </c>
      <c r="B17" s="15">
        <v>1</v>
      </c>
      <c r="C17" s="15">
        <v>70824</v>
      </c>
      <c r="D17" s="15">
        <f t="shared" si="0"/>
        <v>17</v>
      </c>
      <c r="E17" s="15">
        <f t="shared" si="1"/>
        <v>1192</v>
      </c>
      <c r="F17" s="15">
        <f t="shared" si="2"/>
        <v>17.291015625</v>
      </c>
      <c r="G17" s="15">
        <v>15</v>
      </c>
      <c r="H17" s="15">
        <v>16</v>
      </c>
      <c r="I17" s="15">
        <v>4</v>
      </c>
      <c r="J17" s="15">
        <v>3</v>
      </c>
      <c r="K17" s="15">
        <v>163</v>
      </c>
      <c r="L17" s="15">
        <v>368</v>
      </c>
      <c r="M17" s="15">
        <f t="shared" si="3"/>
        <v>8.984375E-2</v>
      </c>
      <c r="O17" s="86">
        <f t="shared" si="4"/>
        <v>163</v>
      </c>
      <c r="P17" s="86">
        <f t="shared" si="5"/>
        <v>0.333251953125</v>
      </c>
      <c r="Q17" s="86">
        <f t="shared" si="6"/>
        <v>106</v>
      </c>
      <c r="R17" s="86" t="b">
        <f t="shared" si="7"/>
        <v>1</v>
      </c>
      <c r="S17" s="86" t="str">
        <f t="shared" si="8"/>
        <v>Speed</v>
      </c>
      <c r="T17" s="86" t="str">
        <f t="shared" si="9"/>
        <v>&lt;=</v>
      </c>
      <c r="U17" s="86">
        <f t="shared" si="10"/>
        <v>25.15576171875</v>
      </c>
      <c r="V17" s="86">
        <f t="shared" si="11"/>
        <v>74</v>
      </c>
      <c r="W17" s="86" t="b">
        <f t="shared" si="12"/>
        <v>0</v>
      </c>
      <c r="X17" s="86" t="str">
        <f t="shared" si="13"/>
        <v>Distance</v>
      </c>
      <c r="Y17" s="86" t="str">
        <f t="shared" si="14"/>
        <v>&gt;</v>
      </c>
      <c r="Z17" s="86">
        <f t="shared" si="15"/>
        <v>330.34326171875</v>
      </c>
      <c r="AA17" s="86">
        <f t="shared" si="16"/>
        <v>72</v>
      </c>
      <c r="AB17" s="86" t="b">
        <f t="shared" si="17"/>
        <v>0</v>
      </c>
      <c r="AC17" s="86" t="str">
        <f t="shared" si="18"/>
        <v>Speed</v>
      </c>
      <c r="AD17" s="86" t="str">
        <f t="shared" si="19"/>
        <v>&gt;</v>
      </c>
      <c r="AE17" s="86">
        <f t="shared" si="20"/>
        <v>23.4560546875</v>
      </c>
      <c r="AF17" s="86">
        <f t="shared" si="21"/>
        <v>22</v>
      </c>
      <c r="AG17" s="86" t="b">
        <f t="shared" si="22"/>
        <v>0</v>
      </c>
      <c r="AH17" s="86" t="str">
        <f t="shared" si="23"/>
        <v>GEBR</v>
      </c>
      <c r="AI17" s="86" t="str">
        <f t="shared" si="24"/>
        <v>&gt;</v>
      </c>
      <c r="AJ17" s="86">
        <f t="shared" si="25"/>
        <v>1.27880859375</v>
      </c>
      <c r="AK17" s="86">
        <f t="shared" si="26"/>
        <v>16</v>
      </c>
      <c r="AL17" s="86" t="b">
        <f t="shared" si="27"/>
        <v>0</v>
      </c>
      <c r="AM17" s="86" t="str">
        <f t="shared" si="28"/>
        <v>Speed</v>
      </c>
      <c r="AN17" s="86" t="str">
        <f t="shared" si="29"/>
        <v>&gt;</v>
      </c>
      <c r="AO17" s="86">
        <f t="shared" si="30"/>
        <v>20.85498046875</v>
      </c>
      <c r="AP17" s="86">
        <f t="shared" si="31"/>
        <v>14</v>
      </c>
      <c r="AQ17" s="86" t="b">
        <f t="shared" si="32"/>
        <v>0</v>
      </c>
      <c r="AR17" s="86" t="str">
        <f t="shared" si="33"/>
        <v>Speed</v>
      </c>
      <c r="AS17" s="86" t="str">
        <f t="shared" si="34"/>
        <v>&gt;</v>
      </c>
      <c r="AT17" s="86">
        <f t="shared" si="35"/>
        <v>17.291015625</v>
      </c>
      <c r="AU17" s="86">
        <f t="shared" si="36"/>
        <v>4</v>
      </c>
      <c r="AV17" s="86" t="b">
        <f t="shared" si="37"/>
        <v>0</v>
      </c>
      <c r="AW17" s="86" t="str">
        <f t="shared" si="38"/>
        <v>Distance</v>
      </c>
      <c r="AX17" s="86" t="str">
        <f t="shared" si="39"/>
        <v>&gt;</v>
      </c>
      <c r="AY17" s="86">
        <f t="shared" si="40"/>
        <v>211.703369140625</v>
      </c>
      <c r="AZ17" s="86">
        <f t="shared" si="41"/>
        <v>1</v>
      </c>
      <c r="BA17" s="86" t="b">
        <f t="shared" si="42"/>
        <v>0</v>
      </c>
      <c r="BB17" s="86" t="str">
        <f t="shared" si="43"/>
        <v>Speed</v>
      </c>
      <c r="BC17" s="86" t="str">
        <f t="shared" si="44"/>
        <v>&gt;</v>
      </c>
      <c r="BD17" s="86">
        <f t="shared" si="45"/>
        <v>12.778564453125</v>
      </c>
      <c r="BE17" s="86">
        <f t="shared" si="46"/>
        <v>0</v>
      </c>
      <c r="BF17" s="86" t="b">
        <f t="shared" si="47"/>
        <v>1</v>
      </c>
      <c r="BG17" s="86" t="str">
        <f t="shared" si="48"/>
        <v>Distance</v>
      </c>
      <c r="BH17" s="86" t="str">
        <f t="shared" si="49"/>
        <v>&lt;=</v>
      </c>
      <c r="BI17" s="86">
        <f t="shared" si="50"/>
        <v>341.0556640625</v>
      </c>
      <c r="BJ17" s="15">
        <f t="shared" si="51"/>
        <v>0</v>
      </c>
      <c r="BK17" s="15" t="str">
        <f t="shared" si="52"/>
        <v>Speed&lt;=25,15576171875 AND Distance&gt;330,34326171875 AND Speed&gt;23,4560546875 AND GEBR&gt;1,27880859375 AND Speed&gt;20,85498046875 AND Speed&gt;17,291015625 AND Distance&gt;211,703369140625 AND Speed&gt;12,778564453125 AND Distance&lt;=341,0556640625</v>
      </c>
      <c r="BM17" s="15">
        <v>0</v>
      </c>
      <c r="BN17" s="15">
        <v>1</v>
      </c>
      <c r="BO17" s="15" t="s">
        <v>2210</v>
      </c>
    </row>
    <row r="18" spans="1:67">
      <c r="A18" s="15">
        <v>15</v>
      </c>
      <c r="B18" s="15">
        <v>2</v>
      </c>
      <c r="C18" s="15">
        <v>2929</v>
      </c>
      <c r="D18" s="15">
        <f t="shared" si="0"/>
        <v>0</v>
      </c>
      <c r="E18" s="15">
        <f t="shared" si="1"/>
        <v>2929</v>
      </c>
      <c r="F18" s="15">
        <f t="shared" si="2"/>
        <v>0.715087890625</v>
      </c>
      <c r="G18" s="15">
        <v>77</v>
      </c>
      <c r="H18" s="15">
        <v>78</v>
      </c>
      <c r="I18" s="15">
        <v>14</v>
      </c>
      <c r="J18" s="15">
        <v>4</v>
      </c>
      <c r="K18" s="15">
        <v>164</v>
      </c>
      <c r="L18" s="15">
        <v>1219</v>
      </c>
      <c r="M18" s="15">
        <f t="shared" si="3"/>
        <v>0.297607421875</v>
      </c>
      <c r="O18" s="86">
        <f t="shared" si="4"/>
        <v>164</v>
      </c>
      <c r="P18" s="86">
        <f t="shared" si="5"/>
        <v>9.08203125E-2</v>
      </c>
      <c r="Q18" s="86">
        <f t="shared" si="6"/>
        <v>106</v>
      </c>
      <c r="R18" s="86" t="b">
        <f t="shared" si="7"/>
        <v>0</v>
      </c>
      <c r="S18" s="86" t="str">
        <f t="shared" si="8"/>
        <v>Speed</v>
      </c>
      <c r="T18" s="86" t="str">
        <f t="shared" si="9"/>
        <v>&gt;</v>
      </c>
      <c r="U18" s="86">
        <f t="shared" si="10"/>
        <v>25.15576171875</v>
      </c>
      <c r="V18" s="86">
        <f t="shared" si="11"/>
        <v>74</v>
      </c>
      <c r="W18" s="86" t="b">
        <f t="shared" si="12"/>
        <v>0</v>
      </c>
      <c r="X18" s="86" t="str">
        <f t="shared" si="13"/>
        <v>Distance</v>
      </c>
      <c r="Y18" s="86" t="str">
        <f t="shared" si="14"/>
        <v>&gt;</v>
      </c>
      <c r="Z18" s="86">
        <f t="shared" si="15"/>
        <v>330.34326171875</v>
      </c>
      <c r="AA18" s="86">
        <f t="shared" si="16"/>
        <v>72</v>
      </c>
      <c r="AB18" s="86" t="b">
        <f t="shared" si="17"/>
        <v>0</v>
      </c>
      <c r="AC18" s="86" t="str">
        <f t="shared" si="18"/>
        <v>Speed</v>
      </c>
      <c r="AD18" s="86" t="str">
        <f t="shared" si="19"/>
        <v>&gt;</v>
      </c>
      <c r="AE18" s="86">
        <f t="shared" si="20"/>
        <v>23.4560546875</v>
      </c>
      <c r="AF18" s="86">
        <f t="shared" si="21"/>
        <v>22</v>
      </c>
      <c r="AG18" s="86" t="b">
        <f t="shared" si="22"/>
        <v>0</v>
      </c>
      <c r="AH18" s="86" t="str">
        <f t="shared" si="23"/>
        <v>GEBR</v>
      </c>
      <c r="AI18" s="86" t="str">
        <f t="shared" si="24"/>
        <v>&gt;</v>
      </c>
      <c r="AJ18" s="86">
        <f t="shared" si="25"/>
        <v>1.27880859375</v>
      </c>
      <c r="AK18" s="86">
        <f t="shared" si="26"/>
        <v>16</v>
      </c>
      <c r="AL18" s="86" t="b">
        <f t="shared" si="27"/>
        <v>0</v>
      </c>
      <c r="AM18" s="86" t="str">
        <f t="shared" si="28"/>
        <v>Speed</v>
      </c>
      <c r="AN18" s="86" t="str">
        <f t="shared" si="29"/>
        <v>&gt;</v>
      </c>
      <c r="AO18" s="86">
        <f t="shared" si="30"/>
        <v>20.85498046875</v>
      </c>
      <c r="AP18" s="86">
        <f t="shared" si="31"/>
        <v>14</v>
      </c>
      <c r="AQ18" s="86" t="b">
        <f t="shared" si="32"/>
        <v>0</v>
      </c>
      <c r="AR18" s="86" t="str">
        <f t="shared" si="33"/>
        <v>Speed</v>
      </c>
      <c r="AS18" s="86" t="str">
        <f t="shared" si="34"/>
        <v>&gt;</v>
      </c>
      <c r="AT18" s="86">
        <f t="shared" si="35"/>
        <v>17.291015625</v>
      </c>
      <c r="AU18" s="86">
        <f t="shared" si="36"/>
        <v>4</v>
      </c>
      <c r="AV18" s="86" t="b">
        <f t="shared" si="37"/>
        <v>0</v>
      </c>
      <c r="AW18" s="86" t="str">
        <f t="shared" si="38"/>
        <v>Distance</v>
      </c>
      <c r="AX18" s="86" t="str">
        <f t="shared" si="39"/>
        <v>&gt;</v>
      </c>
      <c r="AY18" s="86">
        <f t="shared" si="40"/>
        <v>211.703369140625</v>
      </c>
      <c r="AZ18" s="86">
        <f t="shared" si="41"/>
        <v>1</v>
      </c>
      <c r="BA18" s="86" t="b">
        <f t="shared" si="42"/>
        <v>0</v>
      </c>
      <c r="BB18" s="86" t="str">
        <f t="shared" si="43"/>
        <v>Speed</v>
      </c>
      <c r="BC18" s="86" t="str">
        <f t="shared" si="44"/>
        <v>&gt;</v>
      </c>
      <c r="BD18" s="86">
        <f t="shared" si="45"/>
        <v>12.778564453125</v>
      </c>
      <c r="BE18" s="86">
        <f t="shared" si="46"/>
        <v>0</v>
      </c>
      <c r="BF18" s="86" t="b">
        <f t="shared" si="47"/>
        <v>1</v>
      </c>
      <c r="BG18" s="86" t="str">
        <f t="shared" si="48"/>
        <v>Distance</v>
      </c>
      <c r="BH18" s="86" t="str">
        <f t="shared" si="49"/>
        <v>&lt;=</v>
      </c>
      <c r="BI18" s="86">
        <f t="shared" si="50"/>
        <v>341.0556640625</v>
      </c>
      <c r="BJ18" s="15">
        <f t="shared" si="51"/>
        <v>1</v>
      </c>
      <c r="BK18" s="15" t="str">
        <f t="shared" si="52"/>
        <v>Speed&gt;25,15576171875 AND Distance&gt;330,34326171875 AND Speed&gt;23,4560546875 AND GEBR&gt;1,27880859375 AND Speed&gt;20,85498046875 AND Speed&gt;17,291015625 AND Distance&gt;211,703369140625 AND Speed&gt;12,778564453125 AND Distance&lt;=341,0556640625</v>
      </c>
      <c r="BM18" s="15">
        <v>0</v>
      </c>
      <c r="BN18" s="15">
        <v>1</v>
      </c>
      <c r="BO18" s="15" t="s">
        <v>2216</v>
      </c>
    </row>
    <row r="19" spans="1:67">
      <c r="A19" s="15">
        <v>16</v>
      </c>
      <c r="B19" s="15">
        <v>1</v>
      </c>
      <c r="C19" s="15">
        <v>85422</v>
      </c>
      <c r="D19" s="15">
        <f t="shared" si="0"/>
        <v>20</v>
      </c>
      <c r="E19" s="15">
        <f t="shared" si="1"/>
        <v>3502</v>
      </c>
      <c r="F19" s="15">
        <f t="shared" si="2"/>
        <v>20.85498046875</v>
      </c>
      <c r="G19" s="15">
        <v>21</v>
      </c>
      <c r="H19" s="15">
        <v>22</v>
      </c>
      <c r="I19" s="15">
        <v>14</v>
      </c>
      <c r="J19" s="15">
        <v>4</v>
      </c>
      <c r="K19" s="15">
        <v>169</v>
      </c>
      <c r="L19" s="15">
        <v>176</v>
      </c>
      <c r="M19" s="15">
        <f t="shared" si="3"/>
        <v>4.296875E-2</v>
      </c>
      <c r="O19" s="86">
        <f t="shared" si="4"/>
        <v>169</v>
      </c>
      <c r="P19" s="86">
        <f t="shared" si="5"/>
        <v>0</v>
      </c>
      <c r="Q19" s="86">
        <f t="shared" si="6"/>
        <v>168</v>
      </c>
      <c r="R19" s="86" t="b">
        <f t="shared" si="7"/>
        <v>1</v>
      </c>
      <c r="S19" s="86" t="str">
        <f t="shared" si="8"/>
        <v>GEBR</v>
      </c>
      <c r="T19" s="86" t="str">
        <f t="shared" si="9"/>
        <v>&lt;=</v>
      </c>
      <c r="U19" s="86">
        <f t="shared" si="10"/>
        <v>1.27880859375</v>
      </c>
      <c r="V19" s="86">
        <f t="shared" si="11"/>
        <v>154</v>
      </c>
      <c r="W19" s="86" t="b">
        <f t="shared" si="12"/>
        <v>0</v>
      </c>
      <c r="X19" s="86" t="str">
        <f t="shared" si="13"/>
        <v>Speed</v>
      </c>
      <c r="Y19" s="86" t="str">
        <f t="shared" si="14"/>
        <v>&gt;</v>
      </c>
      <c r="Z19" s="86">
        <f t="shared" si="15"/>
        <v>13.63427734375</v>
      </c>
      <c r="AA19" s="86">
        <f t="shared" si="16"/>
        <v>152</v>
      </c>
      <c r="AB19" s="86" t="b">
        <f t="shared" si="17"/>
        <v>0</v>
      </c>
      <c r="AC19" s="86" t="str">
        <f t="shared" si="18"/>
        <v>GEBR</v>
      </c>
      <c r="AD19" s="86" t="str">
        <f t="shared" si="19"/>
        <v>&gt;</v>
      </c>
      <c r="AE19" s="86">
        <f t="shared" si="20"/>
        <v>1.046142578125</v>
      </c>
      <c r="AF19" s="86">
        <f t="shared" si="21"/>
        <v>51</v>
      </c>
      <c r="AG19" s="86" t="b">
        <f t="shared" si="22"/>
        <v>0</v>
      </c>
      <c r="AH19" s="86" t="str">
        <f t="shared" si="23"/>
        <v>Distance</v>
      </c>
      <c r="AI19" s="86" t="str">
        <f t="shared" si="24"/>
        <v>&gt;</v>
      </c>
      <c r="AJ19" s="86">
        <f t="shared" si="25"/>
        <v>122.067626953125</v>
      </c>
      <c r="AK19" s="86">
        <f t="shared" si="26"/>
        <v>49</v>
      </c>
      <c r="AL19" s="86" t="b">
        <f t="shared" si="27"/>
        <v>1</v>
      </c>
      <c r="AM19" s="86" t="str">
        <f t="shared" si="28"/>
        <v>Distance</v>
      </c>
      <c r="AN19" s="86" t="str">
        <f t="shared" si="29"/>
        <v>&lt;=</v>
      </c>
      <c r="AO19" s="86">
        <f t="shared" si="30"/>
        <v>150.097412109375</v>
      </c>
      <c r="AP19" s="86">
        <f t="shared" si="31"/>
        <v>13</v>
      </c>
      <c r="AQ19" s="86" t="b">
        <f t="shared" si="32"/>
        <v>1</v>
      </c>
      <c r="AR19" s="86" t="str">
        <f t="shared" si="33"/>
        <v>Speed</v>
      </c>
      <c r="AS19" s="86" t="str">
        <f t="shared" si="34"/>
        <v>&lt;=</v>
      </c>
      <c r="AT19" s="86">
        <f t="shared" si="35"/>
        <v>15.086181640625</v>
      </c>
      <c r="AU19" s="86">
        <f t="shared" si="36"/>
        <v>4</v>
      </c>
      <c r="AV19" s="86" t="b">
        <f t="shared" si="37"/>
        <v>1</v>
      </c>
      <c r="AW19" s="86" t="str">
        <f t="shared" si="38"/>
        <v>Distance</v>
      </c>
      <c r="AX19" s="86" t="str">
        <f t="shared" si="39"/>
        <v>&lt;=</v>
      </c>
      <c r="AY19" s="86">
        <f t="shared" si="40"/>
        <v>211.703369140625</v>
      </c>
      <c r="AZ19" s="86">
        <f t="shared" si="41"/>
        <v>1</v>
      </c>
      <c r="BA19" s="86" t="b">
        <f t="shared" si="42"/>
        <v>0</v>
      </c>
      <c r="BB19" s="86" t="str">
        <f t="shared" si="43"/>
        <v>Speed</v>
      </c>
      <c r="BC19" s="86" t="str">
        <f t="shared" si="44"/>
        <v>&gt;</v>
      </c>
      <c r="BD19" s="86">
        <f t="shared" si="45"/>
        <v>12.778564453125</v>
      </c>
      <c r="BE19" s="86">
        <f t="shared" si="46"/>
        <v>0</v>
      </c>
      <c r="BF19" s="86" t="b">
        <f t="shared" si="47"/>
        <v>1</v>
      </c>
      <c r="BG19" s="86" t="str">
        <f t="shared" si="48"/>
        <v>Distance</v>
      </c>
      <c r="BH19" s="86" t="str">
        <f t="shared" si="49"/>
        <v>&lt;=</v>
      </c>
      <c r="BI19" s="86">
        <f t="shared" si="50"/>
        <v>341.0556640625</v>
      </c>
      <c r="BJ19" s="15">
        <f t="shared" si="51"/>
        <v>1</v>
      </c>
      <c r="BK19" s="15" t="str">
        <f t="shared" si="52"/>
        <v>GEBR&lt;=1,27880859375 AND Speed&gt;13,63427734375 AND GEBR&gt;1,046142578125 AND Distance&gt;122,067626953125 AND Distance&lt;=150,097412109375 AND Speed&lt;=15,086181640625 AND Distance&lt;=211,703369140625 AND Speed&gt;12,778564453125 AND Distance&lt;=341,0556640625</v>
      </c>
      <c r="BM19" s="15">
        <v>0</v>
      </c>
      <c r="BN19" s="15">
        <v>1</v>
      </c>
      <c r="BO19" s="15" t="s">
        <v>2219</v>
      </c>
    </row>
    <row r="20" spans="1:67">
      <c r="A20" s="15">
        <v>17</v>
      </c>
      <c r="B20" s="15">
        <v>0</v>
      </c>
      <c r="C20" s="15">
        <v>121294</v>
      </c>
      <c r="D20" s="15">
        <f t="shared" si="0"/>
        <v>29</v>
      </c>
      <c r="E20" s="15">
        <f t="shared" si="1"/>
        <v>2510</v>
      </c>
      <c r="F20" s="15">
        <f t="shared" si="2"/>
        <v>29.61279296875</v>
      </c>
      <c r="G20" s="15">
        <v>19</v>
      </c>
      <c r="H20" s="15">
        <v>20</v>
      </c>
      <c r="I20" s="15">
        <v>5</v>
      </c>
      <c r="J20" s="15">
        <v>4</v>
      </c>
      <c r="K20" s="15">
        <v>170</v>
      </c>
      <c r="L20" s="15">
        <v>734</v>
      </c>
      <c r="M20" s="15">
        <f t="shared" si="3"/>
        <v>0.17919921875</v>
      </c>
      <c r="O20" s="86">
        <f t="shared" si="4"/>
        <v>170</v>
      </c>
      <c r="P20" s="86">
        <f t="shared" si="5"/>
        <v>0.22216796875</v>
      </c>
      <c r="Q20" s="86">
        <f t="shared" si="6"/>
        <v>168</v>
      </c>
      <c r="R20" s="86" t="b">
        <f t="shared" si="7"/>
        <v>0</v>
      </c>
      <c r="S20" s="86" t="str">
        <f t="shared" si="8"/>
        <v>GEBR</v>
      </c>
      <c r="T20" s="86" t="str">
        <f t="shared" si="9"/>
        <v>&gt;</v>
      </c>
      <c r="U20" s="86">
        <f t="shared" si="10"/>
        <v>1.27880859375</v>
      </c>
      <c r="V20" s="86">
        <f t="shared" si="11"/>
        <v>154</v>
      </c>
      <c r="W20" s="86" t="b">
        <f t="shared" si="12"/>
        <v>0</v>
      </c>
      <c r="X20" s="86" t="str">
        <f t="shared" si="13"/>
        <v>Speed</v>
      </c>
      <c r="Y20" s="86" t="str">
        <f t="shared" si="14"/>
        <v>&gt;</v>
      </c>
      <c r="Z20" s="86">
        <f t="shared" si="15"/>
        <v>13.63427734375</v>
      </c>
      <c r="AA20" s="86">
        <f t="shared" si="16"/>
        <v>152</v>
      </c>
      <c r="AB20" s="86" t="b">
        <f t="shared" si="17"/>
        <v>0</v>
      </c>
      <c r="AC20" s="86" t="str">
        <f t="shared" si="18"/>
        <v>GEBR</v>
      </c>
      <c r="AD20" s="86" t="str">
        <f t="shared" si="19"/>
        <v>&gt;</v>
      </c>
      <c r="AE20" s="86">
        <f t="shared" si="20"/>
        <v>1.046142578125</v>
      </c>
      <c r="AF20" s="86">
        <f t="shared" si="21"/>
        <v>51</v>
      </c>
      <c r="AG20" s="86" t="b">
        <f t="shared" si="22"/>
        <v>0</v>
      </c>
      <c r="AH20" s="86" t="str">
        <f t="shared" si="23"/>
        <v>Distance</v>
      </c>
      <c r="AI20" s="86" t="str">
        <f t="shared" si="24"/>
        <v>&gt;</v>
      </c>
      <c r="AJ20" s="86">
        <f t="shared" si="25"/>
        <v>122.067626953125</v>
      </c>
      <c r="AK20" s="86">
        <f t="shared" si="26"/>
        <v>49</v>
      </c>
      <c r="AL20" s="86" t="b">
        <f t="shared" si="27"/>
        <v>1</v>
      </c>
      <c r="AM20" s="86" t="str">
        <f t="shared" si="28"/>
        <v>Distance</v>
      </c>
      <c r="AN20" s="86" t="str">
        <f t="shared" si="29"/>
        <v>&lt;=</v>
      </c>
      <c r="AO20" s="86">
        <f t="shared" si="30"/>
        <v>150.097412109375</v>
      </c>
      <c r="AP20" s="86">
        <f t="shared" si="31"/>
        <v>13</v>
      </c>
      <c r="AQ20" s="86" t="b">
        <f t="shared" si="32"/>
        <v>1</v>
      </c>
      <c r="AR20" s="86" t="str">
        <f t="shared" si="33"/>
        <v>Speed</v>
      </c>
      <c r="AS20" s="86" t="str">
        <f t="shared" si="34"/>
        <v>&lt;=</v>
      </c>
      <c r="AT20" s="86">
        <f t="shared" si="35"/>
        <v>15.086181640625</v>
      </c>
      <c r="AU20" s="86">
        <f t="shared" si="36"/>
        <v>4</v>
      </c>
      <c r="AV20" s="86" t="b">
        <f t="shared" si="37"/>
        <v>1</v>
      </c>
      <c r="AW20" s="86" t="str">
        <f t="shared" si="38"/>
        <v>Distance</v>
      </c>
      <c r="AX20" s="86" t="str">
        <f t="shared" si="39"/>
        <v>&lt;=</v>
      </c>
      <c r="AY20" s="86">
        <f t="shared" si="40"/>
        <v>211.703369140625</v>
      </c>
      <c r="AZ20" s="86">
        <f t="shared" si="41"/>
        <v>1</v>
      </c>
      <c r="BA20" s="86" t="b">
        <f t="shared" si="42"/>
        <v>0</v>
      </c>
      <c r="BB20" s="86" t="str">
        <f t="shared" si="43"/>
        <v>Speed</v>
      </c>
      <c r="BC20" s="86" t="str">
        <f t="shared" si="44"/>
        <v>&gt;</v>
      </c>
      <c r="BD20" s="86">
        <f t="shared" si="45"/>
        <v>12.778564453125</v>
      </c>
      <c r="BE20" s="86">
        <f t="shared" si="46"/>
        <v>0</v>
      </c>
      <c r="BF20" s="86" t="b">
        <f t="shared" si="47"/>
        <v>1</v>
      </c>
      <c r="BG20" s="86" t="str">
        <f t="shared" si="48"/>
        <v>Distance</v>
      </c>
      <c r="BH20" s="86" t="str">
        <f t="shared" si="49"/>
        <v>&lt;=</v>
      </c>
      <c r="BI20" s="86">
        <f t="shared" si="50"/>
        <v>341.0556640625</v>
      </c>
      <c r="BJ20" s="15">
        <f t="shared" si="51"/>
        <v>0</v>
      </c>
      <c r="BK20" s="15" t="str">
        <f t="shared" si="52"/>
        <v>GEBR&gt;1,27880859375 AND Speed&gt;13,63427734375 AND GEBR&gt;1,046142578125 AND Distance&gt;122,067626953125 AND Distance&lt;=150,097412109375 AND Speed&lt;=15,086181640625 AND Distance&lt;=211,703369140625 AND Speed&gt;12,778564453125 AND Distance&lt;=341,0556640625</v>
      </c>
      <c r="BM20" s="15">
        <v>0</v>
      </c>
      <c r="BN20" s="15">
        <v>1</v>
      </c>
      <c r="BO20" s="15" t="s">
        <v>2225</v>
      </c>
    </row>
    <row r="21" spans="1:67">
      <c r="A21" s="15">
        <v>18</v>
      </c>
      <c r="B21" s="15">
        <v>0</v>
      </c>
      <c r="C21" s="15">
        <v>255447</v>
      </c>
      <c r="D21" s="15">
        <f t="shared" si="0"/>
        <v>62</v>
      </c>
      <c r="E21" s="15">
        <f t="shared" si="1"/>
        <v>1495</v>
      </c>
      <c r="F21" s="15">
        <f t="shared" si="2"/>
        <v>62.364990234375</v>
      </c>
      <c r="G21" s="15">
        <v>65</v>
      </c>
      <c r="H21" s="15">
        <v>66</v>
      </c>
      <c r="I21" s="15">
        <v>5</v>
      </c>
      <c r="J21" s="15">
        <v>4</v>
      </c>
      <c r="K21" s="15">
        <v>177</v>
      </c>
      <c r="L21" s="15">
        <v>85</v>
      </c>
      <c r="M21" s="15">
        <f t="shared" si="3"/>
        <v>2.0751953125E-2</v>
      </c>
      <c r="O21" s="86">
        <f t="shared" si="4"/>
        <v>177</v>
      </c>
      <c r="P21" s="86">
        <f t="shared" si="5"/>
        <v>3.3447265625E-2</v>
      </c>
      <c r="Q21" s="86">
        <f t="shared" si="6"/>
        <v>86</v>
      </c>
      <c r="R21" s="86" t="b">
        <f t="shared" si="7"/>
        <v>1</v>
      </c>
      <c r="S21" s="86" t="str">
        <f t="shared" si="8"/>
        <v>GEBR</v>
      </c>
      <c r="T21" s="86" t="str">
        <f t="shared" si="9"/>
        <v>&lt;=</v>
      </c>
      <c r="U21" s="86">
        <f t="shared" si="10"/>
        <v>1.27880859375</v>
      </c>
      <c r="V21" s="86">
        <f t="shared" si="11"/>
        <v>69</v>
      </c>
      <c r="W21" s="86" t="b">
        <f t="shared" si="12"/>
        <v>0</v>
      </c>
      <c r="X21" s="86" t="str">
        <f t="shared" si="13"/>
        <v>Speed</v>
      </c>
      <c r="Y21" s="86" t="str">
        <f t="shared" si="14"/>
        <v>&gt;</v>
      </c>
      <c r="Z21" s="86">
        <f t="shared" si="15"/>
        <v>18.836181640625</v>
      </c>
      <c r="AA21" s="86">
        <f t="shared" si="16"/>
        <v>24</v>
      </c>
      <c r="AB21" s="86" t="b">
        <f t="shared" si="17"/>
        <v>1</v>
      </c>
      <c r="AC21" s="86" t="str">
        <f t="shared" si="18"/>
        <v>Distance</v>
      </c>
      <c r="AD21" s="86" t="str">
        <f t="shared" si="19"/>
        <v>&lt;=</v>
      </c>
      <c r="AE21" s="86">
        <f t="shared" si="20"/>
        <v>242.153564453125</v>
      </c>
      <c r="AF21" s="86">
        <f t="shared" si="21"/>
        <v>21</v>
      </c>
      <c r="AG21" s="86" t="b">
        <f t="shared" si="22"/>
        <v>0</v>
      </c>
      <c r="AH21" s="86" t="str">
        <f t="shared" si="23"/>
        <v>GEBR</v>
      </c>
      <c r="AI21" s="86" t="str">
        <f t="shared" si="24"/>
        <v>&gt;</v>
      </c>
      <c r="AJ21" s="86">
        <f t="shared" si="25"/>
        <v>1.046142578125</v>
      </c>
      <c r="AK21" s="86">
        <f t="shared" si="26"/>
        <v>16</v>
      </c>
      <c r="AL21" s="86" t="b">
        <f t="shared" si="27"/>
        <v>1</v>
      </c>
      <c r="AM21" s="86" t="str">
        <f t="shared" si="28"/>
        <v>Speed</v>
      </c>
      <c r="AN21" s="86" t="str">
        <f t="shared" si="29"/>
        <v>&lt;=</v>
      </c>
      <c r="AO21" s="86">
        <f t="shared" si="30"/>
        <v>20.85498046875</v>
      </c>
      <c r="AP21" s="86">
        <f t="shared" si="31"/>
        <v>14</v>
      </c>
      <c r="AQ21" s="86" t="b">
        <f t="shared" si="32"/>
        <v>0</v>
      </c>
      <c r="AR21" s="86" t="str">
        <f t="shared" si="33"/>
        <v>Speed</v>
      </c>
      <c r="AS21" s="86" t="str">
        <f t="shared" si="34"/>
        <v>&gt;</v>
      </c>
      <c r="AT21" s="86">
        <f t="shared" si="35"/>
        <v>17.291015625</v>
      </c>
      <c r="AU21" s="86">
        <f t="shared" si="36"/>
        <v>4</v>
      </c>
      <c r="AV21" s="86" t="b">
        <f t="shared" si="37"/>
        <v>0</v>
      </c>
      <c r="AW21" s="86" t="str">
        <f t="shared" si="38"/>
        <v>Distance</v>
      </c>
      <c r="AX21" s="86" t="str">
        <f t="shared" si="39"/>
        <v>&gt;</v>
      </c>
      <c r="AY21" s="86">
        <f t="shared" si="40"/>
        <v>211.703369140625</v>
      </c>
      <c r="AZ21" s="86">
        <f t="shared" si="41"/>
        <v>1</v>
      </c>
      <c r="BA21" s="86" t="b">
        <f t="shared" si="42"/>
        <v>0</v>
      </c>
      <c r="BB21" s="86" t="str">
        <f t="shared" si="43"/>
        <v>Speed</v>
      </c>
      <c r="BC21" s="86" t="str">
        <f t="shared" si="44"/>
        <v>&gt;</v>
      </c>
      <c r="BD21" s="86">
        <f t="shared" si="45"/>
        <v>12.778564453125</v>
      </c>
      <c r="BE21" s="86">
        <f t="shared" si="46"/>
        <v>0</v>
      </c>
      <c r="BF21" s="86" t="b">
        <f t="shared" si="47"/>
        <v>1</v>
      </c>
      <c r="BG21" s="86" t="str">
        <f t="shared" si="48"/>
        <v>Distance</v>
      </c>
      <c r="BH21" s="86" t="str">
        <f t="shared" si="49"/>
        <v>&lt;=</v>
      </c>
      <c r="BI21" s="86">
        <f t="shared" si="50"/>
        <v>341.0556640625</v>
      </c>
      <c r="BJ21" s="15">
        <f t="shared" si="51"/>
        <v>1</v>
      </c>
      <c r="BK21" s="15" t="str">
        <f t="shared" si="52"/>
        <v>GEBR&lt;=1,27880859375 AND Speed&gt;18,836181640625 AND Distance&lt;=242,153564453125 AND GEBR&gt;1,046142578125 AND Speed&lt;=20,85498046875 AND Speed&gt;17,291015625 AND Distance&gt;211,703369140625 AND Speed&gt;12,778564453125 AND Distance&lt;=341,0556640625</v>
      </c>
      <c r="BM21" s="15">
        <v>0</v>
      </c>
      <c r="BN21" s="15">
        <v>1</v>
      </c>
      <c r="BO21" s="15" t="s">
        <v>2228</v>
      </c>
    </row>
    <row r="22" spans="1:67">
      <c r="A22" s="15">
        <v>19</v>
      </c>
      <c r="B22" s="15">
        <v>1</v>
      </c>
      <c r="C22" s="15">
        <v>8402</v>
      </c>
      <c r="D22" s="15">
        <f t="shared" si="0"/>
        <v>2</v>
      </c>
      <c r="E22" s="15">
        <f t="shared" si="1"/>
        <v>210</v>
      </c>
      <c r="F22" s="15">
        <f t="shared" si="2"/>
        <v>2.05126953125</v>
      </c>
      <c r="G22" s="15">
        <v>61</v>
      </c>
      <c r="H22" s="15">
        <v>62</v>
      </c>
      <c r="I22" s="15">
        <v>17</v>
      </c>
      <c r="J22" s="15">
        <v>5</v>
      </c>
      <c r="K22" s="15">
        <v>178</v>
      </c>
      <c r="L22" s="15">
        <v>220</v>
      </c>
      <c r="M22" s="15">
        <f t="shared" si="3"/>
        <v>5.37109375E-2</v>
      </c>
      <c r="O22" s="86">
        <f t="shared" si="4"/>
        <v>178</v>
      </c>
      <c r="P22" s="86">
        <f t="shared" si="5"/>
        <v>0.208251953125</v>
      </c>
      <c r="Q22" s="86">
        <f t="shared" si="6"/>
        <v>86</v>
      </c>
      <c r="R22" s="86" t="b">
        <f t="shared" si="7"/>
        <v>0</v>
      </c>
      <c r="S22" s="86" t="str">
        <f t="shared" si="8"/>
        <v>GEBR</v>
      </c>
      <c r="T22" s="86" t="str">
        <f t="shared" si="9"/>
        <v>&gt;</v>
      </c>
      <c r="U22" s="86">
        <f t="shared" si="10"/>
        <v>1.27880859375</v>
      </c>
      <c r="V22" s="86">
        <f t="shared" si="11"/>
        <v>69</v>
      </c>
      <c r="W22" s="86" t="b">
        <f t="shared" si="12"/>
        <v>0</v>
      </c>
      <c r="X22" s="86" t="str">
        <f t="shared" si="13"/>
        <v>Speed</v>
      </c>
      <c r="Y22" s="86" t="str">
        <f t="shared" si="14"/>
        <v>&gt;</v>
      </c>
      <c r="Z22" s="86">
        <f t="shared" si="15"/>
        <v>18.836181640625</v>
      </c>
      <c r="AA22" s="86">
        <f t="shared" si="16"/>
        <v>24</v>
      </c>
      <c r="AB22" s="86" t="b">
        <f t="shared" si="17"/>
        <v>1</v>
      </c>
      <c r="AC22" s="86" t="str">
        <f t="shared" si="18"/>
        <v>Distance</v>
      </c>
      <c r="AD22" s="86" t="str">
        <f t="shared" si="19"/>
        <v>&lt;=</v>
      </c>
      <c r="AE22" s="86">
        <f t="shared" si="20"/>
        <v>242.153564453125</v>
      </c>
      <c r="AF22" s="86">
        <f t="shared" si="21"/>
        <v>21</v>
      </c>
      <c r="AG22" s="86" t="b">
        <f t="shared" si="22"/>
        <v>0</v>
      </c>
      <c r="AH22" s="86" t="str">
        <f t="shared" si="23"/>
        <v>GEBR</v>
      </c>
      <c r="AI22" s="86" t="str">
        <f t="shared" si="24"/>
        <v>&gt;</v>
      </c>
      <c r="AJ22" s="86">
        <f t="shared" si="25"/>
        <v>1.046142578125</v>
      </c>
      <c r="AK22" s="86">
        <f t="shared" si="26"/>
        <v>16</v>
      </c>
      <c r="AL22" s="86" t="b">
        <f t="shared" si="27"/>
        <v>1</v>
      </c>
      <c r="AM22" s="86" t="str">
        <f t="shared" si="28"/>
        <v>Speed</v>
      </c>
      <c r="AN22" s="86" t="str">
        <f t="shared" si="29"/>
        <v>&lt;=</v>
      </c>
      <c r="AO22" s="86">
        <f t="shared" si="30"/>
        <v>20.85498046875</v>
      </c>
      <c r="AP22" s="86">
        <f t="shared" si="31"/>
        <v>14</v>
      </c>
      <c r="AQ22" s="86" t="b">
        <f t="shared" si="32"/>
        <v>0</v>
      </c>
      <c r="AR22" s="86" t="str">
        <f t="shared" si="33"/>
        <v>Speed</v>
      </c>
      <c r="AS22" s="86" t="str">
        <f t="shared" si="34"/>
        <v>&gt;</v>
      </c>
      <c r="AT22" s="86">
        <f t="shared" si="35"/>
        <v>17.291015625</v>
      </c>
      <c r="AU22" s="86">
        <f t="shared" si="36"/>
        <v>4</v>
      </c>
      <c r="AV22" s="86" t="b">
        <f t="shared" si="37"/>
        <v>0</v>
      </c>
      <c r="AW22" s="86" t="str">
        <f t="shared" si="38"/>
        <v>Distance</v>
      </c>
      <c r="AX22" s="86" t="str">
        <f t="shared" si="39"/>
        <v>&gt;</v>
      </c>
      <c r="AY22" s="86">
        <f t="shared" si="40"/>
        <v>211.703369140625</v>
      </c>
      <c r="AZ22" s="86">
        <f t="shared" si="41"/>
        <v>1</v>
      </c>
      <c r="BA22" s="86" t="b">
        <f t="shared" si="42"/>
        <v>0</v>
      </c>
      <c r="BB22" s="86" t="str">
        <f t="shared" si="43"/>
        <v>Speed</v>
      </c>
      <c r="BC22" s="86" t="str">
        <f t="shared" si="44"/>
        <v>&gt;</v>
      </c>
      <c r="BD22" s="86">
        <f t="shared" si="45"/>
        <v>12.778564453125</v>
      </c>
      <c r="BE22" s="86">
        <f t="shared" si="46"/>
        <v>0</v>
      </c>
      <c r="BF22" s="86" t="b">
        <f t="shared" si="47"/>
        <v>1</v>
      </c>
      <c r="BG22" s="86" t="str">
        <f t="shared" si="48"/>
        <v>Distance</v>
      </c>
      <c r="BH22" s="86" t="str">
        <f t="shared" si="49"/>
        <v>&lt;=</v>
      </c>
      <c r="BI22" s="86">
        <f t="shared" si="50"/>
        <v>341.0556640625</v>
      </c>
      <c r="BJ22" s="15">
        <f t="shared" si="51"/>
        <v>0</v>
      </c>
      <c r="BK22" s="15" t="str">
        <f t="shared" si="52"/>
        <v>GEBR&gt;1,27880859375 AND Speed&gt;18,836181640625 AND Distance&lt;=242,153564453125 AND GEBR&gt;1,046142578125 AND Speed&lt;=20,85498046875 AND Speed&gt;17,291015625 AND Distance&gt;211,703369140625 AND Speed&gt;12,778564453125 AND Distance&lt;=341,0556640625</v>
      </c>
      <c r="BM22" s="15">
        <v>0</v>
      </c>
      <c r="BN22" s="15">
        <v>1</v>
      </c>
      <c r="BO22" s="15" t="s">
        <v>2230</v>
      </c>
    </row>
    <row r="23" spans="1:67">
      <c r="A23" s="15">
        <v>20</v>
      </c>
      <c r="B23" s="15">
        <v>1</v>
      </c>
      <c r="C23" s="15">
        <v>18223</v>
      </c>
      <c r="D23" s="15">
        <f t="shared" si="0"/>
        <v>4</v>
      </c>
      <c r="E23" s="15">
        <f t="shared" si="1"/>
        <v>1839</v>
      </c>
      <c r="F23" s="15">
        <f t="shared" si="2"/>
        <v>4.448974609375</v>
      </c>
      <c r="G23" s="15">
        <v>95</v>
      </c>
      <c r="H23" s="15">
        <v>96</v>
      </c>
      <c r="I23" s="15">
        <v>17</v>
      </c>
      <c r="J23" s="15">
        <v>5</v>
      </c>
      <c r="K23" s="15">
        <v>183</v>
      </c>
      <c r="L23" s="15">
        <v>1254</v>
      </c>
      <c r="M23" s="15">
        <f t="shared" si="3"/>
        <v>0.30615234375</v>
      </c>
      <c r="O23" s="86">
        <f t="shared" si="4"/>
        <v>183</v>
      </c>
      <c r="P23" s="86">
        <f t="shared" si="5"/>
        <v>0</v>
      </c>
      <c r="Q23" s="86">
        <f t="shared" si="6"/>
        <v>181</v>
      </c>
      <c r="R23" s="86" t="b">
        <f t="shared" si="7"/>
        <v>1</v>
      </c>
      <c r="S23" s="86" t="str">
        <f t="shared" si="8"/>
        <v>GEBR</v>
      </c>
      <c r="T23" s="86" t="str">
        <f t="shared" si="9"/>
        <v>&lt;=</v>
      </c>
      <c r="U23" s="86">
        <f t="shared" si="10"/>
        <v>0.715087890625</v>
      </c>
      <c r="V23" s="86">
        <f t="shared" si="11"/>
        <v>98</v>
      </c>
      <c r="W23" s="86" t="b">
        <f t="shared" si="12"/>
        <v>1</v>
      </c>
      <c r="X23" s="86" t="str">
        <f t="shared" si="13"/>
        <v>Distance</v>
      </c>
      <c r="Y23" s="86" t="str">
        <f t="shared" si="14"/>
        <v>&lt;=</v>
      </c>
      <c r="Z23" s="86">
        <f t="shared" si="15"/>
        <v>45.008056640625</v>
      </c>
      <c r="AA23" s="86">
        <f t="shared" si="16"/>
        <v>96</v>
      </c>
      <c r="AB23" s="86" t="b">
        <f t="shared" si="17"/>
        <v>0</v>
      </c>
      <c r="AC23" s="86" t="str">
        <f t="shared" si="18"/>
        <v>Distance</v>
      </c>
      <c r="AD23" s="86" t="str">
        <f t="shared" si="19"/>
        <v>&gt;</v>
      </c>
      <c r="AE23" s="86">
        <f t="shared" si="20"/>
        <v>38.1865234375</v>
      </c>
      <c r="AF23" s="86">
        <f t="shared" si="21"/>
        <v>20</v>
      </c>
      <c r="AG23" s="86" t="b">
        <f t="shared" si="22"/>
        <v>0</v>
      </c>
      <c r="AH23" s="86" t="str">
        <f t="shared" si="23"/>
        <v>Speed</v>
      </c>
      <c r="AI23" s="86" t="str">
        <f t="shared" si="24"/>
        <v>&gt;</v>
      </c>
      <c r="AJ23" s="86">
        <f t="shared" si="25"/>
        <v>4.448974609375</v>
      </c>
      <c r="AK23" s="86">
        <f t="shared" si="26"/>
        <v>17</v>
      </c>
      <c r="AL23" s="86" t="b">
        <f t="shared" si="27"/>
        <v>0</v>
      </c>
      <c r="AM23" s="86" t="str">
        <f t="shared" si="28"/>
        <v>Distance</v>
      </c>
      <c r="AN23" s="86" t="str">
        <f t="shared" si="29"/>
        <v>&gt;</v>
      </c>
      <c r="AO23" s="86">
        <f t="shared" si="30"/>
        <v>29.61279296875</v>
      </c>
      <c r="AP23" s="86">
        <f t="shared" si="31"/>
        <v>5</v>
      </c>
      <c r="AQ23" s="86" t="b">
        <f t="shared" si="32"/>
        <v>1</v>
      </c>
      <c r="AR23" s="86" t="str">
        <f t="shared" si="33"/>
        <v>Speed</v>
      </c>
      <c r="AS23" s="86" t="str">
        <f t="shared" si="34"/>
        <v>&lt;=</v>
      </c>
      <c r="AT23" s="86">
        <f t="shared" si="35"/>
        <v>5.92333984375</v>
      </c>
      <c r="AU23" s="86">
        <f t="shared" si="36"/>
        <v>3</v>
      </c>
      <c r="AV23" s="86" t="b">
        <f t="shared" si="37"/>
        <v>1</v>
      </c>
      <c r="AW23" s="86" t="str">
        <f t="shared" si="38"/>
        <v>Distance</v>
      </c>
      <c r="AX23" s="86" t="str">
        <f t="shared" si="39"/>
        <v>&lt;=</v>
      </c>
      <c r="AY23" s="86">
        <f t="shared" si="40"/>
        <v>87.981201171875</v>
      </c>
      <c r="AZ23" s="86">
        <f t="shared" si="41"/>
        <v>1</v>
      </c>
      <c r="BA23" s="86" t="b">
        <f t="shared" si="42"/>
        <v>1</v>
      </c>
      <c r="BB23" s="86" t="str">
        <f t="shared" si="43"/>
        <v>Speed</v>
      </c>
      <c r="BC23" s="86" t="str">
        <f t="shared" si="44"/>
        <v>&lt;=</v>
      </c>
      <c r="BD23" s="86">
        <f t="shared" si="45"/>
        <v>12.778564453125</v>
      </c>
      <c r="BE23" s="86">
        <f t="shared" si="46"/>
        <v>0</v>
      </c>
      <c r="BF23" s="86" t="b">
        <f t="shared" si="47"/>
        <v>1</v>
      </c>
      <c r="BG23" s="86" t="str">
        <f t="shared" si="48"/>
        <v>Distance</v>
      </c>
      <c r="BH23" s="86" t="str">
        <f t="shared" si="49"/>
        <v>&lt;=</v>
      </c>
      <c r="BI23" s="86">
        <f t="shared" si="50"/>
        <v>341.0556640625</v>
      </c>
      <c r="BJ23" s="15">
        <f t="shared" si="51"/>
        <v>1</v>
      </c>
      <c r="BK23" s="15" t="str">
        <f t="shared" si="52"/>
        <v>GEBR&lt;=0,715087890625 AND Distance&lt;=45,008056640625 AND Distance&gt;38,1865234375 AND Speed&gt;4,448974609375 AND Distance&gt;29,61279296875 AND Speed&lt;=5,92333984375 AND Distance&lt;=87,981201171875 AND Speed&lt;=12,778564453125 AND Distance&lt;=341,0556640625</v>
      </c>
      <c r="BM23" s="15">
        <v>0</v>
      </c>
      <c r="BN23" s="15">
        <v>1</v>
      </c>
      <c r="BO23" s="15" t="s">
        <v>2231</v>
      </c>
    </row>
    <row r="24" spans="1:67">
      <c r="A24" s="15">
        <v>21</v>
      </c>
      <c r="B24" s="15">
        <v>2</v>
      </c>
      <c r="C24" s="15">
        <v>4285</v>
      </c>
      <c r="D24" s="15">
        <f t="shared" si="0"/>
        <v>1</v>
      </c>
      <c r="E24" s="15">
        <f t="shared" si="1"/>
        <v>189</v>
      </c>
      <c r="F24" s="15">
        <f t="shared" si="2"/>
        <v>1.046142578125</v>
      </c>
      <c r="G24" s="15">
        <v>23</v>
      </c>
      <c r="H24" s="15">
        <v>24</v>
      </c>
      <c r="I24" s="15">
        <v>16</v>
      </c>
      <c r="J24" s="15">
        <v>5</v>
      </c>
      <c r="K24" s="15">
        <v>184</v>
      </c>
      <c r="L24" s="15">
        <v>476</v>
      </c>
      <c r="M24" s="15">
        <f t="shared" si="3"/>
        <v>0.1162109375</v>
      </c>
      <c r="O24" s="86">
        <f t="shared" si="4"/>
        <v>184</v>
      </c>
      <c r="P24" s="86">
        <f t="shared" si="5"/>
        <v>0.281982421875</v>
      </c>
      <c r="Q24" s="86">
        <f t="shared" si="6"/>
        <v>181</v>
      </c>
      <c r="R24" s="86" t="b">
        <f t="shared" si="7"/>
        <v>0</v>
      </c>
      <c r="S24" s="86" t="str">
        <f t="shared" si="8"/>
        <v>GEBR</v>
      </c>
      <c r="T24" s="86" t="str">
        <f t="shared" si="9"/>
        <v>&gt;</v>
      </c>
      <c r="U24" s="86">
        <f t="shared" si="10"/>
        <v>0.715087890625</v>
      </c>
      <c r="V24" s="86">
        <f t="shared" si="11"/>
        <v>98</v>
      </c>
      <c r="W24" s="86" t="b">
        <f t="shared" si="12"/>
        <v>1</v>
      </c>
      <c r="X24" s="86" t="str">
        <f t="shared" si="13"/>
        <v>Distance</v>
      </c>
      <c r="Y24" s="86" t="str">
        <f t="shared" si="14"/>
        <v>&lt;=</v>
      </c>
      <c r="Z24" s="86">
        <f t="shared" si="15"/>
        <v>45.008056640625</v>
      </c>
      <c r="AA24" s="86">
        <f t="shared" si="16"/>
        <v>96</v>
      </c>
      <c r="AB24" s="86" t="b">
        <f t="shared" si="17"/>
        <v>0</v>
      </c>
      <c r="AC24" s="86" t="str">
        <f t="shared" si="18"/>
        <v>Distance</v>
      </c>
      <c r="AD24" s="86" t="str">
        <f t="shared" si="19"/>
        <v>&gt;</v>
      </c>
      <c r="AE24" s="86">
        <f t="shared" si="20"/>
        <v>38.1865234375</v>
      </c>
      <c r="AF24" s="86">
        <f t="shared" si="21"/>
        <v>20</v>
      </c>
      <c r="AG24" s="86" t="b">
        <f t="shared" si="22"/>
        <v>0</v>
      </c>
      <c r="AH24" s="86" t="str">
        <f t="shared" si="23"/>
        <v>Speed</v>
      </c>
      <c r="AI24" s="86" t="str">
        <f t="shared" si="24"/>
        <v>&gt;</v>
      </c>
      <c r="AJ24" s="86">
        <f t="shared" si="25"/>
        <v>4.448974609375</v>
      </c>
      <c r="AK24" s="86">
        <f t="shared" si="26"/>
        <v>17</v>
      </c>
      <c r="AL24" s="86" t="b">
        <f t="shared" si="27"/>
        <v>0</v>
      </c>
      <c r="AM24" s="86" t="str">
        <f t="shared" si="28"/>
        <v>Distance</v>
      </c>
      <c r="AN24" s="86" t="str">
        <f t="shared" si="29"/>
        <v>&gt;</v>
      </c>
      <c r="AO24" s="86">
        <f t="shared" si="30"/>
        <v>29.61279296875</v>
      </c>
      <c r="AP24" s="86">
        <f t="shared" si="31"/>
        <v>5</v>
      </c>
      <c r="AQ24" s="86" t="b">
        <f t="shared" si="32"/>
        <v>1</v>
      </c>
      <c r="AR24" s="86" t="str">
        <f t="shared" si="33"/>
        <v>Speed</v>
      </c>
      <c r="AS24" s="86" t="str">
        <f t="shared" si="34"/>
        <v>&lt;=</v>
      </c>
      <c r="AT24" s="86">
        <f t="shared" si="35"/>
        <v>5.92333984375</v>
      </c>
      <c r="AU24" s="86">
        <f t="shared" si="36"/>
        <v>3</v>
      </c>
      <c r="AV24" s="86" t="b">
        <f t="shared" si="37"/>
        <v>1</v>
      </c>
      <c r="AW24" s="86" t="str">
        <f t="shared" si="38"/>
        <v>Distance</v>
      </c>
      <c r="AX24" s="86" t="str">
        <f t="shared" si="39"/>
        <v>&lt;=</v>
      </c>
      <c r="AY24" s="86">
        <f t="shared" si="40"/>
        <v>87.981201171875</v>
      </c>
      <c r="AZ24" s="86">
        <f t="shared" si="41"/>
        <v>1</v>
      </c>
      <c r="BA24" s="86" t="b">
        <f t="shared" si="42"/>
        <v>1</v>
      </c>
      <c r="BB24" s="86" t="str">
        <f t="shared" si="43"/>
        <v>Speed</v>
      </c>
      <c r="BC24" s="86" t="str">
        <f t="shared" si="44"/>
        <v>&lt;=</v>
      </c>
      <c r="BD24" s="86">
        <f t="shared" si="45"/>
        <v>12.778564453125</v>
      </c>
      <c r="BE24" s="86">
        <f t="shared" si="46"/>
        <v>0</v>
      </c>
      <c r="BF24" s="86" t="b">
        <f t="shared" si="47"/>
        <v>1</v>
      </c>
      <c r="BG24" s="86" t="str">
        <f t="shared" si="48"/>
        <v>Distance</v>
      </c>
      <c r="BH24" s="86" t="str">
        <f t="shared" si="49"/>
        <v>&lt;=</v>
      </c>
      <c r="BI24" s="86">
        <f t="shared" si="50"/>
        <v>341.0556640625</v>
      </c>
      <c r="BJ24" s="15">
        <f t="shared" si="51"/>
        <v>0</v>
      </c>
      <c r="BK24" s="15" t="str">
        <f t="shared" si="52"/>
        <v>GEBR&gt;0,715087890625 AND Distance&lt;=45,008056640625 AND Distance&gt;38,1865234375 AND Speed&gt;4,448974609375 AND Distance&gt;29,61279296875 AND Speed&lt;=5,92333984375 AND Distance&lt;=87,981201171875 AND Speed&lt;=12,778564453125 AND Distance&lt;=341,0556640625</v>
      </c>
      <c r="BM24" s="15">
        <v>0</v>
      </c>
      <c r="BN24" s="15">
        <v>1</v>
      </c>
      <c r="BO24" s="15" t="s">
        <v>2236</v>
      </c>
    </row>
    <row r="25" spans="1:67">
      <c r="A25" s="15">
        <v>22</v>
      </c>
      <c r="B25" s="15">
        <v>2</v>
      </c>
      <c r="C25" s="15">
        <v>5238</v>
      </c>
      <c r="D25" s="15">
        <f t="shared" si="0"/>
        <v>1</v>
      </c>
      <c r="E25" s="15">
        <f t="shared" si="1"/>
        <v>1142</v>
      </c>
      <c r="F25" s="15">
        <f t="shared" si="2"/>
        <v>1.27880859375</v>
      </c>
      <c r="G25" s="15">
        <v>71</v>
      </c>
      <c r="H25" s="15">
        <v>72</v>
      </c>
      <c r="I25" s="15">
        <v>16</v>
      </c>
      <c r="J25" s="15">
        <v>5</v>
      </c>
      <c r="K25" s="15">
        <v>189</v>
      </c>
      <c r="L25" s="15">
        <v>68</v>
      </c>
      <c r="M25" s="15">
        <f t="shared" si="3"/>
        <v>1.66015625E-2</v>
      </c>
      <c r="O25" s="86">
        <f t="shared" si="4"/>
        <v>189</v>
      </c>
      <c r="P25" s="86">
        <f t="shared" si="5"/>
        <v>1.5625E-2</v>
      </c>
      <c r="Q25" s="86">
        <f t="shared" si="6"/>
        <v>187</v>
      </c>
      <c r="R25" s="86" t="b">
        <f t="shared" si="7"/>
        <v>1</v>
      </c>
      <c r="S25" s="86" t="str">
        <f t="shared" si="8"/>
        <v>Distance</v>
      </c>
      <c r="T25" s="86" t="str">
        <f t="shared" si="9"/>
        <v>&lt;=</v>
      </c>
      <c r="U25" s="86">
        <f t="shared" si="10"/>
        <v>288.46142578125</v>
      </c>
      <c r="V25" s="86">
        <f t="shared" si="11"/>
        <v>186</v>
      </c>
      <c r="W25" s="86" t="b">
        <f t="shared" si="12"/>
        <v>1</v>
      </c>
      <c r="X25" s="86" t="str">
        <f t="shared" si="13"/>
        <v>Speed</v>
      </c>
      <c r="Y25" s="86" t="str">
        <f t="shared" si="14"/>
        <v>&lt;=</v>
      </c>
      <c r="Z25" s="86">
        <f t="shared" si="15"/>
        <v>22.592529296875</v>
      </c>
      <c r="AA25" s="86">
        <f t="shared" si="16"/>
        <v>71</v>
      </c>
      <c r="AB25" s="86" t="b">
        <f t="shared" si="17"/>
        <v>0</v>
      </c>
      <c r="AC25" s="86" t="str">
        <f t="shared" si="18"/>
        <v>GEBR</v>
      </c>
      <c r="AD25" s="86" t="str">
        <f t="shared" si="19"/>
        <v>&gt;</v>
      </c>
      <c r="AE25" s="86">
        <f t="shared" si="20"/>
        <v>1.046142578125</v>
      </c>
      <c r="AF25" s="86">
        <f t="shared" si="21"/>
        <v>22</v>
      </c>
      <c r="AG25" s="86" t="b">
        <f t="shared" si="22"/>
        <v>1</v>
      </c>
      <c r="AH25" s="86" t="str">
        <f t="shared" si="23"/>
        <v>GEBR</v>
      </c>
      <c r="AI25" s="86" t="str">
        <f t="shared" si="24"/>
        <v>&lt;=</v>
      </c>
      <c r="AJ25" s="86">
        <f t="shared" si="25"/>
        <v>1.27880859375</v>
      </c>
      <c r="AK25" s="86">
        <f t="shared" si="26"/>
        <v>16</v>
      </c>
      <c r="AL25" s="86" t="b">
        <f t="shared" si="27"/>
        <v>0</v>
      </c>
      <c r="AM25" s="86" t="str">
        <f t="shared" si="28"/>
        <v>Speed</v>
      </c>
      <c r="AN25" s="86" t="str">
        <f t="shared" si="29"/>
        <v>&gt;</v>
      </c>
      <c r="AO25" s="86">
        <f t="shared" si="30"/>
        <v>20.85498046875</v>
      </c>
      <c r="AP25" s="86">
        <f t="shared" si="31"/>
        <v>14</v>
      </c>
      <c r="AQ25" s="86" t="b">
        <f t="shared" si="32"/>
        <v>0</v>
      </c>
      <c r="AR25" s="86" t="str">
        <f t="shared" si="33"/>
        <v>Speed</v>
      </c>
      <c r="AS25" s="86" t="str">
        <f t="shared" si="34"/>
        <v>&gt;</v>
      </c>
      <c r="AT25" s="86">
        <f t="shared" si="35"/>
        <v>17.291015625</v>
      </c>
      <c r="AU25" s="86">
        <f t="shared" si="36"/>
        <v>4</v>
      </c>
      <c r="AV25" s="86" t="b">
        <f t="shared" si="37"/>
        <v>0</v>
      </c>
      <c r="AW25" s="86" t="str">
        <f t="shared" si="38"/>
        <v>Distance</v>
      </c>
      <c r="AX25" s="86" t="str">
        <f t="shared" si="39"/>
        <v>&gt;</v>
      </c>
      <c r="AY25" s="86">
        <f t="shared" si="40"/>
        <v>211.703369140625</v>
      </c>
      <c r="AZ25" s="86">
        <f t="shared" si="41"/>
        <v>1</v>
      </c>
      <c r="BA25" s="86" t="b">
        <f t="shared" si="42"/>
        <v>0</v>
      </c>
      <c r="BB25" s="86" t="str">
        <f t="shared" si="43"/>
        <v>Speed</v>
      </c>
      <c r="BC25" s="86" t="str">
        <f t="shared" si="44"/>
        <v>&gt;</v>
      </c>
      <c r="BD25" s="86">
        <f t="shared" si="45"/>
        <v>12.778564453125</v>
      </c>
      <c r="BE25" s="86">
        <f t="shared" si="46"/>
        <v>0</v>
      </c>
      <c r="BF25" s="86" t="b">
        <f t="shared" si="47"/>
        <v>1</v>
      </c>
      <c r="BG25" s="86" t="str">
        <f t="shared" si="48"/>
        <v>Distance</v>
      </c>
      <c r="BH25" s="86" t="str">
        <f t="shared" si="49"/>
        <v>&lt;=</v>
      </c>
      <c r="BI25" s="86">
        <f t="shared" si="50"/>
        <v>341.0556640625</v>
      </c>
      <c r="BJ25" s="15">
        <f t="shared" si="51"/>
        <v>1</v>
      </c>
      <c r="BK25" s="15" t="str">
        <f t="shared" si="52"/>
        <v>Distance&lt;=288,46142578125 AND Speed&lt;=22,592529296875 AND GEBR&gt;1,046142578125 AND GEBR&lt;=1,27880859375 AND Speed&gt;20,85498046875 AND Speed&gt;17,291015625 AND Distance&gt;211,703369140625 AND Speed&gt;12,778564453125 AND Distance&lt;=341,0556640625</v>
      </c>
      <c r="BM25" s="15">
        <v>0</v>
      </c>
      <c r="BN25" s="15">
        <v>1</v>
      </c>
      <c r="BO25" s="15" t="s">
        <v>2237</v>
      </c>
    </row>
    <row r="26" spans="1:67">
      <c r="A26" s="15">
        <v>23</v>
      </c>
      <c r="B26" s="15">
        <v>0</v>
      </c>
      <c r="C26" s="15">
        <v>1308907</v>
      </c>
      <c r="D26" s="15">
        <f t="shared" si="0"/>
        <v>319</v>
      </c>
      <c r="E26" s="15">
        <f t="shared" si="1"/>
        <v>2283</v>
      </c>
      <c r="F26" s="15">
        <f t="shared" si="2"/>
        <v>319.557373046875</v>
      </c>
      <c r="G26" s="15">
        <v>59</v>
      </c>
      <c r="H26" s="15">
        <v>60</v>
      </c>
      <c r="I26" s="15">
        <v>21</v>
      </c>
      <c r="J26" s="15">
        <v>6</v>
      </c>
      <c r="K26" s="15">
        <v>190</v>
      </c>
      <c r="L26" s="15">
        <v>189</v>
      </c>
      <c r="M26" s="15">
        <f t="shared" si="3"/>
        <v>4.6142578125E-2</v>
      </c>
      <c r="O26" s="86">
        <f t="shared" si="4"/>
        <v>190</v>
      </c>
      <c r="P26" s="86">
        <f t="shared" si="5"/>
        <v>0.333251953125</v>
      </c>
      <c r="Q26" s="86">
        <f t="shared" si="6"/>
        <v>187</v>
      </c>
      <c r="R26" s="86" t="b">
        <f t="shared" si="7"/>
        <v>0</v>
      </c>
      <c r="S26" s="86" t="str">
        <f t="shared" si="8"/>
        <v>Distance</v>
      </c>
      <c r="T26" s="86" t="str">
        <f t="shared" si="9"/>
        <v>&gt;</v>
      </c>
      <c r="U26" s="86">
        <f t="shared" si="10"/>
        <v>288.46142578125</v>
      </c>
      <c r="V26" s="86">
        <f t="shared" si="11"/>
        <v>186</v>
      </c>
      <c r="W26" s="86" t="b">
        <f t="shared" si="12"/>
        <v>1</v>
      </c>
      <c r="X26" s="86" t="str">
        <f t="shared" si="13"/>
        <v>Speed</v>
      </c>
      <c r="Y26" s="86" t="str">
        <f t="shared" si="14"/>
        <v>&lt;=</v>
      </c>
      <c r="Z26" s="86">
        <f t="shared" si="15"/>
        <v>22.592529296875</v>
      </c>
      <c r="AA26" s="86">
        <f t="shared" si="16"/>
        <v>71</v>
      </c>
      <c r="AB26" s="86" t="b">
        <f t="shared" si="17"/>
        <v>0</v>
      </c>
      <c r="AC26" s="86" t="str">
        <f t="shared" si="18"/>
        <v>GEBR</v>
      </c>
      <c r="AD26" s="86" t="str">
        <f t="shared" si="19"/>
        <v>&gt;</v>
      </c>
      <c r="AE26" s="86">
        <f t="shared" si="20"/>
        <v>1.046142578125</v>
      </c>
      <c r="AF26" s="86">
        <f t="shared" si="21"/>
        <v>22</v>
      </c>
      <c r="AG26" s="86" t="b">
        <f t="shared" si="22"/>
        <v>1</v>
      </c>
      <c r="AH26" s="86" t="str">
        <f t="shared" si="23"/>
        <v>GEBR</v>
      </c>
      <c r="AI26" s="86" t="str">
        <f t="shared" si="24"/>
        <v>&lt;=</v>
      </c>
      <c r="AJ26" s="86">
        <f t="shared" si="25"/>
        <v>1.27880859375</v>
      </c>
      <c r="AK26" s="86">
        <f t="shared" si="26"/>
        <v>16</v>
      </c>
      <c r="AL26" s="86" t="b">
        <f t="shared" si="27"/>
        <v>0</v>
      </c>
      <c r="AM26" s="86" t="str">
        <f t="shared" si="28"/>
        <v>Speed</v>
      </c>
      <c r="AN26" s="86" t="str">
        <f t="shared" si="29"/>
        <v>&gt;</v>
      </c>
      <c r="AO26" s="86">
        <f t="shared" si="30"/>
        <v>20.85498046875</v>
      </c>
      <c r="AP26" s="86">
        <f t="shared" si="31"/>
        <v>14</v>
      </c>
      <c r="AQ26" s="86" t="b">
        <f t="shared" si="32"/>
        <v>0</v>
      </c>
      <c r="AR26" s="86" t="str">
        <f t="shared" si="33"/>
        <v>Speed</v>
      </c>
      <c r="AS26" s="86" t="str">
        <f t="shared" si="34"/>
        <v>&gt;</v>
      </c>
      <c r="AT26" s="86">
        <f t="shared" si="35"/>
        <v>17.291015625</v>
      </c>
      <c r="AU26" s="86">
        <f t="shared" si="36"/>
        <v>4</v>
      </c>
      <c r="AV26" s="86" t="b">
        <f t="shared" si="37"/>
        <v>0</v>
      </c>
      <c r="AW26" s="86" t="str">
        <f t="shared" si="38"/>
        <v>Distance</v>
      </c>
      <c r="AX26" s="86" t="str">
        <f t="shared" si="39"/>
        <v>&gt;</v>
      </c>
      <c r="AY26" s="86">
        <f t="shared" si="40"/>
        <v>211.703369140625</v>
      </c>
      <c r="AZ26" s="86">
        <f t="shared" si="41"/>
        <v>1</v>
      </c>
      <c r="BA26" s="86" t="b">
        <f t="shared" si="42"/>
        <v>0</v>
      </c>
      <c r="BB26" s="86" t="str">
        <f t="shared" si="43"/>
        <v>Speed</v>
      </c>
      <c r="BC26" s="86" t="str">
        <f t="shared" si="44"/>
        <v>&gt;</v>
      </c>
      <c r="BD26" s="86">
        <f t="shared" si="45"/>
        <v>12.778564453125</v>
      </c>
      <c r="BE26" s="86">
        <f t="shared" si="46"/>
        <v>0</v>
      </c>
      <c r="BF26" s="86" t="b">
        <f t="shared" si="47"/>
        <v>1</v>
      </c>
      <c r="BG26" s="86" t="str">
        <f t="shared" si="48"/>
        <v>Distance</v>
      </c>
      <c r="BH26" s="86" t="str">
        <f t="shared" si="49"/>
        <v>&lt;=</v>
      </c>
      <c r="BI26" s="86">
        <f t="shared" si="50"/>
        <v>341.0556640625</v>
      </c>
      <c r="BJ26" s="15">
        <f t="shared" si="51"/>
        <v>0</v>
      </c>
      <c r="BK26" s="15" t="str">
        <f t="shared" si="52"/>
        <v>Distance&gt;288,46142578125 AND Speed&lt;=22,592529296875 AND GEBR&gt;1,046142578125 AND GEBR&lt;=1,27880859375 AND Speed&gt;20,85498046875 AND Speed&gt;17,291015625 AND Distance&gt;211,703369140625 AND Speed&gt;12,778564453125 AND Distance&lt;=341,0556640625</v>
      </c>
      <c r="BM26" s="15">
        <v>0</v>
      </c>
      <c r="BN26" s="15">
        <v>1</v>
      </c>
      <c r="BO26" s="15" t="s">
        <v>2240</v>
      </c>
    </row>
    <row r="27" spans="1:67">
      <c r="A27" s="15">
        <v>24</v>
      </c>
      <c r="B27" s="15">
        <v>0</v>
      </c>
      <c r="C27" s="15">
        <v>991861</v>
      </c>
      <c r="D27" s="15">
        <f t="shared" si="0"/>
        <v>242</v>
      </c>
      <c r="E27" s="15">
        <f t="shared" si="1"/>
        <v>629</v>
      </c>
      <c r="F27" s="15">
        <f t="shared" si="2"/>
        <v>242.153564453125</v>
      </c>
      <c r="G27" s="15">
        <v>69</v>
      </c>
      <c r="H27" s="15">
        <v>70</v>
      </c>
      <c r="I27" s="15">
        <v>21</v>
      </c>
      <c r="J27" s="15">
        <v>6</v>
      </c>
      <c r="K27" s="15">
        <v>207</v>
      </c>
      <c r="L27" s="15">
        <v>1145</v>
      </c>
      <c r="M27" s="15">
        <f t="shared" si="3"/>
        <v>0.279541015625</v>
      </c>
      <c r="O27" s="86">
        <f t="shared" si="4"/>
        <v>207</v>
      </c>
      <c r="P27" s="86">
        <f t="shared" si="5"/>
        <v>0.125</v>
      </c>
      <c r="Q27" s="86">
        <f t="shared" si="6"/>
        <v>165</v>
      </c>
      <c r="R27" s="86" t="b">
        <f t="shared" si="7"/>
        <v>1</v>
      </c>
      <c r="S27" s="86" t="str">
        <f t="shared" si="8"/>
        <v>Distance</v>
      </c>
      <c r="T27" s="86" t="str">
        <f t="shared" si="9"/>
        <v>&lt;=</v>
      </c>
      <c r="U27" s="86">
        <f t="shared" si="10"/>
        <v>379.1669921875</v>
      </c>
      <c r="V27" s="86">
        <f t="shared" si="11"/>
        <v>55</v>
      </c>
      <c r="W27" s="86" t="b">
        <f t="shared" si="12"/>
        <v>1</v>
      </c>
      <c r="X27" s="86" t="str">
        <f t="shared" si="13"/>
        <v>Speed</v>
      </c>
      <c r="Y27" s="86" t="str">
        <f t="shared" si="14"/>
        <v>&lt;=</v>
      </c>
      <c r="Z27" s="86">
        <f t="shared" si="15"/>
        <v>22.916259765625</v>
      </c>
      <c r="AA27" s="86">
        <f t="shared" si="16"/>
        <v>46</v>
      </c>
      <c r="AB27" s="86" t="b">
        <f t="shared" si="17"/>
        <v>1</v>
      </c>
      <c r="AC27" s="86" t="str">
        <f t="shared" si="18"/>
        <v>Distance</v>
      </c>
      <c r="AD27" s="86" t="str">
        <f t="shared" si="19"/>
        <v>&lt;=</v>
      </c>
      <c r="AE27" s="86">
        <f t="shared" si="20"/>
        <v>409.17431640625</v>
      </c>
      <c r="AF27" s="86">
        <f t="shared" si="21"/>
        <v>43</v>
      </c>
      <c r="AG27" s="86" t="b">
        <f t="shared" si="22"/>
        <v>0</v>
      </c>
      <c r="AH27" s="86" t="str">
        <f t="shared" si="23"/>
        <v>GEBR</v>
      </c>
      <c r="AI27" s="86" t="str">
        <f t="shared" si="24"/>
        <v>&gt;</v>
      </c>
      <c r="AJ27" s="86">
        <f t="shared" si="25"/>
        <v>0.85498046875</v>
      </c>
      <c r="AK27" s="86">
        <f t="shared" si="26"/>
        <v>11</v>
      </c>
      <c r="AL27" s="86" t="b">
        <f t="shared" si="27"/>
        <v>1</v>
      </c>
      <c r="AM27" s="86" t="str">
        <f t="shared" si="28"/>
        <v>Speed</v>
      </c>
      <c r="AN27" s="86" t="str">
        <f t="shared" si="29"/>
        <v>&lt;=</v>
      </c>
      <c r="AO27" s="86">
        <f t="shared" si="30"/>
        <v>24.289794921875</v>
      </c>
      <c r="AP27" s="86">
        <f t="shared" si="31"/>
        <v>10</v>
      </c>
      <c r="AQ27" s="86" t="b">
        <f t="shared" si="32"/>
        <v>1</v>
      </c>
      <c r="AR27" s="86" t="str">
        <f t="shared" si="33"/>
        <v>GEBR</v>
      </c>
      <c r="AS27" s="86" t="str">
        <f t="shared" si="34"/>
        <v>&lt;=</v>
      </c>
      <c r="AT27" s="86">
        <f t="shared" si="35"/>
        <v>1.046142578125</v>
      </c>
      <c r="AU27" s="86">
        <f t="shared" si="36"/>
        <v>7</v>
      </c>
      <c r="AV27" s="86" t="b">
        <f t="shared" si="37"/>
        <v>0</v>
      </c>
      <c r="AW27" s="86" t="str">
        <f t="shared" si="38"/>
        <v>Speed</v>
      </c>
      <c r="AX27" s="86" t="str">
        <f t="shared" si="39"/>
        <v>&gt;</v>
      </c>
      <c r="AY27" s="86">
        <f t="shared" si="40"/>
        <v>21.949951171875</v>
      </c>
      <c r="AZ27" s="86">
        <f t="shared" si="41"/>
        <v>2</v>
      </c>
      <c r="BA27" s="86" t="b">
        <f t="shared" si="42"/>
        <v>1</v>
      </c>
      <c r="BB27" s="86" t="str">
        <f t="shared" si="43"/>
        <v>Distance</v>
      </c>
      <c r="BC27" s="86" t="str">
        <f t="shared" si="44"/>
        <v>&lt;=</v>
      </c>
      <c r="BD27" s="86">
        <f t="shared" si="45"/>
        <v>500.308837890625</v>
      </c>
      <c r="BE27" s="86">
        <f t="shared" si="46"/>
        <v>0</v>
      </c>
      <c r="BF27" s="86" t="b">
        <f t="shared" si="47"/>
        <v>0</v>
      </c>
      <c r="BG27" s="86" t="str">
        <f t="shared" si="48"/>
        <v>Distance</v>
      </c>
      <c r="BH27" s="86" t="str">
        <f t="shared" si="49"/>
        <v>&gt;</v>
      </c>
      <c r="BI27" s="86">
        <f t="shared" si="50"/>
        <v>341.0556640625</v>
      </c>
      <c r="BJ27" s="15">
        <f t="shared" si="51"/>
        <v>1</v>
      </c>
      <c r="BK27" s="15" t="str">
        <f t="shared" si="52"/>
        <v>Distance&lt;=379,1669921875 AND Speed&lt;=22,916259765625 AND Distance&lt;=409,17431640625 AND GEBR&gt;0,85498046875 AND Speed&lt;=24,289794921875 AND GEBR&lt;=1,046142578125 AND Speed&gt;21,949951171875 AND Distance&lt;=500,308837890625 AND Distance&gt;341,0556640625</v>
      </c>
      <c r="BM27" s="15">
        <v>0</v>
      </c>
      <c r="BN27" s="15">
        <v>1</v>
      </c>
      <c r="BO27" s="15" t="s">
        <v>2241</v>
      </c>
    </row>
    <row r="28" spans="1:67">
      <c r="A28" s="15">
        <v>25</v>
      </c>
      <c r="B28" s="15">
        <v>1</v>
      </c>
      <c r="C28" s="15">
        <v>41507</v>
      </c>
      <c r="D28" s="15">
        <f t="shared" si="0"/>
        <v>10</v>
      </c>
      <c r="E28" s="15">
        <f t="shared" si="1"/>
        <v>547</v>
      </c>
      <c r="F28" s="15">
        <f t="shared" si="2"/>
        <v>10.133544921875</v>
      </c>
      <c r="G28" s="15">
        <v>27</v>
      </c>
      <c r="H28" s="15">
        <v>28</v>
      </c>
      <c r="I28" s="15">
        <v>6</v>
      </c>
      <c r="J28" s="15">
        <v>4</v>
      </c>
      <c r="K28" s="15">
        <v>208</v>
      </c>
      <c r="L28" s="15">
        <v>966</v>
      </c>
      <c r="M28" s="15">
        <f t="shared" si="3"/>
        <v>0.23583984375</v>
      </c>
      <c r="O28" s="86">
        <f t="shared" si="4"/>
        <v>208</v>
      </c>
      <c r="P28" s="86">
        <f t="shared" si="5"/>
        <v>0.333251953125</v>
      </c>
      <c r="Q28" s="86">
        <f t="shared" si="6"/>
        <v>165</v>
      </c>
      <c r="R28" s="86" t="b">
        <f t="shared" si="7"/>
        <v>0</v>
      </c>
      <c r="S28" s="86" t="str">
        <f t="shared" si="8"/>
        <v>Distance</v>
      </c>
      <c r="T28" s="86" t="str">
        <f t="shared" si="9"/>
        <v>&gt;</v>
      </c>
      <c r="U28" s="86">
        <f t="shared" si="10"/>
        <v>379.1669921875</v>
      </c>
      <c r="V28" s="86">
        <f t="shared" si="11"/>
        <v>55</v>
      </c>
      <c r="W28" s="86" t="b">
        <f t="shared" si="12"/>
        <v>1</v>
      </c>
      <c r="X28" s="86" t="str">
        <f t="shared" si="13"/>
        <v>Speed</v>
      </c>
      <c r="Y28" s="86" t="str">
        <f t="shared" si="14"/>
        <v>&lt;=</v>
      </c>
      <c r="Z28" s="86">
        <f t="shared" si="15"/>
        <v>22.916259765625</v>
      </c>
      <c r="AA28" s="86">
        <f t="shared" si="16"/>
        <v>46</v>
      </c>
      <c r="AB28" s="86" t="b">
        <f t="shared" si="17"/>
        <v>1</v>
      </c>
      <c r="AC28" s="86" t="str">
        <f t="shared" si="18"/>
        <v>Distance</v>
      </c>
      <c r="AD28" s="86" t="str">
        <f t="shared" si="19"/>
        <v>&lt;=</v>
      </c>
      <c r="AE28" s="86">
        <f t="shared" si="20"/>
        <v>409.17431640625</v>
      </c>
      <c r="AF28" s="86">
        <f t="shared" si="21"/>
        <v>43</v>
      </c>
      <c r="AG28" s="86" t="b">
        <f t="shared" si="22"/>
        <v>0</v>
      </c>
      <c r="AH28" s="86" t="str">
        <f t="shared" si="23"/>
        <v>GEBR</v>
      </c>
      <c r="AI28" s="86" t="str">
        <f t="shared" si="24"/>
        <v>&gt;</v>
      </c>
      <c r="AJ28" s="86">
        <f t="shared" si="25"/>
        <v>0.85498046875</v>
      </c>
      <c r="AK28" s="86">
        <f t="shared" si="26"/>
        <v>11</v>
      </c>
      <c r="AL28" s="86" t="b">
        <f t="shared" si="27"/>
        <v>1</v>
      </c>
      <c r="AM28" s="86" t="str">
        <f t="shared" si="28"/>
        <v>Speed</v>
      </c>
      <c r="AN28" s="86" t="str">
        <f t="shared" si="29"/>
        <v>&lt;=</v>
      </c>
      <c r="AO28" s="86">
        <f t="shared" si="30"/>
        <v>24.289794921875</v>
      </c>
      <c r="AP28" s="86">
        <f t="shared" si="31"/>
        <v>10</v>
      </c>
      <c r="AQ28" s="86" t="b">
        <f t="shared" si="32"/>
        <v>1</v>
      </c>
      <c r="AR28" s="86" t="str">
        <f t="shared" si="33"/>
        <v>GEBR</v>
      </c>
      <c r="AS28" s="86" t="str">
        <f t="shared" si="34"/>
        <v>&lt;=</v>
      </c>
      <c r="AT28" s="86">
        <f t="shared" si="35"/>
        <v>1.046142578125</v>
      </c>
      <c r="AU28" s="86">
        <f t="shared" si="36"/>
        <v>7</v>
      </c>
      <c r="AV28" s="86" t="b">
        <f t="shared" si="37"/>
        <v>0</v>
      </c>
      <c r="AW28" s="86" t="str">
        <f t="shared" si="38"/>
        <v>Speed</v>
      </c>
      <c r="AX28" s="86" t="str">
        <f t="shared" si="39"/>
        <v>&gt;</v>
      </c>
      <c r="AY28" s="86">
        <f t="shared" si="40"/>
        <v>21.949951171875</v>
      </c>
      <c r="AZ28" s="86">
        <f t="shared" si="41"/>
        <v>2</v>
      </c>
      <c r="BA28" s="86" t="b">
        <f t="shared" si="42"/>
        <v>1</v>
      </c>
      <c r="BB28" s="86" t="str">
        <f t="shared" si="43"/>
        <v>Distance</v>
      </c>
      <c r="BC28" s="86" t="str">
        <f t="shared" si="44"/>
        <v>&lt;=</v>
      </c>
      <c r="BD28" s="86">
        <f t="shared" si="45"/>
        <v>500.308837890625</v>
      </c>
      <c r="BE28" s="86">
        <f t="shared" si="46"/>
        <v>0</v>
      </c>
      <c r="BF28" s="86" t="b">
        <f t="shared" si="47"/>
        <v>0</v>
      </c>
      <c r="BG28" s="86" t="str">
        <f t="shared" si="48"/>
        <v>Distance</v>
      </c>
      <c r="BH28" s="86" t="str">
        <f t="shared" si="49"/>
        <v>&gt;</v>
      </c>
      <c r="BI28" s="86">
        <f t="shared" si="50"/>
        <v>341.0556640625</v>
      </c>
      <c r="BJ28" s="15">
        <f t="shared" si="51"/>
        <v>0</v>
      </c>
      <c r="BK28" s="15" t="str">
        <f t="shared" si="52"/>
        <v>Distance&gt;379,1669921875 AND Speed&lt;=22,916259765625 AND Distance&lt;=409,17431640625 AND GEBR&gt;0,85498046875 AND Speed&lt;=24,289794921875 AND GEBR&lt;=1,046142578125 AND Speed&gt;21,949951171875 AND Distance&lt;=500,308837890625 AND Distance&gt;341,0556640625</v>
      </c>
      <c r="BM28" s="15">
        <v>0</v>
      </c>
      <c r="BN28" s="15">
        <v>1</v>
      </c>
      <c r="BO28" s="15" t="s">
        <v>2243</v>
      </c>
    </row>
    <row r="29" spans="1:67">
      <c r="A29" s="15">
        <v>26</v>
      </c>
      <c r="B29" s="15">
        <v>1</v>
      </c>
      <c r="C29" s="15">
        <v>49603</v>
      </c>
      <c r="D29" s="15">
        <f t="shared" si="0"/>
        <v>12</v>
      </c>
      <c r="E29" s="15">
        <f t="shared" si="1"/>
        <v>451</v>
      </c>
      <c r="F29" s="15">
        <f t="shared" si="2"/>
        <v>12.110107421875</v>
      </c>
      <c r="G29" s="15">
        <v>123</v>
      </c>
      <c r="H29" s="15">
        <v>124</v>
      </c>
      <c r="I29" s="15">
        <v>6</v>
      </c>
      <c r="J29" s="15">
        <v>4</v>
      </c>
      <c r="K29" s="15">
        <v>211</v>
      </c>
      <c r="L29" s="15">
        <v>1347</v>
      </c>
      <c r="M29" s="15">
        <f t="shared" si="3"/>
        <v>0.328857421875</v>
      </c>
      <c r="O29" s="86">
        <f t="shared" si="4"/>
        <v>211</v>
      </c>
      <c r="P29" s="86">
        <f t="shared" si="5"/>
        <v>0.199951171875</v>
      </c>
      <c r="Q29" s="86">
        <f t="shared" si="6"/>
        <v>76</v>
      </c>
      <c r="R29" s="86" t="b">
        <f t="shared" si="7"/>
        <v>1</v>
      </c>
      <c r="S29" s="86" t="str">
        <f t="shared" si="8"/>
        <v>Distance</v>
      </c>
      <c r="T29" s="86" t="str">
        <f t="shared" si="9"/>
        <v>&lt;=</v>
      </c>
      <c r="U29" s="86">
        <f t="shared" si="10"/>
        <v>277.8544921875</v>
      </c>
      <c r="V29" s="86">
        <f t="shared" si="11"/>
        <v>73</v>
      </c>
      <c r="W29" s="86" t="b">
        <f t="shared" si="12"/>
        <v>0</v>
      </c>
      <c r="X29" s="86" t="str">
        <f t="shared" si="13"/>
        <v>Distance</v>
      </c>
      <c r="Y29" s="86" t="str">
        <f t="shared" si="14"/>
        <v>&gt;</v>
      </c>
      <c r="Z29" s="86">
        <f t="shared" si="15"/>
        <v>252.526123046875</v>
      </c>
      <c r="AA29" s="86">
        <f t="shared" si="16"/>
        <v>72</v>
      </c>
      <c r="AB29" s="86" t="b">
        <f t="shared" si="17"/>
        <v>1</v>
      </c>
      <c r="AC29" s="86" t="str">
        <f t="shared" si="18"/>
        <v>Speed</v>
      </c>
      <c r="AD29" s="86" t="str">
        <f t="shared" si="19"/>
        <v>&lt;=</v>
      </c>
      <c r="AE29" s="86">
        <f t="shared" si="20"/>
        <v>23.4560546875</v>
      </c>
      <c r="AF29" s="86">
        <f t="shared" si="21"/>
        <v>22</v>
      </c>
      <c r="AG29" s="86" t="b">
        <f t="shared" si="22"/>
        <v>0</v>
      </c>
      <c r="AH29" s="86" t="str">
        <f t="shared" si="23"/>
        <v>GEBR</v>
      </c>
      <c r="AI29" s="86" t="str">
        <f t="shared" si="24"/>
        <v>&gt;</v>
      </c>
      <c r="AJ29" s="86">
        <f t="shared" si="25"/>
        <v>1.27880859375</v>
      </c>
      <c r="AK29" s="86">
        <f t="shared" si="26"/>
        <v>16</v>
      </c>
      <c r="AL29" s="86" t="b">
        <f t="shared" si="27"/>
        <v>0</v>
      </c>
      <c r="AM29" s="86" t="str">
        <f t="shared" si="28"/>
        <v>Speed</v>
      </c>
      <c r="AN29" s="86" t="str">
        <f t="shared" si="29"/>
        <v>&gt;</v>
      </c>
      <c r="AO29" s="86">
        <f t="shared" si="30"/>
        <v>20.85498046875</v>
      </c>
      <c r="AP29" s="86">
        <f t="shared" si="31"/>
        <v>14</v>
      </c>
      <c r="AQ29" s="86" t="b">
        <f t="shared" si="32"/>
        <v>0</v>
      </c>
      <c r="AR29" s="86" t="str">
        <f t="shared" si="33"/>
        <v>Speed</v>
      </c>
      <c r="AS29" s="86" t="str">
        <f t="shared" si="34"/>
        <v>&gt;</v>
      </c>
      <c r="AT29" s="86">
        <f t="shared" si="35"/>
        <v>17.291015625</v>
      </c>
      <c r="AU29" s="86">
        <f t="shared" si="36"/>
        <v>4</v>
      </c>
      <c r="AV29" s="86" t="b">
        <f t="shared" si="37"/>
        <v>0</v>
      </c>
      <c r="AW29" s="86" t="str">
        <f t="shared" si="38"/>
        <v>Distance</v>
      </c>
      <c r="AX29" s="86" t="str">
        <f t="shared" si="39"/>
        <v>&gt;</v>
      </c>
      <c r="AY29" s="86">
        <f t="shared" si="40"/>
        <v>211.703369140625</v>
      </c>
      <c r="AZ29" s="86">
        <f t="shared" si="41"/>
        <v>1</v>
      </c>
      <c r="BA29" s="86" t="b">
        <f t="shared" si="42"/>
        <v>0</v>
      </c>
      <c r="BB29" s="86" t="str">
        <f t="shared" si="43"/>
        <v>Speed</v>
      </c>
      <c r="BC29" s="86" t="str">
        <f t="shared" si="44"/>
        <v>&gt;</v>
      </c>
      <c r="BD29" s="86">
        <f t="shared" si="45"/>
        <v>12.778564453125</v>
      </c>
      <c r="BE29" s="86">
        <f t="shared" si="46"/>
        <v>0</v>
      </c>
      <c r="BF29" s="86" t="b">
        <f t="shared" si="47"/>
        <v>1</v>
      </c>
      <c r="BG29" s="86" t="str">
        <f t="shared" si="48"/>
        <v>Distance</v>
      </c>
      <c r="BH29" s="86" t="str">
        <f t="shared" si="49"/>
        <v>&lt;=</v>
      </c>
      <c r="BI29" s="86">
        <f t="shared" si="50"/>
        <v>341.0556640625</v>
      </c>
      <c r="BJ29" s="15">
        <f t="shared" si="51"/>
        <v>0</v>
      </c>
      <c r="BK29" s="15" t="str">
        <f t="shared" si="52"/>
        <v>Distance&lt;=277,8544921875 AND Distance&gt;252,526123046875 AND Speed&lt;=23,4560546875 AND GEBR&gt;1,27880859375 AND Speed&gt;20,85498046875 AND Speed&gt;17,291015625 AND Distance&gt;211,703369140625 AND Speed&gt;12,778564453125 AND Distance&lt;=341,0556640625</v>
      </c>
      <c r="BM29" s="15">
        <v>0</v>
      </c>
      <c r="BN29" s="15">
        <v>1</v>
      </c>
      <c r="BO29" s="15" t="s">
        <v>2252</v>
      </c>
    </row>
    <row r="30" spans="1:67">
      <c r="A30" s="15">
        <v>27</v>
      </c>
      <c r="B30" s="15">
        <v>1</v>
      </c>
      <c r="C30" s="15">
        <v>38102</v>
      </c>
      <c r="D30" s="15">
        <f t="shared" si="0"/>
        <v>9</v>
      </c>
      <c r="E30" s="15">
        <f t="shared" si="1"/>
        <v>1238</v>
      </c>
      <c r="F30" s="15">
        <f t="shared" si="2"/>
        <v>9.30224609375</v>
      </c>
      <c r="G30" s="15">
        <v>141</v>
      </c>
      <c r="H30" s="15">
        <v>142</v>
      </c>
      <c r="I30" s="15">
        <v>25</v>
      </c>
      <c r="J30" s="15">
        <v>5</v>
      </c>
      <c r="K30" s="15">
        <v>212</v>
      </c>
      <c r="L30" s="15">
        <v>1310</v>
      </c>
      <c r="M30" s="15">
        <f t="shared" si="3"/>
        <v>0.31982421875</v>
      </c>
      <c r="O30" s="86">
        <f t="shared" si="4"/>
        <v>212</v>
      </c>
      <c r="P30" s="86">
        <f t="shared" si="5"/>
        <v>0.333251953125</v>
      </c>
      <c r="Q30" s="86">
        <f t="shared" si="6"/>
        <v>76</v>
      </c>
      <c r="R30" s="86" t="b">
        <f t="shared" si="7"/>
        <v>0</v>
      </c>
      <c r="S30" s="86" t="str">
        <f t="shared" si="8"/>
        <v>Distance</v>
      </c>
      <c r="T30" s="86" t="str">
        <f t="shared" si="9"/>
        <v>&gt;</v>
      </c>
      <c r="U30" s="86">
        <f t="shared" si="10"/>
        <v>277.8544921875</v>
      </c>
      <c r="V30" s="86">
        <f t="shared" si="11"/>
        <v>73</v>
      </c>
      <c r="W30" s="86" t="b">
        <f t="shared" si="12"/>
        <v>0</v>
      </c>
      <c r="X30" s="86" t="str">
        <f t="shared" si="13"/>
        <v>Distance</v>
      </c>
      <c r="Y30" s="86" t="str">
        <f t="shared" si="14"/>
        <v>&gt;</v>
      </c>
      <c r="Z30" s="86">
        <f t="shared" si="15"/>
        <v>252.526123046875</v>
      </c>
      <c r="AA30" s="86">
        <f t="shared" si="16"/>
        <v>72</v>
      </c>
      <c r="AB30" s="86" t="b">
        <f t="shared" si="17"/>
        <v>1</v>
      </c>
      <c r="AC30" s="86" t="str">
        <f t="shared" si="18"/>
        <v>Speed</v>
      </c>
      <c r="AD30" s="86" t="str">
        <f t="shared" si="19"/>
        <v>&lt;=</v>
      </c>
      <c r="AE30" s="86">
        <f t="shared" si="20"/>
        <v>23.4560546875</v>
      </c>
      <c r="AF30" s="86">
        <f t="shared" si="21"/>
        <v>22</v>
      </c>
      <c r="AG30" s="86" t="b">
        <f t="shared" si="22"/>
        <v>0</v>
      </c>
      <c r="AH30" s="86" t="str">
        <f t="shared" si="23"/>
        <v>GEBR</v>
      </c>
      <c r="AI30" s="86" t="str">
        <f t="shared" si="24"/>
        <v>&gt;</v>
      </c>
      <c r="AJ30" s="86">
        <f t="shared" si="25"/>
        <v>1.27880859375</v>
      </c>
      <c r="AK30" s="86">
        <f t="shared" si="26"/>
        <v>16</v>
      </c>
      <c r="AL30" s="86" t="b">
        <f t="shared" si="27"/>
        <v>0</v>
      </c>
      <c r="AM30" s="86" t="str">
        <f t="shared" si="28"/>
        <v>Speed</v>
      </c>
      <c r="AN30" s="86" t="str">
        <f t="shared" si="29"/>
        <v>&gt;</v>
      </c>
      <c r="AO30" s="86">
        <f t="shared" si="30"/>
        <v>20.85498046875</v>
      </c>
      <c r="AP30" s="86">
        <f t="shared" si="31"/>
        <v>14</v>
      </c>
      <c r="AQ30" s="86" t="b">
        <f t="shared" si="32"/>
        <v>0</v>
      </c>
      <c r="AR30" s="86" t="str">
        <f t="shared" si="33"/>
        <v>Speed</v>
      </c>
      <c r="AS30" s="86" t="str">
        <f t="shared" si="34"/>
        <v>&gt;</v>
      </c>
      <c r="AT30" s="86">
        <f t="shared" si="35"/>
        <v>17.291015625</v>
      </c>
      <c r="AU30" s="86">
        <f t="shared" si="36"/>
        <v>4</v>
      </c>
      <c r="AV30" s="86" t="b">
        <f t="shared" si="37"/>
        <v>0</v>
      </c>
      <c r="AW30" s="86" t="str">
        <f t="shared" si="38"/>
        <v>Distance</v>
      </c>
      <c r="AX30" s="86" t="str">
        <f t="shared" si="39"/>
        <v>&gt;</v>
      </c>
      <c r="AY30" s="86">
        <f t="shared" si="40"/>
        <v>211.703369140625</v>
      </c>
      <c r="AZ30" s="86">
        <f t="shared" si="41"/>
        <v>1</v>
      </c>
      <c r="BA30" s="86" t="b">
        <f t="shared" si="42"/>
        <v>0</v>
      </c>
      <c r="BB30" s="86" t="str">
        <f t="shared" si="43"/>
        <v>Speed</v>
      </c>
      <c r="BC30" s="86" t="str">
        <f t="shared" si="44"/>
        <v>&gt;</v>
      </c>
      <c r="BD30" s="86">
        <f t="shared" si="45"/>
        <v>12.778564453125</v>
      </c>
      <c r="BE30" s="86">
        <f t="shared" si="46"/>
        <v>0</v>
      </c>
      <c r="BF30" s="86" t="b">
        <f t="shared" si="47"/>
        <v>1</v>
      </c>
      <c r="BG30" s="86" t="str">
        <f t="shared" si="48"/>
        <v>Distance</v>
      </c>
      <c r="BH30" s="86" t="str">
        <f t="shared" si="49"/>
        <v>&lt;=</v>
      </c>
      <c r="BI30" s="86">
        <f t="shared" si="50"/>
        <v>341.0556640625</v>
      </c>
      <c r="BJ30" s="15">
        <f t="shared" si="51"/>
        <v>0</v>
      </c>
      <c r="BK30" s="15" t="str">
        <f t="shared" si="52"/>
        <v>Distance&gt;277,8544921875 AND Distance&gt;252,526123046875 AND Speed&lt;=23,4560546875 AND GEBR&gt;1,27880859375 AND Speed&gt;20,85498046875 AND Speed&gt;17,291015625 AND Distance&gt;211,703369140625 AND Speed&gt;12,778564453125 AND Distance&lt;=341,0556640625</v>
      </c>
      <c r="BM30" s="15">
        <v>0</v>
      </c>
      <c r="BN30" s="15">
        <v>1</v>
      </c>
      <c r="BO30" s="15" t="s">
        <v>2255</v>
      </c>
    </row>
    <row r="31" spans="1:67">
      <c r="A31" s="15">
        <v>28</v>
      </c>
      <c r="B31" s="15">
        <v>2</v>
      </c>
      <c r="C31" s="15">
        <v>4285</v>
      </c>
      <c r="D31" s="15">
        <f t="shared" si="0"/>
        <v>1</v>
      </c>
      <c r="E31" s="15">
        <f t="shared" si="1"/>
        <v>189</v>
      </c>
      <c r="F31" s="15">
        <f t="shared" si="2"/>
        <v>1.046142578125</v>
      </c>
      <c r="G31" s="15">
        <v>87</v>
      </c>
      <c r="H31" s="15">
        <v>88</v>
      </c>
      <c r="I31" s="15">
        <v>25</v>
      </c>
      <c r="J31" s="15">
        <v>5</v>
      </c>
      <c r="K31" s="15">
        <v>213</v>
      </c>
      <c r="L31" s="15">
        <v>237</v>
      </c>
      <c r="M31" s="15">
        <f t="shared" si="3"/>
        <v>5.7861328125E-2</v>
      </c>
      <c r="O31" s="86">
        <f t="shared" si="4"/>
        <v>213</v>
      </c>
      <c r="P31" s="86">
        <f t="shared" si="5"/>
        <v>0.185302734375</v>
      </c>
      <c r="Q31" s="86">
        <f t="shared" si="6"/>
        <v>111</v>
      </c>
      <c r="R31" s="86" t="b">
        <f t="shared" si="7"/>
        <v>1</v>
      </c>
      <c r="S31" s="86" t="str">
        <f t="shared" si="8"/>
        <v>Distance</v>
      </c>
      <c r="T31" s="86" t="str">
        <f t="shared" si="9"/>
        <v>&lt;=</v>
      </c>
      <c r="U31" s="86">
        <f t="shared" si="10"/>
        <v>363.843994140625</v>
      </c>
      <c r="V31" s="86">
        <f t="shared" si="11"/>
        <v>58</v>
      </c>
      <c r="W31" s="86" t="b">
        <f t="shared" si="12"/>
        <v>1</v>
      </c>
      <c r="X31" s="86" t="str">
        <f t="shared" si="13"/>
        <v>Speed</v>
      </c>
      <c r="Y31" s="86" t="str">
        <f t="shared" si="14"/>
        <v>&lt;=</v>
      </c>
      <c r="Z31" s="86">
        <f t="shared" si="15"/>
        <v>28.109375</v>
      </c>
      <c r="AA31" s="86">
        <f t="shared" si="16"/>
        <v>37</v>
      </c>
      <c r="AB31" s="86" t="b">
        <f t="shared" si="17"/>
        <v>0</v>
      </c>
      <c r="AC31" s="86" t="str">
        <f t="shared" si="18"/>
        <v>GEBR</v>
      </c>
      <c r="AD31" s="86" t="str">
        <f t="shared" si="19"/>
        <v>&gt;</v>
      </c>
      <c r="AE31" s="86">
        <f t="shared" si="20"/>
        <v>1.27880859375</v>
      </c>
      <c r="AF31" s="86">
        <f t="shared" si="21"/>
        <v>36</v>
      </c>
      <c r="AG31" s="86" t="b">
        <f t="shared" si="22"/>
        <v>1</v>
      </c>
      <c r="AH31" s="86" t="str">
        <f t="shared" si="23"/>
        <v>Distance</v>
      </c>
      <c r="AI31" s="86" t="str">
        <f t="shared" si="24"/>
        <v>&lt;=</v>
      </c>
      <c r="AJ31" s="86">
        <f t="shared" si="25"/>
        <v>427.474609375</v>
      </c>
      <c r="AK31" s="86">
        <f t="shared" si="26"/>
        <v>12</v>
      </c>
      <c r="AL31" s="86" t="b">
        <f t="shared" si="27"/>
        <v>0</v>
      </c>
      <c r="AM31" s="86" t="str">
        <f t="shared" si="28"/>
        <v>Speed</v>
      </c>
      <c r="AN31" s="86" t="str">
        <f t="shared" si="29"/>
        <v>&gt;</v>
      </c>
      <c r="AO31" s="86">
        <f t="shared" si="30"/>
        <v>26.012939453125</v>
      </c>
      <c r="AP31" s="86">
        <f t="shared" si="31"/>
        <v>10</v>
      </c>
      <c r="AQ31" s="86" t="b">
        <f t="shared" si="32"/>
        <v>0</v>
      </c>
      <c r="AR31" s="86" t="str">
        <f t="shared" si="33"/>
        <v>GEBR</v>
      </c>
      <c r="AS31" s="86" t="str">
        <f t="shared" si="34"/>
        <v>&gt;</v>
      </c>
      <c r="AT31" s="86">
        <f t="shared" si="35"/>
        <v>1.046142578125</v>
      </c>
      <c r="AU31" s="86">
        <f t="shared" si="36"/>
        <v>7</v>
      </c>
      <c r="AV31" s="86" t="b">
        <f t="shared" si="37"/>
        <v>0</v>
      </c>
      <c r="AW31" s="86" t="str">
        <f t="shared" si="38"/>
        <v>Speed</v>
      </c>
      <c r="AX31" s="86" t="str">
        <f t="shared" si="39"/>
        <v>&gt;</v>
      </c>
      <c r="AY31" s="86">
        <f t="shared" si="40"/>
        <v>21.949951171875</v>
      </c>
      <c r="AZ31" s="86">
        <f t="shared" si="41"/>
        <v>2</v>
      </c>
      <c r="BA31" s="86" t="b">
        <f t="shared" si="42"/>
        <v>1</v>
      </c>
      <c r="BB31" s="86" t="str">
        <f t="shared" si="43"/>
        <v>Distance</v>
      </c>
      <c r="BC31" s="86" t="str">
        <f t="shared" si="44"/>
        <v>&lt;=</v>
      </c>
      <c r="BD31" s="86">
        <f t="shared" si="45"/>
        <v>500.308837890625</v>
      </c>
      <c r="BE31" s="86">
        <f t="shared" si="46"/>
        <v>0</v>
      </c>
      <c r="BF31" s="86" t="b">
        <f t="shared" si="47"/>
        <v>0</v>
      </c>
      <c r="BG31" s="86" t="str">
        <f t="shared" si="48"/>
        <v>Distance</v>
      </c>
      <c r="BH31" s="86" t="str">
        <f t="shared" si="49"/>
        <v>&gt;</v>
      </c>
      <c r="BI31" s="86">
        <f t="shared" si="50"/>
        <v>341.0556640625</v>
      </c>
      <c r="BJ31" s="15">
        <f t="shared" si="51"/>
        <v>0</v>
      </c>
      <c r="BK31" s="15" t="str">
        <f t="shared" si="52"/>
        <v>Distance&lt;=363,843994140625 AND Speed&lt;=28,109375 AND GEBR&gt;1,27880859375 AND Distance&lt;=427,474609375 AND Speed&gt;26,012939453125 AND GEBR&gt;1,046142578125 AND Speed&gt;21,949951171875 AND Distance&lt;=500,308837890625 AND Distance&gt;341,0556640625</v>
      </c>
      <c r="BM31" s="15">
        <v>0</v>
      </c>
      <c r="BN31" s="15">
        <v>1</v>
      </c>
      <c r="BO31" s="15" t="s">
        <v>2259</v>
      </c>
    </row>
    <row r="32" spans="1:67">
      <c r="A32" s="15">
        <v>29</v>
      </c>
      <c r="B32" s="15">
        <v>1</v>
      </c>
      <c r="C32" s="15">
        <v>101917</v>
      </c>
      <c r="D32" s="15">
        <f t="shared" si="0"/>
        <v>24</v>
      </c>
      <c r="E32" s="15">
        <f t="shared" si="1"/>
        <v>3613</v>
      </c>
      <c r="F32" s="15">
        <f t="shared" si="2"/>
        <v>24.882080078125</v>
      </c>
      <c r="G32" s="15">
        <v>31</v>
      </c>
      <c r="H32" s="15">
        <v>32</v>
      </c>
      <c r="I32" s="15">
        <v>8</v>
      </c>
      <c r="J32" s="15">
        <v>3</v>
      </c>
      <c r="K32" s="15">
        <v>214</v>
      </c>
      <c r="L32" s="15">
        <v>1234</v>
      </c>
      <c r="M32" s="15">
        <f t="shared" si="3"/>
        <v>0.30126953125</v>
      </c>
      <c r="O32" s="86">
        <f t="shared" si="4"/>
        <v>214</v>
      </c>
      <c r="P32" s="86">
        <f t="shared" si="5"/>
        <v>0.333251953125</v>
      </c>
      <c r="Q32" s="86">
        <f t="shared" si="6"/>
        <v>111</v>
      </c>
      <c r="R32" s="86" t="b">
        <f t="shared" si="7"/>
        <v>0</v>
      </c>
      <c r="S32" s="86" t="str">
        <f t="shared" si="8"/>
        <v>Distance</v>
      </c>
      <c r="T32" s="86" t="str">
        <f t="shared" si="9"/>
        <v>&gt;</v>
      </c>
      <c r="U32" s="86">
        <f t="shared" si="10"/>
        <v>363.843994140625</v>
      </c>
      <c r="V32" s="86">
        <f t="shared" si="11"/>
        <v>58</v>
      </c>
      <c r="W32" s="86" t="b">
        <f t="shared" si="12"/>
        <v>1</v>
      </c>
      <c r="X32" s="86" t="str">
        <f t="shared" si="13"/>
        <v>Speed</v>
      </c>
      <c r="Y32" s="86" t="str">
        <f t="shared" si="14"/>
        <v>&lt;=</v>
      </c>
      <c r="Z32" s="86">
        <f t="shared" si="15"/>
        <v>28.109375</v>
      </c>
      <c r="AA32" s="86">
        <f t="shared" si="16"/>
        <v>37</v>
      </c>
      <c r="AB32" s="86" t="b">
        <f t="shared" si="17"/>
        <v>0</v>
      </c>
      <c r="AC32" s="86" t="str">
        <f t="shared" si="18"/>
        <v>GEBR</v>
      </c>
      <c r="AD32" s="86" t="str">
        <f t="shared" si="19"/>
        <v>&gt;</v>
      </c>
      <c r="AE32" s="86">
        <f t="shared" si="20"/>
        <v>1.27880859375</v>
      </c>
      <c r="AF32" s="86">
        <f t="shared" si="21"/>
        <v>36</v>
      </c>
      <c r="AG32" s="86" t="b">
        <f t="shared" si="22"/>
        <v>1</v>
      </c>
      <c r="AH32" s="86" t="str">
        <f t="shared" si="23"/>
        <v>Distance</v>
      </c>
      <c r="AI32" s="86" t="str">
        <f t="shared" si="24"/>
        <v>&lt;=</v>
      </c>
      <c r="AJ32" s="86">
        <f t="shared" si="25"/>
        <v>427.474609375</v>
      </c>
      <c r="AK32" s="86">
        <f t="shared" si="26"/>
        <v>12</v>
      </c>
      <c r="AL32" s="86" t="b">
        <f t="shared" si="27"/>
        <v>0</v>
      </c>
      <c r="AM32" s="86" t="str">
        <f t="shared" si="28"/>
        <v>Speed</v>
      </c>
      <c r="AN32" s="86" t="str">
        <f t="shared" si="29"/>
        <v>&gt;</v>
      </c>
      <c r="AO32" s="86">
        <f t="shared" si="30"/>
        <v>26.012939453125</v>
      </c>
      <c r="AP32" s="86">
        <f t="shared" si="31"/>
        <v>10</v>
      </c>
      <c r="AQ32" s="86" t="b">
        <f t="shared" si="32"/>
        <v>0</v>
      </c>
      <c r="AR32" s="86" t="str">
        <f t="shared" si="33"/>
        <v>GEBR</v>
      </c>
      <c r="AS32" s="86" t="str">
        <f t="shared" si="34"/>
        <v>&gt;</v>
      </c>
      <c r="AT32" s="86">
        <f t="shared" si="35"/>
        <v>1.046142578125</v>
      </c>
      <c r="AU32" s="86">
        <f t="shared" si="36"/>
        <v>7</v>
      </c>
      <c r="AV32" s="86" t="b">
        <f t="shared" si="37"/>
        <v>0</v>
      </c>
      <c r="AW32" s="86" t="str">
        <f t="shared" si="38"/>
        <v>Speed</v>
      </c>
      <c r="AX32" s="86" t="str">
        <f t="shared" si="39"/>
        <v>&gt;</v>
      </c>
      <c r="AY32" s="86">
        <f t="shared" si="40"/>
        <v>21.949951171875</v>
      </c>
      <c r="AZ32" s="86">
        <f t="shared" si="41"/>
        <v>2</v>
      </c>
      <c r="BA32" s="86" t="b">
        <f t="shared" si="42"/>
        <v>1</v>
      </c>
      <c r="BB32" s="86" t="str">
        <f t="shared" si="43"/>
        <v>Distance</v>
      </c>
      <c r="BC32" s="86" t="str">
        <f t="shared" si="44"/>
        <v>&lt;=</v>
      </c>
      <c r="BD32" s="86">
        <f t="shared" si="45"/>
        <v>500.308837890625</v>
      </c>
      <c r="BE32" s="86">
        <f t="shared" si="46"/>
        <v>0</v>
      </c>
      <c r="BF32" s="86" t="b">
        <f t="shared" si="47"/>
        <v>0</v>
      </c>
      <c r="BG32" s="86" t="str">
        <f t="shared" si="48"/>
        <v>Distance</v>
      </c>
      <c r="BH32" s="86" t="str">
        <f t="shared" si="49"/>
        <v>&gt;</v>
      </c>
      <c r="BI32" s="86">
        <f t="shared" si="50"/>
        <v>341.0556640625</v>
      </c>
      <c r="BJ32" s="15">
        <f t="shared" si="51"/>
        <v>0</v>
      </c>
      <c r="BK32" s="15" t="str">
        <f t="shared" si="52"/>
        <v>Distance&gt;363,843994140625 AND Speed&lt;=28,109375 AND GEBR&gt;1,27880859375 AND Distance&lt;=427,474609375 AND Speed&gt;26,012939453125 AND GEBR&gt;1,046142578125 AND Speed&gt;21,949951171875 AND Distance&lt;=500,308837890625 AND Distance&gt;341,0556640625</v>
      </c>
      <c r="BM32" s="15">
        <v>0</v>
      </c>
      <c r="BN32" s="15">
        <v>1</v>
      </c>
      <c r="BO32" s="15" t="s">
        <v>2260</v>
      </c>
    </row>
    <row r="33" spans="1:67">
      <c r="A33" s="15">
        <v>30</v>
      </c>
      <c r="B33" s="15">
        <v>0</v>
      </c>
      <c r="C33" s="15">
        <v>2705376</v>
      </c>
      <c r="D33" s="15">
        <f t="shared" si="0"/>
        <v>660</v>
      </c>
      <c r="E33" s="15">
        <f t="shared" si="1"/>
        <v>2016</v>
      </c>
      <c r="F33" s="15">
        <f t="shared" si="2"/>
        <v>660.4921875</v>
      </c>
      <c r="G33" s="15">
        <v>157</v>
      </c>
      <c r="H33" s="15">
        <v>158</v>
      </c>
      <c r="I33" s="15">
        <v>8</v>
      </c>
      <c r="J33" s="15">
        <v>3</v>
      </c>
      <c r="K33" s="15">
        <v>227</v>
      </c>
      <c r="L33" s="15">
        <v>1362</v>
      </c>
      <c r="M33" s="15">
        <f t="shared" si="3"/>
        <v>0.33251953125</v>
      </c>
      <c r="O33" s="86">
        <f t="shared" si="4"/>
        <v>227</v>
      </c>
      <c r="P33" s="86">
        <f t="shared" si="5"/>
        <v>0.22216796875</v>
      </c>
      <c r="Q33" s="86">
        <f t="shared" si="6"/>
        <v>75</v>
      </c>
      <c r="R33" s="86" t="b">
        <f t="shared" si="7"/>
        <v>1</v>
      </c>
      <c r="S33" s="86" t="str">
        <f t="shared" si="8"/>
        <v>Speed</v>
      </c>
      <c r="T33" s="86" t="str">
        <f t="shared" si="9"/>
        <v>&lt;=</v>
      </c>
      <c r="U33" s="86">
        <f t="shared" si="10"/>
        <v>21.204833984375</v>
      </c>
      <c r="V33" s="86">
        <f t="shared" si="11"/>
        <v>73</v>
      </c>
      <c r="W33" s="86" t="b">
        <f t="shared" si="12"/>
        <v>1</v>
      </c>
      <c r="X33" s="86" t="str">
        <f t="shared" si="13"/>
        <v>Distance</v>
      </c>
      <c r="Y33" s="86" t="str">
        <f t="shared" si="14"/>
        <v>&lt;=</v>
      </c>
      <c r="Z33" s="86">
        <f t="shared" si="15"/>
        <v>252.526123046875</v>
      </c>
      <c r="AA33" s="86">
        <f t="shared" si="16"/>
        <v>72</v>
      </c>
      <c r="AB33" s="86" t="b">
        <f t="shared" si="17"/>
        <v>1</v>
      </c>
      <c r="AC33" s="86" t="str">
        <f t="shared" si="18"/>
        <v>Speed</v>
      </c>
      <c r="AD33" s="86" t="str">
        <f t="shared" si="19"/>
        <v>&lt;=</v>
      </c>
      <c r="AE33" s="86">
        <f t="shared" si="20"/>
        <v>23.4560546875</v>
      </c>
      <c r="AF33" s="86">
        <f t="shared" si="21"/>
        <v>22</v>
      </c>
      <c r="AG33" s="86" t="b">
        <f t="shared" si="22"/>
        <v>0</v>
      </c>
      <c r="AH33" s="86" t="str">
        <f t="shared" si="23"/>
        <v>GEBR</v>
      </c>
      <c r="AI33" s="86" t="str">
        <f t="shared" si="24"/>
        <v>&gt;</v>
      </c>
      <c r="AJ33" s="86">
        <f t="shared" si="25"/>
        <v>1.27880859375</v>
      </c>
      <c r="AK33" s="86">
        <f t="shared" si="26"/>
        <v>16</v>
      </c>
      <c r="AL33" s="86" t="b">
        <f t="shared" si="27"/>
        <v>0</v>
      </c>
      <c r="AM33" s="86" t="str">
        <f t="shared" si="28"/>
        <v>Speed</v>
      </c>
      <c r="AN33" s="86" t="str">
        <f t="shared" si="29"/>
        <v>&gt;</v>
      </c>
      <c r="AO33" s="86">
        <f t="shared" si="30"/>
        <v>20.85498046875</v>
      </c>
      <c r="AP33" s="86">
        <f t="shared" si="31"/>
        <v>14</v>
      </c>
      <c r="AQ33" s="86" t="b">
        <f t="shared" si="32"/>
        <v>0</v>
      </c>
      <c r="AR33" s="86" t="str">
        <f t="shared" si="33"/>
        <v>Speed</v>
      </c>
      <c r="AS33" s="86" t="str">
        <f t="shared" si="34"/>
        <v>&gt;</v>
      </c>
      <c r="AT33" s="86">
        <f t="shared" si="35"/>
        <v>17.291015625</v>
      </c>
      <c r="AU33" s="86">
        <f t="shared" si="36"/>
        <v>4</v>
      </c>
      <c r="AV33" s="86" t="b">
        <f t="shared" si="37"/>
        <v>0</v>
      </c>
      <c r="AW33" s="86" t="str">
        <f t="shared" si="38"/>
        <v>Distance</v>
      </c>
      <c r="AX33" s="86" t="str">
        <f t="shared" si="39"/>
        <v>&gt;</v>
      </c>
      <c r="AY33" s="86">
        <f t="shared" si="40"/>
        <v>211.703369140625</v>
      </c>
      <c r="AZ33" s="86">
        <f t="shared" si="41"/>
        <v>1</v>
      </c>
      <c r="BA33" s="86" t="b">
        <f t="shared" si="42"/>
        <v>0</v>
      </c>
      <c r="BB33" s="86" t="str">
        <f t="shared" si="43"/>
        <v>Speed</v>
      </c>
      <c r="BC33" s="86" t="str">
        <f t="shared" si="44"/>
        <v>&gt;</v>
      </c>
      <c r="BD33" s="86">
        <f t="shared" si="45"/>
        <v>12.778564453125</v>
      </c>
      <c r="BE33" s="86">
        <f t="shared" si="46"/>
        <v>0</v>
      </c>
      <c r="BF33" s="86" t="b">
        <f t="shared" si="47"/>
        <v>1</v>
      </c>
      <c r="BG33" s="86" t="str">
        <f t="shared" si="48"/>
        <v>Distance</v>
      </c>
      <c r="BH33" s="86" t="str">
        <f t="shared" si="49"/>
        <v>&lt;=</v>
      </c>
      <c r="BI33" s="86">
        <f t="shared" si="50"/>
        <v>341.0556640625</v>
      </c>
      <c r="BJ33" s="15">
        <f t="shared" si="51"/>
        <v>0</v>
      </c>
      <c r="BK33" s="15" t="str">
        <f t="shared" si="52"/>
        <v>Speed&lt;=21,204833984375 AND Distance&lt;=252,526123046875 AND Speed&lt;=23,4560546875 AND GEBR&gt;1,27880859375 AND Speed&gt;20,85498046875 AND Speed&gt;17,291015625 AND Distance&gt;211,703369140625 AND Speed&gt;12,778564453125 AND Distance&lt;=341,0556640625</v>
      </c>
      <c r="BM33" s="15">
        <v>0</v>
      </c>
      <c r="BN33" s="15">
        <v>1</v>
      </c>
      <c r="BO33" s="15" t="s">
        <v>2263</v>
      </c>
    </row>
    <row r="34" spans="1:67">
      <c r="A34" s="15">
        <v>31</v>
      </c>
      <c r="B34" s="15">
        <v>1</v>
      </c>
      <c r="C34" s="15">
        <v>96719</v>
      </c>
      <c r="D34" s="15">
        <f t="shared" si="0"/>
        <v>23</v>
      </c>
      <c r="E34" s="15">
        <f t="shared" si="1"/>
        <v>2511</v>
      </c>
      <c r="F34" s="15">
        <f t="shared" si="2"/>
        <v>23.613037109375</v>
      </c>
      <c r="G34" s="15">
        <v>113</v>
      </c>
      <c r="H34" s="15">
        <v>114</v>
      </c>
      <c r="I34" s="15">
        <v>29</v>
      </c>
      <c r="J34" s="15">
        <v>4</v>
      </c>
      <c r="K34" s="15">
        <v>228</v>
      </c>
      <c r="L34" s="15">
        <v>1349</v>
      </c>
      <c r="M34" s="15">
        <f t="shared" si="3"/>
        <v>0.329345703125</v>
      </c>
      <c r="O34" s="86">
        <f t="shared" si="4"/>
        <v>228</v>
      </c>
      <c r="P34" s="86">
        <f t="shared" si="5"/>
        <v>2.294921875E-2</v>
      </c>
      <c r="Q34" s="86">
        <f t="shared" si="6"/>
        <v>75</v>
      </c>
      <c r="R34" s="86" t="b">
        <f t="shared" si="7"/>
        <v>0</v>
      </c>
      <c r="S34" s="86" t="str">
        <f t="shared" si="8"/>
        <v>Speed</v>
      </c>
      <c r="T34" s="86" t="str">
        <f t="shared" si="9"/>
        <v>&gt;</v>
      </c>
      <c r="U34" s="86">
        <f t="shared" si="10"/>
        <v>21.204833984375</v>
      </c>
      <c r="V34" s="86">
        <f t="shared" si="11"/>
        <v>73</v>
      </c>
      <c r="W34" s="86" t="b">
        <f t="shared" si="12"/>
        <v>1</v>
      </c>
      <c r="X34" s="86" t="str">
        <f t="shared" si="13"/>
        <v>Distance</v>
      </c>
      <c r="Y34" s="86" t="str">
        <f t="shared" si="14"/>
        <v>&lt;=</v>
      </c>
      <c r="Z34" s="86">
        <f t="shared" si="15"/>
        <v>252.526123046875</v>
      </c>
      <c r="AA34" s="86">
        <f t="shared" si="16"/>
        <v>72</v>
      </c>
      <c r="AB34" s="86" t="b">
        <f t="shared" si="17"/>
        <v>1</v>
      </c>
      <c r="AC34" s="86" t="str">
        <f t="shared" si="18"/>
        <v>Speed</v>
      </c>
      <c r="AD34" s="86" t="str">
        <f t="shared" si="19"/>
        <v>&lt;=</v>
      </c>
      <c r="AE34" s="86">
        <f t="shared" si="20"/>
        <v>23.4560546875</v>
      </c>
      <c r="AF34" s="86">
        <f t="shared" si="21"/>
        <v>22</v>
      </c>
      <c r="AG34" s="86" t="b">
        <f t="shared" si="22"/>
        <v>0</v>
      </c>
      <c r="AH34" s="86" t="str">
        <f t="shared" si="23"/>
        <v>GEBR</v>
      </c>
      <c r="AI34" s="86" t="str">
        <f t="shared" si="24"/>
        <v>&gt;</v>
      </c>
      <c r="AJ34" s="86">
        <f t="shared" si="25"/>
        <v>1.27880859375</v>
      </c>
      <c r="AK34" s="86">
        <f t="shared" si="26"/>
        <v>16</v>
      </c>
      <c r="AL34" s="86" t="b">
        <f t="shared" si="27"/>
        <v>0</v>
      </c>
      <c r="AM34" s="86" t="str">
        <f t="shared" si="28"/>
        <v>Speed</v>
      </c>
      <c r="AN34" s="86" t="str">
        <f t="shared" si="29"/>
        <v>&gt;</v>
      </c>
      <c r="AO34" s="86">
        <f t="shared" si="30"/>
        <v>20.85498046875</v>
      </c>
      <c r="AP34" s="86">
        <f t="shared" si="31"/>
        <v>14</v>
      </c>
      <c r="AQ34" s="86" t="b">
        <f t="shared" si="32"/>
        <v>0</v>
      </c>
      <c r="AR34" s="86" t="str">
        <f t="shared" si="33"/>
        <v>Speed</v>
      </c>
      <c r="AS34" s="86" t="str">
        <f t="shared" si="34"/>
        <v>&gt;</v>
      </c>
      <c r="AT34" s="86">
        <f t="shared" si="35"/>
        <v>17.291015625</v>
      </c>
      <c r="AU34" s="86">
        <f t="shared" si="36"/>
        <v>4</v>
      </c>
      <c r="AV34" s="86" t="b">
        <f t="shared" si="37"/>
        <v>0</v>
      </c>
      <c r="AW34" s="86" t="str">
        <f t="shared" si="38"/>
        <v>Distance</v>
      </c>
      <c r="AX34" s="86" t="str">
        <f t="shared" si="39"/>
        <v>&gt;</v>
      </c>
      <c r="AY34" s="86">
        <f t="shared" si="40"/>
        <v>211.703369140625</v>
      </c>
      <c r="AZ34" s="86">
        <f t="shared" si="41"/>
        <v>1</v>
      </c>
      <c r="BA34" s="86" t="b">
        <f t="shared" si="42"/>
        <v>0</v>
      </c>
      <c r="BB34" s="86" t="str">
        <f t="shared" si="43"/>
        <v>Speed</v>
      </c>
      <c r="BC34" s="86" t="str">
        <f t="shared" si="44"/>
        <v>&gt;</v>
      </c>
      <c r="BD34" s="86">
        <f t="shared" si="45"/>
        <v>12.778564453125</v>
      </c>
      <c r="BE34" s="86">
        <f t="shared" si="46"/>
        <v>0</v>
      </c>
      <c r="BF34" s="86" t="b">
        <f t="shared" si="47"/>
        <v>1</v>
      </c>
      <c r="BG34" s="86" t="str">
        <f t="shared" si="48"/>
        <v>Distance</v>
      </c>
      <c r="BH34" s="86" t="str">
        <f t="shared" si="49"/>
        <v>&lt;=</v>
      </c>
      <c r="BI34" s="86">
        <f t="shared" si="50"/>
        <v>341.0556640625</v>
      </c>
      <c r="BJ34" s="15">
        <f t="shared" si="51"/>
        <v>1</v>
      </c>
      <c r="BK34" s="15" t="str">
        <f t="shared" si="52"/>
        <v>Speed&gt;21,204833984375 AND Distance&lt;=252,526123046875 AND Speed&lt;=23,4560546875 AND GEBR&gt;1,27880859375 AND Speed&gt;20,85498046875 AND Speed&gt;17,291015625 AND Distance&gt;211,703369140625 AND Speed&gt;12,778564453125 AND Distance&lt;=341,0556640625</v>
      </c>
      <c r="BM34" s="15">
        <v>0</v>
      </c>
      <c r="BN34" s="15">
        <v>1</v>
      </c>
      <c r="BO34" s="15" t="s">
        <v>2264</v>
      </c>
    </row>
    <row r="35" spans="1:67">
      <c r="A35" s="15">
        <v>32</v>
      </c>
      <c r="B35" s="15">
        <v>2</v>
      </c>
      <c r="C35" s="15">
        <v>3502</v>
      </c>
      <c r="D35" s="15">
        <f t="shared" si="0"/>
        <v>0</v>
      </c>
      <c r="E35" s="15">
        <f t="shared" si="1"/>
        <v>3502</v>
      </c>
      <c r="F35" s="15">
        <f t="shared" si="2"/>
        <v>0.85498046875</v>
      </c>
      <c r="G35" s="15">
        <v>33</v>
      </c>
      <c r="H35" s="15">
        <v>34</v>
      </c>
      <c r="I35" s="15">
        <v>29</v>
      </c>
      <c r="J35" s="15">
        <v>4</v>
      </c>
      <c r="K35" s="15">
        <v>229</v>
      </c>
      <c r="L35" s="15">
        <v>610</v>
      </c>
      <c r="M35" s="15">
        <f t="shared" si="3"/>
        <v>0.14892578125</v>
      </c>
      <c r="O35" s="86">
        <f t="shared" si="4"/>
        <v>229</v>
      </c>
      <c r="P35" s="86">
        <f t="shared" si="5"/>
        <v>0</v>
      </c>
      <c r="Q35" s="86">
        <f t="shared" si="6"/>
        <v>112</v>
      </c>
      <c r="R35" s="86" t="b">
        <f t="shared" si="7"/>
        <v>1</v>
      </c>
      <c r="S35" s="86" t="str">
        <f t="shared" si="8"/>
        <v>Distance</v>
      </c>
      <c r="T35" s="86" t="str">
        <f t="shared" si="9"/>
        <v>&lt;=</v>
      </c>
      <c r="U35" s="86">
        <f t="shared" si="10"/>
        <v>380.51318359375</v>
      </c>
      <c r="V35" s="86">
        <f t="shared" si="11"/>
        <v>58</v>
      </c>
      <c r="W35" s="86" t="b">
        <f t="shared" si="12"/>
        <v>0</v>
      </c>
      <c r="X35" s="86" t="str">
        <f t="shared" si="13"/>
        <v>Speed</v>
      </c>
      <c r="Y35" s="86" t="str">
        <f t="shared" si="14"/>
        <v>&gt;</v>
      </c>
      <c r="Z35" s="86">
        <f t="shared" si="15"/>
        <v>28.109375</v>
      </c>
      <c r="AA35" s="86">
        <f t="shared" si="16"/>
        <v>37</v>
      </c>
      <c r="AB35" s="86" t="b">
        <f t="shared" si="17"/>
        <v>0</v>
      </c>
      <c r="AC35" s="86" t="str">
        <f t="shared" si="18"/>
        <v>GEBR</v>
      </c>
      <c r="AD35" s="86" t="str">
        <f t="shared" si="19"/>
        <v>&gt;</v>
      </c>
      <c r="AE35" s="86">
        <f t="shared" si="20"/>
        <v>1.27880859375</v>
      </c>
      <c r="AF35" s="86">
        <f t="shared" si="21"/>
        <v>36</v>
      </c>
      <c r="AG35" s="86" t="b">
        <f t="shared" si="22"/>
        <v>1</v>
      </c>
      <c r="AH35" s="86" t="str">
        <f t="shared" si="23"/>
        <v>Distance</v>
      </c>
      <c r="AI35" s="86" t="str">
        <f t="shared" si="24"/>
        <v>&lt;=</v>
      </c>
      <c r="AJ35" s="86">
        <f t="shared" si="25"/>
        <v>427.474609375</v>
      </c>
      <c r="AK35" s="86">
        <f t="shared" si="26"/>
        <v>12</v>
      </c>
      <c r="AL35" s="86" t="b">
        <f t="shared" si="27"/>
        <v>0</v>
      </c>
      <c r="AM35" s="86" t="str">
        <f t="shared" si="28"/>
        <v>Speed</v>
      </c>
      <c r="AN35" s="86" t="str">
        <f t="shared" si="29"/>
        <v>&gt;</v>
      </c>
      <c r="AO35" s="86">
        <f t="shared" si="30"/>
        <v>26.012939453125</v>
      </c>
      <c r="AP35" s="86">
        <f t="shared" si="31"/>
        <v>10</v>
      </c>
      <c r="AQ35" s="86" t="b">
        <f t="shared" si="32"/>
        <v>0</v>
      </c>
      <c r="AR35" s="86" t="str">
        <f t="shared" si="33"/>
        <v>GEBR</v>
      </c>
      <c r="AS35" s="86" t="str">
        <f t="shared" si="34"/>
        <v>&gt;</v>
      </c>
      <c r="AT35" s="86">
        <f t="shared" si="35"/>
        <v>1.046142578125</v>
      </c>
      <c r="AU35" s="86">
        <f t="shared" si="36"/>
        <v>7</v>
      </c>
      <c r="AV35" s="86" t="b">
        <f t="shared" si="37"/>
        <v>0</v>
      </c>
      <c r="AW35" s="86" t="str">
        <f t="shared" si="38"/>
        <v>Speed</v>
      </c>
      <c r="AX35" s="86" t="str">
        <f t="shared" si="39"/>
        <v>&gt;</v>
      </c>
      <c r="AY35" s="86">
        <f t="shared" si="40"/>
        <v>21.949951171875</v>
      </c>
      <c r="AZ35" s="86">
        <f t="shared" si="41"/>
        <v>2</v>
      </c>
      <c r="BA35" s="86" t="b">
        <f t="shared" si="42"/>
        <v>1</v>
      </c>
      <c r="BB35" s="86" t="str">
        <f t="shared" si="43"/>
        <v>Distance</v>
      </c>
      <c r="BC35" s="86" t="str">
        <f t="shared" si="44"/>
        <v>&lt;=</v>
      </c>
      <c r="BD35" s="86">
        <f t="shared" si="45"/>
        <v>500.308837890625</v>
      </c>
      <c r="BE35" s="86">
        <f t="shared" si="46"/>
        <v>0</v>
      </c>
      <c r="BF35" s="86" t="b">
        <f t="shared" si="47"/>
        <v>0</v>
      </c>
      <c r="BG35" s="86" t="str">
        <f t="shared" si="48"/>
        <v>Distance</v>
      </c>
      <c r="BH35" s="86" t="str">
        <f t="shared" si="49"/>
        <v>&gt;</v>
      </c>
      <c r="BI35" s="86">
        <f t="shared" si="50"/>
        <v>341.0556640625</v>
      </c>
      <c r="BJ35" s="15">
        <f t="shared" si="51"/>
        <v>1</v>
      </c>
      <c r="BK35" s="15" t="str">
        <f t="shared" si="52"/>
        <v>Distance&lt;=380,51318359375 AND Speed&gt;28,109375 AND GEBR&gt;1,27880859375 AND Distance&lt;=427,474609375 AND Speed&gt;26,012939453125 AND GEBR&gt;1,046142578125 AND Speed&gt;21,949951171875 AND Distance&lt;=500,308837890625 AND Distance&gt;341,0556640625</v>
      </c>
      <c r="BM35" s="15">
        <v>0</v>
      </c>
      <c r="BN35" s="15">
        <v>1</v>
      </c>
      <c r="BO35" s="15" t="s">
        <v>2269</v>
      </c>
    </row>
    <row r="36" spans="1:67">
      <c r="A36" s="15">
        <v>33</v>
      </c>
      <c r="B36" s="15">
        <v>2</v>
      </c>
      <c r="C36" s="15">
        <v>2929</v>
      </c>
      <c r="D36" s="15">
        <f t="shared" si="0"/>
        <v>0</v>
      </c>
      <c r="E36" s="15">
        <f t="shared" si="1"/>
        <v>2929</v>
      </c>
      <c r="F36" s="15">
        <f t="shared" si="2"/>
        <v>0.715087890625</v>
      </c>
      <c r="G36" s="15">
        <v>231</v>
      </c>
      <c r="H36" s="15">
        <v>232</v>
      </c>
      <c r="I36" s="15">
        <v>32</v>
      </c>
      <c r="J36" s="15">
        <v>5</v>
      </c>
      <c r="K36" s="15">
        <v>230</v>
      </c>
      <c r="L36" s="15">
        <v>90</v>
      </c>
      <c r="M36" s="15">
        <f t="shared" si="3"/>
        <v>2.197265625E-2</v>
      </c>
      <c r="O36" s="86">
        <f t="shared" si="4"/>
        <v>230</v>
      </c>
      <c r="P36" s="86">
        <f t="shared" si="5"/>
        <v>0.22216796875</v>
      </c>
      <c r="Q36" s="86">
        <f t="shared" si="6"/>
        <v>112</v>
      </c>
      <c r="R36" s="86" t="b">
        <f t="shared" si="7"/>
        <v>0</v>
      </c>
      <c r="S36" s="86" t="str">
        <f t="shared" si="8"/>
        <v>Distance</v>
      </c>
      <c r="T36" s="86" t="str">
        <f t="shared" si="9"/>
        <v>&gt;</v>
      </c>
      <c r="U36" s="86">
        <f t="shared" si="10"/>
        <v>380.51318359375</v>
      </c>
      <c r="V36" s="86">
        <f t="shared" si="11"/>
        <v>58</v>
      </c>
      <c r="W36" s="86" t="b">
        <f t="shared" si="12"/>
        <v>0</v>
      </c>
      <c r="X36" s="86" t="str">
        <f t="shared" si="13"/>
        <v>Speed</v>
      </c>
      <c r="Y36" s="86" t="str">
        <f t="shared" si="14"/>
        <v>&gt;</v>
      </c>
      <c r="Z36" s="86">
        <f t="shared" si="15"/>
        <v>28.109375</v>
      </c>
      <c r="AA36" s="86">
        <f t="shared" si="16"/>
        <v>37</v>
      </c>
      <c r="AB36" s="86" t="b">
        <f t="shared" si="17"/>
        <v>0</v>
      </c>
      <c r="AC36" s="86" t="str">
        <f t="shared" si="18"/>
        <v>GEBR</v>
      </c>
      <c r="AD36" s="86" t="str">
        <f t="shared" si="19"/>
        <v>&gt;</v>
      </c>
      <c r="AE36" s="86">
        <f t="shared" si="20"/>
        <v>1.27880859375</v>
      </c>
      <c r="AF36" s="86">
        <f t="shared" si="21"/>
        <v>36</v>
      </c>
      <c r="AG36" s="86" t="b">
        <f t="shared" si="22"/>
        <v>1</v>
      </c>
      <c r="AH36" s="86" t="str">
        <f t="shared" si="23"/>
        <v>Distance</v>
      </c>
      <c r="AI36" s="86" t="str">
        <f t="shared" si="24"/>
        <v>&lt;=</v>
      </c>
      <c r="AJ36" s="86">
        <f t="shared" si="25"/>
        <v>427.474609375</v>
      </c>
      <c r="AK36" s="86">
        <f t="shared" si="26"/>
        <v>12</v>
      </c>
      <c r="AL36" s="86" t="b">
        <f t="shared" si="27"/>
        <v>0</v>
      </c>
      <c r="AM36" s="86" t="str">
        <f t="shared" si="28"/>
        <v>Speed</v>
      </c>
      <c r="AN36" s="86" t="str">
        <f t="shared" si="29"/>
        <v>&gt;</v>
      </c>
      <c r="AO36" s="86">
        <f t="shared" si="30"/>
        <v>26.012939453125</v>
      </c>
      <c r="AP36" s="86">
        <f t="shared" si="31"/>
        <v>10</v>
      </c>
      <c r="AQ36" s="86" t="b">
        <f t="shared" si="32"/>
        <v>0</v>
      </c>
      <c r="AR36" s="86" t="str">
        <f t="shared" si="33"/>
        <v>GEBR</v>
      </c>
      <c r="AS36" s="86" t="str">
        <f t="shared" si="34"/>
        <v>&gt;</v>
      </c>
      <c r="AT36" s="86">
        <f t="shared" si="35"/>
        <v>1.046142578125</v>
      </c>
      <c r="AU36" s="86">
        <f t="shared" si="36"/>
        <v>7</v>
      </c>
      <c r="AV36" s="86" t="b">
        <f t="shared" si="37"/>
        <v>0</v>
      </c>
      <c r="AW36" s="86" t="str">
        <f t="shared" si="38"/>
        <v>Speed</v>
      </c>
      <c r="AX36" s="86" t="str">
        <f t="shared" si="39"/>
        <v>&gt;</v>
      </c>
      <c r="AY36" s="86">
        <f t="shared" si="40"/>
        <v>21.949951171875</v>
      </c>
      <c r="AZ36" s="86">
        <f t="shared" si="41"/>
        <v>2</v>
      </c>
      <c r="BA36" s="86" t="b">
        <f t="shared" si="42"/>
        <v>1</v>
      </c>
      <c r="BB36" s="86" t="str">
        <f t="shared" si="43"/>
        <v>Distance</v>
      </c>
      <c r="BC36" s="86" t="str">
        <f t="shared" si="44"/>
        <v>&lt;=</v>
      </c>
      <c r="BD36" s="86">
        <f t="shared" si="45"/>
        <v>500.308837890625</v>
      </c>
      <c r="BE36" s="86">
        <f t="shared" si="46"/>
        <v>0</v>
      </c>
      <c r="BF36" s="86" t="b">
        <f t="shared" si="47"/>
        <v>0</v>
      </c>
      <c r="BG36" s="86" t="str">
        <f t="shared" si="48"/>
        <v>Distance</v>
      </c>
      <c r="BH36" s="86" t="str">
        <f t="shared" si="49"/>
        <v>&gt;</v>
      </c>
      <c r="BI36" s="86">
        <f t="shared" si="50"/>
        <v>341.0556640625</v>
      </c>
      <c r="BJ36" s="15">
        <f t="shared" si="51"/>
        <v>0</v>
      </c>
      <c r="BK36" s="15" t="str">
        <f t="shared" si="52"/>
        <v>Distance&gt;380,51318359375 AND Speed&gt;28,109375 AND GEBR&gt;1,27880859375 AND Distance&lt;=427,474609375 AND Speed&gt;26,012939453125 AND GEBR&gt;1,046142578125 AND Speed&gt;21,949951171875 AND Distance&lt;=500,308837890625 AND Distance&gt;341,0556640625</v>
      </c>
      <c r="BM36" s="15">
        <v>0</v>
      </c>
      <c r="BN36" s="15">
        <v>1</v>
      </c>
      <c r="BO36" s="15" t="s">
        <v>2272</v>
      </c>
    </row>
    <row r="37" spans="1:67">
      <c r="A37" s="15">
        <v>34</v>
      </c>
      <c r="B37" s="15">
        <v>0</v>
      </c>
      <c r="C37" s="15">
        <v>2098257</v>
      </c>
      <c r="D37" s="15">
        <f t="shared" si="0"/>
        <v>512</v>
      </c>
      <c r="E37" s="15">
        <f t="shared" si="1"/>
        <v>1105</v>
      </c>
      <c r="F37" s="15">
        <f t="shared" si="2"/>
        <v>512.269775390625</v>
      </c>
      <c r="G37" s="15">
        <v>321</v>
      </c>
      <c r="H37" s="15">
        <v>322</v>
      </c>
      <c r="I37" s="15">
        <v>32</v>
      </c>
      <c r="J37" s="15">
        <v>5</v>
      </c>
      <c r="K37" s="15">
        <v>245</v>
      </c>
      <c r="L37" s="15">
        <v>1328</v>
      </c>
      <c r="M37" s="15">
        <f t="shared" si="3"/>
        <v>0.32421875</v>
      </c>
      <c r="O37" s="86">
        <f t="shared" si="4"/>
        <v>245</v>
      </c>
      <c r="P37" s="86">
        <f t="shared" si="5"/>
        <v>5.56640625E-2</v>
      </c>
      <c r="Q37" s="86">
        <f t="shared" si="6"/>
        <v>244</v>
      </c>
      <c r="R37" s="86" t="b">
        <f t="shared" si="7"/>
        <v>1</v>
      </c>
      <c r="S37" s="86" t="str">
        <f t="shared" si="8"/>
        <v>GEBR</v>
      </c>
      <c r="T37" s="86" t="str">
        <f t="shared" si="9"/>
        <v>&lt;=</v>
      </c>
      <c r="U37" s="86">
        <f t="shared" si="10"/>
        <v>1.27880859375</v>
      </c>
      <c r="V37" s="86">
        <f t="shared" si="11"/>
        <v>242</v>
      </c>
      <c r="W37" s="86" t="b">
        <f t="shared" si="12"/>
        <v>0</v>
      </c>
      <c r="X37" s="86" t="str">
        <f t="shared" si="13"/>
        <v>Speed</v>
      </c>
      <c r="Y37" s="86" t="str">
        <f t="shared" si="14"/>
        <v>&gt;</v>
      </c>
      <c r="Z37" s="86">
        <f t="shared" si="15"/>
        <v>17.062744140625</v>
      </c>
      <c r="AA37" s="86">
        <f t="shared" si="16"/>
        <v>239</v>
      </c>
      <c r="AB37" s="86" t="b">
        <f t="shared" si="17"/>
        <v>0</v>
      </c>
      <c r="AC37" s="86" t="str">
        <f t="shared" si="18"/>
        <v>GEBR</v>
      </c>
      <c r="AD37" s="86" t="str">
        <f t="shared" si="19"/>
        <v>&gt;</v>
      </c>
      <c r="AE37" s="86">
        <f t="shared" si="20"/>
        <v>1.046142578125</v>
      </c>
      <c r="AF37" s="86">
        <f t="shared" si="21"/>
        <v>238</v>
      </c>
      <c r="AG37" s="86" t="b">
        <f t="shared" si="22"/>
        <v>1</v>
      </c>
      <c r="AH37" s="86" t="str">
        <f t="shared" si="23"/>
        <v>Speed</v>
      </c>
      <c r="AI37" s="86" t="str">
        <f t="shared" si="24"/>
        <v>&lt;=</v>
      </c>
      <c r="AJ37" s="86">
        <f t="shared" si="25"/>
        <v>18.55517578125</v>
      </c>
      <c r="AK37" s="86">
        <f t="shared" si="26"/>
        <v>50</v>
      </c>
      <c r="AL37" s="86" t="b">
        <f t="shared" si="27"/>
        <v>0</v>
      </c>
      <c r="AM37" s="86" t="str">
        <f t="shared" si="28"/>
        <v>Distance</v>
      </c>
      <c r="AN37" s="86" t="str">
        <f t="shared" si="29"/>
        <v>&gt;</v>
      </c>
      <c r="AO37" s="86">
        <f t="shared" si="30"/>
        <v>180.447265625</v>
      </c>
      <c r="AP37" s="86">
        <f t="shared" si="31"/>
        <v>13</v>
      </c>
      <c r="AQ37" s="86" t="b">
        <f t="shared" si="32"/>
        <v>0</v>
      </c>
      <c r="AR37" s="86" t="str">
        <f t="shared" si="33"/>
        <v>Speed</v>
      </c>
      <c r="AS37" s="86" t="str">
        <f t="shared" si="34"/>
        <v>&gt;</v>
      </c>
      <c r="AT37" s="86">
        <f t="shared" si="35"/>
        <v>15.086181640625</v>
      </c>
      <c r="AU37" s="86">
        <f t="shared" si="36"/>
        <v>4</v>
      </c>
      <c r="AV37" s="86" t="b">
        <f t="shared" si="37"/>
        <v>1</v>
      </c>
      <c r="AW37" s="86" t="str">
        <f t="shared" si="38"/>
        <v>Distance</v>
      </c>
      <c r="AX37" s="86" t="str">
        <f t="shared" si="39"/>
        <v>&lt;=</v>
      </c>
      <c r="AY37" s="86">
        <f t="shared" si="40"/>
        <v>211.703369140625</v>
      </c>
      <c r="AZ37" s="86">
        <f t="shared" si="41"/>
        <v>1</v>
      </c>
      <c r="BA37" s="86" t="b">
        <f t="shared" si="42"/>
        <v>0</v>
      </c>
      <c r="BB37" s="86" t="str">
        <f t="shared" si="43"/>
        <v>Speed</v>
      </c>
      <c r="BC37" s="86" t="str">
        <f t="shared" si="44"/>
        <v>&gt;</v>
      </c>
      <c r="BD37" s="86">
        <f t="shared" si="45"/>
        <v>12.778564453125</v>
      </c>
      <c r="BE37" s="86">
        <f t="shared" si="46"/>
        <v>0</v>
      </c>
      <c r="BF37" s="86" t="b">
        <f t="shared" si="47"/>
        <v>1</v>
      </c>
      <c r="BG37" s="86" t="str">
        <f t="shared" si="48"/>
        <v>Distance</v>
      </c>
      <c r="BH37" s="86" t="str">
        <f t="shared" si="49"/>
        <v>&lt;=</v>
      </c>
      <c r="BI37" s="86">
        <f t="shared" si="50"/>
        <v>341.0556640625</v>
      </c>
      <c r="BJ37" s="15">
        <f t="shared" si="51"/>
        <v>1</v>
      </c>
      <c r="BK37" s="15" t="str">
        <f t="shared" si="52"/>
        <v>GEBR&lt;=1,27880859375 AND Speed&gt;17,062744140625 AND GEBR&gt;1,046142578125 AND Speed&lt;=18,55517578125 AND Distance&gt;180,447265625 AND Speed&gt;15,086181640625 AND Distance&lt;=211,703369140625 AND Speed&gt;12,778564453125 AND Distance&lt;=341,0556640625</v>
      </c>
      <c r="BM37" s="15">
        <v>0</v>
      </c>
      <c r="BN37" s="15">
        <v>1</v>
      </c>
      <c r="BO37" s="15" t="s">
        <v>2273</v>
      </c>
    </row>
    <row r="38" spans="1:67">
      <c r="A38" s="15">
        <v>35</v>
      </c>
      <c r="B38" s="15">
        <v>0</v>
      </c>
      <c r="C38" s="15">
        <v>1432907</v>
      </c>
      <c r="D38" s="15">
        <f t="shared" si="0"/>
        <v>349</v>
      </c>
      <c r="E38" s="15">
        <f t="shared" si="1"/>
        <v>3403</v>
      </c>
      <c r="F38" s="15">
        <f t="shared" si="2"/>
        <v>349.830810546875</v>
      </c>
      <c r="G38" s="15">
        <v>179</v>
      </c>
      <c r="H38" s="15">
        <v>180</v>
      </c>
      <c r="I38" s="15">
        <v>12</v>
      </c>
      <c r="J38" s="15">
        <v>5</v>
      </c>
      <c r="K38" s="15">
        <v>246</v>
      </c>
      <c r="L38" s="15">
        <v>1291</v>
      </c>
      <c r="M38" s="15">
        <f t="shared" si="3"/>
        <v>0.315185546875</v>
      </c>
      <c r="O38" s="86">
        <f t="shared" si="4"/>
        <v>246</v>
      </c>
      <c r="P38" s="86">
        <f t="shared" si="5"/>
        <v>0.300048828125</v>
      </c>
      <c r="Q38" s="86">
        <f t="shared" si="6"/>
        <v>244</v>
      </c>
      <c r="R38" s="86" t="b">
        <f t="shared" si="7"/>
        <v>0</v>
      </c>
      <c r="S38" s="86" t="str">
        <f t="shared" si="8"/>
        <v>GEBR</v>
      </c>
      <c r="T38" s="86" t="str">
        <f t="shared" si="9"/>
        <v>&gt;</v>
      </c>
      <c r="U38" s="86">
        <f t="shared" si="10"/>
        <v>1.27880859375</v>
      </c>
      <c r="V38" s="86">
        <f t="shared" si="11"/>
        <v>242</v>
      </c>
      <c r="W38" s="86" t="b">
        <f t="shared" si="12"/>
        <v>0</v>
      </c>
      <c r="X38" s="86" t="str">
        <f t="shared" si="13"/>
        <v>Speed</v>
      </c>
      <c r="Y38" s="86" t="str">
        <f t="shared" si="14"/>
        <v>&gt;</v>
      </c>
      <c r="Z38" s="86">
        <f t="shared" si="15"/>
        <v>17.062744140625</v>
      </c>
      <c r="AA38" s="86">
        <f t="shared" si="16"/>
        <v>239</v>
      </c>
      <c r="AB38" s="86" t="b">
        <f t="shared" si="17"/>
        <v>0</v>
      </c>
      <c r="AC38" s="86" t="str">
        <f t="shared" si="18"/>
        <v>GEBR</v>
      </c>
      <c r="AD38" s="86" t="str">
        <f t="shared" si="19"/>
        <v>&gt;</v>
      </c>
      <c r="AE38" s="86">
        <f t="shared" si="20"/>
        <v>1.046142578125</v>
      </c>
      <c r="AF38" s="86">
        <f t="shared" si="21"/>
        <v>238</v>
      </c>
      <c r="AG38" s="86" t="b">
        <f t="shared" si="22"/>
        <v>1</v>
      </c>
      <c r="AH38" s="86" t="str">
        <f t="shared" si="23"/>
        <v>Speed</v>
      </c>
      <c r="AI38" s="86" t="str">
        <f t="shared" si="24"/>
        <v>&lt;=</v>
      </c>
      <c r="AJ38" s="86">
        <f t="shared" si="25"/>
        <v>18.55517578125</v>
      </c>
      <c r="AK38" s="86">
        <f t="shared" si="26"/>
        <v>50</v>
      </c>
      <c r="AL38" s="86" t="b">
        <f t="shared" si="27"/>
        <v>0</v>
      </c>
      <c r="AM38" s="86" t="str">
        <f t="shared" si="28"/>
        <v>Distance</v>
      </c>
      <c r="AN38" s="86" t="str">
        <f t="shared" si="29"/>
        <v>&gt;</v>
      </c>
      <c r="AO38" s="86">
        <f t="shared" si="30"/>
        <v>180.447265625</v>
      </c>
      <c r="AP38" s="86">
        <f t="shared" si="31"/>
        <v>13</v>
      </c>
      <c r="AQ38" s="86" t="b">
        <f t="shared" si="32"/>
        <v>0</v>
      </c>
      <c r="AR38" s="86" t="str">
        <f t="shared" si="33"/>
        <v>Speed</v>
      </c>
      <c r="AS38" s="86" t="str">
        <f t="shared" si="34"/>
        <v>&gt;</v>
      </c>
      <c r="AT38" s="86">
        <f t="shared" si="35"/>
        <v>15.086181640625</v>
      </c>
      <c r="AU38" s="86">
        <f t="shared" si="36"/>
        <v>4</v>
      </c>
      <c r="AV38" s="86" t="b">
        <f t="shared" si="37"/>
        <v>1</v>
      </c>
      <c r="AW38" s="86" t="str">
        <f t="shared" si="38"/>
        <v>Distance</v>
      </c>
      <c r="AX38" s="86" t="str">
        <f t="shared" si="39"/>
        <v>&lt;=</v>
      </c>
      <c r="AY38" s="86">
        <f t="shared" si="40"/>
        <v>211.703369140625</v>
      </c>
      <c r="AZ38" s="86">
        <f t="shared" si="41"/>
        <v>1</v>
      </c>
      <c r="BA38" s="86" t="b">
        <f t="shared" si="42"/>
        <v>0</v>
      </c>
      <c r="BB38" s="86" t="str">
        <f t="shared" si="43"/>
        <v>Speed</v>
      </c>
      <c r="BC38" s="86" t="str">
        <f t="shared" si="44"/>
        <v>&gt;</v>
      </c>
      <c r="BD38" s="86">
        <f t="shared" si="45"/>
        <v>12.778564453125</v>
      </c>
      <c r="BE38" s="86">
        <f t="shared" si="46"/>
        <v>0</v>
      </c>
      <c r="BF38" s="86" t="b">
        <f t="shared" si="47"/>
        <v>1</v>
      </c>
      <c r="BG38" s="86" t="str">
        <f t="shared" si="48"/>
        <v>Distance</v>
      </c>
      <c r="BH38" s="86" t="str">
        <f t="shared" si="49"/>
        <v>&lt;=</v>
      </c>
      <c r="BI38" s="86">
        <f t="shared" si="50"/>
        <v>341.0556640625</v>
      </c>
      <c r="BJ38" s="15">
        <f t="shared" si="51"/>
        <v>0</v>
      </c>
      <c r="BK38" s="15" t="str">
        <f t="shared" si="52"/>
        <v>GEBR&gt;1,27880859375 AND Speed&gt;17,062744140625 AND GEBR&gt;1,046142578125 AND Speed&lt;=18,55517578125 AND Distance&gt;180,447265625 AND Speed&gt;15,086181640625 AND Distance&lt;=211,703369140625 AND Speed&gt;12,778564453125 AND Distance&lt;=341,0556640625</v>
      </c>
      <c r="BM38" s="15">
        <v>0</v>
      </c>
      <c r="BN38" s="15">
        <v>1</v>
      </c>
      <c r="BO38" s="15" t="s">
        <v>2276</v>
      </c>
    </row>
    <row r="39" spans="1:67">
      <c r="A39" s="15">
        <v>36</v>
      </c>
      <c r="B39" s="15">
        <v>0</v>
      </c>
      <c r="C39" s="15">
        <v>1750936</v>
      </c>
      <c r="D39" s="15">
        <f t="shared" si="0"/>
        <v>427</v>
      </c>
      <c r="E39" s="15">
        <f t="shared" si="1"/>
        <v>1944</v>
      </c>
      <c r="F39" s="15">
        <f t="shared" si="2"/>
        <v>427.474609375</v>
      </c>
      <c r="G39" s="15">
        <v>37</v>
      </c>
      <c r="H39" s="15">
        <v>38</v>
      </c>
      <c r="I39" s="15">
        <v>12</v>
      </c>
      <c r="J39" s="15">
        <v>5</v>
      </c>
      <c r="K39" s="15">
        <v>247</v>
      </c>
      <c r="L39" s="15">
        <v>730</v>
      </c>
      <c r="M39" s="15">
        <f t="shared" si="3"/>
        <v>0.17822265625</v>
      </c>
      <c r="O39" s="86">
        <f t="shared" si="4"/>
        <v>247</v>
      </c>
      <c r="P39" s="86">
        <f t="shared" si="5"/>
        <v>2.392578125E-2</v>
      </c>
      <c r="Q39" s="86">
        <f t="shared" si="6"/>
        <v>176</v>
      </c>
      <c r="R39" s="86" t="b">
        <f t="shared" si="7"/>
        <v>1</v>
      </c>
      <c r="S39" s="86" t="str">
        <f t="shared" si="8"/>
        <v>Distance</v>
      </c>
      <c r="T39" s="86" t="str">
        <f t="shared" si="9"/>
        <v>&lt;=</v>
      </c>
      <c r="U39" s="86">
        <f t="shared" si="10"/>
        <v>498.886474609375</v>
      </c>
      <c r="V39" s="86">
        <f t="shared" si="11"/>
        <v>174</v>
      </c>
      <c r="W39" s="86" t="b">
        <f t="shared" si="12"/>
        <v>0</v>
      </c>
      <c r="X39" s="86" t="str">
        <f t="shared" si="13"/>
        <v>Speed</v>
      </c>
      <c r="Y39" s="86" t="str">
        <f t="shared" si="14"/>
        <v>&gt;</v>
      </c>
      <c r="Z39" s="86">
        <f t="shared" si="15"/>
        <v>25.720703125</v>
      </c>
      <c r="AA39" s="86">
        <f t="shared" si="16"/>
        <v>172</v>
      </c>
      <c r="AB39" s="86" t="b">
        <f t="shared" si="17"/>
        <v>0</v>
      </c>
      <c r="AC39" s="86" t="str">
        <f t="shared" si="18"/>
        <v>GEBR</v>
      </c>
      <c r="AD39" s="86" t="str">
        <f t="shared" si="19"/>
        <v>&gt;</v>
      </c>
      <c r="AE39" s="86">
        <f t="shared" si="20"/>
        <v>0.85498046875</v>
      </c>
      <c r="AF39" s="86">
        <f t="shared" si="21"/>
        <v>44</v>
      </c>
      <c r="AG39" s="86" t="b">
        <f t="shared" si="22"/>
        <v>0</v>
      </c>
      <c r="AH39" s="86" t="str">
        <f t="shared" si="23"/>
        <v>Distance</v>
      </c>
      <c r="AI39" s="86" t="str">
        <f t="shared" si="24"/>
        <v>&gt;</v>
      </c>
      <c r="AJ39" s="86">
        <f t="shared" si="25"/>
        <v>470.268798828125</v>
      </c>
      <c r="AK39" s="86">
        <f t="shared" si="26"/>
        <v>11</v>
      </c>
      <c r="AL39" s="86" t="b">
        <f t="shared" si="27"/>
        <v>0</v>
      </c>
      <c r="AM39" s="86" t="str">
        <f t="shared" si="28"/>
        <v>Speed</v>
      </c>
      <c r="AN39" s="86" t="str">
        <f t="shared" si="29"/>
        <v>&gt;</v>
      </c>
      <c r="AO39" s="86">
        <f t="shared" si="30"/>
        <v>24.289794921875</v>
      </c>
      <c r="AP39" s="86">
        <f t="shared" si="31"/>
        <v>10</v>
      </c>
      <c r="AQ39" s="86" t="b">
        <f t="shared" si="32"/>
        <v>1</v>
      </c>
      <c r="AR39" s="86" t="str">
        <f t="shared" si="33"/>
        <v>GEBR</v>
      </c>
      <c r="AS39" s="86" t="str">
        <f t="shared" si="34"/>
        <v>&lt;=</v>
      </c>
      <c r="AT39" s="86">
        <f t="shared" si="35"/>
        <v>1.046142578125</v>
      </c>
      <c r="AU39" s="86">
        <f t="shared" si="36"/>
        <v>7</v>
      </c>
      <c r="AV39" s="86" t="b">
        <f t="shared" si="37"/>
        <v>0</v>
      </c>
      <c r="AW39" s="86" t="str">
        <f t="shared" si="38"/>
        <v>Speed</v>
      </c>
      <c r="AX39" s="86" t="str">
        <f t="shared" si="39"/>
        <v>&gt;</v>
      </c>
      <c r="AY39" s="86">
        <f t="shared" si="40"/>
        <v>21.949951171875</v>
      </c>
      <c r="AZ39" s="86">
        <f t="shared" si="41"/>
        <v>2</v>
      </c>
      <c r="BA39" s="86" t="b">
        <f t="shared" si="42"/>
        <v>1</v>
      </c>
      <c r="BB39" s="86" t="str">
        <f t="shared" si="43"/>
        <v>Distance</v>
      </c>
      <c r="BC39" s="86" t="str">
        <f t="shared" si="44"/>
        <v>&lt;=</v>
      </c>
      <c r="BD39" s="86">
        <f t="shared" si="45"/>
        <v>500.308837890625</v>
      </c>
      <c r="BE39" s="86">
        <f t="shared" si="46"/>
        <v>0</v>
      </c>
      <c r="BF39" s="86" t="b">
        <f t="shared" si="47"/>
        <v>0</v>
      </c>
      <c r="BG39" s="86" t="str">
        <f t="shared" si="48"/>
        <v>Distance</v>
      </c>
      <c r="BH39" s="86" t="str">
        <f t="shared" si="49"/>
        <v>&gt;</v>
      </c>
      <c r="BI39" s="86">
        <f t="shared" si="50"/>
        <v>341.0556640625</v>
      </c>
      <c r="BJ39" s="15">
        <f t="shared" si="51"/>
        <v>1</v>
      </c>
      <c r="BK39" s="15" t="str">
        <f t="shared" si="52"/>
        <v>Distance&lt;=498,886474609375 AND Speed&gt;25,720703125 AND GEBR&gt;0,85498046875 AND Distance&gt;470,268798828125 AND Speed&gt;24,289794921875 AND GEBR&lt;=1,046142578125 AND Speed&gt;21,949951171875 AND Distance&lt;=500,308837890625 AND Distance&gt;341,0556640625</v>
      </c>
      <c r="BM39" s="15">
        <v>0</v>
      </c>
      <c r="BN39" s="15">
        <v>1</v>
      </c>
      <c r="BO39" s="15" t="s">
        <v>2281</v>
      </c>
    </row>
    <row r="40" spans="1:67">
      <c r="A40" s="15">
        <v>37</v>
      </c>
      <c r="B40" s="15">
        <v>2</v>
      </c>
      <c r="C40" s="15">
        <v>5238</v>
      </c>
      <c r="D40" s="15">
        <f t="shared" si="0"/>
        <v>1</v>
      </c>
      <c r="E40" s="15">
        <f t="shared" si="1"/>
        <v>1142</v>
      </c>
      <c r="F40" s="15">
        <f t="shared" si="2"/>
        <v>1.27880859375</v>
      </c>
      <c r="G40" s="15">
        <v>57</v>
      </c>
      <c r="H40" s="15">
        <v>58</v>
      </c>
      <c r="I40" s="15">
        <v>36</v>
      </c>
      <c r="J40" s="15">
        <v>6</v>
      </c>
      <c r="K40" s="15">
        <v>248</v>
      </c>
      <c r="L40" s="15">
        <v>396</v>
      </c>
      <c r="M40" s="15">
        <f t="shared" si="3"/>
        <v>9.66796875E-2</v>
      </c>
      <c r="O40" s="86">
        <f t="shared" si="4"/>
        <v>248</v>
      </c>
      <c r="P40" s="86">
        <f t="shared" si="5"/>
        <v>0.22216796875</v>
      </c>
      <c r="Q40" s="86">
        <f t="shared" si="6"/>
        <v>176</v>
      </c>
      <c r="R40" s="86" t="b">
        <f t="shared" si="7"/>
        <v>0</v>
      </c>
      <c r="S40" s="86" t="str">
        <f t="shared" si="8"/>
        <v>Distance</v>
      </c>
      <c r="T40" s="86" t="str">
        <f t="shared" si="9"/>
        <v>&gt;</v>
      </c>
      <c r="U40" s="86">
        <f t="shared" si="10"/>
        <v>498.886474609375</v>
      </c>
      <c r="V40" s="86">
        <f t="shared" si="11"/>
        <v>174</v>
      </c>
      <c r="W40" s="86" t="b">
        <f t="shared" si="12"/>
        <v>0</v>
      </c>
      <c r="X40" s="86" t="str">
        <f t="shared" si="13"/>
        <v>Speed</v>
      </c>
      <c r="Y40" s="86" t="str">
        <f t="shared" si="14"/>
        <v>&gt;</v>
      </c>
      <c r="Z40" s="86">
        <f t="shared" si="15"/>
        <v>25.720703125</v>
      </c>
      <c r="AA40" s="86">
        <f t="shared" si="16"/>
        <v>172</v>
      </c>
      <c r="AB40" s="86" t="b">
        <f t="shared" si="17"/>
        <v>0</v>
      </c>
      <c r="AC40" s="86" t="str">
        <f t="shared" si="18"/>
        <v>GEBR</v>
      </c>
      <c r="AD40" s="86" t="str">
        <f t="shared" si="19"/>
        <v>&gt;</v>
      </c>
      <c r="AE40" s="86">
        <f t="shared" si="20"/>
        <v>0.85498046875</v>
      </c>
      <c r="AF40" s="86">
        <f t="shared" si="21"/>
        <v>44</v>
      </c>
      <c r="AG40" s="86" t="b">
        <f t="shared" si="22"/>
        <v>0</v>
      </c>
      <c r="AH40" s="86" t="str">
        <f t="shared" si="23"/>
        <v>Distance</v>
      </c>
      <c r="AI40" s="86" t="str">
        <f t="shared" si="24"/>
        <v>&gt;</v>
      </c>
      <c r="AJ40" s="86">
        <f t="shared" si="25"/>
        <v>470.268798828125</v>
      </c>
      <c r="AK40" s="86">
        <f t="shared" si="26"/>
        <v>11</v>
      </c>
      <c r="AL40" s="86" t="b">
        <f t="shared" si="27"/>
        <v>0</v>
      </c>
      <c r="AM40" s="86" t="str">
        <f t="shared" si="28"/>
        <v>Speed</v>
      </c>
      <c r="AN40" s="86" t="str">
        <f t="shared" si="29"/>
        <v>&gt;</v>
      </c>
      <c r="AO40" s="86">
        <f t="shared" si="30"/>
        <v>24.289794921875</v>
      </c>
      <c r="AP40" s="86">
        <f t="shared" si="31"/>
        <v>10</v>
      </c>
      <c r="AQ40" s="86" t="b">
        <f t="shared" si="32"/>
        <v>1</v>
      </c>
      <c r="AR40" s="86" t="str">
        <f t="shared" si="33"/>
        <v>GEBR</v>
      </c>
      <c r="AS40" s="86" t="str">
        <f t="shared" si="34"/>
        <v>&lt;=</v>
      </c>
      <c r="AT40" s="86">
        <f t="shared" si="35"/>
        <v>1.046142578125</v>
      </c>
      <c r="AU40" s="86">
        <f t="shared" si="36"/>
        <v>7</v>
      </c>
      <c r="AV40" s="86" t="b">
        <f t="shared" si="37"/>
        <v>0</v>
      </c>
      <c r="AW40" s="86" t="str">
        <f t="shared" si="38"/>
        <v>Speed</v>
      </c>
      <c r="AX40" s="86" t="str">
        <f t="shared" si="39"/>
        <v>&gt;</v>
      </c>
      <c r="AY40" s="86">
        <f t="shared" si="40"/>
        <v>21.949951171875</v>
      </c>
      <c r="AZ40" s="86">
        <f t="shared" si="41"/>
        <v>2</v>
      </c>
      <c r="BA40" s="86" t="b">
        <f t="shared" si="42"/>
        <v>1</v>
      </c>
      <c r="BB40" s="86" t="str">
        <f t="shared" si="43"/>
        <v>Distance</v>
      </c>
      <c r="BC40" s="86" t="str">
        <f t="shared" si="44"/>
        <v>&lt;=</v>
      </c>
      <c r="BD40" s="86">
        <f t="shared" si="45"/>
        <v>500.308837890625</v>
      </c>
      <c r="BE40" s="86">
        <f t="shared" si="46"/>
        <v>0</v>
      </c>
      <c r="BF40" s="86" t="b">
        <f t="shared" si="47"/>
        <v>0</v>
      </c>
      <c r="BG40" s="86" t="str">
        <f t="shared" si="48"/>
        <v>Distance</v>
      </c>
      <c r="BH40" s="86" t="str">
        <f t="shared" si="49"/>
        <v>&gt;</v>
      </c>
      <c r="BI40" s="86">
        <f t="shared" si="50"/>
        <v>341.0556640625</v>
      </c>
      <c r="BJ40" s="15">
        <f t="shared" si="51"/>
        <v>0</v>
      </c>
      <c r="BK40" s="15" t="str">
        <f t="shared" si="52"/>
        <v>Distance&gt;498,886474609375 AND Speed&gt;25,720703125 AND GEBR&gt;0,85498046875 AND Distance&gt;470,268798828125 AND Speed&gt;24,289794921875 AND GEBR&lt;=1,046142578125 AND Speed&gt;21,949951171875 AND Distance&lt;=500,308837890625 AND Distance&gt;341,0556640625</v>
      </c>
      <c r="BM40" s="15">
        <v>0</v>
      </c>
      <c r="BN40" s="15">
        <v>1</v>
      </c>
      <c r="BO40" s="15" t="s">
        <v>2285</v>
      </c>
    </row>
    <row r="41" spans="1:67">
      <c r="A41" s="15">
        <v>38</v>
      </c>
      <c r="B41" s="15">
        <v>0</v>
      </c>
      <c r="C41" s="15">
        <v>1768288</v>
      </c>
      <c r="D41" s="15">
        <f t="shared" si="0"/>
        <v>431</v>
      </c>
      <c r="E41" s="15">
        <f t="shared" si="1"/>
        <v>2912</v>
      </c>
      <c r="F41" s="15">
        <f t="shared" si="2"/>
        <v>431.7109375</v>
      </c>
      <c r="G41" s="15">
        <v>351</v>
      </c>
      <c r="H41" s="15">
        <v>352</v>
      </c>
      <c r="I41" s="15">
        <v>36</v>
      </c>
      <c r="J41" s="15">
        <v>6</v>
      </c>
      <c r="K41" s="15">
        <v>249</v>
      </c>
      <c r="L41" s="15">
        <v>1339</v>
      </c>
      <c r="M41" s="15">
        <f t="shared" si="3"/>
        <v>0.326904296875</v>
      </c>
      <c r="O41" s="86">
        <f t="shared" si="4"/>
        <v>249</v>
      </c>
      <c r="P41" s="86">
        <f t="shared" si="5"/>
        <v>3.3447265625E-2</v>
      </c>
      <c r="Q41" s="86">
        <f t="shared" si="6"/>
        <v>149</v>
      </c>
      <c r="R41" s="86" t="b">
        <f t="shared" si="7"/>
        <v>1</v>
      </c>
      <c r="S41" s="86" t="str">
        <f t="shared" si="8"/>
        <v>Distance</v>
      </c>
      <c r="T41" s="86" t="str">
        <f t="shared" si="9"/>
        <v>&lt;=</v>
      </c>
      <c r="U41" s="86">
        <f t="shared" si="10"/>
        <v>225.959716796875</v>
      </c>
      <c r="V41" s="86">
        <f t="shared" si="11"/>
        <v>148</v>
      </c>
      <c r="W41" s="86" t="b">
        <f t="shared" si="12"/>
        <v>1</v>
      </c>
      <c r="X41" s="86" t="str">
        <f t="shared" si="13"/>
        <v>GEBR</v>
      </c>
      <c r="Y41" s="86" t="str">
        <f t="shared" si="14"/>
        <v>&lt;=</v>
      </c>
      <c r="Z41" s="86">
        <f t="shared" si="15"/>
        <v>1.046142578125</v>
      </c>
      <c r="AA41" s="86">
        <f t="shared" si="16"/>
        <v>145</v>
      </c>
      <c r="AB41" s="86" t="b">
        <f t="shared" si="17"/>
        <v>0</v>
      </c>
      <c r="AC41" s="86" t="str">
        <f t="shared" si="18"/>
        <v>Speed</v>
      </c>
      <c r="AD41" s="86" t="str">
        <f t="shared" si="19"/>
        <v>&gt;</v>
      </c>
      <c r="AE41" s="86">
        <f t="shared" si="20"/>
        <v>15.9658203125</v>
      </c>
      <c r="AF41" s="86">
        <f t="shared" si="21"/>
        <v>78</v>
      </c>
      <c r="AG41" s="86" t="b">
        <f t="shared" si="22"/>
        <v>1</v>
      </c>
      <c r="AH41" s="86" t="str">
        <f t="shared" si="23"/>
        <v>Distance</v>
      </c>
      <c r="AI41" s="86" t="str">
        <f t="shared" si="24"/>
        <v>&lt;=</v>
      </c>
      <c r="AJ41" s="86">
        <f t="shared" si="25"/>
        <v>238.61767578125</v>
      </c>
      <c r="AK41" s="86">
        <f t="shared" si="26"/>
        <v>15</v>
      </c>
      <c r="AL41" s="86" t="b">
        <f t="shared" si="27"/>
        <v>0</v>
      </c>
      <c r="AM41" s="86" t="str">
        <f t="shared" si="28"/>
        <v>GEBR</v>
      </c>
      <c r="AN41" s="86" t="str">
        <f t="shared" si="29"/>
        <v>&gt;</v>
      </c>
      <c r="AO41" s="86">
        <f t="shared" si="30"/>
        <v>0.715087890625</v>
      </c>
      <c r="AP41" s="86">
        <f t="shared" si="31"/>
        <v>14</v>
      </c>
      <c r="AQ41" s="86" t="b">
        <f t="shared" si="32"/>
        <v>1</v>
      </c>
      <c r="AR41" s="86" t="str">
        <f t="shared" si="33"/>
        <v>Speed</v>
      </c>
      <c r="AS41" s="86" t="str">
        <f t="shared" si="34"/>
        <v>&lt;=</v>
      </c>
      <c r="AT41" s="86">
        <f t="shared" si="35"/>
        <v>17.291015625</v>
      </c>
      <c r="AU41" s="86">
        <f t="shared" si="36"/>
        <v>4</v>
      </c>
      <c r="AV41" s="86" t="b">
        <f t="shared" si="37"/>
        <v>0</v>
      </c>
      <c r="AW41" s="86" t="str">
        <f t="shared" si="38"/>
        <v>Distance</v>
      </c>
      <c r="AX41" s="86" t="str">
        <f t="shared" si="39"/>
        <v>&gt;</v>
      </c>
      <c r="AY41" s="86">
        <f t="shared" si="40"/>
        <v>211.703369140625</v>
      </c>
      <c r="AZ41" s="86">
        <f t="shared" si="41"/>
        <v>1</v>
      </c>
      <c r="BA41" s="86" t="b">
        <f t="shared" si="42"/>
        <v>0</v>
      </c>
      <c r="BB41" s="86" t="str">
        <f t="shared" si="43"/>
        <v>Speed</v>
      </c>
      <c r="BC41" s="86" t="str">
        <f t="shared" si="44"/>
        <v>&gt;</v>
      </c>
      <c r="BD41" s="86">
        <f t="shared" si="45"/>
        <v>12.778564453125</v>
      </c>
      <c r="BE41" s="86">
        <f t="shared" si="46"/>
        <v>0</v>
      </c>
      <c r="BF41" s="86" t="b">
        <f t="shared" si="47"/>
        <v>1</v>
      </c>
      <c r="BG41" s="86" t="str">
        <f t="shared" si="48"/>
        <v>Distance</v>
      </c>
      <c r="BH41" s="86" t="str">
        <f t="shared" si="49"/>
        <v>&lt;=</v>
      </c>
      <c r="BI41" s="86">
        <f t="shared" si="50"/>
        <v>341.0556640625</v>
      </c>
      <c r="BJ41" s="15">
        <f t="shared" si="51"/>
        <v>1</v>
      </c>
      <c r="BK41" s="15" t="str">
        <f t="shared" si="52"/>
        <v>Distance&lt;=225,959716796875 AND GEBR&lt;=1,046142578125 AND Speed&gt;15,9658203125 AND Distance&lt;=238,61767578125 AND GEBR&gt;0,715087890625 AND Speed&lt;=17,291015625 AND Distance&gt;211,703369140625 AND Speed&gt;12,778564453125 AND Distance&lt;=341,0556640625</v>
      </c>
      <c r="BM41" s="15">
        <v>0</v>
      </c>
      <c r="BN41" s="15">
        <v>1</v>
      </c>
      <c r="BO41" s="15" t="s">
        <v>2286</v>
      </c>
    </row>
    <row r="42" spans="1:67">
      <c r="A42" s="15">
        <v>39</v>
      </c>
      <c r="B42" s="15">
        <v>1</v>
      </c>
      <c r="C42" s="15">
        <v>77524</v>
      </c>
      <c r="D42" s="15">
        <f t="shared" si="0"/>
        <v>18</v>
      </c>
      <c r="E42" s="15">
        <f t="shared" si="1"/>
        <v>3796</v>
      </c>
      <c r="F42" s="15">
        <f t="shared" si="2"/>
        <v>18.9267578125</v>
      </c>
      <c r="G42" s="15">
        <v>417</v>
      </c>
      <c r="H42" s="15">
        <v>418</v>
      </c>
      <c r="I42" s="15">
        <v>9</v>
      </c>
      <c r="J42" s="15">
        <v>4</v>
      </c>
      <c r="K42" s="15">
        <v>250</v>
      </c>
      <c r="L42" s="15">
        <v>1364</v>
      </c>
      <c r="M42" s="15">
        <f t="shared" si="3"/>
        <v>0.3330078125</v>
      </c>
      <c r="O42" s="86">
        <f t="shared" si="4"/>
        <v>250</v>
      </c>
      <c r="P42" s="86">
        <f t="shared" si="5"/>
        <v>0.166748046875</v>
      </c>
      <c r="Q42" s="86">
        <f t="shared" si="6"/>
        <v>149</v>
      </c>
      <c r="R42" s="86" t="b">
        <f t="shared" si="7"/>
        <v>0</v>
      </c>
      <c r="S42" s="86" t="str">
        <f t="shared" si="8"/>
        <v>Distance</v>
      </c>
      <c r="T42" s="86" t="str">
        <f t="shared" si="9"/>
        <v>&gt;</v>
      </c>
      <c r="U42" s="86">
        <f t="shared" si="10"/>
        <v>225.959716796875</v>
      </c>
      <c r="V42" s="86">
        <f t="shared" si="11"/>
        <v>148</v>
      </c>
      <c r="W42" s="86" t="b">
        <f t="shared" si="12"/>
        <v>1</v>
      </c>
      <c r="X42" s="86" t="str">
        <f t="shared" si="13"/>
        <v>GEBR</v>
      </c>
      <c r="Y42" s="86" t="str">
        <f t="shared" si="14"/>
        <v>&lt;=</v>
      </c>
      <c r="Z42" s="86">
        <f t="shared" si="15"/>
        <v>1.046142578125</v>
      </c>
      <c r="AA42" s="86">
        <f t="shared" si="16"/>
        <v>145</v>
      </c>
      <c r="AB42" s="86" t="b">
        <f t="shared" si="17"/>
        <v>0</v>
      </c>
      <c r="AC42" s="86" t="str">
        <f t="shared" si="18"/>
        <v>Speed</v>
      </c>
      <c r="AD42" s="86" t="str">
        <f t="shared" si="19"/>
        <v>&gt;</v>
      </c>
      <c r="AE42" s="86">
        <f t="shared" si="20"/>
        <v>15.9658203125</v>
      </c>
      <c r="AF42" s="86">
        <f t="shared" si="21"/>
        <v>78</v>
      </c>
      <c r="AG42" s="86" t="b">
        <f t="shared" si="22"/>
        <v>1</v>
      </c>
      <c r="AH42" s="86" t="str">
        <f t="shared" si="23"/>
        <v>Distance</v>
      </c>
      <c r="AI42" s="86" t="str">
        <f t="shared" si="24"/>
        <v>&lt;=</v>
      </c>
      <c r="AJ42" s="86">
        <f t="shared" si="25"/>
        <v>238.61767578125</v>
      </c>
      <c r="AK42" s="86">
        <f t="shared" si="26"/>
        <v>15</v>
      </c>
      <c r="AL42" s="86" t="b">
        <f t="shared" si="27"/>
        <v>0</v>
      </c>
      <c r="AM42" s="86" t="str">
        <f t="shared" si="28"/>
        <v>GEBR</v>
      </c>
      <c r="AN42" s="86" t="str">
        <f t="shared" si="29"/>
        <v>&gt;</v>
      </c>
      <c r="AO42" s="86">
        <f t="shared" si="30"/>
        <v>0.715087890625</v>
      </c>
      <c r="AP42" s="86">
        <f t="shared" si="31"/>
        <v>14</v>
      </c>
      <c r="AQ42" s="86" t="b">
        <f t="shared" si="32"/>
        <v>1</v>
      </c>
      <c r="AR42" s="86" t="str">
        <f t="shared" si="33"/>
        <v>Speed</v>
      </c>
      <c r="AS42" s="86" t="str">
        <f t="shared" si="34"/>
        <v>&lt;=</v>
      </c>
      <c r="AT42" s="86">
        <f t="shared" si="35"/>
        <v>17.291015625</v>
      </c>
      <c r="AU42" s="86">
        <f t="shared" si="36"/>
        <v>4</v>
      </c>
      <c r="AV42" s="86" t="b">
        <f t="shared" si="37"/>
        <v>0</v>
      </c>
      <c r="AW42" s="86" t="str">
        <f t="shared" si="38"/>
        <v>Distance</v>
      </c>
      <c r="AX42" s="86" t="str">
        <f t="shared" si="39"/>
        <v>&gt;</v>
      </c>
      <c r="AY42" s="86">
        <f t="shared" si="40"/>
        <v>211.703369140625</v>
      </c>
      <c r="AZ42" s="86">
        <f t="shared" si="41"/>
        <v>1</v>
      </c>
      <c r="BA42" s="86" t="b">
        <f t="shared" si="42"/>
        <v>0</v>
      </c>
      <c r="BB42" s="86" t="str">
        <f t="shared" si="43"/>
        <v>Speed</v>
      </c>
      <c r="BC42" s="86" t="str">
        <f t="shared" si="44"/>
        <v>&gt;</v>
      </c>
      <c r="BD42" s="86">
        <f t="shared" si="45"/>
        <v>12.778564453125</v>
      </c>
      <c r="BE42" s="86">
        <f t="shared" si="46"/>
        <v>0</v>
      </c>
      <c r="BF42" s="86" t="b">
        <f t="shared" si="47"/>
        <v>1</v>
      </c>
      <c r="BG42" s="86" t="str">
        <f t="shared" si="48"/>
        <v>Distance</v>
      </c>
      <c r="BH42" s="86" t="str">
        <f t="shared" si="49"/>
        <v>&lt;=</v>
      </c>
      <c r="BI42" s="86">
        <f t="shared" si="50"/>
        <v>341.0556640625</v>
      </c>
      <c r="BJ42" s="15">
        <f t="shared" si="51"/>
        <v>0</v>
      </c>
      <c r="BK42" s="15" t="str">
        <f t="shared" si="52"/>
        <v>Distance&gt;225,959716796875 AND GEBR&lt;=1,046142578125 AND Speed&gt;15,9658203125 AND Distance&lt;=238,61767578125 AND GEBR&gt;0,715087890625 AND Speed&lt;=17,291015625 AND Distance&gt;211,703369140625 AND Speed&gt;12,778564453125 AND Distance&lt;=341,0556640625</v>
      </c>
      <c r="BM42" s="15">
        <v>0</v>
      </c>
      <c r="BN42" s="15">
        <v>1</v>
      </c>
      <c r="BO42" s="15" t="s">
        <v>2289</v>
      </c>
    </row>
    <row r="43" spans="1:67">
      <c r="A43" s="15">
        <v>40</v>
      </c>
      <c r="B43" s="15">
        <v>2</v>
      </c>
      <c r="C43" s="15">
        <v>2929</v>
      </c>
      <c r="D43" s="15">
        <f t="shared" si="0"/>
        <v>0</v>
      </c>
      <c r="E43" s="15">
        <f t="shared" si="1"/>
        <v>2929</v>
      </c>
      <c r="F43" s="15">
        <f t="shared" si="2"/>
        <v>0.715087890625</v>
      </c>
      <c r="G43" s="15">
        <v>41</v>
      </c>
      <c r="H43" s="15">
        <v>42</v>
      </c>
      <c r="I43" s="15">
        <v>9</v>
      </c>
      <c r="J43" s="15">
        <v>4</v>
      </c>
      <c r="K43" s="15">
        <v>253</v>
      </c>
      <c r="L43" s="15">
        <v>1060</v>
      </c>
      <c r="M43" s="15">
        <f t="shared" si="3"/>
        <v>0.2587890625</v>
      </c>
      <c r="O43" s="86">
        <f t="shared" si="4"/>
        <v>253</v>
      </c>
      <c r="P43" s="86">
        <f t="shared" si="5"/>
        <v>5.56640625E-2</v>
      </c>
      <c r="Q43" s="86">
        <f t="shared" si="6"/>
        <v>251</v>
      </c>
      <c r="R43" s="86" t="b">
        <f t="shared" si="7"/>
        <v>1</v>
      </c>
      <c r="S43" s="86" t="str">
        <f t="shared" si="8"/>
        <v>Distance</v>
      </c>
      <c r="T43" s="86" t="str">
        <f t="shared" si="9"/>
        <v>&lt;=</v>
      </c>
      <c r="U43" s="86">
        <f t="shared" si="10"/>
        <v>364.5771484375</v>
      </c>
      <c r="V43" s="86">
        <f t="shared" si="11"/>
        <v>121</v>
      </c>
      <c r="W43" s="86" t="b">
        <f t="shared" si="12"/>
        <v>1</v>
      </c>
      <c r="X43" s="86" t="str">
        <f t="shared" si="13"/>
        <v>Speed</v>
      </c>
      <c r="Y43" s="86" t="str">
        <f t="shared" si="14"/>
        <v>&lt;=</v>
      </c>
      <c r="Z43" s="86">
        <f t="shared" si="15"/>
        <v>21.218017578125</v>
      </c>
      <c r="AA43" s="86">
        <f t="shared" si="16"/>
        <v>119</v>
      </c>
      <c r="AB43" s="86" t="b">
        <f t="shared" si="17"/>
        <v>1</v>
      </c>
      <c r="AC43" s="86" t="str">
        <f t="shared" si="18"/>
        <v>Distance</v>
      </c>
      <c r="AD43" s="86" t="str">
        <f t="shared" si="19"/>
        <v>&lt;=</v>
      </c>
      <c r="AE43" s="86">
        <f t="shared" si="20"/>
        <v>381.86962890625</v>
      </c>
      <c r="AF43" s="86">
        <f t="shared" si="21"/>
        <v>42</v>
      </c>
      <c r="AG43" s="86" t="b">
        <f t="shared" si="22"/>
        <v>1</v>
      </c>
      <c r="AH43" s="86" t="str">
        <f t="shared" si="23"/>
        <v>GEBR</v>
      </c>
      <c r="AI43" s="86" t="str">
        <f t="shared" si="24"/>
        <v>&lt;=</v>
      </c>
      <c r="AJ43" s="86">
        <f t="shared" si="25"/>
        <v>0.85498046875</v>
      </c>
      <c r="AK43" s="86">
        <f t="shared" si="26"/>
        <v>40</v>
      </c>
      <c r="AL43" s="86" t="b">
        <f t="shared" si="27"/>
        <v>0</v>
      </c>
      <c r="AM43" s="86" t="str">
        <f t="shared" si="28"/>
        <v>GEBR</v>
      </c>
      <c r="AN43" s="86" t="str">
        <f t="shared" si="29"/>
        <v>&gt;</v>
      </c>
      <c r="AO43" s="86">
        <f t="shared" si="30"/>
        <v>0.715087890625</v>
      </c>
      <c r="AP43" s="86">
        <f t="shared" si="31"/>
        <v>9</v>
      </c>
      <c r="AQ43" s="86" t="b">
        <f t="shared" si="32"/>
        <v>0</v>
      </c>
      <c r="AR43" s="86" t="str">
        <f t="shared" si="33"/>
        <v>Speed</v>
      </c>
      <c r="AS43" s="86" t="str">
        <f t="shared" si="34"/>
        <v>&gt;</v>
      </c>
      <c r="AT43" s="86">
        <f t="shared" si="35"/>
        <v>19.8076171875</v>
      </c>
      <c r="AU43" s="86">
        <f t="shared" si="36"/>
        <v>7</v>
      </c>
      <c r="AV43" s="86" t="b">
        <f t="shared" si="37"/>
        <v>1</v>
      </c>
      <c r="AW43" s="86" t="str">
        <f t="shared" si="38"/>
        <v>Speed</v>
      </c>
      <c r="AX43" s="86" t="str">
        <f t="shared" si="39"/>
        <v>&lt;=</v>
      </c>
      <c r="AY43" s="86">
        <f t="shared" si="40"/>
        <v>21.949951171875</v>
      </c>
      <c r="AZ43" s="86">
        <f t="shared" si="41"/>
        <v>2</v>
      </c>
      <c r="BA43" s="86" t="b">
        <f t="shared" si="42"/>
        <v>1</v>
      </c>
      <c r="BB43" s="86" t="str">
        <f t="shared" si="43"/>
        <v>Distance</v>
      </c>
      <c r="BC43" s="86" t="str">
        <f t="shared" si="44"/>
        <v>&lt;=</v>
      </c>
      <c r="BD43" s="86">
        <f t="shared" si="45"/>
        <v>500.308837890625</v>
      </c>
      <c r="BE43" s="86">
        <f t="shared" si="46"/>
        <v>0</v>
      </c>
      <c r="BF43" s="86" t="b">
        <f t="shared" si="47"/>
        <v>0</v>
      </c>
      <c r="BG43" s="86" t="str">
        <f t="shared" si="48"/>
        <v>Distance</v>
      </c>
      <c r="BH43" s="86" t="str">
        <f t="shared" si="49"/>
        <v>&gt;</v>
      </c>
      <c r="BI43" s="86">
        <f t="shared" si="50"/>
        <v>341.0556640625</v>
      </c>
      <c r="BJ43" s="15">
        <f t="shared" si="51"/>
        <v>1</v>
      </c>
      <c r="BK43" s="15" t="str">
        <f t="shared" si="52"/>
        <v>Distance&lt;=364,5771484375 AND Speed&lt;=21,218017578125 AND Distance&lt;=381,86962890625 AND GEBR&lt;=0,85498046875 AND GEBR&gt;0,715087890625 AND Speed&gt;19,8076171875 AND Speed&lt;=21,949951171875 AND Distance&lt;=500,308837890625 AND Distance&gt;341,0556640625</v>
      </c>
      <c r="BM43" s="15">
        <v>0</v>
      </c>
      <c r="BN43" s="15">
        <v>1</v>
      </c>
      <c r="BO43" s="15" t="s">
        <v>2298</v>
      </c>
    </row>
    <row r="44" spans="1:67">
      <c r="A44" s="15">
        <v>41</v>
      </c>
      <c r="B44" s="15">
        <v>0</v>
      </c>
      <c r="C44" s="15">
        <v>1844013</v>
      </c>
      <c r="D44" s="15">
        <f t="shared" si="0"/>
        <v>450</v>
      </c>
      <c r="E44" s="15">
        <f t="shared" si="1"/>
        <v>813</v>
      </c>
      <c r="F44" s="15">
        <f t="shared" si="2"/>
        <v>450.198486328125</v>
      </c>
      <c r="G44" s="15">
        <v>47</v>
      </c>
      <c r="H44" s="15">
        <v>48</v>
      </c>
      <c r="I44" s="15">
        <v>40</v>
      </c>
      <c r="J44" s="15">
        <v>5</v>
      </c>
      <c r="K44" s="15">
        <v>254</v>
      </c>
      <c r="L44" s="15">
        <v>435</v>
      </c>
      <c r="M44" s="15">
        <f t="shared" si="3"/>
        <v>0.106201171875</v>
      </c>
      <c r="O44" s="86">
        <f t="shared" si="4"/>
        <v>254</v>
      </c>
      <c r="P44" s="86">
        <f t="shared" si="5"/>
        <v>0.333251953125</v>
      </c>
      <c r="Q44" s="86">
        <f t="shared" si="6"/>
        <v>251</v>
      </c>
      <c r="R44" s="86" t="b">
        <f t="shared" si="7"/>
        <v>0</v>
      </c>
      <c r="S44" s="86" t="str">
        <f t="shared" si="8"/>
        <v>Distance</v>
      </c>
      <c r="T44" s="86" t="str">
        <f t="shared" si="9"/>
        <v>&gt;</v>
      </c>
      <c r="U44" s="86">
        <f t="shared" si="10"/>
        <v>364.5771484375</v>
      </c>
      <c r="V44" s="86">
        <f t="shared" si="11"/>
        <v>121</v>
      </c>
      <c r="W44" s="86" t="b">
        <f t="shared" si="12"/>
        <v>1</v>
      </c>
      <c r="X44" s="86" t="str">
        <f t="shared" si="13"/>
        <v>Speed</v>
      </c>
      <c r="Y44" s="86" t="str">
        <f t="shared" si="14"/>
        <v>&lt;=</v>
      </c>
      <c r="Z44" s="86">
        <f t="shared" si="15"/>
        <v>21.218017578125</v>
      </c>
      <c r="AA44" s="86">
        <f t="shared" si="16"/>
        <v>119</v>
      </c>
      <c r="AB44" s="86" t="b">
        <f t="shared" si="17"/>
        <v>1</v>
      </c>
      <c r="AC44" s="86" t="str">
        <f t="shared" si="18"/>
        <v>Distance</v>
      </c>
      <c r="AD44" s="86" t="str">
        <f t="shared" si="19"/>
        <v>&lt;=</v>
      </c>
      <c r="AE44" s="86">
        <f t="shared" si="20"/>
        <v>381.86962890625</v>
      </c>
      <c r="AF44" s="86">
        <f t="shared" si="21"/>
        <v>42</v>
      </c>
      <c r="AG44" s="86" t="b">
        <f t="shared" si="22"/>
        <v>1</v>
      </c>
      <c r="AH44" s="86" t="str">
        <f t="shared" si="23"/>
        <v>GEBR</v>
      </c>
      <c r="AI44" s="86" t="str">
        <f t="shared" si="24"/>
        <v>&lt;=</v>
      </c>
      <c r="AJ44" s="86">
        <f t="shared" si="25"/>
        <v>0.85498046875</v>
      </c>
      <c r="AK44" s="86">
        <f t="shared" si="26"/>
        <v>40</v>
      </c>
      <c r="AL44" s="86" t="b">
        <f t="shared" si="27"/>
        <v>0</v>
      </c>
      <c r="AM44" s="86" t="str">
        <f t="shared" si="28"/>
        <v>GEBR</v>
      </c>
      <c r="AN44" s="86" t="str">
        <f t="shared" si="29"/>
        <v>&gt;</v>
      </c>
      <c r="AO44" s="86">
        <f t="shared" si="30"/>
        <v>0.715087890625</v>
      </c>
      <c r="AP44" s="86">
        <f t="shared" si="31"/>
        <v>9</v>
      </c>
      <c r="AQ44" s="86" t="b">
        <f t="shared" si="32"/>
        <v>0</v>
      </c>
      <c r="AR44" s="86" t="str">
        <f t="shared" si="33"/>
        <v>Speed</v>
      </c>
      <c r="AS44" s="86" t="str">
        <f t="shared" si="34"/>
        <v>&gt;</v>
      </c>
      <c r="AT44" s="86">
        <f t="shared" si="35"/>
        <v>19.8076171875</v>
      </c>
      <c r="AU44" s="86">
        <f t="shared" si="36"/>
        <v>7</v>
      </c>
      <c r="AV44" s="86" t="b">
        <f t="shared" si="37"/>
        <v>1</v>
      </c>
      <c r="AW44" s="86" t="str">
        <f t="shared" si="38"/>
        <v>Speed</v>
      </c>
      <c r="AX44" s="86" t="str">
        <f t="shared" si="39"/>
        <v>&lt;=</v>
      </c>
      <c r="AY44" s="86">
        <f t="shared" si="40"/>
        <v>21.949951171875</v>
      </c>
      <c r="AZ44" s="86">
        <f t="shared" si="41"/>
        <v>2</v>
      </c>
      <c r="BA44" s="86" t="b">
        <f t="shared" si="42"/>
        <v>1</v>
      </c>
      <c r="BB44" s="86" t="str">
        <f t="shared" si="43"/>
        <v>Distance</v>
      </c>
      <c r="BC44" s="86" t="str">
        <f t="shared" si="44"/>
        <v>&lt;=</v>
      </c>
      <c r="BD44" s="86">
        <f t="shared" si="45"/>
        <v>500.308837890625</v>
      </c>
      <c r="BE44" s="86">
        <f t="shared" si="46"/>
        <v>0</v>
      </c>
      <c r="BF44" s="86" t="b">
        <f t="shared" si="47"/>
        <v>0</v>
      </c>
      <c r="BG44" s="86" t="str">
        <f t="shared" si="48"/>
        <v>Distance</v>
      </c>
      <c r="BH44" s="86" t="str">
        <f t="shared" si="49"/>
        <v>&gt;</v>
      </c>
      <c r="BI44" s="86">
        <f t="shared" si="50"/>
        <v>341.0556640625</v>
      </c>
      <c r="BJ44" s="15">
        <f t="shared" si="51"/>
        <v>0</v>
      </c>
      <c r="BK44" s="15" t="str">
        <f t="shared" si="52"/>
        <v>Distance&gt;364,5771484375 AND Speed&lt;=21,218017578125 AND Distance&lt;=381,86962890625 AND GEBR&lt;=0,85498046875 AND GEBR&gt;0,715087890625 AND Speed&gt;19,8076171875 AND Speed&lt;=21,949951171875 AND Distance&lt;=500,308837890625 AND Distance&gt;341,0556640625</v>
      </c>
      <c r="BM44" s="15">
        <v>0</v>
      </c>
      <c r="BN44" s="15">
        <v>1</v>
      </c>
      <c r="BO44" s="15" t="s">
        <v>2302</v>
      </c>
    </row>
    <row r="45" spans="1:67">
      <c r="A45" s="15">
        <v>42</v>
      </c>
      <c r="B45" s="15">
        <v>2</v>
      </c>
      <c r="C45" s="15">
        <v>3502</v>
      </c>
      <c r="D45" s="15">
        <f t="shared" si="0"/>
        <v>0</v>
      </c>
      <c r="E45" s="15">
        <f t="shared" si="1"/>
        <v>3502</v>
      </c>
      <c r="F45" s="15">
        <f t="shared" si="2"/>
        <v>0.85498046875</v>
      </c>
      <c r="G45" s="15">
        <v>119</v>
      </c>
      <c r="H45" s="15">
        <v>120</v>
      </c>
      <c r="I45" s="15">
        <v>40</v>
      </c>
      <c r="J45" s="15">
        <v>5</v>
      </c>
      <c r="K45" s="15">
        <v>259</v>
      </c>
      <c r="L45" s="15">
        <v>1267</v>
      </c>
      <c r="M45" s="15">
        <f t="shared" si="3"/>
        <v>0.309326171875</v>
      </c>
      <c r="O45" s="86">
        <f t="shared" si="4"/>
        <v>259</v>
      </c>
      <c r="P45" s="86">
        <f t="shared" si="5"/>
        <v>4.7607421875E-2</v>
      </c>
      <c r="Q45" s="86">
        <f t="shared" si="6"/>
        <v>258</v>
      </c>
      <c r="R45" s="86" t="b">
        <f t="shared" si="7"/>
        <v>1</v>
      </c>
      <c r="S45" s="86" t="str">
        <f t="shared" si="8"/>
        <v>GEBR</v>
      </c>
      <c r="T45" s="86" t="str">
        <f t="shared" si="9"/>
        <v>&lt;=</v>
      </c>
      <c r="U45" s="86">
        <f t="shared" si="10"/>
        <v>1.27880859375</v>
      </c>
      <c r="V45" s="86">
        <f t="shared" si="11"/>
        <v>255</v>
      </c>
      <c r="W45" s="86" t="b">
        <f t="shared" si="12"/>
        <v>0</v>
      </c>
      <c r="X45" s="86" t="str">
        <f t="shared" si="13"/>
        <v>Speed</v>
      </c>
      <c r="Y45" s="86" t="str">
        <f t="shared" si="14"/>
        <v>&gt;</v>
      </c>
      <c r="Z45" s="86">
        <f t="shared" si="15"/>
        <v>25.084716796875</v>
      </c>
      <c r="AA45" s="86">
        <f t="shared" si="16"/>
        <v>180</v>
      </c>
      <c r="AB45" s="86" t="b">
        <f t="shared" si="17"/>
        <v>1</v>
      </c>
      <c r="AC45" s="86" t="str">
        <f t="shared" si="18"/>
        <v>Distance</v>
      </c>
      <c r="AD45" s="86" t="str">
        <f t="shared" si="19"/>
        <v>&lt;=</v>
      </c>
      <c r="AE45" s="86">
        <f t="shared" si="20"/>
        <v>381.99072265625</v>
      </c>
      <c r="AF45" s="86">
        <f t="shared" si="21"/>
        <v>35</v>
      </c>
      <c r="AG45" s="86" t="b">
        <f t="shared" si="22"/>
        <v>0</v>
      </c>
      <c r="AH45" s="86" t="str">
        <f t="shared" si="23"/>
        <v>Distance</v>
      </c>
      <c r="AI45" s="86" t="str">
        <f t="shared" si="24"/>
        <v>&gt;</v>
      </c>
      <c r="AJ45" s="86">
        <f t="shared" si="25"/>
        <v>349.830810546875</v>
      </c>
      <c r="AK45" s="86">
        <f t="shared" si="26"/>
        <v>12</v>
      </c>
      <c r="AL45" s="86" t="b">
        <f t="shared" si="27"/>
        <v>1</v>
      </c>
      <c r="AM45" s="86" t="str">
        <f t="shared" si="28"/>
        <v>Speed</v>
      </c>
      <c r="AN45" s="86" t="str">
        <f t="shared" si="29"/>
        <v>&lt;=</v>
      </c>
      <c r="AO45" s="86">
        <f t="shared" si="30"/>
        <v>26.012939453125</v>
      </c>
      <c r="AP45" s="86">
        <f t="shared" si="31"/>
        <v>10</v>
      </c>
      <c r="AQ45" s="86" t="b">
        <f t="shared" si="32"/>
        <v>0</v>
      </c>
      <c r="AR45" s="86" t="str">
        <f t="shared" si="33"/>
        <v>GEBR</v>
      </c>
      <c r="AS45" s="86" t="str">
        <f t="shared" si="34"/>
        <v>&gt;</v>
      </c>
      <c r="AT45" s="86">
        <f t="shared" si="35"/>
        <v>1.046142578125</v>
      </c>
      <c r="AU45" s="86">
        <f t="shared" si="36"/>
        <v>7</v>
      </c>
      <c r="AV45" s="86" t="b">
        <f t="shared" si="37"/>
        <v>0</v>
      </c>
      <c r="AW45" s="86" t="str">
        <f t="shared" si="38"/>
        <v>Speed</v>
      </c>
      <c r="AX45" s="86" t="str">
        <f t="shared" si="39"/>
        <v>&gt;</v>
      </c>
      <c r="AY45" s="86">
        <f t="shared" si="40"/>
        <v>21.949951171875</v>
      </c>
      <c r="AZ45" s="86">
        <f t="shared" si="41"/>
        <v>2</v>
      </c>
      <c r="BA45" s="86" t="b">
        <f t="shared" si="42"/>
        <v>1</v>
      </c>
      <c r="BB45" s="86" t="str">
        <f t="shared" si="43"/>
        <v>Distance</v>
      </c>
      <c r="BC45" s="86" t="str">
        <f t="shared" si="44"/>
        <v>&lt;=</v>
      </c>
      <c r="BD45" s="86">
        <f t="shared" si="45"/>
        <v>500.308837890625</v>
      </c>
      <c r="BE45" s="86">
        <f t="shared" si="46"/>
        <v>0</v>
      </c>
      <c r="BF45" s="86" t="b">
        <f t="shared" si="47"/>
        <v>0</v>
      </c>
      <c r="BG45" s="86" t="str">
        <f t="shared" si="48"/>
        <v>Distance</v>
      </c>
      <c r="BH45" s="86" t="str">
        <f t="shared" si="49"/>
        <v>&gt;</v>
      </c>
      <c r="BI45" s="86">
        <f t="shared" si="50"/>
        <v>341.0556640625</v>
      </c>
      <c r="BJ45" s="15">
        <f t="shared" si="51"/>
        <v>1</v>
      </c>
      <c r="BK45" s="15" t="str">
        <f t="shared" si="52"/>
        <v>GEBR&lt;=1,27880859375 AND Speed&gt;25,084716796875 AND Distance&lt;=381,99072265625 AND Distance&gt;349,830810546875 AND Speed&lt;=26,012939453125 AND GEBR&gt;1,046142578125 AND Speed&gt;21,949951171875 AND Distance&lt;=500,308837890625 AND Distance&gt;341,0556640625</v>
      </c>
      <c r="BM45" s="15">
        <v>0</v>
      </c>
      <c r="BN45" s="15">
        <v>1</v>
      </c>
      <c r="BO45" s="15" t="s">
        <v>2303</v>
      </c>
    </row>
    <row r="46" spans="1:67">
      <c r="A46" s="15">
        <v>43</v>
      </c>
      <c r="B46" s="15">
        <v>2</v>
      </c>
      <c r="C46" s="15">
        <v>3502</v>
      </c>
      <c r="D46" s="15">
        <f t="shared" si="0"/>
        <v>0</v>
      </c>
      <c r="E46" s="15">
        <f t="shared" si="1"/>
        <v>3502</v>
      </c>
      <c r="F46" s="15">
        <f t="shared" si="2"/>
        <v>0.85498046875</v>
      </c>
      <c r="G46" s="15">
        <v>45</v>
      </c>
      <c r="H46" s="15">
        <v>46</v>
      </c>
      <c r="I46" s="15">
        <v>11</v>
      </c>
      <c r="J46" s="15">
        <v>5</v>
      </c>
      <c r="K46" s="15">
        <v>260</v>
      </c>
      <c r="L46" s="15">
        <v>384</v>
      </c>
      <c r="M46" s="15">
        <f t="shared" si="3"/>
        <v>9.375E-2</v>
      </c>
      <c r="O46" s="86">
        <f t="shared" si="4"/>
        <v>260</v>
      </c>
      <c r="P46" s="86">
        <f t="shared" si="5"/>
        <v>0.333251953125</v>
      </c>
      <c r="Q46" s="86">
        <f t="shared" si="6"/>
        <v>258</v>
      </c>
      <c r="R46" s="86" t="b">
        <f t="shared" si="7"/>
        <v>0</v>
      </c>
      <c r="S46" s="86" t="str">
        <f t="shared" si="8"/>
        <v>GEBR</v>
      </c>
      <c r="T46" s="86" t="str">
        <f t="shared" si="9"/>
        <v>&gt;</v>
      </c>
      <c r="U46" s="86">
        <f t="shared" si="10"/>
        <v>1.27880859375</v>
      </c>
      <c r="V46" s="86">
        <f t="shared" si="11"/>
        <v>255</v>
      </c>
      <c r="W46" s="86" t="b">
        <f t="shared" si="12"/>
        <v>0</v>
      </c>
      <c r="X46" s="86" t="str">
        <f t="shared" si="13"/>
        <v>Speed</v>
      </c>
      <c r="Y46" s="86" t="str">
        <f t="shared" si="14"/>
        <v>&gt;</v>
      </c>
      <c r="Z46" s="86">
        <f t="shared" si="15"/>
        <v>25.084716796875</v>
      </c>
      <c r="AA46" s="86">
        <f t="shared" si="16"/>
        <v>180</v>
      </c>
      <c r="AB46" s="86" t="b">
        <f t="shared" si="17"/>
        <v>1</v>
      </c>
      <c r="AC46" s="86" t="str">
        <f t="shared" si="18"/>
        <v>Distance</v>
      </c>
      <c r="AD46" s="86" t="str">
        <f t="shared" si="19"/>
        <v>&lt;=</v>
      </c>
      <c r="AE46" s="86">
        <f t="shared" si="20"/>
        <v>381.99072265625</v>
      </c>
      <c r="AF46" s="86">
        <f t="shared" si="21"/>
        <v>35</v>
      </c>
      <c r="AG46" s="86" t="b">
        <f t="shared" si="22"/>
        <v>0</v>
      </c>
      <c r="AH46" s="86" t="str">
        <f t="shared" si="23"/>
        <v>Distance</v>
      </c>
      <c r="AI46" s="86" t="str">
        <f t="shared" si="24"/>
        <v>&gt;</v>
      </c>
      <c r="AJ46" s="86">
        <f t="shared" si="25"/>
        <v>349.830810546875</v>
      </c>
      <c r="AK46" s="86">
        <f t="shared" si="26"/>
        <v>12</v>
      </c>
      <c r="AL46" s="86" t="b">
        <f t="shared" si="27"/>
        <v>1</v>
      </c>
      <c r="AM46" s="86" t="str">
        <f t="shared" si="28"/>
        <v>Speed</v>
      </c>
      <c r="AN46" s="86" t="str">
        <f t="shared" si="29"/>
        <v>&lt;=</v>
      </c>
      <c r="AO46" s="86">
        <f t="shared" si="30"/>
        <v>26.012939453125</v>
      </c>
      <c r="AP46" s="86">
        <f t="shared" si="31"/>
        <v>10</v>
      </c>
      <c r="AQ46" s="86" t="b">
        <f t="shared" si="32"/>
        <v>0</v>
      </c>
      <c r="AR46" s="86" t="str">
        <f t="shared" si="33"/>
        <v>GEBR</v>
      </c>
      <c r="AS46" s="86" t="str">
        <f t="shared" si="34"/>
        <v>&gt;</v>
      </c>
      <c r="AT46" s="86">
        <f t="shared" si="35"/>
        <v>1.046142578125</v>
      </c>
      <c r="AU46" s="86">
        <f t="shared" si="36"/>
        <v>7</v>
      </c>
      <c r="AV46" s="86" t="b">
        <f t="shared" si="37"/>
        <v>0</v>
      </c>
      <c r="AW46" s="86" t="str">
        <f t="shared" si="38"/>
        <v>Speed</v>
      </c>
      <c r="AX46" s="86" t="str">
        <f t="shared" si="39"/>
        <v>&gt;</v>
      </c>
      <c r="AY46" s="86">
        <f t="shared" si="40"/>
        <v>21.949951171875</v>
      </c>
      <c r="AZ46" s="86">
        <f t="shared" si="41"/>
        <v>2</v>
      </c>
      <c r="BA46" s="86" t="b">
        <f t="shared" si="42"/>
        <v>1</v>
      </c>
      <c r="BB46" s="86" t="str">
        <f t="shared" si="43"/>
        <v>Distance</v>
      </c>
      <c r="BC46" s="86" t="str">
        <f t="shared" si="44"/>
        <v>&lt;=</v>
      </c>
      <c r="BD46" s="86">
        <f t="shared" si="45"/>
        <v>500.308837890625</v>
      </c>
      <c r="BE46" s="86">
        <f t="shared" si="46"/>
        <v>0</v>
      </c>
      <c r="BF46" s="86" t="b">
        <f t="shared" si="47"/>
        <v>0</v>
      </c>
      <c r="BG46" s="86" t="str">
        <f t="shared" si="48"/>
        <v>Distance</v>
      </c>
      <c r="BH46" s="86" t="str">
        <f t="shared" si="49"/>
        <v>&gt;</v>
      </c>
      <c r="BI46" s="86">
        <f t="shared" si="50"/>
        <v>341.0556640625</v>
      </c>
      <c r="BJ46" s="15">
        <f t="shared" si="51"/>
        <v>0</v>
      </c>
      <c r="BK46" s="15" t="str">
        <f t="shared" si="52"/>
        <v>GEBR&gt;1,27880859375 AND Speed&gt;25,084716796875 AND Distance&lt;=381,99072265625 AND Distance&gt;349,830810546875 AND Speed&lt;=26,012939453125 AND GEBR&gt;1,046142578125 AND Speed&gt;21,949951171875 AND Distance&lt;=500,308837890625 AND Distance&gt;341,0556640625</v>
      </c>
      <c r="BM46" s="15">
        <v>0</v>
      </c>
      <c r="BN46" s="15">
        <v>1</v>
      </c>
      <c r="BO46" s="15" t="s">
        <v>2304</v>
      </c>
    </row>
    <row r="47" spans="1:67">
      <c r="A47" s="15">
        <v>44</v>
      </c>
      <c r="B47" s="15">
        <v>0</v>
      </c>
      <c r="C47" s="15">
        <v>1926221</v>
      </c>
      <c r="D47" s="15">
        <f t="shared" si="0"/>
        <v>470</v>
      </c>
      <c r="E47" s="15">
        <f t="shared" si="1"/>
        <v>1101</v>
      </c>
      <c r="F47" s="15">
        <f t="shared" si="2"/>
        <v>470.268798828125</v>
      </c>
      <c r="G47" s="15">
        <v>171</v>
      </c>
      <c r="H47" s="15">
        <v>172</v>
      </c>
      <c r="I47" s="15">
        <v>11</v>
      </c>
      <c r="J47" s="15">
        <v>5</v>
      </c>
      <c r="K47" s="15">
        <v>265</v>
      </c>
      <c r="L47" s="15">
        <v>46</v>
      </c>
      <c r="M47" s="15">
        <f t="shared" si="3"/>
        <v>1.123046875E-2</v>
      </c>
      <c r="O47" s="86">
        <f t="shared" si="4"/>
        <v>265</v>
      </c>
      <c r="P47" s="86">
        <f t="shared" si="5"/>
        <v>0.22216796875</v>
      </c>
      <c r="Q47" s="86">
        <f t="shared" si="6"/>
        <v>195</v>
      </c>
      <c r="R47" s="86" t="b">
        <f t="shared" si="7"/>
        <v>1</v>
      </c>
      <c r="S47" s="86" t="str">
        <f t="shared" si="8"/>
        <v>Speed</v>
      </c>
      <c r="T47" s="86" t="str">
        <f t="shared" si="9"/>
        <v>&lt;=</v>
      </c>
      <c r="U47" s="86">
        <f t="shared" si="10"/>
        <v>6.180908203125</v>
      </c>
      <c r="V47" s="86">
        <f t="shared" si="11"/>
        <v>194</v>
      </c>
      <c r="W47" s="86" t="b">
        <f t="shared" si="12"/>
        <v>1</v>
      </c>
      <c r="X47" s="86" t="str">
        <f t="shared" si="13"/>
        <v>Speed</v>
      </c>
      <c r="Y47" s="86" t="str">
        <f t="shared" si="14"/>
        <v>&lt;=</v>
      </c>
      <c r="Z47" s="86">
        <f t="shared" si="15"/>
        <v>6.4287109375</v>
      </c>
      <c r="AA47" s="86">
        <f t="shared" si="16"/>
        <v>191</v>
      </c>
      <c r="AB47" s="86" t="b">
        <f t="shared" si="17"/>
        <v>0</v>
      </c>
      <c r="AC47" s="86" t="str">
        <f t="shared" si="18"/>
        <v>Distance</v>
      </c>
      <c r="AD47" s="86" t="str">
        <f t="shared" si="19"/>
        <v>&gt;</v>
      </c>
      <c r="AE47" s="86">
        <f t="shared" si="20"/>
        <v>45.30810546875</v>
      </c>
      <c r="AF47" s="86">
        <f t="shared" si="21"/>
        <v>65</v>
      </c>
      <c r="AG47" s="86" t="b">
        <f t="shared" si="22"/>
        <v>1</v>
      </c>
      <c r="AH47" s="86" t="str">
        <f t="shared" si="23"/>
        <v>Speed</v>
      </c>
      <c r="AI47" s="86" t="str">
        <f t="shared" si="24"/>
        <v>&lt;=</v>
      </c>
      <c r="AJ47" s="86">
        <f t="shared" si="25"/>
        <v>6.729736328125</v>
      </c>
      <c r="AK47" s="86">
        <f t="shared" si="26"/>
        <v>18</v>
      </c>
      <c r="AL47" s="86" t="b">
        <f t="shared" si="27"/>
        <v>1</v>
      </c>
      <c r="AM47" s="86" t="str">
        <f t="shared" si="28"/>
        <v>Distance</v>
      </c>
      <c r="AN47" s="86" t="str">
        <f t="shared" si="29"/>
        <v>&lt;=</v>
      </c>
      <c r="AO47" s="86">
        <f t="shared" si="30"/>
        <v>62.364990234375</v>
      </c>
      <c r="AP47" s="86">
        <f t="shared" si="31"/>
        <v>5</v>
      </c>
      <c r="AQ47" s="86" t="b">
        <f t="shared" si="32"/>
        <v>0</v>
      </c>
      <c r="AR47" s="86" t="str">
        <f t="shared" si="33"/>
        <v>Speed</v>
      </c>
      <c r="AS47" s="86" t="str">
        <f t="shared" si="34"/>
        <v>&gt;</v>
      </c>
      <c r="AT47" s="86">
        <f t="shared" si="35"/>
        <v>5.92333984375</v>
      </c>
      <c r="AU47" s="86">
        <f t="shared" si="36"/>
        <v>3</v>
      </c>
      <c r="AV47" s="86" t="b">
        <f t="shared" si="37"/>
        <v>1</v>
      </c>
      <c r="AW47" s="86" t="str">
        <f t="shared" si="38"/>
        <v>Distance</v>
      </c>
      <c r="AX47" s="86" t="str">
        <f t="shared" si="39"/>
        <v>&lt;=</v>
      </c>
      <c r="AY47" s="86">
        <f t="shared" si="40"/>
        <v>87.981201171875</v>
      </c>
      <c r="AZ47" s="86">
        <f t="shared" si="41"/>
        <v>1</v>
      </c>
      <c r="BA47" s="86" t="b">
        <f t="shared" si="42"/>
        <v>1</v>
      </c>
      <c r="BB47" s="86" t="str">
        <f t="shared" si="43"/>
        <v>Speed</v>
      </c>
      <c r="BC47" s="86" t="str">
        <f t="shared" si="44"/>
        <v>&lt;=</v>
      </c>
      <c r="BD47" s="86">
        <f t="shared" si="45"/>
        <v>12.778564453125</v>
      </c>
      <c r="BE47" s="86">
        <f t="shared" si="46"/>
        <v>0</v>
      </c>
      <c r="BF47" s="86" t="b">
        <f t="shared" si="47"/>
        <v>1</v>
      </c>
      <c r="BG47" s="86" t="str">
        <f t="shared" si="48"/>
        <v>Distance</v>
      </c>
      <c r="BH47" s="86" t="str">
        <f t="shared" si="49"/>
        <v>&lt;=</v>
      </c>
      <c r="BI47" s="86">
        <f t="shared" si="50"/>
        <v>341.0556640625</v>
      </c>
      <c r="BJ47" s="15">
        <f t="shared" si="51"/>
        <v>0</v>
      </c>
      <c r="BK47" s="15" t="str">
        <f t="shared" si="52"/>
        <v>Speed&lt;=6,180908203125 AND Speed&lt;=6,4287109375 AND Distance&gt;45,30810546875 AND Speed&lt;=6,729736328125 AND Distance&lt;=62,364990234375 AND Speed&gt;5,92333984375 AND Distance&lt;=87,981201171875 AND Speed&lt;=12,778564453125 AND Distance&lt;=341,0556640625</v>
      </c>
      <c r="BM47" s="15">
        <v>0</v>
      </c>
      <c r="BN47" s="15">
        <v>1</v>
      </c>
      <c r="BO47" s="15" t="s">
        <v>2305</v>
      </c>
    </row>
    <row r="48" spans="1:67">
      <c r="A48" s="15">
        <v>45</v>
      </c>
      <c r="B48" s="15">
        <v>0</v>
      </c>
      <c r="C48" s="15">
        <v>1849363</v>
      </c>
      <c r="D48" s="15">
        <f t="shared" si="0"/>
        <v>451</v>
      </c>
      <c r="E48" s="15">
        <f t="shared" si="1"/>
        <v>2067</v>
      </c>
      <c r="F48" s="15">
        <f t="shared" si="2"/>
        <v>451.504638671875</v>
      </c>
      <c r="G48" s="15">
        <v>91</v>
      </c>
      <c r="H48" s="15">
        <v>92</v>
      </c>
      <c r="I48" s="15">
        <v>43</v>
      </c>
      <c r="J48" s="15">
        <v>6</v>
      </c>
      <c r="K48" s="15">
        <v>266</v>
      </c>
      <c r="L48" s="15">
        <v>187</v>
      </c>
      <c r="M48" s="15">
        <f t="shared" si="3"/>
        <v>4.5654296875E-2</v>
      </c>
      <c r="O48" s="86">
        <f t="shared" si="4"/>
        <v>266</v>
      </c>
      <c r="P48" s="86">
        <f t="shared" si="5"/>
        <v>0</v>
      </c>
      <c r="Q48" s="86">
        <f t="shared" si="6"/>
        <v>195</v>
      </c>
      <c r="R48" s="86" t="b">
        <f t="shared" si="7"/>
        <v>0</v>
      </c>
      <c r="S48" s="86" t="str">
        <f t="shared" si="8"/>
        <v>Speed</v>
      </c>
      <c r="T48" s="86" t="str">
        <f t="shared" si="9"/>
        <v>&gt;</v>
      </c>
      <c r="U48" s="86">
        <f t="shared" si="10"/>
        <v>6.180908203125</v>
      </c>
      <c r="V48" s="86">
        <f t="shared" si="11"/>
        <v>194</v>
      </c>
      <c r="W48" s="86" t="b">
        <f t="shared" si="12"/>
        <v>1</v>
      </c>
      <c r="X48" s="86" t="str">
        <f t="shared" si="13"/>
        <v>Speed</v>
      </c>
      <c r="Y48" s="86" t="str">
        <f t="shared" si="14"/>
        <v>&lt;=</v>
      </c>
      <c r="Z48" s="86">
        <f t="shared" si="15"/>
        <v>6.4287109375</v>
      </c>
      <c r="AA48" s="86">
        <f t="shared" si="16"/>
        <v>191</v>
      </c>
      <c r="AB48" s="86" t="b">
        <f t="shared" si="17"/>
        <v>0</v>
      </c>
      <c r="AC48" s="86" t="str">
        <f t="shared" si="18"/>
        <v>Distance</v>
      </c>
      <c r="AD48" s="86" t="str">
        <f t="shared" si="19"/>
        <v>&gt;</v>
      </c>
      <c r="AE48" s="86">
        <f t="shared" si="20"/>
        <v>45.30810546875</v>
      </c>
      <c r="AF48" s="86">
        <f t="shared" si="21"/>
        <v>65</v>
      </c>
      <c r="AG48" s="86" t="b">
        <f t="shared" si="22"/>
        <v>1</v>
      </c>
      <c r="AH48" s="86" t="str">
        <f t="shared" si="23"/>
        <v>Speed</v>
      </c>
      <c r="AI48" s="86" t="str">
        <f t="shared" si="24"/>
        <v>&lt;=</v>
      </c>
      <c r="AJ48" s="86">
        <f t="shared" si="25"/>
        <v>6.729736328125</v>
      </c>
      <c r="AK48" s="86">
        <f t="shared" si="26"/>
        <v>18</v>
      </c>
      <c r="AL48" s="86" t="b">
        <f t="shared" si="27"/>
        <v>1</v>
      </c>
      <c r="AM48" s="86" t="str">
        <f t="shared" si="28"/>
        <v>Distance</v>
      </c>
      <c r="AN48" s="86" t="str">
        <f t="shared" si="29"/>
        <v>&lt;=</v>
      </c>
      <c r="AO48" s="86">
        <f t="shared" si="30"/>
        <v>62.364990234375</v>
      </c>
      <c r="AP48" s="86">
        <f t="shared" si="31"/>
        <v>5</v>
      </c>
      <c r="AQ48" s="86" t="b">
        <f t="shared" si="32"/>
        <v>0</v>
      </c>
      <c r="AR48" s="86" t="str">
        <f t="shared" si="33"/>
        <v>Speed</v>
      </c>
      <c r="AS48" s="86" t="str">
        <f t="shared" si="34"/>
        <v>&gt;</v>
      </c>
      <c r="AT48" s="86">
        <f t="shared" si="35"/>
        <v>5.92333984375</v>
      </c>
      <c r="AU48" s="86">
        <f t="shared" si="36"/>
        <v>3</v>
      </c>
      <c r="AV48" s="86" t="b">
        <f t="shared" si="37"/>
        <v>1</v>
      </c>
      <c r="AW48" s="86" t="str">
        <f t="shared" si="38"/>
        <v>Distance</v>
      </c>
      <c r="AX48" s="86" t="str">
        <f t="shared" si="39"/>
        <v>&lt;=</v>
      </c>
      <c r="AY48" s="86">
        <f t="shared" si="40"/>
        <v>87.981201171875</v>
      </c>
      <c r="AZ48" s="86">
        <f t="shared" si="41"/>
        <v>1</v>
      </c>
      <c r="BA48" s="86" t="b">
        <f t="shared" si="42"/>
        <v>1</v>
      </c>
      <c r="BB48" s="86" t="str">
        <f t="shared" si="43"/>
        <v>Speed</v>
      </c>
      <c r="BC48" s="86" t="str">
        <f t="shared" si="44"/>
        <v>&lt;=</v>
      </c>
      <c r="BD48" s="86">
        <f t="shared" si="45"/>
        <v>12.778564453125</v>
      </c>
      <c r="BE48" s="86">
        <f t="shared" si="46"/>
        <v>0</v>
      </c>
      <c r="BF48" s="86" t="b">
        <f t="shared" si="47"/>
        <v>1</v>
      </c>
      <c r="BG48" s="86" t="str">
        <f t="shared" si="48"/>
        <v>Distance</v>
      </c>
      <c r="BH48" s="86" t="str">
        <f t="shared" si="49"/>
        <v>&lt;=</v>
      </c>
      <c r="BI48" s="86">
        <f t="shared" si="50"/>
        <v>341.0556640625</v>
      </c>
      <c r="BJ48" s="15">
        <f t="shared" si="51"/>
        <v>1</v>
      </c>
      <c r="BK48" s="15" t="str">
        <f t="shared" si="52"/>
        <v>Speed&gt;6,180908203125 AND Speed&lt;=6,4287109375 AND Distance&gt;45,30810546875 AND Speed&lt;=6,729736328125 AND Distance&lt;=62,364990234375 AND Speed&gt;5,92333984375 AND Distance&lt;=87,981201171875 AND Speed&lt;=12,778564453125 AND Distance&lt;=341,0556640625</v>
      </c>
      <c r="BM48" s="15">
        <v>0</v>
      </c>
      <c r="BN48" s="15">
        <v>1</v>
      </c>
      <c r="BO48" s="15" t="s">
        <v>2306</v>
      </c>
    </row>
    <row r="49" spans="1:67">
      <c r="A49" s="15">
        <v>46</v>
      </c>
      <c r="B49" s="15">
        <v>0</v>
      </c>
      <c r="C49" s="15">
        <v>1675978</v>
      </c>
      <c r="D49" s="15">
        <f t="shared" si="0"/>
        <v>409</v>
      </c>
      <c r="E49" s="15">
        <f t="shared" si="1"/>
        <v>714</v>
      </c>
      <c r="F49" s="15">
        <f t="shared" si="2"/>
        <v>409.17431640625</v>
      </c>
      <c r="G49" s="15">
        <v>55</v>
      </c>
      <c r="H49" s="15">
        <v>56</v>
      </c>
      <c r="I49" s="15">
        <v>43</v>
      </c>
      <c r="J49" s="15">
        <v>6</v>
      </c>
      <c r="K49" s="15">
        <v>273</v>
      </c>
      <c r="L49" s="15">
        <v>898</v>
      </c>
      <c r="M49" s="15">
        <f t="shared" si="3"/>
        <v>0.21923828125</v>
      </c>
      <c r="O49" s="86">
        <f t="shared" si="4"/>
        <v>273</v>
      </c>
      <c r="P49" s="86">
        <f t="shared" si="5"/>
        <v>0.333251953125</v>
      </c>
      <c r="Q49" s="86">
        <f t="shared" si="6"/>
        <v>271</v>
      </c>
      <c r="R49" s="86" t="b">
        <f t="shared" si="7"/>
        <v>1</v>
      </c>
      <c r="S49" s="86" t="str">
        <f t="shared" si="8"/>
        <v>Speed</v>
      </c>
      <c r="T49" s="86" t="str">
        <f t="shared" si="9"/>
        <v>&lt;=</v>
      </c>
      <c r="U49" s="86">
        <f t="shared" si="10"/>
        <v>21.055908203125</v>
      </c>
      <c r="V49" s="86">
        <f t="shared" si="11"/>
        <v>122</v>
      </c>
      <c r="W49" s="86" t="b">
        <f t="shared" si="12"/>
        <v>1</v>
      </c>
      <c r="X49" s="86" t="str">
        <f t="shared" si="13"/>
        <v>Distance</v>
      </c>
      <c r="Y49" s="86" t="str">
        <f t="shared" si="14"/>
        <v>&lt;=</v>
      </c>
      <c r="Z49" s="86">
        <f t="shared" si="15"/>
        <v>405.78271484375</v>
      </c>
      <c r="AA49" s="86">
        <f t="shared" si="16"/>
        <v>119</v>
      </c>
      <c r="AB49" s="86" t="b">
        <f t="shared" si="17"/>
        <v>0</v>
      </c>
      <c r="AC49" s="86" t="str">
        <f t="shared" si="18"/>
        <v>Distance</v>
      </c>
      <c r="AD49" s="86" t="str">
        <f t="shared" si="19"/>
        <v>&gt;</v>
      </c>
      <c r="AE49" s="86">
        <f t="shared" si="20"/>
        <v>381.86962890625</v>
      </c>
      <c r="AF49" s="86">
        <f t="shared" si="21"/>
        <v>42</v>
      </c>
      <c r="AG49" s="86" t="b">
        <f t="shared" si="22"/>
        <v>1</v>
      </c>
      <c r="AH49" s="86" t="str">
        <f t="shared" si="23"/>
        <v>GEBR</v>
      </c>
      <c r="AI49" s="86" t="str">
        <f t="shared" si="24"/>
        <v>&lt;=</v>
      </c>
      <c r="AJ49" s="86">
        <f t="shared" si="25"/>
        <v>0.85498046875</v>
      </c>
      <c r="AK49" s="86">
        <f t="shared" si="26"/>
        <v>40</v>
      </c>
      <c r="AL49" s="86" t="b">
        <f t="shared" si="27"/>
        <v>0</v>
      </c>
      <c r="AM49" s="86" t="str">
        <f t="shared" si="28"/>
        <v>GEBR</v>
      </c>
      <c r="AN49" s="86" t="str">
        <f t="shared" si="29"/>
        <v>&gt;</v>
      </c>
      <c r="AO49" s="86">
        <f t="shared" si="30"/>
        <v>0.715087890625</v>
      </c>
      <c r="AP49" s="86">
        <f t="shared" si="31"/>
        <v>9</v>
      </c>
      <c r="AQ49" s="86" t="b">
        <f t="shared" si="32"/>
        <v>0</v>
      </c>
      <c r="AR49" s="86" t="str">
        <f t="shared" si="33"/>
        <v>Speed</v>
      </c>
      <c r="AS49" s="86" t="str">
        <f t="shared" si="34"/>
        <v>&gt;</v>
      </c>
      <c r="AT49" s="86">
        <f t="shared" si="35"/>
        <v>19.8076171875</v>
      </c>
      <c r="AU49" s="86">
        <f t="shared" si="36"/>
        <v>7</v>
      </c>
      <c r="AV49" s="86" t="b">
        <f t="shared" si="37"/>
        <v>1</v>
      </c>
      <c r="AW49" s="86" t="str">
        <f t="shared" si="38"/>
        <v>Speed</v>
      </c>
      <c r="AX49" s="86" t="str">
        <f t="shared" si="39"/>
        <v>&lt;=</v>
      </c>
      <c r="AY49" s="86">
        <f t="shared" si="40"/>
        <v>21.949951171875</v>
      </c>
      <c r="AZ49" s="86">
        <f t="shared" si="41"/>
        <v>2</v>
      </c>
      <c r="BA49" s="86" t="b">
        <f t="shared" si="42"/>
        <v>1</v>
      </c>
      <c r="BB49" s="86" t="str">
        <f t="shared" si="43"/>
        <v>Distance</v>
      </c>
      <c r="BC49" s="86" t="str">
        <f t="shared" si="44"/>
        <v>&lt;=</v>
      </c>
      <c r="BD49" s="86">
        <f t="shared" si="45"/>
        <v>500.308837890625</v>
      </c>
      <c r="BE49" s="86">
        <f t="shared" si="46"/>
        <v>0</v>
      </c>
      <c r="BF49" s="86" t="b">
        <f t="shared" si="47"/>
        <v>0</v>
      </c>
      <c r="BG49" s="86" t="str">
        <f t="shared" si="48"/>
        <v>Distance</v>
      </c>
      <c r="BH49" s="86" t="str">
        <f t="shared" si="49"/>
        <v>&gt;</v>
      </c>
      <c r="BI49" s="86">
        <f t="shared" si="50"/>
        <v>341.0556640625</v>
      </c>
      <c r="BJ49" s="15">
        <f t="shared" si="51"/>
        <v>0</v>
      </c>
      <c r="BK49" s="15" t="str">
        <f t="shared" si="52"/>
        <v>Speed&lt;=21,055908203125 AND Distance&lt;=405,78271484375 AND Distance&gt;381,86962890625 AND GEBR&lt;=0,85498046875 AND GEBR&gt;0,715087890625 AND Speed&gt;19,8076171875 AND Speed&lt;=21,949951171875 AND Distance&lt;=500,308837890625 AND Distance&gt;341,0556640625</v>
      </c>
      <c r="BM49" s="15">
        <v>0</v>
      </c>
      <c r="BN49" s="15">
        <v>1</v>
      </c>
      <c r="BO49" s="15" t="s">
        <v>2310</v>
      </c>
    </row>
    <row r="50" spans="1:67">
      <c r="A50" s="15">
        <v>47</v>
      </c>
      <c r="B50" s="15">
        <v>0</v>
      </c>
      <c r="C50" s="15">
        <v>1697507</v>
      </c>
      <c r="D50" s="15">
        <f t="shared" si="0"/>
        <v>414</v>
      </c>
      <c r="E50" s="15">
        <f t="shared" si="1"/>
        <v>1763</v>
      </c>
      <c r="F50" s="15">
        <f t="shared" si="2"/>
        <v>414.430419921875</v>
      </c>
      <c r="G50" s="15">
        <v>223</v>
      </c>
      <c r="H50" s="15">
        <v>224</v>
      </c>
      <c r="I50" s="15">
        <v>41</v>
      </c>
      <c r="J50" s="15">
        <v>6</v>
      </c>
      <c r="K50" s="15">
        <v>274</v>
      </c>
      <c r="L50" s="15">
        <v>158</v>
      </c>
      <c r="M50" s="15">
        <f t="shared" si="3"/>
        <v>3.857421875E-2</v>
      </c>
      <c r="O50" s="86">
        <f t="shared" si="4"/>
        <v>274</v>
      </c>
      <c r="P50" s="86">
        <f t="shared" si="5"/>
        <v>0.13330078125</v>
      </c>
      <c r="Q50" s="86">
        <f t="shared" si="6"/>
        <v>271</v>
      </c>
      <c r="R50" s="86" t="b">
        <f t="shared" si="7"/>
        <v>0</v>
      </c>
      <c r="S50" s="86" t="str">
        <f t="shared" si="8"/>
        <v>Speed</v>
      </c>
      <c r="T50" s="86" t="str">
        <f t="shared" si="9"/>
        <v>&gt;</v>
      </c>
      <c r="U50" s="86">
        <f t="shared" si="10"/>
        <v>21.055908203125</v>
      </c>
      <c r="V50" s="86">
        <f t="shared" si="11"/>
        <v>122</v>
      </c>
      <c r="W50" s="86" t="b">
        <f t="shared" si="12"/>
        <v>1</v>
      </c>
      <c r="X50" s="86" t="str">
        <f t="shared" si="13"/>
        <v>Distance</v>
      </c>
      <c r="Y50" s="86" t="str">
        <f t="shared" si="14"/>
        <v>&lt;=</v>
      </c>
      <c r="Z50" s="86">
        <f t="shared" si="15"/>
        <v>405.78271484375</v>
      </c>
      <c r="AA50" s="86">
        <f t="shared" si="16"/>
        <v>119</v>
      </c>
      <c r="AB50" s="86" t="b">
        <f t="shared" si="17"/>
        <v>0</v>
      </c>
      <c r="AC50" s="86" t="str">
        <f t="shared" si="18"/>
        <v>Distance</v>
      </c>
      <c r="AD50" s="86" t="str">
        <f t="shared" si="19"/>
        <v>&gt;</v>
      </c>
      <c r="AE50" s="86">
        <f t="shared" si="20"/>
        <v>381.86962890625</v>
      </c>
      <c r="AF50" s="86">
        <f t="shared" si="21"/>
        <v>42</v>
      </c>
      <c r="AG50" s="86" t="b">
        <f t="shared" si="22"/>
        <v>1</v>
      </c>
      <c r="AH50" s="86" t="str">
        <f t="shared" si="23"/>
        <v>GEBR</v>
      </c>
      <c r="AI50" s="86" t="str">
        <f t="shared" si="24"/>
        <v>&lt;=</v>
      </c>
      <c r="AJ50" s="86">
        <f t="shared" si="25"/>
        <v>0.85498046875</v>
      </c>
      <c r="AK50" s="86">
        <f t="shared" si="26"/>
        <v>40</v>
      </c>
      <c r="AL50" s="86" t="b">
        <f t="shared" si="27"/>
        <v>0</v>
      </c>
      <c r="AM50" s="86" t="str">
        <f t="shared" si="28"/>
        <v>GEBR</v>
      </c>
      <c r="AN50" s="86" t="str">
        <f t="shared" si="29"/>
        <v>&gt;</v>
      </c>
      <c r="AO50" s="86">
        <f t="shared" si="30"/>
        <v>0.715087890625</v>
      </c>
      <c r="AP50" s="86">
        <f t="shared" si="31"/>
        <v>9</v>
      </c>
      <c r="AQ50" s="86" t="b">
        <f t="shared" si="32"/>
        <v>0</v>
      </c>
      <c r="AR50" s="86" t="str">
        <f t="shared" si="33"/>
        <v>Speed</v>
      </c>
      <c r="AS50" s="86" t="str">
        <f t="shared" si="34"/>
        <v>&gt;</v>
      </c>
      <c r="AT50" s="86">
        <f t="shared" si="35"/>
        <v>19.8076171875</v>
      </c>
      <c r="AU50" s="86">
        <f t="shared" si="36"/>
        <v>7</v>
      </c>
      <c r="AV50" s="86" t="b">
        <f t="shared" si="37"/>
        <v>1</v>
      </c>
      <c r="AW50" s="86" t="str">
        <f t="shared" si="38"/>
        <v>Speed</v>
      </c>
      <c r="AX50" s="86" t="str">
        <f t="shared" si="39"/>
        <v>&lt;=</v>
      </c>
      <c r="AY50" s="86">
        <f t="shared" si="40"/>
        <v>21.949951171875</v>
      </c>
      <c r="AZ50" s="86">
        <f t="shared" si="41"/>
        <v>2</v>
      </c>
      <c r="BA50" s="86" t="b">
        <f t="shared" si="42"/>
        <v>1</v>
      </c>
      <c r="BB50" s="86" t="str">
        <f t="shared" si="43"/>
        <v>Distance</v>
      </c>
      <c r="BC50" s="86" t="str">
        <f t="shared" si="44"/>
        <v>&lt;=</v>
      </c>
      <c r="BD50" s="86">
        <f t="shared" si="45"/>
        <v>500.308837890625</v>
      </c>
      <c r="BE50" s="86">
        <f t="shared" si="46"/>
        <v>0</v>
      </c>
      <c r="BF50" s="86" t="b">
        <f t="shared" si="47"/>
        <v>0</v>
      </c>
      <c r="BG50" s="86" t="str">
        <f t="shared" si="48"/>
        <v>Distance</v>
      </c>
      <c r="BH50" s="86" t="str">
        <f t="shared" si="49"/>
        <v>&gt;</v>
      </c>
      <c r="BI50" s="86">
        <f t="shared" si="50"/>
        <v>341.0556640625</v>
      </c>
      <c r="BJ50" s="15">
        <f t="shared" si="51"/>
        <v>1</v>
      </c>
      <c r="BK50" s="15" t="str">
        <f t="shared" si="52"/>
        <v>Speed&gt;21,055908203125 AND Distance&lt;=405,78271484375 AND Distance&gt;381,86962890625 AND GEBR&lt;=0,85498046875 AND GEBR&gt;0,715087890625 AND Speed&gt;19,8076171875 AND Speed&lt;=21,949951171875 AND Distance&lt;=500,308837890625 AND Distance&gt;341,0556640625</v>
      </c>
      <c r="BM50" s="15">
        <v>0</v>
      </c>
      <c r="BN50" s="15">
        <v>1</v>
      </c>
      <c r="BO50" s="15" t="s">
        <v>2312</v>
      </c>
    </row>
    <row r="51" spans="1:67">
      <c r="A51" s="15">
        <v>48</v>
      </c>
      <c r="B51" s="15">
        <v>0</v>
      </c>
      <c r="C51" s="15">
        <v>1885490</v>
      </c>
      <c r="D51" s="15">
        <f t="shared" si="0"/>
        <v>460</v>
      </c>
      <c r="E51" s="15">
        <f t="shared" si="1"/>
        <v>1330</v>
      </c>
      <c r="F51" s="15">
        <f t="shared" si="2"/>
        <v>460.32470703125</v>
      </c>
      <c r="G51" s="15">
        <v>357</v>
      </c>
      <c r="H51" s="15">
        <v>358</v>
      </c>
      <c r="I51" s="15">
        <v>41</v>
      </c>
      <c r="J51" s="15">
        <v>6</v>
      </c>
      <c r="K51" s="15">
        <v>275</v>
      </c>
      <c r="L51" s="15">
        <v>1285</v>
      </c>
      <c r="M51" s="15">
        <f t="shared" si="3"/>
        <v>0.313720703125</v>
      </c>
      <c r="O51" s="86">
        <f t="shared" si="4"/>
        <v>275</v>
      </c>
      <c r="P51" s="86">
        <f t="shared" si="5"/>
        <v>0.1025390625</v>
      </c>
      <c r="Q51" s="86">
        <f t="shared" si="6"/>
        <v>166</v>
      </c>
      <c r="R51" s="86" t="b">
        <f t="shared" si="7"/>
        <v>1</v>
      </c>
      <c r="S51" s="86" t="str">
        <f t="shared" si="8"/>
        <v>Speed</v>
      </c>
      <c r="T51" s="86" t="str">
        <f t="shared" si="9"/>
        <v>&lt;=</v>
      </c>
      <c r="U51" s="86">
        <f t="shared" si="10"/>
        <v>23.740478515625</v>
      </c>
      <c r="V51" s="86">
        <f t="shared" si="11"/>
        <v>55</v>
      </c>
      <c r="W51" s="86" t="b">
        <f t="shared" si="12"/>
        <v>0</v>
      </c>
      <c r="X51" s="86" t="str">
        <f t="shared" si="13"/>
        <v>Speed</v>
      </c>
      <c r="Y51" s="86" t="str">
        <f t="shared" si="14"/>
        <v>&gt;</v>
      </c>
      <c r="Z51" s="86">
        <f t="shared" si="15"/>
        <v>22.916259765625</v>
      </c>
      <c r="AA51" s="86">
        <f t="shared" si="16"/>
        <v>46</v>
      </c>
      <c r="AB51" s="86" t="b">
        <f t="shared" si="17"/>
        <v>1</v>
      </c>
      <c r="AC51" s="86" t="str">
        <f t="shared" si="18"/>
        <v>Distance</v>
      </c>
      <c r="AD51" s="86" t="str">
        <f t="shared" si="19"/>
        <v>&lt;=</v>
      </c>
      <c r="AE51" s="86">
        <f t="shared" si="20"/>
        <v>409.17431640625</v>
      </c>
      <c r="AF51" s="86">
        <f t="shared" si="21"/>
        <v>43</v>
      </c>
      <c r="AG51" s="86" t="b">
        <f t="shared" si="22"/>
        <v>0</v>
      </c>
      <c r="AH51" s="86" t="str">
        <f t="shared" si="23"/>
        <v>GEBR</v>
      </c>
      <c r="AI51" s="86" t="str">
        <f t="shared" si="24"/>
        <v>&gt;</v>
      </c>
      <c r="AJ51" s="86">
        <f t="shared" si="25"/>
        <v>0.85498046875</v>
      </c>
      <c r="AK51" s="86">
        <f t="shared" si="26"/>
        <v>11</v>
      </c>
      <c r="AL51" s="86" t="b">
        <f t="shared" si="27"/>
        <v>1</v>
      </c>
      <c r="AM51" s="86" t="str">
        <f t="shared" si="28"/>
        <v>Speed</v>
      </c>
      <c r="AN51" s="86" t="str">
        <f t="shared" si="29"/>
        <v>&lt;=</v>
      </c>
      <c r="AO51" s="86">
        <f t="shared" si="30"/>
        <v>24.289794921875</v>
      </c>
      <c r="AP51" s="86">
        <f t="shared" si="31"/>
        <v>10</v>
      </c>
      <c r="AQ51" s="86" t="b">
        <f t="shared" si="32"/>
        <v>1</v>
      </c>
      <c r="AR51" s="86" t="str">
        <f t="shared" si="33"/>
        <v>GEBR</v>
      </c>
      <c r="AS51" s="86" t="str">
        <f t="shared" si="34"/>
        <v>&lt;=</v>
      </c>
      <c r="AT51" s="86">
        <f t="shared" si="35"/>
        <v>1.046142578125</v>
      </c>
      <c r="AU51" s="86">
        <f t="shared" si="36"/>
        <v>7</v>
      </c>
      <c r="AV51" s="86" t="b">
        <f t="shared" si="37"/>
        <v>0</v>
      </c>
      <c r="AW51" s="86" t="str">
        <f t="shared" si="38"/>
        <v>Speed</v>
      </c>
      <c r="AX51" s="86" t="str">
        <f t="shared" si="39"/>
        <v>&gt;</v>
      </c>
      <c r="AY51" s="86">
        <f t="shared" si="40"/>
        <v>21.949951171875</v>
      </c>
      <c r="AZ51" s="86">
        <f t="shared" si="41"/>
        <v>2</v>
      </c>
      <c r="BA51" s="86" t="b">
        <f t="shared" si="42"/>
        <v>1</v>
      </c>
      <c r="BB51" s="86" t="str">
        <f t="shared" si="43"/>
        <v>Distance</v>
      </c>
      <c r="BC51" s="86" t="str">
        <f t="shared" si="44"/>
        <v>&lt;=</v>
      </c>
      <c r="BD51" s="86">
        <f t="shared" si="45"/>
        <v>500.308837890625</v>
      </c>
      <c r="BE51" s="86">
        <f t="shared" si="46"/>
        <v>0</v>
      </c>
      <c r="BF51" s="86" t="b">
        <f t="shared" si="47"/>
        <v>0</v>
      </c>
      <c r="BG51" s="86" t="str">
        <f t="shared" si="48"/>
        <v>Distance</v>
      </c>
      <c r="BH51" s="86" t="str">
        <f t="shared" si="49"/>
        <v>&gt;</v>
      </c>
      <c r="BI51" s="86">
        <f t="shared" si="50"/>
        <v>341.0556640625</v>
      </c>
      <c r="BJ51" s="15">
        <f t="shared" si="51"/>
        <v>1</v>
      </c>
      <c r="BK51" s="15" t="str">
        <f t="shared" si="52"/>
        <v>Speed&lt;=23,740478515625 AND Speed&gt;22,916259765625 AND Distance&lt;=409,17431640625 AND GEBR&gt;0,85498046875 AND Speed&lt;=24,289794921875 AND GEBR&lt;=1,046142578125 AND Speed&gt;21,949951171875 AND Distance&lt;=500,308837890625 AND Distance&gt;341,0556640625</v>
      </c>
      <c r="BM51" s="15">
        <v>0</v>
      </c>
      <c r="BN51" s="15">
        <v>1</v>
      </c>
      <c r="BO51" s="15" t="s">
        <v>2313</v>
      </c>
    </row>
    <row r="52" spans="1:67">
      <c r="A52" s="15">
        <v>49</v>
      </c>
      <c r="B52" s="15">
        <v>0</v>
      </c>
      <c r="C52" s="15">
        <v>614799</v>
      </c>
      <c r="D52" s="15">
        <f t="shared" si="0"/>
        <v>150</v>
      </c>
      <c r="E52" s="15">
        <f t="shared" si="1"/>
        <v>399</v>
      </c>
      <c r="F52" s="15">
        <f t="shared" si="2"/>
        <v>150.097412109375</v>
      </c>
      <c r="G52" s="15">
        <v>51</v>
      </c>
      <c r="H52" s="15">
        <v>52</v>
      </c>
      <c r="I52" s="15">
        <v>13</v>
      </c>
      <c r="J52" s="15">
        <v>4</v>
      </c>
      <c r="K52" s="15">
        <v>276</v>
      </c>
      <c r="L52" s="15">
        <v>174</v>
      </c>
      <c r="M52" s="15">
        <f t="shared" si="3"/>
        <v>4.248046875E-2</v>
      </c>
      <c r="O52" s="86">
        <f t="shared" si="4"/>
        <v>276</v>
      </c>
      <c r="P52" s="86">
        <f t="shared" si="5"/>
        <v>0</v>
      </c>
      <c r="Q52" s="86">
        <f t="shared" si="6"/>
        <v>166</v>
      </c>
      <c r="R52" s="86" t="b">
        <f t="shared" si="7"/>
        <v>0</v>
      </c>
      <c r="S52" s="86" t="str">
        <f t="shared" si="8"/>
        <v>Speed</v>
      </c>
      <c r="T52" s="86" t="str">
        <f t="shared" si="9"/>
        <v>&gt;</v>
      </c>
      <c r="U52" s="86">
        <f t="shared" si="10"/>
        <v>23.740478515625</v>
      </c>
      <c r="V52" s="86">
        <f t="shared" si="11"/>
        <v>55</v>
      </c>
      <c r="W52" s="86" t="b">
        <f t="shared" si="12"/>
        <v>0</v>
      </c>
      <c r="X52" s="86" t="str">
        <f t="shared" si="13"/>
        <v>Speed</v>
      </c>
      <c r="Y52" s="86" t="str">
        <f t="shared" si="14"/>
        <v>&gt;</v>
      </c>
      <c r="Z52" s="86">
        <f t="shared" si="15"/>
        <v>22.916259765625</v>
      </c>
      <c r="AA52" s="86">
        <f t="shared" si="16"/>
        <v>46</v>
      </c>
      <c r="AB52" s="86" t="b">
        <f t="shared" si="17"/>
        <v>1</v>
      </c>
      <c r="AC52" s="86" t="str">
        <f t="shared" si="18"/>
        <v>Distance</v>
      </c>
      <c r="AD52" s="86" t="str">
        <f t="shared" si="19"/>
        <v>&lt;=</v>
      </c>
      <c r="AE52" s="86">
        <f t="shared" si="20"/>
        <v>409.17431640625</v>
      </c>
      <c r="AF52" s="86">
        <f t="shared" si="21"/>
        <v>43</v>
      </c>
      <c r="AG52" s="86" t="b">
        <f t="shared" si="22"/>
        <v>0</v>
      </c>
      <c r="AH52" s="86" t="str">
        <f t="shared" si="23"/>
        <v>GEBR</v>
      </c>
      <c r="AI52" s="86" t="str">
        <f t="shared" si="24"/>
        <v>&gt;</v>
      </c>
      <c r="AJ52" s="86">
        <f t="shared" si="25"/>
        <v>0.85498046875</v>
      </c>
      <c r="AK52" s="86">
        <f t="shared" si="26"/>
        <v>11</v>
      </c>
      <c r="AL52" s="86" t="b">
        <f t="shared" si="27"/>
        <v>1</v>
      </c>
      <c r="AM52" s="86" t="str">
        <f t="shared" si="28"/>
        <v>Speed</v>
      </c>
      <c r="AN52" s="86" t="str">
        <f t="shared" si="29"/>
        <v>&lt;=</v>
      </c>
      <c r="AO52" s="86">
        <f t="shared" si="30"/>
        <v>24.289794921875</v>
      </c>
      <c r="AP52" s="86">
        <f t="shared" si="31"/>
        <v>10</v>
      </c>
      <c r="AQ52" s="86" t="b">
        <f t="shared" si="32"/>
        <v>1</v>
      </c>
      <c r="AR52" s="86" t="str">
        <f t="shared" si="33"/>
        <v>GEBR</v>
      </c>
      <c r="AS52" s="86" t="str">
        <f t="shared" si="34"/>
        <v>&lt;=</v>
      </c>
      <c r="AT52" s="86">
        <f t="shared" si="35"/>
        <v>1.046142578125</v>
      </c>
      <c r="AU52" s="86">
        <f t="shared" si="36"/>
        <v>7</v>
      </c>
      <c r="AV52" s="86" t="b">
        <f t="shared" si="37"/>
        <v>0</v>
      </c>
      <c r="AW52" s="86" t="str">
        <f t="shared" si="38"/>
        <v>Speed</v>
      </c>
      <c r="AX52" s="86" t="str">
        <f t="shared" si="39"/>
        <v>&gt;</v>
      </c>
      <c r="AY52" s="86">
        <f t="shared" si="40"/>
        <v>21.949951171875</v>
      </c>
      <c r="AZ52" s="86">
        <f t="shared" si="41"/>
        <v>2</v>
      </c>
      <c r="BA52" s="86" t="b">
        <f t="shared" si="42"/>
        <v>1</v>
      </c>
      <c r="BB52" s="86" t="str">
        <f t="shared" si="43"/>
        <v>Distance</v>
      </c>
      <c r="BC52" s="86" t="str">
        <f t="shared" si="44"/>
        <v>&lt;=</v>
      </c>
      <c r="BD52" s="86">
        <f t="shared" si="45"/>
        <v>500.308837890625</v>
      </c>
      <c r="BE52" s="86">
        <f t="shared" si="46"/>
        <v>0</v>
      </c>
      <c r="BF52" s="86" t="b">
        <f t="shared" si="47"/>
        <v>0</v>
      </c>
      <c r="BG52" s="86" t="str">
        <f t="shared" si="48"/>
        <v>Distance</v>
      </c>
      <c r="BH52" s="86" t="str">
        <f t="shared" si="49"/>
        <v>&gt;</v>
      </c>
      <c r="BI52" s="86">
        <f t="shared" si="50"/>
        <v>341.0556640625</v>
      </c>
      <c r="BJ52" s="15">
        <f t="shared" si="51"/>
        <v>1</v>
      </c>
      <c r="BK52" s="15" t="str">
        <f t="shared" si="52"/>
        <v>Speed&gt;23,740478515625 AND Speed&gt;22,916259765625 AND Distance&lt;=409,17431640625 AND GEBR&gt;0,85498046875 AND Speed&lt;=24,289794921875 AND GEBR&lt;=1,046142578125 AND Speed&gt;21,949951171875 AND Distance&lt;=500,308837890625 AND Distance&gt;341,0556640625</v>
      </c>
      <c r="BM52" s="15">
        <v>0</v>
      </c>
      <c r="BN52" s="15">
        <v>1</v>
      </c>
      <c r="BO52" s="15" t="s">
        <v>2314</v>
      </c>
    </row>
    <row r="53" spans="1:67">
      <c r="A53" s="15">
        <v>50</v>
      </c>
      <c r="B53" s="15">
        <v>0</v>
      </c>
      <c r="C53" s="15">
        <v>739112</v>
      </c>
      <c r="D53" s="15">
        <f t="shared" si="0"/>
        <v>180</v>
      </c>
      <c r="E53" s="15">
        <f t="shared" si="1"/>
        <v>1832</v>
      </c>
      <c r="F53" s="15">
        <f t="shared" si="2"/>
        <v>180.447265625</v>
      </c>
      <c r="G53" s="15">
        <v>237</v>
      </c>
      <c r="H53" s="15">
        <v>238</v>
      </c>
      <c r="I53" s="15">
        <v>13</v>
      </c>
      <c r="J53" s="15">
        <v>4</v>
      </c>
      <c r="K53" s="15">
        <v>279</v>
      </c>
      <c r="L53" s="15">
        <v>9</v>
      </c>
      <c r="M53" s="15">
        <f t="shared" si="3"/>
        <v>2.197265625E-3</v>
      </c>
      <c r="O53" s="86">
        <f t="shared" si="4"/>
        <v>279</v>
      </c>
      <c r="P53" s="86">
        <f t="shared" si="5"/>
        <v>0.333251953125</v>
      </c>
      <c r="Q53" s="86">
        <f t="shared" si="6"/>
        <v>277</v>
      </c>
      <c r="R53" s="86" t="b">
        <f t="shared" si="7"/>
        <v>1</v>
      </c>
      <c r="S53" s="86" t="str">
        <f t="shared" si="8"/>
        <v>Speed</v>
      </c>
      <c r="T53" s="86" t="str">
        <f t="shared" si="9"/>
        <v>&lt;=</v>
      </c>
      <c r="U53" s="86">
        <f t="shared" si="10"/>
        <v>19.669189453125</v>
      </c>
      <c r="V53" s="86">
        <f t="shared" si="11"/>
        <v>70</v>
      </c>
      <c r="W53" s="86" t="b">
        <f t="shared" si="12"/>
        <v>1</v>
      </c>
      <c r="X53" s="86" t="str">
        <f t="shared" si="13"/>
        <v>Distance</v>
      </c>
      <c r="Y53" s="86" t="str">
        <f t="shared" si="14"/>
        <v>&lt;=</v>
      </c>
      <c r="Z53" s="86">
        <f t="shared" si="15"/>
        <v>261.60888671875</v>
      </c>
      <c r="AA53" s="86">
        <f t="shared" si="16"/>
        <v>24</v>
      </c>
      <c r="AB53" s="86" t="b">
        <f t="shared" si="17"/>
        <v>0</v>
      </c>
      <c r="AC53" s="86" t="str">
        <f t="shared" si="18"/>
        <v>Distance</v>
      </c>
      <c r="AD53" s="86" t="str">
        <f t="shared" si="19"/>
        <v>&gt;</v>
      </c>
      <c r="AE53" s="86">
        <f t="shared" si="20"/>
        <v>242.153564453125</v>
      </c>
      <c r="AF53" s="86">
        <f t="shared" si="21"/>
        <v>21</v>
      </c>
      <c r="AG53" s="86" t="b">
        <f t="shared" si="22"/>
        <v>0</v>
      </c>
      <c r="AH53" s="86" t="str">
        <f t="shared" si="23"/>
        <v>GEBR</v>
      </c>
      <c r="AI53" s="86" t="str">
        <f t="shared" si="24"/>
        <v>&gt;</v>
      </c>
      <c r="AJ53" s="86">
        <f t="shared" si="25"/>
        <v>1.046142578125</v>
      </c>
      <c r="AK53" s="86">
        <f t="shared" si="26"/>
        <v>16</v>
      </c>
      <c r="AL53" s="86" t="b">
        <f t="shared" si="27"/>
        <v>1</v>
      </c>
      <c r="AM53" s="86" t="str">
        <f t="shared" si="28"/>
        <v>Speed</v>
      </c>
      <c r="AN53" s="86" t="str">
        <f t="shared" si="29"/>
        <v>&lt;=</v>
      </c>
      <c r="AO53" s="86">
        <f t="shared" si="30"/>
        <v>20.85498046875</v>
      </c>
      <c r="AP53" s="86">
        <f t="shared" si="31"/>
        <v>14</v>
      </c>
      <c r="AQ53" s="86" t="b">
        <f t="shared" si="32"/>
        <v>0</v>
      </c>
      <c r="AR53" s="86" t="str">
        <f t="shared" si="33"/>
        <v>Speed</v>
      </c>
      <c r="AS53" s="86" t="str">
        <f t="shared" si="34"/>
        <v>&gt;</v>
      </c>
      <c r="AT53" s="86">
        <f t="shared" si="35"/>
        <v>17.291015625</v>
      </c>
      <c r="AU53" s="86">
        <f t="shared" si="36"/>
        <v>4</v>
      </c>
      <c r="AV53" s="86" t="b">
        <f t="shared" si="37"/>
        <v>0</v>
      </c>
      <c r="AW53" s="86" t="str">
        <f t="shared" si="38"/>
        <v>Distance</v>
      </c>
      <c r="AX53" s="86" t="str">
        <f t="shared" si="39"/>
        <v>&gt;</v>
      </c>
      <c r="AY53" s="86">
        <f t="shared" si="40"/>
        <v>211.703369140625</v>
      </c>
      <c r="AZ53" s="86">
        <f t="shared" si="41"/>
        <v>1</v>
      </c>
      <c r="BA53" s="86" t="b">
        <f t="shared" si="42"/>
        <v>0</v>
      </c>
      <c r="BB53" s="86" t="str">
        <f t="shared" si="43"/>
        <v>Speed</v>
      </c>
      <c r="BC53" s="86" t="str">
        <f t="shared" si="44"/>
        <v>&gt;</v>
      </c>
      <c r="BD53" s="86">
        <f t="shared" si="45"/>
        <v>12.778564453125</v>
      </c>
      <c r="BE53" s="86">
        <f t="shared" si="46"/>
        <v>0</v>
      </c>
      <c r="BF53" s="86" t="b">
        <f t="shared" si="47"/>
        <v>1</v>
      </c>
      <c r="BG53" s="86" t="str">
        <f t="shared" si="48"/>
        <v>Distance</v>
      </c>
      <c r="BH53" s="86" t="str">
        <f t="shared" si="49"/>
        <v>&lt;=</v>
      </c>
      <c r="BI53" s="86">
        <f t="shared" si="50"/>
        <v>341.0556640625</v>
      </c>
      <c r="BJ53" s="15">
        <f t="shared" si="51"/>
        <v>0</v>
      </c>
      <c r="BK53" s="15" t="str">
        <f t="shared" si="52"/>
        <v>Speed&lt;=19,669189453125 AND Distance&lt;=261,60888671875 AND Distance&gt;242,153564453125 AND GEBR&gt;1,046142578125 AND Speed&lt;=20,85498046875 AND Speed&gt;17,291015625 AND Distance&gt;211,703369140625 AND Speed&gt;12,778564453125 AND Distance&lt;=341,0556640625</v>
      </c>
      <c r="BM53" s="15">
        <v>0</v>
      </c>
      <c r="BN53" s="15">
        <v>1</v>
      </c>
      <c r="BO53" s="15" t="s">
        <v>2315</v>
      </c>
    </row>
    <row r="54" spans="1:67">
      <c r="A54" s="15">
        <v>51</v>
      </c>
      <c r="B54" s="15">
        <v>0</v>
      </c>
      <c r="C54" s="15">
        <v>499989</v>
      </c>
      <c r="D54" s="15">
        <f t="shared" si="0"/>
        <v>122</v>
      </c>
      <c r="E54" s="15">
        <f t="shared" si="1"/>
        <v>277</v>
      </c>
      <c r="F54" s="15">
        <f t="shared" si="2"/>
        <v>122.067626953125</v>
      </c>
      <c r="G54" s="15">
        <v>151</v>
      </c>
      <c r="H54" s="15">
        <v>152</v>
      </c>
      <c r="I54" s="15">
        <v>49</v>
      </c>
      <c r="J54" s="15">
        <v>5</v>
      </c>
      <c r="K54" s="15">
        <v>280</v>
      </c>
      <c r="L54" s="15">
        <v>38</v>
      </c>
      <c r="M54" s="15">
        <f t="shared" si="3"/>
        <v>9.27734375E-3</v>
      </c>
      <c r="O54" s="86">
        <f t="shared" si="4"/>
        <v>280</v>
      </c>
      <c r="P54" s="86">
        <f t="shared" si="5"/>
        <v>0.185302734375</v>
      </c>
      <c r="Q54" s="86">
        <f t="shared" si="6"/>
        <v>277</v>
      </c>
      <c r="R54" s="86" t="b">
        <f t="shared" si="7"/>
        <v>0</v>
      </c>
      <c r="S54" s="86" t="str">
        <f t="shared" si="8"/>
        <v>Speed</v>
      </c>
      <c r="T54" s="86" t="str">
        <f t="shared" si="9"/>
        <v>&gt;</v>
      </c>
      <c r="U54" s="86">
        <f t="shared" si="10"/>
        <v>19.669189453125</v>
      </c>
      <c r="V54" s="86">
        <f t="shared" si="11"/>
        <v>70</v>
      </c>
      <c r="W54" s="86" t="b">
        <f t="shared" si="12"/>
        <v>1</v>
      </c>
      <c r="X54" s="86" t="str">
        <f t="shared" si="13"/>
        <v>Distance</v>
      </c>
      <c r="Y54" s="86" t="str">
        <f t="shared" si="14"/>
        <v>&lt;=</v>
      </c>
      <c r="Z54" s="86">
        <f t="shared" si="15"/>
        <v>261.60888671875</v>
      </c>
      <c r="AA54" s="86">
        <f t="shared" si="16"/>
        <v>24</v>
      </c>
      <c r="AB54" s="86" t="b">
        <f t="shared" si="17"/>
        <v>0</v>
      </c>
      <c r="AC54" s="86" t="str">
        <f t="shared" si="18"/>
        <v>Distance</v>
      </c>
      <c r="AD54" s="86" t="str">
        <f t="shared" si="19"/>
        <v>&gt;</v>
      </c>
      <c r="AE54" s="86">
        <f t="shared" si="20"/>
        <v>242.153564453125</v>
      </c>
      <c r="AF54" s="86">
        <f t="shared" si="21"/>
        <v>21</v>
      </c>
      <c r="AG54" s="86" t="b">
        <f t="shared" si="22"/>
        <v>0</v>
      </c>
      <c r="AH54" s="86" t="str">
        <f t="shared" si="23"/>
        <v>GEBR</v>
      </c>
      <c r="AI54" s="86" t="str">
        <f t="shared" si="24"/>
        <v>&gt;</v>
      </c>
      <c r="AJ54" s="86">
        <f t="shared" si="25"/>
        <v>1.046142578125</v>
      </c>
      <c r="AK54" s="86">
        <f t="shared" si="26"/>
        <v>16</v>
      </c>
      <c r="AL54" s="86" t="b">
        <f t="shared" si="27"/>
        <v>1</v>
      </c>
      <c r="AM54" s="86" t="str">
        <f t="shared" si="28"/>
        <v>Speed</v>
      </c>
      <c r="AN54" s="86" t="str">
        <f t="shared" si="29"/>
        <v>&lt;=</v>
      </c>
      <c r="AO54" s="86">
        <f t="shared" si="30"/>
        <v>20.85498046875</v>
      </c>
      <c r="AP54" s="86">
        <f t="shared" si="31"/>
        <v>14</v>
      </c>
      <c r="AQ54" s="86" t="b">
        <f t="shared" si="32"/>
        <v>0</v>
      </c>
      <c r="AR54" s="86" t="str">
        <f t="shared" si="33"/>
        <v>Speed</v>
      </c>
      <c r="AS54" s="86" t="str">
        <f t="shared" si="34"/>
        <v>&gt;</v>
      </c>
      <c r="AT54" s="86">
        <f t="shared" si="35"/>
        <v>17.291015625</v>
      </c>
      <c r="AU54" s="86">
        <f t="shared" si="36"/>
        <v>4</v>
      </c>
      <c r="AV54" s="86" t="b">
        <f t="shared" si="37"/>
        <v>0</v>
      </c>
      <c r="AW54" s="86" t="str">
        <f t="shared" si="38"/>
        <v>Distance</v>
      </c>
      <c r="AX54" s="86" t="str">
        <f t="shared" si="39"/>
        <v>&gt;</v>
      </c>
      <c r="AY54" s="86">
        <f t="shared" si="40"/>
        <v>211.703369140625</v>
      </c>
      <c r="AZ54" s="86">
        <f t="shared" si="41"/>
        <v>1</v>
      </c>
      <c r="BA54" s="86" t="b">
        <f t="shared" si="42"/>
        <v>0</v>
      </c>
      <c r="BB54" s="86" t="str">
        <f t="shared" si="43"/>
        <v>Speed</v>
      </c>
      <c r="BC54" s="86" t="str">
        <f t="shared" si="44"/>
        <v>&gt;</v>
      </c>
      <c r="BD54" s="86">
        <f t="shared" si="45"/>
        <v>12.778564453125</v>
      </c>
      <c r="BE54" s="86">
        <f t="shared" si="46"/>
        <v>0</v>
      </c>
      <c r="BF54" s="86" t="b">
        <f t="shared" si="47"/>
        <v>1</v>
      </c>
      <c r="BG54" s="86" t="str">
        <f t="shared" si="48"/>
        <v>Distance</v>
      </c>
      <c r="BH54" s="86" t="str">
        <f t="shared" si="49"/>
        <v>&lt;=</v>
      </c>
      <c r="BI54" s="86">
        <f t="shared" si="50"/>
        <v>341.0556640625</v>
      </c>
      <c r="BJ54" s="15">
        <f t="shared" si="51"/>
        <v>0</v>
      </c>
      <c r="BK54" s="15" t="str">
        <f t="shared" si="52"/>
        <v>Speed&gt;19,669189453125 AND Distance&lt;=261,60888671875 AND Distance&gt;242,153564453125 AND GEBR&gt;1,046142578125 AND Speed&lt;=20,85498046875 AND Speed&gt;17,291015625 AND Distance&gt;211,703369140625 AND Speed&gt;12,778564453125 AND Distance&lt;=341,0556640625</v>
      </c>
      <c r="BM54" s="15">
        <v>0</v>
      </c>
      <c r="BN54" s="15">
        <v>1</v>
      </c>
      <c r="BO54" s="15" t="s">
        <v>2317</v>
      </c>
    </row>
    <row r="55" spans="1:67">
      <c r="A55" s="15">
        <v>52</v>
      </c>
      <c r="B55" s="15">
        <v>2</v>
      </c>
      <c r="C55" s="15">
        <v>4285</v>
      </c>
      <c r="D55" s="15">
        <f t="shared" si="0"/>
        <v>1</v>
      </c>
      <c r="E55" s="15">
        <f t="shared" si="1"/>
        <v>189</v>
      </c>
      <c r="F55" s="15">
        <f t="shared" si="2"/>
        <v>1.046142578125</v>
      </c>
      <c r="G55" s="15">
        <v>53</v>
      </c>
      <c r="H55" s="15">
        <v>54</v>
      </c>
      <c r="I55" s="15">
        <v>49</v>
      </c>
      <c r="J55" s="15">
        <v>5</v>
      </c>
      <c r="K55" s="15">
        <v>287</v>
      </c>
      <c r="L55" s="15">
        <v>656</v>
      </c>
      <c r="M55" s="15">
        <f t="shared" si="3"/>
        <v>0.16015625</v>
      </c>
      <c r="O55" s="86">
        <f t="shared" si="4"/>
        <v>287</v>
      </c>
      <c r="P55" s="86">
        <f t="shared" si="5"/>
        <v>0.2666015625</v>
      </c>
      <c r="Q55" s="86">
        <f t="shared" si="6"/>
        <v>285</v>
      </c>
      <c r="R55" s="86" t="b">
        <f t="shared" si="7"/>
        <v>1</v>
      </c>
      <c r="S55" s="86" t="str">
        <f t="shared" si="8"/>
        <v>Speed</v>
      </c>
      <c r="T55" s="86" t="str">
        <f t="shared" si="9"/>
        <v>&lt;=</v>
      </c>
      <c r="U55" s="86">
        <f t="shared" si="10"/>
        <v>27.28173828125</v>
      </c>
      <c r="V55" s="86">
        <f t="shared" si="11"/>
        <v>283</v>
      </c>
      <c r="W55" s="86" t="b">
        <f t="shared" si="12"/>
        <v>1</v>
      </c>
      <c r="X55" s="86" t="str">
        <f t="shared" si="13"/>
        <v>Distance</v>
      </c>
      <c r="Y55" s="86" t="str">
        <f t="shared" si="14"/>
        <v>&lt;=</v>
      </c>
      <c r="Z55" s="86">
        <f t="shared" si="15"/>
        <v>605.270263671875</v>
      </c>
      <c r="AA55" s="86">
        <f t="shared" si="16"/>
        <v>162</v>
      </c>
      <c r="AB55" s="86" t="b">
        <f t="shared" si="17"/>
        <v>1</v>
      </c>
      <c r="AC55" s="86" t="str">
        <f t="shared" si="18"/>
        <v>GEBR</v>
      </c>
      <c r="AD55" s="86" t="str">
        <f t="shared" si="19"/>
        <v>&lt;=</v>
      </c>
      <c r="AE55" s="86">
        <f t="shared" si="20"/>
        <v>0.85498046875</v>
      </c>
      <c r="AF55" s="86">
        <f t="shared" si="21"/>
        <v>160</v>
      </c>
      <c r="AG55" s="86" t="b">
        <f t="shared" si="22"/>
        <v>0</v>
      </c>
      <c r="AH55" s="86" t="str">
        <f t="shared" si="23"/>
        <v>GEBR</v>
      </c>
      <c r="AI55" s="86" t="str">
        <f t="shared" si="24"/>
        <v>&gt;</v>
      </c>
      <c r="AJ55" s="86">
        <f t="shared" si="25"/>
        <v>0.715087890625</v>
      </c>
      <c r="AK55" s="86">
        <f t="shared" si="26"/>
        <v>157</v>
      </c>
      <c r="AL55" s="86" t="b">
        <f t="shared" si="27"/>
        <v>0</v>
      </c>
      <c r="AM55" s="86" t="str">
        <f t="shared" si="28"/>
        <v>Speed</v>
      </c>
      <c r="AN55" s="86" t="str">
        <f t="shared" si="29"/>
        <v>&gt;</v>
      </c>
      <c r="AO55" s="86">
        <f t="shared" si="30"/>
        <v>25.82080078125</v>
      </c>
      <c r="AP55" s="86">
        <f t="shared" si="31"/>
        <v>30</v>
      </c>
      <c r="AQ55" s="86" t="b">
        <f t="shared" si="32"/>
        <v>1</v>
      </c>
      <c r="AR55" s="86" t="str">
        <f t="shared" si="33"/>
        <v>Distance</v>
      </c>
      <c r="AS55" s="86" t="str">
        <f t="shared" si="34"/>
        <v>&lt;=</v>
      </c>
      <c r="AT55" s="86">
        <f t="shared" si="35"/>
        <v>660.4921875</v>
      </c>
      <c r="AU55" s="86">
        <f t="shared" si="36"/>
        <v>8</v>
      </c>
      <c r="AV55" s="86" t="b">
        <f t="shared" si="37"/>
        <v>0</v>
      </c>
      <c r="AW55" s="86" t="str">
        <f t="shared" si="38"/>
        <v>Distance</v>
      </c>
      <c r="AX55" s="86" t="str">
        <f t="shared" si="39"/>
        <v>&gt;</v>
      </c>
      <c r="AY55" s="86">
        <f t="shared" si="40"/>
        <v>579.99755859375</v>
      </c>
      <c r="AZ55" s="86">
        <f t="shared" si="41"/>
        <v>2</v>
      </c>
      <c r="BA55" s="86" t="b">
        <f t="shared" si="42"/>
        <v>0</v>
      </c>
      <c r="BB55" s="86" t="str">
        <f t="shared" si="43"/>
        <v>Distance</v>
      </c>
      <c r="BC55" s="86" t="str">
        <f t="shared" si="44"/>
        <v>&gt;</v>
      </c>
      <c r="BD55" s="86">
        <f t="shared" si="45"/>
        <v>500.308837890625</v>
      </c>
      <c r="BE55" s="86">
        <f t="shared" si="46"/>
        <v>0</v>
      </c>
      <c r="BF55" s="86" t="b">
        <f t="shared" si="47"/>
        <v>0</v>
      </c>
      <c r="BG55" s="86" t="str">
        <f t="shared" si="48"/>
        <v>Distance</v>
      </c>
      <c r="BH55" s="86" t="str">
        <f t="shared" si="49"/>
        <v>&gt;</v>
      </c>
      <c r="BI55" s="86">
        <f t="shared" si="50"/>
        <v>341.0556640625</v>
      </c>
      <c r="BJ55" s="15">
        <f t="shared" si="51"/>
        <v>0</v>
      </c>
      <c r="BK55" s="15" t="str">
        <f t="shared" si="52"/>
        <v>Speed&lt;=27,28173828125 AND Distance&lt;=605,270263671875 AND GEBR&lt;=0,85498046875 AND GEBR&gt;0,715087890625 AND Speed&gt;25,82080078125 AND Distance&lt;=660,4921875 AND Distance&gt;579,99755859375 AND Distance&gt;500,308837890625 AND Distance&gt;341,0556640625</v>
      </c>
      <c r="BM55" s="15">
        <v>0</v>
      </c>
      <c r="BN55" s="15">
        <v>1</v>
      </c>
      <c r="BO55" s="15" t="s">
        <v>2318</v>
      </c>
    </row>
    <row r="56" spans="1:67">
      <c r="A56" s="15">
        <v>53</v>
      </c>
      <c r="B56" s="15">
        <v>0</v>
      </c>
      <c r="C56" s="15">
        <v>731681</v>
      </c>
      <c r="D56" s="15">
        <f t="shared" si="0"/>
        <v>178</v>
      </c>
      <c r="E56" s="15">
        <f t="shared" si="1"/>
        <v>2593</v>
      </c>
      <c r="F56" s="15">
        <f t="shared" si="2"/>
        <v>178.633056640625</v>
      </c>
      <c r="G56" s="15">
        <v>83</v>
      </c>
      <c r="H56" s="15">
        <v>84</v>
      </c>
      <c r="I56" s="15">
        <v>52</v>
      </c>
      <c r="J56" s="15">
        <v>6</v>
      </c>
      <c r="K56" s="15">
        <v>288</v>
      </c>
      <c r="L56" s="15">
        <v>361</v>
      </c>
      <c r="M56" s="15">
        <f t="shared" si="3"/>
        <v>8.8134765625E-2</v>
      </c>
      <c r="O56" s="86">
        <f t="shared" si="4"/>
        <v>288</v>
      </c>
      <c r="P56" s="86">
        <f t="shared" si="5"/>
        <v>0.111083984375</v>
      </c>
      <c r="Q56" s="86">
        <f t="shared" si="6"/>
        <v>285</v>
      </c>
      <c r="R56" s="86" t="b">
        <f t="shared" si="7"/>
        <v>0</v>
      </c>
      <c r="S56" s="86" t="str">
        <f t="shared" si="8"/>
        <v>Speed</v>
      </c>
      <c r="T56" s="86" t="str">
        <f t="shared" si="9"/>
        <v>&gt;</v>
      </c>
      <c r="U56" s="86">
        <f t="shared" si="10"/>
        <v>27.28173828125</v>
      </c>
      <c r="V56" s="86">
        <f t="shared" si="11"/>
        <v>283</v>
      </c>
      <c r="W56" s="86" t="b">
        <f t="shared" si="12"/>
        <v>1</v>
      </c>
      <c r="X56" s="86" t="str">
        <f t="shared" si="13"/>
        <v>Distance</v>
      </c>
      <c r="Y56" s="86" t="str">
        <f t="shared" si="14"/>
        <v>&lt;=</v>
      </c>
      <c r="Z56" s="86">
        <f t="shared" si="15"/>
        <v>605.270263671875</v>
      </c>
      <c r="AA56" s="86">
        <f t="shared" si="16"/>
        <v>162</v>
      </c>
      <c r="AB56" s="86" t="b">
        <f t="shared" si="17"/>
        <v>1</v>
      </c>
      <c r="AC56" s="86" t="str">
        <f t="shared" si="18"/>
        <v>GEBR</v>
      </c>
      <c r="AD56" s="86" t="str">
        <f t="shared" si="19"/>
        <v>&lt;=</v>
      </c>
      <c r="AE56" s="86">
        <f t="shared" si="20"/>
        <v>0.85498046875</v>
      </c>
      <c r="AF56" s="86">
        <f t="shared" si="21"/>
        <v>160</v>
      </c>
      <c r="AG56" s="86" t="b">
        <f t="shared" si="22"/>
        <v>0</v>
      </c>
      <c r="AH56" s="86" t="str">
        <f t="shared" si="23"/>
        <v>GEBR</v>
      </c>
      <c r="AI56" s="86" t="str">
        <f t="shared" si="24"/>
        <v>&gt;</v>
      </c>
      <c r="AJ56" s="86">
        <f t="shared" si="25"/>
        <v>0.715087890625</v>
      </c>
      <c r="AK56" s="86">
        <f t="shared" si="26"/>
        <v>157</v>
      </c>
      <c r="AL56" s="86" t="b">
        <f t="shared" si="27"/>
        <v>0</v>
      </c>
      <c r="AM56" s="86" t="str">
        <f t="shared" si="28"/>
        <v>Speed</v>
      </c>
      <c r="AN56" s="86" t="str">
        <f t="shared" si="29"/>
        <v>&gt;</v>
      </c>
      <c r="AO56" s="86">
        <f t="shared" si="30"/>
        <v>25.82080078125</v>
      </c>
      <c r="AP56" s="86">
        <f t="shared" si="31"/>
        <v>30</v>
      </c>
      <c r="AQ56" s="86" t="b">
        <f t="shared" si="32"/>
        <v>1</v>
      </c>
      <c r="AR56" s="86" t="str">
        <f t="shared" si="33"/>
        <v>Distance</v>
      </c>
      <c r="AS56" s="86" t="str">
        <f t="shared" si="34"/>
        <v>&lt;=</v>
      </c>
      <c r="AT56" s="86">
        <f t="shared" si="35"/>
        <v>660.4921875</v>
      </c>
      <c r="AU56" s="86">
        <f t="shared" si="36"/>
        <v>8</v>
      </c>
      <c r="AV56" s="86" t="b">
        <f t="shared" si="37"/>
        <v>0</v>
      </c>
      <c r="AW56" s="86" t="str">
        <f t="shared" si="38"/>
        <v>Distance</v>
      </c>
      <c r="AX56" s="86" t="str">
        <f t="shared" si="39"/>
        <v>&gt;</v>
      </c>
      <c r="AY56" s="86">
        <f t="shared" si="40"/>
        <v>579.99755859375</v>
      </c>
      <c r="AZ56" s="86">
        <f t="shared" si="41"/>
        <v>2</v>
      </c>
      <c r="BA56" s="86" t="b">
        <f t="shared" si="42"/>
        <v>0</v>
      </c>
      <c r="BB56" s="86" t="str">
        <f t="shared" si="43"/>
        <v>Distance</v>
      </c>
      <c r="BC56" s="86" t="str">
        <f t="shared" si="44"/>
        <v>&gt;</v>
      </c>
      <c r="BD56" s="86">
        <f t="shared" si="45"/>
        <v>500.308837890625</v>
      </c>
      <c r="BE56" s="86">
        <f t="shared" si="46"/>
        <v>0</v>
      </c>
      <c r="BF56" s="86" t="b">
        <f t="shared" si="47"/>
        <v>0</v>
      </c>
      <c r="BG56" s="86" t="str">
        <f t="shared" si="48"/>
        <v>Distance</v>
      </c>
      <c r="BH56" s="86" t="str">
        <f t="shared" si="49"/>
        <v>&gt;</v>
      </c>
      <c r="BI56" s="86">
        <f t="shared" si="50"/>
        <v>341.0556640625</v>
      </c>
      <c r="BJ56" s="15">
        <f t="shared" si="51"/>
        <v>1</v>
      </c>
      <c r="BK56" s="15" t="str">
        <f t="shared" si="52"/>
        <v>Speed&gt;27,28173828125 AND Distance&lt;=605,270263671875 AND GEBR&lt;=0,85498046875 AND GEBR&gt;0,715087890625 AND Speed&gt;25,82080078125 AND Distance&lt;=660,4921875 AND Distance&gt;579,99755859375 AND Distance&gt;500,308837890625 AND Distance&gt;341,0556640625</v>
      </c>
      <c r="BM56" s="15">
        <v>0</v>
      </c>
      <c r="BN56" s="15">
        <v>1</v>
      </c>
      <c r="BO56" s="15" t="s">
        <v>2321</v>
      </c>
    </row>
    <row r="57" spans="1:67">
      <c r="A57" s="15">
        <v>54</v>
      </c>
      <c r="B57" s="15">
        <v>0</v>
      </c>
      <c r="C57" s="15">
        <v>633773</v>
      </c>
      <c r="D57" s="15">
        <f t="shared" si="0"/>
        <v>154</v>
      </c>
      <c r="E57" s="15">
        <f t="shared" si="1"/>
        <v>2989</v>
      </c>
      <c r="F57" s="15">
        <f t="shared" si="2"/>
        <v>154.729736328125</v>
      </c>
      <c r="G57" s="15">
        <v>383</v>
      </c>
      <c r="H57" s="15">
        <v>384</v>
      </c>
      <c r="I57" s="15">
        <v>52</v>
      </c>
      <c r="J57" s="15">
        <v>6</v>
      </c>
      <c r="K57" s="15">
        <v>297</v>
      </c>
      <c r="L57" s="15">
        <v>1336</v>
      </c>
      <c r="M57" s="15">
        <f t="shared" si="3"/>
        <v>0.326171875</v>
      </c>
      <c r="O57" s="86">
        <f t="shared" si="4"/>
        <v>297</v>
      </c>
      <c r="P57" s="86">
        <f t="shared" si="5"/>
        <v>2.392578125E-2</v>
      </c>
      <c r="Q57" s="86">
        <f t="shared" si="6"/>
        <v>295</v>
      </c>
      <c r="R57" s="86" t="b">
        <f t="shared" si="7"/>
        <v>1</v>
      </c>
      <c r="S57" s="86" t="str">
        <f t="shared" si="8"/>
        <v>GEBR</v>
      </c>
      <c r="T57" s="86" t="str">
        <f t="shared" si="9"/>
        <v>&lt;=</v>
      </c>
      <c r="U57" s="86">
        <f t="shared" si="10"/>
        <v>1.046142578125</v>
      </c>
      <c r="V57" s="86">
        <f t="shared" si="11"/>
        <v>203</v>
      </c>
      <c r="W57" s="86" t="b">
        <f t="shared" si="12"/>
        <v>1</v>
      </c>
      <c r="X57" s="86" t="str">
        <f t="shared" si="13"/>
        <v>Speed</v>
      </c>
      <c r="Y57" s="86" t="str">
        <f t="shared" si="14"/>
        <v>&lt;=</v>
      </c>
      <c r="Z57" s="86">
        <f t="shared" si="15"/>
        <v>9.058837890625</v>
      </c>
      <c r="AA57" s="86">
        <f t="shared" si="16"/>
        <v>68</v>
      </c>
      <c r="AB57" s="86" t="b">
        <f t="shared" si="17"/>
        <v>1</v>
      </c>
      <c r="AC57" s="86" t="str">
        <f t="shared" si="18"/>
        <v>GEBR</v>
      </c>
      <c r="AD57" s="86" t="str">
        <f t="shared" si="19"/>
        <v>&lt;=</v>
      </c>
      <c r="AE57" s="86">
        <f t="shared" si="20"/>
        <v>1.27880859375</v>
      </c>
      <c r="AF57" s="86">
        <f t="shared" si="21"/>
        <v>66</v>
      </c>
      <c r="AG57" s="86" t="b">
        <f t="shared" si="22"/>
        <v>0</v>
      </c>
      <c r="AH57" s="86" t="str">
        <f t="shared" si="23"/>
        <v>Speed</v>
      </c>
      <c r="AI57" s="86" t="str">
        <f t="shared" si="24"/>
        <v>&gt;</v>
      </c>
      <c r="AJ57" s="86">
        <f t="shared" si="25"/>
        <v>8.373779296875</v>
      </c>
      <c r="AK57" s="86">
        <f t="shared" si="26"/>
        <v>18</v>
      </c>
      <c r="AL57" s="86" t="b">
        <f t="shared" si="27"/>
        <v>0</v>
      </c>
      <c r="AM57" s="86" t="str">
        <f t="shared" si="28"/>
        <v>Distance</v>
      </c>
      <c r="AN57" s="86" t="str">
        <f t="shared" si="29"/>
        <v>&gt;</v>
      </c>
      <c r="AO57" s="86">
        <f t="shared" si="30"/>
        <v>62.364990234375</v>
      </c>
      <c r="AP57" s="86">
        <f t="shared" si="31"/>
        <v>5</v>
      </c>
      <c r="AQ57" s="86" t="b">
        <f t="shared" si="32"/>
        <v>0</v>
      </c>
      <c r="AR57" s="86" t="str">
        <f t="shared" si="33"/>
        <v>Speed</v>
      </c>
      <c r="AS57" s="86" t="str">
        <f t="shared" si="34"/>
        <v>&gt;</v>
      </c>
      <c r="AT57" s="86">
        <f t="shared" si="35"/>
        <v>5.92333984375</v>
      </c>
      <c r="AU57" s="86">
        <f t="shared" si="36"/>
        <v>3</v>
      </c>
      <c r="AV57" s="86" t="b">
        <f t="shared" si="37"/>
        <v>1</v>
      </c>
      <c r="AW57" s="86" t="str">
        <f t="shared" si="38"/>
        <v>Distance</v>
      </c>
      <c r="AX57" s="86" t="str">
        <f t="shared" si="39"/>
        <v>&lt;=</v>
      </c>
      <c r="AY57" s="86">
        <f t="shared" si="40"/>
        <v>87.981201171875</v>
      </c>
      <c r="AZ57" s="86">
        <f t="shared" si="41"/>
        <v>1</v>
      </c>
      <c r="BA57" s="86" t="b">
        <f t="shared" si="42"/>
        <v>1</v>
      </c>
      <c r="BB57" s="86" t="str">
        <f t="shared" si="43"/>
        <v>Speed</v>
      </c>
      <c r="BC57" s="86" t="str">
        <f t="shared" si="44"/>
        <v>&lt;=</v>
      </c>
      <c r="BD57" s="86">
        <f t="shared" si="45"/>
        <v>12.778564453125</v>
      </c>
      <c r="BE57" s="86">
        <f t="shared" si="46"/>
        <v>0</v>
      </c>
      <c r="BF57" s="86" t="b">
        <f t="shared" si="47"/>
        <v>1</v>
      </c>
      <c r="BG57" s="86" t="str">
        <f t="shared" si="48"/>
        <v>Distance</v>
      </c>
      <c r="BH57" s="86" t="str">
        <f t="shared" si="49"/>
        <v>&lt;=</v>
      </c>
      <c r="BI57" s="86">
        <f t="shared" si="50"/>
        <v>341.0556640625</v>
      </c>
      <c r="BJ57" s="15">
        <f t="shared" si="51"/>
        <v>1</v>
      </c>
      <c r="BK57" s="15" t="str">
        <f t="shared" si="52"/>
        <v>GEBR&lt;=1,046142578125 AND Speed&lt;=9,058837890625 AND GEBR&lt;=1,27880859375 AND Speed&gt;8,373779296875 AND Distance&gt;62,364990234375 AND Speed&gt;5,92333984375 AND Distance&lt;=87,981201171875 AND Speed&lt;=12,778564453125 AND Distance&lt;=341,0556640625</v>
      </c>
      <c r="BM57" s="15">
        <v>0</v>
      </c>
      <c r="BN57" s="15">
        <v>1</v>
      </c>
      <c r="BO57" s="15" t="s">
        <v>2324</v>
      </c>
    </row>
    <row r="58" spans="1:67">
      <c r="A58" s="15">
        <v>55</v>
      </c>
      <c r="B58" s="15">
        <v>1</v>
      </c>
      <c r="C58" s="15">
        <v>93865</v>
      </c>
      <c r="D58" s="15">
        <f t="shared" si="0"/>
        <v>22</v>
      </c>
      <c r="E58" s="15">
        <f t="shared" si="1"/>
        <v>3753</v>
      </c>
      <c r="F58" s="15">
        <f t="shared" si="2"/>
        <v>22.916259765625</v>
      </c>
      <c r="G58" s="15">
        <v>165</v>
      </c>
      <c r="H58" s="15">
        <v>166</v>
      </c>
      <c r="I58" s="15">
        <v>46</v>
      </c>
      <c r="J58" s="15">
        <v>7</v>
      </c>
      <c r="K58" s="15">
        <v>298</v>
      </c>
      <c r="L58" s="15">
        <v>443</v>
      </c>
      <c r="M58" s="15">
        <f t="shared" si="3"/>
        <v>0.108154296875</v>
      </c>
      <c r="O58" s="86">
        <f t="shared" si="4"/>
        <v>298</v>
      </c>
      <c r="P58" s="86">
        <f t="shared" si="5"/>
        <v>0.22216796875</v>
      </c>
      <c r="Q58" s="86">
        <f t="shared" si="6"/>
        <v>295</v>
      </c>
      <c r="R58" s="86" t="b">
        <f t="shared" si="7"/>
        <v>0</v>
      </c>
      <c r="S58" s="86" t="str">
        <f t="shared" si="8"/>
        <v>GEBR</v>
      </c>
      <c r="T58" s="86" t="str">
        <f t="shared" si="9"/>
        <v>&gt;</v>
      </c>
      <c r="U58" s="86">
        <f t="shared" si="10"/>
        <v>1.046142578125</v>
      </c>
      <c r="V58" s="86">
        <f t="shared" si="11"/>
        <v>203</v>
      </c>
      <c r="W58" s="86" t="b">
        <f t="shared" si="12"/>
        <v>1</v>
      </c>
      <c r="X58" s="86" t="str">
        <f t="shared" si="13"/>
        <v>Speed</v>
      </c>
      <c r="Y58" s="86" t="str">
        <f t="shared" si="14"/>
        <v>&lt;=</v>
      </c>
      <c r="Z58" s="86">
        <f t="shared" si="15"/>
        <v>9.058837890625</v>
      </c>
      <c r="AA58" s="86">
        <f t="shared" si="16"/>
        <v>68</v>
      </c>
      <c r="AB58" s="86" t="b">
        <f t="shared" si="17"/>
        <v>1</v>
      </c>
      <c r="AC58" s="86" t="str">
        <f t="shared" si="18"/>
        <v>GEBR</v>
      </c>
      <c r="AD58" s="86" t="str">
        <f t="shared" si="19"/>
        <v>&lt;=</v>
      </c>
      <c r="AE58" s="86">
        <f t="shared" si="20"/>
        <v>1.27880859375</v>
      </c>
      <c r="AF58" s="86">
        <f t="shared" si="21"/>
        <v>66</v>
      </c>
      <c r="AG58" s="86" t="b">
        <f t="shared" si="22"/>
        <v>0</v>
      </c>
      <c r="AH58" s="86" t="str">
        <f t="shared" si="23"/>
        <v>Speed</v>
      </c>
      <c r="AI58" s="86" t="str">
        <f t="shared" si="24"/>
        <v>&gt;</v>
      </c>
      <c r="AJ58" s="86">
        <f t="shared" si="25"/>
        <v>8.373779296875</v>
      </c>
      <c r="AK58" s="86">
        <f t="shared" si="26"/>
        <v>18</v>
      </c>
      <c r="AL58" s="86" t="b">
        <f t="shared" si="27"/>
        <v>0</v>
      </c>
      <c r="AM58" s="86" t="str">
        <f t="shared" si="28"/>
        <v>Distance</v>
      </c>
      <c r="AN58" s="86" t="str">
        <f t="shared" si="29"/>
        <v>&gt;</v>
      </c>
      <c r="AO58" s="86">
        <f t="shared" si="30"/>
        <v>62.364990234375</v>
      </c>
      <c r="AP58" s="86">
        <f t="shared" si="31"/>
        <v>5</v>
      </c>
      <c r="AQ58" s="86" t="b">
        <f t="shared" si="32"/>
        <v>0</v>
      </c>
      <c r="AR58" s="86" t="str">
        <f t="shared" si="33"/>
        <v>Speed</v>
      </c>
      <c r="AS58" s="86" t="str">
        <f t="shared" si="34"/>
        <v>&gt;</v>
      </c>
      <c r="AT58" s="86">
        <f t="shared" si="35"/>
        <v>5.92333984375</v>
      </c>
      <c r="AU58" s="86">
        <f t="shared" si="36"/>
        <v>3</v>
      </c>
      <c r="AV58" s="86" t="b">
        <f t="shared" si="37"/>
        <v>1</v>
      </c>
      <c r="AW58" s="86" t="str">
        <f t="shared" si="38"/>
        <v>Distance</v>
      </c>
      <c r="AX58" s="86" t="str">
        <f t="shared" si="39"/>
        <v>&lt;=</v>
      </c>
      <c r="AY58" s="86">
        <f t="shared" si="40"/>
        <v>87.981201171875</v>
      </c>
      <c r="AZ58" s="86">
        <f t="shared" si="41"/>
        <v>1</v>
      </c>
      <c r="BA58" s="86" t="b">
        <f t="shared" si="42"/>
        <v>1</v>
      </c>
      <c r="BB58" s="86" t="str">
        <f t="shared" si="43"/>
        <v>Speed</v>
      </c>
      <c r="BC58" s="86" t="str">
        <f t="shared" si="44"/>
        <v>&lt;=</v>
      </c>
      <c r="BD58" s="86">
        <f t="shared" si="45"/>
        <v>12.778564453125</v>
      </c>
      <c r="BE58" s="86">
        <f t="shared" si="46"/>
        <v>0</v>
      </c>
      <c r="BF58" s="86" t="b">
        <f t="shared" si="47"/>
        <v>1</v>
      </c>
      <c r="BG58" s="86" t="str">
        <f t="shared" si="48"/>
        <v>Distance</v>
      </c>
      <c r="BH58" s="86" t="str">
        <f t="shared" si="49"/>
        <v>&lt;=</v>
      </c>
      <c r="BI58" s="86">
        <f t="shared" si="50"/>
        <v>341.0556640625</v>
      </c>
      <c r="BJ58" s="15">
        <f t="shared" si="51"/>
        <v>0</v>
      </c>
      <c r="BK58" s="15" t="str">
        <f t="shared" si="52"/>
        <v>GEBR&gt;1,046142578125 AND Speed&lt;=9,058837890625 AND GEBR&lt;=1,27880859375 AND Speed&gt;8,373779296875 AND Distance&gt;62,364990234375 AND Speed&gt;5,92333984375 AND Distance&lt;=87,981201171875 AND Speed&lt;=12,778564453125 AND Distance&lt;=341,0556640625</v>
      </c>
      <c r="BM58" s="15">
        <v>0</v>
      </c>
      <c r="BN58" s="15">
        <v>1</v>
      </c>
      <c r="BO58" s="15" t="s">
        <v>2337</v>
      </c>
    </row>
    <row r="59" spans="1:67">
      <c r="A59" s="15">
        <v>56</v>
      </c>
      <c r="B59" s="15">
        <v>-2</v>
      </c>
      <c r="C59" s="15">
        <v>-8192</v>
      </c>
      <c r="D59" s="15">
        <f t="shared" si="0"/>
        <v>-1</v>
      </c>
      <c r="E59" s="15">
        <f t="shared" si="1"/>
        <v>0</v>
      </c>
      <c r="F59" s="15">
        <f t="shared" si="2"/>
        <v>-1</v>
      </c>
      <c r="G59" s="15">
        <v>473</v>
      </c>
      <c r="H59" s="15">
        <v>474</v>
      </c>
      <c r="I59" s="15">
        <v>46</v>
      </c>
      <c r="J59" s="15">
        <v>7</v>
      </c>
      <c r="K59" s="15">
        <v>299</v>
      </c>
      <c r="L59" s="15">
        <v>1365</v>
      </c>
      <c r="M59" s="15">
        <f t="shared" si="3"/>
        <v>0.333251953125</v>
      </c>
      <c r="O59" s="86">
        <f t="shared" si="4"/>
        <v>299</v>
      </c>
      <c r="P59" s="86">
        <f t="shared" si="5"/>
        <v>9.521484375E-2</v>
      </c>
      <c r="Q59" s="86">
        <f t="shared" si="6"/>
        <v>200</v>
      </c>
      <c r="R59" s="86" t="b">
        <f t="shared" si="7"/>
        <v>1</v>
      </c>
      <c r="S59" s="86" t="str">
        <f t="shared" si="8"/>
        <v>Speed</v>
      </c>
      <c r="T59" s="86" t="str">
        <f t="shared" si="9"/>
        <v>&lt;=</v>
      </c>
      <c r="U59" s="86">
        <f t="shared" si="10"/>
        <v>3.78076171875</v>
      </c>
      <c r="V59" s="86">
        <f t="shared" si="11"/>
        <v>198</v>
      </c>
      <c r="W59" s="86" t="b">
        <f t="shared" si="12"/>
        <v>0</v>
      </c>
      <c r="X59" s="86" t="str">
        <f t="shared" si="13"/>
        <v>Speed</v>
      </c>
      <c r="Y59" s="86" t="str">
        <f t="shared" si="14"/>
        <v>&gt;</v>
      </c>
      <c r="Z59" s="86">
        <f t="shared" si="15"/>
        <v>3.188232421875</v>
      </c>
      <c r="AA59" s="86">
        <f t="shared" si="16"/>
        <v>62</v>
      </c>
      <c r="AB59" s="86" t="b">
        <f t="shared" si="17"/>
        <v>0</v>
      </c>
      <c r="AC59" s="86" t="str">
        <f t="shared" si="18"/>
        <v>Distance</v>
      </c>
      <c r="AD59" s="86" t="str">
        <f t="shared" si="19"/>
        <v>&gt;</v>
      </c>
      <c r="AE59" s="86">
        <f t="shared" si="20"/>
        <v>19.50341796875</v>
      </c>
      <c r="AF59" s="86">
        <f t="shared" si="21"/>
        <v>19</v>
      </c>
      <c r="AG59" s="86" t="b">
        <f t="shared" si="22"/>
        <v>0</v>
      </c>
      <c r="AH59" s="86" t="str">
        <f t="shared" si="23"/>
        <v>Speed</v>
      </c>
      <c r="AI59" s="86" t="str">
        <f t="shared" si="24"/>
        <v>&gt;</v>
      </c>
      <c r="AJ59" s="86">
        <f t="shared" si="25"/>
        <v>2.05126953125</v>
      </c>
      <c r="AK59" s="86">
        <f t="shared" si="26"/>
        <v>17</v>
      </c>
      <c r="AL59" s="86" t="b">
        <f t="shared" si="27"/>
        <v>1</v>
      </c>
      <c r="AM59" s="86" t="str">
        <f t="shared" si="28"/>
        <v>Distance</v>
      </c>
      <c r="AN59" s="86" t="str">
        <f t="shared" si="29"/>
        <v>&lt;=</v>
      </c>
      <c r="AO59" s="86">
        <f t="shared" si="30"/>
        <v>29.61279296875</v>
      </c>
      <c r="AP59" s="86">
        <f t="shared" si="31"/>
        <v>5</v>
      </c>
      <c r="AQ59" s="86" t="b">
        <f t="shared" si="32"/>
        <v>1</v>
      </c>
      <c r="AR59" s="86" t="str">
        <f t="shared" si="33"/>
        <v>Speed</v>
      </c>
      <c r="AS59" s="86" t="str">
        <f t="shared" si="34"/>
        <v>&lt;=</v>
      </c>
      <c r="AT59" s="86">
        <f t="shared" si="35"/>
        <v>5.92333984375</v>
      </c>
      <c r="AU59" s="86">
        <f t="shared" si="36"/>
        <v>3</v>
      </c>
      <c r="AV59" s="86" t="b">
        <f t="shared" si="37"/>
        <v>1</v>
      </c>
      <c r="AW59" s="86" t="str">
        <f t="shared" si="38"/>
        <v>Distance</v>
      </c>
      <c r="AX59" s="86" t="str">
        <f t="shared" si="39"/>
        <v>&lt;=</v>
      </c>
      <c r="AY59" s="86">
        <f t="shared" si="40"/>
        <v>87.981201171875</v>
      </c>
      <c r="AZ59" s="86">
        <f t="shared" si="41"/>
        <v>1</v>
      </c>
      <c r="BA59" s="86" t="b">
        <f t="shared" si="42"/>
        <v>1</v>
      </c>
      <c r="BB59" s="86" t="str">
        <f t="shared" si="43"/>
        <v>Speed</v>
      </c>
      <c r="BC59" s="86" t="str">
        <f t="shared" si="44"/>
        <v>&lt;=</v>
      </c>
      <c r="BD59" s="86">
        <f t="shared" si="45"/>
        <v>12.778564453125</v>
      </c>
      <c r="BE59" s="86">
        <f t="shared" si="46"/>
        <v>0</v>
      </c>
      <c r="BF59" s="86" t="b">
        <f t="shared" si="47"/>
        <v>1</v>
      </c>
      <c r="BG59" s="86" t="str">
        <f t="shared" si="48"/>
        <v>Distance</v>
      </c>
      <c r="BH59" s="86" t="str">
        <f t="shared" si="49"/>
        <v>&lt;=</v>
      </c>
      <c r="BI59" s="86">
        <f t="shared" si="50"/>
        <v>341.0556640625</v>
      </c>
      <c r="BJ59" s="15">
        <f t="shared" si="51"/>
        <v>1</v>
      </c>
      <c r="BK59" s="15" t="str">
        <f t="shared" si="52"/>
        <v>Speed&lt;=3,78076171875 AND Speed&gt;3,188232421875 AND Distance&gt;19,50341796875 AND Speed&gt;2,05126953125 AND Distance&lt;=29,61279296875 AND Speed&lt;=5,92333984375 AND Distance&lt;=87,981201171875 AND Speed&lt;=12,778564453125 AND Distance&lt;=341,0556640625</v>
      </c>
      <c r="BM59" s="15">
        <v>0</v>
      </c>
      <c r="BN59" s="15">
        <v>1</v>
      </c>
      <c r="BO59" s="15" t="s">
        <v>2338</v>
      </c>
    </row>
    <row r="60" spans="1:67">
      <c r="A60" s="15">
        <v>57</v>
      </c>
      <c r="B60" s="15">
        <v>0</v>
      </c>
      <c r="C60" s="15">
        <v>1716529</v>
      </c>
      <c r="D60" s="15">
        <f t="shared" si="0"/>
        <v>419</v>
      </c>
      <c r="E60" s="15">
        <f t="shared" si="1"/>
        <v>305</v>
      </c>
      <c r="F60" s="15">
        <f t="shared" si="2"/>
        <v>419.074462890625</v>
      </c>
      <c r="G60" s="15">
        <v>267</v>
      </c>
      <c r="H60" s="15">
        <v>268</v>
      </c>
      <c r="I60" s="15">
        <v>37</v>
      </c>
      <c r="J60" s="15">
        <v>7</v>
      </c>
      <c r="K60" s="15">
        <v>300</v>
      </c>
      <c r="L60" s="15">
        <v>72</v>
      </c>
      <c r="M60" s="15">
        <f t="shared" si="3"/>
        <v>1.7578125E-2</v>
      </c>
      <c r="O60" s="86">
        <f t="shared" si="4"/>
        <v>300</v>
      </c>
      <c r="P60" s="86">
        <f t="shared" si="5"/>
        <v>0</v>
      </c>
      <c r="Q60" s="86">
        <f t="shared" si="6"/>
        <v>200</v>
      </c>
      <c r="R60" s="86" t="b">
        <f t="shared" si="7"/>
        <v>0</v>
      </c>
      <c r="S60" s="86" t="str">
        <f t="shared" si="8"/>
        <v>Speed</v>
      </c>
      <c r="T60" s="86" t="str">
        <f t="shared" si="9"/>
        <v>&gt;</v>
      </c>
      <c r="U60" s="86">
        <f t="shared" si="10"/>
        <v>3.78076171875</v>
      </c>
      <c r="V60" s="86">
        <f t="shared" si="11"/>
        <v>198</v>
      </c>
      <c r="W60" s="86" t="b">
        <f t="shared" si="12"/>
        <v>0</v>
      </c>
      <c r="X60" s="86" t="str">
        <f t="shared" si="13"/>
        <v>Speed</v>
      </c>
      <c r="Y60" s="86" t="str">
        <f t="shared" si="14"/>
        <v>&gt;</v>
      </c>
      <c r="Z60" s="86">
        <f t="shared" si="15"/>
        <v>3.188232421875</v>
      </c>
      <c r="AA60" s="86">
        <f t="shared" si="16"/>
        <v>62</v>
      </c>
      <c r="AB60" s="86" t="b">
        <f t="shared" si="17"/>
        <v>0</v>
      </c>
      <c r="AC60" s="86" t="str">
        <f t="shared" si="18"/>
        <v>Distance</v>
      </c>
      <c r="AD60" s="86" t="str">
        <f t="shared" si="19"/>
        <v>&gt;</v>
      </c>
      <c r="AE60" s="86">
        <f t="shared" si="20"/>
        <v>19.50341796875</v>
      </c>
      <c r="AF60" s="86">
        <f t="shared" si="21"/>
        <v>19</v>
      </c>
      <c r="AG60" s="86" t="b">
        <f t="shared" si="22"/>
        <v>0</v>
      </c>
      <c r="AH60" s="86" t="str">
        <f t="shared" si="23"/>
        <v>Speed</v>
      </c>
      <c r="AI60" s="86" t="str">
        <f t="shared" si="24"/>
        <v>&gt;</v>
      </c>
      <c r="AJ60" s="86">
        <f t="shared" si="25"/>
        <v>2.05126953125</v>
      </c>
      <c r="AK60" s="86">
        <f t="shared" si="26"/>
        <v>17</v>
      </c>
      <c r="AL60" s="86" t="b">
        <f t="shared" si="27"/>
        <v>1</v>
      </c>
      <c r="AM60" s="86" t="str">
        <f t="shared" si="28"/>
        <v>Distance</v>
      </c>
      <c r="AN60" s="86" t="str">
        <f t="shared" si="29"/>
        <v>&lt;=</v>
      </c>
      <c r="AO60" s="86">
        <f t="shared" si="30"/>
        <v>29.61279296875</v>
      </c>
      <c r="AP60" s="86">
        <f t="shared" si="31"/>
        <v>5</v>
      </c>
      <c r="AQ60" s="86" t="b">
        <f t="shared" si="32"/>
        <v>1</v>
      </c>
      <c r="AR60" s="86" t="str">
        <f t="shared" si="33"/>
        <v>Speed</v>
      </c>
      <c r="AS60" s="86" t="str">
        <f t="shared" si="34"/>
        <v>&lt;=</v>
      </c>
      <c r="AT60" s="86">
        <f t="shared" si="35"/>
        <v>5.92333984375</v>
      </c>
      <c r="AU60" s="86">
        <f t="shared" si="36"/>
        <v>3</v>
      </c>
      <c r="AV60" s="86" t="b">
        <f t="shared" si="37"/>
        <v>1</v>
      </c>
      <c r="AW60" s="86" t="str">
        <f t="shared" si="38"/>
        <v>Distance</v>
      </c>
      <c r="AX60" s="86" t="str">
        <f t="shared" si="39"/>
        <v>&lt;=</v>
      </c>
      <c r="AY60" s="86">
        <f t="shared" si="40"/>
        <v>87.981201171875</v>
      </c>
      <c r="AZ60" s="86">
        <f t="shared" si="41"/>
        <v>1</v>
      </c>
      <c r="BA60" s="86" t="b">
        <f t="shared" si="42"/>
        <v>1</v>
      </c>
      <c r="BB60" s="86" t="str">
        <f t="shared" si="43"/>
        <v>Speed</v>
      </c>
      <c r="BC60" s="86" t="str">
        <f t="shared" si="44"/>
        <v>&lt;=</v>
      </c>
      <c r="BD60" s="86">
        <f t="shared" si="45"/>
        <v>12.778564453125</v>
      </c>
      <c r="BE60" s="86">
        <f t="shared" si="46"/>
        <v>0</v>
      </c>
      <c r="BF60" s="86" t="b">
        <f t="shared" si="47"/>
        <v>1</v>
      </c>
      <c r="BG60" s="86" t="str">
        <f t="shared" si="48"/>
        <v>Distance</v>
      </c>
      <c r="BH60" s="86" t="str">
        <f t="shared" si="49"/>
        <v>&lt;=</v>
      </c>
      <c r="BI60" s="86">
        <f t="shared" si="50"/>
        <v>341.0556640625</v>
      </c>
      <c r="BJ60" s="15">
        <f t="shared" si="51"/>
        <v>1</v>
      </c>
      <c r="BK60" s="15" t="str">
        <f t="shared" si="52"/>
        <v>Speed&gt;3,78076171875 AND Speed&gt;3,188232421875 AND Distance&gt;19,50341796875 AND Speed&gt;2,05126953125 AND Distance&lt;=29,61279296875 AND Speed&lt;=5,92333984375 AND Distance&lt;=87,981201171875 AND Speed&lt;=12,778564453125 AND Distance&lt;=341,0556640625</v>
      </c>
      <c r="BM60" s="15">
        <v>0</v>
      </c>
      <c r="BN60" s="15">
        <v>1</v>
      </c>
      <c r="BO60" s="15" t="s">
        <v>2339</v>
      </c>
    </row>
    <row r="61" spans="1:67">
      <c r="A61" s="15">
        <v>58</v>
      </c>
      <c r="B61" s="15">
        <v>1</v>
      </c>
      <c r="C61" s="15">
        <v>115136</v>
      </c>
      <c r="D61" s="15">
        <f t="shared" si="0"/>
        <v>28</v>
      </c>
      <c r="E61" s="15">
        <f t="shared" si="1"/>
        <v>448</v>
      </c>
      <c r="F61" s="15">
        <f t="shared" si="2"/>
        <v>28.109375</v>
      </c>
      <c r="G61" s="15">
        <v>111</v>
      </c>
      <c r="H61" s="15">
        <v>112</v>
      </c>
      <c r="I61" s="15">
        <v>37</v>
      </c>
      <c r="J61" s="15">
        <v>7</v>
      </c>
      <c r="K61" s="15">
        <v>301</v>
      </c>
      <c r="L61" s="15">
        <v>910</v>
      </c>
      <c r="M61" s="15">
        <f t="shared" si="3"/>
        <v>0.22216796875</v>
      </c>
      <c r="O61" s="86">
        <f t="shared" si="4"/>
        <v>301</v>
      </c>
      <c r="P61" s="86">
        <f t="shared" si="5"/>
        <v>0.333251953125</v>
      </c>
      <c r="Q61" s="86">
        <f t="shared" si="6"/>
        <v>94</v>
      </c>
      <c r="R61" s="86" t="b">
        <f t="shared" si="7"/>
        <v>1</v>
      </c>
      <c r="S61" s="86" t="str">
        <f t="shared" si="8"/>
        <v>Speed</v>
      </c>
      <c r="T61" s="86" t="str">
        <f t="shared" si="9"/>
        <v>&lt;=</v>
      </c>
      <c r="U61" s="86">
        <f t="shared" si="10"/>
        <v>14.650634765625</v>
      </c>
      <c r="V61" s="86">
        <f t="shared" si="11"/>
        <v>84</v>
      </c>
      <c r="W61" s="86" t="b">
        <f t="shared" si="12"/>
        <v>0</v>
      </c>
      <c r="X61" s="86" t="str">
        <f t="shared" si="13"/>
        <v>GEBR</v>
      </c>
      <c r="Y61" s="86" t="str">
        <f t="shared" si="14"/>
        <v>&gt;</v>
      </c>
      <c r="Z61" s="86">
        <f t="shared" si="15"/>
        <v>0.85498046875</v>
      </c>
      <c r="AA61" s="86">
        <f t="shared" si="16"/>
        <v>53</v>
      </c>
      <c r="AB61" s="86" t="b">
        <f t="shared" si="17"/>
        <v>0</v>
      </c>
      <c r="AC61" s="86" t="str">
        <f t="shared" si="18"/>
        <v>Distance</v>
      </c>
      <c r="AD61" s="86" t="str">
        <f t="shared" si="19"/>
        <v>&gt;</v>
      </c>
      <c r="AE61" s="86">
        <f t="shared" si="20"/>
        <v>178.633056640625</v>
      </c>
      <c r="AF61" s="86">
        <f t="shared" si="21"/>
        <v>52</v>
      </c>
      <c r="AG61" s="86" t="b">
        <f t="shared" si="22"/>
        <v>1</v>
      </c>
      <c r="AH61" s="86" t="str">
        <f t="shared" si="23"/>
        <v>GEBR</v>
      </c>
      <c r="AI61" s="86" t="str">
        <f t="shared" si="24"/>
        <v>&lt;=</v>
      </c>
      <c r="AJ61" s="86">
        <f t="shared" si="25"/>
        <v>1.046142578125</v>
      </c>
      <c r="AK61" s="86">
        <f t="shared" si="26"/>
        <v>49</v>
      </c>
      <c r="AL61" s="86" t="b">
        <f t="shared" si="27"/>
        <v>0</v>
      </c>
      <c r="AM61" s="86" t="str">
        <f t="shared" si="28"/>
        <v>Distance</v>
      </c>
      <c r="AN61" s="86" t="str">
        <f t="shared" si="29"/>
        <v>&gt;</v>
      </c>
      <c r="AO61" s="86">
        <f t="shared" si="30"/>
        <v>150.097412109375</v>
      </c>
      <c r="AP61" s="86">
        <f t="shared" si="31"/>
        <v>13</v>
      </c>
      <c r="AQ61" s="86" t="b">
        <f t="shared" si="32"/>
        <v>1</v>
      </c>
      <c r="AR61" s="86" t="str">
        <f t="shared" si="33"/>
        <v>Speed</v>
      </c>
      <c r="AS61" s="86" t="str">
        <f t="shared" si="34"/>
        <v>&lt;=</v>
      </c>
      <c r="AT61" s="86">
        <f t="shared" si="35"/>
        <v>15.086181640625</v>
      </c>
      <c r="AU61" s="86">
        <f t="shared" si="36"/>
        <v>4</v>
      </c>
      <c r="AV61" s="86" t="b">
        <f t="shared" si="37"/>
        <v>1</v>
      </c>
      <c r="AW61" s="86" t="str">
        <f t="shared" si="38"/>
        <v>Distance</v>
      </c>
      <c r="AX61" s="86" t="str">
        <f t="shared" si="39"/>
        <v>&lt;=</v>
      </c>
      <c r="AY61" s="86">
        <f t="shared" si="40"/>
        <v>211.703369140625</v>
      </c>
      <c r="AZ61" s="86">
        <f t="shared" si="41"/>
        <v>1</v>
      </c>
      <c r="BA61" s="86" t="b">
        <f t="shared" si="42"/>
        <v>0</v>
      </c>
      <c r="BB61" s="86" t="str">
        <f t="shared" si="43"/>
        <v>Speed</v>
      </c>
      <c r="BC61" s="86" t="str">
        <f t="shared" si="44"/>
        <v>&gt;</v>
      </c>
      <c r="BD61" s="86">
        <f t="shared" si="45"/>
        <v>12.778564453125</v>
      </c>
      <c r="BE61" s="86">
        <f t="shared" si="46"/>
        <v>0</v>
      </c>
      <c r="BF61" s="86" t="b">
        <f t="shared" si="47"/>
        <v>1</v>
      </c>
      <c r="BG61" s="86" t="str">
        <f t="shared" si="48"/>
        <v>Distance</v>
      </c>
      <c r="BH61" s="86" t="str">
        <f t="shared" si="49"/>
        <v>&lt;=</v>
      </c>
      <c r="BI61" s="86">
        <f t="shared" si="50"/>
        <v>341.0556640625</v>
      </c>
      <c r="BJ61" s="15">
        <f t="shared" si="51"/>
        <v>0</v>
      </c>
      <c r="BK61" s="15" t="str">
        <f t="shared" si="52"/>
        <v>Speed&lt;=14,650634765625 AND GEBR&gt;0,85498046875 AND Distance&gt;178,633056640625 AND GEBR&lt;=1,046142578125 AND Distance&gt;150,097412109375 AND Speed&lt;=15,086181640625 AND Distance&lt;=211,703369140625 AND Speed&gt;12,778564453125 AND Distance&lt;=341,0556640625</v>
      </c>
      <c r="BM61" s="15">
        <v>0</v>
      </c>
      <c r="BN61" s="15">
        <v>1</v>
      </c>
      <c r="BO61" s="15" t="s">
        <v>2344</v>
      </c>
    </row>
    <row r="62" spans="1:67">
      <c r="A62" s="15">
        <v>59</v>
      </c>
      <c r="B62" s="15">
        <v>0</v>
      </c>
      <c r="C62" s="15">
        <v>1074079</v>
      </c>
      <c r="D62" s="15">
        <f t="shared" si="0"/>
        <v>262</v>
      </c>
      <c r="E62" s="15">
        <f t="shared" si="1"/>
        <v>927</v>
      </c>
      <c r="F62" s="15">
        <f t="shared" si="2"/>
        <v>262.226318359375</v>
      </c>
      <c r="G62" s="15">
        <v>137</v>
      </c>
      <c r="H62" s="15">
        <v>138</v>
      </c>
      <c r="I62" s="15">
        <v>23</v>
      </c>
      <c r="J62" s="15">
        <v>7</v>
      </c>
      <c r="K62" s="15">
        <v>302</v>
      </c>
      <c r="L62" s="15">
        <v>109</v>
      </c>
      <c r="M62" s="15">
        <f t="shared" si="3"/>
        <v>2.6611328125E-2</v>
      </c>
      <c r="O62" s="86">
        <f t="shared" si="4"/>
        <v>302</v>
      </c>
      <c r="P62" s="86">
        <f t="shared" si="5"/>
        <v>0.22216796875</v>
      </c>
      <c r="Q62" s="86">
        <f t="shared" si="6"/>
        <v>94</v>
      </c>
      <c r="R62" s="86" t="b">
        <f t="shared" si="7"/>
        <v>0</v>
      </c>
      <c r="S62" s="86" t="str">
        <f t="shared" si="8"/>
        <v>Speed</v>
      </c>
      <c r="T62" s="86" t="str">
        <f t="shared" si="9"/>
        <v>&gt;</v>
      </c>
      <c r="U62" s="86">
        <f t="shared" si="10"/>
        <v>14.650634765625</v>
      </c>
      <c r="V62" s="86">
        <f t="shared" si="11"/>
        <v>84</v>
      </c>
      <c r="W62" s="86" t="b">
        <f t="shared" si="12"/>
        <v>0</v>
      </c>
      <c r="X62" s="86" t="str">
        <f t="shared" si="13"/>
        <v>GEBR</v>
      </c>
      <c r="Y62" s="86" t="str">
        <f t="shared" si="14"/>
        <v>&gt;</v>
      </c>
      <c r="Z62" s="86">
        <f t="shared" si="15"/>
        <v>0.85498046875</v>
      </c>
      <c r="AA62" s="86">
        <f t="shared" si="16"/>
        <v>53</v>
      </c>
      <c r="AB62" s="86" t="b">
        <f t="shared" si="17"/>
        <v>0</v>
      </c>
      <c r="AC62" s="86" t="str">
        <f t="shared" si="18"/>
        <v>Distance</v>
      </c>
      <c r="AD62" s="86" t="str">
        <f t="shared" si="19"/>
        <v>&gt;</v>
      </c>
      <c r="AE62" s="86">
        <f t="shared" si="20"/>
        <v>178.633056640625</v>
      </c>
      <c r="AF62" s="86">
        <f t="shared" si="21"/>
        <v>52</v>
      </c>
      <c r="AG62" s="86" t="b">
        <f t="shared" si="22"/>
        <v>1</v>
      </c>
      <c r="AH62" s="86" t="str">
        <f t="shared" si="23"/>
        <v>GEBR</v>
      </c>
      <c r="AI62" s="86" t="str">
        <f t="shared" si="24"/>
        <v>&lt;=</v>
      </c>
      <c r="AJ62" s="86">
        <f t="shared" si="25"/>
        <v>1.046142578125</v>
      </c>
      <c r="AK62" s="86">
        <f t="shared" si="26"/>
        <v>49</v>
      </c>
      <c r="AL62" s="86" t="b">
        <f t="shared" si="27"/>
        <v>0</v>
      </c>
      <c r="AM62" s="86" t="str">
        <f t="shared" si="28"/>
        <v>Distance</v>
      </c>
      <c r="AN62" s="86" t="str">
        <f t="shared" si="29"/>
        <v>&gt;</v>
      </c>
      <c r="AO62" s="86">
        <f t="shared" si="30"/>
        <v>150.097412109375</v>
      </c>
      <c r="AP62" s="86">
        <f t="shared" si="31"/>
        <v>13</v>
      </c>
      <c r="AQ62" s="86" t="b">
        <f t="shared" si="32"/>
        <v>1</v>
      </c>
      <c r="AR62" s="86" t="str">
        <f t="shared" si="33"/>
        <v>Speed</v>
      </c>
      <c r="AS62" s="86" t="str">
        <f t="shared" si="34"/>
        <v>&lt;=</v>
      </c>
      <c r="AT62" s="86">
        <f t="shared" si="35"/>
        <v>15.086181640625</v>
      </c>
      <c r="AU62" s="86">
        <f t="shared" si="36"/>
        <v>4</v>
      </c>
      <c r="AV62" s="86" t="b">
        <f t="shared" si="37"/>
        <v>1</v>
      </c>
      <c r="AW62" s="86" t="str">
        <f t="shared" si="38"/>
        <v>Distance</v>
      </c>
      <c r="AX62" s="86" t="str">
        <f t="shared" si="39"/>
        <v>&lt;=</v>
      </c>
      <c r="AY62" s="86">
        <f t="shared" si="40"/>
        <v>211.703369140625</v>
      </c>
      <c r="AZ62" s="86">
        <f t="shared" si="41"/>
        <v>1</v>
      </c>
      <c r="BA62" s="86" t="b">
        <f t="shared" si="42"/>
        <v>0</v>
      </c>
      <c r="BB62" s="86" t="str">
        <f t="shared" si="43"/>
        <v>Speed</v>
      </c>
      <c r="BC62" s="86" t="str">
        <f t="shared" si="44"/>
        <v>&gt;</v>
      </c>
      <c r="BD62" s="86">
        <f t="shared" si="45"/>
        <v>12.778564453125</v>
      </c>
      <c r="BE62" s="86">
        <f t="shared" si="46"/>
        <v>0</v>
      </c>
      <c r="BF62" s="86" t="b">
        <f t="shared" si="47"/>
        <v>1</v>
      </c>
      <c r="BG62" s="86" t="str">
        <f t="shared" si="48"/>
        <v>Distance</v>
      </c>
      <c r="BH62" s="86" t="str">
        <f t="shared" si="49"/>
        <v>&lt;=</v>
      </c>
      <c r="BI62" s="86">
        <f t="shared" si="50"/>
        <v>341.0556640625</v>
      </c>
      <c r="BJ62" s="15">
        <f t="shared" si="51"/>
        <v>0</v>
      </c>
      <c r="BK62" s="15" t="str">
        <f t="shared" si="52"/>
        <v>Speed&gt;14,650634765625 AND GEBR&gt;0,85498046875 AND Distance&gt;178,633056640625 AND GEBR&lt;=1,046142578125 AND Distance&gt;150,097412109375 AND Speed&lt;=15,086181640625 AND Distance&lt;=211,703369140625 AND Speed&gt;12,778564453125 AND Distance&lt;=341,0556640625</v>
      </c>
      <c r="BM62" s="15">
        <v>0</v>
      </c>
      <c r="BN62" s="15">
        <v>1</v>
      </c>
      <c r="BO62" s="15" t="s">
        <v>2349</v>
      </c>
    </row>
    <row r="63" spans="1:67">
      <c r="A63" s="15">
        <v>60</v>
      </c>
      <c r="B63" s="15">
        <v>2</v>
      </c>
      <c r="C63" s="15">
        <v>2929</v>
      </c>
      <c r="D63" s="15">
        <f t="shared" si="0"/>
        <v>0</v>
      </c>
      <c r="E63" s="15">
        <f t="shared" si="1"/>
        <v>2929</v>
      </c>
      <c r="F63" s="15">
        <f t="shared" si="2"/>
        <v>0.715087890625</v>
      </c>
      <c r="G63" s="15">
        <v>99</v>
      </c>
      <c r="H63" s="15">
        <v>100</v>
      </c>
      <c r="I63" s="15">
        <v>23</v>
      </c>
      <c r="J63" s="15">
        <v>7</v>
      </c>
      <c r="K63" s="15">
        <v>303</v>
      </c>
      <c r="L63" s="15">
        <v>711</v>
      </c>
      <c r="M63" s="15">
        <f t="shared" si="3"/>
        <v>0.173583984375</v>
      </c>
      <c r="O63" s="86">
        <f t="shared" si="4"/>
        <v>303</v>
      </c>
      <c r="P63" s="86">
        <f t="shared" si="5"/>
        <v>0.111083984375</v>
      </c>
      <c r="Q63" s="86">
        <f t="shared" si="6"/>
        <v>206</v>
      </c>
      <c r="R63" s="86" t="b">
        <f t="shared" si="7"/>
        <v>1</v>
      </c>
      <c r="S63" s="86" t="str">
        <f t="shared" si="8"/>
        <v>Speed</v>
      </c>
      <c r="T63" s="86" t="str">
        <f t="shared" si="9"/>
        <v>&lt;=</v>
      </c>
      <c r="U63" s="86">
        <f t="shared" si="10"/>
        <v>10.643310546875</v>
      </c>
      <c r="V63" s="86">
        <f t="shared" si="11"/>
        <v>204</v>
      </c>
      <c r="W63" s="86" t="b">
        <f t="shared" si="12"/>
        <v>0</v>
      </c>
      <c r="X63" s="86" t="str">
        <f t="shared" si="13"/>
        <v>Speed</v>
      </c>
      <c r="Y63" s="86" t="str">
        <f t="shared" si="14"/>
        <v>&gt;</v>
      </c>
      <c r="Z63" s="86">
        <f t="shared" si="15"/>
        <v>9.7939453125</v>
      </c>
      <c r="AA63" s="86">
        <f t="shared" si="16"/>
        <v>68</v>
      </c>
      <c r="AB63" s="86" t="b">
        <f t="shared" si="17"/>
        <v>0</v>
      </c>
      <c r="AC63" s="86" t="str">
        <f t="shared" si="18"/>
        <v>GEBR</v>
      </c>
      <c r="AD63" s="86" t="str">
        <f t="shared" si="19"/>
        <v>&gt;</v>
      </c>
      <c r="AE63" s="86">
        <f t="shared" si="20"/>
        <v>1.27880859375</v>
      </c>
      <c r="AF63" s="86">
        <f t="shared" si="21"/>
        <v>66</v>
      </c>
      <c r="AG63" s="86" t="b">
        <f t="shared" si="22"/>
        <v>0</v>
      </c>
      <c r="AH63" s="86" t="str">
        <f t="shared" si="23"/>
        <v>Speed</v>
      </c>
      <c r="AI63" s="86" t="str">
        <f t="shared" si="24"/>
        <v>&gt;</v>
      </c>
      <c r="AJ63" s="86">
        <f t="shared" si="25"/>
        <v>8.373779296875</v>
      </c>
      <c r="AK63" s="86">
        <f t="shared" si="26"/>
        <v>18</v>
      </c>
      <c r="AL63" s="86" t="b">
        <f t="shared" si="27"/>
        <v>0</v>
      </c>
      <c r="AM63" s="86" t="str">
        <f t="shared" si="28"/>
        <v>Distance</v>
      </c>
      <c r="AN63" s="86" t="str">
        <f t="shared" si="29"/>
        <v>&gt;</v>
      </c>
      <c r="AO63" s="86">
        <f t="shared" si="30"/>
        <v>62.364990234375</v>
      </c>
      <c r="AP63" s="86">
        <f t="shared" si="31"/>
        <v>5</v>
      </c>
      <c r="AQ63" s="86" t="b">
        <f t="shared" si="32"/>
        <v>0</v>
      </c>
      <c r="AR63" s="86" t="str">
        <f t="shared" si="33"/>
        <v>Speed</v>
      </c>
      <c r="AS63" s="86" t="str">
        <f t="shared" si="34"/>
        <v>&gt;</v>
      </c>
      <c r="AT63" s="86">
        <f t="shared" si="35"/>
        <v>5.92333984375</v>
      </c>
      <c r="AU63" s="86">
        <f t="shared" si="36"/>
        <v>3</v>
      </c>
      <c r="AV63" s="86" t="b">
        <f t="shared" si="37"/>
        <v>1</v>
      </c>
      <c r="AW63" s="86" t="str">
        <f t="shared" si="38"/>
        <v>Distance</v>
      </c>
      <c r="AX63" s="86" t="str">
        <f t="shared" si="39"/>
        <v>&lt;=</v>
      </c>
      <c r="AY63" s="86">
        <f t="shared" si="40"/>
        <v>87.981201171875</v>
      </c>
      <c r="AZ63" s="86">
        <f t="shared" si="41"/>
        <v>1</v>
      </c>
      <c r="BA63" s="86" t="b">
        <f t="shared" si="42"/>
        <v>1</v>
      </c>
      <c r="BB63" s="86" t="str">
        <f t="shared" si="43"/>
        <v>Speed</v>
      </c>
      <c r="BC63" s="86" t="str">
        <f t="shared" si="44"/>
        <v>&lt;=</v>
      </c>
      <c r="BD63" s="86">
        <f t="shared" si="45"/>
        <v>12.778564453125</v>
      </c>
      <c r="BE63" s="86">
        <f t="shared" si="46"/>
        <v>0</v>
      </c>
      <c r="BF63" s="86" t="b">
        <f t="shared" si="47"/>
        <v>1</v>
      </c>
      <c r="BG63" s="86" t="str">
        <f t="shared" si="48"/>
        <v>Distance</v>
      </c>
      <c r="BH63" s="86" t="str">
        <f t="shared" si="49"/>
        <v>&lt;=</v>
      </c>
      <c r="BI63" s="86">
        <f t="shared" si="50"/>
        <v>341.0556640625</v>
      </c>
      <c r="BJ63" s="15">
        <f t="shared" si="51"/>
        <v>1</v>
      </c>
      <c r="BK63" s="15" t="str">
        <f t="shared" si="52"/>
        <v>Speed&lt;=10,643310546875 AND Speed&gt;9,7939453125 AND GEBR&gt;1,27880859375 AND Speed&gt;8,373779296875 AND Distance&gt;62,364990234375 AND Speed&gt;5,92333984375 AND Distance&lt;=87,981201171875 AND Speed&lt;=12,778564453125 AND Distance&lt;=341,0556640625</v>
      </c>
      <c r="BM63" s="15">
        <v>0</v>
      </c>
      <c r="BN63" s="15">
        <v>1</v>
      </c>
      <c r="BO63" s="15" t="s">
        <v>2350</v>
      </c>
    </row>
    <row r="64" spans="1:67">
      <c r="A64" s="15">
        <v>61</v>
      </c>
      <c r="B64" s="15">
        <v>0</v>
      </c>
      <c r="C64" s="15">
        <v>21345</v>
      </c>
      <c r="D64" s="15">
        <f t="shared" si="0"/>
        <v>5</v>
      </c>
      <c r="E64" s="15">
        <f t="shared" si="1"/>
        <v>865</v>
      </c>
      <c r="F64" s="15">
        <f t="shared" si="2"/>
        <v>5.211181640625</v>
      </c>
      <c r="G64" s="15">
        <v>63</v>
      </c>
      <c r="H64" s="15">
        <v>64</v>
      </c>
      <c r="I64" s="15">
        <v>19</v>
      </c>
      <c r="J64" s="15">
        <v>6</v>
      </c>
      <c r="K64" s="15">
        <v>304</v>
      </c>
      <c r="L64" s="15">
        <v>566</v>
      </c>
      <c r="M64" s="15">
        <f t="shared" si="3"/>
        <v>0.13818359375</v>
      </c>
      <c r="O64" s="86">
        <f t="shared" si="4"/>
        <v>304</v>
      </c>
      <c r="P64" s="86">
        <f t="shared" si="5"/>
        <v>0</v>
      </c>
      <c r="Q64" s="86">
        <f t="shared" si="6"/>
        <v>206</v>
      </c>
      <c r="R64" s="86" t="b">
        <f t="shared" si="7"/>
        <v>0</v>
      </c>
      <c r="S64" s="86" t="str">
        <f t="shared" si="8"/>
        <v>Speed</v>
      </c>
      <c r="T64" s="86" t="str">
        <f t="shared" si="9"/>
        <v>&gt;</v>
      </c>
      <c r="U64" s="86">
        <f t="shared" si="10"/>
        <v>10.643310546875</v>
      </c>
      <c r="V64" s="86">
        <f t="shared" si="11"/>
        <v>204</v>
      </c>
      <c r="W64" s="86" t="b">
        <f t="shared" si="12"/>
        <v>0</v>
      </c>
      <c r="X64" s="86" t="str">
        <f t="shared" si="13"/>
        <v>Speed</v>
      </c>
      <c r="Y64" s="86" t="str">
        <f t="shared" si="14"/>
        <v>&gt;</v>
      </c>
      <c r="Z64" s="86">
        <f t="shared" si="15"/>
        <v>9.7939453125</v>
      </c>
      <c r="AA64" s="86">
        <f t="shared" si="16"/>
        <v>68</v>
      </c>
      <c r="AB64" s="86" t="b">
        <f t="shared" si="17"/>
        <v>0</v>
      </c>
      <c r="AC64" s="86" t="str">
        <f t="shared" si="18"/>
        <v>GEBR</v>
      </c>
      <c r="AD64" s="86" t="str">
        <f t="shared" si="19"/>
        <v>&gt;</v>
      </c>
      <c r="AE64" s="86">
        <f t="shared" si="20"/>
        <v>1.27880859375</v>
      </c>
      <c r="AF64" s="86">
        <f t="shared" si="21"/>
        <v>66</v>
      </c>
      <c r="AG64" s="86" t="b">
        <f t="shared" si="22"/>
        <v>0</v>
      </c>
      <c r="AH64" s="86" t="str">
        <f t="shared" si="23"/>
        <v>Speed</v>
      </c>
      <c r="AI64" s="86" t="str">
        <f t="shared" si="24"/>
        <v>&gt;</v>
      </c>
      <c r="AJ64" s="86">
        <f t="shared" si="25"/>
        <v>8.373779296875</v>
      </c>
      <c r="AK64" s="86">
        <f t="shared" si="26"/>
        <v>18</v>
      </c>
      <c r="AL64" s="86" t="b">
        <f t="shared" si="27"/>
        <v>0</v>
      </c>
      <c r="AM64" s="86" t="str">
        <f t="shared" si="28"/>
        <v>Distance</v>
      </c>
      <c r="AN64" s="86" t="str">
        <f t="shared" si="29"/>
        <v>&gt;</v>
      </c>
      <c r="AO64" s="86">
        <f t="shared" si="30"/>
        <v>62.364990234375</v>
      </c>
      <c r="AP64" s="86">
        <f t="shared" si="31"/>
        <v>5</v>
      </c>
      <c r="AQ64" s="86" t="b">
        <f t="shared" si="32"/>
        <v>0</v>
      </c>
      <c r="AR64" s="86" t="str">
        <f t="shared" si="33"/>
        <v>Speed</v>
      </c>
      <c r="AS64" s="86" t="str">
        <f t="shared" si="34"/>
        <v>&gt;</v>
      </c>
      <c r="AT64" s="86">
        <f t="shared" si="35"/>
        <v>5.92333984375</v>
      </c>
      <c r="AU64" s="86">
        <f t="shared" si="36"/>
        <v>3</v>
      </c>
      <c r="AV64" s="86" t="b">
        <f t="shared" si="37"/>
        <v>1</v>
      </c>
      <c r="AW64" s="86" t="str">
        <f t="shared" si="38"/>
        <v>Distance</v>
      </c>
      <c r="AX64" s="86" t="str">
        <f t="shared" si="39"/>
        <v>&lt;=</v>
      </c>
      <c r="AY64" s="86">
        <f t="shared" si="40"/>
        <v>87.981201171875</v>
      </c>
      <c r="AZ64" s="86">
        <f t="shared" si="41"/>
        <v>1</v>
      </c>
      <c r="BA64" s="86" t="b">
        <f t="shared" si="42"/>
        <v>1</v>
      </c>
      <c r="BB64" s="86" t="str">
        <f t="shared" si="43"/>
        <v>Speed</v>
      </c>
      <c r="BC64" s="86" t="str">
        <f t="shared" si="44"/>
        <v>&lt;=</v>
      </c>
      <c r="BD64" s="86">
        <f t="shared" si="45"/>
        <v>12.778564453125</v>
      </c>
      <c r="BE64" s="86">
        <f t="shared" si="46"/>
        <v>0</v>
      </c>
      <c r="BF64" s="86" t="b">
        <f t="shared" si="47"/>
        <v>1</v>
      </c>
      <c r="BG64" s="86" t="str">
        <f t="shared" si="48"/>
        <v>Distance</v>
      </c>
      <c r="BH64" s="86" t="str">
        <f t="shared" si="49"/>
        <v>&lt;=</v>
      </c>
      <c r="BI64" s="86">
        <f t="shared" si="50"/>
        <v>341.0556640625</v>
      </c>
      <c r="BJ64" s="15">
        <f t="shared" si="51"/>
        <v>1</v>
      </c>
      <c r="BK64" s="15" t="str">
        <f t="shared" si="52"/>
        <v>Speed&gt;10,643310546875 AND Speed&gt;9,7939453125 AND GEBR&gt;1,27880859375 AND Speed&gt;8,373779296875 AND Distance&gt;62,364990234375 AND Speed&gt;5,92333984375 AND Distance&lt;=87,981201171875 AND Speed&lt;=12,778564453125 AND Distance&lt;=341,0556640625</v>
      </c>
      <c r="BM64" s="15">
        <v>1.708984375E-3</v>
      </c>
      <c r="BN64" s="15">
        <v>1</v>
      </c>
      <c r="BO64" s="15" t="s">
        <v>2203</v>
      </c>
    </row>
    <row r="65" spans="1:67">
      <c r="A65" s="15">
        <v>62</v>
      </c>
      <c r="B65" s="15">
        <v>0</v>
      </c>
      <c r="C65" s="15">
        <v>79886</v>
      </c>
      <c r="D65" s="15">
        <f t="shared" si="0"/>
        <v>19</v>
      </c>
      <c r="E65" s="15">
        <f t="shared" si="1"/>
        <v>2062</v>
      </c>
      <c r="F65" s="15">
        <f t="shared" si="2"/>
        <v>19.50341796875</v>
      </c>
      <c r="G65" s="15">
        <v>197</v>
      </c>
      <c r="H65" s="15">
        <v>198</v>
      </c>
      <c r="I65" s="15">
        <v>19</v>
      </c>
      <c r="J65" s="15">
        <v>6</v>
      </c>
      <c r="K65" s="15">
        <v>309</v>
      </c>
      <c r="L65" s="15">
        <v>61</v>
      </c>
      <c r="M65" s="15">
        <f t="shared" si="3"/>
        <v>1.4892578125E-2</v>
      </c>
      <c r="O65" s="86">
        <f t="shared" si="4"/>
        <v>309</v>
      </c>
      <c r="P65" s="86">
        <f t="shared" si="5"/>
        <v>2.4169921875E-2</v>
      </c>
      <c r="Q65" s="86">
        <f t="shared" si="6"/>
        <v>307</v>
      </c>
      <c r="R65" s="86" t="b">
        <f t="shared" si="7"/>
        <v>1</v>
      </c>
      <c r="S65" s="86" t="str">
        <f t="shared" si="8"/>
        <v>Distance</v>
      </c>
      <c r="T65" s="86" t="str">
        <f t="shared" si="9"/>
        <v>&lt;=</v>
      </c>
      <c r="U65" s="86">
        <f t="shared" si="10"/>
        <v>431.37109375</v>
      </c>
      <c r="V65" s="86">
        <f t="shared" si="11"/>
        <v>91</v>
      </c>
      <c r="W65" s="86" t="b">
        <f t="shared" si="12"/>
        <v>1</v>
      </c>
      <c r="X65" s="86" t="str">
        <f t="shared" si="13"/>
        <v>Speed</v>
      </c>
      <c r="Y65" s="86" t="str">
        <f t="shared" si="14"/>
        <v>&lt;=</v>
      </c>
      <c r="Z65" s="86">
        <f t="shared" si="15"/>
        <v>23.01025390625</v>
      </c>
      <c r="AA65" s="86">
        <f t="shared" si="16"/>
        <v>45</v>
      </c>
      <c r="AB65" s="86" t="b">
        <f t="shared" si="17"/>
        <v>1</v>
      </c>
      <c r="AC65" s="86" t="str">
        <f t="shared" si="18"/>
        <v>Distance</v>
      </c>
      <c r="AD65" s="86" t="str">
        <f t="shared" si="19"/>
        <v>&lt;=</v>
      </c>
      <c r="AE65" s="86">
        <f t="shared" si="20"/>
        <v>451.504638671875</v>
      </c>
      <c r="AF65" s="86">
        <f t="shared" si="21"/>
        <v>43</v>
      </c>
      <c r="AG65" s="86" t="b">
        <f t="shared" si="22"/>
        <v>1</v>
      </c>
      <c r="AH65" s="86" t="str">
        <f t="shared" si="23"/>
        <v>GEBR</v>
      </c>
      <c r="AI65" s="86" t="str">
        <f t="shared" si="24"/>
        <v>&lt;=</v>
      </c>
      <c r="AJ65" s="86">
        <f t="shared" si="25"/>
        <v>0.85498046875</v>
      </c>
      <c r="AK65" s="86">
        <f t="shared" si="26"/>
        <v>11</v>
      </c>
      <c r="AL65" s="86" t="b">
        <f t="shared" si="27"/>
        <v>1</v>
      </c>
      <c r="AM65" s="86" t="str">
        <f t="shared" si="28"/>
        <v>Speed</v>
      </c>
      <c r="AN65" s="86" t="str">
        <f t="shared" si="29"/>
        <v>&lt;=</v>
      </c>
      <c r="AO65" s="86">
        <f t="shared" si="30"/>
        <v>24.289794921875</v>
      </c>
      <c r="AP65" s="86">
        <f t="shared" si="31"/>
        <v>10</v>
      </c>
      <c r="AQ65" s="86" t="b">
        <f t="shared" si="32"/>
        <v>1</v>
      </c>
      <c r="AR65" s="86" t="str">
        <f t="shared" si="33"/>
        <v>GEBR</v>
      </c>
      <c r="AS65" s="86" t="str">
        <f t="shared" si="34"/>
        <v>&lt;=</v>
      </c>
      <c r="AT65" s="86">
        <f t="shared" si="35"/>
        <v>1.046142578125</v>
      </c>
      <c r="AU65" s="86">
        <f t="shared" si="36"/>
        <v>7</v>
      </c>
      <c r="AV65" s="86" t="b">
        <f t="shared" si="37"/>
        <v>0</v>
      </c>
      <c r="AW65" s="86" t="str">
        <f t="shared" si="38"/>
        <v>Speed</v>
      </c>
      <c r="AX65" s="86" t="str">
        <f t="shared" si="39"/>
        <v>&gt;</v>
      </c>
      <c r="AY65" s="86">
        <f t="shared" si="40"/>
        <v>21.949951171875</v>
      </c>
      <c r="AZ65" s="86">
        <f t="shared" si="41"/>
        <v>2</v>
      </c>
      <c r="BA65" s="86" t="b">
        <f t="shared" si="42"/>
        <v>1</v>
      </c>
      <c r="BB65" s="86" t="str">
        <f t="shared" si="43"/>
        <v>Distance</v>
      </c>
      <c r="BC65" s="86" t="str">
        <f t="shared" si="44"/>
        <v>&lt;=</v>
      </c>
      <c r="BD65" s="86">
        <f t="shared" si="45"/>
        <v>500.308837890625</v>
      </c>
      <c r="BE65" s="86">
        <f t="shared" si="46"/>
        <v>0</v>
      </c>
      <c r="BF65" s="86" t="b">
        <f t="shared" si="47"/>
        <v>0</v>
      </c>
      <c r="BG65" s="86" t="str">
        <f t="shared" si="48"/>
        <v>Distance</v>
      </c>
      <c r="BH65" s="86" t="str">
        <f t="shared" si="49"/>
        <v>&gt;</v>
      </c>
      <c r="BI65" s="86">
        <f t="shared" si="50"/>
        <v>341.0556640625</v>
      </c>
      <c r="BJ65" s="15">
        <f t="shared" si="51"/>
        <v>1</v>
      </c>
      <c r="BK65" s="15" t="str">
        <f t="shared" si="52"/>
        <v>Distance&lt;=431,37109375 AND Speed&lt;=23,01025390625 AND Distance&lt;=451,504638671875 AND GEBR&lt;=0,85498046875 AND Speed&lt;=24,289794921875 AND GEBR&lt;=1,046142578125 AND Speed&gt;21,949951171875 AND Distance&lt;=500,308837890625 AND Distance&gt;341,0556640625</v>
      </c>
      <c r="BM65" s="15">
        <v>1.5625E-2</v>
      </c>
      <c r="BN65" s="15">
        <v>1</v>
      </c>
      <c r="BO65" s="15" t="s">
        <v>2143</v>
      </c>
    </row>
    <row r="66" spans="1:67">
      <c r="A66" s="15">
        <v>63</v>
      </c>
      <c r="B66" s="15">
        <v>-2</v>
      </c>
      <c r="C66" s="15">
        <v>-8192</v>
      </c>
      <c r="D66" s="15">
        <f t="shared" si="0"/>
        <v>-1</v>
      </c>
      <c r="E66" s="15">
        <f t="shared" si="1"/>
        <v>0</v>
      </c>
      <c r="F66" s="15">
        <f t="shared" si="2"/>
        <v>-1</v>
      </c>
      <c r="G66" s="15">
        <v>475</v>
      </c>
      <c r="H66" s="15">
        <v>476</v>
      </c>
      <c r="I66" s="15">
        <v>61</v>
      </c>
      <c r="J66" s="15">
        <v>7</v>
      </c>
      <c r="K66" s="15">
        <v>310</v>
      </c>
      <c r="L66" s="15">
        <v>0</v>
      </c>
      <c r="M66" s="15">
        <f t="shared" si="3"/>
        <v>0</v>
      </c>
      <c r="O66" s="86">
        <f t="shared" si="4"/>
        <v>310</v>
      </c>
      <c r="P66" s="86">
        <f t="shared" si="5"/>
        <v>0.166748046875</v>
      </c>
      <c r="Q66" s="86">
        <f t="shared" si="6"/>
        <v>307</v>
      </c>
      <c r="R66" s="86" t="b">
        <f t="shared" si="7"/>
        <v>0</v>
      </c>
      <c r="S66" s="86" t="str">
        <f t="shared" si="8"/>
        <v>Distance</v>
      </c>
      <c r="T66" s="86" t="str">
        <f t="shared" si="9"/>
        <v>&gt;</v>
      </c>
      <c r="U66" s="86">
        <f t="shared" si="10"/>
        <v>431.37109375</v>
      </c>
      <c r="V66" s="86">
        <f t="shared" si="11"/>
        <v>91</v>
      </c>
      <c r="W66" s="86" t="b">
        <f t="shared" si="12"/>
        <v>1</v>
      </c>
      <c r="X66" s="86" t="str">
        <f t="shared" si="13"/>
        <v>Speed</v>
      </c>
      <c r="Y66" s="86" t="str">
        <f t="shared" si="14"/>
        <v>&lt;=</v>
      </c>
      <c r="Z66" s="86">
        <f t="shared" si="15"/>
        <v>23.01025390625</v>
      </c>
      <c r="AA66" s="86">
        <f t="shared" si="16"/>
        <v>45</v>
      </c>
      <c r="AB66" s="86" t="b">
        <f t="shared" si="17"/>
        <v>1</v>
      </c>
      <c r="AC66" s="86" t="str">
        <f t="shared" si="18"/>
        <v>Distance</v>
      </c>
      <c r="AD66" s="86" t="str">
        <f t="shared" si="19"/>
        <v>&lt;=</v>
      </c>
      <c r="AE66" s="86">
        <f t="shared" si="20"/>
        <v>451.504638671875</v>
      </c>
      <c r="AF66" s="86">
        <f t="shared" si="21"/>
        <v>43</v>
      </c>
      <c r="AG66" s="86" t="b">
        <f t="shared" si="22"/>
        <v>1</v>
      </c>
      <c r="AH66" s="86" t="str">
        <f t="shared" si="23"/>
        <v>GEBR</v>
      </c>
      <c r="AI66" s="86" t="str">
        <f t="shared" si="24"/>
        <v>&lt;=</v>
      </c>
      <c r="AJ66" s="86">
        <f t="shared" si="25"/>
        <v>0.85498046875</v>
      </c>
      <c r="AK66" s="86">
        <f t="shared" si="26"/>
        <v>11</v>
      </c>
      <c r="AL66" s="86" t="b">
        <f t="shared" si="27"/>
        <v>1</v>
      </c>
      <c r="AM66" s="86" t="str">
        <f t="shared" si="28"/>
        <v>Speed</v>
      </c>
      <c r="AN66" s="86" t="str">
        <f t="shared" si="29"/>
        <v>&lt;=</v>
      </c>
      <c r="AO66" s="86">
        <f t="shared" si="30"/>
        <v>24.289794921875</v>
      </c>
      <c r="AP66" s="86">
        <f t="shared" si="31"/>
        <v>10</v>
      </c>
      <c r="AQ66" s="86" t="b">
        <f t="shared" si="32"/>
        <v>1</v>
      </c>
      <c r="AR66" s="86" t="str">
        <f t="shared" si="33"/>
        <v>GEBR</v>
      </c>
      <c r="AS66" s="86" t="str">
        <f t="shared" si="34"/>
        <v>&lt;=</v>
      </c>
      <c r="AT66" s="86">
        <f t="shared" si="35"/>
        <v>1.046142578125</v>
      </c>
      <c r="AU66" s="86">
        <f t="shared" si="36"/>
        <v>7</v>
      </c>
      <c r="AV66" s="86" t="b">
        <f t="shared" si="37"/>
        <v>0</v>
      </c>
      <c r="AW66" s="86" t="str">
        <f t="shared" si="38"/>
        <v>Speed</v>
      </c>
      <c r="AX66" s="86" t="str">
        <f t="shared" si="39"/>
        <v>&gt;</v>
      </c>
      <c r="AY66" s="86">
        <f t="shared" si="40"/>
        <v>21.949951171875</v>
      </c>
      <c r="AZ66" s="86">
        <f t="shared" si="41"/>
        <v>2</v>
      </c>
      <c r="BA66" s="86" t="b">
        <f t="shared" si="42"/>
        <v>1</v>
      </c>
      <c r="BB66" s="86" t="str">
        <f t="shared" si="43"/>
        <v>Distance</v>
      </c>
      <c r="BC66" s="86" t="str">
        <f t="shared" si="44"/>
        <v>&lt;=</v>
      </c>
      <c r="BD66" s="86">
        <f t="shared" si="45"/>
        <v>500.308837890625</v>
      </c>
      <c r="BE66" s="86">
        <f t="shared" si="46"/>
        <v>0</v>
      </c>
      <c r="BF66" s="86" t="b">
        <f t="shared" si="47"/>
        <v>0</v>
      </c>
      <c r="BG66" s="86" t="str">
        <f t="shared" si="48"/>
        <v>Distance</v>
      </c>
      <c r="BH66" s="86" t="str">
        <f t="shared" si="49"/>
        <v>&gt;</v>
      </c>
      <c r="BI66" s="86">
        <f t="shared" si="50"/>
        <v>341.0556640625</v>
      </c>
      <c r="BJ66" s="15">
        <f t="shared" si="51"/>
        <v>0</v>
      </c>
      <c r="BK66" s="15" t="str">
        <f t="shared" si="52"/>
        <v>Distance&gt;431,37109375 AND Speed&lt;=23,01025390625 AND Distance&lt;=451,504638671875 AND GEBR&lt;=0,85498046875 AND Speed&lt;=24,289794921875 AND GEBR&lt;=1,046142578125 AND Speed&gt;21,949951171875 AND Distance&lt;=500,308837890625 AND Distance&gt;341,0556640625</v>
      </c>
      <c r="BM66" s="15">
        <v>1.85546875E-2</v>
      </c>
      <c r="BN66" s="15">
        <v>1</v>
      </c>
      <c r="BO66" s="15" t="s">
        <v>2242</v>
      </c>
    </row>
    <row r="67" spans="1:67">
      <c r="A67" s="15">
        <v>64</v>
      </c>
      <c r="B67" s="15">
        <v>1</v>
      </c>
      <c r="C67" s="15">
        <v>7062</v>
      </c>
      <c r="D67" s="15">
        <f t="shared" si="0"/>
        <v>1</v>
      </c>
      <c r="E67" s="15">
        <f t="shared" si="1"/>
        <v>2966</v>
      </c>
      <c r="F67" s="15">
        <f t="shared" si="2"/>
        <v>1.72412109375</v>
      </c>
      <c r="G67" s="15">
        <v>107</v>
      </c>
      <c r="H67" s="15">
        <v>108</v>
      </c>
      <c r="I67" s="15">
        <v>61</v>
      </c>
      <c r="J67" s="15">
        <v>7</v>
      </c>
      <c r="K67" s="15">
        <v>313</v>
      </c>
      <c r="L67" s="15">
        <v>1105</v>
      </c>
      <c r="M67" s="15">
        <f t="shared" si="3"/>
        <v>0.269775390625</v>
      </c>
      <c r="O67" s="86">
        <f t="shared" si="4"/>
        <v>313</v>
      </c>
      <c r="P67" s="86">
        <f t="shared" si="5"/>
        <v>0</v>
      </c>
      <c r="Q67" s="86">
        <f t="shared" si="6"/>
        <v>105</v>
      </c>
      <c r="R67" s="86" t="b">
        <f t="shared" si="7"/>
        <v>1</v>
      </c>
      <c r="S67" s="86" t="str">
        <f t="shared" si="8"/>
        <v>Distance</v>
      </c>
      <c r="T67" s="86" t="str">
        <f t="shared" si="9"/>
        <v>&lt;=</v>
      </c>
      <c r="U67" s="86">
        <f t="shared" si="10"/>
        <v>300.677734375</v>
      </c>
      <c r="V67" s="86">
        <f t="shared" si="11"/>
        <v>74</v>
      </c>
      <c r="W67" s="86" t="b">
        <f t="shared" si="12"/>
        <v>1</v>
      </c>
      <c r="X67" s="86" t="str">
        <f t="shared" si="13"/>
        <v>Distance</v>
      </c>
      <c r="Y67" s="86" t="str">
        <f t="shared" si="14"/>
        <v>&lt;=</v>
      </c>
      <c r="Z67" s="86">
        <f t="shared" si="15"/>
        <v>330.34326171875</v>
      </c>
      <c r="AA67" s="86">
        <f t="shared" si="16"/>
        <v>72</v>
      </c>
      <c r="AB67" s="86" t="b">
        <f t="shared" si="17"/>
        <v>0</v>
      </c>
      <c r="AC67" s="86" t="str">
        <f t="shared" si="18"/>
        <v>Speed</v>
      </c>
      <c r="AD67" s="86" t="str">
        <f t="shared" si="19"/>
        <v>&gt;</v>
      </c>
      <c r="AE67" s="86">
        <f t="shared" si="20"/>
        <v>23.4560546875</v>
      </c>
      <c r="AF67" s="86">
        <f t="shared" si="21"/>
        <v>22</v>
      </c>
      <c r="AG67" s="86" t="b">
        <f t="shared" si="22"/>
        <v>0</v>
      </c>
      <c r="AH67" s="86" t="str">
        <f t="shared" si="23"/>
        <v>GEBR</v>
      </c>
      <c r="AI67" s="86" t="str">
        <f t="shared" si="24"/>
        <v>&gt;</v>
      </c>
      <c r="AJ67" s="86">
        <f t="shared" si="25"/>
        <v>1.27880859375</v>
      </c>
      <c r="AK67" s="86">
        <f t="shared" si="26"/>
        <v>16</v>
      </c>
      <c r="AL67" s="86" t="b">
        <f t="shared" si="27"/>
        <v>0</v>
      </c>
      <c r="AM67" s="86" t="str">
        <f t="shared" si="28"/>
        <v>Speed</v>
      </c>
      <c r="AN67" s="86" t="str">
        <f t="shared" si="29"/>
        <v>&gt;</v>
      </c>
      <c r="AO67" s="86">
        <f t="shared" si="30"/>
        <v>20.85498046875</v>
      </c>
      <c r="AP67" s="86">
        <f t="shared" si="31"/>
        <v>14</v>
      </c>
      <c r="AQ67" s="86" t="b">
        <f t="shared" si="32"/>
        <v>0</v>
      </c>
      <c r="AR67" s="86" t="str">
        <f t="shared" si="33"/>
        <v>Speed</v>
      </c>
      <c r="AS67" s="86" t="str">
        <f t="shared" si="34"/>
        <v>&gt;</v>
      </c>
      <c r="AT67" s="86">
        <f t="shared" si="35"/>
        <v>17.291015625</v>
      </c>
      <c r="AU67" s="86">
        <f t="shared" si="36"/>
        <v>4</v>
      </c>
      <c r="AV67" s="86" t="b">
        <f t="shared" si="37"/>
        <v>0</v>
      </c>
      <c r="AW67" s="86" t="str">
        <f t="shared" si="38"/>
        <v>Distance</v>
      </c>
      <c r="AX67" s="86" t="str">
        <f t="shared" si="39"/>
        <v>&gt;</v>
      </c>
      <c r="AY67" s="86">
        <f t="shared" si="40"/>
        <v>211.703369140625</v>
      </c>
      <c r="AZ67" s="86">
        <f t="shared" si="41"/>
        <v>1</v>
      </c>
      <c r="BA67" s="86" t="b">
        <f t="shared" si="42"/>
        <v>0</v>
      </c>
      <c r="BB67" s="86" t="str">
        <f t="shared" si="43"/>
        <v>Speed</v>
      </c>
      <c r="BC67" s="86" t="str">
        <f t="shared" si="44"/>
        <v>&gt;</v>
      </c>
      <c r="BD67" s="86">
        <f t="shared" si="45"/>
        <v>12.778564453125</v>
      </c>
      <c r="BE67" s="86">
        <f t="shared" si="46"/>
        <v>0</v>
      </c>
      <c r="BF67" s="86" t="b">
        <f t="shared" si="47"/>
        <v>1</v>
      </c>
      <c r="BG67" s="86" t="str">
        <f t="shared" si="48"/>
        <v>Distance</v>
      </c>
      <c r="BH67" s="86" t="str">
        <f t="shared" si="49"/>
        <v>&lt;=</v>
      </c>
      <c r="BI67" s="86">
        <f t="shared" si="50"/>
        <v>341.0556640625</v>
      </c>
      <c r="BJ67" s="15">
        <f t="shared" si="51"/>
        <v>1</v>
      </c>
      <c r="BK67" s="15" t="str">
        <f t="shared" si="52"/>
        <v>Distance&lt;=300,677734375 AND Distance&lt;=330,34326171875 AND Speed&gt;23,4560546875 AND GEBR&gt;1,27880859375 AND Speed&gt;20,85498046875 AND Speed&gt;17,291015625 AND Distance&gt;211,703369140625 AND Speed&gt;12,778564453125 AND Distance&lt;=341,0556640625</v>
      </c>
      <c r="BM67" s="15">
        <v>2.2216796875E-2</v>
      </c>
      <c r="BN67" s="15">
        <v>1</v>
      </c>
      <c r="BO67" s="15" t="s">
        <v>2235</v>
      </c>
    </row>
    <row r="68" spans="1:67">
      <c r="A68" s="15">
        <v>65</v>
      </c>
      <c r="B68" s="15">
        <v>1</v>
      </c>
      <c r="C68" s="15">
        <v>27565</v>
      </c>
      <c r="D68" s="15">
        <f t="shared" ref="D68:D131" si="53">IF(C68&lt;&gt;-8192,INT(C68/2^12),-1)</f>
        <v>6</v>
      </c>
      <c r="E68" s="15">
        <f t="shared" ref="E68:E131" si="54">IF(C68 &lt;&gt; -8192, MOD(C68, 2^12), 0)</f>
        <v>2989</v>
      </c>
      <c r="F68" s="15">
        <f t="shared" ref="F68:F131" si="55">D68+(E68/2^12)</f>
        <v>6.729736328125</v>
      </c>
      <c r="G68" s="15">
        <v>191</v>
      </c>
      <c r="H68" s="15">
        <v>192</v>
      </c>
      <c r="I68" s="15">
        <v>18</v>
      </c>
      <c r="J68" s="15">
        <v>5</v>
      </c>
      <c r="K68" s="15">
        <v>314</v>
      </c>
      <c r="L68" s="15">
        <v>26</v>
      </c>
      <c r="M68" s="15">
        <f t="shared" ref="M68:M131" si="56">IF(L68 &gt;= 2^12, "Error: Wrong Probability!", L68/2^12)</f>
        <v>6.34765625E-3</v>
      </c>
      <c r="O68" s="86">
        <f t="shared" ref="O68:O131" si="57">K68</f>
        <v>314</v>
      </c>
      <c r="P68" s="86">
        <f t="shared" ref="P68:P131" si="58">VLOOKUP(O68,$A$3:$M$1025,13,FALSE)</f>
        <v>4.1748046875E-2</v>
      </c>
      <c r="Q68" s="86">
        <f t="shared" ref="Q68:Q131" si="59">VLOOKUP(O68,$A$3:$I$1025,9,FALSE)</f>
        <v>105</v>
      </c>
      <c r="R68" s="86" t="b">
        <f t="shared" ref="R68:R131" si="60">IF(VLOOKUP(Q68,$A$3:$G$1025,7,FALSE) = O68, TRUE, IF(VLOOKUP(Q68, $A$3:$H$1025,8,FALSE) = O68, FALSE, "Error: Invalid Decision!"))</f>
        <v>0</v>
      </c>
      <c r="S68" s="86" t="str">
        <f t="shared" ref="S68:S131" si="61">IF(VLOOKUP(Q68,$A$3:$B$1025,2,FALSE) = 0, "Distance", IF(VLOOKUP(Q68,$A$3:$B$1025,2,FALSE) = 1, "Speed", IF(VLOOKUP(Q68,$A$3:$B$1025,2,FALSE) = 2, "GEBR", "Dummy Node")))</f>
        <v>Distance</v>
      </c>
      <c r="T68" s="86" t="str">
        <f t="shared" ref="T68:T131" si="62">IF(S68="Dummy Node","N/A",IF(R68,"&lt;=","&gt;"))</f>
        <v>&gt;</v>
      </c>
      <c r="U68" s="86">
        <f t="shared" ref="U68:U131" si="63">IF(S68="Dummy Node","N/A",VLOOKUP(Q68,$A$3:$F$1025,6,FALSE))</f>
        <v>300.677734375</v>
      </c>
      <c r="V68" s="86">
        <f t="shared" ref="V68:V131" si="64">VLOOKUP(Q68,$A$3:$I$1025,9,FALSE)</f>
        <v>74</v>
      </c>
      <c r="W68" s="86" t="b">
        <f t="shared" ref="W68:W131" si="65">IF(VLOOKUP(V68,$A$3:$G$1025,7,FALSE) = Q68, TRUE, IF(VLOOKUP(V68, $A$3:$H$1025,8,FALSE) = Q68, FALSE, "Error: Invalid Decision!"))</f>
        <v>1</v>
      </c>
      <c r="X68" s="86" t="str">
        <f t="shared" ref="X68:X131" si="66">IF(VLOOKUP(V68,$A$3:$B$1025,2,FALSE) = 0, "Distance", IF(VLOOKUP(V68,$A$3:$B$1025,2,FALSE) = 1, "Speed", IF(VLOOKUP(V68,$A$3:$B$1025,2,FALSE) = 2, "GEBR", "Dummy Node")))</f>
        <v>Distance</v>
      </c>
      <c r="Y68" s="86" t="str">
        <f t="shared" ref="Y68:Y131" si="67">IF(X68="Dummy Node","N/A",IF(W68,"&lt;=","&gt;"))</f>
        <v>&lt;=</v>
      </c>
      <c r="Z68" s="86">
        <f t="shared" ref="Z68:Z131" si="68">IF(X68="Dummy Node","N/A",VLOOKUP(V68,$A$3:$F$1025,6,FALSE))</f>
        <v>330.34326171875</v>
      </c>
      <c r="AA68" s="86">
        <f t="shared" ref="AA68:AA131" si="69">VLOOKUP(V68,$A$3:$I$1025,9,FALSE)</f>
        <v>72</v>
      </c>
      <c r="AB68" s="86" t="b">
        <f t="shared" ref="AB68:AB131" si="70">IF(VLOOKUP(AA68,$A$3:$G$1025,7,FALSE) = V68, TRUE, IF(VLOOKUP(AA68, $A$3:$H$1025,8,FALSE) = V68, FALSE, "Error: Invalid Decision!"))</f>
        <v>0</v>
      </c>
      <c r="AC68" s="86" t="str">
        <f t="shared" ref="AC68:AC131" si="71">IF(VLOOKUP(AA68,$A$3:$B$1025,2,FALSE) = 0, "Distance", IF(VLOOKUP(AA68,$A$3:$B$1025,2,FALSE) = 1, "Speed", IF(VLOOKUP(AA68,$A$3:$B$1025,2,FALSE) = 2, "GEBR", "Dummy Node")))</f>
        <v>Speed</v>
      </c>
      <c r="AD68" s="86" t="str">
        <f t="shared" ref="AD68:AD131" si="72">IF(AC68="Dummy Node","N/A",IF(AB68,"&lt;=","&gt;"))</f>
        <v>&gt;</v>
      </c>
      <c r="AE68" s="86">
        <f t="shared" ref="AE68:AE131" si="73">IF(AC68="Dummy Node","N/A",VLOOKUP(AA68,$A$3:$F$1025,6,FALSE))</f>
        <v>23.4560546875</v>
      </c>
      <c r="AF68" s="86">
        <f t="shared" ref="AF68:AF131" si="74">VLOOKUP(AA68,$A$3:$I$1025,9,FALSE)</f>
        <v>22</v>
      </c>
      <c r="AG68" s="86" t="b">
        <f t="shared" ref="AG68:AG131" si="75">IF(VLOOKUP(AF68,$A$3:$G$1025,7,FALSE) = AA68, TRUE, IF(VLOOKUP(AF68, $A$3:$H$1025,8,FALSE) = AA68, FALSE, "Error: Invalid Decision!"))</f>
        <v>0</v>
      </c>
      <c r="AH68" s="86" t="str">
        <f t="shared" ref="AH68:AH131" si="76">IF(VLOOKUP(AF68,$A$3:$B$1025,2,FALSE) = 0, "Distance", IF(VLOOKUP(AF68,$A$3:$B$1025,2,FALSE) = 1, "Speed", IF(VLOOKUP(AF68,$A$3:$B$1025,2,FALSE) = 2, "GEBR", "Dummy Node")))</f>
        <v>GEBR</v>
      </c>
      <c r="AI68" s="86" t="str">
        <f t="shared" ref="AI68:AI131" si="77">IF(AH68="Dummy Node","N/A",IF(AG68,"&lt;=","&gt;"))</f>
        <v>&gt;</v>
      </c>
      <c r="AJ68" s="86">
        <f t="shared" ref="AJ68:AJ131" si="78">IF(AH68="Dummy Node","N/A",VLOOKUP(AF68,$A$3:$F$1025,6,FALSE))</f>
        <v>1.27880859375</v>
      </c>
      <c r="AK68" s="86">
        <f t="shared" ref="AK68:AK131" si="79">VLOOKUP(AF68,$A$3:$I$1025,9,FALSE)</f>
        <v>16</v>
      </c>
      <c r="AL68" s="86" t="b">
        <f t="shared" ref="AL68:AL131" si="80">IF(VLOOKUP(AK68,$A$3:$G$1025,7,FALSE) = AF68, TRUE, IF(VLOOKUP(AK68, $A$3:$H$1025,8,FALSE) = AF68, FALSE, "Error: Invalid Decision!"))</f>
        <v>0</v>
      </c>
      <c r="AM68" s="86" t="str">
        <f t="shared" ref="AM68:AM131" si="81">IF(VLOOKUP(AK68,$A$3:$B$1025,2,FALSE) = 0, "Distance", IF(VLOOKUP(AK68,$A$3:$B$1025,2,FALSE) = 1, "Speed", IF(VLOOKUP(AK68,$A$3:$B$1025,2,FALSE) = 2, "GEBR", "Dummy Node")))</f>
        <v>Speed</v>
      </c>
      <c r="AN68" s="86" t="str">
        <f t="shared" ref="AN68:AN131" si="82">IF(AM68="Dummy Node","N/A",IF(AL68,"&lt;=","&gt;"))</f>
        <v>&gt;</v>
      </c>
      <c r="AO68" s="86">
        <f t="shared" ref="AO68:AO131" si="83">IF(AM68="Dummy Node","N/A",VLOOKUP(AK68,$A$3:$F$1025,6,FALSE))</f>
        <v>20.85498046875</v>
      </c>
      <c r="AP68" s="86">
        <f t="shared" ref="AP68:AP131" si="84">VLOOKUP(AK68,$A$3:$I$1025,9,FALSE)</f>
        <v>14</v>
      </c>
      <c r="AQ68" s="86" t="b">
        <f t="shared" ref="AQ68:AQ131" si="85">IF(VLOOKUP(AP68,$A$3:$G$1025,7,FALSE) = AK68, TRUE, IF(VLOOKUP(AP68, $A$3:$H$1025,8,FALSE) = AK68, FALSE, "Error: Invalid Decision!"))</f>
        <v>0</v>
      </c>
      <c r="AR68" s="86" t="str">
        <f t="shared" ref="AR68:AR131" si="86">IF(VLOOKUP(AP68,$A$3:$B$1025,2,FALSE) = 0, "Distance", IF(VLOOKUP(AP68,$A$3:$B$1025,2,FALSE) = 1, "Speed", IF(VLOOKUP(AP68,$A$3:$B$1025,2,FALSE) = 2, "GEBR", "Dummy Node")))</f>
        <v>Speed</v>
      </c>
      <c r="AS68" s="86" t="str">
        <f t="shared" ref="AS68:AS131" si="87">IF(AR68="Dummy Node","N/A",IF(AQ68,"&lt;=","&gt;"))</f>
        <v>&gt;</v>
      </c>
      <c r="AT68" s="86">
        <f t="shared" ref="AT68:AT131" si="88">IF(AR68="Dummy Node","N/A",VLOOKUP(AP68,$A$3:$F$1025,6,FALSE))</f>
        <v>17.291015625</v>
      </c>
      <c r="AU68" s="86">
        <f t="shared" ref="AU68:AU131" si="89">VLOOKUP(AP68,$A$3:$I$1025,9,FALSE)</f>
        <v>4</v>
      </c>
      <c r="AV68" s="86" t="b">
        <f t="shared" ref="AV68:AV131" si="90">IF(VLOOKUP(AU68,$A$3:$G$1025,7,FALSE) = AP68, TRUE, IF(VLOOKUP(AU68, $A$3:$H$1025,8,FALSE) = AP68, FALSE, "Error: Invalid Decision!"))</f>
        <v>0</v>
      </c>
      <c r="AW68" s="86" t="str">
        <f t="shared" ref="AW68:AW131" si="91">IF(VLOOKUP(AU68,$A$3:$B$1025,2,FALSE) = 0, "Distance", IF(VLOOKUP(AU68,$A$3:$B$1025,2,FALSE) = 1, "Speed", IF(VLOOKUP(AU68,$A$3:$B$1025,2,FALSE) = 2, "GEBR", "Dummy Node")))</f>
        <v>Distance</v>
      </c>
      <c r="AX68" s="86" t="str">
        <f t="shared" ref="AX68:AX131" si="92">IF(AW68="Dummy Node","N/A",IF(AV68,"&lt;=","&gt;"))</f>
        <v>&gt;</v>
      </c>
      <c r="AY68" s="86">
        <f t="shared" ref="AY68:AY131" si="93">IF(AW68="Dummy Node","N/A",VLOOKUP(AU68,$A$3:$F$1025,6,FALSE))</f>
        <v>211.703369140625</v>
      </c>
      <c r="AZ68" s="86">
        <f t="shared" ref="AZ68:AZ131" si="94">VLOOKUP(AU68,$A$3:$I$1025,9,FALSE)</f>
        <v>1</v>
      </c>
      <c r="BA68" s="86" t="b">
        <f t="shared" ref="BA68:BA131" si="95">IF(VLOOKUP(AZ68,$A$3:$G$1025,7,FALSE) = AU68, TRUE, IF(VLOOKUP(AZ68, $A$3:$H$1025,8,FALSE) = AU68, FALSE, "Error: Invalid Decision!"))</f>
        <v>0</v>
      </c>
      <c r="BB68" s="86" t="str">
        <f t="shared" ref="BB68:BB131" si="96">IF(VLOOKUP(AZ68,$A$3:$B$1025,2,FALSE) = 0, "Distance", IF(VLOOKUP(AZ68,$A$3:$B$1025,2,FALSE) = 1, "Speed", IF(VLOOKUP(AZ68,$A$3:$B$1025,2,FALSE) = 2, "GEBR", "Dummy Node")))</f>
        <v>Speed</v>
      </c>
      <c r="BC68" s="86" t="str">
        <f t="shared" ref="BC68:BC131" si="97">IF(BB68="Dummy Node","N/A",IF(BA68,"&lt;=","&gt;"))</f>
        <v>&gt;</v>
      </c>
      <c r="BD68" s="86">
        <f t="shared" ref="BD68:BD131" si="98">IF(BB68="Dummy Node","N/A",VLOOKUP(AZ68,$A$3:$F$1025,6,FALSE))</f>
        <v>12.778564453125</v>
      </c>
      <c r="BE68" s="86">
        <f t="shared" ref="BE68:BE131" si="99">VLOOKUP(AZ68,$A$3:$I$1025,9,FALSE)</f>
        <v>0</v>
      </c>
      <c r="BF68" s="86" t="b">
        <f t="shared" ref="BF68:BF131" si="100">IF(VLOOKUP(BE68,$A$3:$G$1025,7,FALSE) = AZ68, TRUE, IF(VLOOKUP(BE68, $A$3:$H$1025,8,FALSE) = AZ68, FALSE, "Error: Invalid Decision!"))</f>
        <v>1</v>
      </c>
      <c r="BG68" s="86" t="str">
        <f t="shared" ref="BG68:BG131" si="101">IF(VLOOKUP(BE68,$A$3:$B$1025,2,FALSE) = 0, "Distance", IF(VLOOKUP(BE68,$A$3:$B$1025,2,FALSE) = 1, "Speed", IF(VLOOKUP(BE68,$A$3:$B$1025,2,FALSE) = 2, "GEBR", "Dummy Node")))</f>
        <v>Distance</v>
      </c>
      <c r="BH68" s="86" t="str">
        <f t="shared" ref="BH68:BH131" si="102">IF(BG68="Dummy Node","N/A",IF(BF68,"&lt;=","&gt;"))</f>
        <v>&lt;=</v>
      </c>
      <c r="BI68" s="86">
        <f t="shared" ref="BI68:BI131" si="103">IF(BG68="Dummy Node","N/A",VLOOKUP(BE68,$A$3:$F$1025,6,FALSE))</f>
        <v>341.0556640625</v>
      </c>
      <c r="BJ68" s="15">
        <f t="shared" ref="BJ68:BJ131" si="104">IF(P68&lt;0.5/3, 1, 0)</f>
        <v>1</v>
      </c>
      <c r="BK68" s="15" t="str">
        <f t="shared" ref="BK68:BK131" si="105">CONCATENATE(IF(S68 = "Dummy Node","", CONCATENATE(S68,T68,U68," AND ")), IF(X68 = "Dummy Node","", CONCATENATE(X68,Y68,Z68," AND ")), IF(AC68 = "Dummy Node","", CONCATENATE(AC68,AD68,AE68," AND ")), IF(AH68 = "Dummy Node","", CONCATENATE(AH68,AI68,AJ68," AND ")), IF(AM68 = "Dummy Node","", CONCATENATE(AM68,AN68,AO68," AND ")), IF(AR68 = "Dummy Node","", CONCATENATE(AR68,AS68,AT68," AND ")), IF(AW68 = "Dummy Node","", CONCATENATE(AW68,AX68,AY68," AND ")), IF(BB68 = "Dummy Node","", CONCATENATE(BB68,BC68,BD68," AND ")), IF(BG68 = "Dummy Node","", CONCATENATE(BG68,BH68,BI68)))</f>
        <v>Distance&gt;300,677734375 AND Distance&lt;=330,34326171875 AND Speed&gt;23,4560546875 AND GEBR&gt;1,27880859375 AND Speed&gt;20,85498046875 AND Speed&gt;17,291015625 AND Distance&gt;211,703369140625 AND Speed&gt;12,778564453125 AND Distance&lt;=341,0556640625</v>
      </c>
      <c r="BM68" s="15">
        <v>2.294921875E-2</v>
      </c>
      <c r="BN68" s="15">
        <v>1</v>
      </c>
      <c r="BO68" s="15" t="s">
        <v>2152</v>
      </c>
    </row>
    <row r="69" spans="1:67">
      <c r="A69" s="15">
        <v>66</v>
      </c>
      <c r="B69" s="15">
        <v>1</v>
      </c>
      <c r="C69" s="15">
        <v>34299</v>
      </c>
      <c r="D69" s="15">
        <f t="shared" si="53"/>
        <v>8</v>
      </c>
      <c r="E69" s="15">
        <f t="shared" si="54"/>
        <v>1531</v>
      </c>
      <c r="F69" s="15">
        <f t="shared" si="55"/>
        <v>8.373779296875</v>
      </c>
      <c r="G69" s="15">
        <v>67</v>
      </c>
      <c r="H69" s="15">
        <v>68</v>
      </c>
      <c r="I69" s="15">
        <v>18</v>
      </c>
      <c r="J69" s="15">
        <v>5</v>
      </c>
      <c r="K69" s="15">
        <v>315</v>
      </c>
      <c r="L69" s="15">
        <v>330</v>
      </c>
      <c r="M69" s="15">
        <f t="shared" si="56"/>
        <v>8.056640625E-2</v>
      </c>
      <c r="O69" s="86">
        <f t="shared" si="57"/>
        <v>315</v>
      </c>
      <c r="P69" s="86">
        <f t="shared" si="58"/>
        <v>0.125</v>
      </c>
      <c r="Q69" s="86">
        <f t="shared" si="59"/>
        <v>134</v>
      </c>
      <c r="R69" s="86" t="b">
        <f t="shared" si="60"/>
        <v>1</v>
      </c>
      <c r="S69" s="86" t="str">
        <f t="shared" si="61"/>
        <v>Speed</v>
      </c>
      <c r="T69" s="86" t="str">
        <f t="shared" si="62"/>
        <v>&lt;=</v>
      </c>
      <c r="U69" s="86">
        <f t="shared" si="63"/>
        <v>15.247802734375</v>
      </c>
      <c r="V69" s="86">
        <f t="shared" si="64"/>
        <v>117</v>
      </c>
      <c r="W69" s="86" t="b">
        <f t="shared" si="65"/>
        <v>0</v>
      </c>
      <c r="X69" s="86" t="str">
        <f t="shared" si="66"/>
        <v>Speed</v>
      </c>
      <c r="Y69" s="86" t="str">
        <f t="shared" si="67"/>
        <v>&gt;</v>
      </c>
      <c r="Z69" s="86">
        <f t="shared" si="68"/>
        <v>14.06494140625</v>
      </c>
      <c r="AA69" s="86">
        <f t="shared" si="69"/>
        <v>79</v>
      </c>
      <c r="AB69" s="86" t="b">
        <f t="shared" si="70"/>
        <v>1</v>
      </c>
      <c r="AC69" s="86" t="str">
        <f t="shared" si="71"/>
        <v>Distance</v>
      </c>
      <c r="AD69" s="86" t="str">
        <f t="shared" si="72"/>
        <v>&lt;=</v>
      </c>
      <c r="AE69" s="86">
        <f t="shared" si="73"/>
        <v>239.73828125</v>
      </c>
      <c r="AF69" s="86">
        <f t="shared" si="74"/>
        <v>77</v>
      </c>
      <c r="AG69" s="86" t="b">
        <f t="shared" si="75"/>
        <v>1</v>
      </c>
      <c r="AH69" s="86" t="str">
        <f t="shared" si="76"/>
        <v>Speed</v>
      </c>
      <c r="AI69" s="86" t="str">
        <f t="shared" si="77"/>
        <v>&lt;=</v>
      </c>
      <c r="AJ69" s="86">
        <f t="shared" si="78"/>
        <v>16.096435546875</v>
      </c>
      <c r="AK69" s="86">
        <f t="shared" si="79"/>
        <v>15</v>
      </c>
      <c r="AL69" s="86" t="b">
        <f t="shared" si="80"/>
        <v>1</v>
      </c>
      <c r="AM69" s="86" t="str">
        <f t="shared" si="81"/>
        <v>GEBR</v>
      </c>
      <c r="AN69" s="86" t="str">
        <f t="shared" si="82"/>
        <v>&lt;=</v>
      </c>
      <c r="AO69" s="86">
        <f t="shared" si="83"/>
        <v>0.715087890625</v>
      </c>
      <c r="AP69" s="86">
        <f t="shared" si="84"/>
        <v>14</v>
      </c>
      <c r="AQ69" s="86" t="b">
        <f t="shared" si="85"/>
        <v>1</v>
      </c>
      <c r="AR69" s="86" t="str">
        <f t="shared" si="86"/>
        <v>Speed</v>
      </c>
      <c r="AS69" s="86" t="str">
        <f t="shared" si="87"/>
        <v>&lt;=</v>
      </c>
      <c r="AT69" s="86">
        <f t="shared" si="88"/>
        <v>17.291015625</v>
      </c>
      <c r="AU69" s="86">
        <f t="shared" si="89"/>
        <v>4</v>
      </c>
      <c r="AV69" s="86" t="b">
        <f t="shared" si="90"/>
        <v>0</v>
      </c>
      <c r="AW69" s="86" t="str">
        <f t="shared" si="91"/>
        <v>Distance</v>
      </c>
      <c r="AX69" s="86" t="str">
        <f t="shared" si="92"/>
        <v>&gt;</v>
      </c>
      <c r="AY69" s="86">
        <f t="shared" si="93"/>
        <v>211.703369140625</v>
      </c>
      <c r="AZ69" s="86">
        <f t="shared" si="94"/>
        <v>1</v>
      </c>
      <c r="BA69" s="86" t="b">
        <f t="shared" si="95"/>
        <v>0</v>
      </c>
      <c r="BB69" s="86" t="str">
        <f t="shared" si="96"/>
        <v>Speed</v>
      </c>
      <c r="BC69" s="86" t="str">
        <f t="shared" si="97"/>
        <v>&gt;</v>
      </c>
      <c r="BD69" s="86">
        <f t="shared" si="98"/>
        <v>12.778564453125</v>
      </c>
      <c r="BE69" s="86">
        <f t="shared" si="99"/>
        <v>0</v>
      </c>
      <c r="BF69" s="86" t="b">
        <f t="shared" si="100"/>
        <v>1</v>
      </c>
      <c r="BG69" s="86" t="str">
        <f t="shared" si="101"/>
        <v>Distance</v>
      </c>
      <c r="BH69" s="86" t="str">
        <f t="shared" si="102"/>
        <v>&lt;=</v>
      </c>
      <c r="BI69" s="86">
        <f t="shared" si="103"/>
        <v>341.0556640625</v>
      </c>
      <c r="BJ69" s="15">
        <f t="shared" si="104"/>
        <v>1</v>
      </c>
      <c r="BK69" s="15" t="str">
        <f t="shared" si="105"/>
        <v>Speed&lt;=15,247802734375 AND Speed&gt;14,06494140625 AND Distance&lt;=239,73828125 AND Speed&lt;=16,096435546875 AND GEBR&lt;=0,715087890625 AND Speed&lt;=17,291015625 AND Distance&gt;211,703369140625 AND Speed&gt;12,778564453125 AND Distance&lt;=341,0556640625</v>
      </c>
      <c r="BM69" s="15">
        <v>2.392578125E-2</v>
      </c>
      <c r="BN69" s="15">
        <v>1</v>
      </c>
      <c r="BO69" s="15" t="s">
        <v>2157</v>
      </c>
    </row>
    <row r="70" spans="1:67">
      <c r="A70" s="15">
        <v>67</v>
      </c>
      <c r="B70" s="15">
        <v>1</v>
      </c>
      <c r="C70" s="15">
        <v>32374</v>
      </c>
      <c r="D70" s="15">
        <f t="shared" si="53"/>
        <v>7</v>
      </c>
      <c r="E70" s="15">
        <f t="shared" si="54"/>
        <v>3702</v>
      </c>
      <c r="F70" s="15">
        <f t="shared" si="55"/>
        <v>7.90380859375</v>
      </c>
      <c r="G70" s="15">
        <v>201</v>
      </c>
      <c r="H70" s="15">
        <v>202</v>
      </c>
      <c r="I70" s="15">
        <v>66</v>
      </c>
      <c r="J70" s="15">
        <v>6</v>
      </c>
      <c r="K70" s="15">
        <v>316</v>
      </c>
      <c r="L70" s="15">
        <v>1161</v>
      </c>
      <c r="M70" s="15">
        <f t="shared" si="56"/>
        <v>0.283447265625</v>
      </c>
      <c r="O70" s="86">
        <f t="shared" si="57"/>
        <v>316</v>
      </c>
      <c r="P70" s="86">
        <f t="shared" si="58"/>
        <v>0</v>
      </c>
      <c r="Q70" s="86">
        <f t="shared" si="59"/>
        <v>134</v>
      </c>
      <c r="R70" s="86" t="b">
        <f t="shared" si="60"/>
        <v>0</v>
      </c>
      <c r="S70" s="86" t="str">
        <f t="shared" si="61"/>
        <v>Speed</v>
      </c>
      <c r="T70" s="86" t="str">
        <f t="shared" si="62"/>
        <v>&gt;</v>
      </c>
      <c r="U70" s="86">
        <f t="shared" si="63"/>
        <v>15.247802734375</v>
      </c>
      <c r="V70" s="86">
        <f t="shared" si="64"/>
        <v>117</v>
      </c>
      <c r="W70" s="86" t="b">
        <f t="shared" si="65"/>
        <v>0</v>
      </c>
      <c r="X70" s="86" t="str">
        <f t="shared" si="66"/>
        <v>Speed</v>
      </c>
      <c r="Y70" s="86" t="str">
        <f t="shared" si="67"/>
        <v>&gt;</v>
      </c>
      <c r="Z70" s="86">
        <f t="shared" si="68"/>
        <v>14.06494140625</v>
      </c>
      <c r="AA70" s="86">
        <f t="shared" si="69"/>
        <v>79</v>
      </c>
      <c r="AB70" s="86" t="b">
        <f t="shared" si="70"/>
        <v>1</v>
      </c>
      <c r="AC70" s="86" t="str">
        <f t="shared" si="71"/>
        <v>Distance</v>
      </c>
      <c r="AD70" s="86" t="str">
        <f t="shared" si="72"/>
        <v>&lt;=</v>
      </c>
      <c r="AE70" s="86">
        <f t="shared" si="73"/>
        <v>239.73828125</v>
      </c>
      <c r="AF70" s="86">
        <f t="shared" si="74"/>
        <v>77</v>
      </c>
      <c r="AG70" s="86" t="b">
        <f t="shared" si="75"/>
        <v>1</v>
      </c>
      <c r="AH70" s="86" t="str">
        <f t="shared" si="76"/>
        <v>Speed</v>
      </c>
      <c r="AI70" s="86" t="str">
        <f t="shared" si="77"/>
        <v>&lt;=</v>
      </c>
      <c r="AJ70" s="86">
        <f t="shared" si="78"/>
        <v>16.096435546875</v>
      </c>
      <c r="AK70" s="86">
        <f t="shared" si="79"/>
        <v>15</v>
      </c>
      <c r="AL70" s="86" t="b">
        <f t="shared" si="80"/>
        <v>1</v>
      </c>
      <c r="AM70" s="86" t="str">
        <f t="shared" si="81"/>
        <v>GEBR</v>
      </c>
      <c r="AN70" s="86" t="str">
        <f t="shared" si="82"/>
        <v>&lt;=</v>
      </c>
      <c r="AO70" s="86">
        <f t="shared" si="83"/>
        <v>0.715087890625</v>
      </c>
      <c r="AP70" s="86">
        <f t="shared" si="84"/>
        <v>14</v>
      </c>
      <c r="AQ70" s="86" t="b">
        <f t="shared" si="85"/>
        <v>1</v>
      </c>
      <c r="AR70" s="86" t="str">
        <f t="shared" si="86"/>
        <v>Speed</v>
      </c>
      <c r="AS70" s="86" t="str">
        <f t="shared" si="87"/>
        <v>&lt;=</v>
      </c>
      <c r="AT70" s="86">
        <f t="shared" si="88"/>
        <v>17.291015625</v>
      </c>
      <c r="AU70" s="86">
        <f t="shared" si="89"/>
        <v>4</v>
      </c>
      <c r="AV70" s="86" t="b">
        <f t="shared" si="90"/>
        <v>0</v>
      </c>
      <c r="AW70" s="86" t="str">
        <f t="shared" si="91"/>
        <v>Distance</v>
      </c>
      <c r="AX70" s="86" t="str">
        <f t="shared" si="92"/>
        <v>&gt;</v>
      </c>
      <c r="AY70" s="86">
        <f t="shared" si="93"/>
        <v>211.703369140625</v>
      </c>
      <c r="AZ70" s="86">
        <f t="shared" si="94"/>
        <v>1</v>
      </c>
      <c r="BA70" s="86" t="b">
        <f t="shared" si="95"/>
        <v>0</v>
      </c>
      <c r="BB70" s="86" t="str">
        <f t="shared" si="96"/>
        <v>Speed</v>
      </c>
      <c r="BC70" s="86" t="str">
        <f t="shared" si="97"/>
        <v>&gt;</v>
      </c>
      <c r="BD70" s="86">
        <f t="shared" si="98"/>
        <v>12.778564453125</v>
      </c>
      <c r="BE70" s="86">
        <f t="shared" si="99"/>
        <v>0</v>
      </c>
      <c r="BF70" s="86" t="b">
        <f t="shared" si="100"/>
        <v>1</v>
      </c>
      <c r="BG70" s="86" t="str">
        <f t="shared" si="101"/>
        <v>Distance</v>
      </c>
      <c r="BH70" s="86" t="str">
        <f t="shared" si="102"/>
        <v>&lt;=</v>
      </c>
      <c r="BI70" s="86">
        <f t="shared" si="103"/>
        <v>341.0556640625</v>
      </c>
      <c r="BJ70" s="15">
        <f t="shared" si="104"/>
        <v>1</v>
      </c>
      <c r="BK70" s="15" t="str">
        <f t="shared" si="105"/>
        <v>Speed&gt;15,247802734375 AND Speed&gt;14,06494140625 AND Distance&lt;=239,73828125 AND Speed&lt;=16,096435546875 AND GEBR&lt;=0,715087890625 AND Speed&lt;=17,291015625 AND Distance&gt;211,703369140625 AND Speed&gt;12,778564453125 AND Distance&lt;=341,0556640625</v>
      </c>
      <c r="BM70" s="15">
        <v>2.392578125E-2</v>
      </c>
      <c r="BN70" s="15">
        <v>1</v>
      </c>
      <c r="BO70" s="15" t="s">
        <v>2175</v>
      </c>
    </row>
    <row r="71" spans="1:67">
      <c r="A71" s="15">
        <v>68</v>
      </c>
      <c r="B71" s="15">
        <v>2</v>
      </c>
      <c r="C71" s="15">
        <v>5238</v>
      </c>
      <c r="D71" s="15">
        <f t="shared" si="53"/>
        <v>1</v>
      </c>
      <c r="E71" s="15">
        <f t="shared" si="54"/>
        <v>1142</v>
      </c>
      <c r="F71" s="15">
        <f t="shared" si="55"/>
        <v>1.27880859375</v>
      </c>
      <c r="G71" s="15">
        <v>203</v>
      </c>
      <c r="H71" s="15">
        <v>204</v>
      </c>
      <c r="I71" s="15">
        <v>66</v>
      </c>
      <c r="J71" s="15">
        <v>6</v>
      </c>
      <c r="K71" s="15">
        <v>319</v>
      </c>
      <c r="L71" s="15">
        <v>89</v>
      </c>
      <c r="M71" s="15">
        <f t="shared" si="56"/>
        <v>2.1728515625E-2</v>
      </c>
      <c r="O71" s="86">
        <f t="shared" si="57"/>
        <v>319</v>
      </c>
      <c r="P71" s="86">
        <f t="shared" si="58"/>
        <v>0.111083984375</v>
      </c>
      <c r="Q71" s="86">
        <f t="shared" si="59"/>
        <v>318</v>
      </c>
      <c r="R71" s="86" t="b">
        <f t="shared" si="60"/>
        <v>1</v>
      </c>
      <c r="S71" s="86" t="str">
        <f t="shared" si="61"/>
        <v>GEBR</v>
      </c>
      <c r="T71" s="86" t="str">
        <f t="shared" si="62"/>
        <v>&lt;=</v>
      </c>
      <c r="U71" s="86">
        <f t="shared" si="63"/>
        <v>1.046142578125</v>
      </c>
      <c r="V71" s="86">
        <f t="shared" si="64"/>
        <v>291</v>
      </c>
      <c r="W71" s="86" t="b">
        <f t="shared" si="65"/>
        <v>0</v>
      </c>
      <c r="X71" s="86" t="str">
        <f t="shared" si="66"/>
        <v>Speed</v>
      </c>
      <c r="Y71" s="86" t="str">
        <f t="shared" si="67"/>
        <v>&gt;</v>
      </c>
      <c r="Z71" s="86">
        <f t="shared" si="68"/>
        <v>10.6767578125</v>
      </c>
      <c r="AA71" s="86">
        <f t="shared" si="69"/>
        <v>289</v>
      </c>
      <c r="AB71" s="86" t="b">
        <f t="shared" si="70"/>
        <v>1</v>
      </c>
      <c r="AC71" s="86" t="str">
        <f t="shared" si="71"/>
        <v>Speed</v>
      </c>
      <c r="AD71" s="86" t="str">
        <f t="shared" si="72"/>
        <v>&lt;=</v>
      </c>
      <c r="AE71" s="86">
        <f t="shared" si="73"/>
        <v>11.22900390625</v>
      </c>
      <c r="AF71" s="86">
        <f t="shared" si="74"/>
        <v>123</v>
      </c>
      <c r="AG71" s="86" t="b">
        <f t="shared" si="75"/>
        <v>1</v>
      </c>
      <c r="AH71" s="86" t="str">
        <f t="shared" si="76"/>
        <v>Distance</v>
      </c>
      <c r="AI71" s="86" t="str">
        <f t="shared" si="77"/>
        <v>&lt;=</v>
      </c>
      <c r="AJ71" s="86">
        <f t="shared" si="78"/>
        <v>139.6171875</v>
      </c>
      <c r="AK71" s="86">
        <f t="shared" si="79"/>
        <v>26</v>
      </c>
      <c r="AL71" s="86" t="b">
        <f t="shared" si="80"/>
        <v>1</v>
      </c>
      <c r="AM71" s="86" t="str">
        <f t="shared" si="81"/>
        <v>Speed</v>
      </c>
      <c r="AN71" s="86" t="str">
        <f t="shared" si="82"/>
        <v>&lt;=</v>
      </c>
      <c r="AO71" s="86">
        <f t="shared" si="83"/>
        <v>12.110107421875</v>
      </c>
      <c r="AP71" s="86">
        <f t="shared" si="84"/>
        <v>6</v>
      </c>
      <c r="AQ71" s="86" t="b">
        <f t="shared" si="85"/>
        <v>0</v>
      </c>
      <c r="AR71" s="86" t="str">
        <f t="shared" si="86"/>
        <v>Distance</v>
      </c>
      <c r="AS71" s="86" t="str">
        <f t="shared" si="87"/>
        <v>&gt;</v>
      </c>
      <c r="AT71" s="86">
        <f t="shared" si="88"/>
        <v>121.75244140625</v>
      </c>
      <c r="AU71" s="86">
        <f t="shared" si="89"/>
        <v>3</v>
      </c>
      <c r="AV71" s="86" t="b">
        <f t="shared" si="90"/>
        <v>0</v>
      </c>
      <c r="AW71" s="86" t="str">
        <f t="shared" si="91"/>
        <v>Distance</v>
      </c>
      <c r="AX71" s="86" t="str">
        <f t="shared" si="92"/>
        <v>&gt;</v>
      </c>
      <c r="AY71" s="86">
        <f t="shared" si="93"/>
        <v>87.981201171875</v>
      </c>
      <c r="AZ71" s="86">
        <f t="shared" si="94"/>
        <v>1</v>
      </c>
      <c r="BA71" s="86" t="b">
        <f t="shared" si="95"/>
        <v>1</v>
      </c>
      <c r="BB71" s="86" t="str">
        <f t="shared" si="96"/>
        <v>Speed</v>
      </c>
      <c r="BC71" s="86" t="str">
        <f t="shared" si="97"/>
        <v>&lt;=</v>
      </c>
      <c r="BD71" s="86">
        <f t="shared" si="98"/>
        <v>12.778564453125</v>
      </c>
      <c r="BE71" s="86">
        <f t="shared" si="99"/>
        <v>0</v>
      </c>
      <c r="BF71" s="86" t="b">
        <f t="shared" si="100"/>
        <v>1</v>
      </c>
      <c r="BG71" s="86" t="str">
        <f t="shared" si="101"/>
        <v>Distance</v>
      </c>
      <c r="BH71" s="86" t="str">
        <f t="shared" si="102"/>
        <v>&lt;=</v>
      </c>
      <c r="BI71" s="86">
        <f t="shared" si="103"/>
        <v>341.0556640625</v>
      </c>
      <c r="BJ71" s="15">
        <f t="shared" si="104"/>
        <v>1</v>
      </c>
      <c r="BK71" s="15" t="str">
        <f t="shared" si="105"/>
        <v>GEBR&lt;=1,046142578125 AND Speed&gt;10,6767578125 AND Speed&lt;=11,22900390625 AND Distance&lt;=139,6171875 AND Speed&lt;=12,110107421875 AND Distance&gt;121,75244140625 AND Distance&gt;87,981201171875 AND Speed&lt;=12,778564453125 AND Distance&lt;=341,0556640625</v>
      </c>
      <c r="BM71" s="15">
        <v>2.4169921875E-2</v>
      </c>
      <c r="BN71" s="15">
        <v>1</v>
      </c>
      <c r="BO71" s="15" t="s">
        <v>2183</v>
      </c>
    </row>
    <row r="72" spans="1:67">
      <c r="A72" s="15">
        <v>69</v>
      </c>
      <c r="B72" s="15">
        <v>1</v>
      </c>
      <c r="C72" s="15">
        <v>77153</v>
      </c>
      <c r="D72" s="15">
        <f t="shared" si="53"/>
        <v>18</v>
      </c>
      <c r="E72" s="15">
        <f t="shared" si="54"/>
        <v>3425</v>
      </c>
      <c r="F72" s="15">
        <f t="shared" si="55"/>
        <v>18.836181640625</v>
      </c>
      <c r="G72" s="15">
        <v>85</v>
      </c>
      <c r="H72" s="15">
        <v>86</v>
      </c>
      <c r="I72" s="15">
        <v>24</v>
      </c>
      <c r="J72" s="15">
        <v>7</v>
      </c>
      <c r="K72" s="15">
        <v>320</v>
      </c>
      <c r="L72" s="15">
        <v>666</v>
      </c>
      <c r="M72" s="15">
        <f t="shared" si="56"/>
        <v>0.16259765625</v>
      </c>
      <c r="O72" s="86">
        <f t="shared" si="57"/>
        <v>320</v>
      </c>
      <c r="P72" s="86">
        <f t="shared" si="58"/>
        <v>0.333251953125</v>
      </c>
      <c r="Q72" s="86">
        <f t="shared" si="59"/>
        <v>318</v>
      </c>
      <c r="R72" s="86" t="b">
        <f t="shared" si="60"/>
        <v>0</v>
      </c>
      <c r="S72" s="86" t="str">
        <f t="shared" si="61"/>
        <v>GEBR</v>
      </c>
      <c r="T72" s="86" t="str">
        <f t="shared" si="62"/>
        <v>&gt;</v>
      </c>
      <c r="U72" s="86">
        <f t="shared" si="63"/>
        <v>1.046142578125</v>
      </c>
      <c r="V72" s="86">
        <f t="shared" si="64"/>
        <v>291</v>
      </c>
      <c r="W72" s="86" t="b">
        <f t="shared" si="65"/>
        <v>0</v>
      </c>
      <c r="X72" s="86" t="str">
        <f t="shared" si="66"/>
        <v>Speed</v>
      </c>
      <c r="Y72" s="86" t="str">
        <f t="shared" si="67"/>
        <v>&gt;</v>
      </c>
      <c r="Z72" s="86">
        <f t="shared" si="68"/>
        <v>10.6767578125</v>
      </c>
      <c r="AA72" s="86">
        <f t="shared" si="69"/>
        <v>289</v>
      </c>
      <c r="AB72" s="86" t="b">
        <f t="shared" si="70"/>
        <v>1</v>
      </c>
      <c r="AC72" s="86" t="str">
        <f t="shared" si="71"/>
        <v>Speed</v>
      </c>
      <c r="AD72" s="86" t="str">
        <f t="shared" si="72"/>
        <v>&lt;=</v>
      </c>
      <c r="AE72" s="86">
        <f t="shared" si="73"/>
        <v>11.22900390625</v>
      </c>
      <c r="AF72" s="86">
        <f t="shared" si="74"/>
        <v>123</v>
      </c>
      <c r="AG72" s="86" t="b">
        <f t="shared" si="75"/>
        <v>1</v>
      </c>
      <c r="AH72" s="86" t="str">
        <f t="shared" si="76"/>
        <v>Distance</v>
      </c>
      <c r="AI72" s="86" t="str">
        <f t="shared" si="77"/>
        <v>&lt;=</v>
      </c>
      <c r="AJ72" s="86">
        <f t="shared" si="78"/>
        <v>139.6171875</v>
      </c>
      <c r="AK72" s="86">
        <f t="shared" si="79"/>
        <v>26</v>
      </c>
      <c r="AL72" s="86" t="b">
        <f t="shared" si="80"/>
        <v>1</v>
      </c>
      <c r="AM72" s="86" t="str">
        <f t="shared" si="81"/>
        <v>Speed</v>
      </c>
      <c r="AN72" s="86" t="str">
        <f t="shared" si="82"/>
        <v>&lt;=</v>
      </c>
      <c r="AO72" s="86">
        <f t="shared" si="83"/>
        <v>12.110107421875</v>
      </c>
      <c r="AP72" s="86">
        <f t="shared" si="84"/>
        <v>6</v>
      </c>
      <c r="AQ72" s="86" t="b">
        <f t="shared" si="85"/>
        <v>0</v>
      </c>
      <c r="AR72" s="86" t="str">
        <f t="shared" si="86"/>
        <v>Distance</v>
      </c>
      <c r="AS72" s="86" t="str">
        <f t="shared" si="87"/>
        <v>&gt;</v>
      </c>
      <c r="AT72" s="86">
        <f t="shared" si="88"/>
        <v>121.75244140625</v>
      </c>
      <c r="AU72" s="86">
        <f t="shared" si="89"/>
        <v>3</v>
      </c>
      <c r="AV72" s="86" t="b">
        <f t="shared" si="90"/>
        <v>0</v>
      </c>
      <c r="AW72" s="86" t="str">
        <f t="shared" si="91"/>
        <v>Distance</v>
      </c>
      <c r="AX72" s="86" t="str">
        <f t="shared" si="92"/>
        <v>&gt;</v>
      </c>
      <c r="AY72" s="86">
        <f t="shared" si="93"/>
        <v>87.981201171875</v>
      </c>
      <c r="AZ72" s="86">
        <f t="shared" si="94"/>
        <v>1</v>
      </c>
      <c r="BA72" s="86" t="b">
        <f t="shared" si="95"/>
        <v>1</v>
      </c>
      <c r="BB72" s="86" t="str">
        <f t="shared" si="96"/>
        <v>Speed</v>
      </c>
      <c r="BC72" s="86" t="str">
        <f t="shared" si="97"/>
        <v>&lt;=</v>
      </c>
      <c r="BD72" s="86">
        <f t="shared" si="98"/>
        <v>12.778564453125</v>
      </c>
      <c r="BE72" s="86">
        <f t="shared" si="99"/>
        <v>0</v>
      </c>
      <c r="BF72" s="86" t="b">
        <f t="shared" si="100"/>
        <v>1</v>
      </c>
      <c r="BG72" s="86" t="str">
        <f t="shared" si="101"/>
        <v>Distance</v>
      </c>
      <c r="BH72" s="86" t="str">
        <f t="shared" si="102"/>
        <v>&lt;=</v>
      </c>
      <c r="BI72" s="86">
        <f t="shared" si="103"/>
        <v>341.0556640625</v>
      </c>
      <c r="BJ72" s="15">
        <f t="shared" si="104"/>
        <v>0</v>
      </c>
      <c r="BK72" s="15" t="str">
        <f t="shared" si="105"/>
        <v>GEBR&gt;1,046142578125 AND Speed&gt;10,6767578125 AND Speed&lt;=11,22900390625 AND Distance&lt;=139,6171875 AND Speed&lt;=12,110107421875 AND Distance&gt;121,75244140625 AND Distance&gt;87,981201171875 AND Speed&lt;=12,778564453125 AND Distance&lt;=341,0556640625</v>
      </c>
      <c r="BM72" s="15">
        <v>2.4658203125E-2</v>
      </c>
      <c r="BN72" s="15">
        <v>1</v>
      </c>
      <c r="BO72" s="15" t="s">
        <v>2131</v>
      </c>
    </row>
    <row r="73" spans="1:67">
      <c r="A73" s="15">
        <v>70</v>
      </c>
      <c r="B73" s="15">
        <v>0</v>
      </c>
      <c r="C73" s="15">
        <v>1071550</v>
      </c>
      <c r="D73" s="15">
        <f t="shared" si="53"/>
        <v>261</v>
      </c>
      <c r="E73" s="15">
        <f t="shared" si="54"/>
        <v>2494</v>
      </c>
      <c r="F73" s="15">
        <f t="shared" si="55"/>
        <v>261.60888671875</v>
      </c>
      <c r="G73" s="15">
        <v>277</v>
      </c>
      <c r="H73" s="15">
        <v>278</v>
      </c>
      <c r="I73" s="15">
        <v>24</v>
      </c>
      <c r="J73" s="15">
        <v>7</v>
      </c>
      <c r="K73" s="15">
        <v>331</v>
      </c>
      <c r="L73" s="15">
        <v>1317</v>
      </c>
      <c r="M73" s="15">
        <f t="shared" si="56"/>
        <v>0.321533203125</v>
      </c>
      <c r="O73" s="86">
        <f t="shared" si="57"/>
        <v>331</v>
      </c>
      <c r="P73" s="86">
        <f t="shared" si="58"/>
        <v>6.6650390625E-2</v>
      </c>
      <c r="Q73" s="86">
        <f t="shared" si="59"/>
        <v>329</v>
      </c>
      <c r="R73" s="86" t="b">
        <f t="shared" si="60"/>
        <v>1</v>
      </c>
      <c r="S73" s="86" t="str">
        <f t="shared" si="61"/>
        <v>Speed</v>
      </c>
      <c r="T73" s="86" t="str">
        <f t="shared" si="62"/>
        <v>&lt;=</v>
      </c>
      <c r="U73" s="86">
        <f t="shared" si="63"/>
        <v>27.1083984375</v>
      </c>
      <c r="V73" s="86">
        <f t="shared" si="64"/>
        <v>328</v>
      </c>
      <c r="W73" s="86" t="b">
        <f t="shared" si="65"/>
        <v>1</v>
      </c>
      <c r="X73" s="86" t="str">
        <f t="shared" si="66"/>
        <v>Speed</v>
      </c>
      <c r="Y73" s="86" t="str">
        <f t="shared" si="67"/>
        <v>&lt;=</v>
      </c>
      <c r="Z73" s="86">
        <f t="shared" si="68"/>
        <v>27.549560546875</v>
      </c>
      <c r="AA73" s="86">
        <f t="shared" si="69"/>
        <v>161</v>
      </c>
      <c r="AB73" s="86" t="b">
        <f t="shared" si="70"/>
        <v>0</v>
      </c>
      <c r="AC73" s="86" t="str">
        <f t="shared" si="71"/>
        <v>Distance</v>
      </c>
      <c r="AD73" s="86" t="str">
        <f t="shared" si="72"/>
        <v>&gt;</v>
      </c>
      <c r="AE73" s="86">
        <f t="shared" si="73"/>
        <v>621.64013671875</v>
      </c>
      <c r="AF73" s="86">
        <f t="shared" si="74"/>
        <v>160</v>
      </c>
      <c r="AG73" s="86" t="b">
        <f t="shared" si="75"/>
        <v>1</v>
      </c>
      <c r="AH73" s="86" t="str">
        <f t="shared" si="76"/>
        <v>GEBR</v>
      </c>
      <c r="AI73" s="86" t="str">
        <f t="shared" si="77"/>
        <v>&lt;=</v>
      </c>
      <c r="AJ73" s="86">
        <f t="shared" si="78"/>
        <v>0.715087890625</v>
      </c>
      <c r="AK73" s="86">
        <f t="shared" si="79"/>
        <v>157</v>
      </c>
      <c r="AL73" s="86" t="b">
        <f t="shared" si="80"/>
        <v>0</v>
      </c>
      <c r="AM73" s="86" t="str">
        <f t="shared" si="81"/>
        <v>Speed</v>
      </c>
      <c r="AN73" s="86" t="str">
        <f t="shared" si="82"/>
        <v>&gt;</v>
      </c>
      <c r="AO73" s="86">
        <f t="shared" si="83"/>
        <v>25.82080078125</v>
      </c>
      <c r="AP73" s="86">
        <f t="shared" si="84"/>
        <v>30</v>
      </c>
      <c r="AQ73" s="86" t="b">
        <f t="shared" si="85"/>
        <v>1</v>
      </c>
      <c r="AR73" s="86" t="str">
        <f t="shared" si="86"/>
        <v>Distance</v>
      </c>
      <c r="AS73" s="86" t="str">
        <f t="shared" si="87"/>
        <v>&lt;=</v>
      </c>
      <c r="AT73" s="86">
        <f t="shared" si="88"/>
        <v>660.4921875</v>
      </c>
      <c r="AU73" s="86">
        <f t="shared" si="89"/>
        <v>8</v>
      </c>
      <c r="AV73" s="86" t="b">
        <f t="shared" si="90"/>
        <v>0</v>
      </c>
      <c r="AW73" s="86" t="str">
        <f t="shared" si="91"/>
        <v>Distance</v>
      </c>
      <c r="AX73" s="86" t="str">
        <f t="shared" si="92"/>
        <v>&gt;</v>
      </c>
      <c r="AY73" s="86">
        <f t="shared" si="93"/>
        <v>579.99755859375</v>
      </c>
      <c r="AZ73" s="86">
        <f t="shared" si="94"/>
        <v>2</v>
      </c>
      <c r="BA73" s="86" t="b">
        <f t="shared" si="95"/>
        <v>0</v>
      </c>
      <c r="BB73" s="86" t="str">
        <f t="shared" si="96"/>
        <v>Distance</v>
      </c>
      <c r="BC73" s="86" t="str">
        <f t="shared" si="97"/>
        <v>&gt;</v>
      </c>
      <c r="BD73" s="86">
        <f t="shared" si="98"/>
        <v>500.308837890625</v>
      </c>
      <c r="BE73" s="86">
        <f t="shared" si="99"/>
        <v>0</v>
      </c>
      <c r="BF73" s="86" t="b">
        <f t="shared" si="100"/>
        <v>0</v>
      </c>
      <c r="BG73" s="86" t="str">
        <f t="shared" si="101"/>
        <v>Distance</v>
      </c>
      <c r="BH73" s="86" t="str">
        <f t="shared" si="102"/>
        <v>&gt;</v>
      </c>
      <c r="BI73" s="86">
        <f t="shared" si="103"/>
        <v>341.0556640625</v>
      </c>
      <c r="BJ73" s="15">
        <f t="shared" si="104"/>
        <v>1</v>
      </c>
      <c r="BK73" s="15" t="str">
        <f t="shared" si="105"/>
        <v>Speed&lt;=27,1083984375 AND Speed&lt;=27,549560546875 AND Distance&gt;621,64013671875 AND GEBR&lt;=0,715087890625 AND Speed&gt;25,82080078125 AND Distance&lt;=660,4921875 AND Distance&gt;579,99755859375 AND Distance&gt;500,308837890625 AND Distance&gt;341,0556640625</v>
      </c>
      <c r="BM73" s="15">
        <v>2.9052734375E-2</v>
      </c>
      <c r="BN73" s="15">
        <v>1</v>
      </c>
      <c r="BO73" s="15" t="s">
        <v>2227</v>
      </c>
    </row>
    <row r="74" spans="1:67">
      <c r="A74" s="15">
        <v>71</v>
      </c>
      <c r="B74" s="15">
        <v>2</v>
      </c>
      <c r="C74" s="15">
        <v>4285</v>
      </c>
      <c r="D74" s="15">
        <f t="shared" si="53"/>
        <v>1</v>
      </c>
      <c r="E74" s="15">
        <f t="shared" si="54"/>
        <v>189</v>
      </c>
      <c r="F74" s="15">
        <f t="shared" si="55"/>
        <v>1.046142578125</v>
      </c>
      <c r="G74" s="15">
        <v>185</v>
      </c>
      <c r="H74" s="15">
        <v>186</v>
      </c>
      <c r="I74" s="15">
        <v>22</v>
      </c>
      <c r="J74" s="15">
        <v>6</v>
      </c>
      <c r="K74" s="15">
        <v>332</v>
      </c>
      <c r="L74" s="15">
        <v>26</v>
      </c>
      <c r="M74" s="15">
        <f t="shared" si="56"/>
        <v>6.34765625E-3</v>
      </c>
      <c r="O74" s="86">
        <f t="shared" si="57"/>
        <v>332</v>
      </c>
      <c r="P74" s="86">
        <f t="shared" si="58"/>
        <v>0.22216796875</v>
      </c>
      <c r="Q74" s="86">
        <f t="shared" si="59"/>
        <v>329</v>
      </c>
      <c r="R74" s="86" t="b">
        <f t="shared" si="60"/>
        <v>0</v>
      </c>
      <c r="S74" s="86" t="str">
        <f t="shared" si="61"/>
        <v>Speed</v>
      </c>
      <c r="T74" s="86" t="str">
        <f t="shared" si="62"/>
        <v>&gt;</v>
      </c>
      <c r="U74" s="86">
        <f t="shared" si="63"/>
        <v>27.1083984375</v>
      </c>
      <c r="V74" s="86">
        <f t="shared" si="64"/>
        <v>328</v>
      </c>
      <c r="W74" s="86" t="b">
        <f t="shared" si="65"/>
        <v>1</v>
      </c>
      <c r="X74" s="86" t="str">
        <f t="shared" si="66"/>
        <v>Speed</v>
      </c>
      <c r="Y74" s="86" t="str">
        <f t="shared" si="67"/>
        <v>&lt;=</v>
      </c>
      <c r="Z74" s="86">
        <f t="shared" si="68"/>
        <v>27.549560546875</v>
      </c>
      <c r="AA74" s="86">
        <f t="shared" si="69"/>
        <v>161</v>
      </c>
      <c r="AB74" s="86" t="b">
        <f t="shared" si="70"/>
        <v>0</v>
      </c>
      <c r="AC74" s="86" t="str">
        <f t="shared" si="71"/>
        <v>Distance</v>
      </c>
      <c r="AD74" s="86" t="str">
        <f t="shared" si="72"/>
        <v>&gt;</v>
      </c>
      <c r="AE74" s="86">
        <f t="shared" si="73"/>
        <v>621.64013671875</v>
      </c>
      <c r="AF74" s="86">
        <f t="shared" si="74"/>
        <v>160</v>
      </c>
      <c r="AG74" s="86" t="b">
        <f t="shared" si="75"/>
        <v>1</v>
      </c>
      <c r="AH74" s="86" t="str">
        <f t="shared" si="76"/>
        <v>GEBR</v>
      </c>
      <c r="AI74" s="86" t="str">
        <f t="shared" si="77"/>
        <v>&lt;=</v>
      </c>
      <c r="AJ74" s="86">
        <f t="shared" si="78"/>
        <v>0.715087890625</v>
      </c>
      <c r="AK74" s="86">
        <f t="shared" si="79"/>
        <v>157</v>
      </c>
      <c r="AL74" s="86" t="b">
        <f t="shared" si="80"/>
        <v>0</v>
      </c>
      <c r="AM74" s="86" t="str">
        <f t="shared" si="81"/>
        <v>Speed</v>
      </c>
      <c r="AN74" s="86" t="str">
        <f t="shared" si="82"/>
        <v>&gt;</v>
      </c>
      <c r="AO74" s="86">
        <f t="shared" si="83"/>
        <v>25.82080078125</v>
      </c>
      <c r="AP74" s="86">
        <f t="shared" si="84"/>
        <v>30</v>
      </c>
      <c r="AQ74" s="86" t="b">
        <f t="shared" si="85"/>
        <v>1</v>
      </c>
      <c r="AR74" s="86" t="str">
        <f t="shared" si="86"/>
        <v>Distance</v>
      </c>
      <c r="AS74" s="86" t="str">
        <f t="shared" si="87"/>
        <v>&lt;=</v>
      </c>
      <c r="AT74" s="86">
        <f t="shared" si="88"/>
        <v>660.4921875</v>
      </c>
      <c r="AU74" s="86">
        <f t="shared" si="89"/>
        <v>8</v>
      </c>
      <c r="AV74" s="86" t="b">
        <f t="shared" si="90"/>
        <v>0</v>
      </c>
      <c r="AW74" s="86" t="str">
        <f t="shared" si="91"/>
        <v>Distance</v>
      </c>
      <c r="AX74" s="86" t="str">
        <f t="shared" si="92"/>
        <v>&gt;</v>
      </c>
      <c r="AY74" s="86">
        <f t="shared" si="93"/>
        <v>579.99755859375</v>
      </c>
      <c r="AZ74" s="86">
        <f t="shared" si="94"/>
        <v>2</v>
      </c>
      <c r="BA74" s="86" t="b">
        <f t="shared" si="95"/>
        <v>0</v>
      </c>
      <c r="BB74" s="86" t="str">
        <f t="shared" si="96"/>
        <v>Distance</v>
      </c>
      <c r="BC74" s="86" t="str">
        <f t="shared" si="97"/>
        <v>&gt;</v>
      </c>
      <c r="BD74" s="86">
        <f t="shared" si="98"/>
        <v>500.308837890625</v>
      </c>
      <c r="BE74" s="86">
        <f t="shared" si="99"/>
        <v>0</v>
      </c>
      <c r="BF74" s="86" t="b">
        <f t="shared" si="100"/>
        <v>0</v>
      </c>
      <c r="BG74" s="86" t="str">
        <f t="shared" si="101"/>
        <v>Distance</v>
      </c>
      <c r="BH74" s="86" t="str">
        <f t="shared" si="102"/>
        <v>&gt;</v>
      </c>
      <c r="BI74" s="86">
        <f t="shared" si="103"/>
        <v>341.0556640625</v>
      </c>
      <c r="BJ74" s="15">
        <f t="shared" si="104"/>
        <v>0</v>
      </c>
      <c r="BK74" s="15" t="str">
        <f t="shared" si="105"/>
        <v>Speed&gt;27,1083984375 AND Speed&lt;=27,549560546875 AND Distance&gt;621,64013671875 AND GEBR&lt;=0,715087890625 AND Speed&gt;25,82080078125 AND Distance&lt;=660,4921875 AND Distance&gt;579,99755859375 AND Distance&gt;500,308837890625 AND Distance&gt;341,0556640625</v>
      </c>
      <c r="BM74" s="15">
        <v>3.3447265625E-2</v>
      </c>
      <c r="BN74" s="15">
        <v>1</v>
      </c>
      <c r="BO74" s="15" t="s">
        <v>2139</v>
      </c>
    </row>
    <row r="75" spans="1:67">
      <c r="A75" s="15">
        <v>72</v>
      </c>
      <c r="B75" s="15">
        <v>1</v>
      </c>
      <c r="C75" s="15">
        <v>96076</v>
      </c>
      <c r="D75" s="15">
        <f t="shared" si="53"/>
        <v>23</v>
      </c>
      <c r="E75" s="15">
        <f t="shared" si="54"/>
        <v>1868</v>
      </c>
      <c r="F75" s="15">
        <f t="shared" si="55"/>
        <v>23.4560546875</v>
      </c>
      <c r="G75" s="15">
        <v>73</v>
      </c>
      <c r="H75" s="15">
        <v>74</v>
      </c>
      <c r="I75" s="15">
        <v>22</v>
      </c>
      <c r="J75" s="15">
        <v>6</v>
      </c>
      <c r="K75" s="15">
        <v>337</v>
      </c>
      <c r="L75" s="15">
        <v>278</v>
      </c>
      <c r="M75" s="15">
        <f t="shared" si="56"/>
        <v>6.787109375E-2</v>
      </c>
      <c r="O75" s="86">
        <f t="shared" si="57"/>
        <v>337</v>
      </c>
      <c r="P75" s="86">
        <f t="shared" si="58"/>
        <v>0</v>
      </c>
      <c r="Q75" s="86">
        <f t="shared" si="59"/>
        <v>335</v>
      </c>
      <c r="R75" s="86" t="b">
        <f t="shared" si="60"/>
        <v>1</v>
      </c>
      <c r="S75" s="86" t="str">
        <f t="shared" si="61"/>
        <v>Distance</v>
      </c>
      <c r="T75" s="86" t="str">
        <f t="shared" si="62"/>
        <v>&lt;=</v>
      </c>
      <c r="U75" s="86">
        <f t="shared" si="63"/>
        <v>96.015625</v>
      </c>
      <c r="V75" s="86">
        <f t="shared" si="64"/>
        <v>334</v>
      </c>
      <c r="W75" s="86" t="b">
        <f t="shared" si="65"/>
        <v>1</v>
      </c>
      <c r="X75" s="86" t="str">
        <f t="shared" si="66"/>
        <v>GEBR</v>
      </c>
      <c r="Y75" s="86" t="str">
        <f t="shared" si="67"/>
        <v>&lt;=</v>
      </c>
      <c r="Z75" s="86">
        <f t="shared" si="68"/>
        <v>0.715087890625</v>
      </c>
      <c r="AA75" s="86">
        <f t="shared" si="69"/>
        <v>141</v>
      </c>
      <c r="AB75" s="86" t="b">
        <f t="shared" si="70"/>
        <v>0</v>
      </c>
      <c r="AC75" s="86" t="str">
        <f t="shared" si="71"/>
        <v>Speed</v>
      </c>
      <c r="AD75" s="86" t="str">
        <f t="shared" si="72"/>
        <v>&gt;</v>
      </c>
      <c r="AE75" s="86">
        <f t="shared" si="73"/>
        <v>8.16943359375</v>
      </c>
      <c r="AF75" s="86">
        <f t="shared" si="74"/>
        <v>27</v>
      </c>
      <c r="AG75" s="86" t="b">
        <f t="shared" si="75"/>
        <v>1</v>
      </c>
      <c r="AH75" s="86" t="str">
        <f t="shared" si="76"/>
        <v>Speed</v>
      </c>
      <c r="AI75" s="86" t="str">
        <f t="shared" si="77"/>
        <v>&lt;=</v>
      </c>
      <c r="AJ75" s="86">
        <f t="shared" si="78"/>
        <v>9.30224609375</v>
      </c>
      <c r="AK75" s="86">
        <f t="shared" si="79"/>
        <v>25</v>
      </c>
      <c r="AL75" s="86" t="b">
        <f t="shared" si="80"/>
        <v>1</v>
      </c>
      <c r="AM75" s="86" t="str">
        <f t="shared" si="81"/>
        <v>Speed</v>
      </c>
      <c r="AN75" s="86" t="str">
        <f t="shared" si="82"/>
        <v>&lt;=</v>
      </c>
      <c r="AO75" s="86">
        <f t="shared" si="83"/>
        <v>10.133544921875</v>
      </c>
      <c r="AP75" s="86">
        <f t="shared" si="84"/>
        <v>6</v>
      </c>
      <c r="AQ75" s="86" t="b">
        <f t="shared" si="85"/>
        <v>1</v>
      </c>
      <c r="AR75" s="86" t="str">
        <f t="shared" si="86"/>
        <v>Distance</v>
      </c>
      <c r="AS75" s="86" t="str">
        <f t="shared" si="87"/>
        <v>&lt;=</v>
      </c>
      <c r="AT75" s="86">
        <f t="shared" si="88"/>
        <v>121.75244140625</v>
      </c>
      <c r="AU75" s="86">
        <f t="shared" si="89"/>
        <v>3</v>
      </c>
      <c r="AV75" s="86" t="b">
        <f t="shared" si="90"/>
        <v>0</v>
      </c>
      <c r="AW75" s="86" t="str">
        <f t="shared" si="91"/>
        <v>Distance</v>
      </c>
      <c r="AX75" s="86" t="str">
        <f t="shared" si="92"/>
        <v>&gt;</v>
      </c>
      <c r="AY75" s="86">
        <f t="shared" si="93"/>
        <v>87.981201171875</v>
      </c>
      <c r="AZ75" s="86">
        <f t="shared" si="94"/>
        <v>1</v>
      </c>
      <c r="BA75" s="86" t="b">
        <f t="shared" si="95"/>
        <v>1</v>
      </c>
      <c r="BB75" s="86" t="str">
        <f t="shared" si="96"/>
        <v>Speed</v>
      </c>
      <c r="BC75" s="86" t="str">
        <f t="shared" si="97"/>
        <v>&lt;=</v>
      </c>
      <c r="BD75" s="86">
        <f t="shared" si="98"/>
        <v>12.778564453125</v>
      </c>
      <c r="BE75" s="86">
        <f t="shared" si="99"/>
        <v>0</v>
      </c>
      <c r="BF75" s="86" t="b">
        <f t="shared" si="100"/>
        <v>1</v>
      </c>
      <c r="BG75" s="86" t="str">
        <f t="shared" si="101"/>
        <v>Distance</v>
      </c>
      <c r="BH75" s="86" t="str">
        <f t="shared" si="102"/>
        <v>&lt;=</v>
      </c>
      <c r="BI75" s="86">
        <f t="shared" si="103"/>
        <v>341.0556640625</v>
      </c>
      <c r="BJ75" s="15">
        <f t="shared" si="104"/>
        <v>1</v>
      </c>
      <c r="BK75" s="15" t="str">
        <f t="shared" si="105"/>
        <v>Distance&lt;=96,015625 AND GEBR&lt;=0,715087890625 AND Speed&gt;8,16943359375 AND Speed&lt;=9,30224609375 AND Speed&lt;=10,133544921875 AND Distance&lt;=121,75244140625 AND Distance&gt;87,981201171875 AND Speed&lt;=12,778564453125 AND Distance&lt;=341,0556640625</v>
      </c>
      <c r="BM75" s="15">
        <v>3.3447265625E-2</v>
      </c>
      <c r="BN75" s="15">
        <v>1</v>
      </c>
      <c r="BO75" s="15" t="s">
        <v>2159</v>
      </c>
    </row>
    <row r="76" spans="1:67">
      <c r="A76" s="15">
        <v>73</v>
      </c>
      <c r="B76" s="15">
        <v>0</v>
      </c>
      <c r="C76" s="15">
        <v>1034347</v>
      </c>
      <c r="D76" s="15">
        <f t="shared" si="53"/>
        <v>252</v>
      </c>
      <c r="E76" s="15">
        <f t="shared" si="54"/>
        <v>2155</v>
      </c>
      <c r="F76" s="15">
        <f t="shared" si="55"/>
        <v>252.526123046875</v>
      </c>
      <c r="G76" s="15">
        <v>75</v>
      </c>
      <c r="H76" s="15">
        <v>76</v>
      </c>
      <c r="I76" s="15">
        <v>72</v>
      </c>
      <c r="J76" s="15">
        <v>7</v>
      </c>
      <c r="K76" s="15">
        <v>338</v>
      </c>
      <c r="L76" s="15">
        <v>732</v>
      </c>
      <c r="M76" s="15">
        <f t="shared" si="56"/>
        <v>0.1787109375</v>
      </c>
      <c r="O76" s="86">
        <f t="shared" si="57"/>
        <v>338</v>
      </c>
      <c r="P76" s="86">
        <f t="shared" si="58"/>
        <v>0.25</v>
      </c>
      <c r="Q76" s="86">
        <f t="shared" si="59"/>
        <v>335</v>
      </c>
      <c r="R76" s="86" t="b">
        <f t="shared" si="60"/>
        <v>0</v>
      </c>
      <c r="S76" s="86" t="str">
        <f t="shared" si="61"/>
        <v>Distance</v>
      </c>
      <c r="T76" s="86" t="str">
        <f t="shared" si="62"/>
        <v>&gt;</v>
      </c>
      <c r="U76" s="86">
        <f t="shared" si="63"/>
        <v>96.015625</v>
      </c>
      <c r="V76" s="86">
        <f t="shared" si="64"/>
        <v>334</v>
      </c>
      <c r="W76" s="86" t="b">
        <f t="shared" si="65"/>
        <v>1</v>
      </c>
      <c r="X76" s="86" t="str">
        <f t="shared" si="66"/>
        <v>GEBR</v>
      </c>
      <c r="Y76" s="86" t="str">
        <f t="shared" si="67"/>
        <v>&lt;=</v>
      </c>
      <c r="Z76" s="86">
        <f t="shared" si="68"/>
        <v>0.715087890625</v>
      </c>
      <c r="AA76" s="86">
        <f t="shared" si="69"/>
        <v>141</v>
      </c>
      <c r="AB76" s="86" t="b">
        <f t="shared" si="70"/>
        <v>0</v>
      </c>
      <c r="AC76" s="86" t="str">
        <f t="shared" si="71"/>
        <v>Speed</v>
      </c>
      <c r="AD76" s="86" t="str">
        <f t="shared" si="72"/>
        <v>&gt;</v>
      </c>
      <c r="AE76" s="86">
        <f t="shared" si="73"/>
        <v>8.16943359375</v>
      </c>
      <c r="AF76" s="86">
        <f t="shared" si="74"/>
        <v>27</v>
      </c>
      <c r="AG76" s="86" t="b">
        <f t="shared" si="75"/>
        <v>1</v>
      </c>
      <c r="AH76" s="86" t="str">
        <f t="shared" si="76"/>
        <v>Speed</v>
      </c>
      <c r="AI76" s="86" t="str">
        <f t="shared" si="77"/>
        <v>&lt;=</v>
      </c>
      <c r="AJ76" s="86">
        <f t="shared" si="78"/>
        <v>9.30224609375</v>
      </c>
      <c r="AK76" s="86">
        <f t="shared" si="79"/>
        <v>25</v>
      </c>
      <c r="AL76" s="86" t="b">
        <f t="shared" si="80"/>
        <v>1</v>
      </c>
      <c r="AM76" s="86" t="str">
        <f t="shared" si="81"/>
        <v>Speed</v>
      </c>
      <c r="AN76" s="86" t="str">
        <f t="shared" si="82"/>
        <v>&lt;=</v>
      </c>
      <c r="AO76" s="86">
        <f t="shared" si="83"/>
        <v>10.133544921875</v>
      </c>
      <c r="AP76" s="86">
        <f t="shared" si="84"/>
        <v>6</v>
      </c>
      <c r="AQ76" s="86" t="b">
        <f t="shared" si="85"/>
        <v>1</v>
      </c>
      <c r="AR76" s="86" t="str">
        <f t="shared" si="86"/>
        <v>Distance</v>
      </c>
      <c r="AS76" s="86" t="str">
        <f t="shared" si="87"/>
        <v>&lt;=</v>
      </c>
      <c r="AT76" s="86">
        <f t="shared" si="88"/>
        <v>121.75244140625</v>
      </c>
      <c r="AU76" s="86">
        <f t="shared" si="89"/>
        <v>3</v>
      </c>
      <c r="AV76" s="86" t="b">
        <f t="shared" si="90"/>
        <v>0</v>
      </c>
      <c r="AW76" s="86" t="str">
        <f t="shared" si="91"/>
        <v>Distance</v>
      </c>
      <c r="AX76" s="86" t="str">
        <f t="shared" si="92"/>
        <v>&gt;</v>
      </c>
      <c r="AY76" s="86">
        <f t="shared" si="93"/>
        <v>87.981201171875</v>
      </c>
      <c r="AZ76" s="86">
        <f t="shared" si="94"/>
        <v>1</v>
      </c>
      <c r="BA76" s="86" t="b">
        <f t="shared" si="95"/>
        <v>1</v>
      </c>
      <c r="BB76" s="86" t="str">
        <f t="shared" si="96"/>
        <v>Speed</v>
      </c>
      <c r="BC76" s="86" t="str">
        <f t="shared" si="97"/>
        <v>&lt;=</v>
      </c>
      <c r="BD76" s="86">
        <f t="shared" si="98"/>
        <v>12.778564453125</v>
      </c>
      <c r="BE76" s="86">
        <f t="shared" si="99"/>
        <v>0</v>
      </c>
      <c r="BF76" s="86" t="b">
        <f t="shared" si="100"/>
        <v>1</v>
      </c>
      <c r="BG76" s="86" t="str">
        <f t="shared" si="101"/>
        <v>Distance</v>
      </c>
      <c r="BH76" s="86" t="str">
        <f t="shared" si="102"/>
        <v>&lt;=</v>
      </c>
      <c r="BI76" s="86">
        <f t="shared" si="103"/>
        <v>341.0556640625</v>
      </c>
      <c r="BJ76" s="15">
        <f t="shared" si="104"/>
        <v>0</v>
      </c>
      <c r="BK76" s="15" t="str">
        <f t="shared" si="105"/>
        <v>Distance&gt;96,015625 AND GEBR&lt;=0,715087890625 AND Speed&gt;8,16943359375 AND Speed&lt;=9,30224609375 AND Speed&lt;=10,133544921875 AND Distance&lt;=121,75244140625 AND Distance&gt;87,981201171875 AND Speed&lt;=12,778564453125 AND Distance&lt;=341,0556640625</v>
      </c>
      <c r="BM76" s="15">
        <v>4.1748046875E-2</v>
      </c>
      <c r="BN76" s="15">
        <v>1</v>
      </c>
      <c r="BO76" s="15" t="s">
        <v>2186</v>
      </c>
    </row>
    <row r="77" spans="1:67">
      <c r="A77" s="15">
        <v>74</v>
      </c>
      <c r="B77" s="15">
        <v>0</v>
      </c>
      <c r="C77" s="15">
        <v>1353086</v>
      </c>
      <c r="D77" s="15">
        <f t="shared" si="53"/>
        <v>330</v>
      </c>
      <c r="E77" s="15">
        <f t="shared" si="54"/>
        <v>1406</v>
      </c>
      <c r="F77" s="15">
        <f t="shared" si="55"/>
        <v>330.34326171875</v>
      </c>
      <c r="G77" s="15">
        <v>105</v>
      </c>
      <c r="H77" s="15">
        <v>106</v>
      </c>
      <c r="I77" s="15">
        <v>72</v>
      </c>
      <c r="J77" s="15">
        <v>7</v>
      </c>
      <c r="K77" s="15">
        <v>347</v>
      </c>
      <c r="L77" s="15">
        <v>95</v>
      </c>
      <c r="M77" s="15">
        <f t="shared" si="56"/>
        <v>2.3193359375E-2</v>
      </c>
      <c r="O77" s="86">
        <f t="shared" si="57"/>
        <v>347</v>
      </c>
      <c r="P77" s="86">
        <f t="shared" si="58"/>
        <v>0.333251953125</v>
      </c>
      <c r="Q77" s="86">
        <f t="shared" si="59"/>
        <v>345</v>
      </c>
      <c r="R77" s="86" t="b">
        <f t="shared" si="60"/>
        <v>1</v>
      </c>
      <c r="S77" s="86" t="str">
        <f t="shared" si="61"/>
        <v>Speed</v>
      </c>
      <c r="T77" s="86" t="str">
        <f t="shared" si="62"/>
        <v>&lt;=</v>
      </c>
      <c r="U77" s="86">
        <f t="shared" si="63"/>
        <v>7.162109375</v>
      </c>
      <c r="V77" s="86">
        <f t="shared" si="64"/>
        <v>201</v>
      </c>
      <c r="W77" s="86" t="b">
        <f t="shared" si="65"/>
        <v>1</v>
      </c>
      <c r="X77" s="86" t="str">
        <f t="shared" si="66"/>
        <v>Distance</v>
      </c>
      <c r="Y77" s="86" t="str">
        <f t="shared" si="67"/>
        <v>&lt;=</v>
      </c>
      <c r="Z77" s="86">
        <f t="shared" si="68"/>
        <v>69.38134765625</v>
      </c>
      <c r="AA77" s="86">
        <f t="shared" si="69"/>
        <v>67</v>
      </c>
      <c r="AB77" s="86" t="b">
        <f t="shared" si="70"/>
        <v>1</v>
      </c>
      <c r="AC77" s="86" t="str">
        <f t="shared" si="71"/>
        <v>Speed</v>
      </c>
      <c r="AD77" s="86" t="str">
        <f t="shared" si="72"/>
        <v>&lt;=</v>
      </c>
      <c r="AE77" s="86">
        <f t="shared" si="73"/>
        <v>7.90380859375</v>
      </c>
      <c r="AF77" s="86">
        <f t="shared" si="74"/>
        <v>66</v>
      </c>
      <c r="AG77" s="86" t="b">
        <f t="shared" si="75"/>
        <v>1</v>
      </c>
      <c r="AH77" s="86" t="str">
        <f t="shared" si="76"/>
        <v>Speed</v>
      </c>
      <c r="AI77" s="86" t="str">
        <f t="shared" si="77"/>
        <v>&lt;=</v>
      </c>
      <c r="AJ77" s="86">
        <f t="shared" si="78"/>
        <v>8.373779296875</v>
      </c>
      <c r="AK77" s="86">
        <f t="shared" si="79"/>
        <v>18</v>
      </c>
      <c r="AL77" s="86" t="b">
        <f t="shared" si="80"/>
        <v>0</v>
      </c>
      <c r="AM77" s="86" t="str">
        <f t="shared" si="81"/>
        <v>Distance</v>
      </c>
      <c r="AN77" s="86" t="str">
        <f t="shared" si="82"/>
        <v>&gt;</v>
      </c>
      <c r="AO77" s="86">
        <f t="shared" si="83"/>
        <v>62.364990234375</v>
      </c>
      <c r="AP77" s="86">
        <f t="shared" si="84"/>
        <v>5</v>
      </c>
      <c r="AQ77" s="86" t="b">
        <f t="shared" si="85"/>
        <v>0</v>
      </c>
      <c r="AR77" s="86" t="str">
        <f t="shared" si="86"/>
        <v>Speed</v>
      </c>
      <c r="AS77" s="86" t="str">
        <f t="shared" si="87"/>
        <v>&gt;</v>
      </c>
      <c r="AT77" s="86">
        <f t="shared" si="88"/>
        <v>5.92333984375</v>
      </c>
      <c r="AU77" s="86">
        <f t="shared" si="89"/>
        <v>3</v>
      </c>
      <c r="AV77" s="86" t="b">
        <f t="shared" si="90"/>
        <v>1</v>
      </c>
      <c r="AW77" s="86" t="str">
        <f t="shared" si="91"/>
        <v>Distance</v>
      </c>
      <c r="AX77" s="86" t="str">
        <f t="shared" si="92"/>
        <v>&lt;=</v>
      </c>
      <c r="AY77" s="86">
        <f t="shared" si="93"/>
        <v>87.981201171875</v>
      </c>
      <c r="AZ77" s="86">
        <f t="shared" si="94"/>
        <v>1</v>
      </c>
      <c r="BA77" s="86" t="b">
        <f t="shared" si="95"/>
        <v>1</v>
      </c>
      <c r="BB77" s="86" t="str">
        <f t="shared" si="96"/>
        <v>Speed</v>
      </c>
      <c r="BC77" s="86" t="str">
        <f t="shared" si="97"/>
        <v>&lt;=</v>
      </c>
      <c r="BD77" s="86">
        <f t="shared" si="98"/>
        <v>12.778564453125</v>
      </c>
      <c r="BE77" s="86">
        <f t="shared" si="99"/>
        <v>0</v>
      </c>
      <c r="BF77" s="86" t="b">
        <f t="shared" si="100"/>
        <v>1</v>
      </c>
      <c r="BG77" s="86" t="str">
        <f t="shared" si="101"/>
        <v>Distance</v>
      </c>
      <c r="BH77" s="86" t="str">
        <f t="shared" si="102"/>
        <v>&lt;=</v>
      </c>
      <c r="BI77" s="86">
        <f t="shared" si="103"/>
        <v>341.0556640625</v>
      </c>
      <c r="BJ77" s="15">
        <f t="shared" si="104"/>
        <v>0</v>
      </c>
      <c r="BK77" s="15" t="str">
        <f t="shared" si="105"/>
        <v>Speed&lt;=7,162109375 AND Distance&lt;=69,38134765625 AND Speed&lt;=7,90380859375 AND Speed&lt;=8,373779296875 AND Distance&gt;62,364990234375 AND Speed&gt;5,92333984375 AND Distance&lt;=87,981201171875 AND Speed&lt;=12,778564453125 AND Distance&lt;=341,0556640625</v>
      </c>
      <c r="BM77" s="15">
        <v>4.58984375E-2</v>
      </c>
      <c r="BN77" s="15">
        <v>1</v>
      </c>
      <c r="BO77" s="15" t="s">
        <v>2122</v>
      </c>
    </row>
    <row r="78" spans="1:67">
      <c r="A78" s="15">
        <v>75</v>
      </c>
      <c r="B78" s="15">
        <v>1</v>
      </c>
      <c r="C78" s="15">
        <v>86855</v>
      </c>
      <c r="D78" s="15">
        <f t="shared" si="53"/>
        <v>21</v>
      </c>
      <c r="E78" s="15">
        <f t="shared" si="54"/>
        <v>839</v>
      </c>
      <c r="F78" s="15">
        <f t="shared" si="55"/>
        <v>21.204833984375</v>
      </c>
      <c r="G78" s="15">
        <v>227</v>
      </c>
      <c r="H78" s="15">
        <v>228</v>
      </c>
      <c r="I78" s="15">
        <v>73</v>
      </c>
      <c r="J78" s="15">
        <v>8</v>
      </c>
      <c r="K78" s="15">
        <v>348</v>
      </c>
      <c r="L78" s="15">
        <v>171</v>
      </c>
      <c r="M78" s="15">
        <f t="shared" si="56"/>
        <v>4.1748046875E-2</v>
      </c>
      <c r="O78" s="86">
        <f t="shared" si="57"/>
        <v>348</v>
      </c>
      <c r="P78" s="86">
        <f t="shared" si="58"/>
        <v>0.111083984375</v>
      </c>
      <c r="Q78" s="86">
        <f t="shared" si="59"/>
        <v>345</v>
      </c>
      <c r="R78" s="86" t="b">
        <f t="shared" si="60"/>
        <v>0</v>
      </c>
      <c r="S78" s="86" t="str">
        <f t="shared" si="61"/>
        <v>Speed</v>
      </c>
      <c r="T78" s="86" t="str">
        <f t="shared" si="62"/>
        <v>&gt;</v>
      </c>
      <c r="U78" s="86">
        <f t="shared" si="63"/>
        <v>7.162109375</v>
      </c>
      <c r="V78" s="86">
        <f t="shared" si="64"/>
        <v>201</v>
      </c>
      <c r="W78" s="86" t="b">
        <f t="shared" si="65"/>
        <v>1</v>
      </c>
      <c r="X78" s="86" t="str">
        <f t="shared" si="66"/>
        <v>Distance</v>
      </c>
      <c r="Y78" s="86" t="str">
        <f t="shared" si="67"/>
        <v>&lt;=</v>
      </c>
      <c r="Z78" s="86">
        <f t="shared" si="68"/>
        <v>69.38134765625</v>
      </c>
      <c r="AA78" s="86">
        <f t="shared" si="69"/>
        <v>67</v>
      </c>
      <c r="AB78" s="86" t="b">
        <f t="shared" si="70"/>
        <v>1</v>
      </c>
      <c r="AC78" s="86" t="str">
        <f t="shared" si="71"/>
        <v>Speed</v>
      </c>
      <c r="AD78" s="86" t="str">
        <f t="shared" si="72"/>
        <v>&lt;=</v>
      </c>
      <c r="AE78" s="86">
        <f t="shared" si="73"/>
        <v>7.90380859375</v>
      </c>
      <c r="AF78" s="86">
        <f t="shared" si="74"/>
        <v>66</v>
      </c>
      <c r="AG78" s="86" t="b">
        <f t="shared" si="75"/>
        <v>1</v>
      </c>
      <c r="AH78" s="86" t="str">
        <f t="shared" si="76"/>
        <v>Speed</v>
      </c>
      <c r="AI78" s="86" t="str">
        <f t="shared" si="77"/>
        <v>&lt;=</v>
      </c>
      <c r="AJ78" s="86">
        <f t="shared" si="78"/>
        <v>8.373779296875</v>
      </c>
      <c r="AK78" s="86">
        <f t="shared" si="79"/>
        <v>18</v>
      </c>
      <c r="AL78" s="86" t="b">
        <f t="shared" si="80"/>
        <v>0</v>
      </c>
      <c r="AM78" s="86" t="str">
        <f t="shared" si="81"/>
        <v>Distance</v>
      </c>
      <c r="AN78" s="86" t="str">
        <f t="shared" si="82"/>
        <v>&gt;</v>
      </c>
      <c r="AO78" s="86">
        <f t="shared" si="83"/>
        <v>62.364990234375</v>
      </c>
      <c r="AP78" s="86">
        <f t="shared" si="84"/>
        <v>5</v>
      </c>
      <c r="AQ78" s="86" t="b">
        <f t="shared" si="85"/>
        <v>0</v>
      </c>
      <c r="AR78" s="86" t="str">
        <f t="shared" si="86"/>
        <v>Speed</v>
      </c>
      <c r="AS78" s="86" t="str">
        <f t="shared" si="87"/>
        <v>&gt;</v>
      </c>
      <c r="AT78" s="86">
        <f t="shared" si="88"/>
        <v>5.92333984375</v>
      </c>
      <c r="AU78" s="86">
        <f t="shared" si="89"/>
        <v>3</v>
      </c>
      <c r="AV78" s="86" t="b">
        <f t="shared" si="90"/>
        <v>1</v>
      </c>
      <c r="AW78" s="86" t="str">
        <f t="shared" si="91"/>
        <v>Distance</v>
      </c>
      <c r="AX78" s="86" t="str">
        <f t="shared" si="92"/>
        <v>&lt;=</v>
      </c>
      <c r="AY78" s="86">
        <f t="shared" si="93"/>
        <v>87.981201171875</v>
      </c>
      <c r="AZ78" s="86">
        <f t="shared" si="94"/>
        <v>1</v>
      </c>
      <c r="BA78" s="86" t="b">
        <f t="shared" si="95"/>
        <v>1</v>
      </c>
      <c r="BB78" s="86" t="str">
        <f t="shared" si="96"/>
        <v>Speed</v>
      </c>
      <c r="BC78" s="86" t="str">
        <f t="shared" si="97"/>
        <v>&lt;=</v>
      </c>
      <c r="BD78" s="86">
        <f t="shared" si="98"/>
        <v>12.778564453125</v>
      </c>
      <c r="BE78" s="86">
        <f t="shared" si="99"/>
        <v>0</v>
      </c>
      <c r="BF78" s="86" t="b">
        <f t="shared" si="100"/>
        <v>1</v>
      </c>
      <c r="BG78" s="86" t="str">
        <f t="shared" si="101"/>
        <v>Distance</v>
      </c>
      <c r="BH78" s="86" t="str">
        <f t="shared" si="102"/>
        <v>&lt;=</v>
      </c>
      <c r="BI78" s="86">
        <f t="shared" si="103"/>
        <v>341.0556640625</v>
      </c>
      <c r="BJ78" s="15">
        <f t="shared" si="104"/>
        <v>1</v>
      </c>
      <c r="BK78" s="15" t="str">
        <f t="shared" si="105"/>
        <v>Speed&gt;7,162109375 AND Distance&lt;=69,38134765625 AND Speed&lt;=7,90380859375 AND Speed&lt;=8,373779296875 AND Distance&gt;62,364990234375 AND Speed&gt;5,92333984375 AND Distance&lt;=87,981201171875 AND Speed&lt;=12,778564453125 AND Distance&lt;=341,0556640625</v>
      </c>
      <c r="BM78" s="15">
        <v>4.7607421875E-2</v>
      </c>
      <c r="BN78" s="15">
        <v>1</v>
      </c>
      <c r="BO78" s="15" t="s">
        <v>2163</v>
      </c>
    </row>
    <row r="79" spans="1:67">
      <c r="A79" s="15">
        <v>76</v>
      </c>
      <c r="B79" s="15">
        <v>0</v>
      </c>
      <c r="C79" s="15">
        <v>1138092</v>
      </c>
      <c r="D79" s="15">
        <f t="shared" si="53"/>
        <v>277</v>
      </c>
      <c r="E79" s="15">
        <f t="shared" si="54"/>
        <v>3500</v>
      </c>
      <c r="F79" s="15">
        <f t="shared" si="55"/>
        <v>277.8544921875</v>
      </c>
      <c r="G79" s="15">
        <v>211</v>
      </c>
      <c r="H79" s="15">
        <v>212</v>
      </c>
      <c r="I79" s="15">
        <v>73</v>
      </c>
      <c r="J79" s="15">
        <v>8</v>
      </c>
      <c r="K79" s="15">
        <v>349</v>
      </c>
      <c r="L79" s="15">
        <v>1218</v>
      </c>
      <c r="M79" s="15">
        <f t="shared" si="56"/>
        <v>0.29736328125</v>
      </c>
      <c r="O79" s="86">
        <f t="shared" si="57"/>
        <v>349</v>
      </c>
      <c r="P79" s="86">
        <f t="shared" si="58"/>
        <v>0.111083984375</v>
      </c>
      <c r="Q79" s="86">
        <f t="shared" si="59"/>
        <v>267</v>
      </c>
      <c r="R79" s="86" t="b">
        <f t="shared" si="60"/>
        <v>1</v>
      </c>
      <c r="S79" s="86" t="str">
        <f t="shared" si="61"/>
        <v>Speed</v>
      </c>
      <c r="T79" s="86" t="str">
        <f t="shared" si="62"/>
        <v>&lt;=</v>
      </c>
      <c r="U79" s="86">
        <f t="shared" si="63"/>
        <v>26.253173828125</v>
      </c>
      <c r="V79" s="86">
        <f t="shared" si="64"/>
        <v>57</v>
      </c>
      <c r="W79" s="86" t="b">
        <f t="shared" si="65"/>
        <v>1</v>
      </c>
      <c r="X79" s="86" t="str">
        <f t="shared" si="66"/>
        <v>Distance</v>
      </c>
      <c r="Y79" s="86" t="str">
        <f t="shared" si="67"/>
        <v>&lt;=</v>
      </c>
      <c r="Z79" s="86">
        <f t="shared" si="68"/>
        <v>419.074462890625</v>
      </c>
      <c r="AA79" s="86">
        <f t="shared" si="69"/>
        <v>37</v>
      </c>
      <c r="AB79" s="86" t="b">
        <f t="shared" si="70"/>
        <v>1</v>
      </c>
      <c r="AC79" s="86" t="str">
        <f t="shared" si="71"/>
        <v>GEBR</v>
      </c>
      <c r="AD79" s="86" t="str">
        <f t="shared" si="72"/>
        <v>&lt;=</v>
      </c>
      <c r="AE79" s="86">
        <f t="shared" si="73"/>
        <v>1.27880859375</v>
      </c>
      <c r="AF79" s="86">
        <f t="shared" si="74"/>
        <v>36</v>
      </c>
      <c r="AG79" s="86" t="b">
        <f t="shared" si="75"/>
        <v>1</v>
      </c>
      <c r="AH79" s="86" t="str">
        <f t="shared" si="76"/>
        <v>Distance</v>
      </c>
      <c r="AI79" s="86" t="str">
        <f t="shared" si="77"/>
        <v>&lt;=</v>
      </c>
      <c r="AJ79" s="86">
        <f t="shared" si="78"/>
        <v>427.474609375</v>
      </c>
      <c r="AK79" s="86">
        <f t="shared" si="79"/>
        <v>12</v>
      </c>
      <c r="AL79" s="86" t="b">
        <f t="shared" si="80"/>
        <v>0</v>
      </c>
      <c r="AM79" s="86" t="str">
        <f t="shared" si="81"/>
        <v>Speed</v>
      </c>
      <c r="AN79" s="86" t="str">
        <f t="shared" si="82"/>
        <v>&gt;</v>
      </c>
      <c r="AO79" s="86">
        <f t="shared" si="83"/>
        <v>26.012939453125</v>
      </c>
      <c r="AP79" s="86">
        <f t="shared" si="84"/>
        <v>10</v>
      </c>
      <c r="AQ79" s="86" t="b">
        <f t="shared" si="85"/>
        <v>0</v>
      </c>
      <c r="AR79" s="86" t="str">
        <f t="shared" si="86"/>
        <v>GEBR</v>
      </c>
      <c r="AS79" s="86" t="str">
        <f t="shared" si="87"/>
        <v>&gt;</v>
      </c>
      <c r="AT79" s="86">
        <f t="shared" si="88"/>
        <v>1.046142578125</v>
      </c>
      <c r="AU79" s="86">
        <f t="shared" si="89"/>
        <v>7</v>
      </c>
      <c r="AV79" s="86" t="b">
        <f t="shared" si="90"/>
        <v>0</v>
      </c>
      <c r="AW79" s="86" t="str">
        <f t="shared" si="91"/>
        <v>Speed</v>
      </c>
      <c r="AX79" s="86" t="str">
        <f t="shared" si="92"/>
        <v>&gt;</v>
      </c>
      <c r="AY79" s="86">
        <f t="shared" si="93"/>
        <v>21.949951171875</v>
      </c>
      <c r="AZ79" s="86">
        <f t="shared" si="94"/>
        <v>2</v>
      </c>
      <c r="BA79" s="86" t="b">
        <f t="shared" si="95"/>
        <v>1</v>
      </c>
      <c r="BB79" s="86" t="str">
        <f t="shared" si="96"/>
        <v>Distance</v>
      </c>
      <c r="BC79" s="86" t="str">
        <f t="shared" si="97"/>
        <v>&lt;=</v>
      </c>
      <c r="BD79" s="86">
        <f t="shared" si="98"/>
        <v>500.308837890625</v>
      </c>
      <c r="BE79" s="86">
        <f t="shared" si="99"/>
        <v>0</v>
      </c>
      <c r="BF79" s="86" t="b">
        <f t="shared" si="100"/>
        <v>0</v>
      </c>
      <c r="BG79" s="86" t="str">
        <f t="shared" si="101"/>
        <v>Distance</v>
      </c>
      <c r="BH79" s="86" t="str">
        <f t="shared" si="102"/>
        <v>&gt;</v>
      </c>
      <c r="BI79" s="86">
        <f t="shared" si="103"/>
        <v>341.0556640625</v>
      </c>
      <c r="BJ79" s="15">
        <f t="shared" si="104"/>
        <v>1</v>
      </c>
      <c r="BK79" s="15" t="str">
        <f t="shared" si="105"/>
        <v>Speed&lt;=26,253173828125 AND Distance&lt;=419,074462890625 AND GEBR&lt;=1,27880859375 AND Distance&lt;=427,474609375 AND Speed&gt;26,012939453125 AND GEBR&gt;1,046142578125 AND Speed&gt;21,949951171875 AND Distance&lt;=500,308837890625 AND Distance&gt;341,0556640625</v>
      </c>
      <c r="BM79" s="15">
        <v>5.126953125E-2</v>
      </c>
      <c r="BN79" s="15">
        <v>1</v>
      </c>
      <c r="BO79" s="15" t="s">
        <v>2204</v>
      </c>
    </row>
    <row r="80" spans="1:67">
      <c r="A80" s="15">
        <v>77</v>
      </c>
      <c r="B80" s="15">
        <v>1</v>
      </c>
      <c r="C80" s="15">
        <v>65931</v>
      </c>
      <c r="D80" s="15">
        <f t="shared" si="53"/>
        <v>16</v>
      </c>
      <c r="E80" s="15">
        <f t="shared" si="54"/>
        <v>395</v>
      </c>
      <c r="F80" s="15">
        <f t="shared" si="55"/>
        <v>16.096435546875</v>
      </c>
      <c r="G80" s="15">
        <v>79</v>
      </c>
      <c r="H80" s="15">
        <v>80</v>
      </c>
      <c r="I80" s="15">
        <v>15</v>
      </c>
      <c r="J80" s="15">
        <v>5</v>
      </c>
      <c r="K80" s="15">
        <v>350</v>
      </c>
      <c r="L80" s="15">
        <v>890</v>
      </c>
      <c r="M80" s="15">
        <f t="shared" si="56"/>
        <v>0.21728515625</v>
      </c>
      <c r="O80" s="86">
        <f t="shared" si="57"/>
        <v>350</v>
      </c>
      <c r="P80" s="86">
        <f t="shared" si="58"/>
        <v>0</v>
      </c>
      <c r="Q80" s="86">
        <f t="shared" si="59"/>
        <v>267</v>
      </c>
      <c r="R80" s="86" t="b">
        <f t="shared" si="60"/>
        <v>0</v>
      </c>
      <c r="S80" s="86" t="str">
        <f t="shared" si="61"/>
        <v>Speed</v>
      </c>
      <c r="T80" s="86" t="str">
        <f t="shared" si="62"/>
        <v>&gt;</v>
      </c>
      <c r="U80" s="86">
        <f t="shared" si="63"/>
        <v>26.253173828125</v>
      </c>
      <c r="V80" s="86">
        <f t="shared" si="64"/>
        <v>57</v>
      </c>
      <c r="W80" s="86" t="b">
        <f t="shared" si="65"/>
        <v>1</v>
      </c>
      <c r="X80" s="86" t="str">
        <f t="shared" si="66"/>
        <v>Distance</v>
      </c>
      <c r="Y80" s="86" t="str">
        <f t="shared" si="67"/>
        <v>&lt;=</v>
      </c>
      <c r="Z80" s="86">
        <f t="shared" si="68"/>
        <v>419.074462890625</v>
      </c>
      <c r="AA80" s="86">
        <f t="shared" si="69"/>
        <v>37</v>
      </c>
      <c r="AB80" s="86" t="b">
        <f t="shared" si="70"/>
        <v>1</v>
      </c>
      <c r="AC80" s="86" t="str">
        <f t="shared" si="71"/>
        <v>GEBR</v>
      </c>
      <c r="AD80" s="86" t="str">
        <f t="shared" si="72"/>
        <v>&lt;=</v>
      </c>
      <c r="AE80" s="86">
        <f t="shared" si="73"/>
        <v>1.27880859375</v>
      </c>
      <c r="AF80" s="86">
        <f t="shared" si="74"/>
        <v>36</v>
      </c>
      <c r="AG80" s="86" t="b">
        <f t="shared" si="75"/>
        <v>1</v>
      </c>
      <c r="AH80" s="86" t="str">
        <f t="shared" si="76"/>
        <v>Distance</v>
      </c>
      <c r="AI80" s="86" t="str">
        <f t="shared" si="77"/>
        <v>&lt;=</v>
      </c>
      <c r="AJ80" s="86">
        <f t="shared" si="78"/>
        <v>427.474609375</v>
      </c>
      <c r="AK80" s="86">
        <f t="shared" si="79"/>
        <v>12</v>
      </c>
      <c r="AL80" s="86" t="b">
        <f t="shared" si="80"/>
        <v>0</v>
      </c>
      <c r="AM80" s="86" t="str">
        <f t="shared" si="81"/>
        <v>Speed</v>
      </c>
      <c r="AN80" s="86" t="str">
        <f t="shared" si="82"/>
        <v>&gt;</v>
      </c>
      <c r="AO80" s="86">
        <f t="shared" si="83"/>
        <v>26.012939453125</v>
      </c>
      <c r="AP80" s="86">
        <f t="shared" si="84"/>
        <v>10</v>
      </c>
      <c r="AQ80" s="86" t="b">
        <f t="shared" si="85"/>
        <v>0</v>
      </c>
      <c r="AR80" s="86" t="str">
        <f t="shared" si="86"/>
        <v>GEBR</v>
      </c>
      <c r="AS80" s="86" t="str">
        <f t="shared" si="87"/>
        <v>&gt;</v>
      </c>
      <c r="AT80" s="86">
        <f t="shared" si="88"/>
        <v>1.046142578125</v>
      </c>
      <c r="AU80" s="86">
        <f t="shared" si="89"/>
        <v>7</v>
      </c>
      <c r="AV80" s="86" t="b">
        <f t="shared" si="90"/>
        <v>0</v>
      </c>
      <c r="AW80" s="86" t="str">
        <f t="shared" si="91"/>
        <v>Speed</v>
      </c>
      <c r="AX80" s="86" t="str">
        <f t="shared" si="92"/>
        <v>&gt;</v>
      </c>
      <c r="AY80" s="86">
        <f t="shared" si="93"/>
        <v>21.949951171875</v>
      </c>
      <c r="AZ80" s="86">
        <f t="shared" si="94"/>
        <v>2</v>
      </c>
      <c r="BA80" s="86" t="b">
        <f t="shared" si="95"/>
        <v>1</v>
      </c>
      <c r="BB80" s="86" t="str">
        <f t="shared" si="96"/>
        <v>Distance</v>
      </c>
      <c r="BC80" s="86" t="str">
        <f t="shared" si="97"/>
        <v>&lt;=</v>
      </c>
      <c r="BD80" s="86">
        <f t="shared" si="98"/>
        <v>500.308837890625</v>
      </c>
      <c r="BE80" s="86">
        <f t="shared" si="99"/>
        <v>0</v>
      </c>
      <c r="BF80" s="86" t="b">
        <f t="shared" si="100"/>
        <v>0</v>
      </c>
      <c r="BG80" s="86" t="str">
        <f t="shared" si="101"/>
        <v>Distance</v>
      </c>
      <c r="BH80" s="86" t="str">
        <f t="shared" si="102"/>
        <v>&gt;</v>
      </c>
      <c r="BI80" s="86">
        <f t="shared" si="103"/>
        <v>341.0556640625</v>
      </c>
      <c r="BJ80" s="15">
        <f t="shared" si="104"/>
        <v>1</v>
      </c>
      <c r="BK80" s="15" t="str">
        <f t="shared" si="105"/>
        <v>Speed&gt;26,253173828125 AND Distance&lt;=419,074462890625 AND GEBR&lt;=1,27880859375 AND Distance&lt;=427,474609375 AND Speed&gt;26,012939453125 AND GEBR&gt;1,046142578125 AND Speed&gt;21,949951171875 AND Distance&lt;=500,308837890625 AND Distance&gt;341,0556640625</v>
      </c>
      <c r="BM80" s="15">
        <v>5.56640625E-2</v>
      </c>
      <c r="BN80" s="15">
        <v>1</v>
      </c>
      <c r="BO80" s="15" t="s">
        <v>2155</v>
      </c>
    </row>
    <row r="81" spans="1:67">
      <c r="A81" s="15">
        <v>78</v>
      </c>
      <c r="B81" s="15">
        <v>0</v>
      </c>
      <c r="C81" s="15">
        <v>977378</v>
      </c>
      <c r="D81" s="15">
        <f t="shared" si="53"/>
        <v>238</v>
      </c>
      <c r="E81" s="15">
        <f t="shared" si="54"/>
        <v>2530</v>
      </c>
      <c r="F81" s="15">
        <f t="shared" si="55"/>
        <v>238.61767578125</v>
      </c>
      <c r="G81" s="15">
        <v>145</v>
      </c>
      <c r="H81" s="15">
        <v>146</v>
      </c>
      <c r="I81" s="15">
        <v>15</v>
      </c>
      <c r="J81" s="15">
        <v>5</v>
      </c>
      <c r="K81" s="15">
        <v>353</v>
      </c>
      <c r="L81" s="15">
        <v>1303</v>
      </c>
      <c r="M81" s="15">
        <f t="shared" si="56"/>
        <v>0.318115234375</v>
      </c>
      <c r="O81" s="86">
        <f t="shared" si="57"/>
        <v>353</v>
      </c>
      <c r="P81" s="86">
        <f t="shared" si="58"/>
        <v>0.199951171875</v>
      </c>
      <c r="Q81" s="86">
        <f t="shared" si="59"/>
        <v>294</v>
      </c>
      <c r="R81" s="86" t="b">
        <f t="shared" si="60"/>
        <v>1</v>
      </c>
      <c r="S81" s="86" t="str">
        <f t="shared" si="61"/>
        <v>Distance</v>
      </c>
      <c r="T81" s="86" t="str">
        <f t="shared" si="62"/>
        <v>&lt;=</v>
      </c>
      <c r="U81" s="86">
        <f t="shared" si="63"/>
        <v>131.35888671875</v>
      </c>
      <c r="V81" s="86">
        <f t="shared" si="64"/>
        <v>292</v>
      </c>
      <c r="W81" s="86" t="b">
        <f t="shared" si="65"/>
        <v>0</v>
      </c>
      <c r="X81" s="86" t="str">
        <f t="shared" si="66"/>
        <v>GEBR</v>
      </c>
      <c r="Y81" s="86" t="str">
        <f t="shared" si="67"/>
        <v>&gt;</v>
      </c>
      <c r="Z81" s="86">
        <f t="shared" si="68"/>
        <v>0.715087890625</v>
      </c>
      <c r="AA81" s="86">
        <f t="shared" si="69"/>
        <v>289</v>
      </c>
      <c r="AB81" s="86" t="b">
        <f t="shared" si="70"/>
        <v>0</v>
      </c>
      <c r="AC81" s="86" t="str">
        <f t="shared" si="71"/>
        <v>Speed</v>
      </c>
      <c r="AD81" s="86" t="str">
        <f t="shared" si="72"/>
        <v>&gt;</v>
      </c>
      <c r="AE81" s="86">
        <f t="shared" si="73"/>
        <v>11.22900390625</v>
      </c>
      <c r="AF81" s="86">
        <f t="shared" si="74"/>
        <v>123</v>
      </c>
      <c r="AG81" s="86" t="b">
        <f t="shared" si="75"/>
        <v>1</v>
      </c>
      <c r="AH81" s="86" t="str">
        <f t="shared" si="76"/>
        <v>Distance</v>
      </c>
      <c r="AI81" s="86" t="str">
        <f t="shared" si="77"/>
        <v>&lt;=</v>
      </c>
      <c r="AJ81" s="86">
        <f t="shared" si="78"/>
        <v>139.6171875</v>
      </c>
      <c r="AK81" s="86">
        <f t="shared" si="79"/>
        <v>26</v>
      </c>
      <c r="AL81" s="86" t="b">
        <f t="shared" si="80"/>
        <v>1</v>
      </c>
      <c r="AM81" s="86" t="str">
        <f t="shared" si="81"/>
        <v>Speed</v>
      </c>
      <c r="AN81" s="86" t="str">
        <f t="shared" si="82"/>
        <v>&lt;=</v>
      </c>
      <c r="AO81" s="86">
        <f t="shared" si="83"/>
        <v>12.110107421875</v>
      </c>
      <c r="AP81" s="86">
        <f t="shared" si="84"/>
        <v>6</v>
      </c>
      <c r="AQ81" s="86" t="b">
        <f t="shared" si="85"/>
        <v>0</v>
      </c>
      <c r="AR81" s="86" t="str">
        <f t="shared" si="86"/>
        <v>Distance</v>
      </c>
      <c r="AS81" s="86" t="str">
        <f t="shared" si="87"/>
        <v>&gt;</v>
      </c>
      <c r="AT81" s="86">
        <f t="shared" si="88"/>
        <v>121.75244140625</v>
      </c>
      <c r="AU81" s="86">
        <f t="shared" si="89"/>
        <v>3</v>
      </c>
      <c r="AV81" s="86" t="b">
        <f t="shared" si="90"/>
        <v>0</v>
      </c>
      <c r="AW81" s="86" t="str">
        <f t="shared" si="91"/>
        <v>Distance</v>
      </c>
      <c r="AX81" s="86" t="str">
        <f t="shared" si="92"/>
        <v>&gt;</v>
      </c>
      <c r="AY81" s="86">
        <f t="shared" si="93"/>
        <v>87.981201171875</v>
      </c>
      <c r="AZ81" s="86">
        <f t="shared" si="94"/>
        <v>1</v>
      </c>
      <c r="BA81" s="86" t="b">
        <f t="shared" si="95"/>
        <v>1</v>
      </c>
      <c r="BB81" s="86" t="str">
        <f t="shared" si="96"/>
        <v>Speed</v>
      </c>
      <c r="BC81" s="86" t="str">
        <f t="shared" si="97"/>
        <v>&lt;=</v>
      </c>
      <c r="BD81" s="86">
        <f t="shared" si="98"/>
        <v>12.778564453125</v>
      </c>
      <c r="BE81" s="86">
        <f t="shared" si="99"/>
        <v>0</v>
      </c>
      <c r="BF81" s="86" t="b">
        <f t="shared" si="100"/>
        <v>1</v>
      </c>
      <c r="BG81" s="86" t="str">
        <f t="shared" si="101"/>
        <v>Distance</v>
      </c>
      <c r="BH81" s="86" t="str">
        <f t="shared" si="102"/>
        <v>&lt;=</v>
      </c>
      <c r="BI81" s="86">
        <f t="shared" si="103"/>
        <v>341.0556640625</v>
      </c>
      <c r="BJ81" s="15">
        <f t="shared" si="104"/>
        <v>0</v>
      </c>
      <c r="BK81" s="15" t="str">
        <f t="shared" si="105"/>
        <v>Distance&lt;=131,35888671875 AND GEBR&gt;0,715087890625 AND Speed&gt;11,22900390625 AND Distance&lt;=139,6171875 AND Speed&lt;=12,110107421875 AND Distance&gt;121,75244140625 AND Distance&gt;87,981201171875 AND Speed&lt;=12,778564453125 AND Distance&lt;=341,0556640625</v>
      </c>
      <c r="BM81" s="15">
        <v>5.56640625E-2</v>
      </c>
      <c r="BN81" s="15">
        <v>1</v>
      </c>
      <c r="BO81" s="15" t="s">
        <v>2161</v>
      </c>
    </row>
    <row r="82" spans="1:67">
      <c r="A82" s="15">
        <v>79</v>
      </c>
      <c r="B82" s="15">
        <v>0</v>
      </c>
      <c r="C82" s="15">
        <v>981968</v>
      </c>
      <c r="D82" s="15">
        <f t="shared" si="53"/>
        <v>239</v>
      </c>
      <c r="E82" s="15">
        <f t="shared" si="54"/>
        <v>3024</v>
      </c>
      <c r="F82" s="15">
        <f t="shared" si="55"/>
        <v>239.73828125</v>
      </c>
      <c r="G82" s="15">
        <v>117</v>
      </c>
      <c r="H82" s="15">
        <v>118</v>
      </c>
      <c r="I82" s="15">
        <v>77</v>
      </c>
      <c r="J82" s="15">
        <v>6</v>
      </c>
      <c r="K82" s="15">
        <v>354</v>
      </c>
      <c r="L82" s="15">
        <v>1134</v>
      </c>
      <c r="M82" s="15">
        <f t="shared" si="56"/>
        <v>0.27685546875</v>
      </c>
      <c r="O82" s="86">
        <f t="shared" si="57"/>
        <v>354</v>
      </c>
      <c r="P82" s="86">
        <f t="shared" si="58"/>
        <v>0.333251953125</v>
      </c>
      <c r="Q82" s="86">
        <f t="shared" si="59"/>
        <v>294</v>
      </c>
      <c r="R82" s="86" t="b">
        <f t="shared" si="60"/>
        <v>0</v>
      </c>
      <c r="S82" s="86" t="str">
        <f t="shared" si="61"/>
        <v>Distance</v>
      </c>
      <c r="T82" s="86" t="str">
        <f t="shared" si="62"/>
        <v>&gt;</v>
      </c>
      <c r="U82" s="86">
        <f t="shared" si="63"/>
        <v>131.35888671875</v>
      </c>
      <c r="V82" s="86">
        <f t="shared" si="64"/>
        <v>292</v>
      </c>
      <c r="W82" s="86" t="b">
        <f t="shared" si="65"/>
        <v>0</v>
      </c>
      <c r="X82" s="86" t="str">
        <f t="shared" si="66"/>
        <v>GEBR</v>
      </c>
      <c r="Y82" s="86" t="str">
        <f t="shared" si="67"/>
        <v>&gt;</v>
      </c>
      <c r="Z82" s="86">
        <f t="shared" si="68"/>
        <v>0.715087890625</v>
      </c>
      <c r="AA82" s="86">
        <f t="shared" si="69"/>
        <v>289</v>
      </c>
      <c r="AB82" s="86" t="b">
        <f t="shared" si="70"/>
        <v>0</v>
      </c>
      <c r="AC82" s="86" t="str">
        <f t="shared" si="71"/>
        <v>Speed</v>
      </c>
      <c r="AD82" s="86" t="str">
        <f t="shared" si="72"/>
        <v>&gt;</v>
      </c>
      <c r="AE82" s="86">
        <f t="shared" si="73"/>
        <v>11.22900390625</v>
      </c>
      <c r="AF82" s="86">
        <f t="shared" si="74"/>
        <v>123</v>
      </c>
      <c r="AG82" s="86" t="b">
        <f t="shared" si="75"/>
        <v>1</v>
      </c>
      <c r="AH82" s="86" t="str">
        <f t="shared" si="76"/>
        <v>Distance</v>
      </c>
      <c r="AI82" s="86" t="str">
        <f t="shared" si="77"/>
        <v>&lt;=</v>
      </c>
      <c r="AJ82" s="86">
        <f t="shared" si="78"/>
        <v>139.6171875</v>
      </c>
      <c r="AK82" s="86">
        <f t="shared" si="79"/>
        <v>26</v>
      </c>
      <c r="AL82" s="86" t="b">
        <f t="shared" si="80"/>
        <v>1</v>
      </c>
      <c r="AM82" s="86" t="str">
        <f t="shared" si="81"/>
        <v>Speed</v>
      </c>
      <c r="AN82" s="86" t="str">
        <f t="shared" si="82"/>
        <v>&lt;=</v>
      </c>
      <c r="AO82" s="86">
        <f t="shared" si="83"/>
        <v>12.110107421875</v>
      </c>
      <c r="AP82" s="86">
        <f t="shared" si="84"/>
        <v>6</v>
      </c>
      <c r="AQ82" s="86" t="b">
        <f t="shared" si="85"/>
        <v>0</v>
      </c>
      <c r="AR82" s="86" t="str">
        <f t="shared" si="86"/>
        <v>Distance</v>
      </c>
      <c r="AS82" s="86" t="str">
        <f t="shared" si="87"/>
        <v>&gt;</v>
      </c>
      <c r="AT82" s="86">
        <f t="shared" si="88"/>
        <v>121.75244140625</v>
      </c>
      <c r="AU82" s="86">
        <f t="shared" si="89"/>
        <v>3</v>
      </c>
      <c r="AV82" s="86" t="b">
        <f t="shared" si="90"/>
        <v>0</v>
      </c>
      <c r="AW82" s="86" t="str">
        <f t="shared" si="91"/>
        <v>Distance</v>
      </c>
      <c r="AX82" s="86" t="str">
        <f t="shared" si="92"/>
        <v>&gt;</v>
      </c>
      <c r="AY82" s="86">
        <f t="shared" si="93"/>
        <v>87.981201171875</v>
      </c>
      <c r="AZ82" s="86">
        <f t="shared" si="94"/>
        <v>1</v>
      </c>
      <c r="BA82" s="86" t="b">
        <f t="shared" si="95"/>
        <v>1</v>
      </c>
      <c r="BB82" s="86" t="str">
        <f t="shared" si="96"/>
        <v>Speed</v>
      </c>
      <c r="BC82" s="86" t="str">
        <f t="shared" si="97"/>
        <v>&lt;=</v>
      </c>
      <c r="BD82" s="86">
        <f t="shared" si="98"/>
        <v>12.778564453125</v>
      </c>
      <c r="BE82" s="86">
        <f t="shared" si="99"/>
        <v>0</v>
      </c>
      <c r="BF82" s="86" t="b">
        <f t="shared" si="100"/>
        <v>1</v>
      </c>
      <c r="BG82" s="86" t="str">
        <f t="shared" si="101"/>
        <v>Distance</v>
      </c>
      <c r="BH82" s="86" t="str">
        <f t="shared" si="102"/>
        <v>&lt;=</v>
      </c>
      <c r="BI82" s="86">
        <f t="shared" si="103"/>
        <v>341.0556640625</v>
      </c>
      <c r="BJ82" s="15">
        <f t="shared" si="104"/>
        <v>0</v>
      </c>
      <c r="BK82" s="15" t="str">
        <f t="shared" si="105"/>
        <v>Distance&gt;131,35888671875 AND GEBR&gt;0,715087890625 AND Speed&gt;11,22900390625 AND Distance&lt;=139,6171875 AND Speed&lt;=12,110107421875 AND Distance&gt;121,75244140625 AND Distance&gt;87,981201171875 AND Speed&lt;=12,778564453125 AND Distance&lt;=341,0556640625</v>
      </c>
      <c r="BM82" s="15">
        <v>6.6650390625E-2</v>
      </c>
      <c r="BN82" s="15">
        <v>1</v>
      </c>
      <c r="BO82" s="15" t="s">
        <v>2128</v>
      </c>
    </row>
    <row r="83" spans="1:67">
      <c r="A83" s="15">
        <v>80</v>
      </c>
      <c r="B83" s="15">
        <v>0</v>
      </c>
      <c r="C83" s="15">
        <v>1166462</v>
      </c>
      <c r="D83" s="15">
        <f t="shared" si="53"/>
        <v>284</v>
      </c>
      <c r="E83" s="15">
        <f t="shared" si="54"/>
        <v>3198</v>
      </c>
      <c r="F83" s="15">
        <f t="shared" si="55"/>
        <v>284.78076171875</v>
      </c>
      <c r="G83" s="15">
        <v>81</v>
      </c>
      <c r="H83" s="15">
        <v>82</v>
      </c>
      <c r="I83" s="15">
        <v>77</v>
      </c>
      <c r="J83" s="15">
        <v>6</v>
      </c>
      <c r="K83" s="15">
        <v>355</v>
      </c>
      <c r="L83" s="15">
        <v>410</v>
      </c>
      <c r="M83" s="15">
        <f t="shared" si="56"/>
        <v>0.10009765625</v>
      </c>
      <c r="O83" s="86">
        <f t="shared" si="57"/>
        <v>355</v>
      </c>
      <c r="P83" s="86">
        <f t="shared" si="58"/>
        <v>8.3251953125E-2</v>
      </c>
      <c r="Q83" s="86">
        <f t="shared" si="59"/>
        <v>343</v>
      </c>
      <c r="R83" s="86" t="b">
        <f t="shared" si="60"/>
        <v>1</v>
      </c>
      <c r="S83" s="86" t="str">
        <f t="shared" si="61"/>
        <v>Speed</v>
      </c>
      <c r="T83" s="86" t="str">
        <f t="shared" si="62"/>
        <v>&lt;=</v>
      </c>
      <c r="U83" s="86">
        <f t="shared" si="63"/>
        <v>25.47607421875</v>
      </c>
      <c r="V83" s="86">
        <f t="shared" si="64"/>
        <v>341</v>
      </c>
      <c r="W83" s="86" t="b">
        <f t="shared" si="65"/>
        <v>1</v>
      </c>
      <c r="X83" s="86" t="str">
        <f t="shared" si="66"/>
        <v>Distance</v>
      </c>
      <c r="Y83" s="86" t="str">
        <f t="shared" si="67"/>
        <v>&lt;=</v>
      </c>
      <c r="Z83" s="86">
        <f t="shared" si="68"/>
        <v>632.602783203125</v>
      </c>
      <c r="AA83" s="86">
        <f t="shared" si="69"/>
        <v>340</v>
      </c>
      <c r="AB83" s="86" t="b">
        <f t="shared" si="70"/>
        <v>1</v>
      </c>
      <c r="AC83" s="86" t="str">
        <f t="shared" si="71"/>
        <v>GEBR</v>
      </c>
      <c r="AD83" s="86" t="str">
        <f t="shared" si="72"/>
        <v>&lt;=</v>
      </c>
      <c r="AE83" s="86">
        <f t="shared" si="73"/>
        <v>0.715087890625</v>
      </c>
      <c r="AF83" s="86">
        <f t="shared" si="74"/>
        <v>159</v>
      </c>
      <c r="AG83" s="86" t="b">
        <f t="shared" si="75"/>
        <v>0</v>
      </c>
      <c r="AH83" s="86" t="str">
        <f t="shared" si="76"/>
        <v>Speed</v>
      </c>
      <c r="AI83" s="86" t="str">
        <f t="shared" si="77"/>
        <v>&gt;</v>
      </c>
      <c r="AJ83" s="86">
        <f t="shared" si="78"/>
        <v>24.964111328125</v>
      </c>
      <c r="AK83" s="86">
        <f t="shared" si="79"/>
        <v>157</v>
      </c>
      <c r="AL83" s="86" t="b">
        <f t="shared" si="80"/>
        <v>1</v>
      </c>
      <c r="AM83" s="86" t="str">
        <f t="shared" si="81"/>
        <v>Speed</v>
      </c>
      <c r="AN83" s="86" t="str">
        <f t="shared" si="82"/>
        <v>&lt;=</v>
      </c>
      <c r="AO83" s="86">
        <f t="shared" si="83"/>
        <v>25.82080078125</v>
      </c>
      <c r="AP83" s="86">
        <f t="shared" si="84"/>
        <v>30</v>
      </c>
      <c r="AQ83" s="86" t="b">
        <f t="shared" si="85"/>
        <v>1</v>
      </c>
      <c r="AR83" s="86" t="str">
        <f t="shared" si="86"/>
        <v>Distance</v>
      </c>
      <c r="AS83" s="86" t="str">
        <f t="shared" si="87"/>
        <v>&lt;=</v>
      </c>
      <c r="AT83" s="86">
        <f t="shared" si="88"/>
        <v>660.4921875</v>
      </c>
      <c r="AU83" s="86">
        <f t="shared" si="89"/>
        <v>8</v>
      </c>
      <c r="AV83" s="86" t="b">
        <f t="shared" si="90"/>
        <v>0</v>
      </c>
      <c r="AW83" s="86" t="str">
        <f t="shared" si="91"/>
        <v>Distance</v>
      </c>
      <c r="AX83" s="86" t="str">
        <f t="shared" si="92"/>
        <v>&gt;</v>
      </c>
      <c r="AY83" s="86">
        <f t="shared" si="93"/>
        <v>579.99755859375</v>
      </c>
      <c r="AZ83" s="86">
        <f t="shared" si="94"/>
        <v>2</v>
      </c>
      <c r="BA83" s="86" t="b">
        <f t="shared" si="95"/>
        <v>0</v>
      </c>
      <c r="BB83" s="86" t="str">
        <f t="shared" si="96"/>
        <v>Distance</v>
      </c>
      <c r="BC83" s="86" t="str">
        <f t="shared" si="97"/>
        <v>&gt;</v>
      </c>
      <c r="BD83" s="86">
        <f t="shared" si="98"/>
        <v>500.308837890625</v>
      </c>
      <c r="BE83" s="86">
        <f t="shared" si="99"/>
        <v>0</v>
      </c>
      <c r="BF83" s="86" t="b">
        <f t="shared" si="100"/>
        <v>0</v>
      </c>
      <c r="BG83" s="86" t="str">
        <f t="shared" si="101"/>
        <v>Distance</v>
      </c>
      <c r="BH83" s="86" t="str">
        <f t="shared" si="102"/>
        <v>&gt;</v>
      </c>
      <c r="BI83" s="86">
        <f t="shared" si="103"/>
        <v>341.0556640625</v>
      </c>
      <c r="BJ83" s="15">
        <f t="shared" si="104"/>
        <v>1</v>
      </c>
      <c r="BK83" s="15" t="str">
        <f t="shared" si="105"/>
        <v>Speed&lt;=25,47607421875 AND Distance&lt;=632,602783203125 AND GEBR&lt;=0,715087890625 AND Speed&gt;24,964111328125 AND Speed&lt;=25,82080078125 AND Distance&lt;=660,4921875 AND Distance&gt;579,99755859375 AND Distance&gt;500,308837890625 AND Distance&gt;341,0556640625</v>
      </c>
      <c r="BM83" s="15">
        <v>6.6650390625E-2</v>
      </c>
      <c r="BN83" s="15">
        <v>1</v>
      </c>
      <c r="BO83" s="15" t="s">
        <v>2191</v>
      </c>
    </row>
    <row r="84" spans="1:67">
      <c r="A84" s="15">
        <v>81</v>
      </c>
      <c r="B84" s="15">
        <v>-2</v>
      </c>
      <c r="C84" s="15">
        <v>-8192</v>
      </c>
      <c r="D84" s="15">
        <f t="shared" si="53"/>
        <v>-1</v>
      </c>
      <c r="E84" s="15">
        <f t="shared" si="54"/>
        <v>0</v>
      </c>
      <c r="F84" s="15">
        <f t="shared" si="55"/>
        <v>-1</v>
      </c>
      <c r="G84" s="15">
        <v>477</v>
      </c>
      <c r="H84" s="15">
        <v>478</v>
      </c>
      <c r="I84" s="15">
        <v>80</v>
      </c>
      <c r="J84" s="15">
        <v>7</v>
      </c>
      <c r="K84" s="15">
        <v>356</v>
      </c>
      <c r="L84" s="15">
        <v>0</v>
      </c>
      <c r="M84" s="15">
        <f t="shared" si="56"/>
        <v>0</v>
      </c>
      <c r="O84" s="86">
        <f t="shared" si="57"/>
        <v>356</v>
      </c>
      <c r="P84" s="86">
        <f t="shared" si="58"/>
        <v>0.22216796875</v>
      </c>
      <c r="Q84" s="86">
        <f t="shared" si="59"/>
        <v>343</v>
      </c>
      <c r="R84" s="86" t="b">
        <f t="shared" si="60"/>
        <v>0</v>
      </c>
      <c r="S84" s="86" t="str">
        <f t="shared" si="61"/>
        <v>Speed</v>
      </c>
      <c r="T84" s="86" t="str">
        <f t="shared" si="62"/>
        <v>&gt;</v>
      </c>
      <c r="U84" s="86">
        <f t="shared" si="63"/>
        <v>25.47607421875</v>
      </c>
      <c r="V84" s="86">
        <f t="shared" si="64"/>
        <v>341</v>
      </c>
      <c r="W84" s="86" t="b">
        <f t="shared" si="65"/>
        <v>1</v>
      </c>
      <c r="X84" s="86" t="str">
        <f t="shared" si="66"/>
        <v>Distance</v>
      </c>
      <c r="Y84" s="86" t="str">
        <f t="shared" si="67"/>
        <v>&lt;=</v>
      </c>
      <c r="Z84" s="86">
        <f t="shared" si="68"/>
        <v>632.602783203125</v>
      </c>
      <c r="AA84" s="86">
        <f t="shared" si="69"/>
        <v>340</v>
      </c>
      <c r="AB84" s="86" t="b">
        <f t="shared" si="70"/>
        <v>1</v>
      </c>
      <c r="AC84" s="86" t="str">
        <f t="shared" si="71"/>
        <v>GEBR</v>
      </c>
      <c r="AD84" s="86" t="str">
        <f t="shared" si="72"/>
        <v>&lt;=</v>
      </c>
      <c r="AE84" s="86">
        <f t="shared" si="73"/>
        <v>0.715087890625</v>
      </c>
      <c r="AF84" s="86">
        <f t="shared" si="74"/>
        <v>159</v>
      </c>
      <c r="AG84" s="86" t="b">
        <f t="shared" si="75"/>
        <v>0</v>
      </c>
      <c r="AH84" s="86" t="str">
        <f t="shared" si="76"/>
        <v>Speed</v>
      </c>
      <c r="AI84" s="86" t="str">
        <f t="shared" si="77"/>
        <v>&gt;</v>
      </c>
      <c r="AJ84" s="86">
        <f t="shared" si="78"/>
        <v>24.964111328125</v>
      </c>
      <c r="AK84" s="86">
        <f t="shared" si="79"/>
        <v>157</v>
      </c>
      <c r="AL84" s="86" t="b">
        <f t="shared" si="80"/>
        <v>1</v>
      </c>
      <c r="AM84" s="86" t="str">
        <f t="shared" si="81"/>
        <v>Speed</v>
      </c>
      <c r="AN84" s="86" t="str">
        <f t="shared" si="82"/>
        <v>&lt;=</v>
      </c>
      <c r="AO84" s="86">
        <f t="shared" si="83"/>
        <v>25.82080078125</v>
      </c>
      <c r="AP84" s="86">
        <f t="shared" si="84"/>
        <v>30</v>
      </c>
      <c r="AQ84" s="86" t="b">
        <f t="shared" si="85"/>
        <v>1</v>
      </c>
      <c r="AR84" s="86" t="str">
        <f t="shared" si="86"/>
        <v>Distance</v>
      </c>
      <c r="AS84" s="86" t="str">
        <f t="shared" si="87"/>
        <v>&lt;=</v>
      </c>
      <c r="AT84" s="86">
        <f t="shared" si="88"/>
        <v>660.4921875</v>
      </c>
      <c r="AU84" s="86">
        <f t="shared" si="89"/>
        <v>8</v>
      </c>
      <c r="AV84" s="86" t="b">
        <f t="shared" si="90"/>
        <v>0</v>
      </c>
      <c r="AW84" s="86" t="str">
        <f t="shared" si="91"/>
        <v>Distance</v>
      </c>
      <c r="AX84" s="86" t="str">
        <f t="shared" si="92"/>
        <v>&gt;</v>
      </c>
      <c r="AY84" s="86">
        <f t="shared" si="93"/>
        <v>579.99755859375</v>
      </c>
      <c r="AZ84" s="86">
        <f t="shared" si="94"/>
        <v>2</v>
      </c>
      <c r="BA84" s="86" t="b">
        <f t="shared" si="95"/>
        <v>0</v>
      </c>
      <c r="BB84" s="86" t="str">
        <f t="shared" si="96"/>
        <v>Distance</v>
      </c>
      <c r="BC84" s="86" t="str">
        <f t="shared" si="97"/>
        <v>&gt;</v>
      </c>
      <c r="BD84" s="86">
        <f t="shared" si="98"/>
        <v>500.308837890625</v>
      </c>
      <c r="BE84" s="86">
        <f t="shared" si="99"/>
        <v>0</v>
      </c>
      <c r="BF84" s="86" t="b">
        <f t="shared" si="100"/>
        <v>0</v>
      </c>
      <c r="BG84" s="86" t="str">
        <f t="shared" si="101"/>
        <v>Distance</v>
      </c>
      <c r="BH84" s="86" t="str">
        <f t="shared" si="102"/>
        <v>&gt;</v>
      </c>
      <c r="BI84" s="86">
        <f t="shared" si="103"/>
        <v>341.0556640625</v>
      </c>
      <c r="BJ84" s="15">
        <f t="shared" si="104"/>
        <v>0</v>
      </c>
      <c r="BK84" s="15" t="str">
        <f t="shared" si="105"/>
        <v>Speed&gt;25,47607421875 AND Distance&lt;=632,602783203125 AND GEBR&lt;=0,715087890625 AND Speed&gt;24,964111328125 AND Speed&lt;=25,82080078125 AND Distance&lt;=660,4921875 AND Distance&gt;579,99755859375 AND Distance&gt;500,308837890625 AND Distance&gt;341,0556640625</v>
      </c>
      <c r="BM84" s="15">
        <v>6.6650390625E-2</v>
      </c>
      <c r="BN84" s="15">
        <v>1</v>
      </c>
      <c r="BO84" s="15" t="s">
        <v>2209</v>
      </c>
    </row>
    <row r="85" spans="1:67">
      <c r="A85" s="15">
        <v>82</v>
      </c>
      <c r="B85" s="15">
        <v>1</v>
      </c>
      <c r="C85" s="15">
        <v>69034</v>
      </c>
      <c r="D85" s="15">
        <f t="shared" si="53"/>
        <v>16</v>
      </c>
      <c r="E85" s="15">
        <f t="shared" si="54"/>
        <v>3498</v>
      </c>
      <c r="F85" s="15">
        <f t="shared" si="55"/>
        <v>16.85400390625</v>
      </c>
      <c r="G85" s="15">
        <v>371</v>
      </c>
      <c r="H85" s="15">
        <v>372</v>
      </c>
      <c r="I85" s="15">
        <v>80</v>
      </c>
      <c r="J85" s="15">
        <v>7</v>
      </c>
      <c r="K85" s="15">
        <v>359</v>
      </c>
      <c r="L85" s="15">
        <v>1229</v>
      </c>
      <c r="M85" s="15">
        <f t="shared" si="56"/>
        <v>0.300048828125</v>
      </c>
      <c r="O85" s="86">
        <f t="shared" si="57"/>
        <v>359</v>
      </c>
      <c r="P85" s="86">
        <f t="shared" si="58"/>
        <v>1.708984375E-3</v>
      </c>
      <c r="Q85" s="86">
        <f t="shared" si="59"/>
        <v>188</v>
      </c>
      <c r="R85" s="86" t="b">
        <f t="shared" si="60"/>
        <v>1</v>
      </c>
      <c r="S85" s="86" t="str">
        <f t="shared" si="61"/>
        <v>Distance</v>
      </c>
      <c r="T85" s="86" t="str">
        <f t="shared" si="62"/>
        <v>&lt;=</v>
      </c>
      <c r="U85" s="86">
        <f t="shared" si="63"/>
        <v>335.669921875</v>
      </c>
      <c r="V85" s="86">
        <f t="shared" si="64"/>
        <v>186</v>
      </c>
      <c r="W85" s="86" t="b">
        <f t="shared" si="65"/>
        <v>0</v>
      </c>
      <c r="X85" s="86" t="str">
        <f t="shared" si="66"/>
        <v>Speed</v>
      </c>
      <c r="Y85" s="86" t="str">
        <f t="shared" si="67"/>
        <v>&gt;</v>
      </c>
      <c r="Z85" s="86">
        <f t="shared" si="68"/>
        <v>22.592529296875</v>
      </c>
      <c r="AA85" s="86">
        <f t="shared" si="69"/>
        <v>71</v>
      </c>
      <c r="AB85" s="86" t="b">
        <f t="shared" si="70"/>
        <v>0</v>
      </c>
      <c r="AC85" s="86" t="str">
        <f t="shared" si="71"/>
        <v>GEBR</v>
      </c>
      <c r="AD85" s="86" t="str">
        <f t="shared" si="72"/>
        <v>&gt;</v>
      </c>
      <c r="AE85" s="86">
        <f t="shared" si="73"/>
        <v>1.046142578125</v>
      </c>
      <c r="AF85" s="86">
        <f t="shared" si="74"/>
        <v>22</v>
      </c>
      <c r="AG85" s="86" t="b">
        <f t="shared" si="75"/>
        <v>1</v>
      </c>
      <c r="AH85" s="86" t="str">
        <f t="shared" si="76"/>
        <v>GEBR</v>
      </c>
      <c r="AI85" s="86" t="str">
        <f t="shared" si="77"/>
        <v>&lt;=</v>
      </c>
      <c r="AJ85" s="86">
        <f t="shared" si="78"/>
        <v>1.27880859375</v>
      </c>
      <c r="AK85" s="86">
        <f t="shared" si="79"/>
        <v>16</v>
      </c>
      <c r="AL85" s="86" t="b">
        <f t="shared" si="80"/>
        <v>0</v>
      </c>
      <c r="AM85" s="86" t="str">
        <f t="shared" si="81"/>
        <v>Speed</v>
      </c>
      <c r="AN85" s="86" t="str">
        <f t="shared" si="82"/>
        <v>&gt;</v>
      </c>
      <c r="AO85" s="86">
        <f t="shared" si="83"/>
        <v>20.85498046875</v>
      </c>
      <c r="AP85" s="86">
        <f t="shared" si="84"/>
        <v>14</v>
      </c>
      <c r="AQ85" s="86" t="b">
        <f t="shared" si="85"/>
        <v>0</v>
      </c>
      <c r="AR85" s="86" t="str">
        <f t="shared" si="86"/>
        <v>Speed</v>
      </c>
      <c r="AS85" s="86" t="str">
        <f t="shared" si="87"/>
        <v>&gt;</v>
      </c>
      <c r="AT85" s="86">
        <f t="shared" si="88"/>
        <v>17.291015625</v>
      </c>
      <c r="AU85" s="86">
        <f t="shared" si="89"/>
        <v>4</v>
      </c>
      <c r="AV85" s="86" t="b">
        <f t="shared" si="90"/>
        <v>0</v>
      </c>
      <c r="AW85" s="86" t="str">
        <f t="shared" si="91"/>
        <v>Distance</v>
      </c>
      <c r="AX85" s="86" t="str">
        <f t="shared" si="92"/>
        <v>&gt;</v>
      </c>
      <c r="AY85" s="86">
        <f t="shared" si="93"/>
        <v>211.703369140625</v>
      </c>
      <c r="AZ85" s="86">
        <f t="shared" si="94"/>
        <v>1</v>
      </c>
      <c r="BA85" s="86" t="b">
        <f t="shared" si="95"/>
        <v>0</v>
      </c>
      <c r="BB85" s="86" t="str">
        <f t="shared" si="96"/>
        <v>Speed</v>
      </c>
      <c r="BC85" s="86" t="str">
        <f t="shared" si="97"/>
        <v>&gt;</v>
      </c>
      <c r="BD85" s="86">
        <f t="shared" si="98"/>
        <v>12.778564453125</v>
      </c>
      <c r="BE85" s="86">
        <f t="shared" si="99"/>
        <v>0</v>
      </c>
      <c r="BF85" s="86" t="b">
        <f t="shared" si="100"/>
        <v>1</v>
      </c>
      <c r="BG85" s="86" t="str">
        <f t="shared" si="101"/>
        <v>Distance</v>
      </c>
      <c r="BH85" s="86" t="str">
        <f t="shared" si="102"/>
        <v>&lt;=</v>
      </c>
      <c r="BI85" s="86">
        <f t="shared" si="103"/>
        <v>341.0556640625</v>
      </c>
      <c r="BJ85" s="15">
        <f t="shared" si="104"/>
        <v>1</v>
      </c>
      <c r="BK85" s="15" t="str">
        <f t="shared" si="105"/>
        <v>Distance&lt;=335,669921875 AND Speed&gt;22,592529296875 AND GEBR&gt;1,046142578125 AND GEBR&lt;=1,27880859375 AND Speed&gt;20,85498046875 AND Speed&gt;17,291015625 AND Distance&gt;211,703369140625 AND Speed&gt;12,778564453125 AND Distance&lt;=341,0556640625</v>
      </c>
      <c r="BM85" s="15">
        <v>6.6650390625E-2</v>
      </c>
      <c r="BN85" s="15">
        <v>1</v>
      </c>
      <c r="BO85" s="15" t="s">
        <v>2278</v>
      </c>
    </row>
    <row r="86" spans="1:67">
      <c r="A86" s="15">
        <v>83</v>
      </c>
      <c r="B86" s="15">
        <v>0</v>
      </c>
      <c r="C86" s="15">
        <v>726826</v>
      </c>
      <c r="D86" s="15">
        <f t="shared" si="53"/>
        <v>177</v>
      </c>
      <c r="E86" s="15">
        <f t="shared" si="54"/>
        <v>1834</v>
      </c>
      <c r="F86" s="15">
        <f t="shared" si="55"/>
        <v>177.44775390625</v>
      </c>
      <c r="G86" s="15">
        <v>377</v>
      </c>
      <c r="H86" s="15">
        <v>378</v>
      </c>
      <c r="I86" s="15">
        <v>53</v>
      </c>
      <c r="J86" s="15">
        <v>7</v>
      </c>
      <c r="K86" s="15">
        <v>360</v>
      </c>
      <c r="L86" s="15">
        <v>53</v>
      </c>
      <c r="M86" s="15">
        <f t="shared" si="56"/>
        <v>1.2939453125E-2</v>
      </c>
      <c r="O86" s="86">
        <f t="shared" si="57"/>
        <v>360</v>
      </c>
      <c r="P86" s="86">
        <f t="shared" si="58"/>
        <v>5.126953125E-2</v>
      </c>
      <c r="Q86" s="86">
        <f t="shared" si="59"/>
        <v>188</v>
      </c>
      <c r="R86" s="86" t="b">
        <f t="shared" si="60"/>
        <v>0</v>
      </c>
      <c r="S86" s="86" t="str">
        <f t="shared" si="61"/>
        <v>Distance</v>
      </c>
      <c r="T86" s="86" t="str">
        <f t="shared" si="62"/>
        <v>&gt;</v>
      </c>
      <c r="U86" s="86">
        <f t="shared" si="63"/>
        <v>335.669921875</v>
      </c>
      <c r="V86" s="86">
        <f t="shared" si="64"/>
        <v>186</v>
      </c>
      <c r="W86" s="86" t="b">
        <f t="shared" si="65"/>
        <v>0</v>
      </c>
      <c r="X86" s="86" t="str">
        <f t="shared" si="66"/>
        <v>Speed</v>
      </c>
      <c r="Y86" s="86" t="str">
        <f t="shared" si="67"/>
        <v>&gt;</v>
      </c>
      <c r="Z86" s="86">
        <f t="shared" si="68"/>
        <v>22.592529296875</v>
      </c>
      <c r="AA86" s="86">
        <f t="shared" si="69"/>
        <v>71</v>
      </c>
      <c r="AB86" s="86" t="b">
        <f t="shared" si="70"/>
        <v>0</v>
      </c>
      <c r="AC86" s="86" t="str">
        <f t="shared" si="71"/>
        <v>GEBR</v>
      </c>
      <c r="AD86" s="86" t="str">
        <f t="shared" si="72"/>
        <v>&gt;</v>
      </c>
      <c r="AE86" s="86">
        <f t="shared" si="73"/>
        <v>1.046142578125</v>
      </c>
      <c r="AF86" s="86">
        <f t="shared" si="74"/>
        <v>22</v>
      </c>
      <c r="AG86" s="86" t="b">
        <f t="shared" si="75"/>
        <v>1</v>
      </c>
      <c r="AH86" s="86" t="str">
        <f t="shared" si="76"/>
        <v>GEBR</v>
      </c>
      <c r="AI86" s="86" t="str">
        <f t="shared" si="77"/>
        <v>&lt;=</v>
      </c>
      <c r="AJ86" s="86">
        <f t="shared" si="78"/>
        <v>1.27880859375</v>
      </c>
      <c r="AK86" s="86">
        <f t="shared" si="79"/>
        <v>16</v>
      </c>
      <c r="AL86" s="86" t="b">
        <f t="shared" si="80"/>
        <v>0</v>
      </c>
      <c r="AM86" s="86" t="str">
        <f t="shared" si="81"/>
        <v>Speed</v>
      </c>
      <c r="AN86" s="86" t="str">
        <f t="shared" si="82"/>
        <v>&gt;</v>
      </c>
      <c r="AO86" s="86">
        <f t="shared" si="83"/>
        <v>20.85498046875</v>
      </c>
      <c r="AP86" s="86">
        <f t="shared" si="84"/>
        <v>14</v>
      </c>
      <c r="AQ86" s="86" t="b">
        <f t="shared" si="85"/>
        <v>0</v>
      </c>
      <c r="AR86" s="86" t="str">
        <f t="shared" si="86"/>
        <v>Speed</v>
      </c>
      <c r="AS86" s="86" t="str">
        <f t="shared" si="87"/>
        <v>&gt;</v>
      </c>
      <c r="AT86" s="86">
        <f t="shared" si="88"/>
        <v>17.291015625</v>
      </c>
      <c r="AU86" s="86">
        <f t="shared" si="89"/>
        <v>4</v>
      </c>
      <c r="AV86" s="86" t="b">
        <f t="shared" si="90"/>
        <v>0</v>
      </c>
      <c r="AW86" s="86" t="str">
        <f t="shared" si="91"/>
        <v>Distance</v>
      </c>
      <c r="AX86" s="86" t="str">
        <f t="shared" si="92"/>
        <v>&gt;</v>
      </c>
      <c r="AY86" s="86">
        <f t="shared" si="93"/>
        <v>211.703369140625</v>
      </c>
      <c r="AZ86" s="86">
        <f t="shared" si="94"/>
        <v>1</v>
      </c>
      <c r="BA86" s="86" t="b">
        <f t="shared" si="95"/>
        <v>0</v>
      </c>
      <c r="BB86" s="86" t="str">
        <f t="shared" si="96"/>
        <v>Speed</v>
      </c>
      <c r="BC86" s="86" t="str">
        <f t="shared" si="97"/>
        <v>&gt;</v>
      </c>
      <c r="BD86" s="86">
        <f t="shared" si="98"/>
        <v>12.778564453125</v>
      </c>
      <c r="BE86" s="86">
        <f t="shared" si="99"/>
        <v>0</v>
      </c>
      <c r="BF86" s="86" t="b">
        <f t="shared" si="100"/>
        <v>1</v>
      </c>
      <c r="BG86" s="86" t="str">
        <f t="shared" si="101"/>
        <v>Distance</v>
      </c>
      <c r="BH86" s="86" t="str">
        <f t="shared" si="102"/>
        <v>&lt;=</v>
      </c>
      <c r="BI86" s="86">
        <f t="shared" si="103"/>
        <v>341.0556640625</v>
      </c>
      <c r="BJ86" s="15">
        <f t="shared" si="104"/>
        <v>1</v>
      </c>
      <c r="BK86" s="15" t="str">
        <f t="shared" si="105"/>
        <v>Distance&gt;335,669921875 AND Speed&gt;22,592529296875 AND GEBR&gt;1,046142578125 AND GEBR&lt;=1,27880859375 AND Speed&gt;20,85498046875 AND Speed&gt;17,291015625 AND Distance&gt;211,703369140625 AND Speed&gt;12,778564453125 AND Distance&lt;=341,0556640625</v>
      </c>
      <c r="BM86" s="15">
        <v>8.3251953125E-2</v>
      </c>
      <c r="BN86" s="15">
        <v>1</v>
      </c>
      <c r="BO86" s="15" t="s">
        <v>2201</v>
      </c>
    </row>
    <row r="87" spans="1:67">
      <c r="A87" s="15">
        <v>84</v>
      </c>
      <c r="B87" s="15">
        <v>2</v>
      </c>
      <c r="C87" s="15">
        <v>3502</v>
      </c>
      <c r="D87" s="15">
        <f t="shared" si="53"/>
        <v>0</v>
      </c>
      <c r="E87" s="15">
        <f t="shared" si="54"/>
        <v>3502</v>
      </c>
      <c r="F87" s="15">
        <f t="shared" si="55"/>
        <v>0.85498046875</v>
      </c>
      <c r="G87" s="15">
        <v>93</v>
      </c>
      <c r="H87" s="15">
        <v>94</v>
      </c>
      <c r="I87" s="15">
        <v>53</v>
      </c>
      <c r="J87" s="15">
        <v>7</v>
      </c>
      <c r="K87" s="15">
        <v>363</v>
      </c>
      <c r="L87" s="15">
        <v>657</v>
      </c>
      <c r="M87" s="15">
        <f t="shared" si="56"/>
        <v>0.160400390625</v>
      </c>
      <c r="O87" s="86">
        <f t="shared" si="57"/>
        <v>363</v>
      </c>
      <c r="P87" s="86">
        <f t="shared" si="58"/>
        <v>0</v>
      </c>
      <c r="Q87" s="86">
        <f t="shared" si="59"/>
        <v>361</v>
      </c>
      <c r="R87" s="86" t="b">
        <f t="shared" si="60"/>
        <v>1</v>
      </c>
      <c r="S87" s="86" t="str">
        <f t="shared" si="61"/>
        <v>Distance</v>
      </c>
      <c r="T87" s="86" t="str">
        <f t="shared" si="62"/>
        <v>&lt;=</v>
      </c>
      <c r="U87" s="86">
        <f t="shared" si="63"/>
        <v>374.959716796875</v>
      </c>
      <c r="V87" s="86">
        <f t="shared" si="64"/>
        <v>223</v>
      </c>
      <c r="W87" s="86" t="b">
        <f t="shared" si="65"/>
        <v>1</v>
      </c>
      <c r="X87" s="86" t="str">
        <f t="shared" si="66"/>
        <v>Speed</v>
      </c>
      <c r="Y87" s="86" t="str">
        <f t="shared" si="67"/>
        <v>&lt;=</v>
      </c>
      <c r="Z87" s="86">
        <f t="shared" si="68"/>
        <v>20.181396484375</v>
      </c>
      <c r="AA87" s="86">
        <f t="shared" si="69"/>
        <v>47</v>
      </c>
      <c r="AB87" s="86" t="b">
        <f t="shared" si="70"/>
        <v>1</v>
      </c>
      <c r="AC87" s="86" t="str">
        <f t="shared" si="71"/>
        <v>Distance</v>
      </c>
      <c r="AD87" s="86" t="str">
        <f t="shared" si="72"/>
        <v>&lt;=</v>
      </c>
      <c r="AE87" s="86">
        <f t="shared" si="73"/>
        <v>414.430419921875</v>
      </c>
      <c r="AF87" s="86">
        <f t="shared" si="74"/>
        <v>41</v>
      </c>
      <c r="AG87" s="86" t="b">
        <f t="shared" si="75"/>
        <v>1</v>
      </c>
      <c r="AH87" s="86" t="str">
        <f t="shared" si="76"/>
        <v>Distance</v>
      </c>
      <c r="AI87" s="86" t="str">
        <f t="shared" si="77"/>
        <v>&lt;=</v>
      </c>
      <c r="AJ87" s="86">
        <f t="shared" si="78"/>
        <v>450.198486328125</v>
      </c>
      <c r="AK87" s="86">
        <f t="shared" si="79"/>
        <v>40</v>
      </c>
      <c r="AL87" s="86" t="b">
        <f t="shared" si="80"/>
        <v>1</v>
      </c>
      <c r="AM87" s="86" t="str">
        <f t="shared" si="81"/>
        <v>GEBR</v>
      </c>
      <c r="AN87" s="86" t="str">
        <f t="shared" si="82"/>
        <v>&lt;=</v>
      </c>
      <c r="AO87" s="86">
        <f t="shared" si="83"/>
        <v>0.715087890625</v>
      </c>
      <c r="AP87" s="86">
        <f t="shared" si="84"/>
        <v>9</v>
      </c>
      <c r="AQ87" s="86" t="b">
        <f t="shared" si="85"/>
        <v>0</v>
      </c>
      <c r="AR87" s="86" t="str">
        <f t="shared" si="86"/>
        <v>Speed</v>
      </c>
      <c r="AS87" s="86" t="str">
        <f t="shared" si="87"/>
        <v>&gt;</v>
      </c>
      <c r="AT87" s="86">
        <f t="shared" si="88"/>
        <v>19.8076171875</v>
      </c>
      <c r="AU87" s="86">
        <f t="shared" si="89"/>
        <v>7</v>
      </c>
      <c r="AV87" s="86" t="b">
        <f t="shared" si="90"/>
        <v>1</v>
      </c>
      <c r="AW87" s="86" t="str">
        <f t="shared" si="91"/>
        <v>Speed</v>
      </c>
      <c r="AX87" s="86" t="str">
        <f t="shared" si="92"/>
        <v>&lt;=</v>
      </c>
      <c r="AY87" s="86">
        <f t="shared" si="93"/>
        <v>21.949951171875</v>
      </c>
      <c r="AZ87" s="86">
        <f t="shared" si="94"/>
        <v>2</v>
      </c>
      <c r="BA87" s="86" t="b">
        <f t="shared" si="95"/>
        <v>1</v>
      </c>
      <c r="BB87" s="86" t="str">
        <f t="shared" si="96"/>
        <v>Distance</v>
      </c>
      <c r="BC87" s="86" t="str">
        <f t="shared" si="97"/>
        <v>&lt;=</v>
      </c>
      <c r="BD87" s="86">
        <f t="shared" si="98"/>
        <v>500.308837890625</v>
      </c>
      <c r="BE87" s="86">
        <f t="shared" si="99"/>
        <v>0</v>
      </c>
      <c r="BF87" s="86" t="b">
        <f t="shared" si="100"/>
        <v>0</v>
      </c>
      <c r="BG87" s="86" t="str">
        <f t="shared" si="101"/>
        <v>Distance</v>
      </c>
      <c r="BH87" s="86" t="str">
        <f t="shared" si="102"/>
        <v>&gt;</v>
      </c>
      <c r="BI87" s="86">
        <f t="shared" si="103"/>
        <v>341.0556640625</v>
      </c>
      <c r="BJ87" s="15">
        <f t="shared" si="104"/>
        <v>1</v>
      </c>
      <c r="BK87" s="15" t="str">
        <f t="shared" si="105"/>
        <v>Distance&lt;=374,959716796875 AND Speed&lt;=20,181396484375 AND Distance&lt;=414,430419921875 AND Distance&lt;=450,198486328125 AND GEBR&lt;=0,715087890625 AND Speed&gt;19,8076171875 AND Speed&lt;=21,949951171875 AND Distance&lt;=500,308837890625 AND Distance&gt;341,0556640625</v>
      </c>
      <c r="BM87" s="15">
        <v>8.3251953125E-2</v>
      </c>
      <c r="BN87" s="15">
        <v>1</v>
      </c>
      <c r="BO87" s="15" t="s">
        <v>2287</v>
      </c>
    </row>
    <row r="88" spans="1:67">
      <c r="A88" s="15">
        <v>85</v>
      </c>
      <c r="B88" s="15">
        <v>-2</v>
      </c>
      <c r="C88" s="15">
        <v>-8192</v>
      </c>
      <c r="D88" s="15">
        <f t="shared" si="53"/>
        <v>-1</v>
      </c>
      <c r="E88" s="15">
        <f t="shared" si="54"/>
        <v>0</v>
      </c>
      <c r="F88" s="15">
        <f t="shared" si="55"/>
        <v>-1</v>
      </c>
      <c r="G88" s="15">
        <v>479</v>
      </c>
      <c r="H88" s="15">
        <v>480</v>
      </c>
      <c r="I88" s="15">
        <v>69</v>
      </c>
      <c r="J88" s="15">
        <v>8</v>
      </c>
      <c r="K88" s="15">
        <v>364</v>
      </c>
      <c r="L88" s="15">
        <v>1365</v>
      </c>
      <c r="M88" s="15">
        <f t="shared" si="56"/>
        <v>0.333251953125</v>
      </c>
      <c r="O88" s="86">
        <f t="shared" si="57"/>
        <v>364</v>
      </c>
      <c r="P88" s="86">
        <f t="shared" si="58"/>
        <v>0.22216796875</v>
      </c>
      <c r="Q88" s="86">
        <f t="shared" si="59"/>
        <v>361</v>
      </c>
      <c r="R88" s="86" t="b">
        <f t="shared" si="60"/>
        <v>0</v>
      </c>
      <c r="S88" s="86" t="str">
        <f t="shared" si="61"/>
        <v>Distance</v>
      </c>
      <c r="T88" s="86" t="str">
        <f t="shared" si="62"/>
        <v>&gt;</v>
      </c>
      <c r="U88" s="86">
        <f t="shared" si="63"/>
        <v>374.959716796875</v>
      </c>
      <c r="V88" s="86">
        <f t="shared" si="64"/>
        <v>223</v>
      </c>
      <c r="W88" s="86" t="b">
        <f t="shared" si="65"/>
        <v>1</v>
      </c>
      <c r="X88" s="86" t="str">
        <f t="shared" si="66"/>
        <v>Speed</v>
      </c>
      <c r="Y88" s="86" t="str">
        <f t="shared" si="67"/>
        <v>&lt;=</v>
      </c>
      <c r="Z88" s="86">
        <f t="shared" si="68"/>
        <v>20.181396484375</v>
      </c>
      <c r="AA88" s="86">
        <f t="shared" si="69"/>
        <v>47</v>
      </c>
      <c r="AB88" s="86" t="b">
        <f t="shared" si="70"/>
        <v>1</v>
      </c>
      <c r="AC88" s="86" t="str">
        <f t="shared" si="71"/>
        <v>Distance</v>
      </c>
      <c r="AD88" s="86" t="str">
        <f t="shared" si="72"/>
        <v>&lt;=</v>
      </c>
      <c r="AE88" s="86">
        <f t="shared" si="73"/>
        <v>414.430419921875</v>
      </c>
      <c r="AF88" s="86">
        <f t="shared" si="74"/>
        <v>41</v>
      </c>
      <c r="AG88" s="86" t="b">
        <f t="shared" si="75"/>
        <v>1</v>
      </c>
      <c r="AH88" s="86" t="str">
        <f t="shared" si="76"/>
        <v>Distance</v>
      </c>
      <c r="AI88" s="86" t="str">
        <f t="shared" si="77"/>
        <v>&lt;=</v>
      </c>
      <c r="AJ88" s="86">
        <f t="shared" si="78"/>
        <v>450.198486328125</v>
      </c>
      <c r="AK88" s="86">
        <f t="shared" si="79"/>
        <v>40</v>
      </c>
      <c r="AL88" s="86" t="b">
        <f t="shared" si="80"/>
        <v>1</v>
      </c>
      <c r="AM88" s="86" t="str">
        <f t="shared" si="81"/>
        <v>GEBR</v>
      </c>
      <c r="AN88" s="86" t="str">
        <f t="shared" si="82"/>
        <v>&lt;=</v>
      </c>
      <c r="AO88" s="86">
        <f t="shared" si="83"/>
        <v>0.715087890625</v>
      </c>
      <c r="AP88" s="86">
        <f t="shared" si="84"/>
        <v>9</v>
      </c>
      <c r="AQ88" s="86" t="b">
        <f t="shared" si="85"/>
        <v>0</v>
      </c>
      <c r="AR88" s="86" t="str">
        <f t="shared" si="86"/>
        <v>Speed</v>
      </c>
      <c r="AS88" s="86" t="str">
        <f t="shared" si="87"/>
        <v>&gt;</v>
      </c>
      <c r="AT88" s="86">
        <f t="shared" si="88"/>
        <v>19.8076171875</v>
      </c>
      <c r="AU88" s="86">
        <f t="shared" si="89"/>
        <v>7</v>
      </c>
      <c r="AV88" s="86" t="b">
        <f t="shared" si="90"/>
        <v>1</v>
      </c>
      <c r="AW88" s="86" t="str">
        <f t="shared" si="91"/>
        <v>Speed</v>
      </c>
      <c r="AX88" s="86" t="str">
        <f t="shared" si="92"/>
        <v>&lt;=</v>
      </c>
      <c r="AY88" s="86">
        <f t="shared" si="93"/>
        <v>21.949951171875</v>
      </c>
      <c r="AZ88" s="86">
        <f t="shared" si="94"/>
        <v>2</v>
      </c>
      <c r="BA88" s="86" t="b">
        <f t="shared" si="95"/>
        <v>1</v>
      </c>
      <c r="BB88" s="86" t="str">
        <f t="shared" si="96"/>
        <v>Distance</v>
      </c>
      <c r="BC88" s="86" t="str">
        <f t="shared" si="97"/>
        <v>&lt;=</v>
      </c>
      <c r="BD88" s="86">
        <f t="shared" si="98"/>
        <v>500.308837890625</v>
      </c>
      <c r="BE88" s="86">
        <f t="shared" si="99"/>
        <v>0</v>
      </c>
      <c r="BF88" s="86" t="b">
        <f t="shared" si="100"/>
        <v>0</v>
      </c>
      <c r="BG88" s="86" t="str">
        <f t="shared" si="101"/>
        <v>Distance</v>
      </c>
      <c r="BH88" s="86" t="str">
        <f t="shared" si="102"/>
        <v>&gt;</v>
      </c>
      <c r="BI88" s="86">
        <f t="shared" si="103"/>
        <v>341.0556640625</v>
      </c>
      <c r="BJ88" s="15">
        <f t="shared" si="104"/>
        <v>0</v>
      </c>
      <c r="BK88" s="15" t="str">
        <f t="shared" si="105"/>
        <v>Distance&gt;374,959716796875 AND Speed&lt;=20,181396484375 AND Distance&lt;=414,430419921875 AND Distance&lt;=450,198486328125 AND GEBR&lt;=0,715087890625 AND Speed&gt;19,8076171875 AND Speed&lt;=21,949951171875 AND Distance&lt;=500,308837890625 AND Distance&gt;341,0556640625</v>
      </c>
      <c r="BM88" s="15">
        <v>8.3251953125E-2</v>
      </c>
      <c r="BN88" s="15">
        <v>1</v>
      </c>
      <c r="BO88" s="15" t="s">
        <v>2290</v>
      </c>
    </row>
    <row r="89" spans="1:67">
      <c r="A89" s="15">
        <v>86</v>
      </c>
      <c r="B89" s="15">
        <v>2</v>
      </c>
      <c r="C89" s="15">
        <v>5238</v>
      </c>
      <c r="D89" s="15">
        <f t="shared" si="53"/>
        <v>1</v>
      </c>
      <c r="E89" s="15">
        <f t="shared" si="54"/>
        <v>1142</v>
      </c>
      <c r="F89" s="15">
        <f t="shared" si="55"/>
        <v>1.27880859375</v>
      </c>
      <c r="G89" s="15">
        <v>177</v>
      </c>
      <c r="H89" s="15">
        <v>178</v>
      </c>
      <c r="I89" s="15">
        <v>69</v>
      </c>
      <c r="J89" s="15">
        <v>8</v>
      </c>
      <c r="K89" s="15">
        <v>373</v>
      </c>
      <c r="L89" s="15">
        <v>341</v>
      </c>
      <c r="M89" s="15">
        <f t="shared" si="56"/>
        <v>8.3251953125E-2</v>
      </c>
      <c r="O89" s="86">
        <f t="shared" si="57"/>
        <v>373</v>
      </c>
      <c r="P89" s="86">
        <f t="shared" si="58"/>
        <v>0.22216796875</v>
      </c>
      <c r="Q89" s="86">
        <f t="shared" si="59"/>
        <v>167</v>
      </c>
      <c r="R89" s="86" t="b">
        <f t="shared" si="60"/>
        <v>1</v>
      </c>
      <c r="S89" s="86" t="str">
        <f t="shared" si="61"/>
        <v>Distance</v>
      </c>
      <c r="T89" s="86" t="str">
        <f t="shared" si="62"/>
        <v>&lt;=</v>
      </c>
      <c r="U89" s="86">
        <f t="shared" si="63"/>
        <v>130.286376953125</v>
      </c>
      <c r="V89" s="86">
        <f t="shared" si="64"/>
        <v>154</v>
      </c>
      <c r="W89" s="86" t="b">
        <f t="shared" si="65"/>
        <v>1</v>
      </c>
      <c r="X89" s="86" t="str">
        <f t="shared" si="66"/>
        <v>Speed</v>
      </c>
      <c r="Y89" s="86" t="str">
        <f t="shared" si="67"/>
        <v>&lt;=</v>
      </c>
      <c r="Z89" s="86">
        <f t="shared" si="68"/>
        <v>13.63427734375</v>
      </c>
      <c r="AA89" s="86">
        <f t="shared" si="69"/>
        <v>152</v>
      </c>
      <c r="AB89" s="86" t="b">
        <f t="shared" si="70"/>
        <v>0</v>
      </c>
      <c r="AC89" s="86" t="str">
        <f t="shared" si="71"/>
        <v>GEBR</v>
      </c>
      <c r="AD89" s="86" t="str">
        <f t="shared" si="72"/>
        <v>&gt;</v>
      </c>
      <c r="AE89" s="86">
        <f t="shared" si="73"/>
        <v>1.046142578125</v>
      </c>
      <c r="AF89" s="86">
        <f t="shared" si="74"/>
        <v>51</v>
      </c>
      <c r="AG89" s="86" t="b">
        <f t="shared" si="75"/>
        <v>0</v>
      </c>
      <c r="AH89" s="86" t="str">
        <f t="shared" si="76"/>
        <v>Distance</v>
      </c>
      <c r="AI89" s="86" t="str">
        <f t="shared" si="77"/>
        <v>&gt;</v>
      </c>
      <c r="AJ89" s="86">
        <f t="shared" si="78"/>
        <v>122.067626953125</v>
      </c>
      <c r="AK89" s="86">
        <f t="shared" si="79"/>
        <v>49</v>
      </c>
      <c r="AL89" s="86" t="b">
        <f t="shared" si="80"/>
        <v>1</v>
      </c>
      <c r="AM89" s="86" t="str">
        <f t="shared" si="81"/>
        <v>Distance</v>
      </c>
      <c r="AN89" s="86" t="str">
        <f t="shared" si="82"/>
        <v>&lt;=</v>
      </c>
      <c r="AO89" s="86">
        <f t="shared" si="83"/>
        <v>150.097412109375</v>
      </c>
      <c r="AP89" s="86">
        <f t="shared" si="84"/>
        <v>13</v>
      </c>
      <c r="AQ89" s="86" t="b">
        <f t="shared" si="85"/>
        <v>1</v>
      </c>
      <c r="AR89" s="86" t="str">
        <f t="shared" si="86"/>
        <v>Speed</v>
      </c>
      <c r="AS89" s="86" t="str">
        <f t="shared" si="87"/>
        <v>&lt;=</v>
      </c>
      <c r="AT89" s="86">
        <f t="shared" si="88"/>
        <v>15.086181640625</v>
      </c>
      <c r="AU89" s="86">
        <f t="shared" si="89"/>
        <v>4</v>
      </c>
      <c r="AV89" s="86" t="b">
        <f t="shared" si="90"/>
        <v>1</v>
      </c>
      <c r="AW89" s="86" t="str">
        <f t="shared" si="91"/>
        <v>Distance</v>
      </c>
      <c r="AX89" s="86" t="str">
        <f t="shared" si="92"/>
        <v>&lt;=</v>
      </c>
      <c r="AY89" s="86">
        <f t="shared" si="93"/>
        <v>211.703369140625</v>
      </c>
      <c r="AZ89" s="86">
        <f t="shared" si="94"/>
        <v>1</v>
      </c>
      <c r="BA89" s="86" t="b">
        <f t="shared" si="95"/>
        <v>0</v>
      </c>
      <c r="BB89" s="86" t="str">
        <f t="shared" si="96"/>
        <v>Speed</v>
      </c>
      <c r="BC89" s="86" t="str">
        <f t="shared" si="97"/>
        <v>&gt;</v>
      </c>
      <c r="BD89" s="86">
        <f t="shared" si="98"/>
        <v>12.778564453125</v>
      </c>
      <c r="BE89" s="86">
        <f t="shared" si="99"/>
        <v>0</v>
      </c>
      <c r="BF89" s="86" t="b">
        <f t="shared" si="100"/>
        <v>1</v>
      </c>
      <c r="BG89" s="86" t="str">
        <f t="shared" si="101"/>
        <v>Distance</v>
      </c>
      <c r="BH89" s="86" t="str">
        <f t="shared" si="102"/>
        <v>&lt;=</v>
      </c>
      <c r="BI89" s="86">
        <f t="shared" si="103"/>
        <v>341.0556640625</v>
      </c>
      <c r="BJ89" s="15">
        <f t="shared" si="104"/>
        <v>0</v>
      </c>
      <c r="BK89" s="15" t="str">
        <f t="shared" si="105"/>
        <v>Distance&lt;=130,286376953125 AND Speed&lt;=13,63427734375 AND GEBR&gt;1,046142578125 AND Distance&gt;122,067626953125 AND Distance&lt;=150,097412109375 AND Speed&lt;=15,086181640625 AND Distance&lt;=211,703369140625 AND Speed&gt;12,778564453125 AND Distance&lt;=341,0556640625</v>
      </c>
      <c r="BM89" s="15">
        <v>8.3251953125E-2</v>
      </c>
      <c r="BN89" s="15">
        <v>1</v>
      </c>
      <c r="BO89" s="15" t="s">
        <v>2293</v>
      </c>
    </row>
    <row r="90" spans="1:67">
      <c r="A90" s="15">
        <v>87</v>
      </c>
      <c r="B90" s="15">
        <v>1</v>
      </c>
      <c r="C90" s="15">
        <v>42934</v>
      </c>
      <c r="D90" s="15">
        <f t="shared" si="53"/>
        <v>10</v>
      </c>
      <c r="E90" s="15">
        <f t="shared" si="54"/>
        <v>1974</v>
      </c>
      <c r="F90" s="15">
        <f t="shared" si="55"/>
        <v>10.48193359375</v>
      </c>
      <c r="G90" s="15">
        <v>261</v>
      </c>
      <c r="H90" s="15">
        <v>262</v>
      </c>
      <c r="I90" s="15">
        <v>28</v>
      </c>
      <c r="J90" s="15">
        <v>6</v>
      </c>
      <c r="K90" s="15">
        <v>374</v>
      </c>
      <c r="L90" s="15">
        <v>76</v>
      </c>
      <c r="M90" s="15">
        <f t="shared" si="56"/>
        <v>1.85546875E-2</v>
      </c>
      <c r="O90" s="86">
        <f t="shared" si="57"/>
        <v>374</v>
      </c>
      <c r="P90" s="86">
        <f t="shared" si="58"/>
        <v>0.333251953125</v>
      </c>
      <c r="Q90" s="86">
        <f t="shared" si="59"/>
        <v>167</v>
      </c>
      <c r="R90" s="86" t="b">
        <f t="shared" si="60"/>
        <v>0</v>
      </c>
      <c r="S90" s="86" t="str">
        <f t="shared" si="61"/>
        <v>Distance</v>
      </c>
      <c r="T90" s="86" t="str">
        <f t="shared" si="62"/>
        <v>&gt;</v>
      </c>
      <c r="U90" s="86">
        <f t="shared" si="63"/>
        <v>130.286376953125</v>
      </c>
      <c r="V90" s="86">
        <f t="shared" si="64"/>
        <v>154</v>
      </c>
      <c r="W90" s="86" t="b">
        <f t="shared" si="65"/>
        <v>1</v>
      </c>
      <c r="X90" s="86" t="str">
        <f t="shared" si="66"/>
        <v>Speed</v>
      </c>
      <c r="Y90" s="86" t="str">
        <f t="shared" si="67"/>
        <v>&lt;=</v>
      </c>
      <c r="Z90" s="86">
        <f t="shared" si="68"/>
        <v>13.63427734375</v>
      </c>
      <c r="AA90" s="86">
        <f t="shared" si="69"/>
        <v>152</v>
      </c>
      <c r="AB90" s="86" t="b">
        <f t="shared" si="70"/>
        <v>0</v>
      </c>
      <c r="AC90" s="86" t="str">
        <f t="shared" si="71"/>
        <v>GEBR</v>
      </c>
      <c r="AD90" s="86" t="str">
        <f t="shared" si="72"/>
        <v>&gt;</v>
      </c>
      <c r="AE90" s="86">
        <f t="shared" si="73"/>
        <v>1.046142578125</v>
      </c>
      <c r="AF90" s="86">
        <f t="shared" si="74"/>
        <v>51</v>
      </c>
      <c r="AG90" s="86" t="b">
        <f t="shared" si="75"/>
        <v>0</v>
      </c>
      <c r="AH90" s="86" t="str">
        <f t="shared" si="76"/>
        <v>Distance</v>
      </c>
      <c r="AI90" s="86" t="str">
        <f t="shared" si="77"/>
        <v>&gt;</v>
      </c>
      <c r="AJ90" s="86">
        <f t="shared" si="78"/>
        <v>122.067626953125</v>
      </c>
      <c r="AK90" s="86">
        <f t="shared" si="79"/>
        <v>49</v>
      </c>
      <c r="AL90" s="86" t="b">
        <f t="shared" si="80"/>
        <v>1</v>
      </c>
      <c r="AM90" s="86" t="str">
        <f t="shared" si="81"/>
        <v>Distance</v>
      </c>
      <c r="AN90" s="86" t="str">
        <f t="shared" si="82"/>
        <v>&lt;=</v>
      </c>
      <c r="AO90" s="86">
        <f t="shared" si="83"/>
        <v>150.097412109375</v>
      </c>
      <c r="AP90" s="86">
        <f t="shared" si="84"/>
        <v>13</v>
      </c>
      <c r="AQ90" s="86" t="b">
        <f t="shared" si="85"/>
        <v>1</v>
      </c>
      <c r="AR90" s="86" t="str">
        <f t="shared" si="86"/>
        <v>Speed</v>
      </c>
      <c r="AS90" s="86" t="str">
        <f t="shared" si="87"/>
        <v>&lt;=</v>
      </c>
      <c r="AT90" s="86">
        <f t="shared" si="88"/>
        <v>15.086181640625</v>
      </c>
      <c r="AU90" s="86">
        <f t="shared" si="89"/>
        <v>4</v>
      </c>
      <c r="AV90" s="86" t="b">
        <f t="shared" si="90"/>
        <v>1</v>
      </c>
      <c r="AW90" s="86" t="str">
        <f t="shared" si="91"/>
        <v>Distance</v>
      </c>
      <c r="AX90" s="86" t="str">
        <f t="shared" si="92"/>
        <v>&lt;=</v>
      </c>
      <c r="AY90" s="86">
        <f t="shared" si="93"/>
        <v>211.703369140625</v>
      </c>
      <c r="AZ90" s="86">
        <f t="shared" si="94"/>
        <v>1</v>
      </c>
      <c r="BA90" s="86" t="b">
        <f t="shared" si="95"/>
        <v>0</v>
      </c>
      <c r="BB90" s="86" t="str">
        <f t="shared" si="96"/>
        <v>Speed</v>
      </c>
      <c r="BC90" s="86" t="str">
        <f t="shared" si="97"/>
        <v>&gt;</v>
      </c>
      <c r="BD90" s="86">
        <f t="shared" si="98"/>
        <v>12.778564453125</v>
      </c>
      <c r="BE90" s="86">
        <f t="shared" si="99"/>
        <v>0</v>
      </c>
      <c r="BF90" s="86" t="b">
        <f t="shared" si="100"/>
        <v>1</v>
      </c>
      <c r="BG90" s="86" t="str">
        <f t="shared" si="101"/>
        <v>Distance</v>
      </c>
      <c r="BH90" s="86" t="str">
        <f t="shared" si="102"/>
        <v>&lt;=</v>
      </c>
      <c r="BI90" s="86">
        <f t="shared" si="103"/>
        <v>341.0556640625</v>
      </c>
      <c r="BJ90" s="15">
        <f t="shared" si="104"/>
        <v>0</v>
      </c>
      <c r="BK90" s="15" t="str">
        <f t="shared" si="105"/>
        <v>Distance&gt;130,286376953125 AND Speed&lt;=13,63427734375 AND GEBR&gt;1,046142578125 AND Distance&gt;122,067626953125 AND Distance&lt;=150,097412109375 AND Speed&lt;=15,086181640625 AND Distance&lt;=211,703369140625 AND Speed&gt;12,778564453125 AND Distance&lt;=341,0556640625</v>
      </c>
      <c r="BM90" s="15">
        <v>9.08203125E-2</v>
      </c>
      <c r="BN90" s="15">
        <v>1</v>
      </c>
      <c r="BO90" s="15" t="s">
        <v>2136</v>
      </c>
    </row>
    <row r="91" spans="1:67">
      <c r="A91" s="15">
        <v>88</v>
      </c>
      <c r="B91" s="15">
        <v>1</v>
      </c>
      <c r="C91" s="15">
        <v>45838</v>
      </c>
      <c r="D91" s="15">
        <f t="shared" si="53"/>
        <v>11</v>
      </c>
      <c r="E91" s="15">
        <f t="shared" si="54"/>
        <v>782</v>
      </c>
      <c r="F91" s="15">
        <f t="shared" si="55"/>
        <v>11.19091796875</v>
      </c>
      <c r="G91" s="15">
        <v>89</v>
      </c>
      <c r="H91" s="15">
        <v>90</v>
      </c>
      <c r="I91" s="15">
        <v>28</v>
      </c>
      <c r="J91" s="15">
        <v>6</v>
      </c>
      <c r="K91" s="15">
        <v>375</v>
      </c>
      <c r="L91" s="15">
        <v>627</v>
      </c>
      <c r="M91" s="15">
        <f t="shared" si="56"/>
        <v>0.153076171875</v>
      </c>
      <c r="O91" s="86">
        <f t="shared" si="57"/>
        <v>375</v>
      </c>
      <c r="P91" s="86">
        <f t="shared" si="58"/>
        <v>6.6650390625E-2</v>
      </c>
      <c r="Q91" s="86">
        <f t="shared" si="59"/>
        <v>137</v>
      </c>
      <c r="R91" s="86" t="b">
        <f t="shared" si="60"/>
        <v>1</v>
      </c>
      <c r="S91" s="86" t="str">
        <f t="shared" si="61"/>
        <v>Speed</v>
      </c>
      <c r="T91" s="86" t="str">
        <f t="shared" si="62"/>
        <v>&lt;=</v>
      </c>
      <c r="U91" s="86">
        <f t="shared" si="63"/>
        <v>17.3759765625</v>
      </c>
      <c r="V91" s="86">
        <f t="shared" si="64"/>
        <v>59</v>
      </c>
      <c r="W91" s="86" t="b">
        <f t="shared" si="65"/>
        <v>1</v>
      </c>
      <c r="X91" s="86" t="str">
        <f t="shared" si="66"/>
        <v>Distance</v>
      </c>
      <c r="Y91" s="86" t="str">
        <f t="shared" si="67"/>
        <v>&lt;=</v>
      </c>
      <c r="Z91" s="86">
        <f t="shared" si="68"/>
        <v>262.226318359375</v>
      </c>
      <c r="AA91" s="86">
        <f t="shared" si="69"/>
        <v>23</v>
      </c>
      <c r="AB91" s="86" t="b">
        <f t="shared" si="70"/>
        <v>1</v>
      </c>
      <c r="AC91" s="86" t="str">
        <f t="shared" si="71"/>
        <v>Distance</v>
      </c>
      <c r="AD91" s="86" t="str">
        <f t="shared" si="72"/>
        <v>&lt;=</v>
      </c>
      <c r="AE91" s="86">
        <f t="shared" si="73"/>
        <v>319.557373046875</v>
      </c>
      <c r="AF91" s="86">
        <f t="shared" si="74"/>
        <v>21</v>
      </c>
      <c r="AG91" s="86" t="b">
        <f t="shared" si="75"/>
        <v>1</v>
      </c>
      <c r="AH91" s="86" t="str">
        <f t="shared" si="76"/>
        <v>GEBR</v>
      </c>
      <c r="AI91" s="86" t="str">
        <f t="shared" si="77"/>
        <v>&lt;=</v>
      </c>
      <c r="AJ91" s="86">
        <f t="shared" si="78"/>
        <v>1.046142578125</v>
      </c>
      <c r="AK91" s="86">
        <f t="shared" si="79"/>
        <v>16</v>
      </c>
      <c r="AL91" s="86" t="b">
        <f t="shared" si="80"/>
        <v>1</v>
      </c>
      <c r="AM91" s="86" t="str">
        <f t="shared" si="81"/>
        <v>Speed</v>
      </c>
      <c r="AN91" s="86" t="str">
        <f t="shared" si="82"/>
        <v>&lt;=</v>
      </c>
      <c r="AO91" s="86">
        <f t="shared" si="83"/>
        <v>20.85498046875</v>
      </c>
      <c r="AP91" s="86">
        <f t="shared" si="84"/>
        <v>14</v>
      </c>
      <c r="AQ91" s="86" t="b">
        <f t="shared" si="85"/>
        <v>0</v>
      </c>
      <c r="AR91" s="86" t="str">
        <f t="shared" si="86"/>
        <v>Speed</v>
      </c>
      <c r="AS91" s="86" t="str">
        <f t="shared" si="87"/>
        <v>&gt;</v>
      </c>
      <c r="AT91" s="86">
        <f t="shared" si="88"/>
        <v>17.291015625</v>
      </c>
      <c r="AU91" s="86">
        <f t="shared" si="89"/>
        <v>4</v>
      </c>
      <c r="AV91" s="86" t="b">
        <f t="shared" si="90"/>
        <v>0</v>
      </c>
      <c r="AW91" s="86" t="str">
        <f t="shared" si="91"/>
        <v>Distance</v>
      </c>
      <c r="AX91" s="86" t="str">
        <f t="shared" si="92"/>
        <v>&gt;</v>
      </c>
      <c r="AY91" s="86">
        <f t="shared" si="93"/>
        <v>211.703369140625</v>
      </c>
      <c r="AZ91" s="86">
        <f t="shared" si="94"/>
        <v>1</v>
      </c>
      <c r="BA91" s="86" t="b">
        <f t="shared" si="95"/>
        <v>0</v>
      </c>
      <c r="BB91" s="86" t="str">
        <f t="shared" si="96"/>
        <v>Speed</v>
      </c>
      <c r="BC91" s="86" t="str">
        <f t="shared" si="97"/>
        <v>&gt;</v>
      </c>
      <c r="BD91" s="86">
        <f t="shared" si="98"/>
        <v>12.778564453125</v>
      </c>
      <c r="BE91" s="86">
        <f t="shared" si="99"/>
        <v>0</v>
      </c>
      <c r="BF91" s="86" t="b">
        <f t="shared" si="100"/>
        <v>1</v>
      </c>
      <c r="BG91" s="86" t="str">
        <f t="shared" si="101"/>
        <v>Distance</v>
      </c>
      <c r="BH91" s="86" t="str">
        <f t="shared" si="102"/>
        <v>&lt;=</v>
      </c>
      <c r="BI91" s="86">
        <f t="shared" si="103"/>
        <v>341.0556640625</v>
      </c>
      <c r="BJ91" s="15">
        <f t="shared" si="104"/>
        <v>1</v>
      </c>
      <c r="BK91" s="15" t="str">
        <f t="shared" si="105"/>
        <v>Speed&lt;=17,3759765625 AND Distance&lt;=262,226318359375 AND Distance&lt;=319,557373046875 AND GEBR&lt;=1,046142578125 AND Speed&lt;=20,85498046875 AND Speed&gt;17,291015625 AND Distance&gt;211,703369140625 AND Speed&gt;12,778564453125 AND Distance&lt;=341,0556640625</v>
      </c>
      <c r="BM91" s="15">
        <v>9.521484375E-2</v>
      </c>
      <c r="BN91" s="15">
        <v>1</v>
      </c>
      <c r="BO91" s="15" t="s">
        <v>2177</v>
      </c>
    </row>
    <row r="92" spans="1:67">
      <c r="A92" s="15">
        <v>89</v>
      </c>
      <c r="B92" s="15">
        <v>1</v>
      </c>
      <c r="C92" s="15">
        <v>44863</v>
      </c>
      <c r="D92" s="15">
        <f t="shared" si="53"/>
        <v>10</v>
      </c>
      <c r="E92" s="15">
        <f t="shared" si="54"/>
        <v>3903</v>
      </c>
      <c r="F92" s="15">
        <f t="shared" si="55"/>
        <v>10.952880859375</v>
      </c>
      <c r="G92" s="15">
        <v>381</v>
      </c>
      <c r="H92" s="15">
        <v>382</v>
      </c>
      <c r="I92" s="15">
        <v>88</v>
      </c>
      <c r="J92" s="15">
        <v>7</v>
      </c>
      <c r="K92" s="15">
        <v>376</v>
      </c>
      <c r="L92" s="15">
        <v>1274</v>
      </c>
      <c r="M92" s="15">
        <f t="shared" si="56"/>
        <v>0.31103515625</v>
      </c>
      <c r="O92" s="86">
        <f t="shared" si="57"/>
        <v>376</v>
      </c>
      <c r="P92" s="86">
        <f t="shared" si="58"/>
        <v>0</v>
      </c>
      <c r="Q92" s="86">
        <f t="shared" si="59"/>
        <v>137</v>
      </c>
      <c r="R92" s="86" t="b">
        <f t="shared" si="60"/>
        <v>0</v>
      </c>
      <c r="S92" s="86" t="str">
        <f t="shared" si="61"/>
        <v>Speed</v>
      </c>
      <c r="T92" s="86" t="str">
        <f t="shared" si="62"/>
        <v>&gt;</v>
      </c>
      <c r="U92" s="86">
        <f t="shared" si="63"/>
        <v>17.3759765625</v>
      </c>
      <c r="V92" s="86">
        <f t="shared" si="64"/>
        <v>59</v>
      </c>
      <c r="W92" s="86" t="b">
        <f t="shared" si="65"/>
        <v>1</v>
      </c>
      <c r="X92" s="86" t="str">
        <f t="shared" si="66"/>
        <v>Distance</v>
      </c>
      <c r="Y92" s="86" t="str">
        <f t="shared" si="67"/>
        <v>&lt;=</v>
      </c>
      <c r="Z92" s="86">
        <f t="shared" si="68"/>
        <v>262.226318359375</v>
      </c>
      <c r="AA92" s="86">
        <f t="shared" si="69"/>
        <v>23</v>
      </c>
      <c r="AB92" s="86" t="b">
        <f t="shared" si="70"/>
        <v>1</v>
      </c>
      <c r="AC92" s="86" t="str">
        <f t="shared" si="71"/>
        <v>Distance</v>
      </c>
      <c r="AD92" s="86" t="str">
        <f t="shared" si="72"/>
        <v>&lt;=</v>
      </c>
      <c r="AE92" s="86">
        <f t="shared" si="73"/>
        <v>319.557373046875</v>
      </c>
      <c r="AF92" s="86">
        <f t="shared" si="74"/>
        <v>21</v>
      </c>
      <c r="AG92" s="86" t="b">
        <f t="shared" si="75"/>
        <v>1</v>
      </c>
      <c r="AH92" s="86" t="str">
        <f t="shared" si="76"/>
        <v>GEBR</v>
      </c>
      <c r="AI92" s="86" t="str">
        <f t="shared" si="77"/>
        <v>&lt;=</v>
      </c>
      <c r="AJ92" s="86">
        <f t="shared" si="78"/>
        <v>1.046142578125</v>
      </c>
      <c r="AK92" s="86">
        <f t="shared" si="79"/>
        <v>16</v>
      </c>
      <c r="AL92" s="86" t="b">
        <f t="shared" si="80"/>
        <v>1</v>
      </c>
      <c r="AM92" s="86" t="str">
        <f t="shared" si="81"/>
        <v>Speed</v>
      </c>
      <c r="AN92" s="86" t="str">
        <f t="shared" si="82"/>
        <v>&lt;=</v>
      </c>
      <c r="AO92" s="86">
        <f t="shared" si="83"/>
        <v>20.85498046875</v>
      </c>
      <c r="AP92" s="86">
        <f t="shared" si="84"/>
        <v>14</v>
      </c>
      <c r="AQ92" s="86" t="b">
        <f t="shared" si="85"/>
        <v>0</v>
      </c>
      <c r="AR92" s="86" t="str">
        <f t="shared" si="86"/>
        <v>Speed</v>
      </c>
      <c r="AS92" s="86" t="str">
        <f t="shared" si="87"/>
        <v>&gt;</v>
      </c>
      <c r="AT92" s="86">
        <f t="shared" si="88"/>
        <v>17.291015625</v>
      </c>
      <c r="AU92" s="86">
        <f t="shared" si="89"/>
        <v>4</v>
      </c>
      <c r="AV92" s="86" t="b">
        <f t="shared" si="90"/>
        <v>0</v>
      </c>
      <c r="AW92" s="86" t="str">
        <f t="shared" si="91"/>
        <v>Distance</v>
      </c>
      <c r="AX92" s="86" t="str">
        <f t="shared" si="92"/>
        <v>&gt;</v>
      </c>
      <c r="AY92" s="86">
        <f t="shared" si="93"/>
        <v>211.703369140625</v>
      </c>
      <c r="AZ92" s="86">
        <f t="shared" si="94"/>
        <v>1</v>
      </c>
      <c r="BA92" s="86" t="b">
        <f t="shared" si="95"/>
        <v>0</v>
      </c>
      <c r="BB92" s="86" t="str">
        <f t="shared" si="96"/>
        <v>Speed</v>
      </c>
      <c r="BC92" s="86" t="str">
        <f t="shared" si="97"/>
        <v>&gt;</v>
      </c>
      <c r="BD92" s="86">
        <f t="shared" si="98"/>
        <v>12.778564453125</v>
      </c>
      <c r="BE92" s="86">
        <f t="shared" si="99"/>
        <v>0</v>
      </c>
      <c r="BF92" s="86" t="b">
        <f t="shared" si="100"/>
        <v>1</v>
      </c>
      <c r="BG92" s="86" t="str">
        <f t="shared" si="101"/>
        <v>Distance</v>
      </c>
      <c r="BH92" s="86" t="str">
        <f t="shared" si="102"/>
        <v>&lt;=</v>
      </c>
      <c r="BI92" s="86">
        <f t="shared" si="103"/>
        <v>341.0556640625</v>
      </c>
      <c r="BJ92" s="15">
        <f t="shared" si="104"/>
        <v>1</v>
      </c>
      <c r="BK92" s="15" t="str">
        <f t="shared" si="105"/>
        <v>Speed&gt;17,3759765625 AND Distance&lt;=262,226318359375 AND Distance&lt;=319,557373046875 AND GEBR&lt;=1,046142578125 AND Speed&lt;=20,85498046875 AND Speed&gt;17,291015625 AND Distance&gt;211,703369140625 AND Speed&gt;12,778564453125 AND Distance&lt;=341,0556640625</v>
      </c>
      <c r="BM92" s="15">
        <v>0.1025390625</v>
      </c>
      <c r="BN92" s="15">
        <v>1</v>
      </c>
      <c r="BO92" s="15" t="s">
        <v>2169</v>
      </c>
    </row>
    <row r="93" spans="1:67">
      <c r="A93" s="15">
        <v>90</v>
      </c>
      <c r="B93" s="15">
        <v>0</v>
      </c>
      <c r="C93" s="15">
        <v>409746</v>
      </c>
      <c r="D93" s="15">
        <f t="shared" si="53"/>
        <v>100</v>
      </c>
      <c r="E93" s="15">
        <f t="shared" si="54"/>
        <v>146</v>
      </c>
      <c r="F93" s="15">
        <f t="shared" si="55"/>
        <v>100.03564453125</v>
      </c>
      <c r="G93" s="15">
        <v>219</v>
      </c>
      <c r="H93" s="15">
        <v>220</v>
      </c>
      <c r="I93" s="15">
        <v>88</v>
      </c>
      <c r="J93" s="15">
        <v>7</v>
      </c>
      <c r="K93" s="15">
        <v>379</v>
      </c>
      <c r="L93" s="15">
        <v>186</v>
      </c>
      <c r="M93" s="15">
        <f t="shared" si="56"/>
        <v>4.541015625E-2</v>
      </c>
      <c r="O93" s="86">
        <f t="shared" si="57"/>
        <v>379</v>
      </c>
      <c r="P93" s="86">
        <f t="shared" si="58"/>
        <v>0.22216796875</v>
      </c>
      <c r="Q93" s="86">
        <f t="shared" si="59"/>
        <v>199</v>
      </c>
      <c r="R93" s="86" t="b">
        <f t="shared" si="60"/>
        <v>1</v>
      </c>
      <c r="S93" s="86" t="str">
        <f t="shared" si="61"/>
        <v>GEBR</v>
      </c>
      <c r="T93" s="86" t="str">
        <f t="shared" si="62"/>
        <v>&lt;=</v>
      </c>
      <c r="U93" s="86">
        <f t="shared" si="63"/>
        <v>1.046142578125</v>
      </c>
      <c r="V93" s="86">
        <f t="shared" si="64"/>
        <v>198</v>
      </c>
      <c r="W93" s="86" t="b">
        <f t="shared" si="65"/>
        <v>1</v>
      </c>
      <c r="X93" s="86" t="str">
        <f t="shared" si="66"/>
        <v>Speed</v>
      </c>
      <c r="Y93" s="86" t="str">
        <f t="shared" si="67"/>
        <v>&lt;=</v>
      </c>
      <c r="Z93" s="86">
        <f t="shared" si="68"/>
        <v>3.188232421875</v>
      </c>
      <c r="AA93" s="86">
        <f t="shared" si="69"/>
        <v>62</v>
      </c>
      <c r="AB93" s="86" t="b">
        <f t="shared" si="70"/>
        <v>0</v>
      </c>
      <c r="AC93" s="86" t="str">
        <f t="shared" si="71"/>
        <v>Distance</v>
      </c>
      <c r="AD93" s="86" t="str">
        <f t="shared" si="72"/>
        <v>&gt;</v>
      </c>
      <c r="AE93" s="86">
        <f t="shared" si="73"/>
        <v>19.50341796875</v>
      </c>
      <c r="AF93" s="86">
        <f t="shared" si="74"/>
        <v>19</v>
      </c>
      <c r="AG93" s="86" t="b">
        <f t="shared" si="75"/>
        <v>0</v>
      </c>
      <c r="AH93" s="86" t="str">
        <f t="shared" si="76"/>
        <v>Speed</v>
      </c>
      <c r="AI93" s="86" t="str">
        <f t="shared" si="77"/>
        <v>&gt;</v>
      </c>
      <c r="AJ93" s="86">
        <f t="shared" si="78"/>
        <v>2.05126953125</v>
      </c>
      <c r="AK93" s="86">
        <f t="shared" si="79"/>
        <v>17</v>
      </c>
      <c r="AL93" s="86" t="b">
        <f t="shared" si="80"/>
        <v>1</v>
      </c>
      <c r="AM93" s="86" t="str">
        <f t="shared" si="81"/>
        <v>Distance</v>
      </c>
      <c r="AN93" s="86" t="str">
        <f t="shared" si="82"/>
        <v>&lt;=</v>
      </c>
      <c r="AO93" s="86">
        <f t="shared" si="83"/>
        <v>29.61279296875</v>
      </c>
      <c r="AP93" s="86">
        <f t="shared" si="84"/>
        <v>5</v>
      </c>
      <c r="AQ93" s="86" t="b">
        <f t="shared" si="85"/>
        <v>1</v>
      </c>
      <c r="AR93" s="86" t="str">
        <f t="shared" si="86"/>
        <v>Speed</v>
      </c>
      <c r="AS93" s="86" t="str">
        <f t="shared" si="87"/>
        <v>&lt;=</v>
      </c>
      <c r="AT93" s="86">
        <f t="shared" si="88"/>
        <v>5.92333984375</v>
      </c>
      <c r="AU93" s="86">
        <f t="shared" si="89"/>
        <v>3</v>
      </c>
      <c r="AV93" s="86" t="b">
        <f t="shared" si="90"/>
        <v>1</v>
      </c>
      <c r="AW93" s="86" t="str">
        <f t="shared" si="91"/>
        <v>Distance</v>
      </c>
      <c r="AX93" s="86" t="str">
        <f t="shared" si="92"/>
        <v>&lt;=</v>
      </c>
      <c r="AY93" s="86">
        <f t="shared" si="93"/>
        <v>87.981201171875</v>
      </c>
      <c r="AZ93" s="86">
        <f t="shared" si="94"/>
        <v>1</v>
      </c>
      <c r="BA93" s="86" t="b">
        <f t="shared" si="95"/>
        <v>1</v>
      </c>
      <c r="BB93" s="86" t="str">
        <f t="shared" si="96"/>
        <v>Speed</v>
      </c>
      <c r="BC93" s="86" t="str">
        <f t="shared" si="97"/>
        <v>&lt;=</v>
      </c>
      <c r="BD93" s="86">
        <f t="shared" si="98"/>
        <v>12.778564453125</v>
      </c>
      <c r="BE93" s="86">
        <f t="shared" si="99"/>
        <v>0</v>
      </c>
      <c r="BF93" s="86" t="b">
        <f t="shared" si="100"/>
        <v>1</v>
      </c>
      <c r="BG93" s="86" t="str">
        <f t="shared" si="101"/>
        <v>Distance</v>
      </c>
      <c r="BH93" s="86" t="str">
        <f t="shared" si="102"/>
        <v>&lt;=</v>
      </c>
      <c r="BI93" s="86">
        <f t="shared" si="103"/>
        <v>341.0556640625</v>
      </c>
      <c r="BJ93" s="15">
        <f t="shared" si="104"/>
        <v>0</v>
      </c>
      <c r="BK93" s="15" t="str">
        <f t="shared" si="105"/>
        <v>GEBR&lt;=1,046142578125 AND Speed&lt;=3,188232421875 AND Distance&gt;19,50341796875 AND Speed&gt;2,05126953125 AND Distance&lt;=29,61279296875 AND Speed&lt;=5,92333984375 AND Distance&lt;=87,981201171875 AND Speed&lt;=12,778564453125 AND Distance&lt;=341,0556640625</v>
      </c>
      <c r="BM93" s="15">
        <v>0.111083984375</v>
      </c>
      <c r="BN93" s="15">
        <v>1</v>
      </c>
      <c r="BO93" s="15" t="s">
        <v>2174</v>
      </c>
    </row>
    <row r="94" spans="1:67">
      <c r="A94" s="15">
        <v>91</v>
      </c>
      <c r="B94" s="15">
        <v>1</v>
      </c>
      <c r="C94" s="15">
        <v>94250</v>
      </c>
      <c r="D94" s="15">
        <f t="shared" si="53"/>
        <v>23</v>
      </c>
      <c r="E94" s="15">
        <f t="shared" si="54"/>
        <v>42</v>
      </c>
      <c r="F94" s="15">
        <f t="shared" si="55"/>
        <v>23.01025390625</v>
      </c>
      <c r="G94" s="15">
        <v>307</v>
      </c>
      <c r="H94" s="15">
        <v>308</v>
      </c>
      <c r="I94" s="15">
        <v>45</v>
      </c>
      <c r="J94" s="15">
        <v>7</v>
      </c>
      <c r="K94" s="15">
        <v>380</v>
      </c>
      <c r="L94" s="15">
        <v>75</v>
      </c>
      <c r="M94" s="15">
        <f t="shared" si="56"/>
        <v>1.8310546875E-2</v>
      </c>
      <c r="O94" s="86">
        <f t="shared" si="57"/>
        <v>380</v>
      </c>
      <c r="P94" s="86">
        <f t="shared" si="58"/>
        <v>0.333251953125</v>
      </c>
      <c r="Q94" s="86">
        <f t="shared" si="59"/>
        <v>199</v>
      </c>
      <c r="R94" s="86" t="b">
        <f t="shared" si="60"/>
        <v>0</v>
      </c>
      <c r="S94" s="86" t="str">
        <f t="shared" si="61"/>
        <v>GEBR</v>
      </c>
      <c r="T94" s="86" t="str">
        <f t="shared" si="62"/>
        <v>&gt;</v>
      </c>
      <c r="U94" s="86">
        <f t="shared" si="63"/>
        <v>1.046142578125</v>
      </c>
      <c r="V94" s="86">
        <f t="shared" si="64"/>
        <v>198</v>
      </c>
      <c r="W94" s="86" t="b">
        <f t="shared" si="65"/>
        <v>1</v>
      </c>
      <c r="X94" s="86" t="str">
        <f t="shared" si="66"/>
        <v>Speed</v>
      </c>
      <c r="Y94" s="86" t="str">
        <f t="shared" si="67"/>
        <v>&lt;=</v>
      </c>
      <c r="Z94" s="86">
        <f t="shared" si="68"/>
        <v>3.188232421875</v>
      </c>
      <c r="AA94" s="86">
        <f t="shared" si="69"/>
        <v>62</v>
      </c>
      <c r="AB94" s="86" t="b">
        <f t="shared" si="70"/>
        <v>0</v>
      </c>
      <c r="AC94" s="86" t="str">
        <f t="shared" si="71"/>
        <v>Distance</v>
      </c>
      <c r="AD94" s="86" t="str">
        <f t="shared" si="72"/>
        <v>&gt;</v>
      </c>
      <c r="AE94" s="86">
        <f t="shared" si="73"/>
        <v>19.50341796875</v>
      </c>
      <c r="AF94" s="86">
        <f t="shared" si="74"/>
        <v>19</v>
      </c>
      <c r="AG94" s="86" t="b">
        <f t="shared" si="75"/>
        <v>0</v>
      </c>
      <c r="AH94" s="86" t="str">
        <f t="shared" si="76"/>
        <v>Speed</v>
      </c>
      <c r="AI94" s="86" t="str">
        <f t="shared" si="77"/>
        <v>&gt;</v>
      </c>
      <c r="AJ94" s="86">
        <f t="shared" si="78"/>
        <v>2.05126953125</v>
      </c>
      <c r="AK94" s="86">
        <f t="shared" si="79"/>
        <v>17</v>
      </c>
      <c r="AL94" s="86" t="b">
        <f t="shared" si="80"/>
        <v>1</v>
      </c>
      <c r="AM94" s="86" t="str">
        <f t="shared" si="81"/>
        <v>Distance</v>
      </c>
      <c r="AN94" s="86" t="str">
        <f t="shared" si="82"/>
        <v>&lt;=</v>
      </c>
      <c r="AO94" s="86">
        <f t="shared" si="83"/>
        <v>29.61279296875</v>
      </c>
      <c r="AP94" s="86">
        <f t="shared" si="84"/>
        <v>5</v>
      </c>
      <c r="AQ94" s="86" t="b">
        <f t="shared" si="85"/>
        <v>1</v>
      </c>
      <c r="AR94" s="86" t="str">
        <f t="shared" si="86"/>
        <v>Speed</v>
      </c>
      <c r="AS94" s="86" t="str">
        <f t="shared" si="87"/>
        <v>&lt;=</v>
      </c>
      <c r="AT94" s="86">
        <f t="shared" si="88"/>
        <v>5.92333984375</v>
      </c>
      <c r="AU94" s="86">
        <f t="shared" si="89"/>
        <v>3</v>
      </c>
      <c r="AV94" s="86" t="b">
        <f t="shared" si="90"/>
        <v>1</v>
      </c>
      <c r="AW94" s="86" t="str">
        <f t="shared" si="91"/>
        <v>Distance</v>
      </c>
      <c r="AX94" s="86" t="str">
        <f t="shared" si="92"/>
        <v>&lt;=</v>
      </c>
      <c r="AY94" s="86">
        <f t="shared" si="93"/>
        <v>87.981201171875</v>
      </c>
      <c r="AZ94" s="86">
        <f t="shared" si="94"/>
        <v>1</v>
      </c>
      <c r="BA94" s="86" t="b">
        <f t="shared" si="95"/>
        <v>1</v>
      </c>
      <c r="BB94" s="86" t="str">
        <f t="shared" si="96"/>
        <v>Speed</v>
      </c>
      <c r="BC94" s="86" t="str">
        <f t="shared" si="97"/>
        <v>&lt;=</v>
      </c>
      <c r="BD94" s="86">
        <f t="shared" si="98"/>
        <v>12.778564453125</v>
      </c>
      <c r="BE94" s="86">
        <f t="shared" si="99"/>
        <v>0</v>
      </c>
      <c r="BF94" s="86" t="b">
        <f t="shared" si="100"/>
        <v>1</v>
      </c>
      <c r="BG94" s="86" t="str">
        <f t="shared" si="101"/>
        <v>Distance</v>
      </c>
      <c r="BH94" s="86" t="str">
        <f t="shared" si="102"/>
        <v>&lt;=</v>
      </c>
      <c r="BI94" s="86">
        <f t="shared" si="103"/>
        <v>341.0556640625</v>
      </c>
      <c r="BJ94" s="15">
        <f t="shared" si="104"/>
        <v>0</v>
      </c>
      <c r="BK94" s="15" t="str">
        <f t="shared" si="105"/>
        <v>GEBR&gt;1,046142578125 AND Speed&lt;=3,188232421875 AND Distance&gt;19,50341796875 AND Speed&gt;2,05126953125 AND Distance&lt;=29,61279296875 AND Speed&lt;=5,92333984375 AND Distance&lt;=87,981201171875 AND Speed&lt;=12,778564453125 AND Distance&lt;=341,0556640625</v>
      </c>
      <c r="BM94" s="15">
        <v>0.111083984375</v>
      </c>
      <c r="BN94" s="15">
        <v>1</v>
      </c>
      <c r="BO94" s="15" t="s">
        <v>2181</v>
      </c>
    </row>
    <row r="95" spans="1:67">
      <c r="A95" s="15">
        <v>92</v>
      </c>
      <c r="B95" s="15">
        <v>2</v>
      </c>
      <c r="C95" s="15">
        <v>2929</v>
      </c>
      <c r="D95" s="15">
        <f t="shared" si="53"/>
        <v>0</v>
      </c>
      <c r="E95" s="15">
        <f t="shared" si="54"/>
        <v>2929</v>
      </c>
      <c r="F95" s="15">
        <f t="shared" si="55"/>
        <v>0.715087890625</v>
      </c>
      <c r="G95" s="15">
        <v>101</v>
      </c>
      <c r="H95" s="15">
        <v>102</v>
      </c>
      <c r="I95" s="15">
        <v>45</v>
      </c>
      <c r="J95" s="15">
        <v>7</v>
      </c>
      <c r="K95" s="15">
        <v>387</v>
      </c>
      <c r="L95" s="15">
        <v>559</v>
      </c>
      <c r="M95" s="15">
        <f t="shared" si="56"/>
        <v>0.136474609375</v>
      </c>
      <c r="O95" s="86">
        <f t="shared" si="57"/>
        <v>387</v>
      </c>
      <c r="P95" s="86">
        <f t="shared" si="58"/>
        <v>0.111083984375</v>
      </c>
      <c r="Q95" s="86">
        <f t="shared" si="59"/>
        <v>326</v>
      </c>
      <c r="R95" s="86" t="b">
        <f t="shared" si="60"/>
        <v>1</v>
      </c>
      <c r="S95" s="86" t="str">
        <f t="shared" si="61"/>
        <v>Speed</v>
      </c>
      <c r="T95" s="86" t="str">
        <f t="shared" si="62"/>
        <v>&lt;=</v>
      </c>
      <c r="U95" s="86">
        <f t="shared" si="63"/>
        <v>27.83251953125</v>
      </c>
      <c r="V95" s="86">
        <f t="shared" si="64"/>
        <v>323</v>
      </c>
      <c r="W95" s="86" t="b">
        <f t="shared" si="65"/>
        <v>0</v>
      </c>
      <c r="X95" s="86" t="str">
        <f t="shared" si="66"/>
        <v>Speed</v>
      </c>
      <c r="Y95" s="86" t="str">
        <f t="shared" si="67"/>
        <v>&gt;</v>
      </c>
      <c r="Z95" s="86">
        <f t="shared" si="68"/>
        <v>27.092041015625</v>
      </c>
      <c r="AA95" s="86">
        <f t="shared" si="69"/>
        <v>321</v>
      </c>
      <c r="AB95" s="86" t="b">
        <f t="shared" si="70"/>
        <v>1</v>
      </c>
      <c r="AC95" s="86" t="str">
        <f t="shared" si="71"/>
        <v>GEBR</v>
      </c>
      <c r="AD95" s="86" t="str">
        <f t="shared" si="72"/>
        <v>&lt;=</v>
      </c>
      <c r="AE95" s="86">
        <f t="shared" si="73"/>
        <v>1.046142578125</v>
      </c>
      <c r="AF95" s="86">
        <f t="shared" si="74"/>
        <v>34</v>
      </c>
      <c r="AG95" s="86" t="b">
        <f t="shared" si="75"/>
        <v>1</v>
      </c>
      <c r="AH95" s="86" t="str">
        <f t="shared" si="76"/>
        <v>Distance</v>
      </c>
      <c r="AI95" s="86" t="str">
        <f t="shared" si="77"/>
        <v>&lt;=</v>
      </c>
      <c r="AJ95" s="86">
        <f t="shared" si="78"/>
        <v>512.269775390625</v>
      </c>
      <c r="AK95" s="86">
        <f t="shared" si="79"/>
        <v>32</v>
      </c>
      <c r="AL95" s="86" t="b">
        <f t="shared" si="80"/>
        <v>0</v>
      </c>
      <c r="AM95" s="86" t="str">
        <f t="shared" si="81"/>
        <v>GEBR</v>
      </c>
      <c r="AN95" s="86" t="str">
        <f t="shared" si="82"/>
        <v>&gt;</v>
      </c>
      <c r="AO95" s="86">
        <f t="shared" si="83"/>
        <v>0.85498046875</v>
      </c>
      <c r="AP95" s="86">
        <f t="shared" si="84"/>
        <v>29</v>
      </c>
      <c r="AQ95" s="86" t="b">
        <f t="shared" si="85"/>
        <v>0</v>
      </c>
      <c r="AR95" s="86" t="str">
        <f t="shared" si="86"/>
        <v>Speed</v>
      </c>
      <c r="AS95" s="86" t="str">
        <f t="shared" si="87"/>
        <v>&gt;</v>
      </c>
      <c r="AT95" s="86">
        <f t="shared" si="88"/>
        <v>24.882080078125</v>
      </c>
      <c r="AU95" s="86">
        <f t="shared" si="89"/>
        <v>8</v>
      </c>
      <c r="AV95" s="86" t="b">
        <f t="shared" si="90"/>
        <v>1</v>
      </c>
      <c r="AW95" s="86" t="str">
        <f t="shared" si="91"/>
        <v>Distance</v>
      </c>
      <c r="AX95" s="86" t="str">
        <f t="shared" si="92"/>
        <v>&lt;=</v>
      </c>
      <c r="AY95" s="86">
        <f t="shared" si="93"/>
        <v>579.99755859375</v>
      </c>
      <c r="AZ95" s="86">
        <f t="shared" si="94"/>
        <v>2</v>
      </c>
      <c r="BA95" s="86" t="b">
        <f t="shared" si="95"/>
        <v>0</v>
      </c>
      <c r="BB95" s="86" t="str">
        <f t="shared" si="96"/>
        <v>Distance</v>
      </c>
      <c r="BC95" s="86" t="str">
        <f t="shared" si="97"/>
        <v>&gt;</v>
      </c>
      <c r="BD95" s="86">
        <f t="shared" si="98"/>
        <v>500.308837890625</v>
      </c>
      <c r="BE95" s="86">
        <f t="shared" si="99"/>
        <v>0</v>
      </c>
      <c r="BF95" s="86" t="b">
        <f t="shared" si="100"/>
        <v>0</v>
      </c>
      <c r="BG95" s="86" t="str">
        <f t="shared" si="101"/>
        <v>Distance</v>
      </c>
      <c r="BH95" s="86" t="str">
        <f t="shared" si="102"/>
        <v>&gt;</v>
      </c>
      <c r="BI95" s="86">
        <f t="shared" si="103"/>
        <v>341.0556640625</v>
      </c>
      <c r="BJ95" s="15">
        <f t="shared" si="104"/>
        <v>1</v>
      </c>
      <c r="BK95" s="15" t="str">
        <f t="shared" si="105"/>
        <v>Speed&lt;=27,83251953125 AND Speed&gt;27,092041015625 AND GEBR&lt;=1,046142578125 AND Distance&lt;=512,269775390625 AND GEBR&gt;0,85498046875 AND Speed&gt;24,882080078125 AND Distance&lt;=579,99755859375 AND Distance&gt;500,308837890625 AND Distance&gt;341,0556640625</v>
      </c>
      <c r="BM95" s="15">
        <v>0.111083984375</v>
      </c>
      <c r="BN95" s="15">
        <v>1</v>
      </c>
      <c r="BO95" s="15" t="s">
        <v>2189</v>
      </c>
    </row>
    <row r="96" spans="1:67">
      <c r="A96" s="15">
        <v>93</v>
      </c>
      <c r="B96" s="15">
        <v>1</v>
      </c>
      <c r="C96" s="15">
        <v>54704</v>
      </c>
      <c r="D96" s="15">
        <f t="shared" si="53"/>
        <v>13</v>
      </c>
      <c r="E96" s="15">
        <f t="shared" si="54"/>
        <v>1456</v>
      </c>
      <c r="F96" s="15">
        <f t="shared" si="55"/>
        <v>13.35546875</v>
      </c>
      <c r="G96" s="15">
        <v>103</v>
      </c>
      <c r="H96" s="15">
        <v>104</v>
      </c>
      <c r="I96" s="15">
        <v>84</v>
      </c>
      <c r="J96" s="15">
        <v>8</v>
      </c>
      <c r="K96" s="15">
        <v>388</v>
      </c>
      <c r="L96" s="15">
        <v>406</v>
      </c>
      <c r="M96" s="15">
        <f t="shared" si="56"/>
        <v>9.912109375E-2</v>
      </c>
      <c r="O96" s="86">
        <f t="shared" si="57"/>
        <v>388</v>
      </c>
      <c r="P96" s="86">
        <f t="shared" si="58"/>
        <v>0.22216796875</v>
      </c>
      <c r="Q96" s="86">
        <f t="shared" si="59"/>
        <v>326</v>
      </c>
      <c r="R96" s="86" t="b">
        <f t="shared" si="60"/>
        <v>0</v>
      </c>
      <c r="S96" s="86" t="str">
        <f t="shared" si="61"/>
        <v>Speed</v>
      </c>
      <c r="T96" s="86" t="str">
        <f t="shared" si="62"/>
        <v>&gt;</v>
      </c>
      <c r="U96" s="86">
        <f t="shared" si="63"/>
        <v>27.83251953125</v>
      </c>
      <c r="V96" s="86">
        <f t="shared" si="64"/>
        <v>323</v>
      </c>
      <c r="W96" s="86" t="b">
        <f t="shared" si="65"/>
        <v>0</v>
      </c>
      <c r="X96" s="86" t="str">
        <f t="shared" si="66"/>
        <v>Speed</v>
      </c>
      <c r="Y96" s="86" t="str">
        <f t="shared" si="67"/>
        <v>&gt;</v>
      </c>
      <c r="Z96" s="86">
        <f t="shared" si="68"/>
        <v>27.092041015625</v>
      </c>
      <c r="AA96" s="86">
        <f t="shared" si="69"/>
        <v>321</v>
      </c>
      <c r="AB96" s="86" t="b">
        <f t="shared" si="70"/>
        <v>1</v>
      </c>
      <c r="AC96" s="86" t="str">
        <f t="shared" si="71"/>
        <v>GEBR</v>
      </c>
      <c r="AD96" s="86" t="str">
        <f t="shared" si="72"/>
        <v>&lt;=</v>
      </c>
      <c r="AE96" s="86">
        <f t="shared" si="73"/>
        <v>1.046142578125</v>
      </c>
      <c r="AF96" s="86">
        <f t="shared" si="74"/>
        <v>34</v>
      </c>
      <c r="AG96" s="86" t="b">
        <f t="shared" si="75"/>
        <v>1</v>
      </c>
      <c r="AH96" s="86" t="str">
        <f t="shared" si="76"/>
        <v>Distance</v>
      </c>
      <c r="AI96" s="86" t="str">
        <f t="shared" si="77"/>
        <v>&lt;=</v>
      </c>
      <c r="AJ96" s="86">
        <f t="shared" si="78"/>
        <v>512.269775390625</v>
      </c>
      <c r="AK96" s="86">
        <f t="shared" si="79"/>
        <v>32</v>
      </c>
      <c r="AL96" s="86" t="b">
        <f t="shared" si="80"/>
        <v>0</v>
      </c>
      <c r="AM96" s="86" t="str">
        <f t="shared" si="81"/>
        <v>GEBR</v>
      </c>
      <c r="AN96" s="86" t="str">
        <f t="shared" si="82"/>
        <v>&gt;</v>
      </c>
      <c r="AO96" s="86">
        <f t="shared" si="83"/>
        <v>0.85498046875</v>
      </c>
      <c r="AP96" s="86">
        <f t="shared" si="84"/>
        <v>29</v>
      </c>
      <c r="AQ96" s="86" t="b">
        <f t="shared" si="85"/>
        <v>0</v>
      </c>
      <c r="AR96" s="86" t="str">
        <f t="shared" si="86"/>
        <v>Speed</v>
      </c>
      <c r="AS96" s="86" t="str">
        <f t="shared" si="87"/>
        <v>&gt;</v>
      </c>
      <c r="AT96" s="86">
        <f t="shared" si="88"/>
        <v>24.882080078125</v>
      </c>
      <c r="AU96" s="86">
        <f t="shared" si="89"/>
        <v>8</v>
      </c>
      <c r="AV96" s="86" t="b">
        <f t="shared" si="90"/>
        <v>1</v>
      </c>
      <c r="AW96" s="86" t="str">
        <f t="shared" si="91"/>
        <v>Distance</v>
      </c>
      <c r="AX96" s="86" t="str">
        <f t="shared" si="92"/>
        <v>&lt;=</v>
      </c>
      <c r="AY96" s="86">
        <f t="shared" si="93"/>
        <v>579.99755859375</v>
      </c>
      <c r="AZ96" s="86">
        <f t="shared" si="94"/>
        <v>2</v>
      </c>
      <c r="BA96" s="86" t="b">
        <f t="shared" si="95"/>
        <v>0</v>
      </c>
      <c r="BB96" s="86" t="str">
        <f t="shared" si="96"/>
        <v>Distance</v>
      </c>
      <c r="BC96" s="86" t="str">
        <f t="shared" si="97"/>
        <v>&gt;</v>
      </c>
      <c r="BD96" s="86">
        <f t="shared" si="98"/>
        <v>500.308837890625</v>
      </c>
      <c r="BE96" s="86">
        <f t="shared" si="99"/>
        <v>0</v>
      </c>
      <c r="BF96" s="86" t="b">
        <f t="shared" si="100"/>
        <v>0</v>
      </c>
      <c r="BG96" s="86" t="str">
        <f t="shared" si="101"/>
        <v>Distance</v>
      </c>
      <c r="BH96" s="86" t="str">
        <f t="shared" si="102"/>
        <v>&gt;</v>
      </c>
      <c r="BI96" s="86">
        <f t="shared" si="103"/>
        <v>341.0556640625</v>
      </c>
      <c r="BJ96" s="15">
        <f t="shared" si="104"/>
        <v>0</v>
      </c>
      <c r="BK96" s="15" t="str">
        <f t="shared" si="105"/>
        <v>Speed&gt;27,83251953125 AND Speed&gt;27,092041015625 AND GEBR&lt;=1,046142578125 AND Distance&lt;=512,269775390625 AND GEBR&gt;0,85498046875 AND Speed&gt;24,882080078125 AND Distance&lt;=579,99755859375 AND Distance&gt;500,308837890625 AND Distance&gt;341,0556640625</v>
      </c>
      <c r="BM96" s="15">
        <v>0.111083984375</v>
      </c>
      <c r="BN96" s="15">
        <v>1</v>
      </c>
      <c r="BO96" s="15" t="s">
        <v>2196</v>
      </c>
    </row>
    <row r="97" spans="1:67">
      <c r="A97" s="15">
        <v>94</v>
      </c>
      <c r="B97" s="15">
        <v>1</v>
      </c>
      <c r="C97" s="15">
        <v>60009</v>
      </c>
      <c r="D97" s="15">
        <f t="shared" si="53"/>
        <v>14</v>
      </c>
      <c r="E97" s="15">
        <f t="shared" si="54"/>
        <v>2665</v>
      </c>
      <c r="F97" s="15">
        <f t="shared" si="55"/>
        <v>14.650634765625</v>
      </c>
      <c r="G97" s="15">
        <v>301</v>
      </c>
      <c r="H97" s="15">
        <v>302</v>
      </c>
      <c r="I97" s="15">
        <v>84</v>
      </c>
      <c r="J97" s="15">
        <v>8</v>
      </c>
      <c r="K97" s="15">
        <v>389</v>
      </c>
      <c r="L97" s="15">
        <v>1205</v>
      </c>
      <c r="M97" s="15">
        <f t="shared" si="56"/>
        <v>0.294189453125</v>
      </c>
      <c r="O97" s="86">
        <f t="shared" si="57"/>
        <v>389</v>
      </c>
      <c r="P97" s="86">
        <f t="shared" si="58"/>
        <v>0.111083984375</v>
      </c>
      <c r="Q97" s="86">
        <f t="shared" si="59"/>
        <v>217</v>
      </c>
      <c r="R97" s="86" t="b">
        <f t="shared" si="60"/>
        <v>1</v>
      </c>
      <c r="S97" s="86" t="str">
        <f t="shared" si="61"/>
        <v>Speed</v>
      </c>
      <c r="T97" s="86" t="str">
        <f t="shared" si="62"/>
        <v>&lt;=</v>
      </c>
      <c r="U97" s="86">
        <f t="shared" si="63"/>
        <v>12.40087890625</v>
      </c>
      <c r="V97" s="86">
        <f t="shared" si="64"/>
        <v>215</v>
      </c>
      <c r="W97" s="86" t="b">
        <f t="shared" si="65"/>
        <v>1</v>
      </c>
      <c r="X97" s="86" t="str">
        <f t="shared" si="66"/>
        <v>GEBR</v>
      </c>
      <c r="Y97" s="86" t="str">
        <f t="shared" si="67"/>
        <v>&lt;=</v>
      </c>
      <c r="Z97" s="86">
        <f t="shared" si="68"/>
        <v>0.715087890625</v>
      </c>
      <c r="AA97" s="86">
        <f t="shared" si="69"/>
        <v>126</v>
      </c>
      <c r="AB97" s="86" t="b">
        <f t="shared" si="70"/>
        <v>1</v>
      </c>
      <c r="AC97" s="86" t="str">
        <f t="shared" si="71"/>
        <v>Distance</v>
      </c>
      <c r="AD97" s="86" t="str">
        <f t="shared" si="72"/>
        <v>&lt;=</v>
      </c>
      <c r="AE97" s="86">
        <f t="shared" si="73"/>
        <v>179.591064453125</v>
      </c>
      <c r="AF97" s="86">
        <f t="shared" si="74"/>
        <v>124</v>
      </c>
      <c r="AG97" s="86" t="b">
        <f t="shared" si="75"/>
        <v>0</v>
      </c>
      <c r="AH97" s="86" t="str">
        <f t="shared" si="76"/>
        <v>Distance</v>
      </c>
      <c r="AI97" s="86" t="str">
        <f t="shared" si="77"/>
        <v>&gt;</v>
      </c>
      <c r="AJ97" s="86">
        <f t="shared" si="78"/>
        <v>148.642578125</v>
      </c>
      <c r="AK97" s="86">
        <f t="shared" si="79"/>
        <v>26</v>
      </c>
      <c r="AL97" s="86" t="b">
        <f t="shared" si="80"/>
        <v>0</v>
      </c>
      <c r="AM97" s="86" t="str">
        <f t="shared" si="81"/>
        <v>Speed</v>
      </c>
      <c r="AN97" s="86" t="str">
        <f t="shared" si="82"/>
        <v>&gt;</v>
      </c>
      <c r="AO97" s="86">
        <f t="shared" si="83"/>
        <v>12.110107421875</v>
      </c>
      <c r="AP97" s="86">
        <f t="shared" si="84"/>
        <v>6</v>
      </c>
      <c r="AQ97" s="86" t="b">
        <f t="shared" si="85"/>
        <v>0</v>
      </c>
      <c r="AR97" s="86" t="str">
        <f t="shared" si="86"/>
        <v>Distance</v>
      </c>
      <c r="AS97" s="86" t="str">
        <f t="shared" si="87"/>
        <v>&gt;</v>
      </c>
      <c r="AT97" s="86">
        <f t="shared" si="88"/>
        <v>121.75244140625</v>
      </c>
      <c r="AU97" s="86">
        <f t="shared" si="89"/>
        <v>3</v>
      </c>
      <c r="AV97" s="86" t="b">
        <f t="shared" si="90"/>
        <v>0</v>
      </c>
      <c r="AW97" s="86" t="str">
        <f t="shared" si="91"/>
        <v>Distance</v>
      </c>
      <c r="AX97" s="86" t="str">
        <f t="shared" si="92"/>
        <v>&gt;</v>
      </c>
      <c r="AY97" s="86">
        <f t="shared" si="93"/>
        <v>87.981201171875</v>
      </c>
      <c r="AZ97" s="86">
        <f t="shared" si="94"/>
        <v>1</v>
      </c>
      <c r="BA97" s="86" t="b">
        <f t="shared" si="95"/>
        <v>1</v>
      </c>
      <c r="BB97" s="86" t="str">
        <f t="shared" si="96"/>
        <v>Speed</v>
      </c>
      <c r="BC97" s="86" t="str">
        <f t="shared" si="97"/>
        <v>&lt;=</v>
      </c>
      <c r="BD97" s="86">
        <f t="shared" si="98"/>
        <v>12.778564453125</v>
      </c>
      <c r="BE97" s="86">
        <f t="shared" si="99"/>
        <v>0</v>
      </c>
      <c r="BF97" s="86" t="b">
        <f t="shared" si="100"/>
        <v>1</v>
      </c>
      <c r="BG97" s="86" t="str">
        <f t="shared" si="101"/>
        <v>Distance</v>
      </c>
      <c r="BH97" s="86" t="str">
        <f t="shared" si="102"/>
        <v>&lt;=</v>
      </c>
      <c r="BI97" s="86">
        <f t="shared" si="103"/>
        <v>341.0556640625</v>
      </c>
      <c r="BJ97" s="15">
        <f t="shared" si="104"/>
        <v>1</v>
      </c>
      <c r="BK97" s="15" t="str">
        <f t="shared" si="105"/>
        <v>Speed&lt;=12,40087890625 AND GEBR&lt;=0,715087890625 AND Distance&lt;=179,591064453125 AND Distance&gt;148,642578125 AND Speed&gt;12,110107421875 AND Distance&gt;121,75244140625 AND Distance&gt;87,981201171875 AND Speed&lt;=12,778564453125 AND Distance&lt;=341,0556640625</v>
      </c>
      <c r="BM97" s="15">
        <v>0.111083984375</v>
      </c>
      <c r="BN97" s="15">
        <v>1</v>
      </c>
      <c r="BO97" s="15" t="s">
        <v>2197</v>
      </c>
    </row>
    <row r="98" spans="1:67">
      <c r="A98" s="15">
        <v>95</v>
      </c>
      <c r="B98" s="15">
        <v>-2</v>
      </c>
      <c r="C98" s="15">
        <v>-8192</v>
      </c>
      <c r="D98" s="15">
        <f t="shared" si="53"/>
        <v>-1</v>
      </c>
      <c r="E98" s="15">
        <f t="shared" si="54"/>
        <v>0</v>
      </c>
      <c r="F98" s="15">
        <f t="shared" si="55"/>
        <v>-1</v>
      </c>
      <c r="G98" s="15">
        <v>481</v>
      </c>
      <c r="H98" s="15">
        <v>482</v>
      </c>
      <c r="I98" s="15">
        <v>20</v>
      </c>
      <c r="J98" s="15">
        <v>6</v>
      </c>
      <c r="K98" s="15">
        <v>390</v>
      </c>
      <c r="L98" s="15">
        <v>1365</v>
      </c>
      <c r="M98" s="15">
        <f t="shared" si="56"/>
        <v>0.333251953125</v>
      </c>
      <c r="O98" s="86">
        <f t="shared" si="57"/>
        <v>390</v>
      </c>
      <c r="P98" s="86">
        <f t="shared" si="58"/>
        <v>0</v>
      </c>
      <c r="Q98" s="86">
        <f t="shared" si="59"/>
        <v>217</v>
      </c>
      <c r="R98" s="86" t="b">
        <f t="shared" si="60"/>
        <v>0</v>
      </c>
      <c r="S98" s="86" t="str">
        <f t="shared" si="61"/>
        <v>Speed</v>
      </c>
      <c r="T98" s="86" t="str">
        <f t="shared" si="62"/>
        <v>&gt;</v>
      </c>
      <c r="U98" s="86">
        <f t="shared" si="63"/>
        <v>12.40087890625</v>
      </c>
      <c r="V98" s="86">
        <f t="shared" si="64"/>
        <v>215</v>
      </c>
      <c r="W98" s="86" t="b">
        <f t="shared" si="65"/>
        <v>1</v>
      </c>
      <c r="X98" s="86" t="str">
        <f t="shared" si="66"/>
        <v>GEBR</v>
      </c>
      <c r="Y98" s="86" t="str">
        <f t="shared" si="67"/>
        <v>&lt;=</v>
      </c>
      <c r="Z98" s="86">
        <f t="shared" si="68"/>
        <v>0.715087890625</v>
      </c>
      <c r="AA98" s="86">
        <f t="shared" si="69"/>
        <v>126</v>
      </c>
      <c r="AB98" s="86" t="b">
        <f t="shared" si="70"/>
        <v>1</v>
      </c>
      <c r="AC98" s="86" t="str">
        <f t="shared" si="71"/>
        <v>Distance</v>
      </c>
      <c r="AD98" s="86" t="str">
        <f t="shared" si="72"/>
        <v>&lt;=</v>
      </c>
      <c r="AE98" s="86">
        <f t="shared" si="73"/>
        <v>179.591064453125</v>
      </c>
      <c r="AF98" s="86">
        <f t="shared" si="74"/>
        <v>124</v>
      </c>
      <c r="AG98" s="86" t="b">
        <f t="shared" si="75"/>
        <v>0</v>
      </c>
      <c r="AH98" s="86" t="str">
        <f t="shared" si="76"/>
        <v>Distance</v>
      </c>
      <c r="AI98" s="86" t="str">
        <f t="shared" si="77"/>
        <v>&gt;</v>
      </c>
      <c r="AJ98" s="86">
        <f t="shared" si="78"/>
        <v>148.642578125</v>
      </c>
      <c r="AK98" s="86">
        <f t="shared" si="79"/>
        <v>26</v>
      </c>
      <c r="AL98" s="86" t="b">
        <f t="shared" si="80"/>
        <v>0</v>
      </c>
      <c r="AM98" s="86" t="str">
        <f t="shared" si="81"/>
        <v>Speed</v>
      </c>
      <c r="AN98" s="86" t="str">
        <f t="shared" si="82"/>
        <v>&gt;</v>
      </c>
      <c r="AO98" s="86">
        <f t="shared" si="83"/>
        <v>12.110107421875</v>
      </c>
      <c r="AP98" s="86">
        <f t="shared" si="84"/>
        <v>6</v>
      </c>
      <c r="AQ98" s="86" t="b">
        <f t="shared" si="85"/>
        <v>0</v>
      </c>
      <c r="AR98" s="86" t="str">
        <f t="shared" si="86"/>
        <v>Distance</v>
      </c>
      <c r="AS98" s="86" t="str">
        <f t="shared" si="87"/>
        <v>&gt;</v>
      </c>
      <c r="AT98" s="86">
        <f t="shared" si="88"/>
        <v>121.75244140625</v>
      </c>
      <c r="AU98" s="86">
        <f t="shared" si="89"/>
        <v>3</v>
      </c>
      <c r="AV98" s="86" t="b">
        <f t="shared" si="90"/>
        <v>0</v>
      </c>
      <c r="AW98" s="86" t="str">
        <f t="shared" si="91"/>
        <v>Distance</v>
      </c>
      <c r="AX98" s="86" t="str">
        <f t="shared" si="92"/>
        <v>&gt;</v>
      </c>
      <c r="AY98" s="86">
        <f t="shared" si="93"/>
        <v>87.981201171875</v>
      </c>
      <c r="AZ98" s="86">
        <f t="shared" si="94"/>
        <v>1</v>
      </c>
      <c r="BA98" s="86" t="b">
        <f t="shared" si="95"/>
        <v>1</v>
      </c>
      <c r="BB98" s="86" t="str">
        <f t="shared" si="96"/>
        <v>Speed</v>
      </c>
      <c r="BC98" s="86" t="str">
        <f t="shared" si="97"/>
        <v>&lt;=</v>
      </c>
      <c r="BD98" s="86">
        <f t="shared" si="98"/>
        <v>12.778564453125</v>
      </c>
      <c r="BE98" s="86">
        <f t="shared" si="99"/>
        <v>0</v>
      </c>
      <c r="BF98" s="86" t="b">
        <f t="shared" si="100"/>
        <v>1</v>
      </c>
      <c r="BG98" s="86" t="str">
        <f t="shared" si="101"/>
        <v>Distance</v>
      </c>
      <c r="BH98" s="86" t="str">
        <f t="shared" si="102"/>
        <v>&lt;=</v>
      </c>
      <c r="BI98" s="86">
        <f t="shared" si="103"/>
        <v>341.0556640625</v>
      </c>
      <c r="BJ98" s="15">
        <f t="shared" si="104"/>
        <v>1</v>
      </c>
      <c r="BK98" s="15" t="str">
        <f t="shared" si="105"/>
        <v>Speed&gt;12,40087890625 AND GEBR&lt;=0,715087890625 AND Distance&lt;=179,591064453125 AND Distance&gt;148,642578125 AND Speed&gt;12,110107421875 AND Distance&gt;121,75244140625 AND Distance&gt;87,981201171875 AND Speed&lt;=12,778564453125 AND Distance&lt;=341,0556640625</v>
      </c>
      <c r="BM98" s="15">
        <v>0.111083984375</v>
      </c>
      <c r="BN98" s="15">
        <v>1</v>
      </c>
      <c r="BO98" s="15" t="s">
        <v>2213</v>
      </c>
    </row>
    <row r="99" spans="1:67">
      <c r="A99" s="15">
        <v>96</v>
      </c>
      <c r="B99" s="15">
        <v>0</v>
      </c>
      <c r="C99" s="15">
        <v>156412</v>
      </c>
      <c r="D99" s="15">
        <f t="shared" si="53"/>
        <v>38</v>
      </c>
      <c r="E99" s="15">
        <f t="shared" si="54"/>
        <v>764</v>
      </c>
      <c r="F99" s="15">
        <f t="shared" si="55"/>
        <v>38.1865234375</v>
      </c>
      <c r="G99" s="15">
        <v>97</v>
      </c>
      <c r="H99" s="15">
        <v>98</v>
      </c>
      <c r="I99" s="15">
        <v>20</v>
      </c>
      <c r="J99" s="15">
        <v>6</v>
      </c>
      <c r="K99" s="15">
        <v>391</v>
      </c>
      <c r="L99" s="15">
        <v>1011</v>
      </c>
      <c r="M99" s="15">
        <f t="shared" si="56"/>
        <v>0.246826171875</v>
      </c>
      <c r="O99" s="86">
        <f t="shared" si="57"/>
        <v>391</v>
      </c>
      <c r="P99" s="86">
        <f t="shared" si="58"/>
        <v>0.111083984375</v>
      </c>
      <c r="Q99" s="86">
        <f t="shared" si="59"/>
        <v>220</v>
      </c>
      <c r="R99" s="86" t="b">
        <f t="shared" si="60"/>
        <v>1</v>
      </c>
      <c r="S99" s="86" t="str">
        <f t="shared" si="61"/>
        <v>Speed</v>
      </c>
      <c r="T99" s="86" t="str">
        <f t="shared" si="62"/>
        <v>&lt;=</v>
      </c>
      <c r="U99" s="86">
        <f t="shared" si="63"/>
        <v>12.400634765625</v>
      </c>
      <c r="V99" s="86">
        <f t="shared" si="64"/>
        <v>90</v>
      </c>
      <c r="W99" s="86" t="b">
        <f t="shared" si="65"/>
        <v>0</v>
      </c>
      <c r="X99" s="86" t="str">
        <f t="shared" si="66"/>
        <v>Distance</v>
      </c>
      <c r="Y99" s="86" t="str">
        <f t="shared" si="67"/>
        <v>&gt;</v>
      </c>
      <c r="Z99" s="86">
        <f t="shared" si="68"/>
        <v>100.03564453125</v>
      </c>
      <c r="AA99" s="86">
        <f t="shared" si="69"/>
        <v>88</v>
      </c>
      <c r="AB99" s="86" t="b">
        <f t="shared" si="70"/>
        <v>0</v>
      </c>
      <c r="AC99" s="86" t="str">
        <f t="shared" si="71"/>
        <v>Speed</v>
      </c>
      <c r="AD99" s="86" t="str">
        <f t="shared" si="72"/>
        <v>&gt;</v>
      </c>
      <c r="AE99" s="86">
        <f t="shared" si="73"/>
        <v>11.19091796875</v>
      </c>
      <c r="AF99" s="86">
        <f t="shared" si="74"/>
        <v>28</v>
      </c>
      <c r="AG99" s="86" t="b">
        <f t="shared" si="75"/>
        <v>0</v>
      </c>
      <c r="AH99" s="86" t="str">
        <f t="shared" si="76"/>
        <v>GEBR</v>
      </c>
      <c r="AI99" s="86" t="str">
        <f t="shared" si="77"/>
        <v>&gt;</v>
      </c>
      <c r="AJ99" s="86">
        <f t="shared" si="78"/>
        <v>1.046142578125</v>
      </c>
      <c r="AK99" s="86">
        <f t="shared" si="79"/>
        <v>25</v>
      </c>
      <c r="AL99" s="86" t="b">
        <f t="shared" si="80"/>
        <v>0</v>
      </c>
      <c r="AM99" s="86" t="str">
        <f t="shared" si="81"/>
        <v>Speed</v>
      </c>
      <c r="AN99" s="86" t="str">
        <f t="shared" si="82"/>
        <v>&gt;</v>
      </c>
      <c r="AO99" s="86">
        <f t="shared" si="83"/>
        <v>10.133544921875</v>
      </c>
      <c r="AP99" s="86">
        <f t="shared" si="84"/>
        <v>6</v>
      </c>
      <c r="AQ99" s="86" t="b">
        <f t="shared" si="85"/>
        <v>1</v>
      </c>
      <c r="AR99" s="86" t="str">
        <f t="shared" si="86"/>
        <v>Distance</v>
      </c>
      <c r="AS99" s="86" t="str">
        <f t="shared" si="87"/>
        <v>&lt;=</v>
      </c>
      <c r="AT99" s="86">
        <f t="shared" si="88"/>
        <v>121.75244140625</v>
      </c>
      <c r="AU99" s="86">
        <f t="shared" si="89"/>
        <v>3</v>
      </c>
      <c r="AV99" s="86" t="b">
        <f t="shared" si="90"/>
        <v>0</v>
      </c>
      <c r="AW99" s="86" t="str">
        <f t="shared" si="91"/>
        <v>Distance</v>
      </c>
      <c r="AX99" s="86" t="str">
        <f t="shared" si="92"/>
        <v>&gt;</v>
      </c>
      <c r="AY99" s="86">
        <f t="shared" si="93"/>
        <v>87.981201171875</v>
      </c>
      <c r="AZ99" s="86">
        <f t="shared" si="94"/>
        <v>1</v>
      </c>
      <c r="BA99" s="86" t="b">
        <f t="shared" si="95"/>
        <v>1</v>
      </c>
      <c r="BB99" s="86" t="str">
        <f t="shared" si="96"/>
        <v>Speed</v>
      </c>
      <c r="BC99" s="86" t="str">
        <f t="shared" si="97"/>
        <v>&lt;=</v>
      </c>
      <c r="BD99" s="86">
        <f t="shared" si="98"/>
        <v>12.778564453125</v>
      </c>
      <c r="BE99" s="86">
        <f t="shared" si="99"/>
        <v>0</v>
      </c>
      <c r="BF99" s="86" t="b">
        <f t="shared" si="100"/>
        <v>1</v>
      </c>
      <c r="BG99" s="86" t="str">
        <f t="shared" si="101"/>
        <v>Distance</v>
      </c>
      <c r="BH99" s="86" t="str">
        <f t="shared" si="102"/>
        <v>&lt;=</v>
      </c>
      <c r="BI99" s="86">
        <f t="shared" si="103"/>
        <v>341.0556640625</v>
      </c>
      <c r="BJ99" s="15">
        <f t="shared" si="104"/>
        <v>1</v>
      </c>
      <c r="BK99" s="15" t="str">
        <f t="shared" si="105"/>
        <v>Speed&lt;=12,400634765625 AND Distance&gt;100,03564453125 AND Speed&gt;11,19091796875 AND GEBR&gt;1,046142578125 AND Speed&gt;10,133544921875 AND Distance&lt;=121,75244140625 AND Distance&gt;87,981201171875 AND Speed&lt;=12,778564453125 AND Distance&lt;=341,0556640625</v>
      </c>
      <c r="BM99" s="15">
        <v>0.111083984375</v>
      </c>
      <c r="BN99" s="15">
        <v>1</v>
      </c>
      <c r="BO99" s="15" t="s">
        <v>2215</v>
      </c>
    </row>
    <row r="100" spans="1:67">
      <c r="A100" s="15">
        <v>97</v>
      </c>
      <c r="B100" s="15">
        <v>2</v>
      </c>
      <c r="C100" s="15">
        <v>4285</v>
      </c>
      <c r="D100" s="15">
        <f t="shared" si="53"/>
        <v>1</v>
      </c>
      <c r="E100" s="15">
        <f t="shared" si="54"/>
        <v>189</v>
      </c>
      <c r="F100" s="15">
        <f t="shared" si="55"/>
        <v>1.046142578125</v>
      </c>
      <c r="G100" s="15">
        <v>281</v>
      </c>
      <c r="H100" s="15">
        <v>282</v>
      </c>
      <c r="I100" s="15">
        <v>96</v>
      </c>
      <c r="J100" s="15">
        <v>7</v>
      </c>
      <c r="K100" s="15">
        <v>392</v>
      </c>
      <c r="L100" s="15">
        <v>171</v>
      </c>
      <c r="M100" s="15">
        <f t="shared" si="56"/>
        <v>4.1748046875E-2</v>
      </c>
      <c r="O100" s="86">
        <f t="shared" si="57"/>
        <v>392</v>
      </c>
      <c r="P100" s="86">
        <f t="shared" si="58"/>
        <v>0.22216796875</v>
      </c>
      <c r="Q100" s="86">
        <f t="shared" si="59"/>
        <v>220</v>
      </c>
      <c r="R100" s="86" t="b">
        <f t="shared" si="60"/>
        <v>0</v>
      </c>
      <c r="S100" s="86" t="str">
        <f t="shared" si="61"/>
        <v>Speed</v>
      </c>
      <c r="T100" s="86" t="str">
        <f t="shared" si="62"/>
        <v>&gt;</v>
      </c>
      <c r="U100" s="86">
        <f t="shared" si="63"/>
        <v>12.400634765625</v>
      </c>
      <c r="V100" s="86">
        <f t="shared" si="64"/>
        <v>90</v>
      </c>
      <c r="W100" s="86" t="b">
        <f t="shared" si="65"/>
        <v>0</v>
      </c>
      <c r="X100" s="86" t="str">
        <f t="shared" si="66"/>
        <v>Distance</v>
      </c>
      <c r="Y100" s="86" t="str">
        <f t="shared" si="67"/>
        <v>&gt;</v>
      </c>
      <c r="Z100" s="86">
        <f t="shared" si="68"/>
        <v>100.03564453125</v>
      </c>
      <c r="AA100" s="86">
        <f t="shared" si="69"/>
        <v>88</v>
      </c>
      <c r="AB100" s="86" t="b">
        <f t="shared" si="70"/>
        <v>0</v>
      </c>
      <c r="AC100" s="86" t="str">
        <f t="shared" si="71"/>
        <v>Speed</v>
      </c>
      <c r="AD100" s="86" t="str">
        <f t="shared" si="72"/>
        <v>&gt;</v>
      </c>
      <c r="AE100" s="86">
        <f t="shared" si="73"/>
        <v>11.19091796875</v>
      </c>
      <c r="AF100" s="86">
        <f t="shared" si="74"/>
        <v>28</v>
      </c>
      <c r="AG100" s="86" t="b">
        <f t="shared" si="75"/>
        <v>0</v>
      </c>
      <c r="AH100" s="86" t="str">
        <f t="shared" si="76"/>
        <v>GEBR</v>
      </c>
      <c r="AI100" s="86" t="str">
        <f t="shared" si="77"/>
        <v>&gt;</v>
      </c>
      <c r="AJ100" s="86">
        <f t="shared" si="78"/>
        <v>1.046142578125</v>
      </c>
      <c r="AK100" s="86">
        <f t="shared" si="79"/>
        <v>25</v>
      </c>
      <c r="AL100" s="86" t="b">
        <f t="shared" si="80"/>
        <v>0</v>
      </c>
      <c r="AM100" s="86" t="str">
        <f t="shared" si="81"/>
        <v>Speed</v>
      </c>
      <c r="AN100" s="86" t="str">
        <f t="shared" si="82"/>
        <v>&gt;</v>
      </c>
      <c r="AO100" s="86">
        <f t="shared" si="83"/>
        <v>10.133544921875</v>
      </c>
      <c r="AP100" s="86">
        <f t="shared" si="84"/>
        <v>6</v>
      </c>
      <c r="AQ100" s="86" t="b">
        <f t="shared" si="85"/>
        <v>1</v>
      </c>
      <c r="AR100" s="86" t="str">
        <f t="shared" si="86"/>
        <v>Distance</v>
      </c>
      <c r="AS100" s="86" t="str">
        <f t="shared" si="87"/>
        <v>&lt;=</v>
      </c>
      <c r="AT100" s="86">
        <f t="shared" si="88"/>
        <v>121.75244140625</v>
      </c>
      <c r="AU100" s="86">
        <f t="shared" si="89"/>
        <v>3</v>
      </c>
      <c r="AV100" s="86" t="b">
        <f t="shared" si="90"/>
        <v>0</v>
      </c>
      <c r="AW100" s="86" t="str">
        <f t="shared" si="91"/>
        <v>Distance</v>
      </c>
      <c r="AX100" s="86" t="str">
        <f t="shared" si="92"/>
        <v>&gt;</v>
      </c>
      <c r="AY100" s="86">
        <f t="shared" si="93"/>
        <v>87.981201171875</v>
      </c>
      <c r="AZ100" s="86">
        <f t="shared" si="94"/>
        <v>1</v>
      </c>
      <c r="BA100" s="86" t="b">
        <f t="shared" si="95"/>
        <v>1</v>
      </c>
      <c r="BB100" s="86" t="str">
        <f t="shared" si="96"/>
        <v>Speed</v>
      </c>
      <c r="BC100" s="86" t="str">
        <f t="shared" si="97"/>
        <v>&lt;=</v>
      </c>
      <c r="BD100" s="86">
        <f t="shared" si="98"/>
        <v>12.778564453125</v>
      </c>
      <c r="BE100" s="86">
        <f t="shared" si="99"/>
        <v>0</v>
      </c>
      <c r="BF100" s="86" t="b">
        <f t="shared" si="100"/>
        <v>1</v>
      </c>
      <c r="BG100" s="86" t="str">
        <f t="shared" si="101"/>
        <v>Distance</v>
      </c>
      <c r="BH100" s="86" t="str">
        <f t="shared" si="102"/>
        <v>&lt;=</v>
      </c>
      <c r="BI100" s="86">
        <f t="shared" si="103"/>
        <v>341.0556640625</v>
      </c>
      <c r="BJ100" s="15">
        <f t="shared" si="104"/>
        <v>0</v>
      </c>
      <c r="BK100" s="15" t="str">
        <f t="shared" si="105"/>
        <v>Speed&gt;12,400634765625 AND Distance&gt;100,03564453125 AND Speed&gt;11,19091796875 AND GEBR&gt;1,046142578125 AND Speed&gt;10,133544921875 AND Distance&lt;=121,75244140625 AND Distance&gt;87,981201171875 AND Speed&lt;=12,778564453125 AND Distance&lt;=341,0556640625</v>
      </c>
      <c r="BM100" s="15">
        <v>0.111083984375</v>
      </c>
      <c r="BN100" s="15">
        <v>1</v>
      </c>
      <c r="BO100" s="15" t="s">
        <v>2217</v>
      </c>
    </row>
    <row r="101" spans="1:67">
      <c r="A101" s="15">
        <v>98</v>
      </c>
      <c r="B101" s="15">
        <v>0</v>
      </c>
      <c r="C101" s="15">
        <v>184353</v>
      </c>
      <c r="D101" s="15">
        <f t="shared" si="53"/>
        <v>45</v>
      </c>
      <c r="E101" s="15">
        <f t="shared" si="54"/>
        <v>33</v>
      </c>
      <c r="F101" s="15">
        <f t="shared" si="55"/>
        <v>45.008056640625</v>
      </c>
      <c r="G101" s="15">
        <v>181</v>
      </c>
      <c r="H101" s="15">
        <v>182</v>
      </c>
      <c r="I101" s="15">
        <v>96</v>
      </c>
      <c r="J101" s="15">
        <v>7</v>
      </c>
      <c r="K101" s="15">
        <v>395</v>
      </c>
      <c r="L101" s="15">
        <v>1218</v>
      </c>
      <c r="M101" s="15">
        <f t="shared" si="56"/>
        <v>0.29736328125</v>
      </c>
      <c r="O101" s="86">
        <f t="shared" si="57"/>
        <v>395</v>
      </c>
      <c r="P101" s="86">
        <f t="shared" si="58"/>
        <v>0</v>
      </c>
      <c r="Q101" s="86">
        <f t="shared" si="59"/>
        <v>393</v>
      </c>
      <c r="R101" s="86" t="b">
        <f t="shared" si="60"/>
        <v>1</v>
      </c>
      <c r="S101" s="86" t="str">
        <f t="shared" si="61"/>
        <v>Speed</v>
      </c>
      <c r="T101" s="86" t="str">
        <f t="shared" si="62"/>
        <v>&lt;=</v>
      </c>
      <c r="U101" s="86">
        <f t="shared" si="63"/>
        <v>24.577392578125</v>
      </c>
      <c r="V101" s="86">
        <f t="shared" si="64"/>
        <v>173</v>
      </c>
      <c r="W101" s="86" t="b">
        <f t="shared" si="65"/>
        <v>1</v>
      </c>
      <c r="X101" s="86" t="str">
        <f t="shared" si="66"/>
        <v>Speed</v>
      </c>
      <c r="Y101" s="86" t="str">
        <f t="shared" si="67"/>
        <v>&lt;=</v>
      </c>
      <c r="Z101" s="86">
        <f t="shared" si="68"/>
        <v>24.66015625</v>
      </c>
      <c r="AA101" s="86">
        <f t="shared" si="69"/>
        <v>172</v>
      </c>
      <c r="AB101" s="86" t="b">
        <f t="shared" si="70"/>
        <v>1</v>
      </c>
      <c r="AC101" s="86" t="str">
        <f t="shared" si="71"/>
        <v>GEBR</v>
      </c>
      <c r="AD101" s="86" t="str">
        <f t="shared" si="72"/>
        <v>&lt;=</v>
      </c>
      <c r="AE101" s="86">
        <f t="shared" si="73"/>
        <v>0.85498046875</v>
      </c>
      <c r="AF101" s="86">
        <f t="shared" si="74"/>
        <v>44</v>
      </c>
      <c r="AG101" s="86" t="b">
        <f t="shared" si="75"/>
        <v>0</v>
      </c>
      <c r="AH101" s="86" t="str">
        <f t="shared" si="76"/>
        <v>Distance</v>
      </c>
      <c r="AI101" s="86" t="str">
        <f t="shared" si="77"/>
        <v>&gt;</v>
      </c>
      <c r="AJ101" s="86">
        <f t="shared" si="78"/>
        <v>470.268798828125</v>
      </c>
      <c r="AK101" s="86">
        <f t="shared" si="79"/>
        <v>11</v>
      </c>
      <c r="AL101" s="86" t="b">
        <f t="shared" si="80"/>
        <v>0</v>
      </c>
      <c r="AM101" s="86" t="str">
        <f t="shared" si="81"/>
        <v>Speed</v>
      </c>
      <c r="AN101" s="86" t="str">
        <f t="shared" si="82"/>
        <v>&gt;</v>
      </c>
      <c r="AO101" s="86">
        <f t="shared" si="83"/>
        <v>24.289794921875</v>
      </c>
      <c r="AP101" s="86">
        <f t="shared" si="84"/>
        <v>10</v>
      </c>
      <c r="AQ101" s="86" t="b">
        <f t="shared" si="85"/>
        <v>1</v>
      </c>
      <c r="AR101" s="86" t="str">
        <f t="shared" si="86"/>
        <v>GEBR</v>
      </c>
      <c r="AS101" s="86" t="str">
        <f t="shared" si="87"/>
        <v>&lt;=</v>
      </c>
      <c r="AT101" s="86">
        <f t="shared" si="88"/>
        <v>1.046142578125</v>
      </c>
      <c r="AU101" s="86">
        <f t="shared" si="89"/>
        <v>7</v>
      </c>
      <c r="AV101" s="86" t="b">
        <f t="shared" si="90"/>
        <v>0</v>
      </c>
      <c r="AW101" s="86" t="str">
        <f t="shared" si="91"/>
        <v>Speed</v>
      </c>
      <c r="AX101" s="86" t="str">
        <f t="shared" si="92"/>
        <v>&gt;</v>
      </c>
      <c r="AY101" s="86">
        <f t="shared" si="93"/>
        <v>21.949951171875</v>
      </c>
      <c r="AZ101" s="86">
        <f t="shared" si="94"/>
        <v>2</v>
      </c>
      <c r="BA101" s="86" t="b">
        <f t="shared" si="95"/>
        <v>1</v>
      </c>
      <c r="BB101" s="86" t="str">
        <f t="shared" si="96"/>
        <v>Distance</v>
      </c>
      <c r="BC101" s="86" t="str">
        <f t="shared" si="97"/>
        <v>&lt;=</v>
      </c>
      <c r="BD101" s="86">
        <f t="shared" si="98"/>
        <v>500.308837890625</v>
      </c>
      <c r="BE101" s="86">
        <f t="shared" si="99"/>
        <v>0</v>
      </c>
      <c r="BF101" s="86" t="b">
        <f t="shared" si="100"/>
        <v>0</v>
      </c>
      <c r="BG101" s="86" t="str">
        <f t="shared" si="101"/>
        <v>Distance</v>
      </c>
      <c r="BH101" s="86" t="str">
        <f t="shared" si="102"/>
        <v>&gt;</v>
      </c>
      <c r="BI101" s="86">
        <f t="shared" si="103"/>
        <v>341.0556640625</v>
      </c>
      <c r="BJ101" s="15">
        <f t="shared" si="104"/>
        <v>1</v>
      </c>
      <c r="BK101" s="15" t="str">
        <f t="shared" si="105"/>
        <v>Speed&lt;=24,577392578125 AND Speed&lt;=24,66015625 AND GEBR&lt;=0,85498046875 AND Distance&gt;470,268798828125 AND Speed&gt;24,289794921875 AND GEBR&lt;=1,046142578125 AND Speed&gt;21,949951171875 AND Distance&lt;=500,308837890625 AND Distance&gt;341,0556640625</v>
      </c>
      <c r="BM101" s="15">
        <v>0.111083984375</v>
      </c>
      <c r="BN101" s="15">
        <v>1</v>
      </c>
      <c r="BO101" s="15" t="s">
        <v>2220</v>
      </c>
    </row>
    <row r="102" spans="1:67">
      <c r="A102" s="15">
        <v>99</v>
      </c>
      <c r="B102" s="15">
        <v>1</v>
      </c>
      <c r="C102" s="15">
        <v>75235</v>
      </c>
      <c r="D102" s="15">
        <f t="shared" si="53"/>
        <v>18</v>
      </c>
      <c r="E102" s="15">
        <f t="shared" si="54"/>
        <v>1507</v>
      </c>
      <c r="F102" s="15">
        <f t="shared" si="55"/>
        <v>18.367919921875</v>
      </c>
      <c r="G102" s="15">
        <v>155</v>
      </c>
      <c r="H102" s="15">
        <v>156</v>
      </c>
      <c r="I102" s="15">
        <v>60</v>
      </c>
      <c r="J102" s="15">
        <v>8</v>
      </c>
      <c r="K102" s="15">
        <v>396</v>
      </c>
      <c r="L102" s="15">
        <v>273</v>
      </c>
      <c r="M102" s="15">
        <f t="shared" si="56"/>
        <v>6.6650390625E-2</v>
      </c>
      <c r="O102" s="86">
        <f t="shared" si="57"/>
        <v>396</v>
      </c>
      <c r="P102" s="86">
        <f t="shared" si="58"/>
        <v>0.111083984375</v>
      </c>
      <c r="Q102" s="86">
        <f t="shared" si="59"/>
        <v>393</v>
      </c>
      <c r="R102" s="86" t="b">
        <f t="shared" si="60"/>
        <v>0</v>
      </c>
      <c r="S102" s="86" t="str">
        <f t="shared" si="61"/>
        <v>Speed</v>
      </c>
      <c r="T102" s="86" t="str">
        <f t="shared" si="62"/>
        <v>&gt;</v>
      </c>
      <c r="U102" s="86">
        <f t="shared" si="63"/>
        <v>24.577392578125</v>
      </c>
      <c r="V102" s="86">
        <f t="shared" si="64"/>
        <v>173</v>
      </c>
      <c r="W102" s="86" t="b">
        <f t="shared" si="65"/>
        <v>1</v>
      </c>
      <c r="X102" s="86" t="str">
        <f t="shared" si="66"/>
        <v>Speed</v>
      </c>
      <c r="Y102" s="86" t="str">
        <f t="shared" si="67"/>
        <v>&lt;=</v>
      </c>
      <c r="Z102" s="86">
        <f t="shared" si="68"/>
        <v>24.66015625</v>
      </c>
      <c r="AA102" s="86">
        <f t="shared" si="69"/>
        <v>172</v>
      </c>
      <c r="AB102" s="86" t="b">
        <f t="shared" si="70"/>
        <v>1</v>
      </c>
      <c r="AC102" s="86" t="str">
        <f t="shared" si="71"/>
        <v>GEBR</v>
      </c>
      <c r="AD102" s="86" t="str">
        <f t="shared" si="72"/>
        <v>&lt;=</v>
      </c>
      <c r="AE102" s="86">
        <f t="shared" si="73"/>
        <v>0.85498046875</v>
      </c>
      <c r="AF102" s="86">
        <f t="shared" si="74"/>
        <v>44</v>
      </c>
      <c r="AG102" s="86" t="b">
        <f t="shared" si="75"/>
        <v>0</v>
      </c>
      <c r="AH102" s="86" t="str">
        <f t="shared" si="76"/>
        <v>Distance</v>
      </c>
      <c r="AI102" s="86" t="str">
        <f t="shared" si="77"/>
        <v>&gt;</v>
      </c>
      <c r="AJ102" s="86">
        <f t="shared" si="78"/>
        <v>470.268798828125</v>
      </c>
      <c r="AK102" s="86">
        <f t="shared" si="79"/>
        <v>11</v>
      </c>
      <c r="AL102" s="86" t="b">
        <f t="shared" si="80"/>
        <v>0</v>
      </c>
      <c r="AM102" s="86" t="str">
        <f t="shared" si="81"/>
        <v>Speed</v>
      </c>
      <c r="AN102" s="86" t="str">
        <f t="shared" si="82"/>
        <v>&gt;</v>
      </c>
      <c r="AO102" s="86">
        <f t="shared" si="83"/>
        <v>24.289794921875</v>
      </c>
      <c r="AP102" s="86">
        <f t="shared" si="84"/>
        <v>10</v>
      </c>
      <c r="AQ102" s="86" t="b">
        <f t="shared" si="85"/>
        <v>1</v>
      </c>
      <c r="AR102" s="86" t="str">
        <f t="shared" si="86"/>
        <v>GEBR</v>
      </c>
      <c r="AS102" s="86" t="str">
        <f t="shared" si="87"/>
        <v>&lt;=</v>
      </c>
      <c r="AT102" s="86">
        <f t="shared" si="88"/>
        <v>1.046142578125</v>
      </c>
      <c r="AU102" s="86">
        <f t="shared" si="89"/>
        <v>7</v>
      </c>
      <c r="AV102" s="86" t="b">
        <f t="shared" si="90"/>
        <v>0</v>
      </c>
      <c r="AW102" s="86" t="str">
        <f t="shared" si="91"/>
        <v>Speed</v>
      </c>
      <c r="AX102" s="86" t="str">
        <f t="shared" si="92"/>
        <v>&gt;</v>
      </c>
      <c r="AY102" s="86">
        <f t="shared" si="93"/>
        <v>21.949951171875</v>
      </c>
      <c r="AZ102" s="86">
        <f t="shared" si="94"/>
        <v>2</v>
      </c>
      <c r="BA102" s="86" t="b">
        <f t="shared" si="95"/>
        <v>1</v>
      </c>
      <c r="BB102" s="86" t="str">
        <f t="shared" si="96"/>
        <v>Distance</v>
      </c>
      <c r="BC102" s="86" t="str">
        <f t="shared" si="97"/>
        <v>&lt;=</v>
      </c>
      <c r="BD102" s="86">
        <f t="shared" si="98"/>
        <v>500.308837890625</v>
      </c>
      <c r="BE102" s="86">
        <f t="shared" si="99"/>
        <v>0</v>
      </c>
      <c r="BF102" s="86" t="b">
        <f t="shared" si="100"/>
        <v>0</v>
      </c>
      <c r="BG102" s="86" t="str">
        <f t="shared" si="101"/>
        <v>Distance</v>
      </c>
      <c r="BH102" s="86" t="str">
        <f t="shared" si="102"/>
        <v>&gt;</v>
      </c>
      <c r="BI102" s="86">
        <f t="shared" si="103"/>
        <v>341.0556640625</v>
      </c>
      <c r="BJ102" s="15">
        <f t="shared" si="104"/>
        <v>1</v>
      </c>
      <c r="BK102" s="15" t="str">
        <f t="shared" si="105"/>
        <v>Speed&gt;24,577392578125 AND Speed&lt;=24,66015625 AND GEBR&lt;=0,85498046875 AND Distance&gt;470,268798828125 AND Speed&gt;24,289794921875 AND GEBR&lt;=1,046142578125 AND Speed&gt;21,949951171875 AND Distance&lt;=500,308837890625 AND Distance&gt;341,0556640625</v>
      </c>
      <c r="BM102" s="15">
        <v>0.111083984375</v>
      </c>
      <c r="BN102" s="15">
        <v>1</v>
      </c>
      <c r="BO102" s="15" t="s">
        <v>2226</v>
      </c>
    </row>
    <row r="103" spans="1:67">
      <c r="A103" s="15">
        <v>100</v>
      </c>
      <c r="B103" s="15">
        <v>1</v>
      </c>
      <c r="C103" s="15">
        <v>79365</v>
      </c>
      <c r="D103" s="15">
        <f t="shared" si="53"/>
        <v>19</v>
      </c>
      <c r="E103" s="15">
        <f t="shared" si="54"/>
        <v>1541</v>
      </c>
      <c r="F103" s="15">
        <f t="shared" si="55"/>
        <v>19.376220703125</v>
      </c>
      <c r="G103" s="15">
        <v>127</v>
      </c>
      <c r="H103" s="15">
        <v>128</v>
      </c>
      <c r="I103" s="15">
        <v>60</v>
      </c>
      <c r="J103" s="15">
        <v>8</v>
      </c>
      <c r="K103" s="15">
        <v>397</v>
      </c>
      <c r="L103" s="15">
        <v>1024</v>
      </c>
      <c r="M103" s="15">
        <f t="shared" si="56"/>
        <v>0.25</v>
      </c>
      <c r="O103" s="86">
        <f t="shared" si="57"/>
        <v>397</v>
      </c>
      <c r="P103" s="86">
        <f t="shared" si="58"/>
        <v>0.333251953125</v>
      </c>
      <c r="Q103" s="86">
        <f t="shared" si="59"/>
        <v>257</v>
      </c>
      <c r="R103" s="86" t="b">
        <f t="shared" si="60"/>
        <v>1</v>
      </c>
      <c r="S103" s="86" t="str">
        <f t="shared" si="61"/>
        <v>Speed</v>
      </c>
      <c r="T103" s="86" t="str">
        <f t="shared" si="62"/>
        <v>&lt;=</v>
      </c>
      <c r="U103" s="86">
        <f t="shared" si="63"/>
        <v>24.787353515625</v>
      </c>
      <c r="V103" s="86">
        <f t="shared" si="64"/>
        <v>255</v>
      </c>
      <c r="W103" s="86" t="b">
        <f t="shared" si="65"/>
        <v>1</v>
      </c>
      <c r="X103" s="86" t="str">
        <f t="shared" si="66"/>
        <v>Speed</v>
      </c>
      <c r="Y103" s="86" t="str">
        <f t="shared" si="67"/>
        <v>&lt;=</v>
      </c>
      <c r="Z103" s="86">
        <f t="shared" si="68"/>
        <v>25.084716796875</v>
      </c>
      <c r="AA103" s="86">
        <f t="shared" si="69"/>
        <v>180</v>
      </c>
      <c r="AB103" s="86" t="b">
        <f t="shared" si="70"/>
        <v>1</v>
      </c>
      <c r="AC103" s="86" t="str">
        <f t="shared" si="71"/>
        <v>Distance</v>
      </c>
      <c r="AD103" s="86" t="str">
        <f t="shared" si="72"/>
        <v>&lt;=</v>
      </c>
      <c r="AE103" s="86">
        <f t="shared" si="73"/>
        <v>381.99072265625</v>
      </c>
      <c r="AF103" s="86">
        <f t="shared" si="74"/>
        <v>35</v>
      </c>
      <c r="AG103" s="86" t="b">
        <f t="shared" si="75"/>
        <v>0</v>
      </c>
      <c r="AH103" s="86" t="str">
        <f t="shared" si="76"/>
        <v>Distance</v>
      </c>
      <c r="AI103" s="86" t="str">
        <f t="shared" si="77"/>
        <v>&gt;</v>
      </c>
      <c r="AJ103" s="86">
        <f t="shared" si="78"/>
        <v>349.830810546875</v>
      </c>
      <c r="AK103" s="86">
        <f t="shared" si="79"/>
        <v>12</v>
      </c>
      <c r="AL103" s="86" t="b">
        <f t="shared" si="80"/>
        <v>1</v>
      </c>
      <c r="AM103" s="86" t="str">
        <f t="shared" si="81"/>
        <v>Speed</v>
      </c>
      <c r="AN103" s="86" t="str">
        <f t="shared" si="82"/>
        <v>&lt;=</v>
      </c>
      <c r="AO103" s="86">
        <f t="shared" si="83"/>
        <v>26.012939453125</v>
      </c>
      <c r="AP103" s="86">
        <f t="shared" si="84"/>
        <v>10</v>
      </c>
      <c r="AQ103" s="86" t="b">
        <f t="shared" si="85"/>
        <v>0</v>
      </c>
      <c r="AR103" s="86" t="str">
        <f t="shared" si="86"/>
        <v>GEBR</v>
      </c>
      <c r="AS103" s="86" t="str">
        <f t="shared" si="87"/>
        <v>&gt;</v>
      </c>
      <c r="AT103" s="86">
        <f t="shared" si="88"/>
        <v>1.046142578125</v>
      </c>
      <c r="AU103" s="86">
        <f t="shared" si="89"/>
        <v>7</v>
      </c>
      <c r="AV103" s="86" t="b">
        <f t="shared" si="90"/>
        <v>0</v>
      </c>
      <c r="AW103" s="86" t="str">
        <f t="shared" si="91"/>
        <v>Speed</v>
      </c>
      <c r="AX103" s="86" t="str">
        <f t="shared" si="92"/>
        <v>&gt;</v>
      </c>
      <c r="AY103" s="86">
        <f t="shared" si="93"/>
        <v>21.949951171875</v>
      </c>
      <c r="AZ103" s="86">
        <f t="shared" si="94"/>
        <v>2</v>
      </c>
      <c r="BA103" s="86" t="b">
        <f t="shared" si="95"/>
        <v>1</v>
      </c>
      <c r="BB103" s="86" t="str">
        <f t="shared" si="96"/>
        <v>Distance</v>
      </c>
      <c r="BC103" s="86" t="str">
        <f t="shared" si="97"/>
        <v>&lt;=</v>
      </c>
      <c r="BD103" s="86">
        <f t="shared" si="98"/>
        <v>500.308837890625</v>
      </c>
      <c r="BE103" s="86">
        <f t="shared" si="99"/>
        <v>0</v>
      </c>
      <c r="BF103" s="86" t="b">
        <f t="shared" si="100"/>
        <v>0</v>
      </c>
      <c r="BG103" s="86" t="str">
        <f t="shared" si="101"/>
        <v>Distance</v>
      </c>
      <c r="BH103" s="86" t="str">
        <f t="shared" si="102"/>
        <v>&gt;</v>
      </c>
      <c r="BI103" s="86">
        <f t="shared" si="103"/>
        <v>341.0556640625</v>
      </c>
      <c r="BJ103" s="15">
        <f t="shared" si="104"/>
        <v>0</v>
      </c>
      <c r="BK103" s="15" t="str">
        <f t="shared" si="105"/>
        <v>Speed&lt;=24,787353515625 AND Speed&lt;=25,084716796875 AND Distance&lt;=381,99072265625 AND Distance&gt;349,830810546875 AND Speed&lt;=26,012939453125 AND GEBR&gt;1,046142578125 AND Speed&gt;21,949951171875 AND Distance&lt;=500,308837890625 AND Distance&gt;341,0556640625</v>
      </c>
      <c r="BM103" s="15">
        <v>0.111083984375</v>
      </c>
      <c r="BN103" s="15">
        <v>1</v>
      </c>
      <c r="BO103" s="15" t="s">
        <v>2239</v>
      </c>
    </row>
    <row r="104" spans="1:67">
      <c r="A104" s="15">
        <v>101</v>
      </c>
      <c r="B104" s="15">
        <v>1</v>
      </c>
      <c r="C104" s="15">
        <v>92622</v>
      </c>
      <c r="D104" s="15">
        <f t="shared" si="53"/>
        <v>22</v>
      </c>
      <c r="E104" s="15">
        <f t="shared" si="54"/>
        <v>2510</v>
      </c>
      <c r="F104" s="15">
        <f t="shared" si="55"/>
        <v>22.61279296875</v>
      </c>
      <c r="G104" s="15">
        <v>135</v>
      </c>
      <c r="H104" s="15">
        <v>136</v>
      </c>
      <c r="I104" s="15">
        <v>92</v>
      </c>
      <c r="J104" s="15">
        <v>8</v>
      </c>
      <c r="K104" s="15">
        <v>398</v>
      </c>
      <c r="L104" s="15">
        <v>253</v>
      </c>
      <c r="M104" s="15">
        <f t="shared" si="56"/>
        <v>6.1767578125E-2</v>
      </c>
      <c r="O104" s="86">
        <f t="shared" si="57"/>
        <v>398</v>
      </c>
      <c r="P104" s="86">
        <f t="shared" si="58"/>
        <v>0.27783203125</v>
      </c>
      <c r="Q104" s="86">
        <f t="shared" si="59"/>
        <v>257</v>
      </c>
      <c r="R104" s="86" t="b">
        <f t="shared" si="60"/>
        <v>0</v>
      </c>
      <c r="S104" s="86" t="str">
        <f t="shared" si="61"/>
        <v>Speed</v>
      </c>
      <c r="T104" s="86" t="str">
        <f t="shared" si="62"/>
        <v>&gt;</v>
      </c>
      <c r="U104" s="86">
        <f t="shared" si="63"/>
        <v>24.787353515625</v>
      </c>
      <c r="V104" s="86">
        <f t="shared" si="64"/>
        <v>255</v>
      </c>
      <c r="W104" s="86" t="b">
        <f t="shared" si="65"/>
        <v>1</v>
      </c>
      <c r="X104" s="86" t="str">
        <f t="shared" si="66"/>
        <v>Speed</v>
      </c>
      <c r="Y104" s="86" t="str">
        <f t="shared" si="67"/>
        <v>&lt;=</v>
      </c>
      <c r="Z104" s="86">
        <f t="shared" si="68"/>
        <v>25.084716796875</v>
      </c>
      <c r="AA104" s="86">
        <f t="shared" si="69"/>
        <v>180</v>
      </c>
      <c r="AB104" s="86" t="b">
        <f t="shared" si="70"/>
        <v>1</v>
      </c>
      <c r="AC104" s="86" t="str">
        <f t="shared" si="71"/>
        <v>Distance</v>
      </c>
      <c r="AD104" s="86" t="str">
        <f t="shared" si="72"/>
        <v>&lt;=</v>
      </c>
      <c r="AE104" s="86">
        <f t="shared" si="73"/>
        <v>381.99072265625</v>
      </c>
      <c r="AF104" s="86">
        <f t="shared" si="74"/>
        <v>35</v>
      </c>
      <c r="AG104" s="86" t="b">
        <f t="shared" si="75"/>
        <v>0</v>
      </c>
      <c r="AH104" s="86" t="str">
        <f t="shared" si="76"/>
        <v>Distance</v>
      </c>
      <c r="AI104" s="86" t="str">
        <f t="shared" si="77"/>
        <v>&gt;</v>
      </c>
      <c r="AJ104" s="86">
        <f t="shared" si="78"/>
        <v>349.830810546875</v>
      </c>
      <c r="AK104" s="86">
        <f t="shared" si="79"/>
        <v>12</v>
      </c>
      <c r="AL104" s="86" t="b">
        <f t="shared" si="80"/>
        <v>1</v>
      </c>
      <c r="AM104" s="86" t="str">
        <f t="shared" si="81"/>
        <v>Speed</v>
      </c>
      <c r="AN104" s="86" t="str">
        <f t="shared" si="82"/>
        <v>&lt;=</v>
      </c>
      <c r="AO104" s="86">
        <f t="shared" si="83"/>
        <v>26.012939453125</v>
      </c>
      <c r="AP104" s="86">
        <f t="shared" si="84"/>
        <v>10</v>
      </c>
      <c r="AQ104" s="86" t="b">
        <f t="shared" si="85"/>
        <v>0</v>
      </c>
      <c r="AR104" s="86" t="str">
        <f t="shared" si="86"/>
        <v>GEBR</v>
      </c>
      <c r="AS104" s="86" t="str">
        <f t="shared" si="87"/>
        <v>&gt;</v>
      </c>
      <c r="AT104" s="86">
        <f t="shared" si="88"/>
        <v>1.046142578125</v>
      </c>
      <c r="AU104" s="86">
        <f t="shared" si="89"/>
        <v>7</v>
      </c>
      <c r="AV104" s="86" t="b">
        <f t="shared" si="90"/>
        <v>0</v>
      </c>
      <c r="AW104" s="86" t="str">
        <f t="shared" si="91"/>
        <v>Speed</v>
      </c>
      <c r="AX104" s="86" t="str">
        <f t="shared" si="92"/>
        <v>&gt;</v>
      </c>
      <c r="AY104" s="86">
        <f t="shared" si="93"/>
        <v>21.949951171875</v>
      </c>
      <c r="AZ104" s="86">
        <f t="shared" si="94"/>
        <v>2</v>
      </c>
      <c r="BA104" s="86" t="b">
        <f t="shared" si="95"/>
        <v>1</v>
      </c>
      <c r="BB104" s="86" t="str">
        <f t="shared" si="96"/>
        <v>Distance</v>
      </c>
      <c r="BC104" s="86" t="str">
        <f t="shared" si="97"/>
        <v>&lt;=</v>
      </c>
      <c r="BD104" s="86">
        <f t="shared" si="98"/>
        <v>500.308837890625</v>
      </c>
      <c r="BE104" s="86">
        <f t="shared" si="99"/>
        <v>0</v>
      </c>
      <c r="BF104" s="86" t="b">
        <f t="shared" si="100"/>
        <v>0</v>
      </c>
      <c r="BG104" s="86" t="str">
        <f t="shared" si="101"/>
        <v>Distance</v>
      </c>
      <c r="BH104" s="86" t="str">
        <f t="shared" si="102"/>
        <v>&gt;</v>
      </c>
      <c r="BI104" s="86">
        <f t="shared" si="103"/>
        <v>341.0556640625</v>
      </c>
      <c r="BJ104" s="15">
        <f t="shared" si="104"/>
        <v>0</v>
      </c>
      <c r="BK104" s="15" t="str">
        <f t="shared" si="105"/>
        <v>Speed&gt;24,787353515625 AND Speed&lt;=25,084716796875 AND Distance&lt;=381,99072265625 AND Distance&gt;349,830810546875 AND Speed&lt;=26,012939453125 AND GEBR&gt;1,046142578125 AND Speed&gt;21,949951171875 AND Distance&lt;=500,308837890625 AND Distance&gt;341,0556640625</v>
      </c>
      <c r="BM104" s="15">
        <v>0.111083984375</v>
      </c>
      <c r="BN104" s="15">
        <v>1</v>
      </c>
      <c r="BO104" s="15" t="s">
        <v>2244</v>
      </c>
    </row>
    <row r="105" spans="1:67">
      <c r="A105" s="15">
        <v>102</v>
      </c>
      <c r="B105" s="15">
        <v>1</v>
      </c>
      <c r="C105" s="15">
        <v>97721</v>
      </c>
      <c r="D105" s="15">
        <f t="shared" si="53"/>
        <v>23</v>
      </c>
      <c r="E105" s="15">
        <f t="shared" si="54"/>
        <v>3513</v>
      </c>
      <c r="F105" s="15">
        <f t="shared" si="55"/>
        <v>23.857666015625</v>
      </c>
      <c r="G105" s="15">
        <v>129</v>
      </c>
      <c r="H105" s="15">
        <v>130</v>
      </c>
      <c r="I105" s="15">
        <v>92</v>
      </c>
      <c r="J105" s="15">
        <v>8</v>
      </c>
      <c r="K105" s="15">
        <v>411</v>
      </c>
      <c r="L105" s="15">
        <v>1044</v>
      </c>
      <c r="M105" s="15">
        <f t="shared" si="56"/>
        <v>0.2548828125</v>
      </c>
      <c r="O105" s="86">
        <f t="shared" si="57"/>
        <v>411</v>
      </c>
      <c r="P105" s="86">
        <f t="shared" si="58"/>
        <v>0.2666015625</v>
      </c>
      <c r="Q105" s="86">
        <f t="shared" si="59"/>
        <v>410</v>
      </c>
      <c r="R105" s="86" t="b">
        <f t="shared" si="60"/>
        <v>1</v>
      </c>
      <c r="S105" s="86" t="str">
        <f t="shared" si="61"/>
        <v>Speed</v>
      </c>
      <c r="T105" s="86" t="str">
        <f t="shared" si="62"/>
        <v>&lt;=</v>
      </c>
      <c r="U105" s="86">
        <f t="shared" si="63"/>
        <v>27.288818359375</v>
      </c>
      <c r="V105" s="86">
        <f t="shared" si="64"/>
        <v>407</v>
      </c>
      <c r="W105" s="86" t="b">
        <f t="shared" si="65"/>
        <v>0</v>
      </c>
      <c r="X105" s="86" t="str">
        <f t="shared" si="66"/>
        <v>Distance</v>
      </c>
      <c r="Y105" s="86" t="str">
        <f t="shared" si="67"/>
        <v>&gt;</v>
      </c>
      <c r="Z105" s="86">
        <f t="shared" si="68"/>
        <v>680.70166015625</v>
      </c>
      <c r="AA105" s="86">
        <f t="shared" si="69"/>
        <v>406</v>
      </c>
      <c r="AB105" s="86" t="b">
        <f t="shared" si="70"/>
        <v>1</v>
      </c>
      <c r="AC105" s="86" t="str">
        <f t="shared" si="71"/>
        <v>GEBR</v>
      </c>
      <c r="AD105" s="86" t="str">
        <f t="shared" si="72"/>
        <v>&lt;=</v>
      </c>
      <c r="AE105" s="86">
        <f t="shared" si="73"/>
        <v>0.715087890625</v>
      </c>
      <c r="AF105" s="86">
        <f t="shared" si="74"/>
        <v>403</v>
      </c>
      <c r="AG105" s="86" t="b">
        <f t="shared" si="75"/>
        <v>0</v>
      </c>
      <c r="AH105" s="86" t="str">
        <f t="shared" si="76"/>
        <v>Speed</v>
      </c>
      <c r="AI105" s="86" t="str">
        <f t="shared" si="77"/>
        <v>&gt;</v>
      </c>
      <c r="AJ105" s="86">
        <f t="shared" si="78"/>
        <v>26.726806640625</v>
      </c>
      <c r="AK105" s="86">
        <f t="shared" si="79"/>
        <v>158</v>
      </c>
      <c r="AL105" s="86" t="b">
        <f t="shared" si="80"/>
        <v>1</v>
      </c>
      <c r="AM105" s="86" t="str">
        <f t="shared" si="81"/>
        <v>Distance</v>
      </c>
      <c r="AN105" s="86" t="str">
        <f t="shared" si="82"/>
        <v>&lt;=</v>
      </c>
      <c r="AO105" s="86">
        <f t="shared" si="83"/>
        <v>705</v>
      </c>
      <c r="AP105" s="86">
        <f t="shared" si="84"/>
        <v>30</v>
      </c>
      <c r="AQ105" s="86" t="b">
        <f t="shared" si="85"/>
        <v>0</v>
      </c>
      <c r="AR105" s="86" t="str">
        <f t="shared" si="86"/>
        <v>Distance</v>
      </c>
      <c r="AS105" s="86" t="str">
        <f t="shared" si="87"/>
        <v>&gt;</v>
      </c>
      <c r="AT105" s="86">
        <f t="shared" si="88"/>
        <v>660.4921875</v>
      </c>
      <c r="AU105" s="86">
        <f t="shared" si="89"/>
        <v>8</v>
      </c>
      <c r="AV105" s="86" t="b">
        <f t="shared" si="90"/>
        <v>0</v>
      </c>
      <c r="AW105" s="86" t="str">
        <f t="shared" si="91"/>
        <v>Distance</v>
      </c>
      <c r="AX105" s="86" t="str">
        <f t="shared" si="92"/>
        <v>&gt;</v>
      </c>
      <c r="AY105" s="86">
        <f t="shared" si="93"/>
        <v>579.99755859375</v>
      </c>
      <c r="AZ105" s="86">
        <f t="shared" si="94"/>
        <v>2</v>
      </c>
      <c r="BA105" s="86" t="b">
        <f t="shared" si="95"/>
        <v>0</v>
      </c>
      <c r="BB105" s="86" t="str">
        <f t="shared" si="96"/>
        <v>Distance</v>
      </c>
      <c r="BC105" s="86" t="str">
        <f t="shared" si="97"/>
        <v>&gt;</v>
      </c>
      <c r="BD105" s="86">
        <f t="shared" si="98"/>
        <v>500.308837890625</v>
      </c>
      <c r="BE105" s="86">
        <f t="shared" si="99"/>
        <v>0</v>
      </c>
      <c r="BF105" s="86" t="b">
        <f t="shared" si="100"/>
        <v>0</v>
      </c>
      <c r="BG105" s="86" t="str">
        <f t="shared" si="101"/>
        <v>Distance</v>
      </c>
      <c r="BH105" s="86" t="str">
        <f t="shared" si="102"/>
        <v>&gt;</v>
      </c>
      <c r="BI105" s="86">
        <f t="shared" si="103"/>
        <v>341.0556640625</v>
      </c>
      <c r="BJ105" s="15">
        <f t="shared" si="104"/>
        <v>0</v>
      </c>
      <c r="BK105" s="15" t="str">
        <f t="shared" si="105"/>
        <v>Speed&lt;=27,288818359375 AND Distance&gt;680,70166015625 AND GEBR&lt;=0,715087890625 AND Speed&gt;26,726806640625 AND Distance&lt;=705 AND Distance&gt;660,4921875 AND Distance&gt;579,99755859375 AND Distance&gt;500,308837890625 AND Distance&gt;341,0556640625</v>
      </c>
      <c r="BM105" s="15">
        <v>0.111083984375</v>
      </c>
      <c r="BN105" s="15">
        <v>1</v>
      </c>
      <c r="BO105" s="15" t="s">
        <v>2256</v>
      </c>
    </row>
    <row r="106" spans="1:67">
      <c r="A106" s="15">
        <v>103</v>
      </c>
      <c r="B106" s="15">
        <v>-2</v>
      </c>
      <c r="C106" s="15">
        <v>-8192</v>
      </c>
      <c r="D106" s="15">
        <f t="shared" si="53"/>
        <v>-1</v>
      </c>
      <c r="E106" s="15">
        <f t="shared" si="54"/>
        <v>0</v>
      </c>
      <c r="F106" s="15">
        <f t="shared" si="55"/>
        <v>-1</v>
      </c>
      <c r="G106" s="15">
        <v>-1</v>
      </c>
      <c r="H106" s="15">
        <v>-1</v>
      </c>
      <c r="I106" s="15">
        <v>93</v>
      </c>
      <c r="J106" s="15">
        <v>9</v>
      </c>
      <c r="K106" s="15">
        <v>412</v>
      </c>
      <c r="L106" s="15">
        <v>1195</v>
      </c>
      <c r="M106" s="15">
        <f t="shared" si="56"/>
        <v>0.291748046875</v>
      </c>
      <c r="O106" s="86">
        <f t="shared" si="57"/>
        <v>412</v>
      </c>
      <c r="P106" s="86">
        <f t="shared" si="58"/>
        <v>0.166748046875</v>
      </c>
      <c r="Q106" s="86">
        <f t="shared" si="59"/>
        <v>410</v>
      </c>
      <c r="R106" s="86" t="b">
        <f t="shared" si="60"/>
        <v>0</v>
      </c>
      <c r="S106" s="86" t="str">
        <f t="shared" si="61"/>
        <v>Speed</v>
      </c>
      <c r="T106" s="86" t="str">
        <f t="shared" si="62"/>
        <v>&gt;</v>
      </c>
      <c r="U106" s="86">
        <f t="shared" si="63"/>
        <v>27.288818359375</v>
      </c>
      <c r="V106" s="86">
        <f t="shared" si="64"/>
        <v>407</v>
      </c>
      <c r="W106" s="86" t="b">
        <f t="shared" si="65"/>
        <v>0</v>
      </c>
      <c r="X106" s="86" t="str">
        <f t="shared" si="66"/>
        <v>Distance</v>
      </c>
      <c r="Y106" s="86" t="str">
        <f t="shared" si="67"/>
        <v>&gt;</v>
      </c>
      <c r="Z106" s="86">
        <f t="shared" si="68"/>
        <v>680.70166015625</v>
      </c>
      <c r="AA106" s="86">
        <f t="shared" si="69"/>
        <v>406</v>
      </c>
      <c r="AB106" s="86" t="b">
        <f t="shared" si="70"/>
        <v>1</v>
      </c>
      <c r="AC106" s="86" t="str">
        <f t="shared" si="71"/>
        <v>GEBR</v>
      </c>
      <c r="AD106" s="86" t="str">
        <f t="shared" si="72"/>
        <v>&lt;=</v>
      </c>
      <c r="AE106" s="86">
        <f t="shared" si="73"/>
        <v>0.715087890625</v>
      </c>
      <c r="AF106" s="86">
        <f t="shared" si="74"/>
        <v>403</v>
      </c>
      <c r="AG106" s="86" t="b">
        <f t="shared" si="75"/>
        <v>0</v>
      </c>
      <c r="AH106" s="86" t="str">
        <f t="shared" si="76"/>
        <v>Speed</v>
      </c>
      <c r="AI106" s="86" t="str">
        <f t="shared" si="77"/>
        <v>&gt;</v>
      </c>
      <c r="AJ106" s="86">
        <f t="shared" si="78"/>
        <v>26.726806640625</v>
      </c>
      <c r="AK106" s="86">
        <f t="shared" si="79"/>
        <v>158</v>
      </c>
      <c r="AL106" s="86" t="b">
        <f t="shared" si="80"/>
        <v>1</v>
      </c>
      <c r="AM106" s="86" t="str">
        <f t="shared" si="81"/>
        <v>Distance</v>
      </c>
      <c r="AN106" s="86" t="str">
        <f t="shared" si="82"/>
        <v>&lt;=</v>
      </c>
      <c r="AO106" s="86">
        <f t="shared" si="83"/>
        <v>705</v>
      </c>
      <c r="AP106" s="86">
        <f t="shared" si="84"/>
        <v>30</v>
      </c>
      <c r="AQ106" s="86" t="b">
        <f t="shared" si="85"/>
        <v>0</v>
      </c>
      <c r="AR106" s="86" t="str">
        <f t="shared" si="86"/>
        <v>Distance</v>
      </c>
      <c r="AS106" s="86" t="str">
        <f t="shared" si="87"/>
        <v>&gt;</v>
      </c>
      <c r="AT106" s="86">
        <f t="shared" si="88"/>
        <v>660.4921875</v>
      </c>
      <c r="AU106" s="86">
        <f t="shared" si="89"/>
        <v>8</v>
      </c>
      <c r="AV106" s="86" t="b">
        <f t="shared" si="90"/>
        <v>0</v>
      </c>
      <c r="AW106" s="86" t="str">
        <f t="shared" si="91"/>
        <v>Distance</v>
      </c>
      <c r="AX106" s="86" t="str">
        <f t="shared" si="92"/>
        <v>&gt;</v>
      </c>
      <c r="AY106" s="86">
        <f t="shared" si="93"/>
        <v>579.99755859375</v>
      </c>
      <c r="AZ106" s="86">
        <f t="shared" si="94"/>
        <v>2</v>
      </c>
      <c r="BA106" s="86" t="b">
        <f t="shared" si="95"/>
        <v>0</v>
      </c>
      <c r="BB106" s="86" t="str">
        <f t="shared" si="96"/>
        <v>Distance</v>
      </c>
      <c r="BC106" s="86" t="str">
        <f t="shared" si="97"/>
        <v>&gt;</v>
      </c>
      <c r="BD106" s="86">
        <f t="shared" si="98"/>
        <v>500.308837890625</v>
      </c>
      <c r="BE106" s="86">
        <f t="shared" si="99"/>
        <v>0</v>
      </c>
      <c r="BF106" s="86" t="b">
        <f t="shared" si="100"/>
        <v>0</v>
      </c>
      <c r="BG106" s="86" t="str">
        <f t="shared" si="101"/>
        <v>Distance</v>
      </c>
      <c r="BH106" s="86" t="str">
        <f t="shared" si="102"/>
        <v>&gt;</v>
      </c>
      <c r="BI106" s="86">
        <f t="shared" si="103"/>
        <v>341.0556640625</v>
      </c>
      <c r="BJ106" s="15">
        <f t="shared" si="104"/>
        <v>0</v>
      </c>
      <c r="BK106" s="15" t="str">
        <f t="shared" si="105"/>
        <v>Speed&gt;27,288818359375 AND Distance&gt;680,70166015625 AND GEBR&lt;=0,715087890625 AND Speed&gt;26,726806640625 AND Distance&lt;=705 AND Distance&gt;660,4921875 AND Distance&gt;579,99755859375 AND Distance&gt;500,308837890625 AND Distance&gt;341,0556640625</v>
      </c>
      <c r="BM106" s="15">
        <v>0.111083984375</v>
      </c>
      <c r="BN106" s="15">
        <v>1</v>
      </c>
      <c r="BO106" s="15" t="s">
        <v>2288</v>
      </c>
    </row>
    <row r="107" spans="1:67">
      <c r="A107" s="15">
        <v>104</v>
      </c>
      <c r="B107" s="15">
        <v>-2</v>
      </c>
      <c r="C107" s="15">
        <v>-8192</v>
      </c>
      <c r="D107" s="15">
        <f t="shared" si="53"/>
        <v>-1</v>
      </c>
      <c r="E107" s="15">
        <f t="shared" si="54"/>
        <v>0</v>
      </c>
      <c r="F107" s="15">
        <f t="shared" si="55"/>
        <v>-1</v>
      </c>
      <c r="G107" s="15">
        <v>-1</v>
      </c>
      <c r="H107" s="15">
        <v>-1</v>
      </c>
      <c r="I107" s="15">
        <v>93</v>
      </c>
      <c r="J107" s="15">
        <v>9</v>
      </c>
      <c r="K107" s="15">
        <v>413</v>
      </c>
      <c r="L107" s="15">
        <v>188</v>
      </c>
      <c r="M107" s="15">
        <f t="shared" si="56"/>
        <v>4.58984375E-2</v>
      </c>
      <c r="O107" s="86">
        <f t="shared" si="57"/>
        <v>413</v>
      </c>
      <c r="P107" s="86">
        <f t="shared" si="58"/>
        <v>0</v>
      </c>
      <c r="Q107" s="86">
        <f t="shared" si="59"/>
        <v>409</v>
      </c>
      <c r="R107" s="86" t="b">
        <f t="shared" si="60"/>
        <v>1</v>
      </c>
      <c r="S107" s="86" t="str">
        <f t="shared" si="61"/>
        <v>Distance</v>
      </c>
      <c r="T107" s="86" t="str">
        <f t="shared" si="62"/>
        <v>&lt;=</v>
      </c>
      <c r="U107" s="86">
        <f t="shared" si="63"/>
        <v>671.141845703125</v>
      </c>
      <c r="V107" s="86">
        <f t="shared" si="64"/>
        <v>407</v>
      </c>
      <c r="W107" s="86" t="b">
        <f t="shared" si="65"/>
        <v>1</v>
      </c>
      <c r="X107" s="86" t="str">
        <f t="shared" si="66"/>
        <v>Distance</v>
      </c>
      <c r="Y107" s="86" t="str">
        <f t="shared" si="67"/>
        <v>&lt;=</v>
      </c>
      <c r="Z107" s="86">
        <f t="shared" si="68"/>
        <v>680.70166015625</v>
      </c>
      <c r="AA107" s="86">
        <f t="shared" si="69"/>
        <v>406</v>
      </c>
      <c r="AB107" s="86" t="b">
        <f t="shared" si="70"/>
        <v>1</v>
      </c>
      <c r="AC107" s="86" t="str">
        <f t="shared" si="71"/>
        <v>GEBR</v>
      </c>
      <c r="AD107" s="86" t="str">
        <f t="shared" si="72"/>
        <v>&lt;=</v>
      </c>
      <c r="AE107" s="86">
        <f t="shared" si="73"/>
        <v>0.715087890625</v>
      </c>
      <c r="AF107" s="86">
        <f t="shared" si="74"/>
        <v>403</v>
      </c>
      <c r="AG107" s="86" t="b">
        <f t="shared" si="75"/>
        <v>0</v>
      </c>
      <c r="AH107" s="86" t="str">
        <f t="shared" si="76"/>
        <v>Speed</v>
      </c>
      <c r="AI107" s="86" t="str">
        <f t="shared" si="77"/>
        <v>&gt;</v>
      </c>
      <c r="AJ107" s="86">
        <f t="shared" si="78"/>
        <v>26.726806640625</v>
      </c>
      <c r="AK107" s="86">
        <f t="shared" si="79"/>
        <v>158</v>
      </c>
      <c r="AL107" s="86" t="b">
        <f t="shared" si="80"/>
        <v>1</v>
      </c>
      <c r="AM107" s="86" t="str">
        <f t="shared" si="81"/>
        <v>Distance</v>
      </c>
      <c r="AN107" s="86" t="str">
        <f t="shared" si="82"/>
        <v>&lt;=</v>
      </c>
      <c r="AO107" s="86">
        <f t="shared" si="83"/>
        <v>705</v>
      </c>
      <c r="AP107" s="86">
        <f t="shared" si="84"/>
        <v>30</v>
      </c>
      <c r="AQ107" s="86" t="b">
        <f t="shared" si="85"/>
        <v>0</v>
      </c>
      <c r="AR107" s="86" t="str">
        <f t="shared" si="86"/>
        <v>Distance</v>
      </c>
      <c r="AS107" s="86" t="str">
        <f t="shared" si="87"/>
        <v>&gt;</v>
      </c>
      <c r="AT107" s="86">
        <f t="shared" si="88"/>
        <v>660.4921875</v>
      </c>
      <c r="AU107" s="86">
        <f t="shared" si="89"/>
        <v>8</v>
      </c>
      <c r="AV107" s="86" t="b">
        <f t="shared" si="90"/>
        <v>0</v>
      </c>
      <c r="AW107" s="86" t="str">
        <f t="shared" si="91"/>
        <v>Distance</v>
      </c>
      <c r="AX107" s="86" t="str">
        <f t="shared" si="92"/>
        <v>&gt;</v>
      </c>
      <c r="AY107" s="86">
        <f t="shared" si="93"/>
        <v>579.99755859375</v>
      </c>
      <c r="AZ107" s="86">
        <f t="shared" si="94"/>
        <v>2</v>
      </c>
      <c r="BA107" s="86" t="b">
        <f t="shared" si="95"/>
        <v>0</v>
      </c>
      <c r="BB107" s="86" t="str">
        <f t="shared" si="96"/>
        <v>Distance</v>
      </c>
      <c r="BC107" s="86" t="str">
        <f t="shared" si="97"/>
        <v>&gt;</v>
      </c>
      <c r="BD107" s="86">
        <f t="shared" si="98"/>
        <v>500.308837890625</v>
      </c>
      <c r="BE107" s="86">
        <f t="shared" si="99"/>
        <v>0</v>
      </c>
      <c r="BF107" s="86" t="b">
        <f t="shared" si="100"/>
        <v>0</v>
      </c>
      <c r="BG107" s="86" t="str">
        <f t="shared" si="101"/>
        <v>Distance</v>
      </c>
      <c r="BH107" s="86" t="str">
        <f t="shared" si="102"/>
        <v>&gt;</v>
      </c>
      <c r="BI107" s="86">
        <f t="shared" si="103"/>
        <v>341.0556640625</v>
      </c>
      <c r="BJ107" s="15">
        <f t="shared" si="104"/>
        <v>1</v>
      </c>
      <c r="BK107" s="15" t="str">
        <f t="shared" si="105"/>
        <v>Distance&lt;=671,141845703125 AND Distance&lt;=680,70166015625 AND GEBR&lt;=0,715087890625 AND Speed&gt;26,726806640625 AND Distance&lt;=705 AND Distance&gt;660,4921875 AND Distance&gt;579,99755859375 AND Distance&gt;500,308837890625 AND Distance&gt;341,0556640625</v>
      </c>
      <c r="BM107" s="15">
        <v>0.111083984375</v>
      </c>
      <c r="BN107" s="15">
        <v>1</v>
      </c>
      <c r="BO107" s="15" t="s">
        <v>2300</v>
      </c>
    </row>
    <row r="108" spans="1:67">
      <c r="A108" s="15">
        <v>105</v>
      </c>
      <c r="B108" s="15">
        <v>0</v>
      </c>
      <c r="C108" s="15">
        <v>1231576</v>
      </c>
      <c r="D108" s="15">
        <f t="shared" si="53"/>
        <v>300</v>
      </c>
      <c r="E108" s="15">
        <f t="shared" si="54"/>
        <v>2776</v>
      </c>
      <c r="F108" s="15">
        <f t="shared" si="55"/>
        <v>300.677734375</v>
      </c>
      <c r="G108" s="15">
        <v>313</v>
      </c>
      <c r="H108" s="15">
        <v>314</v>
      </c>
      <c r="I108" s="15">
        <v>74</v>
      </c>
      <c r="J108" s="15">
        <v>8</v>
      </c>
      <c r="K108" s="15">
        <v>414</v>
      </c>
      <c r="L108" s="15">
        <v>35</v>
      </c>
      <c r="M108" s="15">
        <f t="shared" si="56"/>
        <v>8.544921875E-3</v>
      </c>
      <c r="O108" s="86">
        <f t="shared" si="57"/>
        <v>414</v>
      </c>
      <c r="P108" s="86">
        <f t="shared" si="58"/>
        <v>0.111083984375</v>
      </c>
      <c r="Q108" s="86">
        <f t="shared" si="59"/>
        <v>409</v>
      </c>
      <c r="R108" s="86" t="b">
        <f t="shared" si="60"/>
        <v>0</v>
      </c>
      <c r="S108" s="86" t="str">
        <f t="shared" si="61"/>
        <v>Distance</v>
      </c>
      <c r="T108" s="86" t="str">
        <f t="shared" si="62"/>
        <v>&gt;</v>
      </c>
      <c r="U108" s="86">
        <f t="shared" si="63"/>
        <v>671.141845703125</v>
      </c>
      <c r="V108" s="86">
        <f t="shared" si="64"/>
        <v>407</v>
      </c>
      <c r="W108" s="86" t="b">
        <f t="shared" si="65"/>
        <v>1</v>
      </c>
      <c r="X108" s="86" t="str">
        <f t="shared" si="66"/>
        <v>Distance</v>
      </c>
      <c r="Y108" s="86" t="str">
        <f t="shared" si="67"/>
        <v>&lt;=</v>
      </c>
      <c r="Z108" s="86">
        <f t="shared" si="68"/>
        <v>680.70166015625</v>
      </c>
      <c r="AA108" s="86">
        <f t="shared" si="69"/>
        <v>406</v>
      </c>
      <c r="AB108" s="86" t="b">
        <f t="shared" si="70"/>
        <v>1</v>
      </c>
      <c r="AC108" s="86" t="str">
        <f t="shared" si="71"/>
        <v>GEBR</v>
      </c>
      <c r="AD108" s="86" t="str">
        <f t="shared" si="72"/>
        <v>&lt;=</v>
      </c>
      <c r="AE108" s="86">
        <f t="shared" si="73"/>
        <v>0.715087890625</v>
      </c>
      <c r="AF108" s="86">
        <f t="shared" si="74"/>
        <v>403</v>
      </c>
      <c r="AG108" s="86" t="b">
        <f t="shared" si="75"/>
        <v>0</v>
      </c>
      <c r="AH108" s="86" t="str">
        <f t="shared" si="76"/>
        <v>Speed</v>
      </c>
      <c r="AI108" s="86" t="str">
        <f t="shared" si="77"/>
        <v>&gt;</v>
      </c>
      <c r="AJ108" s="86">
        <f t="shared" si="78"/>
        <v>26.726806640625</v>
      </c>
      <c r="AK108" s="86">
        <f t="shared" si="79"/>
        <v>158</v>
      </c>
      <c r="AL108" s="86" t="b">
        <f t="shared" si="80"/>
        <v>1</v>
      </c>
      <c r="AM108" s="86" t="str">
        <f t="shared" si="81"/>
        <v>Distance</v>
      </c>
      <c r="AN108" s="86" t="str">
        <f t="shared" si="82"/>
        <v>&lt;=</v>
      </c>
      <c r="AO108" s="86">
        <f t="shared" si="83"/>
        <v>705</v>
      </c>
      <c r="AP108" s="86">
        <f t="shared" si="84"/>
        <v>30</v>
      </c>
      <c r="AQ108" s="86" t="b">
        <f t="shared" si="85"/>
        <v>0</v>
      </c>
      <c r="AR108" s="86" t="str">
        <f t="shared" si="86"/>
        <v>Distance</v>
      </c>
      <c r="AS108" s="86" t="str">
        <f t="shared" si="87"/>
        <v>&gt;</v>
      </c>
      <c r="AT108" s="86">
        <f t="shared" si="88"/>
        <v>660.4921875</v>
      </c>
      <c r="AU108" s="86">
        <f t="shared" si="89"/>
        <v>8</v>
      </c>
      <c r="AV108" s="86" t="b">
        <f t="shared" si="90"/>
        <v>0</v>
      </c>
      <c r="AW108" s="86" t="str">
        <f t="shared" si="91"/>
        <v>Distance</v>
      </c>
      <c r="AX108" s="86" t="str">
        <f t="shared" si="92"/>
        <v>&gt;</v>
      </c>
      <c r="AY108" s="86">
        <f t="shared" si="93"/>
        <v>579.99755859375</v>
      </c>
      <c r="AZ108" s="86">
        <f t="shared" si="94"/>
        <v>2</v>
      </c>
      <c r="BA108" s="86" t="b">
        <f t="shared" si="95"/>
        <v>0</v>
      </c>
      <c r="BB108" s="86" t="str">
        <f t="shared" si="96"/>
        <v>Distance</v>
      </c>
      <c r="BC108" s="86" t="str">
        <f t="shared" si="97"/>
        <v>&gt;</v>
      </c>
      <c r="BD108" s="86">
        <f t="shared" si="98"/>
        <v>500.308837890625</v>
      </c>
      <c r="BE108" s="86">
        <f t="shared" si="99"/>
        <v>0</v>
      </c>
      <c r="BF108" s="86" t="b">
        <f t="shared" si="100"/>
        <v>0</v>
      </c>
      <c r="BG108" s="86" t="str">
        <f t="shared" si="101"/>
        <v>Distance</v>
      </c>
      <c r="BH108" s="86" t="str">
        <f t="shared" si="102"/>
        <v>&gt;</v>
      </c>
      <c r="BI108" s="86">
        <f t="shared" si="103"/>
        <v>341.0556640625</v>
      </c>
      <c r="BJ108" s="15">
        <f t="shared" si="104"/>
        <v>1</v>
      </c>
      <c r="BK108" s="15" t="str">
        <f t="shared" si="105"/>
        <v>Distance&gt;671,141845703125 AND Distance&lt;=680,70166015625 AND GEBR&lt;=0,715087890625 AND Speed&gt;26,726806640625 AND Distance&lt;=705 AND Distance&gt;660,4921875 AND Distance&gt;579,99755859375 AND Distance&gt;500,308837890625 AND Distance&gt;341,0556640625</v>
      </c>
      <c r="BM108" s="15">
        <v>0.111083984375</v>
      </c>
      <c r="BN108" s="15">
        <v>1</v>
      </c>
      <c r="BO108" s="15" t="s">
        <v>2301</v>
      </c>
    </row>
    <row r="109" spans="1:67">
      <c r="A109" s="15">
        <v>106</v>
      </c>
      <c r="B109" s="15">
        <v>1</v>
      </c>
      <c r="C109" s="15">
        <v>103038</v>
      </c>
      <c r="D109" s="15">
        <f t="shared" si="53"/>
        <v>25</v>
      </c>
      <c r="E109" s="15">
        <f t="shared" si="54"/>
        <v>638</v>
      </c>
      <c r="F109" s="15">
        <f t="shared" si="55"/>
        <v>25.15576171875</v>
      </c>
      <c r="G109" s="15">
        <v>163</v>
      </c>
      <c r="H109" s="15">
        <v>164</v>
      </c>
      <c r="I109" s="15">
        <v>74</v>
      </c>
      <c r="J109" s="15">
        <v>8</v>
      </c>
      <c r="K109" s="15">
        <v>415</v>
      </c>
      <c r="L109" s="15">
        <v>683</v>
      </c>
      <c r="M109" s="15">
        <f t="shared" si="56"/>
        <v>0.166748046875</v>
      </c>
      <c r="O109" s="86">
        <f t="shared" si="57"/>
        <v>415</v>
      </c>
      <c r="P109" s="86">
        <f t="shared" si="58"/>
        <v>2.9052734375E-2</v>
      </c>
      <c r="Q109" s="86">
        <f t="shared" si="59"/>
        <v>367</v>
      </c>
      <c r="R109" s="86" t="b">
        <f t="shared" si="60"/>
        <v>1</v>
      </c>
      <c r="S109" s="86" t="str">
        <f t="shared" si="61"/>
        <v>Speed</v>
      </c>
      <c r="T109" s="86" t="str">
        <f t="shared" si="62"/>
        <v>&lt;=</v>
      </c>
      <c r="U109" s="86">
        <f t="shared" si="63"/>
        <v>27.56396484375</v>
      </c>
      <c r="V109" s="86">
        <f t="shared" si="64"/>
        <v>234</v>
      </c>
      <c r="W109" s="86" t="b">
        <f t="shared" si="65"/>
        <v>1</v>
      </c>
      <c r="X109" s="86" t="str">
        <f t="shared" si="66"/>
        <v>Distance</v>
      </c>
      <c r="Y109" s="86" t="str">
        <f t="shared" si="67"/>
        <v>&lt;=</v>
      </c>
      <c r="Z109" s="86">
        <f t="shared" si="68"/>
        <v>578.9970703125</v>
      </c>
      <c r="AA109" s="86">
        <f t="shared" si="69"/>
        <v>232</v>
      </c>
      <c r="AB109" s="86" t="b">
        <f t="shared" si="70"/>
        <v>0</v>
      </c>
      <c r="AC109" s="86" t="str">
        <f t="shared" si="71"/>
        <v>Speed</v>
      </c>
      <c r="AD109" s="86" t="str">
        <f t="shared" si="72"/>
        <v>&gt;</v>
      </c>
      <c r="AE109" s="86">
        <f t="shared" si="73"/>
        <v>25.9140625</v>
      </c>
      <c r="AF109" s="86">
        <f t="shared" si="74"/>
        <v>33</v>
      </c>
      <c r="AG109" s="86" t="b">
        <f t="shared" si="75"/>
        <v>0</v>
      </c>
      <c r="AH109" s="86" t="str">
        <f t="shared" si="76"/>
        <v>GEBR</v>
      </c>
      <c r="AI109" s="86" t="str">
        <f t="shared" si="77"/>
        <v>&gt;</v>
      </c>
      <c r="AJ109" s="86">
        <f t="shared" si="78"/>
        <v>0.715087890625</v>
      </c>
      <c r="AK109" s="86">
        <f t="shared" si="79"/>
        <v>32</v>
      </c>
      <c r="AL109" s="86" t="b">
        <f t="shared" si="80"/>
        <v>1</v>
      </c>
      <c r="AM109" s="86" t="str">
        <f t="shared" si="81"/>
        <v>GEBR</v>
      </c>
      <c r="AN109" s="86" t="str">
        <f t="shared" si="82"/>
        <v>&lt;=</v>
      </c>
      <c r="AO109" s="86">
        <f t="shared" si="83"/>
        <v>0.85498046875</v>
      </c>
      <c r="AP109" s="86">
        <f t="shared" si="84"/>
        <v>29</v>
      </c>
      <c r="AQ109" s="86" t="b">
        <f t="shared" si="85"/>
        <v>0</v>
      </c>
      <c r="AR109" s="86" t="str">
        <f t="shared" si="86"/>
        <v>Speed</v>
      </c>
      <c r="AS109" s="86" t="str">
        <f t="shared" si="87"/>
        <v>&gt;</v>
      </c>
      <c r="AT109" s="86">
        <f t="shared" si="88"/>
        <v>24.882080078125</v>
      </c>
      <c r="AU109" s="86">
        <f t="shared" si="89"/>
        <v>8</v>
      </c>
      <c r="AV109" s="86" t="b">
        <f t="shared" si="90"/>
        <v>1</v>
      </c>
      <c r="AW109" s="86" t="str">
        <f t="shared" si="91"/>
        <v>Distance</v>
      </c>
      <c r="AX109" s="86" t="str">
        <f t="shared" si="92"/>
        <v>&lt;=</v>
      </c>
      <c r="AY109" s="86">
        <f t="shared" si="93"/>
        <v>579.99755859375</v>
      </c>
      <c r="AZ109" s="86">
        <f t="shared" si="94"/>
        <v>2</v>
      </c>
      <c r="BA109" s="86" t="b">
        <f t="shared" si="95"/>
        <v>0</v>
      </c>
      <c r="BB109" s="86" t="str">
        <f t="shared" si="96"/>
        <v>Distance</v>
      </c>
      <c r="BC109" s="86" t="str">
        <f t="shared" si="97"/>
        <v>&gt;</v>
      </c>
      <c r="BD109" s="86">
        <f t="shared" si="98"/>
        <v>500.308837890625</v>
      </c>
      <c r="BE109" s="86">
        <f t="shared" si="99"/>
        <v>0</v>
      </c>
      <c r="BF109" s="86" t="b">
        <f t="shared" si="100"/>
        <v>0</v>
      </c>
      <c r="BG109" s="86" t="str">
        <f t="shared" si="101"/>
        <v>Distance</v>
      </c>
      <c r="BH109" s="86" t="str">
        <f t="shared" si="102"/>
        <v>&gt;</v>
      </c>
      <c r="BI109" s="86">
        <f t="shared" si="103"/>
        <v>341.0556640625</v>
      </c>
      <c r="BJ109" s="15">
        <f t="shared" si="104"/>
        <v>1</v>
      </c>
      <c r="BK109" s="15" t="str">
        <f t="shared" si="105"/>
        <v>Speed&lt;=27,56396484375 AND Distance&lt;=578,9970703125 AND Speed&gt;25,9140625 AND GEBR&gt;0,715087890625 AND GEBR&lt;=0,85498046875 AND Speed&gt;24,882080078125 AND Distance&lt;=579,99755859375 AND Distance&gt;500,308837890625 AND Distance&gt;341,0556640625</v>
      </c>
      <c r="BM109" s="15">
        <v>0.111083984375</v>
      </c>
      <c r="BN109" s="15">
        <v>1</v>
      </c>
      <c r="BO109" s="15" t="s">
        <v>2309</v>
      </c>
    </row>
    <row r="110" spans="1:67">
      <c r="A110" s="15">
        <v>107</v>
      </c>
      <c r="B110" s="15">
        <v>-2</v>
      </c>
      <c r="C110" s="15">
        <v>-8192</v>
      </c>
      <c r="D110" s="15">
        <f t="shared" si="53"/>
        <v>-1</v>
      </c>
      <c r="E110" s="15">
        <f t="shared" si="54"/>
        <v>0</v>
      </c>
      <c r="F110" s="15">
        <f t="shared" si="55"/>
        <v>-1</v>
      </c>
      <c r="G110" s="15">
        <v>483</v>
      </c>
      <c r="H110" s="15">
        <v>484</v>
      </c>
      <c r="I110" s="15">
        <v>64</v>
      </c>
      <c r="J110" s="15">
        <v>8</v>
      </c>
      <c r="K110" s="15">
        <v>416</v>
      </c>
      <c r="L110" s="15">
        <v>1365</v>
      </c>
      <c r="M110" s="15">
        <f t="shared" si="56"/>
        <v>0.333251953125</v>
      </c>
      <c r="O110" s="86">
        <f t="shared" si="57"/>
        <v>416</v>
      </c>
      <c r="P110" s="86">
        <f t="shared" si="58"/>
        <v>0</v>
      </c>
      <c r="Q110" s="86">
        <f t="shared" si="59"/>
        <v>367</v>
      </c>
      <c r="R110" s="86" t="b">
        <f t="shared" si="60"/>
        <v>0</v>
      </c>
      <c r="S110" s="86" t="str">
        <f t="shared" si="61"/>
        <v>Speed</v>
      </c>
      <c r="T110" s="86" t="str">
        <f t="shared" si="62"/>
        <v>&gt;</v>
      </c>
      <c r="U110" s="86">
        <f t="shared" si="63"/>
        <v>27.56396484375</v>
      </c>
      <c r="V110" s="86">
        <f t="shared" si="64"/>
        <v>234</v>
      </c>
      <c r="W110" s="86" t="b">
        <f t="shared" si="65"/>
        <v>1</v>
      </c>
      <c r="X110" s="86" t="str">
        <f t="shared" si="66"/>
        <v>Distance</v>
      </c>
      <c r="Y110" s="86" t="str">
        <f t="shared" si="67"/>
        <v>&lt;=</v>
      </c>
      <c r="Z110" s="86">
        <f t="shared" si="68"/>
        <v>578.9970703125</v>
      </c>
      <c r="AA110" s="86">
        <f t="shared" si="69"/>
        <v>232</v>
      </c>
      <c r="AB110" s="86" t="b">
        <f t="shared" si="70"/>
        <v>0</v>
      </c>
      <c r="AC110" s="86" t="str">
        <f t="shared" si="71"/>
        <v>Speed</v>
      </c>
      <c r="AD110" s="86" t="str">
        <f t="shared" si="72"/>
        <v>&gt;</v>
      </c>
      <c r="AE110" s="86">
        <f t="shared" si="73"/>
        <v>25.9140625</v>
      </c>
      <c r="AF110" s="86">
        <f t="shared" si="74"/>
        <v>33</v>
      </c>
      <c r="AG110" s="86" t="b">
        <f t="shared" si="75"/>
        <v>0</v>
      </c>
      <c r="AH110" s="86" t="str">
        <f t="shared" si="76"/>
        <v>GEBR</v>
      </c>
      <c r="AI110" s="86" t="str">
        <f t="shared" si="77"/>
        <v>&gt;</v>
      </c>
      <c r="AJ110" s="86">
        <f t="shared" si="78"/>
        <v>0.715087890625</v>
      </c>
      <c r="AK110" s="86">
        <f t="shared" si="79"/>
        <v>32</v>
      </c>
      <c r="AL110" s="86" t="b">
        <f t="shared" si="80"/>
        <v>1</v>
      </c>
      <c r="AM110" s="86" t="str">
        <f t="shared" si="81"/>
        <v>GEBR</v>
      </c>
      <c r="AN110" s="86" t="str">
        <f t="shared" si="82"/>
        <v>&lt;=</v>
      </c>
      <c r="AO110" s="86">
        <f t="shared" si="83"/>
        <v>0.85498046875</v>
      </c>
      <c r="AP110" s="86">
        <f t="shared" si="84"/>
        <v>29</v>
      </c>
      <c r="AQ110" s="86" t="b">
        <f t="shared" si="85"/>
        <v>0</v>
      </c>
      <c r="AR110" s="86" t="str">
        <f t="shared" si="86"/>
        <v>Speed</v>
      </c>
      <c r="AS110" s="86" t="str">
        <f t="shared" si="87"/>
        <v>&gt;</v>
      </c>
      <c r="AT110" s="86">
        <f t="shared" si="88"/>
        <v>24.882080078125</v>
      </c>
      <c r="AU110" s="86">
        <f t="shared" si="89"/>
        <v>8</v>
      </c>
      <c r="AV110" s="86" t="b">
        <f t="shared" si="90"/>
        <v>1</v>
      </c>
      <c r="AW110" s="86" t="str">
        <f t="shared" si="91"/>
        <v>Distance</v>
      </c>
      <c r="AX110" s="86" t="str">
        <f t="shared" si="92"/>
        <v>&lt;=</v>
      </c>
      <c r="AY110" s="86">
        <f t="shared" si="93"/>
        <v>579.99755859375</v>
      </c>
      <c r="AZ110" s="86">
        <f t="shared" si="94"/>
        <v>2</v>
      </c>
      <c r="BA110" s="86" t="b">
        <f t="shared" si="95"/>
        <v>0</v>
      </c>
      <c r="BB110" s="86" t="str">
        <f t="shared" si="96"/>
        <v>Distance</v>
      </c>
      <c r="BC110" s="86" t="str">
        <f t="shared" si="97"/>
        <v>&gt;</v>
      </c>
      <c r="BD110" s="86">
        <f t="shared" si="98"/>
        <v>500.308837890625</v>
      </c>
      <c r="BE110" s="86">
        <f t="shared" si="99"/>
        <v>0</v>
      </c>
      <c r="BF110" s="86" t="b">
        <f t="shared" si="100"/>
        <v>0</v>
      </c>
      <c r="BG110" s="86" t="str">
        <f t="shared" si="101"/>
        <v>Distance</v>
      </c>
      <c r="BH110" s="86" t="str">
        <f t="shared" si="102"/>
        <v>&gt;</v>
      </c>
      <c r="BI110" s="86">
        <f t="shared" si="103"/>
        <v>341.0556640625</v>
      </c>
      <c r="BJ110" s="15">
        <f t="shared" si="104"/>
        <v>1</v>
      </c>
      <c r="BK110" s="15" t="str">
        <f t="shared" si="105"/>
        <v>Speed&gt;27,56396484375 AND Distance&lt;=578,9970703125 AND Speed&gt;25,9140625 AND GEBR&gt;0,715087890625 AND GEBR&lt;=0,85498046875 AND Speed&gt;24,882080078125 AND Distance&lt;=579,99755859375 AND Distance&gt;500,308837890625 AND Distance&gt;341,0556640625</v>
      </c>
      <c r="BM110" s="15">
        <v>0.125</v>
      </c>
      <c r="BN110" s="15">
        <v>1</v>
      </c>
      <c r="BO110" s="15" t="s">
        <v>2145</v>
      </c>
    </row>
    <row r="111" spans="1:67">
      <c r="A111" s="15">
        <v>108</v>
      </c>
      <c r="B111" s="15">
        <v>0</v>
      </c>
      <c r="C111" s="15">
        <v>61804</v>
      </c>
      <c r="D111" s="15">
        <f t="shared" si="53"/>
        <v>15</v>
      </c>
      <c r="E111" s="15">
        <f t="shared" si="54"/>
        <v>364</v>
      </c>
      <c r="F111" s="15">
        <f t="shared" si="55"/>
        <v>15.0888671875</v>
      </c>
      <c r="G111" s="15">
        <v>109</v>
      </c>
      <c r="H111" s="15">
        <v>110</v>
      </c>
      <c r="I111" s="15">
        <v>64</v>
      </c>
      <c r="J111" s="15">
        <v>8</v>
      </c>
      <c r="K111" s="15">
        <v>431</v>
      </c>
      <c r="L111" s="15">
        <v>585</v>
      </c>
      <c r="M111" s="15">
        <f t="shared" si="56"/>
        <v>0.142822265625</v>
      </c>
      <c r="O111" s="86">
        <f t="shared" si="57"/>
        <v>431</v>
      </c>
      <c r="P111" s="86">
        <f t="shared" si="58"/>
        <v>0.142822265625</v>
      </c>
      <c r="Q111" s="86">
        <f t="shared" si="59"/>
        <v>430</v>
      </c>
      <c r="R111" s="86" t="b">
        <f t="shared" si="60"/>
        <v>1</v>
      </c>
      <c r="S111" s="86" t="str">
        <f t="shared" si="61"/>
        <v>Speed</v>
      </c>
      <c r="T111" s="86" t="str">
        <f t="shared" si="62"/>
        <v>&lt;=</v>
      </c>
      <c r="U111" s="86">
        <f t="shared" si="63"/>
        <v>25.817626953125</v>
      </c>
      <c r="V111" s="86">
        <f t="shared" si="64"/>
        <v>428</v>
      </c>
      <c r="W111" s="86" t="b">
        <f t="shared" si="65"/>
        <v>0</v>
      </c>
      <c r="X111" s="86" t="str">
        <f t="shared" si="66"/>
        <v>Distance</v>
      </c>
      <c r="Y111" s="86" t="str">
        <f t="shared" si="67"/>
        <v>&gt;</v>
      </c>
      <c r="Z111" s="86">
        <f t="shared" si="68"/>
        <v>439.797607421875</v>
      </c>
      <c r="AA111" s="86">
        <f t="shared" si="69"/>
        <v>171</v>
      </c>
      <c r="AB111" s="86" t="b">
        <f t="shared" si="70"/>
        <v>0</v>
      </c>
      <c r="AC111" s="86" t="str">
        <f t="shared" si="71"/>
        <v>GEBR</v>
      </c>
      <c r="AD111" s="86" t="str">
        <f t="shared" si="72"/>
        <v>&gt;</v>
      </c>
      <c r="AE111" s="86">
        <f t="shared" si="73"/>
        <v>0.85498046875</v>
      </c>
      <c r="AF111" s="86">
        <f t="shared" si="74"/>
        <v>44</v>
      </c>
      <c r="AG111" s="86" t="b">
        <f t="shared" si="75"/>
        <v>1</v>
      </c>
      <c r="AH111" s="86" t="str">
        <f t="shared" si="76"/>
        <v>Distance</v>
      </c>
      <c r="AI111" s="86" t="str">
        <f t="shared" si="77"/>
        <v>&lt;=</v>
      </c>
      <c r="AJ111" s="86">
        <f t="shared" si="78"/>
        <v>470.268798828125</v>
      </c>
      <c r="AK111" s="86">
        <f t="shared" si="79"/>
        <v>11</v>
      </c>
      <c r="AL111" s="86" t="b">
        <f t="shared" si="80"/>
        <v>0</v>
      </c>
      <c r="AM111" s="86" t="str">
        <f t="shared" si="81"/>
        <v>Speed</v>
      </c>
      <c r="AN111" s="86" t="str">
        <f t="shared" si="82"/>
        <v>&gt;</v>
      </c>
      <c r="AO111" s="86">
        <f t="shared" si="83"/>
        <v>24.289794921875</v>
      </c>
      <c r="AP111" s="86">
        <f t="shared" si="84"/>
        <v>10</v>
      </c>
      <c r="AQ111" s="86" t="b">
        <f t="shared" si="85"/>
        <v>1</v>
      </c>
      <c r="AR111" s="86" t="str">
        <f t="shared" si="86"/>
        <v>GEBR</v>
      </c>
      <c r="AS111" s="86" t="str">
        <f t="shared" si="87"/>
        <v>&lt;=</v>
      </c>
      <c r="AT111" s="86">
        <f t="shared" si="88"/>
        <v>1.046142578125</v>
      </c>
      <c r="AU111" s="86">
        <f t="shared" si="89"/>
        <v>7</v>
      </c>
      <c r="AV111" s="86" t="b">
        <f t="shared" si="90"/>
        <v>0</v>
      </c>
      <c r="AW111" s="86" t="str">
        <f t="shared" si="91"/>
        <v>Speed</v>
      </c>
      <c r="AX111" s="86" t="str">
        <f t="shared" si="92"/>
        <v>&gt;</v>
      </c>
      <c r="AY111" s="86">
        <f t="shared" si="93"/>
        <v>21.949951171875</v>
      </c>
      <c r="AZ111" s="86">
        <f t="shared" si="94"/>
        <v>2</v>
      </c>
      <c r="BA111" s="86" t="b">
        <f t="shared" si="95"/>
        <v>1</v>
      </c>
      <c r="BB111" s="86" t="str">
        <f t="shared" si="96"/>
        <v>Distance</v>
      </c>
      <c r="BC111" s="86" t="str">
        <f t="shared" si="97"/>
        <v>&lt;=</v>
      </c>
      <c r="BD111" s="86">
        <f t="shared" si="98"/>
        <v>500.308837890625</v>
      </c>
      <c r="BE111" s="86">
        <f t="shared" si="99"/>
        <v>0</v>
      </c>
      <c r="BF111" s="86" t="b">
        <f t="shared" si="100"/>
        <v>0</v>
      </c>
      <c r="BG111" s="86" t="str">
        <f t="shared" si="101"/>
        <v>Distance</v>
      </c>
      <c r="BH111" s="86" t="str">
        <f t="shared" si="102"/>
        <v>&gt;</v>
      </c>
      <c r="BI111" s="86">
        <f t="shared" si="103"/>
        <v>341.0556640625</v>
      </c>
      <c r="BJ111" s="15">
        <f t="shared" si="104"/>
        <v>1</v>
      </c>
      <c r="BK111" s="15" t="str">
        <f t="shared" si="105"/>
        <v>Speed&lt;=25,817626953125 AND Distance&gt;439,797607421875 AND GEBR&gt;0,85498046875 AND Distance&lt;=470,268798828125 AND Speed&gt;24,289794921875 AND GEBR&lt;=1,046142578125 AND Speed&gt;21,949951171875 AND Distance&lt;=500,308837890625 AND Distance&gt;341,0556640625</v>
      </c>
      <c r="BM111" s="15">
        <v>0.125</v>
      </c>
      <c r="BN111" s="15">
        <v>1</v>
      </c>
      <c r="BO111" s="15" t="s">
        <v>2187</v>
      </c>
    </row>
    <row r="112" spans="1:67">
      <c r="A112" s="15">
        <v>109</v>
      </c>
      <c r="B112" s="15">
        <v>-2</v>
      </c>
      <c r="C112" s="15">
        <v>-8192</v>
      </c>
      <c r="D112" s="15">
        <f t="shared" si="53"/>
        <v>-1</v>
      </c>
      <c r="E112" s="15">
        <f t="shared" si="54"/>
        <v>0</v>
      </c>
      <c r="F112" s="15">
        <f t="shared" si="55"/>
        <v>-1</v>
      </c>
      <c r="G112" s="15">
        <v>-1</v>
      </c>
      <c r="H112" s="15">
        <v>-1</v>
      </c>
      <c r="I112" s="15">
        <v>108</v>
      </c>
      <c r="J112" s="15">
        <v>9</v>
      </c>
      <c r="K112" s="15">
        <v>432</v>
      </c>
      <c r="L112" s="15">
        <v>0</v>
      </c>
      <c r="M112" s="15">
        <f t="shared" si="56"/>
        <v>0</v>
      </c>
      <c r="O112" s="86">
        <f t="shared" si="57"/>
        <v>432</v>
      </c>
      <c r="P112" s="86">
        <f t="shared" si="58"/>
        <v>0</v>
      </c>
      <c r="Q112" s="86">
        <f t="shared" si="59"/>
        <v>430</v>
      </c>
      <c r="R112" s="86" t="b">
        <f t="shared" si="60"/>
        <v>0</v>
      </c>
      <c r="S112" s="86" t="str">
        <f t="shared" si="61"/>
        <v>Speed</v>
      </c>
      <c r="T112" s="86" t="str">
        <f t="shared" si="62"/>
        <v>&gt;</v>
      </c>
      <c r="U112" s="86">
        <f t="shared" si="63"/>
        <v>25.817626953125</v>
      </c>
      <c r="V112" s="86">
        <f t="shared" si="64"/>
        <v>428</v>
      </c>
      <c r="W112" s="86" t="b">
        <f t="shared" si="65"/>
        <v>0</v>
      </c>
      <c r="X112" s="86" t="str">
        <f t="shared" si="66"/>
        <v>Distance</v>
      </c>
      <c r="Y112" s="86" t="str">
        <f t="shared" si="67"/>
        <v>&gt;</v>
      </c>
      <c r="Z112" s="86">
        <f t="shared" si="68"/>
        <v>439.797607421875</v>
      </c>
      <c r="AA112" s="86">
        <f t="shared" si="69"/>
        <v>171</v>
      </c>
      <c r="AB112" s="86" t="b">
        <f t="shared" si="70"/>
        <v>0</v>
      </c>
      <c r="AC112" s="86" t="str">
        <f t="shared" si="71"/>
        <v>GEBR</v>
      </c>
      <c r="AD112" s="86" t="str">
        <f t="shared" si="72"/>
        <v>&gt;</v>
      </c>
      <c r="AE112" s="86">
        <f t="shared" si="73"/>
        <v>0.85498046875</v>
      </c>
      <c r="AF112" s="86">
        <f t="shared" si="74"/>
        <v>44</v>
      </c>
      <c r="AG112" s="86" t="b">
        <f t="shared" si="75"/>
        <v>1</v>
      </c>
      <c r="AH112" s="86" t="str">
        <f t="shared" si="76"/>
        <v>Distance</v>
      </c>
      <c r="AI112" s="86" t="str">
        <f t="shared" si="77"/>
        <v>&lt;=</v>
      </c>
      <c r="AJ112" s="86">
        <f t="shared" si="78"/>
        <v>470.268798828125</v>
      </c>
      <c r="AK112" s="86">
        <f t="shared" si="79"/>
        <v>11</v>
      </c>
      <c r="AL112" s="86" t="b">
        <f t="shared" si="80"/>
        <v>0</v>
      </c>
      <c r="AM112" s="86" t="str">
        <f t="shared" si="81"/>
        <v>Speed</v>
      </c>
      <c r="AN112" s="86" t="str">
        <f t="shared" si="82"/>
        <v>&gt;</v>
      </c>
      <c r="AO112" s="86">
        <f t="shared" si="83"/>
        <v>24.289794921875</v>
      </c>
      <c r="AP112" s="86">
        <f t="shared" si="84"/>
        <v>10</v>
      </c>
      <c r="AQ112" s="86" t="b">
        <f t="shared" si="85"/>
        <v>1</v>
      </c>
      <c r="AR112" s="86" t="str">
        <f t="shared" si="86"/>
        <v>GEBR</v>
      </c>
      <c r="AS112" s="86" t="str">
        <f t="shared" si="87"/>
        <v>&lt;=</v>
      </c>
      <c r="AT112" s="86">
        <f t="shared" si="88"/>
        <v>1.046142578125</v>
      </c>
      <c r="AU112" s="86">
        <f t="shared" si="89"/>
        <v>7</v>
      </c>
      <c r="AV112" s="86" t="b">
        <f t="shared" si="90"/>
        <v>0</v>
      </c>
      <c r="AW112" s="86" t="str">
        <f t="shared" si="91"/>
        <v>Speed</v>
      </c>
      <c r="AX112" s="86" t="str">
        <f t="shared" si="92"/>
        <v>&gt;</v>
      </c>
      <c r="AY112" s="86">
        <f t="shared" si="93"/>
        <v>21.949951171875</v>
      </c>
      <c r="AZ112" s="86">
        <f t="shared" si="94"/>
        <v>2</v>
      </c>
      <c r="BA112" s="86" t="b">
        <f t="shared" si="95"/>
        <v>1</v>
      </c>
      <c r="BB112" s="86" t="str">
        <f t="shared" si="96"/>
        <v>Distance</v>
      </c>
      <c r="BC112" s="86" t="str">
        <f t="shared" si="97"/>
        <v>&lt;=</v>
      </c>
      <c r="BD112" s="86">
        <f t="shared" si="98"/>
        <v>500.308837890625</v>
      </c>
      <c r="BE112" s="86">
        <f t="shared" si="99"/>
        <v>0</v>
      </c>
      <c r="BF112" s="86" t="b">
        <f t="shared" si="100"/>
        <v>0</v>
      </c>
      <c r="BG112" s="86" t="str">
        <f t="shared" si="101"/>
        <v>Distance</v>
      </c>
      <c r="BH112" s="86" t="str">
        <f t="shared" si="102"/>
        <v>&gt;</v>
      </c>
      <c r="BI112" s="86">
        <f t="shared" si="103"/>
        <v>341.0556640625</v>
      </c>
      <c r="BJ112" s="15">
        <f t="shared" si="104"/>
        <v>1</v>
      </c>
      <c r="BK112" s="15" t="str">
        <f t="shared" si="105"/>
        <v>Speed&gt;25,817626953125 AND Distance&gt;439,797607421875 AND GEBR&gt;0,85498046875 AND Distance&lt;=470,268798828125 AND Speed&gt;24,289794921875 AND GEBR&lt;=1,046142578125 AND Speed&gt;21,949951171875 AND Distance&lt;=500,308837890625 AND Distance&gt;341,0556640625</v>
      </c>
      <c r="BM112" s="15">
        <v>0.13330078125</v>
      </c>
      <c r="BN112" s="15">
        <v>1</v>
      </c>
      <c r="BO112" s="15" t="s">
        <v>2168</v>
      </c>
    </row>
    <row r="113" spans="1:67">
      <c r="A113" s="15">
        <v>110</v>
      </c>
      <c r="B113" s="15">
        <v>-2</v>
      </c>
      <c r="C113" s="15">
        <v>-8192</v>
      </c>
      <c r="D113" s="15">
        <f t="shared" si="53"/>
        <v>-1</v>
      </c>
      <c r="E113" s="15">
        <f t="shared" si="54"/>
        <v>0</v>
      </c>
      <c r="F113" s="15">
        <f t="shared" si="55"/>
        <v>-1</v>
      </c>
      <c r="G113" s="15">
        <v>-1</v>
      </c>
      <c r="H113" s="15">
        <v>-1</v>
      </c>
      <c r="I113" s="15">
        <v>108</v>
      </c>
      <c r="J113" s="15">
        <v>9</v>
      </c>
      <c r="K113" s="15">
        <v>437</v>
      </c>
      <c r="L113" s="15">
        <v>1365</v>
      </c>
      <c r="M113" s="15">
        <f t="shared" si="56"/>
        <v>0.333251953125</v>
      </c>
      <c r="O113" s="86">
        <f t="shared" si="57"/>
        <v>437</v>
      </c>
      <c r="P113" s="86">
        <f t="shared" si="58"/>
        <v>0</v>
      </c>
      <c r="Q113" s="86">
        <f t="shared" si="59"/>
        <v>436</v>
      </c>
      <c r="R113" s="86" t="b">
        <f t="shared" si="60"/>
        <v>1</v>
      </c>
      <c r="S113" s="86" t="str">
        <f t="shared" si="61"/>
        <v>GEBR</v>
      </c>
      <c r="T113" s="86" t="str">
        <f t="shared" si="62"/>
        <v>&lt;=</v>
      </c>
      <c r="U113" s="86">
        <f t="shared" si="63"/>
        <v>0.85498046875</v>
      </c>
      <c r="V113" s="86">
        <f t="shared" si="64"/>
        <v>433</v>
      </c>
      <c r="W113" s="86" t="b">
        <f t="shared" si="65"/>
        <v>0</v>
      </c>
      <c r="X113" s="86" t="str">
        <f t="shared" si="66"/>
        <v>Distance</v>
      </c>
      <c r="Y113" s="86" t="str">
        <f t="shared" si="67"/>
        <v>&gt;</v>
      </c>
      <c r="Z113" s="86">
        <f t="shared" si="68"/>
        <v>49.829345703125</v>
      </c>
      <c r="AA113" s="86">
        <f t="shared" si="69"/>
        <v>192</v>
      </c>
      <c r="AB113" s="86" t="b">
        <f t="shared" si="70"/>
        <v>1</v>
      </c>
      <c r="AC113" s="86" t="str">
        <f t="shared" si="71"/>
        <v>Speed</v>
      </c>
      <c r="AD113" s="86" t="str">
        <f t="shared" si="72"/>
        <v>&lt;=</v>
      </c>
      <c r="AE113" s="86">
        <f t="shared" si="73"/>
        <v>7.7939453125</v>
      </c>
      <c r="AF113" s="86">
        <f t="shared" si="74"/>
        <v>65</v>
      </c>
      <c r="AG113" s="86" t="b">
        <f t="shared" si="75"/>
        <v>0</v>
      </c>
      <c r="AH113" s="86" t="str">
        <f t="shared" si="76"/>
        <v>Speed</v>
      </c>
      <c r="AI113" s="86" t="str">
        <f t="shared" si="77"/>
        <v>&gt;</v>
      </c>
      <c r="AJ113" s="86">
        <f t="shared" si="78"/>
        <v>6.729736328125</v>
      </c>
      <c r="AK113" s="86">
        <f t="shared" si="79"/>
        <v>18</v>
      </c>
      <c r="AL113" s="86" t="b">
        <f t="shared" si="80"/>
        <v>1</v>
      </c>
      <c r="AM113" s="86" t="str">
        <f t="shared" si="81"/>
        <v>Distance</v>
      </c>
      <c r="AN113" s="86" t="str">
        <f t="shared" si="82"/>
        <v>&lt;=</v>
      </c>
      <c r="AO113" s="86">
        <f t="shared" si="83"/>
        <v>62.364990234375</v>
      </c>
      <c r="AP113" s="86">
        <f t="shared" si="84"/>
        <v>5</v>
      </c>
      <c r="AQ113" s="86" t="b">
        <f t="shared" si="85"/>
        <v>0</v>
      </c>
      <c r="AR113" s="86" t="str">
        <f t="shared" si="86"/>
        <v>Speed</v>
      </c>
      <c r="AS113" s="86" t="str">
        <f t="shared" si="87"/>
        <v>&gt;</v>
      </c>
      <c r="AT113" s="86">
        <f t="shared" si="88"/>
        <v>5.92333984375</v>
      </c>
      <c r="AU113" s="86">
        <f t="shared" si="89"/>
        <v>3</v>
      </c>
      <c r="AV113" s="86" t="b">
        <f t="shared" si="90"/>
        <v>1</v>
      </c>
      <c r="AW113" s="86" t="str">
        <f t="shared" si="91"/>
        <v>Distance</v>
      </c>
      <c r="AX113" s="86" t="str">
        <f t="shared" si="92"/>
        <v>&lt;=</v>
      </c>
      <c r="AY113" s="86">
        <f t="shared" si="93"/>
        <v>87.981201171875</v>
      </c>
      <c r="AZ113" s="86">
        <f t="shared" si="94"/>
        <v>1</v>
      </c>
      <c r="BA113" s="86" t="b">
        <f t="shared" si="95"/>
        <v>1</v>
      </c>
      <c r="BB113" s="86" t="str">
        <f t="shared" si="96"/>
        <v>Speed</v>
      </c>
      <c r="BC113" s="86" t="str">
        <f t="shared" si="97"/>
        <v>&lt;=</v>
      </c>
      <c r="BD113" s="86">
        <f t="shared" si="98"/>
        <v>12.778564453125</v>
      </c>
      <c r="BE113" s="86">
        <f t="shared" si="99"/>
        <v>0</v>
      </c>
      <c r="BF113" s="86" t="b">
        <f t="shared" si="100"/>
        <v>1</v>
      </c>
      <c r="BG113" s="86" t="str">
        <f t="shared" si="101"/>
        <v>Distance</v>
      </c>
      <c r="BH113" s="86" t="str">
        <f t="shared" si="102"/>
        <v>&lt;=</v>
      </c>
      <c r="BI113" s="86">
        <f t="shared" si="103"/>
        <v>341.0556640625</v>
      </c>
      <c r="BJ113" s="15">
        <f t="shared" si="104"/>
        <v>1</v>
      </c>
      <c r="BK113" s="15" t="str">
        <f t="shared" si="105"/>
        <v>GEBR&lt;=0,85498046875 AND Distance&gt;49,829345703125 AND Speed&lt;=7,7939453125 AND Speed&gt;6,729736328125 AND Distance&lt;=62,364990234375 AND Speed&gt;5,92333984375 AND Distance&lt;=87,981201171875 AND Speed&lt;=12,778564453125 AND Distance&lt;=341,0556640625</v>
      </c>
      <c r="BM113" s="15">
        <v>0.13330078125</v>
      </c>
      <c r="BN113" s="15">
        <v>1</v>
      </c>
      <c r="BO113" s="15" t="s">
        <v>2266</v>
      </c>
    </row>
    <row r="114" spans="1:67">
      <c r="A114" s="15">
        <v>111</v>
      </c>
      <c r="B114" s="15">
        <v>0</v>
      </c>
      <c r="C114" s="15">
        <v>1490305</v>
      </c>
      <c r="D114" s="15">
        <f t="shared" si="53"/>
        <v>363</v>
      </c>
      <c r="E114" s="15">
        <f t="shared" si="54"/>
        <v>3457</v>
      </c>
      <c r="F114" s="15">
        <f t="shared" si="55"/>
        <v>363.843994140625</v>
      </c>
      <c r="G114" s="15">
        <v>213</v>
      </c>
      <c r="H114" s="15">
        <v>214</v>
      </c>
      <c r="I114" s="15">
        <v>58</v>
      </c>
      <c r="J114" s="15">
        <v>8</v>
      </c>
      <c r="K114" s="15">
        <v>438</v>
      </c>
      <c r="L114" s="15">
        <v>1155</v>
      </c>
      <c r="M114" s="15">
        <f t="shared" si="56"/>
        <v>0.281982421875</v>
      </c>
      <c r="O114" s="86">
        <f t="shared" si="57"/>
        <v>438</v>
      </c>
      <c r="P114" s="86">
        <f t="shared" si="58"/>
        <v>0.166748046875</v>
      </c>
      <c r="Q114" s="86">
        <f t="shared" si="59"/>
        <v>436</v>
      </c>
      <c r="R114" s="86" t="b">
        <f t="shared" si="60"/>
        <v>0</v>
      </c>
      <c r="S114" s="86" t="str">
        <f t="shared" si="61"/>
        <v>GEBR</v>
      </c>
      <c r="T114" s="86" t="str">
        <f t="shared" si="62"/>
        <v>&gt;</v>
      </c>
      <c r="U114" s="86">
        <f t="shared" si="63"/>
        <v>0.85498046875</v>
      </c>
      <c r="V114" s="86">
        <f t="shared" si="64"/>
        <v>433</v>
      </c>
      <c r="W114" s="86" t="b">
        <f t="shared" si="65"/>
        <v>0</v>
      </c>
      <c r="X114" s="86" t="str">
        <f t="shared" si="66"/>
        <v>Distance</v>
      </c>
      <c r="Y114" s="86" t="str">
        <f t="shared" si="67"/>
        <v>&gt;</v>
      </c>
      <c r="Z114" s="86">
        <f t="shared" si="68"/>
        <v>49.829345703125</v>
      </c>
      <c r="AA114" s="86">
        <f t="shared" si="69"/>
        <v>192</v>
      </c>
      <c r="AB114" s="86" t="b">
        <f t="shared" si="70"/>
        <v>1</v>
      </c>
      <c r="AC114" s="86" t="str">
        <f t="shared" si="71"/>
        <v>Speed</v>
      </c>
      <c r="AD114" s="86" t="str">
        <f t="shared" si="72"/>
        <v>&lt;=</v>
      </c>
      <c r="AE114" s="86">
        <f t="shared" si="73"/>
        <v>7.7939453125</v>
      </c>
      <c r="AF114" s="86">
        <f t="shared" si="74"/>
        <v>65</v>
      </c>
      <c r="AG114" s="86" t="b">
        <f t="shared" si="75"/>
        <v>0</v>
      </c>
      <c r="AH114" s="86" t="str">
        <f t="shared" si="76"/>
        <v>Speed</v>
      </c>
      <c r="AI114" s="86" t="str">
        <f t="shared" si="77"/>
        <v>&gt;</v>
      </c>
      <c r="AJ114" s="86">
        <f t="shared" si="78"/>
        <v>6.729736328125</v>
      </c>
      <c r="AK114" s="86">
        <f t="shared" si="79"/>
        <v>18</v>
      </c>
      <c r="AL114" s="86" t="b">
        <f t="shared" si="80"/>
        <v>1</v>
      </c>
      <c r="AM114" s="86" t="str">
        <f t="shared" si="81"/>
        <v>Distance</v>
      </c>
      <c r="AN114" s="86" t="str">
        <f t="shared" si="82"/>
        <v>&lt;=</v>
      </c>
      <c r="AO114" s="86">
        <f t="shared" si="83"/>
        <v>62.364990234375</v>
      </c>
      <c r="AP114" s="86">
        <f t="shared" si="84"/>
        <v>5</v>
      </c>
      <c r="AQ114" s="86" t="b">
        <f t="shared" si="85"/>
        <v>0</v>
      </c>
      <c r="AR114" s="86" t="str">
        <f t="shared" si="86"/>
        <v>Speed</v>
      </c>
      <c r="AS114" s="86" t="str">
        <f t="shared" si="87"/>
        <v>&gt;</v>
      </c>
      <c r="AT114" s="86">
        <f t="shared" si="88"/>
        <v>5.92333984375</v>
      </c>
      <c r="AU114" s="86">
        <f t="shared" si="89"/>
        <v>3</v>
      </c>
      <c r="AV114" s="86" t="b">
        <f t="shared" si="90"/>
        <v>1</v>
      </c>
      <c r="AW114" s="86" t="str">
        <f t="shared" si="91"/>
        <v>Distance</v>
      </c>
      <c r="AX114" s="86" t="str">
        <f t="shared" si="92"/>
        <v>&lt;=</v>
      </c>
      <c r="AY114" s="86">
        <f t="shared" si="93"/>
        <v>87.981201171875</v>
      </c>
      <c r="AZ114" s="86">
        <f t="shared" si="94"/>
        <v>1</v>
      </c>
      <c r="BA114" s="86" t="b">
        <f t="shared" si="95"/>
        <v>1</v>
      </c>
      <c r="BB114" s="86" t="str">
        <f t="shared" si="96"/>
        <v>Speed</v>
      </c>
      <c r="BC114" s="86" t="str">
        <f t="shared" si="97"/>
        <v>&lt;=</v>
      </c>
      <c r="BD114" s="86">
        <f t="shared" si="98"/>
        <v>12.778564453125</v>
      </c>
      <c r="BE114" s="86">
        <f t="shared" si="99"/>
        <v>0</v>
      </c>
      <c r="BF114" s="86" t="b">
        <f t="shared" si="100"/>
        <v>1</v>
      </c>
      <c r="BG114" s="86" t="str">
        <f t="shared" si="101"/>
        <v>Distance</v>
      </c>
      <c r="BH114" s="86" t="str">
        <f t="shared" si="102"/>
        <v>&lt;=</v>
      </c>
      <c r="BI114" s="86">
        <f t="shared" si="103"/>
        <v>341.0556640625</v>
      </c>
      <c r="BJ114" s="15">
        <f t="shared" si="104"/>
        <v>0</v>
      </c>
      <c r="BK114" s="15" t="str">
        <f t="shared" si="105"/>
        <v>GEBR&gt;0,85498046875 AND Distance&gt;49,829345703125 AND Speed&lt;=7,7939453125 AND Speed&gt;6,729736328125 AND Distance&lt;=62,364990234375 AND Speed&gt;5,92333984375 AND Distance&lt;=87,981201171875 AND Speed&lt;=12,778564453125 AND Distance&lt;=341,0556640625</v>
      </c>
      <c r="BM114" s="15">
        <v>0.13330078125</v>
      </c>
      <c r="BN114" s="15">
        <v>1</v>
      </c>
      <c r="BO114" s="15" t="s">
        <v>2270</v>
      </c>
    </row>
    <row r="115" spans="1:67">
      <c r="A115" s="15">
        <v>112</v>
      </c>
      <c r="B115" s="15">
        <v>0</v>
      </c>
      <c r="C115" s="15">
        <v>1558582</v>
      </c>
      <c r="D115" s="15">
        <f t="shared" si="53"/>
        <v>380</v>
      </c>
      <c r="E115" s="15">
        <f t="shared" si="54"/>
        <v>2102</v>
      </c>
      <c r="F115" s="15">
        <f t="shared" si="55"/>
        <v>380.51318359375</v>
      </c>
      <c r="G115" s="15">
        <v>229</v>
      </c>
      <c r="H115" s="15">
        <v>230</v>
      </c>
      <c r="I115" s="15">
        <v>58</v>
      </c>
      <c r="J115" s="15">
        <v>8</v>
      </c>
      <c r="K115" s="15">
        <v>439</v>
      </c>
      <c r="L115" s="15">
        <v>273</v>
      </c>
      <c r="M115" s="15">
        <f t="shared" si="56"/>
        <v>6.6650390625E-2</v>
      </c>
      <c r="O115" s="86">
        <f t="shared" si="57"/>
        <v>439</v>
      </c>
      <c r="P115" s="86">
        <f t="shared" si="58"/>
        <v>0.302978515625</v>
      </c>
      <c r="Q115" s="86">
        <f t="shared" si="59"/>
        <v>182</v>
      </c>
      <c r="R115" s="86" t="b">
        <f t="shared" si="60"/>
        <v>1</v>
      </c>
      <c r="S115" s="86" t="str">
        <f t="shared" si="61"/>
        <v>GEBR</v>
      </c>
      <c r="T115" s="86" t="str">
        <f t="shared" si="62"/>
        <v>&lt;=</v>
      </c>
      <c r="U115" s="86">
        <f t="shared" si="63"/>
        <v>0.715087890625</v>
      </c>
      <c r="V115" s="86">
        <f t="shared" si="64"/>
        <v>98</v>
      </c>
      <c r="W115" s="86" t="b">
        <f t="shared" si="65"/>
        <v>0</v>
      </c>
      <c r="X115" s="86" t="str">
        <f t="shared" si="66"/>
        <v>Distance</v>
      </c>
      <c r="Y115" s="86" t="str">
        <f t="shared" si="67"/>
        <v>&gt;</v>
      </c>
      <c r="Z115" s="86">
        <f t="shared" si="68"/>
        <v>45.008056640625</v>
      </c>
      <c r="AA115" s="86">
        <f t="shared" si="69"/>
        <v>96</v>
      </c>
      <c r="AB115" s="86" t="b">
        <f t="shared" si="70"/>
        <v>0</v>
      </c>
      <c r="AC115" s="86" t="str">
        <f t="shared" si="71"/>
        <v>Distance</v>
      </c>
      <c r="AD115" s="86" t="str">
        <f t="shared" si="72"/>
        <v>&gt;</v>
      </c>
      <c r="AE115" s="86">
        <f t="shared" si="73"/>
        <v>38.1865234375</v>
      </c>
      <c r="AF115" s="86">
        <f t="shared" si="74"/>
        <v>20</v>
      </c>
      <c r="AG115" s="86" t="b">
        <f t="shared" si="75"/>
        <v>0</v>
      </c>
      <c r="AH115" s="86" t="str">
        <f t="shared" si="76"/>
        <v>Speed</v>
      </c>
      <c r="AI115" s="86" t="str">
        <f t="shared" si="77"/>
        <v>&gt;</v>
      </c>
      <c r="AJ115" s="86">
        <f t="shared" si="78"/>
        <v>4.448974609375</v>
      </c>
      <c r="AK115" s="86">
        <f t="shared" si="79"/>
        <v>17</v>
      </c>
      <c r="AL115" s="86" t="b">
        <f t="shared" si="80"/>
        <v>0</v>
      </c>
      <c r="AM115" s="86" t="str">
        <f t="shared" si="81"/>
        <v>Distance</v>
      </c>
      <c r="AN115" s="86" t="str">
        <f t="shared" si="82"/>
        <v>&gt;</v>
      </c>
      <c r="AO115" s="86">
        <f t="shared" si="83"/>
        <v>29.61279296875</v>
      </c>
      <c r="AP115" s="86">
        <f t="shared" si="84"/>
        <v>5</v>
      </c>
      <c r="AQ115" s="86" t="b">
        <f t="shared" si="85"/>
        <v>1</v>
      </c>
      <c r="AR115" s="86" t="str">
        <f t="shared" si="86"/>
        <v>Speed</v>
      </c>
      <c r="AS115" s="86" t="str">
        <f t="shared" si="87"/>
        <v>&lt;=</v>
      </c>
      <c r="AT115" s="86">
        <f t="shared" si="88"/>
        <v>5.92333984375</v>
      </c>
      <c r="AU115" s="86">
        <f t="shared" si="89"/>
        <v>3</v>
      </c>
      <c r="AV115" s="86" t="b">
        <f t="shared" si="90"/>
        <v>1</v>
      </c>
      <c r="AW115" s="86" t="str">
        <f t="shared" si="91"/>
        <v>Distance</v>
      </c>
      <c r="AX115" s="86" t="str">
        <f t="shared" si="92"/>
        <v>&lt;=</v>
      </c>
      <c r="AY115" s="86">
        <f t="shared" si="93"/>
        <v>87.981201171875</v>
      </c>
      <c r="AZ115" s="86">
        <f t="shared" si="94"/>
        <v>1</v>
      </c>
      <c r="BA115" s="86" t="b">
        <f t="shared" si="95"/>
        <v>1</v>
      </c>
      <c r="BB115" s="86" t="str">
        <f t="shared" si="96"/>
        <v>Speed</v>
      </c>
      <c r="BC115" s="86" t="str">
        <f t="shared" si="97"/>
        <v>&lt;=</v>
      </c>
      <c r="BD115" s="86">
        <f t="shared" si="98"/>
        <v>12.778564453125</v>
      </c>
      <c r="BE115" s="86">
        <f t="shared" si="99"/>
        <v>0</v>
      </c>
      <c r="BF115" s="86" t="b">
        <f t="shared" si="100"/>
        <v>1</v>
      </c>
      <c r="BG115" s="86" t="str">
        <f t="shared" si="101"/>
        <v>Distance</v>
      </c>
      <c r="BH115" s="86" t="str">
        <f t="shared" si="102"/>
        <v>&lt;=</v>
      </c>
      <c r="BI115" s="86">
        <f t="shared" si="103"/>
        <v>341.0556640625</v>
      </c>
      <c r="BJ115" s="15">
        <f t="shared" si="104"/>
        <v>0</v>
      </c>
      <c r="BK115" s="15" t="str">
        <f t="shared" si="105"/>
        <v>GEBR&lt;=0,715087890625 AND Distance&gt;45,008056640625 AND Distance&gt;38,1865234375 AND Speed&gt;4,448974609375 AND Distance&gt;29,61279296875 AND Speed&lt;=5,92333984375 AND Distance&lt;=87,981201171875 AND Speed&lt;=12,778564453125 AND Distance&lt;=341,0556640625</v>
      </c>
      <c r="BM115" s="15">
        <v>0.13330078125</v>
      </c>
      <c r="BN115" s="15">
        <v>1</v>
      </c>
      <c r="BO115" s="15" t="s">
        <v>2335</v>
      </c>
    </row>
    <row r="116" spans="1:67">
      <c r="A116" s="15">
        <v>113</v>
      </c>
      <c r="B116" s="15">
        <v>1</v>
      </c>
      <c r="C116" s="15">
        <v>92906</v>
      </c>
      <c r="D116" s="15">
        <f t="shared" si="53"/>
        <v>22</v>
      </c>
      <c r="E116" s="15">
        <f t="shared" si="54"/>
        <v>2794</v>
      </c>
      <c r="F116" s="15">
        <f t="shared" si="55"/>
        <v>22.68212890625</v>
      </c>
      <c r="G116" s="15">
        <v>461</v>
      </c>
      <c r="H116" s="15">
        <v>462</v>
      </c>
      <c r="I116" s="15">
        <v>31</v>
      </c>
      <c r="J116" s="15">
        <v>5</v>
      </c>
      <c r="K116" s="15">
        <v>440</v>
      </c>
      <c r="L116" s="15">
        <v>1364</v>
      </c>
      <c r="M116" s="15">
        <f t="shared" si="56"/>
        <v>0.3330078125</v>
      </c>
      <c r="O116" s="86">
        <f t="shared" si="57"/>
        <v>440</v>
      </c>
      <c r="P116" s="86">
        <f t="shared" si="58"/>
        <v>0.333251953125</v>
      </c>
      <c r="Q116" s="86">
        <f t="shared" si="59"/>
        <v>182</v>
      </c>
      <c r="R116" s="86" t="b">
        <f t="shared" si="60"/>
        <v>0</v>
      </c>
      <c r="S116" s="86" t="str">
        <f t="shared" si="61"/>
        <v>GEBR</v>
      </c>
      <c r="T116" s="86" t="str">
        <f t="shared" si="62"/>
        <v>&gt;</v>
      </c>
      <c r="U116" s="86">
        <f t="shared" si="63"/>
        <v>0.715087890625</v>
      </c>
      <c r="V116" s="86">
        <f t="shared" si="64"/>
        <v>98</v>
      </c>
      <c r="W116" s="86" t="b">
        <f t="shared" si="65"/>
        <v>0</v>
      </c>
      <c r="X116" s="86" t="str">
        <f t="shared" si="66"/>
        <v>Distance</v>
      </c>
      <c r="Y116" s="86" t="str">
        <f t="shared" si="67"/>
        <v>&gt;</v>
      </c>
      <c r="Z116" s="86">
        <f t="shared" si="68"/>
        <v>45.008056640625</v>
      </c>
      <c r="AA116" s="86">
        <f t="shared" si="69"/>
        <v>96</v>
      </c>
      <c r="AB116" s="86" t="b">
        <f t="shared" si="70"/>
        <v>0</v>
      </c>
      <c r="AC116" s="86" t="str">
        <f t="shared" si="71"/>
        <v>Distance</v>
      </c>
      <c r="AD116" s="86" t="str">
        <f t="shared" si="72"/>
        <v>&gt;</v>
      </c>
      <c r="AE116" s="86">
        <f t="shared" si="73"/>
        <v>38.1865234375</v>
      </c>
      <c r="AF116" s="86">
        <f t="shared" si="74"/>
        <v>20</v>
      </c>
      <c r="AG116" s="86" t="b">
        <f t="shared" si="75"/>
        <v>0</v>
      </c>
      <c r="AH116" s="86" t="str">
        <f t="shared" si="76"/>
        <v>Speed</v>
      </c>
      <c r="AI116" s="86" t="str">
        <f t="shared" si="77"/>
        <v>&gt;</v>
      </c>
      <c r="AJ116" s="86">
        <f t="shared" si="78"/>
        <v>4.448974609375</v>
      </c>
      <c r="AK116" s="86">
        <f t="shared" si="79"/>
        <v>17</v>
      </c>
      <c r="AL116" s="86" t="b">
        <f t="shared" si="80"/>
        <v>0</v>
      </c>
      <c r="AM116" s="86" t="str">
        <f t="shared" si="81"/>
        <v>Distance</v>
      </c>
      <c r="AN116" s="86" t="str">
        <f t="shared" si="82"/>
        <v>&gt;</v>
      </c>
      <c r="AO116" s="86">
        <f t="shared" si="83"/>
        <v>29.61279296875</v>
      </c>
      <c r="AP116" s="86">
        <f t="shared" si="84"/>
        <v>5</v>
      </c>
      <c r="AQ116" s="86" t="b">
        <f t="shared" si="85"/>
        <v>1</v>
      </c>
      <c r="AR116" s="86" t="str">
        <f t="shared" si="86"/>
        <v>Speed</v>
      </c>
      <c r="AS116" s="86" t="str">
        <f t="shared" si="87"/>
        <v>&lt;=</v>
      </c>
      <c r="AT116" s="86">
        <f t="shared" si="88"/>
        <v>5.92333984375</v>
      </c>
      <c r="AU116" s="86">
        <f t="shared" si="89"/>
        <v>3</v>
      </c>
      <c r="AV116" s="86" t="b">
        <f t="shared" si="90"/>
        <v>1</v>
      </c>
      <c r="AW116" s="86" t="str">
        <f t="shared" si="91"/>
        <v>Distance</v>
      </c>
      <c r="AX116" s="86" t="str">
        <f t="shared" si="92"/>
        <v>&lt;=</v>
      </c>
      <c r="AY116" s="86">
        <f t="shared" si="93"/>
        <v>87.981201171875</v>
      </c>
      <c r="AZ116" s="86">
        <f t="shared" si="94"/>
        <v>1</v>
      </c>
      <c r="BA116" s="86" t="b">
        <f t="shared" si="95"/>
        <v>1</v>
      </c>
      <c r="BB116" s="86" t="str">
        <f t="shared" si="96"/>
        <v>Speed</v>
      </c>
      <c r="BC116" s="86" t="str">
        <f t="shared" si="97"/>
        <v>&lt;=</v>
      </c>
      <c r="BD116" s="86">
        <f t="shared" si="98"/>
        <v>12.778564453125</v>
      </c>
      <c r="BE116" s="86">
        <f t="shared" si="99"/>
        <v>0</v>
      </c>
      <c r="BF116" s="86" t="b">
        <f t="shared" si="100"/>
        <v>1</v>
      </c>
      <c r="BG116" s="86" t="str">
        <f t="shared" si="101"/>
        <v>Distance</v>
      </c>
      <c r="BH116" s="86" t="str">
        <f t="shared" si="102"/>
        <v>&lt;=</v>
      </c>
      <c r="BI116" s="86">
        <f t="shared" si="103"/>
        <v>341.0556640625</v>
      </c>
      <c r="BJ116" s="15">
        <f t="shared" si="104"/>
        <v>0</v>
      </c>
      <c r="BK116" s="15" t="str">
        <f t="shared" si="105"/>
        <v>GEBR&gt;0,715087890625 AND Distance&gt;45,008056640625 AND Distance&gt;38,1865234375 AND Speed&gt;4,448974609375 AND Distance&gt;29,61279296875 AND Speed&lt;=5,92333984375 AND Distance&lt;=87,981201171875 AND Speed&lt;=12,778564453125 AND Distance&lt;=341,0556640625</v>
      </c>
      <c r="BM116" s="15">
        <v>0.13330078125</v>
      </c>
      <c r="BN116" s="15">
        <v>1</v>
      </c>
      <c r="BO116" s="15" t="s">
        <v>2348</v>
      </c>
    </row>
    <row r="117" spans="1:67">
      <c r="A117" s="15">
        <v>114</v>
      </c>
      <c r="B117" s="15">
        <v>2</v>
      </c>
      <c r="C117" s="15">
        <v>2929</v>
      </c>
      <c r="D117" s="15">
        <f t="shared" si="53"/>
        <v>0</v>
      </c>
      <c r="E117" s="15">
        <f t="shared" si="54"/>
        <v>2929</v>
      </c>
      <c r="F117" s="15">
        <f t="shared" si="55"/>
        <v>0.715087890625</v>
      </c>
      <c r="G117" s="15">
        <v>115</v>
      </c>
      <c r="H117" s="15">
        <v>116</v>
      </c>
      <c r="I117" s="15">
        <v>31</v>
      </c>
      <c r="J117" s="15">
        <v>5</v>
      </c>
      <c r="K117" s="15">
        <v>441</v>
      </c>
      <c r="L117" s="15">
        <v>1102</v>
      </c>
      <c r="M117" s="15">
        <f t="shared" si="56"/>
        <v>0.26904296875</v>
      </c>
      <c r="O117" s="86">
        <f t="shared" si="57"/>
        <v>441</v>
      </c>
      <c r="P117" s="86">
        <f t="shared" si="58"/>
        <v>2.2216796875E-2</v>
      </c>
      <c r="Q117" s="86">
        <f t="shared" si="59"/>
        <v>429</v>
      </c>
      <c r="R117" s="86" t="b">
        <f t="shared" si="60"/>
        <v>1</v>
      </c>
      <c r="S117" s="86" t="str">
        <f t="shared" si="61"/>
        <v>Speed</v>
      </c>
      <c r="T117" s="86" t="str">
        <f t="shared" si="62"/>
        <v>&lt;=</v>
      </c>
      <c r="U117" s="86">
        <f t="shared" si="63"/>
        <v>24.802978515625</v>
      </c>
      <c r="V117" s="86">
        <f t="shared" si="64"/>
        <v>428</v>
      </c>
      <c r="W117" s="86" t="b">
        <f t="shared" si="65"/>
        <v>1</v>
      </c>
      <c r="X117" s="86" t="str">
        <f t="shared" si="66"/>
        <v>Distance</v>
      </c>
      <c r="Y117" s="86" t="str">
        <f t="shared" si="67"/>
        <v>&lt;=</v>
      </c>
      <c r="Z117" s="86">
        <f t="shared" si="68"/>
        <v>439.797607421875</v>
      </c>
      <c r="AA117" s="86">
        <f t="shared" si="69"/>
        <v>171</v>
      </c>
      <c r="AB117" s="86" t="b">
        <f t="shared" si="70"/>
        <v>0</v>
      </c>
      <c r="AC117" s="86" t="str">
        <f t="shared" si="71"/>
        <v>GEBR</v>
      </c>
      <c r="AD117" s="86" t="str">
        <f t="shared" si="72"/>
        <v>&gt;</v>
      </c>
      <c r="AE117" s="86">
        <f t="shared" si="73"/>
        <v>0.85498046875</v>
      </c>
      <c r="AF117" s="86">
        <f t="shared" si="74"/>
        <v>44</v>
      </c>
      <c r="AG117" s="86" t="b">
        <f t="shared" si="75"/>
        <v>1</v>
      </c>
      <c r="AH117" s="86" t="str">
        <f t="shared" si="76"/>
        <v>Distance</v>
      </c>
      <c r="AI117" s="86" t="str">
        <f t="shared" si="77"/>
        <v>&lt;=</v>
      </c>
      <c r="AJ117" s="86">
        <f t="shared" si="78"/>
        <v>470.268798828125</v>
      </c>
      <c r="AK117" s="86">
        <f t="shared" si="79"/>
        <v>11</v>
      </c>
      <c r="AL117" s="86" t="b">
        <f t="shared" si="80"/>
        <v>0</v>
      </c>
      <c r="AM117" s="86" t="str">
        <f t="shared" si="81"/>
        <v>Speed</v>
      </c>
      <c r="AN117" s="86" t="str">
        <f t="shared" si="82"/>
        <v>&gt;</v>
      </c>
      <c r="AO117" s="86">
        <f t="shared" si="83"/>
        <v>24.289794921875</v>
      </c>
      <c r="AP117" s="86">
        <f t="shared" si="84"/>
        <v>10</v>
      </c>
      <c r="AQ117" s="86" t="b">
        <f t="shared" si="85"/>
        <v>1</v>
      </c>
      <c r="AR117" s="86" t="str">
        <f t="shared" si="86"/>
        <v>GEBR</v>
      </c>
      <c r="AS117" s="86" t="str">
        <f t="shared" si="87"/>
        <v>&lt;=</v>
      </c>
      <c r="AT117" s="86">
        <f t="shared" si="88"/>
        <v>1.046142578125</v>
      </c>
      <c r="AU117" s="86">
        <f t="shared" si="89"/>
        <v>7</v>
      </c>
      <c r="AV117" s="86" t="b">
        <f t="shared" si="90"/>
        <v>0</v>
      </c>
      <c r="AW117" s="86" t="str">
        <f t="shared" si="91"/>
        <v>Speed</v>
      </c>
      <c r="AX117" s="86" t="str">
        <f t="shared" si="92"/>
        <v>&gt;</v>
      </c>
      <c r="AY117" s="86">
        <f t="shared" si="93"/>
        <v>21.949951171875</v>
      </c>
      <c r="AZ117" s="86">
        <f t="shared" si="94"/>
        <v>2</v>
      </c>
      <c r="BA117" s="86" t="b">
        <f t="shared" si="95"/>
        <v>1</v>
      </c>
      <c r="BB117" s="86" t="str">
        <f t="shared" si="96"/>
        <v>Distance</v>
      </c>
      <c r="BC117" s="86" t="str">
        <f t="shared" si="97"/>
        <v>&lt;=</v>
      </c>
      <c r="BD117" s="86">
        <f t="shared" si="98"/>
        <v>500.308837890625</v>
      </c>
      <c r="BE117" s="86">
        <f t="shared" si="99"/>
        <v>0</v>
      </c>
      <c r="BF117" s="86" t="b">
        <f t="shared" si="100"/>
        <v>0</v>
      </c>
      <c r="BG117" s="86" t="str">
        <f t="shared" si="101"/>
        <v>Distance</v>
      </c>
      <c r="BH117" s="86" t="str">
        <f t="shared" si="102"/>
        <v>&gt;</v>
      </c>
      <c r="BI117" s="86">
        <f t="shared" si="103"/>
        <v>341.0556640625</v>
      </c>
      <c r="BJ117" s="15">
        <f t="shared" si="104"/>
        <v>1</v>
      </c>
      <c r="BK117" s="15" t="str">
        <f t="shared" si="105"/>
        <v>Speed&lt;=24,802978515625 AND Distance&lt;=439,797607421875 AND GEBR&gt;0,85498046875 AND Distance&lt;=470,268798828125 AND Speed&gt;24,289794921875 AND GEBR&lt;=1,046142578125 AND Speed&gt;21,949951171875 AND Distance&lt;=500,308837890625 AND Distance&gt;341,0556640625</v>
      </c>
      <c r="BM117" s="15">
        <v>0.138916015625</v>
      </c>
      <c r="BN117" s="15">
        <v>1</v>
      </c>
      <c r="BO117" s="15" t="s">
        <v>2126</v>
      </c>
    </row>
    <row r="118" spans="1:67">
      <c r="A118" s="15">
        <v>115</v>
      </c>
      <c r="B118" s="15">
        <v>0</v>
      </c>
      <c r="C118" s="15">
        <v>2230636</v>
      </c>
      <c r="D118" s="15">
        <f t="shared" si="53"/>
        <v>544</v>
      </c>
      <c r="E118" s="15">
        <f t="shared" si="54"/>
        <v>2412</v>
      </c>
      <c r="F118" s="15">
        <f t="shared" si="55"/>
        <v>544.5888671875</v>
      </c>
      <c r="G118" s="15">
        <v>269</v>
      </c>
      <c r="H118" s="15">
        <v>270</v>
      </c>
      <c r="I118" s="15">
        <v>114</v>
      </c>
      <c r="J118" s="15">
        <v>6</v>
      </c>
      <c r="K118" s="15">
        <v>442</v>
      </c>
      <c r="L118" s="15">
        <v>216</v>
      </c>
      <c r="M118" s="15">
        <f t="shared" si="56"/>
        <v>5.2734375E-2</v>
      </c>
      <c r="O118" s="86">
        <f t="shared" si="57"/>
        <v>442</v>
      </c>
      <c r="P118" s="86">
        <f t="shared" si="58"/>
        <v>0</v>
      </c>
      <c r="Q118" s="86">
        <f t="shared" si="59"/>
        <v>429</v>
      </c>
      <c r="R118" s="86" t="b">
        <f t="shared" si="60"/>
        <v>0</v>
      </c>
      <c r="S118" s="86" t="str">
        <f t="shared" si="61"/>
        <v>Speed</v>
      </c>
      <c r="T118" s="86" t="str">
        <f t="shared" si="62"/>
        <v>&gt;</v>
      </c>
      <c r="U118" s="86">
        <f t="shared" si="63"/>
        <v>24.802978515625</v>
      </c>
      <c r="V118" s="86">
        <f t="shared" si="64"/>
        <v>428</v>
      </c>
      <c r="W118" s="86" t="b">
        <f t="shared" si="65"/>
        <v>1</v>
      </c>
      <c r="X118" s="86" t="str">
        <f t="shared" si="66"/>
        <v>Distance</v>
      </c>
      <c r="Y118" s="86" t="str">
        <f t="shared" si="67"/>
        <v>&lt;=</v>
      </c>
      <c r="Z118" s="86">
        <f t="shared" si="68"/>
        <v>439.797607421875</v>
      </c>
      <c r="AA118" s="86">
        <f t="shared" si="69"/>
        <v>171</v>
      </c>
      <c r="AB118" s="86" t="b">
        <f t="shared" si="70"/>
        <v>0</v>
      </c>
      <c r="AC118" s="86" t="str">
        <f t="shared" si="71"/>
        <v>GEBR</v>
      </c>
      <c r="AD118" s="86" t="str">
        <f t="shared" si="72"/>
        <v>&gt;</v>
      </c>
      <c r="AE118" s="86">
        <f t="shared" si="73"/>
        <v>0.85498046875</v>
      </c>
      <c r="AF118" s="86">
        <f t="shared" si="74"/>
        <v>44</v>
      </c>
      <c r="AG118" s="86" t="b">
        <f t="shared" si="75"/>
        <v>1</v>
      </c>
      <c r="AH118" s="86" t="str">
        <f t="shared" si="76"/>
        <v>Distance</v>
      </c>
      <c r="AI118" s="86" t="str">
        <f t="shared" si="77"/>
        <v>&lt;=</v>
      </c>
      <c r="AJ118" s="86">
        <f t="shared" si="78"/>
        <v>470.268798828125</v>
      </c>
      <c r="AK118" s="86">
        <f t="shared" si="79"/>
        <v>11</v>
      </c>
      <c r="AL118" s="86" t="b">
        <f t="shared" si="80"/>
        <v>0</v>
      </c>
      <c r="AM118" s="86" t="str">
        <f t="shared" si="81"/>
        <v>Speed</v>
      </c>
      <c r="AN118" s="86" t="str">
        <f t="shared" si="82"/>
        <v>&gt;</v>
      </c>
      <c r="AO118" s="86">
        <f t="shared" si="83"/>
        <v>24.289794921875</v>
      </c>
      <c r="AP118" s="86">
        <f t="shared" si="84"/>
        <v>10</v>
      </c>
      <c r="AQ118" s="86" t="b">
        <f t="shared" si="85"/>
        <v>1</v>
      </c>
      <c r="AR118" s="86" t="str">
        <f t="shared" si="86"/>
        <v>GEBR</v>
      </c>
      <c r="AS118" s="86" t="str">
        <f t="shared" si="87"/>
        <v>&lt;=</v>
      </c>
      <c r="AT118" s="86">
        <f t="shared" si="88"/>
        <v>1.046142578125</v>
      </c>
      <c r="AU118" s="86">
        <f t="shared" si="89"/>
        <v>7</v>
      </c>
      <c r="AV118" s="86" t="b">
        <f t="shared" si="90"/>
        <v>0</v>
      </c>
      <c r="AW118" s="86" t="str">
        <f t="shared" si="91"/>
        <v>Speed</v>
      </c>
      <c r="AX118" s="86" t="str">
        <f t="shared" si="92"/>
        <v>&gt;</v>
      </c>
      <c r="AY118" s="86">
        <f t="shared" si="93"/>
        <v>21.949951171875</v>
      </c>
      <c r="AZ118" s="86">
        <f t="shared" si="94"/>
        <v>2</v>
      </c>
      <c r="BA118" s="86" t="b">
        <f t="shared" si="95"/>
        <v>1</v>
      </c>
      <c r="BB118" s="86" t="str">
        <f t="shared" si="96"/>
        <v>Distance</v>
      </c>
      <c r="BC118" s="86" t="str">
        <f t="shared" si="97"/>
        <v>&lt;=</v>
      </c>
      <c r="BD118" s="86">
        <f t="shared" si="98"/>
        <v>500.308837890625</v>
      </c>
      <c r="BE118" s="86">
        <f t="shared" si="99"/>
        <v>0</v>
      </c>
      <c r="BF118" s="86" t="b">
        <f t="shared" si="100"/>
        <v>0</v>
      </c>
      <c r="BG118" s="86" t="str">
        <f t="shared" si="101"/>
        <v>Distance</v>
      </c>
      <c r="BH118" s="86" t="str">
        <f t="shared" si="102"/>
        <v>&gt;</v>
      </c>
      <c r="BI118" s="86">
        <f t="shared" si="103"/>
        <v>341.0556640625</v>
      </c>
      <c r="BJ118" s="15">
        <f t="shared" si="104"/>
        <v>1</v>
      </c>
      <c r="BK118" s="15" t="str">
        <f t="shared" si="105"/>
        <v>Speed&gt;24,802978515625 AND Distance&lt;=439,797607421875 AND GEBR&gt;0,85498046875 AND Distance&lt;=470,268798828125 AND Speed&gt;24,289794921875 AND GEBR&lt;=1,046142578125 AND Speed&gt;21,949951171875 AND Distance&lt;=500,308837890625 AND Distance&gt;341,0556640625</v>
      </c>
      <c r="BM118" s="15">
        <v>0.142822265625</v>
      </c>
      <c r="BN118" s="15">
        <v>1</v>
      </c>
      <c r="BO118" s="15" t="s">
        <v>2229</v>
      </c>
    </row>
    <row r="119" spans="1:67">
      <c r="A119" s="15">
        <v>116</v>
      </c>
      <c r="B119" s="15">
        <v>-2</v>
      </c>
      <c r="C119" s="15">
        <v>-8192</v>
      </c>
      <c r="D119" s="15">
        <f t="shared" si="53"/>
        <v>-1</v>
      </c>
      <c r="E119" s="15">
        <f t="shared" si="54"/>
        <v>0</v>
      </c>
      <c r="F119" s="15">
        <f t="shared" si="55"/>
        <v>-1</v>
      </c>
      <c r="G119" s="15">
        <v>485</v>
      </c>
      <c r="H119" s="15">
        <v>486</v>
      </c>
      <c r="I119" s="15">
        <v>114</v>
      </c>
      <c r="J119" s="15">
        <v>6</v>
      </c>
      <c r="K119" s="15">
        <v>449</v>
      </c>
      <c r="L119" s="15">
        <v>1365</v>
      </c>
      <c r="M119" s="15">
        <f t="shared" si="56"/>
        <v>0.333251953125</v>
      </c>
      <c r="O119" s="86">
        <f t="shared" si="57"/>
        <v>449</v>
      </c>
      <c r="P119" s="86">
        <f t="shared" si="58"/>
        <v>0</v>
      </c>
      <c r="Q119" s="86">
        <f t="shared" si="59"/>
        <v>447</v>
      </c>
      <c r="R119" s="86" t="b">
        <f t="shared" si="60"/>
        <v>1</v>
      </c>
      <c r="S119" s="86" t="str">
        <f t="shared" si="61"/>
        <v>GEBR</v>
      </c>
      <c r="T119" s="86" t="str">
        <f t="shared" si="62"/>
        <v>&lt;=</v>
      </c>
      <c r="U119" s="86">
        <f t="shared" si="63"/>
        <v>1.046142578125</v>
      </c>
      <c r="V119" s="86">
        <f t="shared" si="64"/>
        <v>446</v>
      </c>
      <c r="W119" s="86" t="b">
        <f t="shared" si="65"/>
        <v>1</v>
      </c>
      <c r="X119" s="86" t="str">
        <f t="shared" si="66"/>
        <v>Speed</v>
      </c>
      <c r="Y119" s="86" t="str">
        <f t="shared" si="67"/>
        <v>&lt;=</v>
      </c>
      <c r="Z119" s="86">
        <f t="shared" si="68"/>
        <v>16.519775390625</v>
      </c>
      <c r="AA119" s="86">
        <f t="shared" si="69"/>
        <v>444</v>
      </c>
      <c r="AB119" s="86" t="b">
        <f t="shared" si="70"/>
        <v>0</v>
      </c>
      <c r="AC119" s="86" t="str">
        <f t="shared" si="71"/>
        <v>Speed</v>
      </c>
      <c r="AD119" s="86" t="str">
        <f t="shared" si="72"/>
        <v>&gt;</v>
      </c>
      <c r="AE119" s="86">
        <f t="shared" si="73"/>
        <v>15.46533203125</v>
      </c>
      <c r="AF119" s="86">
        <f t="shared" si="74"/>
        <v>237</v>
      </c>
      <c r="AG119" s="86" t="b">
        <f t="shared" si="75"/>
        <v>0</v>
      </c>
      <c r="AH119" s="86" t="str">
        <f t="shared" si="76"/>
        <v>Distance</v>
      </c>
      <c r="AI119" s="86" t="str">
        <f t="shared" si="77"/>
        <v>&gt;</v>
      </c>
      <c r="AJ119" s="86">
        <f t="shared" si="78"/>
        <v>169.003662109375</v>
      </c>
      <c r="AK119" s="86">
        <f t="shared" si="79"/>
        <v>50</v>
      </c>
      <c r="AL119" s="86" t="b">
        <f t="shared" si="80"/>
        <v>1</v>
      </c>
      <c r="AM119" s="86" t="str">
        <f t="shared" si="81"/>
        <v>Distance</v>
      </c>
      <c r="AN119" s="86" t="str">
        <f t="shared" si="82"/>
        <v>&lt;=</v>
      </c>
      <c r="AO119" s="86">
        <f t="shared" si="83"/>
        <v>180.447265625</v>
      </c>
      <c r="AP119" s="86">
        <f t="shared" si="84"/>
        <v>13</v>
      </c>
      <c r="AQ119" s="86" t="b">
        <f t="shared" si="85"/>
        <v>0</v>
      </c>
      <c r="AR119" s="86" t="str">
        <f t="shared" si="86"/>
        <v>Speed</v>
      </c>
      <c r="AS119" s="86" t="str">
        <f t="shared" si="87"/>
        <v>&gt;</v>
      </c>
      <c r="AT119" s="86">
        <f t="shared" si="88"/>
        <v>15.086181640625</v>
      </c>
      <c r="AU119" s="86">
        <f t="shared" si="89"/>
        <v>4</v>
      </c>
      <c r="AV119" s="86" t="b">
        <f t="shared" si="90"/>
        <v>1</v>
      </c>
      <c r="AW119" s="86" t="str">
        <f t="shared" si="91"/>
        <v>Distance</v>
      </c>
      <c r="AX119" s="86" t="str">
        <f t="shared" si="92"/>
        <v>&lt;=</v>
      </c>
      <c r="AY119" s="86">
        <f t="shared" si="93"/>
        <v>211.703369140625</v>
      </c>
      <c r="AZ119" s="86">
        <f t="shared" si="94"/>
        <v>1</v>
      </c>
      <c r="BA119" s="86" t="b">
        <f t="shared" si="95"/>
        <v>0</v>
      </c>
      <c r="BB119" s="86" t="str">
        <f t="shared" si="96"/>
        <v>Speed</v>
      </c>
      <c r="BC119" s="86" t="str">
        <f t="shared" si="97"/>
        <v>&gt;</v>
      </c>
      <c r="BD119" s="86">
        <f t="shared" si="98"/>
        <v>12.778564453125</v>
      </c>
      <c r="BE119" s="86">
        <f t="shared" si="99"/>
        <v>0</v>
      </c>
      <c r="BF119" s="86" t="b">
        <f t="shared" si="100"/>
        <v>1</v>
      </c>
      <c r="BG119" s="86" t="str">
        <f t="shared" si="101"/>
        <v>Distance</v>
      </c>
      <c r="BH119" s="86" t="str">
        <f t="shared" si="102"/>
        <v>&lt;=</v>
      </c>
      <c r="BI119" s="86">
        <f t="shared" si="103"/>
        <v>341.0556640625</v>
      </c>
      <c r="BJ119" s="15">
        <f t="shared" si="104"/>
        <v>1</v>
      </c>
      <c r="BK119" s="15" t="str">
        <f t="shared" si="105"/>
        <v>GEBR&lt;=1,046142578125 AND Speed&lt;=16,519775390625 AND Speed&gt;15,46533203125 AND Distance&gt;169,003662109375 AND Distance&lt;=180,447265625 AND Speed&gt;15,086181640625 AND Distance&lt;=211,703369140625 AND Speed&gt;12,778564453125 AND Distance&lt;=341,0556640625</v>
      </c>
      <c r="BM119" s="15">
        <v>0.16162109375</v>
      </c>
      <c r="BN119" s="15">
        <v>1</v>
      </c>
      <c r="BO119" s="15" t="s">
        <v>2132</v>
      </c>
    </row>
    <row r="120" spans="1:67">
      <c r="A120" s="15">
        <v>117</v>
      </c>
      <c r="B120" s="15">
        <v>1</v>
      </c>
      <c r="C120" s="15">
        <v>57610</v>
      </c>
      <c r="D120" s="15">
        <f t="shared" si="53"/>
        <v>14</v>
      </c>
      <c r="E120" s="15">
        <f t="shared" si="54"/>
        <v>266</v>
      </c>
      <c r="F120" s="15">
        <f t="shared" si="55"/>
        <v>14.06494140625</v>
      </c>
      <c r="G120" s="15">
        <v>133</v>
      </c>
      <c r="H120" s="15">
        <v>134</v>
      </c>
      <c r="I120" s="15">
        <v>79</v>
      </c>
      <c r="J120" s="15">
        <v>7</v>
      </c>
      <c r="K120" s="15">
        <v>450</v>
      </c>
      <c r="L120" s="15">
        <v>683</v>
      </c>
      <c r="M120" s="15">
        <f t="shared" si="56"/>
        <v>0.166748046875</v>
      </c>
      <c r="O120" s="86">
        <f t="shared" si="57"/>
        <v>450</v>
      </c>
      <c r="P120" s="86">
        <f t="shared" si="58"/>
        <v>0.22216796875</v>
      </c>
      <c r="Q120" s="86">
        <f t="shared" si="59"/>
        <v>447</v>
      </c>
      <c r="R120" s="86" t="b">
        <f t="shared" si="60"/>
        <v>0</v>
      </c>
      <c r="S120" s="86" t="str">
        <f t="shared" si="61"/>
        <v>GEBR</v>
      </c>
      <c r="T120" s="86" t="str">
        <f t="shared" si="62"/>
        <v>&gt;</v>
      </c>
      <c r="U120" s="86">
        <f t="shared" si="63"/>
        <v>1.046142578125</v>
      </c>
      <c r="V120" s="86">
        <f t="shared" si="64"/>
        <v>446</v>
      </c>
      <c r="W120" s="86" t="b">
        <f t="shared" si="65"/>
        <v>1</v>
      </c>
      <c r="X120" s="86" t="str">
        <f t="shared" si="66"/>
        <v>Speed</v>
      </c>
      <c r="Y120" s="86" t="str">
        <f t="shared" si="67"/>
        <v>&lt;=</v>
      </c>
      <c r="Z120" s="86">
        <f t="shared" si="68"/>
        <v>16.519775390625</v>
      </c>
      <c r="AA120" s="86">
        <f t="shared" si="69"/>
        <v>444</v>
      </c>
      <c r="AB120" s="86" t="b">
        <f t="shared" si="70"/>
        <v>0</v>
      </c>
      <c r="AC120" s="86" t="str">
        <f t="shared" si="71"/>
        <v>Speed</v>
      </c>
      <c r="AD120" s="86" t="str">
        <f t="shared" si="72"/>
        <v>&gt;</v>
      </c>
      <c r="AE120" s="86">
        <f t="shared" si="73"/>
        <v>15.46533203125</v>
      </c>
      <c r="AF120" s="86">
        <f t="shared" si="74"/>
        <v>237</v>
      </c>
      <c r="AG120" s="86" t="b">
        <f t="shared" si="75"/>
        <v>0</v>
      </c>
      <c r="AH120" s="86" t="str">
        <f t="shared" si="76"/>
        <v>Distance</v>
      </c>
      <c r="AI120" s="86" t="str">
        <f t="shared" si="77"/>
        <v>&gt;</v>
      </c>
      <c r="AJ120" s="86">
        <f t="shared" si="78"/>
        <v>169.003662109375</v>
      </c>
      <c r="AK120" s="86">
        <f t="shared" si="79"/>
        <v>50</v>
      </c>
      <c r="AL120" s="86" t="b">
        <f t="shared" si="80"/>
        <v>1</v>
      </c>
      <c r="AM120" s="86" t="str">
        <f t="shared" si="81"/>
        <v>Distance</v>
      </c>
      <c r="AN120" s="86" t="str">
        <f t="shared" si="82"/>
        <v>&lt;=</v>
      </c>
      <c r="AO120" s="86">
        <f t="shared" si="83"/>
        <v>180.447265625</v>
      </c>
      <c r="AP120" s="86">
        <f t="shared" si="84"/>
        <v>13</v>
      </c>
      <c r="AQ120" s="86" t="b">
        <f t="shared" si="85"/>
        <v>0</v>
      </c>
      <c r="AR120" s="86" t="str">
        <f t="shared" si="86"/>
        <v>Speed</v>
      </c>
      <c r="AS120" s="86" t="str">
        <f t="shared" si="87"/>
        <v>&gt;</v>
      </c>
      <c r="AT120" s="86">
        <f t="shared" si="88"/>
        <v>15.086181640625</v>
      </c>
      <c r="AU120" s="86">
        <f t="shared" si="89"/>
        <v>4</v>
      </c>
      <c r="AV120" s="86" t="b">
        <f t="shared" si="90"/>
        <v>1</v>
      </c>
      <c r="AW120" s="86" t="str">
        <f t="shared" si="91"/>
        <v>Distance</v>
      </c>
      <c r="AX120" s="86" t="str">
        <f t="shared" si="92"/>
        <v>&lt;=</v>
      </c>
      <c r="AY120" s="86">
        <f t="shared" si="93"/>
        <v>211.703369140625</v>
      </c>
      <c r="AZ120" s="86">
        <f t="shared" si="94"/>
        <v>1</v>
      </c>
      <c r="BA120" s="86" t="b">
        <f t="shared" si="95"/>
        <v>0</v>
      </c>
      <c r="BB120" s="86" t="str">
        <f t="shared" si="96"/>
        <v>Speed</v>
      </c>
      <c r="BC120" s="86" t="str">
        <f t="shared" si="97"/>
        <v>&gt;</v>
      </c>
      <c r="BD120" s="86">
        <f t="shared" si="98"/>
        <v>12.778564453125</v>
      </c>
      <c r="BE120" s="86">
        <f t="shared" si="99"/>
        <v>0</v>
      </c>
      <c r="BF120" s="86" t="b">
        <f t="shared" si="100"/>
        <v>1</v>
      </c>
      <c r="BG120" s="86" t="str">
        <f t="shared" si="101"/>
        <v>Distance</v>
      </c>
      <c r="BH120" s="86" t="str">
        <f t="shared" si="102"/>
        <v>&lt;=</v>
      </c>
      <c r="BI120" s="86">
        <f t="shared" si="103"/>
        <v>341.0556640625</v>
      </c>
      <c r="BJ120" s="15">
        <f t="shared" si="104"/>
        <v>0</v>
      </c>
      <c r="BK120" s="15" t="str">
        <f t="shared" si="105"/>
        <v>GEBR&gt;1,046142578125 AND Speed&lt;=16,519775390625 AND Speed&gt;15,46533203125 AND Distance&gt;169,003662109375 AND Distance&lt;=180,447265625 AND Speed&gt;15,086181640625 AND Distance&lt;=211,703369140625 AND Speed&gt;12,778564453125 AND Distance&lt;=341,0556640625</v>
      </c>
      <c r="BM120" s="15">
        <v>0.166748046875</v>
      </c>
      <c r="BN120" s="15">
        <v>0</v>
      </c>
      <c r="BO120" s="15" t="s">
        <v>2160</v>
      </c>
    </row>
    <row r="121" spans="1:67">
      <c r="A121" s="15">
        <v>118</v>
      </c>
      <c r="B121" s="15">
        <v>1</v>
      </c>
      <c r="C121" s="15">
        <v>65333</v>
      </c>
      <c r="D121" s="15">
        <f t="shared" si="53"/>
        <v>15</v>
      </c>
      <c r="E121" s="15">
        <f t="shared" si="54"/>
        <v>3893</v>
      </c>
      <c r="F121" s="15">
        <f t="shared" si="55"/>
        <v>15.950439453125</v>
      </c>
      <c r="G121" s="15">
        <v>385</v>
      </c>
      <c r="H121" s="15">
        <v>386</v>
      </c>
      <c r="I121" s="15">
        <v>79</v>
      </c>
      <c r="J121" s="15">
        <v>7</v>
      </c>
      <c r="K121" s="15">
        <v>453</v>
      </c>
      <c r="L121" s="15">
        <v>1332</v>
      </c>
      <c r="M121" s="15">
        <f t="shared" si="56"/>
        <v>0.3251953125</v>
      </c>
      <c r="O121" s="86">
        <f t="shared" si="57"/>
        <v>453</v>
      </c>
      <c r="P121" s="86">
        <f t="shared" si="58"/>
        <v>0.111083984375</v>
      </c>
      <c r="Q121" s="86">
        <f t="shared" si="59"/>
        <v>452</v>
      </c>
      <c r="R121" s="86" t="b">
        <f t="shared" si="60"/>
        <v>1</v>
      </c>
      <c r="S121" s="86" t="str">
        <f t="shared" si="61"/>
        <v>Speed</v>
      </c>
      <c r="T121" s="86" t="str">
        <f t="shared" si="62"/>
        <v>&lt;=</v>
      </c>
      <c r="U121" s="86">
        <f t="shared" si="63"/>
        <v>11.315185546875</v>
      </c>
      <c r="V121" s="86">
        <f t="shared" si="64"/>
        <v>262</v>
      </c>
      <c r="W121" s="86" t="b">
        <f t="shared" si="65"/>
        <v>0</v>
      </c>
      <c r="X121" s="86" t="str">
        <f t="shared" si="66"/>
        <v>Distance</v>
      </c>
      <c r="Y121" s="86" t="str">
        <f t="shared" si="67"/>
        <v>&gt;</v>
      </c>
      <c r="Z121" s="86">
        <f t="shared" si="68"/>
        <v>117.87060546875</v>
      </c>
      <c r="AA121" s="86">
        <f t="shared" si="69"/>
        <v>87</v>
      </c>
      <c r="AB121" s="86" t="b">
        <f t="shared" si="70"/>
        <v>0</v>
      </c>
      <c r="AC121" s="86" t="str">
        <f t="shared" si="71"/>
        <v>Speed</v>
      </c>
      <c r="AD121" s="86" t="str">
        <f t="shared" si="72"/>
        <v>&gt;</v>
      </c>
      <c r="AE121" s="86">
        <f t="shared" si="73"/>
        <v>10.48193359375</v>
      </c>
      <c r="AF121" s="86">
        <f t="shared" si="74"/>
        <v>28</v>
      </c>
      <c r="AG121" s="86" t="b">
        <f t="shared" si="75"/>
        <v>1</v>
      </c>
      <c r="AH121" s="86" t="str">
        <f t="shared" si="76"/>
        <v>GEBR</v>
      </c>
      <c r="AI121" s="86" t="str">
        <f t="shared" si="77"/>
        <v>&lt;=</v>
      </c>
      <c r="AJ121" s="86">
        <f t="shared" si="78"/>
        <v>1.046142578125</v>
      </c>
      <c r="AK121" s="86">
        <f t="shared" si="79"/>
        <v>25</v>
      </c>
      <c r="AL121" s="86" t="b">
        <f t="shared" si="80"/>
        <v>0</v>
      </c>
      <c r="AM121" s="86" t="str">
        <f t="shared" si="81"/>
        <v>Speed</v>
      </c>
      <c r="AN121" s="86" t="str">
        <f t="shared" si="82"/>
        <v>&gt;</v>
      </c>
      <c r="AO121" s="86">
        <f t="shared" si="83"/>
        <v>10.133544921875</v>
      </c>
      <c r="AP121" s="86">
        <f t="shared" si="84"/>
        <v>6</v>
      </c>
      <c r="AQ121" s="86" t="b">
        <f t="shared" si="85"/>
        <v>1</v>
      </c>
      <c r="AR121" s="86" t="str">
        <f t="shared" si="86"/>
        <v>Distance</v>
      </c>
      <c r="AS121" s="86" t="str">
        <f t="shared" si="87"/>
        <v>&lt;=</v>
      </c>
      <c r="AT121" s="86">
        <f t="shared" si="88"/>
        <v>121.75244140625</v>
      </c>
      <c r="AU121" s="86">
        <f t="shared" si="89"/>
        <v>3</v>
      </c>
      <c r="AV121" s="86" t="b">
        <f t="shared" si="90"/>
        <v>0</v>
      </c>
      <c r="AW121" s="86" t="str">
        <f t="shared" si="91"/>
        <v>Distance</v>
      </c>
      <c r="AX121" s="86" t="str">
        <f t="shared" si="92"/>
        <v>&gt;</v>
      </c>
      <c r="AY121" s="86">
        <f t="shared" si="93"/>
        <v>87.981201171875</v>
      </c>
      <c r="AZ121" s="86">
        <f t="shared" si="94"/>
        <v>1</v>
      </c>
      <c r="BA121" s="86" t="b">
        <f t="shared" si="95"/>
        <v>1</v>
      </c>
      <c r="BB121" s="86" t="str">
        <f t="shared" si="96"/>
        <v>Speed</v>
      </c>
      <c r="BC121" s="86" t="str">
        <f t="shared" si="97"/>
        <v>&lt;=</v>
      </c>
      <c r="BD121" s="86">
        <f t="shared" si="98"/>
        <v>12.778564453125</v>
      </c>
      <c r="BE121" s="86">
        <f t="shared" si="99"/>
        <v>0</v>
      </c>
      <c r="BF121" s="86" t="b">
        <f t="shared" si="100"/>
        <v>1</v>
      </c>
      <c r="BG121" s="86" t="str">
        <f t="shared" si="101"/>
        <v>Distance</v>
      </c>
      <c r="BH121" s="86" t="str">
        <f t="shared" si="102"/>
        <v>&lt;=</v>
      </c>
      <c r="BI121" s="86">
        <f t="shared" si="103"/>
        <v>341.0556640625</v>
      </c>
      <c r="BJ121" s="15">
        <f t="shared" si="104"/>
        <v>1</v>
      </c>
      <c r="BK121" s="15" t="str">
        <f t="shared" si="105"/>
        <v>Speed&lt;=11,315185546875 AND Distance&gt;117,87060546875 AND Speed&gt;10,48193359375 AND GEBR&lt;=1,046142578125 AND Speed&gt;10,133544921875 AND Distance&lt;=121,75244140625 AND Distance&gt;87,981201171875 AND Speed&lt;=12,778564453125 AND Distance&lt;=341,0556640625</v>
      </c>
      <c r="BM121" s="15">
        <v>0.166748046875</v>
      </c>
      <c r="BN121" s="15">
        <v>0</v>
      </c>
      <c r="BO121" s="15" t="s">
        <v>2184</v>
      </c>
    </row>
    <row r="122" spans="1:67">
      <c r="A122" s="15">
        <v>119</v>
      </c>
      <c r="B122" s="15">
        <v>0</v>
      </c>
      <c r="C122" s="15">
        <v>1564138</v>
      </c>
      <c r="D122" s="15">
        <f t="shared" si="53"/>
        <v>381</v>
      </c>
      <c r="E122" s="15">
        <f t="shared" si="54"/>
        <v>3562</v>
      </c>
      <c r="F122" s="15">
        <f t="shared" si="55"/>
        <v>381.86962890625</v>
      </c>
      <c r="G122" s="15">
        <v>121</v>
      </c>
      <c r="H122" s="15">
        <v>122</v>
      </c>
      <c r="I122" s="15">
        <v>42</v>
      </c>
      <c r="J122" s="15">
        <v>6</v>
      </c>
      <c r="K122" s="15">
        <v>454</v>
      </c>
      <c r="L122" s="15">
        <v>1045</v>
      </c>
      <c r="M122" s="15">
        <f t="shared" si="56"/>
        <v>0.255126953125</v>
      </c>
      <c r="O122" s="86">
        <f t="shared" si="57"/>
        <v>454</v>
      </c>
      <c r="P122" s="86">
        <f t="shared" si="58"/>
        <v>0</v>
      </c>
      <c r="Q122" s="86">
        <f t="shared" si="59"/>
        <v>452</v>
      </c>
      <c r="R122" s="86" t="b">
        <f t="shared" si="60"/>
        <v>0</v>
      </c>
      <c r="S122" s="86" t="str">
        <f t="shared" si="61"/>
        <v>Speed</v>
      </c>
      <c r="T122" s="86" t="str">
        <f t="shared" si="62"/>
        <v>&gt;</v>
      </c>
      <c r="U122" s="86">
        <f t="shared" si="63"/>
        <v>11.315185546875</v>
      </c>
      <c r="V122" s="86">
        <f t="shared" si="64"/>
        <v>262</v>
      </c>
      <c r="W122" s="86" t="b">
        <f t="shared" si="65"/>
        <v>0</v>
      </c>
      <c r="X122" s="86" t="str">
        <f t="shared" si="66"/>
        <v>Distance</v>
      </c>
      <c r="Y122" s="86" t="str">
        <f t="shared" si="67"/>
        <v>&gt;</v>
      </c>
      <c r="Z122" s="86">
        <f t="shared" si="68"/>
        <v>117.87060546875</v>
      </c>
      <c r="AA122" s="86">
        <f t="shared" si="69"/>
        <v>87</v>
      </c>
      <c r="AB122" s="86" t="b">
        <f t="shared" si="70"/>
        <v>0</v>
      </c>
      <c r="AC122" s="86" t="str">
        <f t="shared" si="71"/>
        <v>Speed</v>
      </c>
      <c r="AD122" s="86" t="str">
        <f t="shared" si="72"/>
        <v>&gt;</v>
      </c>
      <c r="AE122" s="86">
        <f t="shared" si="73"/>
        <v>10.48193359375</v>
      </c>
      <c r="AF122" s="86">
        <f t="shared" si="74"/>
        <v>28</v>
      </c>
      <c r="AG122" s="86" t="b">
        <f t="shared" si="75"/>
        <v>1</v>
      </c>
      <c r="AH122" s="86" t="str">
        <f t="shared" si="76"/>
        <v>GEBR</v>
      </c>
      <c r="AI122" s="86" t="str">
        <f t="shared" si="77"/>
        <v>&lt;=</v>
      </c>
      <c r="AJ122" s="86">
        <f t="shared" si="78"/>
        <v>1.046142578125</v>
      </c>
      <c r="AK122" s="86">
        <f t="shared" si="79"/>
        <v>25</v>
      </c>
      <c r="AL122" s="86" t="b">
        <f t="shared" si="80"/>
        <v>0</v>
      </c>
      <c r="AM122" s="86" t="str">
        <f t="shared" si="81"/>
        <v>Speed</v>
      </c>
      <c r="AN122" s="86" t="str">
        <f t="shared" si="82"/>
        <v>&gt;</v>
      </c>
      <c r="AO122" s="86">
        <f t="shared" si="83"/>
        <v>10.133544921875</v>
      </c>
      <c r="AP122" s="86">
        <f t="shared" si="84"/>
        <v>6</v>
      </c>
      <c r="AQ122" s="86" t="b">
        <f t="shared" si="85"/>
        <v>1</v>
      </c>
      <c r="AR122" s="86" t="str">
        <f t="shared" si="86"/>
        <v>Distance</v>
      </c>
      <c r="AS122" s="86" t="str">
        <f t="shared" si="87"/>
        <v>&lt;=</v>
      </c>
      <c r="AT122" s="86">
        <f t="shared" si="88"/>
        <v>121.75244140625</v>
      </c>
      <c r="AU122" s="86">
        <f t="shared" si="89"/>
        <v>3</v>
      </c>
      <c r="AV122" s="86" t="b">
        <f t="shared" si="90"/>
        <v>0</v>
      </c>
      <c r="AW122" s="86" t="str">
        <f t="shared" si="91"/>
        <v>Distance</v>
      </c>
      <c r="AX122" s="86" t="str">
        <f t="shared" si="92"/>
        <v>&gt;</v>
      </c>
      <c r="AY122" s="86">
        <f t="shared" si="93"/>
        <v>87.981201171875</v>
      </c>
      <c r="AZ122" s="86">
        <f t="shared" si="94"/>
        <v>1</v>
      </c>
      <c r="BA122" s="86" t="b">
        <f t="shared" si="95"/>
        <v>1</v>
      </c>
      <c r="BB122" s="86" t="str">
        <f t="shared" si="96"/>
        <v>Speed</v>
      </c>
      <c r="BC122" s="86" t="str">
        <f t="shared" si="97"/>
        <v>&lt;=</v>
      </c>
      <c r="BD122" s="86">
        <f t="shared" si="98"/>
        <v>12.778564453125</v>
      </c>
      <c r="BE122" s="86">
        <f t="shared" si="99"/>
        <v>0</v>
      </c>
      <c r="BF122" s="86" t="b">
        <f t="shared" si="100"/>
        <v>1</v>
      </c>
      <c r="BG122" s="86" t="str">
        <f t="shared" si="101"/>
        <v>Distance</v>
      </c>
      <c r="BH122" s="86" t="str">
        <f t="shared" si="102"/>
        <v>&lt;=</v>
      </c>
      <c r="BI122" s="86">
        <f t="shared" si="103"/>
        <v>341.0556640625</v>
      </c>
      <c r="BJ122" s="15">
        <f t="shared" si="104"/>
        <v>1</v>
      </c>
      <c r="BK122" s="15" t="str">
        <f t="shared" si="105"/>
        <v>Speed&gt;11,315185546875 AND Distance&gt;117,87060546875 AND Speed&gt;10,48193359375 AND GEBR&lt;=1,046142578125 AND Speed&gt;10,133544921875 AND Distance&lt;=121,75244140625 AND Distance&gt;87,981201171875 AND Speed&lt;=12,778564453125 AND Distance&lt;=341,0556640625</v>
      </c>
      <c r="BM122" s="15">
        <v>0.166748046875</v>
      </c>
      <c r="BN122" s="15">
        <v>0</v>
      </c>
      <c r="BO122" s="15" t="s">
        <v>2224</v>
      </c>
    </row>
    <row r="123" spans="1:67">
      <c r="A123" s="15">
        <v>120</v>
      </c>
      <c r="B123" s="15">
        <v>-2</v>
      </c>
      <c r="C123" s="15">
        <v>-8192</v>
      </c>
      <c r="D123" s="15">
        <f t="shared" si="53"/>
        <v>-1</v>
      </c>
      <c r="E123" s="15">
        <f t="shared" si="54"/>
        <v>0</v>
      </c>
      <c r="F123" s="15">
        <f t="shared" si="55"/>
        <v>-1</v>
      </c>
      <c r="G123" s="15">
        <v>487</v>
      </c>
      <c r="H123" s="15">
        <v>488</v>
      </c>
      <c r="I123" s="15">
        <v>42</v>
      </c>
      <c r="J123" s="15">
        <v>6</v>
      </c>
      <c r="K123" s="15">
        <v>455</v>
      </c>
      <c r="L123" s="15">
        <v>1365</v>
      </c>
      <c r="M123" s="15">
        <f t="shared" si="56"/>
        <v>0.333251953125</v>
      </c>
      <c r="O123" s="86">
        <f t="shared" si="57"/>
        <v>455</v>
      </c>
      <c r="P123" s="86">
        <f t="shared" si="58"/>
        <v>0</v>
      </c>
      <c r="Q123" s="86">
        <f t="shared" si="59"/>
        <v>377</v>
      </c>
      <c r="R123" s="86" t="b">
        <f t="shared" si="60"/>
        <v>1</v>
      </c>
      <c r="S123" s="86" t="str">
        <f t="shared" si="61"/>
        <v>Distance</v>
      </c>
      <c r="T123" s="86" t="str">
        <f t="shared" si="62"/>
        <v>&lt;=</v>
      </c>
      <c r="U123" s="86">
        <f t="shared" si="63"/>
        <v>168.5498046875</v>
      </c>
      <c r="V123" s="86">
        <f t="shared" si="64"/>
        <v>83</v>
      </c>
      <c r="W123" s="86" t="b">
        <f t="shared" si="65"/>
        <v>1</v>
      </c>
      <c r="X123" s="86" t="str">
        <f t="shared" si="66"/>
        <v>Distance</v>
      </c>
      <c r="Y123" s="86" t="str">
        <f t="shared" si="67"/>
        <v>&lt;=</v>
      </c>
      <c r="Z123" s="86">
        <f t="shared" si="68"/>
        <v>177.44775390625</v>
      </c>
      <c r="AA123" s="86">
        <f t="shared" si="69"/>
        <v>53</v>
      </c>
      <c r="AB123" s="86" t="b">
        <f t="shared" si="70"/>
        <v>1</v>
      </c>
      <c r="AC123" s="86" t="str">
        <f t="shared" si="71"/>
        <v>Distance</v>
      </c>
      <c r="AD123" s="86" t="str">
        <f t="shared" si="72"/>
        <v>&lt;=</v>
      </c>
      <c r="AE123" s="86">
        <f t="shared" si="73"/>
        <v>178.633056640625</v>
      </c>
      <c r="AF123" s="86">
        <f t="shared" si="74"/>
        <v>52</v>
      </c>
      <c r="AG123" s="86" t="b">
        <f t="shared" si="75"/>
        <v>1</v>
      </c>
      <c r="AH123" s="86" t="str">
        <f t="shared" si="76"/>
        <v>GEBR</v>
      </c>
      <c r="AI123" s="86" t="str">
        <f t="shared" si="77"/>
        <v>&lt;=</v>
      </c>
      <c r="AJ123" s="86">
        <f t="shared" si="78"/>
        <v>1.046142578125</v>
      </c>
      <c r="AK123" s="86">
        <f t="shared" si="79"/>
        <v>49</v>
      </c>
      <c r="AL123" s="86" t="b">
        <f t="shared" si="80"/>
        <v>0</v>
      </c>
      <c r="AM123" s="86" t="str">
        <f t="shared" si="81"/>
        <v>Distance</v>
      </c>
      <c r="AN123" s="86" t="str">
        <f t="shared" si="82"/>
        <v>&gt;</v>
      </c>
      <c r="AO123" s="86">
        <f t="shared" si="83"/>
        <v>150.097412109375</v>
      </c>
      <c r="AP123" s="86">
        <f t="shared" si="84"/>
        <v>13</v>
      </c>
      <c r="AQ123" s="86" t="b">
        <f t="shared" si="85"/>
        <v>1</v>
      </c>
      <c r="AR123" s="86" t="str">
        <f t="shared" si="86"/>
        <v>Speed</v>
      </c>
      <c r="AS123" s="86" t="str">
        <f t="shared" si="87"/>
        <v>&lt;=</v>
      </c>
      <c r="AT123" s="86">
        <f t="shared" si="88"/>
        <v>15.086181640625</v>
      </c>
      <c r="AU123" s="86">
        <f t="shared" si="89"/>
        <v>4</v>
      </c>
      <c r="AV123" s="86" t="b">
        <f t="shared" si="90"/>
        <v>1</v>
      </c>
      <c r="AW123" s="86" t="str">
        <f t="shared" si="91"/>
        <v>Distance</v>
      </c>
      <c r="AX123" s="86" t="str">
        <f t="shared" si="92"/>
        <v>&lt;=</v>
      </c>
      <c r="AY123" s="86">
        <f t="shared" si="93"/>
        <v>211.703369140625</v>
      </c>
      <c r="AZ123" s="86">
        <f t="shared" si="94"/>
        <v>1</v>
      </c>
      <c r="BA123" s="86" t="b">
        <f t="shared" si="95"/>
        <v>0</v>
      </c>
      <c r="BB123" s="86" t="str">
        <f t="shared" si="96"/>
        <v>Speed</v>
      </c>
      <c r="BC123" s="86" t="str">
        <f t="shared" si="97"/>
        <v>&gt;</v>
      </c>
      <c r="BD123" s="86">
        <f t="shared" si="98"/>
        <v>12.778564453125</v>
      </c>
      <c r="BE123" s="86">
        <f t="shared" si="99"/>
        <v>0</v>
      </c>
      <c r="BF123" s="86" t="b">
        <f t="shared" si="100"/>
        <v>1</v>
      </c>
      <c r="BG123" s="86" t="str">
        <f t="shared" si="101"/>
        <v>Distance</v>
      </c>
      <c r="BH123" s="86" t="str">
        <f t="shared" si="102"/>
        <v>&lt;=</v>
      </c>
      <c r="BI123" s="86">
        <f t="shared" si="103"/>
        <v>341.0556640625</v>
      </c>
      <c r="BJ123" s="15">
        <f t="shared" si="104"/>
        <v>1</v>
      </c>
      <c r="BK123" s="15" t="str">
        <f t="shared" si="105"/>
        <v>Distance&lt;=168,5498046875 AND Distance&lt;=177,44775390625 AND Distance&lt;=178,633056640625 AND GEBR&lt;=1,046142578125 AND Distance&gt;150,097412109375 AND Speed&lt;=15,086181640625 AND Distance&lt;=211,703369140625 AND Speed&gt;12,778564453125 AND Distance&lt;=341,0556640625</v>
      </c>
      <c r="BM123" s="15">
        <v>0.166748046875</v>
      </c>
      <c r="BN123" s="15">
        <v>0</v>
      </c>
      <c r="BO123" s="15" t="s">
        <v>2232</v>
      </c>
    </row>
    <row r="124" spans="1:67">
      <c r="A124" s="15">
        <v>121</v>
      </c>
      <c r="B124" s="15">
        <v>1</v>
      </c>
      <c r="C124" s="15">
        <v>86909</v>
      </c>
      <c r="D124" s="15">
        <f t="shared" si="53"/>
        <v>21</v>
      </c>
      <c r="E124" s="15">
        <f t="shared" si="54"/>
        <v>893</v>
      </c>
      <c r="F124" s="15">
        <f t="shared" si="55"/>
        <v>21.218017578125</v>
      </c>
      <c r="G124" s="15">
        <v>251</v>
      </c>
      <c r="H124" s="15">
        <v>252</v>
      </c>
      <c r="I124" s="15">
        <v>119</v>
      </c>
      <c r="J124" s="15">
        <v>7</v>
      </c>
      <c r="K124" s="15">
        <v>456</v>
      </c>
      <c r="L124" s="15">
        <v>341</v>
      </c>
      <c r="M124" s="15">
        <f t="shared" si="56"/>
        <v>8.3251953125E-2</v>
      </c>
      <c r="O124" s="86">
        <f t="shared" si="57"/>
        <v>456</v>
      </c>
      <c r="P124" s="86">
        <f t="shared" si="58"/>
        <v>1.85546875E-2</v>
      </c>
      <c r="Q124" s="86">
        <f t="shared" si="59"/>
        <v>377</v>
      </c>
      <c r="R124" s="86" t="b">
        <f t="shared" si="60"/>
        <v>0</v>
      </c>
      <c r="S124" s="86" t="str">
        <f t="shared" si="61"/>
        <v>Distance</v>
      </c>
      <c r="T124" s="86" t="str">
        <f t="shared" si="62"/>
        <v>&gt;</v>
      </c>
      <c r="U124" s="86">
        <f t="shared" si="63"/>
        <v>168.5498046875</v>
      </c>
      <c r="V124" s="86">
        <f t="shared" si="64"/>
        <v>83</v>
      </c>
      <c r="W124" s="86" t="b">
        <f t="shared" si="65"/>
        <v>1</v>
      </c>
      <c r="X124" s="86" t="str">
        <f t="shared" si="66"/>
        <v>Distance</v>
      </c>
      <c r="Y124" s="86" t="str">
        <f t="shared" si="67"/>
        <v>&lt;=</v>
      </c>
      <c r="Z124" s="86">
        <f t="shared" si="68"/>
        <v>177.44775390625</v>
      </c>
      <c r="AA124" s="86">
        <f t="shared" si="69"/>
        <v>53</v>
      </c>
      <c r="AB124" s="86" t="b">
        <f t="shared" si="70"/>
        <v>1</v>
      </c>
      <c r="AC124" s="86" t="str">
        <f t="shared" si="71"/>
        <v>Distance</v>
      </c>
      <c r="AD124" s="86" t="str">
        <f t="shared" si="72"/>
        <v>&lt;=</v>
      </c>
      <c r="AE124" s="86">
        <f t="shared" si="73"/>
        <v>178.633056640625</v>
      </c>
      <c r="AF124" s="86">
        <f t="shared" si="74"/>
        <v>52</v>
      </c>
      <c r="AG124" s="86" t="b">
        <f t="shared" si="75"/>
        <v>1</v>
      </c>
      <c r="AH124" s="86" t="str">
        <f t="shared" si="76"/>
        <v>GEBR</v>
      </c>
      <c r="AI124" s="86" t="str">
        <f t="shared" si="77"/>
        <v>&lt;=</v>
      </c>
      <c r="AJ124" s="86">
        <f t="shared" si="78"/>
        <v>1.046142578125</v>
      </c>
      <c r="AK124" s="86">
        <f t="shared" si="79"/>
        <v>49</v>
      </c>
      <c r="AL124" s="86" t="b">
        <f t="shared" si="80"/>
        <v>0</v>
      </c>
      <c r="AM124" s="86" t="str">
        <f t="shared" si="81"/>
        <v>Distance</v>
      </c>
      <c r="AN124" s="86" t="str">
        <f t="shared" si="82"/>
        <v>&gt;</v>
      </c>
      <c r="AO124" s="86">
        <f t="shared" si="83"/>
        <v>150.097412109375</v>
      </c>
      <c r="AP124" s="86">
        <f t="shared" si="84"/>
        <v>13</v>
      </c>
      <c r="AQ124" s="86" t="b">
        <f t="shared" si="85"/>
        <v>1</v>
      </c>
      <c r="AR124" s="86" t="str">
        <f t="shared" si="86"/>
        <v>Speed</v>
      </c>
      <c r="AS124" s="86" t="str">
        <f t="shared" si="87"/>
        <v>&lt;=</v>
      </c>
      <c r="AT124" s="86">
        <f t="shared" si="88"/>
        <v>15.086181640625</v>
      </c>
      <c r="AU124" s="86">
        <f t="shared" si="89"/>
        <v>4</v>
      </c>
      <c r="AV124" s="86" t="b">
        <f t="shared" si="90"/>
        <v>1</v>
      </c>
      <c r="AW124" s="86" t="str">
        <f t="shared" si="91"/>
        <v>Distance</v>
      </c>
      <c r="AX124" s="86" t="str">
        <f t="shared" si="92"/>
        <v>&lt;=</v>
      </c>
      <c r="AY124" s="86">
        <f t="shared" si="93"/>
        <v>211.703369140625</v>
      </c>
      <c r="AZ124" s="86">
        <f t="shared" si="94"/>
        <v>1</v>
      </c>
      <c r="BA124" s="86" t="b">
        <f t="shared" si="95"/>
        <v>0</v>
      </c>
      <c r="BB124" s="86" t="str">
        <f t="shared" si="96"/>
        <v>Speed</v>
      </c>
      <c r="BC124" s="86" t="str">
        <f t="shared" si="97"/>
        <v>&gt;</v>
      </c>
      <c r="BD124" s="86">
        <f t="shared" si="98"/>
        <v>12.778564453125</v>
      </c>
      <c r="BE124" s="86">
        <f t="shared" si="99"/>
        <v>0</v>
      </c>
      <c r="BF124" s="86" t="b">
        <f t="shared" si="100"/>
        <v>1</v>
      </c>
      <c r="BG124" s="86" t="str">
        <f t="shared" si="101"/>
        <v>Distance</v>
      </c>
      <c r="BH124" s="86" t="str">
        <f t="shared" si="102"/>
        <v>&lt;=</v>
      </c>
      <c r="BI124" s="86">
        <f t="shared" si="103"/>
        <v>341.0556640625</v>
      </c>
      <c r="BJ124" s="15">
        <f t="shared" si="104"/>
        <v>1</v>
      </c>
      <c r="BK124" s="15" t="str">
        <f t="shared" si="105"/>
        <v>Distance&gt;168,5498046875 AND Distance&lt;=177,44775390625 AND Distance&lt;=178,633056640625 AND GEBR&lt;=1,046142578125 AND Distance&gt;150,097412109375 AND Speed&lt;=15,086181640625 AND Distance&lt;=211,703369140625 AND Speed&gt;12,778564453125 AND Distance&lt;=341,0556640625</v>
      </c>
      <c r="BM124" s="15">
        <v>0.166748046875</v>
      </c>
      <c r="BN124" s="15">
        <v>0</v>
      </c>
      <c r="BO124" s="15" t="s">
        <v>2274</v>
      </c>
    </row>
    <row r="125" spans="1:67">
      <c r="A125" s="15">
        <v>122</v>
      </c>
      <c r="B125" s="15">
        <v>0</v>
      </c>
      <c r="C125" s="15">
        <v>1662086</v>
      </c>
      <c r="D125" s="15">
        <f t="shared" si="53"/>
        <v>405</v>
      </c>
      <c r="E125" s="15">
        <f t="shared" si="54"/>
        <v>3206</v>
      </c>
      <c r="F125" s="15">
        <f t="shared" si="55"/>
        <v>405.78271484375</v>
      </c>
      <c r="G125" s="15">
        <v>271</v>
      </c>
      <c r="H125" s="15">
        <v>272</v>
      </c>
      <c r="I125" s="15">
        <v>119</v>
      </c>
      <c r="J125" s="15">
        <v>7</v>
      </c>
      <c r="K125" s="15">
        <v>459</v>
      </c>
      <c r="L125" s="15">
        <v>1280</v>
      </c>
      <c r="M125" s="15">
        <f t="shared" si="56"/>
        <v>0.3125</v>
      </c>
      <c r="O125" s="86">
        <f t="shared" si="57"/>
        <v>459</v>
      </c>
      <c r="P125" s="86">
        <f t="shared" si="58"/>
        <v>0</v>
      </c>
      <c r="Q125" s="86">
        <f t="shared" si="59"/>
        <v>457</v>
      </c>
      <c r="R125" s="86" t="b">
        <f t="shared" si="60"/>
        <v>1</v>
      </c>
      <c r="S125" s="86" t="str">
        <f t="shared" si="61"/>
        <v>Speed</v>
      </c>
      <c r="T125" s="86" t="str">
        <f t="shared" si="62"/>
        <v>&lt;=</v>
      </c>
      <c r="U125" s="86">
        <f t="shared" si="63"/>
        <v>16.184814453125</v>
      </c>
      <c r="V125" s="86">
        <f t="shared" si="64"/>
        <v>241</v>
      </c>
      <c r="W125" s="86" t="b">
        <f t="shared" si="65"/>
        <v>1</v>
      </c>
      <c r="X125" s="86" t="str">
        <f t="shared" si="66"/>
        <v>Speed</v>
      </c>
      <c r="Y125" s="86" t="str">
        <f t="shared" si="67"/>
        <v>&lt;=</v>
      </c>
      <c r="Z125" s="86">
        <f t="shared" si="68"/>
        <v>16.2412109375</v>
      </c>
      <c r="AA125" s="86">
        <f t="shared" si="69"/>
        <v>239</v>
      </c>
      <c r="AB125" s="86" t="b">
        <f t="shared" si="70"/>
        <v>1</v>
      </c>
      <c r="AC125" s="86" t="str">
        <f t="shared" si="71"/>
        <v>GEBR</v>
      </c>
      <c r="AD125" s="86" t="str">
        <f t="shared" si="72"/>
        <v>&lt;=</v>
      </c>
      <c r="AE125" s="86">
        <f t="shared" si="73"/>
        <v>1.046142578125</v>
      </c>
      <c r="AF125" s="86">
        <f t="shared" si="74"/>
        <v>238</v>
      </c>
      <c r="AG125" s="86" t="b">
        <f t="shared" si="75"/>
        <v>1</v>
      </c>
      <c r="AH125" s="86" t="str">
        <f t="shared" si="76"/>
        <v>Speed</v>
      </c>
      <c r="AI125" s="86" t="str">
        <f t="shared" si="77"/>
        <v>&lt;=</v>
      </c>
      <c r="AJ125" s="86">
        <f t="shared" si="78"/>
        <v>18.55517578125</v>
      </c>
      <c r="AK125" s="86">
        <f t="shared" si="79"/>
        <v>50</v>
      </c>
      <c r="AL125" s="86" t="b">
        <f t="shared" si="80"/>
        <v>0</v>
      </c>
      <c r="AM125" s="86" t="str">
        <f t="shared" si="81"/>
        <v>Distance</v>
      </c>
      <c r="AN125" s="86" t="str">
        <f t="shared" si="82"/>
        <v>&gt;</v>
      </c>
      <c r="AO125" s="86">
        <f t="shared" si="83"/>
        <v>180.447265625</v>
      </c>
      <c r="AP125" s="86">
        <f t="shared" si="84"/>
        <v>13</v>
      </c>
      <c r="AQ125" s="86" t="b">
        <f t="shared" si="85"/>
        <v>0</v>
      </c>
      <c r="AR125" s="86" t="str">
        <f t="shared" si="86"/>
        <v>Speed</v>
      </c>
      <c r="AS125" s="86" t="str">
        <f t="shared" si="87"/>
        <v>&gt;</v>
      </c>
      <c r="AT125" s="86">
        <f t="shared" si="88"/>
        <v>15.086181640625</v>
      </c>
      <c r="AU125" s="86">
        <f t="shared" si="89"/>
        <v>4</v>
      </c>
      <c r="AV125" s="86" t="b">
        <f t="shared" si="90"/>
        <v>1</v>
      </c>
      <c r="AW125" s="86" t="str">
        <f t="shared" si="91"/>
        <v>Distance</v>
      </c>
      <c r="AX125" s="86" t="str">
        <f t="shared" si="92"/>
        <v>&lt;=</v>
      </c>
      <c r="AY125" s="86">
        <f t="shared" si="93"/>
        <v>211.703369140625</v>
      </c>
      <c r="AZ125" s="86">
        <f t="shared" si="94"/>
        <v>1</v>
      </c>
      <c r="BA125" s="86" t="b">
        <f t="shared" si="95"/>
        <v>0</v>
      </c>
      <c r="BB125" s="86" t="str">
        <f t="shared" si="96"/>
        <v>Speed</v>
      </c>
      <c r="BC125" s="86" t="str">
        <f t="shared" si="97"/>
        <v>&gt;</v>
      </c>
      <c r="BD125" s="86">
        <f t="shared" si="98"/>
        <v>12.778564453125</v>
      </c>
      <c r="BE125" s="86">
        <f t="shared" si="99"/>
        <v>0</v>
      </c>
      <c r="BF125" s="86" t="b">
        <f t="shared" si="100"/>
        <v>1</v>
      </c>
      <c r="BG125" s="86" t="str">
        <f t="shared" si="101"/>
        <v>Distance</v>
      </c>
      <c r="BH125" s="86" t="str">
        <f t="shared" si="102"/>
        <v>&lt;=</v>
      </c>
      <c r="BI125" s="86">
        <f t="shared" si="103"/>
        <v>341.0556640625</v>
      </c>
      <c r="BJ125" s="15">
        <f t="shared" si="104"/>
        <v>1</v>
      </c>
      <c r="BK125" s="15" t="str">
        <f t="shared" si="105"/>
        <v>Speed&lt;=16,184814453125 AND Speed&lt;=16,2412109375 AND GEBR&lt;=1,046142578125 AND Speed&lt;=18,55517578125 AND Distance&gt;180,447265625 AND Speed&gt;15,086181640625 AND Distance&lt;=211,703369140625 AND Speed&gt;12,778564453125 AND Distance&lt;=341,0556640625</v>
      </c>
      <c r="BM125" s="15">
        <v>0.166748046875</v>
      </c>
      <c r="BN125" s="15">
        <v>0</v>
      </c>
      <c r="BO125" s="15" t="s">
        <v>2340</v>
      </c>
    </row>
    <row r="126" spans="1:67">
      <c r="A126" s="15">
        <v>123</v>
      </c>
      <c r="B126" s="15">
        <v>0</v>
      </c>
      <c r="C126" s="15">
        <v>571872</v>
      </c>
      <c r="D126" s="15">
        <f t="shared" si="53"/>
        <v>139</v>
      </c>
      <c r="E126" s="15">
        <f t="shared" si="54"/>
        <v>2528</v>
      </c>
      <c r="F126" s="15">
        <f t="shared" si="55"/>
        <v>139.6171875</v>
      </c>
      <c r="G126" s="15">
        <v>289</v>
      </c>
      <c r="H126" s="15">
        <v>290</v>
      </c>
      <c r="I126" s="15">
        <v>26</v>
      </c>
      <c r="J126" s="15">
        <v>5</v>
      </c>
      <c r="K126" s="15">
        <v>460</v>
      </c>
      <c r="L126" s="15">
        <v>1359</v>
      </c>
      <c r="M126" s="15">
        <f t="shared" si="56"/>
        <v>0.331787109375</v>
      </c>
      <c r="O126" s="86">
        <f t="shared" si="57"/>
        <v>460</v>
      </c>
      <c r="P126" s="86">
        <f t="shared" si="58"/>
        <v>0.111083984375</v>
      </c>
      <c r="Q126" s="86">
        <f t="shared" si="59"/>
        <v>457</v>
      </c>
      <c r="R126" s="86" t="b">
        <f t="shared" si="60"/>
        <v>0</v>
      </c>
      <c r="S126" s="86" t="str">
        <f t="shared" si="61"/>
        <v>Speed</v>
      </c>
      <c r="T126" s="86" t="str">
        <f t="shared" si="62"/>
        <v>&gt;</v>
      </c>
      <c r="U126" s="86">
        <f t="shared" si="63"/>
        <v>16.184814453125</v>
      </c>
      <c r="V126" s="86">
        <f t="shared" si="64"/>
        <v>241</v>
      </c>
      <c r="W126" s="86" t="b">
        <f t="shared" si="65"/>
        <v>1</v>
      </c>
      <c r="X126" s="86" t="str">
        <f t="shared" si="66"/>
        <v>Speed</v>
      </c>
      <c r="Y126" s="86" t="str">
        <f t="shared" si="67"/>
        <v>&lt;=</v>
      </c>
      <c r="Z126" s="86">
        <f t="shared" si="68"/>
        <v>16.2412109375</v>
      </c>
      <c r="AA126" s="86">
        <f t="shared" si="69"/>
        <v>239</v>
      </c>
      <c r="AB126" s="86" t="b">
        <f t="shared" si="70"/>
        <v>1</v>
      </c>
      <c r="AC126" s="86" t="str">
        <f t="shared" si="71"/>
        <v>GEBR</v>
      </c>
      <c r="AD126" s="86" t="str">
        <f t="shared" si="72"/>
        <v>&lt;=</v>
      </c>
      <c r="AE126" s="86">
        <f t="shared" si="73"/>
        <v>1.046142578125</v>
      </c>
      <c r="AF126" s="86">
        <f t="shared" si="74"/>
        <v>238</v>
      </c>
      <c r="AG126" s="86" t="b">
        <f t="shared" si="75"/>
        <v>1</v>
      </c>
      <c r="AH126" s="86" t="str">
        <f t="shared" si="76"/>
        <v>Speed</v>
      </c>
      <c r="AI126" s="86" t="str">
        <f t="shared" si="77"/>
        <v>&lt;=</v>
      </c>
      <c r="AJ126" s="86">
        <f t="shared" si="78"/>
        <v>18.55517578125</v>
      </c>
      <c r="AK126" s="86">
        <f t="shared" si="79"/>
        <v>50</v>
      </c>
      <c r="AL126" s="86" t="b">
        <f t="shared" si="80"/>
        <v>0</v>
      </c>
      <c r="AM126" s="86" t="str">
        <f t="shared" si="81"/>
        <v>Distance</v>
      </c>
      <c r="AN126" s="86" t="str">
        <f t="shared" si="82"/>
        <v>&gt;</v>
      </c>
      <c r="AO126" s="86">
        <f t="shared" si="83"/>
        <v>180.447265625</v>
      </c>
      <c r="AP126" s="86">
        <f t="shared" si="84"/>
        <v>13</v>
      </c>
      <c r="AQ126" s="86" t="b">
        <f t="shared" si="85"/>
        <v>0</v>
      </c>
      <c r="AR126" s="86" t="str">
        <f t="shared" si="86"/>
        <v>Speed</v>
      </c>
      <c r="AS126" s="86" t="str">
        <f t="shared" si="87"/>
        <v>&gt;</v>
      </c>
      <c r="AT126" s="86">
        <f t="shared" si="88"/>
        <v>15.086181640625</v>
      </c>
      <c r="AU126" s="86">
        <f t="shared" si="89"/>
        <v>4</v>
      </c>
      <c r="AV126" s="86" t="b">
        <f t="shared" si="90"/>
        <v>1</v>
      </c>
      <c r="AW126" s="86" t="str">
        <f t="shared" si="91"/>
        <v>Distance</v>
      </c>
      <c r="AX126" s="86" t="str">
        <f t="shared" si="92"/>
        <v>&lt;=</v>
      </c>
      <c r="AY126" s="86">
        <f t="shared" si="93"/>
        <v>211.703369140625</v>
      </c>
      <c r="AZ126" s="86">
        <f t="shared" si="94"/>
        <v>1</v>
      </c>
      <c r="BA126" s="86" t="b">
        <f t="shared" si="95"/>
        <v>0</v>
      </c>
      <c r="BB126" s="86" t="str">
        <f t="shared" si="96"/>
        <v>Speed</v>
      </c>
      <c r="BC126" s="86" t="str">
        <f t="shared" si="97"/>
        <v>&gt;</v>
      </c>
      <c r="BD126" s="86">
        <f t="shared" si="98"/>
        <v>12.778564453125</v>
      </c>
      <c r="BE126" s="86">
        <f t="shared" si="99"/>
        <v>0</v>
      </c>
      <c r="BF126" s="86" t="b">
        <f t="shared" si="100"/>
        <v>1</v>
      </c>
      <c r="BG126" s="86" t="str">
        <f t="shared" si="101"/>
        <v>Distance</v>
      </c>
      <c r="BH126" s="86" t="str">
        <f t="shared" si="102"/>
        <v>&lt;=</v>
      </c>
      <c r="BI126" s="86">
        <f t="shared" si="103"/>
        <v>341.0556640625</v>
      </c>
      <c r="BJ126" s="15">
        <f t="shared" si="104"/>
        <v>1</v>
      </c>
      <c r="BK126" s="15" t="str">
        <f t="shared" si="105"/>
        <v>Speed&gt;16,184814453125 AND Speed&lt;=16,2412109375 AND GEBR&lt;=1,046142578125 AND Speed&lt;=18,55517578125 AND Distance&gt;180,447265625 AND Speed&gt;15,086181640625 AND Distance&lt;=211,703369140625 AND Speed&gt;12,778564453125 AND Distance&lt;=341,0556640625</v>
      </c>
      <c r="BM126" s="15">
        <v>0.185302734375</v>
      </c>
      <c r="BN126" s="15">
        <v>0</v>
      </c>
      <c r="BO126" s="15" t="s">
        <v>2149</v>
      </c>
    </row>
    <row r="127" spans="1:67">
      <c r="A127" s="15">
        <v>124</v>
      </c>
      <c r="B127" s="15">
        <v>0</v>
      </c>
      <c r="C127" s="15">
        <v>608840</v>
      </c>
      <c r="D127" s="15">
        <f t="shared" si="53"/>
        <v>148</v>
      </c>
      <c r="E127" s="15">
        <f t="shared" si="54"/>
        <v>2632</v>
      </c>
      <c r="F127" s="15">
        <f t="shared" si="55"/>
        <v>148.642578125</v>
      </c>
      <c r="G127" s="15">
        <v>125</v>
      </c>
      <c r="H127" s="15">
        <v>126</v>
      </c>
      <c r="I127" s="15">
        <v>26</v>
      </c>
      <c r="J127" s="15">
        <v>5</v>
      </c>
      <c r="K127" s="15">
        <v>479</v>
      </c>
      <c r="L127" s="15">
        <v>1173</v>
      </c>
      <c r="M127" s="15">
        <f t="shared" si="56"/>
        <v>0.286376953125</v>
      </c>
      <c r="O127" s="86">
        <f t="shared" si="57"/>
        <v>479</v>
      </c>
      <c r="P127" s="86">
        <f t="shared" si="58"/>
        <v>0.333251953125</v>
      </c>
      <c r="Q127" s="86">
        <f t="shared" si="59"/>
        <v>85</v>
      </c>
      <c r="R127" s="86" t="b">
        <f t="shared" si="60"/>
        <v>1</v>
      </c>
      <c r="S127" s="86" t="str">
        <f t="shared" si="61"/>
        <v>Dummy Node</v>
      </c>
      <c r="T127" s="86" t="str">
        <f t="shared" si="62"/>
        <v>N/A</v>
      </c>
      <c r="U127" s="86" t="str">
        <f t="shared" si="63"/>
        <v>N/A</v>
      </c>
      <c r="V127" s="86">
        <f t="shared" si="64"/>
        <v>69</v>
      </c>
      <c r="W127" s="86" t="b">
        <f t="shared" si="65"/>
        <v>1</v>
      </c>
      <c r="X127" s="86" t="str">
        <f t="shared" si="66"/>
        <v>Speed</v>
      </c>
      <c r="Y127" s="86" t="str">
        <f t="shared" si="67"/>
        <v>&lt;=</v>
      </c>
      <c r="Z127" s="86">
        <f t="shared" si="68"/>
        <v>18.836181640625</v>
      </c>
      <c r="AA127" s="86">
        <f t="shared" si="69"/>
        <v>24</v>
      </c>
      <c r="AB127" s="86" t="b">
        <f t="shared" si="70"/>
        <v>1</v>
      </c>
      <c r="AC127" s="86" t="str">
        <f t="shared" si="71"/>
        <v>Distance</v>
      </c>
      <c r="AD127" s="86" t="str">
        <f t="shared" si="72"/>
        <v>&lt;=</v>
      </c>
      <c r="AE127" s="86">
        <f t="shared" si="73"/>
        <v>242.153564453125</v>
      </c>
      <c r="AF127" s="86">
        <f t="shared" si="74"/>
        <v>21</v>
      </c>
      <c r="AG127" s="86" t="b">
        <f t="shared" si="75"/>
        <v>0</v>
      </c>
      <c r="AH127" s="86" t="str">
        <f t="shared" si="76"/>
        <v>GEBR</v>
      </c>
      <c r="AI127" s="86" t="str">
        <f t="shared" si="77"/>
        <v>&gt;</v>
      </c>
      <c r="AJ127" s="86">
        <f t="shared" si="78"/>
        <v>1.046142578125</v>
      </c>
      <c r="AK127" s="86">
        <f t="shared" si="79"/>
        <v>16</v>
      </c>
      <c r="AL127" s="86" t="b">
        <f t="shared" si="80"/>
        <v>1</v>
      </c>
      <c r="AM127" s="86" t="str">
        <f t="shared" si="81"/>
        <v>Speed</v>
      </c>
      <c r="AN127" s="86" t="str">
        <f t="shared" si="82"/>
        <v>&lt;=</v>
      </c>
      <c r="AO127" s="86">
        <f t="shared" si="83"/>
        <v>20.85498046875</v>
      </c>
      <c r="AP127" s="86">
        <f t="shared" si="84"/>
        <v>14</v>
      </c>
      <c r="AQ127" s="86" t="b">
        <f t="shared" si="85"/>
        <v>0</v>
      </c>
      <c r="AR127" s="86" t="str">
        <f t="shared" si="86"/>
        <v>Speed</v>
      </c>
      <c r="AS127" s="86" t="str">
        <f t="shared" si="87"/>
        <v>&gt;</v>
      </c>
      <c r="AT127" s="86">
        <f t="shared" si="88"/>
        <v>17.291015625</v>
      </c>
      <c r="AU127" s="86">
        <f t="shared" si="89"/>
        <v>4</v>
      </c>
      <c r="AV127" s="86" t="b">
        <f t="shared" si="90"/>
        <v>0</v>
      </c>
      <c r="AW127" s="86" t="str">
        <f t="shared" si="91"/>
        <v>Distance</v>
      </c>
      <c r="AX127" s="86" t="str">
        <f t="shared" si="92"/>
        <v>&gt;</v>
      </c>
      <c r="AY127" s="86">
        <f t="shared" si="93"/>
        <v>211.703369140625</v>
      </c>
      <c r="AZ127" s="86">
        <f t="shared" si="94"/>
        <v>1</v>
      </c>
      <c r="BA127" s="86" t="b">
        <f t="shared" si="95"/>
        <v>0</v>
      </c>
      <c r="BB127" s="86" t="str">
        <f t="shared" si="96"/>
        <v>Speed</v>
      </c>
      <c r="BC127" s="86" t="str">
        <f t="shared" si="97"/>
        <v>&gt;</v>
      </c>
      <c r="BD127" s="86">
        <f t="shared" si="98"/>
        <v>12.778564453125</v>
      </c>
      <c r="BE127" s="86">
        <f t="shared" si="99"/>
        <v>0</v>
      </c>
      <c r="BF127" s="86" t="b">
        <f t="shared" si="100"/>
        <v>1</v>
      </c>
      <c r="BG127" s="86" t="str">
        <f t="shared" si="101"/>
        <v>Distance</v>
      </c>
      <c r="BH127" s="86" t="str">
        <f t="shared" si="102"/>
        <v>&lt;=</v>
      </c>
      <c r="BI127" s="86">
        <f t="shared" si="103"/>
        <v>341.0556640625</v>
      </c>
      <c r="BJ127" s="15">
        <f t="shared" si="104"/>
        <v>0</v>
      </c>
      <c r="BK127" s="15" t="str">
        <f t="shared" si="105"/>
        <v>Speed&lt;=18,836181640625 AND Distance&lt;=242,153564453125 AND GEBR&gt;1,046142578125 AND Speed&lt;=20,85498046875 AND Speed&gt;17,291015625 AND Distance&gt;211,703369140625 AND Speed&gt;12,778564453125 AND Distance&lt;=341,0556640625</v>
      </c>
      <c r="BM127" s="15">
        <v>0.185302734375</v>
      </c>
      <c r="BN127" s="15">
        <v>0</v>
      </c>
      <c r="BO127" s="15" t="s">
        <v>2172</v>
      </c>
    </row>
    <row r="128" spans="1:67">
      <c r="A128" s="15">
        <v>125</v>
      </c>
      <c r="B128" s="15">
        <v>2</v>
      </c>
      <c r="C128" s="15">
        <v>3502</v>
      </c>
      <c r="D128" s="15">
        <f t="shared" si="53"/>
        <v>0</v>
      </c>
      <c r="E128" s="15">
        <f t="shared" si="54"/>
        <v>3502</v>
      </c>
      <c r="F128" s="15">
        <f t="shared" si="55"/>
        <v>0.85498046875</v>
      </c>
      <c r="G128" s="15">
        <v>131</v>
      </c>
      <c r="H128" s="15">
        <v>132</v>
      </c>
      <c r="I128" s="15">
        <v>124</v>
      </c>
      <c r="J128" s="15">
        <v>6</v>
      </c>
      <c r="K128" s="15">
        <v>480</v>
      </c>
      <c r="L128" s="15">
        <v>359</v>
      </c>
      <c r="M128" s="15">
        <f t="shared" si="56"/>
        <v>8.7646484375E-2</v>
      </c>
      <c r="O128" s="86">
        <f t="shared" si="57"/>
        <v>480</v>
      </c>
      <c r="P128" s="86">
        <f t="shared" si="58"/>
        <v>0.333251953125</v>
      </c>
      <c r="Q128" s="86">
        <f t="shared" si="59"/>
        <v>85</v>
      </c>
      <c r="R128" s="86" t="b">
        <f t="shared" si="60"/>
        <v>0</v>
      </c>
      <c r="S128" s="86" t="str">
        <f t="shared" si="61"/>
        <v>Dummy Node</v>
      </c>
      <c r="T128" s="86" t="str">
        <f t="shared" si="62"/>
        <v>N/A</v>
      </c>
      <c r="U128" s="86" t="str">
        <f t="shared" si="63"/>
        <v>N/A</v>
      </c>
      <c r="V128" s="86">
        <f t="shared" si="64"/>
        <v>69</v>
      </c>
      <c r="W128" s="86" t="b">
        <f t="shared" si="65"/>
        <v>1</v>
      </c>
      <c r="X128" s="86" t="str">
        <f t="shared" si="66"/>
        <v>Speed</v>
      </c>
      <c r="Y128" s="86" t="str">
        <f t="shared" si="67"/>
        <v>&lt;=</v>
      </c>
      <c r="Z128" s="86">
        <f t="shared" si="68"/>
        <v>18.836181640625</v>
      </c>
      <c r="AA128" s="86">
        <f t="shared" si="69"/>
        <v>24</v>
      </c>
      <c r="AB128" s="86" t="b">
        <f t="shared" si="70"/>
        <v>1</v>
      </c>
      <c r="AC128" s="86" t="str">
        <f t="shared" si="71"/>
        <v>Distance</v>
      </c>
      <c r="AD128" s="86" t="str">
        <f t="shared" si="72"/>
        <v>&lt;=</v>
      </c>
      <c r="AE128" s="86">
        <f t="shared" si="73"/>
        <v>242.153564453125</v>
      </c>
      <c r="AF128" s="86">
        <f t="shared" si="74"/>
        <v>21</v>
      </c>
      <c r="AG128" s="86" t="b">
        <f t="shared" si="75"/>
        <v>0</v>
      </c>
      <c r="AH128" s="86" t="str">
        <f t="shared" si="76"/>
        <v>GEBR</v>
      </c>
      <c r="AI128" s="86" t="str">
        <f t="shared" si="77"/>
        <v>&gt;</v>
      </c>
      <c r="AJ128" s="86">
        <f t="shared" si="78"/>
        <v>1.046142578125</v>
      </c>
      <c r="AK128" s="86">
        <f t="shared" si="79"/>
        <v>16</v>
      </c>
      <c r="AL128" s="86" t="b">
        <f t="shared" si="80"/>
        <v>1</v>
      </c>
      <c r="AM128" s="86" t="str">
        <f t="shared" si="81"/>
        <v>Speed</v>
      </c>
      <c r="AN128" s="86" t="str">
        <f t="shared" si="82"/>
        <v>&lt;=</v>
      </c>
      <c r="AO128" s="86">
        <f t="shared" si="83"/>
        <v>20.85498046875</v>
      </c>
      <c r="AP128" s="86">
        <f t="shared" si="84"/>
        <v>14</v>
      </c>
      <c r="AQ128" s="86" t="b">
        <f t="shared" si="85"/>
        <v>0</v>
      </c>
      <c r="AR128" s="86" t="str">
        <f t="shared" si="86"/>
        <v>Speed</v>
      </c>
      <c r="AS128" s="86" t="str">
        <f t="shared" si="87"/>
        <v>&gt;</v>
      </c>
      <c r="AT128" s="86">
        <f t="shared" si="88"/>
        <v>17.291015625</v>
      </c>
      <c r="AU128" s="86">
        <f t="shared" si="89"/>
        <v>4</v>
      </c>
      <c r="AV128" s="86" t="b">
        <f t="shared" si="90"/>
        <v>0</v>
      </c>
      <c r="AW128" s="86" t="str">
        <f t="shared" si="91"/>
        <v>Distance</v>
      </c>
      <c r="AX128" s="86" t="str">
        <f t="shared" si="92"/>
        <v>&gt;</v>
      </c>
      <c r="AY128" s="86">
        <f t="shared" si="93"/>
        <v>211.703369140625</v>
      </c>
      <c r="AZ128" s="86">
        <f t="shared" si="94"/>
        <v>1</v>
      </c>
      <c r="BA128" s="86" t="b">
        <f t="shared" si="95"/>
        <v>0</v>
      </c>
      <c r="BB128" s="86" t="str">
        <f t="shared" si="96"/>
        <v>Speed</v>
      </c>
      <c r="BC128" s="86" t="str">
        <f t="shared" si="97"/>
        <v>&gt;</v>
      </c>
      <c r="BD128" s="86">
        <f t="shared" si="98"/>
        <v>12.778564453125</v>
      </c>
      <c r="BE128" s="86">
        <f t="shared" si="99"/>
        <v>0</v>
      </c>
      <c r="BF128" s="86" t="b">
        <f t="shared" si="100"/>
        <v>1</v>
      </c>
      <c r="BG128" s="86" t="str">
        <f t="shared" si="101"/>
        <v>Distance</v>
      </c>
      <c r="BH128" s="86" t="str">
        <f t="shared" si="102"/>
        <v>&lt;=</v>
      </c>
      <c r="BI128" s="86">
        <f t="shared" si="103"/>
        <v>341.0556640625</v>
      </c>
      <c r="BJ128" s="15">
        <f t="shared" si="104"/>
        <v>0</v>
      </c>
      <c r="BK128" s="15" t="str">
        <f t="shared" si="105"/>
        <v>Speed&lt;=18,836181640625 AND Distance&lt;=242,153564453125 AND GEBR&gt;1,046142578125 AND Speed&lt;=20,85498046875 AND Speed&gt;17,291015625 AND Distance&gt;211,703369140625 AND Speed&gt;12,778564453125 AND Distance&lt;=341,0556640625</v>
      </c>
      <c r="BM128" s="15">
        <v>0.199951171875</v>
      </c>
      <c r="BN128" s="15">
        <v>0</v>
      </c>
      <c r="BO128" s="15" t="s">
        <v>2147</v>
      </c>
    </row>
    <row r="129" spans="1:67">
      <c r="A129" s="15">
        <v>126</v>
      </c>
      <c r="B129" s="15">
        <v>0</v>
      </c>
      <c r="C129" s="15">
        <v>735605</v>
      </c>
      <c r="D129" s="15">
        <f t="shared" si="53"/>
        <v>179</v>
      </c>
      <c r="E129" s="15">
        <f t="shared" si="54"/>
        <v>2421</v>
      </c>
      <c r="F129" s="15">
        <f t="shared" si="55"/>
        <v>179.591064453125</v>
      </c>
      <c r="G129" s="15">
        <v>215</v>
      </c>
      <c r="H129" s="15">
        <v>216</v>
      </c>
      <c r="I129" s="15">
        <v>124</v>
      </c>
      <c r="J129" s="15">
        <v>6</v>
      </c>
      <c r="K129" s="15">
        <v>483</v>
      </c>
      <c r="L129" s="15">
        <v>1306</v>
      </c>
      <c r="M129" s="15">
        <f t="shared" si="56"/>
        <v>0.31884765625</v>
      </c>
      <c r="O129" s="86">
        <f t="shared" si="57"/>
        <v>483</v>
      </c>
      <c r="P129" s="86">
        <f t="shared" si="58"/>
        <v>0.333251953125</v>
      </c>
      <c r="Q129" s="86">
        <f t="shared" si="59"/>
        <v>107</v>
      </c>
      <c r="R129" s="86" t="b">
        <f t="shared" si="60"/>
        <v>1</v>
      </c>
      <c r="S129" s="86" t="str">
        <f t="shared" si="61"/>
        <v>Dummy Node</v>
      </c>
      <c r="T129" s="86" t="str">
        <f t="shared" si="62"/>
        <v>N/A</v>
      </c>
      <c r="U129" s="86" t="str">
        <f t="shared" si="63"/>
        <v>N/A</v>
      </c>
      <c r="V129" s="86">
        <f t="shared" si="64"/>
        <v>64</v>
      </c>
      <c r="W129" s="86" t="b">
        <f t="shared" si="65"/>
        <v>1</v>
      </c>
      <c r="X129" s="86" t="str">
        <f t="shared" si="66"/>
        <v>Speed</v>
      </c>
      <c r="Y129" s="86" t="str">
        <f t="shared" si="67"/>
        <v>&lt;=</v>
      </c>
      <c r="Z129" s="86">
        <f t="shared" si="68"/>
        <v>1.72412109375</v>
      </c>
      <c r="AA129" s="86">
        <f t="shared" si="69"/>
        <v>61</v>
      </c>
      <c r="AB129" s="86" t="b">
        <f t="shared" si="70"/>
        <v>0</v>
      </c>
      <c r="AC129" s="86" t="str">
        <f t="shared" si="71"/>
        <v>Distance</v>
      </c>
      <c r="AD129" s="86" t="str">
        <f t="shared" si="72"/>
        <v>&gt;</v>
      </c>
      <c r="AE129" s="86">
        <f t="shared" si="73"/>
        <v>5.211181640625</v>
      </c>
      <c r="AF129" s="86">
        <f t="shared" si="74"/>
        <v>19</v>
      </c>
      <c r="AG129" s="86" t="b">
        <f t="shared" si="75"/>
        <v>1</v>
      </c>
      <c r="AH129" s="86" t="str">
        <f t="shared" si="76"/>
        <v>Speed</v>
      </c>
      <c r="AI129" s="86" t="str">
        <f t="shared" si="77"/>
        <v>&lt;=</v>
      </c>
      <c r="AJ129" s="86">
        <f t="shared" si="78"/>
        <v>2.05126953125</v>
      </c>
      <c r="AK129" s="86">
        <f t="shared" si="79"/>
        <v>17</v>
      </c>
      <c r="AL129" s="86" t="b">
        <f t="shared" si="80"/>
        <v>1</v>
      </c>
      <c r="AM129" s="86" t="str">
        <f t="shared" si="81"/>
        <v>Distance</v>
      </c>
      <c r="AN129" s="86" t="str">
        <f t="shared" si="82"/>
        <v>&lt;=</v>
      </c>
      <c r="AO129" s="86">
        <f t="shared" si="83"/>
        <v>29.61279296875</v>
      </c>
      <c r="AP129" s="86">
        <f t="shared" si="84"/>
        <v>5</v>
      </c>
      <c r="AQ129" s="86" t="b">
        <f t="shared" si="85"/>
        <v>1</v>
      </c>
      <c r="AR129" s="86" t="str">
        <f t="shared" si="86"/>
        <v>Speed</v>
      </c>
      <c r="AS129" s="86" t="str">
        <f t="shared" si="87"/>
        <v>&lt;=</v>
      </c>
      <c r="AT129" s="86">
        <f t="shared" si="88"/>
        <v>5.92333984375</v>
      </c>
      <c r="AU129" s="86">
        <f t="shared" si="89"/>
        <v>3</v>
      </c>
      <c r="AV129" s="86" t="b">
        <f t="shared" si="90"/>
        <v>1</v>
      </c>
      <c r="AW129" s="86" t="str">
        <f t="shared" si="91"/>
        <v>Distance</v>
      </c>
      <c r="AX129" s="86" t="str">
        <f t="shared" si="92"/>
        <v>&lt;=</v>
      </c>
      <c r="AY129" s="86">
        <f t="shared" si="93"/>
        <v>87.981201171875</v>
      </c>
      <c r="AZ129" s="86">
        <f t="shared" si="94"/>
        <v>1</v>
      </c>
      <c r="BA129" s="86" t="b">
        <f t="shared" si="95"/>
        <v>1</v>
      </c>
      <c r="BB129" s="86" t="str">
        <f t="shared" si="96"/>
        <v>Speed</v>
      </c>
      <c r="BC129" s="86" t="str">
        <f t="shared" si="97"/>
        <v>&lt;=</v>
      </c>
      <c r="BD129" s="86">
        <f t="shared" si="98"/>
        <v>12.778564453125</v>
      </c>
      <c r="BE129" s="86">
        <f t="shared" si="99"/>
        <v>0</v>
      </c>
      <c r="BF129" s="86" t="b">
        <f t="shared" si="100"/>
        <v>1</v>
      </c>
      <c r="BG129" s="86" t="str">
        <f t="shared" si="101"/>
        <v>Distance</v>
      </c>
      <c r="BH129" s="86" t="str">
        <f t="shared" si="102"/>
        <v>&lt;=</v>
      </c>
      <c r="BI129" s="86">
        <f t="shared" si="103"/>
        <v>341.0556640625</v>
      </c>
      <c r="BJ129" s="15">
        <f t="shared" si="104"/>
        <v>0</v>
      </c>
      <c r="BK129" s="15" t="str">
        <f t="shared" si="105"/>
        <v>Speed&lt;=1,72412109375 AND Distance&gt;5,211181640625 AND Speed&lt;=2,05126953125 AND Distance&lt;=29,61279296875 AND Speed&lt;=5,92333984375 AND Distance&lt;=87,981201171875 AND Speed&lt;=12,778564453125 AND Distance&lt;=341,0556640625</v>
      </c>
      <c r="BM129" s="15">
        <v>0.199951171875</v>
      </c>
      <c r="BN129" s="15">
        <v>0</v>
      </c>
      <c r="BO129" s="15" t="s">
        <v>2199</v>
      </c>
    </row>
    <row r="130" spans="1:67">
      <c r="A130" s="15">
        <v>127</v>
      </c>
      <c r="B130" s="15">
        <v>-2</v>
      </c>
      <c r="C130" s="15">
        <v>-8192</v>
      </c>
      <c r="D130" s="15">
        <f t="shared" si="53"/>
        <v>-1</v>
      </c>
      <c r="E130" s="15">
        <f t="shared" si="54"/>
        <v>0</v>
      </c>
      <c r="F130" s="15">
        <f t="shared" si="55"/>
        <v>-1</v>
      </c>
      <c r="G130" s="15">
        <v>-1</v>
      </c>
      <c r="H130" s="15">
        <v>-1</v>
      </c>
      <c r="I130" s="15">
        <v>100</v>
      </c>
      <c r="J130" s="15">
        <v>9</v>
      </c>
      <c r="K130" s="15">
        <v>484</v>
      </c>
      <c r="L130" s="15">
        <v>1365</v>
      </c>
      <c r="M130" s="15">
        <f t="shared" si="56"/>
        <v>0.333251953125</v>
      </c>
      <c r="O130" s="86">
        <f t="shared" si="57"/>
        <v>484</v>
      </c>
      <c r="P130" s="86">
        <f t="shared" si="58"/>
        <v>0.333251953125</v>
      </c>
      <c r="Q130" s="86">
        <f t="shared" si="59"/>
        <v>107</v>
      </c>
      <c r="R130" s="86" t="b">
        <f t="shared" si="60"/>
        <v>0</v>
      </c>
      <c r="S130" s="86" t="str">
        <f t="shared" si="61"/>
        <v>Dummy Node</v>
      </c>
      <c r="T130" s="86" t="str">
        <f t="shared" si="62"/>
        <v>N/A</v>
      </c>
      <c r="U130" s="86" t="str">
        <f t="shared" si="63"/>
        <v>N/A</v>
      </c>
      <c r="V130" s="86">
        <f t="shared" si="64"/>
        <v>64</v>
      </c>
      <c r="W130" s="86" t="b">
        <f t="shared" si="65"/>
        <v>1</v>
      </c>
      <c r="X130" s="86" t="str">
        <f t="shared" si="66"/>
        <v>Speed</v>
      </c>
      <c r="Y130" s="86" t="str">
        <f t="shared" si="67"/>
        <v>&lt;=</v>
      </c>
      <c r="Z130" s="86">
        <f t="shared" si="68"/>
        <v>1.72412109375</v>
      </c>
      <c r="AA130" s="86">
        <f t="shared" si="69"/>
        <v>61</v>
      </c>
      <c r="AB130" s="86" t="b">
        <f t="shared" si="70"/>
        <v>0</v>
      </c>
      <c r="AC130" s="86" t="str">
        <f t="shared" si="71"/>
        <v>Distance</v>
      </c>
      <c r="AD130" s="86" t="str">
        <f t="shared" si="72"/>
        <v>&gt;</v>
      </c>
      <c r="AE130" s="86">
        <f t="shared" si="73"/>
        <v>5.211181640625</v>
      </c>
      <c r="AF130" s="86">
        <f t="shared" si="74"/>
        <v>19</v>
      </c>
      <c r="AG130" s="86" t="b">
        <f t="shared" si="75"/>
        <v>1</v>
      </c>
      <c r="AH130" s="86" t="str">
        <f t="shared" si="76"/>
        <v>Speed</v>
      </c>
      <c r="AI130" s="86" t="str">
        <f t="shared" si="77"/>
        <v>&lt;=</v>
      </c>
      <c r="AJ130" s="86">
        <f t="shared" si="78"/>
        <v>2.05126953125</v>
      </c>
      <c r="AK130" s="86">
        <f t="shared" si="79"/>
        <v>17</v>
      </c>
      <c r="AL130" s="86" t="b">
        <f t="shared" si="80"/>
        <v>1</v>
      </c>
      <c r="AM130" s="86" t="str">
        <f t="shared" si="81"/>
        <v>Distance</v>
      </c>
      <c r="AN130" s="86" t="str">
        <f t="shared" si="82"/>
        <v>&lt;=</v>
      </c>
      <c r="AO130" s="86">
        <f t="shared" si="83"/>
        <v>29.61279296875</v>
      </c>
      <c r="AP130" s="86">
        <f t="shared" si="84"/>
        <v>5</v>
      </c>
      <c r="AQ130" s="86" t="b">
        <f t="shared" si="85"/>
        <v>1</v>
      </c>
      <c r="AR130" s="86" t="str">
        <f t="shared" si="86"/>
        <v>Speed</v>
      </c>
      <c r="AS130" s="86" t="str">
        <f t="shared" si="87"/>
        <v>&lt;=</v>
      </c>
      <c r="AT130" s="86">
        <f t="shared" si="88"/>
        <v>5.92333984375</v>
      </c>
      <c r="AU130" s="86">
        <f t="shared" si="89"/>
        <v>3</v>
      </c>
      <c r="AV130" s="86" t="b">
        <f t="shared" si="90"/>
        <v>1</v>
      </c>
      <c r="AW130" s="86" t="str">
        <f t="shared" si="91"/>
        <v>Distance</v>
      </c>
      <c r="AX130" s="86" t="str">
        <f t="shared" si="92"/>
        <v>&lt;=</v>
      </c>
      <c r="AY130" s="86">
        <f t="shared" si="93"/>
        <v>87.981201171875</v>
      </c>
      <c r="AZ130" s="86">
        <f t="shared" si="94"/>
        <v>1</v>
      </c>
      <c r="BA130" s="86" t="b">
        <f t="shared" si="95"/>
        <v>1</v>
      </c>
      <c r="BB130" s="86" t="str">
        <f t="shared" si="96"/>
        <v>Speed</v>
      </c>
      <c r="BC130" s="86" t="str">
        <f t="shared" si="97"/>
        <v>&lt;=</v>
      </c>
      <c r="BD130" s="86">
        <f t="shared" si="98"/>
        <v>12.778564453125</v>
      </c>
      <c r="BE130" s="86">
        <f t="shared" si="99"/>
        <v>0</v>
      </c>
      <c r="BF130" s="86" t="b">
        <f t="shared" si="100"/>
        <v>1</v>
      </c>
      <c r="BG130" s="86" t="str">
        <f t="shared" si="101"/>
        <v>Distance</v>
      </c>
      <c r="BH130" s="86" t="str">
        <f t="shared" si="102"/>
        <v>&lt;=</v>
      </c>
      <c r="BI130" s="86">
        <f t="shared" si="103"/>
        <v>341.0556640625</v>
      </c>
      <c r="BJ130" s="15">
        <f t="shared" si="104"/>
        <v>0</v>
      </c>
      <c r="BK130" s="15" t="str">
        <f t="shared" si="105"/>
        <v>Speed&lt;=1,72412109375 AND Distance&gt;5,211181640625 AND Speed&lt;=2,05126953125 AND Distance&lt;=29,61279296875 AND Speed&lt;=5,92333984375 AND Distance&lt;=87,981201171875 AND Speed&lt;=12,778564453125 AND Distance&lt;=341,0556640625</v>
      </c>
      <c r="BM130" s="15">
        <v>0.208251953125</v>
      </c>
      <c r="BN130" s="15">
        <v>0</v>
      </c>
      <c r="BO130" s="15" t="s">
        <v>2129</v>
      </c>
    </row>
    <row r="131" spans="1:67">
      <c r="A131" s="15">
        <v>128</v>
      </c>
      <c r="B131" s="15">
        <v>-2</v>
      </c>
      <c r="C131" s="15">
        <v>-8192</v>
      </c>
      <c r="D131" s="15">
        <f t="shared" si="53"/>
        <v>-1</v>
      </c>
      <c r="E131" s="15">
        <f t="shared" si="54"/>
        <v>0</v>
      </c>
      <c r="F131" s="15">
        <f t="shared" si="55"/>
        <v>-1</v>
      </c>
      <c r="G131" s="15">
        <v>-1</v>
      </c>
      <c r="H131" s="15">
        <v>-1</v>
      </c>
      <c r="I131" s="15">
        <v>100</v>
      </c>
      <c r="J131" s="15">
        <v>9</v>
      </c>
      <c r="K131" s="15">
        <v>491</v>
      </c>
      <c r="L131" s="15">
        <v>569</v>
      </c>
      <c r="M131" s="15">
        <f t="shared" si="56"/>
        <v>0.138916015625</v>
      </c>
      <c r="O131" s="86">
        <f t="shared" si="57"/>
        <v>491</v>
      </c>
      <c r="P131" s="86">
        <f t="shared" si="58"/>
        <v>0.333251953125</v>
      </c>
      <c r="Q131" s="86">
        <f t="shared" si="59"/>
        <v>133</v>
      </c>
      <c r="R131" s="86" t="b">
        <f t="shared" si="60"/>
        <v>1</v>
      </c>
      <c r="S131" s="86" t="str">
        <f t="shared" si="61"/>
        <v>Dummy Node</v>
      </c>
      <c r="T131" s="86" t="str">
        <f t="shared" si="62"/>
        <v>N/A</v>
      </c>
      <c r="U131" s="86" t="str">
        <f t="shared" si="63"/>
        <v>N/A</v>
      </c>
      <c r="V131" s="86">
        <f t="shared" si="64"/>
        <v>117</v>
      </c>
      <c r="W131" s="86" t="b">
        <f t="shared" si="65"/>
        <v>1</v>
      </c>
      <c r="X131" s="86" t="str">
        <f t="shared" si="66"/>
        <v>Speed</v>
      </c>
      <c r="Y131" s="86" t="str">
        <f t="shared" si="67"/>
        <v>&lt;=</v>
      </c>
      <c r="Z131" s="86">
        <f t="shared" si="68"/>
        <v>14.06494140625</v>
      </c>
      <c r="AA131" s="86">
        <f t="shared" si="69"/>
        <v>79</v>
      </c>
      <c r="AB131" s="86" t="b">
        <f t="shared" si="70"/>
        <v>1</v>
      </c>
      <c r="AC131" s="86" t="str">
        <f t="shared" si="71"/>
        <v>Distance</v>
      </c>
      <c r="AD131" s="86" t="str">
        <f t="shared" si="72"/>
        <v>&lt;=</v>
      </c>
      <c r="AE131" s="86">
        <f t="shared" si="73"/>
        <v>239.73828125</v>
      </c>
      <c r="AF131" s="86">
        <f t="shared" si="74"/>
        <v>77</v>
      </c>
      <c r="AG131" s="86" t="b">
        <f t="shared" si="75"/>
        <v>1</v>
      </c>
      <c r="AH131" s="86" t="str">
        <f t="shared" si="76"/>
        <v>Speed</v>
      </c>
      <c r="AI131" s="86" t="str">
        <f t="shared" si="77"/>
        <v>&lt;=</v>
      </c>
      <c r="AJ131" s="86">
        <f t="shared" si="78"/>
        <v>16.096435546875</v>
      </c>
      <c r="AK131" s="86">
        <f t="shared" si="79"/>
        <v>15</v>
      </c>
      <c r="AL131" s="86" t="b">
        <f t="shared" si="80"/>
        <v>1</v>
      </c>
      <c r="AM131" s="86" t="str">
        <f t="shared" si="81"/>
        <v>GEBR</v>
      </c>
      <c r="AN131" s="86" t="str">
        <f t="shared" si="82"/>
        <v>&lt;=</v>
      </c>
      <c r="AO131" s="86">
        <f t="shared" si="83"/>
        <v>0.715087890625</v>
      </c>
      <c r="AP131" s="86">
        <f t="shared" si="84"/>
        <v>14</v>
      </c>
      <c r="AQ131" s="86" t="b">
        <f t="shared" si="85"/>
        <v>1</v>
      </c>
      <c r="AR131" s="86" t="str">
        <f t="shared" si="86"/>
        <v>Speed</v>
      </c>
      <c r="AS131" s="86" t="str">
        <f t="shared" si="87"/>
        <v>&lt;=</v>
      </c>
      <c r="AT131" s="86">
        <f t="shared" si="88"/>
        <v>17.291015625</v>
      </c>
      <c r="AU131" s="86">
        <f t="shared" si="89"/>
        <v>4</v>
      </c>
      <c r="AV131" s="86" t="b">
        <f t="shared" si="90"/>
        <v>0</v>
      </c>
      <c r="AW131" s="86" t="str">
        <f t="shared" si="91"/>
        <v>Distance</v>
      </c>
      <c r="AX131" s="86" t="str">
        <f t="shared" si="92"/>
        <v>&gt;</v>
      </c>
      <c r="AY131" s="86">
        <f t="shared" si="93"/>
        <v>211.703369140625</v>
      </c>
      <c r="AZ131" s="86">
        <f t="shared" si="94"/>
        <v>1</v>
      </c>
      <c r="BA131" s="86" t="b">
        <f t="shared" si="95"/>
        <v>0</v>
      </c>
      <c r="BB131" s="86" t="str">
        <f t="shared" si="96"/>
        <v>Speed</v>
      </c>
      <c r="BC131" s="86" t="str">
        <f t="shared" si="97"/>
        <v>&gt;</v>
      </c>
      <c r="BD131" s="86">
        <f t="shared" si="98"/>
        <v>12.778564453125</v>
      </c>
      <c r="BE131" s="86">
        <f t="shared" si="99"/>
        <v>0</v>
      </c>
      <c r="BF131" s="86" t="b">
        <f t="shared" si="100"/>
        <v>1</v>
      </c>
      <c r="BG131" s="86" t="str">
        <f t="shared" si="101"/>
        <v>Distance</v>
      </c>
      <c r="BH131" s="86" t="str">
        <f t="shared" si="102"/>
        <v>&lt;=</v>
      </c>
      <c r="BI131" s="86">
        <f t="shared" si="103"/>
        <v>341.0556640625</v>
      </c>
      <c r="BJ131" s="15">
        <f t="shared" si="104"/>
        <v>0</v>
      </c>
      <c r="BK131" s="15" t="str">
        <f t="shared" si="105"/>
        <v>Speed&lt;=14,06494140625 AND Distance&lt;=239,73828125 AND Speed&lt;=16,096435546875 AND GEBR&lt;=0,715087890625 AND Speed&lt;=17,291015625 AND Distance&gt;211,703369140625 AND Speed&gt;12,778564453125 AND Distance&lt;=341,0556640625</v>
      </c>
      <c r="BM131" s="15">
        <v>0.208251953125</v>
      </c>
      <c r="BN131" s="15">
        <v>0</v>
      </c>
      <c r="BO131" s="15" t="s">
        <v>2140</v>
      </c>
    </row>
    <row r="132" spans="1:67">
      <c r="A132" s="15">
        <v>129</v>
      </c>
      <c r="B132" s="15">
        <v>-2</v>
      </c>
      <c r="C132" s="15">
        <v>-8192</v>
      </c>
      <c r="D132" s="15">
        <f t="shared" ref="D132:D195" si="106">IF(C132&lt;&gt;-8192,INT(C132/2^12),-1)</f>
        <v>-1</v>
      </c>
      <c r="E132" s="15">
        <f t="shared" ref="E132:E195" si="107">IF(C132 &lt;&gt; -8192, MOD(C132, 2^12), 0)</f>
        <v>0</v>
      </c>
      <c r="F132" s="15">
        <f t="shared" ref="F132:F195" si="108">D132+(E132/2^12)</f>
        <v>-1</v>
      </c>
      <c r="G132" s="15">
        <v>-1</v>
      </c>
      <c r="H132" s="15">
        <v>-1</v>
      </c>
      <c r="I132" s="15">
        <v>102</v>
      </c>
      <c r="J132" s="15">
        <v>9</v>
      </c>
      <c r="K132" s="15">
        <v>492</v>
      </c>
      <c r="L132" s="15">
        <v>1365</v>
      </c>
      <c r="M132" s="15">
        <f t="shared" ref="M132:M195" si="109">IF(L132 &gt;= 2^12, "Error: Wrong Probability!", L132/2^12)</f>
        <v>0.333251953125</v>
      </c>
      <c r="O132" s="86">
        <f t="shared" ref="O132:O195" si="110">K132</f>
        <v>492</v>
      </c>
      <c r="P132" s="86">
        <f t="shared" ref="P132:P195" si="111">VLOOKUP(O132,$A$3:$M$1025,13,FALSE)</f>
        <v>0.333251953125</v>
      </c>
      <c r="Q132" s="86">
        <f t="shared" ref="Q132:Q195" si="112">VLOOKUP(O132,$A$3:$I$1025,9,FALSE)</f>
        <v>133</v>
      </c>
      <c r="R132" s="86" t="b">
        <f t="shared" ref="R132:R195" si="113">IF(VLOOKUP(Q132,$A$3:$G$1025,7,FALSE) = O132, TRUE, IF(VLOOKUP(Q132, $A$3:$H$1025,8,FALSE) = O132, FALSE, "Error: Invalid Decision!"))</f>
        <v>0</v>
      </c>
      <c r="S132" s="86" t="str">
        <f t="shared" ref="S132:S195" si="114">IF(VLOOKUP(Q132,$A$3:$B$1025,2,FALSE) = 0, "Distance", IF(VLOOKUP(Q132,$A$3:$B$1025,2,FALSE) = 1, "Speed", IF(VLOOKUP(Q132,$A$3:$B$1025,2,FALSE) = 2, "GEBR", "Dummy Node")))</f>
        <v>Dummy Node</v>
      </c>
      <c r="T132" s="86" t="str">
        <f t="shared" ref="T132:T195" si="115">IF(S132="Dummy Node","N/A",IF(R132,"&lt;=","&gt;"))</f>
        <v>N/A</v>
      </c>
      <c r="U132" s="86" t="str">
        <f t="shared" ref="U132:U195" si="116">IF(S132="Dummy Node","N/A",VLOOKUP(Q132,$A$3:$F$1025,6,FALSE))</f>
        <v>N/A</v>
      </c>
      <c r="V132" s="86">
        <f t="shared" ref="V132:V195" si="117">VLOOKUP(Q132,$A$3:$I$1025,9,FALSE)</f>
        <v>117</v>
      </c>
      <c r="W132" s="86" t="b">
        <f t="shared" ref="W132:W195" si="118">IF(VLOOKUP(V132,$A$3:$G$1025,7,FALSE) = Q132, TRUE, IF(VLOOKUP(V132, $A$3:$H$1025,8,FALSE) = Q132, FALSE, "Error: Invalid Decision!"))</f>
        <v>1</v>
      </c>
      <c r="X132" s="86" t="str">
        <f t="shared" ref="X132:X195" si="119">IF(VLOOKUP(V132,$A$3:$B$1025,2,FALSE) = 0, "Distance", IF(VLOOKUP(V132,$A$3:$B$1025,2,FALSE) = 1, "Speed", IF(VLOOKUP(V132,$A$3:$B$1025,2,FALSE) = 2, "GEBR", "Dummy Node")))</f>
        <v>Speed</v>
      </c>
      <c r="Y132" s="86" t="str">
        <f t="shared" ref="Y132:Y195" si="120">IF(X132="Dummy Node","N/A",IF(W132,"&lt;=","&gt;"))</f>
        <v>&lt;=</v>
      </c>
      <c r="Z132" s="86">
        <f t="shared" ref="Z132:Z195" si="121">IF(X132="Dummy Node","N/A",VLOOKUP(V132,$A$3:$F$1025,6,FALSE))</f>
        <v>14.06494140625</v>
      </c>
      <c r="AA132" s="86">
        <f t="shared" ref="AA132:AA195" si="122">VLOOKUP(V132,$A$3:$I$1025,9,FALSE)</f>
        <v>79</v>
      </c>
      <c r="AB132" s="86" t="b">
        <f t="shared" ref="AB132:AB195" si="123">IF(VLOOKUP(AA132,$A$3:$G$1025,7,FALSE) = V132, TRUE, IF(VLOOKUP(AA132, $A$3:$H$1025,8,FALSE) = V132, FALSE, "Error: Invalid Decision!"))</f>
        <v>1</v>
      </c>
      <c r="AC132" s="86" t="str">
        <f t="shared" ref="AC132:AC195" si="124">IF(VLOOKUP(AA132,$A$3:$B$1025,2,FALSE) = 0, "Distance", IF(VLOOKUP(AA132,$A$3:$B$1025,2,FALSE) = 1, "Speed", IF(VLOOKUP(AA132,$A$3:$B$1025,2,FALSE) = 2, "GEBR", "Dummy Node")))</f>
        <v>Distance</v>
      </c>
      <c r="AD132" s="86" t="str">
        <f t="shared" ref="AD132:AD195" si="125">IF(AC132="Dummy Node","N/A",IF(AB132,"&lt;=","&gt;"))</f>
        <v>&lt;=</v>
      </c>
      <c r="AE132" s="86">
        <f t="shared" ref="AE132:AE195" si="126">IF(AC132="Dummy Node","N/A",VLOOKUP(AA132,$A$3:$F$1025,6,FALSE))</f>
        <v>239.73828125</v>
      </c>
      <c r="AF132" s="86">
        <f t="shared" ref="AF132:AF195" si="127">VLOOKUP(AA132,$A$3:$I$1025,9,FALSE)</f>
        <v>77</v>
      </c>
      <c r="AG132" s="86" t="b">
        <f t="shared" ref="AG132:AG195" si="128">IF(VLOOKUP(AF132,$A$3:$G$1025,7,FALSE) = AA132, TRUE, IF(VLOOKUP(AF132, $A$3:$H$1025,8,FALSE) = AA132, FALSE, "Error: Invalid Decision!"))</f>
        <v>1</v>
      </c>
      <c r="AH132" s="86" t="str">
        <f t="shared" ref="AH132:AH195" si="129">IF(VLOOKUP(AF132,$A$3:$B$1025,2,FALSE) = 0, "Distance", IF(VLOOKUP(AF132,$A$3:$B$1025,2,FALSE) = 1, "Speed", IF(VLOOKUP(AF132,$A$3:$B$1025,2,FALSE) = 2, "GEBR", "Dummy Node")))</f>
        <v>Speed</v>
      </c>
      <c r="AI132" s="86" t="str">
        <f t="shared" ref="AI132:AI195" si="130">IF(AH132="Dummy Node","N/A",IF(AG132,"&lt;=","&gt;"))</f>
        <v>&lt;=</v>
      </c>
      <c r="AJ132" s="86">
        <f t="shared" ref="AJ132:AJ195" si="131">IF(AH132="Dummy Node","N/A",VLOOKUP(AF132,$A$3:$F$1025,6,FALSE))</f>
        <v>16.096435546875</v>
      </c>
      <c r="AK132" s="86">
        <f t="shared" ref="AK132:AK195" si="132">VLOOKUP(AF132,$A$3:$I$1025,9,FALSE)</f>
        <v>15</v>
      </c>
      <c r="AL132" s="86" t="b">
        <f t="shared" ref="AL132:AL195" si="133">IF(VLOOKUP(AK132,$A$3:$G$1025,7,FALSE) = AF132, TRUE, IF(VLOOKUP(AK132, $A$3:$H$1025,8,FALSE) = AF132, FALSE, "Error: Invalid Decision!"))</f>
        <v>1</v>
      </c>
      <c r="AM132" s="86" t="str">
        <f t="shared" ref="AM132:AM195" si="134">IF(VLOOKUP(AK132,$A$3:$B$1025,2,FALSE) = 0, "Distance", IF(VLOOKUP(AK132,$A$3:$B$1025,2,FALSE) = 1, "Speed", IF(VLOOKUP(AK132,$A$3:$B$1025,2,FALSE) = 2, "GEBR", "Dummy Node")))</f>
        <v>GEBR</v>
      </c>
      <c r="AN132" s="86" t="str">
        <f t="shared" ref="AN132:AN195" si="135">IF(AM132="Dummy Node","N/A",IF(AL132,"&lt;=","&gt;"))</f>
        <v>&lt;=</v>
      </c>
      <c r="AO132" s="86">
        <f t="shared" ref="AO132:AO195" si="136">IF(AM132="Dummy Node","N/A",VLOOKUP(AK132,$A$3:$F$1025,6,FALSE))</f>
        <v>0.715087890625</v>
      </c>
      <c r="AP132" s="86">
        <f t="shared" ref="AP132:AP195" si="137">VLOOKUP(AK132,$A$3:$I$1025,9,FALSE)</f>
        <v>14</v>
      </c>
      <c r="AQ132" s="86" t="b">
        <f t="shared" ref="AQ132:AQ195" si="138">IF(VLOOKUP(AP132,$A$3:$G$1025,7,FALSE) = AK132, TRUE, IF(VLOOKUP(AP132, $A$3:$H$1025,8,FALSE) = AK132, FALSE, "Error: Invalid Decision!"))</f>
        <v>1</v>
      </c>
      <c r="AR132" s="86" t="str">
        <f t="shared" ref="AR132:AR195" si="139">IF(VLOOKUP(AP132,$A$3:$B$1025,2,FALSE) = 0, "Distance", IF(VLOOKUP(AP132,$A$3:$B$1025,2,FALSE) = 1, "Speed", IF(VLOOKUP(AP132,$A$3:$B$1025,2,FALSE) = 2, "GEBR", "Dummy Node")))</f>
        <v>Speed</v>
      </c>
      <c r="AS132" s="86" t="str">
        <f t="shared" ref="AS132:AS195" si="140">IF(AR132="Dummy Node","N/A",IF(AQ132,"&lt;=","&gt;"))</f>
        <v>&lt;=</v>
      </c>
      <c r="AT132" s="86">
        <f t="shared" ref="AT132:AT195" si="141">IF(AR132="Dummy Node","N/A",VLOOKUP(AP132,$A$3:$F$1025,6,FALSE))</f>
        <v>17.291015625</v>
      </c>
      <c r="AU132" s="86">
        <f t="shared" ref="AU132:AU195" si="142">VLOOKUP(AP132,$A$3:$I$1025,9,FALSE)</f>
        <v>4</v>
      </c>
      <c r="AV132" s="86" t="b">
        <f t="shared" ref="AV132:AV195" si="143">IF(VLOOKUP(AU132,$A$3:$G$1025,7,FALSE) = AP132, TRUE, IF(VLOOKUP(AU132, $A$3:$H$1025,8,FALSE) = AP132, FALSE, "Error: Invalid Decision!"))</f>
        <v>0</v>
      </c>
      <c r="AW132" s="86" t="str">
        <f t="shared" ref="AW132:AW195" si="144">IF(VLOOKUP(AU132,$A$3:$B$1025,2,FALSE) = 0, "Distance", IF(VLOOKUP(AU132,$A$3:$B$1025,2,FALSE) = 1, "Speed", IF(VLOOKUP(AU132,$A$3:$B$1025,2,FALSE) = 2, "GEBR", "Dummy Node")))</f>
        <v>Distance</v>
      </c>
      <c r="AX132" s="86" t="str">
        <f t="shared" ref="AX132:AX195" si="145">IF(AW132="Dummy Node","N/A",IF(AV132,"&lt;=","&gt;"))</f>
        <v>&gt;</v>
      </c>
      <c r="AY132" s="86">
        <f t="shared" ref="AY132:AY195" si="146">IF(AW132="Dummy Node","N/A",VLOOKUP(AU132,$A$3:$F$1025,6,FALSE))</f>
        <v>211.703369140625</v>
      </c>
      <c r="AZ132" s="86">
        <f t="shared" ref="AZ132:AZ195" si="147">VLOOKUP(AU132,$A$3:$I$1025,9,FALSE)</f>
        <v>1</v>
      </c>
      <c r="BA132" s="86" t="b">
        <f t="shared" ref="BA132:BA195" si="148">IF(VLOOKUP(AZ132,$A$3:$G$1025,7,FALSE) = AU132, TRUE, IF(VLOOKUP(AZ132, $A$3:$H$1025,8,FALSE) = AU132, FALSE, "Error: Invalid Decision!"))</f>
        <v>0</v>
      </c>
      <c r="BB132" s="86" t="str">
        <f t="shared" ref="BB132:BB195" si="149">IF(VLOOKUP(AZ132,$A$3:$B$1025,2,FALSE) = 0, "Distance", IF(VLOOKUP(AZ132,$A$3:$B$1025,2,FALSE) = 1, "Speed", IF(VLOOKUP(AZ132,$A$3:$B$1025,2,FALSE) = 2, "GEBR", "Dummy Node")))</f>
        <v>Speed</v>
      </c>
      <c r="BC132" s="86" t="str">
        <f t="shared" ref="BC132:BC195" si="150">IF(BB132="Dummy Node","N/A",IF(BA132,"&lt;=","&gt;"))</f>
        <v>&gt;</v>
      </c>
      <c r="BD132" s="86">
        <f t="shared" ref="BD132:BD195" si="151">IF(BB132="Dummy Node","N/A",VLOOKUP(AZ132,$A$3:$F$1025,6,FALSE))</f>
        <v>12.778564453125</v>
      </c>
      <c r="BE132" s="86">
        <f t="shared" ref="BE132:BE195" si="152">VLOOKUP(AZ132,$A$3:$I$1025,9,FALSE)</f>
        <v>0</v>
      </c>
      <c r="BF132" s="86" t="b">
        <f t="shared" ref="BF132:BF195" si="153">IF(VLOOKUP(BE132,$A$3:$G$1025,7,FALSE) = AZ132, TRUE, IF(VLOOKUP(BE132, $A$3:$H$1025,8,FALSE) = AZ132, FALSE, "Error: Invalid Decision!"))</f>
        <v>1</v>
      </c>
      <c r="BG132" s="86" t="str">
        <f t="shared" ref="BG132:BG195" si="154">IF(VLOOKUP(BE132,$A$3:$B$1025,2,FALSE) = 0, "Distance", IF(VLOOKUP(BE132,$A$3:$B$1025,2,FALSE) = 1, "Speed", IF(VLOOKUP(BE132,$A$3:$B$1025,2,FALSE) = 2, "GEBR", "Dummy Node")))</f>
        <v>Distance</v>
      </c>
      <c r="BH132" s="86" t="str">
        <f t="shared" ref="BH132:BH195" si="155">IF(BG132="Dummy Node","N/A",IF(BF132,"&lt;=","&gt;"))</f>
        <v>&lt;=</v>
      </c>
      <c r="BI132" s="86">
        <f t="shared" ref="BI132:BI195" si="156">IF(BG132="Dummy Node","N/A",VLOOKUP(BE132,$A$3:$F$1025,6,FALSE))</f>
        <v>341.0556640625</v>
      </c>
      <c r="BJ132" s="15">
        <f t="shared" ref="BJ132:BJ195" si="157">IF(P132&lt;0.5/3, 1, 0)</f>
        <v>0</v>
      </c>
      <c r="BK132" s="15" t="str">
        <f t="shared" ref="BK132:BK195" si="158">CONCATENATE(IF(S132 = "Dummy Node","", CONCATENATE(S132,T132,U132," AND ")), IF(X132 = "Dummy Node","", CONCATENATE(X132,Y132,Z132," AND ")), IF(AC132 = "Dummy Node","", CONCATENATE(AC132,AD132,AE132," AND ")), IF(AH132 = "Dummy Node","", CONCATENATE(AH132,AI132,AJ132," AND ")), IF(AM132 = "Dummy Node","", CONCATENATE(AM132,AN132,AO132," AND ")), IF(AR132 = "Dummy Node","", CONCATENATE(AR132,AS132,AT132," AND ")), IF(AW132 = "Dummy Node","", CONCATENATE(AW132,AX132,AY132," AND ")), IF(BB132 = "Dummy Node","", CONCATENATE(BB132,BC132,BD132," AND ")), IF(BG132 = "Dummy Node","", CONCATENATE(BG132,BH132,BI132)))</f>
        <v>Speed&lt;=14,06494140625 AND Distance&lt;=239,73828125 AND Speed&lt;=16,096435546875 AND GEBR&lt;=0,715087890625 AND Speed&lt;=17,291015625 AND Distance&gt;211,703369140625 AND Speed&gt;12,778564453125 AND Distance&lt;=341,0556640625</v>
      </c>
      <c r="BM132" s="15">
        <v>0.22216796875</v>
      </c>
      <c r="BN132" s="15">
        <v>0</v>
      </c>
      <c r="BO132" s="15" t="s">
        <v>2133</v>
      </c>
    </row>
    <row r="133" spans="1:67">
      <c r="A133" s="15">
        <v>130</v>
      </c>
      <c r="B133" s="15">
        <v>-2</v>
      </c>
      <c r="C133" s="15">
        <v>-8192</v>
      </c>
      <c r="D133" s="15">
        <f t="shared" si="106"/>
        <v>-1</v>
      </c>
      <c r="E133" s="15">
        <f t="shared" si="107"/>
        <v>0</v>
      </c>
      <c r="F133" s="15">
        <f t="shared" si="108"/>
        <v>-1</v>
      </c>
      <c r="G133" s="15">
        <v>-1</v>
      </c>
      <c r="H133" s="15">
        <v>-1</v>
      </c>
      <c r="I133" s="15">
        <v>102</v>
      </c>
      <c r="J133" s="15">
        <v>9</v>
      </c>
      <c r="K133" s="15">
        <v>497</v>
      </c>
      <c r="L133" s="15">
        <v>273</v>
      </c>
      <c r="M133" s="15">
        <f t="shared" si="109"/>
        <v>6.6650390625E-2</v>
      </c>
      <c r="O133" s="86">
        <f t="shared" si="110"/>
        <v>497</v>
      </c>
      <c r="P133" s="86">
        <f t="shared" si="111"/>
        <v>0.333251953125</v>
      </c>
      <c r="Q133" s="86">
        <f t="shared" si="112"/>
        <v>150</v>
      </c>
      <c r="R133" s="86" t="b">
        <f t="shared" si="113"/>
        <v>1</v>
      </c>
      <c r="S133" s="86" t="str">
        <f t="shared" si="114"/>
        <v>Dummy Node</v>
      </c>
      <c r="T133" s="86" t="str">
        <f t="shared" si="115"/>
        <v>N/A</v>
      </c>
      <c r="U133" s="86" t="str">
        <f t="shared" si="116"/>
        <v>N/A</v>
      </c>
      <c r="V133" s="86">
        <f t="shared" si="117"/>
        <v>148</v>
      </c>
      <c r="W133" s="86" t="b">
        <f t="shared" si="118"/>
        <v>0</v>
      </c>
      <c r="X133" s="86" t="str">
        <f t="shared" si="119"/>
        <v>GEBR</v>
      </c>
      <c r="Y133" s="86" t="str">
        <f t="shared" si="120"/>
        <v>&gt;</v>
      </c>
      <c r="Z133" s="86">
        <f t="shared" si="121"/>
        <v>1.046142578125</v>
      </c>
      <c r="AA133" s="86">
        <f t="shared" si="122"/>
        <v>145</v>
      </c>
      <c r="AB133" s="86" t="b">
        <f t="shared" si="123"/>
        <v>0</v>
      </c>
      <c r="AC133" s="86" t="str">
        <f t="shared" si="124"/>
        <v>Speed</v>
      </c>
      <c r="AD133" s="86" t="str">
        <f t="shared" si="125"/>
        <v>&gt;</v>
      </c>
      <c r="AE133" s="86">
        <f t="shared" si="126"/>
        <v>15.9658203125</v>
      </c>
      <c r="AF133" s="86">
        <f t="shared" si="127"/>
        <v>78</v>
      </c>
      <c r="AG133" s="86" t="b">
        <f t="shared" si="128"/>
        <v>1</v>
      </c>
      <c r="AH133" s="86" t="str">
        <f t="shared" si="129"/>
        <v>Distance</v>
      </c>
      <c r="AI133" s="86" t="str">
        <f t="shared" si="130"/>
        <v>&lt;=</v>
      </c>
      <c r="AJ133" s="86">
        <f t="shared" si="131"/>
        <v>238.61767578125</v>
      </c>
      <c r="AK133" s="86">
        <f t="shared" si="132"/>
        <v>15</v>
      </c>
      <c r="AL133" s="86" t="b">
        <f t="shared" si="133"/>
        <v>0</v>
      </c>
      <c r="AM133" s="86" t="str">
        <f t="shared" si="134"/>
        <v>GEBR</v>
      </c>
      <c r="AN133" s="86" t="str">
        <f t="shared" si="135"/>
        <v>&gt;</v>
      </c>
      <c r="AO133" s="86">
        <f t="shared" si="136"/>
        <v>0.715087890625</v>
      </c>
      <c r="AP133" s="86">
        <f t="shared" si="137"/>
        <v>14</v>
      </c>
      <c r="AQ133" s="86" t="b">
        <f t="shared" si="138"/>
        <v>1</v>
      </c>
      <c r="AR133" s="86" t="str">
        <f t="shared" si="139"/>
        <v>Speed</v>
      </c>
      <c r="AS133" s="86" t="str">
        <f t="shared" si="140"/>
        <v>&lt;=</v>
      </c>
      <c r="AT133" s="86">
        <f t="shared" si="141"/>
        <v>17.291015625</v>
      </c>
      <c r="AU133" s="86">
        <f t="shared" si="142"/>
        <v>4</v>
      </c>
      <c r="AV133" s="86" t="b">
        <f t="shared" si="143"/>
        <v>0</v>
      </c>
      <c r="AW133" s="86" t="str">
        <f t="shared" si="144"/>
        <v>Distance</v>
      </c>
      <c r="AX133" s="86" t="str">
        <f t="shared" si="145"/>
        <v>&gt;</v>
      </c>
      <c r="AY133" s="86">
        <f t="shared" si="146"/>
        <v>211.703369140625</v>
      </c>
      <c r="AZ133" s="86">
        <f t="shared" si="147"/>
        <v>1</v>
      </c>
      <c r="BA133" s="86" t="b">
        <f t="shared" si="148"/>
        <v>0</v>
      </c>
      <c r="BB133" s="86" t="str">
        <f t="shared" si="149"/>
        <v>Speed</v>
      </c>
      <c r="BC133" s="86" t="str">
        <f t="shared" si="150"/>
        <v>&gt;</v>
      </c>
      <c r="BD133" s="86">
        <f t="shared" si="151"/>
        <v>12.778564453125</v>
      </c>
      <c r="BE133" s="86">
        <f t="shared" si="152"/>
        <v>0</v>
      </c>
      <c r="BF133" s="86" t="b">
        <f t="shared" si="153"/>
        <v>1</v>
      </c>
      <c r="BG133" s="86" t="str">
        <f t="shared" si="154"/>
        <v>Distance</v>
      </c>
      <c r="BH133" s="86" t="str">
        <f t="shared" si="155"/>
        <v>&lt;=</v>
      </c>
      <c r="BI133" s="86">
        <f t="shared" si="156"/>
        <v>341.0556640625</v>
      </c>
      <c r="BJ133" s="15">
        <f t="shared" si="157"/>
        <v>0</v>
      </c>
      <c r="BK133" s="15" t="str">
        <f t="shared" si="158"/>
        <v>GEBR&gt;1,046142578125 AND Speed&gt;15,9658203125 AND Distance&lt;=238,61767578125 AND GEBR&gt;0,715087890625 AND Speed&lt;=17,291015625 AND Distance&gt;211,703369140625 AND Speed&gt;12,778564453125 AND Distance&lt;=341,0556640625</v>
      </c>
      <c r="BM133" s="15">
        <v>0.22216796875</v>
      </c>
      <c r="BN133" s="15">
        <v>0</v>
      </c>
      <c r="BO133" s="15" t="s">
        <v>2138</v>
      </c>
    </row>
    <row r="134" spans="1:67">
      <c r="A134" s="15">
        <v>131</v>
      </c>
      <c r="B134" s="15">
        <v>-2</v>
      </c>
      <c r="C134" s="15">
        <v>-8192</v>
      </c>
      <c r="D134" s="15">
        <f t="shared" si="106"/>
        <v>-1</v>
      </c>
      <c r="E134" s="15">
        <f t="shared" si="107"/>
        <v>0</v>
      </c>
      <c r="F134" s="15">
        <f t="shared" si="108"/>
        <v>-1</v>
      </c>
      <c r="G134" s="15">
        <v>489</v>
      </c>
      <c r="H134" s="15">
        <v>490</v>
      </c>
      <c r="I134" s="15">
        <v>125</v>
      </c>
      <c r="J134" s="15">
        <v>7</v>
      </c>
      <c r="K134" s="15">
        <v>498</v>
      </c>
      <c r="L134" s="15">
        <v>0</v>
      </c>
      <c r="M134" s="15">
        <f t="shared" si="109"/>
        <v>0</v>
      </c>
      <c r="O134" s="86">
        <f t="shared" si="110"/>
        <v>498</v>
      </c>
      <c r="P134" s="86">
        <f t="shared" si="111"/>
        <v>0.333251953125</v>
      </c>
      <c r="Q134" s="86">
        <f t="shared" si="112"/>
        <v>150</v>
      </c>
      <c r="R134" s="86" t="b">
        <f t="shared" si="113"/>
        <v>0</v>
      </c>
      <c r="S134" s="86" t="str">
        <f t="shared" si="114"/>
        <v>Dummy Node</v>
      </c>
      <c r="T134" s="86" t="str">
        <f t="shared" si="115"/>
        <v>N/A</v>
      </c>
      <c r="U134" s="86" t="str">
        <f t="shared" si="116"/>
        <v>N/A</v>
      </c>
      <c r="V134" s="86">
        <f t="shared" si="117"/>
        <v>148</v>
      </c>
      <c r="W134" s="86" t="b">
        <f t="shared" si="118"/>
        <v>0</v>
      </c>
      <c r="X134" s="86" t="str">
        <f t="shared" si="119"/>
        <v>GEBR</v>
      </c>
      <c r="Y134" s="86" t="str">
        <f t="shared" si="120"/>
        <v>&gt;</v>
      </c>
      <c r="Z134" s="86">
        <f t="shared" si="121"/>
        <v>1.046142578125</v>
      </c>
      <c r="AA134" s="86">
        <f t="shared" si="122"/>
        <v>145</v>
      </c>
      <c r="AB134" s="86" t="b">
        <f t="shared" si="123"/>
        <v>0</v>
      </c>
      <c r="AC134" s="86" t="str">
        <f t="shared" si="124"/>
        <v>Speed</v>
      </c>
      <c r="AD134" s="86" t="str">
        <f t="shared" si="125"/>
        <v>&gt;</v>
      </c>
      <c r="AE134" s="86">
        <f t="shared" si="126"/>
        <v>15.9658203125</v>
      </c>
      <c r="AF134" s="86">
        <f t="shared" si="127"/>
        <v>78</v>
      </c>
      <c r="AG134" s="86" t="b">
        <f t="shared" si="128"/>
        <v>1</v>
      </c>
      <c r="AH134" s="86" t="str">
        <f t="shared" si="129"/>
        <v>Distance</v>
      </c>
      <c r="AI134" s="86" t="str">
        <f t="shared" si="130"/>
        <v>&lt;=</v>
      </c>
      <c r="AJ134" s="86">
        <f t="shared" si="131"/>
        <v>238.61767578125</v>
      </c>
      <c r="AK134" s="86">
        <f t="shared" si="132"/>
        <v>15</v>
      </c>
      <c r="AL134" s="86" t="b">
        <f t="shared" si="133"/>
        <v>0</v>
      </c>
      <c r="AM134" s="86" t="str">
        <f t="shared" si="134"/>
        <v>GEBR</v>
      </c>
      <c r="AN134" s="86" t="str">
        <f t="shared" si="135"/>
        <v>&gt;</v>
      </c>
      <c r="AO134" s="86">
        <f t="shared" si="136"/>
        <v>0.715087890625</v>
      </c>
      <c r="AP134" s="86">
        <f t="shared" si="137"/>
        <v>14</v>
      </c>
      <c r="AQ134" s="86" t="b">
        <f t="shared" si="138"/>
        <v>1</v>
      </c>
      <c r="AR134" s="86" t="str">
        <f t="shared" si="139"/>
        <v>Speed</v>
      </c>
      <c r="AS134" s="86" t="str">
        <f t="shared" si="140"/>
        <v>&lt;=</v>
      </c>
      <c r="AT134" s="86">
        <f t="shared" si="141"/>
        <v>17.291015625</v>
      </c>
      <c r="AU134" s="86">
        <f t="shared" si="142"/>
        <v>4</v>
      </c>
      <c r="AV134" s="86" t="b">
        <f t="shared" si="143"/>
        <v>0</v>
      </c>
      <c r="AW134" s="86" t="str">
        <f t="shared" si="144"/>
        <v>Distance</v>
      </c>
      <c r="AX134" s="86" t="str">
        <f t="shared" si="145"/>
        <v>&gt;</v>
      </c>
      <c r="AY134" s="86">
        <f t="shared" si="146"/>
        <v>211.703369140625</v>
      </c>
      <c r="AZ134" s="86">
        <f t="shared" si="147"/>
        <v>1</v>
      </c>
      <c r="BA134" s="86" t="b">
        <f t="shared" si="148"/>
        <v>0</v>
      </c>
      <c r="BB134" s="86" t="str">
        <f t="shared" si="149"/>
        <v>Speed</v>
      </c>
      <c r="BC134" s="86" t="str">
        <f t="shared" si="150"/>
        <v>&gt;</v>
      </c>
      <c r="BD134" s="86">
        <f t="shared" si="151"/>
        <v>12.778564453125</v>
      </c>
      <c r="BE134" s="86">
        <f t="shared" si="152"/>
        <v>0</v>
      </c>
      <c r="BF134" s="86" t="b">
        <f t="shared" si="153"/>
        <v>1</v>
      </c>
      <c r="BG134" s="86" t="str">
        <f t="shared" si="154"/>
        <v>Distance</v>
      </c>
      <c r="BH134" s="86" t="str">
        <f t="shared" si="155"/>
        <v>&lt;=</v>
      </c>
      <c r="BI134" s="86">
        <f t="shared" si="156"/>
        <v>341.0556640625</v>
      </c>
      <c r="BJ134" s="15">
        <f t="shared" si="157"/>
        <v>0</v>
      </c>
      <c r="BK134" s="15" t="str">
        <f t="shared" si="158"/>
        <v>GEBR&gt;1,046142578125 AND Speed&gt;15,9658203125 AND Distance&lt;=238,61767578125 AND GEBR&gt;0,715087890625 AND Speed&lt;=17,291015625 AND Distance&gt;211,703369140625 AND Speed&gt;12,778564453125 AND Distance&lt;=341,0556640625</v>
      </c>
      <c r="BM134" s="15">
        <v>0.22216796875</v>
      </c>
      <c r="BN134" s="15">
        <v>0</v>
      </c>
      <c r="BO134" s="15" t="s">
        <v>2151</v>
      </c>
    </row>
    <row r="135" spans="1:67">
      <c r="A135" s="15">
        <v>132</v>
      </c>
      <c r="B135" s="15">
        <v>2</v>
      </c>
      <c r="C135" s="15">
        <v>4285</v>
      </c>
      <c r="D135" s="15">
        <f t="shared" si="106"/>
        <v>1</v>
      </c>
      <c r="E135" s="15">
        <f t="shared" si="107"/>
        <v>189</v>
      </c>
      <c r="F135" s="15">
        <f t="shared" si="108"/>
        <v>1.046142578125</v>
      </c>
      <c r="G135" s="15">
        <v>305</v>
      </c>
      <c r="H135" s="15">
        <v>306</v>
      </c>
      <c r="I135" s="15">
        <v>125</v>
      </c>
      <c r="J135" s="15">
        <v>7</v>
      </c>
      <c r="K135" s="15">
        <v>501</v>
      </c>
      <c r="L135" s="15">
        <v>975</v>
      </c>
      <c r="M135" s="15">
        <f t="shared" si="109"/>
        <v>0.238037109375</v>
      </c>
      <c r="O135" s="86">
        <f t="shared" si="110"/>
        <v>501</v>
      </c>
      <c r="P135" s="86">
        <f t="shared" si="111"/>
        <v>0.333251953125</v>
      </c>
      <c r="Q135" s="86">
        <f t="shared" si="112"/>
        <v>175</v>
      </c>
      <c r="R135" s="86" t="b">
        <f t="shared" si="113"/>
        <v>1</v>
      </c>
      <c r="S135" s="86" t="str">
        <f t="shared" si="114"/>
        <v>Dummy Node</v>
      </c>
      <c r="T135" s="86" t="str">
        <f t="shared" si="115"/>
        <v>N/A</v>
      </c>
      <c r="U135" s="86" t="str">
        <f t="shared" si="116"/>
        <v>N/A</v>
      </c>
      <c r="V135" s="86">
        <f t="shared" si="117"/>
        <v>174</v>
      </c>
      <c r="W135" s="86" t="b">
        <f t="shared" si="118"/>
        <v>1</v>
      </c>
      <c r="X135" s="86" t="str">
        <f t="shared" si="119"/>
        <v>Speed</v>
      </c>
      <c r="Y135" s="86" t="str">
        <f t="shared" si="120"/>
        <v>&lt;=</v>
      </c>
      <c r="Z135" s="86">
        <f t="shared" si="121"/>
        <v>25.720703125</v>
      </c>
      <c r="AA135" s="86">
        <f t="shared" si="122"/>
        <v>172</v>
      </c>
      <c r="AB135" s="86" t="b">
        <f t="shared" si="123"/>
        <v>0</v>
      </c>
      <c r="AC135" s="86" t="str">
        <f t="shared" si="124"/>
        <v>GEBR</v>
      </c>
      <c r="AD135" s="86" t="str">
        <f t="shared" si="125"/>
        <v>&gt;</v>
      </c>
      <c r="AE135" s="86">
        <f t="shared" si="126"/>
        <v>0.85498046875</v>
      </c>
      <c r="AF135" s="86">
        <f t="shared" si="127"/>
        <v>44</v>
      </c>
      <c r="AG135" s="86" t="b">
        <f t="shared" si="128"/>
        <v>0</v>
      </c>
      <c r="AH135" s="86" t="str">
        <f t="shared" si="129"/>
        <v>Distance</v>
      </c>
      <c r="AI135" s="86" t="str">
        <f t="shared" si="130"/>
        <v>&gt;</v>
      </c>
      <c r="AJ135" s="86">
        <f t="shared" si="131"/>
        <v>470.268798828125</v>
      </c>
      <c r="AK135" s="86">
        <f t="shared" si="132"/>
        <v>11</v>
      </c>
      <c r="AL135" s="86" t="b">
        <f t="shared" si="133"/>
        <v>0</v>
      </c>
      <c r="AM135" s="86" t="str">
        <f t="shared" si="134"/>
        <v>Speed</v>
      </c>
      <c r="AN135" s="86" t="str">
        <f t="shared" si="135"/>
        <v>&gt;</v>
      </c>
      <c r="AO135" s="86">
        <f t="shared" si="136"/>
        <v>24.289794921875</v>
      </c>
      <c r="AP135" s="86">
        <f t="shared" si="137"/>
        <v>10</v>
      </c>
      <c r="AQ135" s="86" t="b">
        <f t="shared" si="138"/>
        <v>1</v>
      </c>
      <c r="AR135" s="86" t="str">
        <f t="shared" si="139"/>
        <v>GEBR</v>
      </c>
      <c r="AS135" s="86" t="str">
        <f t="shared" si="140"/>
        <v>&lt;=</v>
      </c>
      <c r="AT135" s="86">
        <f t="shared" si="141"/>
        <v>1.046142578125</v>
      </c>
      <c r="AU135" s="86">
        <f t="shared" si="142"/>
        <v>7</v>
      </c>
      <c r="AV135" s="86" t="b">
        <f t="shared" si="143"/>
        <v>0</v>
      </c>
      <c r="AW135" s="86" t="str">
        <f t="shared" si="144"/>
        <v>Speed</v>
      </c>
      <c r="AX135" s="86" t="str">
        <f t="shared" si="145"/>
        <v>&gt;</v>
      </c>
      <c r="AY135" s="86">
        <f t="shared" si="146"/>
        <v>21.949951171875</v>
      </c>
      <c r="AZ135" s="86">
        <f t="shared" si="147"/>
        <v>2</v>
      </c>
      <c r="BA135" s="86" t="b">
        <f t="shared" si="148"/>
        <v>1</v>
      </c>
      <c r="BB135" s="86" t="str">
        <f t="shared" si="149"/>
        <v>Distance</v>
      </c>
      <c r="BC135" s="86" t="str">
        <f t="shared" si="150"/>
        <v>&lt;=</v>
      </c>
      <c r="BD135" s="86">
        <f t="shared" si="151"/>
        <v>500.308837890625</v>
      </c>
      <c r="BE135" s="86">
        <f t="shared" si="152"/>
        <v>0</v>
      </c>
      <c r="BF135" s="86" t="b">
        <f t="shared" si="153"/>
        <v>0</v>
      </c>
      <c r="BG135" s="86" t="str">
        <f t="shared" si="154"/>
        <v>Distance</v>
      </c>
      <c r="BH135" s="86" t="str">
        <f t="shared" si="155"/>
        <v>&gt;</v>
      </c>
      <c r="BI135" s="86">
        <f t="shared" si="156"/>
        <v>341.0556640625</v>
      </c>
      <c r="BJ135" s="15">
        <f t="shared" si="157"/>
        <v>0</v>
      </c>
      <c r="BK135" s="15" t="str">
        <f t="shared" si="158"/>
        <v>Speed&lt;=25,720703125 AND GEBR&gt;0,85498046875 AND Distance&gt;470,268798828125 AND Speed&gt;24,289794921875 AND GEBR&lt;=1,046142578125 AND Speed&gt;21,949951171875 AND Distance&lt;=500,308837890625 AND Distance&gt;341,0556640625</v>
      </c>
      <c r="BM135" s="15">
        <v>0.22216796875</v>
      </c>
      <c r="BN135" s="15">
        <v>0</v>
      </c>
      <c r="BO135" s="15" t="s">
        <v>2154</v>
      </c>
    </row>
    <row r="136" spans="1:67">
      <c r="A136" s="15">
        <v>133</v>
      </c>
      <c r="B136" s="15">
        <v>-2</v>
      </c>
      <c r="C136" s="15">
        <v>-8192</v>
      </c>
      <c r="D136" s="15">
        <f t="shared" si="106"/>
        <v>-1</v>
      </c>
      <c r="E136" s="15">
        <f t="shared" si="107"/>
        <v>0</v>
      </c>
      <c r="F136" s="15">
        <f t="shared" si="108"/>
        <v>-1</v>
      </c>
      <c r="G136" s="15">
        <v>491</v>
      </c>
      <c r="H136" s="15">
        <v>492</v>
      </c>
      <c r="I136" s="15">
        <v>117</v>
      </c>
      <c r="J136" s="15">
        <v>8</v>
      </c>
      <c r="K136" s="15">
        <v>502</v>
      </c>
      <c r="L136" s="15">
        <v>1365</v>
      </c>
      <c r="M136" s="15">
        <f t="shared" si="109"/>
        <v>0.333251953125</v>
      </c>
      <c r="O136" s="86">
        <f t="shared" si="110"/>
        <v>502</v>
      </c>
      <c r="P136" s="86">
        <f t="shared" si="111"/>
        <v>0.333251953125</v>
      </c>
      <c r="Q136" s="86">
        <f t="shared" si="112"/>
        <v>175</v>
      </c>
      <c r="R136" s="86" t="b">
        <f t="shared" si="113"/>
        <v>0</v>
      </c>
      <c r="S136" s="86" t="str">
        <f t="shared" si="114"/>
        <v>Dummy Node</v>
      </c>
      <c r="T136" s="86" t="str">
        <f t="shared" si="115"/>
        <v>N/A</v>
      </c>
      <c r="U136" s="86" t="str">
        <f t="shared" si="116"/>
        <v>N/A</v>
      </c>
      <c r="V136" s="86">
        <f t="shared" si="117"/>
        <v>174</v>
      </c>
      <c r="W136" s="86" t="b">
        <f t="shared" si="118"/>
        <v>1</v>
      </c>
      <c r="X136" s="86" t="str">
        <f t="shared" si="119"/>
        <v>Speed</v>
      </c>
      <c r="Y136" s="86" t="str">
        <f t="shared" si="120"/>
        <v>&lt;=</v>
      </c>
      <c r="Z136" s="86">
        <f t="shared" si="121"/>
        <v>25.720703125</v>
      </c>
      <c r="AA136" s="86">
        <f t="shared" si="122"/>
        <v>172</v>
      </c>
      <c r="AB136" s="86" t="b">
        <f t="shared" si="123"/>
        <v>0</v>
      </c>
      <c r="AC136" s="86" t="str">
        <f t="shared" si="124"/>
        <v>GEBR</v>
      </c>
      <c r="AD136" s="86" t="str">
        <f t="shared" si="125"/>
        <v>&gt;</v>
      </c>
      <c r="AE136" s="86">
        <f t="shared" si="126"/>
        <v>0.85498046875</v>
      </c>
      <c r="AF136" s="86">
        <f t="shared" si="127"/>
        <v>44</v>
      </c>
      <c r="AG136" s="86" t="b">
        <f t="shared" si="128"/>
        <v>0</v>
      </c>
      <c r="AH136" s="86" t="str">
        <f t="shared" si="129"/>
        <v>Distance</v>
      </c>
      <c r="AI136" s="86" t="str">
        <f t="shared" si="130"/>
        <v>&gt;</v>
      </c>
      <c r="AJ136" s="86">
        <f t="shared" si="131"/>
        <v>470.268798828125</v>
      </c>
      <c r="AK136" s="86">
        <f t="shared" si="132"/>
        <v>11</v>
      </c>
      <c r="AL136" s="86" t="b">
        <f t="shared" si="133"/>
        <v>0</v>
      </c>
      <c r="AM136" s="86" t="str">
        <f t="shared" si="134"/>
        <v>Speed</v>
      </c>
      <c r="AN136" s="86" t="str">
        <f t="shared" si="135"/>
        <v>&gt;</v>
      </c>
      <c r="AO136" s="86">
        <f t="shared" si="136"/>
        <v>24.289794921875</v>
      </c>
      <c r="AP136" s="86">
        <f t="shared" si="137"/>
        <v>10</v>
      </c>
      <c r="AQ136" s="86" t="b">
        <f t="shared" si="138"/>
        <v>1</v>
      </c>
      <c r="AR136" s="86" t="str">
        <f t="shared" si="139"/>
        <v>GEBR</v>
      </c>
      <c r="AS136" s="86" t="str">
        <f t="shared" si="140"/>
        <v>&lt;=</v>
      </c>
      <c r="AT136" s="86">
        <f t="shared" si="141"/>
        <v>1.046142578125</v>
      </c>
      <c r="AU136" s="86">
        <f t="shared" si="142"/>
        <v>7</v>
      </c>
      <c r="AV136" s="86" t="b">
        <f t="shared" si="143"/>
        <v>0</v>
      </c>
      <c r="AW136" s="86" t="str">
        <f t="shared" si="144"/>
        <v>Speed</v>
      </c>
      <c r="AX136" s="86" t="str">
        <f t="shared" si="145"/>
        <v>&gt;</v>
      </c>
      <c r="AY136" s="86">
        <f t="shared" si="146"/>
        <v>21.949951171875</v>
      </c>
      <c r="AZ136" s="86">
        <f t="shared" si="147"/>
        <v>2</v>
      </c>
      <c r="BA136" s="86" t="b">
        <f t="shared" si="148"/>
        <v>1</v>
      </c>
      <c r="BB136" s="86" t="str">
        <f t="shared" si="149"/>
        <v>Distance</v>
      </c>
      <c r="BC136" s="86" t="str">
        <f t="shared" si="150"/>
        <v>&lt;=</v>
      </c>
      <c r="BD136" s="86">
        <f t="shared" si="151"/>
        <v>500.308837890625</v>
      </c>
      <c r="BE136" s="86">
        <f t="shared" si="152"/>
        <v>0</v>
      </c>
      <c r="BF136" s="86" t="b">
        <f t="shared" si="153"/>
        <v>0</v>
      </c>
      <c r="BG136" s="86" t="str">
        <f t="shared" si="154"/>
        <v>Distance</v>
      </c>
      <c r="BH136" s="86" t="str">
        <f t="shared" si="155"/>
        <v>&gt;</v>
      </c>
      <c r="BI136" s="86">
        <f t="shared" si="156"/>
        <v>341.0556640625</v>
      </c>
      <c r="BJ136" s="15">
        <f t="shared" si="157"/>
        <v>0</v>
      </c>
      <c r="BK136" s="15" t="str">
        <f t="shared" si="158"/>
        <v>Speed&lt;=25,720703125 AND GEBR&gt;0,85498046875 AND Distance&gt;470,268798828125 AND Speed&gt;24,289794921875 AND GEBR&lt;=1,046142578125 AND Speed&gt;21,949951171875 AND Distance&lt;=500,308837890625 AND Distance&gt;341,0556640625</v>
      </c>
      <c r="BM136" s="15">
        <v>0.22216796875</v>
      </c>
      <c r="BN136" s="15">
        <v>0</v>
      </c>
      <c r="BO136" s="15" t="s">
        <v>2158</v>
      </c>
    </row>
    <row r="137" spans="1:67">
      <c r="A137" s="15">
        <v>134</v>
      </c>
      <c r="B137" s="15">
        <v>1</v>
      </c>
      <c r="C137" s="15">
        <v>62455</v>
      </c>
      <c r="D137" s="15">
        <f t="shared" si="106"/>
        <v>15</v>
      </c>
      <c r="E137" s="15">
        <f t="shared" si="107"/>
        <v>1015</v>
      </c>
      <c r="F137" s="15">
        <f t="shared" si="108"/>
        <v>15.247802734375</v>
      </c>
      <c r="G137" s="15">
        <v>315</v>
      </c>
      <c r="H137" s="15">
        <v>316</v>
      </c>
      <c r="I137" s="15">
        <v>117</v>
      </c>
      <c r="J137" s="15">
        <v>8</v>
      </c>
      <c r="K137" s="15">
        <v>505</v>
      </c>
      <c r="L137" s="15">
        <v>341</v>
      </c>
      <c r="M137" s="15">
        <f t="shared" si="109"/>
        <v>8.3251953125E-2</v>
      </c>
      <c r="O137" s="86">
        <f t="shared" si="110"/>
        <v>505</v>
      </c>
      <c r="P137" s="86">
        <f t="shared" si="111"/>
        <v>0.333251953125</v>
      </c>
      <c r="Q137" s="86">
        <f t="shared" si="112"/>
        <v>196</v>
      </c>
      <c r="R137" s="86" t="b">
        <f t="shared" si="113"/>
        <v>1</v>
      </c>
      <c r="S137" s="86" t="str">
        <f t="shared" si="114"/>
        <v>Dummy Node</v>
      </c>
      <c r="T137" s="86" t="str">
        <f t="shared" si="115"/>
        <v>N/A</v>
      </c>
      <c r="U137" s="86" t="str">
        <f t="shared" si="116"/>
        <v>N/A</v>
      </c>
      <c r="V137" s="86">
        <f t="shared" si="117"/>
        <v>194</v>
      </c>
      <c r="W137" s="86" t="b">
        <f t="shared" si="118"/>
        <v>0</v>
      </c>
      <c r="X137" s="86" t="str">
        <f t="shared" si="119"/>
        <v>Speed</v>
      </c>
      <c r="Y137" s="86" t="str">
        <f t="shared" si="120"/>
        <v>&gt;</v>
      </c>
      <c r="Z137" s="86">
        <f t="shared" si="121"/>
        <v>6.4287109375</v>
      </c>
      <c r="AA137" s="86">
        <f t="shared" si="122"/>
        <v>191</v>
      </c>
      <c r="AB137" s="86" t="b">
        <f t="shared" si="123"/>
        <v>0</v>
      </c>
      <c r="AC137" s="86" t="str">
        <f t="shared" si="124"/>
        <v>Distance</v>
      </c>
      <c r="AD137" s="86" t="str">
        <f t="shared" si="125"/>
        <v>&gt;</v>
      </c>
      <c r="AE137" s="86">
        <f t="shared" si="126"/>
        <v>45.30810546875</v>
      </c>
      <c r="AF137" s="86">
        <f t="shared" si="127"/>
        <v>65</v>
      </c>
      <c r="AG137" s="86" t="b">
        <f t="shared" si="128"/>
        <v>1</v>
      </c>
      <c r="AH137" s="86" t="str">
        <f t="shared" si="129"/>
        <v>Speed</v>
      </c>
      <c r="AI137" s="86" t="str">
        <f t="shared" si="130"/>
        <v>&lt;=</v>
      </c>
      <c r="AJ137" s="86">
        <f t="shared" si="131"/>
        <v>6.729736328125</v>
      </c>
      <c r="AK137" s="86">
        <f t="shared" si="132"/>
        <v>18</v>
      </c>
      <c r="AL137" s="86" t="b">
        <f t="shared" si="133"/>
        <v>1</v>
      </c>
      <c r="AM137" s="86" t="str">
        <f t="shared" si="134"/>
        <v>Distance</v>
      </c>
      <c r="AN137" s="86" t="str">
        <f t="shared" si="135"/>
        <v>&lt;=</v>
      </c>
      <c r="AO137" s="86">
        <f t="shared" si="136"/>
        <v>62.364990234375</v>
      </c>
      <c r="AP137" s="86">
        <f t="shared" si="137"/>
        <v>5</v>
      </c>
      <c r="AQ137" s="86" t="b">
        <f t="shared" si="138"/>
        <v>0</v>
      </c>
      <c r="AR137" s="86" t="str">
        <f t="shared" si="139"/>
        <v>Speed</v>
      </c>
      <c r="AS137" s="86" t="str">
        <f t="shared" si="140"/>
        <v>&gt;</v>
      </c>
      <c r="AT137" s="86">
        <f t="shared" si="141"/>
        <v>5.92333984375</v>
      </c>
      <c r="AU137" s="86">
        <f t="shared" si="142"/>
        <v>3</v>
      </c>
      <c r="AV137" s="86" t="b">
        <f t="shared" si="143"/>
        <v>1</v>
      </c>
      <c r="AW137" s="86" t="str">
        <f t="shared" si="144"/>
        <v>Distance</v>
      </c>
      <c r="AX137" s="86" t="str">
        <f t="shared" si="145"/>
        <v>&lt;=</v>
      </c>
      <c r="AY137" s="86">
        <f t="shared" si="146"/>
        <v>87.981201171875</v>
      </c>
      <c r="AZ137" s="86">
        <f t="shared" si="147"/>
        <v>1</v>
      </c>
      <c r="BA137" s="86" t="b">
        <f t="shared" si="148"/>
        <v>1</v>
      </c>
      <c r="BB137" s="86" t="str">
        <f t="shared" si="149"/>
        <v>Speed</v>
      </c>
      <c r="BC137" s="86" t="str">
        <f t="shared" si="150"/>
        <v>&lt;=</v>
      </c>
      <c r="BD137" s="86">
        <f t="shared" si="151"/>
        <v>12.778564453125</v>
      </c>
      <c r="BE137" s="86">
        <f t="shared" si="152"/>
        <v>0</v>
      </c>
      <c r="BF137" s="86" t="b">
        <f t="shared" si="153"/>
        <v>1</v>
      </c>
      <c r="BG137" s="86" t="str">
        <f t="shared" si="154"/>
        <v>Distance</v>
      </c>
      <c r="BH137" s="86" t="str">
        <f t="shared" si="155"/>
        <v>&lt;=</v>
      </c>
      <c r="BI137" s="86">
        <f t="shared" si="156"/>
        <v>341.0556640625</v>
      </c>
      <c r="BJ137" s="15">
        <f t="shared" si="157"/>
        <v>0</v>
      </c>
      <c r="BK137" s="15" t="str">
        <f t="shared" si="158"/>
        <v>Speed&gt;6,4287109375 AND Distance&gt;45,30810546875 AND Speed&lt;=6,729736328125 AND Distance&lt;=62,364990234375 AND Speed&gt;5,92333984375 AND Distance&lt;=87,981201171875 AND Speed&lt;=12,778564453125 AND Distance&lt;=341,0556640625</v>
      </c>
      <c r="BM137" s="15">
        <v>0.22216796875</v>
      </c>
      <c r="BN137" s="15">
        <v>0</v>
      </c>
      <c r="BO137" s="15" t="s">
        <v>2165</v>
      </c>
    </row>
    <row r="138" spans="1:67">
      <c r="A138" s="15">
        <v>135</v>
      </c>
      <c r="B138" s="15">
        <v>-2</v>
      </c>
      <c r="C138" s="15">
        <v>-8192</v>
      </c>
      <c r="D138" s="15">
        <f t="shared" si="106"/>
        <v>-1</v>
      </c>
      <c r="E138" s="15">
        <f t="shared" si="107"/>
        <v>0</v>
      </c>
      <c r="F138" s="15">
        <f t="shared" si="108"/>
        <v>-1</v>
      </c>
      <c r="G138" s="15">
        <v>-1</v>
      </c>
      <c r="H138" s="15">
        <v>-1</v>
      </c>
      <c r="I138" s="15">
        <v>101</v>
      </c>
      <c r="J138" s="15">
        <v>9</v>
      </c>
      <c r="K138" s="15">
        <v>506</v>
      </c>
      <c r="L138" s="15">
        <v>853</v>
      </c>
      <c r="M138" s="15">
        <f t="shared" si="109"/>
        <v>0.208251953125</v>
      </c>
      <c r="O138" s="86">
        <f t="shared" si="110"/>
        <v>506</v>
      </c>
      <c r="P138" s="86">
        <f t="shared" si="111"/>
        <v>0.333251953125</v>
      </c>
      <c r="Q138" s="86">
        <f t="shared" si="112"/>
        <v>196</v>
      </c>
      <c r="R138" s="86" t="b">
        <f t="shared" si="113"/>
        <v>0</v>
      </c>
      <c r="S138" s="86" t="str">
        <f t="shared" si="114"/>
        <v>Dummy Node</v>
      </c>
      <c r="T138" s="86" t="str">
        <f t="shared" si="115"/>
        <v>N/A</v>
      </c>
      <c r="U138" s="86" t="str">
        <f t="shared" si="116"/>
        <v>N/A</v>
      </c>
      <c r="V138" s="86">
        <f t="shared" si="117"/>
        <v>194</v>
      </c>
      <c r="W138" s="86" t="b">
        <f t="shared" si="118"/>
        <v>0</v>
      </c>
      <c r="X138" s="86" t="str">
        <f t="shared" si="119"/>
        <v>Speed</v>
      </c>
      <c r="Y138" s="86" t="str">
        <f t="shared" si="120"/>
        <v>&gt;</v>
      </c>
      <c r="Z138" s="86">
        <f t="shared" si="121"/>
        <v>6.4287109375</v>
      </c>
      <c r="AA138" s="86">
        <f t="shared" si="122"/>
        <v>191</v>
      </c>
      <c r="AB138" s="86" t="b">
        <f t="shared" si="123"/>
        <v>0</v>
      </c>
      <c r="AC138" s="86" t="str">
        <f t="shared" si="124"/>
        <v>Distance</v>
      </c>
      <c r="AD138" s="86" t="str">
        <f t="shared" si="125"/>
        <v>&gt;</v>
      </c>
      <c r="AE138" s="86">
        <f t="shared" si="126"/>
        <v>45.30810546875</v>
      </c>
      <c r="AF138" s="86">
        <f t="shared" si="127"/>
        <v>65</v>
      </c>
      <c r="AG138" s="86" t="b">
        <f t="shared" si="128"/>
        <v>1</v>
      </c>
      <c r="AH138" s="86" t="str">
        <f t="shared" si="129"/>
        <v>Speed</v>
      </c>
      <c r="AI138" s="86" t="str">
        <f t="shared" si="130"/>
        <v>&lt;=</v>
      </c>
      <c r="AJ138" s="86">
        <f t="shared" si="131"/>
        <v>6.729736328125</v>
      </c>
      <c r="AK138" s="86">
        <f t="shared" si="132"/>
        <v>18</v>
      </c>
      <c r="AL138" s="86" t="b">
        <f t="shared" si="133"/>
        <v>1</v>
      </c>
      <c r="AM138" s="86" t="str">
        <f t="shared" si="134"/>
        <v>Distance</v>
      </c>
      <c r="AN138" s="86" t="str">
        <f t="shared" si="135"/>
        <v>&lt;=</v>
      </c>
      <c r="AO138" s="86">
        <f t="shared" si="136"/>
        <v>62.364990234375</v>
      </c>
      <c r="AP138" s="86">
        <f t="shared" si="137"/>
        <v>5</v>
      </c>
      <c r="AQ138" s="86" t="b">
        <f t="shared" si="138"/>
        <v>0</v>
      </c>
      <c r="AR138" s="86" t="str">
        <f t="shared" si="139"/>
        <v>Speed</v>
      </c>
      <c r="AS138" s="86" t="str">
        <f t="shared" si="140"/>
        <v>&gt;</v>
      </c>
      <c r="AT138" s="86">
        <f t="shared" si="141"/>
        <v>5.92333984375</v>
      </c>
      <c r="AU138" s="86">
        <f t="shared" si="142"/>
        <v>3</v>
      </c>
      <c r="AV138" s="86" t="b">
        <f t="shared" si="143"/>
        <v>1</v>
      </c>
      <c r="AW138" s="86" t="str">
        <f t="shared" si="144"/>
        <v>Distance</v>
      </c>
      <c r="AX138" s="86" t="str">
        <f t="shared" si="145"/>
        <v>&lt;=</v>
      </c>
      <c r="AY138" s="86">
        <f t="shared" si="146"/>
        <v>87.981201171875</v>
      </c>
      <c r="AZ138" s="86">
        <f t="shared" si="147"/>
        <v>1</v>
      </c>
      <c r="BA138" s="86" t="b">
        <f t="shared" si="148"/>
        <v>1</v>
      </c>
      <c r="BB138" s="86" t="str">
        <f t="shared" si="149"/>
        <v>Speed</v>
      </c>
      <c r="BC138" s="86" t="str">
        <f t="shared" si="150"/>
        <v>&lt;=</v>
      </c>
      <c r="BD138" s="86">
        <f t="shared" si="151"/>
        <v>12.778564453125</v>
      </c>
      <c r="BE138" s="86">
        <f t="shared" si="152"/>
        <v>0</v>
      </c>
      <c r="BF138" s="86" t="b">
        <f t="shared" si="153"/>
        <v>1</v>
      </c>
      <c r="BG138" s="86" t="str">
        <f t="shared" si="154"/>
        <v>Distance</v>
      </c>
      <c r="BH138" s="86" t="str">
        <f t="shared" si="155"/>
        <v>&lt;=</v>
      </c>
      <c r="BI138" s="86">
        <f t="shared" si="156"/>
        <v>341.0556640625</v>
      </c>
      <c r="BJ138" s="15">
        <f t="shared" si="157"/>
        <v>0</v>
      </c>
      <c r="BK138" s="15" t="str">
        <f t="shared" si="158"/>
        <v>Speed&gt;6,4287109375 AND Distance&gt;45,30810546875 AND Speed&lt;=6,729736328125 AND Distance&lt;=62,364990234375 AND Speed&gt;5,92333984375 AND Distance&lt;=87,981201171875 AND Speed&lt;=12,778564453125 AND Distance&lt;=341,0556640625</v>
      </c>
      <c r="BM138" s="15">
        <v>0.22216796875</v>
      </c>
      <c r="BN138" s="15">
        <v>0</v>
      </c>
      <c r="BO138" s="15" t="s">
        <v>2176</v>
      </c>
    </row>
    <row r="139" spans="1:67">
      <c r="A139" s="15">
        <v>136</v>
      </c>
      <c r="B139" s="15">
        <v>-2</v>
      </c>
      <c r="C139" s="15">
        <v>-8192</v>
      </c>
      <c r="D139" s="15">
        <f t="shared" si="106"/>
        <v>-1</v>
      </c>
      <c r="E139" s="15">
        <f t="shared" si="107"/>
        <v>0</v>
      </c>
      <c r="F139" s="15">
        <f t="shared" si="108"/>
        <v>-1</v>
      </c>
      <c r="G139" s="15">
        <v>-1</v>
      </c>
      <c r="H139" s="15">
        <v>-1</v>
      </c>
      <c r="I139" s="15">
        <v>101</v>
      </c>
      <c r="J139" s="15">
        <v>9</v>
      </c>
      <c r="K139" s="15">
        <v>509</v>
      </c>
      <c r="L139" s="15">
        <v>0</v>
      </c>
      <c r="M139" s="15">
        <f t="shared" si="109"/>
        <v>0</v>
      </c>
      <c r="O139" s="86">
        <f t="shared" si="110"/>
        <v>509</v>
      </c>
      <c r="P139" s="86">
        <f t="shared" si="111"/>
        <v>0.333251953125</v>
      </c>
      <c r="Q139" s="86">
        <f t="shared" si="112"/>
        <v>205</v>
      </c>
      <c r="R139" s="86" t="b">
        <f t="shared" si="113"/>
        <v>1</v>
      </c>
      <c r="S139" s="86" t="str">
        <f t="shared" si="114"/>
        <v>Dummy Node</v>
      </c>
      <c r="T139" s="86" t="str">
        <f t="shared" si="115"/>
        <v>N/A</v>
      </c>
      <c r="U139" s="86" t="str">
        <f t="shared" si="116"/>
        <v>N/A</v>
      </c>
      <c r="V139" s="86">
        <f t="shared" si="117"/>
        <v>204</v>
      </c>
      <c r="W139" s="86" t="b">
        <f t="shared" si="118"/>
        <v>1</v>
      </c>
      <c r="X139" s="86" t="str">
        <f t="shared" si="119"/>
        <v>Speed</v>
      </c>
      <c r="Y139" s="86" t="str">
        <f t="shared" si="120"/>
        <v>&lt;=</v>
      </c>
      <c r="Z139" s="86">
        <f t="shared" si="121"/>
        <v>9.7939453125</v>
      </c>
      <c r="AA139" s="86">
        <f t="shared" si="122"/>
        <v>68</v>
      </c>
      <c r="AB139" s="86" t="b">
        <f t="shared" si="123"/>
        <v>0</v>
      </c>
      <c r="AC139" s="86" t="str">
        <f t="shared" si="124"/>
        <v>GEBR</v>
      </c>
      <c r="AD139" s="86" t="str">
        <f t="shared" si="125"/>
        <v>&gt;</v>
      </c>
      <c r="AE139" s="86">
        <f t="shared" si="126"/>
        <v>1.27880859375</v>
      </c>
      <c r="AF139" s="86">
        <f t="shared" si="127"/>
        <v>66</v>
      </c>
      <c r="AG139" s="86" t="b">
        <f t="shared" si="128"/>
        <v>0</v>
      </c>
      <c r="AH139" s="86" t="str">
        <f t="shared" si="129"/>
        <v>Speed</v>
      </c>
      <c r="AI139" s="86" t="str">
        <f t="shared" si="130"/>
        <v>&gt;</v>
      </c>
      <c r="AJ139" s="86">
        <f t="shared" si="131"/>
        <v>8.373779296875</v>
      </c>
      <c r="AK139" s="86">
        <f t="shared" si="132"/>
        <v>18</v>
      </c>
      <c r="AL139" s="86" t="b">
        <f t="shared" si="133"/>
        <v>0</v>
      </c>
      <c r="AM139" s="86" t="str">
        <f t="shared" si="134"/>
        <v>Distance</v>
      </c>
      <c r="AN139" s="86" t="str">
        <f t="shared" si="135"/>
        <v>&gt;</v>
      </c>
      <c r="AO139" s="86">
        <f t="shared" si="136"/>
        <v>62.364990234375</v>
      </c>
      <c r="AP139" s="86">
        <f t="shared" si="137"/>
        <v>5</v>
      </c>
      <c r="AQ139" s="86" t="b">
        <f t="shared" si="138"/>
        <v>0</v>
      </c>
      <c r="AR139" s="86" t="str">
        <f t="shared" si="139"/>
        <v>Speed</v>
      </c>
      <c r="AS139" s="86" t="str">
        <f t="shared" si="140"/>
        <v>&gt;</v>
      </c>
      <c r="AT139" s="86">
        <f t="shared" si="141"/>
        <v>5.92333984375</v>
      </c>
      <c r="AU139" s="86">
        <f t="shared" si="142"/>
        <v>3</v>
      </c>
      <c r="AV139" s="86" t="b">
        <f t="shared" si="143"/>
        <v>1</v>
      </c>
      <c r="AW139" s="86" t="str">
        <f t="shared" si="144"/>
        <v>Distance</v>
      </c>
      <c r="AX139" s="86" t="str">
        <f t="shared" si="145"/>
        <v>&lt;=</v>
      </c>
      <c r="AY139" s="86">
        <f t="shared" si="146"/>
        <v>87.981201171875</v>
      </c>
      <c r="AZ139" s="86">
        <f t="shared" si="147"/>
        <v>1</v>
      </c>
      <c r="BA139" s="86" t="b">
        <f t="shared" si="148"/>
        <v>1</v>
      </c>
      <c r="BB139" s="86" t="str">
        <f t="shared" si="149"/>
        <v>Speed</v>
      </c>
      <c r="BC139" s="86" t="str">
        <f t="shared" si="150"/>
        <v>&lt;=</v>
      </c>
      <c r="BD139" s="86">
        <f t="shared" si="151"/>
        <v>12.778564453125</v>
      </c>
      <c r="BE139" s="86">
        <f t="shared" si="152"/>
        <v>0</v>
      </c>
      <c r="BF139" s="86" t="b">
        <f t="shared" si="153"/>
        <v>1</v>
      </c>
      <c r="BG139" s="86" t="str">
        <f t="shared" si="154"/>
        <v>Distance</v>
      </c>
      <c r="BH139" s="86" t="str">
        <f t="shared" si="155"/>
        <v>&lt;=</v>
      </c>
      <c r="BI139" s="86">
        <f t="shared" si="156"/>
        <v>341.0556640625</v>
      </c>
      <c r="BJ139" s="15">
        <f t="shared" si="157"/>
        <v>0</v>
      </c>
      <c r="BK139" s="15" t="str">
        <f t="shared" si="158"/>
        <v>Speed&lt;=9,7939453125 AND GEBR&gt;1,27880859375 AND Speed&gt;8,373779296875 AND Distance&gt;62,364990234375 AND Speed&gt;5,92333984375 AND Distance&lt;=87,981201171875 AND Speed&lt;=12,778564453125 AND Distance&lt;=341,0556640625</v>
      </c>
      <c r="BM139" s="15">
        <v>0.22216796875</v>
      </c>
      <c r="BN139" s="15">
        <v>0</v>
      </c>
      <c r="BO139" s="15" t="s">
        <v>2180</v>
      </c>
    </row>
    <row r="140" spans="1:67">
      <c r="A140" s="15">
        <v>137</v>
      </c>
      <c r="B140" s="15">
        <v>1</v>
      </c>
      <c r="C140" s="15">
        <v>71172</v>
      </c>
      <c r="D140" s="15">
        <f t="shared" si="106"/>
        <v>17</v>
      </c>
      <c r="E140" s="15">
        <f t="shared" si="107"/>
        <v>1540</v>
      </c>
      <c r="F140" s="15">
        <f t="shared" si="108"/>
        <v>17.3759765625</v>
      </c>
      <c r="G140" s="15">
        <v>375</v>
      </c>
      <c r="H140" s="15">
        <v>376</v>
      </c>
      <c r="I140" s="15">
        <v>59</v>
      </c>
      <c r="J140" s="15">
        <v>8</v>
      </c>
      <c r="K140" s="15">
        <v>510</v>
      </c>
      <c r="L140" s="15">
        <v>8</v>
      </c>
      <c r="M140" s="15">
        <f t="shared" si="109"/>
        <v>1.953125E-3</v>
      </c>
      <c r="O140" s="86">
        <f t="shared" si="110"/>
        <v>510</v>
      </c>
      <c r="P140" s="86">
        <f t="shared" si="111"/>
        <v>0.333251953125</v>
      </c>
      <c r="Q140" s="86">
        <f t="shared" si="112"/>
        <v>205</v>
      </c>
      <c r="R140" s="86" t="b">
        <f t="shared" si="113"/>
        <v>0</v>
      </c>
      <c r="S140" s="86" t="str">
        <f t="shared" si="114"/>
        <v>Dummy Node</v>
      </c>
      <c r="T140" s="86" t="str">
        <f t="shared" si="115"/>
        <v>N/A</v>
      </c>
      <c r="U140" s="86" t="str">
        <f t="shared" si="116"/>
        <v>N/A</v>
      </c>
      <c r="V140" s="86">
        <f t="shared" si="117"/>
        <v>204</v>
      </c>
      <c r="W140" s="86" t="b">
        <f t="shared" si="118"/>
        <v>1</v>
      </c>
      <c r="X140" s="86" t="str">
        <f t="shared" si="119"/>
        <v>Speed</v>
      </c>
      <c r="Y140" s="86" t="str">
        <f t="shared" si="120"/>
        <v>&lt;=</v>
      </c>
      <c r="Z140" s="86">
        <f t="shared" si="121"/>
        <v>9.7939453125</v>
      </c>
      <c r="AA140" s="86">
        <f t="shared" si="122"/>
        <v>68</v>
      </c>
      <c r="AB140" s="86" t="b">
        <f t="shared" si="123"/>
        <v>0</v>
      </c>
      <c r="AC140" s="86" t="str">
        <f t="shared" si="124"/>
        <v>GEBR</v>
      </c>
      <c r="AD140" s="86" t="str">
        <f t="shared" si="125"/>
        <v>&gt;</v>
      </c>
      <c r="AE140" s="86">
        <f t="shared" si="126"/>
        <v>1.27880859375</v>
      </c>
      <c r="AF140" s="86">
        <f t="shared" si="127"/>
        <v>66</v>
      </c>
      <c r="AG140" s="86" t="b">
        <f t="shared" si="128"/>
        <v>0</v>
      </c>
      <c r="AH140" s="86" t="str">
        <f t="shared" si="129"/>
        <v>Speed</v>
      </c>
      <c r="AI140" s="86" t="str">
        <f t="shared" si="130"/>
        <v>&gt;</v>
      </c>
      <c r="AJ140" s="86">
        <f t="shared" si="131"/>
        <v>8.373779296875</v>
      </c>
      <c r="AK140" s="86">
        <f t="shared" si="132"/>
        <v>18</v>
      </c>
      <c r="AL140" s="86" t="b">
        <f t="shared" si="133"/>
        <v>0</v>
      </c>
      <c r="AM140" s="86" t="str">
        <f t="shared" si="134"/>
        <v>Distance</v>
      </c>
      <c r="AN140" s="86" t="str">
        <f t="shared" si="135"/>
        <v>&gt;</v>
      </c>
      <c r="AO140" s="86">
        <f t="shared" si="136"/>
        <v>62.364990234375</v>
      </c>
      <c r="AP140" s="86">
        <f t="shared" si="137"/>
        <v>5</v>
      </c>
      <c r="AQ140" s="86" t="b">
        <f t="shared" si="138"/>
        <v>0</v>
      </c>
      <c r="AR140" s="86" t="str">
        <f t="shared" si="139"/>
        <v>Speed</v>
      </c>
      <c r="AS140" s="86" t="str">
        <f t="shared" si="140"/>
        <v>&gt;</v>
      </c>
      <c r="AT140" s="86">
        <f t="shared" si="141"/>
        <v>5.92333984375</v>
      </c>
      <c r="AU140" s="86">
        <f t="shared" si="142"/>
        <v>3</v>
      </c>
      <c r="AV140" s="86" t="b">
        <f t="shared" si="143"/>
        <v>1</v>
      </c>
      <c r="AW140" s="86" t="str">
        <f t="shared" si="144"/>
        <v>Distance</v>
      </c>
      <c r="AX140" s="86" t="str">
        <f t="shared" si="145"/>
        <v>&lt;=</v>
      </c>
      <c r="AY140" s="86">
        <f t="shared" si="146"/>
        <v>87.981201171875</v>
      </c>
      <c r="AZ140" s="86">
        <f t="shared" si="147"/>
        <v>1</v>
      </c>
      <c r="BA140" s="86" t="b">
        <f t="shared" si="148"/>
        <v>1</v>
      </c>
      <c r="BB140" s="86" t="str">
        <f t="shared" si="149"/>
        <v>Speed</v>
      </c>
      <c r="BC140" s="86" t="str">
        <f t="shared" si="150"/>
        <v>&lt;=</v>
      </c>
      <c r="BD140" s="86">
        <f t="shared" si="151"/>
        <v>12.778564453125</v>
      </c>
      <c r="BE140" s="86">
        <f t="shared" si="152"/>
        <v>0</v>
      </c>
      <c r="BF140" s="86" t="b">
        <f t="shared" si="153"/>
        <v>1</v>
      </c>
      <c r="BG140" s="86" t="str">
        <f t="shared" si="154"/>
        <v>Distance</v>
      </c>
      <c r="BH140" s="86" t="str">
        <f t="shared" si="155"/>
        <v>&lt;=</v>
      </c>
      <c r="BI140" s="86">
        <f t="shared" si="156"/>
        <v>341.0556640625</v>
      </c>
      <c r="BJ140" s="15">
        <f t="shared" si="157"/>
        <v>0</v>
      </c>
      <c r="BK140" s="15" t="str">
        <f t="shared" si="158"/>
        <v>Speed&lt;=9,7939453125 AND GEBR&gt;1,27880859375 AND Speed&gt;8,373779296875 AND Distance&gt;62,364990234375 AND Speed&gt;5,92333984375 AND Distance&lt;=87,981201171875 AND Speed&lt;=12,778564453125 AND Distance&lt;=341,0556640625</v>
      </c>
      <c r="BM140" s="15">
        <v>0.22216796875</v>
      </c>
      <c r="BN140" s="15">
        <v>0</v>
      </c>
      <c r="BO140" s="15" t="s">
        <v>2192</v>
      </c>
    </row>
    <row r="141" spans="1:67">
      <c r="A141" s="15">
        <v>138</v>
      </c>
      <c r="B141" s="15">
        <v>2</v>
      </c>
      <c r="C141" s="15">
        <v>3502</v>
      </c>
      <c r="D141" s="15">
        <f t="shared" si="106"/>
        <v>0</v>
      </c>
      <c r="E141" s="15">
        <f t="shared" si="107"/>
        <v>3502</v>
      </c>
      <c r="F141" s="15">
        <f t="shared" si="108"/>
        <v>0.85498046875</v>
      </c>
      <c r="G141" s="15">
        <v>139</v>
      </c>
      <c r="H141" s="15">
        <v>140</v>
      </c>
      <c r="I141" s="15">
        <v>59</v>
      </c>
      <c r="J141" s="15">
        <v>8</v>
      </c>
      <c r="K141" s="15">
        <v>511</v>
      </c>
      <c r="L141" s="15">
        <v>232</v>
      </c>
      <c r="M141" s="15">
        <f t="shared" si="109"/>
        <v>5.6640625E-2</v>
      </c>
      <c r="O141" s="86">
        <f t="shared" si="110"/>
        <v>511</v>
      </c>
      <c r="P141" s="86">
        <f t="shared" si="111"/>
        <v>0</v>
      </c>
      <c r="Q141" s="86">
        <f t="shared" si="112"/>
        <v>209</v>
      </c>
      <c r="R141" s="86" t="b">
        <f t="shared" si="113"/>
        <v>1</v>
      </c>
      <c r="S141" s="86" t="str">
        <f t="shared" si="114"/>
        <v>Dummy Node</v>
      </c>
      <c r="T141" s="86" t="str">
        <f t="shared" si="115"/>
        <v>N/A</v>
      </c>
      <c r="U141" s="86" t="str">
        <f t="shared" si="116"/>
        <v>N/A</v>
      </c>
      <c r="V141" s="86">
        <f t="shared" si="117"/>
        <v>202</v>
      </c>
      <c r="W141" s="86" t="b">
        <f t="shared" si="118"/>
        <v>1</v>
      </c>
      <c r="X141" s="86" t="str">
        <f t="shared" si="119"/>
        <v>GEBR</v>
      </c>
      <c r="Y141" s="86" t="str">
        <f t="shared" si="120"/>
        <v>&lt;=</v>
      </c>
      <c r="Z141" s="86">
        <f t="shared" si="121"/>
        <v>0.85498046875</v>
      </c>
      <c r="AA141" s="86">
        <f t="shared" si="122"/>
        <v>67</v>
      </c>
      <c r="AB141" s="86" t="b">
        <f t="shared" si="123"/>
        <v>0</v>
      </c>
      <c r="AC141" s="86" t="str">
        <f t="shared" si="124"/>
        <v>Speed</v>
      </c>
      <c r="AD141" s="86" t="str">
        <f t="shared" si="125"/>
        <v>&gt;</v>
      </c>
      <c r="AE141" s="86">
        <f t="shared" si="126"/>
        <v>7.90380859375</v>
      </c>
      <c r="AF141" s="86">
        <f t="shared" si="127"/>
        <v>66</v>
      </c>
      <c r="AG141" s="86" t="b">
        <f t="shared" si="128"/>
        <v>1</v>
      </c>
      <c r="AH141" s="86" t="str">
        <f t="shared" si="129"/>
        <v>Speed</v>
      </c>
      <c r="AI141" s="86" t="str">
        <f t="shared" si="130"/>
        <v>&lt;=</v>
      </c>
      <c r="AJ141" s="86">
        <f t="shared" si="131"/>
        <v>8.373779296875</v>
      </c>
      <c r="AK141" s="86">
        <f t="shared" si="132"/>
        <v>18</v>
      </c>
      <c r="AL141" s="86" t="b">
        <f t="shared" si="133"/>
        <v>0</v>
      </c>
      <c r="AM141" s="86" t="str">
        <f t="shared" si="134"/>
        <v>Distance</v>
      </c>
      <c r="AN141" s="86" t="str">
        <f t="shared" si="135"/>
        <v>&gt;</v>
      </c>
      <c r="AO141" s="86">
        <f t="shared" si="136"/>
        <v>62.364990234375</v>
      </c>
      <c r="AP141" s="86">
        <f t="shared" si="137"/>
        <v>5</v>
      </c>
      <c r="AQ141" s="86" t="b">
        <f t="shared" si="138"/>
        <v>0</v>
      </c>
      <c r="AR141" s="86" t="str">
        <f t="shared" si="139"/>
        <v>Speed</v>
      </c>
      <c r="AS141" s="86" t="str">
        <f t="shared" si="140"/>
        <v>&gt;</v>
      </c>
      <c r="AT141" s="86">
        <f t="shared" si="141"/>
        <v>5.92333984375</v>
      </c>
      <c r="AU141" s="86">
        <f t="shared" si="142"/>
        <v>3</v>
      </c>
      <c r="AV141" s="86" t="b">
        <f t="shared" si="143"/>
        <v>1</v>
      </c>
      <c r="AW141" s="86" t="str">
        <f t="shared" si="144"/>
        <v>Distance</v>
      </c>
      <c r="AX141" s="86" t="str">
        <f t="shared" si="145"/>
        <v>&lt;=</v>
      </c>
      <c r="AY141" s="86">
        <f t="shared" si="146"/>
        <v>87.981201171875</v>
      </c>
      <c r="AZ141" s="86">
        <f t="shared" si="147"/>
        <v>1</v>
      </c>
      <c r="BA141" s="86" t="b">
        <f t="shared" si="148"/>
        <v>1</v>
      </c>
      <c r="BB141" s="86" t="str">
        <f t="shared" si="149"/>
        <v>Speed</v>
      </c>
      <c r="BC141" s="86" t="str">
        <f t="shared" si="150"/>
        <v>&lt;=</v>
      </c>
      <c r="BD141" s="86">
        <f t="shared" si="151"/>
        <v>12.778564453125</v>
      </c>
      <c r="BE141" s="86">
        <f t="shared" si="152"/>
        <v>0</v>
      </c>
      <c r="BF141" s="86" t="b">
        <f t="shared" si="153"/>
        <v>1</v>
      </c>
      <c r="BG141" s="86" t="str">
        <f t="shared" si="154"/>
        <v>Distance</v>
      </c>
      <c r="BH141" s="86" t="str">
        <f t="shared" si="155"/>
        <v>&lt;=</v>
      </c>
      <c r="BI141" s="86">
        <f t="shared" si="156"/>
        <v>341.0556640625</v>
      </c>
      <c r="BJ141" s="15">
        <f t="shared" si="157"/>
        <v>1</v>
      </c>
      <c r="BK141" s="15" t="str">
        <f t="shared" si="158"/>
        <v>GEBR&lt;=0,85498046875 AND Speed&gt;7,90380859375 AND Speed&lt;=8,373779296875 AND Distance&gt;62,364990234375 AND Speed&gt;5,92333984375 AND Distance&lt;=87,981201171875 AND Speed&lt;=12,778564453125 AND Distance&lt;=341,0556640625</v>
      </c>
      <c r="BM141" s="15">
        <v>0.22216796875</v>
      </c>
      <c r="BN141" s="15">
        <v>0</v>
      </c>
      <c r="BO141" s="15" t="s">
        <v>2202</v>
      </c>
    </row>
    <row r="142" spans="1:67">
      <c r="A142" s="15">
        <v>139</v>
      </c>
      <c r="B142" s="15">
        <v>-2</v>
      </c>
      <c r="C142" s="15">
        <v>-8192</v>
      </c>
      <c r="D142" s="15">
        <f t="shared" si="106"/>
        <v>-1</v>
      </c>
      <c r="E142" s="15">
        <f t="shared" si="107"/>
        <v>0</v>
      </c>
      <c r="F142" s="15">
        <f t="shared" si="108"/>
        <v>-1</v>
      </c>
      <c r="G142" s="15">
        <v>-1</v>
      </c>
      <c r="H142" s="15">
        <v>-1</v>
      </c>
      <c r="I142" s="15">
        <v>138</v>
      </c>
      <c r="J142" s="15">
        <v>9</v>
      </c>
      <c r="K142" s="15">
        <v>512</v>
      </c>
      <c r="L142" s="15">
        <v>101</v>
      </c>
      <c r="M142" s="15">
        <f t="shared" si="109"/>
        <v>2.4658203125E-2</v>
      </c>
      <c r="O142" s="86">
        <f t="shared" si="110"/>
        <v>512</v>
      </c>
      <c r="P142" s="86">
        <f t="shared" si="111"/>
        <v>0</v>
      </c>
      <c r="Q142" s="86">
        <f t="shared" si="112"/>
        <v>209</v>
      </c>
      <c r="R142" s="86" t="b">
        <f t="shared" si="113"/>
        <v>0</v>
      </c>
      <c r="S142" s="86" t="str">
        <f t="shared" si="114"/>
        <v>Dummy Node</v>
      </c>
      <c r="T142" s="86" t="str">
        <f t="shared" si="115"/>
        <v>N/A</v>
      </c>
      <c r="U142" s="86" t="str">
        <f t="shared" si="116"/>
        <v>N/A</v>
      </c>
      <c r="V142" s="86">
        <f t="shared" si="117"/>
        <v>202</v>
      </c>
      <c r="W142" s="86" t="b">
        <f t="shared" si="118"/>
        <v>1</v>
      </c>
      <c r="X142" s="86" t="str">
        <f t="shared" si="119"/>
        <v>GEBR</v>
      </c>
      <c r="Y142" s="86" t="str">
        <f t="shared" si="120"/>
        <v>&lt;=</v>
      </c>
      <c r="Z142" s="86">
        <f t="shared" si="121"/>
        <v>0.85498046875</v>
      </c>
      <c r="AA142" s="86">
        <f t="shared" si="122"/>
        <v>67</v>
      </c>
      <c r="AB142" s="86" t="b">
        <f t="shared" si="123"/>
        <v>0</v>
      </c>
      <c r="AC142" s="86" t="str">
        <f t="shared" si="124"/>
        <v>Speed</v>
      </c>
      <c r="AD142" s="86" t="str">
        <f t="shared" si="125"/>
        <v>&gt;</v>
      </c>
      <c r="AE142" s="86">
        <f t="shared" si="126"/>
        <v>7.90380859375</v>
      </c>
      <c r="AF142" s="86">
        <f t="shared" si="127"/>
        <v>66</v>
      </c>
      <c r="AG142" s="86" t="b">
        <f t="shared" si="128"/>
        <v>1</v>
      </c>
      <c r="AH142" s="86" t="str">
        <f t="shared" si="129"/>
        <v>Speed</v>
      </c>
      <c r="AI142" s="86" t="str">
        <f t="shared" si="130"/>
        <v>&lt;=</v>
      </c>
      <c r="AJ142" s="86">
        <f t="shared" si="131"/>
        <v>8.373779296875</v>
      </c>
      <c r="AK142" s="86">
        <f t="shared" si="132"/>
        <v>18</v>
      </c>
      <c r="AL142" s="86" t="b">
        <f t="shared" si="133"/>
        <v>0</v>
      </c>
      <c r="AM142" s="86" t="str">
        <f t="shared" si="134"/>
        <v>Distance</v>
      </c>
      <c r="AN142" s="86" t="str">
        <f t="shared" si="135"/>
        <v>&gt;</v>
      </c>
      <c r="AO142" s="86">
        <f t="shared" si="136"/>
        <v>62.364990234375</v>
      </c>
      <c r="AP142" s="86">
        <f t="shared" si="137"/>
        <v>5</v>
      </c>
      <c r="AQ142" s="86" t="b">
        <f t="shared" si="138"/>
        <v>0</v>
      </c>
      <c r="AR142" s="86" t="str">
        <f t="shared" si="139"/>
        <v>Speed</v>
      </c>
      <c r="AS142" s="86" t="str">
        <f t="shared" si="140"/>
        <v>&gt;</v>
      </c>
      <c r="AT142" s="86">
        <f t="shared" si="141"/>
        <v>5.92333984375</v>
      </c>
      <c r="AU142" s="86">
        <f t="shared" si="142"/>
        <v>3</v>
      </c>
      <c r="AV142" s="86" t="b">
        <f t="shared" si="143"/>
        <v>1</v>
      </c>
      <c r="AW142" s="86" t="str">
        <f t="shared" si="144"/>
        <v>Distance</v>
      </c>
      <c r="AX142" s="86" t="str">
        <f t="shared" si="145"/>
        <v>&lt;=</v>
      </c>
      <c r="AY142" s="86">
        <f t="shared" si="146"/>
        <v>87.981201171875</v>
      </c>
      <c r="AZ142" s="86">
        <f t="shared" si="147"/>
        <v>1</v>
      </c>
      <c r="BA142" s="86" t="b">
        <f t="shared" si="148"/>
        <v>1</v>
      </c>
      <c r="BB142" s="86" t="str">
        <f t="shared" si="149"/>
        <v>Speed</v>
      </c>
      <c r="BC142" s="86" t="str">
        <f t="shared" si="150"/>
        <v>&lt;=</v>
      </c>
      <c r="BD142" s="86">
        <f t="shared" si="151"/>
        <v>12.778564453125</v>
      </c>
      <c r="BE142" s="86">
        <f t="shared" si="152"/>
        <v>0</v>
      </c>
      <c r="BF142" s="86" t="b">
        <f t="shared" si="153"/>
        <v>1</v>
      </c>
      <c r="BG142" s="86" t="str">
        <f t="shared" si="154"/>
        <v>Distance</v>
      </c>
      <c r="BH142" s="86" t="str">
        <f t="shared" si="155"/>
        <v>&lt;=</v>
      </c>
      <c r="BI142" s="86">
        <f t="shared" si="156"/>
        <v>341.0556640625</v>
      </c>
      <c r="BJ142" s="15">
        <f t="shared" si="157"/>
        <v>1</v>
      </c>
      <c r="BK142" s="15" t="str">
        <f t="shared" si="158"/>
        <v>GEBR&lt;=0,85498046875 AND Speed&gt;7,90380859375 AND Speed&lt;=8,373779296875 AND Distance&gt;62,364990234375 AND Speed&gt;5,92333984375 AND Distance&lt;=87,981201171875 AND Speed&lt;=12,778564453125 AND Distance&lt;=341,0556640625</v>
      </c>
      <c r="BM142" s="15">
        <v>0.22216796875</v>
      </c>
      <c r="BN142" s="15">
        <v>0</v>
      </c>
      <c r="BO142" s="15" t="s">
        <v>2206</v>
      </c>
    </row>
    <row r="143" spans="1:67">
      <c r="A143" s="15">
        <v>140</v>
      </c>
      <c r="B143" s="15">
        <v>-2</v>
      </c>
      <c r="C143" s="15">
        <v>-8192</v>
      </c>
      <c r="D143" s="15">
        <f t="shared" si="106"/>
        <v>-1</v>
      </c>
      <c r="E143" s="15">
        <f t="shared" si="107"/>
        <v>0</v>
      </c>
      <c r="F143" s="15">
        <f t="shared" si="108"/>
        <v>-1</v>
      </c>
      <c r="G143" s="15">
        <v>-1</v>
      </c>
      <c r="H143" s="15">
        <v>-1</v>
      </c>
      <c r="I143" s="15">
        <v>138</v>
      </c>
      <c r="J143" s="15">
        <v>9</v>
      </c>
      <c r="K143" s="15">
        <v>513</v>
      </c>
      <c r="L143" s="15">
        <v>662</v>
      </c>
      <c r="M143" s="15">
        <f t="shared" si="109"/>
        <v>0.16162109375</v>
      </c>
      <c r="O143" s="86">
        <f t="shared" si="110"/>
        <v>513</v>
      </c>
      <c r="P143" s="86">
        <f t="shared" si="111"/>
        <v>0.2666015625</v>
      </c>
      <c r="Q143" s="86">
        <f t="shared" si="112"/>
        <v>210</v>
      </c>
      <c r="R143" s="86" t="b">
        <f t="shared" si="113"/>
        <v>1</v>
      </c>
      <c r="S143" s="86" t="str">
        <f t="shared" si="114"/>
        <v>Dummy Node</v>
      </c>
      <c r="T143" s="86" t="str">
        <f t="shared" si="115"/>
        <v>N/A</v>
      </c>
      <c r="U143" s="86" t="str">
        <f t="shared" si="116"/>
        <v>N/A</v>
      </c>
      <c r="V143" s="86">
        <f t="shared" si="117"/>
        <v>202</v>
      </c>
      <c r="W143" s="86" t="b">
        <f t="shared" si="118"/>
        <v>0</v>
      </c>
      <c r="X143" s="86" t="str">
        <f t="shared" si="119"/>
        <v>GEBR</v>
      </c>
      <c r="Y143" s="86" t="str">
        <f t="shared" si="120"/>
        <v>&gt;</v>
      </c>
      <c r="Z143" s="86">
        <f t="shared" si="121"/>
        <v>0.85498046875</v>
      </c>
      <c r="AA143" s="86">
        <f t="shared" si="122"/>
        <v>67</v>
      </c>
      <c r="AB143" s="86" t="b">
        <f t="shared" si="123"/>
        <v>0</v>
      </c>
      <c r="AC143" s="86" t="str">
        <f t="shared" si="124"/>
        <v>Speed</v>
      </c>
      <c r="AD143" s="86" t="str">
        <f t="shared" si="125"/>
        <v>&gt;</v>
      </c>
      <c r="AE143" s="86">
        <f t="shared" si="126"/>
        <v>7.90380859375</v>
      </c>
      <c r="AF143" s="86">
        <f t="shared" si="127"/>
        <v>66</v>
      </c>
      <c r="AG143" s="86" t="b">
        <f t="shared" si="128"/>
        <v>1</v>
      </c>
      <c r="AH143" s="86" t="str">
        <f t="shared" si="129"/>
        <v>Speed</v>
      </c>
      <c r="AI143" s="86" t="str">
        <f t="shared" si="130"/>
        <v>&lt;=</v>
      </c>
      <c r="AJ143" s="86">
        <f t="shared" si="131"/>
        <v>8.373779296875</v>
      </c>
      <c r="AK143" s="86">
        <f t="shared" si="132"/>
        <v>18</v>
      </c>
      <c r="AL143" s="86" t="b">
        <f t="shared" si="133"/>
        <v>0</v>
      </c>
      <c r="AM143" s="86" t="str">
        <f t="shared" si="134"/>
        <v>Distance</v>
      </c>
      <c r="AN143" s="86" t="str">
        <f t="shared" si="135"/>
        <v>&gt;</v>
      </c>
      <c r="AO143" s="86">
        <f t="shared" si="136"/>
        <v>62.364990234375</v>
      </c>
      <c r="AP143" s="86">
        <f t="shared" si="137"/>
        <v>5</v>
      </c>
      <c r="AQ143" s="86" t="b">
        <f t="shared" si="138"/>
        <v>0</v>
      </c>
      <c r="AR143" s="86" t="str">
        <f t="shared" si="139"/>
        <v>Speed</v>
      </c>
      <c r="AS143" s="86" t="str">
        <f t="shared" si="140"/>
        <v>&gt;</v>
      </c>
      <c r="AT143" s="86">
        <f t="shared" si="141"/>
        <v>5.92333984375</v>
      </c>
      <c r="AU143" s="86">
        <f t="shared" si="142"/>
        <v>3</v>
      </c>
      <c r="AV143" s="86" t="b">
        <f t="shared" si="143"/>
        <v>1</v>
      </c>
      <c r="AW143" s="86" t="str">
        <f t="shared" si="144"/>
        <v>Distance</v>
      </c>
      <c r="AX143" s="86" t="str">
        <f t="shared" si="145"/>
        <v>&lt;=</v>
      </c>
      <c r="AY143" s="86">
        <f t="shared" si="146"/>
        <v>87.981201171875</v>
      </c>
      <c r="AZ143" s="86">
        <f t="shared" si="147"/>
        <v>1</v>
      </c>
      <c r="BA143" s="86" t="b">
        <f t="shared" si="148"/>
        <v>1</v>
      </c>
      <c r="BB143" s="86" t="str">
        <f t="shared" si="149"/>
        <v>Speed</v>
      </c>
      <c r="BC143" s="86" t="str">
        <f t="shared" si="150"/>
        <v>&lt;=</v>
      </c>
      <c r="BD143" s="86">
        <f t="shared" si="151"/>
        <v>12.778564453125</v>
      </c>
      <c r="BE143" s="86">
        <f t="shared" si="152"/>
        <v>0</v>
      </c>
      <c r="BF143" s="86" t="b">
        <f t="shared" si="153"/>
        <v>1</v>
      </c>
      <c r="BG143" s="86" t="str">
        <f t="shared" si="154"/>
        <v>Distance</v>
      </c>
      <c r="BH143" s="86" t="str">
        <f t="shared" si="155"/>
        <v>&lt;=</v>
      </c>
      <c r="BI143" s="86">
        <f t="shared" si="156"/>
        <v>341.0556640625</v>
      </c>
      <c r="BJ143" s="15">
        <f t="shared" si="157"/>
        <v>0</v>
      </c>
      <c r="BK143" s="15" t="str">
        <f t="shared" si="158"/>
        <v>GEBR&gt;0,85498046875 AND Speed&gt;7,90380859375 AND Speed&lt;=8,373779296875 AND Distance&gt;62,364990234375 AND Speed&gt;5,92333984375 AND Distance&lt;=87,981201171875 AND Speed&lt;=12,778564453125 AND Distance&lt;=341,0556640625</v>
      </c>
      <c r="BM143" s="15">
        <v>0.22216796875</v>
      </c>
      <c r="BN143" s="15">
        <v>0</v>
      </c>
      <c r="BO143" s="15" t="s">
        <v>2207</v>
      </c>
    </row>
    <row r="144" spans="1:67">
      <c r="A144" s="15">
        <v>141</v>
      </c>
      <c r="B144" s="15">
        <v>1</v>
      </c>
      <c r="C144" s="15">
        <v>33462</v>
      </c>
      <c r="D144" s="15">
        <f t="shared" si="106"/>
        <v>8</v>
      </c>
      <c r="E144" s="15">
        <f t="shared" si="107"/>
        <v>694</v>
      </c>
      <c r="F144" s="15">
        <f t="shared" si="108"/>
        <v>8.16943359375</v>
      </c>
      <c r="G144" s="15">
        <v>333</v>
      </c>
      <c r="H144" s="15">
        <v>334</v>
      </c>
      <c r="I144" s="15">
        <v>27</v>
      </c>
      <c r="J144" s="15">
        <v>6</v>
      </c>
      <c r="K144" s="15">
        <v>514</v>
      </c>
      <c r="L144" s="15">
        <v>1343</v>
      </c>
      <c r="M144" s="15">
        <f t="shared" si="109"/>
        <v>0.327880859375</v>
      </c>
      <c r="O144" s="86">
        <f t="shared" si="110"/>
        <v>514</v>
      </c>
      <c r="P144" s="86">
        <f t="shared" si="111"/>
        <v>0.2666015625</v>
      </c>
      <c r="Q144" s="86">
        <f t="shared" si="112"/>
        <v>210</v>
      </c>
      <c r="R144" s="86" t="b">
        <f t="shared" si="113"/>
        <v>0</v>
      </c>
      <c r="S144" s="86" t="str">
        <f t="shared" si="114"/>
        <v>Dummy Node</v>
      </c>
      <c r="T144" s="86" t="str">
        <f t="shared" si="115"/>
        <v>N/A</v>
      </c>
      <c r="U144" s="86" t="str">
        <f t="shared" si="116"/>
        <v>N/A</v>
      </c>
      <c r="V144" s="86">
        <f t="shared" si="117"/>
        <v>202</v>
      </c>
      <c r="W144" s="86" t="b">
        <f t="shared" si="118"/>
        <v>0</v>
      </c>
      <c r="X144" s="86" t="str">
        <f t="shared" si="119"/>
        <v>GEBR</v>
      </c>
      <c r="Y144" s="86" t="str">
        <f t="shared" si="120"/>
        <v>&gt;</v>
      </c>
      <c r="Z144" s="86">
        <f t="shared" si="121"/>
        <v>0.85498046875</v>
      </c>
      <c r="AA144" s="86">
        <f t="shared" si="122"/>
        <v>67</v>
      </c>
      <c r="AB144" s="86" t="b">
        <f t="shared" si="123"/>
        <v>0</v>
      </c>
      <c r="AC144" s="86" t="str">
        <f t="shared" si="124"/>
        <v>Speed</v>
      </c>
      <c r="AD144" s="86" t="str">
        <f t="shared" si="125"/>
        <v>&gt;</v>
      </c>
      <c r="AE144" s="86">
        <f t="shared" si="126"/>
        <v>7.90380859375</v>
      </c>
      <c r="AF144" s="86">
        <f t="shared" si="127"/>
        <v>66</v>
      </c>
      <c r="AG144" s="86" t="b">
        <f t="shared" si="128"/>
        <v>1</v>
      </c>
      <c r="AH144" s="86" t="str">
        <f t="shared" si="129"/>
        <v>Speed</v>
      </c>
      <c r="AI144" s="86" t="str">
        <f t="shared" si="130"/>
        <v>&lt;=</v>
      </c>
      <c r="AJ144" s="86">
        <f t="shared" si="131"/>
        <v>8.373779296875</v>
      </c>
      <c r="AK144" s="86">
        <f t="shared" si="132"/>
        <v>18</v>
      </c>
      <c r="AL144" s="86" t="b">
        <f t="shared" si="133"/>
        <v>0</v>
      </c>
      <c r="AM144" s="86" t="str">
        <f t="shared" si="134"/>
        <v>Distance</v>
      </c>
      <c r="AN144" s="86" t="str">
        <f t="shared" si="135"/>
        <v>&gt;</v>
      </c>
      <c r="AO144" s="86">
        <f t="shared" si="136"/>
        <v>62.364990234375</v>
      </c>
      <c r="AP144" s="86">
        <f t="shared" si="137"/>
        <v>5</v>
      </c>
      <c r="AQ144" s="86" t="b">
        <f t="shared" si="138"/>
        <v>0</v>
      </c>
      <c r="AR144" s="86" t="str">
        <f t="shared" si="139"/>
        <v>Speed</v>
      </c>
      <c r="AS144" s="86" t="str">
        <f t="shared" si="140"/>
        <v>&gt;</v>
      </c>
      <c r="AT144" s="86">
        <f t="shared" si="141"/>
        <v>5.92333984375</v>
      </c>
      <c r="AU144" s="86">
        <f t="shared" si="142"/>
        <v>3</v>
      </c>
      <c r="AV144" s="86" t="b">
        <f t="shared" si="143"/>
        <v>1</v>
      </c>
      <c r="AW144" s="86" t="str">
        <f t="shared" si="144"/>
        <v>Distance</v>
      </c>
      <c r="AX144" s="86" t="str">
        <f t="shared" si="145"/>
        <v>&lt;=</v>
      </c>
      <c r="AY144" s="86">
        <f t="shared" si="146"/>
        <v>87.981201171875</v>
      </c>
      <c r="AZ144" s="86">
        <f t="shared" si="147"/>
        <v>1</v>
      </c>
      <c r="BA144" s="86" t="b">
        <f t="shared" si="148"/>
        <v>1</v>
      </c>
      <c r="BB144" s="86" t="str">
        <f t="shared" si="149"/>
        <v>Speed</v>
      </c>
      <c r="BC144" s="86" t="str">
        <f t="shared" si="150"/>
        <v>&lt;=</v>
      </c>
      <c r="BD144" s="86">
        <f t="shared" si="151"/>
        <v>12.778564453125</v>
      </c>
      <c r="BE144" s="86">
        <f t="shared" si="152"/>
        <v>0</v>
      </c>
      <c r="BF144" s="86" t="b">
        <f t="shared" si="153"/>
        <v>1</v>
      </c>
      <c r="BG144" s="86" t="str">
        <f t="shared" si="154"/>
        <v>Distance</v>
      </c>
      <c r="BH144" s="86" t="str">
        <f t="shared" si="155"/>
        <v>&lt;=</v>
      </c>
      <c r="BI144" s="86">
        <f t="shared" si="156"/>
        <v>341.0556640625</v>
      </c>
      <c r="BJ144" s="15">
        <f t="shared" si="157"/>
        <v>0</v>
      </c>
      <c r="BK144" s="15" t="str">
        <f t="shared" si="158"/>
        <v>GEBR&gt;0,85498046875 AND Speed&gt;7,90380859375 AND Speed&lt;=8,373779296875 AND Distance&gt;62,364990234375 AND Speed&gt;5,92333984375 AND Distance&lt;=87,981201171875 AND Speed&lt;=12,778564453125 AND Distance&lt;=341,0556640625</v>
      </c>
      <c r="BM144" s="15">
        <v>0.22216796875</v>
      </c>
      <c r="BN144" s="15">
        <v>0</v>
      </c>
      <c r="BO144" s="15" t="s">
        <v>2211</v>
      </c>
    </row>
    <row r="145" spans="1:67">
      <c r="A145" s="15">
        <v>142</v>
      </c>
      <c r="B145" s="15">
        <v>2</v>
      </c>
      <c r="C145" s="15">
        <v>2929</v>
      </c>
      <c r="D145" s="15">
        <f t="shared" si="106"/>
        <v>0</v>
      </c>
      <c r="E145" s="15">
        <f t="shared" si="107"/>
        <v>2929</v>
      </c>
      <c r="F145" s="15">
        <f t="shared" si="108"/>
        <v>0.715087890625</v>
      </c>
      <c r="G145" s="15">
        <v>143</v>
      </c>
      <c r="H145" s="15">
        <v>144</v>
      </c>
      <c r="I145" s="15">
        <v>27</v>
      </c>
      <c r="J145" s="15">
        <v>6</v>
      </c>
      <c r="K145" s="15">
        <v>517</v>
      </c>
      <c r="L145" s="15">
        <v>887</v>
      </c>
      <c r="M145" s="15">
        <f t="shared" si="109"/>
        <v>0.216552734375</v>
      </c>
      <c r="O145" s="86">
        <f t="shared" si="110"/>
        <v>517</v>
      </c>
      <c r="P145" s="86">
        <f t="shared" si="111"/>
        <v>0.333251953125</v>
      </c>
      <c r="Q145" s="86">
        <f t="shared" si="112"/>
        <v>218</v>
      </c>
      <c r="R145" s="86" t="b">
        <f t="shared" si="113"/>
        <v>1</v>
      </c>
      <c r="S145" s="86" t="str">
        <f t="shared" si="114"/>
        <v>Dummy Node</v>
      </c>
      <c r="T145" s="86" t="str">
        <f t="shared" si="115"/>
        <v>N/A</v>
      </c>
      <c r="U145" s="86" t="str">
        <f t="shared" si="116"/>
        <v>N/A</v>
      </c>
      <c r="V145" s="86">
        <f t="shared" si="117"/>
        <v>215</v>
      </c>
      <c r="W145" s="86" t="b">
        <f t="shared" si="118"/>
        <v>0</v>
      </c>
      <c r="X145" s="86" t="str">
        <f t="shared" si="119"/>
        <v>GEBR</v>
      </c>
      <c r="Y145" s="86" t="str">
        <f t="shared" si="120"/>
        <v>&gt;</v>
      </c>
      <c r="Z145" s="86">
        <f t="shared" si="121"/>
        <v>0.715087890625</v>
      </c>
      <c r="AA145" s="86">
        <f t="shared" si="122"/>
        <v>126</v>
      </c>
      <c r="AB145" s="86" t="b">
        <f t="shared" si="123"/>
        <v>1</v>
      </c>
      <c r="AC145" s="86" t="str">
        <f t="shared" si="124"/>
        <v>Distance</v>
      </c>
      <c r="AD145" s="86" t="str">
        <f t="shared" si="125"/>
        <v>&lt;=</v>
      </c>
      <c r="AE145" s="86">
        <f t="shared" si="126"/>
        <v>179.591064453125</v>
      </c>
      <c r="AF145" s="86">
        <f t="shared" si="127"/>
        <v>124</v>
      </c>
      <c r="AG145" s="86" t="b">
        <f t="shared" si="128"/>
        <v>0</v>
      </c>
      <c r="AH145" s="86" t="str">
        <f t="shared" si="129"/>
        <v>Distance</v>
      </c>
      <c r="AI145" s="86" t="str">
        <f t="shared" si="130"/>
        <v>&gt;</v>
      </c>
      <c r="AJ145" s="86">
        <f t="shared" si="131"/>
        <v>148.642578125</v>
      </c>
      <c r="AK145" s="86">
        <f t="shared" si="132"/>
        <v>26</v>
      </c>
      <c r="AL145" s="86" t="b">
        <f t="shared" si="133"/>
        <v>0</v>
      </c>
      <c r="AM145" s="86" t="str">
        <f t="shared" si="134"/>
        <v>Speed</v>
      </c>
      <c r="AN145" s="86" t="str">
        <f t="shared" si="135"/>
        <v>&gt;</v>
      </c>
      <c r="AO145" s="86">
        <f t="shared" si="136"/>
        <v>12.110107421875</v>
      </c>
      <c r="AP145" s="86">
        <f t="shared" si="137"/>
        <v>6</v>
      </c>
      <c r="AQ145" s="86" t="b">
        <f t="shared" si="138"/>
        <v>0</v>
      </c>
      <c r="AR145" s="86" t="str">
        <f t="shared" si="139"/>
        <v>Distance</v>
      </c>
      <c r="AS145" s="86" t="str">
        <f t="shared" si="140"/>
        <v>&gt;</v>
      </c>
      <c r="AT145" s="86">
        <f t="shared" si="141"/>
        <v>121.75244140625</v>
      </c>
      <c r="AU145" s="86">
        <f t="shared" si="142"/>
        <v>3</v>
      </c>
      <c r="AV145" s="86" t="b">
        <f t="shared" si="143"/>
        <v>0</v>
      </c>
      <c r="AW145" s="86" t="str">
        <f t="shared" si="144"/>
        <v>Distance</v>
      </c>
      <c r="AX145" s="86" t="str">
        <f t="shared" si="145"/>
        <v>&gt;</v>
      </c>
      <c r="AY145" s="86">
        <f t="shared" si="146"/>
        <v>87.981201171875</v>
      </c>
      <c r="AZ145" s="86">
        <f t="shared" si="147"/>
        <v>1</v>
      </c>
      <c r="BA145" s="86" t="b">
        <f t="shared" si="148"/>
        <v>1</v>
      </c>
      <c r="BB145" s="86" t="str">
        <f t="shared" si="149"/>
        <v>Speed</v>
      </c>
      <c r="BC145" s="86" t="str">
        <f t="shared" si="150"/>
        <v>&lt;=</v>
      </c>
      <c r="BD145" s="86">
        <f t="shared" si="151"/>
        <v>12.778564453125</v>
      </c>
      <c r="BE145" s="86">
        <f t="shared" si="152"/>
        <v>0</v>
      </c>
      <c r="BF145" s="86" t="b">
        <f t="shared" si="153"/>
        <v>1</v>
      </c>
      <c r="BG145" s="86" t="str">
        <f t="shared" si="154"/>
        <v>Distance</v>
      </c>
      <c r="BH145" s="86" t="str">
        <f t="shared" si="155"/>
        <v>&lt;=</v>
      </c>
      <c r="BI145" s="86">
        <f t="shared" si="156"/>
        <v>341.0556640625</v>
      </c>
      <c r="BJ145" s="15">
        <f t="shared" si="157"/>
        <v>0</v>
      </c>
      <c r="BK145" s="15" t="str">
        <f t="shared" si="158"/>
        <v>GEBR&gt;0,715087890625 AND Distance&lt;=179,591064453125 AND Distance&gt;148,642578125 AND Speed&gt;12,110107421875 AND Distance&gt;121,75244140625 AND Distance&gt;87,981201171875 AND Speed&lt;=12,778564453125 AND Distance&lt;=341,0556640625</v>
      </c>
      <c r="BM145" s="15">
        <v>0.22216796875</v>
      </c>
      <c r="BN145" s="15">
        <v>0</v>
      </c>
      <c r="BO145" s="15" t="s">
        <v>2214</v>
      </c>
    </row>
    <row r="146" spans="1:67">
      <c r="A146" s="15">
        <v>143</v>
      </c>
      <c r="B146" s="15">
        <v>-2</v>
      </c>
      <c r="C146" s="15">
        <v>-8192</v>
      </c>
      <c r="D146" s="15">
        <f t="shared" si="106"/>
        <v>-1</v>
      </c>
      <c r="E146" s="15">
        <f t="shared" si="107"/>
        <v>0</v>
      </c>
      <c r="F146" s="15">
        <f t="shared" si="108"/>
        <v>-1</v>
      </c>
      <c r="G146" s="15">
        <v>493</v>
      </c>
      <c r="H146" s="15">
        <v>494</v>
      </c>
      <c r="I146" s="15">
        <v>142</v>
      </c>
      <c r="J146" s="15">
        <v>7</v>
      </c>
      <c r="K146" s="15">
        <v>518</v>
      </c>
      <c r="L146" s="15">
        <v>0</v>
      </c>
      <c r="M146" s="15">
        <f t="shared" si="109"/>
        <v>0</v>
      </c>
      <c r="O146" s="86">
        <f t="shared" si="110"/>
        <v>518</v>
      </c>
      <c r="P146" s="86">
        <f t="shared" si="111"/>
        <v>0.333251953125</v>
      </c>
      <c r="Q146" s="86">
        <f t="shared" si="112"/>
        <v>218</v>
      </c>
      <c r="R146" s="86" t="b">
        <f t="shared" si="113"/>
        <v>0</v>
      </c>
      <c r="S146" s="86" t="str">
        <f t="shared" si="114"/>
        <v>Dummy Node</v>
      </c>
      <c r="T146" s="86" t="str">
        <f t="shared" si="115"/>
        <v>N/A</v>
      </c>
      <c r="U146" s="86" t="str">
        <f t="shared" si="116"/>
        <v>N/A</v>
      </c>
      <c r="V146" s="86">
        <f t="shared" si="117"/>
        <v>215</v>
      </c>
      <c r="W146" s="86" t="b">
        <f t="shared" si="118"/>
        <v>0</v>
      </c>
      <c r="X146" s="86" t="str">
        <f t="shared" si="119"/>
        <v>GEBR</v>
      </c>
      <c r="Y146" s="86" t="str">
        <f t="shared" si="120"/>
        <v>&gt;</v>
      </c>
      <c r="Z146" s="86">
        <f t="shared" si="121"/>
        <v>0.715087890625</v>
      </c>
      <c r="AA146" s="86">
        <f t="shared" si="122"/>
        <v>126</v>
      </c>
      <c r="AB146" s="86" t="b">
        <f t="shared" si="123"/>
        <v>1</v>
      </c>
      <c r="AC146" s="86" t="str">
        <f t="shared" si="124"/>
        <v>Distance</v>
      </c>
      <c r="AD146" s="86" t="str">
        <f t="shared" si="125"/>
        <v>&lt;=</v>
      </c>
      <c r="AE146" s="86">
        <f t="shared" si="126"/>
        <v>179.591064453125</v>
      </c>
      <c r="AF146" s="86">
        <f t="shared" si="127"/>
        <v>124</v>
      </c>
      <c r="AG146" s="86" t="b">
        <f t="shared" si="128"/>
        <v>0</v>
      </c>
      <c r="AH146" s="86" t="str">
        <f t="shared" si="129"/>
        <v>Distance</v>
      </c>
      <c r="AI146" s="86" t="str">
        <f t="shared" si="130"/>
        <v>&gt;</v>
      </c>
      <c r="AJ146" s="86">
        <f t="shared" si="131"/>
        <v>148.642578125</v>
      </c>
      <c r="AK146" s="86">
        <f t="shared" si="132"/>
        <v>26</v>
      </c>
      <c r="AL146" s="86" t="b">
        <f t="shared" si="133"/>
        <v>0</v>
      </c>
      <c r="AM146" s="86" t="str">
        <f t="shared" si="134"/>
        <v>Speed</v>
      </c>
      <c r="AN146" s="86" t="str">
        <f t="shared" si="135"/>
        <v>&gt;</v>
      </c>
      <c r="AO146" s="86">
        <f t="shared" si="136"/>
        <v>12.110107421875</v>
      </c>
      <c r="AP146" s="86">
        <f t="shared" si="137"/>
        <v>6</v>
      </c>
      <c r="AQ146" s="86" t="b">
        <f t="shared" si="138"/>
        <v>0</v>
      </c>
      <c r="AR146" s="86" t="str">
        <f t="shared" si="139"/>
        <v>Distance</v>
      </c>
      <c r="AS146" s="86" t="str">
        <f t="shared" si="140"/>
        <v>&gt;</v>
      </c>
      <c r="AT146" s="86">
        <f t="shared" si="141"/>
        <v>121.75244140625</v>
      </c>
      <c r="AU146" s="86">
        <f t="shared" si="142"/>
        <v>3</v>
      </c>
      <c r="AV146" s="86" t="b">
        <f t="shared" si="143"/>
        <v>0</v>
      </c>
      <c r="AW146" s="86" t="str">
        <f t="shared" si="144"/>
        <v>Distance</v>
      </c>
      <c r="AX146" s="86" t="str">
        <f t="shared" si="145"/>
        <v>&gt;</v>
      </c>
      <c r="AY146" s="86">
        <f t="shared" si="146"/>
        <v>87.981201171875</v>
      </c>
      <c r="AZ146" s="86">
        <f t="shared" si="147"/>
        <v>1</v>
      </c>
      <c r="BA146" s="86" t="b">
        <f t="shared" si="148"/>
        <v>1</v>
      </c>
      <c r="BB146" s="86" t="str">
        <f t="shared" si="149"/>
        <v>Speed</v>
      </c>
      <c r="BC146" s="86" t="str">
        <f t="shared" si="150"/>
        <v>&lt;=</v>
      </c>
      <c r="BD146" s="86">
        <f t="shared" si="151"/>
        <v>12.778564453125</v>
      </c>
      <c r="BE146" s="86">
        <f t="shared" si="152"/>
        <v>0</v>
      </c>
      <c r="BF146" s="86" t="b">
        <f t="shared" si="153"/>
        <v>1</v>
      </c>
      <c r="BG146" s="86" t="str">
        <f t="shared" si="154"/>
        <v>Distance</v>
      </c>
      <c r="BH146" s="86" t="str">
        <f t="shared" si="155"/>
        <v>&lt;=</v>
      </c>
      <c r="BI146" s="86">
        <f t="shared" si="156"/>
        <v>341.0556640625</v>
      </c>
      <c r="BJ146" s="15">
        <f t="shared" si="157"/>
        <v>0</v>
      </c>
      <c r="BK146" s="15" t="str">
        <f t="shared" si="158"/>
        <v>GEBR&gt;0,715087890625 AND Distance&lt;=179,591064453125 AND Distance&gt;148,642578125 AND Speed&gt;12,110107421875 AND Distance&gt;121,75244140625 AND Distance&gt;87,981201171875 AND Speed&lt;=12,778564453125 AND Distance&lt;=341,0556640625</v>
      </c>
      <c r="BM146" s="15">
        <v>0.22216796875</v>
      </c>
      <c r="BN146" s="15">
        <v>0</v>
      </c>
      <c r="BO146" s="15" t="s">
        <v>2218</v>
      </c>
    </row>
    <row r="147" spans="1:67">
      <c r="A147" s="15">
        <v>144</v>
      </c>
      <c r="B147" s="15">
        <v>0</v>
      </c>
      <c r="C147" s="15">
        <v>370654</v>
      </c>
      <c r="D147" s="15">
        <f t="shared" si="106"/>
        <v>90</v>
      </c>
      <c r="E147" s="15">
        <f t="shared" si="107"/>
        <v>2014</v>
      </c>
      <c r="F147" s="15">
        <f t="shared" si="108"/>
        <v>90.49169921875</v>
      </c>
      <c r="G147" s="15">
        <v>221</v>
      </c>
      <c r="H147" s="15">
        <v>222</v>
      </c>
      <c r="I147" s="15">
        <v>142</v>
      </c>
      <c r="J147" s="15">
        <v>7</v>
      </c>
      <c r="K147" s="15">
        <v>519</v>
      </c>
      <c r="L147" s="15">
        <v>1183</v>
      </c>
      <c r="M147" s="15">
        <f t="shared" si="109"/>
        <v>0.288818359375</v>
      </c>
      <c r="O147" s="86">
        <f t="shared" si="110"/>
        <v>519</v>
      </c>
      <c r="P147" s="86">
        <f t="shared" si="111"/>
        <v>0</v>
      </c>
      <c r="Q147" s="86">
        <f t="shared" si="112"/>
        <v>219</v>
      </c>
      <c r="R147" s="86" t="b">
        <f t="shared" si="113"/>
        <v>1</v>
      </c>
      <c r="S147" s="86" t="str">
        <f t="shared" si="114"/>
        <v>Dummy Node</v>
      </c>
      <c r="T147" s="86" t="str">
        <f t="shared" si="115"/>
        <v>N/A</v>
      </c>
      <c r="U147" s="86" t="str">
        <f t="shared" si="116"/>
        <v>N/A</v>
      </c>
      <c r="V147" s="86">
        <f t="shared" si="117"/>
        <v>90</v>
      </c>
      <c r="W147" s="86" t="b">
        <f t="shared" si="118"/>
        <v>1</v>
      </c>
      <c r="X147" s="86" t="str">
        <f t="shared" si="119"/>
        <v>Distance</v>
      </c>
      <c r="Y147" s="86" t="str">
        <f t="shared" si="120"/>
        <v>&lt;=</v>
      </c>
      <c r="Z147" s="86">
        <f t="shared" si="121"/>
        <v>100.03564453125</v>
      </c>
      <c r="AA147" s="86">
        <f t="shared" si="122"/>
        <v>88</v>
      </c>
      <c r="AB147" s="86" t="b">
        <f t="shared" si="123"/>
        <v>0</v>
      </c>
      <c r="AC147" s="86" t="str">
        <f t="shared" si="124"/>
        <v>Speed</v>
      </c>
      <c r="AD147" s="86" t="str">
        <f t="shared" si="125"/>
        <v>&gt;</v>
      </c>
      <c r="AE147" s="86">
        <f t="shared" si="126"/>
        <v>11.19091796875</v>
      </c>
      <c r="AF147" s="86">
        <f t="shared" si="127"/>
        <v>28</v>
      </c>
      <c r="AG147" s="86" t="b">
        <f t="shared" si="128"/>
        <v>0</v>
      </c>
      <c r="AH147" s="86" t="str">
        <f t="shared" si="129"/>
        <v>GEBR</v>
      </c>
      <c r="AI147" s="86" t="str">
        <f t="shared" si="130"/>
        <v>&gt;</v>
      </c>
      <c r="AJ147" s="86">
        <f t="shared" si="131"/>
        <v>1.046142578125</v>
      </c>
      <c r="AK147" s="86">
        <f t="shared" si="132"/>
        <v>25</v>
      </c>
      <c r="AL147" s="86" t="b">
        <f t="shared" si="133"/>
        <v>0</v>
      </c>
      <c r="AM147" s="86" t="str">
        <f t="shared" si="134"/>
        <v>Speed</v>
      </c>
      <c r="AN147" s="86" t="str">
        <f t="shared" si="135"/>
        <v>&gt;</v>
      </c>
      <c r="AO147" s="86">
        <f t="shared" si="136"/>
        <v>10.133544921875</v>
      </c>
      <c r="AP147" s="86">
        <f t="shared" si="137"/>
        <v>6</v>
      </c>
      <c r="AQ147" s="86" t="b">
        <f t="shared" si="138"/>
        <v>1</v>
      </c>
      <c r="AR147" s="86" t="str">
        <f t="shared" si="139"/>
        <v>Distance</v>
      </c>
      <c r="AS147" s="86" t="str">
        <f t="shared" si="140"/>
        <v>&lt;=</v>
      </c>
      <c r="AT147" s="86">
        <f t="shared" si="141"/>
        <v>121.75244140625</v>
      </c>
      <c r="AU147" s="86">
        <f t="shared" si="142"/>
        <v>3</v>
      </c>
      <c r="AV147" s="86" t="b">
        <f t="shared" si="143"/>
        <v>0</v>
      </c>
      <c r="AW147" s="86" t="str">
        <f t="shared" si="144"/>
        <v>Distance</v>
      </c>
      <c r="AX147" s="86" t="str">
        <f t="shared" si="145"/>
        <v>&gt;</v>
      </c>
      <c r="AY147" s="86">
        <f t="shared" si="146"/>
        <v>87.981201171875</v>
      </c>
      <c r="AZ147" s="86">
        <f t="shared" si="147"/>
        <v>1</v>
      </c>
      <c r="BA147" s="86" t="b">
        <f t="shared" si="148"/>
        <v>1</v>
      </c>
      <c r="BB147" s="86" t="str">
        <f t="shared" si="149"/>
        <v>Speed</v>
      </c>
      <c r="BC147" s="86" t="str">
        <f t="shared" si="150"/>
        <v>&lt;=</v>
      </c>
      <c r="BD147" s="86">
        <f t="shared" si="151"/>
        <v>12.778564453125</v>
      </c>
      <c r="BE147" s="86">
        <f t="shared" si="152"/>
        <v>0</v>
      </c>
      <c r="BF147" s="86" t="b">
        <f t="shared" si="153"/>
        <v>1</v>
      </c>
      <c r="BG147" s="86" t="str">
        <f t="shared" si="154"/>
        <v>Distance</v>
      </c>
      <c r="BH147" s="86" t="str">
        <f t="shared" si="155"/>
        <v>&lt;=</v>
      </c>
      <c r="BI147" s="86">
        <f t="shared" si="156"/>
        <v>341.0556640625</v>
      </c>
      <c r="BJ147" s="15">
        <f t="shared" si="157"/>
        <v>1</v>
      </c>
      <c r="BK147" s="15" t="str">
        <f t="shared" si="158"/>
        <v>Distance&lt;=100,03564453125 AND Speed&gt;11,19091796875 AND GEBR&gt;1,046142578125 AND Speed&gt;10,133544921875 AND Distance&lt;=121,75244140625 AND Distance&gt;87,981201171875 AND Speed&lt;=12,778564453125 AND Distance&lt;=341,0556640625</v>
      </c>
      <c r="BM147" s="15">
        <v>0.22216796875</v>
      </c>
      <c r="BN147" s="15">
        <v>0</v>
      </c>
      <c r="BO147" s="15" t="s">
        <v>2238</v>
      </c>
    </row>
    <row r="148" spans="1:67">
      <c r="A148" s="15">
        <v>145</v>
      </c>
      <c r="B148" s="15">
        <v>1</v>
      </c>
      <c r="C148" s="15">
        <v>65396</v>
      </c>
      <c r="D148" s="15">
        <f t="shared" si="106"/>
        <v>15</v>
      </c>
      <c r="E148" s="15">
        <f t="shared" si="107"/>
        <v>3956</v>
      </c>
      <c r="F148" s="15">
        <f t="shared" si="108"/>
        <v>15.9658203125</v>
      </c>
      <c r="G148" s="15">
        <v>147</v>
      </c>
      <c r="H148" s="15">
        <v>148</v>
      </c>
      <c r="I148" s="15">
        <v>78</v>
      </c>
      <c r="J148" s="15">
        <v>6</v>
      </c>
      <c r="K148" s="15">
        <v>520</v>
      </c>
      <c r="L148" s="15">
        <v>1096</v>
      </c>
      <c r="M148" s="15">
        <f t="shared" si="109"/>
        <v>0.267578125</v>
      </c>
      <c r="O148" s="86">
        <f t="shared" si="110"/>
        <v>520</v>
      </c>
      <c r="P148" s="86">
        <f t="shared" si="111"/>
        <v>0</v>
      </c>
      <c r="Q148" s="86">
        <f t="shared" si="112"/>
        <v>219</v>
      </c>
      <c r="R148" s="86" t="b">
        <f t="shared" si="113"/>
        <v>0</v>
      </c>
      <c r="S148" s="86" t="str">
        <f t="shared" si="114"/>
        <v>Dummy Node</v>
      </c>
      <c r="T148" s="86" t="str">
        <f t="shared" si="115"/>
        <v>N/A</v>
      </c>
      <c r="U148" s="86" t="str">
        <f t="shared" si="116"/>
        <v>N/A</v>
      </c>
      <c r="V148" s="86">
        <f t="shared" si="117"/>
        <v>90</v>
      </c>
      <c r="W148" s="86" t="b">
        <f t="shared" si="118"/>
        <v>1</v>
      </c>
      <c r="X148" s="86" t="str">
        <f t="shared" si="119"/>
        <v>Distance</v>
      </c>
      <c r="Y148" s="86" t="str">
        <f t="shared" si="120"/>
        <v>&lt;=</v>
      </c>
      <c r="Z148" s="86">
        <f t="shared" si="121"/>
        <v>100.03564453125</v>
      </c>
      <c r="AA148" s="86">
        <f t="shared" si="122"/>
        <v>88</v>
      </c>
      <c r="AB148" s="86" t="b">
        <f t="shared" si="123"/>
        <v>0</v>
      </c>
      <c r="AC148" s="86" t="str">
        <f t="shared" si="124"/>
        <v>Speed</v>
      </c>
      <c r="AD148" s="86" t="str">
        <f t="shared" si="125"/>
        <v>&gt;</v>
      </c>
      <c r="AE148" s="86">
        <f t="shared" si="126"/>
        <v>11.19091796875</v>
      </c>
      <c r="AF148" s="86">
        <f t="shared" si="127"/>
        <v>28</v>
      </c>
      <c r="AG148" s="86" t="b">
        <f t="shared" si="128"/>
        <v>0</v>
      </c>
      <c r="AH148" s="86" t="str">
        <f t="shared" si="129"/>
        <v>GEBR</v>
      </c>
      <c r="AI148" s="86" t="str">
        <f t="shared" si="130"/>
        <v>&gt;</v>
      </c>
      <c r="AJ148" s="86">
        <f t="shared" si="131"/>
        <v>1.046142578125</v>
      </c>
      <c r="AK148" s="86">
        <f t="shared" si="132"/>
        <v>25</v>
      </c>
      <c r="AL148" s="86" t="b">
        <f t="shared" si="133"/>
        <v>0</v>
      </c>
      <c r="AM148" s="86" t="str">
        <f t="shared" si="134"/>
        <v>Speed</v>
      </c>
      <c r="AN148" s="86" t="str">
        <f t="shared" si="135"/>
        <v>&gt;</v>
      </c>
      <c r="AO148" s="86">
        <f t="shared" si="136"/>
        <v>10.133544921875</v>
      </c>
      <c r="AP148" s="86">
        <f t="shared" si="137"/>
        <v>6</v>
      </c>
      <c r="AQ148" s="86" t="b">
        <f t="shared" si="138"/>
        <v>1</v>
      </c>
      <c r="AR148" s="86" t="str">
        <f t="shared" si="139"/>
        <v>Distance</v>
      </c>
      <c r="AS148" s="86" t="str">
        <f t="shared" si="140"/>
        <v>&lt;=</v>
      </c>
      <c r="AT148" s="86">
        <f t="shared" si="141"/>
        <v>121.75244140625</v>
      </c>
      <c r="AU148" s="86">
        <f t="shared" si="142"/>
        <v>3</v>
      </c>
      <c r="AV148" s="86" t="b">
        <f t="shared" si="143"/>
        <v>0</v>
      </c>
      <c r="AW148" s="86" t="str">
        <f t="shared" si="144"/>
        <v>Distance</v>
      </c>
      <c r="AX148" s="86" t="str">
        <f t="shared" si="145"/>
        <v>&gt;</v>
      </c>
      <c r="AY148" s="86">
        <f t="shared" si="146"/>
        <v>87.981201171875</v>
      </c>
      <c r="AZ148" s="86">
        <f t="shared" si="147"/>
        <v>1</v>
      </c>
      <c r="BA148" s="86" t="b">
        <f t="shared" si="148"/>
        <v>1</v>
      </c>
      <c r="BB148" s="86" t="str">
        <f t="shared" si="149"/>
        <v>Speed</v>
      </c>
      <c r="BC148" s="86" t="str">
        <f t="shared" si="150"/>
        <v>&lt;=</v>
      </c>
      <c r="BD148" s="86">
        <f t="shared" si="151"/>
        <v>12.778564453125</v>
      </c>
      <c r="BE148" s="86">
        <f t="shared" si="152"/>
        <v>0</v>
      </c>
      <c r="BF148" s="86" t="b">
        <f t="shared" si="153"/>
        <v>1</v>
      </c>
      <c r="BG148" s="86" t="str">
        <f t="shared" si="154"/>
        <v>Distance</v>
      </c>
      <c r="BH148" s="86" t="str">
        <f t="shared" si="155"/>
        <v>&lt;=</v>
      </c>
      <c r="BI148" s="86">
        <f t="shared" si="156"/>
        <v>341.0556640625</v>
      </c>
      <c r="BJ148" s="15">
        <f t="shared" si="157"/>
        <v>1</v>
      </c>
      <c r="BK148" s="15" t="str">
        <f t="shared" si="158"/>
        <v>Distance&lt;=100,03564453125 AND Speed&gt;11,19091796875 AND GEBR&gt;1,046142578125 AND Speed&gt;10,133544921875 AND Distance&lt;=121,75244140625 AND Distance&gt;87,981201171875 AND Speed&lt;=12,778564453125 AND Distance&lt;=341,0556640625</v>
      </c>
      <c r="BM148" s="15">
        <v>0.22216796875</v>
      </c>
      <c r="BN148" s="15">
        <v>0</v>
      </c>
      <c r="BO148" s="15" t="s">
        <v>2277</v>
      </c>
    </row>
    <row r="149" spans="1:67">
      <c r="A149" s="15">
        <v>146</v>
      </c>
      <c r="B149" s="15">
        <v>0</v>
      </c>
      <c r="C149" s="15">
        <v>1024691</v>
      </c>
      <c r="D149" s="15">
        <f t="shared" si="106"/>
        <v>250</v>
      </c>
      <c r="E149" s="15">
        <f t="shared" si="107"/>
        <v>691</v>
      </c>
      <c r="F149" s="15">
        <f t="shared" si="108"/>
        <v>250.168701171875</v>
      </c>
      <c r="G149" s="15">
        <v>399</v>
      </c>
      <c r="H149" s="15">
        <v>400</v>
      </c>
      <c r="I149" s="15">
        <v>78</v>
      </c>
      <c r="J149" s="15">
        <v>6</v>
      </c>
      <c r="K149" s="15">
        <v>521</v>
      </c>
      <c r="L149" s="15">
        <v>1356</v>
      </c>
      <c r="M149" s="15">
        <f t="shared" si="109"/>
        <v>0.3310546875</v>
      </c>
      <c r="O149" s="86">
        <f t="shared" si="110"/>
        <v>521</v>
      </c>
      <c r="P149" s="86">
        <f t="shared" si="111"/>
        <v>0.111083984375</v>
      </c>
      <c r="Q149" s="86">
        <f t="shared" si="112"/>
        <v>221</v>
      </c>
      <c r="R149" s="86" t="b">
        <f t="shared" si="113"/>
        <v>1</v>
      </c>
      <c r="S149" s="86" t="str">
        <f t="shared" si="114"/>
        <v>Dummy Node</v>
      </c>
      <c r="T149" s="86" t="str">
        <f t="shared" si="115"/>
        <v>N/A</v>
      </c>
      <c r="U149" s="86" t="str">
        <f t="shared" si="116"/>
        <v>N/A</v>
      </c>
      <c r="V149" s="86">
        <f t="shared" si="117"/>
        <v>144</v>
      </c>
      <c r="W149" s="86" t="b">
        <f t="shared" si="118"/>
        <v>1</v>
      </c>
      <c r="X149" s="86" t="str">
        <f t="shared" si="119"/>
        <v>Distance</v>
      </c>
      <c r="Y149" s="86" t="str">
        <f t="shared" si="120"/>
        <v>&lt;=</v>
      </c>
      <c r="Z149" s="86">
        <f t="shared" si="121"/>
        <v>90.49169921875</v>
      </c>
      <c r="AA149" s="86">
        <f t="shared" si="122"/>
        <v>142</v>
      </c>
      <c r="AB149" s="86" t="b">
        <f t="shared" si="123"/>
        <v>0</v>
      </c>
      <c r="AC149" s="86" t="str">
        <f t="shared" si="124"/>
        <v>GEBR</v>
      </c>
      <c r="AD149" s="86" t="str">
        <f t="shared" si="125"/>
        <v>&gt;</v>
      </c>
      <c r="AE149" s="86">
        <f t="shared" si="126"/>
        <v>0.715087890625</v>
      </c>
      <c r="AF149" s="86">
        <f t="shared" si="127"/>
        <v>27</v>
      </c>
      <c r="AG149" s="86" t="b">
        <f t="shared" si="128"/>
        <v>0</v>
      </c>
      <c r="AH149" s="86" t="str">
        <f t="shared" si="129"/>
        <v>Speed</v>
      </c>
      <c r="AI149" s="86" t="str">
        <f t="shared" si="130"/>
        <v>&gt;</v>
      </c>
      <c r="AJ149" s="86">
        <f t="shared" si="131"/>
        <v>9.30224609375</v>
      </c>
      <c r="AK149" s="86">
        <f t="shared" si="132"/>
        <v>25</v>
      </c>
      <c r="AL149" s="86" t="b">
        <f t="shared" si="133"/>
        <v>1</v>
      </c>
      <c r="AM149" s="86" t="str">
        <f t="shared" si="134"/>
        <v>Speed</v>
      </c>
      <c r="AN149" s="86" t="str">
        <f t="shared" si="135"/>
        <v>&lt;=</v>
      </c>
      <c r="AO149" s="86">
        <f t="shared" si="136"/>
        <v>10.133544921875</v>
      </c>
      <c r="AP149" s="86">
        <f t="shared" si="137"/>
        <v>6</v>
      </c>
      <c r="AQ149" s="86" t="b">
        <f t="shared" si="138"/>
        <v>1</v>
      </c>
      <c r="AR149" s="86" t="str">
        <f t="shared" si="139"/>
        <v>Distance</v>
      </c>
      <c r="AS149" s="86" t="str">
        <f t="shared" si="140"/>
        <v>&lt;=</v>
      </c>
      <c r="AT149" s="86">
        <f t="shared" si="141"/>
        <v>121.75244140625</v>
      </c>
      <c r="AU149" s="86">
        <f t="shared" si="142"/>
        <v>3</v>
      </c>
      <c r="AV149" s="86" t="b">
        <f t="shared" si="143"/>
        <v>0</v>
      </c>
      <c r="AW149" s="86" t="str">
        <f t="shared" si="144"/>
        <v>Distance</v>
      </c>
      <c r="AX149" s="86" t="str">
        <f t="shared" si="145"/>
        <v>&gt;</v>
      </c>
      <c r="AY149" s="86">
        <f t="shared" si="146"/>
        <v>87.981201171875</v>
      </c>
      <c r="AZ149" s="86">
        <f t="shared" si="147"/>
        <v>1</v>
      </c>
      <c r="BA149" s="86" t="b">
        <f t="shared" si="148"/>
        <v>1</v>
      </c>
      <c r="BB149" s="86" t="str">
        <f t="shared" si="149"/>
        <v>Speed</v>
      </c>
      <c r="BC149" s="86" t="str">
        <f t="shared" si="150"/>
        <v>&lt;=</v>
      </c>
      <c r="BD149" s="86">
        <f t="shared" si="151"/>
        <v>12.778564453125</v>
      </c>
      <c r="BE149" s="86">
        <f t="shared" si="152"/>
        <v>0</v>
      </c>
      <c r="BF149" s="86" t="b">
        <f t="shared" si="153"/>
        <v>1</v>
      </c>
      <c r="BG149" s="86" t="str">
        <f t="shared" si="154"/>
        <v>Distance</v>
      </c>
      <c r="BH149" s="86" t="str">
        <f t="shared" si="155"/>
        <v>&lt;=</v>
      </c>
      <c r="BI149" s="86">
        <f t="shared" si="156"/>
        <v>341.0556640625</v>
      </c>
      <c r="BJ149" s="15">
        <f t="shared" si="157"/>
        <v>1</v>
      </c>
      <c r="BK149" s="15" t="str">
        <f t="shared" si="158"/>
        <v>Distance&lt;=90,49169921875 AND GEBR&gt;0,715087890625 AND Speed&gt;9,30224609375 AND Speed&lt;=10,133544921875 AND Distance&lt;=121,75244140625 AND Distance&gt;87,981201171875 AND Speed&lt;=12,778564453125 AND Distance&lt;=341,0556640625</v>
      </c>
      <c r="BM149" s="15">
        <v>0.22216796875</v>
      </c>
      <c r="BN149" s="15">
        <v>0</v>
      </c>
      <c r="BO149" s="15" t="s">
        <v>2292</v>
      </c>
    </row>
    <row r="150" spans="1:67">
      <c r="A150" s="15">
        <v>147</v>
      </c>
      <c r="B150" s="15">
        <v>-2</v>
      </c>
      <c r="C150" s="15">
        <v>-8192</v>
      </c>
      <c r="D150" s="15">
        <f t="shared" si="106"/>
        <v>-1</v>
      </c>
      <c r="E150" s="15">
        <f t="shared" si="107"/>
        <v>0</v>
      </c>
      <c r="F150" s="15">
        <f t="shared" si="108"/>
        <v>-1</v>
      </c>
      <c r="G150" s="15">
        <v>495</v>
      </c>
      <c r="H150" s="15">
        <v>496</v>
      </c>
      <c r="I150" s="15">
        <v>145</v>
      </c>
      <c r="J150" s="15">
        <v>7</v>
      </c>
      <c r="K150" s="15">
        <v>522</v>
      </c>
      <c r="L150" s="15">
        <v>1365</v>
      </c>
      <c r="M150" s="15">
        <f t="shared" si="109"/>
        <v>0.333251953125</v>
      </c>
      <c r="O150" s="86">
        <f t="shared" si="110"/>
        <v>522</v>
      </c>
      <c r="P150" s="86">
        <f t="shared" si="111"/>
        <v>0.111083984375</v>
      </c>
      <c r="Q150" s="86">
        <f t="shared" si="112"/>
        <v>221</v>
      </c>
      <c r="R150" s="86" t="b">
        <f t="shared" si="113"/>
        <v>0</v>
      </c>
      <c r="S150" s="86" t="str">
        <f t="shared" si="114"/>
        <v>Dummy Node</v>
      </c>
      <c r="T150" s="86" t="str">
        <f t="shared" si="115"/>
        <v>N/A</v>
      </c>
      <c r="U150" s="86" t="str">
        <f t="shared" si="116"/>
        <v>N/A</v>
      </c>
      <c r="V150" s="86">
        <f t="shared" si="117"/>
        <v>144</v>
      </c>
      <c r="W150" s="86" t="b">
        <f t="shared" si="118"/>
        <v>1</v>
      </c>
      <c r="X150" s="86" t="str">
        <f t="shared" si="119"/>
        <v>Distance</v>
      </c>
      <c r="Y150" s="86" t="str">
        <f t="shared" si="120"/>
        <v>&lt;=</v>
      </c>
      <c r="Z150" s="86">
        <f t="shared" si="121"/>
        <v>90.49169921875</v>
      </c>
      <c r="AA150" s="86">
        <f t="shared" si="122"/>
        <v>142</v>
      </c>
      <c r="AB150" s="86" t="b">
        <f t="shared" si="123"/>
        <v>0</v>
      </c>
      <c r="AC150" s="86" t="str">
        <f t="shared" si="124"/>
        <v>GEBR</v>
      </c>
      <c r="AD150" s="86" t="str">
        <f t="shared" si="125"/>
        <v>&gt;</v>
      </c>
      <c r="AE150" s="86">
        <f t="shared" si="126"/>
        <v>0.715087890625</v>
      </c>
      <c r="AF150" s="86">
        <f t="shared" si="127"/>
        <v>27</v>
      </c>
      <c r="AG150" s="86" t="b">
        <f t="shared" si="128"/>
        <v>0</v>
      </c>
      <c r="AH150" s="86" t="str">
        <f t="shared" si="129"/>
        <v>Speed</v>
      </c>
      <c r="AI150" s="86" t="str">
        <f t="shared" si="130"/>
        <v>&gt;</v>
      </c>
      <c r="AJ150" s="86">
        <f t="shared" si="131"/>
        <v>9.30224609375</v>
      </c>
      <c r="AK150" s="86">
        <f t="shared" si="132"/>
        <v>25</v>
      </c>
      <c r="AL150" s="86" t="b">
        <f t="shared" si="133"/>
        <v>1</v>
      </c>
      <c r="AM150" s="86" t="str">
        <f t="shared" si="134"/>
        <v>Speed</v>
      </c>
      <c r="AN150" s="86" t="str">
        <f t="shared" si="135"/>
        <v>&lt;=</v>
      </c>
      <c r="AO150" s="86">
        <f t="shared" si="136"/>
        <v>10.133544921875</v>
      </c>
      <c r="AP150" s="86">
        <f t="shared" si="137"/>
        <v>6</v>
      </c>
      <c r="AQ150" s="86" t="b">
        <f t="shared" si="138"/>
        <v>1</v>
      </c>
      <c r="AR150" s="86" t="str">
        <f t="shared" si="139"/>
        <v>Distance</v>
      </c>
      <c r="AS150" s="86" t="str">
        <f t="shared" si="140"/>
        <v>&lt;=</v>
      </c>
      <c r="AT150" s="86">
        <f t="shared" si="141"/>
        <v>121.75244140625</v>
      </c>
      <c r="AU150" s="86">
        <f t="shared" si="142"/>
        <v>3</v>
      </c>
      <c r="AV150" s="86" t="b">
        <f t="shared" si="143"/>
        <v>0</v>
      </c>
      <c r="AW150" s="86" t="str">
        <f t="shared" si="144"/>
        <v>Distance</v>
      </c>
      <c r="AX150" s="86" t="str">
        <f t="shared" si="145"/>
        <v>&gt;</v>
      </c>
      <c r="AY150" s="86">
        <f t="shared" si="146"/>
        <v>87.981201171875</v>
      </c>
      <c r="AZ150" s="86">
        <f t="shared" si="147"/>
        <v>1</v>
      </c>
      <c r="BA150" s="86" t="b">
        <f t="shared" si="148"/>
        <v>1</v>
      </c>
      <c r="BB150" s="86" t="str">
        <f t="shared" si="149"/>
        <v>Speed</v>
      </c>
      <c r="BC150" s="86" t="str">
        <f t="shared" si="150"/>
        <v>&lt;=</v>
      </c>
      <c r="BD150" s="86">
        <f t="shared" si="151"/>
        <v>12.778564453125</v>
      </c>
      <c r="BE150" s="86">
        <f t="shared" si="152"/>
        <v>0</v>
      </c>
      <c r="BF150" s="86" t="b">
        <f t="shared" si="153"/>
        <v>1</v>
      </c>
      <c r="BG150" s="86" t="str">
        <f t="shared" si="154"/>
        <v>Distance</v>
      </c>
      <c r="BH150" s="86" t="str">
        <f t="shared" si="155"/>
        <v>&lt;=</v>
      </c>
      <c r="BI150" s="86">
        <f t="shared" si="156"/>
        <v>341.0556640625</v>
      </c>
      <c r="BJ150" s="15">
        <f t="shared" si="157"/>
        <v>1</v>
      </c>
      <c r="BK150" s="15" t="str">
        <f t="shared" si="158"/>
        <v>Distance&lt;=90,49169921875 AND GEBR&gt;0,715087890625 AND Speed&gt;9,30224609375 AND Speed&lt;=10,133544921875 AND Distance&lt;=121,75244140625 AND Distance&gt;87,981201171875 AND Speed&lt;=12,778564453125 AND Distance&lt;=341,0556640625</v>
      </c>
      <c r="BM150" s="15">
        <v>0.22216796875</v>
      </c>
      <c r="BN150" s="15">
        <v>0</v>
      </c>
      <c r="BO150" s="15" t="s">
        <v>2307</v>
      </c>
    </row>
    <row r="151" spans="1:67">
      <c r="A151" s="15">
        <v>148</v>
      </c>
      <c r="B151" s="15">
        <v>2</v>
      </c>
      <c r="C151" s="15">
        <v>4285</v>
      </c>
      <c r="D151" s="15">
        <f t="shared" si="106"/>
        <v>1</v>
      </c>
      <c r="E151" s="15">
        <f t="shared" si="107"/>
        <v>189</v>
      </c>
      <c r="F151" s="15">
        <f t="shared" si="108"/>
        <v>1.046142578125</v>
      </c>
      <c r="G151" s="15">
        <v>149</v>
      </c>
      <c r="H151" s="15">
        <v>150</v>
      </c>
      <c r="I151" s="15">
        <v>145</v>
      </c>
      <c r="J151" s="15">
        <v>7</v>
      </c>
      <c r="K151" s="15">
        <v>523</v>
      </c>
      <c r="L151" s="15">
        <v>768</v>
      </c>
      <c r="M151" s="15">
        <f t="shared" si="109"/>
        <v>0.1875</v>
      </c>
      <c r="O151" s="86">
        <f t="shared" si="110"/>
        <v>523</v>
      </c>
      <c r="P151" s="86">
        <f t="shared" si="111"/>
        <v>0.333251953125</v>
      </c>
      <c r="Q151" s="86">
        <f t="shared" si="112"/>
        <v>222</v>
      </c>
      <c r="R151" s="86" t="b">
        <f t="shared" si="113"/>
        <v>1</v>
      </c>
      <c r="S151" s="86" t="str">
        <f t="shared" si="114"/>
        <v>Dummy Node</v>
      </c>
      <c r="T151" s="86" t="str">
        <f t="shared" si="115"/>
        <v>N/A</v>
      </c>
      <c r="U151" s="86" t="str">
        <f t="shared" si="116"/>
        <v>N/A</v>
      </c>
      <c r="V151" s="86">
        <f t="shared" si="117"/>
        <v>144</v>
      </c>
      <c r="W151" s="86" t="b">
        <f t="shared" si="118"/>
        <v>0</v>
      </c>
      <c r="X151" s="86" t="str">
        <f t="shared" si="119"/>
        <v>Distance</v>
      </c>
      <c r="Y151" s="86" t="str">
        <f t="shared" si="120"/>
        <v>&gt;</v>
      </c>
      <c r="Z151" s="86">
        <f t="shared" si="121"/>
        <v>90.49169921875</v>
      </c>
      <c r="AA151" s="86">
        <f t="shared" si="122"/>
        <v>142</v>
      </c>
      <c r="AB151" s="86" t="b">
        <f t="shared" si="123"/>
        <v>0</v>
      </c>
      <c r="AC151" s="86" t="str">
        <f t="shared" si="124"/>
        <v>GEBR</v>
      </c>
      <c r="AD151" s="86" t="str">
        <f t="shared" si="125"/>
        <v>&gt;</v>
      </c>
      <c r="AE151" s="86">
        <f t="shared" si="126"/>
        <v>0.715087890625</v>
      </c>
      <c r="AF151" s="86">
        <f t="shared" si="127"/>
        <v>27</v>
      </c>
      <c r="AG151" s="86" t="b">
        <f t="shared" si="128"/>
        <v>0</v>
      </c>
      <c r="AH151" s="86" t="str">
        <f t="shared" si="129"/>
        <v>Speed</v>
      </c>
      <c r="AI151" s="86" t="str">
        <f t="shared" si="130"/>
        <v>&gt;</v>
      </c>
      <c r="AJ151" s="86">
        <f t="shared" si="131"/>
        <v>9.30224609375</v>
      </c>
      <c r="AK151" s="86">
        <f t="shared" si="132"/>
        <v>25</v>
      </c>
      <c r="AL151" s="86" t="b">
        <f t="shared" si="133"/>
        <v>1</v>
      </c>
      <c r="AM151" s="86" t="str">
        <f t="shared" si="134"/>
        <v>Speed</v>
      </c>
      <c r="AN151" s="86" t="str">
        <f t="shared" si="135"/>
        <v>&lt;=</v>
      </c>
      <c r="AO151" s="86">
        <f t="shared" si="136"/>
        <v>10.133544921875</v>
      </c>
      <c r="AP151" s="86">
        <f t="shared" si="137"/>
        <v>6</v>
      </c>
      <c r="AQ151" s="86" t="b">
        <f t="shared" si="138"/>
        <v>1</v>
      </c>
      <c r="AR151" s="86" t="str">
        <f t="shared" si="139"/>
        <v>Distance</v>
      </c>
      <c r="AS151" s="86" t="str">
        <f t="shared" si="140"/>
        <v>&lt;=</v>
      </c>
      <c r="AT151" s="86">
        <f t="shared" si="141"/>
        <v>121.75244140625</v>
      </c>
      <c r="AU151" s="86">
        <f t="shared" si="142"/>
        <v>3</v>
      </c>
      <c r="AV151" s="86" t="b">
        <f t="shared" si="143"/>
        <v>0</v>
      </c>
      <c r="AW151" s="86" t="str">
        <f t="shared" si="144"/>
        <v>Distance</v>
      </c>
      <c r="AX151" s="86" t="str">
        <f t="shared" si="145"/>
        <v>&gt;</v>
      </c>
      <c r="AY151" s="86">
        <f t="shared" si="146"/>
        <v>87.981201171875</v>
      </c>
      <c r="AZ151" s="86">
        <f t="shared" si="147"/>
        <v>1</v>
      </c>
      <c r="BA151" s="86" t="b">
        <f t="shared" si="148"/>
        <v>1</v>
      </c>
      <c r="BB151" s="86" t="str">
        <f t="shared" si="149"/>
        <v>Speed</v>
      </c>
      <c r="BC151" s="86" t="str">
        <f t="shared" si="150"/>
        <v>&lt;=</v>
      </c>
      <c r="BD151" s="86">
        <f t="shared" si="151"/>
        <v>12.778564453125</v>
      </c>
      <c r="BE151" s="86">
        <f t="shared" si="152"/>
        <v>0</v>
      </c>
      <c r="BF151" s="86" t="b">
        <f t="shared" si="153"/>
        <v>1</v>
      </c>
      <c r="BG151" s="86" t="str">
        <f t="shared" si="154"/>
        <v>Distance</v>
      </c>
      <c r="BH151" s="86" t="str">
        <f t="shared" si="155"/>
        <v>&lt;=</v>
      </c>
      <c r="BI151" s="86">
        <f t="shared" si="156"/>
        <v>341.0556640625</v>
      </c>
      <c r="BJ151" s="15">
        <f t="shared" si="157"/>
        <v>0</v>
      </c>
      <c r="BK151" s="15" t="str">
        <f t="shared" si="158"/>
        <v>Distance&gt;90,49169921875 AND GEBR&gt;0,715087890625 AND Speed&gt;9,30224609375 AND Speed&lt;=10,133544921875 AND Distance&lt;=121,75244140625 AND Distance&gt;87,981201171875 AND Speed&lt;=12,778564453125 AND Distance&lt;=341,0556640625</v>
      </c>
      <c r="BM151" s="15">
        <v>0.22216796875</v>
      </c>
      <c r="BN151" s="15">
        <v>0</v>
      </c>
      <c r="BO151" s="15" t="s">
        <v>2327</v>
      </c>
    </row>
    <row r="152" spans="1:67">
      <c r="A152" s="15">
        <v>149</v>
      </c>
      <c r="B152" s="15">
        <v>0</v>
      </c>
      <c r="C152" s="15">
        <v>925531</v>
      </c>
      <c r="D152" s="15">
        <f t="shared" si="106"/>
        <v>225</v>
      </c>
      <c r="E152" s="15">
        <f t="shared" si="107"/>
        <v>3931</v>
      </c>
      <c r="F152" s="15">
        <f t="shared" si="108"/>
        <v>225.959716796875</v>
      </c>
      <c r="G152" s="15">
        <v>249</v>
      </c>
      <c r="H152" s="15">
        <v>250</v>
      </c>
      <c r="I152" s="15">
        <v>148</v>
      </c>
      <c r="J152" s="15">
        <v>8</v>
      </c>
      <c r="K152" s="15">
        <v>524</v>
      </c>
      <c r="L152" s="15">
        <v>410</v>
      </c>
      <c r="M152" s="15">
        <f t="shared" si="109"/>
        <v>0.10009765625</v>
      </c>
      <c r="O152" s="86">
        <f t="shared" si="110"/>
        <v>524</v>
      </c>
      <c r="P152" s="86">
        <f t="shared" si="111"/>
        <v>0.333251953125</v>
      </c>
      <c r="Q152" s="86">
        <f t="shared" si="112"/>
        <v>222</v>
      </c>
      <c r="R152" s="86" t="b">
        <f t="shared" si="113"/>
        <v>0</v>
      </c>
      <c r="S152" s="86" t="str">
        <f t="shared" si="114"/>
        <v>Dummy Node</v>
      </c>
      <c r="T152" s="86" t="str">
        <f t="shared" si="115"/>
        <v>N/A</v>
      </c>
      <c r="U152" s="86" t="str">
        <f t="shared" si="116"/>
        <v>N/A</v>
      </c>
      <c r="V152" s="86">
        <f t="shared" si="117"/>
        <v>144</v>
      </c>
      <c r="W152" s="86" t="b">
        <f t="shared" si="118"/>
        <v>0</v>
      </c>
      <c r="X152" s="86" t="str">
        <f t="shared" si="119"/>
        <v>Distance</v>
      </c>
      <c r="Y152" s="86" t="str">
        <f t="shared" si="120"/>
        <v>&gt;</v>
      </c>
      <c r="Z152" s="86">
        <f t="shared" si="121"/>
        <v>90.49169921875</v>
      </c>
      <c r="AA152" s="86">
        <f t="shared" si="122"/>
        <v>142</v>
      </c>
      <c r="AB152" s="86" t="b">
        <f t="shared" si="123"/>
        <v>0</v>
      </c>
      <c r="AC152" s="86" t="str">
        <f t="shared" si="124"/>
        <v>GEBR</v>
      </c>
      <c r="AD152" s="86" t="str">
        <f t="shared" si="125"/>
        <v>&gt;</v>
      </c>
      <c r="AE152" s="86">
        <f t="shared" si="126"/>
        <v>0.715087890625</v>
      </c>
      <c r="AF152" s="86">
        <f t="shared" si="127"/>
        <v>27</v>
      </c>
      <c r="AG152" s="86" t="b">
        <f t="shared" si="128"/>
        <v>0</v>
      </c>
      <c r="AH152" s="86" t="str">
        <f t="shared" si="129"/>
        <v>Speed</v>
      </c>
      <c r="AI152" s="86" t="str">
        <f t="shared" si="130"/>
        <v>&gt;</v>
      </c>
      <c r="AJ152" s="86">
        <f t="shared" si="131"/>
        <v>9.30224609375</v>
      </c>
      <c r="AK152" s="86">
        <f t="shared" si="132"/>
        <v>25</v>
      </c>
      <c r="AL152" s="86" t="b">
        <f t="shared" si="133"/>
        <v>1</v>
      </c>
      <c r="AM152" s="86" t="str">
        <f t="shared" si="134"/>
        <v>Speed</v>
      </c>
      <c r="AN152" s="86" t="str">
        <f t="shared" si="135"/>
        <v>&lt;=</v>
      </c>
      <c r="AO152" s="86">
        <f t="shared" si="136"/>
        <v>10.133544921875</v>
      </c>
      <c r="AP152" s="86">
        <f t="shared" si="137"/>
        <v>6</v>
      </c>
      <c r="AQ152" s="86" t="b">
        <f t="shared" si="138"/>
        <v>1</v>
      </c>
      <c r="AR152" s="86" t="str">
        <f t="shared" si="139"/>
        <v>Distance</v>
      </c>
      <c r="AS152" s="86" t="str">
        <f t="shared" si="140"/>
        <v>&lt;=</v>
      </c>
      <c r="AT152" s="86">
        <f t="shared" si="141"/>
        <v>121.75244140625</v>
      </c>
      <c r="AU152" s="86">
        <f t="shared" si="142"/>
        <v>3</v>
      </c>
      <c r="AV152" s="86" t="b">
        <f t="shared" si="143"/>
        <v>0</v>
      </c>
      <c r="AW152" s="86" t="str">
        <f t="shared" si="144"/>
        <v>Distance</v>
      </c>
      <c r="AX152" s="86" t="str">
        <f t="shared" si="145"/>
        <v>&gt;</v>
      </c>
      <c r="AY152" s="86">
        <f t="shared" si="146"/>
        <v>87.981201171875</v>
      </c>
      <c r="AZ152" s="86">
        <f t="shared" si="147"/>
        <v>1</v>
      </c>
      <c r="BA152" s="86" t="b">
        <f t="shared" si="148"/>
        <v>1</v>
      </c>
      <c r="BB152" s="86" t="str">
        <f t="shared" si="149"/>
        <v>Speed</v>
      </c>
      <c r="BC152" s="86" t="str">
        <f t="shared" si="150"/>
        <v>&lt;=</v>
      </c>
      <c r="BD152" s="86">
        <f t="shared" si="151"/>
        <v>12.778564453125</v>
      </c>
      <c r="BE152" s="86">
        <f t="shared" si="152"/>
        <v>0</v>
      </c>
      <c r="BF152" s="86" t="b">
        <f t="shared" si="153"/>
        <v>1</v>
      </c>
      <c r="BG152" s="86" t="str">
        <f t="shared" si="154"/>
        <v>Distance</v>
      </c>
      <c r="BH152" s="86" t="str">
        <f t="shared" si="155"/>
        <v>&lt;=</v>
      </c>
      <c r="BI152" s="86">
        <f t="shared" si="156"/>
        <v>341.0556640625</v>
      </c>
      <c r="BJ152" s="15">
        <f t="shared" si="157"/>
        <v>0</v>
      </c>
      <c r="BK152" s="15" t="str">
        <f t="shared" si="158"/>
        <v>Distance&gt;90,49169921875 AND GEBR&gt;0,715087890625 AND Speed&gt;9,30224609375 AND Speed&lt;=10,133544921875 AND Distance&lt;=121,75244140625 AND Distance&gt;87,981201171875 AND Speed&lt;=12,778564453125 AND Distance&lt;=341,0556640625</v>
      </c>
      <c r="BM152" s="15">
        <v>0.22216796875</v>
      </c>
      <c r="BN152" s="15">
        <v>0</v>
      </c>
      <c r="BO152" s="15" t="s">
        <v>2329</v>
      </c>
    </row>
    <row r="153" spans="1:67">
      <c r="A153" s="15">
        <v>150</v>
      </c>
      <c r="B153" s="15">
        <v>-2</v>
      </c>
      <c r="C153" s="15">
        <v>-8192</v>
      </c>
      <c r="D153" s="15">
        <f t="shared" si="106"/>
        <v>-1</v>
      </c>
      <c r="E153" s="15">
        <f t="shared" si="107"/>
        <v>0</v>
      </c>
      <c r="F153" s="15">
        <f t="shared" si="108"/>
        <v>-1</v>
      </c>
      <c r="G153" s="15">
        <v>497</v>
      </c>
      <c r="H153" s="15">
        <v>498</v>
      </c>
      <c r="I153" s="15">
        <v>148</v>
      </c>
      <c r="J153" s="15">
        <v>8</v>
      </c>
      <c r="K153" s="15">
        <v>525</v>
      </c>
      <c r="L153" s="15">
        <v>1365</v>
      </c>
      <c r="M153" s="15">
        <f t="shared" si="109"/>
        <v>0.333251953125</v>
      </c>
      <c r="O153" s="86">
        <f t="shared" si="110"/>
        <v>525</v>
      </c>
      <c r="P153" s="86">
        <f t="shared" si="111"/>
        <v>0.333251953125</v>
      </c>
      <c r="Q153" s="86">
        <f t="shared" si="112"/>
        <v>225</v>
      </c>
      <c r="R153" s="86" t="b">
        <f t="shared" si="113"/>
        <v>1</v>
      </c>
      <c r="S153" s="86" t="str">
        <f t="shared" si="114"/>
        <v>Dummy Node</v>
      </c>
      <c r="T153" s="86" t="str">
        <f t="shared" si="115"/>
        <v>N/A</v>
      </c>
      <c r="U153" s="86" t="str">
        <f t="shared" si="116"/>
        <v>N/A</v>
      </c>
      <c r="V153" s="86">
        <f t="shared" si="117"/>
        <v>224</v>
      </c>
      <c r="W153" s="86" t="b">
        <f t="shared" si="118"/>
        <v>1</v>
      </c>
      <c r="X153" s="86" t="str">
        <f t="shared" si="119"/>
        <v>Speed</v>
      </c>
      <c r="Y153" s="86" t="str">
        <f t="shared" si="120"/>
        <v>&lt;=</v>
      </c>
      <c r="Z153" s="86">
        <f t="shared" si="121"/>
        <v>20.815185546875</v>
      </c>
      <c r="AA153" s="86">
        <f t="shared" si="122"/>
        <v>47</v>
      </c>
      <c r="AB153" s="86" t="b">
        <f t="shared" si="123"/>
        <v>0</v>
      </c>
      <c r="AC153" s="86" t="str">
        <f t="shared" si="124"/>
        <v>Distance</v>
      </c>
      <c r="AD153" s="86" t="str">
        <f t="shared" si="125"/>
        <v>&gt;</v>
      </c>
      <c r="AE153" s="86">
        <f t="shared" si="126"/>
        <v>414.430419921875</v>
      </c>
      <c r="AF153" s="86">
        <f t="shared" si="127"/>
        <v>41</v>
      </c>
      <c r="AG153" s="86" t="b">
        <f t="shared" si="128"/>
        <v>1</v>
      </c>
      <c r="AH153" s="86" t="str">
        <f t="shared" si="129"/>
        <v>Distance</v>
      </c>
      <c r="AI153" s="86" t="str">
        <f t="shared" si="130"/>
        <v>&lt;=</v>
      </c>
      <c r="AJ153" s="86">
        <f t="shared" si="131"/>
        <v>450.198486328125</v>
      </c>
      <c r="AK153" s="86">
        <f t="shared" si="132"/>
        <v>40</v>
      </c>
      <c r="AL153" s="86" t="b">
        <f t="shared" si="133"/>
        <v>1</v>
      </c>
      <c r="AM153" s="86" t="str">
        <f t="shared" si="134"/>
        <v>GEBR</v>
      </c>
      <c r="AN153" s="86" t="str">
        <f t="shared" si="135"/>
        <v>&lt;=</v>
      </c>
      <c r="AO153" s="86">
        <f t="shared" si="136"/>
        <v>0.715087890625</v>
      </c>
      <c r="AP153" s="86">
        <f t="shared" si="137"/>
        <v>9</v>
      </c>
      <c r="AQ153" s="86" t="b">
        <f t="shared" si="138"/>
        <v>0</v>
      </c>
      <c r="AR153" s="86" t="str">
        <f t="shared" si="139"/>
        <v>Speed</v>
      </c>
      <c r="AS153" s="86" t="str">
        <f t="shared" si="140"/>
        <v>&gt;</v>
      </c>
      <c r="AT153" s="86">
        <f t="shared" si="141"/>
        <v>19.8076171875</v>
      </c>
      <c r="AU153" s="86">
        <f t="shared" si="142"/>
        <v>7</v>
      </c>
      <c r="AV153" s="86" t="b">
        <f t="shared" si="143"/>
        <v>1</v>
      </c>
      <c r="AW153" s="86" t="str">
        <f t="shared" si="144"/>
        <v>Speed</v>
      </c>
      <c r="AX153" s="86" t="str">
        <f t="shared" si="145"/>
        <v>&lt;=</v>
      </c>
      <c r="AY153" s="86">
        <f t="shared" si="146"/>
        <v>21.949951171875</v>
      </c>
      <c r="AZ153" s="86">
        <f t="shared" si="147"/>
        <v>2</v>
      </c>
      <c r="BA153" s="86" t="b">
        <f t="shared" si="148"/>
        <v>1</v>
      </c>
      <c r="BB153" s="86" t="str">
        <f t="shared" si="149"/>
        <v>Distance</v>
      </c>
      <c r="BC153" s="86" t="str">
        <f t="shared" si="150"/>
        <v>&lt;=</v>
      </c>
      <c r="BD153" s="86">
        <f t="shared" si="151"/>
        <v>500.308837890625</v>
      </c>
      <c r="BE153" s="86">
        <f t="shared" si="152"/>
        <v>0</v>
      </c>
      <c r="BF153" s="86" t="b">
        <f t="shared" si="153"/>
        <v>0</v>
      </c>
      <c r="BG153" s="86" t="str">
        <f t="shared" si="154"/>
        <v>Distance</v>
      </c>
      <c r="BH153" s="86" t="str">
        <f t="shared" si="155"/>
        <v>&gt;</v>
      </c>
      <c r="BI153" s="86">
        <f t="shared" si="156"/>
        <v>341.0556640625</v>
      </c>
      <c r="BJ153" s="15">
        <f t="shared" si="157"/>
        <v>0</v>
      </c>
      <c r="BK153" s="15" t="str">
        <f t="shared" si="158"/>
        <v>Speed&lt;=20,815185546875 AND Distance&gt;414,430419921875 AND Distance&lt;=450,198486328125 AND GEBR&lt;=0,715087890625 AND Speed&gt;19,8076171875 AND Speed&lt;=21,949951171875 AND Distance&lt;=500,308837890625 AND Distance&gt;341,0556640625</v>
      </c>
      <c r="BM153" s="15">
        <v>0.22216796875</v>
      </c>
      <c r="BN153" s="15">
        <v>0</v>
      </c>
      <c r="BO153" s="15" t="s">
        <v>2341</v>
      </c>
    </row>
    <row r="154" spans="1:67">
      <c r="A154" s="15">
        <v>151</v>
      </c>
      <c r="B154" s="15">
        <v>0</v>
      </c>
      <c r="C154" s="15">
        <v>492178</v>
      </c>
      <c r="D154" s="15">
        <f t="shared" si="106"/>
        <v>120</v>
      </c>
      <c r="E154" s="15">
        <f t="shared" si="107"/>
        <v>658</v>
      </c>
      <c r="F154" s="15">
        <f t="shared" si="108"/>
        <v>120.16064453125</v>
      </c>
      <c r="G154" s="15">
        <v>423</v>
      </c>
      <c r="H154" s="15">
        <v>424</v>
      </c>
      <c r="I154" s="15">
        <v>51</v>
      </c>
      <c r="J154" s="15">
        <v>6</v>
      </c>
      <c r="K154" s="15">
        <v>526</v>
      </c>
      <c r="L154" s="15">
        <v>3</v>
      </c>
      <c r="M154" s="15">
        <f t="shared" si="109"/>
        <v>7.32421875E-4</v>
      </c>
      <c r="O154" s="86">
        <f t="shared" si="110"/>
        <v>526</v>
      </c>
      <c r="P154" s="86">
        <f t="shared" si="111"/>
        <v>0.333251953125</v>
      </c>
      <c r="Q154" s="86">
        <f t="shared" si="112"/>
        <v>225</v>
      </c>
      <c r="R154" s="86" t="b">
        <f t="shared" si="113"/>
        <v>0</v>
      </c>
      <c r="S154" s="86" t="str">
        <f t="shared" si="114"/>
        <v>Dummy Node</v>
      </c>
      <c r="T154" s="86" t="str">
        <f t="shared" si="115"/>
        <v>N/A</v>
      </c>
      <c r="U154" s="86" t="str">
        <f t="shared" si="116"/>
        <v>N/A</v>
      </c>
      <c r="V154" s="86">
        <f t="shared" si="117"/>
        <v>224</v>
      </c>
      <c r="W154" s="86" t="b">
        <f t="shared" si="118"/>
        <v>1</v>
      </c>
      <c r="X154" s="86" t="str">
        <f t="shared" si="119"/>
        <v>Speed</v>
      </c>
      <c r="Y154" s="86" t="str">
        <f t="shared" si="120"/>
        <v>&lt;=</v>
      </c>
      <c r="Z154" s="86">
        <f t="shared" si="121"/>
        <v>20.815185546875</v>
      </c>
      <c r="AA154" s="86">
        <f t="shared" si="122"/>
        <v>47</v>
      </c>
      <c r="AB154" s="86" t="b">
        <f t="shared" si="123"/>
        <v>0</v>
      </c>
      <c r="AC154" s="86" t="str">
        <f t="shared" si="124"/>
        <v>Distance</v>
      </c>
      <c r="AD154" s="86" t="str">
        <f t="shared" si="125"/>
        <v>&gt;</v>
      </c>
      <c r="AE154" s="86">
        <f t="shared" si="126"/>
        <v>414.430419921875</v>
      </c>
      <c r="AF154" s="86">
        <f t="shared" si="127"/>
        <v>41</v>
      </c>
      <c r="AG154" s="86" t="b">
        <f t="shared" si="128"/>
        <v>1</v>
      </c>
      <c r="AH154" s="86" t="str">
        <f t="shared" si="129"/>
        <v>Distance</v>
      </c>
      <c r="AI154" s="86" t="str">
        <f t="shared" si="130"/>
        <v>&lt;=</v>
      </c>
      <c r="AJ154" s="86">
        <f t="shared" si="131"/>
        <v>450.198486328125</v>
      </c>
      <c r="AK154" s="86">
        <f t="shared" si="132"/>
        <v>40</v>
      </c>
      <c r="AL154" s="86" t="b">
        <f t="shared" si="133"/>
        <v>1</v>
      </c>
      <c r="AM154" s="86" t="str">
        <f t="shared" si="134"/>
        <v>GEBR</v>
      </c>
      <c r="AN154" s="86" t="str">
        <f t="shared" si="135"/>
        <v>&lt;=</v>
      </c>
      <c r="AO154" s="86">
        <f t="shared" si="136"/>
        <v>0.715087890625</v>
      </c>
      <c r="AP154" s="86">
        <f t="shared" si="137"/>
        <v>9</v>
      </c>
      <c r="AQ154" s="86" t="b">
        <f t="shared" si="138"/>
        <v>0</v>
      </c>
      <c r="AR154" s="86" t="str">
        <f t="shared" si="139"/>
        <v>Speed</v>
      </c>
      <c r="AS154" s="86" t="str">
        <f t="shared" si="140"/>
        <v>&gt;</v>
      </c>
      <c r="AT154" s="86">
        <f t="shared" si="141"/>
        <v>19.8076171875</v>
      </c>
      <c r="AU154" s="86">
        <f t="shared" si="142"/>
        <v>7</v>
      </c>
      <c r="AV154" s="86" t="b">
        <f t="shared" si="143"/>
        <v>1</v>
      </c>
      <c r="AW154" s="86" t="str">
        <f t="shared" si="144"/>
        <v>Speed</v>
      </c>
      <c r="AX154" s="86" t="str">
        <f t="shared" si="145"/>
        <v>&lt;=</v>
      </c>
      <c r="AY154" s="86">
        <f t="shared" si="146"/>
        <v>21.949951171875</v>
      </c>
      <c r="AZ154" s="86">
        <f t="shared" si="147"/>
        <v>2</v>
      </c>
      <c r="BA154" s="86" t="b">
        <f t="shared" si="148"/>
        <v>1</v>
      </c>
      <c r="BB154" s="86" t="str">
        <f t="shared" si="149"/>
        <v>Distance</v>
      </c>
      <c r="BC154" s="86" t="str">
        <f t="shared" si="150"/>
        <v>&lt;=</v>
      </c>
      <c r="BD154" s="86">
        <f t="shared" si="151"/>
        <v>500.308837890625</v>
      </c>
      <c r="BE154" s="86">
        <f t="shared" si="152"/>
        <v>0</v>
      </c>
      <c r="BF154" s="86" t="b">
        <f t="shared" si="153"/>
        <v>0</v>
      </c>
      <c r="BG154" s="86" t="str">
        <f t="shared" si="154"/>
        <v>Distance</v>
      </c>
      <c r="BH154" s="86" t="str">
        <f t="shared" si="155"/>
        <v>&gt;</v>
      </c>
      <c r="BI154" s="86">
        <f t="shared" si="156"/>
        <v>341.0556640625</v>
      </c>
      <c r="BJ154" s="15">
        <f t="shared" si="157"/>
        <v>0</v>
      </c>
      <c r="BK154" s="15" t="str">
        <f t="shared" si="158"/>
        <v>Speed&lt;=20,815185546875 AND Distance&gt;414,430419921875 AND Distance&lt;=450,198486328125 AND GEBR&lt;=0,715087890625 AND Speed&gt;19,8076171875 AND Speed&lt;=21,949951171875 AND Distance&lt;=500,308837890625 AND Distance&gt;341,0556640625</v>
      </c>
      <c r="BM154" s="15">
        <v>0.25</v>
      </c>
      <c r="BN154" s="15">
        <v>0</v>
      </c>
      <c r="BO154" s="15" t="s">
        <v>2194</v>
      </c>
    </row>
    <row r="155" spans="1:67">
      <c r="A155" s="15">
        <v>152</v>
      </c>
      <c r="B155" s="15">
        <v>2</v>
      </c>
      <c r="C155" s="15">
        <v>4285</v>
      </c>
      <c r="D155" s="15">
        <f t="shared" si="106"/>
        <v>1</v>
      </c>
      <c r="E155" s="15">
        <f t="shared" si="107"/>
        <v>189</v>
      </c>
      <c r="F155" s="15">
        <f t="shared" si="108"/>
        <v>1.046142578125</v>
      </c>
      <c r="G155" s="15">
        <v>153</v>
      </c>
      <c r="H155" s="15">
        <v>154</v>
      </c>
      <c r="I155" s="15">
        <v>51</v>
      </c>
      <c r="J155" s="15">
        <v>6</v>
      </c>
      <c r="K155" s="15">
        <v>527</v>
      </c>
      <c r="L155" s="15">
        <v>230</v>
      </c>
      <c r="M155" s="15">
        <f t="shared" si="109"/>
        <v>5.615234375E-2</v>
      </c>
      <c r="O155" s="86">
        <f t="shared" si="110"/>
        <v>527</v>
      </c>
      <c r="P155" s="86">
        <f t="shared" si="111"/>
        <v>0</v>
      </c>
      <c r="Q155" s="86">
        <f t="shared" si="112"/>
        <v>226</v>
      </c>
      <c r="R155" s="86" t="b">
        <f t="shared" si="113"/>
        <v>1</v>
      </c>
      <c r="S155" s="86" t="str">
        <f t="shared" si="114"/>
        <v>Dummy Node</v>
      </c>
      <c r="T155" s="86" t="str">
        <f t="shared" si="115"/>
        <v>N/A</v>
      </c>
      <c r="U155" s="86" t="str">
        <f t="shared" si="116"/>
        <v>N/A</v>
      </c>
      <c r="V155" s="86">
        <f t="shared" si="117"/>
        <v>224</v>
      </c>
      <c r="W155" s="86" t="b">
        <f t="shared" si="118"/>
        <v>0</v>
      </c>
      <c r="X155" s="86" t="str">
        <f t="shared" si="119"/>
        <v>Speed</v>
      </c>
      <c r="Y155" s="86" t="str">
        <f t="shared" si="120"/>
        <v>&gt;</v>
      </c>
      <c r="Z155" s="86">
        <f t="shared" si="121"/>
        <v>20.815185546875</v>
      </c>
      <c r="AA155" s="86">
        <f t="shared" si="122"/>
        <v>47</v>
      </c>
      <c r="AB155" s="86" t="b">
        <f t="shared" si="123"/>
        <v>0</v>
      </c>
      <c r="AC155" s="86" t="str">
        <f t="shared" si="124"/>
        <v>Distance</v>
      </c>
      <c r="AD155" s="86" t="str">
        <f t="shared" si="125"/>
        <v>&gt;</v>
      </c>
      <c r="AE155" s="86">
        <f t="shared" si="126"/>
        <v>414.430419921875</v>
      </c>
      <c r="AF155" s="86">
        <f t="shared" si="127"/>
        <v>41</v>
      </c>
      <c r="AG155" s="86" t="b">
        <f t="shared" si="128"/>
        <v>1</v>
      </c>
      <c r="AH155" s="86" t="str">
        <f t="shared" si="129"/>
        <v>Distance</v>
      </c>
      <c r="AI155" s="86" t="str">
        <f t="shared" si="130"/>
        <v>&lt;=</v>
      </c>
      <c r="AJ155" s="86">
        <f t="shared" si="131"/>
        <v>450.198486328125</v>
      </c>
      <c r="AK155" s="86">
        <f t="shared" si="132"/>
        <v>40</v>
      </c>
      <c r="AL155" s="86" t="b">
        <f t="shared" si="133"/>
        <v>1</v>
      </c>
      <c r="AM155" s="86" t="str">
        <f t="shared" si="134"/>
        <v>GEBR</v>
      </c>
      <c r="AN155" s="86" t="str">
        <f t="shared" si="135"/>
        <v>&lt;=</v>
      </c>
      <c r="AO155" s="86">
        <f t="shared" si="136"/>
        <v>0.715087890625</v>
      </c>
      <c r="AP155" s="86">
        <f t="shared" si="137"/>
        <v>9</v>
      </c>
      <c r="AQ155" s="86" t="b">
        <f t="shared" si="138"/>
        <v>0</v>
      </c>
      <c r="AR155" s="86" t="str">
        <f t="shared" si="139"/>
        <v>Speed</v>
      </c>
      <c r="AS155" s="86" t="str">
        <f t="shared" si="140"/>
        <v>&gt;</v>
      </c>
      <c r="AT155" s="86">
        <f t="shared" si="141"/>
        <v>19.8076171875</v>
      </c>
      <c r="AU155" s="86">
        <f t="shared" si="142"/>
        <v>7</v>
      </c>
      <c r="AV155" s="86" t="b">
        <f t="shared" si="143"/>
        <v>1</v>
      </c>
      <c r="AW155" s="86" t="str">
        <f t="shared" si="144"/>
        <v>Speed</v>
      </c>
      <c r="AX155" s="86" t="str">
        <f t="shared" si="145"/>
        <v>&lt;=</v>
      </c>
      <c r="AY155" s="86">
        <f t="shared" si="146"/>
        <v>21.949951171875</v>
      </c>
      <c r="AZ155" s="86">
        <f t="shared" si="147"/>
        <v>2</v>
      </c>
      <c r="BA155" s="86" t="b">
        <f t="shared" si="148"/>
        <v>1</v>
      </c>
      <c r="BB155" s="86" t="str">
        <f t="shared" si="149"/>
        <v>Distance</v>
      </c>
      <c r="BC155" s="86" t="str">
        <f t="shared" si="150"/>
        <v>&lt;=</v>
      </c>
      <c r="BD155" s="86">
        <f t="shared" si="151"/>
        <v>500.308837890625</v>
      </c>
      <c r="BE155" s="86">
        <f t="shared" si="152"/>
        <v>0</v>
      </c>
      <c r="BF155" s="86" t="b">
        <f t="shared" si="153"/>
        <v>0</v>
      </c>
      <c r="BG155" s="86" t="str">
        <f t="shared" si="154"/>
        <v>Distance</v>
      </c>
      <c r="BH155" s="86" t="str">
        <f t="shared" si="155"/>
        <v>&gt;</v>
      </c>
      <c r="BI155" s="86">
        <f t="shared" si="156"/>
        <v>341.0556640625</v>
      </c>
      <c r="BJ155" s="15">
        <f t="shared" si="157"/>
        <v>1</v>
      </c>
      <c r="BK155" s="15" t="str">
        <f t="shared" si="158"/>
        <v>Speed&gt;20,815185546875 AND Distance&gt;414,430419921875 AND Distance&lt;=450,198486328125 AND GEBR&lt;=0,715087890625 AND Speed&gt;19,8076171875 AND Speed&lt;=21,949951171875 AND Distance&lt;=500,308837890625 AND Distance&gt;341,0556640625</v>
      </c>
      <c r="BM155" s="15">
        <v>0.25</v>
      </c>
      <c r="BN155" s="15">
        <v>0</v>
      </c>
      <c r="BO155" s="15" t="s">
        <v>2295</v>
      </c>
    </row>
    <row r="156" spans="1:67">
      <c r="A156" s="15">
        <v>153</v>
      </c>
      <c r="B156" s="15">
        <v>-2</v>
      </c>
      <c r="C156" s="15">
        <v>-8192</v>
      </c>
      <c r="D156" s="15">
        <f t="shared" si="106"/>
        <v>-1</v>
      </c>
      <c r="E156" s="15">
        <f t="shared" si="107"/>
        <v>0</v>
      </c>
      <c r="F156" s="15">
        <f t="shared" si="108"/>
        <v>-1</v>
      </c>
      <c r="G156" s="15">
        <v>499</v>
      </c>
      <c r="H156" s="15">
        <v>500</v>
      </c>
      <c r="I156" s="15">
        <v>152</v>
      </c>
      <c r="J156" s="15">
        <v>7</v>
      </c>
      <c r="K156" s="15">
        <v>528</v>
      </c>
      <c r="L156" s="15">
        <v>0</v>
      </c>
      <c r="M156" s="15">
        <f t="shared" si="109"/>
        <v>0</v>
      </c>
      <c r="O156" s="86">
        <f t="shared" si="110"/>
        <v>528</v>
      </c>
      <c r="P156" s="86">
        <f t="shared" si="111"/>
        <v>0</v>
      </c>
      <c r="Q156" s="86">
        <f t="shared" si="112"/>
        <v>226</v>
      </c>
      <c r="R156" s="86" t="b">
        <f t="shared" si="113"/>
        <v>0</v>
      </c>
      <c r="S156" s="86" t="str">
        <f t="shared" si="114"/>
        <v>Dummy Node</v>
      </c>
      <c r="T156" s="86" t="str">
        <f t="shared" si="115"/>
        <v>N/A</v>
      </c>
      <c r="U156" s="86" t="str">
        <f t="shared" si="116"/>
        <v>N/A</v>
      </c>
      <c r="V156" s="86">
        <f t="shared" si="117"/>
        <v>224</v>
      </c>
      <c r="W156" s="86" t="b">
        <f t="shared" si="118"/>
        <v>0</v>
      </c>
      <c r="X156" s="86" t="str">
        <f t="shared" si="119"/>
        <v>Speed</v>
      </c>
      <c r="Y156" s="86" t="str">
        <f t="shared" si="120"/>
        <v>&gt;</v>
      </c>
      <c r="Z156" s="86">
        <f t="shared" si="121"/>
        <v>20.815185546875</v>
      </c>
      <c r="AA156" s="86">
        <f t="shared" si="122"/>
        <v>47</v>
      </c>
      <c r="AB156" s="86" t="b">
        <f t="shared" si="123"/>
        <v>0</v>
      </c>
      <c r="AC156" s="86" t="str">
        <f t="shared" si="124"/>
        <v>Distance</v>
      </c>
      <c r="AD156" s="86" t="str">
        <f t="shared" si="125"/>
        <v>&gt;</v>
      </c>
      <c r="AE156" s="86">
        <f t="shared" si="126"/>
        <v>414.430419921875</v>
      </c>
      <c r="AF156" s="86">
        <f t="shared" si="127"/>
        <v>41</v>
      </c>
      <c r="AG156" s="86" t="b">
        <f t="shared" si="128"/>
        <v>1</v>
      </c>
      <c r="AH156" s="86" t="str">
        <f t="shared" si="129"/>
        <v>Distance</v>
      </c>
      <c r="AI156" s="86" t="str">
        <f t="shared" si="130"/>
        <v>&lt;=</v>
      </c>
      <c r="AJ156" s="86">
        <f t="shared" si="131"/>
        <v>450.198486328125</v>
      </c>
      <c r="AK156" s="86">
        <f t="shared" si="132"/>
        <v>40</v>
      </c>
      <c r="AL156" s="86" t="b">
        <f t="shared" si="133"/>
        <v>1</v>
      </c>
      <c r="AM156" s="86" t="str">
        <f t="shared" si="134"/>
        <v>GEBR</v>
      </c>
      <c r="AN156" s="86" t="str">
        <f t="shared" si="135"/>
        <v>&lt;=</v>
      </c>
      <c r="AO156" s="86">
        <f t="shared" si="136"/>
        <v>0.715087890625</v>
      </c>
      <c r="AP156" s="86">
        <f t="shared" si="137"/>
        <v>9</v>
      </c>
      <c r="AQ156" s="86" t="b">
        <f t="shared" si="138"/>
        <v>0</v>
      </c>
      <c r="AR156" s="86" t="str">
        <f t="shared" si="139"/>
        <v>Speed</v>
      </c>
      <c r="AS156" s="86" t="str">
        <f t="shared" si="140"/>
        <v>&gt;</v>
      </c>
      <c r="AT156" s="86">
        <f t="shared" si="141"/>
        <v>19.8076171875</v>
      </c>
      <c r="AU156" s="86">
        <f t="shared" si="142"/>
        <v>7</v>
      </c>
      <c r="AV156" s="86" t="b">
        <f t="shared" si="143"/>
        <v>1</v>
      </c>
      <c r="AW156" s="86" t="str">
        <f t="shared" si="144"/>
        <v>Speed</v>
      </c>
      <c r="AX156" s="86" t="str">
        <f t="shared" si="145"/>
        <v>&lt;=</v>
      </c>
      <c r="AY156" s="86">
        <f t="shared" si="146"/>
        <v>21.949951171875</v>
      </c>
      <c r="AZ156" s="86">
        <f t="shared" si="147"/>
        <v>2</v>
      </c>
      <c r="BA156" s="86" t="b">
        <f t="shared" si="148"/>
        <v>1</v>
      </c>
      <c r="BB156" s="86" t="str">
        <f t="shared" si="149"/>
        <v>Distance</v>
      </c>
      <c r="BC156" s="86" t="str">
        <f t="shared" si="150"/>
        <v>&lt;=</v>
      </c>
      <c r="BD156" s="86">
        <f t="shared" si="151"/>
        <v>500.308837890625</v>
      </c>
      <c r="BE156" s="86">
        <f t="shared" si="152"/>
        <v>0</v>
      </c>
      <c r="BF156" s="86" t="b">
        <f t="shared" si="153"/>
        <v>0</v>
      </c>
      <c r="BG156" s="86" t="str">
        <f t="shared" si="154"/>
        <v>Distance</v>
      </c>
      <c r="BH156" s="86" t="str">
        <f t="shared" si="155"/>
        <v>&gt;</v>
      </c>
      <c r="BI156" s="86">
        <f t="shared" si="156"/>
        <v>341.0556640625</v>
      </c>
      <c r="BJ156" s="15">
        <f t="shared" si="157"/>
        <v>1</v>
      </c>
      <c r="BK156" s="15" t="str">
        <f t="shared" si="158"/>
        <v>Speed&gt;20,815185546875 AND Distance&gt;414,430419921875 AND Distance&lt;=450,198486328125 AND GEBR&lt;=0,715087890625 AND Speed&gt;19,8076171875 AND Speed&lt;=21,949951171875 AND Distance&lt;=500,308837890625 AND Distance&gt;341,0556640625</v>
      </c>
      <c r="BM156" s="15">
        <v>0.2666015625</v>
      </c>
      <c r="BN156" s="15">
        <v>0</v>
      </c>
      <c r="BO156" s="15" t="s">
        <v>2173</v>
      </c>
    </row>
    <row r="157" spans="1:67">
      <c r="A157" s="15">
        <v>154</v>
      </c>
      <c r="B157" s="15">
        <v>1</v>
      </c>
      <c r="C157" s="15">
        <v>55846</v>
      </c>
      <c r="D157" s="15">
        <f t="shared" si="106"/>
        <v>13</v>
      </c>
      <c r="E157" s="15">
        <f t="shared" si="107"/>
        <v>2598</v>
      </c>
      <c r="F157" s="15">
        <f t="shared" si="108"/>
        <v>13.63427734375</v>
      </c>
      <c r="G157" s="15">
        <v>167</v>
      </c>
      <c r="H157" s="15">
        <v>168</v>
      </c>
      <c r="I157" s="15">
        <v>152</v>
      </c>
      <c r="J157" s="15">
        <v>7</v>
      </c>
      <c r="K157" s="15">
        <v>531</v>
      </c>
      <c r="L157" s="15">
        <v>735</v>
      </c>
      <c r="M157" s="15">
        <f t="shared" si="109"/>
        <v>0.179443359375</v>
      </c>
      <c r="O157" s="86">
        <f t="shared" si="110"/>
        <v>531</v>
      </c>
      <c r="P157" s="86">
        <f t="shared" si="111"/>
        <v>0</v>
      </c>
      <c r="Q157" s="86">
        <f t="shared" si="112"/>
        <v>235</v>
      </c>
      <c r="R157" s="86" t="b">
        <f t="shared" si="113"/>
        <v>1</v>
      </c>
      <c r="S157" s="86" t="str">
        <f t="shared" si="114"/>
        <v>Dummy Node</v>
      </c>
      <c r="T157" s="86" t="str">
        <f t="shared" si="115"/>
        <v>N/A</v>
      </c>
      <c r="U157" s="86" t="str">
        <f t="shared" si="116"/>
        <v>N/A</v>
      </c>
      <c r="V157" s="86">
        <f t="shared" si="117"/>
        <v>233</v>
      </c>
      <c r="W157" s="86" t="b">
        <f t="shared" si="118"/>
        <v>1</v>
      </c>
      <c r="X157" s="86" t="str">
        <f t="shared" si="119"/>
        <v>Distance</v>
      </c>
      <c r="Y157" s="86" t="str">
        <f t="shared" si="120"/>
        <v>&lt;=</v>
      </c>
      <c r="Z157" s="86">
        <f t="shared" si="121"/>
        <v>544.455322265625</v>
      </c>
      <c r="AA157" s="86">
        <f t="shared" si="122"/>
        <v>232</v>
      </c>
      <c r="AB157" s="86" t="b">
        <f t="shared" si="123"/>
        <v>1</v>
      </c>
      <c r="AC157" s="86" t="str">
        <f t="shared" si="124"/>
        <v>Speed</v>
      </c>
      <c r="AD157" s="86" t="str">
        <f t="shared" si="125"/>
        <v>&lt;=</v>
      </c>
      <c r="AE157" s="86">
        <f t="shared" si="126"/>
        <v>25.9140625</v>
      </c>
      <c r="AF157" s="86">
        <f t="shared" si="127"/>
        <v>33</v>
      </c>
      <c r="AG157" s="86" t="b">
        <f t="shared" si="128"/>
        <v>0</v>
      </c>
      <c r="AH157" s="86" t="str">
        <f t="shared" si="129"/>
        <v>GEBR</v>
      </c>
      <c r="AI157" s="86" t="str">
        <f t="shared" si="130"/>
        <v>&gt;</v>
      </c>
      <c r="AJ157" s="86">
        <f t="shared" si="131"/>
        <v>0.715087890625</v>
      </c>
      <c r="AK157" s="86">
        <f t="shared" si="132"/>
        <v>32</v>
      </c>
      <c r="AL157" s="86" t="b">
        <f t="shared" si="133"/>
        <v>1</v>
      </c>
      <c r="AM157" s="86" t="str">
        <f t="shared" si="134"/>
        <v>GEBR</v>
      </c>
      <c r="AN157" s="86" t="str">
        <f t="shared" si="135"/>
        <v>&lt;=</v>
      </c>
      <c r="AO157" s="86">
        <f t="shared" si="136"/>
        <v>0.85498046875</v>
      </c>
      <c r="AP157" s="86">
        <f t="shared" si="137"/>
        <v>29</v>
      </c>
      <c r="AQ157" s="86" t="b">
        <f t="shared" si="138"/>
        <v>0</v>
      </c>
      <c r="AR157" s="86" t="str">
        <f t="shared" si="139"/>
        <v>Speed</v>
      </c>
      <c r="AS157" s="86" t="str">
        <f t="shared" si="140"/>
        <v>&gt;</v>
      </c>
      <c r="AT157" s="86">
        <f t="shared" si="141"/>
        <v>24.882080078125</v>
      </c>
      <c r="AU157" s="86">
        <f t="shared" si="142"/>
        <v>8</v>
      </c>
      <c r="AV157" s="86" t="b">
        <f t="shared" si="143"/>
        <v>1</v>
      </c>
      <c r="AW157" s="86" t="str">
        <f t="shared" si="144"/>
        <v>Distance</v>
      </c>
      <c r="AX157" s="86" t="str">
        <f t="shared" si="145"/>
        <v>&lt;=</v>
      </c>
      <c r="AY157" s="86">
        <f t="shared" si="146"/>
        <v>579.99755859375</v>
      </c>
      <c r="AZ157" s="86">
        <f t="shared" si="147"/>
        <v>2</v>
      </c>
      <c r="BA157" s="86" t="b">
        <f t="shared" si="148"/>
        <v>0</v>
      </c>
      <c r="BB157" s="86" t="str">
        <f t="shared" si="149"/>
        <v>Distance</v>
      </c>
      <c r="BC157" s="86" t="str">
        <f t="shared" si="150"/>
        <v>&gt;</v>
      </c>
      <c r="BD157" s="86">
        <f t="shared" si="151"/>
        <v>500.308837890625</v>
      </c>
      <c r="BE157" s="86">
        <f t="shared" si="152"/>
        <v>0</v>
      </c>
      <c r="BF157" s="86" t="b">
        <f t="shared" si="153"/>
        <v>0</v>
      </c>
      <c r="BG157" s="86" t="str">
        <f t="shared" si="154"/>
        <v>Distance</v>
      </c>
      <c r="BH157" s="86" t="str">
        <f t="shared" si="155"/>
        <v>&gt;</v>
      </c>
      <c r="BI157" s="86">
        <f t="shared" si="156"/>
        <v>341.0556640625</v>
      </c>
      <c r="BJ157" s="15">
        <f t="shared" si="157"/>
        <v>1</v>
      </c>
      <c r="BK157" s="15" t="str">
        <f t="shared" si="158"/>
        <v>Distance&lt;=544,455322265625 AND Speed&lt;=25,9140625 AND GEBR&gt;0,715087890625 AND GEBR&lt;=0,85498046875 AND Speed&gt;24,882080078125 AND Distance&lt;=579,99755859375 AND Distance&gt;500,308837890625 AND Distance&gt;341,0556640625</v>
      </c>
      <c r="BM157" s="15">
        <v>0.2666015625</v>
      </c>
      <c r="BN157" s="15">
        <v>0</v>
      </c>
      <c r="BO157" s="15" t="s">
        <v>2223</v>
      </c>
    </row>
    <row r="158" spans="1:67">
      <c r="A158" s="15">
        <v>155</v>
      </c>
      <c r="B158" s="15">
        <v>-2</v>
      </c>
      <c r="C158" s="15">
        <v>-8192</v>
      </c>
      <c r="D158" s="15">
        <f t="shared" si="106"/>
        <v>-1</v>
      </c>
      <c r="E158" s="15">
        <f t="shared" si="107"/>
        <v>0</v>
      </c>
      <c r="F158" s="15">
        <f t="shared" si="108"/>
        <v>-1</v>
      </c>
      <c r="G158" s="15">
        <v>-1</v>
      </c>
      <c r="H158" s="15">
        <v>-1</v>
      </c>
      <c r="I158" s="15">
        <v>99</v>
      </c>
      <c r="J158" s="15">
        <v>9</v>
      </c>
      <c r="K158" s="15">
        <v>532</v>
      </c>
      <c r="L158" s="15">
        <v>910</v>
      </c>
      <c r="M158" s="15">
        <f t="shared" si="109"/>
        <v>0.22216796875</v>
      </c>
      <c r="O158" s="86">
        <f t="shared" si="110"/>
        <v>532</v>
      </c>
      <c r="P158" s="86">
        <f t="shared" si="111"/>
        <v>0</v>
      </c>
      <c r="Q158" s="86">
        <f t="shared" si="112"/>
        <v>235</v>
      </c>
      <c r="R158" s="86" t="b">
        <f t="shared" si="113"/>
        <v>0</v>
      </c>
      <c r="S158" s="86" t="str">
        <f t="shared" si="114"/>
        <v>Dummy Node</v>
      </c>
      <c r="T158" s="86" t="str">
        <f t="shared" si="115"/>
        <v>N/A</v>
      </c>
      <c r="U158" s="86" t="str">
        <f t="shared" si="116"/>
        <v>N/A</v>
      </c>
      <c r="V158" s="86">
        <f t="shared" si="117"/>
        <v>233</v>
      </c>
      <c r="W158" s="86" t="b">
        <f t="shared" si="118"/>
        <v>1</v>
      </c>
      <c r="X158" s="86" t="str">
        <f t="shared" si="119"/>
        <v>Distance</v>
      </c>
      <c r="Y158" s="86" t="str">
        <f t="shared" si="120"/>
        <v>&lt;=</v>
      </c>
      <c r="Z158" s="86">
        <f t="shared" si="121"/>
        <v>544.455322265625</v>
      </c>
      <c r="AA158" s="86">
        <f t="shared" si="122"/>
        <v>232</v>
      </c>
      <c r="AB158" s="86" t="b">
        <f t="shared" si="123"/>
        <v>1</v>
      </c>
      <c r="AC158" s="86" t="str">
        <f t="shared" si="124"/>
        <v>Speed</v>
      </c>
      <c r="AD158" s="86" t="str">
        <f t="shared" si="125"/>
        <v>&lt;=</v>
      </c>
      <c r="AE158" s="86">
        <f t="shared" si="126"/>
        <v>25.9140625</v>
      </c>
      <c r="AF158" s="86">
        <f t="shared" si="127"/>
        <v>33</v>
      </c>
      <c r="AG158" s="86" t="b">
        <f t="shared" si="128"/>
        <v>0</v>
      </c>
      <c r="AH158" s="86" t="str">
        <f t="shared" si="129"/>
        <v>GEBR</v>
      </c>
      <c r="AI158" s="86" t="str">
        <f t="shared" si="130"/>
        <v>&gt;</v>
      </c>
      <c r="AJ158" s="86">
        <f t="shared" si="131"/>
        <v>0.715087890625</v>
      </c>
      <c r="AK158" s="86">
        <f t="shared" si="132"/>
        <v>32</v>
      </c>
      <c r="AL158" s="86" t="b">
        <f t="shared" si="133"/>
        <v>1</v>
      </c>
      <c r="AM158" s="86" t="str">
        <f t="shared" si="134"/>
        <v>GEBR</v>
      </c>
      <c r="AN158" s="86" t="str">
        <f t="shared" si="135"/>
        <v>&lt;=</v>
      </c>
      <c r="AO158" s="86">
        <f t="shared" si="136"/>
        <v>0.85498046875</v>
      </c>
      <c r="AP158" s="86">
        <f t="shared" si="137"/>
        <v>29</v>
      </c>
      <c r="AQ158" s="86" t="b">
        <f t="shared" si="138"/>
        <v>0</v>
      </c>
      <c r="AR158" s="86" t="str">
        <f t="shared" si="139"/>
        <v>Speed</v>
      </c>
      <c r="AS158" s="86" t="str">
        <f t="shared" si="140"/>
        <v>&gt;</v>
      </c>
      <c r="AT158" s="86">
        <f t="shared" si="141"/>
        <v>24.882080078125</v>
      </c>
      <c r="AU158" s="86">
        <f t="shared" si="142"/>
        <v>8</v>
      </c>
      <c r="AV158" s="86" t="b">
        <f t="shared" si="143"/>
        <v>1</v>
      </c>
      <c r="AW158" s="86" t="str">
        <f t="shared" si="144"/>
        <v>Distance</v>
      </c>
      <c r="AX158" s="86" t="str">
        <f t="shared" si="145"/>
        <v>&lt;=</v>
      </c>
      <c r="AY158" s="86">
        <f t="shared" si="146"/>
        <v>579.99755859375</v>
      </c>
      <c r="AZ158" s="86">
        <f t="shared" si="147"/>
        <v>2</v>
      </c>
      <c r="BA158" s="86" t="b">
        <f t="shared" si="148"/>
        <v>0</v>
      </c>
      <c r="BB158" s="86" t="str">
        <f t="shared" si="149"/>
        <v>Distance</v>
      </c>
      <c r="BC158" s="86" t="str">
        <f t="shared" si="150"/>
        <v>&gt;</v>
      </c>
      <c r="BD158" s="86">
        <f t="shared" si="151"/>
        <v>500.308837890625</v>
      </c>
      <c r="BE158" s="86">
        <f t="shared" si="152"/>
        <v>0</v>
      </c>
      <c r="BF158" s="86" t="b">
        <f t="shared" si="153"/>
        <v>0</v>
      </c>
      <c r="BG158" s="86" t="str">
        <f t="shared" si="154"/>
        <v>Distance</v>
      </c>
      <c r="BH158" s="86" t="str">
        <f t="shared" si="155"/>
        <v>&gt;</v>
      </c>
      <c r="BI158" s="86">
        <f t="shared" si="156"/>
        <v>341.0556640625</v>
      </c>
      <c r="BJ158" s="15">
        <f t="shared" si="157"/>
        <v>1</v>
      </c>
      <c r="BK158" s="15" t="str">
        <f t="shared" si="158"/>
        <v>Distance&lt;=544,455322265625 AND Speed&lt;=25,9140625 AND GEBR&gt;0,715087890625 AND GEBR&lt;=0,85498046875 AND Speed&gt;24,882080078125 AND Distance&lt;=579,99755859375 AND Distance&gt;500,308837890625 AND Distance&gt;341,0556640625</v>
      </c>
      <c r="BM158" s="15">
        <v>0.2666015625</v>
      </c>
      <c r="BN158" s="15">
        <v>0</v>
      </c>
      <c r="BO158" s="15" t="s">
        <v>2253</v>
      </c>
    </row>
    <row r="159" spans="1:67">
      <c r="A159" s="15">
        <v>156</v>
      </c>
      <c r="B159" s="15">
        <v>-2</v>
      </c>
      <c r="C159" s="15">
        <v>-8192</v>
      </c>
      <c r="D159" s="15">
        <f t="shared" si="106"/>
        <v>-1</v>
      </c>
      <c r="E159" s="15">
        <f t="shared" si="107"/>
        <v>0</v>
      </c>
      <c r="F159" s="15">
        <f t="shared" si="108"/>
        <v>-1</v>
      </c>
      <c r="G159" s="15">
        <v>-1</v>
      </c>
      <c r="H159" s="15">
        <v>-1</v>
      </c>
      <c r="I159" s="15">
        <v>99</v>
      </c>
      <c r="J159" s="15">
        <v>9</v>
      </c>
      <c r="K159" s="15">
        <v>533</v>
      </c>
      <c r="L159" s="15">
        <v>0</v>
      </c>
      <c r="M159" s="15">
        <f t="shared" si="109"/>
        <v>0</v>
      </c>
      <c r="O159" s="86">
        <f t="shared" si="110"/>
        <v>533</v>
      </c>
      <c r="P159" s="86">
        <f t="shared" si="111"/>
        <v>0.333251953125</v>
      </c>
      <c r="Q159" s="86">
        <f t="shared" si="112"/>
        <v>236</v>
      </c>
      <c r="R159" s="86" t="b">
        <f t="shared" si="113"/>
        <v>1</v>
      </c>
      <c r="S159" s="86" t="str">
        <f t="shared" si="114"/>
        <v>Dummy Node</v>
      </c>
      <c r="T159" s="86" t="str">
        <f t="shared" si="115"/>
        <v>N/A</v>
      </c>
      <c r="U159" s="86" t="str">
        <f t="shared" si="116"/>
        <v>N/A</v>
      </c>
      <c r="V159" s="86">
        <f t="shared" si="117"/>
        <v>233</v>
      </c>
      <c r="W159" s="86" t="b">
        <f t="shared" si="118"/>
        <v>0</v>
      </c>
      <c r="X159" s="86" t="str">
        <f t="shared" si="119"/>
        <v>Distance</v>
      </c>
      <c r="Y159" s="86" t="str">
        <f t="shared" si="120"/>
        <v>&gt;</v>
      </c>
      <c r="Z159" s="86">
        <f t="shared" si="121"/>
        <v>544.455322265625</v>
      </c>
      <c r="AA159" s="86">
        <f t="shared" si="122"/>
        <v>232</v>
      </c>
      <c r="AB159" s="86" t="b">
        <f t="shared" si="123"/>
        <v>1</v>
      </c>
      <c r="AC159" s="86" t="str">
        <f t="shared" si="124"/>
        <v>Speed</v>
      </c>
      <c r="AD159" s="86" t="str">
        <f t="shared" si="125"/>
        <v>&lt;=</v>
      </c>
      <c r="AE159" s="86">
        <f t="shared" si="126"/>
        <v>25.9140625</v>
      </c>
      <c r="AF159" s="86">
        <f t="shared" si="127"/>
        <v>33</v>
      </c>
      <c r="AG159" s="86" t="b">
        <f t="shared" si="128"/>
        <v>0</v>
      </c>
      <c r="AH159" s="86" t="str">
        <f t="shared" si="129"/>
        <v>GEBR</v>
      </c>
      <c r="AI159" s="86" t="str">
        <f t="shared" si="130"/>
        <v>&gt;</v>
      </c>
      <c r="AJ159" s="86">
        <f t="shared" si="131"/>
        <v>0.715087890625</v>
      </c>
      <c r="AK159" s="86">
        <f t="shared" si="132"/>
        <v>32</v>
      </c>
      <c r="AL159" s="86" t="b">
        <f t="shared" si="133"/>
        <v>1</v>
      </c>
      <c r="AM159" s="86" t="str">
        <f t="shared" si="134"/>
        <v>GEBR</v>
      </c>
      <c r="AN159" s="86" t="str">
        <f t="shared" si="135"/>
        <v>&lt;=</v>
      </c>
      <c r="AO159" s="86">
        <f t="shared" si="136"/>
        <v>0.85498046875</v>
      </c>
      <c r="AP159" s="86">
        <f t="shared" si="137"/>
        <v>29</v>
      </c>
      <c r="AQ159" s="86" t="b">
        <f t="shared" si="138"/>
        <v>0</v>
      </c>
      <c r="AR159" s="86" t="str">
        <f t="shared" si="139"/>
        <v>Speed</v>
      </c>
      <c r="AS159" s="86" t="str">
        <f t="shared" si="140"/>
        <v>&gt;</v>
      </c>
      <c r="AT159" s="86">
        <f t="shared" si="141"/>
        <v>24.882080078125</v>
      </c>
      <c r="AU159" s="86">
        <f t="shared" si="142"/>
        <v>8</v>
      </c>
      <c r="AV159" s="86" t="b">
        <f t="shared" si="143"/>
        <v>1</v>
      </c>
      <c r="AW159" s="86" t="str">
        <f t="shared" si="144"/>
        <v>Distance</v>
      </c>
      <c r="AX159" s="86" t="str">
        <f t="shared" si="145"/>
        <v>&lt;=</v>
      </c>
      <c r="AY159" s="86">
        <f t="shared" si="146"/>
        <v>579.99755859375</v>
      </c>
      <c r="AZ159" s="86">
        <f t="shared" si="147"/>
        <v>2</v>
      </c>
      <c r="BA159" s="86" t="b">
        <f t="shared" si="148"/>
        <v>0</v>
      </c>
      <c r="BB159" s="86" t="str">
        <f t="shared" si="149"/>
        <v>Distance</v>
      </c>
      <c r="BC159" s="86" t="str">
        <f t="shared" si="150"/>
        <v>&gt;</v>
      </c>
      <c r="BD159" s="86">
        <f t="shared" si="151"/>
        <v>500.308837890625</v>
      </c>
      <c r="BE159" s="86">
        <f t="shared" si="152"/>
        <v>0</v>
      </c>
      <c r="BF159" s="86" t="b">
        <f t="shared" si="153"/>
        <v>0</v>
      </c>
      <c r="BG159" s="86" t="str">
        <f t="shared" si="154"/>
        <v>Distance</v>
      </c>
      <c r="BH159" s="86" t="str">
        <f t="shared" si="155"/>
        <v>&gt;</v>
      </c>
      <c r="BI159" s="86">
        <f t="shared" si="156"/>
        <v>341.0556640625</v>
      </c>
      <c r="BJ159" s="15">
        <f t="shared" si="157"/>
        <v>0</v>
      </c>
      <c r="BK159" s="15" t="str">
        <f t="shared" si="158"/>
        <v>Distance&gt;544,455322265625 AND Speed&lt;=25,9140625 AND GEBR&gt;0,715087890625 AND GEBR&lt;=0,85498046875 AND Speed&gt;24,882080078125 AND Distance&lt;=579,99755859375 AND Distance&gt;500,308837890625 AND Distance&gt;341,0556640625</v>
      </c>
      <c r="BM159" s="15">
        <v>0.2666015625</v>
      </c>
      <c r="BN159" s="15">
        <v>0</v>
      </c>
      <c r="BO159" s="15" t="s">
        <v>2297</v>
      </c>
    </row>
    <row r="160" spans="1:67">
      <c r="A160" s="15">
        <v>157</v>
      </c>
      <c r="B160" s="15">
        <v>1</v>
      </c>
      <c r="C160" s="15">
        <v>105762</v>
      </c>
      <c r="D160" s="15">
        <f t="shared" si="106"/>
        <v>25</v>
      </c>
      <c r="E160" s="15">
        <f t="shared" si="107"/>
        <v>3362</v>
      </c>
      <c r="F160" s="15">
        <f t="shared" si="108"/>
        <v>25.82080078125</v>
      </c>
      <c r="G160" s="15">
        <v>159</v>
      </c>
      <c r="H160" s="15">
        <v>160</v>
      </c>
      <c r="I160" s="15">
        <v>30</v>
      </c>
      <c r="J160" s="15">
        <v>4</v>
      </c>
      <c r="K160" s="15">
        <v>534</v>
      </c>
      <c r="L160" s="15">
        <v>1318</v>
      </c>
      <c r="M160" s="15">
        <f t="shared" si="109"/>
        <v>0.32177734375</v>
      </c>
      <c r="O160" s="86">
        <f t="shared" si="110"/>
        <v>534</v>
      </c>
      <c r="P160" s="86">
        <f t="shared" si="111"/>
        <v>0.333251953125</v>
      </c>
      <c r="Q160" s="86">
        <f t="shared" si="112"/>
        <v>236</v>
      </c>
      <c r="R160" s="86" t="b">
        <f t="shared" si="113"/>
        <v>0</v>
      </c>
      <c r="S160" s="86" t="str">
        <f t="shared" si="114"/>
        <v>Dummy Node</v>
      </c>
      <c r="T160" s="86" t="str">
        <f t="shared" si="115"/>
        <v>N/A</v>
      </c>
      <c r="U160" s="86" t="str">
        <f t="shared" si="116"/>
        <v>N/A</v>
      </c>
      <c r="V160" s="86">
        <f t="shared" si="117"/>
        <v>233</v>
      </c>
      <c r="W160" s="86" t="b">
        <f t="shared" si="118"/>
        <v>0</v>
      </c>
      <c r="X160" s="86" t="str">
        <f t="shared" si="119"/>
        <v>Distance</v>
      </c>
      <c r="Y160" s="86" t="str">
        <f t="shared" si="120"/>
        <v>&gt;</v>
      </c>
      <c r="Z160" s="86">
        <f t="shared" si="121"/>
        <v>544.455322265625</v>
      </c>
      <c r="AA160" s="86">
        <f t="shared" si="122"/>
        <v>232</v>
      </c>
      <c r="AB160" s="86" t="b">
        <f t="shared" si="123"/>
        <v>1</v>
      </c>
      <c r="AC160" s="86" t="str">
        <f t="shared" si="124"/>
        <v>Speed</v>
      </c>
      <c r="AD160" s="86" t="str">
        <f t="shared" si="125"/>
        <v>&lt;=</v>
      </c>
      <c r="AE160" s="86">
        <f t="shared" si="126"/>
        <v>25.9140625</v>
      </c>
      <c r="AF160" s="86">
        <f t="shared" si="127"/>
        <v>33</v>
      </c>
      <c r="AG160" s="86" t="b">
        <f t="shared" si="128"/>
        <v>0</v>
      </c>
      <c r="AH160" s="86" t="str">
        <f t="shared" si="129"/>
        <v>GEBR</v>
      </c>
      <c r="AI160" s="86" t="str">
        <f t="shared" si="130"/>
        <v>&gt;</v>
      </c>
      <c r="AJ160" s="86">
        <f t="shared" si="131"/>
        <v>0.715087890625</v>
      </c>
      <c r="AK160" s="86">
        <f t="shared" si="132"/>
        <v>32</v>
      </c>
      <c r="AL160" s="86" t="b">
        <f t="shared" si="133"/>
        <v>1</v>
      </c>
      <c r="AM160" s="86" t="str">
        <f t="shared" si="134"/>
        <v>GEBR</v>
      </c>
      <c r="AN160" s="86" t="str">
        <f t="shared" si="135"/>
        <v>&lt;=</v>
      </c>
      <c r="AO160" s="86">
        <f t="shared" si="136"/>
        <v>0.85498046875</v>
      </c>
      <c r="AP160" s="86">
        <f t="shared" si="137"/>
        <v>29</v>
      </c>
      <c r="AQ160" s="86" t="b">
        <f t="shared" si="138"/>
        <v>0</v>
      </c>
      <c r="AR160" s="86" t="str">
        <f t="shared" si="139"/>
        <v>Speed</v>
      </c>
      <c r="AS160" s="86" t="str">
        <f t="shared" si="140"/>
        <v>&gt;</v>
      </c>
      <c r="AT160" s="86">
        <f t="shared" si="141"/>
        <v>24.882080078125</v>
      </c>
      <c r="AU160" s="86">
        <f t="shared" si="142"/>
        <v>8</v>
      </c>
      <c r="AV160" s="86" t="b">
        <f t="shared" si="143"/>
        <v>1</v>
      </c>
      <c r="AW160" s="86" t="str">
        <f t="shared" si="144"/>
        <v>Distance</v>
      </c>
      <c r="AX160" s="86" t="str">
        <f t="shared" si="145"/>
        <v>&lt;=</v>
      </c>
      <c r="AY160" s="86">
        <f t="shared" si="146"/>
        <v>579.99755859375</v>
      </c>
      <c r="AZ160" s="86">
        <f t="shared" si="147"/>
        <v>2</v>
      </c>
      <c r="BA160" s="86" t="b">
        <f t="shared" si="148"/>
        <v>0</v>
      </c>
      <c r="BB160" s="86" t="str">
        <f t="shared" si="149"/>
        <v>Distance</v>
      </c>
      <c r="BC160" s="86" t="str">
        <f t="shared" si="150"/>
        <v>&gt;</v>
      </c>
      <c r="BD160" s="86">
        <f t="shared" si="151"/>
        <v>500.308837890625</v>
      </c>
      <c r="BE160" s="86">
        <f t="shared" si="152"/>
        <v>0</v>
      </c>
      <c r="BF160" s="86" t="b">
        <f t="shared" si="153"/>
        <v>0</v>
      </c>
      <c r="BG160" s="86" t="str">
        <f t="shared" si="154"/>
        <v>Distance</v>
      </c>
      <c r="BH160" s="86" t="str">
        <f t="shared" si="155"/>
        <v>&gt;</v>
      </c>
      <c r="BI160" s="86">
        <f t="shared" si="156"/>
        <v>341.0556640625</v>
      </c>
      <c r="BJ160" s="15">
        <f t="shared" si="157"/>
        <v>0</v>
      </c>
      <c r="BK160" s="15" t="str">
        <f t="shared" si="158"/>
        <v>Distance&gt;544,455322265625 AND Speed&lt;=25,9140625 AND GEBR&gt;0,715087890625 AND GEBR&lt;=0,85498046875 AND Speed&gt;24,882080078125 AND Distance&lt;=579,99755859375 AND Distance&gt;500,308837890625 AND Distance&gt;341,0556640625</v>
      </c>
      <c r="BM160" s="15">
        <v>0.2666015625</v>
      </c>
      <c r="BN160" s="15">
        <v>0</v>
      </c>
      <c r="BO160" s="15" t="s">
        <v>2331</v>
      </c>
    </row>
    <row r="161" spans="1:67">
      <c r="A161" s="15">
        <v>158</v>
      </c>
      <c r="B161" s="15">
        <v>0</v>
      </c>
      <c r="C161" s="15">
        <v>2887680</v>
      </c>
      <c r="D161" s="15">
        <f t="shared" si="106"/>
        <v>705</v>
      </c>
      <c r="E161" s="15">
        <f t="shared" si="107"/>
        <v>0</v>
      </c>
      <c r="F161" s="15">
        <f t="shared" si="108"/>
        <v>705</v>
      </c>
      <c r="G161" s="15">
        <v>403</v>
      </c>
      <c r="H161" s="15">
        <v>404</v>
      </c>
      <c r="I161" s="15">
        <v>30</v>
      </c>
      <c r="J161" s="15">
        <v>4</v>
      </c>
      <c r="K161" s="15">
        <v>537</v>
      </c>
      <c r="L161" s="15">
        <v>1365</v>
      </c>
      <c r="M161" s="15">
        <f t="shared" si="109"/>
        <v>0.333251953125</v>
      </c>
      <c r="O161" s="86">
        <f t="shared" si="110"/>
        <v>537</v>
      </c>
      <c r="P161" s="86">
        <f t="shared" si="111"/>
        <v>0.333251953125</v>
      </c>
      <c r="Q161" s="86">
        <f t="shared" si="112"/>
        <v>243</v>
      </c>
      <c r="R161" s="86" t="b">
        <f t="shared" si="113"/>
        <v>1</v>
      </c>
      <c r="S161" s="86" t="str">
        <f t="shared" si="114"/>
        <v>Dummy Node</v>
      </c>
      <c r="T161" s="86" t="str">
        <f t="shared" si="115"/>
        <v>N/A</v>
      </c>
      <c r="U161" s="86" t="str">
        <f t="shared" si="116"/>
        <v>N/A</v>
      </c>
      <c r="V161" s="86">
        <f t="shared" si="117"/>
        <v>242</v>
      </c>
      <c r="W161" s="86" t="b">
        <f t="shared" si="118"/>
        <v>1</v>
      </c>
      <c r="X161" s="86" t="str">
        <f t="shared" si="119"/>
        <v>Speed</v>
      </c>
      <c r="Y161" s="86" t="str">
        <f t="shared" si="120"/>
        <v>&lt;=</v>
      </c>
      <c r="Z161" s="86">
        <f t="shared" si="121"/>
        <v>17.062744140625</v>
      </c>
      <c r="AA161" s="86">
        <f t="shared" si="122"/>
        <v>239</v>
      </c>
      <c r="AB161" s="86" t="b">
        <f t="shared" si="123"/>
        <v>0</v>
      </c>
      <c r="AC161" s="86" t="str">
        <f t="shared" si="124"/>
        <v>GEBR</v>
      </c>
      <c r="AD161" s="86" t="str">
        <f t="shared" si="125"/>
        <v>&gt;</v>
      </c>
      <c r="AE161" s="86">
        <f t="shared" si="126"/>
        <v>1.046142578125</v>
      </c>
      <c r="AF161" s="86">
        <f t="shared" si="127"/>
        <v>238</v>
      </c>
      <c r="AG161" s="86" t="b">
        <f t="shared" si="128"/>
        <v>1</v>
      </c>
      <c r="AH161" s="86" t="str">
        <f t="shared" si="129"/>
        <v>Speed</v>
      </c>
      <c r="AI161" s="86" t="str">
        <f t="shared" si="130"/>
        <v>&lt;=</v>
      </c>
      <c r="AJ161" s="86">
        <f t="shared" si="131"/>
        <v>18.55517578125</v>
      </c>
      <c r="AK161" s="86">
        <f t="shared" si="132"/>
        <v>50</v>
      </c>
      <c r="AL161" s="86" t="b">
        <f t="shared" si="133"/>
        <v>0</v>
      </c>
      <c r="AM161" s="86" t="str">
        <f t="shared" si="134"/>
        <v>Distance</v>
      </c>
      <c r="AN161" s="86" t="str">
        <f t="shared" si="135"/>
        <v>&gt;</v>
      </c>
      <c r="AO161" s="86">
        <f t="shared" si="136"/>
        <v>180.447265625</v>
      </c>
      <c r="AP161" s="86">
        <f t="shared" si="137"/>
        <v>13</v>
      </c>
      <c r="AQ161" s="86" t="b">
        <f t="shared" si="138"/>
        <v>0</v>
      </c>
      <c r="AR161" s="86" t="str">
        <f t="shared" si="139"/>
        <v>Speed</v>
      </c>
      <c r="AS161" s="86" t="str">
        <f t="shared" si="140"/>
        <v>&gt;</v>
      </c>
      <c r="AT161" s="86">
        <f t="shared" si="141"/>
        <v>15.086181640625</v>
      </c>
      <c r="AU161" s="86">
        <f t="shared" si="142"/>
        <v>4</v>
      </c>
      <c r="AV161" s="86" t="b">
        <f t="shared" si="143"/>
        <v>1</v>
      </c>
      <c r="AW161" s="86" t="str">
        <f t="shared" si="144"/>
        <v>Distance</v>
      </c>
      <c r="AX161" s="86" t="str">
        <f t="shared" si="145"/>
        <v>&lt;=</v>
      </c>
      <c r="AY161" s="86">
        <f t="shared" si="146"/>
        <v>211.703369140625</v>
      </c>
      <c r="AZ161" s="86">
        <f t="shared" si="147"/>
        <v>1</v>
      </c>
      <c r="BA161" s="86" t="b">
        <f t="shared" si="148"/>
        <v>0</v>
      </c>
      <c r="BB161" s="86" t="str">
        <f t="shared" si="149"/>
        <v>Speed</v>
      </c>
      <c r="BC161" s="86" t="str">
        <f t="shared" si="150"/>
        <v>&gt;</v>
      </c>
      <c r="BD161" s="86">
        <f t="shared" si="151"/>
        <v>12.778564453125</v>
      </c>
      <c r="BE161" s="86">
        <f t="shared" si="152"/>
        <v>0</v>
      </c>
      <c r="BF161" s="86" t="b">
        <f t="shared" si="153"/>
        <v>1</v>
      </c>
      <c r="BG161" s="86" t="str">
        <f t="shared" si="154"/>
        <v>Distance</v>
      </c>
      <c r="BH161" s="86" t="str">
        <f t="shared" si="155"/>
        <v>&lt;=</v>
      </c>
      <c r="BI161" s="86">
        <f t="shared" si="156"/>
        <v>341.0556640625</v>
      </c>
      <c r="BJ161" s="15">
        <f t="shared" si="157"/>
        <v>0</v>
      </c>
      <c r="BK161" s="15" t="str">
        <f t="shared" si="158"/>
        <v>Speed&lt;=17,062744140625 AND GEBR&gt;1,046142578125 AND Speed&lt;=18,55517578125 AND Distance&gt;180,447265625 AND Speed&gt;15,086181640625 AND Distance&lt;=211,703369140625 AND Speed&gt;12,778564453125 AND Distance&lt;=341,0556640625</v>
      </c>
      <c r="BM161" s="15">
        <v>0.27783203125</v>
      </c>
      <c r="BN161" s="15">
        <v>0</v>
      </c>
      <c r="BO161" s="15" t="s">
        <v>2222</v>
      </c>
    </row>
    <row r="162" spans="1:67">
      <c r="A162" s="15">
        <v>159</v>
      </c>
      <c r="B162" s="15">
        <v>1</v>
      </c>
      <c r="C162" s="15">
        <v>102253</v>
      </c>
      <c r="D162" s="15">
        <f t="shared" si="106"/>
        <v>24</v>
      </c>
      <c r="E162" s="15">
        <f t="shared" si="107"/>
        <v>3949</v>
      </c>
      <c r="F162" s="15">
        <f t="shared" si="108"/>
        <v>24.964111328125</v>
      </c>
      <c r="G162" s="15">
        <v>339</v>
      </c>
      <c r="H162" s="15">
        <v>340</v>
      </c>
      <c r="I162" s="15">
        <v>157</v>
      </c>
      <c r="J162" s="15">
        <v>5</v>
      </c>
      <c r="K162" s="15">
        <v>538</v>
      </c>
      <c r="L162" s="15">
        <v>1362</v>
      </c>
      <c r="M162" s="15">
        <f t="shared" si="109"/>
        <v>0.33251953125</v>
      </c>
      <c r="O162" s="86">
        <f t="shared" si="110"/>
        <v>538</v>
      </c>
      <c r="P162" s="86">
        <f t="shared" si="111"/>
        <v>0.333251953125</v>
      </c>
      <c r="Q162" s="86">
        <f t="shared" si="112"/>
        <v>243</v>
      </c>
      <c r="R162" s="86" t="b">
        <f t="shared" si="113"/>
        <v>0</v>
      </c>
      <c r="S162" s="86" t="str">
        <f t="shared" si="114"/>
        <v>Dummy Node</v>
      </c>
      <c r="T162" s="86" t="str">
        <f t="shared" si="115"/>
        <v>N/A</v>
      </c>
      <c r="U162" s="86" t="str">
        <f t="shared" si="116"/>
        <v>N/A</v>
      </c>
      <c r="V162" s="86">
        <f t="shared" si="117"/>
        <v>242</v>
      </c>
      <c r="W162" s="86" t="b">
        <f t="shared" si="118"/>
        <v>1</v>
      </c>
      <c r="X162" s="86" t="str">
        <f t="shared" si="119"/>
        <v>Speed</v>
      </c>
      <c r="Y162" s="86" t="str">
        <f t="shared" si="120"/>
        <v>&lt;=</v>
      </c>
      <c r="Z162" s="86">
        <f t="shared" si="121"/>
        <v>17.062744140625</v>
      </c>
      <c r="AA162" s="86">
        <f t="shared" si="122"/>
        <v>239</v>
      </c>
      <c r="AB162" s="86" t="b">
        <f t="shared" si="123"/>
        <v>0</v>
      </c>
      <c r="AC162" s="86" t="str">
        <f t="shared" si="124"/>
        <v>GEBR</v>
      </c>
      <c r="AD162" s="86" t="str">
        <f t="shared" si="125"/>
        <v>&gt;</v>
      </c>
      <c r="AE162" s="86">
        <f t="shared" si="126"/>
        <v>1.046142578125</v>
      </c>
      <c r="AF162" s="86">
        <f t="shared" si="127"/>
        <v>238</v>
      </c>
      <c r="AG162" s="86" t="b">
        <f t="shared" si="128"/>
        <v>1</v>
      </c>
      <c r="AH162" s="86" t="str">
        <f t="shared" si="129"/>
        <v>Speed</v>
      </c>
      <c r="AI162" s="86" t="str">
        <f t="shared" si="130"/>
        <v>&lt;=</v>
      </c>
      <c r="AJ162" s="86">
        <f t="shared" si="131"/>
        <v>18.55517578125</v>
      </c>
      <c r="AK162" s="86">
        <f t="shared" si="132"/>
        <v>50</v>
      </c>
      <c r="AL162" s="86" t="b">
        <f t="shared" si="133"/>
        <v>0</v>
      </c>
      <c r="AM162" s="86" t="str">
        <f t="shared" si="134"/>
        <v>Distance</v>
      </c>
      <c r="AN162" s="86" t="str">
        <f t="shared" si="135"/>
        <v>&gt;</v>
      </c>
      <c r="AO162" s="86">
        <f t="shared" si="136"/>
        <v>180.447265625</v>
      </c>
      <c r="AP162" s="86">
        <f t="shared" si="137"/>
        <v>13</v>
      </c>
      <c r="AQ162" s="86" t="b">
        <f t="shared" si="138"/>
        <v>0</v>
      </c>
      <c r="AR162" s="86" t="str">
        <f t="shared" si="139"/>
        <v>Speed</v>
      </c>
      <c r="AS162" s="86" t="str">
        <f t="shared" si="140"/>
        <v>&gt;</v>
      </c>
      <c r="AT162" s="86">
        <f t="shared" si="141"/>
        <v>15.086181640625</v>
      </c>
      <c r="AU162" s="86">
        <f t="shared" si="142"/>
        <v>4</v>
      </c>
      <c r="AV162" s="86" t="b">
        <f t="shared" si="143"/>
        <v>1</v>
      </c>
      <c r="AW162" s="86" t="str">
        <f t="shared" si="144"/>
        <v>Distance</v>
      </c>
      <c r="AX162" s="86" t="str">
        <f t="shared" si="145"/>
        <v>&lt;=</v>
      </c>
      <c r="AY162" s="86">
        <f t="shared" si="146"/>
        <v>211.703369140625</v>
      </c>
      <c r="AZ162" s="86">
        <f t="shared" si="147"/>
        <v>1</v>
      </c>
      <c r="BA162" s="86" t="b">
        <f t="shared" si="148"/>
        <v>0</v>
      </c>
      <c r="BB162" s="86" t="str">
        <f t="shared" si="149"/>
        <v>Speed</v>
      </c>
      <c r="BC162" s="86" t="str">
        <f t="shared" si="150"/>
        <v>&gt;</v>
      </c>
      <c r="BD162" s="86">
        <f t="shared" si="151"/>
        <v>12.778564453125</v>
      </c>
      <c r="BE162" s="86">
        <f t="shared" si="152"/>
        <v>0</v>
      </c>
      <c r="BF162" s="86" t="b">
        <f t="shared" si="153"/>
        <v>1</v>
      </c>
      <c r="BG162" s="86" t="str">
        <f t="shared" si="154"/>
        <v>Distance</v>
      </c>
      <c r="BH162" s="86" t="str">
        <f t="shared" si="155"/>
        <v>&lt;=</v>
      </c>
      <c r="BI162" s="86">
        <f t="shared" si="156"/>
        <v>341.0556640625</v>
      </c>
      <c r="BJ162" s="15">
        <f t="shared" si="157"/>
        <v>0</v>
      </c>
      <c r="BK162" s="15" t="str">
        <f t="shared" si="158"/>
        <v>Speed&lt;=17,062744140625 AND GEBR&gt;1,046142578125 AND Speed&lt;=18,55517578125 AND Distance&gt;180,447265625 AND Speed&gt;15,086181640625 AND Distance&lt;=211,703369140625 AND Speed&gt;12,778564453125 AND Distance&lt;=341,0556640625</v>
      </c>
      <c r="BM162" s="15">
        <v>0.281982421875</v>
      </c>
      <c r="BN162" s="15">
        <v>0</v>
      </c>
      <c r="BO162" s="15" t="s">
        <v>2142</v>
      </c>
    </row>
    <row r="163" spans="1:67">
      <c r="A163" s="15">
        <v>160</v>
      </c>
      <c r="B163" s="15">
        <v>2</v>
      </c>
      <c r="C163" s="15">
        <v>2929</v>
      </c>
      <c r="D163" s="15">
        <f t="shared" si="106"/>
        <v>0</v>
      </c>
      <c r="E163" s="15">
        <f t="shared" si="107"/>
        <v>2929</v>
      </c>
      <c r="F163" s="15">
        <f t="shared" si="108"/>
        <v>0.715087890625</v>
      </c>
      <c r="G163" s="15">
        <v>161</v>
      </c>
      <c r="H163" s="15">
        <v>162</v>
      </c>
      <c r="I163" s="15">
        <v>157</v>
      </c>
      <c r="J163" s="15">
        <v>5</v>
      </c>
      <c r="K163" s="15">
        <v>539</v>
      </c>
      <c r="L163" s="15">
        <v>905</v>
      </c>
      <c r="M163" s="15">
        <f t="shared" si="109"/>
        <v>0.220947265625</v>
      </c>
      <c r="O163" s="86">
        <f t="shared" si="110"/>
        <v>539</v>
      </c>
      <c r="P163" s="86">
        <f t="shared" si="111"/>
        <v>0</v>
      </c>
      <c r="Q163" s="86">
        <f t="shared" si="112"/>
        <v>252</v>
      </c>
      <c r="R163" s="86" t="b">
        <f t="shared" si="113"/>
        <v>1</v>
      </c>
      <c r="S163" s="86" t="str">
        <f t="shared" si="114"/>
        <v>Dummy Node</v>
      </c>
      <c r="T163" s="86" t="str">
        <f t="shared" si="115"/>
        <v>N/A</v>
      </c>
      <c r="U163" s="86" t="str">
        <f t="shared" si="116"/>
        <v>N/A</v>
      </c>
      <c r="V163" s="86">
        <f t="shared" si="117"/>
        <v>121</v>
      </c>
      <c r="W163" s="86" t="b">
        <f t="shared" si="118"/>
        <v>0</v>
      </c>
      <c r="X163" s="86" t="str">
        <f t="shared" si="119"/>
        <v>Speed</v>
      </c>
      <c r="Y163" s="86" t="str">
        <f t="shared" si="120"/>
        <v>&gt;</v>
      </c>
      <c r="Z163" s="86">
        <f t="shared" si="121"/>
        <v>21.218017578125</v>
      </c>
      <c r="AA163" s="86">
        <f t="shared" si="122"/>
        <v>119</v>
      </c>
      <c r="AB163" s="86" t="b">
        <f t="shared" si="123"/>
        <v>1</v>
      </c>
      <c r="AC163" s="86" t="str">
        <f t="shared" si="124"/>
        <v>Distance</v>
      </c>
      <c r="AD163" s="86" t="str">
        <f t="shared" si="125"/>
        <v>&lt;=</v>
      </c>
      <c r="AE163" s="86">
        <f t="shared" si="126"/>
        <v>381.86962890625</v>
      </c>
      <c r="AF163" s="86">
        <f t="shared" si="127"/>
        <v>42</v>
      </c>
      <c r="AG163" s="86" t="b">
        <f t="shared" si="128"/>
        <v>1</v>
      </c>
      <c r="AH163" s="86" t="str">
        <f t="shared" si="129"/>
        <v>GEBR</v>
      </c>
      <c r="AI163" s="86" t="str">
        <f t="shared" si="130"/>
        <v>&lt;=</v>
      </c>
      <c r="AJ163" s="86">
        <f t="shared" si="131"/>
        <v>0.85498046875</v>
      </c>
      <c r="AK163" s="86">
        <f t="shared" si="132"/>
        <v>40</v>
      </c>
      <c r="AL163" s="86" t="b">
        <f t="shared" si="133"/>
        <v>0</v>
      </c>
      <c r="AM163" s="86" t="str">
        <f t="shared" si="134"/>
        <v>GEBR</v>
      </c>
      <c r="AN163" s="86" t="str">
        <f t="shared" si="135"/>
        <v>&gt;</v>
      </c>
      <c r="AO163" s="86">
        <f t="shared" si="136"/>
        <v>0.715087890625</v>
      </c>
      <c r="AP163" s="86">
        <f t="shared" si="137"/>
        <v>9</v>
      </c>
      <c r="AQ163" s="86" t="b">
        <f t="shared" si="138"/>
        <v>0</v>
      </c>
      <c r="AR163" s="86" t="str">
        <f t="shared" si="139"/>
        <v>Speed</v>
      </c>
      <c r="AS163" s="86" t="str">
        <f t="shared" si="140"/>
        <v>&gt;</v>
      </c>
      <c r="AT163" s="86">
        <f t="shared" si="141"/>
        <v>19.8076171875</v>
      </c>
      <c r="AU163" s="86">
        <f t="shared" si="142"/>
        <v>7</v>
      </c>
      <c r="AV163" s="86" t="b">
        <f t="shared" si="143"/>
        <v>1</v>
      </c>
      <c r="AW163" s="86" t="str">
        <f t="shared" si="144"/>
        <v>Speed</v>
      </c>
      <c r="AX163" s="86" t="str">
        <f t="shared" si="145"/>
        <v>&lt;=</v>
      </c>
      <c r="AY163" s="86">
        <f t="shared" si="146"/>
        <v>21.949951171875</v>
      </c>
      <c r="AZ163" s="86">
        <f t="shared" si="147"/>
        <v>2</v>
      </c>
      <c r="BA163" s="86" t="b">
        <f t="shared" si="148"/>
        <v>1</v>
      </c>
      <c r="BB163" s="86" t="str">
        <f t="shared" si="149"/>
        <v>Distance</v>
      </c>
      <c r="BC163" s="86" t="str">
        <f t="shared" si="150"/>
        <v>&lt;=</v>
      </c>
      <c r="BD163" s="86">
        <f t="shared" si="151"/>
        <v>500.308837890625</v>
      </c>
      <c r="BE163" s="86">
        <f t="shared" si="152"/>
        <v>0</v>
      </c>
      <c r="BF163" s="86" t="b">
        <f t="shared" si="153"/>
        <v>0</v>
      </c>
      <c r="BG163" s="86" t="str">
        <f t="shared" si="154"/>
        <v>Distance</v>
      </c>
      <c r="BH163" s="86" t="str">
        <f t="shared" si="155"/>
        <v>&gt;</v>
      </c>
      <c r="BI163" s="86">
        <f t="shared" si="156"/>
        <v>341.0556640625</v>
      </c>
      <c r="BJ163" s="15">
        <f t="shared" si="157"/>
        <v>1</v>
      </c>
      <c r="BK163" s="15" t="str">
        <f t="shared" si="158"/>
        <v>Speed&gt;21,218017578125 AND Distance&lt;=381,86962890625 AND GEBR&lt;=0,85498046875 AND GEBR&gt;0,715087890625 AND Speed&gt;19,8076171875 AND Speed&lt;=21,949951171875 AND Distance&lt;=500,308837890625 AND Distance&gt;341,0556640625</v>
      </c>
      <c r="BM163" s="15">
        <v>0.291748046875</v>
      </c>
      <c r="BN163" s="15">
        <v>0</v>
      </c>
      <c r="BO163" s="15" t="s">
        <v>2121</v>
      </c>
    </row>
    <row r="164" spans="1:67">
      <c r="A164" s="15">
        <v>161</v>
      </c>
      <c r="B164" s="15">
        <v>0</v>
      </c>
      <c r="C164" s="15">
        <v>2546238</v>
      </c>
      <c r="D164" s="15">
        <f t="shared" si="106"/>
        <v>621</v>
      </c>
      <c r="E164" s="15">
        <f t="shared" si="107"/>
        <v>2622</v>
      </c>
      <c r="F164" s="15">
        <f t="shared" si="108"/>
        <v>621.64013671875</v>
      </c>
      <c r="G164" s="15">
        <v>327</v>
      </c>
      <c r="H164" s="15">
        <v>328</v>
      </c>
      <c r="I164" s="15">
        <v>160</v>
      </c>
      <c r="J164" s="15">
        <v>6</v>
      </c>
      <c r="K164" s="15">
        <v>540</v>
      </c>
      <c r="L164" s="15">
        <v>103</v>
      </c>
      <c r="M164" s="15">
        <f t="shared" si="109"/>
        <v>2.5146484375E-2</v>
      </c>
      <c r="O164" s="86">
        <f t="shared" si="110"/>
        <v>540</v>
      </c>
      <c r="P164" s="86">
        <f t="shared" si="111"/>
        <v>0</v>
      </c>
      <c r="Q164" s="86">
        <f t="shared" si="112"/>
        <v>252</v>
      </c>
      <c r="R164" s="86" t="b">
        <f t="shared" si="113"/>
        <v>0</v>
      </c>
      <c r="S164" s="86" t="str">
        <f t="shared" si="114"/>
        <v>Dummy Node</v>
      </c>
      <c r="T164" s="86" t="str">
        <f t="shared" si="115"/>
        <v>N/A</v>
      </c>
      <c r="U164" s="86" t="str">
        <f t="shared" si="116"/>
        <v>N/A</v>
      </c>
      <c r="V164" s="86">
        <f t="shared" si="117"/>
        <v>121</v>
      </c>
      <c r="W164" s="86" t="b">
        <f t="shared" si="118"/>
        <v>0</v>
      </c>
      <c r="X164" s="86" t="str">
        <f t="shared" si="119"/>
        <v>Speed</v>
      </c>
      <c r="Y164" s="86" t="str">
        <f t="shared" si="120"/>
        <v>&gt;</v>
      </c>
      <c r="Z164" s="86">
        <f t="shared" si="121"/>
        <v>21.218017578125</v>
      </c>
      <c r="AA164" s="86">
        <f t="shared" si="122"/>
        <v>119</v>
      </c>
      <c r="AB164" s="86" t="b">
        <f t="shared" si="123"/>
        <v>1</v>
      </c>
      <c r="AC164" s="86" t="str">
        <f t="shared" si="124"/>
        <v>Distance</v>
      </c>
      <c r="AD164" s="86" t="str">
        <f t="shared" si="125"/>
        <v>&lt;=</v>
      </c>
      <c r="AE164" s="86">
        <f t="shared" si="126"/>
        <v>381.86962890625</v>
      </c>
      <c r="AF164" s="86">
        <f t="shared" si="127"/>
        <v>42</v>
      </c>
      <c r="AG164" s="86" t="b">
        <f t="shared" si="128"/>
        <v>1</v>
      </c>
      <c r="AH164" s="86" t="str">
        <f t="shared" si="129"/>
        <v>GEBR</v>
      </c>
      <c r="AI164" s="86" t="str">
        <f t="shared" si="130"/>
        <v>&lt;=</v>
      </c>
      <c r="AJ164" s="86">
        <f t="shared" si="131"/>
        <v>0.85498046875</v>
      </c>
      <c r="AK164" s="86">
        <f t="shared" si="132"/>
        <v>40</v>
      </c>
      <c r="AL164" s="86" t="b">
        <f t="shared" si="133"/>
        <v>0</v>
      </c>
      <c r="AM164" s="86" t="str">
        <f t="shared" si="134"/>
        <v>GEBR</v>
      </c>
      <c r="AN164" s="86" t="str">
        <f t="shared" si="135"/>
        <v>&gt;</v>
      </c>
      <c r="AO164" s="86">
        <f t="shared" si="136"/>
        <v>0.715087890625</v>
      </c>
      <c r="AP164" s="86">
        <f t="shared" si="137"/>
        <v>9</v>
      </c>
      <c r="AQ164" s="86" t="b">
        <f t="shared" si="138"/>
        <v>0</v>
      </c>
      <c r="AR164" s="86" t="str">
        <f t="shared" si="139"/>
        <v>Speed</v>
      </c>
      <c r="AS164" s="86" t="str">
        <f t="shared" si="140"/>
        <v>&gt;</v>
      </c>
      <c r="AT164" s="86">
        <f t="shared" si="141"/>
        <v>19.8076171875</v>
      </c>
      <c r="AU164" s="86">
        <f t="shared" si="142"/>
        <v>7</v>
      </c>
      <c r="AV164" s="86" t="b">
        <f t="shared" si="143"/>
        <v>1</v>
      </c>
      <c r="AW164" s="86" t="str">
        <f t="shared" si="144"/>
        <v>Speed</v>
      </c>
      <c r="AX164" s="86" t="str">
        <f t="shared" si="145"/>
        <v>&lt;=</v>
      </c>
      <c r="AY164" s="86">
        <f t="shared" si="146"/>
        <v>21.949951171875</v>
      </c>
      <c r="AZ164" s="86">
        <f t="shared" si="147"/>
        <v>2</v>
      </c>
      <c r="BA164" s="86" t="b">
        <f t="shared" si="148"/>
        <v>1</v>
      </c>
      <c r="BB164" s="86" t="str">
        <f t="shared" si="149"/>
        <v>Distance</v>
      </c>
      <c r="BC164" s="86" t="str">
        <f t="shared" si="150"/>
        <v>&lt;=</v>
      </c>
      <c r="BD164" s="86">
        <f t="shared" si="151"/>
        <v>500.308837890625</v>
      </c>
      <c r="BE164" s="86">
        <f t="shared" si="152"/>
        <v>0</v>
      </c>
      <c r="BF164" s="86" t="b">
        <f t="shared" si="153"/>
        <v>0</v>
      </c>
      <c r="BG164" s="86" t="str">
        <f t="shared" si="154"/>
        <v>Distance</v>
      </c>
      <c r="BH164" s="86" t="str">
        <f t="shared" si="155"/>
        <v>&gt;</v>
      </c>
      <c r="BI164" s="86">
        <f t="shared" si="156"/>
        <v>341.0556640625</v>
      </c>
      <c r="BJ164" s="15">
        <f t="shared" si="157"/>
        <v>1</v>
      </c>
      <c r="BK164" s="15" t="str">
        <f t="shared" si="158"/>
        <v>Speed&gt;21,218017578125 AND Distance&lt;=381,86962890625 AND GEBR&lt;=0,85498046875 AND GEBR&gt;0,715087890625 AND Speed&gt;19,8076171875 AND Speed&lt;=21,949951171875 AND Distance&lt;=500,308837890625 AND Distance&gt;341,0556640625</v>
      </c>
      <c r="BM164" s="15">
        <v>0.300048828125</v>
      </c>
      <c r="BN164" s="15">
        <v>0</v>
      </c>
      <c r="BO164" s="15" t="s">
        <v>2156</v>
      </c>
    </row>
    <row r="165" spans="1:67">
      <c r="A165" s="15">
        <v>162</v>
      </c>
      <c r="B165" s="15">
        <v>2</v>
      </c>
      <c r="C165" s="15">
        <v>3502</v>
      </c>
      <c r="D165" s="15">
        <f t="shared" si="106"/>
        <v>0</v>
      </c>
      <c r="E165" s="15">
        <f t="shared" si="107"/>
        <v>3502</v>
      </c>
      <c r="F165" s="15">
        <f t="shared" si="108"/>
        <v>0.85498046875</v>
      </c>
      <c r="G165" s="15">
        <v>283</v>
      </c>
      <c r="H165" s="15">
        <v>284</v>
      </c>
      <c r="I165" s="15">
        <v>160</v>
      </c>
      <c r="J165" s="15">
        <v>6</v>
      </c>
      <c r="K165" s="15">
        <v>543</v>
      </c>
      <c r="L165" s="15">
        <v>1302</v>
      </c>
      <c r="M165" s="15">
        <f t="shared" si="109"/>
        <v>0.31787109375</v>
      </c>
      <c r="O165" s="86">
        <f t="shared" si="110"/>
        <v>543</v>
      </c>
      <c r="P165" s="86">
        <f t="shared" si="111"/>
        <v>0</v>
      </c>
      <c r="Q165" s="86">
        <f t="shared" si="112"/>
        <v>263</v>
      </c>
      <c r="R165" s="86" t="b">
        <f t="shared" si="113"/>
        <v>1</v>
      </c>
      <c r="S165" s="86" t="str">
        <f t="shared" si="114"/>
        <v>Dummy Node</v>
      </c>
      <c r="T165" s="86" t="str">
        <f t="shared" si="115"/>
        <v>N/A</v>
      </c>
      <c r="U165" s="86" t="str">
        <f t="shared" si="116"/>
        <v>N/A</v>
      </c>
      <c r="V165" s="86">
        <f t="shared" si="117"/>
        <v>261</v>
      </c>
      <c r="W165" s="86" t="b">
        <f t="shared" si="118"/>
        <v>1</v>
      </c>
      <c r="X165" s="86" t="str">
        <f t="shared" si="119"/>
        <v>Distance</v>
      </c>
      <c r="Y165" s="86" t="str">
        <f t="shared" si="120"/>
        <v>&lt;=</v>
      </c>
      <c r="Z165" s="86">
        <f t="shared" si="121"/>
        <v>110.898681640625</v>
      </c>
      <c r="AA165" s="86">
        <f t="shared" si="122"/>
        <v>87</v>
      </c>
      <c r="AB165" s="86" t="b">
        <f t="shared" si="123"/>
        <v>1</v>
      </c>
      <c r="AC165" s="86" t="str">
        <f t="shared" si="124"/>
        <v>Speed</v>
      </c>
      <c r="AD165" s="86" t="str">
        <f t="shared" si="125"/>
        <v>&lt;=</v>
      </c>
      <c r="AE165" s="86">
        <f t="shared" si="126"/>
        <v>10.48193359375</v>
      </c>
      <c r="AF165" s="86">
        <f t="shared" si="127"/>
        <v>28</v>
      </c>
      <c r="AG165" s="86" t="b">
        <f t="shared" si="128"/>
        <v>1</v>
      </c>
      <c r="AH165" s="86" t="str">
        <f t="shared" si="129"/>
        <v>GEBR</v>
      </c>
      <c r="AI165" s="86" t="str">
        <f t="shared" si="130"/>
        <v>&lt;=</v>
      </c>
      <c r="AJ165" s="86">
        <f t="shared" si="131"/>
        <v>1.046142578125</v>
      </c>
      <c r="AK165" s="86">
        <f t="shared" si="132"/>
        <v>25</v>
      </c>
      <c r="AL165" s="86" t="b">
        <f t="shared" si="133"/>
        <v>0</v>
      </c>
      <c r="AM165" s="86" t="str">
        <f t="shared" si="134"/>
        <v>Speed</v>
      </c>
      <c r="AN165" s="86" t="str">
        <f t="shared" si="135"/>
        <v>&gt;</v>
      </c>
      <c r="AO165" s="86">
        <f t="shared" si="136"/>
        <v>10.133544921875</v>
      </c>
      <c r="AP165" s="86">
        <f t="shared" si="137"/>
        <v>6</v>
      </c>
      <c r="AQ165" s="86" t="b">
        <f t="shared" si="138"/>
        <v>1</v>
      </c>
      <c r="AR165" s="86" t="str">
        <f t="shared" si="139"/>
        <v>Distance</v>
      </c>
      <c r="AS165" s="86" t="str">
        <f t="shared" si="140"/>
        <v>&lt;=</v>
      </c>
      <c r="AT165" s="86">
        <f t="shared" si="141"/>
        <v>121.75244140625</v>
      </c>
      <c r="AU165" s="86">
        <f t="shared" si="142"/>
        <v>3</v>
      </c>
      <c r="AV165" s="86" t="b">
        <f t="shared" si="143"/>
        <v>0</v>
      </c>
      <c r="AW165" s="86" t="str">
        <f t="shared" si="144"/>
        <v>Distance</v>
      </c>
      <c r="AX165" s="86" t="str">
        <f t="shared" si="145"/>
        <v>&gt;</v>
      </c>
      <c r="AY165" s="86">
        <f t="shared" si="146"/>
        <v>87.981201171875</v>
      </c>
      <c r="AZ165" s="86">
        <f t="shared" si="147"/>
        <v>1</v>
      </c>
      <c r="BA165" s="86" t="b">
        <f t="shared" si="148"/>
        <v>1</v>
      </c>
      <c r="BB165" s="86" t="str">
        <f t="shared" si="149"/>
        <v>Speed</v>
      </c>
      <c r="BC165" s="86" t="str">
        <f t="shared" si="150"/>
        <v>&lt;=</v>
      </c>
      <c r="BD165" s="86">
        <f t="shared" si="151"/>
        <v>12.778564453125</v>
      </c>
      <c r="BE165" s="86">
        <f t="shared" si="152"/>
        <v>0</v>
      </c>
      <c r="BF165" s="86" t="b">
        <f t="shared" si="153"/>
        <v>1</v>
      </c>
      <c r="BG165" s="86" t="str">
        <f t="shared" si="154"/>
        <v>Distance</v>
      </c>
      <c r="BH165" s="86" t="str">
        <f t="shared" si="155"/>
        <v>&lt;=</v>
      </c>
      <c r="BI165" s="86">
        <f t="shared" si="156"/>
        <v>341.0556640625</v>
      </c>
      <c r="BJ165" s="15">
        <f t="shared" si="157"/>
        <v>1</v>
      </c>
      <c r="BK165" s="15" t="str">
        <f t="shared" si="158"/>
        <v>Distance&lt;=110,898681640625 AND Speed&lt;=10,48193359375 AND GEBR&lt;=1,046142578125 AND Speed&gt;10,133544921875 AND Distance&lt;=121,75244140625 AND Distance&gt;87,981201171875 AND Speed&lt;=12,778564453125 AND Distance&lt;=341,0556640625</v>
      </c>
      <c r="BM165" s="15">
        <v>0.302978515625</v>
      </c>
      <c r="BN165" s="15">
        <v>0</v>
      </c>
      <c r="BO165" s="15" t="s">
        <v>2233</v>
      </c>
    </row>
    <row r="166" spans="1:67">
      <c r="A166" s="15">
        <v>163</v>
      </c>
      <c r="B166" s="15">
        <v>-2</v>
      </c>
      <c r="C166" s="15">
        <v>-8192</v>
      </c>
      <c r="D166" s="15">
        <f t="shared" si="106"/>
        <v>-1</v>
      </c>
      <c r="E166" s="15">
        <f t="shared" si="107"/>
        <v>0</v>
      </c>
      <c r="F166" s="15">
        <f t="shared" si="108"/>
        <v>-1</v>
      </c>
      <c r="G166" s="15">
        <v>-1</v>
      </c>
      <c r="H166" s="15">
        <v>-1</v>
      </c>
      <c r="I166" s="15">
        <v>106</v>
      </c>
      <c r="J166" s="15">
        <v>9</v>
      </c>
      <c r="K166" s="15">
        <v>544</v>
      </c>
      <c r="L166" s="15">
        <v>1365</v>
      </c>
      <c r="M166" s="15">
        <f t="shared" si="109"/>
        <v>0.333251953125</v>
      </c>
      <c r="O166" s="86">
        <f t="shared" si="110"/>
        <v>544</v>
      </c>
      <c r="P166" s="86">
        <f t="shared" si="111"/>
        <v>0</v>
      </c>
      <c r="Q166" s="86">
        <f t="shared" si="112"/>
        <v>263</v>
      </c>
      <c r="R166" s="86" t="b">
        <f t="shared" si="113"/>
        <v>0</v>
      </c>
      <c r="S166" s="86" t="str">
        <f t="shared" si="114"/>
        <v>Dummy Node</v>
      </c>
      <c r="T166" s="86" t="str">
        <f t="shared" si="115"/>
        <v>N/A</v>
      </c>
      <c r="U166" s="86" t="str">
        <f t="shared" si="116"/>
        <v>N/A</v>
      </c>
      <c r="V166" s="86">
        <f t="shared" si="117"/>
        <v>261</v>
      </c>
      <c r="W166" s="86" t="b">
        <f t="shared" si="118"/>
        <v>1</v>
      </c>
      <c r="X166" s="86" t="str">
        <f t="shared" si="119"/>
        <v>Distance</v>
      </c>
      <c r="Y166" s="86" t="str">
        <f t="shared" si="120"/>
        <v>&lt;=</v>
      </c>
      <c r="Z166" s="86">
        <f t="shared" si="121"/>
        <v>110.898681640625</v>
      </c>
      <c r="AA166" s="86">
        <f t="shared" si="122"/>
        <v>87</v>
      </c>
      <c r="AB166" s="86" t="b">
        <f t="shared" si="123"/>
        <v>1</v>
      </c>
      <c r="AC166" s="86" t="str">
        <f t="shared" si="124"/>
        <v>Speed</v>
      </c>
      <c r="AD166" s="86" t="str">
        <f t="shared" si="125"/>
        <v>&lt;=</v>
      </c>
      <c r="AE166" s="86">
        <f t="shared" si="126"/>
        <v>10.48193359375</v>
      </c>
      <c r="AF166" s="86">
        <f t="shared" si="127"/>
        <v>28</v>
      </c>
      <c r="AG166" s="86" t="b">
        <f t="shared" si="128"/>
        <v>1</v>
      </c>
      <c r="AH166" s="86" t="str">
        <f t="shared" si="129"/>
        <v>GEBR</v>
      </c>
      <c r="AI166" s="86" t="str">
        <f t="shared" si="130"/>
        <v>&lt;=</v>
      </c>
      <c r="AJ166" s="86">
        <f t="shared" si="131"/>
        <v>1.046142578125</v>
      </c>
      <c r="AK166" s="86">
        <f t="shared" si="132"/>
        <v>25</v>
      </c>
      <c r="AL166" s="86" t="b">
        <f t="shared" si="133"/>
        <v>0</v>
      </c>
      <c r="AM166" s="86" t="str">
        <f t="shared" si="134"/>
        <v>Speed</v>
      </c>
      <c r="AN166" s="86" t="str">
        <f t="shared" si="135"/>
        <v>&gt;</v>
      </c>
      <c r="AO166" s="86">
        <f t="shared" si="136"/>
        <v>10.133544921875</v>
      </c>
      <c r="AP166" s="86">
        <f t="shared" si="137"/>
        <v>6</v>
      </c>
      <c r="AQ166" s="86" t="b">
        <f t="shared" si="138"/>
        <v>1</v>
      </c>
      <c r="AR166" s="86" t="str">
        <f t="shared" si="139"/>
        <v>Distance</v>
      </c>
      <c r="AS166" s="86" t="str">
        <f t="shared" si="140"/>
        <v>&lt;=</v>
      </c>
      <c r="AT166" s="86">
        <f t="shared" si="141"/>
        <v>121.75244140625</v>
      </c>
      <c r="AU166" s="86">
        <f t="shared" si="142"/>
        <v>3</v>
      </c>
      <c r="AV166" s="86" t="b">
        <f t="shared" si="143"/>
        <v>0</v>
      </c>
      <c r="AW166" s="86" t="str">
        <f t="shared" si="144"/>
        <v>Distance</v>
      </c>
      <c r="AX166" s="86" t="str">
        <f t="shared" si="145"/>
        <v>&gt;</v>
      </c>
      <c r="AY166" s="86">
        <f t="shared" si="146"/>
        <v>87.981201171875</v>
      </c>
      <c r="AZ166" s="86">
        <f t="shared" si="147"/>
        <v>1</v>
      </c>
      <c r="BA166" s="86" t="b">
        <f t="shared" si="148"/>
        <v>1</v>
      </c>
      <c r="BB166" s="86" t="str">
        <f t="shared" si="149"/>
        <v>Speed</v>
      </c>
      <c r="BC166" s="86" t="str">
        <f t="shared" si="150"/>
        <v>&lt;=</v>
      </c>
      <c r="BD166" s="86">
        <f t="shared" si="151"/>
        <v>12.778564453125</v>
      </c>
      <c r="BE166" s="86">
        <f t="shared" si="152"/>
        <v>0</v>
      </c>
      <c r="BF166" s="86" t="b">
        <f t="shared" si="153"/>
        <v>1</v>
      </c>
      <c r="BG166" s="86" t="str">
        <f t="shared" si="154"/>
        <v>Distance</v>
      </c>
      <c r="BH166" s="86" t="str">
        <f t="shared" si="155"/>
        <v>&lt;=</v>
      </c>
      <c r="BI166" s="86">
        <f t="shared" si="156"/>
        <v>341.0556640625</v>
      </c>
      <c r="BJ166" s="15">
        <f t="shared" si="157"/>
        <v>1</v>
      </c>
      <c r="BK166" s="15" t="str">
        <f t="shared" si="158"/>
        <v>Distance&lt;=110,898681640625 AND Speed&lt;=10,48193359375 AND GEBR&lt;=1,046142578125 AND Speed&gt;10,133544921875 AND Distance&lt;=121,75244140625 AND Distance&gt;87,981201171875 AND Speed&lt;=12,778564453125 AND Distance&lt;=341,0556640625</v>
      </c>
      <c r="BM166" s="15">
        <v>0.333251953125</v>
      </c>
      <c r="BN166" s="15">
        <v>0</v>
      </c>
      <c r="BO166" s="15" t="s">
        <v>2124</v>
      </c>
    </row>
    <row r="167" spans="1:67">
      <c r="A167" s="15">
        <v>164</v>
      </c>
      <c r="B167" s="15">
        <v>-2</v>
      </c>
      <c r="C167" s="15">
        <v>-8192</v>
      </c>
      <c r="D167" s="15">
        <f t="shared" si="106"/>
        <v>-1</v>
      </c>
      <c r="E167" s="15">
        <f t="shared" si="107"/>
        <v>0</v>
      </c>
      <c r="F167" s="15">
        <f t="shared" si="108"/>
        <v>-1</v>
      </c>
      <c r="G167" s="15">
        <v>-1</v>
      </c>
      <c r="H167" s="15">
        <v>-1</v>
      </c>
      <c r="I167" s="15">
        <v>106</v>
      </c>
      <c r="J167" s="15">
        <v>9</v>
      </c>
      <c r="K167" s="15">
        <v>545</v>
      </c>
      <c r="L167" s="15">
        <v>372</v>
      </c>
      <c r="M167" s="15">
        <f t="shared" si="109"/>
        <v>9.08203125E-2</v>
      </c>
      <c r="O167" s="86">
        <f t="shared" si="110"/>
        <v>545</v>
      </c>
      <c r="P167" s="86">
        <f t="shared" si="111"/>
        <v>0.333251953125</v>
      </c>
      <c r="Q167" s="86">
        <f t="shared" si="112"/>
        <v>264</v>
      </c>
      <c r="R167" s="86" t="b">
        <f t="shared" si="113"/>
        <v>1</v>
      </c>
      <c r="S167" s="86" t="str">
        <f t="shared" si="114"/>
        <v>Dummy Node</v>
      </c>
      <c r="T167" s="86" t="str">
        <f t="shared" si="115"/>
        <v>N/A</v>
      </c>
      <c r="U167" s="86" t="str">
        <f t="shared" si="116"/>
        <v>N/A</v>
      </c>
      <c r="V167" s="86">
        <f t="shared" si="117"/>
        <v>261</v>
      </c>
      <c r="W167" s="86" t="b">
        <f t="shared" si="118"/>
        <v>0</v>
      </c>
      <c r="X167" s="86" t="str">
        <f t="shared" si="119"/>
        <v>Distance</v>
      </c>
      <c r="Y167" s="86" t="str">
        <f t="shared" si="120"/>
        <v>&gt;</v>
      </c>
      <c r="Z167" s="86">
        <f t="shared" si="121"/>
        <v>110.898681640625</v>
      </c>
      <c r="AA167" s="86">
        <f t="shared" si="122"/>
        <v>87</v>
      </c>
      <c r="AB167" s="86" t="b">
        <f t="shared" si="123"/>
        <v>1</v>
      </c>
      <c r="AC167" s="86" t="str">
        <f t="shared" si="124"/>
        <v>Speed</v>
      </c>
      <c r="AD167" s="86" t="str">
        <f t="shared" si="125"/>
        <v>&lt;=</v>
      </c>
      <c r="AE167" s="86">
        <f t="shared" si="126"/>
        <v>10.48193359375</v>
      </c>
      <c r="AF167" s="86">
        <f t="shared" si="127"/>
        <v>28</v>
      </c>
      <c r="AG167" s="86" t="b">
        <f t="shared" si="128"/>
        <v>1</v>
      </c>
      <c r="AH167" s="86" t="str">
        <f t="shared" si="129"/>
        <v>GEBR</v>
      </c>
      <c r="AI167" s="86" t="str">
        <f t="shared" si="130"/>
        <v>&lt;=</v>
      </c>
      <c r="AJ167" s="86">
        <f t="shared" si="131"/>
        <v>1.046142578125</v>
      </c>
      <c r="AK167" s="86">
        <f t="shared" si="132"/>
        <v>25</v>
      </c>
      <c r="AL167" s="86" t="b">
        <f t="shared" si="133"/>
        <v>0</v>
      </c>
      <c r="AM167" s="86" t="str">
        <f t="shared" si="134"/>
        <v>Speed</v>
      </c>
      <c r="AN167" s="86" t="str">
        <f t="shared" si="135"/>
        <v>&gt;</v>
      </c>
      <c r="AO167" s="86">
        <f t="shared" si="136"/>
        <v>10.133544921875</v>
      </c>
      <c r="AP167" s="86">
        <f t="shared" si="137"/>
        <v>6</v>
      </c>
      <c r="AQ167" s="86" t="b">
        <f t="shared" si="138"/>
        <v>1</v>
      </c>
      <c r="AR167" s="86" t="str">
        <f t="shared" si="139"/>
        <v>Distance</v>
      </c>
      <c r="AS167" s="86" t="str">
        <f t="shared" si="140"/>
        <v>&lt;=</v>
      </c>
      <c r="AT167" s="86">
        <f t="shared" si="141"/>
        <v>121.75244140625</v>
      </c>
      <c r="AU167" s="86">
        <f t="shared" si="142"/>
        <v>3</v>
      </c>
      <c r="AV167" s="86" t="b">
        <f t="shared" si="143"/>
        <v>0</v>
      </c>
      <c r="AW167" s="86" t="str">
        <f t="shared" si="144"/>
        <v>Distance</v>
      </c>
      <c r="AX167" s="86" t="str">
        <f t="shared" si="145"/>
        <v>&gt;</v>
      </c>
      <c r="AY167" s="86">
        <f t="shared" si="146"/>
        <v>87.981201171875</v>
      </c>
      <c r="AZ167" s="86">
        <f t="shared" si="147"/>
        <v>1</v>
      </c>
      <c r="BA167" s="86" t="b">
        <f t="shared" si="148"/>
        <v>1</v>
      </c>
      <c r="BB167" s="86" t="str">
        <f t="shared" si="149"/>
        <v>Speed</v>
      </c>
      <c r="BC167" s="86" t="str">
        <f t="shared" si="150"/>
        <v>&lt;=</v>
      </c>
      <c r="BD167" s="86">
        <f t="shared" si="151"/>
        <v>12.778564453125</v>
      </c>
      <c r="BE167" s="86">
        <f t="shared" si="152"/>
        <v>0</v>
      </c>
      <c r="BF167" s="86" t="b">
        <f t="shared" si="153"/>
        <v>1</v>
      </c>
      <c r="BG167" s="86" t="str">
        <f t="shared" si="154"/>
        <v>Distance</v>
      </c>
      <c r="BH167" s="86" t="str">
        <f t="shared" si="155"/>
        <v>&lt;=</v>
      </c>
      <c r="BI167" s="86">
        <f t="shared" si="156"/>
        <v>341.0556640625</v>
      </c>
      <c r="BJ167" s="15">
        <f t="shared" si="157"/>
        <v>0</v>
      </c>
      <c r="BK167" s="15" t="str">
        <f t="shared" si="158"/>
        <v>Distance&gt;110,898681640625 AND Speed&lt;=10,48193359375 AND GEBR&lt;=1,046142578125 AND Speed&gt;10,133544921875 AND Distance&lt;=121,75244140625 AND Distance&gt;87,981201171875 AND Speed&lt;=12,778564453125 AND Distance&lt;=341,0556640625</v>
      </c>
      <c r="BM167" s="15">
        <v>0.333251953125</v>
      </c>
      <c r="BN167" s="15">
        <v>0</v>
      </c>
      <c r="BO167" s="15" t="s">
        <v>2125</v>
      </c>
    </row>
    <row r="168" spans="1:67">
      <c r="A168" s="15">
        <v>165</v>
      </c>
      <c r="B168" s="15">
        <v>0</v>
      </c>
      <c r="C168" s="15">
        <v>1553068</v>
      </c>
      <c r="D168" s="15">
        <f t="shared" si="106"/>
        <v>379</v>
      </c>
      <c r="E168" s="15">
        <f t="shared" si="107"/>
        <v>684</v>
      </c>
      <c r="F168" s="15">
        <f t="shared" si="108"/>
        <v>379.1669921875</v>
      </c>
      <c r="G168" s="15">
        <v>207</v>
      </c>
      <c r="H168" s="15">
        <v>208</v>
      </c>
      <c r="I168" s="15">
        <v>55</v>
      </c>
      <c r="J168" s="15">
        <v>8</v>
      </c>
      <c r="K168" s="15">
        <v>546</v>
      </c>
      <c r="L168" s="15">
        <v>840</v>
      </c>
      <c r="M168" s="15">
        <f t="shared" si="109"/>
        <v>0.205078125</v>
      </c>
      <c r="O168" s="86">
        <f t="shared" si="110"/>
        <v>546</v>
      </c>
      <c r="P168" s="86">
        <f t="shared" si="111"/>
        <v>0.333251953125</v>
      </c>
      <c r="Q168" s="86">
        <f t="shared" si="112"/>
        <v>264</v>
      </c>
      <c r="R168" s="86" t="b">
        <f t="shared" si="113"/>
        <v>0</v>
      </c>
      <c r="S168" s="86" t="str">
        <f t="shared" si="114"/>
        <v>Dummy Node</v>
      </c>
      <c r="T168" s="86" t="str">
        <f t="shared" si="115"/>
        <v>N/A</v>
      </c>
      <c r="U168" s="86" t="str">
        <f t="shared" si="116"/>
        <v>N/A</v>
      </c>
      <c r="V168" s="86">
        <f t="shared" si="117"/>
        <v>261</v>
      </c>
      <c r="W168" s="86" t="b">
        <f t="shared" si="118"/>
        <v>0</v>
      </c>
      <c r="X168" s="86" t="str">
        <f t="shared" si="119"/>
        <v>Distance</v>
      </c>
      <c r="Y168" s="86" t="str">
        <f t="shared" si="120"/>
        <v>&gt;</v>
      </c>
      <c r="Z168" s="86">
        <f t="shared" si="121"/>
        <v>110.898681640625</v>
      </c>
      <c r="AA168" s="86">
        <f t="shared" si="122"/>
        <v>87</v>
      </c>
      <c r="AB168" s="86" t="b">
        <f t="shared" si="123"/>
        <v>1</v>
      </c>
      <c r="AC168" s="86" t="str">
        <f t="shared" si="124"/>
        <v>Speed</v>
      </c>
      <c r="AD168" s="86" t="str">
        <f t="shared" si="125"/>
        <v>&lt;=</v>
      </c>
      <c r="AE168" s="86">
        <f t="shared" si="126"/>
        <v>10.48193359375</v>
      </c>
      <c r="AF168" s="86">
        <f t="shared" si="127"/>
        <v>28</v>
      </c>
      <c r="AG168" s="86" t="b">
        <f t="shared" si="128"/>
        <v>1</v>
      </c>
      <c r="AH168" s="86" t="str">
        <f t="shared" si="129"/>
        <v>GEBR</v>
      </c>
      <c r="AI168" s="86" t="str">
        <f t="shared" si="130"/>
        <v>&lt;=</v>
      </c>
      <c r="AJ168" s="86">
        <f t="shared" si="131"/>
        <v>1.046142578125</v>
      </c>
      <c r="AK168" s="86">
        <f t="shared" si="132"/>
        <v>25</v>
      </c>
      <c r="AL168" s="86" t="b">
        <f t="shared" si="133"/>
        <v>0</v>
      </c>
      <c r="AM168" s="86" t="str">
        <f t="shared" si="134"/>
        <v>Speed</v>
      </c>
      <c r="AN168" s="86" t="str">
        <f t="shared" si="135"/>
        <v>&gt;</v>
      </c>
      <c r="AO168" s="86">
        <f t="shared" si="136"/>
        <v>10.133544921875</v>
      </c>
      <c r="AP168" s="86">
        <f t="shared" si="137"/>
        <v>6</v>
      </c>
      <c r="AQ168" s="86" t="b">
        <f t="shared" si="138"/>
        <v>1</v>
      </c>
      <c r="AR168" s="86" t="str">
        <f t="shared" si="139"/>
        <v>Distance</v>
      </c>
      <c r="AS168" s="86" t="str">
        <f t="shared" si="140"/>
        <v>&lt;=</v>
      </c>
      <c r="AT168" s="86">
        <f t="shared" si="141"/>
        <v>121.75244140625</v>
      </c>
      <c r="AU168" s="86">
        <f t="shared" si="142"/>
        <v>3</v>
      </c>
      <c r="AV168" s="86" t="b">
        <f t="shared" si="143"/>
        <v>0</v>
      </c>
      <c r="AW168" s="86" t="str">
        <f t="shared" si="144"/>
        <v>Distance</v>
      </c>
      <c r="AX168" s="86" t="str">
        <f t="shared" si="145"/>
        <v>&gt;</v>
      </c>
      <c r="AY168" s="86">
        <f t="shared" si="146"/>
        <v>87.981201171875</v>
      </c>
      <c r="AZ168" s="86">
        <f t="shared" si="147"/>
        <v>1</v>
      </c>
      <c r="BA168" s="86" t="b">
        <f t="shared" si="148"/>
        <v>1</v>
      </c>
      <c r="BB168" s="86" t="str">
        <f t="shared" si="149"/>
        <v>Speed</v>
      </c>
      <c r="BC168" s="86" t="str">
        <f t="shared" si="150"/>
        <v>&lt;=</v>
      </c>
      <c r="BD168" s="86">
        <f t="shared" si="151"/>
        <v>12.778564453125</v>
      </c>
      <c r="BE168" s="86">
        <f t="shared" si="152"/>
        <v>0</v>
      </c>
      <c r="BF168" s="86" t="b">
        <f t="shared" si="153"/>
        <v>1</v>
      </c>
      <c r="BG168" s="86" t="str">
        <f t="shared" si="154"/>
        <v>Distance</v>
      </c>
      <c r="BH168" s="86" t="str">
        <f t="shared" si="155"/>
        <v>&lt;=</v>
      </c>
      <c r="BI168" s="86">
        <f t="shared" si="156"/>
        <v>341.0556640625</v>
      </c>
      <c r="BJ168" s="15">
        <f t="shared" si="157"/>
        <v>0</v>
      </c>
      <c r="BK168" s="15" t="str">
        <f t="shared" si="158"/>
        <v>Distance&gt;110,898681640625 AND Speed&lt;=10,48193359375 AND GEBR&lt;=1,046142578125 AND Speed&gt;10,133544921875 AND Distance&lt;=121,75244140625 AND Distance&gt;87,981201171875 AND Speed&lt;=12,778564453125 AND Distance&lt;=341,0556640625</v>
      </c>
      <c r="BM168" s="15">
        <v>0.333251953125</v>
      </c>
      <c r="BN168" s="15">
        <v>0</v>
      </c>
      <c r="BO168" s="15" t="s">
        <v>2127</v>
      </c>
    </row>
    <row r="169" spans="1:67">
      <c r="A169" s="15">
        <v>166</v>
      </c>
      <c r="B169" s="15">
        <v>1</v>
      </c>
      <c r="C169" s="15">
        <v>97241</v>
      </c>
      <c r="D169" s="15">
        <f t="shared" si="106"/>
        <v>23</v>
      </c>
      <c r="E169" s="15">
        <f t="shared" si="107"/>
        <v>3033</v>
      </c>
      <c r="F169" s="15">
        <f t="shared" si="108"/>
        <v>23.740478515625</v>
      </c>
      <c r="G169" s="15">
        <v>275</v>
      </c>
      <c r="H169" s="15">
        <v>276</v>
      </c>
      <c r="I169" s="15">
        <v>55</v>
      </c>
      <c r="J169" s="15">
        <v>8</v>
      </c>
      <c r="K169" s="15">
        <v>547</v>
      </c>
      <c r="L169" s="15">
        <v>228</v>
      </c>
      <c r="M169" s="15">
        <f t="shared" si="109"/>
        <v>5.56640625E-2</v>
      </c>
      <c r="O169" s="86">
        <f t="shared" si="110"/>
        <v>547</v>
      </c>
      <c r="P169" s="86">
        <f t="shared" si="111"/>
        <v>0.13330078125</v>
      </c>
      <c r="Q169" s="86">
        <f t="shared" si="112"/>
        <v>268</v>
      </c>
      <c r="R169" s="86" t="b">
        <f t="shared" si="113"/>
        <v>1</v>
      </c>
      <c r="S169" s="86" t="str">
        <f t="shared" si="114"/>
        <v>Dummy Node</v>
      </c>
      <c r="T169" s="86" t="str">
        <f t="shared" si="115"/>
        <v>N/A</v>
      </c>
      <c r="U169" s="86" t="str">
        <f t="shared" si="116"/>
        <v>N/A</v>
      </c>
      <c r="V169" s="86">
        <f t="shared" si="117"/>
        <v>57</v>
      </c>
      <c r="W169" s="86" t="b">
        <f t="shared" si="118"/>
        <v>0</v>
      </c>
      <c r="X169" s="86" t="str">
        <f t="shared" si="119"/>
        <v>Distance</v>
      </c>
      <c r="Y169" s="86" t="str">
        <f t="shared" si="120"/>
        <v>&gt;</v>
      </c>
      <c r="Z169" s="86">
        <f t="shared" si="121"/>
        <v>419.074462890625</v>
      </c>
      <c r="AA169" s="86">
        <f t="shared" si="122"/>
        <v>37</v>
      </c>
      <c r="AB169" s="86" t="b">
        <f t="shared" si="123"/>
        <v>1</v>
      </c>
      <c r="AC169" s="86" t="str">
        <f t="shared" si="124"/>
        <v>GEBR</v>
      </c>
      <c r="AD169" s="86" t="str">
        <f t="shared" si="125"/>
        <v>&lt;=</v>
      </c>
      <c r="AE169" s="86">
        <f t="shared" si="126"/>
        <v>1.27880859375</v>
      </c>
      <c r="AF169" s="86">
        <f t="shared" si="127"/>
        <v>36</v>
      </c>
      <c r="AG169" s="86" t="b">
        <f t="shared" si="128"/>
        <v>1</v>
      </c>
      <c r="AH169" s="86" t="str">
        <f t="shared" si="129"/>
        <v>Distance</v>
      </c>
      <c r="AI169" s="86" t="str">
        <f t="shared" si="130"/>
        <v>&lt;=</v>
      </c>
      <c r="AJ169" s="86">
        <f t="shared" si="131"/>
        <v>427.474609375</v>
      </c>
      <c r="AK169" s="86">
        <f t="shared" si="132"/>
        <v>12</v>
      </c>
      <c r="AL169" s="86" t="b">
        <f t="shared" si="133"/>
        <v>0</v>
      </c>
      <c r="AM169" s="86" t="str">
        <f t="shared" si="134"/>
        <v>Speed</v>
      </c>
      <c r="AN169" s="86" t="str">
        <f t="shared" si="135"/>
        <v>&gt;</v>
      </c>
      <c r="AO169" s="86">
        <f t="shared" si="136"/>
        <v>26.012939453125</v>
      </c>
      <c r="AP169" s="86">
        <f t="shared" si="137"/>
        <v>10</v>
      </c>
      <c r="AQ169" s="86" t="b">
        <f t="shared" si="138"/>
        <v>0</v>
      </c>
      <c r="AR169" s="86" t="str">
        <f t="shared" si="139"/>
        <v>GEBR</v>
      </c>
      <c r="AS169" s="86" t="str">
        <f t="shared" si="140"/>
        <v>&gt;</v>
      </c>
      <c r="AT169" s="86">
        <f t="shared" si="141"/>
        <v>1.046142578125</v>
      </c>
      <c r="AU169" s="86">
        <f t="shared" si="142"/>
        <v>7</v>
      </c>
      <c r="AV169" s="86" t="b">
        <f t="shared" si="143"/>
        <v>0</v>
      </c>
      <c r="AW169" s="86" t="str">
        <f t="shared" si="144"/>
        <v>Speed</v>
      </c>
      <c r="AX169" s="86" t="str">
        <f t="shared" si="145"/>
        <v>&gt;</v>
      </c>
      <c r="AY169" s="86">
        <f t="shared" si="146"/>
        <v>21.949951171875</v>
      </c>
      <c r="AZ169" s="86">
        <f t="shared" si="147"/>
        <v>2</v>
      </c>
      <c r="BA169" s="86" t="b">
        <f t="shared" si="148"/>
        <v>1</v>
      </c>
      <c r="BB169" s="86" t="str">
        <f t="shared" si="149"/>
        <v>Distance</v>
      </c>
      <c r="BC169" s="86" t="str">
        <f t="shared" si="150"/>
        <v>&lt;=</v>
      </c>
      <c r="BD169" s="86">
        <f t="shared" si="151"/>
        <v>500.308837890625</v>
      </c>
      <c r="BE169" s="86">
        <f t="shared" si="152"/>
        <v>0</v>
      </c>
      <c r="BF169" s="86" t="b">
        <f t="shared" si="153"/>
        <v>0</v>
      </c>
      <c r="BG169" s="86" t="str">
        <f t="shared" si="154"/>
        <v>Distance</v>
      </c>
      <c r="BH169" s="86" t="str">
        <f t="shared" si="155"/>
        <v>&gt;</v>
      </c>
      <c r="BI169" s="86">
        <f t="shared" si="156"/>
        <v>341.0556640625</v>
      </c>
      <c r="BJ169" s="15">
        <f t="shared" si="157"/>
        <v>1</v>
      </c>
      <c r="BK169" s="15" t="str">
        <f t="shared" si="158"/>
        <v>Distance&gt;419,074462890625 AND GEBR&lt;=1,27880859375 AND Distance&lt;=427,474609375 AND Speed&gt;26,012939453125 AND GEBR&gt;1,046142578125 AND Speed&gt;21,949951171875 AND Distance&lt;=500,308837890625 AND Distance&gt;341,0556640625</v>
      </c>
      <c r="BM169" s="15">
        <v>0.333251953125</v>
      </c>
      <c r="BN169" s="15">
        <v>0</v>
      </c>
      <c r="BO169" s="15" t="s">
        <v>2135</v>
      </c>
    </row>
    <row r="170" spans="1:67">
      <c r="A170" s="15">
        <v>167</v>
      </c>
      <c r="B170" s="15">
        <v>0</v>
      </c>
      <c r="C170" s="15">
        <v>533653</v>
      </c>
      <c r="D170" s="15">
        <f t="shared" si="106"/>
        <v>130</v>
      </c>
      <c r="E170" s="15">
        <f t="shared" si="107"/>
        <v>1173</v>
      </c>
      <c r="F170" s="15">
        <f t="shared" si="108"/>
        <v>130.286376953125</v>
      </c>
      <c r="G170" s="15">
        <v>373</v>
      </c>
      <c r="H170" s="15">
        <v>374</v>
      </c>
      <c r="I170" s="15">
        <v>154</v>
      </c>
      <c r="J170" s="15">
        <v>8</v>
      </c>
      <c r="K170" s="15">
        <v>548</v>
      </c>
      <c r="L170" s="15">
        <v>1214</v>
      </c>
      <c r="M170" s="15">
        <f t="shared" si="109"/>
        <v>0.29638671875</v>
      </c>
      <c r="O170" s="86">
        <f t="shared" si="110"/>
        <v>548</v>
      </c>
      <c r="P170" s="86">
        <f t="shared" si="111"/>
        <v>0.13330078125</v>
      </c>
      <c r="Q170" s="86">
        <f t="shared" si="112"/>
        <v>268</v>
      </c>
      <c r="R170" s="86" t="b">
        <f t="shared" si="113"/>
        <v>0</v>
      </c>
      <c r="S170" s="86" t="str">
        <f t="shared" si="114"/>
        <v>Dummy Node</v>
      </c>
      <c r="T170" s="86" t="str">
        <f t="shared" si="115"/>
        <v>N/A</v>
      </c>
      <c r="U170" s="86" t="str">
        <f t="shared" si="116"/>
        <v>N/A</v>
      </c>
      <c r="V170" s="86">
        <f t="shared" si="117"/>
        <v>57</v>
      </c>
      <c r="W170" s="86" t="b">
        <f t="shared" si="118"/>
        <v>0</v>
      </c>
      <c r="X170" s="86" t="str">
        <f t="shared" si="119"/>
        <v>Distance</v>
      </c>
      <c r="Y170" s="86" t="str">
        <f t="shared" si="120"/>
        <v>&gt;</v>
      </c>
      <c r="Z170" s="86">
        <f t="shared" si="121"/>
        <v>419.074462890625</v>
      </c>
      <c r="AA170" s="86">
        <f t="shared" si="122"/>
        <v>37</v>
      </c>
      <c r="AB170" s="86" t="b">
        <f t="shared" si="123"/>
        <v>1</v>
      </c>
      <c r="AC170" s="86" t="str">
        <f t="shared" si="124"/>
        <v>GEBR</v>
      </c>
      <c r="AD170" s="86" t="str">
        <f t="shared" si="125"/>
        <v>&lt;=</v>
      </c>
      <c r="AE170" s="86">
        <f t="shared" si="126"/>
        <v>1.27880859375</v>
      </c>
      <c r="AF170" s="86">
        <f t="shared" si="127"/>
        <v>36</v>
      </c>
      <c r="AG170" s="86" t="b">
        <f t="shared" si="128"/>
        <v>1</v>
      </c>
      <c r="AH170" s="86" t="str">
        <f t="shared" si="129"/>
        <v>Distance</v>
      </c>
      <c r="AI170" s="86" t="str">
        <f t="shared" si="130"/>
        <v>&lt;=</v>
      </c>
      <c r="AJ170" s="86">
        <f t="shared" si="131"/>
        <v>427.474609375</v>
      </c>
      <c r="AK170" s="86">
        <f t="shared" si="132"/>
        <v>12</v>
      </c>
      <c r="AL170" s="86" t="b">
        <f t="shared" si="133"/>
        <v>0</v>
      </c>
      <c r="AM170" s="86" t="str">
        <f t="shared" si="134"/>
        <v>Speed</v>
      </c>
      <c r="AN170" s="86" t="str">
        <f t="shared" si="135"/>
        <v>&gt;</v>
      </c>
      <c r="AO170" s="86">
        <f t="shared" si="136"/>
        <v>26.012939453125</v>
      </c>
      <c r="AP170" s="86">
        <f t="shared" si="137"/>
        <v>10</v>
      </c>
      <c r="AQ170" s="86" t="b">
        <f t="shared" si="138"/>
        <v>0</v>
      </c>
      <c r="AR170" s="86" t="str">
        <f t="shared" si="139"/>
        <v>GEBR</v>
      </c>
      <c r="AS170" s="86" t="str">
        <f t="shared" si="140"/>
        <v>&gt;</v>
      </c>
      <c r="AT170" s="86">
        <f t="shared" si="141"/>
        <v>1.046142578125</v>
      </c>
      <c r="AU170" s="86">
        <f t="shared" si="142"/>
        <v>7</v>
      </c>
      <c r="AV170" s="86" t="b">
        <f t="shared" si="143"/>
        <v>0</v>
      </c>
      <c r="AW170" s="86" t="str">
        <f t="shared" si="144"/>
        <v>Speed</v>
      </c>
      <c r="AX170" s="86" t="str">
        <f t="shared" si="145"/>
        <v>&gt;</v>
      </c>
      <c r="AY170" s="86">
        <f t="shared" si="146"/>
        <v>21.949951171875</v>
      </c>
      <c r="AZ170" s="86">
        <f t="shared" si="147"/>
        <v>2</v>
      </c>
      <c r="BA170" s="86" t="b">
        <f t="shared" si="148"/>
        <v>1</v>
      </c>
      <c r="BB170" s="86" t="str">
        <f t="shared" si="149"/>
        <v>Distance</v>
      </c>
      <c r="BC170" s="86" t="str">
        <f t="shared" si="150"/>
        <v>&lt;=</v>
      </c>
      <c r="BD170" s="86">
        <f t="shared" si="151"/>
        <v>500.308837890625</v>
      </c>
      <c r="BE170" s="86">
        <f t="shared" si="152"/>
        <v>0</v>
      </c>
      <c r="BF170" s="86" t="b">
        <f t="shared" si="153"/>
        <v>0</v>
      </c>
      <c r="BG170" s="86" t="str">
        <f t="shared" si="154"/>
        <v>Distance</v>
      </c>
      <c r="BH170" s="86" t="str">
        <f t="shared" si="155"/>
        <v>&gt;</v>
      </c>
      <c r="BI170" s="86">
        <f t="shared" si="156"/>
        <v>341.0556640625</v>
      </c>
      <c r="BJ170" s="15">
        <f t="shared" si="157"/>
        <v>1</v>
      </c>
      <c r="BK170" s="15" t="str">
        <f t="shared" si="158"/>
        <v>Distance&gt;419,074462890625 AND GEBR&lt;=1,27880859375 AND Distance&lt;=427,474609375 AND Speed&gt;26,012939453125 AND GEBR&gt;1,046142578125 AND Speed&gt;21,949951171875 AND Distance&lt;=500,308837890625 AND Distance&gt;341,0556640625</v>
      </c>
      <c r="BM170" s="15">
        <v>0.333251953125</v>
      </c>
      <c r="BN170" s="15">
        <v>0</v>
      </c>
      <c r="BO170" s="15" t="s">
        <v>2144</v>
      </c>
    </row>
    <row r="171" spans="1:67">
      <c r="A171" s="15">
        <v>168</v>
      </c>
      <c r="B171" s="15">
        <v>2</v>
      </c>
      <c r="C171" s="15">
        <v>5238</v>
      </c>
      <c r="D171" s="15">
        <f t="shared" si="106"/>
        <v>1</v>
      </c>
      <c r="E171" s="15">
        <f t="shared" si="107"/>
        <v>1142</v>
      </c>
      <c r="F171" s="15">
        <f t="shared" si="108"/>
        <v>1.27880859375</v>
      </c>
      <c r="G171" s="15">
        <v>169</v>
      </c>
      <c r="H171" s="15">
        <v>170</v>
      </c>
      <c r="I171" s="15">
        <v>154</v>
      </c>
      <c r="J171" s="15">
        <v>8</v>
      </c>
      <c r="K171" s="15">
        <v>551</v>
      </c>
      <c r="L171" s="15">
        <v>482</v>
      </c>
      <c r="M171" s="15">
        <f t="shared" si="109"/>
        <v>0.11767578125</v>
      </c>
      <c r="O171" s="86">
        <f t="shared" si="110"/>
        <v>551</v>
      </c>
      <c r="P171" s="86">
        <f t="shared" si="111"/>
        <v>0.333251953125</v>
      </c>
      <c r="Q171" s="86">
        <f t="shared" si="112"/>
        <v>272</v>
      </c>
      <c r="R171" s="86" t="b">
        <f t="shared" si="113"/>
        <v>1</v>
      </c>
      <c r="S171" s="86" t="str">
        <f t="shared" si="114"/>
        <v>Dummy Node</v>
      </c>
      <c r="T171" s="86" t="str">
        <f t="shared" si="115"/>
        <v>N/A</v>
      </c>
      <c r="U171" s="86" t="str">
        <f t="shared" si="116"/>
        <v>N/A</v>
      </c>
      <c r="V171" s="86">
        <f t="shared" si="117"/>
        <v>122</v>
      </c>
      <c r="W171" s="86" t="b">
        <f t="shared" si="118"/>
        <v>0</v>
      </c>
      <c r="X171" s="86" t="str">
        <f t="shared" si="119"/>
        <v>Distance</v>
      </c>
      <c r="Y171" s="86" t="str">
        <f t="shared" si="120"/>
        <v>&gt;</v>
      </c>
      <c r="Z171" s="86">
        <f t="shared" si="121"/>
        <v>405.78271484375</v>
      </c>
      <c r="AA171" s="86">
        <f t="shared" si="122"/>
        <v>119</v>
      </c>
      <c r="AB171" s="86" t="b">
        <f t="shared" si="123"/>
        <v>0</v>
      </c>
      <c r="AC171" s="86" t="str">
        <f t="shared" si="124"/>
        <v>Distance</v>
      </c>
      <c r="AD171" s="86" t="str">
        <f t="shared" si="125"/>
        <v>&gt;</v>
      </c>
      <c r="AE171" s="86">
        <f t="shared" si="126"/>
        <v>381.86962890625</v>
      </c>
      <c r="AF171" s="86">
        <f t="shared" si="127"/>
        <v>42</v>
      </c>
      <c r="AG171" s="86" t="b">
        <f t="shared" si="128"/>
        <v>1</v>
      </c>
      <c r="AH171" s="86" t="str">
        <f t="shared" si="129"/>
        <v>GEBR</v>
      </c>
      <c r="AI171" s="86" t="str">
        <f t="shared" si="130"/>
        <v>&lt;=</v>
      </c>
      <c r="AJ171" s="86">
        <f t="shared" si="131"/>
        <v>0.85498046875</v>
      </c>
      <c r="AK171" s="86">
        <f t="shared" si="132"/>
        <v>40</v>
      </c>
      <c r="AL171" s="86" t="b">
        <f t="shared" si="133"/>
        <v>0</v>
      </c>
      <c r="AM171" s="86" t="str">
        <f t="shared" si="134"/>
        <v>GEBR</v>
      </c>
      <c r="AN171" s="86" t="str">
        <f t="shared" si="135"/>
        <v>&gt;</v>
      </c>
      <c r="AO171" s="86">
        <f t="shared" si="136"/>
        <v>0.715087890625</v>
      </c>
      <c r="AP171" s="86">
        <f t="shared" si="137"/>
        <v>9</v>
      </c>
      <c r="AQ171" s="86" t="b">
        <f t="shared" si="138"/>
        <v>0</v>
      </c>
      <c r="AR171" s="86" t="str">
        <f t="shared" si="139"/>
        <v>Speed</v>
      </c>
      <c r="AS171" s="86" t="str">
        <f t="shared" si="140"/>
        <v>&gt;</v>
      </c>
      <c r="AT171" s="86">
        <f t="shared" si="141"/>
        <v>19.8076171875</v>
      </c>
      <c r="AU171" s="86">
        <f t="shared" si="142"/>
        <v>7</v>
      </c>
      <c r="AV171" s="86" t="b">
        <f t="shared" si="143"/>
        <v>1</v>
      </c>
      <c r="AW171" s="86" t="str">
        <f t="shared" si="144"/>
        <v>Speed</v>
      </c>
      <c r="AX171" s="86" t="str">
        <f t="shared" si="145"/>
        <v>&lt;=</v>
      </c>
      <c r="AY171" s="86">
        <f t="shared" si="146"/>
        <v>21.949951171875</v>
      </c>
      <c r="AZ171" s="86">
        <f t="shared" si="147"/>
        <v>2</v>
      </c>
      <c r="BA171" s="86" t="b">
        <f t="shared" si="148"/>
        <v>1</v>
      </c>
      <c r="BB171" s="86" t="str">
        <f t="shared" si="149"/>
        <v>Distance</v>
      </c>
      <c r="BC171" s="86" t="str">
        <f t="shared" si="150"/>
        <v>&lt;=</v>
      </c>
      <c r="BD171" s="86">
        <f t="shared" si="151"/>
        <v>500.308837890625</v>
      </c>
      <c r="BE171" s="86">
        <f t="shared" si="152"/>
        <v>0</v>
      </c>
      <c r="BF171" s="86" t="b">
        <f t="shared" si="153"/>
        <v>0</v>
      </c>
      <c r="BG171" s="86" t="str">
        <f t="shared" si="154"/>
        <v>Distance</v>
      </c>
      <c r="BH171" s="86" t="str">
        <f t="shared" si="155"/>
        <v>&gt;</v>
      </c>
      <c r="BI171" s="86">
        <f t="shared" si="156"/>
        <v>341.0556640625</v>
      </c>
      <c r="BJ171" s="15">
        <f t="shared" si="157"/>
        <v>0</v>
      </c>
      <c r="BK171" s="15" t="str">
        <f t="shared" si="158"/>
        <v>Distance&gt;405,78271484375 AND Distance&gt;381,86962890625 AND GEBR&lt;=0,85498046875 AND GEBR&gt;0,715087890625 AND Speed&gt;19,8076171875 AND Speed&lt;=21,949951171875 AND Distance&lt;=500,308837890625 AND Distance&gt;341,0556640625</v>
      </c>
      <c r="BM171" s="15">
        <v>0.333251953125</v>
      </c>
      <c r="BN171" s="15">
        <v>0</v>
      </c>
      <c r="BO171" s="15" t="s">
        <v>2146</v>
      </c>
    </row>
    <row r="172" spans="1:67">
      <c r="A172" s="15">
        <v>169</v>
      </c>
      <c r="B172" s="15">
        <v>-2</v>
      </c>
      <c r="C172" s="15">
        <v>-8192</v>
      </c>
      <c r="D172" s="15">
        <f t="shared" si="106"/>
        <v>-1</v>
      </c>
      <c r="E172" s="15">
        <f t="shared" si="107"/>
        <v>0</v>
      </c>
      <c r="F172" s="15">
        <f t="shared" si="108"/>
        <v>-1</v>
      </c>
      <c r="G172" s="15">
        <v>-1</v>
      </c>
      <c r="H172" s="15">
        <v>-1</v>
      </c>
      <c r="I172" s="15">
        <v>168</v>
      </c>
      <c r="J172" s="15">
        <v>9</v>
      </c>
      <c r="K172" s="15">
        <v>552</v>
      </c>
      <c r="L172" s="15">
        <v>0</v>
      </c>
      <c r="M172" s="15">
        <f t="shared" si="109"/>
        <v>0</v>
      </c>
      <c r="O172" s="86">
        <f t="shared" si="110"/>
        <v>552</v>
      </c>
      <c r="P172" s="86">
        <f t="shared" si="111"/>
        <v>0.333251953125</v>
      </c>
      <c r="Q172" s="86">
        <f t="shared" si="112"/>
        <v>272</v>
      </c>
      <c r="R172" s="86" t="b">
        <f t="shared" si="113"/>
        <v>0</v>
      </c>
      <c r="S172" s="86" t="str">
        <f t="shared" si="114"/>
        <v>Dummy Node</v>
      </c>
      <c r="T172" s="86" t="str">
        <f t="shared" si="115"/>
        <v>N/A</v>
      </c>
      <c r="U172" s="86" t="str">
        <f t="shared" si="116"/>
        <v>N/A</v>
      </c>
      <c r="V172" s="86">
        <f t="shared" si="117"/>
        <v>122</v>
      </c>
      <c r="W172" s="86" t="b">
        <f t="shared" si="118"/>
        <v>0</v>
      </c>
      <c r="X172" s="86" t="str">
        <f t="shared" si="119"/>
        <v>Distance</v>
      </c>
      <c r="Y172" s="86" t="str">
        <f t="shared" si="120"/>
        <v>&gt;</v>
      </c>
      <c r="Z172" s="86">
        <f t="shared" si="121"/>
        <v>405.78271484375</v>
      </c>
      <c r="AA172" s="86">
        <f t="shared" si="122"/>
        <v>119</v>
      </c>
      <c r="AB172" s="86" t="b">
        <f t="shared" si="123"/>
        <v>0</v>
      </c>
      <c r="AC172" s="86" t="str">
        <f t="shared" si="124"/>
        <v>Distance</v>
      </c>
      <c r="AD172" s="86" t="str">
        <f t="shared" si="125"/>
        <v>&gt;</v>
      </c>
      <c r="AE172" s="86">
        <f t="shared" si="126"/>
        <v>381.86962890625</v>
      </c>
      <c r="AF172" s="86">
        <f t="shared" si="127"/>
        <v>42</v>
      </c>
      <c r="AG172" s="86" t="b">
        <f t="shared" si="128"/>
        <v>1</v>
      </c>
      <c r="AH172" s="86" t="str">
        <f t="shared" si="129"/>
        <v>GEBR</v>
      </c>
      <c r="AI172" s="86" t="str">
        <f t="shared" si="130"/>
        <v>&lt;=</v>
      </c>
      <c r="AJ172" s="86">
        <f t="shared" si="131"/>
        <v>0.85498046875</v>
      </c>
      <c r="AK172" s="86">
        <f t="shared" si="132"/>
        <v>40</v>
      </c>
      <c r="AL172" s="86" t="b">
        <f t="shared" si="133"/>
        <v>0</v>
      </c>
      <c r="AM172" s="86" t="str">
        <f t="shared" si="134"/>
        <v>GEBR</v>
      </c>
      <c r="AN172" s="86" t="str">
        <f t="shared" si="135"/>
        <v>&gt;</v>
      </c>
      <c r="AO172" s="86">
        <f t="shared" si="136"/>
        <v>0.715087890625</v>
      </c>
      <c r="AP172" s="86">
        <f t="shared" si="137"/>
        <v>9</v>
      </c>
      <c r="AQ172" s="86" t="b">
        <f t="shared" si="138"/>
        <v>0</v>
      </c>
      <c r="AR172" s="86" t="str">
        <f t="shared" si="139"/>
        <v>Speed</v>
      </c>
      <c r="AS172" s="86" t="str">
        <f t="shared" si="140"/>
        <v>&gt;</v>
      </c>
      <c r="AT172" s="86">
        <f t="shared" si="141"/>
        <v>19.8076171875</v>
      </c>
      <c r="AU172" s="86">
        <f t="shared" si="142"/>
        <v>7</v>
      </c>
      <c r="AV172" s="86" t="b">
        <f t="shared" si="143"/>
        <v>1</v>
      </c>
      <c r="AW172" s="86" t="str">
        <f t="shared" si="144"/>
        <v>Speed</v>
      </c>
      <c r="AX172" s="86" t="str">
        <f t="shared" si="145"/>
        <v>&lt;=</v>
      </c>
      <c r="AY172" s="86">
        <f t="shared" si="146"/>
        <v>21.949951171875</v>
      </c>
      <c r="AZ172" s="86">
        <f t="shared" si="147"/>
        <v>2</v>
      </c>
      <c r="BA172" s="86" t="b">
        <f t="shared" si="148"/>
        <v>1</v>
      </c>
      <c r="BB172" s="86" t="str">
        <f t="shared" si="149"/>
        <v>Distance</v>
      </c>
      <c r="BC172" s="86" t="str">
        <f t="shared" si="150"/>
        <v>&lt;=</v>
      </c>
      <c r="BD172" s="86">
        <f t="shared" si="151"/>
        <v>500.308837890625</v>
      </c>
      <c r="BE172" s="86">
        <f t="shared" si="152"/>
        <v>0</v>
      </c>
      <c r="BF172" s="86" t="b">
        <f t="shared" si="153"/>
        <v>0</v>
      </c>
      <c r="BG172" s="86" t="str">
        <f t="shared" si="154"/>
        <v>Distance</v>
      </c>
      <c r="BH172" s="86" t="str">
        <f t="shared" si="155"/>
        <v>&gt;</v>
      </c>
      <c r="BI172" s="86">
        <f t="shared" si="156"/>
        <v>341.0556640625</v>
      </c>
      <c r="BJ172" s="15">
        <f t="shared" si="157"/>
        <v>0</v>
      </c>
      <c r="BK172" s="15" t="str">
        <f t="shared" si="158"/>
        <v>Distance&gt;405,78271484375 AND Distance&gt;381,86962890625 AND GEBR&lt;=0,85498046875 AND GEBR&gt;0,715087890625 AND Speed&gt;19,8076171875 AND Speed&lt;=21,949951171875 AND Distance&lt;=500,308837890625 AND Distance&gt;341,0556640625</v>
      </c>
      <c r="BM172" s="15">
        <v>0.333251953125</v>
      </c>
      <c r="BN172" s="15">
        <v>0</v>
      </c>
      <c r="BO172" s="15" t="s">
        <v>2148</v>
      </c>
    </row>
    <row r="173" spans="1:67">
      <c r="A173" s="15">
        <v>170</v>
      </c>
      <c r="B173" s="15">
        <v>-2</v>
      </c>
      <c r="C173" s="15">
        <v>-8192</v>
      </c>
      <c r="D173" s="15">
        <f t="shared" si="106"/>
        <v>-1</v>
      </c>
      <c r="E173" s="15">
        <f t="shared" si="107"/>
        <v>0</v>
      </c>
      <c r="F173" s="15">
        <f t="shared" si="108"/>
        <v>-1</v>
      </c>
      <c r="G173" s="15">
        <v>-1</v>
      </c>
      <c r="H173" s="15">
        <v>-1</v>
      </c>
      <c r="I173" s="15">
        <v>168</v>
      </c>
      <c r="J173" s="15">
        <v>9</v>
      </c>
      <c r="K173" s="15">
        <v>553</v>
      </c>
      <c r="L173" s="15">
        <v>910</v>
      </c>
      <c r="M173" s="15">
        <f t="shared" si="109"/>
        <v>0.22216796875</v>
      </c>
      <c r="O173" s="86">
        <f t="shared" si="110"/>
        <v>553</v>
      </c>
      <c r="P173" s="86">
        <f t="shared" si="111"/>
        <v>0.333251953125</v>
      </c>
      <c r="Q173" s="86">
        <f t="shared" si="112"/>
        <v>278</v>
      </c>
      <c r="R173" s="86" t="b">
        <f t="shared" si="113"/>
        <v>1</v>
      </c>
      <c r="S173" s="86" t="str">
        <f t="shared" si="114"/>
        <v>Dummy Node</v>
      </c>
      <c r="T173" s="86" t="str">
        <f t="shared" si="115"/>
        <v>N/A</v>
      </c>
      <c r="U173" s="86" t="str">
        <f t="shared" si="116"/>
        <v>N/A</v>
      </c>
      <c r="V173" s="86">
        <f t="shared" si="117"/>
        <v>70</v>
      </c>
      <c r="W173" s="86" t="b">
        <f t="shared" si="118"/>
        <v>0</v>
      </c>
      <c r="X173" s="86" t="str">
        <f t="shared" si="119"/>
        <v>Distance</v>
      </c>
      <c r="Y173" s="86" t="str">
        <f t="shared" si="120"/>
        <v>&gt;</v>
      </c>
      <c r="Z173" s="86">
        <f t="shared" si="121"/>
        <v>261.60888671875</v>
      </c>
      <c r="AA173" s="86">
        <f t="shared" si="122"/>
        <v>24</v>
      </c>
      <c r="AB173" s="86" t="b">
        <f t="shared" si="123"/>
        <v>0</v>
      </c>
      <c r="AC173" s="86" t="str">
        <f t="shared" si="124"/>
        <v>Distance</v>
      </c>
      <c r="AD173" s="86" t="str">
        <f t="shared" si="125"/>
        <v>&gt;</v>
      </c>
      <c r="AE173" s="86">
        <f t="shared" si="126"/>
        <v>242.153564453125</v>
      </c>
      <c r="AF173" s="86">
        <f t="shared" si="127"/>
        <v>21</v>
      </c>
      <c r="AG173" s="86" t="b">
        <f t="shared" si="128"/>
        <v>0</v>
      </c>
      <c r="AH173" s="86" t="str">
        <f t="shared" si="129"/>
        <v>GEBR</v>
      </c>
      <c r="AI173" s="86" t="str">
        <f t="shared" si="130"/>
        <v>&gt;</v>
      </c>
      <c r="AJ173" s="86">
        <f t="shared" si="131"/>
        <v>1.046142578125</v>
      </c>
      <c r="AK173" s="86">
        <f t="shared" si="132"/>
        <v>16</v>
      </c>
      <c r="AL173" s="86" t="b">
        <f t="shared" si="133"/>
        <v>1</v>
      </c>
      <c r="AM173" s="86" t="str">
        <f t="shared" si="134"/>
        <v>Speed</v>
      </c>
      <c r="AN173" s="86" t="str">
        <f t="shared" si="135"/>
        <v>&lt;=</v>
      </c>
      <c r="AO173" s="86">
        <f t="shared" si="136"/>
        <v>20.85498046875</v>
      </c>
      <c r="AP173" s="86">
        <f t="shared" si="137"/>
        <v>14</v>
      </c>
      <c r="AQ173" s="86" t="b">
        <f t="shared" si="138"/>
        <v>0</v>
      </c>
      <c r="AR173" s="86" t="str">
        <f t="shared" si="139"/>
        <v>Speed</v>
      </c>
      <c r="AS173" s="86" t="str">
        <f t="shared" si="140"/>
        <v>&gt;</v>
      </c>
      <c r="AT173" s="86">
        <f t="shared" si="141"/>
        <v>17.291015625</v>
      </c>
      <c r="AU173" s="86">
        <f t="shared" si="142"/>
        <v>4</v>
      </c>
      <c r="AV173" s="86" t="b">
        <f t="shared" si="143"/>
        <v>0</v>
      </c>
      <c r="AW173" s="86" t="str">
        <f t="shared" si="144"/>
        <v>Distance</v>
      </c>
      <c r="AX173" s="86" t="str">
        <f t="shared" si="145"/>
        <v>&gt;</v>
      </c>
      <c r="AY173" s="86">
        <f t="shared" si="146"/>
        <v>211.703369140625</v>
      </c>
      <c r="AZ173" s="86">
        <f t="shared" si="147"/>
        <v>1</v>
      </c>
      <c r="BA173" s="86" t="b">
        <f t="shared" si="148"/>
        <v>0</v>
      </c>
      <c r="BB173" s="86" t="str">
        <f t="shared" si="149"/>
        <v>Speed</v>
      </c>
      <c r="BC173" s="86" t="str">
        <f t="shared" si="150"/>
        <v>&gt;</v>
      </c>
      <c r="BD173" s="86">
        <f t="shared" si="151"/>
        <v>12.778564453125</v>
      </c>
      <c r="BE173" s="86">
        <f t="shared" si="152"/>
        <v>0</v>
      </c>
      <c r="BF173" s="86" t="b">
        <f t="shared" si="153"/>
        <v>1</v>
      </c>
      <c r="BG173" s="86" t="str">
        <f t="shared" si="154"/>
        <v>Distance</v>
      </c>
      <c r="BH173" s="86" t="str">
        <f t="shared" si="155"/>
        <v>&lt;=</v>
      </c>
      <c r="BI173" s="86">
        <f t="shared" si="156"/>
        <v>341.0556640625</v>
      </c>
      <c r="BJ173" s="15">
        <f t="shared" si="157"/>
        <v>0</v>
      </c>
      <c r="BK173" s="15" t="str">
        <f t="shared" si="158"/>
        <v>Distance&gt;261,60888671875 AND Distance&gt;242,153564453125 AND GEBR&gt;1,046142578125 AND Speed&lt;=20,85498046875 AND Speed&gt;17,291015625 AND Distance&gt;211,703369140625 AND Speed&gt;12,778564453125 AND Distance&lt;=341,0556640625</v>
      </c>
      <c r="BM173" s="15">
        <v>0.333251953125</v>
      </c>
      <c r="BN173" s="15">
        <v>0</v>
      </c>
      <c r="BO173" s="15" t="s">
        <v>2150</v>
      </c>
    </row>
    <row r="174" spans="1:67">
      <c r="A174" s="15">
        <v>171</v>
      </c>
      <c r="B174" s="15">
        <v>2</v>
      </c>
      <c r="C174" s="15">
        <v>3502</v>
      </c>
      <c r="D174" s="15">
        <f t="shared" si="106"/>
        <v>0</v>
      </c>
      <c r="E174" s="15">
        <f t="shared" si="107"/>
        <v>3502</v>
      </c>
      <c r="F174" s="15">
        <f t="shared" si="108"/>
        <v>0.85498046875</v>
      </c>
      <c r="G174" s="15">
        <v>427</v>
      </c>
      <c r="H174" s="15">
        <v>428</v>
      </c>
      <c r="I174" s="15">
        <v>44</v>
      </c>
      <c r="J174" s="15">
        <v>6</v>
      </c>
      <c r="K174" s="15">
        <v>554</v>
      </c>
      <c r="L174" s="15">
        <v>12</v>
      </c>
      <c r="M174" s="15">
        <f t="shared" si="109"/>
        <v>2.9296875E-3</v>
      </c>
      <c r="O174" s="86">
        <f t="shared" si="110"/>
        <v>554</v>
      </c>
      <c r="P174" s="86">
        <f t="shared" si="111"/>
        <v>0.333251953125</v>
      </c>
      <c r="Q174" s="86">
        <f t="shared" si="112"/>
        <v>278</v>
      </c>
      <c r="R174" s="86" t="b">
        <f t="shared" si="113"/>
        <v>0</v>
      </c>
      <c r="S174" s="86" t="str">
        <f t="shared" si="114"/>
        <v>Dummy Node</v>
      </c>
      <c r="T174" s="86" t="str">
        <f t="shared" si="115"/>
        <v>N/A</v>
      </c>
      <c r="U174" s="86" t="str">
        <f t="shared" si="116"/>
        <v>N/A</v>
      </c>
      <c r="V174" s="86">
        <f t="shared" si="117"/>
        <v>70</v>
      </c>
      <c r="W174" s="86" t="b">
        <f t="shared" si="118"/>
        <v>0</v>
      </c>
      <c r="X174" s="86" t="str">
        <f t="shared" si="119"/>
        <v>Distance</v>
      </c>
      <c r="Y174" s="86" t="str">
        <f t="shared" si="120"/>
        <v>&gt;</v>
      </c>
      <c r="Z174" s="86">
        <f t="shared" si="121"/>
        <v>261.60888671875</v>
      </c>
      <c r="AA174" s="86">
        <f t="shared" si="122"/>
        <v>24</v>
      </c>
      <c r="AB174" s="86" t="b">
        <f t="shared" si="123"/>
        <v>0</v>
      </c>
      <c r="AC174" s="86" t="str">
        <f t="shared" si="124"/>
        <v>Distance</v>
      </c>
      <c r="AD174" s="86" t="str">
        <f t="shared" si="125"/>
        <v>&gt;</v>
      </c>
      <c r="AE174" s="86">
        <f t="shared" si="126"/>
        <v>242.153564453125</v>
      </c>
      <c r="AF174" s="86">
        <f t="shared" si="127"/>
        <v>21</v>
      </c>
      <c r="AG174" s="86" t="b">
        <f t="shared" si="128"/>
        <v>0</v>
      </c>
      <c r="AH174" s="86" t="str">
        <f t="shared" si="129"/>
        <v>GEBR</v>
      </c>
      <c r="AI174" s="86" t="str">
        <f t="shared" si="130"/>
        <v>&gt;</v>
      </c>
      <c r="AJ174" s="86">
        <f t="shared" si="131"/>
        <v>1.046142578125</v>
      </c>
      <c r="AK174" s="86">
        <f t="shared" si="132"/>
        <v>16</v>
      </c>
      <c r="AL174" s="86" t="b">
        <f t="shared" si="133"/>
        <v>1</v>
      </c>
      <c r="AM174" s="86" t="str">
        <f t="shared" si="134"/>
        <v>Speed</v>
      </c>
      <c r="AN174" s="86" t="str">
        <f t="shared" si="135"/>
        <v>&lt;=</v>
      </c>
      <c r="AO174" s="86">
        <f t="shared" si="136"/>
        <v>20.85498046875</v>
      </c>
      <c r="AP174" s="86">
        <f t="shared" si="137"/>
        <v>14</v>
      </c>
      <c r="AQ174" s="86" t="b">
        <f t="shared" si="138"/>
        <v>0</v>
      </c>
      <c r="AR174" s="86" t="str">
        <f t="shared" si="139"/>
        <v>Speed</v>
      </c>
      <c r="AS174" s="86" t="str">
        <f t="shared" si="140"/>
        <v>&gt;</v>
      </c>
      <c r="AT174" s="86">
        <f t="shared" si="141"/>
        <v>17.291015625</v>
      </c>
      <c r="AU174" s="86">
        <f t="shared" si="142"/>
        <v>4</v>
      </c>
      <c r="AV174" s="86" t="b">
        <f t="shared" si="143"/>
        <v>0</v>
      </c>
      <c r="AW174" s="86" t="str">
        <f t="shared" si="144"/>
        <v>Distance</v>
      </c>
      <c r="AX174" s="86" t="str">
        <f t="shared" si="145"/>
        <v>&gt;</v>
      </c>
      <c r="AY174" s="86">
        <f t="shared" si="146"/>
        <v>211.703369140625</v>
      </c>
      <c r="AZ174" s="86">
        <f t="shared" si="147"/>
        <v>1</v>
      </c>
      <c r="BA174" s="86" t="b">
        <f t="shared" si="148"/>
        <v>0</v>
      </c>
      <c r="BB174" s="86" t="str">
        <f t="shared" si="149"/>
        <v>Speed</v>
      </c>
      <c r="BC174" s="86" t="str">
        <f t="shared" si="150"/>
        <v>&gt;</v>
      </c>
      <c r="BD174" s="86">
        <f t="shared" si="151"/>
        <v>12.778564453125</v>
      </c>
      <c r="BE174" s="86">
        <f t="shared" si="152"/>
        <v>0</v>
      </c>
      <c r="BF174" s="86" t="b">
        <f t="shared" si="153"/>
        <v>1</v>
      </c>
      <c r="BG174" s="86" t="str">
        <f t="shared" si="154"/>
        <v>Distance</v>
      </c>
      <c r="BH174" s="86" t="str">
        <f t="shared" si="155"/>
        <v>&lt;=</v>
      </c>
      <c r="BI174" s="86">
        <f t="shared" si="156"/>
        <v>341.0556640625</v>
      </c>
      <c r="BJ174" s="15">
        <f t="shared" si="157"/>
        <v>0</v>
      </c>
      <c r="BK174" s="15" t="str">
        <f t="shared" si="158"/>
        <v>Distance&gt;261,60888671875 AND Distance&gt;242,153564453125 AND GEBR&gt;1,046142578125 AND Speed&lt;=20,85498046875 AND Speed&gt;17,291015625 AND Distance&gt;211,703369140625 AND Speed&gt;12,778564453125 AND Distance&lt;=341,0556640625</v>
      </c>
      <c r="BM174" s="15">
        <v>0.333251953125</v>
      </c>
      <c r="BN174" s="15">
        <v>0</v>
      </c>
      <c r="BO174" s="15" t="s">
        <v>2162</v>
      </c>
    </row>
    <row r="175" spans="1:67">
      <c r="A175" s="15">
        <v>172</v>
      </c>
      <c r="B175" s="15">
        <v>2</v>
      </c>
      <c r="C175" s="15">
        <v>3502</v>
      </c>
      <c r="D175" s="15">
        <f t="shared" si="106"/>
        <v>0</v>
      </c>
      <c r="E175" s="15">
        <f t="shared" si="107"/>
        <v>3502</v>
      </c>
      <c r="F175" s="15">
        <f t="shared" si="108"/>
        <v>0.85498046875</v>
      </c>
      <c r="G175" s="15">
        <v>173</v>
      </c>
      <c r="H175" s="15">
        <v>174</v>
      </c>
      <c r="I175" s="15">
        <v>44</v>
      </c>
      <c r="J175" s="15">
        <v>6</v>
      </c>
      <c r="K175" s="15">
        <v>555</v>
      </c>
      <c r="L175" s="15">
        <v>203</v>
      </c>
      <c r="M175" s="15">
        <f t="shared" si="109"/>
        <v>4.9560546875E-2</v>
      </c>
      <c r="O175" s="86">
        <f t="shared" si="110"/>
        <v>555</v>
      </c>
      <c r="P175" s="86">
        <f t="shared" si="111"/>
        <v>0</v>
      </c>
      <c r="Q175" s="86">
        <f t="shared" si="112"/>
        <v>281</v>
      </c>
      <c r="R175" s="86" t="b">
        <f t="shared" si="113"/>
        <v>1</v>
      </c>
      <c r="S175" s="86" t="str">
        <f t="shared" si="114"/>
        <v>Dummy Node</v>
      </c>
      <c r="T175" s="86" t="str">
        <f t="shared" si="115"/>
        <v>N/A</v>
      </c>
      <c r="U175" s="86" t="str">
        <f t="shared" si="116"/>
        <v>N/A</v>
      </c>
      <c r="V175" s="86">
        <f t="shared" si="117"/>
        <v>97</v>
      </c>
      <c r="W175" s="86" t="b">
        <f t="shared" si="118"/>
        <v>1</v>
      </c>
      <c r="X175" s="86" t="str">
        <f t="shared" si="119"/>
        <v>GEBR</v>
      </c>
      <c r="Y175" s="86" t="str">
        <f t="shared" si="120"/>
        <v>&lt;=</v>
      </c>
      <c r="Z175" s="86">
        <f t="shared" si="121"/>
        <v>1.046142578125</v>
      </c>
      <c r="AA175" s="86">
        <f t="shared" si="122"/>
        <v>96</v>
      </c>
      <c r="AB175" s="86" t="b">
        <f t="shared" si="123"/>
        <v>1</v>
      </c>
      <c r="AC175" s="86" t="str">
        <f t="shared" si="124"/>
        <v>Distance</v>
      </c>
      <c r="AD175" s="86" t="str">
        <f t="shared" si="125"/>
        <v>&lt;=</v>
      </c>
      <c r="AE175" s="86">
        <f t="shared" si="126"/>
        <v>38.1865234375</v>
      </c>
      <c r="AF175" s="86">
        <f t="shared" si="127"/>
        <v>20</v>
      </c>
      <c r="AG175" s="86" t="b">
        <f t="shared" si="128"/>
        <v>0</v>
      </c>
      <c r="AH175" s="86" t="str">
        <f t="shared" si="129"/>
        <v>Speed</v>
      </c>
      <c r="AI175" s="86" t="str">
        <f t="shared" si="130"/>
        <v>&gt;</v>
      </c>
      <c r="AJ175" s="86">
        <f t="shared" si="131"/>
        <v>4.448974609375</v>
      </c>
      <c r="AK175" s="86">
        <f t="shared" si="132"/>
        <v>17</v>
      </c>
      <c r="AL175" s="86" t="b">
        <f t="shared" si="133"/>
        <v>0</v>
      </c>
      <c r="AM175" s="86" t="str">
        <f t="shared" si="134"/>
        <v>Distance</v>
      </c>
      <c r="AN175" s="86" t="str">
        <f t="shared" si="135"/>
        <v>&gt;</v>
      </c>
      <c r="AO175" s="86">
        <f t="shared" si="136"/>
        <v>29.61279296875</v>
      </c>
      <c r="AP175" s="86">
        <f t="shared" si="137"/>
        <v>5</v>
      </c>
      <c r="AQ175" s="86" t="b">
        <f t="shared" si="138"/>
        <v>1</v>
      </c>
      <c r="AR175" s="86" t="str">
        <f t="shared" si="139"/>
        <v>Speed</v>
      </c>
      <c r="AS175" s="86" t="str">
        <f t="shared" si="140"/>
        <v>&lt;=</v>
      </c>
      <c r="AT175" s="86">
        <f t="shared" si="141"/>
        <v>5.92333984375</v>
      </c>
      <c r="AU175" s="86">
        <f t="shared" si="142"/>
        <v>3</v>
      </c>
      <c r="AV175" s="86" t="b">
        <f t="shared" si="143"/>
        <v>1</v>
      </c>
      <c r="AW175" s="86" t="str">
        <f t="shared" si="144"/>
        <v>Distance</v>
      </c>
      <c r="AX175" s="86" t="str">
        <f t="shared" si="145"/>
        <v>&lt;=</v>
      </c>
      <c r="AY175" s="86">
        <f t="shared" si="146"/>
        <v>87.981201171875</v>
      </c>
      <c r="AZ175" s="86">
        <f t="shared" si="147"/>
        <v>1</v>
      </c>
      <c r="BA175" s="86" t="b">
        <f t="shared" si="148"/>
        <v>1</v>
      </c>
      <c r="BB175" s="86" t="str">
        <f t="shared" si="149"/>
        <v>Speed</v>
      </c>
      <c r="BC175" s="86" t="str">
        <f t="shared" si="150"/>
        <v>&lt;=</v>
      </c>
      <c r="BD175" s="86">
        <f t="shared" si="151"/>
        <v>12.778564453125</v>
      </c>
      <c r="BE175" s="86">
        <f t="shared" si="152"/>
        <v>0</v>
      </c>
      <c r="BF175" s="86" t="b">
        <f t="shared" si="153"/>
        <v>1</v>
      </c>
      <c r="BG175" s="86" t="str">
        <f t="shared" si="154"/>
        <v>Distance</v>
      </c>
      <c r="BH175" s="86" t="str">
        <f t="shared" si="155"/>
        <v>&lt;=</v>
      </c>
      <c r="BI175" s="86">
        <f t="shared" si="156"/>
        <v>341.0556640625</v>
      </c>
      <c r="BJ175" s="15">
        <f t="shared" si="157"/>
        <v>1</v>
      </c>
      <c r="BK175" s="15" t="str">
        <f t="shared" si="158"/>
        <v>GEBR&lt;=1,046142578125 AND Distance&lt;=38,1865234375 AND Speed&gt;4,448974609375 AND Distance&gt;29,61279296875 AND Speed&lt;=5,92333984375 AND Distance&lt;=87,981201171875 AND Speed&lt;=12,778564453125 AND Distance&lt;=341,0556640625</v>
      </c>
      <c r="BM175" s="15">
        <v>0.333251953125</v>
      </c>
      <c r="BN175" s="15">
        <v>0</v>
      </c>
      <c r="BO175" s="15" t="s">
        <v>2164</v>
      </c>
    </row>
    <row r="176" spans="1:67">
      <c r="A176" s="15">
        <v>173</v>
      </c>
      <c r="B176" s="15">
        <v>1</v>
      </c>
      <c r="C176" s="15">
        <v>101008</v>
      </c>
      <c r="D176" s="15">
        <f t="shared" si="106"/>
        <v>24</v>
      </c>
      <c r="E176" s="15">
        <f t="shared" si="107"/>
        <v>2704</v>
      </c>
      <c r="F176" s="15">
        <f t="shared" si="108"/>
        <v>24.66015625</v>
      </c>
      <c r="G176" s="15">
        <v>393</v>
      </c>
      <c r="H176" s="15">
        <v>394</v>
      </c>
      <c r="I176" s="15">
        <v>172</v>
      </c>
      <c r="J176" s="15">
        <v>7</v>
      </c>
      <c r="K176" s="15">
        <v>556</v>
      </c>
      <c r="L176" s="15">
        <v>19</v>
      </c>
      <c r="M176" s="15">
        <f t="shared" si="109"/>
        <v>4.638671875E-3</v>
      </c>
      <c r="O176" s="86">
        <f t="shared" si="110"/>
        <v>556</v>
      </c>
      <c r="P176" s="86">
        <f t="shared" si="111"/>
        <v>0</v>
      </c>
      <c r="Q176" s="86">
        <f t="shared" si="112"/>
        <v>281</v>
      </c>
      <c r="R176" s="86" t="b">
        <f t="shared" si="113"/>
        <v>0</v>
      </c>
      <c r="S176" s="86" t="str">
        <f t="shared" si="114"/>
        <v>Dummy Node</v>
      </c>
      <c r="T176" s="86" t="str">
        <f t="shared" si="115"/>
        <v>N/A</v>
      </c>
      <c r="U176" s="86" t="str">
        <f t="shared" si="116"/>
        <v>N/A</v>
      </c>
      <c r="V176" s="86">
        <f t="shared" si="117"/>
        <v>97</v>
      </c>
      <c r="W176" s="86" t="b">
        <f t="shared" si="118"/>
        <v>1</v>
      </c>
      <c r="X176" s="86" t="str">
        <f t="shared" si="119"/>
        <v>GEBR</v>
      </c>
      <c r="Y176" s="86" t="str">
        <f t="shared" si="120"/>
        <v>&lt;=</v>
      </c>
      <c r="Z176" s="86">
        <f t="shared" si="121"/>
        <v>1.046142578125</v>
      </c>
      <c r="AA176" s="86">
        <f t="shared" si="122"/>
        <v>96</v>
      </c>
      <c r="AB176" s="86" t="b">
        <f t="shared" si="123"/>
        <v>1</v>
      </c>
      <c r="AC176" s="86" t="str">
        <f t="shared" si="124"/>
        <v>Distance</v>
      </c>
      <c r="AD176" s="86" t="str">
        <f t="shared" si="125"/>
        <v>&lt;=</v>
      </c>
      <c r="AE176" s="86">
        <f t="shared" si="126"/>
        <v>38.1865234375</v>
      </c>
      <c r="AF176" s="86">
        <f t="shared" si="127"/>
        <v>20</v>
      </c>
      <c r="AG176" s="86" t="b">
        <f t="shared" si="128"/>
        <v>0</v>
      </c>
      <c r="AH176" s="86" t="str">
        <f t="shared" si="129"/>
        <v>Speed</v>
      </c>
      <c r="AI176" s="86" t="str">
        <f t="shared" si="130"/>
        <v>&gt;</v>
      </c>
      <c r="AJ176" s="86">
        <f t="shared" si="131"/>
        <v>4.448974609375</v>
      </c>
      <c r="AK176" s="86">
        <f t="shared" si="132"/>
        <v>17</v>
      </c>
      <c r="AL176" s="86" t="b">
        <f t="shared" si="133"/>
        <v>0</v>
      </c>
      <c r="AM176" s="86" t="str">
        <f t="shared" si="134"/>
        <v>Distance</v>
      </c>
      <c r="AN176" s="86" t="str">
        <f t="shared" si="135"/>
        <v>&gt;</v>
      </c>
      <c r="AO176" s="86">
        <f t="shared" si="136"/>
        <v>29.61279296875</v>
      </c>
      <c r="AP176" s="86">
        <f t="shared" si="137"/>
        <v>5</v>
      </c>
      <c r="AQ176" s="86" t="b">
        <f t="shared" si="138"/>
        <v>1</v>
      </c>
      <c r="AR176" s="86" t="str">
        <f t="shared" si="139"/>
        <v>Speed</v>
      </c>
      <c r="AS176" s="86" t="str">
        <f t="shared" si="140"/>
        <v>&lt;=</v>
      </c>
      <c r="AT176" s="86">
        <f t="shared" si="141"/>
        <v>5.92333984375</v>
      </c>
      <c r="AU176" s="86">
        <f t="shared" si="142"/>
        <v>3</v>
      </c>
      <c r="AV176" s="86" t="b">
        <f t="shared" si="143"/>
        <v>1</v>
      </c>
      <c r="AW176" s="86" t="str">
        <f t="shared" si="144"/>
        <v>Distance</v>
      </c>
      <c r="AX176" s="86" t="str">
        <f t="shared" si="145"/>
        <v>&lt;=</v>
      </c>
      <c r="AY176" s="86">
        <f t="shared" si="146"/>
        <v>87.981201171875</v>
      </c>
      <c r="AZ176" s="86">
        <f t="shared" si="147"/>
        <v>1</v>
      </c>
      <c r="BA176" s="86" t="b">
        <f t="shared" si="148"/>
        <v>1</v>
      </c>
      <c r="BB176" s="86" t="str">
        <f t="shared" si="149"/>
        <v>Speed</v>
      </c>
      <c r="BC176" s="86" t="str">
        <f t="shared" si="150"/>
        <v>&lt;=</v>
      </c>
      <c r="BD176" s="86">
        <f t="shared" si="151"/>
        <v>12.778564453125</v>
      </c>
      <c r="BE176" s="86">
        <f t="shared" si="152"/>
        <v>0</v>
      </c>
      <c r="BF176" s="86" t="b">
        <f t="shared" si="153"/>
        <v>1</v>
      </c>
      <c r="BG176" s="86" t="str">
        <f t="shared" si="154"/>
        <v>Distance</v>
      </c>
      <c r="BH176" s="86" t="str">
        <f t="shared" si="155"/>
        <v>&lt;=</v>
      </c>
      <c r="BI176" s="86">
        <f t="shared" si="156"/>
        <v>341.0556640625</v>
      </c>
      <c r="BJ176" s="15">
        <f t="shared" si="157"/>
        <v>1</v>
      </c>
      <c r="BK176" s="15" t="str">
        <f t="shared" si="158"/>
        <v>GEBR&lt;=1,046142578125 AND Distance&lt;=38,1865234375 AND Speed&gt;4,448974609375 AND Distance&gt;29,61279296875 AND Speed&lt;=5,92333984375 AND Distance&lt;=87,981201171875 AND Speed&lt;=12,778564453125 AND Distance&lt;=341,0556640625</v>
      </c>
      <c r="BM176" s="15">
        <v>0.333251953125</v>
      </c>
      <c r="BN176" s="15">
        <v>0</v>
      </c>
      <c r="BO176" s="15" t="s">
        <v>2167</v>
      </c>
    </row>
    <row r="177" spans="1:67">
      <c r="A177" s="15">
        <v>174</v>
      </c>
      <c r="B177" s="15">
        <v>1</v>
      </c>
      <c r="C177" s="15">
        <v>105352</v>
      </c>
      <c r="D177" s="15">
        <f t="shared" si="106"/>
        <v>25</v>
      </c>
      <c r="E177" s="15">
        <f t="shared" si="107"/>
        <v>2952</v>
      </c>
      <c r="F177" s="15">
        <f t="shared" si="108"/>
        <v>25.720703125</v>
      </c>
      <c r="G177" s="15">
        <v>175</v>
      </c>
      <c r="H177" s="15">
        <v>176</v>
      </c>
      <c r="I177" s="15">
        <v>172</v>
      </c>
      <c r="J177" s="15">
        <v>7</v>
      </c>
      <c r="K177" s="15">
        <v>557</v>
      </c>
      <c r="L177" s="15">
        <v>683</v>
      </c>
      <c r="M177" s="15">
        <f t="shared" si="109"/>
        <v>0.166748046875</v>
      </c>
      <c r="O177" s="86">
        <f t="shared" si="110"/>
        <v>557</v>
      </c>
      <c r="P177" s="86">
        <f t="shared" si="111"/>
        <v>0.13330078125</v>
      </c>
      <c r="Q177" s="86">
        <f t="shared" si="112"/>
        <v>282</v>
      </c>
      <c r="R177" s="86" t="b">
        <f t="shared" si="113"/>
        <v>1</v>
      </c>
      <c r="S177" s="86" t="str">
        <f t="shared" si="114"/>
        <v>Dummy Node</v>
      </c>
      <c r="T177" s="86" t="str">
        <f t="shared" si="115"/>
        <v>N/A</v>
      </c>
      <c r="U177" s="86" t="str">
        <f t="shared" si="116"/>
        <v>N/A</v>
      </c>
      <c r="V177" s="86">
        <f t="shared" si="117"/>
        <v>97</v>
      </c>
      <c r="W177" s="86" t="b">
        <f t="shared" si="118"/>
        <v>0</v>
      </c>
      <c r="X177" s="86" t="str">
        <f t="shared" si="119"/>
        <v>GEBR</v>
      </c>
      <c r="Y177" s="86" t="str">
        <f t="shared" si="120"/>
        <v>&gt;</v>
      </c>
      <c r="Z177" s="86">
        <f t="shared" si="121"/>
        <v>1.046142578125</v>
      </c>
      <c r="AA177" s="86">
        <f t="shared" si="122"/>
        <v>96</v>
      </c>
      <c r="AB177" s="86" t="b">
        <f t="shared" si="123"/>
        <v>1</v>
      </c>
      <c r="AC177" s="86" t="str">
        <f t="shared" si="124"/>
        <v>Distance</v>
      </c>
      <c r="AD177" s="86" t="str">
        <f t="shared" si="125"/>
        <v>&lt;=</v>
      </c>
      <c r="AE177" s="86">
        <f t="shared" si="126"/>
        <v>38.1865234375</v>
      </c>
      <c r="AF177" s="86">
        <f t="shared" si="127"/>
        <v>20</v>
      </c>
      <c r="AG177" s="86" t="b">
        <f t="shared" si="128"/>
        <v>0</v>
      </c>
      <c r="AH177" s="86" t="str">
        <f t="shared" si="129"/>
        <v>Speed</v>
      </c>
      <c r="AI177" s="86" t="str">
        <f t="shared" si="130"/>
        <v>&gt;</v>
      </c>
      <c r="AJ177" s="86">
        <f t="shared" si="131"/>
        <v>4.448974609375</v>
      </c>
      <c r="AK177" s="86">
        <f t="shared" si="132"/>
        <v>17</v>
      </c>
      <c r="AL177" s="86" t="b">
        <f t="shared" si="133"/>
        <v>0</v>
      </c>
      <c r="AM177" s="86" t="str">
        <f t="shared" si="134"/>
        <v>Distance</v>
      </c>
      <c r="AN177" s="86" t="str">
        <f t="shared" si="135"/>
        <v>&gt;</v>
      </c>
      <c r="AO177" s="86">
        <f t="shared" si="136"/>
        <v>29.61279296875</v>
      </c>
      <c r="AP177" s="86">
        <f t="shared" si="137"/>
        <v>5</v>
      </c>
      <c r="AQ177" s="86" t="b">
        <f t="shared" si="138"/>
        <v>1</v>
      </c>
      <c r="AR177" s="86" t="str">
        <f t="shared" si="139"/>
        <v>Speed</v>
      </c>
      <c r="AS177" s="86" t="str">
        <f t="shared" si="140"/>
        <v>&lt;=</v>
      </c>
      <c r="AT177" s="86">
        <f t="shared" si="141"/>
        <v>5.92333984375</v>
      </c>
      <c r="AU177" s="86">
        <f t="shared" si="142"/>
        <v>3</v>
      </c>
      <c r="AV177" s="86" t="b">
        <f t="shared" si="143"/>
        <v>1</v>
      </c>
      <c r="AW177" s="86" t="str">
        <f t="shared" si="144"/>
        <v>Distance</v>
      </c>
      <c r="AX177" s="86" t="str">
        <f t="shared" si="145"/>
        <v>&lt;=</v>
      </c>
      <c r="AY177" s="86">
        <f t="shared" si="146"/>
        <v>87.981201171875</v>
      </c>
      <c r="AZ177" s="86">
        <f t="shared" si="147"/>
        <v>1</v>
      </c>
      <c r="BA177" s="86" t="b">
        <f t="shared" si="148"/>
        <v>1</v>
      </c>
      <c r="BB177" s="86" t="str">
        <f t="shared" si="149"/>
        <v>Speed</v>
      </c>
      <c r="BC177" s="86" t="str">
        <f t="shared" si="150"/>
        <v>&lt;=</v>
      </c>
      <c r="BD177" s="86">
        <f t="shared" si="151"/>
        <v>12.778564453125</v>
      </c>
      <c r="BE177" s="86">
        <f t="shared" si="152"/>
        <v>0</v>
      </c>
      <c r="BF177" s="86" t="b">
        <f t="shared" si="153"/>
        <v>1</v>
      </c>
      <c r="BG177" s="86" t="str">
        <f t="shared" si="154"/>
        <v>Distance</v>
      </c>
      <c r="BH177" s="86" t="str">
        <f t="shared" si="155"/>
        <v>&lt;=</v>
      </c>
      <c r="BI177" s="86">
        <f t="shared" si="156"/>
        <v>341.0556640625</v>
      </c>
      <c r="BJ177" s="15">
        <f t="shared" si="157"/>
        <v>1</v>
      </c>
      <c r="BK177" s="15" t="str">
        <f t="shared" si="158"/>
        <v>GEBR&gt;1,046142578125 AND Distance&lt;=38,1865234375 AND Speed&gt;4,448974609375 AND Distance&gt;29,61279296875 AND Speed&lt;=5,92333984375 AND Distance&lt;=87,981201171875 AND Speed&lt;=12,778564453125 AND Distance&lt;=341,0556640625</v>
      </c>
      <c r="BM177" s="15">
        <v>0.333251953125</v>
      </c>
      <c r="BN177" s="15">
        <v>0</v>
      </c>
      <c r="BO177" s="15" t="s">
        <v>2171</v>
      </c>
    </row>
    <row r="178" spans="1:67">
      <c r="A178" s="15">
        <v>175</v>
      </c>
      <c r="B178" s="15">
        <v>-2</v>
      </c>
      <c r="C178" s="15">
        <v>-8192</v>
      </c>
      <c r="D178" s="15">
        <f t="shared" si="106"/>
        <v>-1</v>
      </c>
      <c r="E178" s="15">
        <f t="shared" si="107"/>
        <v>0</v>
      </c>
      <c r="F178" s="15">
        <f t="shared" si="108"/>
        <v>-1</v>
      </c>
      <c r="G178" s="15">
        <v>501</v>
      </c>
      <c r="H178" s="15">
        <v>502</v>
      </c>
      <c r="I178" s="15">
        <v>174</v>
      </c>
      <c r="J178" s="15">
        <v>8</v>
      </c>
      <c r="K178" s="15">
        <v>558</v>
      </c>
      <c r="L178" s="15">
        <v>1365</v>
      </c>
      <c r="M178" s="15">
        <f t="shared" si="109"/>
        <v>0.333251953125</v>
      </c>
      <c r="O178" s="86">
        <f t="shared" si="110"/>
        <v>558</v>
      </c>
      <c r="P178" s="86">
        <f t="shared" si="111"/>
        <v>0.13330078125</v>
      </c>
      <c r="Q178" s="86">
        <f t="shared" si="112"/>
        <v>282</v>
      </c>
      <c r="R178" s="86" t="b">
        <f t="shared" si="113"/>
        <v>0</v>
      </c>
      <c r="S178" s="86" t="str">
        <f t="shared" si="114"/>
        <v>Dummy Node</v>
      </c>
      <c r="T178" s="86" t="str">
        <f t="shared" si="115"/>
        <v>N/A</v>
      </c>
      <c r="U178" s="86" t="str">
        <f t="shared" si="116"/>
        <v>N/A</v>
      </c>
      <c r="V178" s="86">
        <f t="shared" si="117"/>
        <v>97</v>
      </c>
      <c r="W178" s="86" t="b">
        <f t="shared" si="118"/>
        <v>0</v>
      </c>
      <c r="X178" s="86" t="str">
        <f t="shared" si="119"/>
        <v>GEBR</v>
      </c>
      <c r="Y178" s="86" t="str">
        <f t="shared" si="120"/>
        <v>&gt;</v>
      </c>
      <c r="Z178" s="86">
        <f t="shared" si="121"/>
        <v>1.046142578125</v>
      </c>
      <c r="AA178" s="86">
        <f t="shared" si="122"/>
        <v>96</v>
      </c>
      <c r="AB178" s="86" t="b">
        <f t="shared" si="123"/>
        <v>1</v>
      </c>
      <c r="AC178" s="86" t="str">
        <f t="shared" si="124"/>
        <v>Distance</v>
      </c>
      <c r="AD178" s="86" t="str">
        <f t="shared" si="125"/>
        <v>&lt;=</v>
      </c>
      <c r="AE178" s="86">
        <f t="shared" si="126"/>
        <v>38.1865234375</v>
      </c>
      <c r="AF178" s="86">
        <f t="shared" si="127"/>
        <v>20</v>
      </c>
      <c r="AG178" s="86" t="b">
        <f t="shared" si="128"/>
        <v>0</v>
      </c>
      <c r="AH178" s="86" t="str">
        <f t="shared" si="129"/>
        <v>Speed</v>
      </c>
      <c r="AI178" s="86" t="str">
        <f t="shared" si="130"/>
        <v>&gt;</v>
      </c>
      <c r="AJ178" s="86">
        <f t="shared" si="131"/>
        <v>4.448974609375</v>
      </c>
      <c r="AK178" s="86">
        <f t="shared" si="132"/>
        <v>17</v>
      </c>
      <c r="AL178" s="86" t="b">
        <f t="shared" si="133"/>
        <v>0</v>
      </c>
      <c r="AM178" s="86" t="str">
        <f t="shared" si="134"/>
        <v>Distance</v>
      </c>
      <c r="AN178" s="86" t="str">
        <f t="shared" si="135"/>
        <v>&gt;</v>
      </c>
      <c r="AO178" s="86">
        <f t="shared" si="136"/>
        <v>29.61279296875</v>
      </c>
      <c r="AP178" s="86">
        <f t="shared" si="137"/>
        <v>5</v>
      </c>
      <c r="AQ178" s="86" t="b">
        <f t="shared" si="138"/>
        <v>1</v>
      </c>
      <c r="AR178" s="86" t="str">
        <f t="shared" si="139"/>
        <v>Speed</v>
      </c>
      <c r="AS178" s="86" t="str">
        <f t="shared" si="140"/>
        <v>&lt;=</v>
      </c>
      <c r="AT178" s="86">
        <f t="shared" si="141"/>
        <v>5.92333984375</v>
      </c>
      <c r="AU178" s="86">
        <f t="shared" si="142"/>
        <v>3</v>
      </c>
      <c r="AV178" s="86" t="b">
        <f t="shared" si="143"/>
        <v>1</v>
      </c>
      <c r="AW178" s="86" t="str">
        <f t="shared" si="144"/>
        <v>Distance</v>
      </c>
      <c r="AX178" s="86" t="str">
        <f t="shared" si="145"/>
        <v>&lt;=</v>
      </c>
      <c r="AY178" s="86">
        <f t="shared" si="146"/>
        <v>87.981201171875</v>
      </c>
      <c r="AZ178" s="86">
        <f t="shared" si="147"/>
        <v>1</v>
      </c>
      <c r="BA178" s="86" t="b">
        <f t="shared" si="148"/>
        <v>1</v>
      </c>
      <c r="BB178" s="86" t="str">
        <f t="shared" si="149"/>
        <v>Speed</v>
      </c>
      <c r="BC178" s="86" t="str">
        <f t="shared" si="150"/>
        <v>&lt;=</v>
      </c>
      <c r="BD178" s="86">
        <f t="shared" si="151"/>
        <v>12.778564453125</v>
      </c>
      <c r="BE178" s="86">
        <f t="shared" si="152"/>
        <v>0</v>
      </c>
      <c r="BF178" s="86" t="b">
        <f t="shared" si="153"/>
        <v>1</v>
      </c>
      <c r="BG178" s="86" t="str">
        <f t="shared" si="154"/>
        <v>Distance</v>
      </c>
      <c r="BH178" s="86" t="str">
        <f t="shared" si="155"/>
        <v>&lt;=</v>
      </c>
      <c r="BI178" s="86">
        <f t="shared" si="156"/>
        <v>341.0556640625</v>
      </c>
      <c r="BJ178" s="15">
        <f t="shared" si="157"/>
        <v>1</v>
      </c>
      <c r="BK178" s="15" t="str">
        <f t="shared" si="158"/>
        <v>GEBR&gt;1,046142578125 AND Distance&lt;=38,1865234375 AND Speed&gt;4,448974609375 AND Distance&gt;29,61279296875 AND Speed&lt;=5,92333984375 AND Distance&lt;=87,981201171875 AND Speed&lt;=12,778564453125 AND Distance&lt;=341,0556640625</v>
      </c>
      <c r="BM178" s="15">
        <v>0.333251953125</v>
      </c>
      <c r="BN178" s="15">
        <v>0</v>
      </c>
      <c r="BO178" s="15" t="s">
        <v>2179</v>
      </c>
    </row>
    <row r="179" spans="1:67">
      <c r="A179" s="15">
        <v>176</v>
      </c>
      <c r="B179" s="15">
        <v>0</v>
      </c>
      <c r="C179" s="15">
        <v>2043439</v>
      </c>
      <c r="D179" s="15">
        <f t="shared" si="106"/>
        <v>498</v>
      </c>
      <c r="E179" s="15">
        <f t="shared" si="107"/>
        <v>3631</v>
      </c>
      <c r="F179" s="15">
        <f t="shared" si="108"/>
        <v>498.886474609375</v>
      </c>
      <c r="G179" s="15">
        <v>247</v>
      </c>
      <c r="H179" s="15">
        <v>248</v>
      </c>
      <c r="I179" s="15">
        <v>174</v>
      </c>
      <c r="J179" s="15">
        <v>8</v>
      </c>
      <c r="K179" s="15">
        <v>561</v>
      </c>
      <c r="L179" s="15">
        <v>241</v>
      </c>
      <c r="M179" s="15">
        <f t="shared" si="109"/>
        <v>5.8837890625E-2</v>
      </c>
      <c r="O179" s="86">
        <f t="shared" si="110"/>
        <v>561</v>
      </c>
      <c r="P179" s="86">
        <f t="shared" si="111"/>
        <v>0.333251953125</v>
      </c>
      <c r="Q179" s="86">
        <f t="shared" si="112"/>
        <v>286</v>
      </c>
      <c r="R179" s="86" t="b">
        <f t="shared" si="113"/>
        <v>1</v>
      </c>
      <c r="S179" s="86" t="str">
        <f t="shared" si="114"/>
        <v>Dummy Node</v>
      </c>
      <c r="T179" s="86" t="str">
        <f t="shared" si="115"/>
        <v>N/A</v>
      </c>
      <c r="U179" s="86" t="str">
        <f t="shared" si="116"/>
        <v>N/A</v>
      </c>
      <c r="V179" s="86">
        <f t="shared" si="117"/>
        <v>283</v>
      </c>
      <c r="W179" s="86" t="b">
        <f t="shared" si="118"/>
        <v>0</v>
      </c>
      <c r="X179" s="86" t="str">
        <f t="shared" si="119"/>
        <v>Distance</v>
      </c>
      <c r="Y179" s="86" t="str">
        <f t="shared" si="120"/>
        <v>&gt;</v>
      </c>
      <c r="Z179" s="86">
        <f t="shared" si="121"/>
        <v>605.270263671875</v>
      </c>
      <c r="AA179" s="86">
        <f t="shared" si="122"/>
        <v>162</v>
      </c>
      <c r="AB179" s="86" t="b">
        <f t="shared" si="123"/>
        <v>1</v>
      </c>
      <c r="AC179" s="86" t="str">
        <f t="shared" si="124"/>
        <v>GEBR</v>
      </c>
      <c r="AD179" s="86" t="str">
        <f t="shared" si="125"/>
        <v>&lt;=</v>
      </c>
      <c r="AE179" s="86">
        <f t="shared" si="126"/>
        <v>0.85498046875</v>
      </c>
      <c r="AF179" s="86">
        <f t="shared" si="127"/>
        <v>160</v>
      </c>
      <c r="AG179" s="86" t="b">
        <f t="shared" si="128"/>
        <v>0</v>
      </c>
      <c r="AH179" s="86" t="str">
        <f t="shared" si="129"/>
        <v>GEBR</v>
      </c>
      <c r="AI179" s="86" t="str">
        <f t="shared" si="130"/>
        <v>&gt;</v>
      </c>
      <c r="AJ179" s="86">
        <f t="shared" si="131"/>
        <v>0.715087890625</v>
      </c>
      <c r="AK179" s="86">
        <f t="shared" si="132"/>
        <v>157</v>
      </c>
      <c r="AL179" s="86" t="b">
        <f t="shared" si="133"/>
        <v>0</v>
      </c>
      <c r="AM179" s="86" t="str">
        <f t="shared" si="134"/>
        <v>Speed</v>
      </c>
      <c r="AN179" s="86" t="str">
        <f t="shared" si="135"/>
        <v>&gt;</v>
      </c>
      <c r="AO179" s="86">
        <f t="shared" si="136"/>
        <v>25.82080078125</v>
      </c>
      <c r="AP179" s="86">
        <f t="shared" si="137"/>
        <v>30</v>
      </c>
      <c r="AQ179" s="86" t="b">
        <f t="shared" si="138"/>
        <v>1</v>
      </c>
      <c r="AR179" s="86" t="str">
        <f t="shared" si="139"/>
        <v>Distance</v>
      </c>
      <c r="AS179" s="86" t="str">
        <f t="shared" si="140"/>
        <v>&lt;=</v>
      </c>
      <c r="AT179" s="86">
        <f t="shared" si="141"/>
        <v>660.4921875</v>
      </c>
      <c r="AU179" s="86">
        <f t="shared" si="142"/>
        <v>8</v>
      </c>
      <c r="AV179" s="86" t="b">
        <f t="shared" si="143"/>
        <v>0</v>
      </c>
      <c r="AW179" s="86" t="str">
        <f t="shared" si="144"/>
        <v>Distance</v>
      </c>
      <c r="AX179" s="86" t="str">
        <f t="shared" si="145"/>
        <v>&gt;</v>
      </c>
      <c r="AY179" s="86">
        <f t="shared" si="146"/>
        <v>579.99755859375</v>
      </c>
      <c r="AZ179" s="86">
        <f t="shared" si="147"/>
        <v>2</v>
      </c>
      <c r="BA179" s="86" t="b">
        <f t="shared" si="148"/>
        <v>0</v>
      </c>
      <c r="BB179" s="86" t="str">
        <f t="shared" si="149"/>
        <v>Distance</v>
      </c>
      <c r="BC179" s="86" t="str">
        <f t="shared" si="150"/>
        <v>&gt;</v>
      </c>
      <c r="BD179" s="86">
        <f t="shared" si="151"/>
        <v>500.308837890625</v>
      </c>
      <c r="BE179" s="86">
        <f t="shared" si="152"/>
        <v>0</v>
      </c>
      <c r="BF179" s="86" t="b">
        <f t="shared" si="153"/>
        <v>0</v>
      </c>
      <c r="BG179" s="86" t="str">
        <f t="shared" si="154"/>
        <v>Distance</v>
      </c>
      <c r="BH179" s="86" t="str">
        <f t="shared" si="155"/>
        <v>&gt;</v>
      </c>
      <c r="BI179" s="86">
        <f t="shared" si="156"/>
        <v>341.0556640625</v>
      </c>
      <c r="BJ179" s="15">
        <f t="shared" si="157"/>
        <v>0</v>
      </c>
      <c r="BK179" s="15" t="str">
        <f t="shared" si="158"/>
        <v>Distance&gt;605,270263671875 AND GEBR&lt;=0,85498046875 AND GEBR&gt;0,715087890625 AND Speed&gt;25,82080078125 AND Distance&lt;=660,4921875 AND Distance&gt;579,99755859375 AND Distance&gt;500,308837890625 AND Distance&gt;341,0556640625</v>
      </c>
      <c r="BM179" s="15">
        <v>0.333251953125</v>
      </c>
      <c r="BN179" s="15">
        <v>0</v>
      </c>
      <c r="BO179" s="15" t="s">
        <v>2190</v>
      </c>
    </row>
    <row r="180" spans="1:67">
      <c r="A180" s="15">
        <v>177</v>
      </c>
      <c r="B180" s="15">
        <v>-2</v>
      </c>
      <c r="C180" s="15">
        <v>-8192</v>
      </c>
      <c r="D180" s="15">
        <f t="shared" si="106"/>
        <v>-1</v>
      </c>
      <c r="E180" s="15">
        <f t="shared" si="107"/>
        <v>0</v>
      </c>
      <c r="F180" s="15">
        <f t="shared" si="108"/>
        <v>-1</v>
      </c>
      <c r="G180" s="15">
        <v>-1</v>
      </c>
      <c r="H180" s="15">
        <v>-1</v>
      </c>
      <c r="I180" s="15">
        <v>86</v>
      </c>
      <c r="J180" s="15">
        <v>9</v>
      </c>
      <c r="K180" s="15">
        <v>562</v>
      </c>
      <c r="L180" s="15">
        <v>137</v>
      </c>
      <c r="M180" s="15">
        <f t="shared" si="109"/>
        <v>3.3447265625E-2</v>
      </c>
      <c r="O180" s="86">
        <f t="shared" si="110"/>
        <v>562</v>
      </c>
      <c r="P180" s="86">
        <f t="shared" si="111"/>
        <v>0.333251953125</v>
      </c>
      <c r="Q180" s="86">
        <f t="shared" si="112"/>
        <v>286</v>
      </c>
      <c r="R180" s="86" t="b">
        <f t="shared" si="113"/>
        <v>0</v>
      </c>
      <c r="S180" s="86" t="str">
        <f t="shared" si="114"/>
        <v>Dummy Node</v>
      </c>
      <c r="T180" s="86" t="str">
        <f t="shared" si="115"/>
        <v>N/A</v>
      </c>
      <c r="U180" s="86" t="str">
        <f t="shared" si="116"/>
        <v>N/A</v>
      </c>
      <c r="V180" s="86">
        <f t="shared" si="117"/>
        <v>283</v>
      </c>
      <c r="W180" s="86" t="b">
        <f t="shared" si="118"/>
        <v>0</v>
      </c>
      <c r="X180" s="86" t="str">
        <f t="shared" si="119"/>
        <v>Distance</v>
      </c>
      <c r="Y180" s="86" t="str">
        <f t="shared" si="120"/>
        <v>&gt;</v>
      </c>
      <c r="Z180" s="86">
        <f t="shared" si="121"/>
        <v>605.270263671875</v>
      </c>
      <c r="AA180" s="86">
        <f t="shared" si="122"/>
        <v>162</v>
      </c>
      <c r="AB180" s="86" t="b">
        <f t="shared" si="123"/>
        <v>1</v>
      </c>
      <c r="AC180" s="86" t="str">
        <f t="shared" si="124"/>
        <v>GEBR</v>
      </c>
      <c r="AD180" s="86" t="str">
        <f t="shared" si="125"/>
        <v>&lt;=</v>
      </c>
      <c r="AE180" s="86">
        <f t="shared" si="126"/>
        <v>0.85498046875</v>
      </c>
      <c r="AF180" s="86">
        <f t="shared" si="127"/>
        <v>160</v>
      </c>
      <c r="AG180" s="86" t="b">
        <f t="shared" si="128"/>
        <v>0</v>
      </c>
      <c r="AH180" s="86" t="str">
        <f t="shared" si="129"/>
        <v>GEBR</v>
      </c>
      <c r="AI180" s="86" t="str">
        <f t="shared" si="130"/>
        <v>&gt;</v>
      </c>
      <c r="AJ180" s="86">
        <f t="shared" si="131"/>
        <v>0.715087890625</v>
      </c>
      <c r="AK180" s="86">
        <f t="shared" si="132"/>
        <v>157</v>
      </c>
      <c r="AL180" s="86" t="b">
        <f t="shared" si="133"/>
        <v>0</v>
      </c>
      <c r="AM180" s="86" t="str">
        <f t="shared" si="134"/>
        <v>Speed</v>
      </c>
      <c r="AN180" s="86" t="str">
        <f t="shared" si="135"/>
        <v>&gt;</v>
      </c>
      <c r="AO180" s="86">
        <f t="shared" si="136"/>
        <v>25.82080078125</v>
      </c>
      <c r="AP180" s="86">
        <f t="shared" si="137"/>
        <v>30</v>
      </c>
      <c r="AQ180" s="86" t="b">
        <f t="shared" si="138"/>
        <v>1</v>
      </c>
      <c r="AR180" s="86" t="str">
        <f t="shared" si="139"/>
        <v>Distance</v>
      </c>
      <c r="AS180" s="86" t="str">
        <f t="shared" si="140"/>
        <v>&lt;=</v>
      </c>
      <c r="AT180" s="86">
        <f t="shared" si="141"/>
        <v>660.4921875</v>
      </c>
      <c r="AU180" s="86">
        <f t="shared" si="142"/>
        <v>8</v>
      </c>
      <c r="AV180" s="86" t="b">
        <f t="shared" si="143"/>
        <v>0</v>
      </c>
      <c r="AW180" s="86" t="str">
        <f t="shared" si="144"/>
        <v>Distance</v>
      </c>
      <c r="AX180" s="86" t="str">
        <f t="shared" si="145"/>
        <v>&gt;</v>
      </c>
      <c r="AY180" s="86">
        <f t="shared" si="146"/>
        <v>579.99755859375</v>
      </c>
      <c r="AZ180" s="86">
        <f t="shared" si="147"/>
        <v>2</v>
      </c>
      <c r="BA180" s="86" t="b">
        <f t="shared" si="148"/>
        <v>0</v>
      </c>
      <c r="BB180" s="86" t="str">
        <f t="shared" si="149"/>
        <v>Distance</v>
      </c>
      <c r="BC180" s="86" t="str">
        <f t="shared" si="150"/>
        <v>&gt;</v>
      </c>
      <c r="BD180" s="86">
        <f t="shared" si="151"/>
        <v>500.308837890625</v>
      </c>
      <c r="BE180" s="86">
        <f t="shared" si="152"/>
        <v>0</v>
      </c>
      <c r="BF180" s="86" t="b">
        <f t="shared" si="153"/>
        <v>0</v>
      </c>
      <c r="BG180" s="86" t="str">
        <f t="shared" si="154"/>
        <v>Distance</v>
      </c>
      <c r="BH180" s="86" t="str">
        <f t="shared" si="155"/>
        <v>&gt;</v>
      </c>
      <c r="BI180" s="86">
        <f t="shared" si="156"/>
        <v>341.0556640625</v>
      </c>
      <c r="BJ180" s="15">
        <f t="shared" si="157"/>
        <v>0</v>
      </c>
      <c r="BK180" s="15" t="str">
        <f t="shared" si="158"/>
        <v>Distance&gt;605,270263671875 AND GEBR&lt;=0,85498046875 AND GEBR&gt;0,715087890625 AND Speed&gt;25,82080078125 AND Distance&lt;=660,4921875 AND Distance&gt;579,99755859375 AND Distance&gt;500,308837890625 AND Distance&gt;341,0556640625</v>
      </c>
      <c r="BM180" s="15">
        <v>0.333251953125</v>
      </c>
      <c r="BN180" s="15">
        <v>0</v>
      </c>
      <c r="BO180" s="15" t="s">
        <v>2195</v>
      </c>
    </row>
    <row r="181" spans="1:67">
      <c r="A181" s="15">
        <v>178</v>
      </c>
      <c r="B181" s="15">
        <v>-2</v>
      </c>
      <c r="C181" s="15">
        <v>-8192</v>
      </c>
      <c r="D181" s="15">
        <f t="shared" si="106"/>
        <v>-1</v>
      </c>
      <c r="E181" s="15">
        <f t="shared" si="107"/>
        <v>0</v>
      </c>
      <c r="F181" s="15">
        <f t="shared" si="108"/>
        <v>-1</v>
      </c>
      <c r="G181" s="15">
        <v>-1</v>
      </c>
      <c r="H181" s="15">
        <v>-1</v>
      </c>
      <c r="I181" s="15">
        <v>86</v>
      </c>
      <c r="J181" s="15">
        <v>9</v>
      </c>
      <c r="K181" s="15">
        <v>563</v>
      </c>
      <c r="L181" s="15">
        <v>853</v>
      </c>
      <c r="M181" s="15">
        <f t="shared" si="109"/>
        <v>0.208251953125</v>
      </c>
      <c r="O181" s="86">
        <f t="shared" si="110"/>
        <v>563</v>
      </c>
      <c r="P181" s="86">
        <f t="shared" si="111"/>
        <v>0</v>
      </c>
      <c r="Q181" s="86">
        <f t="shared" si="112"/>
        <v>293</v>
      </c>
      <c r="R181" s="86" t="b">
        <f t="shared" si="113"/>
        <v>1</v>
      </c>
      <c r="S181" s="86" t="str">
        <f t="shared" si="114"/>
        <v>Dummy Node</v>
      </c>
      <c r="T181" s="86" t="str">
        <f t="shared" si="115"/>
        <v>N/A</v>
      </c>
      <c r="U181" s="86" t="str">
        <f t="shared" si="116"/>
        <v>N/A</v>
      </c>
      <c r="V181" s="86">
        <f t="shared" si="117"/>
        <v>292</v>
      </c>
      <c r="W181" s="86" t="b">
        <f t="shared" si="118"/>
        <v>1</v>
      </c>
      <c r="X181" s="86" t="str">
        <f t="shared" si="119"/>
        <v>GEBR</v>
      </c>
      <c r="Y181" s="86" t="str">
        <f t="shared" si="120"/>
        <v>&lt;=</v>
      </c>
      <c r="Z181" s="86">
        <f t="shared" si="121"/>
        <v>0.715087890625</v>
      </c>
      <c r="AA181" s="86">
        <f t="shared" si="122"/>
        <v>289</v>
      </c>
      <c r="AB181" s="86" t="b">
        <f t="shared" si="123"/>
        <v>0</v>
      </c>
      <c r="AC181" s="86" t="str">
        <f t="shared" si="124"/>
        <v>Speed</v>
      </c>
      <c r="AD181" s="86" t="str">
        <f t="shared" si="125"/>
        <v>&gt;</v>
      </c>
      <c r="AE181" s="86">
        <f t="shared" si="126"/>
        <v>11.22900390625</v>
      </c>
      <c r="AF181" s="86">
        <f t="shared" si="127"/>
        <v>123</v>
      </c>
      <c r="AG181" s="86" t="b">
        <f t="shared" si="128"/>
        <v>1</v>
      </c>
      <c r="AH181" s="86" t="str">
        <f t="shared" si="129"/>
        <v>Distance</v>
      </c>
      <c r="AI181" s="86" t="str">
        <f t="shared" si="130"/>
        <v>&lt;=</v>
      </c>
      <c r="AJ181" s="86">
        <f t="shared" si="131"/>
        <v>139.6171875</v>
      </c>
      <c r="AK181" s="86">
        <f t="shared" si="132"/>
        <v>26</v>
      </c>
      <c r="AL181" s="86" t="b">
        <f t="shared" si="133"/>
        <v>1</v>
      </c>
      <c r="AM181" s="86" t="str">
        <f t="shared" si="134"/>
        <v>Speed</v>
      </c>
      <c r="AN181" s="86" t="str">
        <f t="shared" si="135"/>
        <v>&lt;=</v>
      </c>
      <c r="AO181" s="86">
        <f t="shared" si="136"/>
        <v>12.110107421875</v>
      </c>
      <c r="AP181" s="86">
        <f t="shared" si="137"/>
        <v>6</v>
      </c>
      <c r="AQ181" s="86" t="b">
        <f t="shared" si="138"/>
        <v>0</v>
      </c>
      <c r="AR181" s="86" t="str">
        <f t="shared" si="139"/>
        <v>Distance</v>
      </c>
      <c r="AS181" s="86" t="str">
        <f t="shared" si="140"/>
        <v>&gt;</v>
      </c>
      <c r="AT181" s="86">
        <f t="shared" si="141"/>
        <v>121.75244140625</v>
      </c>
      <c r="AU181" s="86">
        <f t="shared" si="142"/>
        <v>3</v>
      </c>
      <c r="AV181" s="86" t="b">
        <f t="shared" si="143"/>
        <v>0</v>
      </c>
      <c r="AW181" s="86" t="str">
        <f t="shared" si="144"/>
        <v>Distance</v>
      </c>
      <c r="AX181" s="86" t="str">
        <f t="shared" si="145"/>
        <v>&gt;</v>
      </c>
      <c r="AY181" s="86">
        <f t="shared" si="146"/>
        <v>87.981201171875</v>
      </c>
      <c r="AZ181" s="86">
        <f t="shared" si="147"/>
        <v>1</v>
      </c>
      <c r="BA181" s="86" t="b">
        <f t="shared" si="148"/>
        <v>1</v>
      </c>
      <c r="BB181" s="86" t="str">
        <f t="shared" si="149"/>
        <v>Speed</v>
      </c>
      <c r="BC181" s="86" t="str">
        <f t="shared" si="150"/>
        <v>&lt;=</v>
      </c>
      <c r="BD181" s="86">
        <f t="shared" si="151"/>
        <v>12.778564453125</v>
      </c>
      <c r="BE181" s="86">
        <f t="shared" si="152"/>
        <v>0</v>
      </c>
      <c r="BF181" s="86" t="b">
        <f t="shared" si="153"/>
        <v>1</v>
      </c>
      <c r="BG181" s="86" t="str">
        <f t="shared" si="154"/>
        <v>Distance</v>
      </c>
      <c r="BH181" s="86" t="str">
        <f t="shared" si="155"/>
        <v>&lt;=</v>
      </c>
      <c r="BI181" s="86">
        <f t="shared" si="156"/>
        <v>341.0556640625</v>
      </c>
      <c r="BJ181" s="15">
        <f t="shared" si="157"/>
        <v>1</v>
      </c>
      <c r="BK181" s="15" t="str">
        <f t="shared" si="158"/>
        <v>GEBR&lt;=0,715087890625 AND Speed&gt;11,22900390625 AND Distance&lt;=139,6171875 AND Speed&lt;=12,110107421875 AND Distance&gt;121,75244140625 AND Distance&gt;87,981201171875 AND Speed&lt;=12,778564453125 AND Distance&lt;=341,0556640625</v>
      </c>
      <c r="BM181" s="15">
        <v>0.333251953125</v>
      </c>
      <c r="BN181" s="15">
        <v>0</v>
      </c>
      <c r="BO181" s="15" t="s">
        <v>2200</v>
      </c>
    </row>
    <row r="182" spans="1:67">
      <c r="A182" s="15">
        <v>179</v>
      </c>
      <c r="B182" s="15">
        <v>-2</v>
      </c>
      <c r="C182" s="15">
        <v>-8192</v>
      </c>
      <c r="D182" s="15">
        <f t="shared" si="106"/>
        <v>-1</v>
      </c>
      <c r="E182" s="15">
        <f t="shared" si="107"/>
        <v>0</v>
      </c>
      <c r="F182" s="15">
        <f t="shared" si="108"/>
        <v>-1</v>
      </c>
      <c r="G182" s="15">
        <v>503</v>
      </c>
      <c r="H182" s="15">
        <v>504</v>
      </c>
      <c r="I182" s="15">
        <v>35</v>
      </c>
      <c r="J182" s="15">
        <v>6</v>
      </c>
      <c r="K182" s="15">
        <v>564</v>
      </c>
      <c r="L182" s="15">
        <v>546</v>
      </c>
      <c r="M182" s="15">
        <f t="shared" si="109"/>
        <v>0.13330078125</v>
      </c>
      <c r="O182" s="86">
        <f t="shared" si="110"/>
        <v>564</v>
      </c>
      <c r="P182" s="86">
        <f t="shared" si="111"/>
        <v>0</v>
      </c>
      <c r="Q182" s="86">
        <f t="shared" si="112"/>
        <v>293</v>
      </c>
      <c r="R182" s="86" t="b">
        <f t="shared" si="113"/>
        <v>0</v>
      </c>
      <c r="S182" s="86" t="str">
        <f t="shared" si="114"/>
        <v>Dummy Node</v>
      </c>
      <c r="T182" s="86" t="str">
        <f t="shared" si="115"/>
        <v>N/A</v>
      </c>
      <c r="U182" s="86" t="str">
        <f t="shared" si="116"/>
        <v>N/A</v>
      </c>
      <c r="V182" s="86">
        <f t="shared" si="117"/>
        <v>292</v>
      </c>
      <c r="W182" s="86" t="b">
        <f t="shared" si="118"/>
        <v>1</v>
      </c>
      <c r="X182" s="86" t="str">
        <f t="shared" si="119"/>
        <v>GEBR</v>
      </c>
      <c r="Y182" s="86" t="str">
        <f t="shared" si="120"/>
        <v>&lt;=</v>
      </c>
      <c r="Z182" s="86">
        <f t="shared" si="121"/>
        <v>0.715087890625</v>
      </c>
      <c r="AA182" s="86">
        <f t="shared" si="122"/>
        <v>289</v>
      </c>
      <c r="AB182" s="86" t="b">
        <f t="shared" si="123"/>
        <v>0</v>
      </c>
      <c r="AC182" s="86" t="str">
        <f t="shared" si="124"/>
        <v>Speed</v>
      </c>
      <c r="AD182" s="86" t="str">
        <f t="shared" si="125"/>
        <v>&gt;</v>
      </c>
      <c r="AE182" s="86">
        <f t="shared" si="126"/>
        <v>11.22900390625</v>
      </c>
      <c r="AF182" s="86">
        <f t="shared" si="127"/>
        <v>123</v>
      </c>
      <c r="AG182" s="86" t="b">
        <f t="shared" si="128"/>
        <v>1</v>
      </c>
      <c r="AH182" s="86" t="str">
        <f t="shared" si="129"/>
        <v>Distance</v>
      </c>
      <c r="AI182" s="86" t="str">
        <f t="shared" si="130"/>
        <v>&lt;=</v>
      </c>
      <c r="AJ182" s="86">
        <f t="shared" si="131"/>
        <v>139.6171875</v>
      </c>
      <c r="AK182" s="86">
        <f t="shared" si="132"/>
        <v>26</v>
      </c>
      <c r="AL182" s="86" t="b">
        <f t="shared" si="133"/>
        <v>1</v>
      </c>
      <c r="AM182" s="86" t="str">
        <f t="shared" si="134"/>
        <v>Speed</v>
      </c>
      <c r="AN182" s="86" t="str">
        <f t="shared" si="135"/>
        <v>&lt;=</v>
      </c>
      <c r="AO182" s="86">
        <f t="shared" si="136"/>
        <v>12.110107421875</v>
      </c>
      <c r="AP182" s="86">
        <f t="shared" si="137"/>
        <v>6</v>
      </c>
      <c r="AQ182" s="86" t="b">
        <f t="shared" si="138"/>
        <v>0</v>
      </c>
      <c r="AR182" s="86" t="str">
        <f t="shared" si="139"/>
        <v>Distance</v>
      </c>
      <c r="AS182" s="86" t="str">
        <f t="shared" si="140"/>
        <v>&gt;</v>
      </c>
      <c r="AT182" s="86">
        <f t="shared" si="141"/>
        <v>121.75244140625</v>
      </c>
      <c r="AU182" s="86">
        <f t="shared" si="142"/>
        <v>3</v>
      </c>
      <c r="AV182" s="86" t="b">
        <f t="shared" si="143"/>
        <v>0</v>
      </c>
      <c r="AW182" s="86" t="str">
        <f t="shared" si="144"/>
        <v>Distance</v>
      </c>
      <c r="AX182" s="86" t="str">
        <f t="shared" si="145"/>
        <v>&gt;</v>
      </c>
      <c r="AY182" s="86">
        <f t="shared" si="146"/>
        <v>87.981201171875</v>
      </c>
      <c r="AZ182" s="86">
        <f t="shared" si="147"/>
        <v>1</v>
      </c>
      <c r="BA182" s="86" t="b">
        <f t="shared" si="148"/>
        <v>1</v>
      </c>
      <c r="BB182" s="86" t="str">
        <f t="shared" si="149"/>
        <v>Speed</v>
      </c>
      <c r="BC182" s="86" t="str">
        <f t="shared" si="150"/>
        <v>&lt;=</v>
      </c>
      <c r="BD182" s="86">
        <f t="shared" si="151"/>
        <v>12.778564453125</v>
      </c>
      <c r="BE182" s="86">
        <f t="shared" si="152"/>
        <v>0</v>
      </c>
      <c r="BF182" s="86" t="b">
        <f t="shared" si="153"/>
        <v>1</v>
      </c>
      <c r="BG182" s="86" t="str">
        <f t="shared" si="154"/>
        <v>Distance</v>
      </c>
      <c r="BH182" s="86" t="str">
        <f t="shared" si="155"/>
        <v>&lt;=</v>
      </c>
      <c r="BI182" s="86">
        <f t="shared" si="156"/>
        <v>341.0556640625</v>
      </c>
      <c r="BJ182" s="15">
        <f t="shared" si="157"/>
        <v>1</v>
      </c>
      <c r="BK182" s="15" t="str">
        <f t="shared" si="158"/>
        <v>GEBR&lt;=0,715087890625 AND Speed&gt;11,22900390625 AND Distance&lt;=139,6171875 AND Speed&lt;=12,110107421875 AND Distance&gt;121,75244140625 AND Distance&gt;87,981201171875 AND Speed&lt;=12,778564453125 AND Distance&lt;=341,0556640625</v>
      </c>
      <c r="BM182" s="15">
        <v>0.333251953125</v>
      </c>
      <c r="BN182" s="15">
        <v>0</v>
      </c>
      <c r="BO182" s="15" t="s">
        <v>2208</v>
      </c>
    </row>
    <row r="183" spans="1:67">
      <c r="A183" s="15">
        <v>180</v>
      </c>
      <c r="B183" s="15">
        <v>0</v>
      </c>
      <c r="C183" s="15">
        <v>1564634</v>
      </c>
      <c r="D183" s="15">
        <f t="shared" si="106"/>
        <v>381</v>
      </c>
      <c r="E183" s="15">
        <f t="shared" si="107"/>
        <v>4058</v>
      </c>
      <c r="F183" s="15">
        <f t="shared" si="108"/>
        <v>381.99072265625</v>
      </c>
      <c r="G183" s="15">
        <v>255</v>
      </c>
      <c r="H183" s="15">
        <v>256</v>
      </c>
      <c r="I183" s="15">
        <v>35</v>
      </c>
      <c r="J183" s="15">
        <v>6</v>
      </c>
      <c r="K183" s="15">
        <v>565</v>
      </c>
      <c r="L183" s="15">
        <v>1312</v>
      </c>
      <c r="M183" s="15">
        <f t="shared" si="109"/>
        <v>0.3203125</v>
      </c>
      <c r="O183" s="86">
        <f t="shared" si="110"/>
        <v>565</v>
      </c>
      <c r="P183" s="86">
        <f t="shared" si="111"/>
        <v>0</v>
      </c>
      <c r="Q183" s="86">
        <f t="shared" si="112"/>
        <v>296</v>
      </c>
      <c r="R183" s="86" t="b">
        <f t="shared" si="113"/>
        <v>1</v>
      </c>
      <c r="S183" s="86" t="str">
        <f t="shared" si="114"/>
        <v>Dummy Node</v>
      </c>
      <c r="T183" s="86" t="str">
        <f t="shared" si="115"/>
        <v>N/A</v>
      </c>
      <c r="U183" s="86" t="str">
        <f t="shared" si="116"/>
        <v>N/A</v>
      </c>
      <c r="V183" s="86">
        <f t="shared" si="117"/>
        <v>203</v>
      </c>
      <c r="W183" s="86" t="b">
        <f t="shared" si="118"/>
        <v>0</v>
      </c>
      <c r="X183" s="86" t="str">
        <f t="shared" si="119"/>
        <v>Speed</v>
      </c>
      <c r="Y183" s="86" t="str">
        <f t="shared" si="120"/>
        <v>&gt;</v>
      </c>
      <c r="Z183" s="86">
        <f t="shared" si="121"/>
        <v>9.058837890625</v>
      </c>
      <c r="AA183" s="86">
        <f t="shared" si="122"/>
        <v>68</v>
      </c>
      <c r="AB183" s="86" t="b">
        <f t="shared" si="123"/>
        <v>1</v>
      </c>
      <c r="AC183" s="86" t="str">
        <f t="shared" si="124"/>
        <v>GEBR</v>
      </c>
      <c r="AD183" s="86" t="str">
        <f t="shared" si="125"/>
        <v>&lt;=</v>
      </c>
      <c r="AE183" s="86">
        <f t="shared" si="126"/>
        <v>1.27880859375</v>
      </c>
      <c r="AF183" s="86">
        <f t="shared" si="127"/>
        <v>66</v>
      </c>
      <c r="AG183" s="86" t="b">
        <f t="shared" si="128"/>
        <v>0</v>
      </c>
      <c r="AH183" s="86" t="str">
        <f t="shared" si="129"/>
        <v>Speed</v>
      </c>
      <c r="AI183" s="86" t="str">
        <f t="shared" si="130"/>
        <v>&gt;</v>
      </c>
      <c r="AJ183" s="86">
        <f t="shared" si="131"/>
        <v>8.373779296875</v>
      </c>
      <c r="AK183" s="86">
        <f t="shared" si="132"/>
        <v>18</v>
      </c>
      <c r="AL183" s="86" t="b">
        <f t="shared" si="133"/>
        <v>0</v>
      </c>
      <c r="AM183" s="86" t="str">
        <f t="shared" si="134"/>
        <v>Distance</v>
      </c>
      <c r="AN183" s="86" t="str">
        <f t="shared" si="135"/>
        <v>&gt;</v>
      </c>
      <c r="AO183" s="86">
        <f t="shared" si="136"/>
        <v>62.364990234375</v>
      </c>
      <c r="AP183" s="86">
        <f t="shared" si="137"/>
        <v>5</v>
      </c>
      <c r="AQ183" s="86" t="b">
        <f t="shared" si="138"/>
        <v>0</v>
      </c>
      <c r="AR183" s="86" t="str">
        <f t="shared" si="139"/>
        <v>Speed</v>
      </c>
      <c r="AS183" s="86" t="str">
        <f t="shared" si="140"/>
        <v>&gt;</v>
      </c>
      <c r="AT183" s="86">
        <f t="shared" si="141"/>
        <v>5.92333984375</v>
      </c>
      <c r="AU183" s="86">
        <f t="shared" si="142"/>
        <v>3</v>
      </c>
      <c r="AV183" s="86" t="b">
        <f t="shared" si="143"/>
        <v>1</v>
      </c>
      <c r="AW183" s="86" t="str">
        <f t="shared" si="144"/>
        <v>Distance</v>
      </c>
      <c r="AX183" s="86" t="str">
        <f t="shared" si="145"/>
        <v>&lt;=</v>
      </c>
      <c r="AY183" s="86">
        <f t="shared" si="146"/>
        <v>87.981201171875</v>
      </c>
      <c r="AZ183" s="86">
        <f t="shared" si="147"/>
        <v>1</v>
      </c>
      <c r="BA183" s="86" t="b">
        <f t="shared" si="148"/>
        <v>1</v>
      </c>
      <c r="BB183" s="86" t="str">
        <f t="shared" si="149"/>
        <v>Speed</v>
      </c>
      <c r="BC183" s="86" t="str">
        <f t="shared" si="150"/>
        <v>&lt;=</v>
      </c>
      <c r="BD183" s="86">
        <f t="shared" si="151"/>
        <v>12.778564453125</v>
      </c>
      <c r="BE183" s="86">
        <f t="shared" si="152"/>
        <v>0</v>
      </c>
      <c r="BF183" s="86" t="b">
        <f t="shared" si="153"/>
        <v>1</v>
      </c>
      <c r="BG183" s="86" t="str">
        <f t="shared" si="154"/>
        <v>Distance</v>
      </c>
      <c r="BH183" s="86" t="str">
        <f t="shared" si="155"/>
        <v>&lt;=</v>
      </c>
      <c r="BI183" s="86">
        <f t="shared" si="156"/>
        <v>341.0556640625</v>
      </c>
      <c r="BJ183" s="15">
        <f t="shared" si="157"/>
        <v>1</v>
      </c>
      <c r="BK183" s="15" t="str">
        <f t="shared" si="158"/>
        <v>Speed&gt;9,058837890625 AND GEBR&lt;=1,27880859375 AND Speed&gt;8,373779296875 AND Distance&gt;62,364990234375 AND Speed&gt;5,92333984375 AND Distance&lt;=87,981201171875 AND Speed&lt;=12,778564453125 AND Distance&lt;=341,0556640625</v>
      </c>
      <c r="BM183" s="15">
        <v>0.333251953125</v>
      </c>
      <c r="BN183" s="15">
        <v>0</v>
      </c>
      <c r="BO183" s="15" t="s">
        <v>2212</v>
      </c>
    </row>
    <row r="184" spans="1:67">
      <c r="A184" s="15">
        <v>181</v>
      </c>
      <c r="B184" s="15">
        <v>2</v>
      </c>
      <c r="C184" s="15">
        <v>2929</v>
      </c>
      <c r="D184" s="15">
        <f t="shared" si="106"/>
        <v>0</v>
      </c>
      <c r="E184" s="15">
        <f t="shared" si="107"/>
        <v>2929</v>
      </c>
      <c r="F184" s="15">
        <f t="shared" si="108"/>
        <v>0.715087890625</v>
      </c>
      <c r="G184" s="15">
        <v>183</v>
      </c>
      <c r="H184" s="15">
        <v>184</v>
      </c>
      <c r="I184" s="15">
        <v>98</v>
      </c>
      <c r="J184" s="15">
        <v>8</v>
      </c>
      <c r="K184" s="15">
        <v>566</v>
      </c>
      <c r="L184" s="15">
        <v>883</v>
      </c>
      <c r="M184" s="15">
        <f t="shared" si="109"/>
        <v>0.215576171875</v>
      </c>
      <c r="O184" s="86">
        <f t="shared" si="110"/>
        <v>566</v>
      </c>
      <c r="P184" s="86">
        <f t="shared" si="111"/>
        <v>0</v>
      </c>
      <c r="Q184" s="86">
        <f t="shared" si="112"/>
        <v>296</v>
      </c>
      <c r="R184" s="86" t="b">
        <f t="shared" si="113"/>
        <v>0</v>
      </c>
      <c r="S184" s="86" t="str">
        <f t="shared" si="114"/>
        <v>Dummy Node</v>
      </c>
      <c r="T184" s="86" t="str">
        <f t="shared" si="115"/>
        <v>N/A</v>
      </c>
      <c r="U184" s="86" t="str">
        <f t="shared" si="116"/>
        <v>N/A</v>
      </c>
      <c r="V184" s="86">
        <f t="shared" si="117"/>
        <v>203</v>
      </c>
      <c r="W184" s="86" t="b">
        <f t="shared" si="118"/>
        <v>0</v>
      </c>
      <c r="X184" s="86" t="str">
        <f t="shared" si="119"/>
        <v>Speed</v>
      </c>
      <c r="Y184" s="86" t="str">
        <f t="shared" si="120"/>
        <v>&gt;</v>
      </c>
      <c r="Z184" s="86">
        <f t="shared" si="121"/>
        <v>9.058837890625</v>
      </c>
      <c r="AA184" s="86">
        <f t="shared" si="122"/>
        <v>68</v>
      </c>
      <c r="AB184" s="86" t="b">
        <f t="shared" si="123"/>
        <v>1</v>
      </c>
      <c r="AC184" s="86" t="str">
        <f t="shared" si="124"/>
        <v>GEBR</v>
      </c>
      <c r="AD184" s="86" t="str">
        <f t="shared" si="125"/>
        <v>&lt;=</v>
      </c>
      <c r="AE184" s="86">
        <f t="shared" si="126"/>
        <v>1.27880859375</v>
      </c>
      <c r="AF184" s="86">
        <f t="shared" si="127"/>
        <v>66</v>
      </c>
      <c r="AG184" s="86" t="b">
        <f t="shared" si="128"/>
        <v>0</v>
      </c>
      <c r="AH184" s="86" t="str">
        <f t="shared" si="129"/>
        <v>Speed</v>
      </c>
      <c r="AI184" s="86" t="str">
        <f t="shared" si="130"/>
        <v>&gt;</v>
      </c>
      <c r="AJ184" s="86">
        <f t="shared" si="131"/>
        <v>8.373779296875</v>
      </c>
      <c r="AK184" s="86">
        <f t="shared" si="132"/>
        <v>18</v>
      </c>
      <c r="AL184" s="86" t="b">
        <f t="shared" si="133"/>
        <v>0</v>
      </c>
      <c r="AM184" s="86" t="str">
        <f t="shared" si="134"/>
        <v>Distance</v>
      </c>
      <c r="AN184" s="86" t="str">
        <f t="shared" si="135"/>
        <v>&gt;</v>
      </c>
      <c r="AO184" s="86">
        <f t="shared" si="136"/>
        <v>62.364990234375</v>
      </c>
      <c r="AP184" s="86">
        <f t="shared" si="137"/>
        <v>5</v>
      </c>
      <c r="AQ184" s="86" t="b">
        <f t="shared" si="138"/>
        <v>0</v>
      </c>
      <c r="AR184" s="86" t="str">
        <f t="shared" si="139"/>
        <v>Speed</v>
      </c>
      <c r="AS184" s="86" t="str">
        <f t="shared" si="140"/>
        <v>&gt;</v>
      </c>
      <c r="AT184" s="86">
        <f t="shared" si="141"/>
        <v>5.92333984375</v>
      </c>
      <c r="AU184" s="86">
        <f t="shared" si="142"/>
        <v>3</v>
      </c>
      <c r="AV184" s="86" t="b">
        <f t="shared" si="143"/>
        <v>1</v>
      </c>
      <c r="AW184" s="86" t="str">
        <f t="shared" si="144"/>
        <v>Distance</v>
      </c>
      <c r="AX184" s="86" t="str">
        <f t="shared" si="145"/>
        <v>&lt;=</v>
      </c>
      <c r="AY184" s="86">
        <f t="shared" si="146"/>
        <v>87.981201171875</v>
      </c>
      <c r="AZ184" s="86">
        <f t="shared" si="147"/>
        <v>1</v>
      </c>
      <c r="BA184" s="86" t="b">
        <f t="shared" si="148"/>
        <v>1</v>
      </c>
      <c r="BB184" s="86" t="str">
        <f t="shared" si="149"/>
        <v>Speed</v>
      </c>
      <c r="BC184" s="86" t="str">
        <f t="shared" si="150"/>
        <v>&lt;=</v>
      </c>
      <c r="BD184" s="86">
        <f t="shared" si="151"/>
        <v>12.778564453125</v>
      </c>
      <c r="BE184" s="86">
        <f t="shared" si="152"/>
        <v>0</v>
      </c>
      <c r="BF184" s="86" t="b">
        <f t="shared" si="153"/>
        <v>1</v>
      </c>
      <c r="BG184" s="86" t="str">
        <f t="shared" si="154"/>
        <v>Distance</v>
      </c>
      <c r="BH184" s="86" t="str">
        <f t="shared" si="155"/>
        <v>&lt;=</v>
      </c>
      <c r="BI184" s="86">
        <f t="shared" si="156"/>
        <v>341.0556640625</v>
      </c>
      <c r="BJ184" s="15">
        <f t="shared" si="157"/>
        <v>1</v>
      </c>
      <c r="BK184" s="15" t="str">
        <f t="shared" si="158"/>
        <v>Speed&gt;9,058837890625 AND GEBR&lt;=1,27880859375 AND Speed&gt;8,373779296875 AND Distance&gt;62,364990234375 AND Speed&gt;5,92333984375 AND Distance&lt;=87,981201171875 AND Speed&lt;=12,778564453125 AND Distance&lt;=341,0556640625</v>
      </c>
      <c r="BM184" s="15">
        <v>0.333251953125</v>
      </c>
      <c r="BN184" s="15">
        <v>0</v>
      </c>
      <c r="BO184" s="15" t="s">
        <v>2221</v>
      </c>
    </row>
    <row r="185" spans="1:67">
      <c r="A185" s="15">
        <v>182</v>
      </c>
      <c r="B185" s="15">
        <v>2</v>
      </c>
      <c r="C185" s="15">
        <v>2929</v>
      </c>
      <c r="D185" s="15">
        <f t="shared" si="106"/>
        <v>0</v>
      </c>
      <c r="E185" s="15">
        <f t="shared" si="107"/>
        <v>2929</v>
      </c>
      <c r="F185" s="15">
        <f t="shared" si="108"/>
        <v>0.715087890625</v>
      </c>
      <c r="G185" s="15">
        <v>439</v>
      </c>
      <c r="H185" s="15">
        <v>440</v>
      </c>
      <c r="I185" s="15">
        <v>98</v>
      </c>
      <c r="J185" s="15">
        <v>8</v>
      </c>
      <c r="K185" s="15">
        <v>567</v>
      </c>
      <c r="L185" s="15">
        <v>1337</v>
      </c>
      <c r="M185" s="15">
        <f t="shared" si="109"/>
        <v>0.326416015625</v>
      </c>
      <c r="O185" s="86">
        <f t="shared" si="110"/>
        <v>567</v>
      </c>
      <c r="P185" s="86">
        <f t="shared" si="111"/>
        <v>0.166748046875</v>
      </c>
      <c r="Q185" s="86">
        <f t="shared" si="112"/>
        <v>305</v>
      </c>
      <c r="R185" s="86" t="b">
        <f t="shared" si="113"/>
        <v>1</v>
      </c>
      <c r="S185" s="86" t="str">
        <f t="shared" si="114"/>
        <v>Dummy Node</v>
      </c>
      <c r="T185" s="86" t="str">
        <f t="shared" si="115"/>
        <v>N/A</v>
      </c>
      <c r="U185" s="86" t="str">
        <f t="shared" si="116"/>
        <v>N/A</v>
      </c>
      <c r="V185" s="86">
        <f t="shared" si="117"/>
        <v>132</v>
      </c>
      <c r="W185" s="86" t="b">
        <f t="shared" si="118"/>
        <v>1</v>
      </c>
      <c r="X185" s="86" t="str">
        <f t="shared" si="119"/>
        <v>GEBR</v>
      </c>
      <c r="Y185" s="86" t="str">
        <f t="shared" si="120"/>
        <v>&lt;=</v>
      </c>
      <c r="Z185" s="86">
        <f t="shared" si="121"/>
        <v>1.046142578125</v>
      </c>
      <c r="AA185" s="86">
        <f t="shared" si="122"/>
        <v>125</v>
      </c>
      <c r="AB185" s="86" t="b">
        <f t="shared" si="123"/>
        <v>0</v>
      </c>
      <c r="AC185" s="86" t="str">
        <f t="shared" si="124"/>
        <v>GEBR</v>
      </c>
      <c r="AD185" s="86" t="str">
        <f t="shared" si="125"/>
        <v>&gt;</v>
      </c>
      <c r="AE185" s="86">
        <f t="shared" si="126"/>
        <v>0.85498046875</v>
      </c>
      <c r="AF185" s="86">
        <f t="shared" si="127"/>
        <v>124</v>
      </c>
      <c r="AG185" s="86" t="b">
        <f t="shared" si="128"/>
        <v>1</v>
      </c>
      <c r="AH185" s="86" t="str">
        <f t="shared" si="129"/>
        <v>Distance</v>
      </c>
      <c r="AI185" s="86" t="str">
        <f t="shared" si="130"/>
        <v>&lt;=</v>
      </c>
      <c r="AJ185" s="86">
        <f t="shared" si="131"/>
        <v>148.642578125</v>
      </c>
      <c r="AK185" s="86">
        <f t="shared" si="132"/>
        <v>26</v>
      </c>
      <c r="AL185" s="86" t="b">
        <f t="shared" si="133"/>
        <v>0</v>
      </c>
      <c r="AM185" s="86" t="str">
        <f t="shared" si="134"/>
        <v>Speed</v>
      </c>
      <c r="AN185" s="86" t="str">
        <f t="shared" si="135"/>
        <v>&gt;</v>
      </c>
      <c r="AO185" s="86">
        <f t="shared" si="136"/>
        <v>12.110107421875</v>
      </c>
      <c r="AP185" s="86">
        <f t="shared" si="137"/>
        <v>6</v>
      </c>
      <c r="AQ185" s="86" t="b">
        <f t="shared" si="138"/>
        <v>0</v>
      </c>
      <c r="AR185" s="86" t="str">
        <f t="shared" si="139"/>
        <v>Distance</v>
      </c>
      <c r="AS185" s="86" t="str">
        <f t="shared" si="140"/>
        <v>&gt;</v>
      </c>
      <c r="AT185" s="86">
        <f t="shared" si="141"/>
        <v>121.75244140625</v>
      </c>
      <c r="AU185" s="86">
        <f t="shared" si="142"/>
        <v>3</v>
      </c>
      <c r="AV185" s="86" t="b">
        <f t="shared" si="143"/>
        <v>0</v>
      </c>
      <c r="AW185" s="86" t="str">
        <f t="shared" si="144"/>
        <v>Distance</v>
      </c>
      <c r="AX185" s="86" t="str">
        <f t="shared" si="145"/>
        <v>&gt;</v>
      </c>
      <c r="AY185" s="86">
        <f t="shared" si="146"/>
        <v>87.981201171875</v>
      </c>
      <c r="AZ185" s="86">
        <f t="shared" si="147"/>
        <v>1</v>
      </c>
      <c r="BA185" s="86" t="b">
        <f t="shared" si="148"/>
        <v>1</v>
      </c>
      <c r="BB185" s="86" t="str">
        <f t="shared" si="149"/>
        <v>Speed</v>
      </c>
      <c r="BC185" s="86" t="str">
        <f t="shared" si="150"/>
        <v>&lt;=</v>
      </c>
      <c r="BD185" s="86">
        <f t="shared" si="151"/>
        <v>12.778564453125</v>
      </c>
      <c r="BE185" s="86">
        <f t="shared" si="152"/>
        <v>0</v>
      </c>
      <c r="BF185" s="86" t="b">
        <f t="shared" si="153"/>
        <v>1</v>
      </c>
      <c r="BG185" s="86" t="str">
        <f t="shared" si="154"/>
        <v>Distance</v>
      </c>
      <c r="BH185" s="86" t="str">
        <f t="shared" si="155"/>
        <v>&lt;=</v>
      </c>
      <c r="BI185" s="86">
        <f t="shared" si="156"/>
        <v>341.0556640625</v>
      </c>
      <c r="BJ185" s="15">
        <f t="shared" si="157"/>
        <v>0</v>
      </c>
      <c r="BK185" s="15" t="str">
        <f t="shared" si="158"/>
        <v>GEBR&lt;=1,046142578125 AND GEBR&gt;0,85498046875 AND Distance&lt;=148,642578125 AND Speed&gt;12,110107421875 AND Distance&gt;121,75244140625 AND Distance&gt;87,981201171875 AND Speed&lt;=12,778564453125 AND Distance&lt;=341,0556640625</v>
      </c>
      <c r="BM185" s="15">
        <v>0.333251953125</v>
      </c>
      <c r="BN185" s="15">
        <v>0</v>
      </c>
      <c r="BO185" s="15" t="s">
        <v>2234</v>
      </c>
    </row>
    <row r="186" spans="1:67">
      <c r="A186" s="15">
        <v>183</v>
      </c>
      <c r="B186" s="15">
        <v>-2</v>
      </c>
      <c r="C186" s="15">
        <v>-8192</v>
      </c>
      <c r="D186" s="15">
        <f t="shared" si="106"/>
        <v>-1</v>
      </c>
      <c r="E186" s="15">
        <f t="shared" si="107"/>
        <v>0</v>
      </c>
      <c r="F186" s="15">
        <f t="shared" si="108"/>
        <v>-1</v>
      </c>
      <c r="G186" s="15">
        <v>-1</v>
      </c>
      <c r="H186" s="15">
        <v>-1</v>
      </c>
      <c r="I186" s="15">
        <v>181</v>
      </c>
      <c r="J186" s="15">
        <v>9</v>
      </c>
      <c r="K186" s="15">
        <v>568</v>
      </c>
      <c r="L186" s="15">
        <v>0</v>
      </c>
      <c r="M186" s="15">
        <f t="shared" si="109"/>
        <v>0</v>
      </c>
      <c r="O186" s="86">
        <f t="shared" si="110"/>
        <v>568</v>
      </c>
      <c r="P186" s="86">
        <f t="shared" si="111"/>
        <v>0.166748046875</v>
      </c>
      <c r="Q186" s="86">
        <f t="shared" si="112"/>
        <v>305</v>
      </c>
      <c r="R186" s="86" t="b">
        <f t="shared" si="113"/>
        <v>0</v>
      </c>
      <c r="S186" s="86" t="str">
        <f t="shared" si="114"/>
        <v>Dummy Node</v>
      </c>
      <c r="T186" s="86" t="str">
        <f t="shared" si="115"/>
        <v>N/A</v>
      </c>
      <c r="U186" s="86" t="str">
        <f t="shared" si="116"/>
        <v>N/A</v>
      </c>
      <c r="V186" s="86">
        <f t="shared" si="117"/>
        <v>132</v>
      </c>
      <c r="W186" s="86" t="b">
        <f t="shared" si="118"/>
        <v>1</v>
      </c>
      <c r="X186" s="86" t="str">
        <f t="shared" si="119"/>
        <v>GEBR</v>
      </c>
      <c r="Y186" s="86" t="str">
        <f t="shared" si="120"/>
        <v>&lt;=</v>
      </c>
      <c r="Z186" s="86">
        <f t="shared" si="121"/>
        <v>1.046142578125</v>
      </c>
      <c r="AA186" s="86">
        <f t="shared" si="122"/>
        <v>125</v>
      </c>
      <c r="AB186" s="86" t="b">
        <f t="shared" si="123"/>
        <v>0</v>
      </c>
      <c r="AC186" s="86" t="str">
        <f t="shared" si="124"/>
        <v>GEBR</v>
      </c>
      <c r="AD186" s="86" t="str">
        <f t="shared" si="125"/>
        <v>&gt;</v>
      </c>
      <c r="AE186" s="86">
        <f t="shared" si="126"/>
        <v>0.85498046875</v>
      </c>
      <c r="AF186" s="86">
        <f t="shared" si="127"/>
        <v>124</v>
      </c>
      <c r="AG186" s="86" t="b">
        <f t="shared" si="128"/>
        <v>1</v>
      </c>
      <c r="AH186" s="86" t="str">
        <f t="shared" si="129"/>
        <v>Distance</v>
      </c>
      <c r="AI186" s="86" t="str">
        <f t="shared" si="130"/>
        <v>&lt;=</v>
      </c>
      <c r="AJ186" s="86">
        <f t="shared" si="131"/>
        <v>148.642578125</v>
      </c>
      <c r="AK186" s="86">
        <f t="shared" si="132"/>
        <v>26</v>
      </c>
      <c r="AL186" s="86" t="b">
        <f t="shared" si="133"/>
        <v>0</v>
      </c>
      <c r="AM186" s="86" t="str">
        <f t="shared" si="134"/>
        <v>Speed</v>
      </c>
      <c r="AN186" s="86" t="str">
        <f t="shared" si="135"/>
        <v>&gt;</v>
      </c>
      <c r="AO186" s="86">
        <f t="shared" si="136"/>
        <v>12.110107421875</v>
      </c>
      <c r="AP186" s="86">
        <f t="shared" si="137"/>
        <v>6</v>
      </c>
      <c r="AQ186" s="86" t="b">
        <f t="shared" si="138"/>
        <v>0</v>
      </c>
      <c r="AR186" s="86" t="str">
        <f t="shared" si="139"/>
        <v>Distance</v>
      </c>
      <c r="AS186" s="86" t="str">
        <f t="shared" si="140"/>
        <v>&gt;</v>
      </c>
      <c r="AT186" s="86">
        <f t="shared" si="141"/>
        <v>121.75244140625</v>
      </c>
      <c r="AU186" s="86">
        <f t="shared" si="142"/>
        <v>3</v>
      </c>
      <c r="AV186" s="86" t="b">
        <f t="shared" si="143"/>
        <v>0</v>
      </c>
      <c r="AW186" s="86" t="str">
        <f t="shared" si="144"/>
        <v>Distance</v>
      </c>
      <c r="AX186" s="86" t="str">
        <f t="shared" si="145"/>
        <v>&gt;</v>
      </c>
      <c r="AY186" s="86">
        <f t="shared" si="146"/>
        <v>87.981201171875</v>
      </c>
      <c r="AZ186" s="86">
        <f t="shared" si="147"/>
        <v>1</v>
      </c>
      <c r="BA186" s="86" t="b">
        <f t="shared" si="148"/>
        <v>1</v>
      </c>
      <c r="BB186" s="86" t="str">
        <f t="shared" si="149"/>
        <v>Speed</v>
      </c>
      <c r="BC186" s="86" t="str">
        <f t="shared" si="150"/>
        <v>&lt;=</v>
      </c>
      <c r="BD186" s="86">
        <f t="shared" si="151"/>
        <v>12.778564453125</v>
      </c>
      <c r="BE186" s="86">
        <f t="shared" si="152"/>
        <v>0</v>
      </c>
      <c r="BF186" s="86" t="b">
        <f t="shared" si="153"/>
        <v>1</v>
      </c>
      <c r="BG186" s="86" t="str">
        <f t="shared" si="154"/>
        <v>Distance</v>
      </c>
      <c r="BH186" s="86" t="str">
        <f t="shared" si="155"/>
        <v>&lt;=</v>
      </c>
      <c r="BI186" s="86">
        <f t="shared" si="156"/>
        <v>341.0556640625</v>
      </c>
      <c r="BJ186" s="15">
        <f t="shared" si="157"/>
        <v>0</v>
      </c>
      <c r="BK186" s="15" t="str">
        <f t="shared" si="158"/>
        <v>GEBR&lt;=1,046142578125 AND GEBR&gt;0,85498046875 AND Distance&lt;=148,642578125 AND Speed&gt;12,110107421875 AND Distance&gt;121,75244140625 AND Distance&gt;87,981201171875 AND Speed&lt;=12,778564453125 AND Distance&lt;=341,0556640625</v>
      </c>
      <c r="BM186" s="15">
        <v>0.333251953125</v>
      </c>
      <c r="BN186" s="15">
        <v>0</v>
      </c>
      <c r="BO186" s="15" t="s">
        <v>2245</v>
      </c>
    </row>
    <row r="187" spans="1:67">
      <c r="A187" s="15">
        <v>184</v>
      </c>
      <c r="B187" s="15">
        <v>-2</v>
      </c>
      <c r="C187" s="15">
        <v>-8192</v>
      </c>
      <c r="D187" s="15">
        <f t="shared" si="106"/>
        <v>-1</v>
      </c>
      <c r="E187" s="15">
        <f t="shared" si="107"/>
        <v>0</v>
      </c>
      <c r="F187" s="15">
        <f t="shared" si="108"/>
        <v>-1</v>
      </c>
      <c r="G187" s="15">
        <v>-1</v>
      </c>
      <c r="H187" s="15">
        <v>-1</v>
      </c>
      <c r="I187" s="15">
        <v>181</v>
      </c>
      <c r="J187" s="15">
        <v>9</v>
      </c>
      <c r="K187" s="15">
        <v>569</v>
      </c>
      <c r="L187" s="15">
        <v>1155</v>
      </c>
      <c r="M187" s="15">
        <f t="shared" si="109"/>
        <v>0.281982421875</v>
      </c>
      <c r="O187" s="86">
        <f t="shared" si="110"/>
        <v>569</v>
      </c>
      <c r="P187" s="86">
        <f t="shared" si="111"/>
        <v>0.333251953125</v>
      </c>
      <c r="Q187" s="86">
        <f t="shared" si="112"/>
        <v>306</v>
      </c>
      <c r="R187" s="86" t="b">
        <f t="shared" si="113"/>
        <v>1</v>
      </c>
      <c r="S187" s="86" t="str">
        <f t="shared" si="114"/>
        <v>Dummy Node</v>
      </c>
      <c r="T187" s="86" t="str">
        <f t="shared" si="115"/>
        <v>N/A</v>
      </c>
      <c r="U187" s="86" t="str">
        <f t="shared" si="116"/>
        <v>N/A</v>
      </c>
      <c r="V187" s="86">
        <f t="shared" si="117"/>
        <v>132</v>
      </c>
      <c r="W187" s="86" t="b">
        <f t="shared" si="118"/>
        <v>0</v>
      </c>
      <c r="X187" s="86" t="str">
        <f t="shared" si="119"/>
        <v>GEBR</v>
      </c>
      <c r="Y187" s="86" t="str">
        <f t="shared" si="120"/>
        <v>&gt;</v>
      </c>
      <c r="Z187" s="86">
        <f t="shared" si="121"/>
        <v>1.046142578125</v>
      </c>
      <c r="AA187" s="86">
        <f t="shared" si="122"/>
        <v>125</v>
      </c>
      <c r="AB187" s="86" t="b">
        <f t="shared" si="123"/>
        <v>0</v>
      </c>
      <c r="AC187" s="86" t="str">
        <f t="shared" si="124"/>
        <v>GEBR</v>
      </c>
      <c r="AD187" s="86" t="str">
        <f t="shared" si="125"/>
        <v>&gt;</v>
      </c>
      <c r="AE187" s="86">
        <f t="shared" si="126"/>
        <v>0.85498046875</v>
      </c>
      <c r="AF187" s="86">
        <f t="shared" si="127"/>
        <v>124</v>
      </c>
      <c r="AG187" s="86" t="b">
        <f t="shared" si="128"/>
        <v>1</v>
      </c>
      <c r="AH187" s="86" t="str">
        <f t="shared" si="129"/>
        <v>Distance</v>
      </c>
      <c r="AI187" s="86" t="str">
        <f t="shared" si="130"/>
        <v>&lt;=</v>
      </c>
      <c r="AJ187" s="86">
        <f t="shared" si="131"/>
        <v>148.642578125</v>
      </c>
      <c r="AK187" s="86">
        <f t="shared" si="132"/>
        <v>26</v>
      </c>
      <c r="AL187" s="86" t="b">
        <f t="shared" si="133"/>
        <v>0</v>
      </c>
      <c r="AM187" s="86" t="str">
        <f t="shared" si="134"/>
        <v>Speed</v>
      </c>
      <c r="AN187" s="86" t="str">
        <f t="shared" si="135"/>
        <v>&gt;</v>
      </c>
      <c r="AO187" s="86">
        <f t="shared" si="136"/>
        <v>12.110107421875</v>
      </c>
      <c r="AP187" s="86">
        <f t="shared" si="137"/>
        <v>6</v>
      </c>
      <c r="AQ187" s="86" t="b">
        <f t="shared" si="138"/>
        <v>0</v>
      </c>
      <c r="AR187" s="86" t="str">
        <f t="shared" si="139"/>
        <v>Distance</v>
      </c>
      <c r="AS187" s="86" t="str">
        <f t="shared" si="140"/>
        <v>&gt;</v>
      </c>
      <c r="AT187" s="86">
        <f t="shared" si="141"/>
        <v>121.75244140625</v>
      </c>
      <c r="AU187" s="86">
        <f t="shared" si="142"/>
        <v>3</v>
      </c>
      <c r="AV187" s="86" t="b">
        <f t="shared" si="143"/>
        <v>0</v>
      </c>
      <c r="AW187" s="86" t="str">
        <f t="shared" si="144"/>
        <v>Distance</v>
      </c>
      <c r="AX187" s="86" t="str">
        <f t="shared" si="145"/>
        <v>&gt;</v>
      </c>
      <c r="AY187" s="86">
        <f t="shared" si="146"/>
        <v>87.981201171875</v>
      </c>
      <c r="AZ187" s="86">
        <f t="shared" si="147"/>
        <v>1</v>
      </c>
      <c r="BA187" s="86" t="b">
        <f t="shared" si="148"/>
        <v>1</v>
      </c>
      <c r="BB187" s="86" t="str">
        <f t="shared" si="149"/>
        <v>Speed</v>
      </c>
      <c r="BC187" s="86" t="str">
        <f t="shared" si="150"/>
        <v>&lt;=</v>
      </c>
      <c r="BD187" s="86">
        <f t="shared" si="151"/>
        <v>12.778564453125</v>
      </c>
      <c r="BE187" s="86">
        <f t="shared" si="152"/>
        <v>0</v>
      </c>
      <c r="BF187" s="86" t="b">
        <f t="shared" si="153"/>
        <v>1</v>
      </c>
      <c r="BG187" s="86" t="str">
        <f t="shared" si="154"/>
        <v>Distance</v>
      </c>
      <c r="BH187" s="86" t="str">
        <f t="shared" si="155"/>
        <v>&lt;=</v>
      </c>
      <c r="BI187" s="86">
        <f t="shared" si="156"/>
        <v>341.0556640625</v>
      </c>
      <c r="BJ187" s="15">
        <f t="shared" si="157"/>
        <v>0</v>
      </c>
      <c r="BK187" s="15" t="str">
        <f t="shared" si="158"/>
        <v>GEBR&gt;1,046142578125 AND GEBR&gt;0,85498046875 AND Distance&lt;=148,642578125 AND Speed&gt;12,110107421875 AND Distance&gt;121,75244140625 AND Distance&gt;87,981201171875 AND Speed&lt;=12,778564453125 AND Distance&lt;=341,0556640625</v>
      </c>
      <c r="BM187" s="15">
        <v>0.333251953125</v>
      </c>
      <c r="BN187" s="15">
        <v>0</v>
      </c>
      <c r="BO187" s="15" t="s">
        <v>2246</v>
      </c>
    </row>
    <row r="188" spans="1:67">
      <c r="A188" s="15">
        <v>185</v>
      </c>
      <c r="B188" s="15">
        <v>0</v>
      </c>
      <c r="C188" s="15">
        <v>1396425</v>
      </c>
      <c r="D188" s="15">
        <f t="shared" si="106"/>
        <v>340</v>
      </c>
      <c r="E188" s="15">
        <f t="shared" si="107"/>
        <v>3785</v>
      </c>
      <c r="F188" s="15">
        <f t="shared" si="108"/>
        <v>340.924072265625</v>
      </c>
      <c r="G188" s="15">
        <v>365</v>
      </c>
      <c r="H188" s="15">
        <v>366</v>
      </c>
      <c r="I188" s="15">
        <v>71</v>
      </c>
      <c r="J188" s="15">
        <v>7</v>
      </c>
      <c r="K188" s="15">
        <v>570</v>
      </c>
      <c r="L188" s="15">
        <v>1</v>
      </c>
      <c r="M188" s="15">
        <f t="shared" si="109"/>
        <v>2.44140625E-4</v>
      </c>
      <c r="O188" s="86">
        <f t="shared" si="110"/>
        <v>570</v>
      </c>
      <c r="P188" s="86">
        <f t="shared" si="111"/>
        <v>0.333251953125</v>
      </c>
      <c r="Q188" s="86">
        <f t="shared" si="112"/>
        <v>306</v>
      </c>
      <c r="R188" s="86" t="b">
        <f t="shared" si="113"/>
        <v>0</v>
      </c>
      <c r="S188" s="86" t="str">
        <f t="shared" si="114"/>
        <v>Dummy Node</v>
      </c>
      <c r="T188" s="86" t="str">
        <f t="shared" si="115"/>
        <v>N/A</v>
      </c>
      <c r="U188" s="86" t="str">
        <f t="shared" si="116"/>
        <v>N/A</v>
      </c>
      <c r="V188" s="86">
        <f t="shared" si="117"/>
        <v>132</v>
      </c>
      <c r="W188" s="86" t="b">
        <f t="shared" si="118"/>
        <v>0</v>
      </c>
      <c r="X188" s="86" t="str">
        <f t="shared" si="119"/>
        <v>GEBR</v>
      </c>
      <c r="Y188" s="86" t="str">
        <f t="shared" si="120"/>
        <v>&gt;</v>
      </c>
      <c r="Z188" s="86">
        <f t="shared" si="121"/>
        <v>1.046142578125</v>
      </c>
      <c r="AA188" s="86">
        <f t="shared" si="122"/>
        <v>125</v>
      </c>
      <c r="AB188" s="86" t="b">
        <f t="shared" si="123"/>
        <v>0</v>
      </c>
      <c r="AC188" s="86" t="str">
        <f t="shared" si="124"/>
        <v>GEBR</v>
      </c>
      <c r="AD188" s="86" t="str">
        <f t="shared" si="125"/>
        <v>&gt;</v>
      </c>
      <c r="AE188" s="86">
        <f t="shared" si="126"/>
        <v>0.85498046875</v>
      </c>
      <c r="AF188" s="86">
        <f t="shared" si="127"/>
        <v>124</v>
      </c>
      <c r="AG188" s="86" t="b">
        <f t="shared" si="128"/>
        <v>1</v>
      </c>
      <c r="AH188" s="86" t="str">
        <f t="shared" si="129"/>
        <v>Distance</v>
      </c>
      <c r="AI188" s="86" t="str">
        <f t="shared" si="130"/>
        <v>&lt;=</v>
      </c>
      <c r="AJ188" s="86">
        <f t="shared" si="131"/>
        <v>148.642578125</v>
      </c>
      <c r="AK188" s="86">
        <f t="shared" si="132"/>
        <v>26</v>
      </c>
      <c r="AL188" s="86" t="b">
        <f t="shared" si="133"/>
        <v>0</v>
      </c>
      <c r="AM188" s="86" t="str">
        <f t="shared" si="134"/>
        <v>Speed</v>
      </c>
      <c r="AN188" s="86" t="str">
        <f t="shared" si="135"/>
        <v>&gt;</v>
      </c>
      <c r="AO188" s="86">
        <f t="shared" si="136"/>
        <v>12.110107421875</v>
      </c>
      <c r="AP188" s="86">
        <f t="shared" si="137"/>
        <v>6</v>
      </c>
      <c r="AQ188" s="86" t="b">
        <f t="shared" si="138"/>
        <v>0</v>
      </c>
      <c r="AR188" s="86" t="str">
        <f t="shared" si="139"/>
        <v>Distance</v>
      </c>
      <c r="AS188" s="86" t="str">
        <f t="shared" si="140"/>
        <v>&gt;</v>
      </c>
      <c r="AT188" s="86">
        <f t="shared" si="141"/>
        <v>121.75244140625</v>
      </c>
      <c r="AU188" s="86">
        <f t="shared" si="142"/>
        <v>3</v>
      </c>
      <c r="AV188" s="86" t="b">
        <f t="shared" si="143"/>
        <v>0</v>
      </c>
      <c r="AW188" s="86" t="str">
        <f t="shared" si="144"/>
        <v>Distance</v>
      </c>
      <c r="AX188" s="86" t="str">
        <f t="shared" si="145"/>
        <v>&gt;</v>
      </c>
      <c r="AY188" s="86">
        <f t="shared" si="146"/>
        <v>87.981201171875</v>
      </c>
      <c r="AZ188" s="86">
        <f t="shared" si="147"/>
        <v>1</v>
      </c>
      <c r="BA188" s="86" t="b">
        <f t="shared" si="148"/>
        <v>1</v>
      </c>
      <c r="BB188" s="86" t="str">
        <f t="shared" si="149"/>
        <v>Speed</v>
      </c>
      <c r="BC188" s="86" t="str">
        <f t="shared" si="150"/>
        <v>&lt;=</v>
      </c>
      <c r="BD188" s="86">
        <f t="shared" si="151"/>
        <v>12.778564453125</v>
      </c>
      <c r="BE188" s="86">
        <f t="shared" si="152"/>
        <v>0</v>
      </c>
      <c r="BF188" s="86" t="b">
        <f t="shared" si="153"/>
        <v>1</v>
      </c>
      <c r="BG188" s="86" t="str">
        <f t="shared" si="154"/>
        <v>Distance</v>
      </c>
      <c r="BH188" s="86" t="str">
        <f t="shared" si="155"/>
        <v>&lt;=</v>
      </c>
      <c r="BI188" s="86">
        <f t="shared" si="156"/>
        <v>341.0556640625</v>
      </c>
      <c r="BJ188" s="15">
        <f t="shared" si="157"/>
        <v>0</v>
      </c>
      <c r="BK188" s="15" t="str">
        <f t="shared" si="158"/>
        <v>GEBR&gt;1,046142578125 AND GEBR&gt;0,85498046875 AND Distance&lt;=148,642578125 AND Speed&gt;12,110107421875 AND Distance&gt;121,75244140625 AND Distance&gt;87,981201171875 AND Speed&lt;=12,778564453125 AND Distance&lt;=341,0556640625</v>
      </c>
      <c r="BM188" s="15">
        <v>0.333251953125</v>
      </c>
      <c r="BN188" s="15">
        <v>0</v>
      </c>
      <c r="BO188" s="15" t="s">
        <v>2247</v>
      </c>
    </row>
    <row r="189" spans="1:67">
      <c r="A189" s="15">
        <v>186</v>
      </c>
      <c r="B189" s="15">
        <v>1</v>
      </c>
      <c r="C189" s="15">
        <v>92539</v>
      </c>
      <c r="D189" s="15">
        <f t="shared" si="106"/>
        <v>22</v>
      </c>
      <c r="E189" s="15">
        <f t="shared" si="107"/>
        <v>2427</v>
      </c>
      <c r="F189" s="15">
        <f t="shared" si="108"/>
        <v>22.592529296875</v>
      </c>
      <c r="G189" s="15">
        <v>187</v>
      </c>
      <c r="H189" s="15">
        <v>188</v>
      </c>
      <c r="I189" s="15">
        <v>71</v>
      </c>
      <c r="J189" s="15">
        <v>7</v>
      </c>
      <c r="K189" s="15">
        <v>571</v>
      </c>
      <c r="L189" s="15">
        <v>110</v>
      </c>
      <c r="M189" s="15">
        <f t="shared" si="109"/>
        <v>2.685546875E-2</v>
      </c>
      <c r="O189" s="86">
        <f t="shared" si="110"/>
        <v>571</v>
      </c>
      <c r="P189" s="86">
        <f t="shared" si="111"/>
        <v>0</v>
      </c>
      <c r="Q189" s="86">
        <f t="shared" si="112"/>
        <v>308</v>
      </c>
      <c r="R189" s="86" t="b">
        <f t="shared" si="113"/>
        <v>1</v>
      </c>
      <c r="S189" s="86" t="str">
        <f t="shared" si="114"/>
        <v>Dummy Node</v>
      </c>
      <c r="T189" s="86" t="str">
        <f t="shared" si="115"/>
        <v>N/A</v>
      </c>
      <c r="U189" s="86" t="str">
        <f t="shared" si="116"/>
        <v>N/A</v>
      </c>
      <c r="V189" s="86">
        <f t="shared" si="117"/>
        <v>91</v>
      </c>
      <c r="W189" s="86" t="b">
        <f t="shared" si="118"/>
        <v>0</v>
      </c>
      <c r="X189" s="86" t="str">
        <f t="shared" si="119"/>
        <v>Speed</v>
      </c>
      <c r="Y189" s="86" t="str">
        <f t="shared" si="120"/>
        <v>&gt;</v>
      </c>
      <c r="Z189" s="86">
        <f t="shared" si="121"/>
        <v>23.01025390625</v>
      </c>
      <c r="AA189" s="86">
        <f t="shared" si="122"/>
        <v>45</v>
      </c>
      <c r="AB189" s="86" t="b">
        <f t="shared" si="123"/>
        <v>1</v>
      </c>
      <c r="AC189" s="86" t="str">
        <f t="shared" si="124"/>
        <v>Distance</v>
      </c>
      <c r="AD189" s="86" t="str">
        <f t="shared" si="125"/>
        <v>&lt;=</v>
      </c>
      <c r="AE189" s="86">
        <f t="shared" si="126"/>
        <v>451.504638671875</v>
      </c>
      <c r="AF189" s="86">
        <f t="shared" si="127"/>
        <v>43</v>
      </c>
      <c r="AG189" s="86" t="b">
        <f t="shared" si="128"/>
        <v>1</v>
      </c>
      <c r="AH189" s="86" t="str">
        <f t="shared" si="129"/>
        <v>GEBR</v>
      </c>
      <c r="AI189" s="86" t="str">
        <f t="shared" si="130"/>
        <v>&lt;=</v>
      </c>
      <c r="AJ189" s="86">
        <f t="shared" si="131"/>
        <v>0.85498046875</v>
      </c>
      <c r="AK189" s="86">
        <f t="shared" si="132"/>
        <v>11</v>
      </c>
      <c r="AL189" s="86" t="b">
        <f t="shared" si="133"/>
        <v>1</v>
      </c>
      <c r="AM189" s="86" t="str">
        <f t="shared" si="134"/>
        <v>Speed</v>
      </c>
      <c r="AN189" s="86" t="str">
        <f t="shared" si="135"/>
        <v>&lt;=</v>
      </c>
      <c r="AO189" s="86">
        <f t="shared" si="136"/>
        <v>24.289794921875</v>
      </c>
      <c r="AP189" s="86">
        <f t="shared" si="137"/>
        <v>10</v>
      </c>
      <c r="AQ189" s="86" t="b">
        <f t="shared" si="138"/>
        <v>1</v>
      </c>
      <c r="AR189" s="86" t="str">
        <f t="shared" si="139"/>
        <v>GEBR</v>
      </c>
      <c r="AS189" s="86" t="str">
        <f t="shared" si="140"/>
        <v>&lt;=</v>
      </c>
      <c r="AT189" s="86">
        <f t="shared" si="141"/>
        <v>1.046142578125</v>
      </c>
      <c r="AU189" s="86">
        <f t="shared" si="142"/>
        <v>7</v>
      </c>
      <c r="AV189" s="86" t="b">
        <f t="shared" si="143"/>
        <v>0</v>
      </c>
      <c r="AW189" s="86" t="str">
        <f t="shared" si="144"/>
        <v>Speed</v>
      </c>
      <c r="AX189" s="86" t="str">
        <f t="shared" si="145"/>
        <v>&gt;</v>
      </c>
      <c r="AY189" s="86">
        <f t="shared" si="146"/>
        <v>21.949951171875</v>
      </c>
      <c r="AZ189" s="86">
        <f t="shared" si="147"/>
        <v>2</v>
      </c>
      <c r="BA189" s="86" t="b">
        <f t="shared" si="148"/>
        <v>1</v>
      </c>
      <c r="BB189" s="86" t="str">
        <f t="shared" si="149"/>
        <v>Distance</v>
      </c>
      <c r="BC189" s="86" t="str">
        <f t="shared" si="150"/>
        <v>&lt;=</v>
      </c>
      <c r="BD189" s="86">
        <f t="shared" si="151"/>
        <v>500.308837890625</v>
      </c>
      <c r="BE189" s="86">
        <f t="shared" si="152"/>
        <v>0</v>
      </c>
      <c r="BF189" s="86" t="b">
        <f t="shared" si="153"/>
        <v>0</v>
      </c>
      <c r="BG189" s="86" t="str">
        <f t="shared" si="154"/>
        <v>Distance</v>
      </c>
      <c r="BH189" s="86" t="str">
        <f t="shared" si="155"/>
        <v>&gt;</v>
      </c>
      <c r="BI189" s="86">
        <f t="shared" si="156"/>
        <v>341.0556640625</v>
      </c>
      <c r="BJ189" s="15">
        <f t="shared" si="157"/>
        <v>1</v>
      </c>
      <c r="BK189" s="15" t="str">
        <f t="shared" si="158"/>
        <v>Speed&gt;23,01025390625 AND Distance&lt;=451,504638671875 AND GEBR&lt;=0,85498046875 AND Speed&lt;=24,289794921875 AND GEBR&lt;=1,046142578125 AND Speed&gt;21,949951171875 AND Distance&lt;=500,308837890625 AND Distance&gt;341,0556640625</v>
      </c>
      <c r="BM189" s="15">
        <v>0.333251953125</v>
      </c>
      <c r="BN189" s="15">
        <v>0</v>
      </c>
      <c r="BO189" s="15" t="s">
        <v>2248</v>
      </c>
    </row>
    <row r="190" spans="1:67">
      <c r="A190" s="15">
        <v>187</v>
      </c>
      <c r="B190" s="15">
        <v>0</v>
      </c>
      <c r="C190" s="15">
        <v>1181538</v>
      </c>
      <c r="D190" s="15">
        <f t="shared" si="106"/>
        <v>288</v>
      </c>
      <c r="E190" s="15">
        <f t="shared" si="107"/>
        <v>1890</v>
      </c>
      <c r="F190" s="15">
        <f t="shared" si="108"/>
        <v>288.46142578125</v>
      </c>
      <c r="G190" s="15">
        <v>189</v>
      </c>
      <c r="H190" s="15">
        <v>190</v>
      </c>
      <c r="I190" s="15">
        <v>186</v>
      </c>
      <c r="J190" s="15">
        <v>8</v>
      </c>
      <c r="K190" s="15">
        <v>572</v>
      </c>
      <c r="L190" s="15">
        <v>432</v>
      </c>
      <c r="M190" s="15">
        <f t="shared" si="109"/>
        <v>0.10546875</v>
      </c>
      <c r="O190" s="86">
        <f t="shared" si="110"/>
        <v>572</v>
      </c>
      <c r="P190" s="86">
        <f t="shared" si="111"/>
        <v>0</v>
      </c>
      <c r="Q190" s="86">
        <f t="shared" si="112"/>
        <v>308</v>
      </c>
      <c r="R190" s="86" t="b">
        <f t="shared" si="113"/>
        <v>0</v>
      </c>
      <c r="S190" s="86" t="str">
        <f t="shared" si="114"/>
        <v>Dummy Node</v>
      </c>
      <c r="T190" s="86" t="str">
        <f t="shared" si="115"/>
        <v>N/A</v>
      </c>
      <c r="U190" s="86" t="str">
        <f t="shared" si="116"/>
        <v>N/A</v>
      </c>
      <c r="V190" s="86">
        <f t="shared" si="117"/>
        <v>91</v>
      </c>
      <c r="W190" s="86" t="b">
        <f t="shared" si="118"/>
        <v>0</v>
      </c>
      <c r="X190" s="86" t="str">
        <f t="shared" si="119"/>
        <v>Speed</v>
      </c>
      <c r="Y190" s="86" t="str">
        <f t="shared" si="120"/>
        <v>&gt;</v>
      </c>
      <c r="Z190" s="86">
        <f t="shared" si="121"/>
        <v>23.01025390625</v>
      </c>
      <c r="AA190" s="86">
        <f t="shared" si="122"/>
        <v>45</v>
      </c>
      <c r="AB190" s="86" t="b">
        <f t="shared" si="123"/>
        <v>1</v>
      </c>
      <c r="AC190" s="86" t="str">
        <f t="shared" si="124"/>
        <v>Distance</v>
      </c>
      <c r="AD190" s="86" t="str">
        <f t="shared" si="125"/>
        <v>&lt;=</v>
      </c>
      <c r="AE190" s="86">
        <f t="shared" si="126"/>
        <v>451.504638671875</v>
      </c>
      <c r="AF190" s="86">
        <f t="shared" si="127"/>
        <v>43</v>
      </c>
      <c r="AG190" s="86" t="b">
        <f t="shared" si="128"/>
        <v>1</v>
      </c>
      <c r="AH190" s="86" t="str">
        <f t="shared" si="129"/>
        <v>GEBR</v>
      </c>
      <c r="AI190" s="86" t="str">
        <f t="shared" si="130"/>
        <v>&lt;=</v>
      </c>
      <c r="AJ190" s="86">
        <f t="shared" si="131"/>
        <v>0.85498046875</v>
      </c>
      <c r="AK190" s="86">
        <f t="shared" si="132"/>
        <v>11</v>
      </c>
      <c r="AL190" s="86" t="b">
        <f t="shared" si="133"/>
        <v>1</v>
      </c>
      <c r="AM190" s="86" t="str">
        <f t="shared" si="134"/>
        <v>Speed</v>
      </c>
      <c r="AN190" s="86" t="str">
        <f t="shared" si="135"/>
        <v>&lt;=</v>
      </c>
      <c r="AO190" s="86">
        <f t="shared" si="136"/>
        <v>24.289794921875</v>
      </c>
      <c r="AP190" s="86">
        <f t="shared" si="137"/>
        <v>10</v>
      </c>
      <c r="AQ190" s="86" t="b">
        <f t="shared" si="138"/>
        <v>1</v>
      </c>
      <c r="AR190" s="86" t="str">
        <f t="shared" si="139"/>
        <v>GEBR</v>
      </c>
      <c r="AS190" s="86" t="str">
        <f t="shared" si="140"/>
        <v>&lt;=</v>
      </c>
      <c r="AT190" s="86">
        <f t="shared" si="141"/>
        <v>1.046142578125</v>
      </c>
      <c r="AU190" s="86">
        <f t="shared" si="142"/>
        <v>7</v>
      </c>
      <c r="AV190" s="86" t="b">
        <f t="shared" si="143"/>
        <v>0</v>
      </c>
      <c r="AW190" s="86" t="str">
        <f t="shared" si="144"/>
        <v>Speed</v>
      </c>
      <c r="AX190" s="86" t="str">
        <f t="shared" si="145"/>
        <v>&gt;</v>
      </c>
      <c r="AY190" s="86">
        <f t="shared" si="146"/>
        <v>21.949951171875</v>
      </c>
      <c r="AZ190" s="86">
        <f t="shared" si="147"/>
        <v>2</v>
      </c>
      <c r="BA190" s="86" t="b">
        <f t="shared" si="148"/>
        <v>1</v>
      </c>
      <c r="BB190" s="86" t="str">
        <f t="shared" si="149"/>
        <v>Distance</v>
      </c>
      <c r="BC190" s="86" t="str">
        <f t="shared" si="150"/>
        <v>&lt;=</v>
      </c>
      <c r="BD190" s="86">
        <f t="shared" si="151"/>
        <v>500.308837890625</v>
      </c>
      <c r="BE190" s="86">
        <f t="shared" si="152"/>
        <v>0</v>
      </c>
      <c r="BF190" s="86" t="b">
        <f t="shared" si="153"/>
        <v>0</v>
      </c>
      <c r="BG190" s="86" t="str">
        <f t="shared" si="154"/>
        <v>Distance</v>
      </c>
      <c r="BH190" s="86" t="str">
        <f t="shared" si="155"/>
        <v>&gt;</v>
      </c>
      <c r="BI190" s="86">
        <f t="shared" si="156"/>
        <v>341.0556640625</v>
      </c>
      <c r="BJ190" s="15">
        <f t="shared" si="157"/>
        <v>1</v>
      </c>
      <c r="BK190" s="15" t="str">
        <f t="shared" si="158"/>
        <v>Speed&gt;23,01025390625 AND Distance&lt;=451,504638671875 AND GEBR&lt;=0,85498046875 AND Speed&lt;=24,289794921875 AND GEBR&lt;=1,046142578125 AND Speed&gt;21,949951171875 AND Distance&lt;=500,308837890625 AND Distance&gt;341,0556640625</v>
      </c>
      <c r="BM190" s="15">
        <v>0.333251953125</v>
      </c>
      <c r="BN190" s="15">
        <v>0</v>
      </c>
      <c r="BO190" s="15" t="s">
        <v>2249</v>
      </c>
    </row>
    <row r="191" spans="1:67">
      <c r="A191" s="15">
        <v>188</v>
      </c>
      <c r="B191" s="15">
        <v>0</v>
      </c>
      <c r="C191" s="15">
        <v>1374904</v>
      </c>
      <c r="D191" s="15">
        <f t="shared" si="106"/>
        <v>335</v>
      </c>
      <c r="E191" s="15">
        <f t="shared" si="107"/>
        <v>2744</v>
      </c>
      <c r="F191" s="15">
        <f t="shared" si="108"/>
        <v>335.669921875</v>
      </c>
      <c r="G191" s="15">
        <v>359</v>
      </c>
      <c r="H191" s="15">
        <v>360</v>
      </c>
      <c r="I191" s="15">
        <v>186</v>
      </c>
      <c r="J191" s="15">
        <v>8</v>
      </c>
      <c r="K191" s="15">
        <v>573</v>
      </c>
      <c r="L191" s="15">
        <v>19</v>
      </c>
      <c r="M191" s="15">
        <f t="shared" si="109"/>
        <v>4.638671875E-3</v>
      </c>
      <c r="O191" s="86">
        <f t="shared" si="110"/>
        <v>573</v>
      </c>
      <c r="P191" s="86">
        <f t="shared" si="111"/>
        <v>0.22216796875</v>
      </c>
      <c r="Q191" s="86">
        <f t="shared" si="112"/>
        <v>311</v>
      </c>
      <c r="R191" s="86" t="b">
        <f t="shared" si="113"/>
        <v>1</v>
      </c>
      <c r="S191" s="86" t="str">
        <f t="shared" si="114"/>
        <v>Dummy Node</v>
      </c>
      <c r="T191" s="86" t="str">
        <f t="shared" si="115"/>
        <v>N/A</v>
      </c>
      <c r="U191" s="86" t="str">
        <f t="shared" si="116"/>
        <v>N/A</v>
      </c>
      <c r="V191" s="86">
        <f t="shared" si="117"/>
        <v>270</v>
      </c>
      <c r="W191" s="86" t="b">
        <f t="shared" si="118"/>
        <v>1</v>
      </c>
      <c r="X191" s="86" t="str">
        <f t="shared" si="119"/>
        <v>Speed</v>
      </c>
      <c r="Y191" s="86" t="str">
        <f t="shared" si="120"/>
        <v>&lt;=</v>
      </c>
      <c r="Z191" s="86">
        <f t="shared" si="121"/>
        <v>24.16845703125</v>
      </c>
      <c r="AA191" s="86">
        <f t="shared" si="122"/>
        <v>115</v>
      </c>
      <c r="AB191" s="86" t="b">
        <f t="shared" si="123"/>
        <v>0</v>
      </c>
      <c r="AC191" s="86" t="str">
        <f t="shared" si="124"/>
        <v>Distance</v>
      </c>
      <c r="AD191" s="86" t="str">
        <f t="shared" si="125"/>
        <v>&gt;</v>
      </c>
      <c r="AE191" s="86">
        <f t="shared" si="126"/>
        <v>544.5888671875</v>
      </c>
      <c r="AF191" s="86">
        <f t="shared" si="127"/>
        <v>114</v>
      </c>
      <c r="AG191" s="86" t="b">
        <f t="shared" si="128"/>
        <v>1</v>
      </c>
      <c r="AH191" s="86" t="str">
        <f t="shared" si="129"/>
        <v>GEBR</v>
      </c>
      <c r="AI191" s="86" t="str">
        <f t="shared" si="130"/>
        <v>&lt;=</v>
      </c>
      <c r="AJ191" s="86">
        <f t="shared" si="131"/>
        <v>0.715087890625</v>
      </c>
      <c r="AK191" s="86">
        <f t="shared" si="132"/>
        <v>31</v>
      </c>
      <c r="AL191" s="86" t="b">
        <f t="shared" si="133"/>
        <v>0</v>
      </c>
      <c r="AM191" s="86" t="str">
        <f t="shared" si="134"/>
        <v>Speed</v>
      </c>
      <c r="AN191" s="86" t="str">
        <f t="shared" si="135"/>
        <v>&gt;</v>
      </c>
      <c r="AO191" s="86">
        <f t="shared" si="136"/>
        <v>23.613037109375</v>
      </c>
      <c r="AP191" s="86">
        <f t="shared" si="137"/>
        <v>29</v>
      </c>
      <c r="AQ191" s="86" t="b">
        <f t="shared" si="138"/>
        <v>1</v>
      </c>
      <c r="AR191" s="86" t="str">
        <f t="shared" si="139"/>
        <v>Speed</v>
      </c>
      <c r="AS191" s="86" t="str">
        <f t="shared" si="140"/>
        <v>&lt;=</v>
      </c>
      <c r="AT191" s="86">
        <f t="shared" si="141"/>
        <v>24.882080078125</v>
      </c>
      <c r="AU191" s="86">
        <f t="shared" si="142"/>
        <v>8</v>
      </c>
      <c r="AV191" s="86" t="b">
        <f t="shared" si="143"/>
        <v>1</v>
      </c>
      <c r="AW191" s="86" t="str">
        <f t="shared" si="144"/>
        <v>Distance</v>
      </c>
      <c r="AX191" s="86" t="str">
        <f t="shared" si="145"/>
        <v>&lt;=</v>
      </c>
      <c r="AY191" s="86">
        <f t="shared" si="146"/>
        <v>579.99755859375</v>
      </c>
      <c r="AZ191" s="86">
        <f t="shared" si="147"/>
        <v>2</v>
      </c>
      <c r="BA191" s="86" t="b">
        <f t="shared" si="148"/>
        <v>0</v>
      </c>
      <c r="BB191" s="86" t="str">
        <f t="shared" si="149"/>
        <v>Distance</v>
      </c>
      <c r="BC191" s="86" t="str">
        <f t="shared" si="150"/>
        <v>&gt;</v>
      </c>
      <c r="BD191" s="86">
        <f t="shared" si="151"/>
        <v>500.308837890625</v>
      </c>
      <c r="BE191" s="86">
        <f t="shared" si="152"/>
        <v>0</v>
      </c>
      <c r="BF191" s="86" t="b">
        <f t="shared" si="153"/>
        <v>0</v>
      </c>
      <c r="BG191" s="86" t="str">
        <f t="shared" si="154"/>
        <v>Distance</v>
      </c>
      <c r="BH191" s="86" t="str">
        <f t="shared" si="155"/>
        <v>&gt;</v>
      </c>
      <c r="BI191" s="86">
        <f t="shared" si="156"/>
        <v>341.0556640625</v>
      </c>
      <c r="BJ191" s="15">
        <f t="shared" si="157"/>
        <v>0</v>
      </c>
      <c r="BK191" s="15" t="str">
        <f t="shared" si="158"/>
        <v>Speed&lt;=24,16845703125 AND Distance&gt;544,5888671875 AND GEBR&lt;=0,715087890625 AND Speed&gt;23,613037109375 AND Speed&lt;=24,882080078125 AND Distance&lt;=579,99755859375 AND Distance&gt;500,308837890625 AND Distance&gt;341,0556640625</v>
      </c>
      <c r="BM191" s="15">
        <v>0.333251953125</v>
      </c>
      <c r="BN191" s="15">
        <v>0</v>
      </c>
      <c r="BO191" s="15" t="s">
        <v>2250</v>
      </c>
    </row>
    <row r="192" spans="1:67">
      <c r="A192" s="15">
        <v>189</v>
      </c>
      <c r="B192" s="15">
        <v>-2</v>
      </c>
      <c r="C192" s="15">
        <v>-8192</v>
      </c>
      <c r="D192" s="15">
        <f t="shared" si="106"/>
        <v>-1</v>
      </c>
      <c r="E192" s="15">
        <f t="shared" si="107"/>
        <v>0</v>
      </c>
      <c r="F192" s="15">
        <f t="shared" si="108"/>
        <v>-1</v>
      </c>
      <c r="G192" s="15">
        <v>-1</v>
      </c>
      <c r="H192" s="15">
        <v>-1</v>
      </c>
      <c r="I192" s="15">
        <v>187</v>
      </c>
      <c r="J192" s="15">
        <v>9</v>
      </c>
      <c r="K192" s="15">
        <v>574</v>
      </c>
      <c r="L192" s="15">
        <v>64</v>
      </c>
      <c r="M192" s="15">
        <f t="shared" si="109"/>
        <v>1.5625E-2</v>
      </c>
      <c r="O192" s="86">
        <f t="shared" si="110"/>
        <v>574</v>
      </c>
      <c r="P192" s="86">
        <f t="shared" si="111"/>
        <v>0.22216796875</v>
      </c>
      <c r="Q192" s="86">
        <f t="shared" si="112"/>
        <v>311</v>
      </c>
      <c r="R192" s="86" t="b">
        <f t="shared" si="113"/>
        <v>0</v>
      </c>
      <c r="S192" s="86" t="str">
        <f t="shared" si="114"/>
        <v>Dummy Node</v>
      </c>
      <c r="T192" s="86" t="str">
        <f t="shared" si="115"/>
        <v>N/A</v>
      </c>
      <c r="U192" s="86" t="str">
        <f t="shared" si="116"/>
        <v>N/A</v>
      </c>
      <c r="V192" s="86">
        <f t="shared" si="117"/>
        <v>270</v>
      </c>
      <c r="W192" s="86" t="b">
        <f t="shared" si="118"/>
        <v>1</v>
      </c>
      <c r="X192" s="86" t="str">
        <f t="shared" si="119"/>
        <v>Speed</v>
      </c>
      <c r="Y192" s="86" t="str">
        <f t="shared" si="120"/>
        <v>&lt;=</v>
      </c>
      <c r="Z192" s="86">
        <f t="shared" si="121"/>
        <v>24.16845703125</v>
      </c>
      <c r="AA192" s="86">
        <f t="shared" si="122"/>
        <v>115</v>
      </c>
      <c r="AB192" s="86" t="b">
        <f t="shared" si="123"/>
        <v>0</v>
      </c>
      <c r="AC192" s="86" t="str">
        <f t="shared" si="124"/>
        <v>Distance</v>
      </c>
      <c r="AD192" s="86" t="str">
        <f t="shared" si="125"/>
        <v>&gt;</v>
      </c>
      <c r="AE192" s="86">
        <f t="shared" si="126"/>
        <v>544.5888671875</v>
      </c>
      <c r="AF192" s="86">
        <f t="shared" si="127"/>
        <v>114</v>
      </c>
      <c r="AG192" s="86" t="b">
        <f t="shared" si="128"/>
        <v>1</v>
      </c>
      <c r="AH192" s="86" t="str">
        <f t="shared" si="129"/>
        <v>GEBR</v>
      </c>
      <c r="AI192" s="86" t="str">
        <f t="shared" si="130"/>
        <v>&lt;=</v>
      </c>
      <c r="AJ192" s="86">
        <f t="shared" si="131"/>
        <v>0.715087890625</v>
      </c>
      <c r="AK192" s="86">
        <f t="shared" si="132"/>
        <v>31</v>
      </c>
      <c r="AL192" s="86" t="b">
        <f t="shared" si="133"/>
        <v>0</v>
      </c>
      <c r="AM192" s="86" t="str">
        <f t="shared" si="134"/>
        <v>Speed</v>
      </c>
      <c r="AN192" s="86" t="str">
        <f t="shared" si="135"/>
        <v>&gt;</v>
      </c>
      <c r="AO192" s="86">
        <f t="shared" si="136"/>
        <v>23.613037109375</v>
      </c>
      <c r="AP192" s="86">
        <f t="shared" si="137"/>
        <v>29</v>
      </c>
      <c r="AQ192" s="86" t="b">
        <f t="shared" si="138"/>
        <v>1</v>
      </c>
      <c r="AR192" s="86" t="str">
        <f t="shared" si="139"/>
        <v>Speed</v>
      </c>
      <c r="AS192" s="86" t="str">
        <f t="shared" si="140"/>
        <v>&lt;=</v>
      </c>
      <c r="AT192" s="86">
        <f t="shared" si="141"/>
        <v>24.882080078125</v>
      </c>
      <c r="AU192" s="86">
        <f t="shared" si="142"/>
        <v>8</v>
      </c>
      <c r="AV192" s="86" t="b">
        <f t="shared" si="143"/>
        <v>1</v>
      </c>
      <c r="AW192" s="86" t="str">
        <f t="shared" si="144"/>
        <v>Distance</v>
      </c>
      <c r="AX192" s="86" t="str">
        <f t="shared" si="145"/>
        <v>&lt;=</v>
      </c>
      <c r="AY192" s="86">
        <f t="shared" si="146"/>
        <v>579.99755859375</v>
      </c>
      <c r="AZ192" s="86">
        <f t="shared" si="147"/>
        <v>2</v>
      </c>
      <c r="BA192" s="86" t="b">
        <f t="shared" si="148"/>
        <v>0</v>
      </c>
      <c r="BB192" s="86" t="str">
        <f t="shared" si="149"/>
        <v>Distance</v>
      </c>
      <c r="BC192" s="86" t="str">
        <f t="shared" si="150"/>
        <v>&gt;</v>
      </c>
      <c r="BD192" s="86">
        <f t="shared" si="151"/>
        <v>500.308837890625</v>
      </c>
      <c r="BE192" s="86">
        <f t="shared" si="152"/>
        <v>0</v>
      </c>
      <c r="BF192" s="86" t="b">
        <f t="shared" si="153"/>
        <v>0</v>
      </c>
      <c r="BG192" s="86" t="str">
        <f t="shared" si="154"/>
        <v>Distance</v>
      </c>
      <c r="BH192" s="86" t="str">
        <f t="shared" si="155"/>
        <v>&gt;</v>
      </c>
      <c r="BI192" s="86">
        <f t="shared" si="156"/>
        <v>341.0556640625</v>
      </c>
      <c r="BJ192" s="15">
        <f t="shared" si="157"/>
        <v>0</v>
      </c>
      <c r="BK192" s="15" t="str">
        <f t="shared" si="158"/>
        <v>Speed&lt;=24,16845703125 AND Distance&gt;544,5888671875 AND GEBR&lt;=0,715087890625 AND Speed&gt;23,613037109375 AND Speed&lt;=24,882080078125 AND Distance&lt;=579,99755859375 AND Distance&gt;500,308837890625 AND Distance&gt;341,0556640625</v>
      </c>
      <c r="BM192" s="15">
        <v>0.333251953125</v>
      </c>
      <c r="BN192" s="15">
        <v>0</v>
      </c>
      <c r="BO192" s="15" t="s">
        <v>2251</v>
      </c>
    </row>
    <row r="193" spans="1:67">
      <c r="A193" s="15">
        <v>190</v>
      </c>
      <c r="B193" s="15">
        <v>-2</v>
      </c>
      <c r="C193" s="15">
        <v>-8192</v>
      </c>
      <c r="D193" s="15">
        <f t="shared" si="106"/>
        <v>-1</v>
      </c>
      <c r="E193" s="15">
        <f t="shared" si="107"/>
        <v>0</v>
      </c>
      <c r="F193" s="15">
        <f t="shared" si="108"/>
        <v>-1</v>
      </c>
      <c r="G193" s="15">
        <v>-1</v>
      </c>
      <c r="H193" s="15">
        <v>-1</v>
      </c>
      <c r="I193" s="15">
        <v>187</v>
      </c>
      <c r="J193" s="15">
        <v>9</v>
      </c>
      <c r="K193" s="15">
        <v>575</v>
      </c>
      <c r="L193" s="15">
        <v>1365</v>
      </c>
      <c r="M193" s="15">
        <f t="shared" si="109"/>
        <v>0.333251953125</v>
      </c>
      <c r="O193" s="86">
        <f t="shared" si="110"/>
        <v>575</v>
      </c>
      <c r="P193" s="86">
        <f t="shared" si="111"/>
        <v>6.6650390625E-2</v>
      </c>
      <c r="Q193" s="86">
        <f t="shared" si="112"/>
        <v>312</v>
      </c>
      <c r="R193" s="86" t="b">
        <f t="shared" si="113"/>
        <v>1</v>
      </c>
      <c r="S193" s="86" t="str">
        <f t="shared" si="114"/>
        <v>Dummy Node</v>
      </c>
      <c r="T193" s="86" t="str">
        <f t="shared" si="115"/>
        <v>N/A</v>
      </c>
      <c r="U193" s="86" t="str">
        <f t="shared" si="116"/>
        <v>N/A</v>
      </c>
      <c r="V193" s="86">
        <f t="shared" si="117"/>
        <v>270</v>
      </c>
      <c r="W193" s="86" t="b">
        <f t="shared" si="118"/>
        <v>0</v>
      </c>
      <c r="X193" s="86" t="str">
        <f t="shared" si="119"/>
        <v>Speed</v>
      </c>
      <c r="Y193" s="86" t="str">
        <f t="shared" si="120"/>
        <v>&gt;</v>
      </c>
      <c r="Z193" s="86">
        <f t="shared" si="121"/>
        <v>24.16845703125</v>
      </c>
      <c r="AA193" s="86">
        <f t="shared" si="122"/>
        <v>115</v>
      </c>
      <c r="AB193" s="86" t="b">
        <f t="shared" si="123"/>
        <v>0</v>
      </c>
      <c r="AC193" s="86" t="str">
        <f t="shared" si="124"/>
        <v>Distance</v>
      </c>
      <c r="AD193" s="86" t="str">
        <f t="shared" si="125"/>
        <v>&gt;</v>
      </c>
      <c r="AE193" s="86">
        <f t="shared" si="126"/>
        <v>544.5888671875</v>
      </c>
      <c r="AF193" s="86">
        <f t="shared" si="127"/>
        <v>114</v>
      </c>
      <c r="AG193" s="86" t="b">
        <f t="shared" si="128"/>
        <v>1</v>
      </c>
      <c r="AH193" s="86" t="str">
        <f t="shared" si="129"/>
        <v>GEBR</v>
      </c>
      <c r="AI193" s="86" t="str">
        <f t="shared" si="130"/>
        <v>&lt;=</v>
      </c>
      <c r="AJ193" s="86">
        <f t="shared" si="131"/>
        <v>0.715087890625</v>
      </c>
      <c r="AK193" s="86">
        <f t="shared" si="132"/>
        <v>31</v>
      </c>
      <c r="AL193" s="86" t="b">
        <f t="shared" si="133"/>
        <v>0</v>
      </c>
      <c r="AM193" s="86" t="str">
        <f t="shared" si="134"/>
        <v>Speed</v>
      </c>
      <c r="AN193" s="86" t="str">
        <f t="shared" si="135"/>
        <v>&gt;</v>
      </c>
      <c r="AO193" s="86">
        <f t="shared" si="136"/>
        <v>23.613037109375</v>
      </c>
      <c r="AP193" s="86">
        <f t="shared" si="137"/>
        <v>29</v>
      </c>
      <c r="AQ193" s="86" t="b">
        <f t="shared" si="138"/>
        <v>1</v>
      </c>
      <c r="AR193" s="86" t="str">
        <f t="shared" si="139"/>
        <v>Speed</v>
      </c>
      <c r="AS193" s="86" t="str">
        <f t="shared" si="140"/>
        <v>&lt;=</v>
      </c>
      <c r="AT193" s="86">
        <f t="shared" si="141"/>
        <v>24.882080078125</v>
      </c>
      <c r="AU193" s="86">
        <f t="shared" si="142"/>
        <v>8</v>
      </c>
      <c r="AV193" s="86" t="b">
        <f t="shared" si="143"/>
        <v>1</v>
      </c>
      <c r="AW193" s="86" t="str">
        <f t="shared" si="144"/>
        <v>Distance</v>
      </c>
      <c r="AX193" s="86" t="str">
        <f t="shared" si="145"/>
        <v>&lt;=</v>
      </c>
      <c r="AY193" s="86">
        <f t="shared" si="146"/>
        <v>579.99755859375</v>
      </c>
      <c r="AZ193" s="86">
        <f t="shared" si="147"/>
        <v>2</v>
      </c>
      <c r="BA193" s="86" t="b">
        <f t="shared" si="148"/>
        <v>0</v>
      </c>
      <c r="BB193" s="86" t="str">
        <f t="shared" si="149"/>
        <v>Distance</v>
      </c>
      <c r="BC193" s="86" t="str">
        <f t="shared" si="150"/>
        <v>&gt;</v>
      </c>
      <c r="BD193" s="86">
        <f t="shared" si="151"/>
        <v>500.308837890625</v>
      </c>
      <c r="BE193" s="86">
        <f t="shared" si="152"/>
        <v>0</v>
      </c>
      <c r="BF193" s="86" t="b">
        <f t="shared" si="153"/>
        <v>0</v>
      </c>
      <c r="BG193" s="86" t="str">
        <f t="shared" si="154"/>
        <v>Distance</v>
      </c>
      <c r="BH193" s="86" t="str">
        <f t="shared" si="155"/>
        <v>&gt;</v>
      </c>
      <c r="BI193" s="86">
        <f t="shared" si="156"/>
        <v>341.0556640625</v>
      </c>
      <c r="BJ193" s="15">
        <f t="shared" si="157"/>
        <v>1</v>
      </c>
      <c r="BK193" s="15" t="str">
        <f t="shared" si="158"/>
        <v>Speed&gt;24,16845703125 AND Distance&gt;544,5888671875 AND GEBR&lt;=0,715087890625 AND Speed&gt;23,613037109375 AND Speed&lt;=24,882080078125 AND Distance&lt;=579,99755859375 AND Distance&gt;500,308837890625 AND Distance&gt;341,0556640625</v>
      </c>
      <c r="BM193" s="15">
        <v>0.333251953125</v>
      </c>
      <c r="BN193" s="15">
        <v>0</v>
      </c>
      <c r="BO193" s="15" t="s">
        <v>2254</v>
      </c>
    </row>
    <row r="194" spans="1:67">
      <c r="A194" s="15">
        <v>191</v>
      </c>
      <c r="B194" s="15">
        <v>0</v>
      </c>
      <c r="C194" s="15">
        <v>185582</v>
      </c>
      <c r="D194" s="15">
        <f t="shared" si="106"/>
        <v>45</v>
      </c>
      <c r="E194" s="15">
        <f t="shared" si="107"/>
        <v>1262</v>
      </c>
      <c r="F194" s="15">
        <f t="shared" si="108"/>
        <v>45.30810546875</v>
      </c>
      <c r="G194" s="15">
        <v>193</v>
      </c>
      <c r="H194" s="15">
        <v>194</v>
      </c>
      <c r="I194" s="15">
        <v>65</v>
      </c>
      <c r="J194" s="15">
        <v>6</v>
      </c>
      <c r="K194" s="15">
        <v>576</v>
      </c>
      <c r="L194" s="15">
        <v>193</v>
      </c>
      <c r="M194" s="15">
        <f t="shared" si="109"/>
        <v>4.7119140625E-2</v>
      </c>
      <c r="O194" s="86">
        <f t="shared" si="110"/>
        <v>576</v>
      </c>
      <c r="P194" s="86">
        <f t="shared" si="111"/>
        <v>6.6650390625E-2</v>
      </c>
      <c r="Q194" s="86">
        <f t="shared" si="112"/>
        <v>312</v>
      </c>
      <c r="R194" s="86" t="b">
        <f t="shared" si="113"/>
        <v>0</v>
      </c>
      <c r="S194" s="86" t="str">
        <f t="shared" si="114"/>
        <v>Dummy Node</v>
      </c>
      <c r="T194" s="86" t="str">
        <f t="shared" si="115"/>
        <v>N/A</v>
      </c>
      <c r="U194" s="86" t="str">
        <f t="shared" si="116"/>
        <v>N/A</v>
      </c>
      <c r="V194" s="86">
        <f t="shared" si="117"/>
        <v>270</v>
      </c>
      <c r="W194" s="86" t="b">
        <f t="shared" si="118"/>
        <v>0</v>
      </c>
      <c r="X194" s="86" t="str">
        <f t="shared" si="119"/>
        <v>Speed</v>
      </c>
      <c r="Y194" s="86" t="str">
        <f t="shared" si="120"/>
        <v>&gt;</v>
      </c>
      <c r="Z194" s="86">
        <f t="shared" si="121"/>
        <v>24.16845703125</v>
      </c>
      <c r="AA194" s="86">
        <f t="shared" si="122"/>
        <v>115</v>
      </c>
      <c r="AB194" s="86" t="b">
        <f t="shared" si="123"/>
        <v>0</v>
      </c>
      <c r="AC194" s="86" t="str">
        <f t="shared" si="124"/>
        <v>Distance</v>
      </c>
      <c r="AD194" s="86" t="str">
        <f t="shared" si="125"/>
        <v>&gt;</v>
      </c>
      <c r="AE194" s="86">
        <f t="shared" si="126"/>
        <v>544.5888671875</v>
      </c>
      <c r="AF194" s="86">
        <f t="shared" si="127"/>
        <v>114</v>
      </c>
      <c r="AG194" s="86" t="b">
        <f t="shared" si="128"/>
        <v>1</v>
      </c>
      <c r="AH194" s="86" t="str">
        <f t="shared" si="129"/>
        <v>GEBR</v>
      </c>
      <c r="AI194" s="86" t="str">
        <f t="shared" si="130"/>
        <v>&lt;=</v>
      </c>
      <c r="AJ194" s="86">
        <f t="shared" si="131"/>
        <v>0.715087890625</v>
      </c>
      <c r="AK194" s="86">
        <f t="shared" si="132"/>
        <v>31</v>
      </c>
      <c r="AL194" s="86" t="b">
        <f t="shared" si="133"/>
        <v>0</v>
      </c>
      <c r="AM194" s="86" t="str">
        <f t="shared" si="134"/>
        <v>Speed</v>
      </c>
      <c r="AN194" s="86" t="str">
        <f t="shared" si="135"/>
        <v>&gt;</v>
      </c>
      <c r="AO194" s="86">
        <f t="shared" si="136"/>
        <v>23.613037109375</v>
      </c>
      <c r="AP194" s="86">
        <f t="shared" si="137"/>
        <v>29</v>
      </c>
      <c r="AQ194" s="86" t="b">
        <f t="shared" si="138"/>
        <v>1</v>
      </c>
      <c r="AR194" s="86" t="str">
        <f t="shared" si="139"/>
        <v>Speed</v>
      </c>
      <c r="AS194" s="86" t="str">
        <f t="shared" si="140"/>
        <v>&lt;=</v>
      </c>
      <c r="AT194" s="86">
        <f t="shared" si="141"/>
        <v>24.882080078125</v>
      </c>
      <c r="AU194" s="86">
        <f t="shared" si="142"/>
        <v>8</v>
      </c>
      <c r="AV194" s="86" t="b">
        <f t="shared" si="143"/>
        <v>1</v>
      </c>
      <c r="AW194" s="86" t="str">
        <f t="shared" si="144"/>
        <v>Distance</v>
      </c>
      <c r="AX194" s="86" t="str">
        <f t="shared" si="145"/>
        <v>&lt;=</v>
      </c>
      <c r="AY194" s="86">
        <f t="shared" si="146"/>
        <v>579.99755859375</v>
      </c>
      <c r="AZ194" s="86">
        <f t="shared" si="147"/>
        <v>2</v>
      </c>
      <c r="BA194" s="86" t="b">
        <f t="shared" si="148"/>
        <v>0</v>
      </c>
      <c r="BB194" s="86" t="str">
        <f t="shared" si="149"/>
        <v>Distance</v>
      </c>
      <c r="BC194" s="86" t="str">
        <f t="shared" si="150"/>
        <v>&gt;</v>
      </c>
      <c r="BD194" s="86">
        <f t="shared" si="151"/>
        <v>500.308837890625</v>
      </c>
      <c r="BE194" s="86">
        <f t="shared" si="152"/>
        <v>0</v>
      </c>
      <c r="BF194" s="86" t="b">
        <f t="shared" si="153"/>
        <v>0</v>
      </c>
      <c r="BG194" s="86" t="str">
        <f t="shared" si="154"/>
        <v>Distance</v>
      </c>
      <c r="BH194" s="86" t="str">
        <f t="shared" si="155"/>
        <v>&gt;</v>
      </c>
      <c r="BI194" s="86">
        <f t="shared" si="156"/>
        <v>341.0556640625</v>
      </c>
      <c r="BJ194" s="15">
        <f t="shared" si="157"/>
        <v>1</v>
      </c>
      <c r="BK194" s="15" t="str">
        <f t="shared" si="158"/>
        <v>Speed&gt;24,16845703125 AND Distance&gt;544,5888671875 AND GEBR&lt;=0,715087890625 AND Speed&gt;23,613037109375 AND Speed&lt;=24,882080078125 AND Distance&lt;=579,99755859375 AND Distance&gt;500,308837890625 AND Distance&gt;341,0556640625</v>
      </c>
      <c r="BM194" s="15">
        <v>0.333251953125</v>
      </c>
      <c r="BN194" s="15">
        <v>0</v>
      </c>
      <c r="BO194" s="15" t="s">
        <v>2257</v>
      </c>
    </row>
    <row r="195" spans="1:67">
      <c r="A195" s="15">
        <v>192</v>
      </c>
      <c r="B195" s="15">
        <v>1</v>
      </c>
      <c r="C195" s="15">
        <v>31924</v>
      </c>
      <c r="D195" s="15">
        <f t="shared" si="106"/>
        <v>7</v>
      </c>
      <c r="E195" s="15">
        <f t="shared" si="107"/>
        <v>3252</v>
      </c>
      <c r="F195" s="15">
        <f t="shared" si="108"/>
        <v>7.7939453125</v>
      </c>
      <c r="G195" s="15">
        <v>433</v>
      </c>
      <c r="H195" s="15">
        <v>434</v>
      </c>
      <c r="I195" s="15">
        <v>65</v>
      </c>
      <c r="J195" s="15">
        <v>6</v>
      </c>
      <c r="K195" s="15">
        <v>577</v>
      </c>
      <c r="L195" s="15">
        <v>6</v>
      </c>
      <c r="M195" s="15">
        <f t="shared" si="109"/>
        <v>1.46484375E-3</v>
      </c>
      <c r="O195" s="86">
        <f t="shared" si="110"/>
        <v>577</v>
      </c>
      <c r="P195" s="86">
        <f t="shared" si="111"/>
        <v>0.333251953125</v>
      </c>
      <c r="Q195" s="86">
        <f t="shared" si="112"/>
        <v>317</v>
      </c>
      <c r="R195" s="86" t="b">
        <f t="shared" si="113"/>
        <v>1</v>
      </c>
      <c r="S195" s="86" t="str">
        <f t="shared" si="114"/>
        <v>Dummy Node</v>
      </c>
      <c r="T195" s="86" t="str">
        <f t="shared" si="115"/>
        <v>N/A</v>
      </c>
      <c r="U195" s="86" t="str">
        <f t="shared" si="116"/>
        <v>N/A</v>
      </c>
      <c r="V195" s="86">
        <f t="shared" si="117"/>
        <v>291</v>
      </c>
      <c r="W195" s="86" t="b">
        <f t="shared" si="118"/>
        <v>1</v>
      </c>
      <c r="X195" s="86" t="str">
        <f t="shared" si="119"/>
        <v>Speed</v>
      </c>
      <c r="Y195" s="86" t="str">
        <f t="shared" si="120"/>
        <v>&lt;=</v>
      </c>
      <c r="Z195" s="86">
        <f t="shared" si="121"/>
        <v>10.6767578125</v>
      </c>
      <c r="AA195" s="86">
        <f t="shared" si="122"/>
        <v>289</v>
      </c>
      <c r="AB195" s="86" t="b">
        <f t="shared" si="123"/>
        <v>1</v>
      </c>
      <c r="AC195" s="86" t="str">
        <f t="shared" si="124"/>
        <v>Speed</v>
      </c>
      <c r="AD195" s="86" t="str">
        <f t="shared" si="125"/>
        <v>&lt;=</v>
      </c>
      <c r="AE195" s="86">
        <f t="shared" si="126"/>
        <v>11.22900390625</v>
      </c>
      <c r="AF195" s="86">
        <f t="shared" si="127"/>
        <v>123</v>
      </c>
      <c r="AG195" s="86" t="b">
        <f t="shared" si="128"/>
        <v>1</v>
      </c>
      <c r="AH195" s="86" t="str">
        <f t="shared" si="129"/>
        <v>Distance</v>
      </c>
      <c r="AI195" s="86" t="str">
        <f t="shared" si="130"/>
        <v>&lt;=</v>
      </c>
      <c r="AJ195" s="86">
        <f t="shared" si="131"/>
        <v>139.6171875</v>
      </c>
      <c r="AK195" s="86">
        <f t="shared" si="132"/>
        <v>26</v>
      </c>
      <c r="AL195" s="86" t="b">
        <f t="shared" si="133"/>
        <v>1</v>
      </c>
      <c r="AM195" s="86" t="str">
        <f t="shared" si="134"/>
        <v>Speed</v>
      </c>
      <c r="AN195" s="86" t="str">
        <f t="shared" si="135"/>
        <v>&lt;=</v>
      </c>
      <c r="AO195" s="86">
        <f t="shared" si="136"/>
        <v>12.110107421875</v>
      </c>
      <c r="AP195" s="86">
        <f t="shared" si="137"/>
        <v>6</v>
      </c>
      <c r="AQ195" s="86" t="b">
        <f t="shared" si="138"/>
        <v>0</v>
      </c>
      <c r="AR195" s="86" t="str">
        <f t="shared" si="139"/>
        <v>Distance</v>
      </c>
      <c r="AS195" s="86" t="str">
        <f t="shared" si="140"/>
        <v>&gt;</v>
      </c>
      <c r="AT195" s="86">
        <f t="shared" si="141"/>
        <v>121.75244140625</v>
      </c>
      <c r="AU195" s="86">
        <f t="shared" si="142"/>
        <v>3</v>
      </c>
      <c r="AV195" s="86" t="b">
        <f t="shared" si="143"/>
        <v>0</v>
      </c>
      <c r="AW195" s="86" t="str">
        <f t="shared" si="144"/>
        <v>Distance</v>
      </c>
      <c r="AX195" s="86" t="str">
        <f t="shared" si="145"/>
        <v>&gt;</v>
      </c>
      <c r="AY195" s="86">
        <f t="shared" si="146"/>
        <v>87.981201171875</v>
      </c>
      <c r="AZ195" s="86">
        <f t="shared" si="147"/>
        <v>1</v>
      </c>
      <c r="BA195" s="86" t="b">
        <f t="shared" si="148"/>
        <v>1</v>
      </c>
      <c r="BB195" s="86" t="str">
        <f t="shared" si="149"/>
        <v>Speed</v>
      </c>
      <c r="BC195" s="86" t="str">
        <f t="shared" si="150"/>
        <v>&lt;=</v>
      </c>
      <c r="BD195" s="86">
        <f t="shared" si="151"/>
        <v>12.778564453125</v>
      </c>
      <c r="BE195" s="86">
        <f t="shared" si="152"/>
        <v>0</v>
      </c>
      <c r="BF195" s="86" t="b">
        <f t="shared" si="153"/>
        <v>1</v>
      </c>
      <c r="BG195" s="86" t="str">
        <f t="shared" si="154"/>
        <v>Distance</v>
      </c>
      <c r="BH195" s="86" t="str">
        <f t="shared" si="155"/>
        <v>&lt;=</v>
      </c>
      <c r="BI195" s="86">
        <f t="shared" si="156"/>
        <v>341.0556640625</v>
      </c>
      <c r="BJ195" s="15">
        <f t="shared" si="157"/>
        <v>0</v>
      </c>
      <c r="BK195" s="15" t="str">
        <f t="shared" si="158"/>
        <v>Speed&lt;=10,6767578125 AND Speed&lt;=11,22900390625 AND Distance&lt;=139,6171875 AND Speed&lt;=12,110107421875 AND Distance&gt;121,75244140625 AND Distance&gt;87,981201171875 AND Speed&lt;=12,778564453125 AND Distance&lt;=341,0556640625</v>
      </c>
      <c r="BM195" s="15">
        <v>0.333251953125</v>
      </c>
      <c r="BN195" s="15">
        <v>0</v>
      </c>
      <c r="BO195" s="15" t="s">
        <v>2258</v>
      </c>
    </row>
    <row r="196" spans="1:67">
      <c r="A196" s="15">
        <v>193</v>
      </c>
      <c r="B196" s="15">
        <v>0</v>
      </c>
      <c r="C196" s="15">
        <v>162618</v>
      </c>
      <c r="D196" s="15">
        <f t="shared" ref="D196:D259" si="159">IF(C196&lt;&gt;-8192,INT(C196/2^12),-1)</f>
        <v>39</v>
      </c>
      <c r="E196" s="15">
        <f t="shared" ref="E196:E259" si="160">IF(C196 &lt;&gt; -8192, MOD(C196, 2^12), 0)</f>
        <v>2874</v>
      </c>
      <c r="F196" s="15">
        <f t="shared" ref="F196:F259" si="161">D196+(E196/2^12)</f>
        <v>39.70166015625</v>
      </c>
      <c r="G196" s="15">
        <v>369</v>
      </c>
      <c r="H196" s="15">
        <v>370</v>
      </c>
      <c r="I196" s="15">
        <v>191</v>
      </c>
      <c r="J196" s="15">
        <v>7</v>
      </c>
      <c r="K196" s="15">
        <v>578</v>
      </c>
      <c r="L196" s="15">
        <v>21</v>
      </c>
      <c r="M196" s="15">
        <f t="shared" ref="M196:M259" si="162">IF(L196 &gt;= 2^12, "Error: Wrong Probability!", L196/2^12)</f>
        <v>5.126953125E-3</v>
      </c>
      <c r="O196" s="86">
        <f t="shared" ref="O196:O259" si="163">K196</f>
        <v>578</v>
      </c>
      <c r="P196" s="86">
        <f t="shared" ref="P196:P259" si="164">VLOOKUP(O196,$A$3:$M$1025,13,FALSE)</f>
        <v>0.333251953125</v>
      </c>
      <c r="Q196" s="86">
        <f t="shared" ref="Q196:Q259" si="165">VLOOKUP(O196,$A$3:$I$1025,9,FALSE)</f>
        <v>317</v>
      </c>
      <c r="R196" s="86" t="b">
        <f t="shared" ref="R196:R259" si="166">IF(VLOOKUP(Q196,$A$3:$G$1025,7,FALSE) = O196, TRUE, IF(VLOOKUP(Q196, $A$3:$H$1025,8,FALSE) = O196, FALSE, "Error: Invalid Decision!"))</f>
        <v>0</v>
      </c>
      <c r="S196" s="86" t="str">
        <f t="shared" ref="S196:S259" si="167">IF(VLOOKUP(Q196,$A$3:$B$1025,2,FALSE) = 0, "Distance", IF(VLOOKUP(Q196,$A$3:$B$1025,2,FALSE) = 1, "Speed", IF(VLOOKUP(Q196,$A$3:$B$1025,2,FALSE) = 2, "GEBR", "Dummy Node")))</f>
        <v>Dummy Node</v>
      </c>
      <c r="T196" s="86" t="str">
        <f t="shared" ref="T196:T259" si="168">IF(S196="Dummy Node","N/A",IF(R196,"&lt;=","&gt;"))</f>
        <v>N/A</v>
      </c>
      <c r="U196" s="86" t="str">
        <f t="shared" ref="U196:U259" si="169">IF(S196="Dummy Node","N/A",VLOOKUP(Q196,$A$3:$F$1025,6,FALSE))</f>
        <v>N/A</v>
      </c>
      <c r="V196" s="86">
        <f t="shared" ref="V196:V259" si="170">VLOOKUP(Q196,$A$3:$I$1025,9,FALSE)</f>
        <v>291</v>
      </c>
      <c r="W196" s="86" t="b">
        <f t="shared" ref="W196:W259" si="171">IF(VLOOKUP(V196,$A$3:$G$1025,7,FALSE) = Q196, TRUE, IF(VLOOKUP(V196, $A$3:$H$1025,8,FALSE) = Q196, FALSE, "Error: Invalid Decision!"))</f>
        <v>1</v>
      </c>
      <c r="X196" s="86" t="str">
        <f t="shared" ref="X196:X259" si="172">IF(VLOOKUP(V196,$A$3:$B$1025,2,FALSE) = 0, "Distance", IF(VLOOKUP(V196,$A$3:$B$1025,2,FALSE) = 1, "Speed", IF(VLOOKUP(V196,$A$3:$B$1025,2,FALSE) = 2, "GEBR", "Dummy Node")))</f>
        <v>Speed</v>
      </c>
      <c r="Y196" s="86" t="str">
        <f t="shared" ref="Y196:Y259" si="173">IF(X196="Dummy Node","N/A",IF(W196,"&lt;=","&gt;"))</f>
        <v>&lt;=</v>
      </c>
      <c r="Z196" s="86">
        <f t="shared" ref="Z196:Z259" si="174">IF(X196="Dummy Node","N/A",VLOOKUP(V196,$A$3:$F$1025,6,FALSE))</f>
        <v>10.6767578125</v>
      </c>
      <c r="AA196" s="86">
        <f t="shared" ref="AA196:AA259" si="175">VLOOKUP(V196,$A$3:$I$1025,9,FALSE)</f>
        <v>289</v>
      </c>
      <c r="AB196" s="86" t="b">
        <f t="shared" ref="AB196:AB259" si="176">IF(VLOOKUP(AA196,$A$3:$G$1025,7,FALSE) = V196, TRUE, IF(VLOOKUP(AA196, $A$3:$H$1025,8,FALSE) = V196, FALSE, "Error: Invalid Decision!"))</f>
        <v>1</v>
      </c>
      <c r="AC196" s="86" t="str">
        <f t="shared" ref="AC196:AC259" si="177">IF(VLOOKUP(AA196,$A$3:$B$1025,2,FALSE) = 0, "Distance", IF(VLOOKUP(AA196,$A$3:$B$1025,2,FALSE) = 1, "Speed", IF(VLOOKUP(AA196,$A$3:$B$1025,2,FALSE) = 2, "GEBR", "Dummy Node")))</f>
        <v>Speed</v>
      </c>
      <c r="AD196" s="86" t="str">
        <f t="shared" ref="AD196:AD259" si="178">IF(AC196="Dummy Node","N/A",IF(AB196,"&lt;=","&gt;"))</f>
        <v>&lt;=</v>
      </c>
      <c r="AE196" s="86">
        <f t="shared" ref="AE196:AE259" si="179">IF(AC196="Dummy Node","N/A",VLOOKUP(AA196,$A$3:$F$1025,6,FALSE))</f>
        <v>11.22900390625</v>
      </c>
      <c r="AF196" s="86">
        <f t="shared" ref="AF196:AF259" si="180">VLOOKUP(AA196,$A$3:$I$1025,9,FALSE)</f>
        <v>123</v>
      </c>
      <c r="AG196" s="86" t="b">
        <f t="shared" ref="AG196:AG259" si="181">IF(VLOOKUP(AF196,$A$3:$G$1025,7,FALSE) = AA196, TRUE, IF(VLOOKUP(AF196, $A$3:$H$1025,8,FALSE) = AA196, FALSE, "Error: Invalid Decision!"))</f>
        <v>1</v>
      </c>
      <c r="AH196" s="86" t="str">
        <f t="shared" ref="AH196:AH259" si="182">IF(VLOOKUP(AF196,$A$3:$B$1025,2,FALSE) = 0, "Distance", IF(VLOOKUP(AF196,$A$3:$B$1025,2,FALSE) = 1, "Speed", IF(VLOOKUP(AF196,$A$3:$B$1025,2,FALSE) = 2, "GEBR", "Dummy Node")))</f>
        <v>Distance</v>
      </c>
      <c r="AI196" s="86" t="str">
        <f t="shared" ref="AI196:AI259" si="183">IF(AH196="Dummy Node","N/A",IF(AG196,"&lt;=","&gt;"))</f>
        <v>&lt;=</v>
      </c>
      <c r="AJ196" s="86">
        <f t="shared" ref="AJ196:AJ259" si="184">IF(AH196="Dummy Node","N/A",VLOOKUP(AF196,$A$3:$F$1025,6,FALSE))</f>
        <v>139.6171875</v>
      </c>
      <c r="AK196" s="86">
        <f t="shared" ref="AK196:AK259" si="185">VLOOKUP(AF196,$A$3:$I$1025,9,FALSE)</f>
        <v>26</v>
      </c>
      <c r="AL196" s="86" t="b">
        <f t="shared" ref="AL196:AL259" si="186">IF(VLOOKUP(AK196,$A$3:$G$1025,7,FALSE) = AF196, TRUE, IF(VLOOKUP(AK196, $A$3:$H$1025,8,FALSE) = AF196, FALSE, "Error: Invalid Decision!"))</f>
        <v>1</v>
      </c>
      <c r="AM196" s="86" t="str">
        <f t="shared" ref="AM196:AM259" si="187">IF(VLOOKUP(AK196,$A$3:$B$1025,2,FALSE) = 0, "Distance", IF(VLOOKUP(AK196,$A$3:$B$1025,2,FALSE) = 1, "Speed", IF(VLOOKUP(AK196,$A$3:$B$1025,2,FALSE) = 2, "GEBR", "Dummy Node")))</f>
        <v>Speed</v>
      </c>
      <c r="AN196" s="86" t="str">
        <f t="shared" ref="AN196:AN259" si="188">IF(AM196="Dummy Node","N/A",IF(AL196,"&lt;=","&gt;"))</f>
        <v>&lt;=</v>
      </c>
      <c r="AO196" s="86">
        <f t="shared" ref="AO196:AO259" si="189">IF(AM196="Dummy Node","N/A",VLOOKUP(AK196,$A$3:$F$1025,6,FALSE))</f>
        <v>12.110107421875</v>
      </c>
      <c r="AP196" s="86">
        <f t="shared" ref="AP196:AP259" si="190">VLOOKUP(AK196,$A$3:$I$1025,9,FALSE)</f>
        <v>6</v>
      </c>
      <c r="AQ196" s="86" t="b">
        <f t="shared" ref="AQ196:AQ259" si="191">IF(VLOOKUP(AP196,$A$3:$G$1025,7,FALSE) = AK196, TRUE, IF(VLOOKUP(AP196, $A$3:$H$1025,8,FALSE) = AK196, FALSE, "Error: Invalid Decision!"))</f>
        <v>0</v>
      </c>
      <c r="AR196" s="86" t="str">
        <f t="shared" ref="AR196:AR259" si="192">IF(VLOOKUP(AP196,$A$3:$B$1025,2,FALSE) = 0, "Distance", IF(VLOOKUP(AP196,$A$3:$B$1025,2,FALSE) = 1, "Speed", IF(VLOOKUP(AP196,$A$3:$B$1025,2,FALSE) = 2, "GEBR", "Dummy Node")))</f>
        <v>Distance</v>
      </c>
      <c r="AS196" s="86" t="str">
        <f t="shared" ref="AS196:AS259" si="193">IF(AR196="Dummy Node","N/A",IF(AQ196,"&lt;=","&gt;"))</f>
        <v>&gt;</v>
      </c>
      <c r="AT196" s="86">
        <f t="shared" ref="AT196:AT259" si="194">IF(AR196="Dummy Node","N/A",VLOOKUP(AP196,$A$3:$F$1025,6,FALSE))</f>
        <v>121.75244140625</v>
      </c>
      <c r="AU196" s="86">
        <f t="shared" ref="AU196:AU259" si="195">VLOOKUP(AP196,$A$3:$I$1025,9,FALSE)</f>
        <v>3</v>
      </c>
      <c r="AV196" s="86" t="b">
        <f t="shared" ref="AV196:AV259" si="196">IF(VLOOKUP(AU196,$A$3:$G$1025,7,FALSE) = AP196, TRUE, IF(VLOOKUP(AU196, $A$3:$H$1025,8,FALSE) = AP196, FALSE, "Error: Invalid Decision!"))</f>
        <v>0</v>
      </c>
      <c r="AW196" s="86" t="str">
        <f t="shared" ref="AW196:AW259" si="197">IF(VLOOKUP(AU196,$A$3:$B$1025,2,FALSE) = 0, "Distance", IF(VLOOKUP(AU196,$A$3:$B$1025,2,FALSE) = 1, "Speed", IF(VLOOKUP(AU196,$A$3:$B$1025,2,FALSE) = 2, "GEBR", "Dummy Node")))</f>
        <v>Distance</v>
      </c>
      <c r="AX196" s="86" t="str">
        <f t="shared" ref="AX196:AX259" si="198">IF(AW196="Dummy Node","N/A",IF(AV196,"&lt;=","&gt;"))</f>
        <v>&gt;</v>
      </c>
      <c r="AY196" s="86">
        <f t="shared" ref="AY196:AY259" si="199">IF(AW196="Dummy Node","N/A",VLOOKUP(AU196,$A$3:$F$1025,6,FALSE))</f>
        <v>87.981201171875</v>
      </c>
      <c r="AZ196" s="86">
        <f t="shared" ref="AZ196:AZ259" si="200">VLOOKUP(AU196,$A$3:$I$1025,9,FALSE)</f>
        <v>1</v>
      </c>
      <c r="BA196" s="86" t="b">
        <f t="shared" ref="BA196:BA259" si="201">IF(VLOOKUP(AZ196,$A$3:$G$1025,7,FALSE) = AU196, TRUE, IF(VLOOKUP(AZ196, $A$3:$H$1025,8,FALSE) = AU196, FALSE, "Error: Invalid Decision!"))</f>
        <v>1</v>
      </c>
      <c r="BB196" s="86" t="str">
        <f t="shared" ref="BB196:BB259" si="202">IF(VLOOKUP(AZ196,$A$3:$B$1025,2,FALSE) = 0, "Distance", IF(VLOOKUP(AZ196,$A$3:$B$1025,2,FALSE) = 1, "Speed", IF(VLOOKUP(AZ196,$A$3:$B$1025,2,FALSE) = 2, "GEBR", "Dummy Node")))</f>
        <v>Speed</v>
      </c>
      <c r="BC196" s="86" t="str">
        <f t="shared" ref="BC196:BC259" si="203">IF(BB196="Dummy Node","N/A",IF(BA196,"&lt;=","&gt;"))</f>
        <v>&lt;=</v>
      </c>
      <c r="BD196" s="86">
        <f t="shared" ref="BD196:BD259" si="204">IF(BB196="Dummy Node","N/A",VLOOKUP(AZ196,$A$3:$F$1025,6,FALSE))</f>
        <v>12.778564453125</v>
      </c>
      <c r="BE196" s="86">
        <f t="shared" ref="BE196:BE259" si="205">VLOOKUP(AZ196,$A$3:$I$1025,9,FALSE)</f>
        <v>0</v>
      </c>
      <c r="BF196" s="86" t="b">
        <f t="shared" ref="BF196:BF259" si="206">IF(VLOOKUP(BE196,$A$3:$G$1025,7,FALSE) = AZ196, TRUE, IF(VLOOKUP(BE196, $A$3:$H$1025,8,FALSE) = AZ196, FALSE, "Error: Invalid Decision!"))</f>
        <v>1</v>
      </c>
      <c r="BG196" s="86" t="str">
        <f t="shared" ref="BG196:BG259" si="207">IF(VLOOKUP(BE196,$A$3:$B$1025,2,FALSE) = 0, "Distance", IF(VLOOKUP(BE196,$A$3:$B$1025,2,FALSE) = 1, "Speed", IF(VLOOKUP(BE196,$A$3:$B$1025,2,FALSE) = 2, "GEBR", "Dummy Node")))</f>
        <v>Distance</v>
      </c>
      <c r="BH196" s="86" t="str">
        <f t="shared" ref="BH196:BH259" si="208">IF(BG196="Dummy Node","N/A",IF(BF196,"&lt;=","&gt;"))</f>
        <v>&lt;=</v>
      </c>
      <c r="BI196" s="86">
        <f t="shared" ref="BI196:BI259" si="209">IF(BG196="Dummy Node","N/A",VLOOKUP(BE196,$A$3:$F$1025,6,FALSE))</f>
        <v>341.0556640625</v>
      </c>
      <c r="BJ196" s="15">
        <f t="shared" ref="BJ196:BJ259" si="210">IF(P196&lt;0.5/3, 1, 0)</f>
        <v>0</v>
      </c>
      <c r="BK196" s="15" t="str">
        <f t="shared" ref="BK196:BK259" si="211">CONCATENATE(IF(S196 = "Dummy Node","", CONCATENATE(S196,T196,U196," AND ")), IF(X196 = "Dummy Node","", CONCATENATE(X196,Y196,Z196," AND ")), IF(AC196 = "Dummy Node","", CONCATENATE(AC196,AD196,AE196," AND ")), IF(AH196 = "Dummy Node","", CONCATENATE(AH196,AI196,AJ196," AND ")), IF(AM196 = "Dummy Node","", CONCATENATE(AM196,AN196,AO196," AND ")), IF(AR196 = "Dummy Node","", CONCATENATE(AR196,AS196,AT196," AND ")), IF(AW196 = "Dummy Node","", CONCATENATE(AW196,AX196,AY196," AND ")), IF(BB196 = "Dummy Node","", CONCATENATE(BB196,BC196,BD196," AND ")), IF(BG196 = "Dummy Node","", CONCATENATE(BG196,BH196,BI196)))</f>
        <v>Speed&lt;=10,6767578125 AND Speed&lt;=11,22900390625 AND Distance&lt;=139,6171875 AND Speed&lt;=12,110107421875 AND Distance&gt;121,75244140625 AND Distance&gt;87,981201171875 AND Speed&lt;=12,778564453125 AND Distance&lt;=341,0556640625</v>
      </c>
      <c r="BM196" s="15">
        <v>0.333251953125</v>
      </c>
      <c r="BN196" s="15">
        <v>0</v>
      </c>
      <c r="BO196" s="15" t="s">
        <v>2261</v>
      </c>
    </row>
    <row r="197" spans="1:67">
      <c r="A197" s="15">
        <v>194</v>
      </c>
      <c r="B197" s="15">
        <v>1</v>
      </c>
      <c r="C197" s="15">
        <v>26332</v>
      </c>
      <c r="D197" s="15">
        <f t="shared" si="159"/>
        <v>6</v>
      </c>
      <c r="E197" s="15">
        <f t="shared" si="160"/>
        <v>1756</v>
      </c>
      <c r="F197" s="15">
        <f t="shared" si="161"/>
        <v>6.4287109375</v>
      </c>
      <c r="G197" s="15">
        <v>195</v>
      </c>
      <c r="H197" s="15">
        <v>196</v>
      </c>
      <c r="I197" s="15">
        <v>191</v>
      </c>
      <c r="J197" s="15">
        <v>7</v>
      </c>
      <c r="K197" s="15">
        <v>583</v>
      </c>
      <c r="L197" s="15">
        <v>975</v>
      </c>
      <c r="M197" s="15">
        <f t="shared" si="162"/>
        <v>0.238037109375</v>
      </c>
      <c r="O197" s="86">
        <f t="shared" si="163"/>
        <v>583</v>
      </c>
      <c r="P197" s="86">
        <f t="shared" si="164"/>
        <v>0.333251953125</v>
      </c>
      <c r="Q197" s="86">
        <f t="shared" si="165"/>
        <v>325</v>
      </c>
      <c r="R197" s="86" t="b">
        <f t="shared" si="166"/>
        <v>1</v>
      </c>
      <c r="S197" s="86" t="str">
        <f t="shared" si="167"/>
        <v>Dummy Node</v>
      </c>
      <c r="T197" s="86" t="str">
        <f t="shared" si="168"/>
        <v>N/A</v>
      </c>
      <c r="U197" s="86" t="str">
        <f t="shared" si="169"/>
        <v>N/A</v>
      </c>
      <c r="V197" s="86">
        <f t="shared" si="170"/>
        <v>323</v>
      </c>
      <c r="W197" s="86" t="b">
        <f t="shared" si="171"/>
        <v>1</v>
      </c>
      <c r="X197" s="86" t="str">
        <f t="shared" si="172"/>
        <v>Speed</v>
      </c>
      <c r="Y197" s="86" t="str">
        <f t="shared" si="173"/>
        <v>&lt;=</v>
      </c>
      <c r="Z197" s="86">
        <f t="shared" si="174"/>
        <v>27.092041015625</v>
      </c>
      <c r="AA197" s="86">
        <f t="shared" si="175"/>
        <v>321</v>
      </c>
      <c r="AB197" s="86" t="b">
        <f t="shared" si="176"/>
        <v>1</v>
      </c>
      <c r="AC197" s="86" t="str">
        <f t="shared" si="177"/>
        <v>GEBR</v>
      </c>
      <c r="AD197" s="86" t="str">
        <f t="shared" si="178"/>
        <v>&lt;=</v>
      </c>
      <c r="AE197" s="86">
        <f t="shared" si="179"/>
        <v>1.046142578125</v>
      </c>
      <c r="AF197" s="86">
        <f t="shared" si="180"/>
        <v>34</v>
      </c>
      <c r="AG197" s="86" t="b">
        <f t="shared" si="181"/>
        <v>1</v>
      </c>
      <c r="AH197" s="86" t="str">
        <f t="shared" si="182"/>
        <v>Distance</v>
      </c>
      <c r="AI197" s="86" t="str">
        <f t="shared" si="183"/>
        <v>&lt;=</v>
      </c>
      <c r="AJ197" s="86">
        <f t="shared" si="184"/>
        <v>512.269775390625</v>
      </c>
      <c r="AK197" s="86">
        <f t="shared" si="185"/>
        <v>32</v>
      </c>
      <c r="AL197" s="86" t="b">
        <f t="shared" si="186"/>
        <v>0</v>
      </c>
      <c r="AM197" s="86" t="str">
        <f t="shared" si="187"/>
        <v>GEBR</v>
      </c>
      <c r="AN197" s="86" t="str">
        <f t="shared" si="188"/>
        <v>&gt;</v>
      </c>
      <c r="AO197" s="86">
        <f t="shared" si="189"/>
        <v>0.85498046875</v>
      </c>
      <c r="AP197" s="86">
        <f t="shared" si="190"/>
        <v>29</v>
      </c>
      <c r="AQ197" s="86" t="b">
        <f t="shared" si="191"/>
        <v>0</v>
      </c>
      <c r="AR197" s="86" t="str">
        <f t="shared" si="192"/>
        <v>Speed</v>
      </c>
      <c r="AS197" s="86" t="str">
        <f t="shared" si="193"/>
        <v>&gt;</v>
      </c>
      <c r="AT197" s="86">
        <f t="shared" si="194"/>
        <v>24.882080078125</v>
      </c>
      <c r="AU197" s="86">
        <f t="shared" si="195"/>
        <v>8</v>
      </c>
      <c r="AV197" s="86" t="b">
        <f t="shared" si="196"/>
        <v>1</v>
      </c>
      <c r="AW197" s="86" t="str">
        <f t="shared" si="197"/>
        <v>Distance</v>
      </c>
      <c r="AX197" s="86" t="str">
        <f t="shared" si="198"/>
        <v>&lt;=</v>
      </c>
      <c r="AY197" s="86">
        <f t="shared" si="199"/>
        <v>579.99755859375</v>
      </c>
      <c r="AZ197" s="86">
        <f t="shared" si="200"/>
        <v>2</v>
      </c>
      <c r="BA197" s="86" t="b">
        <f t="shared" si="201"/>
        <v>0</v>
      </c>
      <c r="BB197" s="86" t="str">
        <f t="shared" si="202"/>
        <v>Distance</v>
      </c>
      <c r="BC197" s="86" t="str">
        <f t="shared" si="203"/>
        <v>&gt;</v>
      </c>
      <c r="BD197" s="86">
        <f t="shared" si="204"/>
        <v>500.308837890625</v>
      </c>
      <c r="BE197" s="86">
        <f t="shared" si="205"/>
        <v>0</v>
      </c>
      <c r="BF197" s="86" t="b">
        <f t="shared" si="206"/>
        <v>0</v>
      </c>
      <c r="BG197" s="86" t="str">
        <f t="shared" si="207"/>
        <v>Distance</v>
      </c>
      <c r="BH197" s="86" t="str">
        <f t="shared" si="208"/>
        <v>&gt;</v>
      </c>
      <c r="BI197" s="86">
        <f t="shared" si="209"/>
        <v>341.0556640625</v>
      </c>
      <c r="BJ197" s="15">
        <f t="shared" si="210"/>
        <v>0</v>
      </c>
      <c r="BK197" s="15" t="str">
        <f t="shared" si="211"/>
        <v>Speed&lt;=27,092041015625 AND GEBR&lt;=1,046142578125 AND Distance&lt;=512,269775390625 AND GEBR&gt;0,85498046875 AND Speed&gt;24,882080078125 AND Distance&lt;=579,99755859375 AND Distance&gt;500,308837890625 AND Distance&gt;341,0556640625</v>
      </c>
      <c r="BM197" s="15">
        <v>0.333251953125</v>
      </c>
      <c r="BN197" s="15">
        <v>0</v>
      </c>
      <c r="BO197" s="15" t="s">
        <v>2262</v>
      </c>
    </row>
    <row r="198" spans="1:67">
      <c r="A198" s="15">
        <v>195</v>
      </c>
      <c r="B198" s="15">
        <v>1</v>
      </c>
      <c r="C198" s="15">
        <v>25317</v>
      </c>
      <c r="D198" s="15">
        <f t="shared" si="159"/>
        <v>6</v>
      </c>
      <c r="E198" s="15">
        <f t="shared" si="160"/>
        <v>741</v>
      </c>
      <c r="F198" s="15">
        <f t="shared" si="161"/>
        <v>6.180908203125</v>
      </c>
      <c r="G198" s="15">
        <v>265</v>
      </c>
      <c r="H198" s="15">
        <v>266</v>
      </c>
      <c r="I198" s="15">
        <v>194</v>
      </c>
      <c r="J198" s="15">
        <v>8</v>
      </c>
      <c r="K198" s="15">
        <v>584</v>
      </c>
      <c r="L198" s="15">
        <v>455</v>
      </c>
      <c r="M198" s="15">
        <f t="shared" si="162"/>
        <v>0.111083984375</v>
      </c>
      <c r="O198" s="86">
        <f t="shared" si="163"/>
        <v>584</v>
      </c>
      <c r="P198" s="86">
        <f t="shared" si="164"/>
        <v>0.333251953125</v>
      </c>
      <c r="Q198" s="86">
        <f t="shared" si="165"/>
        <v>325</v>
      </c>
      <c r="R198" s="86" t="b">
        <f t="shared" si="166"/>
        <v>0</v>
      </c>
      <c r="S198" s="86" t="str">
        <f t="shared" si="167"/>
        <v>Dummy Node</v>
      </c>
      <c r="T198" s="86" t="str">
        <f t="shared" si="168"/>
        <v>N/A</v>
      </c>
      <c r="U198" s="86" t="str">
        <f t="shared" si="169"/>
        <v>N/A</v>
      </c>
      <c r="V198" s="86">
        <f t="shared" si="170"/>
        <v>323</v>
      </c>
      <c r="W198" s="86" t="b">
        <f t="shared" si="171"/>
        <v>1</v>
      </c>
      <c r="X198" s="86" t="str">
        <f t="shared" si="172"/>
        <v>Speed</v>
      </c>
      <c r="Y198" s="86" t="str">
        <f t="shared" si="173"/>
        <v>&lt;=</v>
      </c>
      <c r="Z198" s="86">
        <f t="shared" si="174"/>
        <v>27.092041015625</v>
      </c>
      <c r="AA198" s="86">
        <f t="shared" si="175"/>
        <v>321</v>
      </c>
      <c r="AB198" s="86" t="b">
        <f t="shared" si="176"/>
        <v>1</v>
      </c>
      <c r="AC198" s="86" t="str">
        <f t="shared" si="177"/>
        <v>GEBR</v>
      </c>
      <c r="AD198" s="86" t="str">
        <f t="shared" si="178"/>
        <v>&lt;=</v>
      </c>
      <c r="AE198" s="86">
        <f t="shared" si="179"/>
        <v>1.046142578125</v>
      </c>
      <c r="AF198" s="86">
        <f t="shared" si="180"/>
        <v>34</v>
      </c>
      <c r="AG198" s="86" t="b">
        <f t="shared" si="181"/>
        <v>1</v>
      </c>
      <c r="AH198" s="86" t="str">
        <f t="shared" si="182"/>
        <v>Distance</v>
      </c>
      <c r="AI198" s="86" t="str">
        <f t="shared" si="183"/>
        <v>&lt;=</v>
      </c>
      <c r="AJ198" s="86">
        <f t="shared" si="184"/>
        <v>512.269775390625</v>
      </c>
      <c r="AK198" s="86">
        <f t="shared" si="185"/>
        <v>32</v>
      </c>
      <c r="AL198" s="86" t="b">
        <f t="shared" si="186"/>
        <v>0</v>
      </c>
      <c r="AM198" s="86" t="str">
        <f t="shared" si="187"/>
        <v>GEBR</v>
      </c>
      <c r="AN198" s="86" t="str">
        <f t="shared" si="188"/>
        <v>&gt;</v>
      </c>
      <c r="AO198" s="86">
        <f t="shared" si="189"/>
        <v>0.85498046875</v>
      </c>
      <c r="AP198" s="86">
        <f t="shared" si="190"/>
        <v>29</v>
      </c>
      <c r="AQ198" s="86" t="b">
        <f t="shared" si="191"/>
        <v>0</v>
      </c>
      <c r="AR198" s="86" t="str">
        <f t="shared" si="192"/>
        <v>Speed</v>
      </c>
      <c r="AS198" s="86" t="str">
        <f t="shared" si="193"/>
        <v>&gt;</v>
      </c>
      <c r="AT198" s="86">
        <f t="shared" si="194"/>
        <v>24.882080078125</v>
      </c>
      <c r="AU198" s="86">
        <f t="shared" si="195"/>
        <v>8</v>
      </c>
      <c r="AV198" s="86" t="b">
        <f t="shared" si="196"/>
        <v>1</v>
      </c>
      <c r="AW198" s="86" t="str">
        <f t="shared" si="197"/>
        <v>Distance</v>
      </c>
      <c r="AX198" s="86" t="str">
        <f t="shared" si="198"/>
        <v>&lt;=</v>
      </c>
      <c r="AY198" s="86">
        <f t="shared" si="199"/>
        <v>579.99755859375</v>
      </c>
      <c r="AZ198" s="86">
        <f t="shared" si="200"/>
        <v>2</v>
      </c>
      <c r="BA198" s="86" t="b">
        <f t="shared" si="201"/>
        <v>0</v>
      </c>
      <c r="BB198" s="86" t="str">
        <f t="shared" si="202"/>
        <v>Distance</v>
      </c>
      <c r="BC198" s="86" t="str">
        <f t="shared" si="203"/>
        <v>&gt;</v>
      </c>
      <c r="BD198" s="86">
        <f t="shared" si="204"/>
        <v>500.308837890625</v>
      </c>
      <c r="BE198" s="86">
        <f t="shared" si="205"/>
        <v>0</v>
      </c>
      <c r="BF198" s="86" t="b">
        <f t="shared" si="206"/>
        <v>0</v>
      </c>
      <c r="BG198" s="86" t="str">
        <f t="shared" si="207"/>
        <v>Distance</v>
      </c>
      <c r="BH198" s="86" t="str">
        <f t="shared" si="208"/>
        <v>&gt;</v>
      </c>
      <c r="BI198" s="86">
        <f t="shared" si="209"/>
        <v>341.0556640625</v>
      </c>
      <c r="BJ198" s="15">
        <f t="shared" si="210"/>
        <v>0</v>
      </c>
      <c r="BK198" s="15" t="str">
        <f t="shared" si="211"/>
        <v>Speed&lt;=27,092041015625 AND GEBR&lt;=1,046142578125 AND Distance&lt;=512,269775390625 AND GEBR&gt;0,85498046875 AND Speed&gt;24,882080078125 AND Distance&lt;=579,99755859375 AND Distance&gt;500,308837890625 AND Distance&gt;341,0556640625</v>
      </c>
      <c r="BM198" s="15">
        <v>0.333251953125</v>
      </c>
      <c r="BN198" s="15">
        <v>0</v>
      </c>
      <c r="BO198" s="15" t="s">
        <v>2265</v>
      </c>
    </row>
    <row r="199" spans="1:67">
      <c r="A199" s="15">
        <v>196</v>
      </c>
      <c r="B199" s="15">
        <v>-2</v>
      </c>
      <c r="C199" s="15">
        <v>-8192</v>
      </c>
      <c r="D199" s="15">
        <f t="shared" si="159"/>
        <v>-1</v>
      </c>
      <c r="E199" s="15">
        <f t="shared" si="160"/>
        <v>0</v>
      </c>
      <c r="F199" s="15">
        <f t="shared" si="161"/>
        <v>-1</v>
      </c>
      <c r="G199" s="15">
        <v>505</v>
      </c>
      <c r="H199" s="15">
        <v>506</v>
      </c>
      <c r="I199" s="15">
        <v>194</v>
      </c>
      <c r="J199" s="15">
        <v>8</v>
      </c>
      <c r="K199" s="15">
        <v>587</v>
      </c>
      <c r="L199" s="15">
        <v>1365</v>
      </c>
      <c r="M199" s="15">
        <f t="shared" si="162"/>
        <v>0.333251953125</v>
      </c>
      <c r="O199" s="86">
        <f t="shared" si="163"/>
        <v>587</v>
      </c>
      <c r="P199" s="86">
        <f t="shared" si="164"/>
        <v>0</v>
      </c>
      <c r="Q199" s="86">
        <f t="shared" si="165"/>
        <v>330</v>
      </c>
      <c r="R199" s="86" t="b">
        <f t="shared" si="166"/>
        <v>1</v>
      </c>
      <c r="S199" s="86" t="str">
        <f t="shared" si="167"/>
        <v>Dummy Node</v>
      </c>
      <c r="T199" s="86" t="str">
        <f t="shared" si="168"/>
        <v>N/A</v>
      </c>
      <c r="U199" s="86" t="str">
        <f t="shared" si="169"/>
        <v>N/A</v>
      </c>
      <c r="V199" s="86">
        <f t="shared" si="170"/>
        <v>328</v>
      </c>
      <c r="W199" s="86" t="b">
        <f t="shared" si="171"/>
        <v>0</v>
      </c>
      <c r="X199" s="86" t="str">
        <f t="shared" si="172"/>
        <v>Speed</v>
      </c>
      <c r="Y199" s="86" t="str">
        <f t="shared" si="173"/>
        <v>&gt;</v>
      </c>
      <c r="Z199" s="86">
        <f t="shared" si="174"/>
        <v>27.549560546875</v>
      </c>
      <c r="AA199" s="86">
        <f t="shared" si="175"/>
        <v>161</v>
      </c>
      <c r="AB199" s="86" t="b">
        <f t="shared" si="176"/>
        <v>0</v>
      </c>
      <c r="AC199" s="86" t="str">
        <f t="shared" si="177"/>
        <v>Distance</v>
      </c>
      <c r="AD199" s="86" t="str">
        <f t="shared" si="178"/>
        <v>&gt;</v>
      </c>
      <c r="AE199" s="86">
        <f t="shared" si="179"/>
        <v>621.64013671875</v>
      </c>
      <c r="AF199" s="86">
        <f t="shared" si="180"/>
        <v>160</v>
      </c>
      <c r="AG199" s="86" t="b">
        <f t="shared" si="181"/>
        <v>1</v>
      </c>
      <c r="AH199" s="86" t="str">
        <f t="shared" si="182"/>
        <v>GEBR</v>
      </c>
      <c r="AI199" s="86" t="str">
        <f t="shared" si="183"/>
        <v>&lt;=</v>
      </c>
      <c r="AJ199" s="86">
        <f t="shared" si="184"/>
        <v>0.715087890625</v>
      </c>
      <c r="AK199" s="86">
        <f t="shared" si="185"/>
        <v>157</v>
      </c>
      <c r="AL199" s="86" t="b">
        <f t="shared" si="186"/>
        <v>0</v>
      </c>
      <c r="AM199" s="86" t="str">
        <f t="shared" si="187"/>
        <v>Speed</v>
      </c>
      <c r="AN199" s="86" t="str">
        <f t="shared" si="188"/>
        <v>&gt;</v>
      </c>
      <c r="AO199" s="86">
        <f t="shared" si="189"/>
        <v>25.82080078125</v>
      </c>
      <c r="AP199" s="86">
        <f t="shared" si="190"/>
        <v>30</v>
      </c>
      <c r="AQ199" s="86" t="b">
        <f t="shared" si="191"/>
        <v>1</v>
      </c>
      <c r="AR199" s="86" t="str">
        <f t="shared" si="192"/>
        <v>Distance</v>
      </c>
      <c r="AS199" s="86" t="str">
        <f t="shared" si="193"/>
        <v>&lt;=</v>
      </c>
      <c r="AT199" s="86">
        <f t="shared" si="194"/>
        <v>660.4921875</v>
      </c>
      <c r="AU199" s="86">
        <f t="shared" si="195"/>
        <v>8</v>
      </c>
      <c r="AV199" s="86" t="b">
        <f t="shared" si="196"/>
        <v>0</v>
      </c>
      <c r="AW199" s="86" t="str">
        <f t="shared" si="197"/>
        <v>Distance</v>
      </c>
      <c r="AX199" s="86" t="str">
        <f t="shared" si="198"/>
        <v>&gt;</v>
      </c>
      <c r="AY199" s="86">
        <f t="shared" si="199"/>
        <v>579.99755859375</v>
      </c>
      <c r="AZ199" s="86">
        <f t="shared" si="200"/>
        <v>2</v>
      </c>
      <c r="BA199" s="86" t="b">
        <f t="shared" si="201"/>
        <v>0</v>
      </c>
      <c r="BB199" s="86" t="str">
        <f t="shared" si="202"/>
        <v>Distance</v>
      </c>
      <c r="BC199" s="86" t="str">
        <f t="shared" si="203"/>
        <v>&gt;</v>
      </c>
      <c r="BD199" s="86">
        <f t="shared" si="204"/>
        <v>500.308837890625</v>
      </c>
      <c r="BE199" s="86">
        <f t="shared" si="205"/>
        <v>0</v>
      </c>
      <c r="BF199" s="86" t="b">
        <f t="shared" si="206"/>
        <v>0</v>
      </c>
      <c r="BG199" s="86" t="str">
        <f t="shared" si="207"/>
        <v>Distance</v>
      </c>
      <c r="BH199" s="86" t="str">
        <f t="shared" si="208"/>
        <v>&gt;</v>
      </c>
      <c r="BI199" s="86">
        <f t="shared" si="209"/>
        <v>341.0556640625</v>
      </c>
      <c r="BJ199" s="15">
        <f t="shared" si="210"/>
        <v>1</v>
      </c>
      <c r="BK199" s="15" t="str">
        <f t="shared" si="211"/>
        <v>Speed&gt;27,549560546875 AND Distance&gt;621,64013671875 AND GEBR&lt;=0,715087890625 AND Speed&gt;25,82080078125 AND Distance&lt;=660,4921875 AND Distance&gt;579,99755859375 AND Distance&gt;500,308837890625 AND Distance&gt;341,0556640625</v>
      </c>
      <c r="BM199" s="15">
        <v>0.333251953125</v>
      </c>
      <c r="BN199" s="15">
        <v>0</v>
      </c>
      <c r="BO199" s="15" t="s">
        <v>2267</v>
      </c>
    </row>
    <row r="200" spans="1:67">
      <c r="A200" s="15">
        <v>197</v>
      </c>
      <c r="B200" s="15">
        <v>-2</v>
      </c>
      <c r="C200" s="15">
        <v>-8192</v>
      </c>
      <c r="D200" s="15">
        <f t="shared" si="159"/>
        <v>-1</v>
      </c>
      <c r="E200" s="15">
        <f t="shared" si="160"/>
        <v>0</v>
      </c>
      <c r="F200" s="15">
        <f t="shared" si="161"/>
        <v>-1</v>
      </c>
      <c r="G200" s="15">
        <v>507</v>
      </c>
      <c r="H200" s="15">
        <v>508</v>
      </c>
      <c r="I200" s="15">
        <v>62</v>
      </c>
      <c r="J200" s="15">
        <v>7</v>
      </c>
      <c r="K200" s="15">
        <v>588</v>
      </c>
      <c r="L200" s="15">
        <v>0</v>
      </c>
      <c r="M200" s="15">
        <f t="shared" si="162"/>
        <v>0</v>
      </c>
      <c r="O200" s="86">
        <f t="shared" si="163"/>
        <v>588</v>
      </c>
      <c r="P200" s="86">
        <f t="shared" si="164"/>
        <v>0</v>
      </c>
      <c r="Q200" s="86">
        <f t="shared" si="165"/>
        <v>330</v>
      </c>
      <c r="R200" s="86" t="b">
        <f t="shared" si="166"/>
        <v>0</v>
      </c>
      <c r="S200" s="86" t="str">
        <f t="shared" si="167"/>
        <v>Dummy Node</v>
      </c>
      <c r="T200" s="86" t="str">
        <f t="shared" si="168"/>
        <v>N/A</v>
      </c>
      <c r="U200" s="86" t="str">
        <f t="shared" si="169"/>
        <v>N/A</v>
      </c>
      <c r="V200" s="86">
        <f t="shared" si="170"/>
        <v>328</v>
      </c>
      <c r="W200" s="86" t="b">
        <f t="shared" si="171"/>
        <v>0</v>
      </c>
      <c r="X200" s="86" t="str">
        <f t="shared" si="172"/>
        <v>Speed</v>
      </c>
      <c r="Y200" s="86" t="str">
        <f t="shared" si="173"/>
        <v>&gt;</v>
      </c>
      <c r="Z200" s="86">
        <f t="shared" si="174"/>
        <v>27.549560546875</v>
      </c>
      <c r="AA200" s="86">
        <f t="shared" si="175"/>
        <v>161</v>
      </c>
      <c r="AB200" s="86" t="b">
        <f t="shared" si="176"/>
        <v>0</v>
      </c>
      <c r="AC200" s="86" t="str">
        <f t="shared" si="177"/>
        <v>Distance</v>
      </c>
      <c r="AD200" s="86" t="str">
        <f t="shared" si="178"/>
        <v>&gt;</v>
      </c>
      <c r="AE200" s="86">
        <f t="shared" si="179"/>
        <v>621.64013671875</v>
      </c>
      <c r="AF200" s="86">
        <f t="shared" si="180"/>
        <v>160</v>
      </c>
      <c r="AG200" s="86" t="b">
        <f t="shared" si="181"/>
        <v>1</v>
      </c>
      <c r="AH200" s="86" t="str">
        <f t="shared" si="182"/>
        <v>GEBR</v>
      </c>
      <c r="AI200" s="86" t="str">
        <f t="shared" si="183"/>
        <v>&lt;=</v>
      </c>
      <c r="AJ200" s="86">
        <f t="shared" si="184"/>
        <v>0.715087890625</v>
      </c>
      <c r="AK200" s="86">
        <f t="shared" si="185"/>
        <v>157</v>
      </c>
      <c r="AL200" s="86" t="b">
        <f t="shared" si="186"/>
        <v>0</v>
      </c>
      <c r="AM200" s="86" t="str">
        <f t="shared" si="187"/>
        <v>Speed</v>
      </c>
      <c r="AN200" s="86" t="str">
        <f t="shared" si="188"/>
        <v>&gt;</v>
      </c>
      <c r="AO200" s="86">
        <f t="shared" si="189"/>
        <v>25.82080078125</v>
      </c>
      <c r="AP200" s="86">
        <f t="shared" si="190"/>
        <v>30</v>
      </c>
      <c r="AQ200" s="86" t="b">
        <f t="shared" si="191"/>
        <v>1</v>
      </c>
      <c r="AR200" s="86" t="str">
        <f t="shared" si="192"/>
        <v>Distance</v>
      </c>
      <c r="AS200" s="86" t="str">
        <f t="shared" si="193"/>
        <v>&lt;=</v>
      </c>
      <c r="AT200" s="86">
        <f t="shared" si="194"/>
        <v>660.4921875</v>
      </c>
      <c r="AU200" s="86">
        <f t="shared" si="195"/>
        <v>8</v>
      </c>
      <c r="AV200" s="86" t="b">
        <f t="shared" si="196"/>
        <v>0</v>
      </c>
      <c r="AW200" s="86" t="str">
        <f t="shared" si="197"/>
        <v>Distance</v>
      </c>
      <c r="AX200" s="86" t="str">
        <f t="shared" si="198"/>
        <v>&gt;</v>
      </c>
      <c r="AY200" s="86">
        <f t="shared" si="199"/>
        <v>579.99755859375</v>
      </c>
      <c r="AZ200" s="86">
        <f t="shared" si="200"/>
        <v>2</v>
      </c>
      <c r="BA200" s="86" t="b">
        <f t="shared" si="201"/>
        <v>0</v>
      </c>
      <c r="BB200" s="86" t="str">
        <f t="shared" si="202"/>
        <v>Distance</v>
      </c>
      <c r="BC200" s="86" t="str">
        <f t="shared" si="203"/>
        <v>&gt;</v>
      </c>
      <c r="BD200" s="86">
        <f t="shared" si="204"/>
        <v>500.308837890625</v>
      </c>
      <c r="BE200" s="86">
        <f t="shared" si="205"/>
        <v>0</v>
      </c>
      <c r="BF200" s="86" t="b">
        <f t="shared" si="206"/>
        <v>0</v>
      </c>
      <c r="BG200" s="86" t="str">
        <f t="shared" si="207"/>
        <v>Distance</v>
      </c>
      <c r="BH200" s="86" t="str">
        <f t="shared" si="208"/>
        <v>&gt;</v>
      </c>
      <c r="BI200" s="86">
        <f t="shared" si="209"/>
        <v>341.0556640625</v>
      </c>
      <c r="BJ200" s="15">
        <f t="shared" si="210"/>
        <v>1</v>
      </c>
      <c r="BK200" s="15" t="str">
        <f t="shared" si="211"/>
        <v>Speed&gt;27,549560546875 AND Distance&gt;621,64013671875 AND GEBR&lt;=0,715087890625 AND Speed&gt;25,82080078125 AND Distance&lt;=660,4921875 AND Distance&gt;579,99755859375 AND Distance&gt;500,308837890625 AND Distance&gt;341,0556640625</v>
      </c>
      <c r="BM200" s="15">
        <v>0.333251953125</v>
      </c>
      <c r="BN200" s="15">
        <v>0</v>
      </c>
      <c r="BO200" s="15" t="s">
        <v>2268</v>
      </c>
    </row>
    <row r="201" spans="1:67">
      <c r="A201" s="15">
        <v>198</v>
      </c>
      <c r="B201" s="15">
        <v>1</v>
      </c>
      <c r="C201" s="15">
        <v>13059</v>
      </c>
      <c r="D201" s="15">
        <f t="shared" si="159"/>
        <v>3</v>
      </c>
      <c r="E201" s="15">
        <f t="shared" si="160"/>
        <v>771</v>
      </c>
      <c r="F201" s="15">
        <f t="shared" si="161"/>
        <v>3.188232421875</v>
      </c>
      <c r="G201" s="15">
        <v>199</v>
      </c>
      <c r="H201" s="15">
        <v>200</v>
      </c>
      <c r="I201" s="15">
        <v>62</v>
      </c>
      <c r="J201" s="15">
        <v>7</v>
      </c>
      <c r="K201" s="15">
        <v>591</v>
      </c>
      <c r="L201" s="15">
        <v>280</v>
      </c>
      <c r="M201" s="15">
        <f t="shared" si="162"/>
        <v>6.8359375E-2</v>
      </c>
      <c r="O201" s="86">
        <f t="shared" si="163"/>
        <v>591</v>
      </c>
      <c r="P201" s="86">
        <f t="shared" si="164"/>
        <v>0.333251953125</v>
      </c>
      <c r="Q201" s="86">
        <f t="shared" si="165"/>
        <v>336</v>
      </c>
      <c r="R201" s="86" t="b">
        <f t="shared" si="166"/>
        <v>1</v>
      </c>
      <c r="S201" s="86" t="str">
        <f t="shared" si="167"/>
        <v>Dummy Node</v>
      </c>
      <c r="T201" s="86" t="str">
        <f t="shared" si="168"/>
        <v>N/A</v>
      </c>
      <c r="U201" s="86" t="str">
        <f t="shared" si="169"/>
        <v>N/A</v>
      </c>
      <c r="V201" s="86">
        <f t="shared" si="170"/>
        <v>334</v>
      </c>
      <c r="W201" s="86" t="b">
        <f t="shared" si="171"/>
        <v>0</v>
      </c>
      <c r="X201" s="86" t="str">
        <f t="shared" si="172"/>
        <v>GEBR</v>
      </c>
      <c r="Y201" s="86" t="str">
        <f t="shared" si="173"/>
        <v>&gt;</v>
      </c>
      <c r="Z201" s="86">
        <f t="shared" si="174"/>
        <v>0.715087890625</v>
      </c>
      <c r="AA201" s="86">
        <f t="shared" si="175"/>
        <v>141</v>
      </c>
      <c r="AB201" s="86" t="b">
        <f t="shared" si="176"/>
        <v>0</v>
      </c>
      <c r="AC201" s="86" t="str">
        <f t="shared" si="177"/>
        <v>Speed</v>
      </c>
      <c r="AD201" s="86" t="str">
        <f t="shared" si="178"/>
        <v>&gt;</v>
      </c>
      <c r="AE201" s="86">
        <f t="shared" si="179"/>
        <v>8.16943359375</v>
      </c>
      <c r="AF201" s="86">
        <f t="shared" si="180"/>
        <v>27</v>
      </c>
      <c r="AG201" s="86" t="b">
        <f t="shared" si="181"/>
        <v>1</v>
      </c>
      <c r="AH201" s="86" t="str">
        <f t="shared" si="182"/>
        <v>Speed</v>
      </c>
      <c r="AI201" s="86" t="str">
        <f t="shared" si="183"/>
        <v>&lt;=</v>
      </c>
      <c r="AJ201" s="86">
        <f t="shared" si="184"/>
        <v>9.30224609375</v>
      </c>
      <c r="AK201" s="86">
        <f t="shared" si="185"/>
        <v>25</v>
      </c>
      <c r="AL201" s="86" t="b">
        <f t="shared" si="186"/>
        <v>1</v>
      </c>
      <c r="AM201" s="86" t="str">
        <f t="shared" si="187"/>
        <v>Speed</v>
      </c>
      <c r="AN201" s="86" t="str">
        <f t="shared" si="188"/>
        <v>&lt;=</v>
      </c>
      <c r="AO201" s="86">
        <f t="shared" si="189"/>
        <v>10.133544921875</v>
      </c>
      <c r="AP201" s="86">
        <f t="shared" si="190"/>
        <v>6</v>
      </c>
      <c r="AQ201" s="86" t="b">
        <f t="shared" si="191"/>
        <v>1</v>
      </c>
      <c r="AR201" s="86" t="str">
        <f t="shared" si="192"/>
        <v>Distance</v>
      </c>
      <c r="AS201" s="86" t="str">
        <f t="shared" si="193"/>
        <v>&lt;=</v>
      </c>
      <c r="AT201" s="86">
        <f t="shared" si="194"/>
        <v>121.75244140625</v>
      </c>
      <c r="AU201" s="86">
        <f t="shared" si="195"/>
        <v>3</v>
      </c>
      <c r="AV201" s="86" t="b">
        <f t="shared" si="196"/>
        <v>0</v>
      </c>
      <c r="AW201" s="86" t="str">
        <f t="shared" si="197"/>
        <v>Distance</v>
      </c>
      <c r="AX201" s="86" t="str">
        <f t="shared" si="198"/>
        <v>&gt;</v>
      </c>
      <c r="AY201" s="86">
        <f t="shared" si="199"/>
        <v>87.981201171875</v>
      </c>
      <c r="AZ201" s="86">
        <f t="shared" si="200"/>
        <v>1</v>
      </c>
      <c r="BA201" s="86" t="b">
        <f t="shared" si="201"/>
        <v>1</v>
      </c>
      <c r="BB201" s="86" t="str">
        <f t="shared" si="202"/>
        <v>Speed</v>
      </c>
      <c r="BC201" s="86" t="str">
        <f t="shared" si="203"/>
        <v>&lt;=</v>
      </c>
      <c r="BD201" s="86">
        <f t="shared" si="204"/>
        <v>12.778564453125</v>
      </c>
      <c r="BE201" s="86">
        <f t="shared" si="205"/>
        <v>0</v>
      </c>
      <c r="BF201" s="86" t="b">
        <f t="shared" si="206"/>
        <v>1</v>
      </c>
      <c r="BG201" s="86" t="str">
        <f t="shared" si="207"/>
        <v>Distance</v>
      </c>
      <c r="BH201" s="86" t="str">
        <f t="shared" si="208"/>
        <v>&lt;=</v>
      </c>
      <c r="BI201" s="86">
        <f t="shared" si="209"/>
        <v>341.0556640625</v>
      </c>
      <c r="BJ201" s="15">
        <f t="shared" si="210"/>
        <v>0</v>
      </c>
      <c r="BK201" s="15" t="str">
        <f t="shared" si="211"/>
        <v>GEBR&gt;0,715087890625 AND Speed&gt;8,16943359375 AND Speed&lt;=9,30224609375 AND Speed&lt;=10,133544921875 AND Distance&lt;=121,75244140625 AND Distance&gt;87,981201171875 AND Speed&lt;=12,778564453125 AND Distance&lt;=341,0556640625</v>
      </c>
      <c r="BM201" s="15">
        <v>0.333251953125</v>
      </c>
      <c r="BN201" s="15">
        <v>0</v>
      </c>
      <c r="BO201" s="15" t="s">
        <v>2271</v>
      </c>
    </row>
    <row r="202" spans="1:67">
      <c r="A202" s="15">
        <v>199</v>
      </c>
      <c r="B202" s="15">
        <v>2</v>
      </c>
      <c r="C202" s="15">
        <v>4285</v>
      </c>
      <c r="D202" s="15">
        <f t="shared" si="159"/>
        <v>1</v>
      </c>
      <c r="E202" s="15">
        <f t="shared" si="160"/>
        <v>189</v>
      </c>
      <c r="F202" s="15">
        <f t="shared" si="161"/>
        <v>1.046142578125</v>
      </c>
      <c r="G202" s="15">
        <v>379</v>
      </c>
      <c r="H202" s="15">
        <v>380</v>
      </c>
      <c r="I202" s="15">
        <v>198</v>
      </c>
      <c r="J202" s="15">
        <v>8</v>
      </c>
      <c r="K202" s="15">
        <v>592</v>
      </c>
      <c r="L202" s="15">
        <v>1170</v>
      </c>
      <c r="M202" s="15">
        <f t="shared" si="162"/>
        <v>0.28564453125</v>
      </c>
      <c r="O202" s="86">
        <f t="shared" si="163"/>
        <v>592</v>
      </c>
      <c r="P202" s="86">
        <f t="shared" si="164"/>
        <v>0.333251953125</v>
      </c>
      <c r="Q202" s="86">
        <f t="shared" si="165"/>
        <v>336</v>
      </c>
      <c r="R202" s="86" t="b">
        <f t="shared" si="166"/>
        <v>0</v>
      </c>
      <c r="S202" s="86" t="str">
        <f t="shared" si="167"/>
        <v>Dummy Node</v>
      </c>
      <c r="T202" s="86" t="str">
        <f t="shared" si="168"/>
        <v>N/A</v>
      </c>
      <c r="U202" s="86" t="str">
        <f t="shared" si="169"/>
        <v>N/A</v>
      </c>
      <c r="V202" s="86">
        <f t="shared" si="170"/>
        <v>334</v>
      </c>
      <c r="W202" s="86" t="b">
        <f t="shared" si="171"/>
        <v>0</v>
      </c>
      <c r="X202" s="86" t="str">
        <f t="shared" si="172"/>
        <v>GEBR</v>
      </c>
      <c r="Y202" s="86" t="str">
        <f t="shared" si="173"/>
        <v>&gt;</v>
      </c>
      <c r="Z202" s="86">
        <f t="shared" si="174"/>
        <v>0.715087890625</v>
      </c>
      <c r="AA202" s="86">
        <f t="shared" si="175"/>
        <v>141</v>
      </c>
      <c r="AB202" s="86" t="b">
        <f t="shared" si="176"/>
        <v>0</v>
      </c>
      <c r="AC202" s="86" t="str">
        <f t="shared" si="177"/>
        <v>Speed</v>
      </c>
      <c r="AD202" s="86" t="str">
        <f t="shared" si="178"/>
        <v>&gt;</v>
      </c>
      <c r="AE202" s="86">
        <f t="shared" si="179"/>
        <v>8.16943359375</v>
      </c>
      <c r="AF202" s="86">
        <f t="shared" si="180"/>
        <v>27</v>
      </c>
      <c r="AG202" s="86" t="b">
        <f t="shared" si="181"/>
        <v>1</v>
      </c>
      <c r="AH202" s="86" t="str">
        <f t="shared" si="182"/>
        <v>Speed</v>
      </c>
      <c r="AI202" s="86" t="str">
        <f t="shared" si="183"/>
        <v>&lt;=</v>
      </c>
      <c r="AJ202" s="86">
        <f t="shared" si="184"/>
        <v>9.30224609375</v>
      </c>
      <c r="AK202" s="86">
        <f t="shared" si="185"/>
        <v>25</v>
      </c>
      <c r="AL202" s="86" t="b">
        <f t="shared" si="186"/>
        <v>1</v>
      </c>
      <c r="AM202" s="86" t="str">
        <f t="shared" si="187"/>
        <v>Speed</v>
      </c>
      <c r="AN202" s="86" t="str">
        <f t="shared" si="188"/>
        <v>&lt;=</v>
      </c>
      <c r="AO202" s="86">
        <f t="shared" si="189"/>
        <v>10.133544921875</v>
      </c>
      <c r="AP202" s="86">
        <f t="shared" si="190"/>
        <v>6</v>
      </c>
      <c r="AQ202" s="86" t="b">
        <f t="shared" si="191"/>
        <v>1</v>
      </c>
      <c r="AR202" s="86" t="str">
        <f t="shared" si="192"/>
        <v>Distance</v>
      </c>
      <c r="AS202" s="86" t="str">
        <f t="shared" si="193"/>
        <v>&lt;=</v>
      </c>
      <c r="AT202" s="86">
        <f t="shared" si="194"/>
        <v>121.75244140625</v>
      </c>
      <c r="AU202" s="86">
        <f t="shared" si="195"/>
        <v>3</v>
      </c>
      <c r="AV202" s="86" t="b">
        <f t="shared" si="196"/>
        <v>0</v>
      </c>
      <c r="AW202" s="86" t="str">
        <f t="shared" si="197"/>
        <v>Distance</v>
      </c>
      <c r="AX202" s="86" t="str">
        <f t="shared" si="198"/>
        <v>&gt;</v>
      </c>
      <c r="AY202" s="86">
        <f t="shared" si="199"/>
        <v>87.981201171875</v>
      </c>
      <c r="AZ202" s="86">
        <f t="shared" si="200"/>
        <v>1</v>
      </c>
      <c r="BA202" s="86" t="b">
        <f t="shared" si="201"/>
        <v>1</v>
      </c>
      <c r="BB202" s="86" t="str">
        <f t="shared" si="202"/>
        <v>Speed</v>
      </c>
      <c r="BC202" s="86" t="str">
        <f t="shared" si="203"/>
        <v>&lt;=</v>
      </c>
      <c r="BD202" s="86">
        <f t="shared" si="204"/>
        <v>12.778564453125</v>
      </c>
      <c r="BE202" s="86">
        <f t="shared" si="205"/>
        <v>0</v>
      </c>
      <c r="BF202" s="86" t="b">
        <f t="shared" si="206"/>
        <v>1</v>
      </c>
      <c r="BG202" s="86" t="str">
        <f t="shared" si="207"/>
        <v>Distance</v>
      </c>
      <c r="BH202" s="86" t="str">
        <f t="shared" si="208"/>
        <v>&lt;=</v>
      </c>
      <c r="BI202" s="86">
        <f t="shared" si="209"/>
        <v>341.0556640625</v>
      </c>
      <c r="BJ202" s="15">
        <f t="shared" si="210"/>
        <v>0</v>
      </c>
      <c r="BK202" s="15" t="str">
        <f t="shared" si="211"/>
        <v>GEBR&gt;0,715087890625 AND Speed&gt;8,16943359375 AND Speed&lt;=9,30224609375 AND Speed&lt;=10,133544921875 AND Distance&lt;=121,75244140625 AND Distance&gt;87,981201171875 AND Speed&lt;=12,778564453125 AND Distance&lt;=341,0556640625</v>
      </c>
      <c r="BM202" s="15">
        <v>0.333251953125</v>
      </c>
      <c r="BN202" s="15">
        <v>0</v>
      </c>
      <c r="BO202" s="15" t="s">
        <v>2275</v>
      </c>
    </row>
    <row r="203" spans="1:67">
      <c r="A203" s="15">
        <v>200</v>
      </c>
      <c r="B203" s="15">
        <v>1</v>
      </c>
      <c r="C203" s="15">
        <v>15486</v>
      </c>
      <c r="D203" s="15">
        <f t="shared" si="159"/>
        <v>3</v>
      </c>
      <c r="E203" s="15">
        <f t="shared" si="160"/>
        <v>3198</v>
      </c>
      <c r="F203" s="15">
        <f t="shared" si="161"/>
        <v>3.78076171875</v>
      </c>
      <c r="G203" s="15">
        <v>299</v>
      </c>
      <c r="H203" s="15">
        <v>300</v>
      </c>
      <c r="I203" s="15">
        <v>198</v>
      </c>
      <c r="J203" s="15">
        <v>8</v>
      </c>
      <c r="K203" s="15">
        <v>597</v>
      </c>
      <c r="L203" s="15">
        <v>85</v>
      </c>
      <c r="M203" s="15">
        <f t="shared" si="162"/>
        <v>2.0751953125E-2</v>
      </c>
      <c r="O203" s="86">
        <f t="shared" si="163"/>
        <v>597</v>
      </c>
      <c r="P203" s="86">
        <f t="shared" si="164"/>
        <v>0.333251953125</v>
      </c>
      <c r="Q203" s="86">
        <f t="shared" si="165"/>
        <v>344</v>
      </c>
      <c r="R203" s="86" t="b">
        <f t="shared" si="166"/>
        <v>1</v>
      </c>
      <c r="S203" s="86" t="str">
        <f t="shared" si="167"/>
        <v>Dummy Node</v>
      </c>
      <c r="T203" s="86" t="str">
        <f t="shared" si="168"/>
        <v>N/A</v>
      </c>
      <c r="U203" s="86" t="str">
        <f t="shared" si="169"/>
        <v>N/A</v>
      </c>
      <c r="V203" s="86">
        <f t="shared" si="170"/>
        <v>341</v>
      </c>
      <c r="W203" s="86" t="b">
        <f t="shared" si="171"/>
        <v>0</v>
      </c>
      <c r="X203" s="86" t="str">
        <f t="shared" si="172"/>
        <v>Distance</v>
      </c>
      <c r="Y203" s="86" t="str">
        <f t="shared" si="173"/>
        <v>&gt;</v>
      </c>
      <c r="Z203" s="86">
        <f t="shared" si="174"/>
        <v>632.602783203125</v>
      </c>
      <c r="AA203" s="86">
        <f t="shared" si="175"/>
        <v>340</v>
      </c>
      <c r="AB203" s="86" t="b">
        <f t="shared" si="176"/>
        <v>1</v>
      </c>
      <c r="AC203" s="86" t="str">
        <f t="shared" si="177"/>
        <v>GEBR</v>
      </c>
      <c r="AD203" s="86" t="str">
        <f t="shared" si="178"/>
        <v>&lt;=</v>
      </c>
      <c r="AE203" s="86">
        <f t="shared" si="179"/>
        <v>0.715087890625</v>
      </c>
      <c r="AF203" s="86">
        <f t="shared" si="180"/>
        <v>159</v>
      </c>
      <c r="AG203" s="86" t="b">
        <f t="shared" si="181"/>
        <v>0</v>
      </c>
      <c r="AH203" s="86" t="str">
        <f t="shared" si="182"/>
        <v>Speed</v>
      </c>
      <c r="AI203" s="86" t="str">
        <f t="shared" si="183"/>
        <v>&gt;</v>
      </c>
      <c r="AJ203" s="86">
        <f t="shared" si="184"/>
        <v>24.964111328125</v>
      </c>
      <c r="AK203" s="86">
        <f t="shared" si="185"/>
        <v>157</v>
      </c>
      <c r="AL203" s="86" t="b">
        <f t="shared" si="186"/>
        <v>1</v>
      </c>
      <c r="AM203" s="86" t="str">
        <f t="shared" si="187"/>
        <v>Speed</v>
      </c>
      <c r="AN203" s="86" t="str">
        <f t="shared" si="188"/>
        <v>&lt;=</v>
      </c>
      <c r="AO203" s="86">
        <f t="shared" si="189"/>
        <v>25.82080078125</v>
      </c>
      <c r="AP203" s="86">
        <f t="shared" si="190"/>
        <v>30</v>
      </c>
      <c r="AQ203" s="86" t="b">
        <f t="shared" si="191"/>
        <v>1</v>
      </c>
      <c r="AR203" s="86" t="str">
        <f t="shared" si="192"/>
        <v>Distance</v>
      </c>
      <c r="AS203" s="86" t="str">
        <f t="shared" si="193"/>
        <v>&lt;=</v>
      </c>
      <c r="AT203" s="86">
        <f t="shared" si="194"/>
        <v>660.4921875</v>
      </c>
      <c r="AU203" s="86">
        <f t="shared" si="195"/>
        <v>8</v>
      </c>
      <c r="AV203" s="86" t="b">
        <f t="shared" si="196"/>
        <v>0</v>
      </c>
      <c r="AW203" s="86" t="str">
        <f t="shared" si="197"/>
        <v>Distance</v>
      </c>
      <c r="AX203" s="86" t="str">
        <f t="shared" si="198"/>
        <v>&gt;</v>
      </c>
      <c r="AY203" s="86">
        <f t="shared" si="199"/>
        <v>579.99755859375</v>
      </c>
      <c r="AZ203" s="86">
        <f t="shared" si="200"/>
        <v>2</v>
      </c>
      <c r="BA203" s="86" t="b">
        <f t="shared" si="201"/>
        <v>0</v>
      </c>
      <c r="BB203" s="86" t="str">
        <f t="shared" si="202"/>
        <v>Distance</v>
      </c>
      <c r="BC203" s="86" t="str">
        <f t="shared" si="203"/>
        <v>&gt;</v>
      </c>
      <c r="BD203" s="86">
        <f t="shared" si="204"/>
        <v>500.308837890625</v>
      </c>
      <c r="BE203" s="86">
        <f t="shared" si="205"/>
        <v>0</v>
      </c>
      <c r="BF203" s="86" t="b">
        <f t="shared" si="206"/>
        <v>0</v>
      </c>
      <c r="BG203" s="86" t="str">
        <f t="shared" si="207"/>
        <v>Distance</v>
      </c>
      <c r="BH203" s="86" t="str">
        <f t="shared" si="208"/>
        <v>&gt;</v>
      </c>
      <c r="BI203" s="86">
        <f t="shared" si="209"/>
        <v>341.0556640625</v>
      </c>
      <c r="BJ203" s="15">
        <f t="shared" si="210"/>
        <v>0</v>
      </c>
      <c r="BK203" s="15" t="str">
        <f t="shared" si="211"/>
        <v>Distance&gt;632,602783203125 AND GEBR&lt;=0,715087890625 AND Speed&gt;24,964111328125 AND Speed&lt;=25,82080078125 AND Distance&lt;=660,4921875 AND Distance&gt;579,99755859375 AND Distance&gt;500,308837890625 AND Distance&gt;341,0556640625</v>
      </c>
      <c r="BM203" s="15">
        <v>0.333251953125</v>
      </c>
      <c r="BN203" s="15">
        <v>0</v>
      </c>
      <c r="BO203" s="15" t="s">
        <v>2279</v>
      </c>
    </row>
    <row r="204" spans="1:67">
      <c r="A204" s="15">
        <v>201</v>
      </c>
      <c r="B204" s="15">
        <v>0</v>
      </c>
      <c r="C204" s="15">
        <v>284186</v>
      </c>
      <c r="D204" s="15">
        <f t="shared" si="159"/>
        <v>69</v>
      </c>
      <c r="E204" s="15">
        <f t="shared" si="160"/>
        <v>1562</v>
      </c>
      <c r="F204" s="15">
        <f t="shared" si="161"/>
        <v>69.38134765625</v>
      </c>
      <c r="G204" s="15">
        <v>345</v>
      </c>
      <c r="H204" s="15">
        <v>346</v>
      </c>
      <c r="I204" s="15">
        <v>67</v>
      </c>
      <c r="J204" s="15">
        <v>7</v>
      </c>
      <c r="K204" s="15">
        <v>598</v>
      </c>
      <c r="L204" s="15">
        <v>1280</v>
      </c>
      <c r="M204" s="15">
        <f t="shared" si="162"/>
        <v>0.3125</v>
      </c>
      <c r="O204" s="86">
        <f t="shared" si="163"/>
        <v>598</v>
      </c>
      <c r="P204" s="86">
        <f t="shared" si="164"/>
        <v>0.333251953125</v>
      </c>
      <c r="Q204" s="86">
        <f t="shared" si="165"/>
        <v>344</v>
      </c>
      <c r="R204" s="86" t="b">
        <f t="shared" si="166"/>
        <v>0</v>
      </c>
      <c r="S204" s="86" t="str">
        <f t="shared" si="167"/>
        <v>Dummy Node</v>
      </c>
      <c r="T204" s="86" t="str">
        <f t="shared" si="168"/>
        <v>N/A</v>
      </c>
      <c r="U204" s="86" t="str">
        <f t="shared" si="169"/>
        <v>N/A</v>
      </c>
      <c r="V204" s="86">
        <f t="shared" si="170"/>
        <v>341</v>
      </c>
      <c r="W204" s="86" t="b">
        <f t="shared" si="171"/>
        <v>0</v>
      </c>
      <c r="X204" s="86" t="str">
        <f t="shared" si="172"/>
        <v>Distance</v>
      </c>
      <c r="Y204" s="86" t="str">
        <f t="shared" si="173"/>
        <v>&gt;</v>
      </c>
      <c r="Z204" s="86">
        <f t="shared" si="174"/>
        <v>632.602783203125</v>
      </c>
      <c r="AA204" s="86">
        <f t="shared" si="175"/>
        <v>340</v>
      </c>
      <c r="AB204" s="86" t="b">
        <f t="shared" si="176"/>
        <v>1</v>
      </c>
      <c r="AC204" s="86" t="str">
        <f t="shared" si="177"/>
        <v>GEBR</v>
      </c>
      <c r="AD204" s="86" t="str">
        <f t="shared" si="178"/>
        <v>&lt;=</v>
      </c>
      <c r="AE204" s="86">
        <f t="shared" si="179"/>
        <v>0.715087890625</v>
      </c>
      <c r="AF204" s="86">
        <f t="shared" si="180"/>
        <v>159</v>
      </c>
      <c r="AG204" s="86" t="b">
        <f t="shared" si="181"/>
        <v>0</v>
      </c>
      <c r="AH204" s="86" t="str">
        <f t="shared" si="182"/>
        <v>Speed</v>
      </c>
      <c r="AI204" s="86" t="str">
        <f t="shared" si="183"/>
        <v>&gt;</v>
      </c>
      <c r="AJ204" s="86">
        <f t="shared" si="184"/>
        <v>24.964111328125</v>
      </c>
      <c r="AK204" s="86">
        <f t="shared" si="185"/>
        <v>157</v>
      </c>
      <c r="AL204" s="86" t="b">
        <f t="shared" si="186"/>
        <v>1</v>
      </c>
      <c r="AM204" s="86" t="str">
        <f t="shared" si="187"/>
        <v>Speed</v>
      </c>
      <c r="AN204" s="86" t="str">
        <f t="shared" si="188"/>
        <v>&lt;=</v>
      </c>
      <c r="AO204" s="86">
        <f t="shared" si="189"/>
        <v>25.82080078125</v>
      </c>
      <c r="AP204" s="86">
        <f t="shared" si="190"/>
        <v>30</v>
      </c>
      <c r="AQ204" s="86" t="b">
        <f t="shared" si="191"/>
        <v>1</v>
      </c>
      <c r="AR204" s="86" t="str">
        <f t="shared" si="192"/>
        <v>Distance</v>
      </c>
      <c r="AS204" s="86" t="str">
        <f t="shared" si="193"/>
        <v>&lt;=</v>
      </c>
      <c r="AT204" s="86">
        <f t="shared" si="194"/>
        <v>660.4921875</v>
      </c>
      <c r="AU204" s="86">
        <f t="shared" si="195"/>
        <v>8</v>
      </c>
      <c r="AV204" s="86" t="b">
        <f t="shared" si="196"/>
        <v>0</v>
      </c>
      <c r="AW204" s="86" t="str">
        <f t="shared" si="197"/>
        <v>Distance</v>
      </c>
      <c r="AX204" s="86" t="str">
        <f t="shared" si="198"/>
        <v>&gt;</v>
      </c>
      <c r="AY204" s="86">
        <f t="shared" si="199"/>
        <v>579.99755859375</v>
      </c>
      <c r="AZ204" s="86">
        <f t="shared" si="200"/>
        <v>2</v>
      </c>
      <c r="BA204" s="86" t="b">
        <f t="shared" si="201"/>
        <v>0</v>
      </c>
      <c r="BB204" s="86" t="str">
        <f t="shared" si="202"/>
        <v>Distance</v>
      </c>
      <c r="BC204" s="86" t="str">
        <f t="shared" si="203"/>
        <v>&gt;</v>
      </c>
      <c r="BD204" s="86">
        <f t="shared" si="204"/>
        <v>500.308837890625</v>
      </c>
      <c r="BE204" s="86">
        <f t="shared" si="205"/>
        <v>0</v>
      </c>
      <c r="BF204" s="86" t="b">
        <f t="shared" si="206"/>
        <v>0</v>
      </c>
      <c r="BG204" s="86" t="str">
        <f t="shared" si="207"/>
        <v>Distance</v>
      </c>
      <c r="BH204" s="86" t="str">
        <f t="shared" si="208"/>
        <v>&gt;</v>
      </c>
      <c r="BI204" s="86">
        <f t="shared" si="209"/>
        <v>341.0556640625</v>
      </c>
      <c r="BJ204" s="15">
        <f t="shared" si="210"/>
        <v>0</v>
      </c>
      <c r="BK204" s="15" t="str">
        <f t="shared" si="211"/>
        <v>Distance&gt;632,602783203125 AND GEBR&lt;=0,715087890625 AND Speed&gt;24,964111328125 AND Speed&lt;=25,82080078125 AND Distance&lt;=660,4921875 AND Distance&gt;579,99755859375 AND Distance&gt;500,308837890625 AND Distance&gt;341,0556640625</v>
      </c>
      <c r="BM204" s="15">
        <v>0.333251953125</v>
      </c>
      <c r="BN204" s="15">
        <v>0</v>
      </c>
      <c r="BO204" s="15" t="s">
        <v>2280</v>
      </c>
    </row>
    <row r="205" spans="1:67">
      <c r="A205" s="15">
        <v>202</v>
      </c>
      <c r="B205" s="15">
        <v>2</v>
      </c>
      <c r="C205" s="15">
        <v>3502</v>
      </c>
      <c r="D205" s="15">
        <f t="shared" si="159"/>
        <v>0</v>
      </c>
      <c r="E205" s="15">
        <f t="shared" si="160"/>
        <v>3502</v>
      </c>
      <c r="F205" s="15">
        <f t="shared" si="161"/>
        <v>0.85498046875</v>
      </c>
      <c r="G205" s="15">
        <v>209</v>
      </c>
      <c r="H205" s="15">
        <v>210</v>
      </c>
      <c r="I205" s="15">
        <v>67</v>
      </c>
      <c r="J205" s="15">
        <v>7</v>
      </c>
      <c r="K205" s="15">
        <v>599</v>
      </c>
      <c r="L205" s="15">
        <v>683</v>
      </c>
      <c r="M205" s="15">
        <f t="shared" si="162"/>
        <v>0.166748046875</v>
      </c>
      <c r="O205" s="86">
        <f t="shared" si="163"/>
        <v>599</v>
      </c>
      <c r="P205" s="86">
        <f t="shared" si="164"/>
        <v>0.333251953125</v>
      </c>
      <c r="Q205" s="86">
        <f t="shared" si="165"/>
        <v>346</v>
      </c>
      <c r="R205" s="86" t="b">
        <f t="shared" si="166"/>
        <v>1</v>
      </c>
      <c r="S205" s="86" t="str">
        <f t="shared" si="167"/>
        <v>Dummy Node</v>
      </c>
      <c r="T205" s="86" t="str">
        <f t="shared" si="168"/>
        <v>N/A</v>
      </c>
      <c r="U205" s="86" t="str">
        <f t="shared" si="169"/>
        <v>N/A</v>
      </c>
      <c r="V205" s="86">
        <f t="shared" si="170"/>
        <v>201</v>
      </c>
      <c r="W205" s="86" t="b">
        <f t="shared" si="171"/>
        <v>0</v>
      </c>
      <c r="X205" s="86" t="str">
        <f t="shared" si="172"/>
        <v>Distance</v>
      </c>
      <c r="Y205" s="86" t="str">
        <f t="shared" si="173"/>
        <v>&gt;</v>
      </c>
      <c r="Z205" s="86">
        <f t="shared" si="174"/>
        <v>69.38134765625</v>
      </c>
      <c r="AA205" s="86">
        <f t="shared" si="175"/>
        <v>67</v>
      </c>
      <c r="AB205" s="86" t="b">
        <f t="shared" si="176"/>
        <v>1</v>
      </c>
      <c r="AC205" s="86" t="str">
        <f t="shared" si="177"/>
        <v>Speed</v>
      </c>
      <c r="AD205" s="86" t="str">
        <f t="shared" si="178"/>
        <v>&lt;=</v>
      </c>
      <c r="AE205" s="86">
        <f t="shared" si="179"/>
        <v>7.90380859375</v>
      </c>
      <c r="AF205" s="86">
        <f t="shared" si="180"/>
        <v>66</v>
      </c>
      <c r="AG205" s="86" t="b">
        <f t="shared" si="181"/>
        <v>1</v>
      </c>
      <c r="AH205" s="86" t="str">
        <f t="shared" si="182"/>
        <v>Speed</v>
      </c>
      <c r="AI205" s="86" t="str">
        <f t="shared" si="183"/>
        <v>&lt;=</v>
      </c>
      <c r="AJ205" s="86">
        <f t="shared" si="184"/>
        <v>8.373779296875</v>
      </c>
      <c r="AK205" s="86">
        <f t="shared" si="185"/>
        <v>18</v>
      </c>
      <c r="AL205" s="86" t="b">
        <f t="shared" si="186"/>
        <v>0</v>
      </c>
      <c r="AM205" s="86" t="str">
        <f t="shared" si="187"/>
        <v>Distance</v>
      </c>
      <c r="AN205" s="86" t="str">
        <f t="shared" si="188"/>
        <v>&gt;</v>
      </c>
      <c r="AO205" s="86">
        <f t="shared" si="189"/>
        <v>62.364990234375</v>
      </c>
      <c r="AP205" s="86">
        <f t="shared" si="190"/>
        <v>5</v>
      </c>
      <c r="AQ205" s="86" t="b">
        <f t="shared" si="191"/>
        <v>0</v>
      </c>
      <c r="AR205" s="86" t="str">
        <f t="shared" si="192"/>
        <v>Speed</v>
      </c>
      <c r="AS205" s="86" t="str">
        <f t="shared" si="193"/>
        <v>&gt;</v>
      </c>
      <c r="AT205" s="86">
        <f t="shared" si="194"/>
        <v>5.92333984375</v>
      </c>
      <c r="AU205" s="86">
        <f t="shared" si="195"/>
        <v>3</v>
      </c>
      <c r="AV205" s="86" t="b">
        <f t="shared" si="196"/>
        <v>1</v>
      </c>
      <c r="AW205" s="86" t="str">
        <f t="shared" si="197"/>
        <v>Distance</v>
      </c>
      <c r="AX205" s="86" t="str">
        <f t="shared" si="198"/>
        <v>&lt;=</v>
      </c>
      <c r="AY205" s="86">
        <f t="shared" si="199"/>
        <v>87.981201171875</v>
      </c>
      <c r="AZ205" s="86">
        <f t="shared" si="200"/>
        <v>1</v>
      </c>
      <c r="BA205" s="86" t="b">
        <f t="shared" si="201"/>
        <v>1</v>
      </c>
      <c r="BB205" s="86" t="str">
        <f t="shared" si="202"/>
        <v>Speed</v>
      </c>
      <c r="BC205" s="86" t="str">
        <f t="shared" si="203"/>
        <v>&lt;=</v>
      </c>
      <c r="BD205" s="86">
        <f t="shared" si="204"/>
        <v>12.778564453125</v>
      </c>
      <c r="BE205" s="86">
        <f t="shared" si="205"/>
        <v>0</v>
      </c>
      <c r="BF205" s="86" t="b">
        <f t="shared" si="206"/>
        <v>1</v>
      </c>
      <c r="BG205" s="86" t="str">
        <f t="shared" si="207"/>
        <v>Distance</v>
      </c>
      <c r="BH205" s="86" t="str">
        <f t="shared" si="208"/>
        <v>&lt;=</v>
      </c>
      <c r="BI205" s="86">
        <f t="shared" si="209"/>
        <v>341.0556640625</v>
      </c>
      <c r="BJ205" s="15">
        <f t="shared" si="210"/>
        <v>0</v>
      </c>
      <c r="BK205" s="15" t="str">
        <f t="shared" si="211"/>
        <v>Distance&gt;69,38134765625 AND Speed&lt;=7,90380859375 AND Speed&lt;=8,373779296875 AND Distance&gt;62,364990234375 AND Speed&gt;5,92333984375 AND Distance&lt;=87,981201171875 AND Speed&lt;=12,778564453125 AND Distance&lt;=341,0556640625</v>
      </c>
      <c r="BM205" s="15">
        <v>0.333251953125</v>
      </c>
      <c r="BN205" s="15">
        <v>0</v>
      </c>
      <c r="BO205" s="15" t="s">
        <v>2282</v>
      </c>
    </row>
    <row r="206" spans="1:67">
      <c r="A206" s="15">
        <v>203</v>
      </c>
      <c r="B206" s="15">
        <v>1</v>
      </c>
      <c r="C206" s="15">
        <v>37105</v>
      </c>
      <c r="D206" s="15">
        <f t="shared" si="159"/>
        <v>9</v>
      </c>
      <c r="E206" s="15">
        <f t="shared" si="160"/>
        <v>241</v>
      </c>
      <c r="F206" s="15">
        <f t="shared" si="161"/>
        <v>9.058837890625</v>
      </c>
      <c r="G206" s="15">
        <v>295</v>
      </c>
      <c r="H206" s="15">
        <v>296</v>
      </c>
      <c r="I206" s="15">
        <v>68</v>
      </c>
      <c r="J206" s="15">
        <v>7</v>
      </c>
      <c r="K206" s="15">
        <v>600</v>
      </c>
      <c r="L206" s="15">
        <v>35</v>
      </c>
      <c r="M206" s="15">
        <f t="shared" si="162"/>
        <v>8.544921875E-3</v>
      </c>
      <c r="O206" s="86">
        <f t="shared" si="163"/>
        <v>600</v>
      </c>
      <c r="P206" s="86">
        <f t="shared" si="164"/>
        <v>0.333251953125</v>
      </c>
      <c r="Q206" s="86">
        <f t="shared" si="165"/>
        <v>346</v>
      </c>
      <c r="R206" s="86" t="b">
        <f t="shared" si="166"/>
        <v>0</v>
      </c>
      <c r="S206" s="86" t="str">
        <f t="shared" si="167"/>
        <v>Dummy Node</v>
      </c>
      <c r="T206" s="86" t="str">
        <f t="shared" si="168"/>
        <v>N/A</v>
      </c>
      <c r="U206" s="86" t="str">
        <f t="shared" si="169"/>
        <v>N/A</v>
      </c>
      <c r="V206" s="86">
        <f t="shared" si="170"/>
        <v>201</v>
      </c>
      <c r="W206" s="86" t="b">
        <f t="shared" si="171"/>
        <v>0</v>
      </c>
      <c r="X206" s="86" t="str">
        <f t="shared" si="172"/>
        <v>Distance</v>
      </c>
      <c r="Y206" s="86" t="str">
        <f t="shared" si="173"/>
        <v>&gt;</v>
      </c>
      <c r="Z206" s="86">
        <f t="shared" si="174"/>
        <v>69.38134765625</v>
      </c>
      <c r="AA206" s="86">
        <f t="shared" si="175"/>
        <v>67</v>
      </c>
      <c r="AB206" s="86" t="b">
        <f t="shared" si="176"/>
        <v>1</v>
      </c>
      <c r="AC206" s="86" t="str">
        <f t="shared" si="177"/>
        <v>Speed</v>
      </c>
      <c r="AD206" s="86" t="str">
        <f t="shared" si="178"/>
        <v>&lt;=</v>
      </c>
      <c r="AE206" s="86">
        <f t="shared" si="179"/>
        <v>7.90380859375</v>
      </c>
      <c r="AF206" s="86">
        <f t="shared" si="180"/>
        <v>66</v>
      </c>
      <c r="AG206" s="86" t="b">
        <f t="shared" si="181"/>
        <v>1</v>
      </c>
      <c r="AH206" s="86" t="str">
        <f t="shared" si="182"/>
        <v>Speed</v>
      </c>
      <c r="AI206" s="86" t="str">
        <f t="shared" si="183"/>
        <v>&lt;=</v>
      </c>
      <c r="AJ206" s="86">
        <f t="shared" si="184"/>
        <v>8.373779296875</v>
      </c>
      <c r="AK206" s="86">
        <f t="shared" si="185"/>
        <v>18</v>
      </c>
      <c r="AL206" s="86" t="b">
        <f t="shared" si="186"/>
        <v>0</v>
      </c>
      <c r="AM206" s="86" t="str">
        <f t="shared" si="187"/>
        <v>Distance</v>
      </c>
      <c r="AN206" s="86" t="str">
        <f t="shared" si="188"/>
        <v>&gt;</v>
      </c>
      <c r="AO206" s="86">
        <f t="shared" si="189"/>
        <v>62.364990234375</v>
      </c>
      <c r="AP206" s="86">
        <f t="shared" si="190"/>
        <v>5</v>
      </c>
      <c r="AQ206" s="86" t="b">
        <f t="shared" si="191"/>
        <v>0</v>
      </c>
      <c r="AR206" s="86" t="str">
        <f t="shared" si="192"/>
        <v>Speed</v>
      </c>
      <c r="AS206" s="86" t="str">
        <f t="shared" si="193"/>
        <v>&gt;</v>
      </c>
      <c r="AT206" s="86">
        <f t="shared" si="194"/>
        <v>5.92333984375</v>
      </c>
      <c r="AU206" s="86">
        <f t="shared" si="195"/>
        <v>3</v>
      </c>
      <c r="AV206" s="86" t="b">
        <f t="shared" si="196"/>
        <v>1</v>
      </c>
      <c r="AW206" s="86" t="str">
        <f t="shared" si="197"/>
        <v>Distance</v>
      </c>
      <c r="AX206" s="86" t="str">
        <f t="shared" si="198"/>
        <v>&lt;=</v>
      </c>
      <c r="AY206" s="86">
        <f t="shared" si="199"/>
        <v>87.981201171875</v>
      </c>
      <c r="AZ206" s="86">
        <f t="shared" si="200"/>
        <v>1</v>
      </c>
      <c r="BA206" s="86" t="b">
        <f t="shared" si="201"/>
        <v>1</v>
      </c>
      <c r="BB206" s="86" t="str">
        <f t="shared" si="202"/>
        <v>Speed</v>
      </c>
      <c r="BC206" s="86" t="str">
        <f t="shared" si="203"/>
        <v>&lt;=</v>
      </c>
      <c r="BD206" s="86">
        <f t="shared" si="204"/>
        <v>12.778564453125</v>
      </c>
      <c r="BE206" s="86">
        <f t="shared" si="205"/>
        <v>0</v>
      </c>
      <c r="BF206" s="86" t="b">
        <f t="shared" si="206"/>
        <v>1</v>
      </c>
      <c r="BG206" s="86" t="str">
        <f t="shared" si="207"/>
        <v>Distance</v>
      </c>
      <c r="BH206" s="86" t="str">
        <f t="shared" si="208"/>
        <v>&lt;=</v>
      </c>
      <c r="BI206" s="86">
        <f t="shared" si="209"/>
        <v>341.0556640625</v>
      </c>
      <c r="BJ206" s="15">
        <f t="shared" si="210"/>
        <v>0</v>
      </c>
      <c r="BK206" s="15" t="str">
        <f t="shared" si="211"/>
        <v>Distance&gt;69,38134765625 AND Speed&lt;=7,90380859375 AND Speed&lt;=8,373779296875 AND Distance&gt;62,364990234375 AND Speed&gt;5,92333984375 AND Distance&lt;=87,981201171875 AND Speed&lt;=12,778564453125 AND Distance&lt;=341,0556640625</v>
      </c>
      <c r="BM206" s="15">
        <v>0.333251953125</v>
      </c>
      <c r="BN206" s="15">
        <v>0</v>
      </c>
      <c r="BO206" s="15" t="s">
        <v>2283</v>
      </c>
    </row>
    <row r="207" spans="1:67">
      <c r="A207" s="15">
        <v>204</v>
      </c>
      <c r="B207" s="15">
        <v>1</v>
      </c>
      <c r="C207" s="15">
        <v>40116</v>
      </c>
      <c r="D207" s="15">
        <f t="shared" si="159"/>
        <v>9</v>
      </c>
      <c r="E207" s="15">
        <f t="shared" si="160"/>
        <v>3252</v>
      </c>
      <c r="F207" s="15">
        <f t="shared" si="161"/>
        <v>9.7939453125</v>
      </c>
      <c r="G207" s="15">
        <v>205</v>
      </c>
      <c r="H207" s="15">
        <v>206</v>
      </c>
      <c r="I207" s="15">
        <v>68</v>
      </c>
      <c r="J207" s="15">
        <v>7</v>
      </c>
      <c r="K207" s="15">
        <v>609</v>
      </c>
      <c r="L207" s="15">
        <v>390</v>
      </c>
      <c r="M207" s="15">
        <f t="shared" si="162"/>
        <v>9.521484375E-2</v>
      </c>
      <c r="O207" s="86">
        <f t="shared" si="163"/>
        <v>609</v>
      </c>
      <c r="P207" s="86">
        <f t="shared" si="164"/>
        <v>0</v>
      </c>
      <c r="Q207" s="86">
        <f t="shared" si="165"/>
        <v>362</v>
      </c>
      <c r="R207" s="86" t="b">
        <f t="shared" si="166"/>
        <v>1</v>
      </c>
      <c r="S207" s="86" t="str">
        <f t="shared" si="167"/>
        <v>Dummy Node</v>
      </c>
      <c r="T207" s="86" t="str">
        <f t="shared" si="168"/>
        <v>N/A</v>
      </c>
      <c r="U207" s="86" t="str">
        <f t="shared" si="169"/>
        <v>N/A</v>
      </c>
      <c r="V207" s="86">
        <f t="shared" si="170"/>
        <v>223</v>
      </c>
      <c r="W207" s="86" t="b">
        <f t="shared" si="171"/>
        <v>0</v>
      </c>
      <c r="X207" s="86" t="str">
        <f t="shared" si="172"/>
        <v>Speed</v>
      </c>
      <c r="Y207" s="86" t="str">
        <f t="shared" si="173"/>
        <v>&gt;</v>
      </c>
      <c r="Z207" s="86">
        <f t="shared" si="174"/>
        <v>20.181396484375</v>
      </c>
      <c r="AA207" s="86">
        <f t="shared" si="175"/>
        <v>47</v>
      </c>
      <c r="AB207" s="86" t="b">
        <f t="shared" si="176"/>
        <v>1</v>
      </c>
      <c r="AC207" s="86" t="str">
        <f t="shared" si="177"/>
        <v>Distance</v>
      </c>
      <c r="AD207" s="86" t="str">
        <f t="shared" si="178"/>
        <v>&lt;=</v>
      </c>
      <c r="AE207" s="86">
        <f t="shared" si="179"/>
        <v>414.430419921875</v>
      </c>
      <c r="AF207" s="86">
        <f t="shared" si="180"/>
        <v>41</v>
      </c>
      <c r="AG207" s="86" t="b">
        <f t="shared" si="181"/>
        <v>1</v>
      </c>
      <c r="AH207" s="86" t="str">
        <f t="shared" si="182"/>
        <v>Distance</v>
      </c>
      <c r="AI207" s="86" t="str">
        <f t="shared" si="183"/>
        <v>&lt;=</v>
      </c>
      <c r="AJ207" s="86">
        <f t="shared" si="184"/>
        <v>450.198486328125</v>
      </c>
      <c r="AK207" s="86">
        <f t="shared" si="185"/>
        <v>40</v>
      </c>
      <c r="AL207" s="86" t="b">
        <f t="shared" si="186"/>
        <v>1</v>
      </c>
      <c r="AM207" s="86" t="str">
        <f t="shared" si="187"/>
        <v>GEBR</v>
      </c>
      <c r="AN207" s="86" t="str">
        <f t="shared" si="188"/>
        <v>&lt;=</v>
      </c>
      <c r="AO207" s="86">
        <f t="shared" si="189"/>
        <v>0.715087890625</v>
      </c>
      <c r="AP207" s="86">
        <f t="shared" si="190"/>
        <v>9</v>
      </c>
      <c r="AQ207" s="86" t="b">
        <f t="shared" si="191"/>
        <v>0</v>
      </c>
      <c r="AR207" s="86" t="str">
        <f t="shared" si="192"/>
        <v>Speed</v>
      </c>
      <c r="AS207" s="86" t="str">
        <f t="shared" si="193"/>
        <v>&gt;</v>
      </c>
      <c r="AT207" s="86">
        <f t="shared" si="194"/>
        <v>19.8076171875</v>
      </c>
      <c r="AU207" s="86">
        <f t="shared" si="195"/>
        <v>7</v>
      </c>
      <c r="AV207" s="86" t="b">
        <f t="shared" si="196"/>
        <v>1</v>
      </c>
      <c r="AW207" s="86" t="str">
        <f t="shared" si="197"/>
        <v>Speed</v>
      </c>
      <c r="AX207" s="86" t="str">
        <f t="shared" si="198"/>
        <v>&lt;=</v>
      </c>
      <c r="AY207" s="86">
        <f t="shared" si="199"/>
        <v>21.949951171875</v>
      </c>
      <c r="AZ207" s="86">
        <f t="shared" si="200"/>
        <v>2</v>
      </c>
      <c r="BA207" s="86" t="b">
        <f t="shared" si="201"/>
        <v>1</v>
      </c>
      <c r="BB207" s="86" t="str">
        <f t="shared" si="202"/>
        <v>Distance</v>
      </c>
      <c r="BC207" s="86" t="str">
        <f t="shared" si="203"/>
        <v>&lt;=</v>
      </c>
      <c r="BD207" s="86">
        <f t="shared" si="204"/>
        <v>500.308837890625</v>
      </c>
      <c r="BE207" s="86">
        <f t="shared" si="205"/>
        <v>0</v>
      </c>
      <c r="BF207" s="86" t="b">
        <f t="shared" si="206"/>
        <v>0</v>
      </c>
      <c r="BG207" s="86" t="str">
        <f t="shared" si="207"/>
        <v>Distance</v>
      </c>
      <c r="BH207" s="86" t="str">
        <f t="shared" si="208"/>
        <v>&gt;</v>
      </c>
      <c r="BI207" s="86">
        <f t="shared" si="209"/>
        <v>341.0556640625</v>
      </c>
      <c r="BJ207" s="15">
        <f t="shared" si="210"/>
        <v>1</v>
      </c>
      <c r="BK207" s="15" t="str">
        <f t="shared" si="211"/>
        <v>Speed&gt;20,181396484375 AND Distance&lt;=414,430419921875 AND Distance&lt;=450,198486328125 AND GEBR&lt;=0,715087890625 AND Speed&gt;19,8076171875 AND Speed&lt;=21,949951171875 AND Distance&lt;=500,308837890625 AND Distance&gt;341,0556640625</v>
      </c>
      <c r="BM207" s="15">
        <v>0.333251953125</v>
      </c>
      <c r="BN207" s="15">
        <v>0</v>
      </c>
      <c r="BO207" s="15" t="s">
        <v>2284</v>
      </c>
    </row>
    <row r="208" spans="1:67">
      <c r="A208" s="15">
        <v>205</v>
      </c>
      <c r="B208" s="15">
        <v>-2</v>
      </c>
      <c r="C208" s="15">
        <v>-8192</v>
      </c>
      <c r="D208" s="15">
        <f t="shared" si="159"/>
        <v>-1</v>
      </c>
      <c r="E208" s="15">
        <f t="shared" si="160"/>
        <v>0</v>
      </c>
      <c r="F208" s="15">
        <f t="shared" si="161"/>
        <v>-1</v>
      </c>
      <c r="G208" s="15">
        <v>509</v>
      </c>
      <c r="H208" s="15">
        <v>510</v>
      </c>
      <c r="I208" s="15">
        <v>204</v>
      </c>
      <c r="J208" s="15">
        <v>8</v>
      </c>
      <c r="K208" s="15">
        <v>610</v>
      </c>
      <c r="L208" s="15">
        <v>1365</v>
      </c>
      <c r="M208" s="15">
        <f t="shared" si="162"/>
        <v>0.333251953125</v>
      </c>
      <c r="O208" s="86">
        <f t="shared" si="163"/>
        <v>610</v>
      </c>
      <c r="P208" s="86">
        <f t="shared" si="164"/>
        <v>0</v>
      </c>
      <c r="Q208" s="86">
        <f t="shared" si="165"/>
        <v>362</v>
      </c>
      <c r="R208" s="86" t="b">
        <f t="shared" si="166"/>
        <v>0</v>
      </c>
      <c r="S208" s="86" t="str">
        <f t="shared" si="167"/>
        <v>Dummy Node</v>
      </c>
      <c r="T208" s="86" t="str">
        <f t="shared" si="168"/>
        <v>N/A</v>
      </c>
      <c r="U208" s="86" t="str">
        <f t="shared" si="169"/>
        <v>N/A</v>
      </c>
      <c r="V208" s="86">
        <f t="shared" si="170"/>
        <v>223</v>
      </c>
      <c r="W208" s="86" t="b">
        <f t="shared" si="171"/>
        <v>0</v>
      </c>
      <c r="X208" s="86" t="str">
        <f t="shared" si="172"/>
        <v>Speed</v>
      </c>
      <c r="Y208" s="86" t="str">
        <f t="shared" si="173"/>
        <v>&gt;</v>
      </c>
      <c r="Z208" s="86">
        <f t="shared" si="174"/>
        <v>20.181396484375</v>
      </c>
      <c r="AA208" s="86">
        <f t="shared" si="175"/>
        <v>47</v>
      </c>
      <c r="AB208" s="86" t="b">
        <f t="shared" si="176"/>
        <v>1</v>
      </c>
      <c r="AC208" s="86" t="str">
        <f t="shared" si="177"/>
        <v>Distance</v>
      </c>
      <c r="AD208" s="86" t="str">
        <f t="shared" si="178"/>
        <v>&lt;=</v>
      </c>
      <c r="AE208" s="86">
        <f t="shared" si="179"/>
        <v>414.430419921875</v>
      </c>
      <c r="AF208" s="86">
        <f t="shared" si="180"/>
        <v>41</v>
      </c>
      <c r="AG208" s="86" t="b">
        <f t="shared" si="181"/>
        <v>1</v>
      </c>
      <c r="AH208" s="86" t="str">
        <f t="shared" si="182"/>
        <v>Distance</v>
      </c>
      <c r="AI208" s="86" t="str">
        <f t="shared" si="183"/>
        <v>&lt;=</v>
      </c>
      <c r="AJ208" s="86">
        <f t="shared" si="184"/>
        <v>450.198486328125</v>
      </c>
      <c r="AK208" s="86">
        <f t="shared" si="185"/>
        <v>40</v>
      </c>
      <c r="AL208" s="86" t="b">
        <f t="shared" si="186"/>
        <v>1</v>
      </c>
      <c r="AM208" s="86" t="str">
        <f t="shared" si="187"/>
        <v>GEBR</v>
      </c>
      <c r="AN208" s="86" t="str">
        <f t="shared" si="188"/>
        <v>&lt;=</v>
      </c>
      <c r="AO208" s="86">
        <f t="shared" si="189"/>
        <v>0.715087890625</v>
      </c>
      <c r="AP208" s="86">
        <f t="shared" si="190"/>
        <v>9</v>
      </c>
      <c r="AQ208" s="86" t="b">
        <f t="shared" si="191"/>
        <v>0</v>
      </c>
      <c r="AR208" s="86" t="str">
        <f t="shared" si="192"/>
        <v>Speed</v>
      </c>
      <c r="AS208" s="86" t="str">
        <f t="shared" si="193"/>
        <v>&gt;</v>
      </c>
      <c r="AT208" s="86">
        <f t="shared" si="194"/>
        <v>19.8076171875</v>
      </c>
      <c r="AU208" s="86">
        <f t="shared" si="195"/>
        <v>7</v>
      </c>
      <c r="AV208" s="86" t="b">
        <f t="shared" si="196"/>
        <v>1</v>
      </c>
      <c r="AW208" s="86" t="str">
        <f t="shared" si="197"/>
        <v>Speed</v>
      </c>
      <c r="AX208" s="86" t="str">
        <f t="shared" si="198"/>
        <v>&lt;=</v>
      </c>
      <c r="AY208" s="86">
        <f t="shared" si="199"/>
        <v>21.949951171875</v>
      </c>
      <c r="AZ208" s="86">
        <f t="shared" si="200"/>
        <v>2</v>
      </c>
      <c r="BA208" s="86" t="b">
        <f t="shared" si="201"/>
        <v>1</v>
      </c>
      <c r="BB208" s="86" t="str">
        <f t="shared" si="202"/>
        <v>Distance</v>
      </c>
      <c r="BC208" s="86" t="str">
        <f t="shared" si="203"/>
        <v>&lt;=</v>
      </c>
      <c r="BD208" s="86">
        <f t="shared" si="204"/>
        <v>500.308837890625</v>
      </c>
      <c r="BE208" s="86">
        <f t="shared" si="205"/>
        <v>0</v>
      </c>
      <c r="BF208" s="86" t="b">
        <f t="shared" si="206"/>
        <v>0</v>
      </c>
      <c r="BG208" s="86" t="str">
        <f t="shared" si="207"/>
        <v>Distance</v>
      </c>
      <c r="BH208" s="86" t="str">
        <f t="shared" si="208"/>
        <v>&gt;</v>
      </c>
      <c r="BI208" s="86">
        <f t="shared" si="209"/>
        <v>341.0556640625</v>
      </c>
      <c r="BJ208" s="15">
        <f t="shared" si="210"/>
        <v>1</v>
      </c>
      <c r="BK208" s="15" t="str">
        <f t="shared" si="211"/>
        <v>Speed&gt;20,181396484375 AND Distance&lt;=414,430419921875 AND Distance&lt;=450,198486328125 AND GEBR&lt;=0,715087890625 AND Speed&gt;19,8076171875 AND Speed&lt;=21,949951171875 AND Distance&lt;=500,308837890625 AND Distance&gt;341,0556640625</v>
      </c>
      <c r="BM208" s="15">
        <v>0.333251953125</v>
      </c>
      <c r="BN208" s="15">
        <v>0</v>
      </c>
      <c r="BO208" s="15" t="s">
        <v>2291</v>
      </c>
    </row>
    <row r="209" spans="1:67">
      <c r="A209" s="15">
        <v>206</v>
      </c>
      <c r="B209" s="15">
        <v>1</v>
      </c>
      <c r="C209" s="15">
        <v>43595</v>
      </c>
      <c r="D209" s="15">
        <f t="shared" si="159"/>
        <v>10</v>
      </c>
      <c r="E209" s="15">
        <f t="shared" si="160"/>
        <v>2635</v>
      </c>
      <c r="F209" s="15">
        <f t="shared" si="161"/>
        <v>10.643310546875</v>
      </c>
      <c r="G209" s="15">
        <v>303</v>
      </c>
      <c r="H209" s="15">
        <v>304</v>
      </c>
      <c r="I209" s="15">
        <v>204</v>
      </c>
      <c r="J209" s="15">
        <v>8</v>
      </c>
      <c r="K209" s="15">
        <v>611</v>
      </c>
      <c r="L209" s="15">
        <v>161</v>
      </c>
      <c r="M209" s="15">
        <f t="shared" si="162"/>
        <v>3.9306640625E-2</v>
      </c>
      <c r="O209" s="86">
        <f t="shared" si="163"/>
        <v>611</v>
      </c>
      <c r="P209" s="86">
        <f t="shared" si="164"/>
        <v>0</v>
      </c>
      <c r="Q209" s="86">
        <f t="shared" si="165"/>
        <v>365</v>
      </c>
      <c r="R209" s="86" t="b">
        <f t="shared" si="166"/>
        <v>1</v>
      </c>
      <c r="S209" s="86" t="str">
        <f t="shared" si="167"/>
        <v>Dummy Node</v>
      </c>
      <c r="T209" s="86" t="str">
        <f t="shared" si="168"/>
        <v>N/A</v>
      </c>
      <c r="U209" s="86" t="str">
        <f t="shared" si="169"/>
        <v>N/A</v>
      </c>
      <c r="V209" s="86">
        <f t="shared" si="170"/>
        <v>185</v>
      </c>
      <c r="W209" s="86" t="b">
        <f t="shared" si="171"/>
        <v>1</v>
      </c>
      <c r="X209" s="86" t="str">
        <f t="shared" si="172"/>
        <v>Distance</v>
      </c>
      <c r="Y209" s="86" t="str">
        <f t="shared" si="173"/>
        <v>&lt;=</v>
      </c>
      <c r="Z209" s="86">
        <f t="shared" si="174"/>
        <v>340.924072265625</v>
      </c>
      <c r="AA209" s="86">
        <f t="shared" si="175"/>
        <v>71</v>
      </c>
      <c r="AB209" s="86" t="b">
        <f t="shared" si="176"/>
        <v>1</v>
      </c>
      <c r="AC209" s="86" t="str">
        <f t="shared" si="177"/>
        <v>GEBR</v>
      </c>
      <c r="AD209" s="86" t="str">
        <f t="shared" si="178"/>
        <v>&lt;=</v>
      </c>
      <c r="AE209" s="86">
        <f t="shared" si="179"/>
        <v>1.046142578125</v>
      </c>
      <c r="AF209" s="86">
        <f t="shared" si="180"/>
        <v>22</v>
      </c>
      <c r="AG209" s="86" t="b">
        <f t="shared" si="181"/>
        <v>1</v>
      </c>
      <c r="AH209" s="86" t="str">
        <f t="shared" si="182"/>
        <v>GEBR</v>
      </c>
      <c r="AI209" s="86" t="str">
        <f t="shared" si="183"/>
        <v>&lt;=</v>
      </c>
      <c r="AJ209" s="86">
        <f t="shared" si="184"/>
        <v>1.27880859375</v>
      </c>
      <c r="AK209" s="86">
        <f t="shared" si="185"/>
        <v>16</v>
      </c>
      <c r="AL209" s="86" t="b">
        <f t="shared" si="186"/>
        <v>0</v>
      </c>
      <c r="AM209" s="86" t="str">
        <f t="shared" si="187"/>
        <v>Speed</v>
      </c>
      <c r="AN209" s="86" t="str">
        <f t="shared" si="188"/>
        <v>&gt;</v>
      </c>
      <c r="AO209" s="86">
        <f t="shared" si="189"/>
        <v>20.85498046875</v>
      </c>
      <c r="AP209" s="86">
        <f t="shared" si="190"/>
        <v>14</v>
      </c>
      <c r="AQ209" s="86" t="b">
        <f t="shared" si="191"/>
        <v>0</v>
      </c>
      <c r="AR209" s="86" t="str">
        <f t="shared" si="192"/>
        <v>Speed</v>
      </c>
      <c r="AS209" s="86" t="str">
        <f t="shared" si="193"/>
        <v>&gt;</v>
      </c>
      <c r="AT209" s="86">
        <f t="shared" si="194"/>
        <v>17.291015625</v>
      </c>
      <c r="AU209" s="86">
        <f t="shared" si="195"/>
        <v>4</v>
      </c>
      <c r="AV209" s="86" t="b">
        <f t="shared" si="196"/>
        <v>0</v>
      </c>
      <c r="AW209" s="86" t="str">
        <f t="shared" si="197"/>
        <v>Distance</v>
      </c>
      <c r="AX209" s="86" t="str">
        <f t="shared" si="198"/>
        <v>&gt;</v>
      </c>
      <c r="AY209" s="86">
        <f t="shared" si="199"/>
        <v>211.703369140625</v>
      </c>
      <c r="AZ209" s="86">
        <f t="shared" si="200"/>
        <v>1</v>
      </c>
      <c r="BA209" s="86" t="b">
        <f t="shared" si="201"/>
        <v>0</v>
      </c>
      <c r="BB209" s="86" t="str">
        <f t="shared" si="202"/>
        <v>Speed</v>
      </c>
      <c r="BC209" s="86" t="str">
        <f t="shared" si="203"/>
        <v>&gt;</v>
      </c>
      <c r="BD209" s="86">
        <f t="shared" si="204"/>
        <v>12.778564453125</v>
      </c>
      <c r="BE209" s="86">
        <f t="shared" si="205"/>
        <v>0</v>
      </c>
      <c r="BF209" s="86" t="b">
        <f t="shared" si="206"/>
        <v>1</v>
      </c>
      <c r="BG209" s="86" t="str">
        <f t="shared" si="207"/>
        <v>Distance</v>
      </c>
      <c r="BH209" s="86" t="str">
        <f t="shared" si="208"/>
        <v>&lt;=</v>
      </c>
      <c r="BI209" s="86">
        <f t="shared" si="209"/>
        <v>341.0556640625</v>
      </c>
      <c r="BJ209" s="15">
        <f t="shared" si="210"/>
        <v>1</v>
      </c>
      <c r="BK209" s="15" t="str">
        <f t="shared" si="211"/>
        <v>Distance&lt;=340,924072265625 AND GEBR&lt;=1,046142578125 AND GEBR&lt;=1,27880859375 AND Speed&gt;20,85498046875 AND Speed&gt;17,291015625 AND Distance&gt;211,703369140625 AND Speed&gt;12,778564453125 AND Distance&lt;=341,0556640625</v>
      </c>
      <c r="BM209" s="15">
        <v>0.333251953125</v>
      </c>
      <c r="BN209" s="15">
        <v>0</v>
      </c>
      <c r="BO209" s="15" t="s">
        <v>2294</v>
      </c>
    </row>
    <row r="210" spans="1:67">
      <c r="A210" s="15">
        <v>207</v>
      </c>
      <c r="B210" s="15">
        <v>-2</v>
      </c>
      <c r="C210" s="15">
        <v>-8192</v>
      </c>
      <c r="D210" s="15">
        <f t="shared" si="159"/>
        <v>-1</v>
      </c>
      <c r="E210" s="15">
        <f t="shared" si="160"/>
        <v>0</v>
      </c>
      <c r="F210" s="15">
        <f t="shared" si="161"/>
        <v>-1</v>
      </c>
      <c r="G210" s="15">
        <v>-1</v>
      </c>
      <c r="H210" s="15">
        <v>-1</v>
      </c>
      <c r="I210" s="15">
        <v>165</v>
      </c>
      <c r="J210" s="15">
        <v>9</v>
      </c>
      <c r="K210" s="15">
        <v>612</v>
      </c>
      <c r="L210" s="15">
        <v>512</v>
      </c>
      <c r="M210" s="15">
        <f t="shared" si="162"/>
        <v>0.125</v>
      </c>
      <c r="O210" s="86">
        <f t="shared" si="163"/>
        <v>612</v>
      </c>
      <c r="P210" s="86">
        <f t="shared" si="164"/>
        <v>0</v>
      </c>
      <c r="Q210" s="86">
        <f t="shared" si="165"/>
        <v>365</v>
      </c>
      <c r="R210" s="86" t="b">
        <f t="shared" si="166"/>
        <v>0</v>
      </c>
      <c r="S210" s="86" t="str">
        <f t="shared" si="167"/>
        <v>Dummy Node</v>
      </c>
      <c r="T210" s="86" t="str">
        <f t="shared" si="168"/>
        <v>N/A</v>
      </c>
      <c r="U210" s="86" t="str">
        <f t="shared" si="169"/>
        <v>N/A</v>
      </c>
      <c r="V210" s="86">
        <f t="shared" si="170"/>
        <v>185</v>
      </c>
      <c r="W210" s="86" t="b">
        <f t="shared" si="171"/>
        <v>1</v>
      </c>
      <c r="X210" s="86" t="str">
        <f t="shared" si="172"/>
        <v>Distance</v>
      </c>
      <c r="Y210" s="86" t="str">
        <f t="shared" si="173"/>
        <v>&lt;=</v>
      </c>
      <c r="Z210" s="86">
        <f t="shared" si="174"/>
        <v>340.924072265625</v>
      </c>
      <c r="AA210" s="86">
        <f t="shared" si="175"/>
        <v>71</v>
      </c>
      <c r="AB210" s="86" t="b">
        <f t="shared" si="176"/>
        <v>1</v>
      </c>
      <c r="AC210" s="86" t="str">
        <f t="shared" si="177"/>
        <v>GEBR</v>
      </c>
      <c r="AD210" s="86" t="str">
        <f t="shared" si="178"/>
        <v>&lt;=</v>
      </c>
      <c r="AE210" s="86">
        <f t="shared" si="179"/>
        <v>1.046142578125</v>
      </c>
      <c r="AF210" s="86">
        <f t="shared" si="180"/>
        <v>22</v>
      </c>
      <c r="AG210" s="86" t="b">
        <f t="shared" si="181"/>
        <v>1</v>
      </c>
      <c r="AH210" s="86" t="str">
        <f t="shared" si="182"/>
        <v>GEBR</v>
      </c>
      <c r="AI210" s="86" t="str">
        <f t="shared" si="183"/>
        <v>&lt;=</v>
      </c>
      <c r="AJ210" s="86">
        <f t="shared" si="184"/>
        <v>1.27880859375</v>
      </c>
      <c r="AK210" s="86">
        <f t="shared" si="185"/>
        <v>16</v>
      </c>
      <c r="AL210" s="86" t="b">
        <f t="shared" si="186"/>
        <v>0</v>
      </c>
      <c r="AM210" s="86" t="str">
        <f t="shared" si="187"/>
        <v>Speed</v>
      </c>
      <c r="AN210" s="86" t="str">
        <f t="shared" si="188"/>
        <v>&gt;</v>
      </c>
      <c r="AO210" s="86">
        <f t="shared" si="189"/>
        <v>20.85498046875</v>
      </c>
      <c r="AP210" s="86">
        <f t="shared" si="190"/>
        <v>14</v>
      </c>
      <c r="AQ210" s="86" t="b">
        <f t="shared" si="191"/>
        <v>0</v>
      </c>
      <c r="AR210" s="86" t="str">
        <f t="shared" si="192"/>
        <v>Speed</v>
      </c>
      <c r="AS210" s="86" t="str">
        <f t="shared" si="193"/>
        <v>&gt;</v>
      </c>
      <c r="AT210" s="86">
        <f t="shared" si="194"/>
        <v>17.291015625</v>
      </c>
      <c r="AU210" s="86">
        <f t="shared" si="195"/>
        <v>4</v>
      </c>
      <c r="AV210" s="86" t="b">
        <f t="shared" si="196"/>
        <v>0</v>
      </c>
      <c r="AW210" s="86" t="str">
        <f t="shared" si="197"/>
        <v>Distance</v>
      </c>
      <c r="AX210" s="86" t="str">
        <f t="shared" si="198"/>
        <v>&gt;</v>
      </c>
      <c r="AY210" s="86">
        <f t="shared" si="199"/>
        <v>211.703369140625</v>
      </c>
      <c r="AZ210" s="86">
        <f t="shared" si="200"/>
        <v>1</v>
      </c>
      <c r="BA210" s="86" t="b">
        <f t="shared" si="201"/>
        <v>0</v>
      </c>
      <c r="BB210" s="86" t="str">
        <f t="shared" si="202"/>
        <v>Speed</v>
      </c>
      <c r="BC210" s="86" t="str">
        <f t="shared" si="203"/>
        <v>&gt;</v>
      </c>
      <c r="BD210" s="86">
        <f t="shared" si="204"/>
        <v>12.778564453125</v>
      </c>
      <c r="BE210" s="86">
        <f t="shared" si="205"/>
        <v>0</v>
      </c>
      <c r="BF210" s="86" t="b">
        <f t="shared" si="206"/>
        <v>1</v>
      </c>
      <c r="BG210" s="86" t="str">
        <f t="shared" si="207"/>
        <v>Distance</v>
      </c>
      <c r="BH210" s="86" t="str">
        <f t="shared" si="208"/>
        <v>&lt;=</v>
      </c>
      <c r="BI210" s="86">
        <f t="shared" si="209"/>
        <v>341.0556640625</v>
      </c>
      <c r="BJ210" s="15">
        <f t="shared" si="210"/>
        <v>1</v>
      </c>
      <c r="BK210" s="15" t="str">
        <f t="shared" si="211"/>
        <v>Distance&lt;=340,924072265625 AND GEBR&lt;=1,046142578125 AND GEBR&lt;=1,27880859375 AND Speed&gt;20,85498046875 AND Speed&gt;17,291015625 AND Distance&gt;211,703369140625 AND Speed&gt;12,778564453125 AND Distance&lt;=341,0556640625</v>
      </c>
      <c r="BM210" s="15">
        <v>0.333251953125</v>
      </c>
      <c r="BN210" s="15">
        <v>0</v>
      </c>
      <c r="BO210" s="15" t="s">
        <v>2296</v>
      </c>
    </row>
    <row r="211" spans="1:67">
      <c r="A211" s="15">
        <v>208</v>
      </c>
      <c r="B211" s="15">
        <v>-2</v>
      </c>
      <c r="C211" s="15">
        <v>-8192</v>
      </c>
      <c r="D211" s="15">
        <f t="shared" si="159"/>
        <v>-1</v>
      </c>
      <c r="E211" s="15">
        <f t="shared" si="160"/>
        <v>0</v>
      </c>
      <c r="F211" s="15">
        <f t="shared" si="161"/>
        <v>-1</v>
      </c>
      <c r="G211" s="15">
        <v>-1</v>
      </c>
      <c r="H211" s="15">
        <v>-1</v>
      </c>
      <c r="I211" s="15">
        <v>165</v>
      </c>
      <c r="J211" s="15">
        <v>9</v>
      </c>
      <c r="K211" s="15">
        <v>613</v>
      </c>
      <c r="L211" s="15">
        <v>1365</v>
      </c>
      <c r="M211" s="15">
        <f t="shared" si="162"/>
        <v>0.333251953125</v>
      </c>
      <c r="O211" s="86">
        <f t="shared" si="163"/>
        <v>613</v>
      </c>
      <c r="P211" s="86">
        <f t="shared" si="164"/>
        <v>8.3251953125E-2</v>
      </c>
      <c r="Q211" s="86">
        <f t="shared" si="165"/>
        <v>366</v>
      </c>
      <c r="R211" s="86" t="b">
        <f t="shared" si="166"/>
        <v>1</v>
      </c>
      <c r="S211" s="86" t="str">
        <f t="shared" si="167"/>
        <v>Dummy Node</v>
      </c>
      <c r="T211" s="86" t="str">
        <f t="shared" si="168"/>
        <v>N/A</v>
      </c>
      <c r="U211" s="86" t="str">
        <f t="shared" si="169"/>
        <v>N/A</v>
      </c>
      <c r="V211" s="86">
        <f t="shared" si="170"/>
        <v>185</v>
      </c>
      <c r="W211" s="86" t="b">
        <f t="shared" si="171"/>
        <v>0</v>
      </c>
      <c r="X211" s="86" t="str">
        <f t="shared" si="172"/>
        <v>Distance</v>
      </c>
      <c r="Y211" s="86" t="str">
        <f t="shared" si="173"/>
        <v>&gt;</v>
      </c>
      <c r="Z211" s="86">
        <f t="shared" si="174"/>
        <v>340.924072265625</v>
      </c>
      <c r="AA211" s="86">
        <f t="shared" si="175"/>
        <v>71</v>
      </c>
      <c r="AB211" s="86" t="b">
        <f t="shared" si="176"/>
        <v>1</v>
      </c>
      <c r="AC211" s="86" t="str">
        <f t="shared" si="177"/>
        <v>GEBR</v>
      </c>
      <c r="AD211" s="86" t="str">
        <f t="shared" si="178"/>
        <v>&lt;=</v>
      </c>
      <c r="AE211" s="86">
        <f t="shared" si="179"/>
        <v>1.046142578125</v>
      </c>
      <c r="AF211" s="86">
        <f t="shared" si="180"/>
        <v>22</v>
      </c>
      <c r="AG211" s="86" t="b">
        <f t="shared" si="181"/>
        <v>1</v>
      </c>
      <c r="AH211" s="86" t="str">
        <f t="shared" si="182"/>
        <v>GEBR</v>
      </c>
      <c r="AI211" s="86" t="str">
        <f t="shared" si="183"/>
        <v>&lt;=</v>
      </c>
      <c r="AJ211" s="86">
        <f t="shared" si="184"/>
        <v>1.27880859375</v>
      </c>
      <c r="AK211" s="86">
        <f t="shared" si="185"/>
        <v>16</v>
      </c>
      <c r="AL211" s="86" t="b">
        <f t="shared" si="186"/>
        <v>0</v>
      </c>
      <c r="AM211" s="86" t="str">
        <f t="shared" si="187"/>
        <v>Speed</v>
      </c>
      <c r="AN211" s="86" t="str">
        <f t="shared" si="188"/>
        <v>&gt;</v>
      </c>
      <c r="AO211" s="86">
        <f t="shared" si="189"/>
        <v>20.85498046875</v>
      </c>
      <c r="AP211" s="86">
        <f t="shared" si="190"/>
        <v>14</v>
      </c>
      <c r="AQ211" s="86" t="b">
        <f t="shared" si="191"/>
        <v>0</v>
      </c>
      <c r="AR211" s="86" t="str">
        <f t="shared" si="192"/>
        <v>Speed</v>
      </c>
      <c r="AS211" s="86" t="str">
        <f t="shared" si="193"/>
        <v>&gt;</v>
      </c>
      <c r="AT211" s="86">
        <f t="shared" si="194"/>
        <v>17.291015625</v>
      </c>
      <c r="AU211" s="86">
        <f t="shared" si="195"/>
        <v>4</v>
      </c>
      <c r="AV211" s="86" t="b">
        <f t="shared" si="196"/>
        <v>0</v>
      </c>
      <c r="AW211" s="86" t="str">
        <f t="shared" si="197"/>
        <v>Distance</v>
      </c>
      <c r="AX211" s="86" t="str">
        <f t="shared" si="198"/>
        <v>&gt;</v>
      </c>
      <c r="AY211" s="86">
        <f t="shared" si="199"/>
        <v>211.703369140625</v>
      </c>
      <c r="AZ211" s="86">
        <f t="shared" si="200"/>
        <v>1</v>
      </c>
      <c r="BA211" s="86" t="b">
        <f t="shared" si="201"/>
        <v>0</v>
      </c>
      <c r="BB211" s="86" t="str">
        <f t="shared" si="202"/>
        <v>Speed</v>
      </c>
      <c r="BC211" s="86" t="str">
        <f t="shared" si="203"/>
        <v>&gt;</v>
      </c>
      <c r="BD211" s="86">
        <f t="shared" si="204"/>
        <v>12.778564453125</v>
      </c>
      <c r="BE211" s="86">
        <f t="shared" si="205"/>
        <v>0</v>
      </c>
      <c r="BF211" s="86" t="b">
        <f t="shared" si="206"/>
        <v>1</v>
      </c>
      <c r="BG211" s="86" t="str">
        <f t="shared" si="207"/>
        <v>Distance</v>
      </c>
      <c r="BH211" s="86" t="str">
        <f t="shared" si="208"/>
        <v>&lt;=</v>
      </c>
      <c r="BI211" s="86">
        <f t="shared" si="209"/>
        <v>341.0556640625</v>
      </c>
      <c r="BJ211" s="15">
        <f t="shared" si="210"/>
        <v>1</v>
      </c>
      <c r="BK211" s="15" t="str">
        <f t="shared" si="211"/>
        <v>Distance&gt;340,924072265625 AND GEBR&lt;=1,046142578125 AND GEBR&lt;=1,27880859375 AND Speed&gt;20,85498046875 AND Speed&gt;17,291015625 AND Distance&gt;211,703369140625 AND Speed&gt;12,778564453125 AND Distance&lt;=341,0556640625</v>
      </c>
      <c r="BM211" s="15">
        <v>0.333251953125</v>
      </c>
      <c r="BN211" s="15">
        <v>0</v>
      </c>
      <c r="BO211" s="15" t="s">
        <v>2299</v>
      </c>
    </row>
    <row r="212" spans="1:67">
      <c r="A212" s="15">
        <v>209</v>
      </c>
      <c r="B212" s="15">
        <v>-2</v>
      </c>
      <c r="C212" s="15">
        <v>-8192</v>
      </c>
      <c r="D212" s="15">
        <f t="shared" si="159"/>
        <v>-1</v>
      </c>
      <c r="E212" s="15">
        <f t="shared" si="160"/>
        <v>0</v>
      </c>
      <c r="F212" s="15">
        <f t="shared" si="161"/>
        <v>-1</v>
      </c>
      <c r="G212" s="15">
        <v>511</v>
      </c>
      <c r="H212" s="15">
        <v>512</v>
      </c>
      <c r="I212" s="15">
        <v>202</v>
      </c>
      <c r="J212" s="15">
        <v>8</v>
      </c>
      <c r="K212" s="15">
        <v>614</v>
      </c>
      <c r="L212" s="15">
        <v>0</v>
      </c>
      <c r="M212" s="15">
        <f t="shared" si="162"/>
        <v>0</v>
      </c>
      <c r="O212" s="86">
        <f t="shared" si="163"/>
        <v>614</v>
      </c>
      <c r="P212" s="86">
        <f t="shared" si="164"/>
        <v>8.3251953125E-2</v>
      </c>
      <c r="Q212" s="86">
        <f t="shared" si="165"/>
        <v>366</v>
      </c>
      <c r="R212" s="86" t="b">
        <f t="shared" si="166"/>
        <v>0</v>
      </c>
      <c r="S212" s="86" t="str">
        <f t="shared" si="167"/>
        <v>Dummy Node</v>
      </c>
      <c r="T212" s="86" t="str">
        <f t="shared" si="168"/>
        <v>N/A</v>
      </c>
      <c r="U212" s="86" t="str">
        <f t="shared" si="169"/>
        <v>N/A</v>
      </c>
      <c r="V212" s="86">
        <f t="shared" si="170"/>
        <v>185</v>
      </c>
      <c r="W212" s="86" t="b">
        <f t="shared" si="171"/>
        <v>0</v>
      </c>
      <c r="X212" s="86" t="str">
        <f t="shared" si="172"/>
        <v>Distance</v>
      </c>
      <c r="Y212" s="86" t="str">
        <f t="shared" si="173"/>
        <v>&gt;</v>
      </c>
      <c r="Z212" s="86">
        <f t="shared" si="174"/>
        <v>340.924072265625</v>
      </c>
      <c r="AA212" s="86">
        <f t="shared" si="175"/>
        <v>71</v>
      </c>
      <c r="AB212" s="86" t="b">
        <f t="shared" si="176"/>
        <v>1</v>
      </c>
      <c r="AC212" s="86" t="str">
        <f t="shared" si="177"/>
        <v>GEBR</v>
      </c>
      <c r="AD212" s="86" t="str">
        <f t="shared" si="178"/>
        <v>&lt;=</v>
      </c>
      <c r="AE212" s="86">
        <f t="shared" si="179"/>
        <v>1.046142578125</v>
      </c>
      <c r="AF212" s="86">
        <f t="shared" si="180"/>
        <v>22</v>
      </c>
      <c r="AG212" s="86" t="b">
        <f t="shared" si="181"/>
        <v>1</v>
      </c>
      <c r="AH212" s="86" t="str">
        <f t="shared" si="182"/>
        <v>GEBR</v>
      </c>
      <c r="AI212" s="86" t="str">
        <f t="shared" si="183"/>
        <v>&lt;=</v>
      </c>
      <c r="AJ212" s="86">
        <f t="shared" si="184"/>
        <v>1.27880859375</v>
      </c>
      <c r="AK212" s="86">
        <f t="shared" si="185"/>
        <v>16</v>
      </c>
      <c r="AL212" s="86" t="b">
        <f t="shared" si="186"/>
        <v>0</v>
      </c>
      <c r="AM212" s="86" t="str">
        <f t="shared" si="187"/>
        <v>Speed</v>
      </c>
      <c r="AN212" s="86" t="str">
        <f t="shared" si="188"/>
        <v>&gt;</v>
      </c>
      <c r="AO212" s="86">
        <f t="shared" si="189"/>
        <v>20.85498046875</v>
      </c>
      <c r="AP212" s="86">
        <f t="shared" si="190"/>
        <v>14</v>
      </c>
      <c r="AQ212" s="86" t="b">
        <f t="shared" si="191"/>
        <v>0</v>
      </c>
      <c r="AR212" s="86" t="str">
        <f t="shared" si="192"/>
        <v>Speed</v>
      </c>
      <c r="AS212" s="86" t="str">
        <f t="shared" si="193"/>
        <v>&gt;</v>
      </c>
      <c r="AT212" s="86">
        <f t="shared" si="194"/>
        <v>17.291015625</v>
      </c>
      <c r="AU212" s="86">
        <f t="shared" si="195"/>
        <v>4</v>
      </c>
      <c r="AV212" s="86" t="b">
        <f t="shared" si="196"/>
        <v>0</v>
      </c>
      <c r="AW212" s="86" t="str">
        <f t="shared" si="197"/>
        <v>Distance</v>
      </c>
      <c r="AX212" s="86" t="str">
        <f t="shared" si="198"/>
        <v>&gt;</v>
      </c>
      <c r="AY212" s="86">
        <f t="shared" si="199"/>
        <v>211.703369140625</v>
      </c>
      <c r="AZ212" s="86">
        <f t="shared" si="200"/>
        <v>1</v>
      </c>
      <c r="BA212" s="86" t="b">
        <f t="shared" si="201"/>
        <v>0</v>
      </c>
      <c r="BB212" s="86" t="str">
        <f t="shared" si="202"/>
        <v>Speed</v>
      </c>
      <c r="BC212" s="86" t="str">
        <f t="shared" si="203"/>
        <v>&gt;</v>
      </c>
      <c r="BD212" s="86">
        <f t="shared" si="204"/>
        <v>12.778564453125</v>
      </c>
      <c r="BE212" s="86">
        <f t="shared" si="205"/>
        <v>0</v>
      </c>
      <c r="BF212" s="86" t="b">
        <f t="shared" si="206"/>
        <v>1</v>
      </c>
      <c r="BG212" s="86" t="str">
        <f t="shared" si="207"/>
        <v>Distance</v>
      </c>
      <c r="BH212" s="86" t="str">
        <f t="shared" si="208"/>
        <v>&lt;=</v>
      </c>
      <c r="BI212" s="86">
        <f t="shared" si="209"/>
        <v>341.0556640625</v>
      </c>
      <c r="BJ212" s="15">
        <f t="shared" si="210"/>
        <v>1</v>
      </c>
      <c r="BK212" s="15" t="str">
        <f t="shared" si="211"/>
        <v>Distance&gt;340,924072265625 AND GEBR&lt;=1,046142578125 AND GEBR&lt;=1,27880859375 AND Speed&gt;20,85498046875 AND Speed&gt;17,291015625 AND Distance&gt;211,703369140625 AND Speed&gt;12,778564453125 AND Distance&lt;=341,0556640625</v>
      </c>
      <c r="BM212" s="15">
        <v>0.333251953125</v>
      </c>
      <c r="BN212" s="15">
        <v>0</v>
      </c>
      <c r="BO212" s="15" t="s">
        <v>2308</v>
      </c>
    </row>
    <row r="213" spans="1:67">
      <c r="A213" s="15">
        <v>210</v>
      </c>
      <c r="B213" s="15">
        <v>-2</v>
      </c>
      <c r="C213" s="15">
        <v>-8192</v>
      </c>
      <c r="D213" s="15">
        <f t="shared" si="159"/>
        <v>-1</v>
      </c>
      <c r="E213" s="15">
        <f t="shared" si="160"/>
        <v>0</v>
      </c>
      <c r="F213" s="15">
        <f t="shared" si="161"/>
        <v>-1</v>
      </c>
      <c r="G213" s="15">
        <v>513</v>
      </c>
      <c r="H213" s="15">
        <v>514</v>
      </c>
      <c r="I213" s="15">
        <v>202</v>
      </c>
      <c r="J213" s="15">
        <v>8</v>
      </c>
      <c r="K213" s="15">
        <v>615</v>
      </c>
      <c r="L213" s="15">
        <v>1092</v>
      </c>
      <c r="M213" s="15">
        <f t="shared" si="162"/>
        <v>0.2666015625</v>
      </c>
      <c r="O213" s="86">
        <f t="shared" si="163"/>
        <v>615</v>
      </c>
      <c r="P213" s="86">
        <f t="shared" si="164"/>
        <v>0.111083984375</v>
      </c>
      <c r="Q213" s="86">
        <f t="shared" si="165"/>
        <v>368</v>
      </c>
      <c r="R213" s="86" t="b">
        <f t="shared" si="166"/>
        <v>1</v>
      </c>
      <c r="S213" s="86" t="str">
        <f t="shared" si="167"/>
        <v>Dummy Node</v>
      </c>
      <c r="T213" s="86" t="str">
        <f t="shared" si="168"/>
        <v>N/A</v>
      </c>
      <c r="U213" s="86" t="str">
        <f t="shared" si="169"/>
        <v>N/A</v>
      </c>
      <c r="V213" s="86">
        <f t="shared" si="170"/>
        <v>234</v>
      </c>
      <c r="W213" s="86" t="b">
        <f t="shared" si="171"/>
        <v>0</v>
      </c>
      <c r="X213" s="86" t="str">
        <f t="shared" si="172"/>
        <v>Distance</v>
      </c>
      <c r="Y213" s="86" t="str">
        <f t="shared" si="173"/>
        <v>&gt;</v>
      </c>
      <c r="Z213" s="86">
        <f t="shared" si="174"/>
        <v>578.9970703125</v>
      </c>
      <c r="AA213" s="86">
        <f t="shared" si="175"/>
        <v>232</v>
      </c>
      <c r="AB213" s="86" t="b">
        <f t="shared" si="176"/>
        <v>0</v>
      </c>
      <c r="AC213" s="86" t="str">
        <f t="shared" si="177"/>
        <v>Speed</v>
      </c>
      <c r="AD213" s="86" t="str">
        <f t="shared" si="178"/>
        <v>&gt;</v>
      </c>
      <c r="AE213" s="86">
        <f t="shared" si="179"/>
        <v>25.9140625</v>
      </c>
      <c r="AF213" s="86">
        <f t="shared" si="180"/>
        <v>33</v>
      </c>
      <c r="AG213" s="86" t="b">
        <f t="shared" si="181"/>
        <v>0</v>
      </c>
      <c r="AH213" s="86" t="str">
        <f t="shared" si="182"/>
        <v>GEBR</v>
      </c>
      <c r="AI213" s="86" t="str">
        <f t="shared" si="183"/>
        <v>&gt;</v>
      </c>
      <c r="AJ213" s="86">
        <f t="shared" si="184"/>
        <v>0.715087890625</v>
      </c>
      <c r="AK213" s="86">
        <f t="shared" si="185"/>
        <v>32</v>
      </c>
      <c r="AL213" s="86" t="b">
        <f t="shared" si="186"/>
        <v>1</v>
      </c>
      <c r="AM213" s="86" t="str">
        <f t="shared" si="187"/>
        <v>GEBR</v>
      </c>
      <c r="AN213" s="86" t="str">
        <f t="shared" si="188"/>
        <v>&lt;=</v>
      </c>
      <c r="AO213" s="86">
        <f t="shared" si="189"/>
        <v>0.85498046875</v>
      </c>
      <c r="AP213" s="86">
        <f t="shared" si="190"/>
        <v>29</v>
      </c>
      <c r="AQ213" s="86" t="b">
        <f t="shared" si="191"/>
        <v>0</v>
      </c>
      <c r="AR213" s="86" t="str">
        <f t="shared" si="192"/>
        <v>Speed</v>
      </c>
      <c r="AS213" s="86" t="str">
        <f t="shared" si="193"/>
        <v>&gt;</v>
      </c>
      <c r="AT213" s="86">
        <f t="shared" si="194"/>
        <v>24.882080078125</v>
      </c>
      <c r="AU213" s="86">
        <f t="shared" si="195"/>
        <v>8</v>
      </c>
      <c r="AV213" s="86" t="b">
        <f t="shared" si="196"/>
        <v>1</v>
      </c>
      <c r="AW213" s="86" t="str">
        <f t="shared" si="197"/>
        <v>Distance</v>
      </c>
      <c r="AX213" s="86" t="str">
        <f t="shared" si="198"/>
        <v>&lt;=</v>
      </c>
      <c r="AY213" s="86">
        <f t="shared" si="199"/>
        <v>579.99755859375</v>
      </c>
      <c r="AZ213" s="86">
        <f t="shared" si="200"/>
        <v>2</v>
      </c>
      <c r="BA213" s="86" t="b">
        <f t="shared" si="201"/>
        <v>0</v>
      </c>
      <c r="BB213" s="86" t="str">
        <f t="shared" si="202"/>
        <v>Distance</v>
      </c>
      <c r="BC213" s="86" t="str">
        <f t="shared" si="203"/>
        <v>&gt;</v>
      </c>
      <c r="BD213" s="86">
        <f t="shared" si="204"/>
        <v>500.308837890625</v>
      </c>
      <c r="BE213" s="86">
        <f t="shared" si="205"/>
        <v>0</v>
      </c>
      <c r="BF213" s="86" t="b">
        <f t="shared" si="206"/>
        <v>0</v>
      </c>
      <c r="BG213" s="86" t="str">
        <f t="shared" si="207"/>
        <v>Distance</v>
      </c>
      <c r="BH213" s="86" t="str">
        <f t="shared" si="208"/>
        <v>&gt;</v>
      </c>
      <c r="BI213" s="86">
        <f t="shared" si="209"/>
        <v>341.0556640625</v>
      </c>
      <c r="BJ213" s="15">
        <f t="shared" si="210"/>
        <v>1</v>
      </c>
      <c r="BK213" s="15" t="str">
        <f t="shared" si="211"/>
        <v>Distance&gt;578,9970703125 AND Speed&gt;25,9140625 AND GEBR&gt;0,715087890625 AND GEBR&lt;=0,85498046875 AND Speed&gt;24,882080078125 AND Distance&lt;=579,99755859375 AND Distance&gt;500,308837890625 AND Distance&gt;341,0556640625</v>
      </c>
      <c r="BM213" s="15">
        <v>0.333251953125</v>
      </c>
      <c r="BN213" s="15">
        <v>0</v>
      </c>
      <c r="BO213" s="15" t="s">
        <v>2311</v>
      </c>
    </row>
    <row r="214" spans="1:67">
      <c r="A214" s="15">
        <v>211</v>
      </c>
      <c r="B214" s="15">
        <v>-2</v>
      </c>
      <c r="C214" s="15">
        <v>-8192</v>
      </c>
      <c r="D214" s="15">
        <f t="shared" si="159"/>
        <v>-1</v>
      </c>
      <c r="E214" s="15">
        <f t="shared" si="160"/>
        <v>0</v>
      </c>
      <c r="F214" s="15">
        <f t="shared" si="161"/>
        <v>-1</v>
      </c>
      <c r="G214" s="15">
        <v>-1</v>
      </c>
      <c r="H214" s="15">
        <v>-1</v>
      </c>
      <c r="I214" s="15">
        <v>76</v>
      </c>
      <c r="J214" s="15">
        <v>9</v>
      </c>
      <c r="K214" s="15">
        <v>616</v>
      </c>
      <c r="L214" s="15">
        <v>819</v>
      </c>
      <c r="M214" s="15">
        <f t="shared" si="162"/>
        <v>0.199951171875</v>
      </c>
      <c r="O214" s="86">
        <f t="shared" si="163"/>
        <v>616</v>
      </c>
      <c r="P214" s="86">
        <f t="shared" si="164"/>
        <v>0.111083984375</v>
      </c>
      <c r="Q214" s="86">
        <f t="shared" si="165"/>
        <v>368</v>
      </c>
      <c r="R214" s="86" t="b">
        <f t="shared" si="166"/>
        <v>0</v>
      </c>
      <c r="S214" s="86" t="str">
        <f t="shared" si="167"/>
        <v>Dummy Node</v>
      </c>
      <c r="T214" s="86" t="str">
        <f t="shared" si="168"/>
        <v>N/A</v>
      </c>
      <c r="U214" s="86" t="str">
        <f t="shared" si="169"/>
        <v>N/A</v>
      </c>
      <c r="V214" s="86">
        <f t="shared" si="170"/>
        <v>234</v>
      </c>
      <c r="W214" s="86" t="b">
        <f t="shared" si="171"/>
        <v>0</v>
      </c>
      <c r="X214" s="86" t="str">
        <f t="shared" si="172"/>
        <v>Distance</v>
      </c>
      <c r="Y214" s="86" t="str">
        <f t="shared" si="173"/>
        <v>&gt;</v>
      </c>
      <c r="Z214" s="86">
        <f t="shared" si="174"/>
        <v>578.9970703125</v>
      </c>
      <c r="AA214" s="86">
        <f t="shared" si="175"/>
        <v>232</v>
      </c>
      <c r="AB214" s="86" t="b">
        <f t="shared" si="176"/>
        <v>0</v>
      </c>
      <c r="AC214" s="86" t="str">
        <f t="shared" si="177"/>
        <v>Speed</v>
      </c>
      <c r="AD214" s="86" t="str">
        <f t="shared" si="178"/>
        <v>&gt;</v>
      </c>
      <c r="AE214" s="86">
        <f t="shared" si="179"/>
        <v>25.9140625</v>
      </c>
      <c r="AF214" s="86">
        <f t="shared" si="180"/>
        <v>33</v>
      </c>
      <c r="AG214" s="86" t="b">
        <f t="shared" si="181"/>
        <v>0</v>
      </c>
      <c r="AH214" s="86" t="str">
        <f t="shared" si="182"/>
        <v>GEBR</v>
      </c>
      <c r="AI214" s="86" t="str">
        <f t="shared" si="183"/>
        <v>&gt;</v>
      </c>
      <c r="AJ214" s="86">
        <f t="shared" si="184"/>
        <v>0.715087890625</v>
      </c>
      <c r="AK214" s="86">
        <f t="shared" si="185"/>
        <v>32</v>
      </c>
      <c r="AL214" s="86" t="b">
        <f t="shared" si="186"/>
        <v>1</v>
      </c>
      <c r="AM214" s="86" t="str">
        <f t="shared" si="187"/>
        <v>GEBR</v>
      </c>
      <c r="AN214" s="86" t="str">
        <f t="shared" si="188"/>
        <v>&lt;=</v>
      </c>
      <c r="AO214" s="86">
        <f t="shared" si="189"/>
        <v>0.85498046875</v>
      </c>
      <c r="AP214" s="86">
        <f t="shared" si="190"/>
        <v>29</v>
      </c>
      <c r="AQ214" s="86" t="b">
        <f t="shared" si="191"/>
        <v>0</v>
      </c>
      <c r="AR214" s="86" t="str">
        <f t="shared" si="192"/>
        <v>Speed</v>
      </c>
      <c r="AS214" s="86" t="str">
        <f t="shared" si="193"/>
        <v>&gt;</v>
      </c>
      <c r="AT214" s="86">
        <f t="shared" si="194"/>
        <v>24.882080078125</v>
      </c>
      <c r="AU214" s="86">
        <f t="shared" si="195"/>
        <v>8</v>
      </c>
      <c r="AV214" s="86" t="b">
        <f t="shared" si="196"/>
        <v>1</v>
      </c>
      <c r="AW214" s="86" t="str">
        <f t="shared" si="197"/>
        <v>Distance</v>
      </c>
      <c r="AX214" s="86" t="str">
        <f t="shared" si="198"/>
        <v>&lt;=</v>
      </c>
      <c r="AY214" s="86">
        <f t="shared" si="199"/>
        <v>579.99755859375</v>
      </c>
      <c r="AZ214" s="86">
        <f t="shared" si="200"/>
        <v>2</v>
      </c>
      <c r="BA214" s="86" t="b">
        <f t="shared" si="201"/>
        <v>0</v>
      </c>
      <c r="BB214" s="86" t="str">
        <f t="shared" si="202"/>
        <v>Distance</v>
      </c>
      <c r="BC214" s="86" t="str">
        <f t="shared" si="203"/>
        <v>&gt;</v>
      </c>
      <c r="BD214" s="86">
        <f t="shared" si="204"/>
        <v>500.308837890625</v>
      </c>
      <c r="BE214" s="86">
        <f t="shared" si="205"/>
        <v>0</v>
      </c>
      <c r="BF214" s="86" t="b">
        <f t="shared" si="206"/>
        <v>0</v>
      </c>
      <c r="BG214" s="86" t="str">
        <f t="shared" si="207"/>
        <v>Distance</v>
      </c>
      <c r="BH214" s="86" t="str">
        <f t="shared" si="208"/>
        <v>&gt;</v>
      </c>
      <c r="BI214" s="86">
        <f t="shared" si="209"/>
        <v>341.0556640625</v>
      </c>
      <c r="BJ214" s="15">
        <f t="shared" si="210"/>
        <v>1</v>
      </c>
      <c r="BK214" s="15" t="str">
        <f t="shared" si="211"/>
        <v>Distance&gt;578,9970703125 AND Speed&gt;25,9140625 AND GEBR&gt;0,715087890625 AND GEBR&lt;=0,85498046875 AND Speed&gt;24,882080078125 AND Distance&lt;=579,99755859375 AND Distance&gt;500,308837890625 AND Distance&gt;341,0556640625</v>
      </c>
      <c r="BM214" s="15">
        <v>0.333251953125</v>
      </c>
      <c r="BN214" s="15">
        <v>0</v>
      </c>
      <c r="BO214" s="15" t="s">
        <v>2316</v>
      </c>
    </row>
    <row r="215" spans="1:67">
      <c r="A215" s="15">
        <v>212</v>
      </c>
      <c r="B215" s="15">
        <v>-2</v>
      </c>
      <c r="C215" s="15">
        <v>-8192</v>
      </c>
      <c r="D215" s="15">
        <f t="shared" si="159"/>
        <v>-1</v>
      </c>
      <c r="E215" s="15">
        <f t="shared" si="160"/>
        <v>0</v>
      </c>
      <c r="F215" s="15">
        <f t="shared" si="161"/>
        <v>-1</v>
      </c>
      <c r="G215" s="15">
        <v>-1</v>
      </c>
      <c r="H215" s="15">
        <v>-1</v>
      </c>
      <c r="I215" s="15">
        <v>76</v>
      </c>
      <c r="J215" s="15">
        <v>9</v>
      </c>
      <c r="K215" s="15">
        <v>617</v>
      </c>
      <c r="L215" s="15">
        <v>1365</v>
      </c>
      <c r="M215" s="15">
        <f t="shared" si="162"/>
        <v>0.333251953125</v>
      </c>
      <c r="O215" s="86">
        <f t="shared" si="163"/>
        <v>617</v>
      </c>
      <c r="P215" s="86">
        <f t="shared" si="164"/>
        <v>0</v>
      </c>
      <c r="Q215" s="86">
        <f t="shared" si="165"/>
        <v>369</v>
      </c>
      <c r="R215" s="86" t="b">
        <f t="shared" si="166"/>
        <v>1</v>
      </c>
      <c r="S215" s="86" t="str">
        <f t="shared" si="167"/>
        <v>Dummy Node</v>
      </c>
      <c r="T215" s="86" t="str">
        <f t="shared" si="168"/>
        <v>N/A</v>
      </c>
      <c r="U215" s="86" t="str">
        <f t="shared" si="169"/>
        <v>N/A</v>
      </c>
      <c r="V215" s="86">
        <f t="shared" si="170"/>
        <v>193</v>
      </c>
      <c r="W215" s="86" t="b">
        <f t="shared" si="171"/>
        <v>1</v>
      </c>
      <c r="X215" s="86" t="str">
        <f t="shared" si="172"/>
        <v>Distance</v>
      </c>
      <c r="Y215" s="86" t="str">
        <f t="shared" si="173"/>
        <v>&lt;=</v>
      </c>
      <c r="Z215" s="86">
        <f t="shared" si="174"/>
        <v>39.70166015625</v>
      </c>
      <c r="AA215" s="86">
        <f t="shared" si="175"/>
        <v>191</v>
      </c>
      <c r="AB215" s="86" t="b">
        <f t="shared" si="176"/>
        <v>1</v>
      </c>
      <c r="AC215" s="86" t="str">
        <f t="shared" si="177"/>
        <v>Distance</v>
      </c>
      <c r="AD215" s="86" t="str">
        <f t="shared" si="178"/>
        <v>&lt;=</v>
      </c>
      <c r="AE215" s="86">
        <f t="shared" si="179"/>
        <v>45.30810546875</v>
      </c>
      <c r="AF215" s="86">
        <f t="shared" si="180"/>
        <v>65</v>
      </c>
      <c r="AG215" s="86" t="b">
        <f t="shared" si="181"/>
        <v>1</v>
      </c>
      <c r="AH215" s="86" t="str">
        <f t="shared" si="182"/>
        <v>Speed</v>
      </c>
      <c r="AI215" s="86" t="str">
        <f t="shared" si="183"/>
        <v>&lt;=</v>
      </c>
      <c r="AJ215" s="86">
        <f t="shared" si="184"/>
        <v>6.729736328125</v>
      </c>
      <c r="AK215" s="86">
        <f t="shared" si="185"/>
        <v>18</v>
      </c>
      <c r="AL215" s="86" t="b">
        <f t="shared" si="186"/>
        <v>1</v>
      </c>
      <c r="AM215" s="86" t="str">
        <f t="shared" si="187"/>
        <v>Distance</v>
      </c>
      <c r="AN215" s="86" t="str">
        <f t="shared" si="188"/>
        <v>&lt;=</v>
      </c>
      <c r="AO215" s="86">
        <f t="shared" si="189"/>
        <v>62.364990234375</v>
      </c>
      <c r="AP215" s="86">
        <f t="shared" si="190"/>
        <v>5</v>
      </c>
      <c r="AQ215" s="86" t="b">
        <f t="shared" si="191"/>
        <v>0</v>
      </c>
      <c r="AR215" s="86" t="str">
        <f t="shared" si="192"/>
        <v>Speed</v>
      </c>
      <c r="AS215" s="86" t="str">
        <f t="shared" si="193"/>
        <v>&gt;</v>
      </c>
      <c r="AT215" s="86">
        <f t="shared" si="194"/>
        <v>5.92333984375</v>
      </c>
      <c r="AU215" s="86">
        <f t="shared" si="195"/>
        <v>3</v>
      </c>
      <c r="AV215" s="86" t="b">
        <f t="shared" si="196"/>
        <v>1</v>
      </c>
      <c r="AW215" s="86" t="str">
        <f t="shared" si="197"/>
        <v>Distance</v>
      </c>
      <c r="AX215" s="86" t="str">
        <f t="shared" si="198"/>
        <v>&lt;=</v>
      </c>
      <c r="AY215" s="86">
        <f t="shared" si="199"/>
        <v>87.981201171875</v>
      </c>
      <c r="AZ215" s="86">
        <f t="shared" si="200"/>
        <v>1</v>
      </c>
      <c r="BA215" s="86" t="b">
        <f t="shared" si="201"/>
        <v>1</v>
      </c>
      <c r="BB215" s="86" t="str">
        <f t="shared" si="202"/>
        <v>Speed</v>
      </c>
      <c r="BC215" s="86" t="str">
        <f t="shared" si="203"/>
        <v>&lt;=</v>
      </c>
      <c r="BD215" s="86">
        <f t="shared" si="204"/>
        <v>12.778564453125</v>
      </c>
      <c r="BE215" s="86">
        <f t="shared" si="205"/>
        <v>0</v>
      </c>
      <c r="BF215" s="86" t="b">
        <f t="shared" si="206"/>
        <v>1</v>
      </c>
      <c r="BG215" s="86" t="str">
        <f t="shared" si="207"/>
        <v>Distance</v>
      </c>
      <c r="BH215" s="86" t="str">
        <f t="shared" si="208"/>
        <v>&lt;=</v>
      </c>
      <c r="BI215" s="86">
        <f t="shared" si="209"/>
        <v>341.0556640625</v>
      </c>
      <c r="BJ215" s="15">
        <f t="shared" si="210"/>
        <v>1</v>
      </c>
      <c r="BK215" s="15" t="str">
        <f t="shared" si="211"/>
        <v>Distance&lt;=39,70166015625 AND Distance&lt;=45,30810546875 AND Speed&lt;=6,729736328125 AND Distance&lt;=62,364990234375 AND Speed&gt;5,92333984375 AND Distance&lt;=87,981201171875 AND Speed&lt;=12,778564453125 AND Distance&lt;=341,0556640625</v>
      </c>
      <c r="BM215" s="15">
        <v>0.333251953125</v>
      </c>
      <c r="BN215" s="15">
        <v>0</v>
      </c>
      <c r="BO215" s="15" t="s">
        <v>2319</v>
      </c>
    </row>
    <row r="216" spans="1:67">
      <c r="A216" s="15">
        <v>213</v>
      </c>
      <c r="B216" s="15">
        <v>-2</v>
      </c>
      <c r="C216" s="15">
        <v>-8192</v>
      </c>
      <c r="D216" s="15">
        <f t="shared" si="159"/>
        <v>-1</v>
      </c>
      <c r="E216" s="15">
        <f t="shared" si="160"/>
        <v>0</v>
      </c>
      <c r="F216" s="15">
        <f t="shared" si="161"/>
        <v>-1</v>
      </c>
      <c r="G216" s="15">
        <v>-1</v>
      </c>
      <c r="H216" s="15">
        <v>-1</v>
      </c>
      <c r="I216" s="15">
        <v>111</v>
      </c>
      <c r="J216" s="15">
        <v>9</v>
      </c>
      <c r="K216" s="15">
        <v>618</v>
      </c>
      <c r="L216" s="15">
        <v>759</v>
      </c>
      <c r="M216" s="15">
        <f t="shared" si="162"/>
        <v>0.185302734375</v>
      </c>
      <c r="O216" s="86">
        <f t="shared" si="163"/>
        <v>618</v>
      </c>
      <c r="P216" s="86">
        <f t="shared" si="164"/>
        <v>0</v>
      </c>
      <c r="Q216" s="86">
        <f t="shared" si="165"/>
        <v>369</v>
      </c>
      <c r="R216" s="86" t="b">
        <f t="shared" si="166"/>
        <v>0</v>
      </c>
      <c r="S216" s="86" t="str">
        <f t="shared" si="167"/>
        <v>Dummy Node</v>
      </c>
      <c r="T216" s="86" t="str">
        <f t="shared" si="168"/>
        <v>N/A</v>
      </c>
      <c r="U216" s="86" t="str">
        <f t="shared" si="169"/>
        <v>N/A</v>
      </c>
      <c r="V216" s="86">
        <f t="shared" si="170"/>
        <v>193</v>
      </c>
      <c r="W216" s="86" t="b">
        <f t="shared" si="171"/>
        <v>1</v>
      </c>
      <c r="X216" s="86" t="str">
        <f t="shared" si="172"/>
        <v>Distance</v>
      </c>
      <c r="Y216" s="86" t="str">
        <f t="shared" si="173"/>
        <v>&lt;=</v>
      </c>
      <c r="Z216" s="86">
        <f t="shared" si="174"/>
        <v>39.70166015625</v>
      </c>
      <c r="AA216" s="86">
        <f t="shared" si="175"/>
        <v>191</v>
      </c>
      <c r="AB216" s="86" t="b">
        <f t="shared" si="176"/>
        <v>1</v>
      </c>
      <c r="AC216" s="86" t="str">
        <f t="shared" si="177"/>
        <v>Distance</v>
      </c>
      <c r="AD216" s="86" t="str">
        <f t="shared" si="178"/>
        <v>&lt;=</v>
      </c>
      <c r="AE216" s="86">
        <f t="shared" si="179"/>
        <v>45.30810546875</v>
      </c>
      <c r="AF216" s="86">
        <f t="shared" si="180"/>
        <v>65</v>
      </c>
      <c r="AG216" s="86" t="b">
        <f t="shared" si="181"/>
        <v>1</v>
      </c>
      <c r="AH216" s="86" t="str">
        <f t="shared" si="182"/>
        <v>Speed</v>
      </c>
      <c r="AI216" s="86" t="str">
        <f t="shared" si="183"/>
        <v>&lt;=</v>
      </c>
      <c r="AJ216" s="86">
        <f t="shared" si="184"/>
        <v>6.729736328125</v>
      </c>
      <c r="AK216" s="86">
        <f t="shared" si="185"/>
        <v>18</v>
      </c>
      <c r="AL216" s="86" t="b">
        <f t="shared" si="186"/>
        <v>1</v>
      </c>
      <c r="AM216" s="86" t="str">
        <f t="shared" si="187"/>
        <v>Distance</v>
      </c>
      <c r="AN216" s="86" t="str">
        <f t="shared" si="188"/>
        <v>&lt;=</v>
      </c>
      <c r="AO216" s="86">
        <f t="shared" si="189"/>
        <v>62.364990234375</v>
      </c>
      <c r="AP216" s="86">
        <f t="shared" si="190"/>
        <v>5</v>
      </c>
      <c r="AQ216" s="86" t="b">
        <f t="shared" si="191"/>
        <v>0</v>
      </c>
      <c r="AR216" s="86" t="str">
        <f t="shared" si="192"/>
        <v>Speed</v>
      </c>
      <c r="AS216" s="86" t="str">
        <f t="shared" si="193"/>
        <v>&gt;</v>
      </c>
      <c r="AT216" s="86">
        <f t="shared" si="194"/>
        <v>5.92333984375</v>
      </c>
      <c r="AU216" s="86">
        <f t="shared" si="195"/>
        <v>3</v>
      </c>
      <c r="AV216" s="86" t="b">
        <f t="shared" si="196"/>
        <v>1</v>
      </c>
      <c r="AW216" s="86" t="str">
        <f t="shared" si="197"/>
        <v>Distance</v>
      </c>
      <c r="AX216" s="86" t="str">
        <f t="shared" si="198"/>
        <v>&lt;=</v>
      </c>
      <c r="AY216" s="86">
        <f t="shared" si="199"/>
        <v>87.981201171875</v>
      </c>
      <c r="AZ216" s="86">
        <f t="shared" si="200"/>
        <v>1</v>
      </c>
      <c r="BA216" s="86" t="b">
        <f t="shared" si="201"/>
        <v>1</v>
      </c>
      <c r="BB216" s="86" t="str">
        <f t="shared" si="202"/>
        <v>Speed</v>
      </c>
      <c r="BC216" s="86" t="str">
        <f t="shared" si="203"/>
        <v>&lt;=</v>
      </c>
      <c r="BD216" s="86">
        <f t="shared" si="204"/>
        <v>12.778564453125</v>
      </c>
      <c r="BE216" s="86">
        <f t="shared" si="205"/>
        <v>0</v>
      </c>
      <c r="BF216" s="86" t="b">
        <f t="shared" si="206"/>
        <v>1</v>
      </c>
      <c r="BG216" s="86" t="str">
        <f t="shared" si="207"/>
        <v>Distance</v>
      </c>
      <c r="BH216" s="86" t="str">
        <f t="shared" si="208"/>
        <v>&lt;=</v>
      </c>
      <c r="BI216" s="86">
        <f t="shared" si="209"/>
        <v>341.0556640625</v>
      </c>
      <c r="BJ216" s="15">
        <f t="shared" si="210"/>
        <v>1</v>
      </c>
      <c r="BK216" s="15" t="str">
        <f t="shared" si="211"/>
        <v>Distance&lt;=39,70166015625 AND Distance&lt;=45,30810546875 AND Speed&lt;=6,729736328125 AND Distance&lt;=62,364990234375 AND Speed&gt;5,92333984375 AND Distance&lt;=87,981201171875 AND Speed&lt;=12,778564453125 AND Distance&lt;=341,0556640625</v>
      </c>
      <c r="BM216" s="15">
        <v>0.333251953125</v>
      </c>
      <c r="BN216" s="15">
        <v>0</v>
      </c>
      <c r="BO216" s="15" t="s">
        <v>2320</v>
      </c>
    </row>
    <row r="217" spans="1:67">
      <c r="A217" s="15">
        <v>214</v>
      </c>
      <c r="B217" s="15">
        <v>-2</v>
      </c>
      <c r="C217" s="15">
        <v>-8192</v>
      </c>
      <c r="D217" s="15">
        <f t="shared" si="159"/>
        <v>-1</v>
      </c>
      <c r="E217" s="15">
        <f t="shared" si="160"/>
        <v>0</v>
      </c>
      <c r="F217" s="15">
        <f t="shared" si="161"/>
        <v>-1</v>
      </c>
      <c r="G217" s="15">
        <v>-1</v>
      </c>
      <c r="H217" s="15">
        <v>-1</v>
      </c>
      <c r="I217" s="15">
        <v>111</v>
      </c>
      <c r="J217" s="15">
        <v>9</v>
      </c>
      <c r="K217" s="15">
        <v>619</v>
      </c>
      <c r="L217" s="15">
        <v>1365</v>
      </c>
      <c r="M217" s="15">
        <f t="shared" si="162"/>
        <v>0.333251953125</v>
      </c>
      <c r="O217" s="86">
        <f t="shared" si="163"/>
        <v>619</v>
      </c>
      <c r="P217" s="86">
        <f t="shared" si="164"/>
        <v>8.3251953125E-2</v>
      </c>
      <c r="Q217" s="86">
        <f t="shared" si="165"/>
        <v>370</v>
      </c>
      <c r="R217" s="86" t="b">
        <f t="shared" si="166"/>
        <v>1</v>
      </c>
      <c r="S217" s="86" t="str">
        <f t="shared" si="167"/>
        <v>Dummy Node</v>
      </c>
      <c r="T217" s="86" t="str">
        <f t="shared" si="168"/>
        <v>N/A</v>
      </c>
      <c r="U217" s="86" t="str">
        <f t="shared" si="169"/>
        <v>N/A</v>
      </c>
      <c r="V217" s="86">
        <f t="shared" si="170"/>
        <v>193</v>
      </c>
      <c r="W217" s="86" t="b">
        <f t="shared" si="171"/>
        <v>0</v>
      </c>
      <c r="X217" s="86" t="str">
        <f t="shared" si="172"/>
        <v>Distance</v>
      </c>
      <c r="Y217" s="86" t="str">
        <f t="shared" si="173"/>
        <v>&gt;</v>
      </c>
      <c r="Z217" s="86">
        <f t="shared" si="174"/>
        <v>39.70166015625</v>
      </c>
      <c r="AA217" s="86">
        <f t="shared" si="175"/>
        <v>191</v>
      </c>
      <c r="AB217" s="86" t="b">
        <f t="shared" si="176"/>
        <v>1</v>
      </c>
      <c r="AC217" s="86" t="str">
        <f t="shared" si="177"/>
        <v>Distance</v>
      </c>
      <c r="AD217" s="86" t="str">
        <f t="shared" si="178"/>
        <v>&lt;=</v>
      </c>
      <c r="AE217" s="86">
        <f t="shared" si="179"/>
        <v>45.30810546875</v>
      </c>
      <c r="AF217" s="86">
        <f t="shared" si="180"/>
        <v>65</v>
      </c>
      <c r="AG217" s="86" t="b">
        <f t="shared" si="181"/>
        <v>1</v>
      </c>
      <c r="AH217" s="86" t="str">
        <f t="shared" si="182"/>
        <v>Speed</v>
      </c>
      <c r="AI217" s="86" t="str">
        <f t="shared" si="183"/>
        <v>&lt;=</v>
      </c>
      <c r="AJ217" s="86">
        <f t="shared" si="184"/>
        <v>6.729736328125</v>
      </c>
      <c r="AK217" s="86">
        <f t="shared" si="185"/>
        <v>18</v>
      </c>
      <c r="AL217" s="86" t="b">
        <f t="shared" si="186"/>
        <v>1</v>
      </c>
      <c r="AM217" s="86" t="str">
        <f t="shared" si="187"/>
        <v>Distance</v>
      </c>
      <c r="AN217" s="86" t="str">
        <f t="shared" si="188"/>
        <v>&lt;=</v>
      </c>
      <c r="AO217" s="86">
        <f t="shared" si="189"/>
        <v>62.364990234375</v>
      </c>
      <c r="AP217" s="86">
        <f t="shared" si="190"/>
        <v>5</v>
      </c>
      <c r="AQ217" s="86" t="b">
        <f t="shared" si="191"/>
        <v>0</v>
      </c>
      <c r="AR217" s="86" t="str">
        <f t="shared" si="192"/>
        <v>Speed</v>
      </c>
      <c r="AS217" s="86" t="str">
        <f t="shared" si="193"/>
        <v>&gt;</v>
      </c>
      <c r="AT217" s="86">
        <f t="shared" si="194"/>
        <v>5.92333984375</v>
      </c>
      <c r="AU217" s="86">
        <f t="shared" si="195"/>
        <v>3</v>
      </c>
      <c r="AV217" s="86" t="b">
        <f t="shared" si="196"/>
        <v>1</v>
      </c>
      <c r="AW217" s="86" t="str">
        <f t="shared" si="197"/>
        <v>Distance</v>
      </c>
      <c r="AX217" s="86" t="str">
        <f t="shared" si="198"/>
        <v>&lt;=</v>
      </c>
      <c r="AY217" s="86">
        <f t="shared" si="199"/>
        <v>87.981201171875</v>
      </c>
      <c r="AZ217" s="86">
        <f t="shared" si="200"/>
        <v>1</v>
      </c>
      <c r="BA217" s="86" t="b">
        <f t="shared" si="201"/>
        <v>1</v>
      </c>
      <c r="BB217" s="86" t="str">
        <f t="shared" si="202"/>
        <v>Speed</v>
      </c>
      <c r="BC217" s="86" t="str">
        <f t="shared" si="203"/>
        <v>&lt;=</v>
      </c>
      <c r="BD217" s="86">
        <f t="shared" si="204"/>
        <v>12.778564453125</v>
      </c>
      <c r="BE217" s="86">
        <f t="shared" si="205"/>
        <v>0</v>
      </c>
      <c r="BF217" s="86" t="b">
        <f t="shared" si="206"/>
        <v>1</v>
      </c>
      <c r="BG217" s="86" t="str">
        <f t="shared" si="207"/>
        <v>Distance</v>
      </c>
      <c r="BH217" s="86" t="str">
        <f t="shared" si="208"/>
        <v>&lt;=</v>
      </c>
      <c r="BI217" s="86">
        <f t="shared" si="209"/>
        <v>341.0556640625</v>
      </c>
      <c r="BJ217" s="15">
        <f t="shared" si="210"/>
        <v>1</v>
      </c>
      <c r="BK217" s="15" t="str">
        <f t="shared" si="211"/>
        <v>Distance&gt;39,70166015625 AND Distance&lt;=45,30810546875 AND Speed&lt;=6,729736328125 AND Distance&lt;=62,364990234375 AND Speed&gt;5,92333984375 AND Distance&lt;=87,981201171875 AND Speed&lt;=12,778564453125 AND Distance&lt;=341,0556640625</v>
      </c>
      <c r="BM217" s="15">
        <v>0.333251953125</v>
      </c>
      <c r="BN217" s="15">
        <v>0</v>
      </c>
      <c r="BO217" s="15" t="s">
        <v>2322</v>
      </c>
    </row>
    <row r="218" spans="1:67">
      <c r="A218" s="15">
        <v>215</v>
      </c>
      <c r="B218" s="15">
        <v>2</v>
      </c>
      <c r="C218" s="15">
        <v>2929</v>
      </c>
      <c r="D218" s="15">
        <f t="shared" si="159"/>
        <v>0</v>
      </c>
      <c r="E218" s="15">
        <f t="shared" si="160"/>
        <v>2929</v>
      </c>
      <c r="F218" s="15">
        <f t="shared" si="161"/>
        <v>0.715087890625</v>
      </c>
      <c r="G218" s="15">
        <v>217</v>
      </c>
      <c r="H218" s="15">
        <v>218</v>
      </c>
      <c r="I218" s="15">
        <v>126</v>
      </c>
      <c r="J218" s="15">
        <v>7</v>
      </c>
      <c r="K218" s="15">
        <v>620</v>
      </c>
      <c r="L218" s="15">
        <v>1006</v>
      </c>
      <c r="M218" s="15">
        <f t="shared" si="162"/>
        <v>0.24560546875</v>
      </c>
      <c r="O218" s="86">
        <f t="shared" si="163"/>
        <v>620</v>
      </c>
      <c r="P218" s="86">
        <f t="shared" si="164"/>
        <v>8.3251953125E-2</v>
      </c>
      <c r="Q218" s="86">
        <f t="shared" si="165"/>
        <v>370</v>
      </c>
      <c r="R218" s="86" t="b">
        <f t="shared" si="166"/>
        <v>0</v>
      </c>
      <c r="S218" s="86" t="str">
        <f t="shared" si="167"/>
        <v>Dummy Node</v>
      </c>
      <c r="T218" s="86" t="str">
        <f t="shared" si="168"/>
        <v>N/A</v>
      </c>
      <c r="U218" s="86" t="str">
        <f t="shared" si="169"/>
        <v>N/A</v>
      </c>
      <c r="V218" s="86">
        <f t="shared" si="170"/>
        <v>193</v>
      </c>
      <c r="W218" s="86" t="b">
        <f t="shared" si="171"/>
        <v>0</v>
      </c>
      <c r="X218" s="86" t="str">
        <f t="shared" si="172"/>
        <v>Distance</v>
      </c>
      <c r="Y218" s="86" t="str">
        <f t="shared" si="173"/>
        <v>&gt;</v>
      </c>
      <c r="Z218" s="86">
        <f t="shared" si="174"/>
        <v>39.70166015625</v>
      </c>
      <c r="AA218" s="86">
        <f t="shared" si="175"/>
        <v>191</v>
      </c>
      <c r="AB218" s="86" t="b">
        <f t="shared" si="176"/>
        <v>1</v>
      </c>
      <c r="AC218" s="86" t="str">
        <f t="shared" si="177"/>
        <v>Distance</v>
      </c>
      <c r="AD218" s="86" t="str">
        <f t="shared" si="178"/>
        <v>&lt;=</v>
      </c>
      <c r="AE218" s="86">
        <f t="shared" si="179"/>
        <v>45.30810546875</v>
      </c>
      <c r="AF218" s="86">
        <f t="shared" si="180"/>
        <v>65</v>
      </c>
      <c r="AG218" s="86" t="b">
        <f t="shared" si="181"/>
        <v>1</v>
      </c>
      <c r="AH218" s="86" t="str">
        <f t="shared" si="182"/>
        <v>Speed</v>
      </c>
      <c r="AI218" s="86" t="str">
        <f t="shared" si="183"/>
        <v>&lt;=</v>
      </c>
      <c r="AJ218" s="86">
        <f t="shared" si="184"/>
        <v>6.729736328125</v>
      </c>
      <c r="AK218" s="86">
        <f t="shared" si="185"/>
        <v>18</v>
      </c>
      <c r="AL218" s="86" t="b">
        <f t="shared" si="186"/>
        <v>1</v>
      </c>
      <c r="AM218" s="86" t="str">
        <f t="shared" si="187"/>
        <v>Distance</v>
      </c>
      <c r="AN218" s="86" t="str">
        <f t="shared" si="188"/>
        <v>&lt;=</v>
      </c>
      <c r="AO218" s="86">
        <f t="shared" si="189"/>
        <v>62.364990234375</v>
      </c>
      <c r="AP218" s="86">
        <f t="shared" si="190"/>
        <v>5</v>
      </c>
      <c r="AQ218" s="86" t="b">
        <f t="shared" si="191"/>
        <v>0</v>
      </c>
      <c r="AR218" s="86" t="str">
        <f t="shared" si="192"/>
        <v>Speed</v>
      </c>
      <c r="AS218" s="86" t="str">
        <f t="shared" si="193"/>
        <v>&gt;</v>
      </c>
      <c r="AT218" s="86">
        <f t="shared" si="194"/>
        <v>5.92333984375</v>
      </c>
      <c r="AU218" s="86">
        <f t="shared" si="195"/>
        <v>3</v>
      </c>
      <c r="AV218" s="86" t="b">
        <f t="shared" si="196"/>
        <v>1</v>
      </c>
      <c r="AW218" s="86" t="str">
        <f t="shared" si="197"/>
        <v>Distance</v>
      </c>
      <c r="AX218" s="86" t="str">
        <f t="shared" si="198"/>
        <v>&lt;=</v>
      </c>
      <c r="AY218" s="86">
        <f t="shared" si="199"/>
        <v>87.981201171875</v>
      </c>
      <c r="AZ218" s="86">
        <f t="shared" si="200"/>
        <v>1</v>
      </c>
      <c r="BA218" s="86" t="b">
        <f t="shared" si="201"/>
        <v>1</v>
      </c>
      <c r="BB218" s="86" t="str">
        <f t="shared" si="202"/>
        <v>Speed</v>
      </c>
      <c r="BC218" s="86" t="str">
        <f t="shared" si="203"/>
        <v>&lt;=</v>
      </c>
      <c r="BD218" s="86">
        <f t="shared" si="204"/>
        <v>12.778564453125</v>
      </c>
      <c r="BE218" s="86">
        <f t="shared" si="205"/>
        <v>0</v>
      </c>
      <c r="BF218" s="86" t="b">
        <f t="shared" si="206"/>
        <v>1</v>
      </c>
      <c r="BG218" s="86" t="str">
        <f t="shared" si="207"/>
        <v>Distance</v>
      </c>
      <c r="BH218" s="86" t="str">
        <f t="shared" si="208"/>
        <v>&lt;=</v>
      </c>
      <c r="BI218" s="86">
        <f t="shared" si="209"/>
        <v>341.0556640625</v>
      </c>
      <c r="BJ218" s="15">
        <f t="shared" si="210"/>
        <v>1</v>
      </c>
      <c r="BK218" s="15" t="str">
        <f t="shared" si="211"/>
        <v>Distance&gt;39,70166015625 AND Distance&lt;=45,30810546875 AND Speed&lt;=6,729736328125 AND Distance&lt;=62,364990234375 AND Speed&gt;5,92333984375 AND Distance&lt;=87,981201171875 AND Speed&lt;=12,778564453125 AND Distance&lt;=341,0556640625</v>
      </c>
      <c r="BM218" s="15">
        <v>0.333251953125</v>
      </c>
      <c r="BN218" s="15">
        <v>0</v>
      </c>
      <c r="BO218" s="15" t="s">
        <v>2323</v>
      </c>
    </row>
    <row r="219" spans="1:67">
      <c r="A219" s="15">
        <v>216</v>
      </c>
      <c r="B219" s="15">
        <v>-2</v>
      </c>
      <c r="C219" s="15">
        <v>-8192</v>
      </c>
      <c r="D219" s="15">
        <f t="shared" si="159"/>
        <v>-1</v>
      </c>
      <c r="E219" s="15">
        <f t="shared" si="160"/>
        <v>0</v>
      </c>
      <c r="F219" s="15">
        <f t="shared" si="161"/>
        <v>-1</v>
      </c>
      <c r="G219" s="15">
        <v>515</v>
      </c>
      <c r="H219" s="15">
        <v>516</v>
      </c>
      <c r="I219" s="15">
        <v>126</v>
      </c>
      <c r="J219" s="15">
        <v>7</v>
      </c>
      <c r="K219" s="15">
        <v>621</v>
      </c>
      <c r="L219" s="15">
        <v>1365</v>
      </c>
      <c r="M219" s="15">
        <f t="shared" si="162"/>
        <v>0.333251953125</v>
      </c>
      <c r="O219" s="86">
        <f t="shared" si="163"/>
        <v>621</v>
      </c>
      <c r="P219" s="86">
        <f t="shared" si="164"/>
        <v>0.333251953125</v>
      </c>
      <c r="Q219" s="86">
        <f t="shared" si="165"/>
        <v>371</v>
      </c>
      <c r="R219" s="86" t="b">
        <f t="shared" si="166"/>
        <v>1</v>
      </c>
      <c r="S219" s="86" t="str">
        <f t="shared" si="167"/>
        <v>Dummy Node</v>
      </c>
      <c r="T219" s="86" t="str">
        <f t="shared" si="168"/>
        <v>N/A</v>
      </c>
      <c r="U219" s="86" t="str">
        <f t="shared" si="169"/>
        <v>N/A</v>
      </c>
      <c r="V219" s="86">
        <f t="shared" si="170"/>
        <v>82</v>
      </c>
      <c r="W219" s="86" t="b">
        <f t="shared" si="171"/>
        <v>1</v>
      </c>
      <c r="X219" s="86" t="str">
        <f t="shared" si="172"/>
        <v>Speed</v>
      </c>
      <c r="Y219" s="86" t="str">
        <f t="shared" si="173"/>
        <v>&lt;=</v>
      </c>
      <c r="Z219" s="86">
        <f t="shared" si="174"/>
        <v>16.85400390625</v>
      </c>
      <c r="AA219" s="86">
        <f t="shared" si="175"/>
        <v>80</v>
      </c>
      <c r="AB219" s="86" t="b">
        <f t="shared" si="176"/>
        <v>0</v>
      </c>
      <c r="AC219" s="86" t="str">
        <f t="shared" si="177"/>
        <v>Distance</v>
      </c>
      <c r="AD219" s="86" t="str">
        <f t="shared" si="178"/>
        <v>&gt;</v>
      </c>
      <c r="AE219" s="86">
        <f t="shared" si="179"/>
        <v>284.78076171875</v>
      </c>
      <c r="AF219" s="86">
        <f t="shared" si="180"/>
        <v>77</v>
      </c>
      <c r="AG219" s="86" t="b">
        <f t="shared" si="181"/>
        <v>0</v>
      </c>
      <c r="AH219" s="86" t="str">
        <f t="shared" si="182"/>
        <v>Speed</v>
      </c>
      <c r="AI219" s="86" t="str">
        <f t="shared" si="183"/>
        <v>&gt;</v>
      </c>
      <c r="AJ219" s="86">
        <f t="shared" si="184"/>
        <v>16.096435546875</v>
      </c>
      <c r="AK219" s="86">
        <f t="shared" si="185"/>
        <v>15</v>
      </c>
      <c r="AL219" s="86" t="b">
        <f t="shared" si="186"/>
        <v>1</v>
      </c>
      <c r="AM219" s="86" t="str">
        <f t="shared" si="187"/>
        <v>GEBR</v>
      </c>
      <c r="AN219" s="86" t="str">
        <f t="shared" si="188"/>
        <v>&lt;=</v>
      </c>
      <c r="AO219" s="86">
        <f t="shared" si="189"/>
        <v>0.715087890625</v>
      </c>
      <c r="AP219" s="86">
        <f t="shared" si="190"/>
        <v>14</v>
      </c>
      <c r="AQ219" s="86" t="b">
        <f t="shared" si="191"/>
        <v>1</v>
      </c>
      <c r="AR219" s="86" t="str">
        <f t="shared" si="192"/>
        <v>Speed</v>
      </c>
      <c r="AS219" s="86" t="str">
        <f t="shared" si="193"/>
        <v>&lt;=</v>
      </c>
      <c r="AT219" s="86">
        <f t="shared" si="194"/>
        <v>17.291015625</v>
      </c>
      <c r="AU219" s="86">
        <f t="shared" si="195"/>
        <v>4</v>
      </c>
      <c r="AV219" s="86" t="b">
        <f t="shared" si="196"/>
        <v>0</v>
      </c>
      <c r="AW219" s="86" t="str">
        <f t="shared" si="197"/>
        <v>Distance</v>
      </c>
      <c r="AX219" s="86" t="str">
        <f t="shared" si="198"/>
        <v>&gt;</v>
      </c>
      <c r="AY219" s="86">
        <f t="shared" si="199"/>
        <v>211.703369140625</v>
      </c>
      <c r="AZ219" s="86">
        <f t="shared" si="200"/>
        <v>1</v>
      </c>
      <c r="BA219" s="86" t="b">
        <f t="shared" si="201"/>
        <v>0</v>
      </c>
      <c r="BB219" s="86" t="str">
        <f t="shared" si="202"/>
        <v>Speed</v>
      </c>
      <c r="BC219" s="86" t="str">
        <f t="shared" si="203"/>
        <v>&gt;</v>
      </c>
      <c r="BD219" s="86">
        <f t="shared" si="204"/>
        <v>12.778564453125</v>
      </c>
      <c r="BE219" s="86">
        <f t="shared" si="205"/>
        <v>0</v>
      </c>
      <c r="BF219" s="86" t="b">
        <f t="shared" si="206"/>
        <v>1</v>
      </c>
      <c r="BG219" s="86" t="str">
        <f t="shared" si="207"/>
        <v>Distance</v>
      </c>
      <c r="BH219" s="86" t="str">
        <f t="shared" si="208"/>
        <v>&lt;=</v>
      </c>
      <c r="BI219" s="86">
        <f t="shared" si="209"/>
        <v>341.0556640625</v>
      </c>
      <c r="BJ219" s="15">
        <f t="shared" si="210"/>
        <v>0</v>
      </c>
      <c r="BK219" s="15" t="str">
        <f t="shared" si="211"/>
        <v>Speed&lt;=16,85400390625 AND Distance&gt;284,78076171875 AND Speed&gt;16,096435546875 AND GEBR&lt;=0,715087890625 AND Speed&lt;=17,291015625 AND Distance&gt;211,703369140625 AND Speed&gt;12,778564453125 AND Distance&lt;=341,0556640625</v>
      </c>
      <c r="BM219" s="15">
        <v>0.333251953125</v>
      </c>
      <c r="BN219" s="15">
        <v>0</v>
      </c>
      <c r="BO219" s="15" t="s">
        <v>2325</v>
      </c>
    </row>
    <row r="220" spans="1:67">
      <c r="A220" s="15">
        <v>217</v>
      </c>
      <c r="B220" s="15">
        <v>1</v>
      </c>
      <c r="C220" s="15">
        <v>50794</v>
      </c>
      <c r="D220" s="15">
        <f t="shared" si="159"/>
        <v>12</v>
      </c>
      <c r="E220" s="15">
        <f t="shared" si="160"/>
        <v>1642</v>
      </c>
      <c r="F220" s="15">
        <f t="shared" si="161"/>
        <v>12.40087890625</v>
      </c>
      <c r="G220" s="15">
        <v>389</v>
      </c>
      <c r="H220" s="15">
        <v>390</v>
      </c>
      <c r="I220" s="15">
        <v>215</v>
      </c>
      <c r="J220" s="15">
        <v>8</v>
      </c>
      <c r="K220" s="15">
        <v>622</v>
      </c>
      <c r="L220" s="15">
        <v>228</v>
      </c>
      <c r="M220" s="15">
        <f t="shared" si="162"/>
        <v>5.56640625E-2</v>
      </c>
      <c r="O220" s="86">
        <f t="shared" si="163"/>
        <v>622</v>
      </c>
      <c r="P220" s="86">
        <f t="shared" si="164"/>
        <v>0.333251953125</v>
      </c>
      <c r="Q220" s="86">
        <f t="shared" si="165"/>
        <v>371</v>
      </c>
      <c r="R220" s="86" t="b">
        <f t="shared" si="166"/>
        <v>0</v>
      </c>
      <c r="S220" s="86" t="str">
        <f t="shared" si="167"/>
        <v>Dummy Node</v>
      </c>
      <c r="T220" s="86" t="str">
        <f t="shared" si="168"/>
        <v>N/A</v>
      </c>
      <c r="U220" s="86" t="str">
        <f t="shared" si="169"/>
        <v>N/A</v>
      </c>
      <c r="V220" s="86">
        <f t="shared" si="170"/>
        <v>82</v>
      </c>
      <c r="W220" s="86" t="b">
        <f t="shared" si="171"/>
        <v>1</v>
      </c>
      <c r="X220" s="86" t="str">
        <f t="shared" si="172"/>
        <v>Speed</v>
      </c>
      <c r="Y220" s="86" t="str">
        <f t="shared" si="173"/>
        <v>&lt;=</v>
      </c>
      <c r="Z220" s="86">
        <f t="shared" si="174"/>
        <v>16.85400390625</v>
      </c>
      <c r="AA220" s="86">
        <f t="shared" si="175"/>
        <v>80</v>
      </c>
      <c r="AB220" s="86" t="b">
        <f t="shared" si="176"/>
        <v>0</v>
      </c>
      <c r="AC220" s="86" t="str">
        <f t="shared" si="177"/>
        <v>Distance</v>
      </c>
      <c r="AD220" s="86" t="str">
        <f t="shared" si="178"/>
        <v>&gt;</v>
      </c>
      <c r="AE220" s="86">
        <f t="shared" si="179"/>
        <v>284.78076171875</v>
      </c>
      <c r="AF220" s="86">
        <f t="shared" si="180"/>
        <v>77</v>
      </c>
      <c r="AG220" s="86" t="b">
        <f t="shared" si="181"/>
        <v>0</v>
      </c>
      <c r="AH220" s="86" t="str">
        <f t="shared" si="182"/>
        <v>Speed</v>
      </c>
      <c r="AI220" s="86" t="str">
        <f t="shared" si="183"/>
        <v>&gt;</v>
      </c>
      <c r="AJ220" s="86">
        <f t="shared" si="184"/>
        <v>16.096435546875</v>
      </c>
      <c r="AK220" s="86">
        <f t="shared" si="185"/>
        <v>15</v>
      </c>
      <c r="AL220" s="86" t="b">
        <f t="shared" si="186"/>
        <v>1</v>
      </c>
      <c r="AM220" s="86" t="str">
        <f t="shared" si="187"/>
        <v>GEBR</v>
      </c>
      <c r="AN220" s="86" t="str">
        <f t="shared" si="188"/>
        <v>&lt;=</v>
      </c>
      <c r="AO220" s="86">
        <f t="shared" si="189"/>
        <v>0.715087890625</v>
      </c>
      <c r="AP220" s="86">
        <f t="shared" si="190"/>
        <v>14</v>
      </c>
      <c r="AQ220" s="86" t="b">
        <f t="shared" si="191"/>
        <v>1</v>
      </c>
      <c r="AR220" s="86" t="str">
        <f t="shared" si="192"/>
        <v>Speed</v>
      </c>
      <c r="AS220" s="86" t="str">
        <f t="shared" si="193"/>
        <v>&lt;=</v>
      </c>
      <c r="AT220" s="86">
        <f t="shared" si="194"/>
        <v>17.291015625</v>
      </c>
      <c r="AU220" s="86">
        <f t="shared" si="195"/>
        <v>4</v>
      </c>
      <c r="AV220" s="86" t="b">
        <f t="shared" si="196"/>
        <v>0</v>
      </c>
      <c r="AW220" s="86" t="str">
        <f t="shared" si="197"/>
        <v>Distance</v>
      </c>
      <c r="AX220" s="86" t="str">
        <f t="shared" si="198"/>
        <v>&gt;</v>
      </c>
      <c r="AY220" s="86">
        <f t="shared" si="199"/>
        <v>211.703369140625</v>
      </c>
      <c r="AZ220" s="86">
        <f t="shared" si="200"/>
        <v>1</v>
      </c>
      <c r="BA220" s="86" t="b">
        <f t="shared" si="201"/>
        <v>0</v>
      </c>
      <c r="BB220" s="86" t="str">
        <f t="shared" si="202"/>
        <v>Speed</v>
      </c>
      <c r="BC220" s="86" t="str">
        <f t="shared" si="203"/>
        <v>&gt;</v>
      </c>
      <c r="BD220" s="86">
        <f t="shared" si="204"/>
        <v>12.778564453125</v>
      </c>
      <c r="BE220" s="86">
        <f t="shared" si="205"/>
        <v>0</v>
      </c>
      <c r="BF220" s="86" t="b">
        <f t="shared" si="206"/>
        <v>1</v>
      </c>
      <c r="BG220" s="86" t="str">
        <f t="shared" si="207"/>
        <v>Distance</v>
      </c>
      <c r="BH220" s="86" t="str">
        <f t="shared" si="208"/>
        <v>&lt;=</v>
      </c>
      <c r="BI220" s="86">
        <f t="shared" si="209"/>
        <v>341.0556640625</v>
      </c>
      <c r="BJ220" s="15">
        <f t="shared" si="210"/>
        <v>0</v>
      </c>
      <c r="BK220" s="15" t="str">
        <f t="shared" si="211"/>
        <v>Speed&lt;=16,85400390625 AND Distance&gt;284,78076171875 AND Speed&gt;16,096435546875 AND GEBR&lt;=0,715087890625 AND Speed&lt;=17,291015625 AND Distance&gt;211,703369140625 AND Speed&gt;12,778564453125 AND Distance&lt;=341,0556640625</v>
      </c>
      <c r="BM220" s="15">
        <v>0.333251953125</v>
      </c>
      <c r="BN220" s="15">
        <v>0</v>
      </c>
      <c r="BO220" s="15" t="s">
        <v>2326</v>
      </c>
    </row>
    <row r="221" spans="1:67">
      <c r="A221" s="15">
        <v>218</v>
      </c>
      <c r="B221" s="15">
        <v>-2</v>
      </c>
      <c r="C221" s="15">
        <v>-8192</v>
      </c>
      <c r="D221" s="15">
        <f t="shared" si="159"/>
        <v>-1</v>
      </c>
      <c r="E221" s="15">
        <f t="shared" si="160"/>
        <v>0</v>
      </c>
      <c r="F221" s="15">
        <f t="shared" si="161"/>
        <v>-1</v>
      </c>
      <c r="G221" s="15">
        <v>517</v>
      </c>
      <c r="H221" s="15">
        <v>518</v>
      </c>
      <c r="I221" s="15">
        <v>215</v>
      </c>
      <c r="J221" s="15">
        <v>8</v>
      </c>
      <c r="K221" s="15">
        <v>623</v>
      </c>
      <c r="L221" s="15">
        <v>1365</v>
      </c>
      <c r="M221" s="15">
        <f t="shared" si="162"/>
        <v>0.333251953125</v>
      </c>
      <c r="O221" s="86">
        <f t="shared" si="163"/>
        <v>623</v>
      </c>
      <c r="P221" s="86">
        <f t="shared" si="164"/>
        <v>0.22216796875</v>
      </c>
      <c r="Q221" s="86">
        <f t="shared" si="165"/>
        <v>372</v>
      </c>
      <c r="R221" s="86" t="b">
        <f t="shared" si="166"/>
        <v>1</v>
      </c>
      <c r="S221" s="86" t="str">
        <f t="shared" si="167"/>
        <v>Dummy Node</v>
      </c>
      <c r="T221" s="86" t="str">
        <f t="shared" si="168"/>
        <v>N/A</v>
      </c>
      <c r="U221" s="86" t="str">
        <f t="shared" si="169"/>
        <v>N/A</v>
      </c>
      <c r="V221" s="86">
        <f t="shared" si="170"/>
        <v>82</v>
      </c>
      <c r="W221" s="86" t="b">
        <f t="shared" si="171"/>
        <v>0</v>
      </c>
      <c r="X221" s="86" t="str">
        <f t="shared" si="172"/>
        <v>Speed</v>
      </c>
      <c r="Y221" s="86" t="str">
        <f t="shared" si="173"/>
        <v>&gt;</v>
      </c>
      <c r="Z221" s="86">
        <f t="shared" si="174"/>
        <v>16.85400390625</v>
      </c>
      <c r="AA221" s="86">
        <f t="shared" si="175"/>
        <v>80</v>
      </c>
      <c r="AB221" s="86" t="b">
        <f t="shared" si="176"/>
        <v>0</v>
      </c>
      <c r="AC221" s="86" t="str">
        <f t="shared" si="177"/>
        <v>Distance</v>
      </c>
      <c r="AD221" s="86" t="str">
        <f t="shared" si="178"/>
        <v>&gt;</v>
      </c>
      <c r="AE221" s="86">
        <f t="shared" si="179"/>
        <v>284.78076171875</v>
      </c>
      <c r="AF221" s="86">
        <f t="shared" si="180"/>
        <v>77</v>
      </c>
      <c r="AG221" s="86" t="b">
        <f t="shared" si="181"/>
        <v>0</v>
      </c>
      <c r="AH221" s="86" t="str">
        <f t="shared" si="182"/>
        <v>Speed</v>
      </c>
      <c r="AI221" s="86" t="str">
        <f t="shared" si="183"/>
        <v>&gt;</v>
      </c>
      <c r="AJ221" s="86">
        <f t="shared" si="184"/>
        <v>16.096435546875</v>
      </c>
      <c r="AK221" s="86">
        <f t="shared" si="185"/>
        <v>15</v>
      </c>
      <c r="AL221" s="86" t="b">
        <f t="shared" si="186"/>
        <v>1</v>
      </c>
      <c r="AM221" s="86" t="str">
        <f t="shared" si="187"/>
        <v>GEBR</v>
      </c>
      <c r="AN221" s="86" t="str">
        <f t="shared" si="188"/>
        <v>&lt;=</v>
      </c>
      <c r="AO221" s="86">
        <f t="shared" si="189"/>
        <v>0.715087890625</v>
      </c>
      <c r="AP221" s="86">
        <f t="shared" si="190"/>
        <v>14</v>
      </c>
      <c r="AQ221" s="86" t="b">
        <f t="shared" si="191"/>
        <v>1</v>
      </c>
      <c r="AR221" s="86" t="str">
        <f t="shared" si="192"/>
        <v>Speed</v>
      </c>
      <c r="AS221" s="86" t="str">
        <f t="shared" si="193"/>
        <v>&lt;=</v>
      </c>
      <c r="AT221" s="86">
        <f t="shared" si="194"/>
        <v>17.291015625</v>
      </c>
      <c r="AU221" s="86">
        <f t="shared" si="195"/>
        <v>4</v>
      </c>
      <c r="AV221" s="86" t="b">
        <f t="shared" si="196"/>
        <v>0</v>
      </c>
      <c r="AW221" s="86" t="str">
        <f t="shared" si="197"/>
        <v>Distance</v>
      </c>
      <c r="AX221" s="86" t="str">
        <f t="shared" si="198"/>
        <v>&gt;</v>
      </c>
      <c r="AY221" s="86">
        <f t="shared" si="199"/>
        <v>211.703369140625</v>
      </c>
      <c r="AZ221" s="86">
        <f t="shared" si="200"/>
        <v>1</v>
      </c>
      <c r="BA221" s="86" t="b">
        <f t="shared" si="201"/>
        <v>0</v>
      </c>
      <c r="BB221" s="86" t="str">
        <f t="shared" si="202"/>
        <v>Speed</v>
      </c>
      <c r="BC221" s="86" t="str">
        <f t="shared" si="203"/>
        <v>&gt;</v>
      </c>
      <c r="BD221" s="86">
        <f t="shared" si="204"/>
        <v>12.778564453125</v>
      </c>
      <c r="BE221" s="86">
        <f t="shared" si="205"/>
        <v>0</v>
      </c>
      <c r="BF221" s="86" t="b">
        <f t="shared" si="206"/>
        <v>1</v>
      </c>
      <c r="BG221" s="86" t="str">
        <f t="shared" si="207"/>
        <v>Distance</v>
      </c>
      <c r="BH221" s="86" t="str">
        <f t="shared" si="208"/>
        <v>&lt;=</v>
      </c>
      <c r="BI221" s="86">
        <f t="shared" si="209"/>
        <v>341.0556640625</v>
      </c>
      <c r="BJ221" s="15">
        <f t="shared" si="210"/>
        <v>0</v>
      </c>
      <c r="BK221" s="15" t="str">
        <f t="shared" si="211"/>
        <v>Speed&gt;16,85400390625 AND Distance&gt;284,78076171875 AND Speed&gt;16,096435546875 AND GEBR&lt;=0,715087890625 AND Speed&lt;=17,291015625 AND Distance&gt;211,703369140625 AND Speed&gt;12,778564453125 AND Distance&lt;=341,0556640625</v>
      </c>
      <c r="BM221" s="15">
        <v>0.333251953125</v>
      </c>
      <c r="BN221" s="15">
        <v>0</v>
      </c>
      <c r="BO221" s="15" t="s">
        <v>2328</v>
      </c>
    </row>
    <row r="222" spans="1:67">
      <c r="A222" s="15">
        <v>219</v>
      </c>
      <c r="B222" s="15">
        <v>-2</v>
      </c>
      <c r="C222" s="15">
        <v>-8192</v>
      </c>
      <c r="D222" s="15">
        <f t="shared" si="159"/>
        <v>-1</v>
      </c>
      <c r="E222" s="15">
        <f t="shared" si="160"/>
        <v>0</v>
      </c>
      <c r="F222" s="15">
        <f t="shared" si="161"/>
        <v>-1</v>
      </c>
      <c r="G222" s="15">
        <v>519</v>
      </c>
      <c r="H222" s="15">
        <v>520</v>
      </c>
      <c r="I222" s="15">
        <v>90</v>
      </c>
      <c r="J222" s="15">
        <v>8</v>
      </c>
      <c r="K222" s="15">
        <v>624</v>
      </c>
      <c r="L222" s="15">
        <v>0</v>
      </c>
      <c r="M222" s="15">
        <f t="shared" si="162"/>
        <v>0</v>
      </c>
      <c r="O222" s="86">
        <f t="shared" si="163"/>
        <v>624</v>
      </c>
      <c r="P222" s="86">
        <f t="shared" si="164"/>
        <v>0.22216796875</v>
      </c>
      <c r="Q222" s="86">
        <f t="shared" si="165"/>
        <v>372</v>
      </c>
      <c r="R222" s="86" t="b">
        <f t="shared" si="166"/>
        <v>0</v>
      </c>
      <c r="S222" s="86" t="str">
        <f t="shared" si="167"/>
        <v>Dummy Node</v>
      </c>
      <c r="T222" s="86" t="str">
        <f t="shared" si="168"/>
        <v>N/A</v>
      </c>
      <c r="U222" s="86" t="str">
        <f t="shared" si="169"/>
        <v>N/A</v>
      </c>
      <c r="V222" s="86">
        <f t="shared" si="170"/>
        <v>82</v>
      </c>
      <c r="W222" s="86" t="b">
        <f t="shared" si="171"/>
        <v>0</v>
      </c>
      <c r="X222" s="86" t="str">
        <f t="shared" si="172"/>
        <v>Speed</v>
      </c>
      <c r="Y222" s="86" t="str">
        <f t="shared" si="173"/>
        <v>&gt;</v>
      </c>
      <c r="Z222" s="86">
        <f t="shared" si="174"/>
        <v>16.85400390625</v>
      </c>
      <c r="AA222" s="86">
        <f t="shared" si="175"/>
        <v>80</v>
      </c>
      <c r="AB222" s="86" t="b">
        <f t="shared" si="176"/>
        <v>0</v>
      </c>
      <c r="AC222" s="86" t="str">
        <f t="shared" si="177"/>
        <v>Distance</v>
      </c>
      <c r="AD222" s="86" t="str">
        <f t="shared" si="178"/>
        <v>&gt;</v>
      </c>
      <c r="AE222" s="86">
        <f t="shared" si="179"/>
        <v>284.78076171875</v>
      </c>
      <c r="AF222" s="86">
        <f t="shared" si="180"/>
        <v>77</v>
      </c>
      <c r="AG222" s="86" t="b">
        <f t="shared" si="181"/>
        <v>0</v>
      </c>
      <c r="AH222" s="86" t="str">
        <f t="shared" si="182"/>
        <v>Speed</v>
      </c>
      <c r="AI222" s="86" t="str">
        <f t="shared" si="183"/>
        <v>&gt;</v>
      </c>
      <c r="AJ222" s="86">
        <f t="shared" si="184"/>
        <v>16.096435546875</v>
      </c>
      <c r="AK222" s="86">
        <f t="shared" si="185"/>
        <v>15</v>
      </c>
      <c r="AL222" s="86" t="b">
        <f t="shared" si="186"/>
        <v>1</v>
      </c>
      <c r="AM222" s="86" t="str">
        <f t="shared" si="187"/>
        <v>GEBR</v>
      </c>
      <c r="AN222" s="86" t="str">
        <f t="shared" si="188"/>
        <v>&lt;=</v>
      </c>
      <c r="AO222" s="86">
        <f t="shared" si="189"/>
        <v>0.715087890625</v>
      </c>
      <c r="AP222" s="86">
        <f t="shared" si="190"/>
        <v>14</v>
      </c>
      <c r="AQ222" s="86" t="b">
        <f t="shared" si="191"/>
        <v>1</v>
      </c>
      <c r="AR222" s="86" t="str">
        <f t="shared" si="192"/>
        <v>Speed</v>
      </c>
      <c r="AS222" s="86" t="str">
        <f t="shared" si="193"/>
        <v>&lt;=</v>
      </c>
      <c r="AT222" s="86">
        <f t="shared" si="194"/>
        <v>17.291015625</v>
      </c>
      <c r="AU222" s="86">
        <f t="shared" si="195"/>
        <v>4</v>
      </c>
      <c r="AV222" s="86" t="b">
        <f t="shared" si="196"/>
        <v>0</v>
      </c>
      <c r="AW222" s="86" t="str">
        <f t="shared" si="197"/>
        <v>Distance</v>
      </c>
      <c r="AX222" s="86" t="str">
        <f t="shared" si="198"/>
        <v>&gt;</v>
      </c>
      <c r="AY222" s="86">
        <f t="shared" si="199"/>
        <v>211.703369140625</v>
      </c>
      <c r="AZ222" s="86">
        <f t="shared" si="200"/>
        <v>1</v>
      </c>
      <c r="BA222" s="86" t="b">
        <f t="shared" si="201"/>
        <v>0</v>
      </c>
      <c r="BB222" s="86" t="str">
        <f t="shared" si="202"/>
        <v>Speed</v>
      </c>
      <c r="BC222" s="86" t="str">
        <f t="shared" si="203"/>
        <v>&gt;</v>
      </c>
      <c r="BD222" s="86">
        <f t="shared" si="204"/>
        <v>12.778564453125</v>
      </c>
      <c r="BE222" s="86">
        <f t="shared" si="205"/>
        <v>0</v>
      </c>
      <c r="BF222" s="86" t="b">
        <f t="shared" si="206"/>
        <v>1</v>
      </c>
      <c r="BG222" s="86" t="str">
        <f t="shared" si="207"/>
        <v>Distance</v>
      </c>
      <c r="BH222" s="86" t="str">
        <f t="shared" si="208"/>
        <v>&lt;=</v>
      </c>
      <c r="BI222" s="86">
        <f t="shared" si="209"/>
        <v>341.0556640625</v>
      </c>
      <c r="BJ222" s="15">
        <f t="shared" si="210"/>
        <v>0</v>
      </c>
      <c r="BK222" s="15" t="str">
        <f t="shared" si="211"/>
        <v>Speed&gt;16,85400390625 AND Distance&gt;284,78076171875 AND Speed&gt;16,096435546875 AND GEBR&lt;=0,715087890625 AND Speed&lt;=17,291015625 AND Distance&gt;211,703369140625 AND Speed&gt;12,778564453125 AND Distance&lt;=341,0556640625</v>
      </c>
      <c r="BM222" s="15">
        <v>0.333251953125</v>
      </c>
      <c r="BN222" s="15">
        <v>0</v>
      </c>
      <c r="BO222" s="15" t="s">
        <v>2330</v>
      </c>
    </row>
    <row r="223" spans="1:67">
      <c r="A223" s="15">
        <v>220</v>
      </c>
      <c r="B223" s="15">
        <v>1</v>
      </c>
      <c r="C223" s="15">
        <v>50793</v>
      </c>
      <c r="D223" s="15">
        <f t="shared" si="159"/>
        <v>12</v>
      </c>
      <c r="E223" s="15">
        <f t="shared" si="160"/>
        <v>1641</v>
      </c>
      <c r="F223" s="15">
        <f t="shared" si="161"/>
        <v>12.400634765625</v>
      </c>
      <c r="G223" s="15">
        <v>391</v>
      </c>
      <c r="H223" s="15">
        <v>392</v>
      </c>
      <c r="I223" s="15">
        <v>90</v>
      </c>
      <c r="J223" s="15">
        <v>8</v>
      </c>
      <c r="K223" s="15">
        <v>625</v>
      </c>
      <c r="L223" s="15">
        <v>683</v>
      </c>
      <c r="M223" s="15">
        <f t="shared" si="162"/>
        <v>0.166748046875</v>
      </c>
      <c r="O223" s="86">
        <f t="shared" si="163"/>
        <v>625</v>
      </c>
      <c r="P223" s="86">
        <f t="shared" si="164"/>
        <v>8.3251953125E-2</v>
      </c>
      <c r="Q223" s="86">
        <f t="shared" si="165"/>
        <v>378</v>
      </c>
      <c r="R223" s="86" t="b">
        <f t="shared" si="166"/>
        <v>1</v>
      </c>
      <c r="S223" s="86" t="str">
        <f t="shared" si="167"/>
        <v>Dummy Node</v>
      </c>
      <c r="T223" s="86" t="str">
        <f t="shared" si="168"/>
        <v>N/A</v>
      </c>
      <c r="U223" s="86" t="str">
        <f t="shared" si="169"/>
        <v>N/A</v>
      </c>
      <c r="V223" s="86">
        <f t="shared" si="170"/>
        <v>83</v>
      </c>
      <c r="W223" s="86" t="b">
        <f t="shared" si="171"/>
        <v>0</v>
      </c>
      <c r="X223" s="86" t="str">
        <f t="shared" si="172"/>
        <v>Distance</v>
      </c>
      <c r="Y223" s="86" t="str">
        <f t="shared" si="173"/>
        <v>&gt;</v>
      </c>
      <c r="Z223" s="86">
        <f t="shared" si="174"/>
        <v>177.44775390625</v>
      </c>
      <c r="AA223" s="86">
        <f t="shared" si="175"/>
        <v>53</v>
      </c>
      <c r="AB223" s="86" t="b">
        <f t="shared" si="176"/>
        <v>1</v>
      </c>
      <c r="AC223" s="86" t="str">
        <f t="shared" si="177"/>
        <v>Distance</v>
      </c>
      <c r="AD223" s="86" t="str">
        <f t="shared" si="178"/>
        <v>&lt;=</v>
      </c>
      <c r="AE223" s="86">
        <f t="shared" si="179"/>
        <v>178.633056640625</v>
      </c>
      <c r="AF223" s="86">
        <f t="shared" si="180"/>
        <v>52</v>
      </c>
      <c r="AG223" s="86" t="b">
        <f t="shared" si="181"/>
        <v>1</v>
      </c>
      <c r="AH223" s="86" t="str">
        <f t="shared" si="182"/>
        <v>GEBR</v>
      </c>
      <c r="AI223" s="86" t="str">
        <f t="shared" si="183"/>
        <v>&lt;=</v>
      </c>
      <c r="AJ223" s="86">
        <f t="shared" si="184"/>
        <v>1.046142578125</v>
      </c>
      <c r="AK223" s="86">
        <f t="shared" si="185"/>
        <v>49</v>
      </c>
      <c r="AL223" s="86" t="b">
        <f t="shared" si="186"/>
        <v>0</v>
      </c>
      <c r="AM223" s="86" t="str">
        <f t="shared" si="187"/>
        <v>Distance</v>
      </c>
      <c r="AN223" s="86" t="str">
        <f t="shared" si="188"/>
        <v>&gt;</v>
      </c>
      <c r="AO223" s="86">
        <f t="shared" si="189"/>
        <v>150.097412109375</v>
      </c>
      <c r="AP223" s="86">
        <f t="shared" si="190"/>
        <v>13</v>
      </c>
      <c r="AQ223" s="86" t="b">
        <f t="shared" si="191"/>
        <v>1</v>
      </c>
      <c r="AR223" s="86" t="str">
        <f t="shared" si="192"/>
        <v>Speed</v>
      </c>
      <c r="AS223" s="86" t="str">
        <f t="shared" si="193"/>
        <v>&lt;=</v>
      </c>
      <c r="AT223" s="86">
        <f t="shared" si="194"/>
        <v>15.086181640625</v>
      </c>
      <c r="AU223" s="86">
        <f t="shared" si="195"/>
        <v>4</v>
      </c>
      <c r="AV223" s="86" t="b">
        <f t="shared" si="196"/>
        <v>1</v>
      </c>
      <c r="AW223" s="86" t="str">
        <f t="shared" si="197"/>
        <v>Distance</v>
      </c>
      <c r="AX223" s="86" t="str">
        <f t="shared" si="198"/>
        <v>&lt;=</v>
      </c>
      <c r="AY223" s="86">
        <f t="shared" si="199"/>
        <v>211.703369140625</v>
      </c>
      <c r="AZ223" s="86">
        <f t="shared" si="200"/>
        <v>1</v>
      </c>
      <c r="BA223" s="86" t="b">
        <f t="shared" si="201"/>
        <v>0</v>
      </c>
      <c r="BB223" s="86" t="str">
        <f t="shared" si="202"/>
        <v>Speed</v>
      </c>
      <c r="BC223" s="86" t="str">
        <f t="shared" si="203"/>
        <v>&gt;</v>
      </c>
      <c r="BD223" s="86">
        <f t="shared" si="204"/>
        <v>12.778564453125</v>
      </c>
      <c r="BE223" s="86">
        <f t="shared" si="205"/>
        <v>0</v>
      </c>
      <c r="BF223" s="86" t="b">
        <f t="shared" si="206"/>
        <v>1</v>
      </c>
      <c r="BG223" s="86" t="str">
        <f t="shared" si="207"/>
        <v>Distance</v>
      </c>
      <c r="BH223" s="86" t="str">
        <f t="shared" si="208"/>
        <v>&lt;=</v>
      </c>
      <c r="BI223" s="86">
        <f t="shared" si="209"/>
        <v>341.0556640625</v>
      </c>
      <c r="BJ223" s="15">
        <f t="shared" si="210"/>
        <v>1</v>
      </c>
      <c r="BK223" s="15" t="str">
        <f t="shared" si="211"/>
        <v>Distance&gt;177,44775390625 AND Distance&lt;=178,633056640625 AND GEBR&lt;=1,046142578125 AND Distance&gt;150,097412109375 AND Speed&lt;=15,086181640625 AND Distance&lt;=211,703369140625 AND Speed&gt;12,778564453125 AND Distance&lt;=341,0556640625</v>
      </c>
      <c r="BM223" s="15">
        <v>0.333251953125</v>
      </c>
      <c r="BN223" s="15">
        <v>0</v>
      </c>
      <c r="BO223" s="15" t="s">
        <v>2332</v>
      </c>
    </row>
    <row r="224" spans="1:67">
      <c r="A224" s="15">
        <v>221</v>
      </c>
      <c r="B224" s="15">
        <v>-2</v>
      </c>
      <c r="C224" s="15">
        <v>-8192</v>
      </c>
      <c r="D224" s="15">
        <f t="shared" si="159"/>
        <v>-1</v>
      </c>
      <c r="E224" s="15">
        <f t="shared" si="160"/>
        <v>0</v>
      </c>
      <c r="F224" s="15">
        <f t="shared" si="161"/>
        <v>-1</v>
      </c>
      <c r="G224" s="15">
        <v>521</v>
      </c>
      <c r="H224" s="15">
        <v>522</v>
      </c>
      <c r="I224" s="15">
        <v>144</v>
      </c>
      <c r="J224" s="15">
        <v>8</v>
      </c>
      <c r="K224" s="15">
        <v>626</v>
      </c>
      <c r="L224" s="15">
        <v>455</v>
      </c>
      <c r="M224" s="15">
        <f t="shared" si="162"/>
        <v>0.111083984375</v>
      </c>
      <c r="O224" s="86">
        <f t="shared" si="163"/>
        <v>626</v>
      </c>
      <c r="P224" s="86">
        <f t="shared" si="164"/>
        <v>8.3251953125E-2</v>
      </c>
      <c r="Q224" s="86">
        <f t="shared" si="165"/>
        <v>378</v>
      </c>
      <c r="R224" s="86" t="b">
        <f t="shared" si="166"/>
        <v>0</v>
      </c>
      <c r="S224" s="86" t="str">
        <f t="shared" si="167"/>
        <v>Dummy Node</v>
      </c>
      <c r="T224" s="86" t="str">
        <f t="shared" si="168"/>
        <v>N/A</v>
      </c>
      <c r="U224" s="86" t="str">
        <f t="shared" si="169"/>
        <v>N/A</v>
      </c>
      <c r="V224" s="86">
        <f t="shared" si="170"/>
        <v>83</v>
      </c>
      <c r="W224" s="86" t="b">
        <f t="shared" si="171"/>
        <v>0</v>
      </c>
      <c r="X224" s="86" t="str">
        <f t="shared" si="172"/>
        <v>Distance</v>
      </c>
      <c r="Y224" s="86" t="str">
        <f t="shared" si="173"/>
        <v>&gt;</v>
      </c>
      <c r="Z224" s="86">
        <f t="shared" si="174"/>
        <v>177.44775390625</v>
      </c>
      <c r="AA224" s="86">
        <f t="shared" si="175"/>
        <v>53</v>
      </c>
      <c r="AB224" s="86" t="b">
        <f t="shared" si="176"/>
        <v>1</v>
      </c>
      <c r="AC224" s="86" t="str">
        <f t="shared" si="177"/>
        <v>Distance</v>
      </c>
      <c r="AD224" s="86" t="str">
        <f t="shared" si="178"/>
        <v>&lt;=</v>
      </c>
      <c r="AE224" s="86">
        <f t="shared" si="179"/>
        <v>178.633056640625</v>
      </c>
      <c r="AF224" s="86">
        <f t="shared" si="180"/>
        <v>52</v>
      </c>
      <c r="AG224" s="86" t="b">
        <f t="shared" si="181"/>
        <v>1</v>
      </c>
      <c r="AH224" s="86" t="str">
        <f t="shared" si="182"/>
        <v>GEBR</v>
      </c>
      <c r="AI224" s="86" t="str">
        <f t="shared" si="183"/>
        <v>&lt;=</v>
      </c>
      <c r="AJ224" s="86">
        <f t="shared" si="184"/>
        <v>1.046142578125</v>
      </c>
      <c r="AK224" s="86">
        <f t="shared" si="185"/>
        <v>49</v>
      </c>
      <c r="AL224" s="86" t="b">
        <f t="shared" si="186"/>
        <v>0</v>
      </c>
      <c r="AM224" s="86" t="str">
        <f t="shared" si="187"/>
        <v>Distance</v>
      </c>
      <c r="AN224" s="86" t="str">
        <f t="shared" si="188"/>
        <v>&gt;</v>
      </c>
      <c r="AO224" s="86">
        <f t="shared" si="189"/>
        <v>150.097412109375</v>
      </c>
      <c r="AP224" s="86">
        <f t="shared" si="190"/>
        <v>13</v>
      </c>
      <c r="AQ224" s="86" t="b">
        <f t="shared" si="191"/>
        <v>1</v>
      </c>
      <c r="AR224" s="86" t="str">
        <f t="shared" si="192"/>
        <v>Speed</v>
      </c>
      <c r="AS224" s="86" t="str">
        <f t="shared" si="193"/>
        <v>&lt;=</v>
      </c>
      <c r="AT224" s="86">
        <f t="shared" si="194"/>
        <v>15.086181640625</v>
      </c>
      <c r="AU224" s="86">
        <f t="shared" si="195"/>
        <v>4</v>
      </c>
      <c r="AV224" s="86" t="b">
        <f t="shared" si="196"/>
        <v>1</v>
      </c>
      <c r="AW224" s="86" t="str">
        <f t="shared" si="197"/>
        <v>Distance</v>
      </c>
      <c r="AX224" s="86" t="str">
        <f t="shared" si="198"/>
        <v>&lt;=</v>
      </c>
      <c r="AY224" s="86">
        <f t="shared" si="199"/>
        <v>211.703369140625</v>
      </c>
      <c r="AZ224" s="86">
        <f t="shared" si="200"/>
        <v>1</v>
      </c>
      <c r="BA224" s="86" t="b">
        <f t="shared" si="201"/>
        <v>0</v>
      </c>
      <c r="BB224" s="86" t="str">
        <f t="shared" si="202"/>
        <v>Speed</v>
      </c>
      <c r="BC224" s="86" t="str">
        <f t="shared" si="203"/>
        <v>&gt;</v>
      </c>
      <c r="BD224" s="86">
        <f t="shared" si="204"/>
        <v>12.778564453125</v>
      </c>
      <c r="BE224" s="86">
        <f t="shared" si="205"/>
        <v>0</v>
      </c>
      <c r="BF224" s="86" t="b">
        <f t="shared" si="206"/>
        <v>1</v>
      </c>
      <c r="BG224" s="86" t="str">
        <f t="shared" si="207"/>
        <v>Distance</v>
      </c>
      <c r="BH224" s="86" t="str">
        <f t="shared" si="208"/>
        <v>&lt;=</v>
      </c>
      <c r="BI224" s="86">
        <f t="shared" si="209"/>
        <v>341.0556640625</v>
      </c>
      <c r="BJ224" s="15">
        <f t="shared" si="210"/>
        <v>1</v>
      </c>
      <c r="BK224" s="15" t="str">
        <f t="shared" si="211"/>
        <v>Distance&gt;177,44775390625 AND Distance&lt;=178,633056640625 AND GEBR&lt;=1,046142578125 AND Distance&gt;150,097412109375 AND Speed&lt;=15,086181640625 AND Distance&lt;=211,703369140625 AND Speed&gt;12,778564453125 AND Distance&lt;=341,0556640625</v>
      </c>
      <c r="BM224" s="15">
        <v>0.333251953125</v>
      </c>
      <c r="BN224" s="15">
        <v>0</v>
      </c>
      <c r="BO224" s="15" t="s">
        <v>2333</v>
      </c>
    </row>
    <row r="225" spans="1:67">
      <c r="A225" s="15">
        <v>222</v>
      </c>
      <c r="B225" s="15">
        <v>-2</v>
      </c>
      <c r="C225" s="15">
        <v>-8192</v>
      </c>
      <c r="D225" s="15">
        <f t="shared" si="159"/>
        <v>-1</v>
      </c>
      <c r="E225" s="15">
        <f t="shared" si="160"/>
        <v>0</v>
      </c>
      <c r="F225" s="15">
        <f t="shared" si="161"/>
        <v>-1</v>
      </c>
      <c r="G225" s="15">
        <v>523</v>
      </c>
      <c r="H225" s="15">
        <v>524</v>
      </c>
      <c r="I225" s="15">
        <v>144</v>
      </c>
      <c r="J225" s="15">
        <v>8</v>
      </c>
      <c r="K225" s="15">
        <v>627</v>
      </c>
      <c r="L225" s="15">
        <v>1365</v>
      </c>
      <c r="M225" s="15">
        <f t="shared" si="162"/>
        <v>0.333251953125</v>
      </c>
      <c r="O225" s="86">
        <f t="shared" si="163"/>
        <v>627</v>
      </c>
      <c r="P225" s="86">
        <f t="shared" si="164"/>
        <v>0.333251953125</v>
      </c>
      <c r="Q225" s="86">
        <f t="shared" si="165"/>
        <v>381</v>
      </c>
      <c r="R225" s="86" t="b">
        <f t="shared" si="166"/>
        <v>1</v>
      </c>
      <c r="S225" s="86" t="str">
        <f t="shared" si="167"/>
        <v>Dummy Node</v>
      </c>
      <c r="T225" s="86" t="str">
        <f t="shared" si="168"/>
        <v>N/A</v>
      </c>
      <c r="U225" s="86" t="str">
        <f t="shared" si="169"/>
        <v>N/A</v>
      </c>
      <c r="V225" s="86">
        <f t="shared" si="170"/>
        <v>89</v>
      </c>
      <c r="W225" s="86" t="b">
        <f t="shared" si="171"/>
        <v>1</v>
      </c>
      <c r="X225" s="86" t="str">
        <f t="shared" si="172"/>
        <v>Speed</v>
      </c>
      <c r="Y225" s="86" t="str">
        <f t="shared" si="173"/>
        <v>&lt;=</v>
      </c>
      <c r="Z225" s="86">
        <f t="shared" si="174"/>
        <v>10.952880859375</v>
      </c>
      <c r="AA225" s="86">
        <f t="shared" si="175"/>
        <v>88</v>
      </c>
      <c r="AB225" s="86" t="b">
        <f t="shared" si="176"/>
        <v>1</v>
      </c>
      <c r="AC225" s="86" t="str">
        <f t="shared" si="177"/>
        <v>Speed</v>
      </c>
      <c r="AD225" s="86" t="str">
        <f t="shared" si="178"/>
        <v>&lt;=</v>
      </c>
      <c r="AE225" s="86">
        <f t="shared" si="179"/>
        <v>11.19091796875</v>
      </c>
      <c r="AF225" s="86">
        <f t="shared" si="180"/>
        <v>28</v>
      </c>
      <c r="AG225" s="86" t="b">
        <f t="shared" si="181"/>
        <v>0</v>
      </c>
      <c r="AH225" s="86" t="str">
        <f t="shared" si="182"/>
        <v>GEBR</v>
      </c>
      <c r="AI225" s="86" t="str">
        <f t="shared" si="183"/>
        <v>&gt;</v>
      </c>
      <c r="AJ225" s="86">
        <f t="shared" si="184"/>
        <v>1.046142578125</v>
      </c>
      <c r="AK225" s="86">
        <f t="shared" si="185"/>
        <v>25</v>
      </c>
      <c r="AL225" s="86" t="b">
        <f t="shared" si="186"/>
        <v>0</v>
      </c>
      <c r="AM225" s="86" t="str">
        <f t="shared" si="187"/>
        <v>Speed</v>
      </c>
      <c r="AN225" s="86" t="str">
        <f t="shared" si="188"/>
        <v>&gt;</v>
      </c>
      <c r="AO225" s="86">
        <f t="shared" si="189"/>
        <v>10.133544921875</v>
      </c>
      <c r="AP225" s="86">
        <f t="shared" si="190"/>
        <v>6</v>
      </c>
      <c r="AQ225" s="86" t="b">
        <f t="shared" si="191"/>
        <v>1</v>
      </c>
      <c r="AR225" s="86" t="str">
        <f t="shared" si="192"/>
        <v>Distance</v>
      </c>
      <c r="AS225" s="86" t="str">
        <f t="shared" si="193"/>
        <v>&lt;=</v>
      </c>
      <c r="AT225" s="86">
        <f t="shared" si="194"/>
        <v>121.75244140625</v>
      </c>
      <c r="AU225" s="86">
        <f t="shared" si="195"/>
        <v>3</v>
      </c>
      <c r="AV225" s="86" t="b">
        <f t="shared" si="196"/>
        <v>0</v>
      </c>
      <c r="AW225" s="86" t="str">
        <f t="shared" si="197"/>
        <v>Distance</v>
      </c>
      <c r="AX225" s="86" t="str">
        <f t="shared" si="198"/>
        <v>&gt;</v>
      </c>
      <c r="AY225" s="86">
        <f t="shared" si="199"/>
        <v>87.981201171875</v>
      </c>
      <c r="AZ225" s="86">
        <f t="shared" si="200"/>
        <v>1</v>
      </c>
      <c r="BA225" s="86" t="b">
        <f t="shared" si="201"/>
        <v>1</v>
      </c>
      <c r="BB225" s="86" t="str">
        <f t="shared" si="202"/>
        <v>Speed</v>
      </c>
      <c r="BC225" s="86" t="str">
        <f t="shared" si="203"/>
        <v>&lt;=</v>
      </c>
      <c r="BD225" s="86">
        <f t="shared" si="204"/>
        <v>12.778564453125</v>
      </c>
      <c r="BE225" s="86">
        <f t="shared" si="205"/>
        <v>0</v>
      </c>
      <c r="BF225" s="86" t="b">
        <f t="shared" si="206"/>
        <v>1</v>
      </c>
      <c r="BG225" s="86" t="str">
        <f t="shared" si="207"/>
        <v>Distance</v>
      </c>
      <c r="BH225" s="86" t="str">
        <f t="shared" si="208"/>
        <v>&lt;=</v>
      </c>
      <c r="BI225" s="86">
        <f t="shared" si="209"/>
        <v>341.0556640625</v>
      </c>
      <c r="BJ225" s="15">
        <f t="shared" si="210"/>
        <v>0</v>
      </c>
      <c r="BK225" s="15" t="str">
        <f t="shared" si="211"/>
        <v>Speed&lt;=10,952880859375 AND Speed&lt;=11,19091796875 AND GEBR&gt;1,046142578125 AND Speed&gt;10,133544921875 AND Distance&lt;=121,75244140625 AND Distance&gt;87,981201171875 AND Speed&lt;=12,778564453125 AND Distance&lt;=341,0556640625</v>
      </c>
      <c r="BM225" s="15">
        <v>0.333251953125</v>
      </c>
      <c r="BN225" s="15">
        <v>0</v>
      </c>
      <c r="BO225" s="15" t="s">
        <v>2334</v>
      </c>
    </row>
    <row r="226" spans="1:67">
      <c r="A226" s="15">
        <v>223</v>
      </c>
      <c r="B226" s="15">
        <v>1</v>
      </c>
      <c r="C226" s="15">
        <v>82663</v>
      </c>
      <c r="D226" s="15">
        <f t="shared" si="159"/>
        <v>20</v>
      </c>
      <c r="E226" s="15">
        <f t="shared" si="160"/>
        <v>743</v>
      </c>
      <c r="F226" s="15">
        <f t="shared" si="161"/>
        <v>20.181396484375</v>
      </c>
      <c r="G226" s="15">
        <v>361</v>
      </c>
      <c r="H226" s="15">
        <v>362</v>
      </c>
      <c r="I226" s="15">
        <v>47</v>
      </c>
      <c r="J226" s="15">
        <v>7</v>
      </c>
      <c r="K226" s="15">
        <v>628</v>
      </c>
      <c r="L226" s="15">
        <v>65</v>
      </c>
      <c r="M226" s="15">
        <f t="shared" si="162"/>
        <v>1.5869140625E-2</v>
      </c>
      <c r="O226" s="86">
        <f t="shared" si="163"/>
        <v>628</v>
      </c>
      <c r="P226" s="86">
        <f t="shared" si="164"/>
        <v>0.333251953125</v>
      </c>
      <c r="Q226" s="86">
        <f t="shared" si="165"/>
        <v>381</v>
      </c>
      <c r="R226" s="86" t="b">
        <f t="shared" si="166"/>
        <v>0</v>
      </c>
      <c r="S226" s="86" t="str">
        <f t="shared" si="167"/>
        <v>Dummy Node</v>
      </c>
      <c r="T226" s="86" t="str">
        <f t="shared" si="168"/>
        <v>N/A</v>
      </c>
      <c r="U226" s="86" t="str">
        <f t="shared" si="169"/>
        <v>N/A</v>
      </c>
      <c r="V226" s="86">
        <f t="shared" si="170"/>
        <v>89</v>
      </c>
      <c r="W226" s="86" t="b">
        <f t="shared" si="171"/>
        <v>1</v>
      </c>
      <c r="X226" s="86" t="str">
        <f t="shared" si="172"/>
        <v>Speed</v>
      </c>
      <c r="Y226" s="86" t="str">
        <f t="shared" si="173"/>
        <v>&lt;=</v>
      </c>
      <c r="Z226" s="86">
        <f t="shared" si="174"/>
        <v>10.952880859375</v>
      </c>
      <c r="AA226" s="86">
        <f t="shared" si="175"/>
        <v>88</v>
      </c>
      <c r="AB226" s="86" t="b">
        <f t="shared" si="176"/>
        <v>1</v>
      </c>
      <c r="AC226" s="86" t="str">
        <f t="shared" si="177"/>
        <v>Speed</v>
      </c>
      <c r="AD226" s="86" t="str">
        <f t="shared" si="178"/>
        <v>&lt;=</v>
      </c>
      <c r="AE226" s="86">
        <f t="shared" si="179"/>
        <v>11.19091796875</v>
      </c>
      <c r="AF226" s="86">
        <f t="shared" si="180"/>
        <v>28</v>
      </c>
      <c r="AG226" s="86" t="b">
        <f t="shared" si="181"/>
        <v>0</v>
      </c>
      <c r="AH226" s="86" t="str">
        <f t="shared" si="182"/>
        <v>GEBR</v>
      </c>
      <c r="AI226" s="86" t="str">
        <f t="shared" si="183"/>
        <v>&gt;</v>
      </c>
      <c r="AJ226" s="86">
        <f t="shared" si="184"/>
        <v>1.046142578125</v>
      </c>
      <c r="AK226" s="86">
        <f t="shared" si="185"/>
        <v>25</v>
      </c>
      <c r="AL226" s="86" t="b">
        <f t="shared" si="186"/>
        <v>0</v>
      </c>
      <c r="AM226" s="86" t="str">
        <f t="shared" si="187"/>
        <v>Speed</v>
      </c>
      <c r="AN226" s="86" t="str">
        <f t="shared" si="188"/>
        <v>&gt;</v>
      </c>
      <c r="AO226" s="86">
        <f t="shared" si="189"/>
        <v>10.133544921875</v>
      </c>
      <c r="AP226" s="86">
        <f t="shared" si="190"/>
        <v>6</v>
      </c>
      <c r="AQ226" s="86" t="b">
        <f t="shared" si="191"/>
        <v>1</v>
      </c>
      <c r="AR226" s="86" t="str">
        <f t="shared" si="192"/>
        <v>Distance</v>
      </c>
      <c r="AS226" s="86" t="str">
        <f t="shared" si="193"/>
        <v>&lt;=</v>
      </c>
      <c r="AT226" s="86">
        <f t="shared" si="194"/>
        <v>121.75244140625</v>
      </c>
      <c r="AU226" s="86">
        <f t="shared" si="195"/>
        <v>3</v>
      </c>
      <c r="AV226" s="86" t="b">
        <f t="shared" si="196"/>
        <v>0</v>
      </c>
      <c r="AW226" s="86" t="str">
        <f t="shared" si="197"/>
        <v>Distance</v>
      </c>
      <c r="AX226" s="86" t="str">
        <f t="shared" si="198"/>
        <v>&gt;</v>
      </c>
      <c r="AY226" s="86">
        <f t="shared" si="199"/>
        <v>87.981201171875</v>
      </c>
      <c r="AZ226" s="86">
        <f t="shared" si="200"/>
        <v>1</v>
      </c>
      <c r="BA226" s="86" t="b">
        <f t="shared" si="201"/>
        <v>1</v>
      </c>
      <c r="BB226" s="86" t="str">
        <f t="shared" si="202"/>
        <v>Speed</v>
      </c>
      <c r="BC226" s="86" t="str">
        <f t="shared" si="203"/>
        <v>&lt;=</v>
      </c>
      <c r="BD226" s="86">
        <f t="shared" si="204"/>
        <v>12.778564453125</v>
      </c>
      <c r="BE226" s="86">
        <f t="shared" si="205"/>
        <v>0</v>
      </c>
      <c r="BF226" s="86" t="b">
        <f t="shared" si="206"/>
        <v>1</v>
      </c>
      <c r="BG226" s="86" t="str">
        <f t="shared" si="207"/>
        <v>Distance</v>
      </c>
      <c r="BH226" s="86" t="str">
        <f t="shared" si="208"/>
        <v>&lt;=</v>
      </c>
      <c r="BI226" s="86">
        <f t="shared" si="209"/>
        <v>341.0556640625</v>
      </c>
      <c r="BJ226" s="15">
        <f t="shared" si="210"/>
        <v>0</v>
      </c>
      <c r="BK226" s="15" t="str">
        <f t="shared" si="211"/>
        <v>Speed&lt;=10,952880859375 AND Speed&lt;=11,19091796875 AND GEBR&gt;1,046142578125 AND Speed&gt;10,133544921875 AND Distance&lt;=121,75244140625 AND Distance&gt;87,981201171875 AND Speed&lt;=12,778564453125 AND Distance&lt;=341,0556640625</v>
      </c>
      <c r="BM226" s="15">
        <v>0.333251953125</v>
      </c>
      <c r="BN226" s="15">
        <v>0</v>
      </c>
      <c r="BO226" s="15" t="s">
        <v>2336</v>
      </c>
    </row>
    <row r="227" spans="1:67">
      <c r="A227" s="15">
        <v>224</v>
      </c>
      <c r="B227" s="15">
        <v>1</v>
      </c>
      <c r="C227" s="15">
        <v>85259</v>
      </c>
      <c r="D227" s="15">
        <f t="shared" si="159"/>
        <v>20</v>
      </c>
      <c r="E227" s="15">
        <f t="shared" si="160"/>
        <v>3339</v>
      </c>
      <c r="F227" s="15">
        <f t="shared" si="161"/>
        <v>20.815185546875</v>
      </c>
      <c r="G227" s="15">
        <v>225</v>
      </c>
      <c r="H227" s="15">
        <v>226</v>
      </c>
      <c r="I227" s="15">
        <v>47</v>
      </c>
      <c r="J227" s="15">
        <v>7</v>
      </c>
      <c r="K227" s="15">
        <v>629</v>
      </c>
      <c r="L227" s="15">
        <v>546</v>
      </c>
      <c r="M227" s="15">
        <f t="shared" si="162"/>
        <v>0.13330078125</v>
      </c>
      <c r="O227" s="86">
        <f t="shared" si="163"/>
        <v>629</v>
      </c>
      <c r="P227" s="86">
        <f t="shared" si="164"/>
        <v>0.25</v>
      </c>
      <c r="Q227" s="86">
        <f t="shared" si="165"/>
        <v>382</v>
      </c>
      <c r="R227" s="86" t="b">
        <f t="shared" si="166"/>
        <v>1</v>
      </c>
      <c r="S227" s="86" t="str">
        <f t="shared" si="167"/>
        <v>Dummy Node</v>
      </c>
      <c r="T227" s="86" t="str">
        <f t="shared" si="168"/>
        <v>N/A</v>
      </c>
      <c r="U227" s="86" t="str">
        <f t="shared" si="169"/>
        <v>N/A</v>
      </c>
      <c r="V227" s="86">
        <f t="shared" si="170"/>
        <v>89</v>
      </c>
      <c r="W227" s="86" t="b">
        <f t="shared" si="171"/>
        <v>0</v>
      </c>
      <c r="X227" s="86" t="str">
        <f t="shared" si="172"/>
        <v>Speed</v>
      </c>
      <c r="Y227" s="86" t="str">
        <f t="shared" si="173"/>
        <v>&gt;</v>
      </c>
      <c r="Z227" s="86">
        <f t="shared" si="174"/>
        <v>10.952880859375</v>
      </c>
      <c r="AA227" s="86">
        <f t="shared" si="175"/>
        <v>88</v>
      </c>
      <c r="AB227" s="86" t="b">
        <f t="shared" si="176"/>
        <v>1</v>
      </c>
      <c r="AC227" s="86" t="str">
        <f t="shared" si="177"/>
        <v>Speed</v>
      </c>
      <c r="AD227" s="86" t="str">
        <f t="shared" si="178"/>
        <v>&lt;=</v>
      </c>
      <c r="AE227" s="86">
        <f t="shared" si="179"/>
        <v>11.19091796875</v>
      </c>
      <c r="AF227" s="86">
        <f t="shared" si="180"/>
        <v>28</v>
      </c>
      <c r="AG227" s="86" t="b">
        <f t="shared" si="181"/>
        <v>0</v>
      </c>
      <c r="AH227" s="86" t="str">
        <f t="shared" si="182"/>
        <v>GEBR</v>
      </c>
      <c r="AI227" s="86" t="str">
        <f t="shared" si="183"/>
        <v>&gt;</v>
      </c>
      <c r="AJ227" s="86">
        <f t="shared" si="184"/>
        <v>1.046142578125</v>
      </c>
      <c r="AK227" s="86">
        <f t="shared" si="185"/>
        <v>25</v>
      </c>
      <c r="AL227" s="86" t="b">
        <f t="shared" si="186"/>
        <v>0</v>
      </c>
      <c r="AM227" s="86" t="str">
        <f t="shared" si="187"/>
        <v>Speed</v>
      </c>
      <c r="AN227" s="86" t="str">
        <f t="shared" si="188"/>
        <v>&gt;</v>
      </c>
      <c r="AO227" s="86">
        <f t="shared" si="189"/>
        <v>10.133544921875</v>
      </c>
      <c r="AP227" s="86">
        <f t="shared" si="190"/>
        <v>6</v>
      </c>
      <c r="AQ227" s="86" t="b">
        <f t="shared" si="191"/>
        <v>1</v>
      </c>
      <c r="AR227" s="86" t="str">
        <f t="shared" si="192"/>
        <v>Distance</v>
      </c>
      <c r="AS227" s="86" t="str">
        <f t="shared" si="193"/>
        <v>&lt;=</v>
      </c>
      <c r="AT227" s="86">
        <f t="shared" si="194"/>
        <v>121.75244140625</v>
      </c>
      <c r="AU227" s="86">
        <f t="shared" si="195"/>
        <v>3</v>
      </c>
      <c r="AV227" s="86" t="b">
        <f t="shared" si="196"/>
        <v>0</v>
      </c>
      <c r="AW227" s="86" t="str">
        <f t="shared" si="197"/>
        <v>Distance</v>
      </c>
      <c r="AX227" s="86" t="str">
        <f t="shared" si="198"/>
        <v>&gt;</v>
      </c>
      <c r="AY227" s="86">
        <f t="shared" si="199"/>
        <v>87.981201171875</v>
      </c>
      <c r="AZ227" s="86">
        <f t="shared" si="200"/>
        <v>1</v>
      </c>
      <c r="BA227" s="86" t="b">
        <f t="shared" si="201"/>
        <v>1</v>
      </c>
      <c r="BB227" s="86" t="str">
        <f t="shared" si="202"/>
        <v>Speed</v>
      </c>
      <c r="BC227" s="86" t="str">
        <f t="shared" si="203"/>
        <v>&lt;=</v>
      </c>
      <c r="BD227" s="86">
        <f t="shared" si="204"/>
        <v>12.778564453125</v>
      </c>
      <c r="BE227" s="86">
        <f t="shared" si="205"/>
        <v>0</v>
      </c>
      <c r="BF227" s="86" t="b">
        <f t="shared" si="206"/>
        <v>1</v>
      </c>
      <c r="BG227" s="86" t="str">
        <f t="shared" si="207"/>
        <v>Distance</v>
      </c>
      <c r="BH227" s="86" t="str">
        <f t="shared" si="208"/>
        <v>&lt;=</v>
      </c>
      <c r="BI227" s="86">
        <f t="shared" si="209"/>
        <v>341.0556640625</v>
      </c>
      <c r="BJ227" s="15">
        <f t="shared" si="210"/>
        <v>0</v>
      </c>
      <c r="BK227" s="15" t="str">
        <f t="shared" si="211"/>
        <v>Speed&gt;10,952880859375 AND Speed&lt;=11,19091796875 AND GEBR&gt;1,046142578125 AND Speed&gt;10,133544921875 AND Distance&lt;=121,75244140625 AND Distance&gt;87,981201171875 AND Speed&lt;=12,778564453125 AND Distance&lt;=341,0556640625</v>
      </c>
      <c r="BM227" s="15">
        <v>0.333251953125</v>
      </c>
      <c r="BN227" s="15">
        <v>0</v>
      </c>
      <c r="BO227" s="15" t="s">
        <v>2342</v>
      </c>
    </row>
    <row r="228" spans="1:67">
      <c r="A228" s="15">
        <v>225</v>
      </c>
      <c r="B228" s="15">
        <v>-2</v>
      </c>
      <c r="C228" s="15">
        <v>-8192</v>
      </c>
      <c r="D228" s="15">
        <f t="shared" si="159"/>
        <v>-1</v>
      </c>
      <c r="E228" s="15">
        <f t="shared" si="160"/>
        <v>0</v>
      </c>
      <c r="F228" s="15">
        <f t="shared" si="161"/>
        <v>-1</v>
      </c>
      <c r="G228" s="15">
        <v>525</v>
      </c>
      <c r="H228" s="15">
        <v>526</v>
      </c>
      <c r="I228" s="15">
        <v>224</v>
      </c>
      <c r="J228" s="15">
        <v>8</v>
      </c>
      <c r="K228" s="15">
        <v>630</v>
      </c>
      <c r="L228" s="15">
        <v>1365</v>
      </c>
      <c r="M228" s="15">
        <f t="shared" si="162"/>
        <v>0.333251953125</v>
      </c>
      <c r="O228" s="86">
        <f t="shared" si="163"/>
        <v>630</v>
      </c>
      <c r="P228" s="86">
        <f t="shared" si="164"/>
        <v>0.25</v>
      </c>
      <c r="Q228" s="86">
        <f t="shared" si="165"/>
        <v>382</v>
      </c>
      <c r="R228" s="86" t="b">
        <f t="shared" si="166"/>
        <v>0</v>
      </c>
      <c r="S228" s="86" t="str">
        <f t="shared" si="167"/>
        <v>Dummy Node</v>
      </c>
      <c r="T228" s="86" t="str">
        <f t="shared" si="168"/>
        <v>N/A</v>
      </c>
      <c r="U228" s="86" t="str">
        <f t="shared" si="169"/>
        <v>N/A</v>
      </c>
      <c r="V228" s="86">
        <f t="shared" si="170"/>
        <v>89</v>
      </c>
      <c r="W228" s="86" t="b">
        <f t="shared" si="171"/>
        <v>0</v>
      </c>
      <c r="X228" s="86" t="str">
        <f t="shared" si="172"/>
        <v>Speed</v>
      </c>
      <c r="Y228" s="86" t="str">
        <f t="shared" si="173"/>
        <v>&gt;</v>
      </c>
      <c r="Z228" s="86">
        <f t="shared" si="174"/>
        <v>10.952880859375</v>
      </c>
      <c r="AA228" s="86">
        <f t="shared" si="175"/>
        <v>88</v>
      </c>
      <c r="AB228" s="86" t="b">
        <f t="shared" si="176"/>
        <v>1</v>
      </c>
      <c r="AC228" s="86" t="str">
        <f t="shared" si="177"/>
        <v>Speed</v>
      </c>
      <c r="AD228" s="86" t="str">
        <f t="shared" si="178"/>
        <v>&lt;=</v>
      </c>
      <c r="AE228" s="86">
        <f t="shared" si="179"/>
        <v>11.19091796875</v>
      </c>
      <c r="AF228" s="86">
        <f t="shared" si="180"/>
        <v>28</v>
      </c>
      <c r="AG228" s="86" t="b">
        <f t="shared" si="181"/>
        <v>0</v>
      </c>
      <c r="AH228" s="86" t="str">
        <f t="shared" si="182"/>
        <v>GEBR</v>
      </c>
      <c r="AI228" s="86" t="str">
        <f t="shared" si="183"/>
        <v>&gt;</v>
      </c>
      <c r="AJ228" s="86">
        <f t="shared" si="184"/>
        <v>1.046142578125</v>
      </c>
      <c r="AK228" s="86">
        <f t="shared" si="185"/>
        <v>25</v>
      </c>
      <c r="AL228" s="86" t="b">
        <f t="shared" si="186"/>
        <v>0</v>
      </c>
      <c r="AM228" s="86" t="str">
        <f t="shared" si="187"/>
        <v>Speed</v>
      </c>
      <c r="AN228" s="86" t="str">
        <f t="shared" si="188"/>
        <v>&gt;</v>
      </c>
      <c r="AO228" s="86">
        <f t="shared" si="189"/>
        <v>10.133544921875</v>
      </c>
      <c r="AP228" s="86">
        <f t="shared" si="190"/>
        <v>6</v>
      </c>
      <c r="AQ228" s="86" t="b">
        <f t="shared" si="191"/>
        <v>1</v>
      </c>
      <c r="AR228" s="86" t="str">
        <f t="shared" si="192"/>
        <v>Distance</v>
      </c>
      <c r="AS228" s="86" t="str">
        <f t="shared" si="193"/>
        <v>&lt;=</v>
      </c>
      <c r="AT228" s="86">
        <f t="shared" si="194"/>
        <v>121.75244140625</v>
      </c>
      <c r="AU228" s="86">
        <f t="shared" si="195"/>
        <v>3</v>
      </c>
      <c r="AV228" s="86" t="b">
        <f t="shared" si="196"/>
        <v>0</v>
      </c>
      <c r="AW228" s="86" t="str">
        <f t="shared" si="197"/>
        <v>Distance</v>
      </c>
      <c r="AX228" s="86" t="str">
        <f t="shared" si="198"/>
        <v>&gt;</v>
      </c>
      <c r="AY228" s="86">
        <f t="shared" si="199"/>
        <v>87.981201171875</v>
      </c>
      <c r="AZ228" s="86">
        <f t="shared" si="200"/>
        <v>1</v>
      </c>
      <c r="BA228" s="86" t="b">
        <f t="shared" si="201"/>
        <v>1</v>
      </c>
      <c r="BB228" s="86" t="str">
        <f t="shared" si="202"/>
        <v>Speed</v>
      </c>
      <c r="BC228" s="86" t="str">
        <f t="shared" si="203"/>
        <v>&lt;=</v>
      </c>
      <c r="BD228" s="86">
        <f t="shared" si="204"/>
        <v>12.778564453125</v>
      </c>
      <c r="BE228" s="86">
        <f t="shared" si="205"/>
        <v>0</v>
      </c>
      <c r="BF228" s="86" t="b">
        <f t="shared" si="206"/>
        <v>1</v>
      </c>
      <c r="BG228" s="86" t="str">
        <f t="shared" si="207"/>
        <v>Distance</v>
      </c>
      <c r="BH228" s="86" t="str">
        <f t="shared" si="208"/>
        <v>&lt;=</v>
      </c>
      <c r="BI228" s="86">
        <f t="shared" si="209"/>
        <v>341.0556640625</v>
      </c>
      <c r="BJ228" s="15">
        <f t="shared" si="210"/>
        <v>0</v>
      </c>
      <c r="BK228" s="15" t="str">
        <f t="shared" si="211"/>
        <v>Speed&gt;10,952880859375 AND Speed&lt;=11,19091796875 AND GEBR&gt;1,046142578125 AND Speed&gt;10,133544921875 AND Distance&lt;=121,75244140625 AND Distance&gt;87,981201171875 AND Speed&lt;=12,778564453125 AND Distance&lt;=341,0556640625</v>
      </c>
      <c r="BM228" s="15">
        <v>0.333251953125</v>
      </c>
      <c r="BN228" s="15">
        <v>0</v>
      </c>
      <c r="BO228" s="15" t="s">
        <v>2343</v>
      </c>
    </row>
    <row r="229" spans="1:67">
      <c r="A229" s="15">
        <v>226</v>
      </c>
      <c r="B229" s="15">
        <v>-2</v>
      </c>
      <c r="C229" s="15">
        <v>-8192</v>
      </c>
      <c r="D229" s="15">
        <f t="shared" si="159"/>
        <v>-1</v>
      </c>
      <c r="E229" s="15">
        <f t="shared" si="160"/>
        <v>0</v>
      </c>
      <c r="F229" s="15">
        <f t="shared" si="161"/>
        <v>-1</v>
      </c>
      <c r="G229" s="15">
        <v>527</v>
      </c>
      <c r="H229" s="15">
        <v>528</v>
      </c>
      <c r="I229" s="15">
        <v>224</v>
      </c>
      <c r="J229" s="15">
        <v>8</v>
      </c>
      <c r="K229" s="15">
        <v>635</v>
      </c>
      <c r="L229" s="15">
        <v>0</v>
      </c>
      <c r="M229" s="15">
        <f t="shared" si="162"/>
        <v>0</v>
      </c>
      <c r="O229" s="86">
        <f t="shared" si="163"/>
        <v>635</v>
      </c>
      <c r="P229" s="86">
        <f t="shared" si="164"/>
        <v>0.333251953125</v>
      </c>
      <c r="Q229" s="86">
        <f t="shared" si="165"/>
        <v>385</v>
      </c>
      <c r="R229" s="86" t="b">
        <f t="shared" si="166"/>
        <v>1</v>
      </c>
      <c r="S229" s="86" t="str">
        <f t="shared" si="167"/>
        <v>Dummy Node</v>
      </c>
      <c r="T229" s="86" t="str">
        <f t="shared" si="168"/>
        <v>N/A</v>
      </c>
      <c r="U229" s="86" t="str">
        <f t="shared" si="169"/>
        <v>N/A</v>
      </c>
      <c r="V229" s="86">
        <f t="shared" si="170"/>
        <v>118</v>
      </c>
      <c r="W229" s="86" t="b">
        <f t="shared" si="171"/>
        <v>1</v>
      </c>
      <c r="X229" s="86" t="str">
        <f t="shared" si="172"/>
        <v>Speed</v>
      </c>
      <c r="Y229" s="86" t="str">
        <f t="shared" si="173"/>
        <v>&lt;=</v>
      </c>
      <c r="Z229" s="86">
        <f t="shared" si="174"/>
        <v>15.950439453125</v>
      </c>
      <c r="AA229" s="86">
        <f t="shared" si="175"/>
        <v>79</v>
      </c>
      <c r="AB229" s="86" t="b">
        <f t="shared" si="176"/>
        <v>0</v>
      </c>
      <c r="AC229" s="86" t="str">
        <f t="shared" si="177"/>
        <v>Distance</v>
      </c>
      <c r="AD229" s="86" t="str">
        <f t="shared" si="178"/>
        <v>&gt;</v>
      </c>
      <c r="AE229" s="86">
        <f t="shared" si="179"/>
        <v>239.73828125</v>
      </c>
      <c r="AF229" s="86">
        <f t="shared" si="180"/>
        <v>77</v>
      </c>
      <c r="AG229" s="86" t="b">
        <f t="shared" si="181"/>
        <v>1</v>
      </c>
      <c r="AH229" s="86" t="str">
        <f t="shared" si="182"/>
        <v>Speed</v>
      </c>
      <c r="AI229" s="86" t="str">
        <f t="shared" si="183"/>
        <v>&lt;=</v>
      </c>
      <c r="AJ229" s="86">
        <f t="shared" si="184"/>
        <v>16.096435546875</v>
      </c>
      <c r="AK229" s="86">
        <f t="shared" si="185"/>
        <v>15</v>
      </c>
      <c r="AL229" s="86" t="b">
        <f t="shared" si="186"/>
        <v>1</v>
      </c>
      <c r="AM229" s="86" t="str">
        <f t="shared" si="187"/>
        <v>GEBR</v>
      </c>
      <c r="AN229" s="86" t="str">
        <f t="shared" si="188"/>
        <v>&lt;=</v>
      </c>
      <c r="AO229" s="86">
        <f t="shared" si="189"/>
        <v>0.715087890625</v>
      </c>
      <c r="AP229" s="86">
        <f t="shared" si="190"/>
        <v>14</v>
      </c>
      <c r="AQ229" s="86" t="b">
        <f t="shared" si="191"/>
        <v>1</v>
      </c>
      <c r="AR229" s="86" t="str">
        <f t="shared" si="192"/>
        <v>Speed</v>
      </c>
      <c r="AS229" s="86" t="str">
        <f t="shared" si="193"/>
        <v>&lt;=</v>
      </c>
      <c r="AT229" s="86">
        <f t="shared" si="194"/>
        <v>17.291015625</v>
      </c>
      <c r="AU229" s="86">
        <f t="shared" si="195"/>
        <v>4</v>
      </c>
      <c r="AV229" s="86" t="b">
        <f t="shared" si="196"/>
        <v>0</v>
      </c>
      <c r="AW229" s="86" t="str">
        <f t="shared" si="197"/>
        <v>Distance</v>
      </c>
      <c r="AX229" s="86" t="str">
        <f t="shared" si="198"/>
        <v>&gt;</v>
      </c>
      <c r="AY229" s="86">
        <f t="shared" si="199"/>
        <v>211.703369140625</v>
      </c>
      <c r="AZ229" s="86">
        <f t="shared" si="200"/>
        <v>1</v>
      </c>
      <c r="BA229" s="86" t="b">
        <f t="shared" si="201"/>
        <v>0</v>
      </c>
      <c r="BB229" s="86" t="str">
        <f t="shared" si="202"/>
        <v>Speed</v>
      </c>
      <c r="BC229" s="86" t="str">
        <f t="shared" si="203"/>
        <v>&gt;</v>
      </c>
      <c r="BD229" s="86">
        <f t="shared" si="204"/>
        <v>12.778564453125</v>
      </c>
      <c r="BE229" s="86">
        <f t="shared" si="205"/>
        <v>0</v>
      </c>
      <c r="BF229" s="86" t="b">
        <f t="shared" si="206"/>
        <v>1</v>
      </c>
      <c r="BG229" s="86" t="str">
        <f t="shared" si="207"/>
        <v>Distance</v>
      </c>
      <c r="BH229" s="86" t="str">
        <f t="shared" si="208"/>
        <v>&lt;=</v>
      </c>
      <c r="BI229" s="86">
        <f t="shared" si="209"/>
        <v>341.0556640625</v>
      </c>
      <c r="BJ229" s="15">
        <f t="shared" si="210"/>
        <v>0</v>
      </c>
      <c r="BK229" s="15" t="str">
        <f t="shared" si="211"/>
        <v>Speed&lt;=15,950439453125 AND Distance&gt;239,73828125 AND Speed&lt;=16,096435546875 AND GEBR&lt;=0,715087890625 AND Speed&lt;=17,291015625 AND Distance&gt;211,703369140625 AND Speed&gt;12,778564453125 AND Distance&lt;=341,0556640625</v>
      </c>
      <c r="BM229" s="15">
        <v>0.333251953125</v>
      </c>
      <c r="BN229" s="15">
        <v>0</v>
      </c>
      <c r="BO229" s="15" t="s">
        <v>2345</v>
      </c>
    </row>
    <row r="230" spans="1:67">
      <c r="A230" s="15">
        <v>227</v>
      </c>
      <c r="B230" s="15">
        <v>-2</v>
      </c>
      <c r="C230" s="15">
        <v>-8192</v>
      </c>
      <c r="D230" s="15">
        <f t="shared" si="159"/>
        <v>-1</v>
      </c>
      <c r="E230" s="15">
        <f t="shared" si="160"/>
        <v>0</v>
      </c>
      <c r="F230" s="15">
        <f t="shared" si="161"/>
        <v>-1</v>
      </c>
      <c r="G230" s="15">
        <v>-1</v>
      </c>
      <c r="H230" s="15">
        <v>-1</v>
      </c>
      <c r="I230" s="15">
        <v>75</v>
      </c>
      <c r="J230" s="15">
        <v>9</v>
      </c>
      <c r="K230" s="15">
        <v>636</v>
      </c>
      <c r="L230" s="15">
        <v>910</v>
      </c>
      <c r="M230" s="15">
        <f t="shared" si="162"/>
        <v>0.22216796875</v>
      </c>
      <c r="O230" s="86">
        <f t="shared" si="163"/>
        <v>636</v>
      </c>
      <c r="P230" s="86">
        <f t="shared" si="164"/>
        <v>0.333251953125</v>
      </c>
      <c r="Q230" s="86">
        <f t="shared" si="165"/>
        <v>385</v>
      </c>
      <c r="R230" s="86" t="b">
        <f t="shared" si="166"/>
        <v>0</v>
      </c>
      <c r="S230" s="86" t="str">
        <f t="shared" si="167"/>
        <v>Dummy Node</v>
      </c>
      <c r="T230" s="86" t="str">
        <f t="shared" si="168"/>
        <v>N/A</v>
      </c>
      <c r="U230" s="86" t="str">
        <f t="shared" si="169"/>
        <v>N/A</v>
      </c>
      <c r="V230" s="86">
        <f t="shared" si="170"/>
        <v>118</v>
      </c>
      <c r="W230" s="86" t="b">
        <f t="shared" si="171"/>
        <v>1</v>
      </c>
      <c r="X230" s="86" t="str">
        <f t="shared" si="172"/>
        <v>Speed</v>
      </c>
      <c r="Y230" s="86" t="str">
        <f t="shared" si="173"/>
        <v>&lt;=</v>
      </c>
      <c r="Z230" s="86">
        <f t="shared" si="174"/>
        <v>15.950439453125</v>
      </c>
      <c r="AA230" s="86">
        <f t="shared" si="175"/>
        <v>79</v>
      </c>
      <c r="AB230" s="86" t="b">
        <f t="shared" si="176"/>
        <v>0</v>
      </c>
      <c r="AC230" s="86" t="str">
        <f t="shared" si="177"/>
        <v>Distance</v>
      </c>
      <c r="AD230" s="86" t="str">
        <f t="shared" si="178"/>
        <v>&gt;</v>
      </c>
      <c r="AE230" s="86">
        <f t="shared" si="179"/>
        <v>239.73828125</v>
      </c>
      <c r="AF230" s="86">
        <f t="shared" si="180"/>
        <v>77</v>
      </c>
      <c r="AG230" s="86" t="b">
        <f t="shared" si="181"/>
        <v>1</v>
      </c>
      <c r="AH230" s="86" t="str">
        <f t="shared" si="182"/>
        <v>Speed</v>
      </c>
      <c r="AI230" s="86" t="str">
        <f t="shared" si="183"/>
        <v>&lt;=</v>
      </c>
      <c r="AJ230" s="86">
        <f t="shared" si="184"/>
        <v>16.096435546875</v>
      </c>
      <c r="AK230" s="86">
        <f t="shared" si="185"/>
        <v>15</v>
      </c>
      <c r="AL230" s="86" t="b">
        <f t="shared" si="186"/>
        <v>1</v>
      </c>
      <c r="AM230" s="86" t="str">
        <f t="shared" si="187"/>
        <v>GEBR</v>
      </c>
      <c r="AN230" s="86" t="str">
        <f t="shared" si="188"/>
        <v>&lt;=</v>
      </c>
      <c r="AO230" s="86">
        <f t="shared" si="189"/>
        <v>0.715087890625</v>
      </c>
      <c r="AP230" s="86">
        <f t="shared" si="190"/>
        <v>14</v>
      </c>
      <c r="AQ230" s="86" t="b">
        <f t="shared" si="191"/>
        <v>1</v>
      </c>
      <c r="AR230" s="86" t="str">
        <f t="shared" si="192"/>
        <v>Speed</v>
      </c>
      <c r="AS230" s="86" t="str">
        <f t="shared" si="193"/>
        <v>&lt;=</v>
      </c>
      <c r="AT230" s="86">
        <f t="shared" si="194"/>
        <v>17.291015625</v>
      </c>
      <c r="AU230" s="86">
        <f t="shared" si="195"/>
        <v>4</v>
      </c>
      <c r="AV230" s="86" t="b">
        <f t="shared" si="196"/>
        <v>0</v>
      </c>
      <c r="AW230" s="86" t="str">
        <f t="shared" si="197"/>
        <v>Distance</v>
      </c>
      <c r="AX230" s="86" t="str">
        <f t="shared" si="198"/>
        <v>&gt;</v>
      </c>
      <c r="AY230" s="86">
        <f t="shared" si="199"/>
        <v>211.703369140625</v>
      </c>
      <c r="AZ230" s="86">
        <f t="shared" si="200"/>
        <v>1</v>
      </c>
      <c r="BA230" s="86" t="b">
        <f t="shared" si="201"/>
        <v>0</v>
      </c>
      <c r="BB230" s="86" t="str">
        <f t="shared" si="202"/>
        <v>Speed</v>
      </c>
      <c r="BC230" s="86" t="str">
        <f t="shared" si="203"/>
        <v>&gt;</v>
      </c>
      <c r="BD230" s="86">
        <f t="shared" si="204"/>
        <v>12.778564453125</v>
      </c>
      <c r="BE230" s="86">
        <f t="shared" si="205"/>
        <v>0</v>
      </c>
      <c r="BF230" s="86" t="b">
        <f t="shared" si="206"/>
        <v>1</v>
      </c>
      <c r="BG230" s="86" t="str">
        <f t="shared" si="207"/>
        <v>Distance</v>
      </c>
      <c r="BH230" s="86" t="str">
        <f t="shared" si="208"/>
        <v>&lt;=</v>
      </c>
      <c r="BI230" s="86">
        <f t="shared" si="209"/>
        <v>341.0556640625</v>
      </c>
      <c r="BJ230" s="15">
        <f t="shared" si="210"/>
        <v>0</v>
      </c>
      <c r="BK230" s="15" t="str">
        <f t="shared" si="211"/>
        <v>Speed&lt;=15,950439453125 AND Distance&gt;239,73828125 AND Speed&lt;=16,096435546875 AND GEBR&lt;=0,715087890625 AND Speed&lt;=17,291015625 AND Distance&gt;211,703369140625 AND Speed&gt;12,778564453125 AND Distance&lt;=341,0556640625</v>
      </c>
      <c r="BM230" s="15">
        <v>0.333251953125</v>
      </c>
      <c r="BN230" s="15">
        <v>0</v>
      </c>
      <c r="BO230" s="15" t="s">
        <v>2346</v>
      </c>
    </row>
    <row r="231" spans="1:67">
      <c r="A231" s="15">
        <v>228</v>
      </c>
      <c r="B231" s="15">
        <v>-2</v>
      </c>
      <c r="C231" s="15">
        <v>-8192</v>
      </c>
      <c r="D231" s="15">
        <f t="shared" si="159"/>
        <v>-1</v>
      </c>
      <c r="E231" s="15">
        <f t="shared" si="160"/>
        <v>0</v>
      </c>
      <c r="F231" s="15">
        <f t="shared" si="161"/>
        <v>-1</v>
      </c>
      <c r="G231" s="15">
        <v>-1</v>
      </c>
      <c r="H231" s="15">
        <v>-1</v>
      </c>
      <c r="I231" s="15">
        <v>75</v>
      </c>
      <c r="J231" s="15">
        <v>9</v>
      </c>
      <c r="K231" s="15">
        <v>637</v>
      </c>
      <c r="L231" s="15">
        <v>94</v>
      </c>
      <c r="M231" s="15">
        <f t="shared" si="162"/>
        <v>2.294921875E-2</v>
      </c>
      <c r="O231" s="86">
        <f t="shared" si="163"/>
        <v>637</v>
      </c>
      <c r="P231" s="86">
        <f t="shared" si="164"/>
        <v>0.2666015625</v>
      </c>
      <c r="Q231" s="86">
        <f t="shared" si="165"/>
        <v>386</v>
      </c>
      <c r="R231" s="86" t="b">
        <f t="shared" si="166"/>
        <v>1</v>
      </c>
      <c r="S231" s="86" t="str">
        <f t="shared" si="167"/>
        <v>Dummy Node</v>
      </c>
      <c r="T231" s="86" t="str">
        <f t="shared" si="168"/>
        <v>N/A</v>
      </c>
      <c r="U231" s="86" t="str">
        <f t="shared" si="169"/>
        <v>N/A</v>
      </c>
      <c r="V231" s="86">
        <f t="shared" si="170"/>
        <v>118</v>
      </c>
      <c r="W231" s="86" t="b">
        <f t="shared" si="171"/>
        <v>0</v>
      </c>
      <c r="X231" s="86" t="str">
        <f t="shared" si="172"/>
        <v>Speed</v>
      </c>
      <c r="Y231" s="86" t="str">
        <f t="shared" si="173"/>
        <v>&gt;</v>
      </c>
      <c r="Z231" s="86">
        <f t="shared" si="174"/>
        <v>15.950439453125</v>
      </c>
      <c r="AA231" s="86">
        <f t="shared" si="175"/>
        <v>79</v>
      </c>
      <c r="AB231" s="86" t="b">
        <f t="shared" si="176"/>
        <v>0</v>
      </c>
      <c r="AC231" s="86" t="str">
        <f t="shared" si="177"/>
        <v>Distance</v>
      </c>
      <c r="AD231" s="86" t="str">
        <f t="shared" si="178"/>
        <v>&gt;</v>
      </c>
      <c r="AE231" s="86">
        <f t="shared" si="179"/>
        <v>239.73828125</v>
      </c>
      <c r="AF231" s="86">
        <f t="shared" si="180"/>
        <v>77</v>
      </c>
      <c r="AG231" s="86" t="b">
        <f t="shared" si="181"/>
        <v>1</v>
      </c>
      <c r="AH231" s="86" t="str">
        <f t="shared" si="182"/>
        <v>Speed</v>
      </c>
      <c r="AI231" s="86" t="str">
        <f t="shared" si="183"/>
        <v>&lt;=</v>
      </c>
      <c r="AJ231" s="86">
        <f t="shared" si="184"/>
        <v>16.096435546875</v>
      </c>
      <c r="AK231" s="86">
        <f t="shared" si="185"/>
        <v>15</v>
      </c>
      <c r="AL231" s="86" t="b">
        <f t="shared" si="186"/>
        <v>1</v>
      </c>
      <c r="AM231" s="86" t="str">
        <f t="shared" si="187"/>
        <v>GEBR</v>
      </c>
      <c r="AN231" s="86" t="str">
        <f t="shared" si="188"/>
        <v>&lt;=</v>
      </c>
      <c r="AO231" s="86">
        <f t="shared" si="189"/>
        <v>0.715087890625</v>
      </c>
      <c r="AP231" s="86">
        <f t="shared" si="190"/>
        <v>14</v>
      </c>
      <c r="AQ231" s="86" t="b">
        <f t="shared" si="191"/>
        <v>1</v>
      </c>
      <c r="AR231" s="86" t="str">
        <f t="shared" si="192"/>
        <v>Speed</v>
      </c>
      <c r="AS231" s="86" t="str">
        <f t="shared" si="193"/>
        <v>&lt;=</v>
      </c>
      <c r="AT231" s="86">
        <f t="shared" si="194"/>
        <v>17.291015625</v>
      </c>
      <c r="AU231" s="86">
        <f t="shared" si="195"/>
        <v>4</v>
      </c>
      <c r="AV231" s="86" t="b">
        <f t="shared" si="196"/>
        <v>0</v>
      </c>
      <c r="AW231" s="86" t="str">
        <f t="shared" si="197"/>
        <v>Distance</v>
      </c>
      <c r="AX231" s="86" t="str">
        <f t="shared" si="198"/>
        <v>&gt;</v>
      </c>
      <c r="AY231" s="86">
        <f t="shared" si="199"/>
        <v>211.703369140625</v>
      </c>
      <c r="AZ231" s="86">
        <f t="shared" si="200"/>
        <v>1</v>
      </c>
      <c r="BA231" s="86" t="b">
        <f t="shared" si="201"/>
        <v>0</v>
      </c>
      <c r="BB231" s="86" t="str">
        <f t="shared" si="202"/>
        <v>Speed</v>
      </c>
      <c r="BC231" s="86" t="str">
        <f t="shared" si="203"/>
        <v>&gt;</v>
      </c>
      <c r="BD231" s="86">
        <f t="shared" si="204"/>
        <v>12.778564453125</v>
      </c>
      <c r="BE231" s="86">
        <f t="shared" si="205"/>
        <v>0</v>
      </c>
      <c r="BF231" s="86" t="b">
        <f t="shared" si="206"/>
        <v>1</v>
      </c>
      <c r="BG231" s="86" t="str">
        <f t="shared" si="207"/>
        <v>Distance</v>
      </c>
      <c r="BH231" s="86" t="str">
        <f t="shared" si="208"/>
        <v>&lt;=</v>
      </c>
      <c r="BI231" s="86">
        <f t="shared" si="209"/>
        <v>341.0556640625</v>
      </c>
      <c r="BJ231" s="15">
        <f t="shared" si="210"/>
        <v>0</v>
      </c>
      <c r="BK231" s="15" t="str">
        <f t="shared" si="211"/>
        <v>Speed&gt;15,950439453125 AND Distance&gt;239,73828125 AND Speed&lt;=16,096435546875 AND GEBR&lt;=0,715087890625 AND Speed&lt;=17,291015625 AND Distance&gt;211,703369140625 AND Speed&gt;12,778564453125 AND Distance&lt;=341,0556640625</v>
      </c>
      <c r="BM231" s="15">
        <v>0.333251953125</v>
      </c>
      <c r="BN231" s="15">
        <v>0</v>
      </c>
      <c r="BO231" s="15" t="s">
        <v>2347</v>
      </c>
    </row>
    <row r="232" spans="1:67">
      <c r="A232" s="15">
        <v>229</v>
      </c>
      <c r="B232" s="15">
        <v>-2</v>
      </c>
      <c r="C232" s="15">
        <v>-8192</v>
      </c>
      <c r="D232" s="15">
        <f t="shared" si="159"/>
        <v>-1</v>
      </c>
      <c r="E232" s="15">
        <f t="shared" si="160"/>
        <v>0</v>
      </c>
      <c r="F232" s="15">
        <f t="shared" si="161"/>
        <v>-1</v>
      </c>
      <c r="G232" s="15">
        <v>-1</v>
      </c>
      <c r="H232" s="15">
        <v>-1</v>
      </c>
      <c r="I232" s="15">
        <v>112</v>
      </c>
      <c r="J232" s="15">
        <v>9</v>
      </c>
      <c r="K232" s="15">
        <v>638</v>
      </c>
      <c r="L232" s="15">
        <v>0</v>
      </c>
      <c r="M232" s="15">
        <f t="shared" si="162"/>
        <v>0</v>
      </c>
      <c r="O232" s="86">
        <f t="shared" si="163"/>
        <v>638</v>
      </c>
      <c r="P232" s="86">
        <f t="shared" si="164"/>
        <v>0.2666015625</v>
      </c>
      <c r="Q232" s="86">
        <f t="shared" si="165"/>
        <v>386</v>
      </c>
      <c r="R232" s="86" t="b">
        <f t="shared" si="166"/>
        <v>0</v>
      </c>
      <c r="S232" s="86" t="str">
        <f t="shared" si="167"/>
        <v>Dummy Node</v>
      </c>
      <c r="T232" s="86" t="str">
        <f t="shared" si="168"/>
        <v>N/A</v>
      </c>
      <c r="U232" s="86" t="str">
        <f t="shared" si="169"/>
        <v>N/A</v>
      </c>
      <c r="V232" s="86">
        <f t="shared" si="170"/>
        <v>118</v>
      </c>
      <c r="W232" s="86" t="b">
        <f t="shared" si="171"/>
        <v>0</v>
      </c>
      <c r="X232" s="86" t="str">
        <f t="shared" si="172"/>
        <v>Speed</v>
      </c>
      <c r="Y232" s="86" t="str">
        <f t="shared" si="173"/>
        <v>&gt;</v>
      </c>
      <c r="Z232" s="86">
        <f t="shared" si="174"/>
        <v>15.950439453125</v>
      </c>
      <c r="AA232" s="86">
        <f t="shared" si="175"/>
        <v>79</v>
      </c>
      <c r="AB232" s="86" t="b">
        <f t="shared" si="176"/>
        <v>0</v>
      </c>
      <c r="AC232" s="86" t="str">
        <f t="shared" si="177"/>
        <v>Distance</v>
      </c>
      <c r="AD232" s="86" t="str">
        <f t="shared" si="178"/>
        <v>&gt;</v>
      </c>
      <c r="AE232" s="86">
        <f t="shared" si="179"/>
        <v>239.73828125</v>
      </c>
      <c r="AF232" s="86">
        <f t="shared" si="180"/>
        <v>77</v>
      </c>
      <c r="AG232" s="86" t="b">
        <f t="shared" si="181"/>
        <v>1</v>
      </c>
      <c r="AH232" s="86" t="str">
        <f t="shared" si="182"/>
        <v>Speed</v>
      </c>
      <c r="AI232" s="86" t="str">
        <f t="shared" si="183"/>
        <v>&lt;=</v>
      </c>
      <c r="AJ232" s="86">
        <f t="shared" si="184"/>
        <v>16.096435546875</v>
      </c>
      <c r="AK232" s="86">
        <f t="shared" si="185"/>
        <v>15</v>
      </c>
      <c r="AL232" s="86" t="b">
        <f t="shared" si="186"/>
        <v>1</v>
      </c>
      <c r="AM232" s="86" t="str">
        <f t="shared" si="187"/>
        <v>GEBR</v>
      </c>
      <c r="AN232" s="86" t="str">
        <f t="shared" si="188"/>
        <v>&lt;=</v>
      </c>
      <c r="AO232" s="86">
        <f t="shared" si="189"/>
        <v>0.715087890625</v>
      </c>
      <c r="AP232" s="86">
        <f t="shared" si="190"/>
        <v>14</v>
      </c>
      <c r="AQ232" s="86" t="b">
        <f t="shared" si="191"/>
        <v>1</v>
      </c>
      <c r="AR232" s="86" t="str">
        <f t="shared" si="192"/>
        <v>Speed</v>
      </c>
      <c r="AS232" s="86" t="str">
        <f t="shared" si="193"/>
        <v>&lt;=</v>
      </c>
      <c r="AT232" s="86">
        <f t="shared" si="194"/>
        <v>17.291015625</v>
      </c>
      <c r="AU232" s="86">
        <f t="shared" si="195"/>
        <v>4</v>
      </c>
      <c r="AV232" s="86" t="b">
        <f t="shared" si="196"/>
        <v>0</v>
      </c>
      <c r="AW232" s="86" t="str">
        <f t="shared" si="197"/>
        <v>Distance</v>
      </c>
      <c r="AX232" s="86" t="str">
        <f t="shared" si="198"/>
        <v>&gt;</v>
      </c>
      <c r="AY232" s="86">
        <f t="shared" si="199"/>
        <v>211.703369140625</v>
      </c>
      <c r="AZ232" s="86">
        <f t="shared" si="200"/>
        <v>1</v>
      </c>
      <c r="BA232" s="86" t="b">
        <f t="shared" si="201"/>
        <v>0</v>
      </c>
      <c r="BB232" s="86" t="str">
        <f t="shared" si="202"/>
        <v>Speed</v>
      </c>
      <c r="BC232" s="86" t="str">
        <f t="shared" si="203"/>
        <v>&gt;</v>
      </c>
      <c r="BD232" s="86">
        <f t="shared" si="204"/>
        <v>12.778564453125</v>
      </c>
      <c r="BE232" s="86">
        <f t="shared" si="205"/>
        <v>0</v>
      </c>
      <c r="BF232" s="86" t="b">
        <f t="shared" si="206"/>
        <v>1</v>
      </c>
      <c r="BG232" s="86" t="str">
        <f t="shared" si="207"/>
        <v>Distance</v>
      </c>
      <c r="BH232" s="86" t="str">
        <f t="shared" si="208"/>
        <v>&lt;=</v>
      </c>
      <c r="BI232" s="86">
        <f t="shared" si="209"/>
        <v>341.0556640625</v>
      </c>
      <c r="BJ232" s="15">
        <f t="shared" si="210"/>
        <v>0</v>
      </c>
      <c r="BK232" s="15" t="str">
        <f t="shared" si="211"/>
        <v>Speed&gt;15,950439453125 AND Distance&gt;239,73828125 AND Speed&lt;=16,096435546875 AND GEBR&lt;=0,715087890625 AND Speed&lt;=17,291015625 AND Distance&gt;211,703369140625 AND Speed&gt;12,778564453125 AND Distance&lt;=341,0556640625</v>
      </c>
      <c r="BM232" s="15">
        <v>0.333251953125</v>
      </c>
      <c r="BN232" s="15">
        <v>0</v>
      </c>
      <c r="BO232" s="15" t="s">
        <v>2351</v>
      </c>
    </row>
    <row r="233" spans="1:67">
      <c r="A233" s="15">
        <v>230</v>
      </c>
      <c r="B233" s="15">
        <v>-2</v>
      </c>
      <c r="C233" s="15">
        <v>-8192</v>
      </c>
      <c r="D233" s="15">
        <f t="shared" si="159"/>
        <v>-1</v>
      </c>
      <c r="E233" s="15">
        <f t="shared" si="160"/>
        <v>0</v>
      </c>
      <c r="F233" s="15">
        <f t="shared" si="161"/>
        <v>-1</v>
      </c>
      <c r="G233" s="15">
        <v>-1</v>
      </c>
      <c r="H233" s="15">
        <v>-1</v>
      </c>
      <c r="I233" s="15">
        <v>112</v>
      </c>
      <c r="J233" s="15">
        <v>9</v>
      </c>
      <c r="K233" s="15">
        <v>639</v>
      </c>
      <c r="L233" s="15">
        <v>910</v>
      </c>
      <c r="M233" s="15">
        <f t="shared" si="162"/>
        <v>0.22216796875</v>
      </c>
      <c r="O233" s="86">
        <f t="shared" si="163"/>
        <v>639</v>
      </c>
      <c r="P233" s="86">
        <f t="shared" si="164"/>
        <v>0</v>
      </c>
      <c r="Q233" s="86">
        <f t="shared" si="165"/>
        <v>394</v>
      </c>
      <c r="R233" s="86" t="b">
        <f t="shared" si="166"/>
        <v>1</v>
      </c>
      <c r="S233" s="86" t="str">
        <f t="shared" si="167"/>
        <v>Dummy Node</v>
      </c>
      <c r="T233" s="86" t="str">
        <f t="shared" si="168"/>
        <v>N/A</v>
      </c>
      <c r="U233" s="86" t="str">
        <f t="shared" si="169"/>
        <v>N/A</v>
      </c>
      <c r="V233" s="86">
        <f t="shared" si="170"/>
        <v>173</v>
      </c>
      <c r="W233" s="86" t="b">
        <f t="shared" si="171"/>
        <v>0</v>
      </c>
      <c r="X233" s="86" t="str">
        <f t="shared" si="172"/>
        <v>Speed</v>
      </c>
      <c r="Y233" s="86" t="str">
        <f t="shared" si="173"/>
        <v>&gt;</v>
      </c>
      <c r="Z233" s="86">
        <f t="shared" si="174"/>
        <v>24.66015625</v>
      </c>
      <c r="AA233" s="86">
        <f t="shared" si="175"/>
        <v>172</v>
      </c>
      <c r="AB233" s="86" t="b">
        <f t="shared" si="176"/>
        <v>1</v>
      </c>
      <c r="AC233" s="86" t="str">
        <f t="shared" si="177"/>
        <v>GEBR</v>
      </c>
      <c r="AD233" s="86" t="str">
        <f t="shared" si="178"/>
        <v>&lt;=</v>
      </c>
      <c r="AE233" s="86">
        <f t="shared" si="179"/>
        <v>0.85498046875</v>
      </c>
      <c r="AF233" s="86">
        <f t="shared" si="180"/>
        <v>44</v>
      </c>
      <c r="AG233" s="86" t="b">
        <f t="shared" si="181"/>
        <v>0</v>
      </c>
      <c r="AH233" s="86" t="str">
        <f t="shared" si="182"/>
        <v>Distance</v>
      </c>
      <c r="AI233" s="86" t="str">
        <f t="shared" si="183"/>
        <v>&gt;</v>
      </c>
      <c r="AJ233" s="86">
        <f t="shared" si="184"/>
        <v>470.268798828125</v>
      </c>
      <c r="AK233" s="86">
        <f t="shared" si="185"/>
        <v>11</v>
      </c>
      <c r="AL233" s="86" t="b">
        <f t="shared" si="186"/>
        <v>0</v>
      </c>
      <c r="AM233" s="86" t="str">
        <f t="shared" si="187"/>
        <v>Speed</v>
      </c>
      <c r="AN233" s="86" t="str">
        <f t="shared" si="188"/>
        <v>&gt;</v>
      </c>
      <c r="AO233" s="86">
        <f t="shared" si="189"/>
        <v>24.289794921875</v>
      </c>
      <c r="AP233" s="86">
        <f t="shared" si="190"/>
        <v>10</v>
      </c>
      <c r="AQ233" s="86" t="b">
        <f t="shared" si="191"/>
        <v>1</v>
      </c>
      <c r="AR233" s="86" t="str">
        <f t="shared" si="192"/>
        <v>GEBR</v>
      </c>
      <c r="AS233" s="86" t="str">
        <f t="shared" si="193"/>
        <v>&lt;=</v>
      </c>
      <c r="AT233" s="86">
        <f t="shared" si="194"/>
        <v>1.046142578125</v>
      </c>
      <c r="AU233" s="86">
        <f t="shared" si="195"/>
        <v>7</v>
      </c>
      <c r="AV233" s="86" t="b">
        <f t="shared" si="196"/>
        <v>0</v>
      </c>
      <c r="AW233" s="86" t="str">
        <f t="shared" si="197"/>
        <v>Speed</v>
      </c>
      <c r="AX233" s="86" t="str">
        <f t="shared" si="198"/>
        <v>&gt;</v>
      </c>
      <c r="AY233" s="86">
        <f t="shared" si="199"/>
        <v>21.949951171875</v>
      </c>
      <c r="AZ233" s="86">
        <f t="shared" si="200"/>
        <v>2</v>
      </c>
      <c r="BA233" s="86" t="b">
        <f t="shared" si="201"/>
        <v>1</v>
      </c>
      <c r="BB233" s="86" t="str">
        <f t="shared" si="202"/>
        <v>Distance</v>
      </c>
      <c r="BC233" s="86" t="str">
        <f t="shared" si="203"/>
        <v>&lt;=</v>
      </c>
      <c r="BD233" s="86">
        <f t="shared" si="204"/>
        <v>500.308837890625</v>
      </c>
      <c r="BE233" s="86">
        <f t="shared" si="205"/>
        <v>0</v>
      </c>
      <c r="BF233" s="86" t="b">
        <f t="shared" si="206"/>
        <v>0</v>
      </c>
      <c r="BG233" s="86" t="str">
        <f t="shared" si="207"/>
        <v>Distance</v>
      </c>
      <c r="BH233" s="86" t="str">
        <f t="shared" si="208"/>
        <v>&gt;</v>
      </c>
      <c r="BI233" s="86">
        <f t="shared" si="209"/>
        <v>341.0556640625</v>
      </c>
      <c r="BJ233" s="15">
        <f t="shared" si="210"/>
        <v>1</v>
      </c>
      <c r="BK233" s="15" t="str">
        <f t="shared" si="211"/>
        <v>Speed&gt;24,66015625 AND GEBR&lt;=0,85498046875 AND Distance&gt;470,268798828125 AND Speed&gt;24,289794921875 AND GEBR&lt;=1,046142578125 AND Speed&gt;21,949951171875 AND Distance&lt;=500,308837890625 AND Distance&gt;341,0556640625</v>
      </c>
      <c r="BM233" s="15">
        <v>0.333251953125</v>
      </c>
      <c r="BN233" s="15">
        <v>0</v>
      </c>
      <c r="BO233" s="15" t="s">
        <v>2352</v>
      </c>
    </row>
    <row r="234" spans="1:67">
      <c r="A234" s="15">
        <v>231</v>
      </c>
      <c r="B234" s="15">
        <v>-2</v>
      </c>
      <c r="C234" s="15">
        <v>-8192</v>
      </c>
      <c r="D234" s="15">
        <f t="shared" si="159"/>
        <v>-1</v>
      </c>
      <c r="E234" s="15">
        <f t="shared" si="160"/>
        <v>0</v>
      </c>
      <c r="F234" s="15">
        <f t="shared" si="161"/>
        <v>-1</v>
      </c>
      <c r="G234" s="15">
        <v>529</v>
      </c>
      <c r="H234" s="15">
        <v>530</v>
      </c>
      <c r="I234" s="15">
        <v>33</v>
      </c>
      <c r="J234" s="15">
        <v>6</v>
      </c>
      <c r="K234" s="15">
        <v>640</v>
      </c>
      <c r="L234" s="15">
        <v>0</v>
      </c>
      <c r="M234" s="15">
        <f t="shared" si="162"/>
        <v>0</v>
      </c>
      <c r="O234" s="86">
        <f t="shared" si="163"/>
        <v>640</v>
      </c>
      <c r="P234" s="86">
        <f t="shared" si="164"/>
        <v>0</v>
      </c>
      <c r="Q234" s="86">
        <f t="shared" si="165"/>
        <v>394</v>
      </c>
      <c r="R234" s="86" t="b">
        <f t="shared" si="166"/>
        <v>0</v>
      </c>
      <c r="S234" s="86" t="str">
        <f t="shared" si="167"/>
        <v>Dummy Node</v>
      </c>
      <c r="T234" s="86" t="str">
        <f t="shared" si="168"/>
        <v>N/A</v>
      </c>
      <c r="U234" s="86" t="str">
        <f t="shared" si="169"/>
        <v>N/A</v>
      </c>
      <c r="V234" s="86">
        <f t="shared" si="170"/>
        <v>173</v>
      </c>
      <c r="W234" s="86" t="b">
        <f t="shared" si="171"/>
        <v>0</v>
      </c>
      <c r="X234" s="86" t="str">
        <f t="shared" si="172"/>
        <v>Speed</v>
      </c>
      <c r="Y234" s="86" t="str">
        <f t="shared" si="173"/>
        <v>&gt;</v>
      </c>
      <c r="Z234" s="86">
        <f t="shared" si="174"/>
        <v>24.66015625</v>
      </c>
      <c r="AA234" s="86">
        <f t="shared" si="175"/>
        <v>172</v>
      </c>
      <c r="AB234" s="86" t="b">
        <f t="shared" si="176"/>
        <v>1</v>
      </c>
      <c r="AC234" s="86" t="str">
        <f t="shared" si="177"/>
        <v>GEBR</v>
      </c>
      <c r="AD234" s="86" t="str">
        <f t="shared" si="178"/>
        <v>&lt;=</v>
      </c>
      <c r="AE234" s="86">
        <f t="shared" si="179"/>
        <v>0.85498046875</v>
      </c>
      <c r="AF234" s="86">
        <f t="shared" si="180"/>
        <v>44</v>
      </c>
      <c r="AG234" s="86" t="b">
        <f t="shared" si="181"/>
        <v>0</v>
      </c>
      <c r="AH234" s="86" t="str">
        <f t="shared" si="182"/>
        <v>Distance</v>
      </c>
      <c r="AI234" s="86" t="str">
        <f t="shared" si="183"/>
        <v>&gt;</v>
      </c>
      <c r="AJ234" s="86">
        <f t="shared" si="184"/>
        <v>470.268798828125</v>
      </c>
      <c r="AK234" s="86">
        <f t="shared" si="185"/>
        <v>11</v>
      </c>
      <c r="AL234" s="86" t="b">
        <f t="shared" si="186"/>
        <v>0</v>
      </c>
      <c r="AM234" s="86" t="str">
        <f t="shared" si="187"/>
        <v>Speed</v>
      </c>
      <c r="AN234" s="86" t="str">
        <f t="shared" si="188"/>
        <v>&gt;</v>
      </c>
      <c r="AO234" s="86">
        <f t="shared" si="189"/>
        <v>24.289794921875</v>
      </c>
      <c r="AP234" s="86">
        <f t="shared" si="190"/>
        <v>10</v>
      </c>
      <c r="AQ234" s="86" t="b">
        <f t="shared" si="191"/>
        <v>1</v>
      </c>
      <c r="AR234" s="86" t="str">
        <f t="shared" si="192"/>
        <v>GEBR</v>
      </c>
      <c r="AS234" s="86" t="str">
        <f t="shared" si="193"/>
        <v>&lt;=</v>
      </c>
      <c r="AT234" s="86">
        <f t="shared" si="194"/>
        <v>1.046142578125</v>
      </c>
      <c r="AU234" s="86">
        <f t="shared" si="195"/>
        <v>7</v>
      </c>
      <c r="AV234" s="86" t="b">
        <f t="shared" si="196"/>
        <v>0</v>
      </c>
      <c r="AW234" s="86" t="str">
        <f t="shared" si="197"/>
        <v>Speed</v>
      </c>
      <c r="AX234" s="86" t="str">
        <f t="shared" si="198"/>
        <v>&gt;</v>
      </c>
      <c r="AY234" s="86">
        <f t="shared" si="199"/>
        <v>21.949951171875</v>
      </c>
      <c r="AZ234" s="86">
        <f t="shared" si="200"/>
        <v>2</v>
      </c>
      <c r="BA234" s="86" t="b">
        <f t="shared" si="201"/>
        <v>1</v>
      </c>
      <c r="BB234" s="86" t="str">
        <f t="shared" si="202"/>
        <v>Distance</v>
      </c>
      <c r="BC234" s="86" t="str">
        <f t="shared" si="203"/>
        <v>&lt;=</v>
      </c>
      <c r="BD234" s="86">
        <f t="shared" si="204"/>
        <v>500.308837890625</v>
      </c>
      <c r="BE234" s="86">
        <f t="shared" si="205"/>
        <v>0</v>
      </c>
      <c r="BF234" s="86" t="b">
        <f t="shared" si="206"/>
        <v>0</v>
      </c>
      <c r="BG234" s="86" t="str">
        <f t="shared" si="207"/>
        <v>Distance</v>
      </c>
      <c r="BH234" s="86" t="str">
        <f t="shared" si="208"/>
        <v>&gt;</v>
      </c>
      <c r="BI234" s="86">
        <f t="shared" si="209"/>
        <v>341.0556640625</v>
      </c>
      <c r="BJ234" s="15">
        <f t="shared" si="210"/>
        <v>1</v>
      </c>
      <c r="BK234" s="15" t="str">
        <f t="shared" si="211"/>
        <v>Speed&gt;24,66015625 AND GEBR&lt;=0,85498046875 AND Distance&gt;470,268798828125 AND Speed&gt;24,289794921875 AND GEBR&lt;=1,046142578125 AND Speed&gt;21,949951171875 AND Distance&lt;=500,308837890625 AND Distance&gt;341,0556640625</v>
      </c>
      <c r="BM234" s="15">
        <v>0.333251953125</v>
      </c>
      <c r="BN234" s="15">
        <v>0</v>
      </c>
      <c r="BO234" s="15" t="s">
        <v>2353</v>
      </c>
    </row>
    <row r="235" spans="1:67">
      <c r="A235" s="15">
        <v>232</v>
      </c>
      <c r="B235" s="15">
        <v>1</v>
      </c>
      <c r="C235" s="15">
        <v>106144</v>
      </c>
      <c r="D235" s="15">
        <f t="shared" si="159"/>
        <v>25</v>
      </c>
      <c r="E235" s="15">
        <f t="shared" si="160"/>
        <v>3744</v>
      </c>
      <c r="F235" s="15">
        <f t="shared" si="161"/>
        <v>25.9140625</v>
      </c>
      <c r="G235" s="15">
        <v>233</v>
      </c>
      <c r="H235" s="15">
        <v>234</v>
      </c>
      <c r="I235" s="15">
        <v>33</v>
      </c>
      <c r="J235" s="15">
        <v>6</v>
      </c>
      <c r="K235" s="15">
        <v>643</v>
      </c>
      <c r="L235" s="15">
        <v>217</v>
      </c>
      <c r="M235" s="15">
        <f t="shared" si="162"/>
        <v>5.2978515625E-2</v>
      </c>
      <c r="O235" s="86">
        <f t="shared" si="163"/>
        <v>643</v>
      </c>
      <c r="P235" s="86">
        <f t="shared" si="164"/>
        <v>0.333251953125</v>
      </c>
      <c r="Q235" s="86">
        <f t="shared" si="165"/>
        <v>401</v>
      </c>
      <c r="R235" s="86" t="b">
        <f t="shared" si="166"/>
        <v>1</v>
      </c>
      <c r="S235" s="86" t="str">
        <f t="shared" si="167"/>
        <v>Dummy Node</v>
      </c>
      <c r="T235" s="86" t="str">
        <f t="shared" si="168"/>
        <v>N/A</v>
      </c>
      <c r="U235" s="86" t="str">
        <f t="shared" si="169"/>
        <v>N/A</v>
      </c>
      <c r="V235" s="86">
        <f t="shared" si="170"/>
        <v>399</v>
      </c>
      <c r="W235" s="86" t="b">
        <f t="shared" si="171"/>
        <v>1</v>
      </c>
      <c r="X235" s="86" t="str">
        <f t="shared" si="172"/>
        <v>Speed</v>
      </c>
      <c r="Y235" s="86" t="str">
        <f t="shared" si="173"/>
        <v>&lt;=</v>
      </c>
      <c r="Z235" s="86">
        <f t="shared" si="174"/>
        <v>16.333740234375</v>
      </c>
      <c r="AA235" s="86">
        <f t="shared" si="175"/>
        <v>146</v>
      </c>
      <c r="AB235" s="86" t="b">
        <f t="shared" si="176"/>
        <v>1</v>
      </c>
      <c r="AC235" s="86" t="str">
        <f t="shared" si="177"/>
        <v>Distance</v>
      </c>
      <c r="AD235" s="86" t="str">
        <f t="shared" si="178"/>
        <v>&lt;=</v>
      </c>
      <c r="AE235" s="86">
        <f t="shared" si="179"/>
        <v>250.168701171875</v>
      </c>
      <c r="AF235" s="86">
        <f t="shared" si="180"/>
        <v>78</v>
      </c>
      <c r="AG235" s="86" t="b">
        <f t="shared" si="181"/>
        <v>0</v>
      </c>
      <c r="AH235" s="86" t="str">
        <f t="shared" si="182"/>
        <v>Distance</v>
      </c>
      <c r="AI235" s="86" t="str">
        <f t="shared" si="183"/>
        <v>&gt;</v>
      </c>
      <c r="AJ235" s="86">
        <f t="shared" si="184"/>
        <v>238.61767578125</v>
      </c>
      <c r="AK235" s="86">
        <f t="shared" si="185"/>
        <v>15</v>
      </c>
      <c r="AL235" s="86" t="b">
        <f t="shared" si="186"/>
        <v>0</v>
      </c>
      <c r="AM235" s="86" t="str">
        <f t="shared" si="187"/>
        <v>GEBR</v>
      </c>
      <c r="AN235" s="86" t="str">
        <f t="shared" si="188"/>
        <v>&gt;</v>
      </c>
      <c r="AO235" s="86">
        <f t="shared" si="189"/>
        <v>0.715087890625</v>
      </c>
      <c r="AP235" s="86">
        <f t="shared" si="190"/>
        <v>14</v>
      </c>
      <c r="AQ235" s="86" t="b">
        <f t="shared" si="191"/>
        <v>1</v>
      </c>
      <c r="AR235" s="86" t="str">
        <f t="shared" si="192"/>
        <v>Speed</v>
      </c>
      <c r="AS235" s="86" t="str">
        <f t="shared" si="193"/>
        <v>&lt;=</v>
      </c>
      <c r="AT235" s="86">
        <f t="shared" si="194"/>
        <v>17.291015625</v>
      </c>
      <c r="AU235" s="86">
        <f t="shared" si="195"/>
        <v>4</v>
      </c>
      <c r="AV235" s="86" t="b">
        <f t="shared" si="196"/>
        <v>0</v>
      </c>
      <c r="AW235" s="86" t="str">
        <f t="shared" si="197"/>
        <v>Distance</v>
      </c>
      <c r="AX235" s="86" t="str">
        <f t="shared" si="198"/>
        <v>&gt;</v>
      </c>
      <c r="AY235" s="86">
        <f t="shared" si="199"/>
        <v>211.703369140625</v>
      </c>
      <c r="AZ235" s="86">
        <f t="shared" si="200"/>
        <v>1</v>
      </c>
      <c r="BA235" s="86" t="b">
        <f t="shared" si="201"/>
        <v>0</v>
      </c>
      <c r="BB235" s="86" t="str">
        <f t="shared" si="202"/>
        <v>Speed</v>
      </c>
      <c r="BC235" s="86" t="str">
        <f t="shared" si="203"/>
        <v>&gt;</v>
      </c>
      <c r="BD235" s="86">
        <f t="shared" si="204"/>
        <v>12.778564453125</v>
      </c>
      <c r="BE235" s="86">
        <f t="shared" si="205"/>
        <v>0</v>
      </c>
      <c r="BF235" s="86" t="b">
        <f t="shared" si="206"/>
        <v>1</v>
      </c>
      <c r="BG235" s="86" t="str">
        <f t="shared" si="207"/>
        <v>Distance</v>
      </c>
      <c r="BH235" s="86" t="str">
        <f t="shared" si="208"/>
        <v>&lt;=</v>
      </c>
      <c r="BI235" s="86">
        <f t="shared" si="209"/>
        <v>341.0556640625</v>
      </c>
      <c r="BJ235" s="15">
        <f t="shared" si="210"/>
        <v>0</v>
      </c>
      <c r="BK235" s="15" t="str">
        <f t="shared" si="211"/>
        <v>Speed&lt;=16,333740234375 AND Distance&lt;=250,168701171875 AND Distance&gt;238,61767578125 AND GEBR&gt;0,715087890625 AND Speed&lt;=17,291015625 AND Distance&gt;211,703369140625 AND Speed&gt;12,778564453125 AND Distance&lt;=341,0556640625</v>
      </c>
      <c r="BM235" s="15">
        <v>0.333251953125</v>
      </c>
      <c r="BN235" s="15">
        <v>0</v>
      </c>
      <c r="BO235" s="15" t="s">
        <v>2354</v>
      </c>
    </row>
    <row r="236" spans="1:67">
      <c r="A236" s="15">
        <v>233</v>
      </c>
      <c r="B236" s="15">
        <v>0</v>
      </c>
      <c r="C236" s="15">
        <v>2230089</v>
      </c>
      <c r="D236" s="15">
        <f t="shared" si="159"/>
        <v>544</v>
      </c>
      <c r="E236" s="15">
        <f t="shared" si="160"/>
        <v>1865</v>
      </c>
      <c r="F236" s="15">
        <f t="shared" si="161"/>
        <v>544.455322265625</v>
      </c>
      <c r="G236" s="15">
        <v>235</v>
      </c>
      <c r="H236" s="15">
        <v>236</v>
      </c>
      <c r="I236" s="15">
        <v>232</v>
      </c>
      <c r="J236" s="15">
        <v>7</v>
      </c>
      <c r="K236" s="15">
        <v>644</v>
      </c>
      <c r="L236" s="15">
        <v>637</v>
      </c>
      <c r="M236" s="15">
        <f t="shared" si="162"/>
        <v>0.155517578125</v>
      </c>
      <c r="O236" s="86">
        <f t="shared" si="163"/>
        <v>644</v>
      </c>
      <c r="P236" s="86">
        <f t="shared" si="164"/>
        <v>0.333251953125</v>
      </c>
      <c r="Q236" s="86">
        <f t="shared" si="165"/>
        <v>401</v>
      </c>
      <c r="R236" s="86" t="b">
        <f t="shared" si="166"/>
        <v>0</v>
      </c>
      <c r="S236" s="86" t="str">
        <f t="shared" si="167"/>
        <v>Dummy Node</v>
      </c>
      <c r="T236" s="86" t="str">
        <f t="shared" si="168"/>
        <v>N/A</v>
      </c>
      <c r="U236" s="86" t="str">
        <f t="shared" si="169"/>
        <v>N/A</v>
      </c>
      <c r="V236" s="86">
        <f t="shared" si="170"/>
        <v>399</v>
      </c>
      <c r="W236" s="86" t="b">
        <f t="shared" si="171"/>
        <v>1</v>
      </c>
      <c r="X236" s="86" t="str">
        <f t="shared" si="172"/>
        <v>Speed</v>
      </c>
      <c r="Y236" s="86" t="str">
        <f t="shared" si="173"/>
        <v>&lt;=</v>
      </c>
      <c r="Z236" s="86">
        <f t="shared" si="174"/>
        <v>16.333740234375</v>
      </c>
      <c r="AA236" s="86">
        <f t="shared" si="175"/>
        <v>146</v>
      </c>
      <c r="AB236" s="86" t="b">
        <f t="shared" si="176"/>
        <v>1</v>
      </c>
      <c r="AC236" s="86" t="str">
        <f t="shared" si="177"/>
        <v>Distance</v>
      </c>
      <c r="AD236" s="86" t="str">
        <f t="shared" si="178"/>
        <v>&lt;=</v>
      </c>
      <c r="AE236" s="86">
        <f t="shared" si="179"/>
        <v>250.168701171875</v>
      </c>
      <c r="AF236" s="86">
        <f t="shared" si="180"/>
        <v>78</v>
      </c>
      <c r="AG236" s="86" t="b">
        <f t="shared" si="181"/>
        <v>0</v>
      </c>
      <c r="AH236" s="86" t="str">
        <f t="shared" si="182"/>
        <v>Distance</v>
      </c>
      <c r="AI236" s="86" t="str">
        <f t="shared" si="183"/>
        <v>&gt;</v>
      </c>
      <c r="AJ236" s="86">
        <f t="shared" si="184"/>
        <v>238.61767578125</v>
      </c>
      <c r="AK236" s="86">
        <f t="shared" si="185"/>
        <v>15</v>
      </c>
      <c r="AL236" s="86" t="b">
        <f t="shared" si="186"/>
        <v>0</v>
      </c>
      <c r="AM236" s="86" t="str">
        <f t="shared" si="187"/>
        <v>GEBR</v>
      </c>
      <c r="AN236" s="86" t="str">
        <f t="shared" si="188"/>
        <v>&gt;</v>
      </c>
      <c r="AO236" s="86">
        <f t="shared" si="189"/>
        <v>0.715087890625</v>
      </c>
      <c r="AP236" s="86">
        <f t="shared" si="190"/>
        <v>14</v>
      </c>
      <c r="AQ236" s="86" t="b">
        <f t="shared" si="191"/>
        <v>1</v>
      </c>
      <c r="AR236" s="86" t="str">
        <f t="shared" si="192"/>
        <v>Speed</v>
      </c>
      <c r="AS236" s="86" t="str">
        <f t="shared" si="193"/>
        <v>&lt;=</v>
      </c>
      <c r="AT236" s="86">
        <f t="shared" si="194"/>
        <v>17.291015625</v>
      </c>
      <c r="AU236" s="86">
        <f t="shared" si="195"/>
        <v>4</v>
      </c>
      <c r="AV236" s="86" t="b">
        <f t="shared" si="196"/>
        <v>0</v>
      </c>
      <c r="AW236" s="86" t="str">
        <f t="shared" si="197"/>
        <v>Distance</v>
      </c>
      <c r="AX236" s="86" t="str">
        <f t="shared" si="198"/>
        <v>&gt;</v>
      </c>
      <c r="AY236" s="86">
        <f t="shared" si="199"/>
        <v>211.703369140625</v>
      </c>
      <c r="AZ236" s="86">
        <f t="shared" si="200"/>
        <v>1</v>
      </c>
      <c r="BA236" s="86" t="b">
        <f t="shared" si="201"/>
        <v>0</v>
      </c>
      <c r="BB236" s="86" t="str">
        <f t="shared" si="202"/>
        <v>Speed</v>
      </c>
      <c r="BC236" s="86" t="str">
        <f t="shared" si="203"/>
        <v>&gt;</v>
      </c>
      <c r="BD236" s="86">
        <f t="shared" si="204"/>
        <v>12.778564453125</v>
      </c>
      <c r="BE236" s="86">
        <f t="shared" si="205"/>
        <v>0</v>
      </c>
      <c r="BF236" s="86" t="b">
        <f t="shared" si="206"/>
        <v>1</v>
      </c>
      <c r="BG236" s="86" t="str">
        <f t="shared" si="207"/>
        <v>Distance</v>
      </c>
      <c r="BH236" s="86" t="str">
        <f t="shared" si="208"/>
        <v>&lt;=</v>
      </c>
      <c r="BI236" s="86">
        <f t="shared" si="209"/>
        <v>341.0556640625</v>
      </c>
      <c r="BJ236" s="15">
        <f t="shared" si="210"/>
        <v>0</v>
      </c>
      <c r="BK236" s="15" t="str">
        <f t="shared" si="211"/>
        <v>Speed&lt;=16,333740234375 AND Distance&lt;=250,168701171875 AND Distance&gt;238,61767578125 AND GEBR&gt;0,715087890625 AND Speed&lt;=17,291015625 AND Distance&gt;211,703369140625 AND Speed&gt;12,778564453125 AND Distance&lt;=341,0556640625</v>
      </c>
      <c r="BM236" s="15">
        <v>0.333251953125</v>
      </c>
      <c r="BN236" s="15">
        <v>0</v>
      </c>
      <c r="BO236" s="15" t="s">
        <v>2355</v>
      </c>
    </row>
    <row r="237" spans="1:67">
      <c r="A237" s="15">
        <v>234</v>
      </c>
      <c r="B237" s="15">
        <v>0</v>
      </c>
      <c r="C237" s="15">
        <v>2371572</v>
      </c>
      <c r="D237" s="15">
        <f t="shared" si="159"/>
        <v>578</v>
      </c>
      <c r="E237" s="15">
        <f t="shared" si="160"/>
        <v>4084</v>
      </c>
      <c r="F237" s="15">
        <f t="shared" si="161"/>
        <v>578.9970703125</v>
      </c>
      <c r="G237" s="15">
        <v>367</v>
      </c>
      <c r="H237" s="15">
        <v>368</v>
      </c>
      <c r="I237" s="15">
        <v>232</v>
      </c>
      <c r="J237" s="15">
        <v>7</v>
      </c>
      <c r="K237" s="15">
        <v>645</v>
      </c>
      <c r="L237" s="15">
        <v>85</v>
      </c>
      <c r="M237" s="15">
        <f t="shared" si="162"/>
        <v>2.0751953125E-2</v>
      </c>
      <c r="O237" s="86">
        <f t="shared" si="163"/>
        <v>645</v>
      </c>
      <c r="P237" s="86">
        <f t="shared" si="164"/>
        <v>0.111083984375</v>
      </c>
      <c r="Q237" s="86">
        <f t="shared" si="165"/>
        <v>402</v>
      </c>
      <c r="R237" s="86" t="b">
        <f t="shared" si="166"/>
        <v>1</v>
      </c>
      <c r="S237" s="86" t="str">
        <f t="shared" si="167"/>
        <v>Dummy Node</v>
      </c>
      <c r="T237" s="86" t="str">
        <f t="shared" si="168"/>
        <v>N/A</v>
      </c>
      <c r="U237" s="86" t="str">
        <f t="shared" si="169"/>
        <v>N/A</v>
      </c>
      <c r="V237" s="86">
        <f t="shared" si="170"/>
        <v>399</v>
      </c>
      <c r="W237" s="86" t="b">
        <f t="shared" si="171"/>
        <v>0</v>
      </c>
      <c r="X237" s="86" t="str">
        <f t="shared" si="172"/>
        <v>Speed</v>
      </c>
      <c r="Y237" s="86" t="str">
        <f t="shared" si="173"/>
        <v>&gt;</v>
      </c>
      <c r="Z237" s="86">
        <f t="shared" si="174"/>
        <v>16.333740234375</v>
      </c>
      <c r="AA237" s="86">
        <f t="shared" si="175"/>
        <v>146</v>
      </c>
      <c r="AB237" s="86" t="b">
        <f t="shared" si="176"/>
        <v>1</v>
      </c>
      <c r="AC237" s="86" t="str">
        <f t="shared" si="177"/>
        <v>Distance</v>
      </c>
      <c r="AD237" s="86" t="str">
        <f t="shared" si="178"/>
        <v>&lt;=</v>
      </c>
      <c r="AE237" s="86">
        <f t="shared" si="179"/>
        <v>250.168701171875</v>
      </c>
      <c r="AF237" s="86">
        <f t="shared" si="180"/>
        <v>78</v>
      </c>
      <c r="AG237" s="86" t="b">
        <f t="shared" si="181"/>
        <v>0</v>
      </c>
      <c r="AH237" s="86" t="str">
        <f t="shared" si="182"/>
        <v>Distance</v>
      </c>
      <c r="AI237" s="86" t="str">
        <f t="shared" si="183"/>
        <v>&gt;</v>
      </c>
      <c r="AJ237" s="86">
        <f t="shared" si="184"/>
        <v>238.61767578125</v>
      </c>
      <c r="AK237" s="86">
        <f t="shared" si="185"/>
        <v>15</v>
      </c>
      <c r="AL237" s="86" t="b">
        <f t="shared" si="186"/>
        <v>0</v>
      </c>
      <c r="AM237" s="86" t="str">
        <f t="shared" si="187"/>
        <v>GEBR</v>
      </c>
      <c r="AN237" s="86" t="str">
        <f t="shared" si="188"/>
        <v>&gt;</v>
      </c>
      <c r="AO237" s="86">
        <f t="shared" si="189"/>
        <v>0.715087890625</v>
      </c>
      <c r="AP237" s="86">
        <f t="shared" si="190"/>
        <v>14</v>
      </c>
      <c r="AQ237" s="86" t="b">
        <f t="shared" si="191"/>
        <v>1</v>
      </c>
      <c r="AR237" s="86" t="str">
        <f t="shared" si="192"/>
        <v>Speed</v>
      </c>
      <c r="AS237" s="86" t="str">
        <f t="shared" si="193"/>
        <v>&lt;=</v>
      </c>
      <c r="AT237" s="86">
        <f t="shared" si="194"/>
        <v>17.291015625</v>
      </c>
      <c r="AU237" s="86">
        <f t="shared" si="195"/>
        <v>4</v>
      </c>
      <c r="AV237" s="86" t="b">
        <f t="shared" si="196"/>
        <v>0</v>
      </c>
      <c r="AW237" s="86" t="str">
        <f t="shared" si="197"/>
        <v>Distance</v>
      </c>
      <c r="AX237" s="86" t="str">
        <f t="shared" si="198"/>
        <v>&gt;</v>
      </c>
      <c r="AY237" s="86">
        <f t="shared" si="199"/>
        <v>211.703369140625</v>
      </c>
      <c r="AZ237" s="86">
        <f t="shared" si="200"/>
        <v>1</v>
      </c>
      <c r="BA237" s="86" t="b">
        <f t="shared" si="201"/>
        <v>0</v>
      </c>
      <c r="BB237" s="86" t="str">
        <f t="shared" si="202"/>
        <v>Speed</v>
      </c>
      <c r="BC237" s="86" t="str">
        <f t="shared" si="203"/>
        <v>&gt;</v>
      </c>
      <c r="BD237" s="86">
        <f t="shared" si="204"/>
        <v>12.778564453125</v>
      </c>
      <c r="BE237" s="86">
        <f t="shared" si="205"/>
        <v>0</v>
      </c>
      <c r="BF237" s="86" t="b">
        <f t="shared" si="206"/>
        <v>1</v>
      </c>
      <c r="BG237" s="86" t="str">
        <f t="shared" si="207"/>
        <v>Distance</v>
      </c>
      <c r="BH237" s="86" t="str">
        <f t="shared" si="208"/>
        <v>&lt;=</v>
      </c>
      <c r="BI237" s="86">
        <f t="shared" si="209"/>
        <v>341.0556640625</v>
      </c>
      <c r="BJ237" s="15">
        <f t="shared" si="210"/>
        <v>1</v>
      </c>
      <c r="BK237" s="15" t="str">
        <f t="shared" si="211"/>
        <v>Speed&gt;16,333740234375 AND Distance&lt;=250,168701171875 AND Distance&gt;238,61767578125 AND GEBR&gt;0,715087890625 AND Speed&lt;=17,291015625 AND Distance&gt;211,703369140625 AND Speed&gt;12,778564453125 AND Distance&lt;=341,0556640625</v>
      </c>
      <c r="BM237" s="15">
        <v>0.333251953125</v>
      </c>
      <c r="BN237" s="15">
        <v>0</v>
      </c>
      <c r="BO237" s="15" t="s">
        <v>2356</v>
      </c>
    </row>
    <row r="238" spans="1:67">
      <c r="A238" s="15">
        <v>235</v>
      </c>
      <c r="B238" s="15">
        <v>-2</v>
      </c>
      <c r="C238" s="15">
        <v>-8192</v>
      </c>
      <c r="D238" s="15">
        <f t="shared" si="159"/>
        <v>-1</v>
      </c>
      <c r="E238" s="15">
        <f t="shared" si="160"/>
        <v>0</v>
      </c>
      <c r="F238" s="15">
        <f t="shared" si="161"/>
        <v>-1</v>
      </c>
      <c r="G238" s="15">
        <v>531</v>
      </c>
      <c r="H238" s="15">
        <v>532</v>
      </c>
      <c r="I238" s="15">
        <v>233</v>
      </c>
      <c r="J238" s="15">
        <v>8</v>
      </c>
      <c r="K238" s="15">
        <v>646</v>
      </c>
      <c r="L238" s="15">
        <v>0</v>
      </c>
      <c r="M238" s="15">
        <f t="shared" si="162"/>
        <v>0</v>
      </c>
      <c r="O238" s="86">
        <f t="shared" si="163"/>
        <v>646</v>
      </c>
      <c r="P238" s="86">
        <f t="shared" si="164"/>
        <v>0.111083984375</v>
      </c>
      <c r="Q238" s="86">
        <f t="shared" si="165"/>
        <v>402</v>
      </c>
      <c r="R238" s="86" t="b">
        <f t="shared" si="166"/>
        <v>0</v>
      </c>
      <c r="S238" s="86" t="str">
        <f t="shared" si="167"/>
        <v>Dummy Node</v>
      </c>
      <c r="T238" s="86" t="str">
        <f t="shared" si="168"/>
        <v>N/A</v>
      </c>
      <c r="U238" s="86" t="str">
        <f t="shared" si="169"/>
        <v>N/A</v>
      </c>
      <c r="V238" s="86">
        <f t="shared" si="170"/>
        <v>399</v>
      </c>
      <c r="W238" s="86" t="b">
        <f t="shared" si="171"/>
        <v>0</v>
      </c>
      <c r="X238" s="86" t="str">
        <f t="shared" si="172"/>
        <v>Speed</v>
      </c>
      <c r="Y238" s="86" t="str">
        <f t="shared" si="173"/>
        <v>&gt;</v>
      </c>
      <c r="Z238" s="86">
        <f t="shared" si="174"/>
        <v>16.333740234375</v>
      </c>
      <c r="AA238" s="86">
        <f t="shared" si="175"/>
        <v>146</v>
      </c>
      <c r="AB238" s="86" t="b">
        <f t="shared" si="176"/>
        <v>1</v>
      </c>
      <c r="AC238" s="86" t="str">
        <f t="shared" si="177"/>
        <v>Distance</v>
      </c>
      <c r="AD238" s="86" t="str">
        <f t="shared" si="178"/>
        <v>&lt;=</v>
      </c>
      <c r="AE238" s="86">
        <f t="shared" si="179"/>
        <v>250.168701171875</v>
      </c>
      <c r="AF238" s="86">
        <f t="shared" si="180"/>
        <v>78</v>
      </c>
      <c r="AG238" s="86" t="b">
        <f t="shared" si="181"/>
        <v>0</v>
      </c>
      <c r="AH238" s="86" t="str">
        <f t="shared" si="182"/>
        <v>Distance</v>
      </c>
      <c r="AI238" s="86" t="str">
        <f t="shared" si="183"/>
        <v>&gt;</v>
      </c>
      <c r="AJ238" s="86">
        <f t="shared" si="184"/>
        <v>238.61767578125</v>
      </c>
      <c r="AK238" s="86">
        <f t="shared" si="185"/>
        <v>15</v>
      </c>
      <c r="AL238" s="86" t="b">
        <f t="shared" si="186"/>
        <v>0</v>
      </c>
      <c r="AM238" s="86" t="str">
        <f t="shared" si="187"/>
        <v>GEBR</v>
      </c>
      <c r="AN238" s="86" t="str">
        <f t="shared" si="188"/>
        <v>&gt;</v>
      </c>
      <c r="AO238" s="86">
        <f t="shared" si="189"/>
        <v>0.715087890625</v>
      </c>
      <c r="AP238" s="86">
        <f t="shared" si="190"/>
        <v>14</v>
      </c>
      <c r="AQ238" s="86" t="b">
        <f t="shared" si="191"/>
        <v>1</v>
      </c>
      <c r="AR238" s="86" t="str">
        <f t="shared" si="192"/>
        <v>Speed</v>
      </c>
      <c r="AS238" s="86" t="str">
        <f t="shared" si="193"/>
        <v>&lt;=</v>
      </c>
      <c r="AT238" s="86">
        <f t="shared" si="194"/>
        <v>17.291015625</v>
      </c>
      <c r="AU238" s="86">
        <f t="shared" si="195"/>
        <v>4</v>
      </c>
      <c r="AV238" s="86" t="b">
        <f t="shared" si="196"/>
        <v>0</v>
      </c>
      <c r="AW238" s="86" t="str">
        <f t="shared" si="197"/>
        <v>Distance</v>
      </c>
      <c r="AX238" s="86" t="str">
        <f t="shared" si="198"/>
        <v>&gt;</v>
      </c>
      <c r="AY238" s="86">
        <f t="shared" si="199"/>
        <v>211.703369140625</v>
      </c>
      <c r="AZ238" s="86">
        <f t="shared" si="200"/>
        <v>1</v>
      </c>
      <c r="BA238" s="86" t="b">
        <f t="shared" si="201"/>
        <v>0</v>
      </c>
      <c r="BB238" s="86" t="str">
        <f t="shared" si="202"/>
        <v>Speed</v>
      </c>
      <c r="BC238" s="86" t="str">
        <f t="shared" si="203"/>
        <v>&gt;</v>
      </c>
      <c r="BD238" s="86">
        <f t="shared" si="204"/>
        <v>12.778564453125</v>
      </c>
      <c r="BE238" s="86">
        <f t="shared" si="205"/>
        <v>0</v>
      </c>
      <c r="BF238" s="86" t="b">
        <f t="shared" si="206"/>
        <v>1</v>
      </c>
      <c r="BG238" s="86" t="str">
        <f t="shared" si="207"/>
        <v>Distance</v>
      </c>
      <c r="BH238" s="86" t="str">
        <f t="shared" si="208"/>
        <v>&lt;=</v>
      </c>
      <c r="BI238" s="86">
        <f t="shared" si="209"/>
        <v>341.0556640625</v>
      </c>
      <c r="BJ238" s="15">
        <f t="shared" si="210"/>
        <v>1</v>
      </c>
      <c r="BK238" s="15" t="str">
        <f t="shared" si="211"/>
        <v>Speed&gt;16,333740234375 AND Distance&lt;=250,168701171875 AND Distance&gt;238,61767578125 AND GEBR&gt;0,715087890625 AND Speed&lt;=17,291015625 AND Distance&gt;211,703369140625 AND Speed&gt;12,778564453125 AND Distance&lt;=341,0556640625</v>
      </c>
      <c r="BM238" s="15">
        <v>0.333251953125</v>
      </c>
      <c r="BN238" s="15">
        <v>0</v>
      </c>
      <c r="BO238" s="15" t="s">
        <v>2357</v>
      </c>
    </row>
    <row r="239" spans="1:67">
      <c r="A239" s="15">
        <v>236</v>
      </c>
      <c r="B239" s="15">
        <v>-2</v>
      </c>
      <c r="C239" s="15">
        <v>-8192</v>
      </c>
      <c r="D239" s="15">
        <f t="shared" si="159"/>
        <v>-1</v>
      </c>
      <c r="E239" s="15">
        <f t="shared" si="160"/>
        <v>0</v>
      </c>
      <c r="F239" s="15">
        <f t="shared" si="161"/>
        <v>-1</v>
      </c>
      <c r="G239" s="15">
        <v>533</v>
      </c>
      <c r="H239" s="15">
        <v>534</v>
      </c>
      <c r="I239" s="15">
        <v>233</v>
      </c>
      <c r="J239" s="15">
        <v>8</v>
      </c>
      <c r="K239" s="15">
        <v>663</v>
      </c>
      <c r="L239" s="15">
        <v>1365</v>
      </c>
      <c r="M239" s="15">
        <f t="shared" si="162"/>
        <v>0.333251953125</v>
      </c>
      <c r="O239" s="86">
        <f t="shared" si="163"/>
        <v>663</v>
      </c>
      <c r="P239" s="86">
        <f t="shared" si="164"/>
        <v>0.111083984375</v>
      </c>
      <c r="Q239" s="86">
        <f t="shared" si="165"/>
        <v>425</v>
      </c>
      <c r="R239" s="86" t="b">
        <f t="shared" si="166"/>
        <v>1</v>
      </c>
      <c r="S239" s="86" t="str">
        <f t="shared" si="167"/>
        <v>Dummy Node</v>
      </c>
      <c r="T239" s="86" t="str">
        <f t="shared" si="168"/>
        <v>N/A</v>
      </c>
      <c r="U239" s="86" t="str">
        <f t="shared" si="169"/>
        <v>N/A</v>
      </c>
      <c r="V239" s="86">
        <f t="shared" si="170"/>
        <v>424</v>
      </c>
      <c r="W239" s="86" t="b">
        <f t="shared" si="171"/>
        <v>1</v>
      </c>
      <c r="X239" s="86" t="str">
        <f t="shared" si="172"/>
        <v>Distance</v>
      </c>
      <c r="Y239" s="86" t="str">
        <f t="shared" si="173"/>
        <v>&lt;=</v>
      </c>
      <c r="Z239" s="86">
        <f t="shared" si="174"/>
        <v>120.72216796875</v>
      </c>
      <c r="AA239" s="86">
        <f t="shared" si="175"/>
        <v>151</v>
      </c>
      <c r="AB239" s="86" t="b">
        <f t="shared" si="176"/>
        <v>0</v>
      </c>
      <c r="AC239" s="86" t="str">
        <f t="shared" si="177"/>
        <v>Distance</v>
      </c>
      <c r="AD239" s="86" t="str">
        <f t="shared" si="178"/>
        <v>&gt;</v>
      </c>
      <c r="AE239" s="86">
        <f t="shared" si="179"/>
        <v>120.16064453125</v>
      </c>
      <c r="AF239" s="86">
        <f t="shared" si="180"/>
        <v>51</v>
      </c>
      <c r="AG239" s="86" t="b">
        <f t="shared" si="181"/>
        <v>1</v>
      </c>
      <c r="AH239" s="86" t="str">
        <f t="shared" si="182"/>
        <v>Distance</v>
      </c>
      <c r="AI239" s="86" t="str">
        <f t="shared" si="183"/>
        <v>&lt;=</v>
      </c>
      <c r="AJ239" s="86">
        <f t="shared" si="184"/>
        <v>122.067626953125</v>
      </c>
      <c r="AK239" s="86">
        <f t="shared" si="185"/>
        <v>49</v>
      </c>
      <c r="AL239" s="86" t="b">
        <f t="shared" si="186"/>
        <v>1</v>
      </c>
      <c r="AM239" s="86" t="str">
        <f t="shared" si="187"/>
        <v>Distance</v>
      </c>
      <c r="AN239" s="86" t="str">
        <f t="shared" si="188"/>
        <v>&lt;=</v>
      </c>
      <c r="AO239" s="86">
        <f t="shared" si="189"/>
        <v>150.097412109375</v>
      </c>
      <c r="AP239" s="86">
        <f t="shared" si="190"/>
        <v>13</v>
      </c>
      <c r="AQ239" s="86" t="b">
        <f t="shared" si="191"/>
        <v>1</v>
      </c>
      <c r="AR239" s="86" t="str">
        <f t="shared" si="192"/>
        <v>Speed</v>
      </c>
      <c r="AS239" s="86" t="str">
        <f t="shared" si="193"/>
        <v>&lt;=</v>
      </c>
      <c r="AT239" s="86">
        <f t="shared" si="194"/>
        <v>15.086181640625</v>
      </c>
      <c r="AU239" s="86">
        <f t="shared" si="195"/>
        <v>4</v>
      </c>
      <c r="AV239" s="86" t="b">
        <f t="shared" si="196"/>
        <v>1</v>
      </c>
      <c r="AW239" s="86" t="str">
        <f t="shared" si="197"/>
        <v>Distance</v>
      </c>
      <c r="AX239" s="86" t="str">
        <f t="shared" si="198"/>
        <v>&lt;=</v>
      </c>
      <c r="AY239" s="86">
        <f t="shared" si="199"/>
        <v>211.703369140625</v>
      </c>
      <c r="AZ239" s="86">
        <f t="shared" si="200"/>
        <v>1</v>
      </c>
      <c r="BA239" s="86" t="b">
        <f t="shared" si="201"/>
        <v>0</v>
      </c>
      <c r="BB239" s="86" t="str">
        <f t="shared" si="202"/>
        <v>Speed</v>
      </c>
      <c r="BC239" s="86" t="str">
        <f t="shared" si="203"/>
        <v>&gt;</v>
      </c>
      <c r="BD239" s="86">
        <f t="shared" si="204"/>
        <v>12.778564453125</v>
      </c>
      <c r="BE239" s="86">
        <f t="shared" si="205"/>
        <v>0</v>
      </c>
      <c r="BF239" s="86" t="b">
        <f t="shared" si="206"/>
        <v>1</v>
      </c>
      <c r="BG239" s="86" t="str">
        <f t="shared" si="207"/>
        <v>Distance</v>
      </c>
      <c r="BH239" s="86" t="str">
        <f t="shared" si="208"/>
        <v>&lt;=</v>
      </c>
      <c r="BI239" s="86">
        <f t="shared" si="209"/>
        <v>341.0556640625</v>
      </c>
      <c r="BJ239" s="15">
        <f t="shared" si="210"/>
        <v>1</v>
      </c>
      <c r="BK239" s="15" t="str">
        <f t="shared" si="211"/>
        <v>Distance&lt;=120,72216796875 AND Distance&gt;120,16064453125 AND Distance&lt;=122,067626953125 AND Distance&lt;=150,097412109375 AND Speed&lt;=15,086181640625 AND Distance&lt;=211,703369140625 AND Speed&gt;12,778564453125 AND Distance&lt;=341,0556640625</v>
      </c>
      <c r="BM239"/>
      <c r="BN239"/>
      <c r="BO239"/>
    </row>
    <row r="240" spans="1:67">
      <c r="A240" s="15">
        <v>237</v>
      </c>
      <c r="B240" s="15">
        <v>0</v>
      </c>
      <c r="C240" s="15">
        <v>692239</v>
      </c>
      <c r="D240" s="15">
        <f t="shared" si="159"/>
        <v>169</v>
      </c>
      <c r="E240" s="15">
        <f t="shared" si="160"/>
        <v>15</v>
      </c>
      <c r="F240" s="15">
        <f t="shared" si="161"/>
        <v>169.003662109375</v>
      </c>
      <c r="G240" s="15">
        <v>443</v>
      </c>
      <c r="H240" s="15">
        <v>444</v>
      </c>
      <c r="I240" s="15">
        <v>50</v>
      </c>
      <c r="J240" s="15">
        <v>5</v>
      </c>
      <c r="K240" s="15">
        <v>664</v>
      </c>
      <c r="L240" s="15">
        <v>2</v>
      </c>
      <c r="M240" s="15">
        <f t="shared" si="162"/>
        <v>4.8828125E-4</v>
      </c>
      <c r="O240" s="86">
        <f t="shared" si="163"/>
        <v>664</v>
      </c>
      <c r="P240" s="86">
        <f t="shared" si="164"/>
        <v>0.111083984375</v>
      </c>
      <c r="Q240" s="86">
        <f t="shared" si="165"/>
        <v>425</v>
      </c>
      <c r="R240" s="86" t="b">
        <f t="shared" si="166"/>
        <v>0</v>
      </c>
      <c r="S240" s="86" t="str">
        <f t="shared" si="167"/>
        <v>Dummy Node</v>
      </c>
      <c r="T240" s="86" t="str">
        <f t="shared" si="168"/>
        <v>N/A</v>
      </c>
      <c r="U240" s="86" t="str">
        <f t="shared" si="169"/>
        <v>N/A</v>
      </c>
      <c r="V240" s="86">
        <f t="shared" si="170"/>
        <v>424</v>
      </c>
      <c r="W240" s="86" t="b">
        <f t="shared" si="171"/>
        <v>1</v>
      </c>
      <c r="X240" s="86" t="str">
        <f t="shared" si="172"/>
        <v>Distance</v>
      </c>
      <c r="Y240" s="86" t="str">
        <f t="shared" si="173"/>
        <v>&lt;=</v>
      </c>
      <c r="Z240" s="86">
        <f t="shared" si="174"/>
        <v>120.72216796875</v>
      </c>
      <c r="AA240" s="86">
        <f t="shared" si="175"/>
        <v>151</v>
      </c>
      <c r="AB240" s="86" t="b">
        <f t="shared" si="176"/>
        <v>0</v>
      </c>
      <c r="AC240" s="86" t="str">
        <f t="shared" si="177"/>
        <v>Distance</v>
      </c>
      <c r="AD240" s="86" t="str">
        <f t="shared" si="178"/>
        <v>&gt;</v>
      </c>
      <c r="AE240" s="86">
        <f t="shared" si="179"/>
        <v>120.16064453125</v>
      </c>
      <c r="AF240" s="86">
        <f t="shared" si="180"/>
        <v>51</v>
      </c>
      <c r="AG240" s="86" t="b">
        <f t="shared" si="181"/>
        <v>1</v>
      </c>
      <c r="AH240" s="86" t="str">
        <f t="shared" si="182"/>
        <v>Distance</v>
      </c>
      <c r="AI240" s="86" t="str">
        <f t="shared" si="183"/>
        <v>&lt;=</v>
      </c>
      <c r="AJ240" s="86">
        <f t="shared" si="184"/>
        <v>122.067626953125</v>
      </c>
      <c r="AK240" s="86">
        <f t="shared" si="185"/>
        <v>49</v>
      </c>
      <c r="AL240" s="86" t="b">
        <f t="shared" si="186"/>
        <v>1</v>
      </c>
      <c r="AM240" s="86" t="str">
        <f t="shared" si="187"/>
        <v>Distance</v>
      </c>
      <c r="AN240" s="86" t="str">
        <f t="shared" si="188"/>
        <v>&lt;=</v>
      </c>
      <c r="AO240" s="86">
        <f t="shared" si="189"/>
        <v>150.097412109375</v>
      </c>
      <c r="AP240" s="86">
        <f t="shared" si="190"/>
        <v>13</v>
      </c>
      <c r="AQ240" s="86" t="b">
        <f t="shared" si="191"/>
        <v>1</v>
      </c>
      <c r="AR240" s="86" t="str">
        <f t="shared" si="192"/>
        <v>Speed</v>
      </c>
      <c r="AS240" s="86" t="str">
        <f t="shared" si="193"/>
        <v>&lt;=</v>
      </c>
      <c r="AT240" s="86">
        <f t="shared" si="194"/>
        <v>15.086181640625</v>
      </c>
      <c r="AU240" s="86">
        <f t="shared" si="195"/>
        <v>4</v>
      </c>
      <c r="AV240" s="86" t="b">
        <f t="shared" si="196"/>
        <v>1</v>
      </c>
      <c r="AW240" s="86" t="str">
        <f t="shared" si="197"/>
        <v>Distance</v>
      </c>
      <c r="AX240" s="86" t="str">
        <f t="shared" si="198"/>
        <v>&lt;=</v>
      </c>
      <c r="AY240" s="86">
        <f t="shared" si="199"/>
        <v>211.703369140625</v>
      </c>
      <c r="AZ240" s="86">
        <f t="shared" si="200"/>
        <v>1</v>
      </c>
      <c r="BA240" s="86" t="b">
        <f t="shared" si="201"/>
        <v>0</v>
      </c>
      <c r="BB240" s="86" t="str">
        <f t="shared" si="202"/>
        <v>Speed</v>
      </c>
      <c r="BC240" s="86" t="str">
        <f t="shared" si="203"/>
        <v>&gt;</v>
      </c>
      <c r="BD240" s="86">
        <f t="shared" si="204"/>
        <v>12.778564453125</v>
      </c>
      <c r="BE240" s="86">
        <f t="shared" si="205"/>
        <v>0</v>
      </c>
      <c r="BF240" s="86" t="b">
        <f t="shared" si="206"/>
        <v>1</v>
      </c>
      <c r="BG240" s="86" t="str">
        <f t="shared" si="207"/>
        <v>Distance</v>
      </c>
      <c r="BH240" s="86" t="str">
        <f t="shared" si="208"/>
        <v>&lt;=</v>
      </c>
      <c r="BI240" s="86">
        <f t="shared" si="209"/>
        <v>341.0556640625</v>
      </c>
      <c r="BJ240" s="15">
        <f t="shared" si="210"/>
        <v>1</v>
      </c>
      <c r="BK240" s="15" t="str">
        <f t="shared" si="211"/>
        <v>Distance&lt;=120,72216796875 AND Distance&gt;120,16064453125 AND Distance&lt;=122,067626953125 AND Distance&lt;=150,097412109375 AND Speed&lt;=15,086181640625 AND Distance&lt;=211,703369140625 AND Speed&gt;12,778564453125 AND Distance&lt;=341,0556640625</v>
      </c>
      <c r="BM240"/>
      <c r="BN240"/>
      <c r="BO240"/>
    </row>
    <row r="241" spans="1:67">
      <c r="A241" s="15">
        <v>238</v>
      </c>
      <c r="B241" s="15">
        <v>1</v>
      </c>
      <c r="C241" s="15">
        <v>76002</v>
      </c>
      <c r="D241" s="15">
        <f t="shared" si="159"/>
        <v>18</v>
      </c>
      <c r="E241" s="15">
        <f t="shared" si="160"/>
        <v>2274</v>
      </c>
      <c r="F241" s="15">
        <f t="shared" si="161"/>
        <v>18.55517578125</v>
      </c>
      <c r="G241" s="15">
        <v>239</v>
      </c>
      <c r="H241" s="15">
        <v>240</v>
      </c>
      <c r="I241" s="15">
        <v>50</v>
      </c>
      <c r="J241" s="15">
        <v>5</v>
      </c>
      <c r="K241" s="15">
        <v>665</v>
      </c>
      <c r="L241" s="15">
        <v>58</v>
      </c>
      <c r="M241" s="15">
        <f t="shared" si="162"/>
        <v>1.416015625E-2</v>
      </c>
      <c r="O241" s="86">
        <f t="shared" si="163"/>
        <v>665</v>
      </c>
      <c r="P241" s="86">
        <f t="shared" si="164"/>
        <v>0</v>
      </c>
      <c r="Q241" s="86">
        <f t="shared" si="165"/>
        <v>426</v>
      </c>
      <c r="R241" s="86" t="b">
        <f t="shared" si="166"/>
        <v>1</v>
      </c>
      <c r="S241" s="86" t="str">
        <f t="shared" si="167"/>
        <v>Dummy Node</v>
      </c>
      <c r="T241" s="86" t="str">
        <f t="shared" si="168"/>
        <v>N/A</v>
      </c>
      <c r="U241" s="86" t="str">
        <f t="shared" si="169"/>
        <v>N/A</v>
      </c>
      <c r="V241" s="86">
        <f t="shared" si="170"/>
        <v>424</v>
      </c>
      <c r="W241" s="86" t="b">
        <f t="shared" si="171"/>
        <v>0</v>
      </c>
      <c r="X241" s="86" t="str">
        <f t="shared" si="172"/>
        <v>Distance</v>
      </c>
      <c r="Y241" s="86" t="str">
        <f t="shared" si="173"/>
        <v>&gt;</v>
      </c>
      <c r="Z241" s="86">
        <f t="shared" si="174"/>
        <v>120.72216796875</v>
      </c>
      <c r="AA241" s="86">
        <f t="shared" si="175"/>
        <v>151</v>
      </c>
      <c r="AB241" s="86" t="b">
        <f t="shared" si="176"/>
        <v>0</v>
      </c>
      <c r="AC241" s="86" t="str">
        <f t="shared" si="177"/>
        <v>Distance</v>
      </c>
      <c r="AD241" s="86" t="str">
        <f t="shared" si="178"/>
        <v>&gt;</v>
      </c>
      <c r="AE241" s="86">
        <f t="shared" si="179"/>
        <v>120.16064453125</v>
      </c>
      <c r="AF241" s="86">
        <f t="shared" si="180"/>
        <v>51</v>
      </c>
      <c r="AG241" s="86" t="b">
        <f t="shared" si="181"/>
        <v>1</v>
      </c>
      <c r="AH241" s="86" t="str">
        <f t="shared" si="182"/>
        <v>Distance</v>
      </c>
      <c r="AI241" s="86" t="str">
        <f t="shared" si="183"/>
        <v>&lt;=</v>
      </c>
      <c r="AJ241" s="86">
        <f t="shared" si="184"/>
        <v>122.067626953125</v>
      </c>
      <c r="AK241" s="86">
        <f t="shared" si="185"/>
        <v>49</v>
      </c>
      <c r="AL241" s="86" t="b">
        <f t="shared" si="186"/>
        <v>1</v>
      </c>
      <c r="AM241" s="86" t="str">
        <f t="shared" si="187"/>
        <v>Distance</v>
      </c>
      <c r="AN241" s="86" t="str">
        <f t="shared" si="188"/>
        <v>&lt;=</v>
      </c>
      <c r="AO241" s="86">
        <f t="shared" si="189"/>
        <v>150.097412109375</v>
      </c>
      <c r="AP241" s="86">
        <f t="shared" si="190"/>
        <v>13</v>
      </c>
      <c r="AQ241" s="86" t="b">
        <f t="shared" si="191"/>
        <v>1</v>
      </c>
      <c r="AR241" s="86" t="str">
        <f t="shared" si="192"/>
        <v>Speed</v>
      </c>
      <c r="AS241" s="86" t="str">
        <f t="shared" si="193"/>
        <v>&lt;=</v>
      </c>
      <c r="AT241" s="86">
        <f t="shared" si="194"/>
        <v>15.086181640625</v>
      </c>
      <c r="AU241" s="86">
        <f t="shared" si="195"/>
        <v>4</v>
      </c>
      <c r="AV241" s="86" t="b">
        <f t="shared" si="196"/>
        <v>1</v>
      </c>
      <c r="AW241" s="86" t="str">
        <f t="shared" si="197"/>
        <v>Distance</v>
      </c>
      <c r="AX241" s="86" t="str">
        <f t="shared" si="198"/>
        <v>&lt;=</v>
      </c>
      <c r="AY241" s="86">
        <f t="shared" si="199"/>
        <v>211.703369140625</v>
      </c>
      <c r="AZ241" s="86">
        <f t="shared" si="200"/>
        <v>1</v>
      </c>
      <c r="BA241" s="86" t="b">
        <f t="shared" si="201"/>
        <v>0</v>
      </c>
      <c r="BB241" s="86" t="str">
        <f t="shared" si="202"/>
        <v>Speed</v>
      </c>
      <c r="BC241" s="86" t="str">
        <f t="shared" si="203"/>
        <v>&gt;</v>
      </c>
      <c r="BD241" s="86">
        <f t="shared" si="204"/>
        <v>12.778564453125</v>
      </c>
      <c r="BE241" s="86">
        <f t="shared" si="205"/>
        <v>0</v>
      </c>
      <c r="BF241" s="86" t="b">
        <f t="shared" si="206"/>
        <v>1</v>
      </c>
      <c r="BG241" s="86" t="str">
        <f t="shared" si="207"/>
        <v>Distance</v>
      </c>
      <c r="BH241" s="86" t="str">
        <f t="shared" si="208"/>
        <v>&lt;=</v>
      </c>
      <c r="BI241" s="86">
        <f t="shared" si="209"/>
        <v>341.0556640625</v>
      </c>
      <c r="BJ241" s="15">
        <f t="shared" si="210"/>
        <v>1</v>
      </c>
      <c r="BK241" s="15" t="str">
        <f t="shared" si="211"/>
        <v>Distance&gt;120,72216796875 AND Distance&gt;120,16064453125 AND Distance&lt;=122,067626953125 AND Distance&lt;=150,097412109375 AND Speed&lt;=15,086181640625 AND Distance&lt;=211,703369140625 AND Speed&gt;12,778564453125 AND Distance&lt;=341,0556640625</v>
      </c>
      <c r="BM241"/>
      <c r="BN241"/>
      <c r="BO241"/>
    </row>
    <row r="242" spans="1:67">
      <c r="A242" s="15">
        <v>239</v>
      </c>
      <c r="B242" s="15">
        <v>2</v>
      </c>
      <c r="C242" s="15">
        <v>4285</v>
      </c>
      <c r="D242" s="15">
        <f t="shared" si="159"/>
        <v>1</v>
      </c>
      <c r="E242" s="15">
        <f t="shared" si="160"/>
        <v>189</v>
      </c>
      <c r="F242" s="15">
        <f t="shared" si="161"/>
        <v>1.046142578125</v>
      </c>
      <c r="G242" s="15">
        <v>241</v>
      </c>
      <c r="H242" s="15">
        <v>242</v>
      </c>
      <c r="I242" s="15">
        <v>238</v>
      </c>
      <c r="J242" s="15">
        <v>6</v>
      </c>
      <c r="K242" s="15">
        <v>666</v>
      </c>
      <c r="L242" s="15">
        <v>306</v>
      </c>
      <c r="M242" s="15">
        <f t="shared" si="162"/>
        <v>7.470703125E-2</v>
      </c>
      <c r="O242" s="86">
        <f t="shared" si="163"/>
        <v>666</v>
      </c>
      <c r="P242" s="86">
        <f t="shared" si="164"/>
        <v>0</v>
      </c>
      <c r="Q242" s="86">
        <f t="shared" si="165"/>
        <v>426</v>
      </c>
      <c r="R242" s="86" t="b">
        <f t="shared" si="166"/>
        <v>0</v>
      </c>
      <c r="S242" s="86" t="str">
        <f t="shared" si="167"/>
        <v>Dummy Node</v>
      </c>
      <c r="T242" s="86" t="str">
        <f t="shared" si="168"/>
        <v>N/A</v>
      </c>
      <c r="U242" s="86" t="str">
        <f t="shared" si="169"/>
        <v>N/A</v>
      </c>
      <c r="V242" s="86">
        <f t="shared" si="170"/>
        <v>424</v>
      </c>
      <c r="W242" s="86" t="b">
        <f t="shared" si="171"/>
        <v>0</v>
      </c>
      <c r="X242" s="86" t="str">
        <f t="shared" si="172"/>
        <v>Distance</v>
      </c>
      <c r="Y242" s="86" t="str">
        <f t="shared" si="173"/>
        <v>&gt;</v>
      </c>
      <c r="Z242" s="86">
        <f t="shared" si="174"/>
        <v>120.72216796875</v>
      </c>
      <c r="AA242" s="86">
        <f t="shared" si="175"/>
        <v>151</v>
      </c>
      <c r="AB242" s="86" t="b">
        <f t="shared" si="176"/>
        <v>0</v>
      </c>
      <c r="AC242" s="86" t="str">
        <f t="shared" si="177"/>
        <v>Distance</v>
      </c>
      <c r="AD242" s="86" t="str">
        <f t="shared" si="178"/>
        <v>&gt;</v>
      </c>
      <c r="AE242" s="86">
        <f t="shared" si="179"/>
        <v>120.16064453125</v>
      </c>
      <c r="AF242" s="86">
        <f t="shared" si="180"/>
        <v>51</v>
      </c>
      <c r="AG242" s="86" t="b">
        <f t="shared" si="181"/>
        <v>1</v>
      </c>
      <c r="AH242" s="86" t="str">
        <f t="shared" si="182"/>
        <v>Distance</v>
      </c>
      <c r="AI242" s="86" t="str">
        <f t="shared" si="183"/>
        <v>&lt;=</v>
      </c>
      <c r="AJ242" s="86">
        <f t="shared" si="184"/>
        <v>122.067626953125</v>
      </c>
      <c r="AK242" s="86">
        <f t="shared" si="185"/>
        <v>49</v>
      </c>
      <c r="AL242" s="86" t="b">
        <f t="shared" si="186"/>
        <v>1</v>
      </c>
      <c r="AM242" s="86" t="str">
        <f t="shared" si="187"/>
        <v>Distance</v>
      </c>
      <c r="AN242" s="86" t="str">
        <f t="shared" si="188"/>
        <v>&lt;=</v>
      </c>
      <c r="AO242" s="86">
        <f t="shared" si="189"/>
        <v>150.097412109375</v>
      </c>
      <c r="AP242" s="86">
        <f t="shared" si="190"/>
        <v>13</v>
      </c>
      <c r="AQ242" s="86" t="b">
        <f t="shared" si="191"/>
        <v>1</v>
      </c>
      <c r="AR242" s="86" t="str">
        <f t="shared" si="192"/>
        <v>Speed</v>
      </c>
      <c r="AS242" s="86" t="str">
        <f t="shared" si="193"/>
        <v>&lt;=</v>
      </c>
      <c r="AT242" s="86">
        <f t="shared" si="194"/>
        <v>15.086181640625</v>
      </c>
      <c r="AU242" s="86">
        <f t="shared" si="195"/>
        <v>4</v>
      </c>
      <c r="AV242" s="86" t="b">
        <f t="shared" si="196"/>
        <v>1</v>
      </c>
      <c r="AW242" s="86" t="str">
        <f t="shared" si="197"/>
        <v>Distance</v>
      </c>
      <c r="AX242" s="86" t="str">
        <f t="shared" si="198"/>
        <v>&lt;=</v>
      </c>
      <c r="AY242" s="86">
        <f t="shared" si="199"/>
        <v>211.703369140625</v>
      </c>
      <c r="AZ242" s="86">
        <f t="shared" si="200"/>
        <v>1</v>
      </c>
      <c r="BA242" s="86" t="b">
        <f t="shared" si="201"/>
        <v>0</v>
      </c>
      <c r="BB242" s="86" t="str">
        <f t="shared" si="202"/>
        <v>Speed</v>
      </c>
      <c r="BC242" s="86" t="str">
        <f t="shared" si="203"/>
        <v>&gt;</v>
      </c>
      <c r="BD242" s="86">
        <f t="shared" si="204"/>
        <v>12.778564453125</v>
      </c>
      <c r="BE242" s="86">
        <f t="shared" si="205"/>
        <v>0</v>
      </c>
      <c r="BF242" s="86" t="b">
        <f t="shared" si="206"/>
        <v>1</v>
      </c>
      <c r="BG242" s="86" t="str">
        <f t="shared" si="207"/>
        <v>Distance</v>
      </c>
      <c r="BH242" s="86" t="str">
        <f t="shared" si="208"/>
        <v>&lt;=</v>
      </c>
      <c r="BI242" s="86">
        <f t="shared" si="209"/>
        <v>341.0556640625</v>
      </c>
      <c r="BJ242" s="15">
        <f t="shared" si="210"/>
        <v>1</v>
      </c>
      <c r="BK242" s="15" t="str">
        <f t="shared" si="211"/>
        <v>Distance&gt;120,72216796875 AND Distance&gt;120,16064453125 AND Distance&lt;=122,067626953125 AND Distance&lt;=150,097412109375 AND Speed&lt;=15,086181640625 AND Distance&lt;=211,703369140625 AND Speed&gt;12,778564453125 AND Distance&lt;=341,0556640625</v>
      </c>
      <c r="BM242"/>
      <c r="BN242"/>
      <c r="BO242"/>
    </row>
    <row r="243" spans="1:67">
      <c r="A243" s="15">
        <v>240</v>
      </c>
      <c r="B243" s="15">
        <v>-2</v>
      </c>
      <c r="C243" s="15">
        <v>-8192</v>
      </c>
      <c r="D243" s="15">
        <f t="shared" si="159"/>
        <v>-1</v>
      </c>
      <c r="E243" s="15">
        <f t="shared" si="160"/>
        <v>0</v>
      </c>
      <c r="F243" s="15">
        <f t="shared" si="161"/>
        <v>-1</v>
      </c>
      <c r="G243" s="15">
        <v>535</v>
      </c>
      <c r="H243" s="15">
        <v>536</v>
      </c>
      <c r="I243" s="15">
        <v>238</v>
      </c>
      <c r="J243" s="15">
        <v>6</v>
      </c>
      <c r="K243" s="15">
        <v>671</v>
      </c>
      <c r="L243" s="15">
        <v>0</v>
      </c>
      <c r="M243" s="15">
        <f t="shared" si="162"/>
        <v>0</v>
      </c>
      <c r="O243" s="86">
        <f t="shared" si="163"/>
        <v>671</v>
      </c>
      <c r="P243" s="86">
        <f t="shared" si="164"/>
        <v>0</v>
      </c>
      <c r="Q243" s="86">
        <f t="shared" si="165"/>
        <v>435</v>
      </c>
      <c r="R243" s="86" t="b">
        <f t="shared" si="166"/>
        <v>1</v>
      </c>
      <c r="S243" s="86" t="str">
        <f t="shared" si="167"/>
        <v>Dummy Node</v>
      </c>
      <c r="T243" s="86" t="str">
        <f t="shared" si="168"/>
        <v>N/A</v>
      </c>
      <c r="U243" s="86" t="str">
        <f t="shared" si="169"/>
        <v>N/A</v>
      </c>
      <c r="V243" s="86">
        <f t="shared" si="170"/>
        <v>433</v>
      </c>
      <c r="W243" s="86" t="b">
        <f t="shared" si="171"/>
        <v>1</v>
      </c>
      <c r="X243" s="86" t="str">
        <f t="shared" si="172"/>
        <v>Distance</v>
      </c>
      <c r="Y243" s="86" t="str">
        <f t="shared" si="173"/>
        <v>&lt;=</v>
      </c>
      <c r="Z243" s="86">
        <f t="shared" si="174"/>
        <v>49.829345703125</v>
      </c>
      <c r="AA243" s="86">
        <f t="shared" si="175"/>
        <v>192</v>
      </c>
      <c r="AB243" s="86" t="b">
        <f t="shared" si="176"/>
        <v>1</v>
      </c>
      <c r="AC243" s="86" t="str">
        <f t="shared" si="177"/>
        <v>Speed</v>
      </c>
      <c r="AD243" s="86" t="str">
        <f t="shared" si="178"/>
        <v>&lt;=</v>
      </c>
      <c r="AE243" s="86">
        <f t="shared" si="179"/>
        <v>7.7939453125</v>
      </c>
      <c r="AF243" s="86">
        <f t="shared" si="180"/>
        <v>65</v>
      </c>
      <c r="AG243" s="86" t="b">
        <f t="shared" si="181"/>
        <v>0</v>
      </c>
      <c r="AH243" s="86" t="str">
        <f t="shared" si="182"/>
        <v>Speed</v>
      </c>
      <c r="AI243" s="86" t="str">
        <f t="shared" si="183"/>
        <v>&gt;</v>
      </c>
      <c r="AJ243" s="86">
        <f t="shared" si="184"/>
        <v>6.729736328125</v>
      </c>
      <c r="AK243" s="86">
        <f t="shared" si="185"/>
        <v>18</v>
      </c>
      <c r="AL243" s="86" t="b">
        <f t="shared" si="186"/>
        <v>1</v>
      </c>
      <c r="AM243" s="86" t="str">
        <f t="shared" si="187"/>
        <v>Distance</v>
      </c>
      <c r="AN243" s="86" t="str">
        <f t="shared" si="188"/>
        <v>&lt;=</v>
      </c>
      <c r="AO243" s="86">
        <f t="shared" si="189"/>
        <v>62.364990234375</v>
      </c>
      <c r="AP243" s="86">
        <f t="shared" si="190"/>
        <v>5</v>
      </c>
      <c r="AQ243" s="86" t="b">
        <f t="shared" si="191"/>
        <v>0</v>
      </c>
      <c r="AR243" s="86" t="str">
        <f t="shared" si="192"/>
        <v>Speed</v>
      </c>
      <c r="AS243" s="86" t="str">
        <f t="shared" si="193"/>
        <v>&gt;</v>
      </c>
      <c r="AT243" s="86">
        <f t="shared" si="194"/>
        <v>5.92333984375</v>
      </c>
      <c r="AU243" s="86">
        <f t="shared" si="195"/>
        <v>3</v>
      </c>
      <c r="AV243" s="86" t="b">
        <f t="shared" si="196"/>
        <v>1</v>
      </c>
      <c r="AW243" s="86" t="str">
        <f t="shared" si="197"/>
        <v>Distance</v>
      </c>
      <c r="AX243" s="86" t="str">
        <f t="shared" si="198"/>
        <v>&lt;=</v>
      </c>
      <c r="AY243" s="86">
        <f t="shared" si="199"/>
        <v>87.981201171875</v>
      </c>
      <c r="AZ243" s="86">
        <f t="shared" si="200"/>
        <v>1</v>
      </c>
      <c r="BA243" s="86" t="b">
        <f t="shared" si="201"/>
        <v>1</v>
      </c>
      <c r="BB243" s="86" t="str">
        <f t="shared" si="202"/>
        <v>Speed</v>
      </c>
      <c r="BC243" s="86" t="str">
        <f t="shared" si="203"/>
        <v>&lt;=</v>
      </c>
      <c r="BD243" s="86">
        <f t="shared" si="204"/>
        <v>12.778564453125</v>
      </c>
      <c r="BE243" s="86">
        <f t="shared" si="205"/>
        <v>0</v>
      </c>
      <c r="BF243" s="86" t="b">
        <f t="shared" si="206"/>
        <v>1</v>
      </c>
      <c r="BG243" s="86" t="str">
        <f t="shared" si="207"/>
        <v>Distance</v>
      </c>
      <c r="BH243" s="86" t="str">
        <f t="shared" si="208"/>
        <v>&lt;=</v>
      </c>
      <c r="BI243" s="86">
        <f t="shared" si="209"/>
        <v>341.0556640625</v>
      </c>
      <c r="BJ243" s="15">
        <f t="shared" si="210"/>
        <v>1</v>
      </c>
      <c r="BK243" s="15" t="str">
        <f t="shared" si="211"/>
        <v>Distance&lt;=49,829345703125 AND Speed&lt;=7,7939453125 AND Speed&gt;6,729736328125 AND Distance&lt;=62,364990234375 AND Speed&gt;5,92333984375 AND Distance&lt;=87,981201171875 AND Speed&lt;=12,778564453125 AND Distance&lt;=341,0556640625</v>
      </c>
      <c r="BM243"/>
      <c r="BN243"/>
      <c r="BO243"/>
    </row>
    <row r="244" spans="1:67">
      <c r="A244" s="15">
        <v>241</v>
      </c>
      <c r="B244" s="15">
        <v>1</v>
      </c>
      <c r="C244" s="15">
        <v>66524</v>
      </c>
      <c r="D244" s="15">
        <f t="shared" si="159"/>
        <v>16</v>
      </c>
      <c r="E244" s="15">
        <f t="shared" si="160"/>
        <v>988</v>
      </c>
      <c r="F244" s="15">
        <f t="shared" si="161"/>
        <v>16.2412109375</v>
      </c>
      <c r="G244" s="15">
        <v>457</v>
      </c>
      <c r="H244" s="15">
        <v>458</v>
      </c>
      <c r="I244" s="15">
        <v>239</v>
      </c>
      <c r="J244" s="15">
        <v>7</v>
      </c>
      <c r="K244" s="15">
        <v>672</v>
      </c>
      <c r="L244" s="15">
        <v>16</v>
      </c>
      <c r="M244" s="15">
        <f t="shared" si="162"/>
        <v>3.90625E-3</v>
      </c>
      <c r="O244" s="86">
        <f t="shared" si="163"/>
        <v>672</v>
      </c>
      <c r="P244" s="86">
        <f t="shared" si="164"/>
        <v>0</v>
      </c>
      <c r="Q244" s="86">
        <f t="shared" si="165"/>
        <v>435</v>
      </c>
      <c r="R244" s="86" t="b">
        <f t="shared" si="166"/>
        <v>0</v>
      </c>
      <c r="S244" s="86" t="str">
        <f t="shared" si="167"/>
        <v>Dummy Node</v>
      </c>
      <c r="T244" s="86" t="str">
        <f t="shared" si="168"/>
        <v>N/A</v>
      </c>
      <c r="U244" s="86" t="str">
        <f t="shared" si="169"/>
        <v>N/A</v>
      </c>
      <c r="V244" s="86">
        <f t="shared" si="170"/>
        <v>433</v>
      </c>
      <c r="W244" s="86" t="b">
        <f t="shared" si="171"/>
        <v>1</v>
      </c>
      <c r="X244" s="86" t="str">
        <f t="shared" si="172"/>
        <v>Distance</v>
      </c>
      <c r="Y244" s="86" t="str">
        <f t="shared" si="173"/>
        <v>&lt;=</v>
      </c>
      <c r="Z244" s="86">
        <f t="shared" si="174"/>
        <v>49.829345703125</v>
      </c>
      <c r="AA244" s="86">
        <f t="shared" si="175"/>
        <v>192</v>
      </c>
      <c r="AB244" s="86" t="b">
        <f t="shared" si="176"/>
        <v>1</v>
      </c>
      <c r="AC244" s="86" t="str">
        <f t="shared" si="177"/>
        <v>Speed</v>
      </c>
      <c r="AD244" s="86" t="str">
        <f t="shared" si="178"/>
        <v>&lt;=</v>
      </c>
      <c r="AE244" s="86">
        <f t="shared" si="179"/>
        <v>7.7939453125</v>
      </c>
      <c r="AF244" s="86">
        <f t="shared" si="180"/>
        <v>65</v>
      </c>
      <c r="AG244" s="86" t="b">
        <f t="shared" si="181"/>
        <v>0</v>
      </c>
      <c r="AH244" s="86" t="str">
        <f t="shared" si="182"/>
        <v>Speed</v>
      </c>
      <c r="AI244" s="86" t="str">
        <f t="shared" si="183"/>
        <v>&gt;</v>
      </c>
      <c r="AJ244" s="86">
        <f t="shared" si="184"/>
        <v>6.729736328125</v>
      </c>
      <c r="AK244" s="86">
        <f t="shared" si="185"/>
        <v>18</v>
      </c>
      <c r="AL244" s="86" t="b">
        <f t="shared" si="186"/>
        <v>1</v>
      </c>
      <c r="AM244" s="86" t="str">
        <f t="shared" si="187"/>
        <v>Distance</v>
      </c>
      <c r="AN244" s="86" t="str">
        <f t="shared" si="188"/>
        <v>&lt;=</v>
      </c>
      <c r="AO244" s="86">
        <f t="shared" si="189"/>
        <v>62.364990234375</v>
      </c>
      <c r="AP244" s="86">
        <f t="shared" si="190"/>
        <v>5</v>
      </c>
      <c r="AQ244" s="86" t="b">
        <f t="shared" si="191"/>
        <v>0</v>
      </c>
      <c r="AR244" s="86" t="str">
        <f t="shared" si="192"/>
        <v>Speed</v>
      </c>
      <c r="AS244" s="86" t="str">
        <f t="shared" si="193"/>
        <v>&gt;</v>
      </c>
      <c r="AT244" s="86">
        <f t="shared" si="194"/>
        <v>5.92333984375</v>
      </c>
      <c r="AU244" s="86">
        <f t="shared" si="195"/>
        <v>3</v>
      </c>
      <c r="AV244" s="86" t="b">
        <f t="shared" si="196"/>
        <v>1</v>
      </c>
      <c r="AW244" s="86" t="str">
        <f t="shared" si="197"/>
        <v>Distance</v>
      </c>
      <c r="AX244" s="86" t="str">
        <f t="shared" si="198"/>
        <v>&lt;=</v>
      </c>
      <c r="AY244" s="86">
        <f t="shared" si="199"/>
        <v>87.981201171875</v>
      </c>
      <c r="AZ244" s="86">
        <f t="shared" si="200"/>
        <v>1</v>
      </c>
      <c r="BA244" s="86" t="b">
        <f t="shared" si="201"/>
        <v>1</v>
      </c>
      <c r="BB244" s="86" t="str">
        <f t="shared" si="202"/>
        <v>Speed</v>
      </c>
      <c r="BC244" s="86" t="str">
        <f t="shared" si="203"/>
        <v>&lt;=</v>
      </c>
      <c r="BD244" s="86">
        <f t="shared" si="204"/>
        <v>12.778564453125</v>
      </c>
      <c r="BE244" s="86">
        <f t="shared" si="205"/>
        <v>0</v>
      </c>
      <c r="BF244" s="86" t="b">
        <f t="shared" si="206"/>
        <v>1</v>
      </c>
      <c r="BG244" s="86" t="str">
        <f t="shared" si="207"/>
        <v>Distance</v>
      </c>
      <c r="BH244" s="86" t="str">
        <f t="shared" si="208"/>
        <v>&lt;=</v>
      </c>
      <c r="BI244" s="86">
        <f t="shared" si="209"/>
        <v>341.0556640625</v>
      </c>
      <c r="BJ244" s="15">
        <f t="shared" si="210"/>
        <v>1</v>
      </c>
      <c r="BK244" s="15" t="str">
        <f t="shared" si="211"/>
        <v>Distance&lt;=49,829345703125 AND Speed&lt;=7,7939453125 AND Speed&gt;6,729736328125 AND Distance&lt;=62,364990234375 AND Speed&gt;5,92333984375 AND Distance&lt;=87,981201171875 AND Speed&lt;=12,778564453125 AND Distance&lt;=341,0556640625</v>
      </c>
      <c r="BM244"/>
      <c r="BN244"/>
      <c r="BO244"/>
    </row>
    <row r="245" spans="1:67">
      <c r="A245" s="15">
        <v>242</v>
      </c>
      <c r="B245" s="15">
        <v>1</v>
      </c>
      <c r="C245" s="15">
        <v>69889</v>
      </c>
      <c r="D245" s="15">
        <f t="shared" si="159"/>
        <v>17</v>
      </c>
      <c r="E245" s="15">
        <f t="shared" si="160"/>
        <v>257</v>
      </c>
      <c r="F245" s="15">
        <f t="shared" si="161"/>
        <v>17.062744140625</v>
      </c>
      <c r="G245" s="15">
        <v>243</v>
      </c>
      <c r="H245" s="15">
        <v>244</v>
      </c>
      <c r="I245" s="15">
        <v>239</v>
      </c>
      <c r="J245" s="15">
        <v>7</v>
      </c>
      <c r="K245" s="15">
        <v>675</v>
      </c>
      <c r="L245" s="15">
        <v>1101</v>
      </c>
      <c r="M245" s="15">
        <f t="shared" si="162"/>
        <v>0.268798828125</v>
      </c>
      <c r="O245" s="86">
        <f t="shared" si="163"/>
        <v>675</v>
      </c>
      <c r="P245" s="86">
        <f t="shared" si="164"/>
        <v>0</v>
      </c>
      <c r="Q245" s="86">
        <f t="shared" si="165"/>
        <v>448</v>
      </c>
      <c r="R245" s="86" t="b">
        <f t="shared" si="166"/>
        <v>1</v>
      </c>
      <c r="S245" s="86" t="str">
        <f t="shared" si="167"/>
        <v>Dummy Node</v>
      </c>
      <c r="T245" s="86" t="str">
        <f t="shared" si="168"/>
        <v>N/A</v>
      </c>
      <c r="U245" s="86" t="str">
        <f t="shared" si="169"/>
        <v>N/A</v>
      </c>
      <c r="V245" s="86">
        <f t="shared" si="170"/>
        <v>446</v>
      </c>
      <c r="W245" s="86" t="b">
        <f t="shared" si="171"/>
        <v>0</v>
      </c>
      <c r="X245" s="86" t="str">
        <f t="shared" si="172"/>
        <v>Speed</v>
      </c>
      <c r="Y245" s="86" t="str">
        <f t="shared" si="173"/>
        <v>&gt;</v>
      </c>
      <c r="Z245" s="86">
        <f t="shared" si="174"/>
        <v>16.519775390625</v>
      </c>
      <c r="AA245" s="86">
        <f t="shared" si="175"/>
        <v>444</v>
      </c>
      <c r="AB245" s="86" t="b">
        <f t="shared" si="176"/>
        <v>0</v>
      </c>
      <c r="AC245" s="86" t="str">
        <f t="shared" si="177"/>
        <v>Speed</v>
      </c>
      <c r="AD245" s="86" t="str">
        <f t="shared" si="178"/>
        <v>&gt;</v>
      </c>
      <c r="AE245" s="86">
        <f t="shared" si="179"/>
        <v>15.46533203125</v>
      </c>
      <c r="AF245" s="86">
        <f t="shared" si="180"/>
        <v>237</v>
      </c>
      <c r="AG245" s="86" t="b">
        <f t="shared" si="181"/>
        <v>0</v>
      </c>
      <c r="AH245" s="86" t="str">
        <f t="shared" si="182"/>
        <v>Distance</v>
      </c>
      <c r="AI245" s="86" t="str">
        <f t="shared" si="183"/>
        <v>&gt;</v>
      </c>
      <c r="AJ245" s="86">
        <f t="shared" si="184"/>
        <v>169.003662109375</v>
      </c>
      <c r="AK245" s="86">
        <f t="shared" si="185"/>
        <v>50</v>
      </c>
      <c r="AL245" s="86" t="b">
        <f t="shared" si="186"/>
        <v>1</v>
      </c>
      <c r="AM245" s="86" t="str">
        <f t="shared" si="187"/>
        <v>Distance</v>
      </c>
      <c r="AN245" s="86" t="str">
        <f t="shared" si="188"/>
        <v>&lt;=</v>
      </c>
      <c r="AO245" s="86">
        <f t="shared" si="189"/>
        <v>180.447265625</v>
      </c>
      <c r="AP245" s="86">
        <f t="shared" si="190"/>
        <v>13</v>
      </c>
      <c r="AQ245" s="86" t="b">
        <f t="shared" si="191"/>
        <v>0</v>
      </c>
      <c r="AR245" s="86" t="str">
        <f t="shared" si="192"/>
        <v>Speed</v>
      </c>
      <c r="AS245" s="86" t="str">
        <f t="shared" si="193"/>
        <v>&gt;</v>
      </c>
      <c r="AT245" s="86">
        <f t="shared" si="194"/>
        <v>15.086181640625</v>
      </c>
      <c r="AU245" s="86">
        <f t="shared" si="195"/>
        <v>4</v>
      </c>
      <c r="AV245" s="86" t="b">
        <f t="shared" si="196"/>
        <v>1</v>
      </c>
      <c r="AW245" s="86" t="str">
        <f t="shared" si="197"/>
        <v>Distance</v>
      </c>
      <c r="AX245" s="86" t="str">
        <f t="shared" si="198"/>
        <v>&lt;=</v>
      </c>
      <c r="AY245" s="86">
        <f t="shared" si="199"/>
        <v>211.703369140625</v>
      </c>
      <c r="AZ245" s="86">
        <f t="shared" si="200"/>
        <v>1</v>
      </c>
      <c r="BA245" s="86" t="b">
        <f t="shared" si="201"/>
        <v>0</v>
      </c>
      <c r="BB245" s="86" t="str">
        <f t="shared" si="202"/>
        <v>Speed</v>
      </c>
      <c r="BC245" s="86" t="str">
        <f t="shared" si="203"/>
        <v>&gt;</v>
      </c>
      <c r="BD245" s="86">
        <f t="shared" si="204"/>
        <v>12.778564453125</v>
      </c>
      <c r="BE245" s="86">
        <f t="shared" si="205"/>
        <v>0</v>
      </c>
      <c r="BF245" s="86" t="b">
        <f t="shared" si="206"/>
        <v>1</v>
      </c>
      <c r="BG245" s="86" t="str">
        <f t="shared" si="207"/>
        <v>Distance</v>
      </c>
      <c r="BH245" s="86" t="str">
        <f t="shared" si="208"/>
        <v>&lt;=</v>
      </c>
      <c r="BI245" s="86">
        <f t="shared" si="209"/>
        <v>341.0556640625</v>
      </c>
      <c r="BJ245" s="15">
        <f t="shared" si="210"/>
        <v>1</v>
      </c>
      <c r="BK245" s="15" t="str">
        <f t="shared" si="211"/>
        <v>Speed&gt;16,519775390625 AND Speed&gt;15,46533203125 AND Distance&gt;169,003662109375 AND Distance&lt;=180,447265625 AND Speed&gt;15,086181640625 AND Distance&lt;=211,703369140625 AND Speed&gt;12,778564453125 AND Distance&lt;=341,0556640625</v>
      </c>
      <c r="BM245"/>
      <c r="BN245"/>
      <c r="BO245"/>
    </row>
    <row r="246" spans="1:67">
      <c r="A246" s="15">
        <v>243</v>
      </c>
      <c r="B246" s="15">
        <v>-2</v>
      </c>
      <c r="C246" s="15">
        <v>-8192</v>
      </c>
      <c r="D246" s="15">
        <f t="shared" si="159"/>
        <v>-1</v>
      </c>
      <c r="E246" s="15">
        <f t="shared" si="160"/>
        <v>0</v>
      </c>
      <c r="F246" s="15">
        <f t="shared" si="161"/>
        <v>-1</v>
      </c>
      <c r="G246" s="15">
        <v>537</v>
      </c>
      <c r="H246" s="15">
        <v>538</v>
      </c>
      <c r="I246" s="15">
        <v>242</v>
      </c>
      <c r="J246" s="15">
        <v>8</v>
      </c>
      <c r="K246" s="15">
        <v>676</v>
      </c>
      <c r="L246" s="15">
        <v>1365</v>
      </c>
      <c r="M246" s="15">
        <f t="shared" si="162"/>
        <v>0.333251953125</v>
      </c>
      <c r="O246" s="86">
        <f t="shared" si="163"/>
        <v>676</v>
      </c>
      <c r="P246" s="86">
        <f t="shared" si="164"/>
        <v>0</v>
      </c>
      <c r="Q246" s="86">
        <f t="shared" si="165"/>
        <v>448</v>
      </c>
      <c r="R246" s="86" t="b">
        <f t="shared" si="166"/>
        <v>0</v>
      </c>
      <c r="S246" s="86" t="str">
        <f t="shared" si="167"/>
        <v>Dummy Node</v>
      </c>
      <c r="T246" s="86" t="str">
        <f t="shared" si="168"/>
        <v>N/A</v>
      </c>
      <c r="U246" s="86" t="str">
        <f t="shared" si="169"/>
        <v>N/A</v>
      </c>
      <c r="V246" s="86">
        <f t="shared" si="170"/>
        <v>446</v>
      </c>
      <c r="W246" s="86" t="b">
        <f t="shared" si="171"/>
        <v>0</v>
      </c>
      <c r="X246" s="86" t="str">
        <f t="shared" si="172"/>
        <v>Speed</v>
      </c>
      <c r="Y246" s="86" t="str">
        <f t="shared" si="173"/>
        <v>&gt;</v>
      </c>
      <c r="Z246" s="86">
        <f t="shared" si="174"/>
        <v>16.519775390625</v>
      </c>
      <c r="AA246" s="86">
        <f t="shared" si="175"/>
        <v>444</v>
      </c>
      <c r="AB246" s="86" t="b">
        <f t="shared" si="176"/>
        <v>0</v>
      </c>
      <c r="AC246" s="86" t="str">
        <f t="shared" si="177"/>
        <v>Speed</v>
      </c>
      <c r="AD246" s="86" t="str">
        <f t="shared" si="178"/>
        <v>&gt;</v>
      </c>
      <c r="AE246" s="86">
        <f t="shared" si="179"/>
        <v>15.46533203125</v>
      </c>
      <c r="AF246" s="86">
        <f t="shared" si="180"/>
        <v>237</v>
      </c>
      <c r="AG246" s="86" t="b">
        <f t="shared" si="181"/>
        <v>0</v>
      </c>
      <c r="AH246" s="86" t="str">
        <f t="shared" si="182"/>
        <v>Distance</v>
      </c>
      <c r="AI246" s="86" t="str">
        <f t="shared" si="183"/>
        <v>&gt;</v>
      </c>
      <c r="AJ246" s="86">
        <f t="shared" si="184"/>
        <v>169.003662109375</v>
      </c>
      <c r="AK246" s="86">
        <f t="shared" si="185"/>
        <v>50</v>
      </c>
      <c r="AL246" s="86" t="b">
        <f t="shared" si="186"/>
        <v>1</v>
      </c>
      <c r="AM246" s="86" t="str">
        <f t="shared" si="187"/>
        <v>Distance</v>
      </c>
      <c r="AN246" s="86" t="str">
        <f t="shared" si="188"/>
        <v>&lt;=</v>
      </c>
      <c r="AO246" s="86">
        <f t="shared" si="189"/>
        <v>180.447265625</v>
      </c>
      <c r="AP246" s="86">
        <f t="shared" si="190"/>
        <v>13</v>
      </c>
      <c r="AQ246" s="86" t="b">
        <f t="shared" si="191"/>
        <v>0</v>
      </c>
      <c r="AR246" s="86" t="str">
        <f t="shared" si="192"/>
        <v>Speed</v>
      </c>
      <c r="AS246" s="86" t="str">
        <f t="shared" si="193"/>
        <v>&gt;</v>
      </c>
      <c r="AT246" s="86">
        <f t="shared" si="194"/>
        <v>15.086181640625</v>
      </c>
      <c r="AU246" s="86">
        <f t="shared" si="195"/>
        <v>4</v>
      </c>
      <c r="AV246" s="86" t="b">
        <f t="shared" si="196"/>
        <v>1</v>
      </c>
      <c r="AW246" s="86" t="str">
        <f t="shared" si="197"/>
        <v>Distance</v>
      </c>
      <c r="AX246" s="86" t="str">
        <f t="shared" si="198"/>
        <v>&lt;=</v>
      </c>
      <c r="AY246" s="86">
        <f t="shared" si="199"/>
        <v>211.703369140625</v>
      </c>
      <c r="AZ246" s="86">
        <f t="shared" si="200"/>
        <v>1</v>
      </c>
      <c r="BA246" s="86" t="b">
        <f t="shared" si="201"/>
        <v>0</v>
      </c>
      <c r="BB246" s="86" t="str">
        <f t="shared" si="202"/>
        <v>Speed</v>
      </c>
      <c r="BC246" s="86" t="str">
        <f t="shared" si="203"/>
        <v>&gt;</v>
      </c>
      <c r="BD246" s="86">
        <f t="shared" si="204"/>
        <v>12.778564453125</v>
      </c>
      <c r="BE246" s="86">
        <f t="shared" si="205"/>
        <v>0</v>
      </c>
      <c r="BF246" s="86" t="b">
        <f t="shared" si="206"/>
        <v>1</v>
      </c>
      <c r="BG246" s="86" t="str">
        <f t="shared" si="207"/>
        <v>Distance</v>
      </c>
      <c r="BH246" s="86" t="str">
        <f t="shared" si="208"/>
        <v>&lt;=</v>
      </c>
      <c r="BI246" s="86">
        <f t="shared" si="209"/>
        <v>341.0556640625</v>
      </c>
      <c r="BJ246" s="15">
        <f t="shared" si="210"/>
        <v>1</v>
      </c>
      <c r="BK246" s="15" t="str">
        <f t="shared" si="211"/>
        <v>Speed&gt;16,519775390625 AND Speed&gt;15,46533203125 AND Distance&gt;169,003662109375 AND Distance&lt;=180,447265625 AND Speed&gt;15,086181640625 AND Distance&lt;=211,703369140625 AND Speed&gt;12,778564453125 AND Distance&lt;=341,0556640625</v>
      </c>
      <c r="BM246"/>
      <c r="BN246"/>
      <c r="BO246"/>
    </row>
    <row r="247" spans="1:67">
      <c r="A247" s="15">
        <v>244</v>
      </c>
      <c r="B247" s="15">
        <v>2</v>
      </c>
      <c r="C247" s="15">
        <v>5238</v>
      </c>
      <c r="D247" s="15">
        <f t="shared" si="159"/>
        <v>1</v>
      </c>
      <c r="E247" s="15">
        <f t="shared" si="160"/>
        <v>1142</v>
      </c>
      <c r="F247" s="15">
        <f t="shared" si="161"/>
        <v>1.27880859375</v>
      </c>
      <c r="G247" s="15">
        <v>245</v>
      </c>
      <c r="H247" s="15">
        <v>246</v>
      </c>
      <c r="I247" s="15">
        <v>242</v>
      </c>
      <c r="J247" s="15">
        <v>8</v>
      </c>
      <c r="K247" s="15">
        <v>677</v>
      </c>
      <c r="L247" s="15">
        <v>853</v>
      </c>
      <c r="M247" s="15">
        <f t="shared" si="162"/>
        <v>0.208251953125</v>
      </c>
      <c r="O247" s="86">
        <f t="shared" si="163"/>
        <v>677</v>
      </c>
      <c r="P247" s="86">
        <f t="shared" si="164"/>
        <v>0</v>
      </c>
      <c r="Q247" s="86">
        <f t="shared" si="165"/>
        <v>451</v>
      </c>
      <c r="R247" s="86" t="b">
        <f t="shared" si="166"/>
        <v>1</v>
      </c>
      <c r="S247" s="86" t="str">
        <f t="shared" si="167"/>
        <v>Dummy Node</v>
      </c>
      <c r="T247" s="86" t="str">
        <f t="shared" si="168"/>
        <v>N/A</v>
      </c>
      <c r="U247" s="86" t="str">
        <f t="shared" si="169"/>
        <v>N/A</v>
      </c>
      <c r="V247" s="86">
        <f t="shared" si="170"/>
        <v>262</v>
      </c>
      <c r="W247" s="86" t="b">
        <f t="shared" si="171"/>
        <v>1</v>
      </c>
      <c r="X247" s="86" t="str">
        <f t="shared" si="172"/>
        <v>Distance</v>
      </c>
      <c r="Y247" s="86" t="str">
        <f t="shared" si="173"/>
        <v>&lt;=</v>
      </c>
      <c r="Z247" s="86">
        <f t="shared" si="174"/>
        <v>117.87060546875</v>
      </c>
      <c r="AA247" s="86">
        <f t="shared" si="175"/>
        <v>87</v>
      </c>
      <c r="AB247" s="86" t="b">
        <f t="shared" si="176"/>
        <v>0</v>
      </c>
      <c r="AC247" s="86" t="str">
        <f t="shared" si="177"/>
        <v>Speed</v>
      </c>
      <c r="AD247" s="86" t="str">
        <f t="shared" si="178"/>
        <v>&gt;</v>
      </c>
      <c r="AE247" s="86">
        <f t="shared" si="179"/>
        <v>10.48193359375</v>
      </c>
      <c r="AF247" s="86">
        <f t="shared" si="180"/>
        <v>28</v>
      </c>
      <c r="AG247" s="86" t="b">
        <f t="shared" si="181"/>
        <v>1</v>
      </c>
      <c r="AH247" s="86" t="str">
        <f t="shared" si="182"/>
        <v>GEBR</v>
      </c>
      <c r="AI247" s="86" t="str">
        <f t="shared" si="183"/>
        <v>&lt;=</v>
      </c>
      <c r="AJ247" s="86">
        <f t="shared" si="184"/>
        <v>1.046142578125</v>
      </c>
      <c r="AK247" s="86">
        <f t="shared" si="185"/>
        <v>25</v>
      </c>
      <c r="AL247" s="86" t="b">
        <f t="shared" si="186"/>
        <v>0</v>
      </c>
      <c r="AM247" s="86" t="str">
        <f t="shared" si="187"/>
        <v>Speed</v>
      </c>
      <c r="AN247" s="86" t="str">
        <f t="shared" si="188"/>
        <v>&gt;</v>
      </c>
      <c r="AO247" s="86">
        <f t="shared" si="189"/>
        <v>10.133544921875</v>
      </c>
      <c r="AP247" s="86">
        <f t="shared" si="190"/>
        <v>6</v>
      </c>
      <c r="AQ247" s="86" t="b">
        <f t="shared" si="191"/>
        <v>1</v>
      </c>
      <c r="AR247" s="86" t="str">
        <f t="shared" si="192"/>
        <v>Distance</v>
      </c>
      <c r="AS247" s="86" t="str">
        <f t="shared" si="193"/>
        <v>&lt;=</v>
      </c>
      <c r="AT247" s="86">
        <f t="shared" si="194"/>
        <v>121.75244140625</v>
      </c>
      <c r="AU247" s="86">
        <f t="shared" si="195"/>
        <v>3</v>
      </c>
      <c r="AV247" s="86" t="b">
        <f t="shared" si="196"/>
        <v>0</v>
      </c>
      <c r="AW247" s="86" t="str">
        <f t="shared" si="197"/>
        <v>Distance</v>
      </c>
      <c r="AX247" s="86" t="str">
        <f t="shared" si="198"/>
        <v>&gt;</v>
      </c>
      <c r="AY247" s="86">
        <f t="shared" si="199"/>
        <v>87.981201171875</v>
      </c>
      <c r="AZ247" s="86">
        <f t="shared" si="200"/>
        <v>1</v>
      </c>
      <c r="BA247" s="86" t="b">
        <f t="shared" si="201"/>
        <v>1</v>
      </c>
      <c r="BB247" s="86" t="str">
        <f t="shared" si="202"/>
        <v>Speed</v>
      </c>
      <c r="BC247" s="86" t="str">
        <f t="shared" si="203"/>
        <v>&lt;=</v>
      </c>
      <c r="BD247" s="86">
        <f t="shared" si="204"/>
        <v>12.778564453125</v>
      </c>
      <c r="BE247" s="86">
        <f t="shared" si="205"/>
        <v>0</v>
      </c>
      <c r="BF247" s="86" t="b">
        <f t="shared" si="206"/>
        <v>1</v>
      </c>
      <c r="BG247" s="86" t="str">
        <f t="shared" si="207"/>
        <v>Distance</v>
      </c>
      <c r="BH247" s="86" t="str">
        <f t="shared" si="208"/>
        <v>&lt;=</v>
      </c>
      <c r="BI247" s="86">
        <f t="shared" si="209"/>
        <v>341.0556640625</v>
      </c>
      <c r="BJ247" s="15">
        <f t="shared" si="210"/>
        <v>1</v>
      </c>
      <c r="BK247" s="15" t="str">
        <f t="shared" si="211"/>
        <v>Distance&lt;=117,87060546875 AND Speed&gt;10,48193359375 AND GEBR&lt;=1,046142578125 AND Speed&gt;10,133544921875 AND Distance&lt;=121,75244140625 AND Distance&gt;87,981201171875 AND Speed&lt;=12,778564453125 AND Distance&lt;=341,0556640625</v>
      </c>
      <c r="BM247"/>
      <c r="BN247"/>
      <c r="BO247"/>
    </row>
    <row r="248" spans="1:67">
      <c r="A248" s="15">
        <v>245</v>
      </c>
      <c r="B248" s="15">
        <v>-2</v>
      </c>
      <c r="C248" s="15">
        <v>-8192</v>
      </c>
      <c r="D248" s="15">
        <f t="shared" si="159"/>
        <v>-1</v>
      </c>
      <c r="E248" s="15">
        <f t="shared" si="160"/>
        <v>0</v>
      </c>
      <c r="F248" s="15">
        <f t="shared" si="161"/>
        <v>-1</v>
      </c>
      <c r="G248" s="15">
        <v>-1</v>
      </c>
      <c r="H248" s="15">
        <v>-1</v>
      </c>
      <c r="I248" s="15">
        <v>244</v>
      </c>
      <c r="J248" s="15">
        <v>9</v>
      </c>
      <c r="K248" s="15">
        <v>678</v>
      </c>
      <c r="L248" s="15">
        <v>228</v>
      </c>
      <c r="M248" s="15">
        <f t="shared" si="162"/>
        <v>5.56640625E-2</v>
      </c>
      <c r="O248" s="86">
        <f t="shared" si="163"/>
        <v>678</v>
      </c>
      <c r="P248" s="86">
        <f t="shared" si="164"/>
        <v>0</v>
      </c>
      <c r="Q248" s="86">
        <f t="shared" si="165"/>
        <v>451</v>
      </c>
      <c r="R248" s="86" t="b">
        <f t="shared" si="166"/>
        <v>0</v>
      </c>
      <c r="S248" s="86" t="str">
        <f t="shared" si="167"/>
        <v>Dummy Node</v>
      </c>
      <c r="T248" s="86" t="str">
        <f t="shared" si="168"/>
        <v>N/A</v>
      </c>
      <c r="U248" s="86" t="str">
        <f t="shared" si="169"/>
        <v>N/A</v>
      </c>
      <c r="V248" s="86">
        <f t="shared" si="170"/>
        <v>262</v>
      </c>
      <c r="W248" s="86" t="b">
        <f t="shared" si="171"/>
        <v>1</v>
      </c>
      <c r="X248" s="86" t="str">
        <f t="shared" si="172"/>
        <v>Distance</v>
      </c>
      <c r="Y248" s="86" t="str">
        <f t="shared" si="173"/>
        <v>&lt;=</v>
      </c>
      <c r="Z248" s="86">
        <f t="shared" si="174"/>
        <v>117.87060546875</v>
      </c>
      <c r="AA248" s="86">
        <f t="shared" si="175"/>
        <v>87</v>
      </c>
      <c r="AB248" s="86" t="b">
        <f t="shared" si="176"/>
        <v>0</v>
      </c>
      <c r="AC248" s="86" t="str">
        <f t="shared" si="177"/>
        <v>Speed</v>
      </c>
      <c r="AD248" s="86" t="str">
        <f t="shared" si="178"/>
        <v>&gt;</v>
      </c>
      <c r="AE248" s="86">
        <f t="shared" si="179"/>
        <v>10.48193359375</v>
      </c>
      <c r="AF248" s="86">
        <f t="shared" si="180"/>
        <v>28</v>
      </c>
      <c r="AG248" s="86" t="b">
        <f t="shared" si="181"/>
        <v>1</v>
      </c>
      <c r="AH248" s="86" t="str">
        <f t="shared" si="182"/>
        <v>GEBR</v>
      </c>
      <c r="AI248" s="86" t="str">
        <f t="shared" si="183"/>
        <v>&lt;=</v>
      </c>
      <c r="AJ248" s="86">
        <f t="shared" si="184"/>
        <v>1.046142578125</v>
      </c>
      <c r="AK248" s="86">
        <f t="shared" si="185"/>
        <v>25</v>
      </c>
      <c r="AL248" s="86" t="b">
        <f t="shared" si="186"/>
        <v>0</v>
      </c>
      <c r="AM248" s="86" t="str">
        <f t="shared" si="187"/>
        <v>Speed</v>
      </c>
      <c r="AN248" s="86" t="str">
        <f t="shared" si="188"/>
        <v>&gt;</v>
      </c>
      <c r="AO248" s="86">
        <f t="shared" si="189"/>
        <v>10.133544921875</v>
      </c>
      <c r="AP248" s="86">
        <f t="shared" si="190"/>
        <v>6</v>
      </c>
      <c r="AQ248" s="86" t="b">
        <f t="shared" si="191"/>
        <v>1</v>
      </c>
      <c r="AR248" s="86" t="str">
        <f t="shared" si="192"/>
        <v>Distance</v>
      </c>
      <c r="AS248" s="86" t="str">
        <f t="shared" si="193"/>
        <v>&lt;=</v>
      </c>
      <c r="AT248" s="86">
        <f t="shared" si="194"/>
        <v>121.75244140625</v>
      </c>
      <c r="AU248" s="86">
        <f t="shared" si="195"/>
        <v>3</v>
      </c>
      <c r="AV248" s="86" t="b">
        <f t="shared" si="196"/>
        <v>0</v>
      </c>
      <c r="AW248" s="86" t="str">
        <f t="shared" si="197"/>
        <v>Distance</v>
      </c>
      <c r="AX248" s="86" t="str">
        <f t="shared" si="198"/>
        <v>&gt;</v>
      </c>
      <c r="AY248" s="86">
        <f t="shared" si="199"/>
        <v>87.981201171875</v>
      </c>
      <c r="AZ248" s="86">
        <f t="shared" si="200"/>
        <v>1</v>
      </c>
      <c r="BA248" s="86" t="b">
        <f t="shared" si="201"/>
        <v>1</v>
      </c>
      <c r="BB248" s="86" t="str">
        <f t="shared" si="202"/>
        <v>Speed</v>
      </c>
      <c r="BC248" s="86" t="str">
        <f t="shared" si="203"/>
        <v>&lt;=</v>
      </c>
      <c r="BD248" s="86">
        <f t="shared" si="204"/>
        <v>12.778564453125</v>
      </c>
      <c r="BE248" s="86">
        <f t="shared" si="205"/>
        <v>0</v>
      </c>
      <c r="BF248" s="86" t="b">
        <f t="shared" si="206"/>
        <v>1</v>
      </c>
      <c r="BG248" s="86" t="str">
        <f t="shared" si="207"/>
        <v>Distance</v>
      </c>
      <c r="BH248" s="86" t="str">
        <f t="shared" si="208"/>
        <v>&lt;=</v>
      </c>
      <c r="BI248" s="86">
        <f t="shared" si="209"/>
        <v>341.0556640625</v>
      </c>
      <c r="BJ248" s="15">
        <f t="shared" si="210"/>
        <v>1</v>
      </c>
      <c r="BK248" s="15" t="str">
        <f t="shared" si="211"/>
        <v>Distance&lt;=117,87060546875 AND Speed&gt;10,48193359375 AND GEBR&lt;=1,046142578125 AND Speed&gt;10,133544921875 AND Distance&lt;=121,75244140625 AND Distance&gt;87,981201171875 AND Speed&lt;=12,778564453125 AND Distance&lt;=341,0556640625</v>
      </c>
      <c r="BM248"/>
      <c r="BN248"/>
      <c r="BO248"/>
    </row>
    <row r="249" spans="1:67">
      <c r="A249" s="15">
        <v>246</v>
      </c>
      <c r="B249" s="15">
        <v>-2</v>
      </c>
      <c r="C249" s="15">
        <v>-8192</v>
      </c>
      <c r="D249" s="15">
        <f t="shared" si="159"/>
        <v>-1</v>
      </c>
      <c r="E249" s="15">
        <f t="shared" si="160"/>
        <v>0</v>
      </c>
      <c r="F249" s="15">
        <f t="shared" si="161"/>
        <v>-1</v>
      </c>
      <c r="G249" s="15">
        <v>-1</v>
      </c>
      <c r="H249" s="15">
        <v>-1</v>
      </c>
      <c r="I249" s="15">
        <v>244</v>
      </c>
      <c r="J249" s="15">
        <v>9</v>
      </c>
      <c r="K249" s="15">
        <v>679</v>
      </c>
      <c r="L249" s="15">
        <v>1229</v>
      </c>
      <c r="M249" s="15">
        <f t="shared" si="162"/>
        <v>0.300048828125</v>
      </c>
      <c r="O249" s="86">
        <f t="shared" si="163"/>
        <v>679</v>
      </c>
      <c r="P249" s="86">
        <f t="shared" si="164"/>
        <v>0</v>
      </c>
      <c r="Q249" s="86">
        <f t="shared" si="165"/>
        <v>458</v>
      </c>
      <c r="R249" s="86" t="b">
        <f t="shared" si="166"/>
        <v>1</v>
      </c>
      <c r="S249" s="86" t="str">
        <f t="shared" si="167"/>
        <v>Dummy Node</v>
      </c>
      <c r="T249" s="86" t="str">
        <f t="shared" si="168"/>
        <v>N/A</v>
      </c>
      <c r="U249" s="86" t="str">
        <f t="shared" si="169"/>
        <v>N/A</v>
      </c>
      <c r="V249" s="86">
        <f t="shared" si="170"/>
        <v>241</v>
      </c>
      <c r="W249" s="86" t="b">
        <f t="shared" si="171"/>
        <v>0</v>
      </c>
      <c r="X249" s="86" t="str">
        <f t="shared" si="172"/>
        <v>Speed</v>
      </c>
      <c r="Y249" s="86" t="str">
        <f t="shared" si="173"/>
        <v>&gt;</v>
      </c>
      <c r="Z249" s="86">
        <f t="shared" si="174"/>
        <v>16.2412109375</v>
      </c>
      <c r="AA249" s="86">
        <f t="shared" si="175"/>
        <v>239</v>
      </c>
      <c r="AB249" s="86" t="b">
        <f t="shared" si="176"/>
        <v>1</v>
      </c>
      <c r="AC249" s="86" t="str">
        <f t="shared" si="177"/>
        <v>GEBR</v>
      </c>
      <c r="AD249" s="86" t="str">
        <f t="shared" si="178"/>
        <v>&lt;=</v>
      </c>
      <c r="AE249" s="86">
        <f t="shared" si="179"/>
        <v>1.046142578125</v>
      </c>
      <c r="AF249" s="86">
        <f t="shared" si="180"/>
        <v>238</v>
      </c>
      <c r="AG249" s="86" t="b">
        <f t="shared" si="181"/>
        <v>1</v>
      </c>
      <c r="AH249" s="86" t="str">
        <f t="shared" si="182"/>
        <v>Speed</v>
      </c>
      <c r="AI249" s="86" t="str">
        <f t="shared" si="183"/>
        <v>&lt;=</v>
      </c>
      <c r="AJ249" s="86">
        <f t="shared" si="184"/>
        <v>18.55517578125</v>
      </c>
      <c r="AK249" s="86">
        <f t="shared" si="185"/>
        <v>50</v>
      </c>
      <c r="AL249" s="86" t="b">
        <f t="shared" si="186"/>
        <v>0</v>
      </c>
      <c r="AM249" s="86" t="str">
        <f t="shared" si="187"/>
        <v>Distance</v>
      </c>
      <c r="AN249" s="86" t="str">
        <f t="shared" si="188"/>
        <v>&gt;</v>
      </c>
      <c r="AO249" s="86">
        <f t="shared" si="189"/>
        <v>180.447265625</v>
      </c>
      <c r="AP249" s="86">
        <f t="shared" si="190"/>
        <v>13</v>
      </c>
      <c r="AQ249" s="86" t="b">
        <f t="shared" si="191"/>
        <v>0</v>
      </c>
      <c r="AR249" s="86" t="str">
        <f t="shared" si="192"/>
        <v>Speed</v>
      </c>
      <c r="AS249" s="86" t="str">
        <f t="shared" si="193"/>
        <v>&gt;</v>
      </c>
      <c r="AT249" s="86">
        <f t="shared" si="194"/>
        <v>15.086181640625</v>
      </c>
      <c r="AU249" s="86">
        <f t="shared" si="195"/>
        <v>4</v>
      </c>
      <c r="AV249" s="86" t="b">
        <f t="shared" si="196"/>
        <v>1</v>
      </c>
      <c r="AW249" s="86" t="str">
        <f t="shared" si="197"/>
        <v>Distance</v>
      </c>
      <c r="AX249" s="86" t="str">
        <f t="shared" si="198"/>
        <v>&lt;=</v>
      </c>
      <c r="AY249" s="86">
        <f t="shared" si="199"/>
        <v>211.703369140625</v>
      </c>
      <c r="AZ249" s="86">
        <f t="shared" si="200"/>
        <v>1</v>
      </c>
      <c r="BA249" s="86" t="b">
        <f t="shared" si="201"/>
        <v>0</v>
      </c>
      <c r="BB249" s="86" t="str">
        <f t="shared" si="202"/>
        <v>Speed</v>
      </c>
      <c r="BC249" s="86" t="str">
        <f t="shared" si="203"/>
        <v>&gt;</v>
      </c>
      <c r="BD249" s="86">
        <f t="shared" si="204"/>
        <v>12.778564453125</v>
      </c>
      <c r="BE249" s="86">
        <f t="shared" si="205"/>
        <v>0</v>
      </c>
      <c r="BF249" s="86" t="b">
        <f t="shared" si="206"/>
        <v>1</v>
      </c>
      <c r="BG249" s="86" t="str">
        <f t="shared" si="207"/>
        <v>Distance</v>
      </c>
      <c r="BH249" s="86" t="str">
        <f t="shared" si="208"/>
        <v>&lt;=</v>
      </c>
      <c r="BI249" s="86">
        <f t="shared" si="209"/>
        <v>341.0556640625</v>
      </c>
      <c r="BJ249" s="15">
        <f t="shared" si="210"/>
        <v>1</v>
      </c>
      <c r="BK249" s="15" t="str">
        <f t="shared" si="211"/>
        <v>Speed&gt;16,2412109375 AND GEBR&lt;=1,046142578125 AND Speed&lt;=18,55517578125 AND Distance&gt;180,447265625 AND Speed&gt;15,086181640625 AND Distance&lt;=211,703369140625 AND Speed&gt;12,778564453125 AND Distance&lt;=341,0556640625</v>
      </c>
      <c r="BM249"/>
      <c r="BN249"/>
      <c r="BO249"/>
    </row>
    <row r="250" spans="1:67">
      <c r="A250" s="15">
        <v>247</v>
      </c>
      <c r="B250" s="15">
        <v>-2</v>
      </c>
      <c r="C250" s="15">
        <v>-8192</v>
      </c>
      <c r="D250" s="15">
        <f t="shared" si="159"/>
        <v>-1</v>
      </c>
      <c r="E250" s="15">
        <f t="shared" si="160"/>
        <v>0</v>
      </c>
      <c r="F250" s="15">
        <f t="shared" si="161"/>
        <v>-1</v>
      </c>
      <c r="G250" s="15">
        <v>-1</v>
      </c>
      <c r="H250" s="15">
        <v>-1</v>
      </c>
      <c r="I250" s="15">
        <v>176</v>
      </c>
      <c r="J250" s="15">
        <v>9</v>
      </c>
      <c r="K250" s="15">
        <v>680</v>
      </c>
      <c r="L250" s="15">
        <v>98</v>
      </c>
      <c r="M250" s="15">
        <f t="shared" si="162"/>
        <v>2.392578125E-2</v>
      </c>
      <c r="O250" s="86">
        <f t="shared" si="163"/>
        <v>680</v>
      </c>
      <c r="P250" s="86">
        <f t="shared" si="164"/>
        <v>0</v>
      </c>
      <c r="Q250" s="86">
        <f t="shared" si="165"/>
        <v>458</v>
      </c>
      <c r="R250" s="86" t="b">
        <f t="shared" si="166"/>
        <v>0</v>
      </c>
      <c r="S250" s="86" t="str">
        <f t="shared" si="167"/>
        <v>Dummy Node</v>
      </c>
      <c r="T250" s="86" t="str">
        <f t="shared" si="168"/>
        <v>N/A</v>
      </c>
      <c r="U250" s="86" t="str">
        <f t="shared" si="169"/>
        <v>N/A</v>
      </c>
      <c r="V250" s="86">
        <f t="shared" si="170"/>
        <v>241</v>
      </c>
      <c r="W250" s="86" t="b">
        <f t="shared" si="171"/>
        <v>0</v>
      </c>
      <c r="X250" s="86" t="str">
        <f t="shared" si="172"/>
        <v>Speed</v>
      </c>
      <c r="Y250" s="86" t="str">
        <f t="shared" si="173"/>
        <v>&gt;</v>
      </c>
      <c r="Z250" s="86">
        <f t="shared" si="174"/>
        <v>16.2412109375</v>
      </c>
      <c r="AA250" s="86">
        <f t="shared" si="175"/>
        <v>239</v>
      </c>
      <c r="AB250" s="86" t="b">
        <f t="shared" si="176"/>
        <v>1</v>
      </c>
      <c r="AC250" s="86" t="str">
        <f t="shared" si="177"/>
        <v>GEBR</v>
      </c>
      <c r="AD250" s="86" t="str">
        <f t="shared" si="178"/>
        <v>&lt;=</v>
      </c>
      <c r="AE250" s="86">
        <f t="shared" si="179"/>
        <v>1.046142578125</v>
      </c>
      <c r="AF250" s="86">
        <f t="shared" si="180"/>
        <v>238</v>
      </c>
      <c r="AG250" s="86" t="b">
        <f t="shared" si="181"/>
        <v>1</v>
      </c>
      <c r="AH250" s="86" t="str">
        <f t="shared" si="182"/>
        <v>Speed</v>
      </c>
      <c r="AI250" s="86" t="str">
        <f t="shared" si="183"/>
        <v>&lt;=</v>
      </c>
      <c r="AJ250" s="86">
        <f t="shared" si="184"/>
        <v>18.55517578125</v>
      </c>
      <c r="AK250" s="86">
        <f t="shared" si="185"/>
        <v>50</v>
      </c>
      <c r="AL250" s="86" t="b">
        <f t="shared" si="186"/>
        <v>0</v>
      </c>
      <c r="AM250" s="86" t="str">
        <f t="shared" si="187"/>
        <v>Distance</v>
      </c>
      <c r="AN250" s="86" t="str">
        <f t="shared" si="188"/>
        <v>&gt;</v>
      </c>
      <c r="AO250" s="86">
        <f t="shared" si="189"/>
        <v>180.447265625</v>
      </c>
      <c r="AP250" s="86">
        <f t="shared" si="190"/>
        <v>13</v>
      </c>
      <c r="AQ250" s="86" t="b">
        <f t="shared" si="191"/>
        <v>0</v>
      </c>
      <c r="AR250" s="86" t="str">
        <f t="shared" si="192"/>
        <v>Speed</v>
      </c>
      <c r="AS250" s="86" t="str">
        <f t="shared" si="193"/>
        <v>&gt;</v>
      </c>
      <c r="AT250" s="86">
        <f t="shared" si="194"/>
        <v>15.086181640625</v>
      </c>
      <c r="AU250" s="86">
        <f t="shared" si="195"/>
        <v>4</v>
      </c>
      <c r="AV250" s="86" t="b">
        <f t="shared" si="196"/>
        <v>1</v>
      </c>
      <c r="AW250" s="86" t="str">
        <f t="shared" si="197"/>
        <v>Distance</v>
      </c>
      <c r="AX250" s="86" t="str">
        <f t="shared" si="198"/>
        <v>&lt;=</v>
      </c>
      <c r="AY250" s="86">
        <f t="shared" si="199"/>
        <v>211.703369140625</v>
      </c>
      <c r="AZ250" s="86">
        <f t="shared" si="200"/>
        <v>1</v>
      </c>
      <c r="BA250" s="86" t="b">
        <f t="shared" si="201"/>
        <v>0</v>
      </c>
      <c r="BB250" s="86" t="str">
        <f t="shared" si="202"/>
        <v>Speed</v>
      </c>
      <c r="BC250" s="86" t="str">
        <f t="shared" si="203"/>
        <v>&gt;</v>
      </c>
      <c r="BD250" s="86">
        <f t="shared" si="204"/>
        <v>12.778564453125</v>
      </c>
      <c r="BE250" s="86">
        <f t="shared" si="205"/>
        <v>0</v>
      </c>
      <c r="BF250" s="86" t="b">
        <f t="shared" si="206"/>
        <v>1</v>
      </c>
      <c r="BG250" s="86" t="str">
        <f t="shared" si="207"/>
        <v>Distance</v>
      </c>
      <c r="BH250" s="86" t="str">
        <f t="shared" si="208"/>
        <v>&lt;=</v>
      </c>
      <c r="BI250" s="86">
        <f t="shared" si="209"/>
        <v>341.0556640625</v>
      </c>
      <c r="BJ250" s="15">
        <f t="shared" si="210"/>
        <v>1</v>
      </c>
      <c r="BK250" s="15" t="str">
        <f t="shared" si="211"/>
        <v>Speed&gt;16,2412109375 AND GEBR&lt;=1,046142578125 AND Speed&lt;=18,55517578125 AND Distance&gt;180,447265625 AND Speed&gt;15,086181640625 AND Distance&lt;=211,703369140625 AND Speed&gt;12,778564453125 AND Distance&lt;=341,0556640625</v>
      </c>
      <c r="BM250"/>
      <c r="BN250"/>
      <c r="BO250"/>
    </row>
    <row r="251" spans="1:67">
      <c r="A251" s="15">
        <v>248</v>
      </c>
      <c r="B251" s="15">
        <v>-2</v>
      </c>
      <c r="C251" s="15">
        <v>-8192</v>
      </c>
      <c r="D251" s="15">
        <f t="shared" si="159"/>
        <v>-1</v>
      </c>
      <c r="E251" s="15">
        <f t="shared" si="160"/>
        <v>0</v>
      </c>
      <c r="F251" s="15">
        <f t="shared" si="161"/>
        <v>-1</v>
      </c>
      <c r="G251" s="15">
        <v>-1</v>
      </c>
      <c r="H251" s="15">
        <v>-1</v>
      </c>
      <c r="I251" s="15">
        <v>176</v>
      </c>
      <c r="J251" s="15">
        <v>9</v>
      </c>
      <c r="K251" s="15">
        <v>689</v>
      </c>
      <c r="L251" s="15">
        <v>910</v>
      </c>
      <c r="M251" s="15">
        <f t="shared" si="162"/>
        <v>0.22216796875</v>
      </c>
      <c r="O251" s="86">
        <f t="shared" si="163"/>
        <v>689</v>
      </c>
      <c r="P251" s="86">
        <f t="shared" si="164"/>
        <v>0.22216796875</v>
      </c>
      <c r="Q251" s="86">
        <f t="shared" si="165"/>
        <v>467</v>
      </c>
      <c r="R251" s="86" t="b">
        <f t="shared" si="166"/>
        <v>1</v>
      </c>
      <c r="S251" s="86" t="str">
        <f t="shared" si="167"/>
        <v>Dummy Node</v>
      </c>
      <c r="T251" s="86" t="str">
        <f t="shared" si="168"/>
        <v>N/A</v>
      </c>
      <c r="U251" s="86" t="str">
        <f t="shared" si="169"/>
        <v>N/A</v>
      </c>
      <c r="V251" s="86">
        <f t="shared" si="170"/>
        <v>466</v>
      </c>
      <c r="W251" s="86" t="b">
        <f t="shared" si="171"/>
        <v>1</v>
      </c>
      <c r="X251" s="86" t="str">
        <f t="shared" si="172"/>
        <v>Speed</v>
      </c>
      <c r="Y251" s="86" t="str">
        <f t="shared" si="173"/>
        <v>&lt;=</v>
      </c>
      <c r="Z251" s="86">
        <f t="shared" si="174"/>
        <v>11.68896484375</v>
      </c>
      <c r="AA251" s="86">
        <f t="shared" si="175"/>
        <v>290</v>
      </c>
      <c r="AB251" s="86" t="b">
        <f t="shared" si="176"/>
        <v>0</v>
      </c>
      <c r="AC251" s="86" t="str">
        <f t="shared" si="177"/>
        <v>Speed</v>
      </c>
      <c r="AD251" s="86" t="str">
        <f t="shared" si="178"/>
        <v>&gt;</v>
      </c>
      <c r="AE251" s="86">
        <f t="shared" si="179"/>
        <v>11.665283203125</v>
      </c>
      <c r="AF251" s="86">
        <f t="shared" si="180"/>
        <v>123</v>
      </c>
      <c r="AG251" s="86" t="b">
        <f t="shared" si="181"/>
        <v>0</v>
      </c>
      <c r="AH251" s="86" t="str">
        <f t="shared" si="182"/>
        <v>Distance</v>
      </c>
      <c r="AI251" s="86" t="str">
        <f t="shared" si="183"/>
        <v>&gt;</v>
      </c>
      <c r="AJ251" s="86">
        <f t="shared" si="184"/>
        <v>139.6171875</v>
      </c>
      <c r="AK251" s="86">
        <f t="shared" si="185"/>
        <v>26</v>
      </c>
      <c r="AL251" s="86" t="b">
        <f t="shared" si="186"/>
        <v>1</v>
      </c>
      <c r="AM251" s="86" t="str">
        <f t="shared" si="187"/>
        <v>Speed</v>
      </c>
      <c r="AN251" s="86" t="str">
        <f t="shared" si="188"/>
        <v>&lt;=</v>
      </c>
      <c r="AO251" s="86">
        <f t="shared" si="189"/>
        <v>12.110107421875</v>
      </c>
      <c r="AP251" s="86">
        <f t="shared" si="190"/>
        <v>6</v>
      </c>
      <c r="AQ251" s="86" t="b">
        <f t="shared" si="191"/>
        <v>0</v>
      </c>
      <c r="AR251" s="86" t="str">
        <f t="shared" si="192"/>
        <v>Distance</v>
      </c>
      <c r="AS251" s="86" t="str">
        <f t="shared" si="193"/>
        <v>&gt;</v>
      </c>
      <c r="AT251" s="86">
        <f t="shared" si="194"/>
        <v>121.75244140625</v>
      </c>
      <c r="AU251" s="86">
        <f t="shared" si="195"/>
        <v>3</v>
      </c>
      <c r="AV251" s="86" t="b">
        <f t="shared" si="196"/>
        <v>0</v>
      </c>
      <c r="AW251" s="86" t="str">
        <f t="shared" si="197"/>
        <v>Distance</v>
      </c>
      <c r="AX251" s="86" t="str">
        <f t="shared" si="198"/>
        <v>&gt;</v>
      </c>
      <c r="AY251" s="86">
        <f t="shared" si="199"/>
        <v>87.981201171875</v>
      </c>
      <c r="AZ251" s="86">
        <f t="shared" si="200"/>
        <v>1</v>
      </c>
      <c r="BA251" s="86" t="b">
        <f t="shared" si="201"/>
        <v>1</v>
      </c>
      <c r="BB251" s="86" t="str">
        <f t="shared" si="202"/>
        <v>Speed</v>
      </c>
      <c r="BC251" s="86" t="str">
        <f t="shared" si="203"/>
        <v>&lt;=</v>
      </c>
      <c r="BD251" s="86">
        <f t="shared" si="204"/>
        <v>12.778564453125</v>
      </c>
      <c r="BE251" s="86">
        <f t="shared" si="205"/>
        <v>0</v>
      </c>
      <c r="BF251" s="86" t="b">
        <f t="shared" si="206"/>
        <v>1</v>
      </c>
      <c r="BG251" s="86" t="str">
        <f t="shared" si="207"/>
        <v>Distance</v>
      </c>
      <c r="BH251" s="86" t="str">
        <f t="shared" si="208"/>
        <v>&lt;=</v>
      </c>
      <c r="BI251" s="86">
        <f t="shared" si="209"/>
        <v>341.0556640625</v>
      </c>
      <c r="BJ251" s="15">
        <f t="shared" si="210"/>
        <v>0</v>
      </c>
      <c r="BK251" s="15" t="str">
        <f t="shared" si="211"/>
        <v>Speed&lt;=11,68896484375 AND Speed&gt;11,665283203125 AND Distance&gt;139,6171875 AND Speed&lt;=12,110107421875 AND Distance&gt;121,75244140625 AND Distance&gt;87,981201171875 AND Speed&lt;=12,778564453125 AND Distance&lt;=341,0556640625</v>
      </c>
      <c r="BM251"/>
      <c r="BN251"/>
      <c r="BO251"/>
    </row>
    <row r="252" spans="1:67">
      <c r="A252" s="15">
        <v>249</v>
      </c>
      <c r="B252" s="15">
        <v>-2</v>
      </c>
      <c r="C252" s="15">
        <v>-8192</v>
      </c>
      <c r="D252" s="15">
        <f t="shared" si="159"/>
        <v>-1</v>
      </c>
      <c r="E252" s="15">
        <f t="shared" si="160"/>
        <v>0</v>
      </c>
      <c r="F252" s="15">
        <f t="shared" si="161"/>
        <v>-1</v>
      </c>
      <c r="G252" s="15">
        <v>-1</v>
      </c>
      <c r="H252" s="15">
        <v>-1</v>
      </c>
      <c r="I252" s="15">
        <v>149</v>
      </c>
      <c r="J252" s="15">
        <v>9</v>
      </c>
      <c r="K252" s="15">
        <v>690</v>
      </c>
      <c r="L252" s="15">
        <v>137</v>
      </c>
      <c r="M252" s="15">
        <f t="shared" si="162"/>
        <v>3.3447265625E-2</v>
      </c>
      <c r="O252" s="86">
        <f t="shared" si="163"/>
        <v>690</v>
      </c>
      <c r="P252" s="86">
        <f t="shared" si="164"/>
        <v>0.22216796875</v>
      </c>
      <c r="Q252" s="86">
        <f t="shared" si="165"/>
        <v>467</v>
      </c>
      <c r="R252" s="86" t="b">
        <f t="shared" si="166"/>
        <v>0</v>
      </c>
      <c r="S252" s="86" t="str">
        <f t="shared" si="167"/>
        <v>Dummy Node</v>
      </c>
      <c r="T252" s="86" t="str">
        <f t="shared" si="168"/>
        <v>N/A</v>
      </c>
      <c r="U252" s="86" t="str">
        <f t="shared" si="169"/>
        <v>N/A</v>
      </c>
      <c r="V252" s="86">
        <f t="shared" si="170"/>
        <v>466</v>
      </c>
      <c r="W252" s="86" t="b">
        <f t="shared" si="171"/>
        <v>1</v>
      </c>
      <c r="X252" s="86" t="str">
        <f t="shared" si="172"/>
        <v>Speed</v>
      </c>
      <c r="Y252" s="86" t="str">
        <f t="shared" si="173"/>
        <v>&lt;=</v>
      </c>
      <c r="Z252" s="86">
        <f t="shared" si="174"/>
        <v>11.68896484375</v>
      </c>
      <c r="AA252" s="86">
        <f t="shared" si="175"/>
        <v>290</v>
      </c>
      <c r="AB252" s="86" t="b">
        <f t="shared" si="176"/>
        <v>0</v>
      </c>
      <c r="AC252" s="86" t="str">
        <f t="shared" si="177"/>
        <v>Speed</v>
      </c>
      <c r="AD252" s="86" t="str">
        <f t="shared" si="178"/>
        <v>&gt;</v>
      </c>
      <c r="AE252" s="86">
        <f t="shared" si="179"/>
        <v>11.665283203125</v>
      </c>
      <c r="AF252" s="86">
        <f t="shared" si="180"/>
        <v>123</v>
      </c>
      <c r="AG252" s="86" t="b">
        <f t="shared" si="181"/>
        <v>0</v>
      </c>
      <c r="AH252" s="86" t="str">
        <f t="shared" si="182"/>
        <v>Distance</v>
      </c>
      <c r="AI252" s="86" t="str">
        <f t="shared" si="183"/>
        <v>&gt;</v>
      </c>
      <c r="AJ252" s="86">
        <f t="shared" si="184"/>
        <v>139.6171875</v>
      </c>
      <c r="AK252" s="86">
        <f t="shared" si="185"/>
        <v>26</v>
      </c>
      <c r="AL252" s="86" t="b">
        <f t="shared" si="186"/>
        <v>1</v>
      </c>
      <c r="AM252" s="86" t="str">
        <f t="shared" si="187"/>
        <v>Speed</v>
      </c>
      <c r="AN252" s="86" t="str">
        <f t="shared" si="188"/>
        <v>&lt;=</v>
      </c>
      <c r="AO252" s="86">
        <f t="shared" si="189"/>
        <v>12.110107421875</v>
      </c>
      <c r="AP252" s="86">
        <f t="shared" si="190"/>
        <v>6</v>
      </c>
      <c r="AQ252" s="86" t="b">
        <f t="shared" si="191"/>
        <v>0</v>
      </c>
      <c r="AR252" s="86" t="str">
        <f t="shared" si="192"/>
        <v>Distance</v>
      </c>
      <c r="AS252" s="86" t="str">
        <f t="shared" si="193"/>
        <v>&gt;</v>
      </c>
      <c r="AT252" s="86">
        <f t="shared" si="194"/>
        <v>121.75244140625</v>
      </c>
      <c r="AU252" s="86">
        <f t="shared" si="195"/>
        <v>3</v>
      </c>
      <c r="AV252" s="86" t="b">
        <f t="shared" si="196"/>
        <v>0</v>
      </c>
      <c r="AW252" s="86" t="str">
        <f t="shared" si="197"/>
        <v>Distance</v>
      </c>
      <c r="AX252" s="86" t="str">
        <f t="shared" si="198"/>
        <v>&gt;</v>
      </c>
      <c r="AY252" s="86">
        <f t="shared" si="199"/>
        <v>87.981201171875</v>
      </c>
      <c r="AZ252" s="86">
        <f t="shared" si="200"/>
        <v>1</v>
      </c>
      <c r="BA252" s="86" t="b">
        <f t="shared" si="201"/>
        <v>1</v>
      </c>
      <c r="BB252" s="86" t="str">
        <f t="shared" si="202"/>
        <v>Speed</v>
      </c>
      <c r="BC252" s="86" t="str">
        <f t="shared" si="203"/>
        <v>&lt;=</v>
      </c>
      <c r="BD252" s="86">
        <f t="shared" si="204"/>
        <v>12.778564453125</v>
      </c>
      <c r="BE252" s="86">
        <f t="shared" si="205"/>
        <v>0</v>
      </c>
      <c r="BF252" s="86" t="b">
        <f t="shared" si="206"/>
        <v>1</v>
      </c>
      <c r="BG252" s="86" t="str">
        <f t="shared" si="207"/>
        <v>Distance</v>
      </c>
      <c r="BH252" s="86" t="str">
        <f t="shared" si="208"/>
        <v>&lt;=</v>
      </c>
      <c r="BI252" s="86">
        <f t="shared" si="209"/>
        <v>341.0556640625</v>
      </c>
      <c r="BJ252" s="15">
        <f t="shared" si="210"/>
        <v>0</v>
      </c>
      <c r="BK252" s="15" t="str">
        <f t="shared" si="211"/>
        <v>Speed&lt;=11,68896484375 AND Speed&gt;11,665283203125 AND Distance&gt;139,6171875 AND Speed&lt;=12,110107421875 AND Distance&gt;121,75244140625 AND Distance&gt;87,981201171875 AND Speed&lt;=12,778564453125 AND Distance&lt;=341,0556640625</v>
      </c>
      <c r="BM252"/>
      <c r="BN252"/>
      <c r="BO252"/>
    </row>
    <row r="253" spans="1:67">
      <c r="A253" s="15">
        <v>250</v>
      </c>
      <c r="B253" s="15">
        <v>-2</v>
      </c>
      <c r="C253" s="15">
        <v>-8192</v>
      </c>
      <c r="D253" s="15">
        <f t="shared" si="159"/>
        <v>-1</v>
      </c>
      <c r="E253" s="15">
        <f t="shared" si="160"/>
        <v>0</v>
      </c>
      <c r="F253" s="15">
        <f t="shared" si="161"/>
        <v>-1</v>
      </c>
      <c r="G253" s="15">
        <v>-1</v>
      </c>
      <c r="H253" s="15">
        <v>-1</v>
      </c>
      <c r="I253" s="15">
        <v>149</v>
      </c>
      <c r="J253" s="15">
        <v>9</v>
      </c>
      <c r="K253" s="15">
        <v>691</v>
      </c>
      <c r="L253" s="15">
        <v>683</v>
      </c>
      <c r="M253" s="15">
        <f t="shared" si="162"/>
        <v>0.166748046875</v>
      </c>
      <c r="O253" s="86">
        <f t="shared" si="163"/>
        <v>691</v>
      </c>
      <c r="P253" s="86">
        <f t="shared" si="164"/>
        <v>0.333251953125</v>
      </c>
      <c r="Q253" s="86">
        <f t="shared" si="165"/>
        <v>468</v>
      </c>
      <c r="R253" s="86" t="b">
        <f t="shared" si="166"/>
        <v>1</v>
      </c>
      <c r="S253" s="86" t="str">
        <f t="shared" si="167"/>
        <v>Dummy Node</v>
      </c>
      <c r="T253" s="86" t="str">
        <f t="shared" si="168"/>
        <v>N/A</v>
      </c>
      <c r="U253" s="86" t="str">
        <f t="shared" si="169"/>
        <v>N/A</v>
      </c>
      <c r="V253" s="86">
        <f t="shared" si="170"/>
        <v>466</v>
      </c>
      <c r="W253" s="86" t="b">
        <f t="shared" si="171"/>
        <v>0</v>
      </c>
      <c r="X253" s="86" t="str">
        <f t="shared" si="172"/>
        <v>Speed</v>
      </c>
      <c r="Y253" s="86" t="str">
        <f t="shared" si="173"/>
        <v>&gt;</v>
      </c>
      <c r="Z253" s="86">
        <f t="shared" si="174"/>
        <v>11.68896484375</v>
      </c>
      <c r="AA253" s="86">
        <f t="shared" si="175"/>
        <v>290</v>
      </c>
      <c r="AB253" s="86" t="b">
        <f t="shared" si="176"/>
        <v>0</v>
      </c>
      <c r="AC253" s="86" t="str">
        <f t="shared" si="177"/>
        <v>Speed</v>
      </c>
      <c r="AD253" s="86" t="str">
        <f t="shared" si="178"/>
        <v>&gt;</v>
      </c>
      <c r="AE253" s="86">
        <f t="shared" si="179"/>
        <v>11.665283203125</v>
      </c>
      <c r="AF253" s="86">
        <f t="shared" si="180"/>
        <v>123</v>
      </c>
      <c r="AG253" s="86" t="b">
        <f t="shared" si="181"/>
        <v>0</v>
      </c>
      <c r="AH253" s="86" t="str">
        <f t="shared" si="182"/>
        <v>Distance</v>
      </c>
      <c r="AI253" s="86" t="str">
        <f t="shared" si="183"/>
        <v>&gt;</v>
      </c>
      <c r="AJ253" s="86">
        <f t="shared" si="184"/>
        <v>139.6171875</v>
      </c>
      <c r="AK253" s="86">
        <f t="shared" si="185"/>
        <v>26</v>
      </c>
      <c r="AL253" s="86" t="b">
        <f t="shared" si="186"/>
        <v>1</v>
      </c>
      <c r="AM253" s="86" t="str">
        <f t="shared" si="187"/>
        <v>Speed</v>
      </c>
      <c r="AN253" s="86" t="str">
        <f t="shared" si="188"/>
        <v>&lt;=</v>
      </c>
      <c r="AO253" s="86">
        <f t="shared" si="189"/>
        <v>12.110107421875</v>
      </c>
      <c r="AP253" s="86">
        <f t="shared" si="190"/>
        <v>6</v>
      </c>
      <c r="AQ253" s="86" t="b">
        <f t="shared" si="191"/>
        <v>0</v>
      </c>
      <c r="AR253" s="86" t="str">
        <f t="shared" si="192"/>
        <v>Distance</v>
      </c>
      <c r="AS253" s="86" t="str">
        <f t="shared" si="193"/>
        <v>&gt;</v>
      </c>
      <c r="AT253" s="86">
        <f t="shared" si="194"/>
        <v>121.75244140625</v>
      </c>
      <c r="AU253" s="86">
        <f t="shared" si="195"/>
        <v>3</v>
      </c>
      <c r="AV253" s="86" t="b">
        <f t="shared" si="196"/>
        <v>0</v>
      </c>
      <c r="AW253" s="86" t="str">
        <f t="shared" si="197"/>
        <v>Distance</v>
      </c>
      <c r="AX253" s="86" t="str">
        <f t="shared" si="198"/>
        <v>&gt;</v>
      </c>
      <c r="AY253" s="86">
        <f t="shared" si="199"/>
        <v>87.981201171875</v>
      </c>
      <c r="AZ253" s="86">
        <f t="shared" si="200"/>
        <v>1</v>
      </c>
      <c r="BA253" s="86" t="b">
        <f t="shared" si="201"/>
        <v>1</v>
      </c>
      <c r="BB253" s="86" t="str">
        <f t="shared" si="202"/>
        <v>Speed</v>
      </c>
      <c r="BC253" s="86" t="str">
        <f t="shared" si="203"/>
        <v>&lt;=</v>
      </c>
      <c r="BD253" s="86">
        <f t="shared" si="204"/>
        <v>12.778564453125</v>
      </c>
      <c r="BE253" s="86">
        <f t="shared" si="205"/>
        <v>0</v>
      </c>
      <c r="BF253" s="86" t="b">
        <f t="shared" si="206"/>
        <v>1</v>
      </c>
      <c r="BG253" s="86" t="str">
        <f t="shared" si="207"/>
        <v>Distance</v>
      </c>
      <c r="BH253" s="86" t="str">
        <f t="shared" si="208"/>
        <v>&lt;=</v>
      </c>
      <c r="BI253" s="86">
        <f t="shared" si="209"/>
        <v>341.0556640625</v>
      </c>
      <c r="BJ253" s="15">
        <f t="shared" si="210"/>
        <v>0</v>
      </c>
      <c r="BK253" s="15" t="str">
        <f t="shared" si="211"/>
        <v>Speed&gt;11,68896484375 AND Speed&gt;11,665283203125 AND Distance&gt;139,6171875 AND Speed&lt;=12,110107421875 AND Distance&gt;121,75244140625 AND Distance&gt;87,981201171875 AND Speed&lt;=12,778564453125 AND Distance&lt;=341,0556640625</v>
      </c>
      <c r="BM253"/>
      <c r="BN253"/>
      <c r="BO253"/>
    </row>
    <row r="254" spans="1:67">
      <c r="A254" s="15">
        <v>251</v>
      </c>
      <c r="B254" s="15">
        <v>0</v>
      </c>
      <c r="C254" s="15">
        <v>1493308</v>
      </c>
      <c r="D254" s="15">
        <f t="shared" si="159"/>
        <v>364</v>
      </c>
      <c r="E254" s="15">
        <f t="shared" si="160"/>
        <v>2364</v>
      </c>
      <c r="F254" s="15">
        <f t="shared" si="161"/>
        <v>364.5771484375</v>
      </c>
      <c r="G254" s="15">
        <v>253</v>
      </c>
      <c r="H254" s="15">
        <v>254</v>
      </c>
      <c r="I254" s="15">
        <v>121</v>
      </c>
      <c r="J254" s="15">
        <v>8</v>
      </c>
      <c r="K254" s="15">
        <v>692</v>
      </c>
      <c r="L254" s="15">
        <v>607</v>
      </c>
      <c r="M254" s="15">
        <f t="shared" si="162"/>
        <v>0.148193359375</v>
      </c>
      <c r="O254" s="86">
        <f t="shared" si="163"/>
        <v>692</v>
      </c>
      <c r="P254" s="86">
        <f t="shared" si="164"/>
        <v>0.333251953125</v>
      </c>
      <c r="Q254" s="86">
        <f t="shared" si="165"/>
        <v>468</v>
      </c>
      <c r="R254" s="86" t="b">
        <f t="shared" si="166"/>
        <v>0</v>
      </c>
      <c r="S254" s="86" t="str">
        <f t="shared" si="167"/>
        <v>Dummy Node</v>
      </c>
      <c r="T254" s="86" t="str">
        <f t="shared" si="168"/>
        <v>N/A</v>
      </c>
      <c r="U254" s="86" t="str">
        <f t="shared" si="169"/>
        <v>N/A</v>
      </c>
      <c r="V254" s="86">
        <f t="shared" si="170"/>
        <v>466</v>
      </c>
      <c r="W254" s="86" t="b">
        <f t="shared" si="171"/>
        <v>0</v>
      </c>
      <c r="X254" s="86" t="str">
        <f t="shared" si="172"/>
        <v>Speed</v>
      </c>
      <c r="Y254" s="86" t="str">
        <f t="shared" si="173"/>
        <v>&gt;</v>
      </c>
      <c r="Z254" s="86">
        <f t="shared" si="174"/>
        <v>11.68896484375</v>
      </c>
      <c r="AA254" s="86">
        <f t="shared" si="175"/>
        <v>290</v>
      </c>
      <c r="AB254" s="86" t="b">
        <f t="shared" si="176"/>
        <v>0</v>
      </c>
      <c r="AC254" s="86" t="str">
        <f t="shared" si="177"/>
        <v>Speed</v>
      </c>
      <c r="AD254" s="86" t="str">
        <f t="shared" si="178"/>
        <v>&gt;</v>
      </c>
      <c r="AE254" s="86">
        <f t="shared" si="179"/>
        <v>11.665283203125</v>
      </c>
      <c r="AF254" s="86">
        <f t="shared" si="180"/>
        <v>123</v>
      </c>
      <c r="AG254" s="86" t="b">
        <f t="shared" si="181"/>
        <v>0</v>
      </c>
      <c r="AH254" s="86" t="str">
        <f t="shared" si="182"/>
        <v>Distance</v>
      </c>
      <c r="AI254" s="86" t="str">
        <f t="shared" si="183"/>
        <v>&gt;</v>
      </c>
      <c r="AJ254" s="86">
        <f t="shared" si="184"/>
        <v>139.6171875</v>
      </c>
      <c r="AK254" s="86">
        <f t="shared" si="185"/>
        <v>26</v>
      </c>
      <c r="AL254" s="86" t="b">
        <f t="shared" si="186"/>
        <v>1</v>
      </c>
      <c r="AM254" s="86" t="str">
        <f t="shared" si="187"/>
        <v>Speed</v>
      </c>
      <c r="AN254" s="86" t="str">
        <f t="shared" si="188"/>
        <v>&lt;=</v>
      </c>
      <c r="AO254" s="86">
        <f t="shared" si="189"/>
        <v>12.110107421875</v>
      </c>
      <c r="AP254" s="86">
        <f t="shared" si="190"/>
        <v>6</v>
      </c>
      <c r="AQ254" s="86" t="b">
        <f t="shared" si="191"/>
        <v>0</v>
      </c>
      <c r="AR254" s="86" t="str">
        <f t="shared" si="192"/>
        <v>Distance</v>
      </c>
      <c r="AS254" s="86" t="str">
        <f t="shared" si="193"/>
        <v>&gt;</v>
      </c>
      <c r="AT254" s="86">
        <f t="shared" si="194"/>
        <v>121.75244140625</v>
      </c>
      <c r="AU254" s="86">
        <f t="shared" si="195"/>
        <v>3</v>
      </c>
      <c r="AV254" s="86" t="b">
        <f t="shared" si="196"/>
        <v>0</v>
      </c>
      <c r="AW254" s="86" t="str">
        <f t="shared" si="197"/>
        <v>Distance</v>
      </c>
      <c r="AX254" s="86" t="str">
        <f t="shared" si="198"/>
        <v>&gt;</v>
      </c>
      <c r="AY254" s="86">
        <f t="shared" si="199"/>
        <v>87.981201171875</v>
      </c>
      <c r="AZ254" s="86">
        <f t="shared" si="200"/>
        <v>1</v>
      </c>
      <c r="BA254" s="86" t="b">
        <f t="shared" si="201"/>
        <v>1</v>
      </c>
      <c r="BB254" s="86" t="str">
        <f t="shared" si="202"/>
        <v>Speed</v>
      </c>
      <c r="BC254" s="86" t="str">
        <f t="shared" si="203"/>
        <v>&lt;=</v>
      </c>
      <c r="BD254" s="86">
        <f t="shared" si="204"/>
        <v>12.778564453125</v>
      </c>
      <c r="BE254" s="86">
        <f t="shared" si="205"/>
        <v>0</v>
      </c>
      <c r="BF254" s="86" t="b">
        <f t="shared" si="206"/>
        <v>1</v>
      </c>
      <c r="BG254" s="86" t="str">
        <f t="shared" si="207"/>
        <v>Distance</v>
      </c>
      <c r="BH254" s="86" t="str">
        <f t="shared" si="208"/>
        <v>&lt;=</v>
      </c>
      <c r="BI254" s="86">
        <f t="shared" si="209"/>
        <v>341.0556640625</v>
      </c>
      <c r="BJ254" s="15">
        <f t="shared" si="210"/>
        <v>0</v>
      </c>
      <c r="BK254" s="15" t="str">
        <f t="shared" si="211"/>
        <v>Speed&gt;11,68896484375 AND Speed&gt;11,665283203125 AND Distance&gt;139,6171875 AND Speed&lt;=12,110107421875 AND Distance&gt;121,75244140625 AND Distance&gt;87,981201171875 AND Speed&lt;=12,778564453125 AND Distance&lt;=341,0556640625</v>
      </c>
      <c r="BM254"/>
      <c r="BN254"/>
      <c r="BO254"/>
    </row>
    <row r="255" spans="1:67">
      <c r="A255" s="15">
        <v>252</v>
      </c>
      <c r="B255" s="15">
        <v>-2</v>
      </c>
      <c r="C255" s="15">
        <v>-8192</v>
      </c>
      <c r="D255" s="15">
        <f t="shared" si="159"/>
        <v>-1</v>
      </c>
      <c r="E255" s="15">
        <f t="shared" si="160"/>
        <v>0</v>
      </c>
      <c r="F255" s="15">
        <f t="shared" si="161"/>
        <v>-1</v>
      </c>
      <c r="G255" s="15">
        <v>539</v>
      </c>
      <c r="H255" s="15">
        <v>540</v>
      </c>
      <c r="I255" s="15">
        <v>121</v>
      </c>
      <c r="J255" s="15">
        <v>8</v>
      </c>
      <c r="K255" s="15">
        <v>695</v>
      </c>
      <c r="L255" s="15">
        <v>0</v>
      </c>
      <c r="M255" s="15">
        <f t="shared" si="162"/>
        <v>0</v>
      </c>
      <c r="O255" s="86">
        <f t="shared" si="163"/>
        <v>695</v>
      </c>
      <c r="P255" s="86">
        <f t="shared" si="164"/>
        <v>0.111083984375</v>
      </c>
      <c r="Q255" s="86">
        <f t="shared" si="165"/>
        <v>471</v>
      </c>
      <c r="R255" s="86" t="b">
        <f t="shared" si="166"/>
        <v>1</v>
      </c>
      <c r="S255" s="86" t="str">
        <f t="shared" si="167"/>
        <v>Dummy Node</v>
      </c>
      <c r="T255" s="86" t="str">
        <f t="shared" si="168"/>
        <v>N/A</v>
      </c>
      <c r="U255" s="86" t="str">
        <f t="shared" si="169"/>
        <v>N/A</v>
      </c>
      <c r="V255" s="86">
        <f t="shared" si="170"/>
        <v>470</v>
      </c>
      <c r="W255" s="86" t="b">
        <f t="shared" si="171"/>
        <v>1</v>
      </c>
      <c r="X255" s="86" t="str">
        <f t="shared" si="172"/>
        <v>Distance</v>
      </c>
      <c r="Y255" s="86" t="str">
        <f t="shared" si="173"/>
        <v>&lt;=</v>
      </c>
      <c r="Z255" s="86">
        <f t="shared" si="174"/>
        <v>158.784912109375</v>
      </c>
      <c r="AA255" s="86">
        <f t="shared" si="175"/>
        <v>443</v>
      </c>
      <c r="AB255" s="86" t="b">
        <f t="shared" si="176"/>
        <v>0</v>
      </c>
      <c r="AC255" s="86" t="str">
        <f t="shared" si="177"/>
        <v>Distance</v>
      </c>
      <c r="AD255" s="86" t="str">
        <f t="shared" si="178"/>
        <v>&gt;</v>
      </c>
      <c r="AE255" s="86">
        <f t="shared" si="179"/>
        <v>158.74169921875</v>
      </c>
      <c r="AF255" s="86">
        <f t="shared" si="180"/>
        <v>237</v>
      </c>
      <c r="AG255" s="86" t="b">
        <f t="shared" si="181"/>
        <v>1</v>
      </c>
      <c r="AH255" s="86" t="str">
        <f t="shared" si="182"/>
        <v>Distance</v>
      </c>
      <c r="AI255" s="86" t="str">
        <f t="shared" si="183"/>
        <v>&lt;=</v>
      </c>
      <c r="AJ255" s="86">
        <f t="shared" si="184"/>
        <v>169.003662109375</v>
      </c>
      <c r="AK255" s="86">
        <f t="shared" si="185"/>
        <v>50</v>
      </c>
      <c r="AL255" s="86" t="b">
        <f t="shared" si="186"/>
        <v>1</v>
      </c>
      <c r="AM255" s="86" t="str">
        <f t="shared" si="187"/>
        <v>Distance</v>
      </c>
      <c r="AN255" s="86" t="str">
        <f t="shared" si="188"/>
        <v>&lt;=</v>
      </c>
      <c r="AO255" s="86">
        <f t="shared" si="189"/>
        <v>180.447265625</v>
      </c>
      <c r="AP255" s="86">
        <f t="shared" si="190"/>
        <v>13</v>
      </c>
      <c r="AQ255" s="86" t="b">
        <f t="shared" si="191"/>
        <v>0</v>
      </c>
      <c r="AR255" s="86" t="str">
        <f t="shared" si="192"/>
        <v>Speed</v>
      </c>
      <c r="AS255" s="86" t="str">
        <f t="shared" si="193"/>
        <v>&gt;</v>
      </c>
      <c r="AT255" s="86">
        <f t="shared" si="194"/>
        <v>15.086181640625</v>
      </c>
      <c r="AU255" s="86">
        <f t="shared" si="195"/>
        <v>4</v>
      </c>
      <c r="AV255" s="86" t="b">
        <f t="shared" si="196"/>
        <v>1</v>
      </c>
      <c r="AW255" s="86" t="str">
        <f t="shared" si="197"/>
        <v>Distance</v>
      </c>
      <c r="AX255" s="86" t="str">
        <f t="shared" si="198"/>
        <v>&lt;=</v>
      </c>
      <c r="AY255" s="86">
        <f t="shared" si="199"/>
        <v>211.703369140625</v>
      </c>
      <c r="AZ255" s="86">
        <f t="shared" si="200"/>
        <v>1</v>
      </c>
      <c r="BA255" s="86" t="b">
        <f t="shared" si="201"/>
        <v>0</v>
      </c>
      <c r="BB255" s="86" t="str">
        <f t="shared" si="202"/>
        <v>Speed</v>
      </c>
      <c r="BC255" s="86" t="str">
        <f t="shared" si="203"/>
        <v>&gt;</v>
      </c>
      <c r="BD255" s="86">
        <f t="shared" si="204"/>
        <v>12.778564453125</v>
      </c>
      <c r="BE255" s="86">
        <f t="shared" si="205"/>
        <v>0</v>
      </c>
      <c r="BF255" s="86" t="b">
        <f t="shared" si="206"/>
        <v>1</v>
      </c>
      <c r="BG255" s="86" t="str">
        <f t="shared" si="207"/>
        <v>Distance</v>
      </c>
      <c r="BH255" s="86" t="str">
        <f t="shared" si="208"/>
        <v>&lt;=</v>
      </c>
      <c r="BI255" s="86">
        <f t="shared" si="209"/>
        <v>341.0556640625</v>
      </c>
      <c r="BJ255" s="15">
        <f t="shared" si="210"/>
        <v>1</v>
      </c>
      <c r="BK255" s="15" t="str">
        <f t="shared" si="211"/>
        <v>Distance&lt;=158,784912109375 AND Distance&gt;158,74169921875 AND Distance&lt;=169,003662109375 AND Distance&lt;=180,447265625 AND Speed&gt;15,086181640625 AND Distance&lt;=211,703369140625 AND Speed&gt;12,778564453125 AND Distance&lt;=341,0556640625</v>
      </c>
      <c r="BM255"/>
      <c r="BN255"/>
      <c r="BO255"/>
    </row>
    <row r="256" spans="1:67">
      <c r="A256" s="15">
        <v>253</v>
      </c>
      <c r="B256" s="15">
        <v>-2</v>
      </c>
      <c r="C256" s="15">
        <v>-8192</v>
      </c>
      <c r="D256" s="15">
        <f t="shared" si="159"/>
        <v>-1</v>
      </c>
      <c r="E256" s="15">
        <f t="shared" si="160"/>
        <v>0</v>
      </c>
      <c r="F256" s="15">
        <f t="shared" si="161"/>
        <v>-1</v>
      </c>
      <c r="G256" s="15">
        <v>-1</v>
      </c>
      <c r="H256" s="15">
        <v>-1</v>
      </c>
      <c r="I256" s="15">
        <v>251</v>
      </c>
      <c r="J256" s="15">
        <v>9</v>
      </c>
      <c r="K256" s="15">
        <v>696</v>
      </c>
      <c r="L256" s="15">
        <v>228</v>
      </c>
      <c r="M256" s="15">
        <f t="shared" si="162"/>
        <v>5.56640625E-2</v>
      </c>
      <c r="O256" s="86">
        <f t="shared" si="163"/>
        <v>696</v>
      </c>
      <c r="P256" s="86">
        <f t="shared" si="164"/>
        <v>0.111083984375</v>
      </c>
      <c r="Q256" s="86">
        <f t="shared" si="165"/>
        <v>471</v>
      </c>
      <c r="R256" s="86" t="b">
        <f t="shared" si="166"/>
        <v>0</v>
      </c>
      <c r="S256" s="86" t="str">
        <f t="shared" si="167"/>
        <v>Dummy Node</v>
      </c>
      <c r="T256" s="86" t="str">
        <f t="shared" si="168"/>
        <v>N/A</v>
      </c>
      <c r="U256" s="86" t="str">
        <f t="shared" si="169"/>
        <v>N/A</v>
      </c>
      <c r="V256" s="86">
        <f t="shared" si="170"/>
        <v>470</v>
      </c>
      <c r="W256" s="86" t="b">
        <f t="shared" si="171"/>
        <v>1</v>
      </c>
      <c r="X256" s="86" t="str">
        <f t="shared" si="172"/>
        <v>Distance</v>
      </c>
      <c r="Y256" s="86" t="str">
        <f t="shared" si="173"/>
        <v>&lt;=</v>
      </c>
      <c r="Z256" s="86">
        <f t="shared" si="174"/>
        <v>158.784912109375</v>
      </c>
      <c r="AA256" s="86">
        <f t="shared" si="175"/>
        <v>443</v>
      </c>
      <c r="AB256" s="86" t="b">
        <f t="shared" si="176"/>
        <v>0</v>
      </c>
      <c r="AC256" s="86" t="str">
        <f t="shared" si="177"/>
        <v>Distance</v>
      </c>
      <c r="AD256" s="86" t="str">
        <f t="shared" si="178"/>
        <v>&gt;</v>
      </c>
      <c r="AE256" s="86">
        <f t="shared" si="179"/>
        <v>158.74169921875</v>
      </c>
      <c r="AF256" s="86">
        <f t="shared" si="180"/>
        <v>237</v>
      </c>
      <c r="AG256" s="86" t="b">
        <f t="shared" si="181"/>
        <v>1</v>
      </c>
      <c r="AH256" s="86" t="str">
        <f t="shared" si="182"/>
        <v>Distance</v>
      </c>
      <c r="AI256" s="86" t="str">
        <f t="shared" si="183"/>
        <v>&lt;=</v>
      </c>
      <c r="AJ256" s="86">
        <f t="shared" si="184"/>
        <v>169.003662109375</v>
      </c>
      <c r="AK256" s="86">
        <f t="shared" si="185"/>
        <v>50</v>
      </c>
      <c r="AL256" s="86" t="b">
        <f t="shared" si="186"/>
        <v>1</v>
      </c>
      <c r="AM256" s="86" t="str">
        <f t="shared" si="187"/>
        <v>Distance</v>
      </c>
      <c r="AN256" s="86" t="str">
        <f t="shared" si="188"/>
        <v>&lt;=</v>
      </c>
      <c r="AO256" s="86">
        <f t="shared" si="189"/>
        <v>180.447265625</v>
      </c>
      <c r="AP256" s="86">
        <f t="shared" si="190"/>
        <v>13</v>
      </c>
      <c r="AQ256" s="86" t="b">
        <f t="shared" si="191"/>
        <v>0</v>
      </c>
      <c r="AR256" s="86" t="str">
        <f t="shared" si="192"/>
        <v>Speed</v>
      </c>
      <c r="AS256" s="86" t="str">
        <f t="shared" si="193"/>
        <v>&gt;</v>
      </c>
      <c r="AT256" s="86">
        <f t="shared" si="194"/>
        <v>15.086181640625</v>
      </c>
      <c r="AU256" s="86">
        <f t="shared" si="195"/>
        <v>4</v>
      </c>
      <c r="AV256" s="86" t="b">
        <f t="shared" si="196"/>
        <v>1</v>
      </c>
      <c r="AW256" s="86" t="str">
        <f t="shared" si="197"/>
        <v>Distance</v>
      </c>
      <c r="AX256" s="86" t="str">
        <f t="shared" si="198"/>
        <v>&lt;=</v>
      </c>
      <c r="AY256" s="86">
        <f t="shared" si="199"/>
        <v>211.703369140625</v>
      </c>
      <c r="AZ256" s="86">
        <f t="shared" si="200"/>
        <v>1</v>
      </c>
      <c r="BA256" s="86" t="b">
        <f t="shared" si="201"/>
        <v>0</v>
      </c>
      <c r="BB256" s="86" t="str">
        <f t="shared" si="202"/>
        <v>Speed</v>
      </c>
      <c r="BC256" s="86" t="str">
        <f t="shared" si="203"/>
        <v>&gt;</v>
      </c>
      <c r="BD256" s="86">
        <f t="shared" si="204"/>
        <v>12.778564453125</v>
      </c>
      <c r="BE256" s="86">
        <f t="shared" si="205"/>
        <v>0</v>
      </c>
      <c r="BF256" s="86" t="b">
        <f t="shared" si="206"/>
        <v>1</v>
      </c>
      <c r="BG256" s="86" t="str">
        <f t="shared" si="207"/>
        <v>Distance</v>
      </c>
      <c r="BH256" s="86" t="str">
        <f t="shared" si="208"/>
        <v>&lt;=</v>
      </c>
      <c r="BI256" s="86">
        <f t="shared" si="209"/>
        <v>341.0556640625</v>
      </c>
      <c r="BJ256" s="15">
        <f t="shared" si="210"/>
        <v>1</v>
      </c>
      <c r="BK256" s="15" t="str">
        <f t="shared" si="211"/>
        <v>Distance&lt;=158,784912109375 AND Distance&gt;158,74169921875 AND Distance&lt;=169,003662109375 AND Distance&lt;=180,447265625 AND Speed&gt;15,086181640625 AND Distance&lt;=211,703369140625 AND Speed&gt;12,778564453125 AND Distance&lt;=341,0556640625</v>
      </c>
      <c r="BM256"/>
      <c r="BN256"/>
      <c r="BO256"/>
    </row>
    <row r="257" spans="1:67">
      <c r="A257" s="15">
        <v>254</v>
      </c>
      <c r="B257" s="15">
        <v>-2</v>
      </c>
      <c r="C257" s="15">
        <v>-8192</v>
      </c>
      <c r="D257" s="15">
        <f t="shared" si="159"/>
        <v>-1</v>
      </c>
      <c r="E257" s="15">
        <f t="shared" si="160"/>
        <v>0</v>
      </c>
      <c r="F257" s="15">
        <f t="shared" si="161"/>
        <v>-1</v>
      </c>
      <c r="G257" s="15">
        <v>-1</v>
      </c>
      <c r="H257" s="15">
        <v>-1</v>
      </c>
      <c r="I257" s="15">
        <v>251</v>
      </c>
      <c r="J257" s="15">
        <v>9</v>
      </c>
      <c r="K257" s="15">
        <v>697</v>
      </c>
      <c r="L257" s="15">
        <v>1365</v>
      </c>
      <c r="M257" s="15">
        <f t="shared" si="162"/>
        <v>0.333251953125</v>
      </c>
      <c r="O257" s="86">
        <f t="shared" si="163"/>
        <v>697</v>
      </c>
      <c r="P257" s="86">
        <f t="shared" si="164"/>
        <v>0</v>
      </c>
      <c r="Q257" s="86">
        <f t="shared" si="165"/>
        <v>472</v>
      </c>
      <c r="R257" s="86" t="b">
        <f t="shared" si="166"/>
        <v>1</v>
      </c>
      <c r="S257" s="86" t="str">
        <f t="shared" si="167"/>
        <v>Dummy Node</v>
      </c>
      <c r="T257" s="86" t="str">
        <f t="shared" si="168"/>
        <v>N/A</v>
      </c>
      <c r="U257" s="86" t="str">
        <f t="shared" si="169"/>
        <v>N/A</v>
      </c>
      <c r="V257" s="86">
        <f t="shared" si="170"/>
        <v>470</v>
      </c>
      <c r="W257" s="86" t="b">
        <f t="shared" si="171"/>
        <v>0</v>
      </c>
      <c r="X257" s="86" t="str">
        <f t="shared" si="172"/>
        <v>Distance</v>
      </c>
      <c r="Y257" s="86" t="str">
        <f t="shared" si="173"/>
        <v>&gt;</v>
      </c>
      <c r="Z257" s="86">
        <f t="shared" si="174"/>
        <v>158.784912109375</v>
      </c>
      <c r="AA257" s="86">
        <f t="shared" si="175"/>
        <v>443</v>
      </c>
      <c r="AB257" s="86" t="b">
        <f t="shared" si="176"/>
        <v>0</v>
      </c>
      <c r="AC257" s="86" t="str">
        <f t="shared" si="177"/>
        <v>Distance</v>
      </c>
      <c r="AD257" s="86" t="str">
        <f t="shared" si="178"/>
        <v>&gt;</v>
      </c>
      <c r="AE257" s="86">
        <f t="shared" si="179"/>
        <v>158.74169921875</v>
      </c>
      <c r="AF257" s="86">
        <f t="shared" si="180"/>
        <v>237</v>
      </c>
      <c r="AG257" s="86" t="b">
        <f t="shared" si="181"/>
        <v>1</v>
      </c>
      <c r="AH257" s="86" t="str">
        <f t="shared" si="182"/>
        <v>Distance</v>
      </c>
      <c r="AI257" s="86" t="str">
        <f t="shared" si="183"/>
        <v>&lt;=</v>
      </c>
      <c r="AJ257" s="86">
        <f t="shared" si="184"/>
        <v>169.003662109375</v>
      </c>
      <c r="AK257" s="86">
        <f t="shared" si="185"/>
        <v>50</v>
      </c>
      <c r="AL257" s="86" t="b">
        <f t="shared" si="186"/>
        <v>1</v>
      </c>
      <c r="AM257" s="86" t="str">
        <f t="shared" si="187"/>
        <v>Distance</v>
      </c>
      <c r="AN257" s="86" t="str">
        <f t="shared" si="188"/>
        <v>&lt;=</v>
      </c>
      <c r="AO257" s="86">
        <f t="shared" si="189"/>
        <v>180.447265625</v>
      </c>
      <c r="AP257" s="86">
        <f t="shared" si="190"/>
        <v>13</v>
      </c>
      <c r="AQ257" s="86" t="b">
        <f t="shared" si="191"/>
        <v>0</v>
      </c>
      <c r="AR257" s="86" t="str">
        <f t="shared" si="192"/>
        <v>Speed</v>
      </c>
      <c r="AS257" s="86" t="str">
        <f t="shared" si="193"/>
        <v>&gt;</v>
      </c>
      <c r="AT257" s="86">
        <f t="shared" si="194"/>
        <v>15.086181640625</v>
      </c>
      <c r="AU257" s="86">
        <f t="shared" si="195"/>
        <v>4</v>
      </c>
      <c r="AV257" s="86" t="b">
        <f t="shared" si="196"/>
        <v>1</v>
      </c>
      <c r="AW257" s="86" t="str">
        <f t="shared" si="197"/>
        <v>Distance</v>
      </c>
      <c r="AX257" s="86" t="str">
        <f t="shared" si="198"/>
        <v>&lt;=</v>
      </c>
      <c r="AY257" s="86">
        <f t="shared" si="199"/>
        <v>211.703369140625</v>
      </c>
      <c r="AZ257" s="86">
        <f t="shared" si="200"/>
        <v>1</v>
      </c>
      <c r="BA257" s="86" t="b">
        <f t="shared" si="201"/>
        <v>0</v>
      </c>
      <c r="BB257" s="86" t="str">
        <f t="shared" si="202"/>
        <v>Speed</v>
      </c>
      <c r="BC257" s="86" t="str">
        <f t="shared" si="203"/>
        <v>&gt;</v>
      </c>
      <c r="BD257" s="86">
        <f t="shared" si="204"/>
        <v>12.778564453125</v>
      </c>
      <c r="BE257" s="86">
        <f t="shared" si="205"/>
        <v>0</v>
      </c>
      <c r="BF257" s="86" t="b">
        <f t="shared" si="206"/>
        <v>1</v>
      </c>
      <c r="BG257" s="86" t="str">
        <f t="shared" si="207"/>
        <v>Distance</v>
      </c>
      <c r="BH257" s="86" t="str">
        <f t="shared" si="208"/>
        <v>&lt;=</v>
      </c>
      <c r="BI257" s="86">
        <f t="shared" si="209"/>
        <v>341.0556640625</v>
      </c>
      <c r="BJ257" s="15">
        <f t="shared" si="210"/>
        <v>1</v>
      </c>
      <c r="BK257" s="15" t="str">
        <f t="shared" si="211"/>
        <v>Distance&gt;158,784912109375 AND Distance&gt;158,74169921875 AND Distance&lt;=169,003662109375 AND Distance&lt;=180,447265625 AND Speed&gt;15,086181640625 AND Distance&lt;=211,703369140625 AND Speed&gt;12,778564453125 AND Distance&lt;=341,0556640625</v>
      </c>
      <c r="BM257"/>
      <c r="BN257"/>
      <c r="BO257"/>
    </row>
    <row r="258" spans="1:67">
      <c r="A258" s="15">
        <v>255</v>
      </c>
      <c r="B258" s="15">
        <v>1</v>
      </c>
      <c r="C258" s="15">
        <v>102747</v>
      </c>
      <c r="D258" s="15">
        <f t="shared" si="159"/>
        <v>25</v>
      </c>
      <c r="E258" s="15">
        <f t="shared" si="160"/>
        <v>347</v>
      </c>
      <c r="F258" s="15">
        <f t="shared" si="161"/>
        <v>25.084716796875</v>
      </c>
      <c r="G258" s="15">
        <v>257</v>
      </c>
      <c r="H258" s="15">
        <v>258</v>
      </c>
      <c r="I258" s="15">
        <v>180</v>
      </c>
      <c r="J258" s="15">
        <v>7</v>
      </c>
      <c r="K258" s="15">
        <v>698</v>
      </c>
      <c r="L258" s="15">
        <v>1162</v>
      </c>
      <c r="M258" s="15">
        <f t="shared" si="162"/>
        <v>0.28369140625</v>
      </c>
      <c r="O258" s="86">
        <f t="shared" si="163"/>
        <v>698</v>
      </c>
      <c r="P258" s="86">
        <f t="shared" si="164"/>
        <v>0</v>
      </c>
      <c r="Q258" s="86">
        <f t="shared" si="165"/>
        <v>472</v>
      </c>
      <c r="R258" s="86" t="b">
        <f t="shared" si="166"/>
        <v>0</v>
      </c>
      <c r="S258" s="86" t="str">
        <f t="shared" si="167"/>
        <v>Dummy Node</v>
      </c>
      <c r="T258" s="86" t="str">
        <f t="shared" si="168"/>
        <v>N/A</v>
      </c>
      <c r="U258" s="86" t="str">
        <f t="shared" si="169"/>
        <v>N/A</v>
      </c>
      <c r="V258" s="86">
        <f t="shared" si="170"/>
        <v>470</v>
      </c>
      <c r="W258" s="86" t="b">
        <f t="shared" si="171"/>
        <v>0</v>
      </c>
      <c r="X258" s="86" t="str">
        <f t="shared" si="172"/>
        <v>Distance</v>
      </c>
      <c r="Y258" s="86" t="str">
        <f t="shared" si="173"/>
        <v>&gt;</v>
      </c>
      <c r="Z258" s="86">
        <f t="shared" si="174"/>
        <v>158.784912109375</v>
      </c>
      <c r="AA258" s="86">
        <f t="shared" si="175"/>
        <v>443</v>
      </c>
      <c r="AB258" s="86" t="b">
        <f t="shared" si="176"/>
        <v>0</v>
      </c>
      <c r="AC258" s="86" t="str">
        <f t="shared" si="177"/>
        <v>Distance</v>
      </c>
      <c r="AD258" s="86" t="str">
        <f t="shared" si="178"/>
        <v>&gt;</v>
      </c>
      <c r="AE258" s="86">
        <f t="shared" si="179"/>
        <v>158.74169921875</v>
      </c>
      <c r="AF258" s="86">
        <f t="shared" si="180"/>
        <v>237</v>
      </c>
      <c r="AG258" s="86" t="b">
        <f t="shared" si="181"/>
        <v>1</v>
      </c>
      <c r="AH258" s="86" t="str">
        <f t="shared" si="182"/>
        <v>Distance</v>
      </c>
      <c r="AI258" s="86" t="str">
        <f t="shared" si="183"/>
        <v>&lt;=</v>
      </c>
      <c r="AJ258" s="86">
        <f t="shared" si="184"/>
        <v>169.003662109375</v>
      </c>
      <c r="AK258" s="86">
        <f t="shared" si="185"/>
        <v>50</v>
      </c>
      <c r="AL258" s="86" t="b">
        <f t="shared" si="186"/>
        <v>1</v>
      </c>
      <c r="AM258" s="86" t="str">
        <f t="shared" si="187"/>
        <v>Distance</v>
      </c>
      <c r="AN258" s="86" t="str">
        <f t="shared" si="188"/>
        <v>&lt;=</v>
      </c>
      <c r="AO258" s="86">
        <f t="shared" si="189"/>
        <v>180.447265625</v>
      </c>
      <c r="AP258" s="86">
        <f t="shared" si="190"/>
        <v>13</v>
      </c>
      <c r="AQ258" s="86" t="b">
        <f t="shared" si="191"/>
        <v>0</v>
      </c>
      <c r="AR258" s="86" t="str">
        <f t="shared" si="192"/>
        <v>Speed</v>
      </c>
      <c r="AS258" s="86" t="str">
        <f t="shared" si="193"/>
        <v>&gt;</v>
      </c>
      <c r="AT258" s="86">
        <f t="shared" si="194"/>
        <v>15.086181640625</v>
      </c>
      <c r="AU258" s="86">
        <f t="shared" si="195"/>
        <v>4</v>
      </c>
      <c r="AV258" s="86" t="b">
        <f t="shared" si="196"/>
        <v>1</v>
      </c>
      <c r="AW258" s="86" t="str">
        <f t="shared" si="197"/>
        <v>Distance</v>
      </c>
      <c r="AX258" s="86" t="str">
        <f t="shared" si="198"/>
        <v>&lt;=</v>
      </c>
      <c r="AY258" s="86">
        <f t="shared" si="199"/>
        <v>211.703369140625</v>
      </c>
      <c r="AZ258" s="86">
        <f t="shared" si="200"/>
        <v>1</v>
      </c>
      <c r="BA258" s="86" t="b">
        <f t="shared" si="201"/>
        <v>0</v>
      </c>
      <c r="BB258" s="86" t="str">
        <f t="shared" si="202"/>
        <v>Speed</v>
      </c>
      <c r="BC258" s="86" t="str">
        <f t="shared" si="203"/>
        <v>&gt;</v>
      </c>
      <c r="BD258" s="86">
        <f t="shared" si="204"/>
        <v>12.778564453125</v>
      </c>
      <c r="BE258" s="86">
        <f t="shared" si="205"/>
        <v>0</v>
      </c>
      <c r="BF258" s="86" t="b">
        <f t="shared" si="206"/>
        <v>1</v>
      </c>
      <c r="BG258" s="86" t="str">
        <f t="shared" si="207"/>
        <v>Distance</v>
      </c>
      <c r="BH258" s="86" t="str">
        <f t="shared" si="208"/>
        <v>&lt;=</v>
      </c>
      <c r="BI258" s="86">
        <f t="shared" si="209"/>
        <v>341.0556640625</v>
      </c>
      <c r="BJ258" s="15">
        <f t="shared" si="210"/>
        <v>1</v>
      </c>
      <c r="BK258" s="15" t="str">
        <f t="shared" si="211"/>
        <v>Distance&gt;158,784912109375 AND Distance&gt;158,74169921875 AND Distance&lt;=169,003662109375 AND Distance&lt;=180,447265625 AND Speed&gt;15,086181640625 AND Distance&lt;=211,703369140625 AND Speed&gt;12,778564453125 AND Distance&lt;=341,0556640625</v>
      </c>
      <c r="BM258"/>
      <c r="BN258"/>
      <c r="BO258"/>
    </row>
    <row r="259" spans="1:67">
      <c r="A259" s="15">
        <v>256</v>
      </c>
      <c r="B259" s="15">
        <v>-2</v>
      </c>
      <c r="C259" s="15">
        <v>-8192</v>
      </c>
      <c r="D259" s="15">
        <f t="shared" si="159"/>
        <v>-1</v>
      </c>
      <c r="E259" s="15">
        <f t="shared" si="160"/>
        <v>0</v>
      </c>
      <c r="F259" s="15">
        <f t="shared" si="161"/>
        <v>-1</v>
      </c>
      <c r="G259" s="15">
        <v>541</v>
      </c>
      <c r="H259" s="15">
        <v>542</v>
      </c>
      <c r="I259" s="15">
        <v>180</v>
      </c>
      <c r="J259" s="15">
        <v>7</v>
      </c>
      <c r="K259" s="15">
        <v>699</v>
      </c>
      <c r="L259" s="15">
        <v>1365</v>
      </c>
      <c r="M259" s="15">
        <f t="shared" si="162"/>
        <v>0.333251953125</v>
      </c>
      <c r="O259" s="86">
        <f t="shared" si="163"/>
        <v>699</v>
      </c>
      <c r="P259" s="86">
        <f t="shared" si="164"/>
        <v>0.333251953125</v>
      </c>
      <c r="Q259" s="86">
        <f t="shared" si="165"/>
        <v>473</v>
      </c>
      <c r="R259" s="86" t="b">
        <f t="shared" si="166"/>
        <v>1</v>
      </c>
      <c r="S259" s="86" t="str">
        <f t="shared" si="167"/>
        <v>Dummy Node</v>
      </c>
      <c r="T259" s="86" t="str">
        <f t="shared" si="168"/>
        <v>N/A</v>
      </c>
      <c r="U259" s="86" t="str">
        <f t="shared" si="169"/>
        <v>N/A</v>
      </c>
      <c r="V259" s="86">
        <f t="shared" si="170"/>
        <v>56</v>
      </c>
      <c r="W259" s="86" t="b">
        <f t="shared" si="171"/>
        <v>1</v>
      </c>
      <c r="X259" s="86" t="str">
        <f t="shared" si="172"/>
        <v>Dummy Node</v>
      </c>
      <c r="Y259" s="86" t="str">
        <f t="shared" si="173"/>
        <v>N/A</v>
      </c>
      <c r="Z259" s="86" t="str">
        <f t="shared" si="174"/>
        <v>N/A</v>
      </c>
      <c r="AA259" s="86">
        <f t="shared" si="175"/>
        <v>46</v>
      </c>
      <c r="AB259" s="86" t="b">
        <f t="shared" si="176"/>
        <v>0</v>
      </c>
      <c r="AC259" s="86" t="str">
        <f t="shared" si="177"/>
        <v>Distance</v>
      </c>
      <c r="AD259" s="86" t="str">
        <f t="shared" si="178"/>
        <v>&gt;</v>
      </c>
      <c r="AE259" s="86">
        <f t="shared" si="179"/>
        <v>409.17431640625</v>
      </c>
      <c r="AF259" s="86">
        <f t="shared" si="180"/>
        <v>43</v>
      </c>
      <c r="AG259" s="86" t="b">
        <f t="shared" si="181"/>
        <v>0</v>
      </c>
      <c r="AH259" s="86" t="str">
        <f t="shared" si="182"/>
        <v>GEBR</v>
      </c>
      <c r="AI259" s="86" t="str">
        <f t="shared" si="183"/>
        <v>&gt;</v>
      </c>
      <c r="AJ259" s="86">
        <f t="shared" si="184"/>
        <v>0.85498046875</v>
      </c>
      <c r="AK259" s="86">
        <f t="shared" si="185"/>
        <v>11</v>
      </c>
      <c r="AL259" s="86" t="b">
        <f t="shared" si="186"/>
        <v>1</v>
      </c>
      <c r="AM259" s="86" t="str">
        <f t="shared" si="187"/>
        <v>Speed</v>
      </c>
      <c r="AN259" s="86" t="str">
        <f t="shared" si="188"/>
        <v>&lt;=</v>
      </c>
      <c r="AO259" s="86">
        <f t="shared" si="189"/>
        <v>24.289794921875</v>
      </c>
      <c r="AP259" s="86">
        <f t="shared" si="190"/>
        <v>10</v>
      </c>
      <c r="AQ259" s="86" t="b">
        <f t="shared" si="191"/>
        <v>1</v>
      </c>
      <c r="AR259" s="86" t="str">
        <f t="shared" si="192"/>
        <v>GEBR</v>
      </c>
      <c r="AS259" s="86" t="str">
        <f t="shared" si="193"/>
        <v>&lt;=</v>
      </c>
      <c r="AT259" s="86">
        <f t="shared" si="194"/>
        <v>1.046142578125</v>
      </c>
      <c r="AU259" s="86">
        <f t="shared" si="195"/>
        <v>7</v>
      </c>
      <c r="AV259" s="86" t="b">
        <f t="shared" si="196"/>
        <v>0</v>
      </c>
      <c r="AW259" s="86" t="str">
        <f t="shared" si="197"/>
        <v>Speed</v>
      </c>
      <c r="AX259" s="86" t="str">
        <f t="shared" si="198"/>
        <v>&gt;</v>
      </c>
      <c r="AY259" s="86">
        <f t="shared" si="199"/>
        <v>21.949951171875</v>
      </c>
      <c r="AZ259" s="86">
        <f t="shared" si="200"/>
        <v>2</v>
      </c>
      <c r="BA259" s="86" t="b">
        <f t="shared" si="201"/>
        <v>1</v>
      </c>
      <c r="BB259" s="86" t="str">
        <f t="shared" si="202"/>
        <v>Distance</v>
      </c>
      <c r="BC259" s="86" t="str">
        <f t="shared" si="203"/>
        <v>&lt;=</v>
      </c>
      <c r="BD259" s="86">
        <f t="shared" si="204"/>
        <v>500.308837890625</v>
      </c>
      <c r="BE259" s="86">
        <f t="shared" si="205"/>
        <v>0</v>
      </c>
      <c r="BF259" s="86" t="b">
        <f t="shared" si="206"/>
        <v>0</v>
      </c>
      <c r="BG259" s="86" t="str">
        <f t="shared" si="207"/>
        <v>Distance</v>
      </c>
      <c r="BH259" s="86" t="str">
        <f t="shared" si="208"/>
        <v>&gt;</v>
      </c>
      <c r="BI259" s="86">
        <f t="shared" si="209"/>
        <v>341.0556640625</v>
      </c>
      <c r="BJ259" s="15">
        <f t="shared" si="210"/>
        <v>0</v>
      </c>
      <c r="BK259" s="15" t="str">
        <f t="shared" si="211"/>
        <v>Distance&gt;409,17431640625 AND GEBR&gt;0,85498046875 AND Speed&lt;=24,289794921875 AND GEBR&lt;=1,046142578125 AND Speed&gt;21,949951171875 AND Distance&lt;=500,308837890625 AND Distance&gt;341,0556640625</v>
      </c>
      <c r="BM259"/>
      <c r="BN259"/>
      <c r="BO259"/>
    </row>
    <row r="260" spans="1:67">
      <c r="A260" s="15">
        <v>257</v>
      </c>
      <c r="B260" s="15">
        <v>1</v>
      </c>
      <c r="C260" s="15">
        <v>101529</v>
      </c>
      <c r="D260" s="15">
        <f t="shared" ref="D260:D323" si="212">IF(C260&lt;&gt;-8192,INT(C260/2^12),-1)</f>
        <v>24</v>
      </c>
      <c r="E260" s="15">
        <f t="shared" ref="E260:E323" si="213">IF(C260 &lt;&gt; -8192, MOD(C260, 2^12), 0)</f>
        <v>3225</v>
      </c>
      <c r="F260" s="15">
        <f t="shared" ref="F260:F323" si="214">D260+(E260/2^12)</f>
        <v>24.787353515625</v>
      </c>
      <c r="G260" s="15">
        <v>397</v>
      </c>
      <c r="H260" s="15">
        <v>398</v>
      </c>
      <c r="I260" s="15">
        <v>255</v>
      </c>
      <c r="J260" s="15">
        <v>8</v>
      </c>
      <c r="K260" s="15">
        <v>700</v>
      </c>
      <c r="L260" s="15">
        <v>1327</v>
      </c>
      <c r="M260" s="15">
        <f t="shared" ref="M260:M323" si="215">IF(L260 &gt;= 2^12, "Error: Wrong Probability!", L260/2^12)</f>
        <v>0.323974609375</v>
      </c>
      <c r="O260" s="86">
        <f t="shared" ref="O260:O323" si="216">K260</f>
        <v>700</v>
      </c>
      <c r="P260" s="86">
        <f t="shared" ref="P260:P323" si="217">VLOOKUP(O260,$A$3:$M$1025,13,FALSE)</f>
        <v>0.333251953125</v>
      </c>
      <c r="Q260" s="86">
        <f t="shared" ref="Q260:Q323" si="218">VLOOKUP(O260,$A$3:$I$1025,9,FALSE)</f>
        <v>473</v>
      </c>
      <c r="R260" s="86" t="b">
        <f t="shared" ref="R260:R323" si="219">IF(VLOOKUP(Q260,$A$3:$G$1025,7,FALSE) = O260, TRUE, IF(VLOOKUP(Q260, $A$3:$H$1025,8,FALSE) = O260, FALSE, "Error: Invalid Decision!"))</f>
        <v>0</v>
      </c>
      <c r="S260" s="86" t="str">
        <f t="shared" ref="S260:S323" si="220">IF(VLOOKUP(Q260,$A$3:$B$1025,2,FALSE) = 0, "Distance", IF(VLOOKUP(Q260,$A$3:$B$1025,2,FALSE) = 1, "Speed", IF(VLOOKUP(Q260,$A$3:$B$1025,2,FALSE) = 2, "GEBR", "Dummy Node")))</f>
        <v>Dummy Node</v>
      </c>
      <c r="T260" s="86" t="str">
        <f t="shared" ref="T260:T323" si="221">IF(S260="Dummy Node","N/A",IF(R260,"&lt;=","&gt;"))</f>
        <v>N/A</v>
      </c>
      <c r="U260" s="86" t="str">
        <f t="shared" ref="U260:U323" si="222">IF(S260="Dummy Node","N/A",VLOOKUP(Q260,$A$3:$F$1025,6,FALSE))</f>
        <v>N/A</v>
      </c>
      <c r="V260" s="86">
        <f t="shared" ref="V260:V323" si="223">VLOOKUP(Q260,$A$3:$I$1025,9,FALSE)</f>
        <v>56</v>
      </c>
      <c r="W260" s="86" t="b">
        <f t="shared" ref="W260:W323" si="224">IF(VLOOKUP(V260,$A$3:$G$1025,7,FALSE) = Q260, TRUE, IF(VLOOKUP(V260, $A$3:$H$1025,8,FALSE) = Q260, FALSE, "Error: Invalid Decision!"))</f>
        <v>1</v>
      </c>
      <c r="X260" s="86" t="str">
        <f t="shared" ref="X260:X323" si="225">IF(VLOOKUP(V260,$A$3:$B$1025,2,FALSE) = 0, "Distance", IF(VLOOKUP(V260,$A$3:$B$1025,2,FALSE) = 1, "Speed", IF(VLOOKUP(V260,$A$3:$B$1025,2,FALSE) = 2, "GEBR", "Dummy Node")))</f>
        <v>Dummy Node</v>
      </c>
      <c r="Y260" s="86" t="str">
        <f t="shared" ref="Y260:Y323" si="226">IF(X260="Dummy Node","N/A",IF(W260,"&lt;=","&gt;"))</f>
        <v>N/A</v>
      </c>
      <c r="Z260" s="86" t="str">
        <f t="shared" ref="Z260:Z323" si="227">IF(X260="Dummy Node","N/A",VLOOKUP(V260,$A$3:$F$1025,6,FALSE))</f>
        <v>N/A</v>
      </c>
      <c r="AA260" s="86">
        <f t="shared" ref="AA260:AA323" si="228">VLOOKUP(V260,$A$3:$I$1025,9,FALSE)</f>
        <v>46</v>
      </c>
      <c r="AB260" s="86" t="b">
        <f t="shared" ref="AB260:AB323" si="229">IF(VLOOKUP(AA260,$A$3:$G$1025,7,FALSE) = V260, TRUE, IF(VLOOKUP(AA260, $A$3:$H$1025,8,FALSE) = V260, FALSE, "Error: Invalid Decision!"))</f>
        <v>0</v>
      </c>
      <c r="AC260" s="86" t="str">
        <f t="shared" ref="AC260:AC323" si="230">IF(VLOOKUP(AA260,$A$3:$B$1025,2,FALSE) = 0, "Distance", IF(VLOOKUP(AA260,$A$3:$B$1025,2,FALSE) = 1, "Speed", IF(VLOOKUP(AA260,$A$3:$B$1025,2,FALSE) = 2, "GEBR", "Dummy Node")))</f>
        <v>Distance</v>
      </c>
      <c r="AD260" s="86" t="str">
        <f t="shared" ref="AD260:AD323" si="231">IF(AC260="Dummy Node","N/A",IF(AB260,"&lt;=","&gt;"))</f>
        <v>&gt;</v>
      </c>
      <c r="AE260" s="86">
        <f t="shared" ref="AE260:AE323" si="232">IF(AC260="Dummy Node","N/A",VLOOKUP(AA260,$A$3:$F$1025,6,FALSE))</f>
        <v>409.17431640625</v>
      </c>
      <c r="AF260" s="86">
        <f t="shared" ref="AF260:AF323" si="233">VLOOKUP(AA260,$A$3:$I$1025,9,FALSE)</f>
        <v>43</v>
      </c>
      <c r="AG260" s="86" t="b">
        <f t="shared" ref="AG260:AG323" si="234">IF(VLOOKUP(AF260,$A$3:$G$1025,7,FALSE) = AA260, TRUE, IF(VLOOKUP(AF260, $A$3:$H$1025,8,FALSE) = AA260, FALSE, "Error: Invalid Decision!"))</f>
        <v>0</v>
      </c>
      <c r="AH260" s="86" t="str">
        <f t="shared" ref="AH260:AH323" si="235">IF(VLOOKUP(AF260,$A$3:$B$1025,2,FALSE) = 0, "Distance", IF(VLOOKUP(AF260,$A$3:$B$1025,2,FALSE) = 1, "Speed", IF(VLOOKUP(AF260,$A$3:$B$1025,2,FALSE) = 2, "GEBR", "Dummy Node")))</f>
        <v>GEBR</v>
      </c>
      <c r="AI260" s="86" t="str">
        <f t="shared" ref="AI260:AI323" si="236">IF(AH260="Dummy Node","N/A",IF(AG260,"&lt;=","&gt;"))</f>
        <v>&gt;</v>
      </c>
      <c r="AJ260" s="86">
        <f t="shared" ref="AJ260:AJ323" si="237">IF(AH260="Dummy Node","N/A",VLOOKUP(AF260,$A$3:$F$1025,6,FALSE))</f>
        <v>0.85498046875</v>
      </c>
      <c r="AK260" s="86">
        <f t="shared" ref="AK260:AK323" si="238">VLOOKUP(AF260,$A$3:$I$1025,9,FALSE)</f>
        <v>11</v>
      </c>
      <c r="AL260" s="86" t="b">
        <f t="shared" ref="AL260:AL323" si="239">IF(VLOOKUP(AK260,$A$3:$G$1025,7,FALSE) = AF260, TRUE, IF(VLOOKUP(AK260, $A$3:$H$1025,8,FALSE) = AF260, FALSE, "Error: Invalid Decision!"))</f>
        <v>1</v>
      </c>
      <c r="AM260" s="86" t="str">
        <f t="shared" ref="AM260:AM323" si="240">IF(VLOOKUP(AK260,$A$3:$B$1025,2,FALSE) = 0, "Distance", IF(VLOOKUP(AK260,$A$3:$B$1025,2,FALSE) = 1, "Speed", IF(VLOOKUP(AK260,$A$3:$B$1025,2,FALSE) = 2, "GEBR", "Dummy Node")))</f>
        <v>Speed</v>
      </c>
      <c r="AN260" s="86" t="str">
        <f t="shared" ref="AN260:AN323" si="241">IF(AM260="Dummy Node","N/A",IF(AL260,"&lt;=","&gt;"))</f>
        <v>&lt;=</v>
      </c>
      <c r="AO260" s="86">
        <f t="shared" ref="AO260:AO323" si="242">IF(AM260="Dummy Node","N/A",VLOOKUP(AK260,$A$3:$F$1025,6,FALSE))</f>
        <v>24.289794921875</v>
      </c>
      <c r="AP260" s="86">
        <f t="shared" ref="AP260:AP323" si="243">VLOOKUP(AK260,$A$3:$I$1025,9,FALSE)</f>
        <v>10</v>
      </c>
      <c r="AQ260" s="86" t="b">
        <f t="shared" ref="AQ260:AQ323" si="244">IF(VLOOKUP(AP260,$A$3:$G$1025,7,FALSE) = AK260, TRUE, IF(VLOOKUP(AP260, $A$3:$H$1025,8,FALSE) = AK260, FALSE, "Error: Invalid Decision!"))</f>
        <v>1</v>
      </c>
      <c r="AR260" s="86" t="str">
        <f t="shared" ref="AR260:AR323" si="245">IF(VLOOKUP(AP260,$A$3:$B$1025,2,FALSE) = 0, "Distance", IF(VLOOKUP(AP260,$A$3:$B$1025,2,FALSE) = 1, "Speed", IF(VLOOKUP(AP260,$A$3:$B$1025,2,FALSE) = 2, "GEBR", "Dummy Node")))</f>
        <v>GEBR</v>
      </c>
      <c r="AS260" s="86" t="str">
        <f t="shared" ref="AS260:AS323" si="246">IF(AR260="Dummy Node","N/A",IF(AQ260,"&lt;=","&gt;"))</f>
        <v>&lt;=</v>
      </c>
      <c r="AT260" s="86">
        <f t="shared" ref="AT260:AT323" si="247">IF(AR260="Dummy Node","N/A",VLOOKUP(AP260,$A$3:$F$1025,6,FALSE))</f>
        <v>1.046142578125</v>
      </c>
      <c r="AU260" s="86">
        <f t="shared" ref="AU260:AU323" si="248">VLOOKUP(AP260,$A$3:$I$1025,9,FALSE)</f>
        <v>7</v>
      </c>
      <c r="AV260" s="86" t="b">
        <f t="shared" ref="AV260:AV323" si="249">IF(VLOOKUP(AU260,$A$3:$G$1025,7,FALSE) = AP260, TRUE, IF(VLOOKUP(AU260, $A$3:$H$1025,8,FALSE) = AP260, FALSE, "Error: Invalid Decision!"))</f>
        <v>0</v>
      </c>
      <c r="AW260" s="86" t="str">
        <f t="shared" ref="AW260:AW323" si="250">IF(VLOOKUP(AU260,$A$3:$B$1025,2,FALSE) = 0, "Distance", IF(VLOOKUP(AU260,$A$3:$B$1025,2,FALSE) = 1, "Speed", IF(VLOOKUP(AU260,$A$3:$B$1025,2,FALSE) = 2, "GEBR", "Dummy Node")))</f>
        <v>Speed</v>
      </c>
      <c r="AX260" s="86" t="str">
        <f t="shared" ref="AX260:AX323" si="251">IF(AW260="Dummy Node","N/A",IF(AV260,"&lt;=","&gt;"))</f>
        <v>&gt;</v>
      </c>
      <c r="AY260" s="86">
        <f t="shared" ref="AY260:AY323" si="252">IF(AW260="Dummy Node","N/A",VLOOKUP(AU260,$A$3:$F$1025,6,FALSE))</f>
        <v>21.949951171875</v>
      </c>
      <c r="AZ260" s="86">
        <f t="shared" ref="AZ260:AZ323" si="253">VLOOKUP(AU260,$A$3:$I$1025,9,FALSE)</f>
        <v>2</v>
      </c>
      <c r="BA260" s="86" t="b">
        <f t="shared" ref="BA260:BA323" si="254">IF(VLOOKUP(AZ260,$A$3:$G$1025,7,FALSE) = AU260, TRUE, IF(VLOOKUP(AZ260, $A$3:$H$1025,8,FALSE) = AU260, FALSE, "Error: Invalid Decision!"))</f>
        <v>1</v>
      </c>
      <c r="BB260" s="86" t="str">
        <f t="shared" ref="BB260:BB323" si="255">IF(VLOOKUP(AZ260,$A$3:$B$1025,2,FALSE) = 0, "Distance", IF(VLOOKUP(AZ260,$A$3:$B$1025,2,FALSE) = 1, "Speed", IF(VLOOKUP(AZ260,$A$3:$B$1025,2,FALSE) = 2, "GEBR", "Dummy Node")))</f>
        <v>Distance</v>
      </c>
      <c r="BC260" s="86" t="str">
        <f t="shared" ref="BC260:BC323" si="256">IF(BB260="Dummy Node","N/A",IF(BA260,"&lt;=","&gt;"))</f>
        <v>&lt;=</v>
      </c>
      <c r="BD260" s="86">
        <f t="shared" ref="BD260:BD323" si="257">IF(BB260="Dummy Node","N/A",VLOOKUP(AZ260,$A$3:$F$1025,6,FALSE))</f>
        <v>500.308837890625</v>
      </c>
      <c r="BE260" s="86">
        <f t="shared" ref="BE260:BE323" si="258">VLOOKUP(AZ260,$A$3:$I$1025,9,FALSE)</f>
        <v>0</v>
      </c>
      <c r="BF260" s="86" t="b">
        <f t="shared" ref="BF260:BF323" si="259">IF(VLOOKUP(BE260,$A$3:$G$1025,7,FALSE) = AZ260, TRUE, IF(VLOOKUP(BE260, $A$3:$H$1025,8,FALSE) = AZ260, FALSE, "Error: Invalid Decision!"))</f>
        <v>0</v>
      </c>
      <c r="BG260" s="86" t="str">
        <f t="shared" ref="BG260:BG323" si="260">IF(VLOOKUP(BE260,$A$3:$B$1025,2,FALSE) = 0, "Distance", IF(VLOOKUP(BE260,$A$3:$B$1025,2,FALSE) = 1, "Speed", IF(VLOOKUP(BE260,$A$3:$B$1025,2,FALSE) = 2, "GEBR", "Dummy Node")))</f>
        <v>Distance</v>
      </c>
      <c r="BH260" s="86" t="str">
        <f t="shared" ref="BH260:BH323" si="261">IF(BG260="Dummy Node","N/A",IF(BF260,"&lt;=","&gt;"))</f>
        <v>&gt;</v>
      </c>
      <c r="BI260" s="86">
        <f t="shared" ref="BI260:BI323" si="262">IF(BG260="Dummy Node","N/A",VLOOKUP(BE260,$A$3:$F$1025,6,FALSE))</f>
        <v>341.0556640625</v>
      </c>
      <c r="BJ260" s="15">
        <f t="shared" ref="BJ260:BJ323" si="263">IF(P260&lt;0.5/3, 1, 0)</f>
        <v>0</v>
      </c>
      <c r="BK260" s="15" t="str">
        <f t="shared" ref="BK260:BK323" si="264">CONCATENATE(IF(S260 = "Dummy Node","", CONCATENATE(S260,T260,U260," AND ")), IF(X260 = "Dummy Node","", CONCATENATE(X260,Y260,Z260," AND ")), IF(AC260 = "Dummy Node","", CONCATENATE(AC260,AD260,AE260," AND ")), IF(AH260 = "Dummy Node","", CONCATENATE(AH260,AI260,AJ260," AND ")), IF(AM260 = "Dummy Node","", CONCATENATE(AM260,AN260,AO260," AND ")), IF(AR260 = "Dummy Node","", CONCATENATE(AR260,AS260,AT260," AND ")), IF(AW260 = "Dummy Node","", CONCATENATE(AW260,AX260,AY260," AND ")), IF(BB260 = "Dummy Node","", CONCATENATE(BB260,BC260,BD260," AND ")), IF(BG260 = "Dummy Node","", CONCATENATE(BG260,BH260,BI260)))</f>
        <v>Distance&gt;409,17431640625 AND GEBR&gt;0,85498046875 AND Speed&lt;=24,289794921875 AND GEBR&lt;=1,046142578125 AND Speed&gt;21,949951171875 AND Distance&lt;=500,308837890625 AND Distance&gt;341,0556640625</v>
      </c>
      <c r="BM260"/>
      <c r="BN260"/>
      <c r="BO260"/>
    </row>
    <row r="261" spans="1:67">
      <c r="A261" s="15">
        <v>258</v>
      </c>
      <c r="B261" s="15">
        <v>2</v>
      </c>
      <c r="C261" s="15">
        <v>5238</v>
      </c>
      <c r="D261" s="15">
        <f t="shared" si="212"/>
        <v>1</v>
      </c>
      <c r="E261" s="15">
        <f t="shared" si="213"/>
        <v>1142</v>
      </c>
      <c r="F261" s="15">
        <f t="shared" si="214"/>
        <v>1.27880859375</v>
      </c>
      <c r="G261" s="15">
        <v>259</v>
      </c>
      <c r="H261" s="15">
        <v>260</v>
      </c>
      <c r="I261" s="15">
        <v>255</v>
      </c>
      <c r="J261" s="15">
        <v>8</v>
      </c>
      <c r="K261" s="15">
        <v>701</v>
      </c>
      <c r="L261" s="15">
        <v>621</v>
      </c>
      <c r="M261" s="15">
        <f t="shared" si="215"/>
        <v>0.151611328125</v>
      </c>
      <c r="O261" s="86">
        <f t="shared" si="216"/>
        <v>701</v>
      </c>
      <c r="P261" s="86">
        <f t="shared" si="217"/>
        <v>0.333251953125</v>
      </c>
      <c r="Q261" s="86">
        <f t="shared" si="218"/>
        <v>474</v>
      </c>
      <c r="R261" s="86" t="b">
        <f t="shared" si="219"/>
        <v>1</v>
      </c>
      <c r="S261" s="86" t="str">
        <f t="shared" si="220"/>
        <v>Dummy Node</v>
      </c>
      <c r="T261" s="86" t="str">
        <f t="shared" si="221"/>
        <v>N/A</v>
      </c>
      <c r="U261" s="86" t="str">
        <f t="shared" si="222"/>
        <v>N/A</v>
      </c>
      <c r="V261" s="86">
        <f t="shared" si="223"/>
        <v>56</v>
      </c>
      <c r="W261" s="86" t="b">
        <f t="shared" si="224"/>
        <v>0</v>
      </c>
      <c r="X261" s="86" t="str">
        <f t="shared" si="225"/>
        <v>Dummy Node</v>
      </c>
      <c r="Y261" s="86" t="str">
        <f t="shared" si="226"/>
        <v>N/A</v>
      </c>
      <c r="Z261" s="86" t="str">
        <f t="shared" si="227"/>
        <v>N/A</v>
      </c>
      <c r="AA261" s="86">
        <f t="shared" si="228"/>
        <v>46</v>
      </c>
      <c r="AB261" s="86" t="b">
        <f t="shared" si="229"/>
        <v>0</v>
      </c>
      <c r="AC261" s="86" t="str">
        <f t="shared" si="230"/>
        <v>Distance</v>
      </c>
      <c r="AD261" s="86" t="str">
        <f t="shared" si="231"/>
        <v>&gt;</v>
      </c>
      <c r="AE261" s="86">
        <f t="shared" si="232"/>
        <v>409.17431640625</v>
      </c>
      <c r="AF261" s="86">
        <f t="shared" si="233"/>
        <v>43</v>
      </c>
      <c r="AG261" s="86" t="b">
        <f t="shared" si="234"/>
        <v>0</v>
      </c>
      <c r="AH261" s="86" t="str">
        <f t="shared" si="235"/>
        <v>GEBR</v>
      </c>
      <c r="AI261" s="86" t="str">
        <f t="shared" si="236"/>
        <v>&gt;</v>
      </c>
      <c r="AJ261" s="86">
        <f t="shared" si="237"/>
        <v>0.85498046875</v>
      </c>
      <c r="AK261" s="86">
        <f t="shared" si="238"/>
        <v>11</v>
      </c>
      <c r="AL261" s="86" t="b">
        <f t="shared" si="239"/>
        <v>1</v>
      </c>
      <c r="AM261" s="86" t="str">
        <f t="shared" si="240"/>
        <v>Speed</v>
      </c>
      <c r="AN261" s="86" t="str">
        <f t="shared" si="241"/>
        <v>&lt;=</v>
      </c>
      <c r="AO261" s="86">
        <f t="shared" si="242"/>
        <v>24.289794921875</v>
      </c>
      <c r="AP261" s="86">
        <f t="shared" si="243"/>
        <v>10</v>
      </c>
      <c r="AQ261" s="86" t="b">
        <f t="shared" si="244"/>
        <v>1</v>
      </c>
      <c r="AR261" s="86" t="str">
        <f t="shared" si="245"/>
        <v>GEBR</v>
      </c>
      <c r="AS261" s="86" t="str">
        <f t="shared" si="246"/>
        <v>&lt;=</v>
      </c>
      <c r="AT261" s="86">
        <f t="shared" si="247"/>
        <v>1.046142578125</v>
      </c>
      <c r="AU261" s="86">
        <f t="shared" si="248"/>
        <v>7</v>
      </c>
      <c r="AV261" s="86" t="b">
        <f t="shared" si="249"/>
        <v>0</v>
      </c>
      <c r="AW261" s="86" t="str">
        <f t="shared" si="250"/>
        <v>Speed</v>
      </c>
      <c r="AX261" s="86" t="str">
        <f t="shared" si="251"/>
        <v>&gt;</v>
      </c>
      <c r="AY261" s="86">
        <f t="shared" si="252"/>
        <v>21.949951171875</v>
      </c>
      <c r="AZ261" s="86">
        <f t="shared" si="253"/>
        <v>2</v>
      </c>
      <c r="BA261" s="86" t="b">
        <f t="shared" si="254"/>
        <v>1</v>
      </c>
      <c r="BB261" s="86" t="str">
        <f t="shared" si="255"/>
        <v>Distance</v>
      </c>
      <c r="BC261" s="86" t="str">
        <f t="shared" si="256"/>
        <v>&lt;=</v>
      </c>
      <c r="BD261" s="86">
        <f t="shared" si="257"/>
        <v>500.308837890625</v>
      </c>
      <c r="BE261" s="86">
        <f t="shared" si="258"/>
        <v>0</v>
      </c>
      <c r="BF261" s="86" t="b">
        <f t="shared" si="259"/>
        <v>0</v>
      </c>
      <c r="BG261" s="86" t="str">
        <f t="shared" si="260"/>
        <v>Distance</v>
      </c>
      <c r="BH261" s="86" t="str">
        <f t="shared" si="261"/>
        <v>&gt;</v>
      </c>
      <c r="BI261" s="86">
        <f t="shared" si="262"/>
        <v>341.0556640625</v>
      </c>
      <c r="BJ261" s="15">
        <f t="shared" si="263"/>
        <v>0</v>
      </c>
      <c r="BK261" s="15" t="str">
        <f t="shared" si="264"/>
        <v>Distance&gt;409,17431640625 AND GEBR&gt;0,85498046875 AND Speed&lt;=24,289794921875 AND GEBR&lt;=1,046142578125 AND Speed&gt;21,949951171875 AND Distance&lt;=500,308837890625 AND Distance&gt;341,0556640625</v>
      </c>
      <c r="BM261"/>
      <c r="BN261"/>
      <c r="BO261"/>
    </row>
    <row r="262" spans="1:67">
      <c r="A262" s="15">
        <v>259</v>
      </c>
      <c r="B262" s="15">
        <v>-2</v>
      </c>
      <c r="C262" s="15">
        <v>-8192</v>
      </c>
      <c r="D262" s="15">
        <f t="shared" si="212"/>
        <v>-1</v>
      </c>
      <c r="E262" s="15">
        <f t="shared" si="213"/>
        <v>0</v>
      </c>
      <c r="F262" s="15">
        <f t="shared" si="214"/>
        <v>-1</v>
      </c>
      <c r="G262" s="15">
        <v>-1</v>
      </c>
      <c r="H262" s="15">
        <v>-1</v>
      </c>
      <c r="I262" s="15">
        <v>258</v>
      </c>
      <c r="J262" s="15">
        <v>9</v>
      </c>
      <c r="K262" s="15">
        <v>702</v>
      </c>
      <c r="L262" s="15">
        <v>195</v>
      </c>
      <c r="M262" s="15">
        <f t="shared" si="215"/>
        <v>4.7607421875E-2</v>
      </c>
      <c r="O262" s="86">
        <f t="shared" si="216"/>
        <v>702</v>
      </c>
      <c r="P262" s="86">
        <f t="shared" si="217"/>
        <v>0.333251953125</v>
      </c>
      <c r="Q262" s="86">
        <f t="shared" si="218"/>
        <v>474</v>
      </c>
      <c r="R262" s="86" t="b">
        <f t="shared" si="219"/>
        <v>0</v>
      </c>
      <c r="S262" s="86" t="str">
        <f t="shared" si="220"/>
        <v>Dummy Node</v>
      </c>
      <c r="T262" s="86" t="str">
        <f t="shared" si="221"/>
        <v>N/A</v>
      </c>
      <c r="U262" s="86" t="str">
        <f t="shared" si="222"/>
        <v>N/A</v>
      </c>
      <c r="V262" s="86">
        <f t="shared" si="223"/>
        <v>56</v>
      </c>
      <c r="W262" s="86" t="b">
        <f t="shared" si="224"/>
        <v>0</v>
      </c>
      <c r="X262" s="86" t="str">
        <f t="shared" si="225"/>
        <v>Dummy Node</v>
      </c>
      <c r="Y262" s="86" t="str">
        <f t="shared" si="226"/>
        <v>N/A</v>
      </c>
      <c r="Z262" s="86" t="str">
        <f t="shared" si="227"/>
        <v>N/A</v>
      </c>
      <c r="AA262" s="86">
        <f t="shared" si="228"/>
        <v>46</v>
      </c>
      <c r="AB262" s="86" t="b">
        <f t="shared" si="229"/>
        <v>0</v>
      </c>
      <c r="AC262" s="86" t="str">
        <f t="shared" si="230"/>
        <v>Distance</v>
      </c>
      <c r="AD262" s="86" t="str">
        <f t="shared" si="231"/>
        <v>&gt;</v>
      </c>
      <c r="AE262" s="86">
        <f t="shared" si="232"/>
        <v>409.17431640625</v>
      </c>
      <c r="AF262" s="86">
        <f t="shared" si="233"/>
        <v>43</v>
      </c>
      <c r="AG262" s="86" t="b">
        <f t="shared" si="234"/>
        <v>0</v>
      </c>
      <c r="AH262" s="86" t="str">
        <f t="shared" si="235"/>
        <v>GEBR</v>
      </c>
      <c r="AI262" s="86" t="str">
        <f t="shared" si="236"/>
        <v>&gt;</v>
      </c>
      <c r="AJ262" s="86">
        <f t="shared" si="237"/>
        <v>0.85498046875</v>
      </c>
      <c r="AK262" s="86">
        <f t="shared" si="238"/>
        <v>11</v>
      </c>
      <c r="AL262" s="86" t="b">
        <f t="shared" si="239"/>
        <v>1</v>
      </c>
      <c r="AM262" s="86" t="str">
        <f t="shared" si="240"/>
        <v>Speed</v>
      </c>
      <c r="AN262" s="86" t="str">
        <f t="shared" si="241"/>
        <v>&lt;=</v>
      </c>
      <c r="AO262" s="86">
        <f t="shared" si="242"/>
        <v>24.289794921875</v>
      </c>
      <c r="AP262" s="86">
        <f t="shared" si="243"/>
        <v>10</v>
      </c>
      <c r="AQ262" s="86" t="b">
        <f t="shared" si="244"/>
        <v>1</v>
      </c>
      <c r="AR262" s="86" t="str">
        <f t="shared" si="245"/>
        <v>GEBR</v>
      </c>
      <c r="AS262" s="86" t="str">
        <f t="shared" si="246"/>
        <v>&lt;=</v>
      </c>
      <c r="AT262" s="86">
        <f t="shared" si="247"/>
        <v>1.046142578125</v>
      </c>
      <c r="AU262" s="86">
        <f t="shared" si="248"/>
        <v>7</v>
      </c>
      <c r="AV262" s="86" t="b">
        <f t="shared" si="249"/>
        <v>0</v>
      </c>
      <c r="AW262" s="86" t="str">
        <f t="shared" si="250"/>
        <v>Speed</v>
      </c>
      <c r="AX262" s="86" t="str">
        <f t="shared" si="251"/>
        <v>&gt;</v>
      </c>
      <c r="AY262" s="86">
        <f t="shared" si="252"/>
        <v>21.949951171875</v>
      </c>
      <c r="AZ262" s="86">
        <f t="shared" si="253"/>
        <v>2</v>
      </c>
      <c r="BA262" s="86" t="b">
        <f t="shared" si="254"/>
        <v>1</v>
      </c>
      <c r="BB262" s="86" t="str">
        <f t="shared" si="255"/>
        <v>Distance</v>
      </c>
      <c r="BC262" s="86" t="str">
        <f t="shared" si="256"/>
        <v>&lt;=</v>
      </c>
      <c r="BD262" s="86">
        <f t="shared" si="257"/>
        <v>500.308837890625</v>
      </c>
      <c r="BE262" s="86">
        <f t="shared" si="258"/>
        <v>0</v>
      </c>
      <c r="BF262" s="86" t="b">
        <f t="shared" si="259"/>
        <v>0</v>
      </c>
      <c r="BG262" s="86" t="str">
        <f t="shared" si="260"/>
        <v>Distance</v>
      </c>
      <c r="BH262" s="86" t="str">
        <f t="shared" si="261"/>
        <v>&gt;</v>
      </c>
      <c r="BI262" s="86">
        <f t="shared" si="262"/>
        <v>341.0556640625</v>
      </c>
      <c r="BJ262" s="15">
        <f t="shared" si="263"/>
        <v>0</v>
      </c>
      <c r="BK262" s="15" t="str">
        <f t="shared" si="264"/>
        <v>Distance&gt;409,17431640625 AND GEBR&gt;0,85498046875 AND Speed&lt;=24,289794921875 AND GEBR&lt;=1,046142578125 AND Speed&gt;21,949951171875 AND Distance&lt;=500,308837890625 AND Distance&gt;341,0556640625</v>
      </c>
      <c r="BM262"/>
      <c r="BN262"/>
      <c r="BO262"/>
    </row>
    <row r="263" spans="1:67">
      <c r="A263" s="15">
        <v>260</v>
      </c>
      <c r="B263" s="15">
        <v>-2</v>
      </c>
      <c r="C263" s="15">
        <v>-8192</v>
      </c>
      <c r="D263" s="15">
        <f t="shared" si="212"/>
        <v>-1</v>
      </c>
      <c r="E263" s="15">
        <f t="shared" si="213"/>
        <v>0</v>
      </c>
      <c r="F263" s="15">
        <f t="shared" si="214"/>
        <v>-1</v>
      </c>
      <c r="G263" s="15">
        <v>-1</v>
      </c>
      <c r="H263" s="15">
        <v>-1</v>
      </c>
      <c r="I263" s="15">
        <v>258</v>
      </c>
      <c r="J263" s="15">
        <v>9</v>
      </c>
      <c r="K263" s="15">
        <v>703</v>
      </c>
      <c r="L263" s="15">
        <v>1365</v>
      </c>
      <c r="M263" s="15">
        <f t="shared" si="215"/>
        <v>0.333251953125</v>
      </c>
      <c r="O263" s="86">
        <f t="shared" si="216"/>
        <v>703</v>
      </c>
      <c r="P263" s="86">
        <f t="shared" si="217"/>
        <v>0</v>
      </c>
      <c r="Q263" s="86">
        <f t="shared" si="218"/>
        <v>475</v>
      </c>
      <c r="R263" s="86" t="b">
        <f t="shared" si="219"/>
        <v>1</v>
      </c>
      <c r="S263" s="86" t="str">
        <f t="shared" si="220"/>
        <v>Dummy Node</v>
      </c>
      <c r="T263" s="86" t="str">
        <f t="shared" si="221"/>
        <v>N/A</v>
      </c>
      <c r="U263" s="86" t="str">
        <f t="shared" si="222"/>
        <v>N/A</v>
      </c>
      <c r="V263" s="86">
        <f t="shared" si="223"/>
        <v>63</v>
      </c>
      <c r="W263" s="86" t="b">
        <f t="shared" si="224"/>
        <v>1</v>
      </c>
      <c r="X263" s="86" t="str">
        <f t="shared" si="225"/>
        <v>Dummy Node</v>
      </c>
      <c r="Y263" s="86" t="str">
        <f t="shared" si="226"/>
        <v>N/A</v>
      </c>
      <c r="Z263" s="86" t="str">
        <f t="shared" si="227"/>
        <v>N/A</v>
      </c>
      <c r="AA263" s="86">
        <f t="shared" si="228"/>
        <v>61</v>
      </c>
      <c r="AB263" s="86" t="b">
        <f t="shared" si="229"/>
        <v>1</v>
      </c>
      <c r="AC263" s="86" t="str">
        <f t="shared" si="230"/>
        <v>Distance</v>
      </c>
      <c r="AD263" s="86" t="str">
        <f t="shared" si="231"/>
        <v>&lt;=</v>
      </c>
      <c r="AE263" s="86">
        <f t="shared" si="232"/>
        <v>5.211181640625</v>
      </c>
      <c r="AF263" s="86">
        <f t="shared" si="233"/>
        <v>19</v>
      </c>
      <c r="AG263" s="86" t="b">
        <f t="shared" si="234"/>
        <v>1</v>
      </c>
      <c r="AH263" s="86" t="str">
        <f t="shared" si="235"/>
        <v>Speed</v>
      </c>
      <c r="AI263" s="86" t="str">
        <f t="shared" si="236"/>
        <v>&lt;=</v>
      </c>
      <c r="AJ263" s="86">
        <f t="shared" si="237"/>
        <v>2.05126953125</v>
      </c>
      <c r="AK263" s="86">
        <f t="shared" si="238"/>
        <v>17</v>
      </c>
      <c r="AL263" s="86" t="b">
        <f t="shared" si="239"/>
        <v>1</v>
      </c>
      <c r="AM263" s="86" t="str">
        <f t="shared" si="240"/>
        <v>Distance</v>
      </c>
      <c r="AN263" s="86" t="str">
        <f t="shared" si="241"/>
        <v>&lt;=</v>
      </c>
      <c r="AO263" s="86">
        <f t="shared" si="242"/>
        <v>29.61279296875</v>
      </c>
      <c r="AP263" s="86">
        <f t="shared" si="243"/>
        <v>5</v>
      </c>
      <c r="AQ263" s="86" t="b">
        <f t="shared" si="244"/>
        <v>1</v>
      </c>
      <c r="AR263" s="86" t="str">
        <f t="shared" si="245"/>
        <v>Speed</v>
      </c>
      <c r="AS263" s="86" t="str">
        <f t="shared" si="246"/>
        <v>&lt;=</v>
      </c>
      <c r="AT263" s="86">
        <f t="shared" si="247"/>
        <v>5.92333984375</v>
      </c>
      <c r="AU263" s="86">
        <f t="shared" si="248"/>
        <v>3</v>
      </c>
      <c r="AV263" s="86" t="b">
        <f t="shared" si="249"/>
        <v>1</v>
      </c>
      <c r="AW263" s="86" t="str">
        <f t="shared" si="250"/>
        <v>Distance</v>
      </c>
      <c r="AX263" s="86" t="str">
        <f t="shared" si="251"/>
        <v>&lt;=</v>
      </c>
      <c r="AY263" s="86">
        <f t="shared" si="252"/>
        <v>87.981201171875</v>
      </c>
      <c r="AZ263" s="86">
        <f t="shared" si="253"/>
        <v>1</v>
      </c>
      <c r="BA263" s="86" t="b">
        <f t="shared" si="254"/>
        <v>1</v>
      </c>
      <c r="BB263" s="86" t="str">
        <f t="shared" si="255"/>
        <v>Speed</v>
      </c>
      <c r="BC263" s="86" t="str">
        <f t="shared" si="256"/>
        <v>&lt;=</v>
      </c>
      <c r="BD263" s="86">
        <f t="shared" si="257"/>
        <v>12.778564453125</v>
      </c>
      <c r="BE263" s="86">
        <f t="shared" si="258"/>
        <v>0</v>
      </c>
      <c r="BF263" s="86" t="b">
        <f t="shared" si="259"/>
        <v>1</v>
      </c>
      <c r="BG263" s="86" t="str">
        <f t="shared" si="260"/>
        <v>Distance</v>
      </c>
      <c r="BH263" s="86" t="str">
        <f t="shared" si="261"/>
        <v>&lt;=</v>
      </c>
      <c r="BI263" s="86">
        <f t="shared" si="262"/>
        <v>341.0556640625</v>
      </c>
      <c r="BJ263" s="15">
        <f t="shared" si="263"/>
        <v>1</v>
      </c>
      <c r="BK263" s="15" t="str">
        <f t="shared" si="264"/>
        <v>Distance&lt;=5,211181640625 AND Speed&lt;=2,05126953125 AND Distance&lt;=29,61279296875 AND Speed&lt;=5,92333984375 AND Distance&lt;=87,981201171875 AND Speed&lt;=12,778564453125 AND Distance&lt;=341,0556640625</v>
      </c>
      <c r="BM263"/>
      <c r="BN263"/>
      <c r="BO263"/>
    </row>
    <row r="264" spans="1:67">
      <c r="A264" s="15">
        <v>261</v>
      </c>
      <c r="B264" s="15">
        <v>0</v>
      </c>
      <c r="C264" s="15">
        <v>454241</v>
      </c>
      <c r="D264" s="15">
        <f t="shared" si="212"/>
        <v>110</v>
      </c>
      <c r="E264" s="15">
        <f t="shared" si="213"/>
        <v>3681</v>
      </c>
      <c r="F264" s="15">
        <f t="shared" si="214"/>
        <v>110.898681640625</v>
      </c>
      <c r="G264" s="15">
        <v>263</v>
      </c>
      <c r="H264" s="15">
        <v>264</v>
      </c>
      <c r="I264" s="15">
        <v>87</v>
      </c>
      <c r="J264" s="15">
        <v>7</v>
      </c>
      <c r="K264" s="15">
        <v>704</v>
      </c>
      <c r="L264" s="15">
        <v>341</v>
      </c>
      <c r="M264" s="15">
        <f t="shared" si="215"/>
        <v>8.3251953125E-2</v>
      </c>
      <c r="O264" s="86">
        <f t="shared" si="216"/>
        <v>704</v>
      </c>
      <c r="P264" s="86">
        <f t="shared" si="217"/>
        <v>0</v>
      </c>
      <c r="Q264" s="86">
        <f t="shared" si="218"/>
        <v>475</v>
      </c>
      <c r="R264" s="86" t="b">
        <f t="shared" si="219"/>
        <v>0</v>
      </c>
      <c r="S264" s="86" t="str">
        <f t="shared" si="220"/>
        <v>Dummy Node</v>
      </c>
      <c r="T264" s="86" t="str">
        <f t="shared" si="221"/>
        <v>N/A</v>
      </c>
      <c r="U264" s="86" t="str">
        <f t="shared" si="222"/>
        <v>N/A</v>
      </c>
      <c r="V264" s="86">
        <f t="shared" si="223"/>
        <v>63</v>
      </c>
      <c r="W264" s="86" t="b">
        <f t="shared" si="224"/>
        <v>1</v>
      </c>
      <c r="X264" s="86" t="str">
        <f t="shared" si="225"/>
        <v>Dummy Node</v>
      </c>
      <c r="Y264" s="86" t="str">
        <f t="shared" si="226"/>
        <v>N/A</v>
      </c>
      <c r="Z264" s="86" t="str">
        <f t="shared" si="227"/>
        <v>N/A</v>
      </c>
      <c r="AA264" s="86">
        <f t="shared" si="228"/>
        <v>61</v>
      </c>
      <c r="AB264" s="86" t="b">
        <f t="shared" si="229"/>
        <v>1</v>
      </c>
      <c r="AC264" s="86" t="str">
        <f t="shared" si="230"/>
        <v>Distance</v>
      </c>
      <c r="AD264" s="86" t="str">
        <f t="shared" si="231"/>
        <v>&lt;=</v>
      </c>
      <c r="AE264" s="86">
        <f t="shared" si="232"/>
        <v>5.211181640625</v>
      </c>
      <c r="AF264" s="86">
        <f t="shared" si="233"/>
        <v>19</v>
      </c>
      <c r="AG264" s="86" t="b">
        <f t="shared" si="234"/>
        <v>1</v>
      </c>
      <c r="AH264" s="86" t="str">
        <f t="shared" si="235"/>
        <v>Speed</v>
      </c>
      <c r="AI264" s="86" t="str">
        <f t="shared" si="236"/>
        <v>&lt;=</v>
      </c>
      <c r="AJ264" s="86">
        <f t="shared" si="237"/>
        <v>2.05126953125</v>
      </c>
      <c r="AK264" s="86">
        <f t="shared" si="238"/>
        <v>17</v>
      </c>
      <c r="AL264" s="86" t="b">
        <f t="shared" si="239"/>
        <v>1</v>
      </c>
      <c r="AM264" s="86" t="str">
        <f t="shared" si="240"/>
        <v>Distance</v>
      </c>
      <c r="AN264" s="86" t="str">
        <f t="shared" si="241"/>
        <v>&lt;=</v>
      </c>
      <c r="AO264" s="86">
        <f t="shared" si="242"/>
        <v>29.61279296875</v>
      </c>
      <c r="AP264" s="86">
        <f t="shared" si="243"/>
        <v>5</v>
      </c>
      <c r="AQ264" s="86" t="b">
        <f t="shared" si="244"/>
        <v>1</v>
      </c>
      <c r="AR264" s="86" t="str">
        <f t="shared" si="245"/>
        <v>Speed</v>
      </c>
      <c r="AS264" s="86" t="str">
        <f t="shared" si="246"/>
        <v>&lt;=</v>
      </c>
      <c r="AT264" s="86">
        <f t="shared" si="247"/>
        <v>5.92333984375</v>
      </c>
      <c r="AU264" s="86">
        <f t="shared" si="248"/>
        <v>3</v>
      </c>
      <c r="AV264" s="86" t="b">
        <f t="shared" si="249"/>
        <v>1</v>
      </c>
      <c r="AW264" s="86" t="str">
        <f t="shared" si="250"/>
        <v>Distance</v>
      </c>
      <c r="AX264" s="86" t="str">
        <f t="shared" si="251"/>
        <v>&lt;=</v>
      </c>
      <c r="AY264" s="86">
        <f t="shared" si="252"/>
        <v>87.981201171875</v>
      </c>
      <c r="AZ264" s="86">
        <f t="shared" si="253"/>
        <v>1</v>
      </c>
      <c r="BA264" s="86" t="b">
        <f t="shared" si="254"/>
        <v>1</v>
      </c>
      <c r="BB264" s="86" t="str">
        <f t="shared" si="255"/>
        <v>Speed</v>
      </c>
      <c r="BC264" s="86" t="str">
        <f t="shared" si="256"/>
        <v>&lt;=</v>
      </c>
      <c r="BD264" s="86">
        <f t="shared" si="257"/>
        <v>12.778564453125</v>
      </c>
      <c r="BE264" s="86">
        <f t="shared" si="258"/>
        <v>0</v>
      </c>
      <c r="BF264" s="86" t="b">
        <f t="shared" si="259"/>
        <v>1</v>
      </c>
      <c r="BG264" s="86" t="str">
        <f t="shared" si="260"/>
        <v>Distance</v>
      </c>
      <c r="BH264" s="86" t="str">
        <f t="shared" si="261"/>
        <v>&lt;=</v>
      </c>
      <c r="BI264" s="86">
        <f t="shared" si="262"/>
        <v>341.0556640625</v>
      </c>
      <c r="BJ264" s="15">
        <f t="shared" si="263"/>
        <v>1</v>
      </c>
      <c r="BK264" s="15" t="str">
        <f t="shared" si="264"/>
        <v>Distance&lt;=5,211181640625 AND Speed&lt;=2,05126953125 AND Distance&lt;=29,61279296875 AND Speed&lt;=5,92333984375 AND Distance&lt;=87,981201171875 AND Speed&lt;=12,778564453125 AND Distance&lt;=341,0556640625</v>
      </c>
      <c r="BM264"/>
      <c r="BN264"/>
      <c r="BO264"/>
    </row>
    <row r="265" spans="1:67">
      <c r="A265" s="15">
        <v>262</v>
      </c>
      <c r="B265" s="15">
        <v>0</v>
      </c>
      <c r="C265" s="15">
        <v>482798</v>
      </c>
      <c r="D265" s="15">
        <f t="shared" si="212"/>
        <v>117</v>
      </c>
      <c r="E265" s="15">
        <f t="shared" si="213"/>
        <v>3566</v>
      </c>
      <c r="F265" s="15">
        <f t="shared" si="214"/>
        <v>117.87060546875</v>
      </c>
      <c r="G265" s="15">
        <v>451</v>
      </c>
      <c r="H265" s="15">
        <v>452</v>
      </c>
      <c r="I265" s="15">
        <v>87</v>
      </c>
      <c r="J265" s="15">
        <v>7</v>
      </c>
      <c r="K265" s="15">
        <v>705</v>
      </c>
      <c r="L265" s="15">
        <v>18</v>
      </c>
      <c r="M265" s="15">
        <f t="shared" si="215"/>
        <v>4.39453125E-3</v>
      </c>
      <c r="O265" s="86">
        <f t="shared" si="216"/>
        <v>705</v>
      </c>
      <c r="P265" s="86">
        <f t="shared" si="217"/>
        <v>0</v>
      </c>
      <c r="Q265" s="86">
        <f t="shared" si="218"/>
        <v>476</v>
      </c>
      <c r="R265" s="86" t="b">
        <f t="shared" si="219"/>
        <v>1</v>
      </c>
      <c r="S265" s="86" t="str">
        <f t="shared" si="220"/>
        <v>Dummy Node</v>
      </c>
      <c r="T265" s="86" t="str">
        <f t="shared" si="221"/>
        <v>N/A</v>
      </c>
      <c r="U265" s="86" t="str">
        <f t="shared" si="222"/>
        <v>N/A</v>
      </c>
      <c r="V265" s="86">
        <f t="shared" si="223"/>
        <v>63</v>
      </c>
      <c r="W265" s="86" t="b">
        <f t="shared" si="224"/>
        <v>0</v>
      </c>
      <c r="X265" s="86" t="str">
        <f t="shared" si="225"/>
        <v>Dummy Node</v>
      </c>
      <c r="Y265" s="86" t="str">
        <f t="shared" si="226"/>
        <v>N/A</v>
      </c>
      <c r="Z265" s="86" t="str">
        <f t="shared" si="227"/>
        <v>N/A</v>
      </c>
      <c r="AA265" s="86">
        <f t="shared" si="228"/>
        <v>61</v>
      </c>
      <c r="AB265" s="86" t="b">
        <f t="shared" si="229"/>
        <v>1</v>
      </c>
      <c r="AC265" s="86" t="str">
        <f t="shared" si="230"/>
        <v>Distance</v>
      </c>
      <c r="AD265" s="86" t="str">
        <f t="shared" si="231"/>
        <v>&lt;=</v>
      </c>
      <c r="AE265" s="86">
        <f t="shared" si="232"/>
        <v>5.211181640625</v>
      </c>
      <c r="AF265" s="86">
        <f t="shared" si="233"/>
        <v>19</v>
      </c>
      <c r="AG265" s="86" t="b">
        <f t="shared" si="234"/>
        <v>1</v>
      </c>
      <c r="AH265" s="86" t="str">
        <f t="shared" si="235"/>
        <v>Speed</v>
      </c>
      <c r="AI265" s="86" t="str">
        <f t="shared" si="236"/>
        <v>&lt;=</v>
      </c>
      <c r="AJ265" s="86">
        <f t="shared" si="237"/>
        <v>2.05126953125</v>
      </c>
      <c r="AK265" s="86">
        <f t="shared" si="238"/>
        <v>17</v>
      </c>
      <c r="AL265" s="86" t="b">
        <f t="shared" si="239"/>
        <v>1</v>
      </c>
      <c r="AM265" s="86" t="str">
        <f t="shared" si="240"/>
        <v>Distance</v>
      </c>
      <c r="AN265" s="86" t="str">
        <f t="shared" si="241"/>
        <v>&lt;=</v>
      </c>
      <c r="AO265" s="86">
        <f t="shared" si="242"/>
        <v>29.61279296875</v>
      </c>
      <c r="AP265" s="86">
        <f t="shared" si="243"/>
        <v>5</v>
      </c>
      <c r="AQ265" s="86" t="b">
        <f t="shared" si="244"/>
        <v>1</v>
      </c>
      <c r="AR265" s="86" t="str">
        <f t="shared" si="245"/>
        <v>Speed</v>
      </c>
      <c r="AS265" s="86" t="str">
        <f t="shared" si="246"/>
        <v>&lt;=</v>
      </c>
      <c r="AT265" s="86">
        <f t="shared" si="247"/>
        <v>5.92333984375</v>
      </c>
      <c r="AU265" s="86">
        <f t="shared" si="248"/>
        <v>3</v>
      </c>
      <c r="AV265" s="86" t="b">
        <f t="shared" si="249"/>
        <v>1</v>
      </c>
      <c r="AW265" s="86" t="str">
        <f t="shared" si="250"/>
        <v>Distance</v>
      </c>
      <c r="AX265" s="86" t="str">
        <f t="shared" si="251"/>
        <v>&lt;=</v>
      </c>
      <c r="AY265" s="86">
        <f t="shared" si="252"/>
        <v>87.981201171875</v>
      </c>
      <c r="AZ265" s="86">
        <f t="shared" si="253"/>
        <v>1</v>
      </c>
      <c r="BA265" s="86" t="b">
        <f t="shared" si="254"/>
        <v>1</v>
      </c>
      <c r="BB265" s="86" t="str">
        <f t="shared" si="255"/>
        <v>Speed</v>
      </c>
      <c r="BC265" s="86" t="str">
        <f t="shared" si="256"/>
        <v>&lt;=</v>
      </c>
      <c r="BD265" s="86">
        <f t="shared" si="257"/>
        <v>12.778564453125</v>
      </c>
      <c r="BE265" s="86">
        <f t="shared" si="258"/>
        <v>0</v>
      </c>
      <c r="BF265" s="86" t="b">
        <f t="shared" si="259"/>
        <v>1</v>
      </c>
      <c r="BG265" s="86" t="str">
        <f t="shared" si="260"/>
        <v>Distance</v>
      </c>
      <c r="BH265" s="86" t="str">
        <f t="shared" si="261"/>
        <v>&lt;=</v>
      </c>
      <c r="BI265" s="86">
        <f t="shared" si="262"/>
        <v>341.0556640625</v>
      </c>
      <c r="BJ265" s="15">
        <f t="shared" si="263"/>
        <v>1</v>
      </c>
      <c r="BK265" s="15" t="str">
        <f t="shared" si="264"/>
        <v>Distance&lt;=5,211181640625 AND Speed&lt;=2,05126953125 AND Distance&lt;=29,61279296875 AND Speed&lt;=5,92333984375 AND Distance&lt;=87,981201171875 AND Speed&lt;=12,778564453125 AND Distance&lt;=341,0556640625</v>
      </c>
      <c r="BM265"/>
      <c r="BN265"/>
      <c r="BO265"/>
    </row>
    <row r="266" spans="1:67">
      <c r="A266" s="15">
        <v>263</v>
      </c>
      <c r="B266" s="15">
        <v>-2</v>
      </c>
      <c r="C266" s="15">
        <v>-8192</v>
      </c>
      <c r="D266" s="15">
        <f t="shared" si="212"/>
        <v>-1</v>
      </c>
      <c r="E266" s="15">
        <f t="shared" si="213"/>
        <v>0</v>
      </c>
      <c r="F266" s="15">
        <f t="shared" si="214"/>
        <v>-1</v>
      </c>
      <c r="G266" s="15">
        <v>543</v>
      </c>
      <c r="H266" s="15">
        <v>544</v>
      </c>
      <c r="I266" s="15">
        <v>261</v>
      </c>
      <c r="J266" s="15">
        <v>8</v>
      </c>
      <c r="K266" s="15">
        <v>706</v>
      </c>
      <c r="L266" s="15">
        <v>0</v>
      </c>
      <c r="M266" s="15">
        <f t="shared" si="215"/>
        <v>0</v>
      </c>
      <c r="O266" s="86">
        <f t="shared" si="216"/>
        <v>706</v>
      </c>
      <c r="P266" s="86">
        <f t="shared" si="217"/>
        <v>0</v>
      </c>
      <c r="Q266" s="86">
        <f t="shared" si="218"/>
        <v>476</v>
      </c>
      <c r="R266" s="86" t="b">
        <f t="shared" si="219"/>
        <v>0</v>
      </c>
      <c r="S266" s="86" t="str">
        <f t="shared" si="220"/>
        <v>Dummy Node</v>
      </c>
      <c r="T266" s="86" t="str">
        <f t="shared" si="221"/>
        <v>N/A</v>
      </c>
      <c r="U266" s="86" t="str">
        <f t="shared" si="222"/>
        <v>N/A</v>
      </c>
      <c r="V266" s="86">
        <f t="shared" si="223"/>
        <v>63</v>
      </c>
      <c r="W266" s="86" t="b">
        <f t="shared" si="224"/>
        <v>0</v>
      </c>
      <c r="X266" s="86" t="str">
        <f t="shared" si="225"/>
        <v>Dummy Node</v>
      </c>
      <c r="Y266" s="86" t="str">
        <f t="shared" si="226"/>
        <v>N/A</v>
      </c>
      <c r="Z266" s="86" t="str">
        <f t="shared" si="227"/>
        <v>N/A</v>
      </c>
      <c r="AA266" s="86">
        <f t="shared" si="228"/>
        <v>61</v>
      </c>
      <c r="AB266" s="86" t="b">
        <f t="shared" si="229"/>
        <v>1</v>
      </c>
      <c r="AC266" s="86" t="str">
        <f t="shared" si="230"/>
        <v>Distance</v>
      </c>
      <c r="AD266" s="86" t="str">
        <f t="shared" si="231"/>
        <v>&lt;=</v>
      </c>
      <c r="AE266" s="86">
        <f t="shared" si="232"/>
        <v>5.211181640625</v>
      </c>
      <c r="AF266" s="86">
        <f t="shared" si="233"/>
        <v>19</v>
      </c>
      <c r="AG266" s="86" t="b">
        <f t="shared" si="234"/>
        <v>1</v>
      </c>
      <c r="AH266" s="86" t="str">
        <f t="shared" si="235"/>
        <v>Speed</v>
      </c>
      <c r="AI266" s="86" t="str">
        <f t="shared" si="236"/>
        <v>&lt;=</v>
      </c>
      <c r="AJ266" s="86">
        <f t="shared" si="237"/>
        <v>2.05126953125</v>
      </c>
      <c r="AK266" s="86">
        <f t="shared" si="238"/>
        <v>17</v>
      </c>
      <c r="AL266" s="86" t="b">
        <f t="shared" si="239"/>
        <v>1</v>
      </c>
      <c r="AM266" s="86" t="str">
        <f t="shared" si="240"/>
        <v>Distance</v>
      </c>
      <c r="AN266" s="86" t="str">
        <f t="shared" si="241"/>
        <v>&lt;=</v>
      </c>
      <c r="AO266" s="86">
        <f t="shared" si="242"/>
        <v>29.61279296875</v>
      </c>
      <c r="AP266" s="86">
        <f t="shared" si="243"/>
        <v>5</v>
      </c>
      <c r="AQ266" s="86" t="b">
        <f t="shared" si="244"/>
        <v>1</v>
      </c>
      <c r="AR266" s="86" t="str">
        <f t="shared" si="245"/>
        <v>Speed</v>
      </c>
      <c r="AS266" s="86" t="str">
        <f t="shared" si="246"/>
        <v>&lt;=</v>
      </c>
      <c r="AT266" s="86">
        <f t="shared" si="247"/>
        <v>5.92333984375</v>
      </c>
      <c r="AU266" s="86">
        <f t="shared" si="248"/>
        <v>3</v>
      </c>
      <c r="AV266" s="86" t="b">
        <f t="shared" si="249"/>
        <v>1</v>
      </c>
      <c r="AW266" s="86" t="str">
        <f t="shared" si="250"/>
        <v>Distance</v>
      </c>
      <c r="AX266" s="86" t="str">
        <f t="shared" si="251"/>
        <v>&lt;=</v>
      </c>
      <c r="AY266" s="86">
        <f t="shared" si="252"/>
        <v>87.981201171875</v>
      </c>
      <c r="AZ266" s="86">
        <f t="shared" si="253"/>
        <v>1</v>
      </c>
      <c r="BA266" s="86" t="b">
        <f t="shared" si="254"/>
        <v>1</v>
      </c>
      <c r="BB266" s="86" t="str">
        <f t="shared" si="255"/>
        <v>Speed</v>
      </c>
      <c r="BC266" s="86" t="str">
        <f t="shared" si="256"/>
        <v>&lt;=</v>
      </c>
      <c r="BD266" s="86">
        <f t="shared" si="257"/>
        <v>12.778564453125</v>
      </c>
      <c r="BE266" s="86">
        <f t="shared" si="258"/>
        <v>0</v>
      </c>
      <c r="BF266" s="86" t="b">
        <f t="shared" si="259"/>
        <v>1</v>
      </c>
      <c r="BG266" s="86" t="str">
        <f t="shared" si="260"/>
        <v>Distance</v>
      </c>
      <c r="BH266" s="86" t="str">
        <f t="shared" si="261"/>
        <v>&lt;=</v>
      </c>
      <c r="BI266" s="86">
        <f t="shared" si="262"/>
        <v>341.0556640625</v>
      </c>
      <c r="BJ266" s="15">
        <f t="shared" si="263"/>
        <v>1</v>
      </c>
      <c r="BK266" s="15" t="str">
        <f t="shared" si="264"/>
        <v>Distance&lt;=5,211181640625 AND Speed&lt;=2,05126953125 AND Distance&lt;=29,61279296875 AND Speed&lt;=5,92333984375 AND Distance&lt;=87,981201171875 AND Speed&lt;=12,778564453125 AND Distance&lt;=341,0556640625</v>
      </c>
      <c r="BM266"/>
      <c r="BN266"/>
      <c r="BO266"/>
    </row>
    <row r="267" spans="1:67">
      <c r="A267" s="15">
        <v>264</v>
      </c>
      <c r="B267" s="15">
        <v>-2</v>
      </c>
      <c r="C267" s="15">
        <v>-8192</v>
      </c>
      <c r="D267" s="15">
        <f t="shared" si="212"/>
        <v>-1</v>
      </c>
      <c r="E267" s="15">
        <f t="shared" si="213"/>
        <v>0</v>
      </c>
      <c r="F267" s="15">
        <f t="shared" si="214"/>
        <v>-1</v>
      </c>
      <c r="G267" s="15">
        <v>545</v>
      </c>
      <c r="H267" s="15">
        <v>546</v>
      </c>
      <c r="I267" s="15">
        <v>261</v>
      </c>
      <c r="J267" s="15">
        <v>8</v>
      </c>
      <c r="K267" s="15">
        <v>707</v>
      </c>
      <c r="L267" s="15">
        <v>1365</v>
      </c>
      <c r="M267" s="15">
        <f t="shared" si="215"/>
        <v>0.333251953125</v>
      </c>
      <c r="O267" s="86">
        <f t="shared" si="216"/>
        <v>707</v>
      </c>
      <c r="P267" s="86">
        <f t="shared" si="217"/>
        <v>0</v>
      </c>
      <c r="Q267" s="86">
        <f t="shared" si="218"/>
        <v>477</v>
      </c>
      <c r="R267" s="86" t="b">
        <f t="shared" si="219"/>
        <v>1</v>
      </c>
      <c r="S267" s="86" t="str">
        <f t="shared" si="220"/>
        <v>Dummy Node</v>
      </c>
      <c r="T267" s="86" t="str">
        <f t="shared" si="221"/>
        <v>N/A</v>
      </c>
      <c r="U267" s="86" t="str">
        <f t="shared" si="222"/>
        <v>N/A</v>
      </c>
      <c r="V267" s="86">
        <f t="shared" si="223"/>
        <v>81</v>
      </c>
      <c r="W267" s="86" t="b">
        <f t="shared" si="224"/>
        <v>1</v>
      </c>
      <c r="X267" s="86" t="str">
        <f t="shared" si="225"/>
        <v>Dummy Node</v>
      </c>
      <c r="Y267" s="86" t="str">
        <f t="shared" si="226"/>
        <v>N/A</v>
      </c>
      <c r="Z267" s="86" t="str">
        <f t="shared" si="227"/>
        <v>N/A</v>
      </c>
      <c r="AA267" s="86">
        <f t="shared" si="228"/>
        <v>80</v>
      </c>
      <c r="AB267" s="86" t="b">
        <f t="shared" si="229"/>
        <v>1</v>
      </c>
      <c r="AC267" s="86" t="str">
        <f t="shared" si="230"/>
        <v>Distance</v>
      </c>
      <c r="AD267" s="86" t="str">
        <f t="shared" si="231"/>
        <v>&lt;=</v>
      </c>
      <c r="AE267" s="86">
        <f t="shared" si="232"/>
        <v>284.78076171875</v>
      </c>
      <c r="AF267" s="86">
        <f t="shared" si="233"/>
        <v>77</v>
      </c>
      <c r="AG267" s="86" t="b">
        <f t="shared" si="234"/>
        <v>0</v>
      </c>
      <c r="AH267" s="86" t="str">
        <f t="shared" si="235"/>
        <v>Speed</v>
      </c>
      <c r="AI267" s="86" t="str">
        <f t="shared" si="236"/>
        <v>&gt;</v>
      </c>
      <c r="AJ267" s="86">
        <f t="shared" si="237"/>
        <v>16.096435546875</v>
      </c>
      <c r="AK267" s="86">
        <f t="shared" si="238"/>
        <v>15</v>
      </c>
      <c r="AL267" s="86" t="b">
        <f t="shared" si="239"/>
        <v>1</v>
      </c>
      <c r="AM267" s="86" t="str">
        <f t="shared" si="240"/>
        <v>GEBR</v>
      </c>
      <c r="AN267" s="86" t="str">
        <f t="shared" si="241"/>
        <v>&lt;=</v>
      </c>
      <c r="AO267" s="86">
        <f t="shared" si="242"/>
        <v>0.715087890625</v>
      </c>
      <c r="AP267" s="86">
        <f t="shared" si="243"/>
        <v>14</v>
      </c>
      <c r="AQ267" s="86" t="b">
        <f t="shared" si="244"/>
        <v>1</v>
      </c>
      <c r="AR267" s="86" t="str">
        <f t="shared" si="245"/>
        <v>Speed</v>
      </c>
      <c r="AS267" s="86" t="str">
        <f t="shared" si="246"/>
        <v>&lt;=</v>
      </c>
      <c r="AT267" s="86">
        <f t="shared" si="247"/>
        <v>17.291015625</v>
      </c>
      <c r="AU267" s="86">
        <f t="shared" si="248"/>
        <v>4</v>
      </c>
      <c r="AV267" s="86" t="b">
        <f t="shared" si="249"/>
        <v>0</v>
      </c>
      <c r="AW267" s="86" t="str">
        <f t="shared" si="250"/>
        <v>Distance</v>
      </c>
      <c r="AX267" s="86" t="str">
        <f t="shared" si="251"/>
        <v>&gt;</v>
      </c>
      <c r="AY267" s="86">
        <f t="shared" si="252"/>
        <v>211.703369140625</v>
      </c>
      <c r="AZ267" s="86">
        <f t="shared" si="253"/>
        <v>1</v>
      </c>
      <c r="BA267" s="86" t="b">
        <f t="shared" si="254"/>
        <v>0</v>
      </c>
      <c r="BB267" s="86" t="str">
        <f t="shared" si="255"/>
        <v>Speed</v>
      </c>
      <c r="BC267" s="86" t="str">
        <f t="shared" si="256"/>
        <v>&gt;</v>
      </c>
      <c r="BD267" s="86">
        <f t="shared" si="257"/>
        <v>12.778564453125</v>
      </c>
      <c r="BE267" s="86">
        <f t="shared" si="258"/>
        <v>0</v>
      </c>
      <c r="BF267" s="86" t="b">
        <f t="shared" si="259"/>
        <v>1</v>
      </c>
      <c r="BG267" s="86" t="str">
        <f t="shared" si="260"/>
        <v>Distance</v>
      </c>
      <c r="BH267" s="86" t="str">
        <f t="shared" si="261"/>
        <v>&lt;=</v>
      </c>
      <c r="BI267" s="86">
        <f t="shared" si="262"/>
        <v>341.0556640625</v>
      </c>
      <c r="BJ267" s="15">
        <f t="shared" si="263"/>
        <v>1</v>
      </c>
      <c r="BK267" s="15" t="str">
        <f t="shared" si="264"/>
        <v>Distance&lt;=284,78076171875 AND Speed&gt;16,096435546875 AND GEBR&lt;=0,715087890625 AND Speed&lt;=17,291015625 AND Distance&gt;211,703369140625 AND Speed&gt;12,778564453125 AND Distance&lt;=341,0556640625</v>
      </c>
      <c r="BM267"/>
      <c r="BN267"/>
      <c r="BO267"/>
    </row>
    <row r="268" spans="1:67">
      <c r="A268" s="15">
        <v>265</v>
      </c>
      <c r="B268" s="15">
        <v>-2</v>
      </c>
      <c r="C268" s="15">
        <v>-8192</v>
      </c>
      <c r="D268" s="15">
        <f t="shared" si="212"/>
        <v>-1</v>
      </c>
      <c r="E268" s="15">
        <f t="shared" si="213"/>
        <v>0</v>
      </c>
      <c r="F268" s="15">
        <f t="shared" si="214"/>
        <v>-1</v>
      </c>
      <c r="G268" s="15">
        <v>-1</v>
      </c>
      <c r="H268" s="15">
        <v>-1</v>
      </c>
      <c r="I268" s="15">
        <v>195</v>
      </c>
      <c r="J268" s="15">
        <v>9</v>
      </c>
      <c r="K268" s="15">
        <v>708</v>
      </c>
      <c r="L268" s="15">
        <v>910</v>
      </c>
      <c r="M268" s="15">
        <f t="shared" si="215"/>
        <v>0.22216796875</v>
      </c>
      <c r="O268" s="86">
        <f t="shared" si="216"/>
        <v>708</v>
      </c>
      <c r="P268" s="86">
        <f t="shared" si="217"/>
        <v>0</v>
      </c>
      <c r="Q268" s="86">
        <f t="shared" si="218"/>
        <v>477</v>
      </c>
      <c r="R268" s="86" t="b">
        <f t="shared" si="219"/>
        <v>0</v>
      </c>
      <c r="S268" s="86" t="str">
        <f t="shared" si="220"/>
        <v>Dummy Node</v>
      </c>
      <c r="T268" s="86" t="str">
        <f t="shared" si="221"/>
        <v>N/A</v>
      </c>
      <c r="U268" s="86" t="str">
        <f t="shared" si="222"/>
        <v>N/A</v>
      </c>
      <c r="V268" s="86">
        <f t="shared" si="223"/>
        <v>81</v>
      </c>
      <c r="W268" s="86" t="b">
        <f t="shared" si="224"/>
        <v>1</v>
      </c>
      <c r="X268" s="86" t="str">
        <f t="shared" si="225"/>
        <v>Dummy Node</v>
      </c>
      <c r="Y268" s="86" t="str">
        <f t="shared" si="226"/>
        <v>N/A</v>
      </c>
      <c r="Z268" s="86" t="str">
        <f t="shared" si="227"/>
        <v>N/A</v>
      </c>
      <c r="AA268" s="86">
        <f t="shared" si="228"/>
        <v>80</v>
      </c>
      <c r="AB268" s="86" t="b">
        <f t="shared" si="229"/>
        <v>1</v>
      </c>
      <c r="AC268" s="86" t="str">
        <f t="shared" si="230"/>
        <v>Distance</v>
      </c>
      <c r="AD268" s="86" t="str">
        <f t="shared" si="231"/>
        <v>&lt;=</v>
      </c>
      <c r="AE268" s="86">
        <f t="shared" si="232"/>
        <v>284.78076171875</v>
      </c>
      <c r="AF268" s="86">
        <f t="shared" si="233"/>
        <v>77</v>
      </c>
      <c r="AG268" s="86" t="b">
        <f t="shared" si="234"/>
        <v>0</v>
      </c>
      <c r="AH268" s="86" t="str">
        <f t="shared" si="235"/>
        <v>Speed</v>
      </c>
      <c r="AI268" s="86" t="str">
        <f t="shared" si="236"/>
        <v>&gt;</v>
      </c>
      <c r="AJ268" s="86">
        <f t="shared" si="237"/>
        <v>16.096435546875</v>
      </c>
      <c r="AK268" s="86">
        <f t="shared" si="238"/>
        <v>15</v>
      </c>
      <c r="AL268" s="86" t="b">
        <f t="shared" si="239"/>
        <v>1</v>
      </c>
      <c r="AM268" s="86" t="str">
        <f t="shared" si="240"/>
        <v>GEBR</v>
      </c>
      <c r="AN268" s="86" t="str">
        <f t="shared" si="241"/>
        <v>&lt;=</v>
      </c>
      <c r="AO268" s="86">
        <f t="shared" si="242"/>
        <v>0.715087890625</v>
      </c>
      <c r="AP268" s="86">
        <f t="shared" si="243"/>
        <v>14</v>
      </c>
      <c r="AQ268" s="86" t="b">
        <f t="shared" si="244"/>
        <v>1</v>
      </c>
      <c r="AR268" s="86" t="str">
        <f t="shared" si="245"/>
        <v>Speed</v>
      </c>
      <c r="AS268" s="86" t="str">
        <f t="shared" si="246"/>
        <v>&lt;=</v>
      </c>
      <c r="AT268" s="86">
        <f t="shared" si="247"/>
        <v>17.291015625</v>
      </c>
      <c r="AU268" s="86">
        <f t="shared" si="248"/>
        <v>4</v>
      </c>
      <c r="AV268" s="86" t="b">
        <f t="shared" si="249"/>
        <v>0</v>
      </c>
      <c r="AW268" s="86" t="str">
        <f t="shared" si="250"/>
        <v>Distance</v>
      </c>
      <c r="AX268" s="86" t="str">
        <f t="shared" si="251"/>
        <v>&gt;</v>
      </c>
      <c r="AY268" s="86">
        <f t="shared" si="252"/>
        <v>211.703369140625</v>
      </c>
      <c r="AZ268" s="86">
        <f t="shared" si="253"/>
        <v>1</v>
      </c>
      <c r="BA268" s="86" t="b">
        <f t="shared" si="254"/>
        <v>0</v>
      </c>
      <c r="BB268" s="86" t="str">
        <f t="shared" si="255"/>
        <v>Speed</v>
      </c>
      <c r="BC268" s="86" t="str">
        <f t="shared" si="256"/>
        <v>&gt;</v>
      </c>
      <c r="BD268" s="86">
        <f t="shared" si="257"/>
        <v>12.778564453125</v>
      </c>
      <c r="BE268" s="86">
        <f t="shared" si="258"/>
        <v>0</v>
      </c>
      <c r="BF268" s="86" t="b">
        <f t="shared" si="259"/>
        <v>1</v>
      </c>
      <c r="BG268" s="86" t="str">
        <f t="shared" si="260"/>
        <v>Distance</v>
      </c>
      <c r="BH268" s="86" t="str">
        <f t="shared" si="261"/>
        <v>&lt;=</v>
      </c>
      <c r="BI268" s="86">
        <f t="shared" si="262"/>
        <v>341.0556640625</v>
      </c>
      <c r="BJ268" s="15">
        <f t="shared" si="263"/>
        <v>1</v>
      </c>
      <c r="BK268" s="15" t="str">
        <f t="shared" si="264"/>
        <v>Distance&lt;=284,78076171875 AND Speed&gt;16,096435546875 AND GEBR&lt;=0,715087890625 AND Speed&lt;=17,291015625 AND Distance&gt;211,703369140625 AND Speed&gt;12,778564453125 AND Distance&lt;=341,0556640625</v>
      </c>
      <c r="BM268"/>
      <c r="BN268"/>
      <c r="BO268"/>
    </row>
    <row r="269" spans="1:67">
      <c r="A269" s="15">
        <v>266</v>
      </c>
      <c r="B269" s="15">
        <v>-2</v>
      </c>
      <c r="C269" s="15">
        <v>-8192</v>
      </c>
      <c r="D269" s="15">
        <f t="shared" si="212"/>
        <v>-1</v>
      </c>
      <c r="E269" s="15">
        <f t="shared" si="213"/>
        <v>0</v>
      </c>
      <c r="F269" s="15">
        <f t="shared" si="214"/>
        <v>-1</v>
      </c>
      <c r="G269" s="15">
        <v>-1</v>
      </c>
      <c r="H269" s="15">
        <v>-1</v>
      </c>
      <c r="I269" s="15">
        <v>195</v>
      </c>
      <c r="J269" s="15">
        <v>9</v>
      </c>
      <c r="K269" s="15">
        <v>709</v>
      </c>
      <c r="L269" s="15">
        <v>0</v>
      </c>
      <c r="M269" s="15">
        <f t="shared" si="215"/>
        <v>0</v>
      </c>
      <c r="O269" s="86">
        <f t="shared" si="216"/>
        <v>709</v>
      </c>
      <c r="P269" s="86">
        <f t="shared" si="217"/>
        <v>0</v>
      </c>
      <c r="Q269" s="86">
        <f t="shared" si="218"/>
        <v>478</v>
      </c>
      <c r="R269" s="86" t="b">
        <f t="shared" si="219"/>
        <v>1</v>
      </c>
      <c r="S269" s="86" t="str">
        <f t="shared" si="220"/>
        <v>Dummy Node</v>
      </c>
      <c r="T269" s="86" t="str">
        <f t="shared" si="221"/>
        <v>N/A</v>
      </c>
      <c r="U269" s="86" t="str">
        <f t="shared" si="222"/>
        <v>N/A</v>
      </c>
      <c r="V269" s="86">
        <f t="shared" si="223"/>
        <v>81</v>
      </c>
      <c r="W269" s="86" t="b">
        <f t="shared" si="224"/>
        <v>0</v>
      </c>
      <c r="X269" s="86" t="str">
        <f t="shared" si="225"/>
        <v>Dummy Node</v>
      </c>
      <c r="Y269" s="86" t="str">
        <f t="shared" si="226"/>
        <v>N/A</v>
      </c>
      <c r="Z269" s="86" t="str">
        <f t="shared" si="227"/>
        <v>N/A</v>
      </c>
      <c r="AA269" s="86">
        <f t="shared" si="228"/>
        <v>80</v>
      </c>
      <c r="AB269" s="86" t="b">
        <f t="shared" si="229"/>
        <v>1</v>
      </c>
      <c r="AC269" s="86" t="str">
        <f t="shared" si="230"/>
        <v>Distance</v>
      </c>
      <c r="AD269" s="86" t="str">
        <f t="shared" si="231"/>
        <v>&lt;=</v>
      </c>
      <c r="AE269" s="86">
        <f t="shared" si="232"/>
        <v>284.78076171875</v>
      </c>
      <c r="AF269" s="86">
        <f t="shared" si="233"/>
        <v>77</v>
      </c>
      <c r="AG269" s="86" t="b">
        <f t="shared" si="234"/>
        <v>0</v>
      </c>
      <c r="AH269" s="86" t="str">
        <f t="shared" si="235"/>
        <v>Speed</v>
      </c>
      <c r="AI269" s="86" t="str">
        <f t="shared" si="236"/>
        <v>&gt;</v>
      </c>
      <c r="AJ269" s="86">
        <f t="shared" si="237"/>
        <v>16.096435546875</v>
      </c>
      <c r="AK269" s="86">
        <f t="shared" si="238"/>
        <v>15</v>
      </c>
      <c r="AL269" s="86" t="b">
        <f t="shared" si="239"/>
        <v>1</v>
      </c>
      <c r="AM269" s="86" t="str">
        <f t="shared" si="240"/>
        <v>GEBR</v>
      </c>
      <c r="AN269" s="86" t="str">
        <f t="shared" si="241"/>
        <v>&lt;=</v>
      </c>
      <c r="AO269" s="86">
        <f t="shared" si="242"/>
        <v>0.715087890625</v>
      </c>
      <c r="AP269" s="86">
        <f t="shared" si="243"/>
        <v>14</v>
      </c>
      <c r="AQ269" s="86" t="b">
        <f t="shared" si="244"/>
        <v>1</v>
      </c>
      <c r="AR269" s="86" t="str">
        <f t="shared" si="245"/>
        <v>Speed</v>
      </c>
      <c r="AS269" s="86" t="str">
        <f t="shared" si="246"/>
        <v>&lt;=</v>
      </c>
      <c r="AT269" s="86">
        <f t="shared" si="247"/>
        <v>17.291015625</v>
      </c>
      <c r="AU269" s="86">
        <f t="shared" si="248"/>
        <v>4</v>
      </c>
      <c r="AV269" s="86" t="b">
        <f t="shared" si="249"/>
        <v>0</v>
      </c>
      <c r="AW269" s="86" t="str">
        <f t="shared" si="250"/>
        <v>Distance</v>
      </c>
      <c r="AX269" s="86" t="str">
        <f t="shared" si="251"/>
        <v>&gt;</v>
      </c>
      <c r="AY269" s="86">
        <f t="shared" si="252"/>
        <v>211.703369140625</v>
      </c>
      <c r="AZ269" s="86">
        <f t="shared" si="253"/>
        <v>1</v>
      </c>
      <c r="BA269" s="86" t="b">
        <f t="shared" si="254"/>
        <v>0</v>
      </c>
      <c r="BB269" s="86" t="str">
        <f t="shared" si="255"/>
        <v>Speed</v>
      </c>
      <c r="BC269" s="86" t="str">
        <f t="shared" si="256"/>
        <v>&gt;</v>
      </c>
      <c r="BD269" s="86">
        <f t="shared" si="257"/>
        <v>12.778564453125</v>
      </c>
      <c r="BE269" s="86">
        <f t="shared" si="258"/>
        <v>0</v>
      </c>
      <c r="BF269" s="86" t="b">
        <f t="shared" si="259"/>
        <v>1</v>
      </c>
      <c r="BG269" s="86" t="str">
        <f t="shared" si="260"/>
        <v>Distance</v>
      </c>
      <c r="BH269" s="86" t="str">
        <f t="shared" si="261"/>
        <v>&lt;=</v>
      </c>
      <c r="BI269" s="86">
        <f t="shared" si="262"/>
        <v>341.0556640625</v>
      </c>
      <c r="BJ269" s="15">
        <f t="shared" si="263"/>
        <v>1</v>
      </c>
      <c r="BK269" s="15" t="str">
        <f t="shared" si="264"/>
        <v>Distance&lt;=284,78076171875 AND Speed&gt;16,096435546875 AND GEBR&lt;=0,715087890625 AND Speed&lt;=17,291015625 AND Distance&gt;211,703369140625 AND Speed&gt;12,778564453125 AND Distance&lt;=341,0556640625</v>
      </c>
      <c r="BM269"/>
      <c r="BN269"/>
      <c r="BO269"/>
    </row>
    <row r="270" spans="1:67">
      <c r="A270" s="15">
        <v>267</v>
      </c>
      <c r="B270" s="15">
        <v>1</v>
      </c>
      <c r="C270" s="15">
        <v>107533</v>
      </c>
      <c r="D270" s="15">
        <f t="shared" si="212"/>
        <v>26</v>
      </c>
      <c r="E270" s="15">
        <f t="shared" si="213"/>
        <v>1037</v>
      </c>
      <c r="F270" s="15">
        <f t="shared" si="214"/>
        <v>26.253173828125</v>
      </c>
      <c r="G270" s="15">
        <v>349</v>
      </c>
      <c r="H270" s="15">
        <v>350</v>
      </c>
      <c r="I270" s="15">
        <v>57</v>
      </c>
      <c r="J270" s="15">
        <v>8</v>
      </c>
      <c r="K270" s="15">
        <v>710</v>
      </c>
      <c r="L270" s="15">
        <v>26</v>
      </c>
      <c r="M270" s="15">
        <f t="shared" si="215"/>
        <v>6.34765625E-3</v>
      </c>
      <c r="O270" s="86">
        <f t="shared" si="216"/>
        <v>710</v>
      </c>
      <c r="P270" s="86">
        <f t="shared" si="217"/>
        <v>0</v>
      </c>
      <c r="Q270" s="86">
        <f t="shared" si="218"/>
        <v>478</v>
      </c>
      <c r="R270" s="86" t="b">
        <f t="shared" si="219"/>
        <v>0</v>
      </c>
      <c r="S270" s="86" t="str">
        <f t="shared" si="220"/>
        <v>Dummy Node</v>
      </c>
      <c r="T270" s="86" t="str">
        <f t="shared" si="221"/>
        <v>N/A</v>
      </c>
      <c r="U270" s="86" t="str">
        <f t="shared" si="222"/>
        <v>N/A</v>
      </c>
      <c r="V270" s="86">
        <f t="shared" si="223"/>
        <v>81</v>
      </c>
      <c r="W270" s="86" t="b">
        <f t="shared" si="224"/>
        <v>0</v>
      </c>
      <c r="X270" s="86" t="str">
        <f t="shared" si="225"/>
        <v>Dummy Node</v>
      </c>
      <c r="Y270" s="86" t="str">
        <f t="shared" si="226"/>
        <v>N/A</v>
      </c>
      <c r="Z270" s="86" t="str">
        <f t="shared" si="227"/>
        <v>N/A</v>
      </c>
      <c r="AA270" s="86">
        <f t="shared" si="228"/>
        <v>80</v>
      </c>
      <c r="AB270" s="86" t="b">
        <f t="shared" si="229"/>
        <v>1</v>
      </c>
      <c r="AC270" s="86" t="str">
        <f t="shared" si="230"/>
        <v>Distance</v>
      </c>
      <c r="AD270" s="86" t="str">
        <f t="shared" si="231"/>
        <v>&lt;=</v>
      </c>
      <c r="AE270" s="86">
        <f t="shared" si="232"/>
        <v>284.78076171875</v>
      </c>
      <c r="AF270" s="86">
        <f t="shared" si="233"/>
        <v>77</v>
      </c>
      <c r="AG270" s="86" t="b">
        <f t="shared" si="234"/>
        <v>0</v>
      </c>
      <c r="AH270" s="86" t="str">
        <f t="shared" si="235"/>
        <v>Speed</v>
      </c>
      <c r="AI270" s="86" t="str">
        <f t="shared" si="236"/>
        <v>&gt;</v>
      </c>
      <c r="AJ270" s="86">
        <f t="shared" si="237"/>
        <v>16.096435546875</v>
      </c>
      <c r="AK270" s="86">
        <f t="shared" si="238"/>
        <v>15</v>
      </c>
      <c r="AL270" s="86" t="b">
        <f t="shared" si="239"/>
        <v>1</v>
      </c>
      <c r="AM270" s="86" t="str">
        <f t="shared" si="240"/>
        <v>GEBR</v>
      </c>
      <c r="AN270" s="86" t="str">
        <f t="shared" si="241"/>
        <v>&lt;=</v>
      </c>
      <c r="AO270" s="86">
        <f t="shared" si="242"/>
        <v>0.715087890625</v>
      </c>
      <c r="AP270" s="86">
        <f t="shared" si="243"/>
        <v>14</v>
      </c>
      <c r="AQ270" s="86" t="b">
        <f t="shared" si="244"/>
        <v>1</v>
      </c>
      <c r="AR270" s="86" t="str">
        <f t="shared" si="245"/>
        <v>Speed</v>
      </c>
      <c r="AS270" s="86" t="str">
        <f t="shared" si="246"/>
        <v>&lt;=</v>
      </c>
      <c r="AT270" s="86">
        <f t="shared" si="247"/>
        <v>17.291015625</v>
      </c>
      <c r="AU270" s="86">
        <f t="shared" si="248"/>
        <v>4</v>
      </c>
      <c r="AV270" s="86" t="b">
        <f t="shared" si="249"/>
        <v>0</v>
      </c>
      <c r="AW270" s="86" t="str">
        <f t="shared" si="250"/>
        <v>Distance</v>
      </c>
      <c r="AX270" s="86" t="str">
        <f t="shared" si="251"/>
        <v>&gt;</v>
      </c>
      <c r="AY270" s="86">
        <f t="shared" si="252"/>
        <v>211.703369140625</v>
      </c>
      <c r="AZ270" s="86">
        <f t="shared" si="253"/>
        <v>1</v>
      </c>
      <c r="BA270" s="86" t="b">
        <f t="shared" si="254"/>
        <v>0</v>
      </c>
      <c r="BB270" s="86" t="str">
        <f t="shared" si="255"/>
        <v>Speed</v>
      </c>
      <c r="BC270" s="86" t="str">
        <f t="shared" si="256"/>
        <v>&gt;</v>
      </c>
      <c r="BD270" s="86">
        <f t="shared" si="257"/>
        <v>12.778564453125</v>
      </c>
      <c r="BE270" s="86">
        <f t="shared" si="258"/>
        <v>0</v>
      </c>
      <c r="BF270" s="86" t="b">
        <f t="shared" si="259"/>
        <v>1</v>
      </c>
      <c r="BG270" s="86" t="str">
        <f t="shared" si="260"/>
        <v>Distance</v>
      </c>
      <c r="BH270" s="86" t="str">
        <f t="shared" si="261"/>
        <v>&lt;=</v>
      </c>
      <c r="BI270" s="86">
        <f t="shared" si="262"/>
        <v>341.0556640625</v>
      </c>
      <c r="BJ270" s="15">
        <f t="shared" si="263"/>
        <v>1</v>
      </c>
      <c r="BK270" s="15" t="str">
        <f t="shared" si="264"/>
        <v>Distance&lt;=284,78076171875 AND Speed&gt;16,096435546875 AND GEBR&lt;=0,715087890625 AND Speed&lt;=17,291015625 AND Distance&gt;211,703369140625 AND Speed&gt;12,778564453125 AND Distance&lt;=341,0556640625</v>
      </c>
      <c r="BM270"/>
      <c r="BN270"/>
      <c r="BO270"/>
    </row>
    <row r="271" spans="1:67">
      <c r="A271" s="15">
        <v>268</v>
      </c>
      <c r="B271" s="15">
        <v>-2</v>
      </c>
      <c r="C271" s="15">
        <v>-8192</v>
      </c>
      <c r="D271" s="15">
        <f t="shared" si="212"/>
        <v>-1</v>
      </c>
      <c r="E271" s="15">
        <f t="shared" si="213"/>
        <v>0</v>
      </c>
      <c r="F271" s="15">
        <f t="shared" si="214"/>
        <v>-1</v>
      </c>
      <c r="G271" s="15">
        <v>547</v>
      </c>
      <c r="H271" s="15">
        <v>548</v>
      </c>
      <c r="I271" s="15">
        <v>57</v>
      </c>
      <c r="J271" s="15">
        <v>8</v>
      </c>
      <c r="K271" s="15">
        <v>723</v>
      </c>
      <c r="L271" s="15">
        <v>546</v>
      </c>
      <c r="M271" s="15">
        <f t="shared" si="215"/>
        <v>0.13330078125</v>
      </c>
      <c r="O271" s="86">
        <f t="shared" si="216"/>
        <v>723</v>
      </c>
      <c r="P271" s="86">
        <f t="shared" si="217"/>
        <v>0</v>
      </c>
      <c r="Q271" s="86">
        <f t="shared" si="218"/>
        <v>489</v>
      </c>
      <c r="R271" s="86" t="b">
        <f t="shared" si="219"/>
        <v>1</v>
      </c>
      <c r="S271" s="86" t="str">
        <f t="shared" si="220"/>
        <v>Dummy Node</v>
      </c>
      <c r="T271" s="86" t="str">
        <f t="shared" si="221"/>
        <v>N/A</v>
      </c>
      <c r="U271" s="86" t="str">
        <f t="shared" si="222"/>
        <v>N/A</v>
      </c>
      <c r="V271" s="86">
        <f t="shared" si="223"/>
        <v>131</v>
      </c>
      <c r="W271" s="86" t="b">
        <f t="shared" si="224"/>
        <v>1</v>
      </c>
      <c r="X271" s="86" t="str">
        <f t="shared" si="225"/>
        <v>Dummy Node</v>
      </c>
      <c r="Y271" s="86" t="str">
        <f t="shared" si="226"/>
        <v>N/A</v>
      </c>
      <c r="Z271" s="86" t="str">
        <f t="shared" si="227"/>
        <v>N/A</v>
      </c>
      <c r="AA271" s="86">
        <f t="shared" si="228"/>
        <v>125</v>
      </c>
      <c r="AB271" s="86" t="b">
        <f t="shared" si="229"/>
        <v>1</v>
      </c>
      <c r="AC271" s="86" t="str">
        <f t="shared" si="230"/>
        <v>GEBR</v>
      </c>
      <c r="AD271" s="86" t="str">
        <f t="shared" si="231"/>
        <v>&lt;=</v>
      </c>
      <c r="AE271" s="86">
        <f t="shared" si="232"/>
        <v>0.85498046875</v>
      </c>
      <c r="AF271" s="86">
        <f t="shared" si="233"/>
        <v>124</v>
      </c>
      <c r="AG271" s="86" t="b">
        <f t="shared" si="234"/>
        <v>1</v>
      </c>
      <c r="AH271" s="86" t="str">
        <f t="shared" si="235"/>
        <v>Distance</v>
      </c>
      <c r="AI271" s="86" t="str">
        <f t="shared" si="236"/>
        <v>&lt;=</v>
      </c>
      <c r="AJ271" s="86">
        <f t="shared" si="237"/>
        <v>148.642578125</v>
      </c>
      <c r="AK271" s="86">
        <f t="shared" si="238"/>
        <v>26</v>
      </c>
      <c r="AL271" s="86" t="b">
        <f t="shared" si="239"/>
        <v>0</v>
      </c>
      <c r="AM271" s="86" t="str">
        <f t="shared" si="240"/>
        <v>Speed</v>
      </c>
      <c r="AN271" s="86" t="str">
        <f t="shared" si="241"/>
        <v>&gt;</v>
      </c>
      <c r="AO271" s="86">
        <f t="shared" si="242"/>
        <v>12.110107421875</v>
      </c>
      <c r="AP271" s="86">
        <f t="shared" si="243"/>
        <v>6</v>
      </c>
      <c r="AQ271" s="86" t="b">
        <f t="shared" si="244"/>
        <v>0</v>
      </c>
      <c r="AR271" s="86" t="str">
        <f t="shared" si="245"/>
        <v>Distance</v>
      </c>
      <c r="AS271" s="86" t="str">
        <f t="shared" si="246"/>
        <v>&gt;</v>
      </c>
      <c r="AT271" s="86">
        <f t="shared" si="247"/>
        <v>121.75244140625</v>
      </c>
      <c r="AU271" s="86">
        <f t="shared" si="248"/>
        <v>3</v>
      </c>
      <c r="AV271" s="86" t="b">
        <f t="shared" si="249"/>
        <v>0</v>
      </c>
      <c r="AW271" s="86" t="str">
        <f t="shared" si="250"/>
        <v>Distance</v>
      </c>
      <c r="AX271" s="86" t="str">
        <f t="shared" si="251"/>
        <v>&gt;</v>
      </c>
      <c r="AY271" s="86">
        <f t="shared" si="252"/>
        <v>87.981201171875</v>
      </c>
      <c r="AZ271" s="86">
        <f t="shared" si="253"/>
        <v>1</v>
      </c>
      <c r="BA271" s="86" t="b">
        <f t="shared" si="254"/>
        <v>1</v>
      </c>
      <c r="BB271" s="86" t="str">
        <f t="shared" si="255"/>
        <v>Speed</v>
      </c>
      <c r="BC271" s="86" t="str">
        <f t="shared" si="256"/>
        <v>&lt;=</v>
      </c>
      <c r="BD271" s="86">
        <f t="shared" si="257"/>
        <v>12.778564453125</v>
      </c>
      <c r="BE271" s="86">
        <f t="shared" si="258"/>
        <v>0</v>
      </c>
      <c r="BF271" s="86" t="b">
        <f t="shared" si="259"/>
        <v>1</v>
      </c>
      <c r="BG271" s="86" t="str">
        <f t="shared" si="260"/>
        <v>Distance</v>
      </c>
      <c r="BH271" s="86" t="str">
        <f t="shared" si="261"/>
        <v>&lt;=</v>
      </c>
      <c r="BI271" s="86">
        <f t="shared" si="262"/>
        <v>341.0556640625</v>
      </c>
      <c r="BJ271" s="15">
        <f t="shared" si="263"/>
        <v>1</v>
      </c>
      <c r="BK271" s="15" t="str">
        <f t="shared" si="264"/>
        <v>GEBR&lt;=0,85498046875 AND Distance&lt;=148,642578125 AND Speed&gt;12,110107421875 AND Distance&gt;121,75244140625 AND Distance&gt;87,981201171875 AND Speed&lt;=12,778564453125 AND Distance&lt;=341,0556640625</v>
      </c>
      <c r="BM271"/>
      <c r="BN271"/>
      <c r="BO271"/>
    </row>
    <row r="272" spans="1:67">
      <c r="A272" s="15">
        <v>269</v>
      </c>
      <c r="B272" s="15">
        <v>-2</v>
      </c>
      <c r="C272" s="15">
        <v>-8192</v>
      </c>
      <c r="D272" s="15">
        <f t="shared" si="212"/>
        <v>-1</v>
      </c>
      <c r="E272" s="15">
        <f t="shared" si="213"/>
        <v>0</v>
      </c>
      <c r="F272" s="15">
        <f t="shared" si="214"/>
        <v>-1</v>
      </c>
      <c r="G272" s="15">
        <v>549</v>
      </c>
      <c r="H272" s="15">
        <v>550</v>
      </c>
      <c r="I272" s="15">
        <v>115</v>
      </c>
      <c r="J272" s="15">
        <v>7</v>
      </c>
      <c r="K272" s="15">
        <v>724</v>
      </c>
      <c r="L272" s="15">
        <v>0</v>
      </c>
      <c r="M272" s="15">
        <f t="shared" si="215"/>
        <v>0</v>
      </c>
      <c r="O272" s="86">
        <f t="shared" si="216"/>
        <v>724</v>
      </c>
      <c r="P272" s="86">
        <f t="shared" si="217"/>
        <v>0</v>
      </c>
      <c r="Q272" s="86">
        <f t="shared" si="218"/>
        <v>489</v>
      </c>
      <c r="R272" s="86" t="b">
        <f t="shared" si="219"/>
        <v>0</v>
      </c>
      <c r="S272" s="86" t="str">
        <f t="shared" si="220"/>
        <v>Dummy Node</v>
      </c>
      <c r="T272" s="86" t="str">
        <f t="shared" si="221"/>
        <v>N/A</v>
      </c>
      <c r="U272" s="86" t="str">
        <f t="shared" si="222"/>
        <v>N/A</v>
      </c>
      <c r="V272" s="86">
        <f t="shared" si="223"/>
        <v>131</v>
      </c>
      <c r="W272" s="86" t="b">
        <f t="shared" si="224"/>
        <v>1</v>
      </c>
      <c r="X272" s="86" t="str">
        <f t="shared" si="225"/>
        <v>Dummy Node</v>
      </c>
      <c r="Y272" s="86" t="str">
        <f t="shared" si="226"/>
        <v>N/A</v>
      </c>
      <c r="Z272" s="86" t="str">
        <f t="shared" si="227"/>
        <v>N/A</v>
      </c>
      <c r="AA272" s="86">
        <f t="shared" si="228"/>
        <v>125</v>
      </c>
      <c r="AB272" s="86" t="b">
        <f t="shared" si="229"/>
        <v>1</v>
      </c>
      <c r="AC272" s="86" t="str">
        <f t="shared" si="230"/>
        <v>GEBR</v>
      </c>
      <c r="AD272" s="86" t="str">
        <f t="shared" si="231"/>
        <v>&lt;=</v>
      </c>
      <c r="AE272" s="86">
        <f t="shared" si="232"/>
        <v>0.85498046875</v>
      </c>
      <c r="AF272" s="86">
        <f t="shared" si="233"/>
        <v>124</v>
      </c>
      <c r="AG272" s="86" t="b">
        <f t="shared" si="234"/>
        <v>1</v>
      </c>
      <c r="AH272" s="86" t="str">
        <f t="shared" si="235"/>
        <v>Distance</v>
      </c>
      <c r="AI272" s="86" t="str">
        <f t="shared" si="236"/>
        <v>&lt;=</v>
      </c>
      <c r="AJ272" s="86">
        <f t="shared" si="237"/>
        <v>148.642578125</v>
      </c>
      <c r="AK272" s="86">
        <f t="shared" si="238"/>
        <v>26</v>
      </c>
      <c r="AL272" s="86" t="b">
        <f t="shared" si="239"/>
        <v>0</v>
      </c>
      <c r="AM272" s="86" t="str">
        <f t="shared" si="240"/>
        <v>Speed</v>
      </c>
      <c r="AN272" s="86" t="str">
        <f t="shared" si="241"/>
        <v>&gt;</v>
      </c>
      <c r="AO272" s="86">
        <f t="shared" si="242"/>
        <v>12.110107421875</v>
      </c>
      <c r="AP272" s="86">
        <f t="shared" si="243"/>
        <v>6</v>
      </c>
      <c r="AQ272" s="86" t="b">
        <f t="shared" si="244"/>
        <v>0</v>
      </c>
      <c r="AR272" s="86" t="str">
        <f t="shared" si="245"/>
        <v>Distance</v>
      </c>
      <c r="AS272" s="86" t="str">
        <f t="shared" si="246"/>
        <v>&gt;</v>
      </c>
      <c r="AT272" s="86">
        <f t="shared" si="247"/>
        <v>121.75244140625</v>
      </c>
      <c r="AU272" s="86">
        <f t="shared" si="248"/>
        <v>3</v>
      </c>
      <c r="AV272" s="86" t="b">
        <f t="shared" si="249"/>
        <v>0</v>
      </c>
      <c r="AW272" s="86" t="str">
        <f t="shared" si="250"/>
        <v>Distance</v>
      </c>
      <c r="AX272" s="86" t="str">
        <f t="shared" si="251"/>
        <v>&gt;</v>
      </c>
      <c r="AY272" s="86">
        <f t="shared" si="252"/>
        <v>87.981201171875</v>
      </c>
      <c r="AZ272" s="86">
        <f t="shared" si="253"/>
        <v>1</v>
      </c>
      <c r="BA272" s="86" t="b">
        <f t="shared" si="254"/>
        <v>1</v>
      </c>
      <c r="BB272" s="86" t="str">
        <f t="shared" si="255"/>
        <v>Speed</v>
      </c>
      <c r="BC272" s="86" t="str">
        <f t="shared" si="256"/>
        <v>&lt;=</v>
      </c>
      <c r="BD272" s="86">
        <f t="shared" si="257"/>
        <v>12.778564453125</v>
      </c>
      <c r="BE272" s="86">
        <f t="shared" si="258"/>
        <v>0</v>
      </c>
      <c r="BF272" s="86" t="b">
        <f t="shared" si="259"/>
        <v>1</v>
      </c>
      <c r="BG272" s="86" t="str">
        <f t="shared" si="260"/>
        <v>Distance</v>
      </c>
      <c r="BH272" s="86" t="str">
        <f t="shared" si="261"/>
        <v>&lt;=</v>
      </c>
      <c r="BI272" s="86">
        <f t="shared" si="262"/>
        <v>341.0556640625</v>
      </c>
      <c r="BJ272" s="15">
        <f t="shared" si="263"/>
        <v>1</v>
      </c>
      <c r="BK272" s="15" t="str">
        <f t="shared" si="264"/>
        <v>GEBR&lt;=0,85498046875 AND Distance&lt;=148,642578125 AND Speed&gt;12,110107421875 AND Distance&gt;121,75244140625 AND Distance&gt;87,981201171875 AND Speed&lt;=12,778564453125 AND Distance&lt;=341,0556640625</v>
      </c>
      <c r="BM272"/>
      <c r="BN272"/>
      <c r="BO272"/>
    </row>
    <row r="273" spans="1:67">
      <c r="A273" s="15">
        <v>270</v>
      </c>
      <c r="B273" s="15">
        <v>1</v>
      </c>
      <c r="C273" s="15">
        <v>98994</v>
      </c>
      <c r="D273" s="15">
        <f t="shared" si="212"/>
        <v>24</v>
      </c>
      <c r="E273" s="15">
        <f t="shared" si="213"/>
        <v>690</v>
      </c>
      <c r="F273" s="15">
        <f t="shared" si="214"/>
        <v>24.16845703125</v>
      </c>
      <c r="G273" s="15">
        <v>311</v>
      </c>
      <c r="H273" s="15">
        <v>312</v>
      </c>
      <c r="I273" s="15">
        <v>115</v>
      </c>
      <c r="J273" s="15">
        <v>7</v>
      </c>
      <c r="K273" s="15">
        <v>725</v>
      </c>
      <c r="L273" s="15">
        <v>512</v>
      </c>
      <c r="M273" s="15">
        <f t="shared" si="215"/>
        <v>0.125</v>
      </c>
      <c r="O273" s="86">
        <f t="shared" si="216"/>
        <v>725</v>
      </c>
      <c r="P273" s="86">
        <f t="shared" si="217"/>
        <v>0</v>
      </c>
      <c r="Q273" s="86">
        <f t="shared" si="218"/>
        <v>490</v>
      </c>
      <c r="R273" s="86" t="b">
        <f t="shared" si="219"/>
        <v>1</v>
      </c>
      <c r="S273" s="86" t="str">
        <f t="shared" si="220"/>
        <v>Dummy Node</v>
      </c>
      <c r="T273" s="86" t="str">
        <f t="shared" si="221"/>
        <v>N/A</v>
      </c>
      <c r="U273" s="86" t="str">
        <f t="shared" si="222"/>
        <v>N/A</v>
      </c>
      <c r="V273" s="86">
        <f t="shared" si="223"/>
        <v>131</v>
      </c>
      <c r="W273" s="86" t="b">
        <f t="shared" si="224"/>
        <v>0</v>
      </c>
      <c r="X273" s="86" t="str">
        <f t="shared" si="225"/>
        <v>Dummy Node</v>
      </c>
      <c r="Y273" s="86" t="str">
        <f t="shared" si="226"/>
        <v>N/A</v>
      </c>
      <c r="Z273" s="86" t="str">
        <f t="shared" si="227"/>
        <v>N/A</v>
      </c>
      <c r="AA273" s="86">
        <f t="shared" si="228"/>
        <v>125</v>
      </c>
      <c r="AB273" s="86" t="b">
        <f t="shared" si="229"/>
        <v>1</v>
      </c>
      <c r="AC273" s="86" t="str">
        <f t="shared" si="230"/>
        <v>GEBR</v>
      </c>
      <c r="AD273" s="86" t="str">
        <f t="shared" si="231"/>
        <v>&lt;=</v>
      </c>
      <c r="AE273" s="86">
        <f t="shared" si="232"/>
        <v>0.85498046875</v>
      </c>
      <c r="AF273" s="86">
        <f t="shared" si="233"/>
        <v>124</v>
      </c>
      <c r="AG273" s="86" t="b">
        <f t="shared" si="234"/>
        <v>1</v>
      </c>
      <c r="AH273" s="86" t="str">
        <f t="shared" si="235"/>
        <v>Distance</v>
      </c>
      <c r="AI273" s="86" t="str">
        <f t="shared" si="236"/>
        <v>&lt;=</v>
      </c>
      <c r="AJ273" s="86">
        <f t="shared" si="237"/>
        <v>148.642578125</v>
      </c>
      <c r="AK273" s="86">
        <f t="shared" si="238"/>
        <v>26</v>
      </c>
      <c r="AL273" s="86" t="b">
        <f t="shared" si="239"/>
        <v>0</v>
      </c>
      <c r="AM273" s="86" t="str">
        <f t="shared" si="240"/>
        <v>Speed</v>
      </c>
      <c r="AN273" s="86" t="str">
        <f t="shared" si="241"/>
        <v>&gt;</v>
      </c>
      <c r="AO273" s="86">
        <f t="shared" si="242"/>
        <v>12.110107421875</v>
      </c>
      <c r="AP273" s="86">
        <f t="shared" si="243"/>
        <v>6</v>
      </c>
      <c r="AQ273" s="86" t="b">
        <f t="shared" si="244"/>
        <v>0</v>
      </c>
      <c r="AR273" s="86" t="str">
        <f t="shared" si="245"/>
        <v>Distance</v>
      </c>
      <c r="AS273" s="86" t="str">
        <f t="shared" si="246"/>
        <v>&gt;</v>
      </c>
      <c r="AT273" s="86">
        <f t="shared" si="247"/>
        <v>121.75244140625</v>
      </c>
      <c r="AU273" s="86">
        <f t="shared" si="248"/>
        <v>3</v>
      </c>
      <c r="AV273" s="86" t="b">
        <f t="shared" si="249"/>
        <v>0</v>
      </c>
      <c r="AW273" s="86" t="str">
        <f t="shared" si="250"/>
        <v>Distance</v>
      </c>
      <c r="AX273" s="86" t="str">
        <f t="shared" si="251"/>
        <v>&gt;</v>
      </c>
      <c r="AY273" s="86">
        <f t="shared" si="252"/>
        <v>87.981201171875</v>
      </c>
      <c r="AZ273" s="86">
        <f t="shared" si="253"/>
        <v>1</v>
      </c>
      <c r="BA273" s="86" t="b">
        <f t="shared" si="254"/>
        <v>1</v>
      </c>
      <c r="BB273" s="86" t="str">
        <f t="shared" si="255"/>
        <v>Speed</v>
      </c>
      <c r="BC273" s="86" t="str">
        <f t="shared" si="256"/>
        <v>&lt;=</v>
      </c>
      <c r="BD273" s="86">
        <f t="shared" si="257"/>
        <v>12.778564453125</v>
      </c>
      <c r="BE273" s="86">
        <f t="shared" si="258"/>
        <v>0</v>
      </c>
      <c r="BF273" s="86" t="b">
        <f t="shared" si="259"/>
        <v>1</v>
      </c>
      <c r="BG273" s="86" t="str">
        <f t="shared" si="260"/>
        <v>Distance</v>
      </c>
      <c r="BH273" s="86" t="str">
        <f t="shared" si="261"/>
        <v>&lt;=</v>
      </c>
      <c r="BI273" s="86">
        <f t="shared" si="262"/>
        <v>341.0556640625</v>
      </c>
      <c r="BJ273" s="15">
        <f t="shared" si="263"/>
        <v>1</v>
      </c>
      <c r="BK273" s="15" t="str">
        <f t="shared" si="264"/>
        <v>GEBR&lt;=0,85498046875 AND Distance&lt;=148,642578125 AND Speed&gt;12,110107421875 AND Distance&gt;121,75244140625 AND Distance&gt;87,981201171875 AND Speed&lt;=12,778564453125 AND Distance&lt;=341,0556640625</v>
      </c>
      <c r="BM273"/>
      <c r="BN273"/>
      <c r="BO273"/>
    </row>
    <row r="274" spans="1:67">
      <c r="A274" s="15">
        <v>271</v>
      </c>
      <c r="B274" s="15">
        <v>1</v>
      </c>
      <c r="C274" s="15">
        <v>86245</v>
      </c>
      <c r="D274" s="15">
        <f t="shared" si="212"/>
        <v>21</v>
      </c>
      <c r="E274" s="15">
        <f t="shared" si="213"/>
        <v>229</v>
      </c>
      <c r="F274" s="15">
        <f t="shared" si="214"/>
        <v>21.055908203125</v>
      </c>
      <c r="G274" s="15">
        <v>273</v>
      </c>
      <c r="H274" s="15">
        <v>274</v>
      </c>
      <c r="I274" s="15">
        <v>122</v>
      </c>
      <c r="J274" s="15">
        <v>8</v>
      </c>
      <c r="K274" s="15">
        <v>726</v>
      </c>
      <c r="L274" s="15">
        <v>993</v>
      </c>
      <c r="M274" s="15">
        <f t="shared" si="215"/>
        <v>0.242431640625</v>
      </c>
      <c r="O274" s="86">
        <f t="shared" si="216"/>
        <v>726</v>
      </c>
      <c r="P274" s="86">
        <f t="shared" si="217"/>
        <v>0</v>
      </c>
      <c r="Q274" s="86">
        <f t="shared" si="218"/>
        <v>490</v>
      </c>
      <c r="R274" s="86" t="b">
        <f t="shared" si="219"/>
        <v>0</v>
      </c>
      <c r="S274" s="86" t="str">
        <f t="shared" si="220"/>
        <v>Dummy Node</v>
      </c>
      <c r="T274" s="86" t="str">
        <f t="shared" si="221"/>
        <v>N/A</v>
      </c>
      <c r="U274" s="86" t="str">
        <f t="shared" si="222"/>
        <v>N/A</v>
      </c>
      <c r="V274" s="86">
        <f t="shared" si="223"/>
        <v>131</v>
      </c>
      <c r="W274" s="86" t="b">
        <f t="shared" si="224"/>
        <v>0</v>
      </c>
      <c r="X274" s="86" t="str">
        <f t="shared" si="225"/>
        <v>Dummy Node</v>
      </c>
      <c r="Y274" s="86" t="str">
        <f t="shared" si="226"/>
        <v>N/A</v>
      </c>
      <c r="Z274" s="86" t="str">
        <f t="shared" si="227"/>
        <v>N/A</v>
      </c>
      <c r="AA274" s="86">
        <f t="shared" si="228"/>
        <v>125</v>
      </c>
      <c r="AB274" s="86" t="b">
        <f t="shared" si="229"/>
        <v>1</v>
      </c>
      <c r="AC274" s="86" t="str">
        <f t="shared" si="230"/>
        <v>GEBR</v>
      </c>
      <c r="AD274" s="86" t="str">
        <f t="shared" si="231"/>
        <v>&lt;=</v>
      </c>
      <c r="AE274" s="86">
        <f t="shared" si="232"/>
        <v>0.85498046875</v>
      </c>
      <c r="AF274" s="86">
        <f t="shared" si="233"/>
        <v>124</v>
      </c>
      <c r="AG274" s="86" t="b">
        <f t="shared" si="234"/>
        <v>1</v>
      </c>
      <c r="AH274" s="86" t="str">
        <f t="shared" si="235"/>
        <v>Distance</v>
      </c>
      <c r="AI274" s="86" t="str">
        <f t="shared" si="236"/>
        <v>&lt;=</v>
      </c>
      <c r="AJ274" s="86">
        <f t="shared" si="237"/>
        <v>148.642578125</v>
      </c>
      <c r="AK274" s="86">
        <f t="shared" si="238"/>
        <v>26</v>
      </c>
      <c r="AL274" s="86" t="b">
        <f t="shared" si="239"/>
        <v>0</v>
      </c>
      <c r="AM274" s="86" t="str">
        <f t="shared" si="240"/>
        <v>Speed</v>
      </c>
      <c r="AN274" s="86" t="str">
        <f t="shared" si="241"/>
        <v>&gt;</v>
      </c>
      <c r="AO274" s="86">
        <f t="shared" si="242"/>
        <v>12.110107421875</v>
      </c>
      <c r="AP274" s="86">
        <f t="shared" si="243"/>
        <v>6</v>
      </c>
      <c r="AQ274" s="86" t="b">
        <f t="shared" si="244"/>
        <v>0</v>
      </c>
      <c r="AR274" s="86" t="str">
        <f t="shared" si="245"/>
        <v>Distance</v>
      </c>
      <c r="AS274" s="86" t="str">
        <f t="shared" si="246"/>
        <v>&gt;</v>
      </c>
      <c r="AT274" s="86">
        <f t="shared" si="247"/>
        <v>121.75244140625</v>
      </c>
      <c r="AU274" s="86">
        <f t="shared" si="248"/>
        <v>3</v>
      </c>
      <c r="AV274" s="86" t="b">
        <f t="shared" si="249"/>
        <v>0</v>
      </c>
      <c r="AW274" s="86" t="str">
        <f t="shared" si="250"/>
        <v>Distance</v>
      </c>
      <c r="AX274" s="86" t="str">
        <f t="shared" si="251"/>
        <v>&gt;</v>
      </c>
      <c r="AY274" s="86">
        <f t="shared" si="252"/>
        <v>87.981201171875</v>
      </c>
      <c r="AZ274" s="86">
        <f t="shared" si="253"/>
        <v>1</v>
      </c>
      <c r="BA274" s="86" t="b">
        <f t="shared" si="254"/>
        <v>1</v>
      </c>
      <c r="BB274" s="86" t="str">
        <f t="shared" si="255"/>
        <v>Speed</v>
      </c>
      <c r="BC274" s="86" t="str">
        <f t="shared" si="256"/>
        <v>&lt;=</v>
      </c>
      <c r="BD274" s="86">
        <f t="shared" si="257"/>
        <v>12.778564453125</v>
      </c>
      <c r="BE274" s="86">
        <f t="shared" si="258"/>
        <v>0</v>
      </c>
      <c r="BF274" s="86" t="b">
        <f t="shared" si="259"/>
        <v>1</v>
      </c>
      <c r="BG274" s="86" t="str">
        <f t="shared" si="260"/>
        <v>Distance</v>
      </c>
      <c r="BH274" s="86" t="str">
        <f t="shared" si="261"/>
        <v>&lt;=</v>
      </c>
      <c r="BI274" s="86">
        <f t="shared" si="262"/>
        <v>341.0556640625</v>
      </c>
      <c r="BJ274" s="15">
        <f t="shared" si="263"/>
        <v>1</v>
      </c>
      <c r="BK274" s="15" t="str">
        <f t="shared" si="264"/>
        <v>GEBR&lt;=0,85498046875 AND Distance&lt;=148,642578125 AND Speed&gt;12,110107421875 AND Distance&gt;121,75244140625 AND Distance&gt;87,981201171875 AND Speed&lt;=12,778564453125 AND Distance&lt;=341,0556640625</v>
      </c>
      <c r="BM274"/>
      <c r="BN274"/>
      <c r="BO274"/>
    </row>
    <row r="275" spans="1:67">
      <c r="A275" s="15">
        <v>272</v>
      </c>
      <c r="B275" s="15">
        <v>-2</v>
      </c>
      <c r="C275" s="15">
        <v>-8192</v>
      </c>
      <c r="D275" s="15">
        <f t="shared" si="212"/>
        <v>-1</v>
      </c>
      <c r="E275" s="15">
        <f t="shared" si="213"/>
        <v>0</v>
      </c>
      <c r="F275" s="15">
        <f t="shared" si="214"/>
        <v>-1</v>
      </c>
      <c r="G275" s="15">
        <v>551</v>
      </c>
      <c r="H275" s="15">
        <v>552</v>
      </c>
      <c r="I275" s="15">
        <v>122</v>
      </c>
      <c r="J275" s="15">
        <v>8</v>
      </c>
      <c r="K275" s="15">
        <v>727</v>
      </c>
      <c r="L275" s="15">
        <v>1365</v>
      </c>
      <c r="M275" s="15">
        <f t="shared" si="215"/>
        <v>0.333251953125</v>
      </c>
      <c r="O275" s="86">
        <f t="shared" si="216"/>
        <v>727</v>
      </c>
      <c r="P275" s="86">
        <f t="shared" si="217"/>
        <v>0</v>
      </c>
      <c r="Q275" s="86">
        <f t="shared" si="218"/>
        <v>493</v>
      </c>
      <c r="R275" s="86" t="b">
        <f t="shared" si="219"/>
        <v>1</v>
      </c>
      <c r="S275" s="86" t="str">
        <f t="shared" si="220"/>
        <v>Dummy Node</v>
      </c>
      <c r="T275" s="86" t="str">
        <f t="shared" si="221"/>
        <v>N/A</v>
      </c>
      <c r="U275" s="86" t="str">
        <f t="shared" si="222"/>
        <v>N/A</v>
      </c>
      <c r="V275" s="86">
        <f t="shared" si="223"/>
        <v>143</v>
      </c>
      <c r="W275" s="86" t="b">
        <f t="shared" si="224"/>
        <v>1</v>
      </c>
      <c r="X275" s="86" t="str">
        <f t="shared" si="225"/>
        <v>Dummy Node</v>
      </c>
      <c r="Y275" s="86" t="str">
        <f t="shared" si="226"/>
        <v>N/A</v>
      </c>
      <c r="Z275" s="86" t="str">
        <f t="shared" si="227"/>
        <v>N/A</v>
      </c>
      <c r="AA275" s="86">
        <f t="shared" si="228"/>
        <v>142</v>
      </c>
      <c r="AB275" s="86" t="b">
        <f t="shared" si="229"/>
        <v>1</v>
      </c>
      <c r="AC275" s="86" t="str">
        <f t="shared" si="230"/>
        <v>GEBR</v>
      </c>
      <c r="AD275" s="86" t="str">
        <f t="shared" si="231"/>
        <v>&lt;=</v>
      </c>
      <c r="AE275" s="86">
        <f t="shared" si="232"/>
        <v>0.715087890625</v>
      </c>
      <c r="AF275" s="86">
        <f t="shared" si="233"/>
        <v>27</v>
      </c>
      <c r="AG275" s="86" t="b">
        <f t="shared" si="234"/>
        <v>0</v>
      </c>
      <c r="AH275" s="86" t="str">
        <f t="shared" si="235"/>
        <v>Speed</v>
      </c>
      <c r="AI275" s="86" t="str">
        <f t="shared" si="236"/>
        <v>&gt;</v>
      </c>
      <c r="AJ275" s="86">
        <f t="shared" si="237"/>
        <v>9.30224609375</v>
      </c>
      <c r="AK275" s="86">
        <f t="shared" si="238"/>
        <v>25</v>
      </c>
      <c r="AL275" s="86" t="b">
        <f t="shared" si="239"/>
        <v>1</v>
      </c>
      <c r="AM275" s="86" t="str">
        <f t="shared" si="240"/>
        <v>Speed</v>
      </c>
      <c r="AN275" s="86" t="str">
        <f t="shared" si="241"/>
        <v>&lt;=</v>
      </c>
      <c r="AO275" s="86">
        <f t="shared" si="242"/>
        <v>10.133544921875</v>
      </c>
      <c r="AP275" s="86">
        <f t="shared" si="243"/>
        <v>6</v>
      </c>
      <c r="AQ275" s="86" t="b">
        <f t="shared" si="244"/>
        <v>1</v>
      </c>
      <c r="AR275" s="86" t="str">
        <f t="shared" si="245"/>
        <v>Distance</v>
      </c>
      <c r="AS275" s="86" t="str">
        <f t="shared" si="246"/>
        <v>&lt;=</v>
      </c>
      <c r="AT275" s="86">
        <f t="shared" si="247"/>
        <v>121.75244140625</v>
      </c>
      <c r="AU275" s="86">
        <f t="shared" si="248"/>
        <v>3</v>
      </c>
      <c r="AV275" s="86" t="b">
        <f t="shared" si="249"/>
        <v>0</v>
      </c>
      <c r="AW275" s="86" t="str">
        <f t="shared" si="250"/>
        <v>Distance</v>
      </c>
      <c r="AX275" s="86" t="str">
        <f t="shared" si="251"/>
        <v>&gt;</v>
      </c>
      <c r="AY275" s="86">
        <f t="shared" si="252"/>
        <v>87.981201171875</v>
      </c>
      <c r="AZ275" s="86">
        <f t="shared" si="253"/>
        <v>1</v>
      </c>
      <c r="BA275" s="86" t="b">
        <f t="shared" si="254"/>
        <v>1</v>
      </c>
      <c r="BB275" s="86" t="str">
        <f t="shared" si="255"/>
        <v>Speed</v>
      </c>
      <c r="BC275" s="86" t="str">
        <f t="shared" si="256"/>
        <v>&lt;=</v>
      </c>
      <c r="BD275" s="86">
        <f t="shared" si="257"/>
        <v>12.778564453125</v>
      </c>
      <c r="BE275" s="86">
        <f t="shared" si="258"/>
        <v>0</v>
      </c>
      <c r="BF275" s="86" t="b">
        <f t="shared" si="259"/>
        <v>1</v>
      </c>
      <c r="BG275" s="86" t="str">
        <f t="shared" si="260"/>
        <v>Distance</v>
      </c>
      <c r="BH275" s="86" t="str">
        <f t="shared" si="261"/>
        <v>&lt;=</v>
      </c>
      <c r="BI275" s="86">
        <f t="shared" si="262"/>
        <v>341.0556640625</v>
      </c>
      <c r="BJ275" s="15">
        <f t="shared" si="263"/>
        <v>1</v>
      </c>
      <c r="BK275" s="15" t="str">
        <f t="shared" si="264"/>
        <v>GEBR&lt;=0,715087890625 AND Speed&gt;9,30224609375 AND Speed&lt;=10,133544921875 AND Distance&lt;=121,75244140625 AND Distance&gt;87,981201171875 AND Speed&lt;=12,778564453125 AND Distance&lt;=341,0556640625</v>
      </c>
      <c r="BM275"/>
      <c r="BN275"/>
      <c r="BO275"/>
    </row>
    <row r="276" spans="1:67">
      <c r="A276" s="15">
        <v>273</v>
      </c>
      <c r="B276" s="15">
        <v>-2</v>
      </c>
      <c r="C276" s="15">
        <v>-8192</v>
      </c>
      <c r="D276" s="15">
        <f t="shared" si="212"/>
        <v>-1</v>
      </c>
      <c r="E276" s="15">
        <f t="shared" si="213"/>
        <v>0</v>
      </c>
      <c r="F276" s="15">
        <f t="shared" si="214"/>
        <v>-1</v>
      </c>
      <c r="G276" s="15">
        <v>-1</v>
      </c>
      <c r="H276" s="15">
        <v>-1</v>
      </c>
      <c r="I276" s="15">
        <v>271</v>
      </c>
      <c r="J276" s="15">
        <v>9</v>
      </c>
      <c r="K276" s="15">
        <v>728</v>
      </c>
      <c r="L276" s="15">
        <v>1365</v>
      </c>
      <c r="M276" s="15">
        <f t="shared" si="215"/>
        <v>0.333251953125</v>
      </c>
      <c r="O276" s="86">
        <f t="shared" si="216"/>
        <v>728</v>
      </c>
      <c r="P276" s="86">
        <f t="shared" si="217"/>
        <v>0</v>
      </c>
      <c r="Q276" s="86">
        <f t="shared" si="218"/>
        <v>493</v>
      </c>
      <c r="R276" s="86" t="b">
        <f t="shared" si="219"/>
        <v>0</v>
      </c>
      <c r="S276" s="86" t="str">
        <f t="shared" si="220"/>
        <v>Dummy Node</v>
      </c>
      <c r="T276" s="86" t="str">
        <f t="shared" si="221"/>
        <v>N/A</v>
      </c>
      <c r="U276" s="86" t="str">
        <f t="shared" si="222"/>
        <v>N/A</v>
      </c>
      <c r="V276" s="86">
        <f t="shared" si="223"/>
        <v>143</v>
      </c>
      <c r="W276" s="86" t="b">
        <f t="shared" si="224"/>
        <v>1</v>
      </c>
      <c r="X276" s="86" t="str">
        <f t="shared" si="225"/>
        <v>Dummy Node</v>
      </c>
      <c r="Y276" s="86" t="str">
        <f t="shared" si="226"/>
        <v>N/A</v>
      </c>
      <c r="Z276" s="86" t="str">
        <f t="shared" si="227"/>
        <v>N/A</v>
      </c>
      <c r="AA276" s="86">
        <f t="shared" si="228"/>
        <v>142</v>
      </c>
      <c r="AB276" s="86" t="b">
        <f t="shared" si="229"/>
        <v>1</v>
      </c>
      <c r="AC276" s="86" t="str">
        <f t="shared" si="230"/>
        <v>GEBR</v>
      </c>
      <c r="AD276" s="86" t="str">
        <f t="shared" si="231"/>
        <v>&lt;=</v>
      </c>
      <c r="AE276" s="86">
        <f t="shared" si="232"/>
        <v>0.715087890625</v>
      </c>
      <c r="AF276" s="86">
        <f t="shared" si="233"/>
        <v>27</v>
      </c>
      <c r="AG276" s="86" t="b">
        <f t="shared" si="234"/>
        <v>0</v>
      </c>
      <c r="AH276" s="86" t="str">
        <f t="shared" si="235"/>
        <v>Speed</v>
      </c>
      <c r="AI276" s="86" t="str">
        <f t="shared" si="236"/>
        <v>&gt;</v>
      </c>
      <c r="AJ276" s="86">
        <f t="shared" si="237"/>
        <v>9.30224609375</v>
      </c>
      <c r="AK276" s="86">
        <f t="shared" si="238"/>
        <v>25</v>
      </c>
      <c r="AL276" s="86" t="b">
        <f t="shared" si="239"/>
        <v>1</v>
      </c>
      <c r="AM276" s="86" t="str">
        <f t="shared" si="240"/>
        <v>Speed</v>
      </c>
      <c r="AN276" s="86" t="str">
        <f t="shared" si="241"/>
        <v>&lt;=</v>
      </c>
      <c r="AO276" s="86">
        <f t="shared" si="242"/>
        <v>10.133544921875</v>
      </c>
      <c r="AP276" s="86">
        <f t="shared" si="243"/>
        <v>6</v>
      </c>
      <c r="AQ276" s="86" t="b">
        <f t="shared" si="244"/>
        <v>1</v>
      </c>
      <c r="AR276" s="86" t="str">
        <f t="shared" si="245"/>
        <v>Distance</v>
      </c>
      <c r="AS276" s="86" t="str">
        <f t="shared" si="246"/>
        <v>&lt;=</v>
      </c>
      <c r="AT276" s="86">
        <f t="shared" si="247"/>
        <v>121.75244140625</v>
      </c>
      <c r="AU276" s="86">
        <f t="shared" si="248"/>
        <v>3</v>
      </c>
      <c r="AV276" s="86" t="b">
        <f t="shared" si="249"/>
        <v>0</v>
      </c>
      <c r="AW276" s="86" t="str">
        <f t="shared" si="250"/>
        <v>Distance</v>
      </c>
      <c r="AX276" s="86" t="str">
        <f t="shared" si="251"/>
        <v>&gt;</v>
      </c>
      <c r="AY276" s="86">
        <f t="shared" si="252"/>
        <v>87.981201171875</v>
      </c>
      <c r="AZ276" s="86">
        <f t="shared" si="253"/>
        <v>1</v>
      </c>
      <c r="BA276" s="86" t="b">
        <f t="shared" si="254"/>
        <v>1</v>
      </c>
      <c r="BB276" s="86" t="str">
        <f t="shared" si="255"/>
        <v>Speed</v>
      </c>
      <c r="BC276" s="86" t="str">
        <f t="shared" si="256"/>
        <v>&lt;=</v>
      </c>
      <c r="BD276" s="86">
        <f t="shared" si="257"/>
        <v>12.778564453125</v>
      </c>
      <c r="BE276" s="86">
        <f t="shared" si="258"/>
        <v>0</v>
      </c>
      <c r="BF276" s="86" t="b">
        <f t="shared" si="259"/>
        <v>1</v>
      </c>
      <c r="BG276" s="86" t="str">
        <f t="shared" si="260"/>
        <v>Distance</v>
      </c>
      <c r="BH276" s="86" t="str">
        <f t="shared" si="261"/>
        <v>&lt;=</v>
      </c>
      <c r="BI276" s="86">
        <f t="shared" si="262"/>
        <v>341.0556640625</v>
      </c>
      <c r="BJ276" s="15">
        <f t="shared" si="263"/>
        <v>1</v>
      </c>
      <c r="BK276" s="15" t="str">
        <f t="shared" si="264"/>
        <v>GEBR&lt;=0,715087890625 AND Speed&gt;9,30224609375 AND Speed&lt;=10,133544921875 AND Distance&lt;=121,75244140625 AND Distance&gt;87,981201171875 AND Speed&lt;=12,778564453125 AND Distance&lt;=341,0556640625</v>
      </c>
      <c r="BM276"/>
      <c r="BN276"/>
      <c r="BO276"/>
    </row>
    <row r="277" spans="1:67">
      <c r="A277" s="15">
        <v>274</v>
      </c>
      <c r="B277" s="15">
        <v>-2</v>
      </c>
      <c r="C277" s="15">
        <v>-8192</v>
      </c>
      <c r="D277" s="15">
        <f t="shared" si="212"/>
        <v>-1</v>
      </c>
      <c r="E277" s="15">
        <f t="shared" si="213"/>
        <v>0</v>
      </c>
      <c r="F277" s="15">
        <f t="shared" si="214"/>
        <v>-1</v>
      </c>
      <c r="G277" s="15">
        <v>-1</v>
      </c>
      <c r="H277" s="15">
        <v>-1</v>
      </c>
      <c r="I277" s="15">
        <v>271</v>
      </c>
      <c r="J277" s="15">
        <v>9</v>
      </c>
      <c r="K277" s="15">
        <v>729</v>
      </c>
      <c r="L277" s="15">
        <v>546</v>
      </c>
      <c r="M277" s="15">
        <f t="shared" si="215"/>
        <v>0.13330078125</v>
      </c>
      <c r="O277" s="86">
        <f t="shared" si="216"/>
        <v>729</v>
      </c>
      <c r="P277" s="86">
        <f t="shared" si="217"/>
        <v>0</v>
      </c>
      <c r="Q277" s="86">
        <f t="shared" si="218"/>
        <v>494</v>
      </c>
      <c r="R277" s="86" t="b">
        <f t="shared" si="219"/>
        <v>1</v>
      </c>
      <c r="S277" s="86" t="str">
        <f t="shared" si="220"/>
        <v>Dummy Node</v>
      </c>
      <c r="T277" s="86" t="str">
        <f t="shared" si="221"/>
        <v>N/A</v>
      </c>
      <c r="U277" s="86" t="str">
        <f t="shared" si="222"/>
        <v>N/A</v>
      </c>
      <c r="V277" s="86">
        <f t="shared" si="223"/>
        <v>143</v>
      </c>
      <c r="W277" s="86" t="b">
        <f t="shared" si="224"/>
        <v>0</v>
      </c>
      <c r="X277" s="86" t="str">
        <f t="shared" si="225"/>
        <v>Dummy Node</v>
      </c>
      <c r="Y277" s="86" t="str">
        <f t="shared" si="226"/>
        <v>N/A</v>
      </c>
      <c r="Z277" s="86" t="str">
        <f t="shared" si="227"/>
        <v>N/A</v>
      </c>
      <c r="AA277" s="86">
        <f t="shared" si="228"/>
        <v>142</v>
      </c>
      <c r="AB277" s="86" t="b">
        <f t="shared" si="229"/>
        <v>1</v>
      </c>
      <c r="AC277" s="86" t="str">
        <f t="shared" si="230"/>
        <v>GEBR</v>
      </c>
      <c r="AD277" s="86" t="str">
        <f t="shared" si="231"/>
        <v>&lt;=</v>
      </c>
      <c r="AE277" s="86">
        <f t="shared" si="232"/>
        <v>0.715087890625</v>
      </c>
      <c r="AF277" s="86">
        <f t="shared" si="233"/>
        <v>27</v>
      </c>
      <c r="AG277" s="86" t="b">
        <f t="shared" si="234"/>
        <v>0</v>
      </c>
      <c r="AH277" s="86" t="str">
        <f t="shared" si="235"/>
        <v>Speed</v>
      </c>
      <c r="AI277" s="86" t="str">
        <f t="shared" si="236"/>
        <v>&gt;</v>
      </c>
      <c r="AJ277" s="86">
        <f t="shared" si="237"/>
        <v>9.30224609375</v>
      </c>
      <c r="AK277" s="86">
        <f t="shared" si="238"/>
        <v>25</v>
      </c>
      <c r="AL277" s="86" t="b">
        <f t="shared" si="239"/>
        <v>1</v>
      </c>
      <c r="AM277" s="86" t="str">
        <f t="shared" si="240"/>
        <v>Speed</v>
      </c>
      <c r="AN277" s="86" t="str">
        <f t="shared" si="241"/>
        <v>&lt;=</v>
      </c>
      <c r="AO277" s="86">
        <f t="shared" si="242"/>
        <v>10.133544921875</v>
      </c>
      <c r="AP277" s="86">
        <f t="shared" si="243"/>
        <v>6</v>
      </c>
      <c r="AQ277" s="86" t="b">
        <f t="shared" si="244"/>
        <v>1</v>
      </c>
      <c r="AR277" s="86" t="str">
        <f t="shared" si="245"/>
        <v>Distance</v>
      </c>
      <c r="AS277" s="86" t="str">
        <f t="shared" si="246"/>
        <v>&lt;=</v>
      </c>
      <c r="AT277" s="86">
        <f t="shared" si="247"/>
        <v>121.75244140625</v>
      </c>
      <c r="AU277" s="86">
        <f t="shared" si="248"/>
        <v>3</v>
      </c>
      <c r="AV277" s="86" t="b">
        <f t="shared" si="249"/>
        <v>0</v>
      </c>
      <c r="AW277" s="86" t="str">
        <f t="shared" si="250"/>
        <v>Distance</v>
      </c>
      <c r="AX277" s="86" t="str">
        <f t="shared" si="251"/>
        <v>&gt;</v>
      </c>
      <c r="AY277" s="86">
        <f t="shared" si="252"/>
        <v>87.981201171875</v>
      </c>
      <c r="AZ277" s="86">
        <f t="shared" si="253"/>
        <v>1</v>
      </c>
      <c r="BA277" s="86" t="b">
        <f t="shared" si="254"/>
        <v>1</v>
      </c>
      <c r="BB277" s="86" t="str">
        <f t="shared" si="255"/>
        <v>Speed</v>
      </c>
      <c r="BC277" s="86" t="str">
        <f t="shared" si="256"/>
        <v>&lt;=</v>
      </c>
      <c r="BD277" s="86">
        <f t="shared" si="257"/>
        <v>12.778564453125</v>
      </c>
      <c r="BE277" s="86">
        <f t="shared" si="258"/>
        <v>0</v>
      </c>
      <c r="BF277" s="86" t="b">
        <f t="shared" si="259"/>
        <v>1</v>
      </c>
      <c r="BG277" s="86" t="str">
        <f t="shared" si="260"/>
        <v>Distance</v>
      </c>
      <c r="BH277" s="86" t="str">
        <f t="shared" si="261"/>
        <v>&lt;=</v>
      </c>
      <c r="BI277" s="86">
        <f t="shared" si="262"/>
        <v>341.0556640625</v>
      </c>
      <c r="BJ277" s="15">
        <f t="shared" si="263"/>
        <v>1</v>
      </c>
      <c r="BK277" s="15" t="str">
        <f t="shared" si="264"/>
        <v>GEBR&lt;=0,715087890625 AND Speed&gt;9,30224609375 AND Speed&lt;=10,133544921875 AND Distance&lt;=121,75244140625 AND Distance&gt;87,981201171875 AND Speed&lt;=12,778564453125 AND Distance&lt;=341,0556640625</v>
      </c>
      <c r="BM277"/>
      <c r="BN277"/>
      <c r="BO277"/>
    </row>
    <row r="278" spans="1:67">
      <c r="A278" s="15">
        <v>275</v>
      </c>
      <c r="B278" s="15">
        <v>-2</v>
      </c>
      <c r="C278" s="15">
        <v>-8192</v>
      </c>
      <c r="D278" s="15">
        <f t="shared" si="212"/>
        <v>-1</v>
      </c>
      <c r="E278" s="15">
        <f t="shared" si="213"/>
        <v>0</v>
      </c>
      <c r="F278" s="15">
        <f t="shared" si="214"/>
        <v>-1</v>
      </c>
      <c r="G278" s="15">
        <v>-1</v>
      </c>
      <c r="H278" s="15">
        <v>-1</v>
      </c>
      <c r="I278" s="15">
        <v>166</v>
      </c>
      <c r="J278" s="15">
        <v>9</v>
      </c>
      <c r="K278" s="15">
        <v>730</v>
      </c>
      <c r="L278" s="15">
        <v>420</v>
      </c>
      <c r="M278" s="15">
        <f t="shared" si="215"/>
        <v>0.1025390625</v>
      </c>
      <c r="O278" s="86">
        <f t="shared" si="216"/>
        <v>730</v>
      </c>
      <c r="P278" s="86">
        <f t="shared" si="217"/>
        <v>0</v>
      </c>
      <c r="Q278" s="86">
        <f t="shared" si="218"/>
        <v>494</v>
      </c>
      <c r="R278" s="86" t="b">
        <f t="shared" si="219"/>
        <v>0</v>
      </c>
      <c r="S278" s="86" t="str">
        <f t="shared" si="220"/>
        <v>Dummy Node</v>
      </c>
      <c r="T278" s="86" t="str">
        <f t="shared" si="221"/>
        <v>N/A</v>
      </c>
      <c r="U278" s="86" t="str">
        <f t="shared" si="222"/>
        <v>N/A</v>
      </c>
      <c r="V278" s="86">
        <f t="shared" si="223"/>
        <v>143</v>
      </c>
      <c r="W278" s="86" t="b">
        <f t="shared" si="224"/>
        <v>0</v>
      </c>
      <c r="X278" s="86" t="str">
        <f t="shared" si="225"/>
        <v>Dummy Node</v>
      </c>
      <c r="Y278" s="86" t="str">
        <f t="shared" si="226"/>
        <v>N/A</v>
      </c>
      <c r="Z278" s="86" t="str">
        <f t="shared" si="227"/>
        <v>N/A</v>
      </c>
      <c r="AA278" s="86">
        <f t="shared" si="228"/>
        <v>142</v>
      </c>
      <c r="AB278" s="86" t="b">
        <f t="shared" si="229"/>
        <v>1</v>
      </c>
      <c r="AC278" s="86" t="str">
        <f t="shared" si="230"/>
        <v>GEBR</v>
      </c>
      <c r="AD278" s="86" t="str">
        <f t="shared" si="231"/>
        <v>&lt;=</v>
      </c>
      <c r="AE278" s="86">
        <f t="shared" si="232"/>
        <v>0.715087890625</v>
      </c>
      <c r="AF278" s="86">
        <f t="shared" si="233"/>
        <v>27</v>
      </c>
      <c r="AG278" s="86" t="b">
        <f t="shared" si="234"/>
        <v>0</v>
      </c>
      <c r="AH278" s="86" t="str">
        <f t="shared" si="235"/>
        <v>Speed</v>
      </c>
      <c r="AI278" s="86" t="str">
        <f t="shared" si="236"/>
        <v>&gt;</v>
      </c>
      <c r="AJ278" s="86">
        <f t="shared" si="237"/>
        <v>9.30224609375</v>
      </c>
      <c r="AK278" s="86">
        <f t="shared" si="238"/>
        <v>25</v>
      </c>
      <c r="AL278" s="86" t="b">
        <f t="shared" si="239"/>
        <v>1</v>
      </c>
      <c r="AM278" s="86" t="str">
        <f t="shared" si="240"/>
        <v>Speed</v>
      </c>
      <c r="AN278" s="86" t="str">
        <f t="shared" si="241"/>
        <v>&lt;=</v>
      </c>
      <c r="AO278" s="86">
        <f t="shared" si="242"/>
        <v>10.133544921875</v>
      </c>
      <c r="AP278" s="86">
        <f t="shared" si="243"/>
        <v>6</v>
      </c>
      <c r="AQ278" s="86" t="b">
        <f t="shared" si="244"/>
        <v>1</v>
      </c>
      <c r="AR278" s="86" t="str">
        <f t="shared" si="245"/>
        <v>Distance</v>
      </c>
      <c r="AS278" s="86" t="str">
        <f t="shared" si="246"/>
        <v>&lt;=</v>
      </c>
      <c r="AT278" s="86">
        <f t="shared" si="247"/>
        <v>121.75244140625</v>
      </c>
      <c r="AU278" s="86">
        <f t="shared" si="248"/>
        <v>3</v>
      </c>
      <c r="AV278" s="86" t="b">
        <f t="shared" si="249"/>
        <v>0</v>
      </c>
      <c r="AW278" s="86" t="str">
        <f t="shared" si="250"/>
        <v>Distance</v>
      </c>
      <c r="AX278" s="86" t="str">
        <f t="shared" si="251"/>
        <v>&gt;</v>
      </c>
      <c r="AY278" s="86">
        <f t="shared" si="252"/>
        <v>87.981201171875</v>
      </c>
      <c r="AZ278" s="86">
        <f t="shared" si="253"/>
        <v>1</v>
      </c>
      <c r="BA278" s="86" t="b">
        <f t="shared" si="254"/>
        <v>1</v>
      </c>
      <c r="BB278" s="86" t="str">
        <f t="shared" si="255"/>
        <v>Speed</v>
      </c>
      <c r="BC278" s="86" t="str">
        <f t="shared" si="256"/>
        <v>&lt;=</v>
      </c>
      <c r="BD278" s="86">
        <f t="shared" si="257"/>
        <v>12.778564453125</v>
      </c>
      <c r="BE278" s="86">
        <f t="shared" si="258"/>
        <v>0</v>
      </c>
      <c r="BF278" s="86" t="b">
        <f t="shared" si="259"/>
        <v>1</v>
      </c>
      <c r="BG278" s="86" t="str">
        <f t="shared" si="260"/>
        <v>Distance</v>
      </c>
      <c r="BH278" s="86" t="str">
        <f t="shared" si="261"/>
        <v>&lt;=</v>
      </c>
      <c r="BI278" s="86">
        <f t="shared" si="262"/>
        <v>341.0556640625</v>
      </c>
      <c r="BJ278" s="15">
        <f t="shared" si="263"/>
        <v>1</v>
      </c>
      <c r="BK278" s="15" t="str">
        <f t="shared" si="264"/>
        <v>GEBR&lt;=0,715087890625 AND Speed&gt;9,30224609375 AND Speed&lt;=10,133544921875 AND Distance&lt;=121,75244140625 AND Distance&gt;87,981201171875 AND Speed&lt;=12,778564453125 AND Distance&lt;=341,0556640625</v>
      </c>
      <c r="BM278"/>
      <c r="BN278"/>
      <c r="BO278"/>
    </row>
    <row r="279" spans="1:67">
      <c r="A279" s="15">
        <v>276</v>
      </c>
      <c r="B279" s="15">
        <v>-2</v>
      </c>
      <c r="C279" s="15">
        <v>-8192</v>
      </c>
      <c r="D279" s="15">
        <f t="shared" si="212"/>
        <v>-1</v>
      </c>
      <c r="E279" s="15">
        <f t="shared" si="213"/>
        <v>0</v>
      </c>
      <c r="F279" s="15">
        <f t="shared" si="214"/>
        <v>-1</v>
      </c>
      <c r="G279" s="15">
        <v>-1</v>
      </c>
      <c r="H279" s="15">
        <v>-1</v>
      </c>
      <c r="I279" s="15">
        <v>166</v>
      </c>
      <c r="J279" s="15">
        <v>9</v>
      </c>
      <c r="K279" s="15">
        <v>731</v>
      </c>
      <c r="L279" s="15">
        <v>0</v>
      </c>
      <c r="M279" s="15">
        <f t="shared" si="215"/>
        <v>0</v>
      </c>
      <c r="O279" s="86">
        <f t="shared" si="216"/>
        <v>731</v>
      </c>
      <c r="P279" s="86">
        <f t="shared" si="217"/>
        <v>0.333251953125</v>
      </c>
      <c r="Q279" s="86">
        <f t="shared" si="218"/>
        <v>495</v>
      </c>
      <c r="R279" s="86" t="b">
        <f t="shared" si="219"/>
        <v>1</v>
      </c>
      <c r="S279" s="86" t="str">
        <f t="shared" si="220"/>
        <v>Dummy Node</v>
      </c>
      <c r="T279" s="86" t="str">
        <f t="shared" si="221"/>
        <v>N/A</v>
      </c>
      <c r="U279" s="86" t="str">
        <f t="shared" si="222"/>
        <v>N/A</v>
      </c>
      <c r="V279" s="86">
        <f t="shared" si="223"/>
        <v>147</v>
      </c>
      <c r="W279" s="86" t="b">
        <f t="shared" si="224"/>
        <v>1</v>
      </c>
      <c r="X279" s="86" t="str">
        <f t="shared" si="225"/>
        <v>Dummy Node</v>
      </c>
      <c r="Y279" s="86" t="str">
        <f t="shared" si="226"/>
        <v>N/A</v>
      </c>
      <c r="Z279" s="86" t="str">
        <f t="shared" si="227"/>
        <v>N/A</v>
      </c>
      <c r="AA279" s="86">
        <f t="shared" si="228"/>
        <v>145</v>
      </c>
      <c r="AB279" s="86" t="b">
        <f t="shared" si="229"/>
        <v>1</v>
      </c>
      <c r="AC279" s="86" t="str">
        <f t="shared" si="230"/>
        <v>Speed</v>
      </c>
      <c r="AD279" s="86" t="str">
        <f t="shared" si="231"/>
        <v>&lt;=</v>
      </c>
      <c r="AE279" s="86">
        <f t="shared" si="232"/>
        <v>15.9658203125</v>
      </c>
      <c r="AF279" s="86">
        <f t="shared" si="233"/>
        <v>78</v>
      </c>
      <c r="AG279" s="86" t="b">
        <f t="shared" si="234"/>
        <v>1</v>
      </c>
      <c r="AH279" s="86" t="str">
        <f t="shared" si="235"/>
        <v>Distance</v>
      </c>
      <c r="AI279" s="86" t="str">
        <f t="shared" si="236"/>
        <v>&lt;=</v>
      </c>
      <c r="AJ279" s="86">
        <f t="shared" si="237"/>
        <v>238.61767578125</v>
      </c>
      <c r="AK279" s="86">
        <f t="shared" si="238"/>
        <v>15</v>
      </c>
      <c r="AL279" s="86" t="b">
        <f t="shared" si="239"/>
        <v>0</v>
      </c>
      <c r="AM279" s="86" t="str">
        <f t="shared" si="240"/>
        <v>GEBR</v>
      </c>
      <c r="AN279" s="86" t="str">
        <f t="shared" si="241"/>
        <v>&gt;</v>
      </c>
      <c r="AO279" s="86">
        <f t="shared" si="242"/>
        <v>0.715087890625</v>
      </c>
      <c r="AP279" s="86">
        <f t="shared" si="243"/>
        <v>14</v>
      </c>
      <c r="AQ279" s="86" t="b">
        <f t="shared" si="244"/>
        <v>1</v>
      </c>
      <c r="AR279" s="86" t="str">
        <f t="shared" si="245"/>
        <v>Speed</v>
      </c>
      <c r="AS279" s="86" t="str">
        <f t="shared" si="246"/>
        <v>&lt;=</v>
      </c>
      <c r="AT279" s="86">
        <f t="shared" si="247"/>
        <v>17.291015625</v>
      </c>
      <c r="AU279" s="86">
        <f t="shared" si="248"/>
        <v>4</v>
      </c>
      <c r="AV279" s="86" t="b">
        <f t="shared" si="249"/>
        <v>0</v>
      </c>
      <c r="AW279" s="86" t="str">
        <f t="shared" si="250"/>
        <v>Distance</v>
      </c>
      <c r="AX279" s="86" t="str">
        <f t="shared" si="251"/>
        <v>&gt;</v>
      </c>
      <c r="AY279" s="86">
        <f t="shared" si="252"/>
        <v>211.703369140625</v>
      </c>
      <c r="AZ279" s="86">
        <f t="shared" si="253"/>
        <v>1</v>
      </c>
      <c r="BA279" s="86" t="b">
        <f t="shared" si="254"/>
        <v>0</v>
      </c>
      <c r="BB279" s="86" t="str">
        <f t="shared" si="255"/>
        <v>Speed</v>
      </c>
      <c r="BC279" s="86" t="str">
        <f t="shared" si="256"/>
        <v>&gt;</v>
      </c>
      <c r="BD279" s="86">
        <f t="shared" si="257"/>
        <v>12.778564453125</v>
      </c>
      <c r="BE279" s="86">
        <f t="shared" si="258"/>
        <v>0</v>
      </c>
      <c r="BF279" s="86" t="b">
        <f t="shared" si="259"/>
        <v>1</v>
      </c>
      <c r="BG279" s="86" t="str">
        <f t="shared" si="260"/>
        <v>Distance</v>
      </c>
      <c r="BH279" s="86" t="str">
        <f t="shared" si="261"/>
        <v>&lt;=</v>
      </c>
      <c r="BI279" s="86">
        <f t="shared" si="262"/>
        <v>341.0556640625</v>
      </c>
      <c r="BJ279" s="15">
        <f t="shared" si="263"/>
        <v>0</v>
      </c>
      <c r="BK279" s="15" t="str">
        <f t="shared" si="264"/>
        <v>Speed&lt;=15,9658203125 AND Distance&lt;=238,61767578125 AND GEBR&gt;0,715087890625 AND Speed&lt;=17,291015625 AND Distance&gt;211,703369140625 AND Speed&gt;12,778564453125 AND Distance&lt;=341,0556640625</v>
      </c>
      <c r="BM279"/>
      <c r="BN279"/>
      <c r="BO279"/>
    </row>
    <row r="280" spans="1:67">
      <c r="A280" s="15">
        <v>277</v>
      </c>
      <c r="B280" s="15">
        <v>1</v>
      </c>
      <c r="C280" s="15">
        <v>80565</v>
      </c>
      <c r="D280" s="15">
        <f t="shared" si="212"/>
        <v>19</v>
      </c>
      <c r="E280" s="15">
        <f t="shared" si="213"/>
        <v>2741</v>
      </c>
      <c r="F280" s="15">
        <f t="shared" si="214"/>
        <v>19.669189453125</v>
      </c>
      <c r="G280" s="15">
        <v>279</v>
      </c>
      <c r="H280" s="15">
        <v>280</v>
      </c>
      <c r="I280" s="15">
        <v>70</v>
      </c>
      <c r="J280" s="15">
        <v>8</v>
      </c>
      <c r="K280" s="15">
        <v>732</v>
      </c>
      <c r="L280" s="15">
        <v>1128</v>
      </c>
      <c r="M280" s="15">
        <f t="shared" si="215"/>
        <v>0.275390625</v>
      </c>
      <c r="O280" s="86">
        <f t="shared" si="216"/>
        <v>732</v>
      </c>
      <c r="P280" s="86">
        <f t="shared" si="217"/>
        <v>0.333251953125</v>
      </c>
      <c r="Q280" s="86">
        <f t="shared" si="218"/>
        <v>495</v>
      </c>
      <c r="R280" s="86" t="b">
        <f t="shared" si="219"/>
        <v>0</v>
      </c>
      <c r="S280" s="86" t="str">
        <f t="shared" si="220"/>
        <v>Dummy Node</v>
      </c>
      <c r="T280" s="86" t="str">
        <f t="shared" si="221"/>
        <v>N/A</v>
      </c>
      <c r="U280" s="86" t="str">
        <f t="shared" si="222"/>
        <v>N/A</v>
      </c>
      <c r="V280" s="86">
        <f t="shared" si="223"/>
        <v>147</v>
      </c>
      <c r="W280" s="86" t="b">
        <f t="shared" si="224"/>
        <v>1</v>
      </c>
      <c r="X280" s="86" t="str">
        <f t="shared" si="225"/>
        <v>Dummy Node</v>
      </c>
      <c r="Y280" s="86" t="str">
        <f t="shared" si="226"/>
        <v>N/A</v>
      </c>
      <c r="Z280" s="86" t="str">
        <f t="shared" si="227"/>
        <v>N/A</v>
      </c>
      <c r="AA280" s="86">
        <f t="shared" si="228"/>
        <v>145</v>
      </c>
      <c r="AB280" s="86" t="b">
        <f t="shared" si="229"/>
        <v>1</v>
      </c>
      <c r="AC280" s="86" t="str">
        <f t="shared" si="230"/>
        <v>Speed</v>
      </c>
      <c r="AD280" s="86" t="str">
        <f t="shared" si="231"/>
        <v>&lt;=</v>
      </c>
      <c r="AE280" s="86">
        <f t="shared" si="232"/>
        <v>15.9658203125</v>
      </c>
      <c r="AF280" s="86">
        <f t="shared" si="233"/>
        <v>78</v>
      </c>
      <c r="AG280" s="86" t="b">
        <f t="shared" si="234"/>
        <v>1</v>
      </c>
      <c r="AH280" s="86" t="str">
        <f t="shared" si="235"/>
        <v>Distance</v>
      </c>
      <c r="AI280" s="86" t="str">
        <f t="shared" si="236"/>
        <v>&lt;=</v>
      </c>
      <c r="AJ280" s="86">
        <f t="shared" si="237"/>
        <v>238.61767578125</v>
      </c>
      <c r="AK280" s="86">
        <f t="shared" si="238"/>
        <v>15</v>
      </c>
      <c r="AL280" s="86" t="b">
        <f t="shared" si="239"/>
        <v>0</v>
      </c>
      <c r="AM280" s="86" t="str">
        <f t="shared" si="240"/>
        <v>GEBR</v>
      </c>
      <c r="AN280" s="86" t="str">
        <f t="shared" si="241"/>
        <v>&gt;</v>
      </c>
      <c r="AO280" s="86">
        <f t="shared" si="242"/>
        <v>0.715087890625</v>
      </c>
      <c r="AP280" s="86">
        <f t="shared" si="243"/>
        <v>14</v>
      </c>
      <c r="AQ280" s="86" t="b">
        <f t="shared" si="244"/>
        <v>1</v>
      </c>
      <c r="AR280" s="86" t="str">
        <f t="shared" si="245"/>
        <v>Speed</v>
      </c>
      <c r="AS280" s="86" t="str">
        <f t="shared" si="246"/>
        <v>&lt;=</v>
      </c>
      <c r="AT280" s="86">
        <f t="shared" si="247"/>
        <v>17.291015625</v>
      </c>
      <c r="AU280" s="86">
        <f t="shared" si="248"/>
        <v>4</v>
      </c>
      <c r="AV280" s="86" t="b">
        <f t="shared" si="249"/>
        <v>0</v>
      </c>
      <c r="AW280" s="86" t="str">
        <f t="shared" si="250"/>
        <v>Distance</v>
      </c>
      <c r="AX280" s="86" t="str">
        <f t="shared" si="251"/>
        <v>&gt;</v>
      </c>
      <c r="AY280" s="86">
        <f t="shared" si="252"/>
        <v>211.703369140625</v>
      </c>
      <c r="AZ280" s="86">
        <f t="shared" si="253"/>
        <v>1</v>
      </c>
      <c r="BA280" s="86" t="b">
        <f t="shared" si="254"/>
        <v>0</v>
      </c>
      <c r="BB280" s="86" t="str">
        <f t="shared" si="255"/>
        <v>Speed</v>
      </c>
      <c r="BC280" s="86" t="str">
        <f t="shared" si="256"/>
        <v>&gt;</v>
      </c>
      <c r="BD280" s="86">
        <f t="shared" si="257"/>
        <v>12.778564453125</v>
      </c>
      <c r="BE280" s="86">
        <f t="shared" si="258"/>
        <v>0</v>
      </c>
      <c r="BF280" s="86" t="b">
        <f t="shared" si="259"/>
        <v>1</v>
      </c>
      <c r="BG280" s="86" t="str">
        <f t="shared" si="260"/>
        <v>Distance</v>
      </c>
      <c r="BH280" s="86" t="str">
        <f t="shared" si="261"/>
        <v>&lt;=</v>
      </c>
      <c r="BI280" s="86">
        <f t="shared" si="262"/>
        <v>341.0556640625</v>
      </c>
      <c r="BJ280" s="15">
        <f t="shared" si="263"/>
        <v>0</v>
      </c>
      <c r="BK280" s="15" t="str">
        <f t="shared" si="264"/>
        <v>Speed&lt;=15,9658203125 AND Distance&lt;=238,61767578125 AND GEBR&gt;0,715087890625 AND Speed&lt;=17,291015625 AND Distance&gt;211,703369140625 AND Speed&gt;12,778564453125 AND Distance&lt;=341,0556640625</v>
      </c>
      <c r="BM280"/>
      <c r="BN280"/>
      <c r="BO280"/>
    </row>
    <row r="281" spans="1:67">
      <c r="A281" s="15">
        <v>278</v>
      </c>
      <c r="B281" s="15">
        <v>-2</v>
      </c>
      <c r="C281" s="15">
        <v>-8192</v>
      </c>
      <c r="D281" s="15">
        <f t="shared" si="212"/>
        <v>-1</v>
      </c>
      <c r="E281" s="15">
        <f t="shared" si="213"/>
        <v>0</v>
      </c>
      <c r="F281" s="15">
        <f t="shared" si="214"/>
        <v>-1</v>
      </c>
      <c r="G281" s="15">
        <v>553</v>
      </c>
      <c r="H281" s="15">
        <v>554</v>
      </c>
      <c r="I281" s="15">
        <v>70</v>
      </c>
      <c r="J281" s="15">
        <v>8</v>
      </c>
      <c r="K281" s="15">
        <v>733</v>
      </c>
      <c r="L281" s="15">
        <v>1365</v>
      </c>
      <c r="M281" s="15">
        <f t="shared" si="215"/>
        <v>0.333251953125</v>
      </c>
      <c r="O281" s="86">
        <f t="shared" si="216"/>
        <v>733</v>
      </c>
      <c r="P281" s="86">
        <f t="shared" si="217"/>
        <v>0.333251953125</v>
      </c>
      <c r="Q281" s="86">
        <f t="shared" si="218"/>
        <v>496</v>
      </c>
      <c r="R281" s="86" t="b">
        <f t="shared" si="219"/>
        <v>1</v>
      </c>
      <c r="S281" s="86" t="str">
        <f t="shared" si="220"/>
        <v>Dummy Node</v>
      </c>
      <c r="T281" s="86" t="str">
        <f t="shared" si="221"/>
        <v>N/A</v>
      </c>
      <c r="U281" s="86" t="str">
        <f t="shared" si="222"/>
        <v>N/A</v>
      </c>
      <c r="V281" s="86">
        <f t="shared" si="223"/>
        <v>147</v>
      </c>
      <c r="W281" s="86" t="b">
        <f t="shared" si="224"/>
        <v>0</v>
      </c>
      <c r="X281" s="86" t="str">
        <f t="shared" si="225"/>
        <v>Dummy Node</v>
      </c>
      <c r="Y281" s="86" t="str">
        <f t="shared" si="226"/>
        <v>N/A</v>
      </c>
      <c r="Z281" s="86" t="str">
        <f t="shared" si="227"/>
        <v>N/A</v>
      </c>
      <c r="AA281" s="86">
        <f t="shared" si="228"/>
        <v>145</v>
      </c>
      <c r="AB281" s="86" t="b">
        <f t="shared" si="229"/>
        <v>1</v>
      </c>
      <c r="AC281" s="86" t="str">
        <f t="shared" si="230"/>
        <v>Speed</v>
      </c>
      <c r="AD281" s="86" t="str">
        <f t="shared" si="231"/>
        <v>&lt;=</v>
      </c>
      <c r="AE281" s="86">
        <f t="shared" si="232"/>
        <v>15.9658203125</v>
      </c>
      <c r="AF281" s="86">
        <f t="shared" si="233"/>
        <v>78</v>
      </c>
      <c r="AG281" s="86" t="b">
        <f t="shared" si="234"/>
        <v>1</v>
      </c>
      <c r="AH281" s="86" t="str">
        <f t="shared" si="235"/>
        <v>Distance</v>
      </c>
      <c r="AI281" s="86" t="str">
        <f t="shared" si="236"/>
        <v>&lt;=</v>
      </c>
      <c r="AJ281" s="86">
        <f t="shared" si="237"/>
        <v>238.61767578125</v>
      </c>
      <c r="AK281" s="86">
        <f t="shared" si="238"/>
        <v>15</v>
      </c>
      <c r="AL281" s="86" t="b">
        <f t="shared" si="239"/>
        <v>0</v>
      </c>
      <c r="AM281" s="86" t="str">
        <f t="shared" si="240"/>
        <v>GEBR</v>
      </c>
      <c r="AN281" s="86" t="str">
        <f t="shared" si="241"/>
        <v>&gt;</v>
      </c>
      <c r="AO281" s="86">
        <f t="shared" si="242"/>
        <v>0.715087890625</v>
      </c>
      <c r="AP281" s="86">
        <f t="shared" si="243"/>
        <v>14</v>
      </c>
      <c r="AQ281" s="86" t="b">
        <f t="shared" si="244"/>
        <v>1</v>
      </c>
      <c r="AR281" s="86" t="str">
        <f t="shared" si="245"/>
        <v>Speed</v>
      </c>
      <c r="AS281" s="86" t="str">
        <f t="shared" si="246"/>
        <v>&lt;=</v>
      </c>
      <c r="AT281" s="86">
        <f t="shared" si="247"/>
        <v>17.291015625</v>
      </c>
      <c r="AU281" s="86">
        <f t="shared" si="248"/>
        <v>4</v>
      </c>
      <c r="AV281" s="86" t="b">
        <f t="shared" si="249"/>
        <v>0</v>
      </c>
      <c r="AW281" s="86" t="str">
        <f t="shared" si="250"/>
        <v>Distance</v>
      </c>
      <c r="AX281" s="86" t="str">
        <f t="shared" si="251"/>
        <v>&gt;</v>
      </c>
      <c r="AY281" s="86">
        <f t="shared" si="252"/>
        <v>211.703369140625</v>
      </c>
      <c r="AZ281" s="86">
        <f t="shared" si="253"/>
        <v>1</v>
      </c>
      <c r="BA281" s="86" t="b">
        <f t="shared" si="254"/>
        <v>0</v>
      </c>
      <c r="BB281" s="86" t="str">
        <f t="shared" si="255"/>
        <v>Speed</v>
      </c>
      <c r="BC281" s="86" t="str">
        <f t="shared" si="256"/>
        <v>&gt;</v>
      </c>
      <c r="BD281" s="86">
        <f t="shared" si="257"/>
        <v>12.778564453125</v>
      </c>
      <c r="BE281" s="86">
        <f t="shared" si="258"/>
        <v>0</v>
      </c>
      <c r="BF281" s="86" t="b">
        <f t="shared" si="259"/>
        <v>1</v>
      </c>
      <c r="BG281" s="86" t="str">
        <f t="shared" si="260"/>
        <v>Distance</v>
      </c>
      <c r="BH281" s="86" t="str">
        <f t="shared" si="261"/>
        <v>&lt;=</v>
      </c>
      <c r="BI281" s="86">
        <f t="shared" si="262"/>
        <v>341.0556640625</v>
      </c>
      <c r="BJ281" s="15">
        <f t="shared" si="263"/>
        <v>0</v>
      </c>
      <c r="BK281" s="15" t="str">
        <f t="shared" si="264"/>
        <v>Speed&lt;=15,9658203125 AND Distance&lt;=238,61767578125 AND GEBR&gt;0,715087890625 AND Speed&lt;=17,291015625 AND Distance&gt;211,703369140625 AND Speed&gt;12,778564453125 AND Distance&lt;=341,0556640625</v>
      </c>
      <c r="BM281"/>
      <c r="BN281"/>
      <c r="BO281"/>
    </row>
    <row r="282" spans="1:67">
      <c r="A282" s="15">
        <v>279</v>
      </c>
      <c r="B282" s="15">
        <v>-2</v>
      </c>
      <c r="C282" s="15">
        <v>-8192</v>
      </c>
      <c r="D282" s="15">
        <f t="shared" si="212"/>
        <v>-1</v>
      </c>
      <c r="E282" s="15">
        <f t="shared" si="213"/>
        <v>0</v>
      </c>
      <c r="F282" s="15">
        <f t="shared" si="214"/>
        <v>-1</v>
      </c>
      <c r="G282" s="15">
        <v>-1</v>
      </c>
      <c r="H282" s="15">
        <v>-1</v>
      </c>
      <c r="I282" s="15">
        <v>277</v>
      </c>
      <c r="J282" s="15">
        <v>9</v>
      </c>
      <c r="K282" s="15">
        <v>734</v>
      </c>
      <c r="L282" s="15">
        <v>1365</v>
      </c>
      <c r="M282" s="15">
        <f t="shared" si="215"/>
        <v>0.333251953125</v>
      </c>
      <c r="O282" s="86">
        <f t="shared" si="216"/>
        <v>734</v>
      </c>
      <c r="P282" s="86">
        <f t="shared" si="217"/>
        <v>0.333251953125</v>
      </c>
      <c r="Q282" s="86">
        <f t="shared" si="218"/>
        <v>496</v>
      </c>
      <c r="R282" s="86" t="b">
        <f t="shared" si="219"/>
        <v>0</v>
      </c>
      <c r="S282" s="86" t="str">
        <f t="shared" si="220"/>
        <v>Dummy Node</v>
      </c>
      <c r="T282" s="86" t="str">
        <f t="shared" si="221"/>
        <v>N/A</v>
      </c>
      <c r="U282" s="86" t="str">
        <f t="shared" si="222"/>
        <v>N/A</v>
      </c>
      <c r="V282" s="86">
        <f t="shared" si="223"/>
        <v>147</v>
      </c>
      <c r="W282" s="86" t="b">
        <f t="shared" si="224"/>
        <v>0</v>
      </c>
      <c r="X282" s="86" t="str">
        <f t="shared" si="225"/>
        <v>Dummy Node</v>
      </c>
      <c r="Y282" s="86" t="str">
        <f t="shared" si="226"/>
        <v>N/A</v>
      </c>
      <c r="Z282" s="86" t="str">
        <f t="shared" si="227"/>
        <v>N/A</v>
      </c>
      <c r="AA282" s="86">
        <f t="shared" si="228"/>
        <v>145</v>
      </c>
      <c r="AB282" s="86" t="b">
        <f t="shared" si="229"/>
        <v>1</v>
      </c>
      <c r="AC282" s="86" t="str">
        <f t="shared" si="230"/>
        <v>Speed</v>
      </c>
      <c r="AD282" s="86" t="str">
        <f t="shared" si="231"/>
        <v>&lt;=</v>
      </c>
      <c r="AE282" s="86">
        <f t="shared" si="232"/>
        <v>15.9658203125</v>
      </c>
      <c r="AF282" s="86">
        <f t="shared" si="233"/>
        <v>78</v>
      </c>
      <c r="AG282" s="86" t="b">
        <f t="shared" si="234"/>
        <v>1</v>
      </c>
      <c r="AH282" s="86" t="str">
        <f t="shared" si="235"/>
        <v>Distance</v>
      </c>
      <c r="AI282" s="86" t="str">
        <f t="shared" si="236"/>
        <v>&lt;=</v>
      </c>
      <c r="AJ282" s="86">
        <f t="shared" si="237"/>
        <v>238.61767578125</v>
      </c>
      <c r="AK282" s="86">
        <f t="shared" si="238"/>
        <v>15</v>
      </c>
      <c r="AL282" s="86" t="b">
        <f t="shared" si="239"/>
        <v>0</v>
      </c>
      <c r="AM282" s="86" t="str">
        <f t="shared" si="240"/>
        <v>GEBR</v>
      </c>
      <c r="AN282" s="86" t="str">
        <f t="shared" si="241"/>
        <v>&gt;</v>
      </c>
      <c r="AO282" s="86">
        <f t="shared" si="242"/>
        <v>0.715087890625</v>
      </c>
      <c r="AP282" s="86">
        <f t="shared" si="243"/>
        <v>14</v>
      </c>
      <c r="AQ282" s="86" t="b">
        <f t="shared" si="244"/>
        <v>1</v>
      </c>
      <c r="AR282" s="86" t="str">
        <f t="shared" si="245"/>
        <v>Speed</v>
      </c>
      <c r="AS282" s="86" t="str">
        <f t="shared" si="246"/>
        <v>&lt;=</v>
      </c>
      <c r="AT282" s="86">
        <f t="shared" si="247"/>
        <v>17.291015625</v>
      </c>
      <c r="AU282" s="86">
        <f t="shared" si="248"/>
        <v>4</v>
      </c>
      <c r="AV282" s="86" t="b">
        <f t="shared" si="249"/>
        <v>0</v>
      </c>
      <c r="AW282" s="86" t="str">
        <f t="shared" si="250"/>
        <v>Distance</v>
      </c>
      <c r="AX282" s="86" t="str">
        <f t="shared" si="251"/>
        <v>&gt;</v>
      </c>
      <c r="AY282" s="86">
        <f t="shared" si="252"/>
        <v>211.703369140625</v>
      </c>
      <c r="AZ282" s="86">
        <f t="shared" si="253"/>
        <v>1</v>
      </c>
      <c r="BA282" s="86" t="b">
        <f t="shared" si="254"/>
        <v>0</v>
      </c>
      <c r="BB282" s="86" t="str">
        <f t="shared" si="255"/>
        <v>Speed</v>
      </c>
      <c r="BC282" s="86" t="str">
        <f t="shared" si="256"/>
        <v>&gt;</v>
      </c>
      <c r="BD282" s="86">
        <f t="shared" si="257"/>
        <v>12.778564453125</v>
      </c>
      <c r="BE282" s="86">
        <f t="shared" si="258"/>
        <v>0</v>
      </c>
      <c r="BF282" s="86" t="b">
        <f t="shared" si="259"/>
        <v>1</v>
      </c>
      <c r="BG282" s="86" t="str">
        <f t="shared" si="260"/>
        <v>Distance</v>
      </c>
      <c r="BH282" s="86" t="str">
        <f t="shared" si="261"/>
        <v>&lt;=</v>
      </c>
      <c r="BI282" s="86">
        <f t="shared" si="262"/>
        <v>341.0556640625</v>
      </c>
      <c r="BJ282" s="15">
        <f t="shared" si="263"/>
        <v>0</v>
      </c>
      <c r="BK282" s="15" t="str">
        <f t="shared" si="264"/>
        <v>Speed&lt;=15,9658203125 AND Distance&lt;=238,61767578125 AND GEBR&gt;0,715087890625 AND Speed&lt;=17,291015625 AND Distance&gt;211,703369140625 AND Speed&gt;12,778564453125 AND Distance&lt;=341,0556640625</v>
      </c>
      <c r="BM282"/>
      <c r="BN282"/>
      <c r="BO282"/>
    </row>
    <row r="283" spans="1:67">
      <c r="A283" s="15">
        <v>280</v>
      </c>
      <c r="B283" s="15">
        <v>-2</v>
      </c>
      <c r="C283" s="15">
        <v>-8192</v>
      </c>
      <c r="D283" s="15">
        <f t="shared" si="212"/>
        <v>-1</v>
      </c>
      <c r="E283" s="15">
        <f t="shared" si="213"/>
        <v>0</v>
      </c>
      <c r="F283" s="15">
        <f t="shared" si="214"/>
        <v>-1</v>
      </c>
      <c r="G283" s="15">
        <v>-1</v>
      </c>
      <c r="H283" s="15">
        <v>-1</v>
      </c>
      <c r="I283" s="15">
        <v>277</v>
      </c>
      <c r="J283" s="15">
        <v>9</v>
      </c>
      <c r="K283" s="15">
        <v>735</v>
      </c>
      <c r="L283" s="15">
        <v>759</v>
      </c>
      <c r="M283" s="15">
        <f t="shared" si="215"/>
        <v>0.185302734375</v>
      </c>
      <c r="O283" s="86">
        <f t="shared" si="216"/>
        <v>735</v>
      </c>
      <c r="P283" s="86">
        <f t="shared" si="217"/>
        <v>0</v>
      </c>
      <c r="Q283" s="86">
        <f t="shared" si="218"/>
        <v>499</v>
      </c>
      <c r="R283" s="86" t="b">
        <f t="shared" si="219"/>
        <v>1</v>
      </c>
      <c r="S283" s="86" t="str">
        <f t="shared" si="220"/>
        <v>Dummy Node</v>
      </c>
      <c r="T283" s="86" t="str">
        <f t="shared" si="221"/>
        <v>N/A</v>
      </c>
      <c r="U283" s="86" t="str">
        <f t="shared" si="222"/>
        <v>N/A</v>
      </c>
      <c r="V283" s="86">
        <f t="shared" si="223"/>
        <v>153</v>
      </c>
      <c r="W283" s="86" t="b">
        <f t="shared" si="224"/>
        <v>1</v>
      </c>
      <c r="X283" s="86" t="str">
        <f t="shared" si="225"/>
        <v>Dummy Node</v>
      </c>
      <c r="Y283" s="86" t="str">
        <f t="shared" si="226"/>
        <v>N/A</v>
      </c>
      <c r="Z283" s="86" t="str">
        <f t="shared" si="227"/>
        <v>N/A</v>
      </c>
      <c r="AA283" s="86">
        <f t="shared" si="228"/>
        <v>152</v>
      </c>
      <c r="AB283" s="86" t="b">
        <f t="shared" si="229"/>
        <v>1</v>
      </c>
      <c r="AC283" s="86" t="str">
        <f t="shared" si="230"/>
        <v>GEBR</v>
      </c>
      <c r="AD283" s="86" t="str">
        <f t="shared" si="231"/>
        <v>&lt;=</v>
      </c>
      <c r="AE283" s="86">
        <f t="shared" si="232"/>
        <v>1.046142578125</v>
      </c>
      <c r="AF283" s="86">
        <f t="shared" si="233"/>
        <v>51</v>
      </c>
      <c r="AG283" s="86" t="b">
        <f t="shared" si="234"/>
        <v>0</v>
      </c>
      <c r="AH283" s="86" t="str">
        <f t="shared" si="235"/>
        <v>Distance</v>
      </c>
      <c r="AI283" s="86" t="str">
        <f t="shared" si="236"/>
        <v>&gt;</v>
      </c>
      <c r="AJ283" s="86">
        <f t="shared" si="237"/>
        <v>122.067626953125</v>
      </c>
      <c r="AK283" s="86">
        <f t="shared" si="238"/>
        <v>49</v>
      </c>
      <c r="AL283" s="86" t="b">
        <f t="shared" si="239"/>
        <v>1</v>
      </c>
      <c r="AM283" s="86" t="str">
        <f t="shared" si="240"/>
        <v>Distance</v>
      </c>
      <c r="AN283" s="86" t="str">
        <f t="shared" si="241"/>
        <v>&lt;=</v>
      </c>
      <c r="AO283" s="86">
        <f t="shared" si="242"/>
        <v>150.097412109375</v>
      </c>
      <c r="AP283" s="86">
        <f t="shared" si="243"/>
        <v>13</v>
      </c>
      <c r="AQ283" s="86" t="b">
        <f t="shared" si="244"/>
        <v>1</v>
      </c>
      <c r="AR283" s="86" t="str">
        <f t="shared" si="245"/>
        <v>Speed</v>
      </c>
      <c r="AS283" s="86" t="str">
        <f t="shared" si="246"/>
        <v>&lt;=</v>
      </c>
      <c r="AT283" s="86">
        <f t="shared" si="247"/>
        <v>15.086181640625</v>
      </c>
      <c r="AU283" s="86">
        <f t="shared" si="248"/>
        <v>4</v>
      </c>
      <c r="AV283" s="86" t="b">
        <f t="shared" si="249"/>
        <v>1</v>
      </c>
      <c r="AW283" s="86" t="str">
        <f t="shared" si="250"/>
        <v>Distance</v>
      </c>
      <c r="AX283" s="86" t="str">
        <f t="shared" si="251"/>
        <v>&lt;=</v>
      </c>
      <c r="AY283" s="86">
        <f t="shared" si="252"/>
        <v>211.703369140625</v>
      </c>
      <c r="AZ283" s="86">
        <f t="shared" si="253"/>
        <v>1</v>
      </c>
      <c r="BA283" s="86" t="b">
        <f t="shared" si="254"/>
        <v>0</v>
      </c>
      <c r="BB283" s="86" t="str">
        <f t="shared" si="255"/>
        <v>Speed</v>
      </c>
      <c r="BC283" s="86" t="str">
        <f t="shared" si="256"/>
        <v>&gt;</v>
      </c>
      <c r="BD283" s="86">
        <f t="shared" si="257"/>
        <v>12.778564453125</v>
      </c>
      <c r="BE283" s="86">
        <f t="shared" si="258"/>
        <v>0</v>
      </c>
      <c r="BF283" s="86" t="b">
        <f t="shared" si="259"/>
        <v>1</v>
      </c>
      <c r="BG283" s="86" t="str">
        <f t="shared" si="260"/>
        <v>Distance</v>
      </c>
      <c r="BH283" s="86" t="str">
        <f t="shared" si="261"/>
        <v>&lt;=</v>
      </c>
      <c r="BI283" s="86">
        <f t="shared" si="262"/>
        <v>341.0556640625</v>
      </c>
      <c r="BJ283" s="15">
        <f t="shared" si="263"/>
        <v>1</v>
      </c>
      <c r="BK283" s="15" t="str">
        <f t="shared" si="264"/>
        <v>GEBR&lt;=1,046142578125 AND Distance&gt;122,067626953125 AND Distance&lt;=150,097412109375 AND Speed&lt;=15,086181640625 AND Distance&lt;=211,703369140625 AND Speed&gt;12,778564453125 AND Distance&lt;=341,0556640625</v>
      </c>
      <c r="BM283"/>
      <c r="BN283"/>
      <c r="BO283"/>
    </row>
    <row r="284" spans="1:67">
      <c r="A284" s="15">
        <v>281</v>
      </c>
      <c r="B284" s="15">
        <v>-2</v>
      </c>
      <c r="C284" s="15">
        <v>-8192</v>
      </c>
      <c r="D284" s="15">
        <f t="shared" si="212"/>
        <v>-1</v>
      </c>
      <c r="E284" s="15">
        <f t="shared" si="213"/>
        <v>0</v>
      </c>
      <c r="F284" s="15">
        <f t="shared" si="214"/>
        <v>-1</v>
      </c>
      <c r="G284" s="15">
        <v>555</v>
      </c>
      <c r="H284" s="15">
        <v>556</v>
      </c>
      <c r="I284" s="15">
        <v>97</v>
      </c>
      <c r="J284" s="15">
        <v>8</v>
      </c>
      <c r="K284" s="15">
        <v>736</v>
      </c>
      <c r="L284" s="15">
        <v>0</v>
      </c>
      <c r="M284" s="15">
        <f t="shared" si="215"/>
        <v>0</v>
      </c>
      <c r="O284" s="86">
        <f t="shared" si="216"/>
        <v>736</v>
      </c>
      <c r="P284" s="86">
        <f t="shared" si="217"/>
        <v>0</v>
      </c>
      <c r="Q284" s="86">
        <f t="shared" si="218"/>
        <v>499</v>
      </c>
      <c r="R284" s="86" t="b">
        <f t="shared" si="219"/>
        <v>0</v>
      </c>
      <c r="S284" s="86" t="str">
        <f t="shared" si="220"/>
        <v>Dummy Node</v>
      </c>
      <c r="T284" s="86" t="str">
        <f t="shared" si="221"/>
        <v>N/A</v>
      </c>
      <c r="U284" s="86" t="str">
        <f t="shared" si="222"/>
        <v>N/A</v>
      </c>
      <c r="V284" s="86">
        <f t="shared" si="223"/>
        <v>153</v>
      </c>
      <c r="W284" s="86" t="b">
        <f t="shared" si="224"/>
        <v>1</v>
      </c>
      <c r="X284" s="86" t="str">
        <f t="shared" si="225"/>
        <v>Dummy Node</v>
      </c>
      <c r="Y284" s="86" t="str">
        <f t="shared" si="226"/>
        <v>N/A</v>
      </c>
      <c r="Z284" s="86" t="str">
        <f t="shared" si="227"/>
        <v>N/A</v>
      </c>
      <c r="AA284" s="86">
        <f t="shared" si="228"/>
        <v>152</v>
      </c>
      <c r="AB284" s="86" t="b">
        <f t="shared" si="229"/>
        <v>1</v>
      </c>
      <c r="AC284" s="86" t="str">
        <f t="shared" si="230"/>
        <v>GEBR</v>
      </c>
      <c r="AD284" s="86" t="str">
        <f t="shared" si="231"/>
        <v>&lt;=</v>
      </c>
      <c r="AE284" s="86">
        <f t="shared" si="232"/>
        <v>1.046142578125</v>
      </c>
      <c r="AF284" s="86">
        <f t="shared" si="233"/>
        <v>51</v>
      </c>
      <c r="AG284" s="86" t="b">
        <f t="shared" si="234"/>
        <v>0</v>
      </c>
      <c r="AH284" s="86" t="str">
        <f t="shared" si="235"/>
        <v>Distance</v>
      </c>
      <c r="AI284" s="86" t="str">
        <f t="shared" si="236"/>
        <v>&gt;</v>
      </c>
      <c r="AJ284" s="86">
        <f t="shared" si="237"/>
        <v>122.067626953125</v>
      </c>
      <c r="AK284" s="86">
        <f t="shared" si="238"/>
        <v>49</v>
      </c>
      <c r="AL284" s="86" t="b">
        <f t="shared" si="239"/>
        <v>1</v>
      </c>
      <c r="AM284" s="86" t="str">
        <f t="shared" si="240"/>
        <v>Distance</v>
      </c>
      <c r="AN284" s="86" t="str">
        <f t="shared" si="241"/>
        <v>&lt;=</v>
      </c>
      <c r="AO284" s="86">
        <f t="shared" si="242"/>
        <v>150.097412109375</v>
      </c>
      <c r="AP284" s="86">
        <f t="shared" si="243"/>
        <v>13</v>
      </c>
      <c r="AQ284" s="86" t="b">
        <f t="shared" si="244"/>
        <v>1</v>
      </c>
      <c r="AR284" s="86" t="str">
        <f t="shared" si="245"/>
        <v>Speed</v>
      </c>
      <c r="AS284" s="86" t="str">
        <f t="shared" si="246"/>
        <v>&lt;=</v>
      </c>
      <c r="AT284" s="86">
        <f t="shared" si="247"/>
        <v>15.086181640625</v>
      </c>
      <c r="AU284" s="86">
        <f t="shared" si="248"/>
        <v>4</v>
      </c>
      <c r="AV284" s="86" t="b">
        <f t="shared" si="249"/>
        <v>1</v>
      </c>
      <c r="AW284" s="86" t="str">
        <f t="shared" si="250"/>
        <v>Distance</v>
      </c>
      <c r="AX284" s="86" t="str">
        <f t="shared" si="251"/>
        <v>&lt;=</v>
      </c>
      <c r="AY284" s="86">
        <f t="shared" si="252"/>
        <v>211.703369140625</v>
      </c>
      <c r="AZ284" s="86">
        <f t="shared" si="253"/>
        <v>1</v>
      </c>
      <c r="BA284" s="86" t="b">
        <f t="shared" si="254"/>
        <v>0</v>
      </c>
      <c r="BB284" s="86" t="str">
        <f t="shared" si="255"/>
        <v>Speed</v>
      </c>
      <c r="BC284" s="86" t="str">
        <f t="shared" si="256"/>
        <v>&gt;</v>
      </c>
      <c r="BD284" s="86">
        <f t="shared" si="257"/>
        <v>12.778564453125</v>
      </c>
      <c r="BE284" s="86">
        <f t="shared" si="258"/>
        <v>0</v>
      </c>
      <c r="BF284" s="86" t="b">
        <f t="shared" si="259"/>
        <v>1</v>
      </c>
      <c r="BG284" s="86" t="str">
        <f t="shared" si="260"/>
        <v>Distance</v>
      </c>
      <c r="BH284" s="86" t="str">
        <f t="shared" si="261"/>
        <v>&lt;=</v>
      </c>
      <c r="BI284" s="86">
        <f t="shared" si="262"/>
        <v>341.0556640625</v>
      </c>
      <c r="BJ284" s="15">
        <f t="shared" si="263"/>
        <v>1</v>
      </c>
      <c r="BK284" s="15" t="str">
        <f t="shared" si="264"/>
        <v>GEBR&lt;=1,046142578125 AND Distance&gt;122,067626953125 AND Distance&lt;=150,097412109375 AND Speed&lt;=15,086181640625 AND Distance&lt;=211,703369140625 AND Speed&gt;12,778564453125 AND Distance&lt;=341,0556640625</v>
      </c>
      <c r="BM284"/>
      <c r="BN284"/>
      <c r="BO284"/>
    </row>
    <row r="285" spans="1:67">
      <c r="A285" s="15">
        <v>282</v>
      </c>
      <c r="B285" s="15">
        <v>-2</v>
      </c>
      <c r="C285" s="15">
        <v>-8192</v>
      </c>
      <c r="D285" s="15">
        <f t="shared" si="212"/>
        <v>-1</v>
      </c>
      <c r="E285" s="15">
        <f t="shared" si="213"/>
        <v>0</v>
      </c>
      <c r="F285" s="15">
        <f t="shared" si="214"/>
        <v>-1</v>
      </c>
      <c r="G285" s="15">
        <v>557</v>
      </c>
      <c r="H285" s="15">
        <v>558</v>
      </c>
      <c r="I285" s="15">
        <v>97</v>
      </c>
      <c r="J285" s="15">
        <v>8</v>
      </c>
      <c r="K285" s="15">
        <v>737</v>
      </c>
      <c r="L285" s="15">
        <v>546</v>
      </c>
      <c r="M285" s="15">
        <f t="shared" si="215"/>
        <v>0.13330078125</v>
      </c>
      <c r="O285" s="86">
        <f t="shared" si="216"/>
        <v>737</v>
      </c>
      <c r="P285" s="86">
        <f t="shared" si="217"/>
        <v>0</v>
      </c>
      <c r="Q285" s="86">
        <f t="shared" si="218"/>
        <v>500</v>
      </c>
      <c r="R285" s="86" t="b">
        <f t="shared" si="219"/>
        <v>1</v>
      </c>
      <c r="S285" s="86" t="str">
        <f t="shared" si="220"/>
        <v>Dummy Node</v>
      </c>
      <c r="T285" s="86" t="str">
        <f t="shared" si="221"/>
        <v>N/A</v>
      </c>
      <c r="U285" s="86" t="str">
        <f t="shared" si="222"/>
        <v>N/A</v>
      </c>
      <c r="V285" s="86">
        <f t="shared" si="223"/>
        <v>153</v>
      </c>
      <c r="W285" s="86" t="b">
        <f t="shared" si="224"/>
        <v>0</v>
      </c>
      <c r="X285" s="86" t="str">
        <f t="shared" si="225"/>
        <v>Dummy Node</v>
      </c>
      <c r="Y285" s="86" t="str">
        <f t="shared" si="226"/>
        <v>N/A</v>
      </c>
      <c r="Z285" s="86" t="str">
        <f t="shared" si="227"/>
        <v>N/A</v>
      </c>
      <c r="AA285" s="86">
        <f t="shared" si="228"/>
        <v>152</v>
      </c>
      <c r="AB285" s="86" t="b">
        <f t="shared" si="229"/>
        <v>1</v>
      </c>
      <c r="AC285" s="86" t="str">
        <f t="shared" si="230"/>
        <v>GEBR</v>
      </c>
      <c r="AD285" s="86" t="str">
        <f t="shared" si="231"/>
        <v>&lt;=</v>
      </c>
      <c r="AE285" s="86">
        <f t="shared" si="232"/>
        <v>1.046142578125</v>
      </c>
      <c r="AF285" s="86">
        <f t="shared" si="233"/>
        <v>51</v>
      </c>
      <c r="AG285" s="86" t="b">
        <f t="shared" si="234"/>
        <v>0</v>
      </c>
      <c r="AH285" s="86" t="str">
        <f t="shared" si="235"/>
        <v>Distance</v>
      </c>
      <c r="AI285" s="86" t="str">
        <f t="shared" si="236"/>
        <v>&gt;</v>
      </c>
      <c r="AJ285" s="86">
        <f t="shared" si="237"/>
        <v>122.067626953125</v>
      </c>
      <c r="AK285" s="86">
        <f t="shared" si="238"/>
        <v>49</v>
      </c>
      <c r="AL285" s="86" t="b">
        <f t="shared" si="239"/>
        <v>1</v>
      </c>
      <c r="AM285" s="86" t="str">
        <f t="shared" si="240"/>
        <v>Distance</v>
      </c>
      <c r="AN285" s="86" t="str">
        <f t="shared" si="241"/>
        <v>&lt;=</v>
      </c>
      <c r="AO285" s="86">
        <f t="shared" si="242"/>
        <v>150.097412109375</v>
      </c>
      <c r="AP285" s="86">
        <f t="shared" si="243"/>
        <v>13</v>
      </c>
      <c r="AQ285" s="86" t="b">
        <f t="shared" si="244"/>
        <v>1</v>
      </c>
      <c r="AR285" s="86" t="str">
        <f t="shared" si="245"/>
        <v>Speed</v>
      </c>
      <c r="AS285" s="86" t="str">
        <f t="shared" si="246"/>
        <v>&lt;=</v>
      </c>
      <c r="AT285" s="86">
        <f t="shared" si="247"/>
        <v>15.086181640625</v>
      </c>
      <c r="AU285" s="86">
        <f t="shared" si="248"/>
        <v>4</v>
      </c>
      <c r="AV285" s="86" t="b">
        <f t="shared" si="249"/>
        <v>1</v>
      </c>
      <c r="AW285" s="86" t="str">
        <f t="shared" si="250"/>
        <v>Distance</v>
      </c>
      <c r="AX285" s="86" t="str">
        <f t="shared" si="251"/>
        <v>&lt;=</v>
      </c>
      <c r="AY285" s="86">
        <f t="shared" si="252"/>
        <v>211.703369140625</v>
      </c>
      <c r="AZ285" s="86">
        <f t="shared" si="253"/>
        <v>1</v>
      </c>
      <c r="BA285" s="86" t="b">
        <f t="shared" si="254"/>
        <v>0</v>
      </c>
      <c r="BB285" s="86" t="str">
        <f t="shared" si="255"/>
        <v>Speed</v>
      </c>
      <c r="BC285" s="86" t="str">
        <f t="shared" si="256"/>
        <v>&gt;</v>
      </c>
      <c r="BD285" s="86">
        <f t="shared" si="257"/>
        <v>12.778564453125</v>
      </c>
      <c r="BE285" s="86">
        <f t="shared" si="258"/>
        <v>0</v>
      </c>
      <c r="BF285" s="86" t="b">
        <f t="shared" si="259"/>
        <v>1</v>
      </c>
      <c r="BG285" s="86" t="str">
        <f t="shared" si="260"/>
        <v>Distance</v>
      </c>
      <c r="BH285" s="86" t="str">
        <f t="shared" si="261"/>
        <v>&lt;=</v>
      </c>
      <c r="BI285" s="86">
        <f t="shared" si="262"/>
        <v>341.0556640625</v>
      </c>
      <c r="BJ285" s="15">
        <f t="shared" si="263"/>
        <v>1</v>
      </c>
      <c r="BK285" s="15" t="str">
        <f t="shared" si="264"/>
        <v>GEBR&lt;=1,046142578125 AND Distance&gt;122,067626953125 AND Distance&lt;=150,097412109375 AND Speed&lt;=15,086181640625 AND Distance&lt;=211,703369140625 AND Speed&gt;12,778564453125 AND Distance&lt;=341,0556640625</v>
      </c>
      <c r="BM285"/>
      <c r="BN285"/>
      <c r="BO285"/>
    </row>
    <row r="286" spans="1:67">
      <c r="A286" s="15">
        <v>283</v>
      </c>
      <c r="B286" s="15">
        <v>0</v>
      </c>
      <c r="C286" s="15">
        <v>2479187</v>
      </c>
      <c r="D286" s="15">
        <f t="shared" si="212"/>
        <v>605</v>
      </c>
      <c r="E286" s="15">
        <f t="shared" si="213"/>
        <v>1107</v>
      </c>
      <c r="F286" s="15">
        <f t="shared" si="214"/>
        <v>605.270263671875</v>
      </c>
      <c r="G286" s="15">
        <v>285</v>
      </c>
      <c r="H286" s="15">
        <v>286</v>
      </c>
      <c r="I286" s="15">
        <v>162</v>
      </c>
      <c r="J286" s="15">
        <v>7</v>
      </c>
      <c r="K286" s="15">
        <v>738</v>
      </c>
      <c r="L286" s="15">
        <v>1158</v>
      </c>
      <c r="M286" s="15">
        <f t="shared" si="215"/>
        <v>0.28271484375</v>
      </c>
      <c r="O286" s="86">
        <f t="shared" si="216"/>
        <v>738</v>
      </c>
      <c r="P286" s="86">
        <f t="shared" si="217"/>
        <v>0</v>
      </c>
      <c r="Q286" s="86">
        <f t="shared" si="218"/>
        <v>500</v>
      </c>
      <c r="R286" s="86" t="b">
        <f t="shared" si="219"/>
        <v>0</v>
      </c>
      <c r="S286" s="86" t="str">
        <f t="shared" si="220"/>
        <v>Dummy Node</v>
      </c>
      <c r="T286" s="86" t="str">
        <f t="shared" si="221"/>
        <v>N/A</v>
      </c>
      <c r="U286" s="86" t="str">
        <f t="shared" si="222"/>
        <v>N/A</v>
      </c>
      <c r="V286" s="86">
        <f t="shared" si="223"/>
        <v>153</v>
      </c>
      <c r="W286" s="86" t="b">
        <f t="shared" si="224"/>
        <v>0</v>
      </c>
      <c r="X286" s="86" t="str">
        <f t="shared" si="225"/>
        <v>Dummy Node</v>
      </c>
      <c r="Y286" s="86" t="str">
        <f t="shared" si="226"/>
        <v>N/A</v>
      </c>
      <c r="Z286" s="86" t="str">
        <f t="shared" si="227"/>
        <v>N/A</v>
      </c>
      <c r="AA286" s="86">
        <f t="shared" si="228"/>
        <v>152</v>
      </c>
      <c r="AB286" s="86" t="b">
        <f t="shared" si="229"/>
        <v>1</v>
      </c>
      <c r="AC286" s="86" t="str">
        <f t="shared" si="230"/>
        <v>GEBR</v>
      </c>
      <c r="AD286" s="86" t="str">
        <f t="shared" si="231"/>
        <v>&lt;=</v>
      </c>
      <c r="AE286" s="86">
        <f t="shared" si="232"/>
        <v>1.046142578125</v>
      </c>
      <c r="AF286" s="86">
        <f t="shared" si="233"/>
        <v>51</v>
      </c>
      <c r="AG286" s="86" t="b">
        <f t="shared" si="234"/>
        <v>0</v>
      </c>
      <c r="AH286" s="86" t="str">
        <f t="shared" si="235"/>
        <v>Distance</v>
      </c>
      <c r="AI286" s="86" t="str">
        <f t="shared" si="236"/>
        <v>&gt;</v>
      </c>
      <c r="AJ286" s="86">
        <f t="shared" si="237"/>
        <v>122.067626953125</v>
      </c>
      <c r="AK286" s="86">
        <f t="shared" si="238"/>
        <v>49</v>
      </c>
      <c r="AL286" s="86" t="b">
        <f t="shared" si="239"/>
        <v>1</v>
      </c>
      <c r="AM286" s="86" t="str">
        <f t="shared" si="240"/>
        <v>Distance</v>
      </c>
      <c r="AN286" s="86" t="str">
        <f t="shared" si="241"/>
        <v>&lt;=</v>
      </c>
      <c r="AO286" s="86">
        <f t="shared" si="242"/>
        <v>150.097412109375</v>
      </c>
      <c r="AP286" s="86">
        <f t="shared" si="243"/>
        <v>13</v>
      </c>
      <c r="AQ286" s="86" t="b">
        <f t="shared" si="244"/>
        <v>1</v>
      </c>
      <c r="AR286" s="86" t="str">
        <f t="shared" si="245"/>
        <v>Speed</v>
      </c>
      <c r="AS286" s="86" t="str">
        <f t="shared" si="246"/>
        <v>&lt;=</v>
      </c>
      <c r="AT286" s="86">
        <f t="shared" si="247"/>
        <v>15.086181640625</v>
      </c>
      <c r="AU286" s="86">
        <f t="shared" si="248"/>
        <v>4</v>
      </c>
      <c r="AV286" s="86" t="b">
        <f t="shared" si="249"/>
        <v>1</v>
      </c>
      <c r="AW286" s="86" t="str">
        <f t="shared" si="250"/>
        <v>Distance</v>
      </c>
      <c r="AX286" s="86" t="str">
        <f t="shared" si="251"/>
        <v>&lt;=</v>
      </c>
      <c r="AY286" s="86">
        <f t="shared" si="252"/>
        <v>211.703369140625</v>
      </c>
      <c r="AZ286" s="86">
        <f t="shared" si="253"/>
        <v>1</v>
      </c>
      <c r="BA286" s="86" t="b">
        <f t="shared" si="254"/>
        <v>0</v>
      </c>
      <c r="BB286" s="86" t="str">
        <f t="shared" si="255"/>
        <v>Speed</v>
      </c>
      <c r="BC286" s="86" t="str">
        <f t="shared" si="256"/>
        <v>&gt;</v>
      </c>
      <c r="BD286" s="86">
        <f t="shared" si="257"/>
        <v>12.778564453125</v>
      </c>
      <c r="BE286" s="86">
        <f t="shared" si="258"/>
        <v>0</v>
      </c>
      <c r="BF286" s="86" t="b">
        <f t="shared" si="259"/>
        <v>1</v>
      </c>
      <c r="BG286" s="86" t="str">
        <f t="shared" si="260"/>
        <v>Distance</v>
      </c>
      <c r="BH286" s="86" t="str">
        <f t="shared" si="261"/>
        <v>&lt;=</v>
      </c>
      <c r="BI286" s="86">
        <f t="shared" si="262"/>
        <v>341.0556640625</v>
      </c>
      <c r="BJ286" s="15">
        <f t="shared" si="263"/>
        <v>1</v>
      </c>
      <c r="BK286" s="15" t="str">
        <f t="shared" si="264"/>
        <v>GEBR&lt;=1,046142578125 AND Distance&gt;122,067626953125 AND Distance&lt;=150,097412109375 AND Speed&lt;=15,086181640625 AND Distance&lt;=211,703369140625 AND Speed&gt;12,778564453125 AND Distance&lt;=341,0556640625</v>
      </c>
      <c r="BM286"/>
      <c r="BN286"/>
      <c r="BO286"/>
    </row>
    <row r="287" spans="1:67">
      <c r="A287" s="15">
        <v>284</v>
      </c>
      <c r="B287" s="15">
        <v>-2</v>
      </c>
      <c r="C287" s="15">
        <v>-8192</v>
      </c>
      <c r="D287" s="15">
        <f t="shared" si="212"/>
        <v>-1</v>
      </c>
      <c r="E287" s="15">
        <f t="shared" si="213"/>
        <v>0</v>
      </c>
      <c r="F287" s="15">
        <f t="shared" si="214"/>
        <v>-1</v>
      </c>
      <c r="G287" s="15">
        <v>559</v>
      </c>
      <c r="H287" s="15">
        <v>560</v>
      </c>
      <c r="I287" s="15">
        <v>162</v>
      </c>
      <c r="J287" s="15">
        <v>7</v>
      </c>
      <c r="K287" s="15">
        <v>743</v>
      </c>
      <c r="L287" s="15">
        <v>1365</v>
      </c>
      <c r="M287" s="15">
        <f t="shared" si="215"/>
        <v>0.333251953125</v>
      </c>
      <c r="O287" s="86">
        <f t="shared" si="216"/>
        <v>743</v>
      </c>
      <c r="P287" s="86">
        <f t="shared" si="217"/>
        <v>0</v>
      </c>
      <c r="Q287" s="86">
        <f t="shared" si="218"/>
        <v>507</v>
      </c>
      <c r="R287" s="86" t="b">
        <f t="shared" si="219"/>
        <v>1</v>
      </c>
      <c r="S287" s="86" t="str">
        <f t="shared" si="220"/>
        <v>Dummy Node</v>
      </c>
      <c r="T287" s="86" t="str">
        <f t="shared" si="221"/>
        <v>N/A</v>
      </c>
      <c r="U287" s="86" t="str">
        <f t="shared" si="222"/>
        <v>N/A</v>
      </c>
      <c r="V287" s="86">
        <f t="shared" si="223"/>
        <v>197</v>
      </c>
      <c r="W287" s="86" t="b">
        <f t="shared" si="224"/>
        <v>1</v>
      </c>
      <c r="X287" s="86" t="str">
        <f t="shared" si="225"/>
        <v>Dummy Node</v>
      </c>
      <c r="Y287" s="86" t="str">
        <f t="shared" si="226"/>
        <v>N/A</v>
      </c>
      <c r="Z287" s="86" t="str">
        <f t="shared" si="227"/>
        <v>N/A</v>
      </c>
      <c r="AA287" s="86">
        <f t="shared" si="228"/>
        <v>62</v>
      </c>
      <c r="AB287" s="86" t="b">
        <f t="shared" si="229"/>
        <v>1</v>
      </c>
      <c r="AC287" s="86" t="str">
        <f t="shared" si="230"/>
        <v>Distance</v>
      </c>
      <c r="AD287" s="86" t="str">
        <f t="shared" si="231"/>
        <v>&lt;=</v>
      </c>
      <c r="AE287" s="86">
        <f t="shared" si="232"/>
        <v>19.50341796875</v>
      </c>
      <c r="AF287" s="86">
        <f t="shared" si="233"/>
        <v>19</v>
      </c>
      <c r="AG287" s="86" t="b">
        <f t="shared" si="234"/>
        <v>0</v>
      </c>
      <c r="AH287" s="86" t="str">
        <f t="shared" si="235"/>
        <v>Speed</v>
      </c>
      <c r="AI287" s="86" t="str">
        <f t="shared" si="236"/>
        <v>&gt;</v>
      </c>
      <c r="AJ287" s="86">
        <f t="shared" si="237"/>
        <v>2.05126953125</v>
      </c>
      <c r="AK287" s="86">
        <f t="shared" si="238"/>
        <v>17</v>
      </c>
      <c r="AL287" s="86" t="b">
        <f t="shared" si="239"/>
        <v>1</v>
      </c>
      <c r="AM287" s="86" t="str">
        <f t="shared" si="240"/>
        <v>Distance</v>
      </c>
      <c r="AN287" s="86" t="str">
        <f t="shared" si="241"/>
        <v>&lt;=</v>
      </c>
      <c r="AO287" s="86">
        <f t="shared" si="242"/>
        <v>29.61279296875</v>
      </c>
      <c r="AP287" s="86">
        <f t="shared" si="243"/>
        <v>5</v>
      </c>
      <c r="AQ287" s="86" t="b">
        <f t="shared" si="244"/>
        <v>1</v>
      </c>
      <c r="AR287" s="86" t="str">
        <f t="shared" si="245"/>
        <v>Speed</v>
      </c>
      <c r="AS287" s="86" t="str">
        <f t="shared" si="246"/>
        <v>&lt;=</v>
      </c>
      <c r="AT287" s="86">
        <f t="shared" si="247"/>
        <v>5.92333984375</v>
      </c>
      <c r="AU287" s="86">
        <f t="shared" si="248"/>
        <v>3</v>
      </c>
      <c r="AV287" s="86" t="b">
        <f t="shared" si="249"/>
        <v>1</v>
      </c>
      <c r="AW287" s="86" t="str">
        <f t="shared" si="250"/>
        <v>Distance</v>
      </c>
      <c r="AX287" s="86" t="str">
        <f t="shared" si="251"/>
        <v>&lt;=</v>
      </c>
      <c r="AY287" s="86">
        <f t="shared" si="252"/>
        <v>87.981201171875</v>
      </c>
      <c r="AZ287" s="86">
        <f t="shared" si="253"/>
        <v>1</v>
      </c>
      <c r="BA287" s="86" t="b">
        <f t="shared" si="254"/>
        <v>1</v>
      </c>
      <c r="BB287" s="86" t="str">
        <f t="shared" si="255"/>
        <v>Speed</v>
      </c>
      <c r="BC287" s="86" t="str">
        <f t="shared" si="256"/>
        <v>&lt;=</v>
      </c>
      <c r="BD287" s="86">
        <f t="shared" si="257"/>
        <v>12.778564453125</v>
      </c>
      <c r="BE287" s="86">
        <f t="shared" si="258"/>
        <v>0</v>
      </c>
      <c r="BF287" s="86" t="b">
        <f t="shared" si="259"/>
        <v>1</v>
      </c>
      <c r="BG287" s="86" t="str">
        <f t="shared" si="260"/>
        <v>Distance</v>
      </c>
      <c r="BH287" s="86" t="str">
        <f t="shared" si="261"/>
        <v>&lt;=</v>
      </c>
      <c r="BI287" s="86">
        <f t="shared" si="262"/>
        <v>341.0556640625</v>
      </c>
      <c r="BJ287" s="15">
        <f t="shared" si="263"/>
        <v>1</v>
      </c>
      <c r="BK287" s="15" t="str">
        <f t="shared" si="264"/>
        <v>Distance&lt;=19,50341796875 AND Speed&gt;2,05126953125 AND Distance&lt;=29,61279296875 AND Speed&lt;=5,92333984375 AND Distance&lt;=87,981201171875 AND Speed&lt;=12,778564453125 AND Distance&lt;=341,0556640625</v>
      </c>
      <c r="BM287"/>
      <c r="BN287"/>
      <c r="BO287"/>
    </row>
    <row r="288" spans="1:67">
      <c r="A288" s="15">
        <v>285</v>
      </c>
      <c r="B288" s="15">
        <v>1</v>
      </c>
      <c r="C288" s="15">
        <v>111746</v>
      </c>
      <c r="D288" s="15">
        <f t="shared" si="212"/>
        <v>27</v>
      </c>
      <c r="E288" s="15">
        <f t="shared" si="213"/>
        <v>1154</v>
      </c>
      <c r="F288" s="15">
        <f t="shared" si="214"/>
        <v>27.28173828125</v>
      </c>
      <c r="G288" s="15">
        <v>287</v>
      </c>
      <c r="H288" s="15">
        <v>288</v>
      </c>
      <c r="I288" s="15">
        <v>283</v>
      </c>
      <c r="J288" s="15">
        <v>8</v>
      </c>
      <c r="K288" s="15">
        <v>744</v>
      </c>
      <c r="L288" s="15">
        <v>745</v>
      </c>
      <c r="M288" s="15">
        <f t="shared" si="215"/>
        <v>0.181884765625</v>
      </c>
      <c r="O288" s="86">
        <f t="shared" si="216"/>
        <v>744</v>
      </c>
      <c r="P288" s="86">
        <f t="shared" si="217"/>
        <v>0</v>
      </c>
      <c r="Q288" s="86">
        <f t="shared" si="218"/>
        <v>507</v>
      </c>
      <c r="R288" s="86" t="b">
        <f t="shared" si="219"/>
        <v>0</v>
      </c>
      <c r="S288" s="86" t="str">
        <f t="shared" si="220"/>
        <v>Dummy Node</v>
      </c>
      <c r="T288" s="86" t="str">
        <f t="shared" si="221"/>
        <v>N/A</v>
      </c>
      <c r="U288" s="86" t="str">
        <f t="shared" si="222"/>
        <v>N/A</v>
      </c>
      <c r="V288" s="86">
        <f t="shared" si="223"/>
        <v>197</v>
      </c>
      <c r="W288" s="86" t="b">
        <f t="shared" si="224"/>
        <v>1</v>
      </c>
      <c r="X288" s="86" t="str">
        <f t="shared" si="225"/>
        <v>Dummy Node</v>
      </c>
      <c r="Y288" s="86" t="str">
        <f t="shared" si="226"/>
        <v>N/A</v>
      </c>
      <c r="Z288" s="86" t="str">
        <f t="shared" si="227"/>
        <v>N/A</v>
      </c>
      <c r="AA288" s="86">
        <f t="shared" si="228"/>
        <v>62</v>
      </c>
      <c r="AB288" s="86" t="b">
        <f t="shared" si="229"/>
        <v>1</v>
      </c>
      <c r="AC288" s="86" t="str">
        <f t="shared" si="230"/>
        <v>Distance</v>
      </c>
      <c r="AD288" s="86" t="str">
        <f t="shared" si="231"/>
        <v>&lt;=</v>
      </c>
      <c r="AE288" s="86">
        <f t="shared" si="232"/>
        <v>19.50341796875</v>
      </c>
      <c r="AF288" s="86">
        <f t="shared" si="233"/>
        <v>19</v>
      </c>
      <c r="AG288" s="86" t="b">
        <f t="shared" si="234"/>
        <v>0</v>
      </c>
      <c r="AH288" s="86" t="str">
        <f t="shared" si="235"/>
        <v>Speed</v>
      </c>
      <c r="AI288" s="86" t="str">
        <f t="shared" si="236"/>
        <v>&gt;</v>
      </c>
      <c r="AJ288" s="86">
        <f t="shared" si="237"/>
        <v>2.05126953125</v>
      </c>
      <c r="AK288" s="86">
        <f t="shared" si="238"/>
        <v>17</v>
      </c>
      <c r="AL288" s="86" t="b">
        <f t="shared" si="239"/>
        <v>1</v>
      </c>
      <c r="AM288" s="86" t="str">
        <f t="shared" si="240"/>
        <v>Distance</v>
      </c>
      <c r="AN288" s="86" t="str">
        <f t="shared" si="241"/>
        <v>&lt;=</v>
      </c>
      <c r="AO288" s="86">
        <f t="shared" si="242"/>
        <v>29.61279296875</v>
      </c>
      <c r="AP288" s="86">
        <f t="shared" si="243"/>
        <v>5</v>
      </c>
      <c r="AQ288" s="86" t="b">
        <f t="shared" si="244"/>
        <v>1</v>
      </c>
      <c r="AR288" s="86" t="str">
        <f t="shared" si="245"/>
        <v>Speed</v>
      </c>
      <c r="AS288" s="86" t="str">
        <f t="shared" si="246"/>
        <v>&lt;=</v>
      </c>
      <c r="AT288" s="86">
        <f t="shared" si="247"/>
        <v>5.92333984375</v>
      </c>
      <c r="AU288" s="86">
        <f t="shared" si="248"/>
        <v>3</v>
      </c>
      <c r="AV288" s="86" t="b">
        <f t="shared" si="249"/>
        <v>1</v>
      </c>
      <c r="AW288" s="86" t="str">
        <f t="shared" si="250"/>
        <v>Distance</v>
      </c>
      <c r="AX288" s="86" t="str">
        <f t="shared" si="251"/>
        <v>&lt;=</v>
      </c>
      <c r="AY288" s="86">
        <f t="shared" si="252"/>
        <v>87.981201171875</v>
      </c>
      <c r="AZ288" s="86">
        <f t="shared" si="253"/>
        <v>1</v>
      </c>
      <c r="BA288" s="86" t="b">
        <f t="shared" si="254"/>
        <v>1</v>
      </c>
      <c r="BB288" s="86" t="str">
        <f t="shared" si="255"/>
        <v>Speed</v>
      </c>
      <c r="BC288" s="86" t="str">
        <f t="shared" si="256"/>
        <v>&lt;=</v>
      </c>
      <c r="BD288" s="86">
        <f t="shared" si="257"/>
        <v>12.778564453125</v>
      </c>
      <c r="BE288" s="86">
        <f t="shared" si="258"/>
        <v>0</v>
      </c>
      <c r="BF288" s="86" t="b">
        <f t="shared" si="259"/>
        <v>1</v>
      </c>
      <c r="BG288" s="86" t="str">
        <f t="shared" si="260"/>
        <v>Distance</v>
      </c>
      <c r="BH288" s="86" t="str">
        <f t="shared" si="261"/>
        <v>&lt;=</v>
      </c>
      <c r="BI288" s="86">
        <f t="shared" si="262"/>
        <v>341.0556640625</v>
      </c>
      <c r="BJ288" s="15">
        <f t="shared" si="263"/>
        <v>1</v>
      </c>
      <c r="BK288" s="15" t="str">
        <f t="shared" si="264"/>
        <v>Distance&lt;=19,50341796875 AND Speed&gt;2,05126953125 AND Distance&lt;=29,61279296875 AND Speed&lt;=5,92333984375 AND Distance&lt;=87,981201171875 AND Speed&lt;=12,778564453125 AND Distance&lt;=341,0556640625</v>
      </c>
      <c r="BM288"/>
      <c r="BN288"/>
      <c r="BO288"/>
    </row>
    <row r="289" spans="1:67">
      <c r="A289" s="15">
        <v>286</v>
      </c>
      <c r="B289" s="15">
        <v>-2</v>
      </c>
      <c r="C289" s="15">
        <v>-8192</v>
      </c>
      <c r="D289" s="15">
        <f t="shared" si="212"/>
        <v>-1</v>
      </c>
      <c r="E289" s="15">
        <f t="shared" si="213"/>
        <v>0</v>
      </c>
      <c r="F289" s="15">
        <f t="shared" si="214"/>
        <v>-1</v>
      </c>
      <c r="G289" s="15">
        <v>561</v>
      </c>
      <c r="H289" s="15">
        <v>562</v>
      </c>
      <c r="I289" s="15">
        <v>283</v>
      </c>
      <c r="J289" s="15">
        <v>8</v>
      </c>
      <c r="K289" s="15">
        <v>745</v>
      </c>
      <c r="L289" s="15">
        <v>1365</v>
      </c>
      <c r="M289" s="15">
        <f t="shared" si="215"/>
        <v>0.333251953125</v>
      </c>
      <c r="O289" s="86">
        <f t="shared" si="216"/>
        <v>745</v>
      </c>
      <c r="P289" s="86">
        <f t="shared" si="217"/>
        <v>0</v>
      </c>
      <c r="Q289" s="86">
        <f t="shared" si="218"/>
        <v>508</v>
      </c>
      <c r="R289" s="86" t="b">
        <f t="shared" si="219"/>
        <v>1</v>
      </c>
      <c r="S289" s="86" t="str">
        <f t="shared" si="220"/>
        <v>Dummy Node</v>
      </c>
      <c r="T289" s="86" t="str">
        <f t="shared" si="221"/>
        <v>N/A</v>
      </c>
      <c r="U289" s="86" t="str">
        <f t="shared" si="222"/>
        <v>N/A</v>
      </c>
      <c r="V289" s="86">
        <f t="shared" si="223"/>
        <v>197</v>
      </c>
      <c r="W289" s="86" t="b">
        <f t="shared" si="224"/>
        <v>0</v>
      </c>
      <c r="X289" s="86" t="str">
        <f t="shared" si="225"/>
        <v>Dummy Node</v>
      </c>
      <c r="Y289" s="86" t="str">
        <f t="shared" si="226"/>
        <v>N/A</v>
      </c>
      <c r="Z289" s="86" t="str">
        <f t="shared" si="227"/>
        <v>N/A</v>
      </c>
      <c r="AA289" s="86">
        <f t="shared" si="228"/>
        <v>62</v>
      </c>
      <c r="AB289" s="86" t="b">
        <f t="shared" si="229"/>
        <v>1</v>
      </c>
      <c r="AC289" s="86" t="str">
        <f t="shared" si="230"/>
        <v>Distance</v>
      </c>
      <c r="AD289" s="86" t="str">
        <f t="shared" si="231"/>
        <v>&lt;=</v>
      </c>
      <c r="AE289" s="86">
        <f t="shared" si="232"/>
        <v>19.50341796875</v>
      </c>
      <c r="AF289" s="86">
        <f t="shared" si="233"/>
        <v>19</v>
      </c>
      <c r="AG289" s="86" t="b">
        <f t="shared" si="234"/>
        <v>0</v>
      </c>
      <c r="AH289" s="86" t="str">
        <f t="shared" si="235"/>
        <v>Speed</v>
      </c>
      <c r="AI289" s="86" t="str">
        <f t="shared" si="236"/>
        <v>&gt;</v>
      </c>
      <c r="AJ289" s="86">
        <f t="shared" si="237"/>
        <v>2.05126953125</v>
      </c>
      <c r="AK289" s="86">
        <f t="shared" si="238"/>
        <v>17</v>
      </c>
      <c r="AL289" s="86" t="b">
        <f t="shared" si="239"/>
        <v>1</v>
      </c>
      <c r="AM289" s="86" t="str">
        <f t="shared" si="240"/>
        <v>Distance</v>
      </c>
      <c r="AN289" s="86" t="str">
        <f t="shared" si="241"/>
        <v>&lt;=</v>
      </c>
      <c r="AO289" s="86">
        <f t="shared" si="242"/>
        <v>29.61279296875</v>
      </c>
      <c r="AP289" s="86">
        <f t="shared" si="243"/>
        <v>5</v>
      </c>
      <c r="AQ289" s="86" t="b">
        <f t="shared" si="244"/>
        <v>1</v>
      </c>
      <c r="AR289" s="86" t="str">
        <f t="shared" si="245"/>
        <v>Speed</v>
      </c>
      <c r="AS289" s="86" t="str">
        <f t="shared" si="246"/>
        <v>&lt;=</v>
      </c>
      <c r="AT289" s="86">
        <f t="shared" si="247"/>
        <v>5.92333984375</v>
      </c>
      <c r="AU289" s="86">
        <f t="shared" si="248"/>
        <v>3</v>
      </c>
      <c r="AV289" s="86" t="b">
        <f t="shared" si="249"/>
        <v>1</v>
      </c>
      <c r="AW289" s="86" t="str">
        <f t="shared" si="250"/>
        <v>Distance</v>
      </c>
      <c r="AX289" s="86" t="str">
        <f t="shared" si="251"/>
        <v>&lt;=</v>
      </c>
      <c r="AY289" s="86">
        <f t="shared" si="252"/>
        <v>87.981201171875</v>
      </c>
      <c r="AZ289" s="86">
        <f t="shared" si="253"/>
        <v>1</v>
      </c>
      <c r="BA289" s="86" t="b">
        <f t="shared" si="254"/>
        <v>1</v>
      </c>
      <c r="BB289" s="86" t="str">
        <f t="shared" si="255"/>
        <v>Speed</v>
      </c>
      <c r="BC289" s="86" t="str">
        <f t="shared" si="256"/>
        <v>&lt;=</v>
      </c>
      <c r="BD289" s="86">
        <f t="shared" si="257"/>
        <v>12.778564453125</v>
      </c>
      <c r="BE289" s="86">
        <f t="shared" si="258"/>
        <v>0</v>
      </c>
      <c r="BF289" s="86" t="b">
        <f t="shared" si="259"/>
        <v>1</v>
      </c>
      <c r="BG289" s="86" t="str">
        <f t="shared" si="260"/>
        <v>Distance</v>
      </c>
      <c r="BH289" s="86" t="str">
        <f t="shared" si="261"/>
        <v>&lt;=</v>
      </c>
      <c r="BI289" s="86">
        <f t="shared" si="262"/>
        <v>341.0556640625</v>
      </c>
      <c r="BJ289" s="15">
        <f t="shared" si="263"/>
        <v>1</v>
      </c>
      <c r="BK289" s="15" t="str">
        <f t="shared" si="264"/>
        <v>Distance&lt;=19,50341796875 AND Speed&gt;2,05126953125 AND Distance&lt;=29,61279296875 AND Speed&lt;=5,92333984375 AND Distance&lt;=87,981201171875 AND Speed&lt;=12,778564453125 AND Distance&lt;=341,0556640625</v>
      </c>
      <c r="BM289"/>
      <c r="BN289"/>
      <c r="BO289"/>
    </row>
    <row r="290" spans="1:67">
      <c r="A290" s="15">
        <v>287</v>
      </c>
      <c r="B290" s="15">
        <v>-2</v>
      </c>
      <c r="C290" s="15">
        <v>-8192</v>
      </c>
      <c r="D290" s="15">
        <f t="shared" si="212"/>
        <v>-1</v>
      </c>
      <c r="E290" s="15">
        <f t="shared" si="213"/>
        <v>0</v>
      </c>
      <c r="F290" s="15">
        <f t="shared" si="214"/>
        <v>-1</v>
      </c>
      <c r="G290" s="15">
        <v>-1</v>
      </c>
      <c r="H290" s="15">
        <v>-1</v>
      </c>
      <c r="I290" s="15">
        <v>285</v>
      </c>
      <c r="J290" s="15">
        <v>9</v>
      </c>
      <c r="K290" s="15">
        <v>746</v>
      </c>
      <c r="L290" s="15">
        <v>1092</v>
      </c>
      <c r="M290" s="15">
        <f t="shared" si="215"/>
        <v>0.2666015625</v>
      </c>
      <c r="O290" s="86">
        <f t="shared" si="216"/>
        <v>746</v>
      </c>
      <c r="P290" s="86">
        <f t="shared" si="217"/>
        <v>0</v>
      </c>
      <c r="Q290" s="86">
        <f t="shared" si="218"/>
        <v>508</v>
      </c>
      <c r="R290" s="86" t="b">
        <f t="shared" si="219"/>
        <v>0</v>
      </c>
      <c r="S290" s="86" t="str">
        <f t="shared" si="220"/>
        <v>Dummy Node</v>
      </c>
      <c r="T290" s="86" t="str">
        <f t="shared" si="221"/>
        <v>N/A</v>
      </c>
      <c r="U290" s="86" t="str">
        <f t="shared" si="222"/>
        <v>N/A</v>
      </c>
      <c r="V290" s="86">
        <f t="shared" si="223"/>
        <v>197</v>
      </c>
      <c r="W290" s="86" t="b">
        <f t="shared" si="224"/>
        <v>0</v>
      </c>
      <c r="X290" s="86" t="str">
        <f t="shared" si="225"/>
        <v>Dummy Node</v>
      </c>
      <c r="Y290" s="86" t="str">
        <f t="shared" si="226"/>
        <v>N/A</v>
      </c>
      <c r="Z290" s="86" t="str">
        <f t="shared" si="227"/>
        <v>N/A</v>
      </c>
      <c r="AA290" s="86">
        <f t="shared" si="228"/>
        <v>62</v>
      </c>
      <c r="AB290" s="86" t="b">
        <f t="shared" si="229"/>
        <v>1</v>
      </c>
      <c r="AC290" s="86" t="str">
        <f t="shared" si="230"/>
        <v>Distance</v>
      </c>
      <c r="AD290" s="86" t="str">
        <f t="shared" si="231"/>
        <v>&lt;=</v>
      </c>
      <c r="AE290" s="86">
        <f t="shared" si="232"/>
        <v>19.50341796875</v>
      </c>
      <c r="AF290" s="86">
        <f t="shared" si="233"/>
        <v>19</v>
      </c>
      <c r="AG290" s="86" t="b">
        <f t="shared" si="234"/>
        <v>0</v>
      </c>
      <c r="AH290" s="86" t="str">
        <f t="shared" si="235"/>
        <v>Speed</v>
      </c>
      <c r="AI290" s="86" t="str">
        <f t="shared" si="236"/>
        <v>&gt;</v>
      </c>
      <c r="AJ290" s="86">
        <f t="shared" si="237"/>
        <v>2.05126953125</v>
      </c>
      <c r="AK290" s="86">
        <f t="shared" si="238"/>
        <v>17</v>
      </c>
      <c r="AL290" s="86" t="b">
        <f t="shared" si="239"/>
        <v>1</v>
      </c>
      <c r="AM290" s="86" t="str">
        <f t="shared" si="240"/>
        <v>Distance</v>
      </c>
      <c r="AN290" s="86" t="str">
        <f t="shared" si="241"/>
        <v>&lt;=</v>
      </c>
      <c r="AO290" s="86">
        <f t="shared" si="242"/>
        <v>29.61279296875</v>
      </c>
      <c r="AP290" s="86">
        <f t="shared" si="243"/>
        <v>5</v>
      </c>
      <c r="AQ290" s="86" t="b">
        <f t="shared" si="244"/>
        <v>1</v>
      </c>
      <c r="AR290" s="86" t="str">
        <f t="shared" si="245"/>
        <v>Speed</v>
      </c>
      <c r="AS290" s="86" t="str">
        <f t="shared" si="246"/>
        <v>&lt;=</v>
      </c>
      <c r="AT290" s="86">
        <f t="shared" si="247"/>
        <v>5.92333984375</v>
      </c>
      <c r="AU290" s="86">
        <f t="shared" si="248"/>
        <v>3</v>
      </c>
      <c r="AV290" s="86" t="b">
        <f t="shared" si="249"/>
        <v>1</v>
      </c>
      <c r="AW290" s="86" t="str">
        <f t="shared" si="250"/>
        <v>Distance</v>
      </c>
      <c r="AX290" s="86" t="str">
        <f t="shared" si="251"/>
        <v>&lt;=</v>
      </c>
      <c r="AY290" s="86">
        <f t="shared" si="252"/>
        <v>87.981201171875</v>
      </c>
      <c r="AZ290" s="86">
        <f t="shared" si="253"/>
        <v>1</v>
      </c>
      <c r="BA290" s="86" t="b">
        <f t="shared" si="254"/>
        <v>1</v>
      </c>
      <c r="BB290" s="86" t="str">
        <f t="shared" si="255"/>
        <v>Speed</v>
      </c>
      <c r="BC290" s="86" t="str">
        <f t="shared" si="256"/>
        <v>&lt;=</v>
      </c>
      <c r="BD290" s="86">
        <f t="shared" si="257"/>
        <v>12.778564453125</v>
      </c>
      <c r="BE290" s="86">
        <f t="shared" si="258"/>
        <v>0</v>
      </c>
      <c r="BF290" s="86" t="b">
        <f t="shared" si="259"/>
        <v>1</v>
      </c>
      <c r="BG290" s="86" t="str">
        <f t="shared" si="260"/>
        <v>Distance</v>
      </c>
      <c r="BH290" s="86" t="str">
        <f t="shared" si="261"/>
        <v>&lt;=</v>
      </c>
      <c r="BI290" s="86">
        <f t="shared" si="262"/>
        <v>341.0556640625</v>
      </c>
      <c r="BJ290" s="15">
        <f t="shared" si="263"/>
        <v>1</v>
      </c>
      <c r="BK290" s="15" t="str">
        <f t="shared" si="264"/>
        <v>Distance&lt;=19,50341796875 AND Speed&gt;2,05126953125 AND Distance&lt;=29,61279296875 AND Speed&lt;=5,92333984375 AND Distance&lt;=87,981201171875 AND Speed&lt;=12,778564453125 AND Distance&lt;=341,0556640625</v>
      </c>
      <c r="BM290"/>
      <c r="BN290"/>
      <c r="BO290"/>
    </row>
    <row r="291" spans="1:67">
      <c r="A291" s="15">
        <v>288</v>
      </c>
      <c r="B291" s="15">
        <v>-2</v>
      </c>
      <c r="C291" s="15">
        <v>-8192</v>
      </c>
      <c r="D291" s="15">
        <f t="shared" si="212"/>
        <v>-1</v>
      </c>
      <c r="E291" s="15">
        <f t="shared" si="213"/>
        <v>0</v>
      </c>
      <c r="F291" s="15">
        <f t="shared" si="214"/>
        <v>-1</v>
      </c>
      <c r="G291" s="15">
        <v>-1</v>
      </c>
      <c r="H291" s="15">
        <v>-1</v>
      </c>
      <c r="I291" s="15">
        <v>285</v>
      </c>
      <c r="J291" s="15">
        <v>9</v>
      </c>
      <c r="K291" s="15">
        <v>747</v>
      </c>
      <c r="L291" s="15">
        <v>455</v>
      </c>
      <c r="M291" s="15">
        <f t="shared" si="215"/>
        <v>0.111083984375</v>
      </c>
      <c r="O291" s="86">
        <f t="shared" si="216"/>
        <v>747</v>
      </c>
      <c r="P291" s="86">
        <f t="shared" si="217"/>
        <v>0.333251953125</v>
      </c>
      <c r="Q291" s="86">
        <f t="shared" si="218"/>
        <v>515</v>
      </c>
      <c r="R291" s="86" t="b">
        <f t="shared" si="219"/>
        <v>1</v>
      </c>
      <c r="S291" s="86" t="str">
        <f t="shared" si="220"/>
        <v>Dummy Node</v>
      </c>
      <c r="T291" s="86" t="str">
        <f t="shared" si="221"/>
        <v>N/A</v>
      </c>
      <c r="U291" s="86" t="str">
        <f t="shared" si="222"/>
        <v>N/A</v>
      </c>
      <c r="V291" s="86">
        <f t="shared" si="223"/>
        <v>216</v>
      </c>
      <c r="W291" s="86" t="b">
        <f t="shared" si="224"/>
        <v>1</v>
      </c>
      <c r="X291" s="86" t="str">
        <f t="shared" si="225"/>
        <v>Dummy Node</v>
      </c>
      <c r="Y291" s="86" t="str">
        <f t="shared" si="226"/>
        <v>N/A</v>
      </c>
      <c r="Z291" s="86" t="str">
        <f t="shared" si="227"/>
        <v>N/A</v>
      </c>
      <c r="AA291" s="86">
        <f t="shared" si="228"/>
        <v>126</v>
      </c>
      <c r="AB291" s="86" t="b">
        <f t="shared" si="229"/>
        <v>0</v>
      </c>
      <c r="AC291" s="86" t="str">
        <f t="shared" si="230"/>
        <v>Distance</v>
      </c>
      <c r="AD291" s="86" t="str">
        <f t="shared" si="231"/>
        <v>&gt;</v>
      </c>
      <c r="AE291" s="86">
        <f t="shared" si="232"/>
        <v>179.591064453125</v>
      </c>
      <c r="AF291" s="86">
        <f t="shared" si="233"/>
        <v>124</v>
      </c>
      <c r="AG291" s="86" t="b">
        <f t="shared" si="234"/>
        <v>0</v>
      </c>
      <c r="AH291" s="86" t="str">
        <f t="shared" si="235"/>
        <v>Distance</v>
      </c>
      <c r="AI291" s="86" t="str">
        <f t="shared" si="236"/>
        <v>&gt;</v>
      </c>
      <c r="AJ291" s="86">
        <f t="shared" si="237"/>
        <v>148.642578125</v>
      </c>
      <c r="AK291" s="86">
        <f t="shared" si="238"/>
        <v>26</v>
      </c>
      <c r="AL291" s="86" t="b">
        <f t="shared" si="239"/>
        <v>0</v>
      </c>
      <c r="AM291" s="86" t="str">
        <f t="shared" si="240"/>
        <v>Speed</v>
      </c>
      <c r="AN291" s="86" t="str">
        <f t="shared" si="241"/>
        <v>&gt;</v>
      </c>
      <c r="AO291" s="86">
        <f t="shared" si="242"/>
        <v>12.110107421875</v>
      </c>
      <c r="AP291" s="86">
        <f t="shared" si="243"/>
        <v>6</v>
      </c>
      <c r="AQ291" s="86" t="b">
        <f t="shared" si="244"/>
        <v>0</v>
      </c>
      <c r="AR291" s="86" t="str">
        <f t="shared" si="245"/>
        <v>Distance</v>
      </c>
      <c r="AS291" s="86" t="str">
        <f t="shared" si="246"/>
        <v>&gt;</v>
      </c>
      <c r="AT291" s="86">
        <f t="shared" si="247"/>
        <v>121.75244140625</v>
      </c>
      <c r="AU291" s="86">
        <f t="shared" si="248"/>
        <v>3</v>
      </c>
      <c r="AV291" s="86" t="b">
        <f t="shared" si="249"/>
        <v>0</v>
      </c>
      <c r="AW291" s="86" t="str">
        <f t="shared" si="250"/>
        <v>Distance</v>
      </c>
      <c r="AX291" s="86" t="str">
        <f t="shared" si="251"/>
        <v>&gt;</v>
      </c>
      <c r="AY291" s="86">
        <f t="shared" si="252"/>
        <v>87.981201171875</v>
      </c>
      <c r="AZ291" s="86">
        <f t="shared" si="253"/>
        <v>1</v>
      </c>
      <c r="BA291" s="86" t="b">
        <f t="shared" si="254"/>
        <v>1</v>
      </c>
      <c r="BB291" s="86" t="str">
        <f t="shared" si="255"/>
        <v>Speed</v>
      </c>
      <c r="BC291" s="86" t="str">
        <f t="shared" si="256"/>
        <v>&lt;=</v>
      </c>
      <c r="BD291" s="86">
        <f t="shared" si="257"/>
        <v>12.778564453125</v>
      </c>
      <c r="BE291" s="86">
        <f t="shared" si="258"/>
        <v>0</v>
      </c>
      <c r="BF291" s="86" t="b">
        <f t="shared" si="259"/>
        <v>1</v>
      </c>
      <c r="BG291" s="86" t="str">
        <f t="shared" si="260"/>
        <v>Distance</v>
      </c>
      <c r="BH291" s="86" t="str">
        <f t="shared" si="261"/>
        <v>&lt;=</v>
      </c>
      <c r="BI291" s="86">
        <f t="shared" si="262"/>
        <v>341.0556640625</v>
      </c>
      <c r="BJ291" s="15">
        <f t="shared" si="263"/>
        <v>0</v>
      </c>
      <c r="BK291" s="15" t="str">
        <f t="shared" si="264"/>
        <v>Distance&gt;179,591064453125 AND Distance&gt;148,642578125 AND Speed&gt;12,110107421875 AND Distance&gt;121,75244140625 AND Distance&gt;87,981201171875 AND Speed&lt;=12,778564453125 AND Distance&lt;=341,0556640625</v>
      </c>
      <c r="BM291"/>
      <c r="BN291"/>
      <c r="BO291"/>
    </row>
    <row r="292" spans="1:67">
      <c r="A292" s="15">
        <v>289</v>
      </c>
      <c r="B292" s="15">
        <v>1</v>
      </c>
      <c r="C292" s="15">
        <v>45994</v>
      </c>
      <c r="D292" s="15">
        <f t="shared" si="212"/>
        <v>11</v>
      </c>
      <c r="E292" s="15">
        <f t="shared" si="213"/>
        <v>938</v>
      </c>
      <c r="F292" s="15">
        <f t="shared" si="214"/>
        <v>11.22900390625</v>
      </c>
      <c r="G292" s="15">
        <v>291</v>
      </c>
      <c r="H292" s="15">
        <v>292</v>
      </c>
      <c r="I292" s="15">
        <v>123</v>
      </c>
      <c r="J292" s="15">
        <v>6</v>
      </c>
      <c r="K292" s="15">
        <v>748</v>
      </c>
      <c r="L292" s="15">
        <v>1281</v>
      </c>
      <c r="M292" s="15">
        <f t="shared" si="215"/>
        <v>0.312744140625</v>
      </c>
      <c r="O292" s="86">
        <f t="shared" si="216"/>
        <v>748</v>
      </c>
      <c r="P292" s="86">
        <f t="shared" si="217"/>
        <v>0.333251953125</v>
      </c>
      <c r="Q292" s="86">
        <f t="shared" si="218"/>
        <v>515</v>
      </c>
      <c r="R292" s="86" t="b">
        <f t="shared" si="219"/>
        <v>0</v>
      </c>
      <c r="S292" s="86" t="str">
        <f t="shared" si="220"/>
        <v>Dummy Node</v>
      </c>
      <c r="T292" s="86" t="str">
        <f t="shared" si="221"/>
        <v>N/A</v>
      </c>
      <c r="U292" s="86" t="str">
        <f t="shared" si="222"/>
        <v>N/A</v>
      </c>
      <c r="V292" s="86">
        <f t="shared" si="223"/>
        <v>216</v>
      </c>
      <c r="W292" s="86" t="b">
        <f t="shared" si="224"/>
        <v>1</v>
      </c>
      <c r="X292" s="86" t="str">
        <f t="shared" si="225"/>
        <v>Dummy Node</v>
      </c>
      <c r="Y292" s="86" t="str">
        <f t="shared" si="226"/>
        <v>N/A</v>
      </c>
      <c r="Z292" s="86" t="str">
        <f t="shared" si="227"/>
        <v>N/A</v>
      </c>
      <c r="AA292" s="86">
        <f t="shared" si="228"/>
        <v>126</v>
      </c>
      <c r="AB292" s="86" t="b">
        <f t="shared" si="229"/>
        <v>0</v>
      </c>
      <c r="AC292" s="86" t="str">
        <f t="shared" si="230"/>
        <v>Distance</v>
      </c>
      <c r="AD292" s="86" t="str">
        <f t="shared" si="231"/>
        <v>&gt;</v>
      </c>
      <c r="AE292" s="86">
        <f t="shared" si="232"/>
        <v>179.591064453125</v>
      </c>
      <c r="AF292" s="86">
        <f t="shared" si="233"/>
        <v>124</v>
      </c>
      <c r="AG292" s="86" t="b">
        <f t="shared" si="234"/>
        <v>0</v>
      </c>
      <c r="AH292" s="86" t="str">
        <f t="shared" si="235"/>
        <v>Distance</v>
      </c>
      <c r="AI292" s="86" t="str">
        <f t="shared" si="236"/>
        <v>&gt;</v>
      </c>
      <c r="AJ292" s="86">
        <f t="shared" si="237"/>
        <v>148.642578125</v>
      </c>
      <c r="AK292" s="86">
        <f t="shared" si="238"/>
        <v>26</v>
      </c>
      <c r="AL292" s="86" t="b">
        <f t="shared" si="239"/>
        <v>0</v>
      </c>
      <c r="AM292" s="86" t="str">
        <f t="shared" si="240"/>
        <v>Speed</v>
      </c>
      <c r="AN292" s="86" t="str">
        <f t="shared" si="241"/>
        <v>&gt;</v>
      </c>
      <c r="AO292" s="86">
        <f t="shared" si="242"/>
        <v>12.110107421875</v>
      </c>
      <c r="AP292" s="86">
        <f t="shared" si="243"/>
        <v>6</v>
      </c>
      <c r="AQ292" s="86" t="b">
        <f t="shared" si="244"/>
        <v>0</v>
      </c>
      <c r="AR292" s="86" t="str">
        <f t="shared" si="245"/>
        <v>Distance</v>
      </c>
      <c r="AS292" s="86" t="str">
        <f t="shared" si="246"/>
        <v>&gt;</v>
      </c>
      <c r="AT292" s="86">
        <f t="shared" si="247"/>
        <v>121.75244140625</v>
      </c>
      <c r="AU292" s="86">
        <f t="shared" si="248"/>
        <v>3</v>
      </c>
      <c r="AV292" s="86" t="b">
        <f t="shared" si="249"/>
        <v>0</v>
      </c>
      <c r="AW292" s="86" t="str">
        <f t="shared" si="250"/>
        <v>Distance</v>
      </c>
      <c r="AX292" s="86" t="str">
        <f t="shared" si="251"/>
        <v>&gt;</v>
      </c>
      <c r="AY292" s="86">
        <f t="shared" si="252"/>
        <v>87.981201171875</v>
      </c>
      <c r="AZ292" s="86">
        <f t="shared" si="253"/>
        <v>1</v>
      </c>
      <c r="BA292" s="86" t="b">
        <f t="shared" si="254"/>
        <v>1</v>
      </c>
      <c r="BB292" s="86" t="str">
        <f t="shared" si="255"/>
        <v>Speed</v>
      </c>
      <c r="BC292" s="86" t="str">
        <f t="shared" si="256"/>
        <v>&lt;=</v>
      </c>
      <c r="BD292" s="86">
        <f t="shared" si="257"/>
        <v>12.778564453125</v>
      </c>
      <c r="BE292" s="86">
        <f t="shared" si="258"/>
        <v>0</v>
      </c>
      <c r="BF292" s="86" t="b">
        <f t="shared" si="259"/>
        <v>1</v>
      </c>
      <c r="BG292" s="86" t="str">
        <f t="shared" si="260"/>
        <v>Distance</v>
      </c>
      <c r="BH292" s="86" t="str">
        <f t="shared" si="261"/>
        <v>&lt;=</v>
      </c>
      <c r="BI292" s="86">
        <f t="shared" si="262"/>
        <v>341.0556640625</v>
      </c>
      <c r="BJ292" s="15">
        <f t="shared" si="263"/>
        <v>0</v>
      </c>
      <c r="BK292" s="15" t="str">
        <f t="shared" si="264"/>
        <v>Distance&gt;179,591064453125 AND Distance&gt;148,642578125 AND Speed&gt;12,110107421875 AND Distance&gt;121,75244140625 AND Distance&gt;87,981201171875 AND Speed&lt;=12,778564453125 AND Distance&lt;=341,0556640625</v>
      </c>
      <c r="BM292"/>
      <c r="BN292"/>
      <c r="BO292"/>
    </row>
    <row r="293" spans="1:67">
      <c r="A293" s="15">
        <v>290</v>
      </c>
      <c r="B293" s="15">
        <v>1</v>
      </c>
      <c r="C293" s="15">
        <v>47781</v>
      </c>
      <c r="D293" s="15">
        <f t="shared" si="212"/>
        <v>11</v>
      </c>
      <c r="E293" s="15">
        <f t="shared" si="213"/>
        <v>2725</v>
      </c>
      <c r="F293" s="15">
        <f t="shared" si="214"/>
        <v>11.665283203125</v>
      </c>
      <c r="G293" s="15">
        <v>465</v>
      </c>
      <c r="H293" s="15">
        <v>466</v>
      </c>
      <c r="I293" s="15">
        <v>123</v>
      </c>
      <c r="J293" s="15">
        <v>6</v>
      </c>
      <c r="K293" s="15">
        <v>749</v>
      </c>
      <c r="L293" s="15">
        <v>1365</v>
      </c>
      <c r="M293" s="15">
        <f t="shared" si="215"/>
        <v>0.333251953125</v>
      </c>
      <c r="O293" s="86">
        <f t="shared" si="216"/>
        <v>749</v>
      </c>
      <c r="P293" s="86">
        <f t="shared" si="217"/>
        <v>0.333251953125</v>
      </c>
      <c r="Q293" s="86">
        <f t="shared" si="218"/>
        <v>516</v>
      </c>
      <c r="R293" s="86" t="b">
        <f t="shared" si="219"/>
        <v>1</v>
      </c>
      <c r="S293" s="86" t="str">
        <f t="shared" si="220"/>
        <v>Dummy Node</v>
      </c>
      <c r="T293" s="86" t="str">
        <f t="shared" si="221"/>
        <v>N/A</v>
      </c>
      <c r="U293" s="86" t="str">
        <f t="shared" si="222"/>
        <v>N/A</v>
      </c>
      <c r="V293" s="86">
        <f t="shared" si="223"/>
        <v>216</v>
      </c>
      <c r="W293" s="86" t="b">
        <f t="shared" si="224"/>
        <v>0</v>
      </c>
      <c r="X293" s="86" t="str">
        <f t="shared" si="225"/>
        <v>Dummy Node</v>
      </c>
      <c r="Y293" s="86" t="str">
        <f t="shared" si="226"/>
        <v>N/A</v>
      </c>
      <c r="Z293" s="86" t="str">
        <f t="shared" si="227"/>
        <v>N/A</v>
      </c>
      <c r="AA293" s="86">
        <f t="shared" si="228"/>
        <v>126</v>
      </c>
      <c r="AB293" s="86" t="b">
        <f t="shared" si="229"/>
        <v>0</v>
      </c>
      <c r="AC293" s="86" t="str">
        <f t="shared" si="230"/>
        <v>Distance</v>
      </c>
      <c r="AD293" s="86" t="str">
        <f t="shared" si="231"/>
        <v>&gt;</v>
      </c>
      <c r="AE293" s="86">
        <f t="shared" si="232"/>
        <v>179.591064453125</v>
      </c>
      <c r="AF293" s="86">
        <f t="shared" si="233"/>
        <v>124</v>
      </c>
      <c r="AG293" s="86" t="b">
        <f t="shared" si="234"/>
        <v>0</v>
      </c>
      <c r="AH293" s="86" t="str">
        <f t="shared" si="235"/>
        <v>Distance</v>
      </c>
      <c r="AI293" s="86" t="str">
        <f t="shared" si="236"/>
        <v>&gt;</v>
      </c>
      <c r="AJ293" s="86">
        <f t="shared" si="237"/>
        <v>148.642578125</v>
      </c>
      <c r="AK293" s="86">
        <f t="shared" si="238"/>
        <v>26</v>
      </c>
      <c r="AL293" s="86" t="b">
        <f t="shared" si="239"/>
        <v>0</v>
      </c>
      <c r="AM293" s="86" t="str">
        <f t="shared" si="240"/>
        <v>Speed</v>
      </c>
      <c r="AN293" s="86" t="str">
        <f t="shared" si="241"/>
        <v>&gt;</v>
      </c>
      <c r="AO293" s="86">
        <f t="shared" si="242"/>
        <v>12.110107421875</v>
      </c>
      <c r="AP293" s="86">
        <f t="shared" si="243"/>
        <v>6</v>
      </c>
      <c r="AQ293" s="86" t="b">
        <f t="shared" si="244"/>
        <v>0</v>
      </c>
      <c r="AR293" s="86" t="str">
        <f t="shared" si="245"/>
        <v>Distance</v>
      </c>
      <c r="AS293" s="86" t="str">
        <f t="shared" si="246"/>
        <v>&gt;</v>
      </c>
      <c r="AT293" s="86">
        <f t="shared" si="247"/>
        <v>121.75244140625</v>
      </c>
      <c r="AU293" s="86">
        <f t="shared" si="248"/>
        <v>3</v>
      </c>
      <c r="AV293" s="86" t="b">
        <f t="shared" si="249"/>
        <v>0</v>
      </c>
      <c r="AW293" s="86" t="str">
        <f t="shared" si="250"/>
        <v>Distance</v>
      </c>
      <c r="AX293" s="86" t="str">
        <f t="shared" si="251"/>
        <v>&gt;</v>
      </c>
      <c r="AY293" s="86">
        <f t="shared" si="252"/>
        <v>87.981201171875</v>
      </c>
      <c r="AZ293" s="86">
        <f t="shared" si="253"/>
        <v>1</v>
      </c>
      <c r="BA293" s="86" t="b">
        <f t="shared" si="254"/>
        <v>1</v>
      </c>
      <c r="BB293" s="86" t="str">
        <f t="shared" si="255"/>
        <v>Speed</v>
      </c>
      <c r="BC293" s="86" t="str">
        <f t="shared" si="256"/>
        <v>&lt;=</v>
      </c>
      <c r="BD293" s="86">
        <f t="shared" si="257"/>
        <v>12.778564453125</v>
      </c>
      <c r="BE293" s="86">
        <f t="shared" si="258"/>
        <v>0</v>
      </c>
      <c r="BF293" s="86" t="b">
        <f t="shared" si="259"/>
        <v>1</v>
      </c>
      <c r="BG293" s="86" t="str">
        <f t="shared" si="260"/>
        <v>Distance</v>
      </c>
      <c r="BH293" s="86" t="str">
        <f t="shared" si="261"/>
        <v>&lt;=</v>
      </c>
      <c r="BI293" s="86">
        <f t="shared" si="262"/>
        <v>341.0556640625</v>
      </c>
      <c r="BJ293" s="15">
        <f t="shared" si="263"/>
        <v>0</v>
      </c>
      <c r="BK293" s="15" t="str">
        <f t="shared" si="264"/>
        <v>Distance&gt;179,591064453125 AND Distance&gt;148,642578125 AND Speed&gt;12,110107421875 AND Distance&gt;121,75244140625 AND Distance&gt;87,981201171875 AND Speed&lt;=12,778564453125 AND Distance&lt;=341,0556640625</v>
      </c>
      <c r="BM293"/>
      <c r="BN293"/>
      <c r="BO293"/>
    </row>
    <row r="294" spans="1:67">
      <c r="A294" s="15">
        <v>291</v>
      </c>
      <c r="B294" s="15">
        <v>1</v>
      </c>
      <c r="C294" s="15">
        <v>43732</v>
      </c>
      <c r="D294" s="15">
        <f t="shared" si="212"/>
        <v>10</v>
      </c>
      <c r="E294" s="15">
        <f t="shared" si="213"/>
        <v>2772</v>
      </c>
      <c r="F294" s="15">
        <f t="shared" si="214"/>
        <v>10.6767578125</v>
      </c>
      <c r="G294" s="15">
        <v>317</v>
      </c>
      <c r="H294" s="15">
        <v>318</v>
      </c>
      <c r="I294" s="15">
        <v>289</v>
      </c>
      <c r="J294" s="15">
        <v>7</v>
      </c>
      <c r="K294" s="15">
        <v>750</v>
      </c>
      <c r="L294" s="15">
        <v>1342</v>
      </c>
      <c r="M294" s="15">
        <f t="shared" si="215"/>
        <v>0.32763671875</v>
      </c>
      <c r="O294" s="86">
        <f t="shared" si="216"/>
        <v>750</v>
      </c>
      <c r="P294" s="86">
        <f t="shared" si="217"/>
        <v>0.333251953125</v>
      </c>
      <c r="Q294" s="86">
        <f t="shared" si="218"/>
        <v>516</v>
      </c>
      <c r="R294" s="86" t="b">
        <f t="shared" si="219"/>
        <v>0</v>
      </c>
      <c r="S294" s="86" t="str">
        <f t="shared" si="220"/>
        <v>Dummy Node</v>
      </c>
      <c r="T294" s="86" t="str">
        <f t="shared" si="221"/>
        <v>N/A</v>
      </c>
      <c r="U294" s="86" t="str">
        <f t="shared" si="222"/>
        <v>N/A</v>
      </c>
      <c r="V294" s="86">
        <f t="shared" si="223"/>
        <v>216</v>
      </c>
      <c r="W294" s="86" t="b">
        <f t="shared" si="224"/>
        <v>0</v>
      </c>
      <c r="X294" s="86" t="str">
        <f t="shared" si="225"/>
        <v>Dummy Node</v>
      </c>
      <c r="Y294" s="86" t="str">
        <f t="shared" si="226"/>
        <v>N/A</v>
      </c>
      <c r="Z294" s="86" t="str">
        <f t="shared" si="227"/>
        <v>N/A</v>
      </c>
      <c r="AA294" s="86">
        <f t="shared" si="228"/>
        <v>126</v>
      </c>
      <c r="AB294" s="86" t="b">
        <f t="shared" si="229"/>
        <v>0</v>
      </c>
      <c r="AC294" s="86" t="str">
        <f t="shared" si="230"/>
        <v>Distance</v>
      </c>
      <c r="AD294" s="86" t="str">
        <f t="shared" si="231"/>
        <v>&gt;</v>
      </c>
      <c r="AE294" s="86">
        <f t="shared" si="232"/>
        <v>179.591064453125</v>
      </c>
      <c r="AF294" s="86">
        <f t="shared" si="233"/>
        <v>124</v>
      </c>
      <c r="AG294" s="86" t="b">
        <f t="shared" si="234"/>
        <v>0</v>
      </c>
      <c r="AH294" s="86" t="str">
        <f t="shared" si="235"/>
        <v>Distance</v>
      </c>
      <c r="AI294" s="86" t="str">
        <f t="shared" si="236"/>
        <v>&gt;</v>
      </c>
      <c r="AJ294" s="86">
        <f t="shared" si="237"/>
        <v>148.642578125</v>
      </c>
      <c r="AK294" s="86">
        <f t="shared" si="238"/>
        <v>26</v>
      </c>
      <c r="AL294" s="86" t="b">
        <f t="shared" si="239"/>
        <v>0</v>
      </c>
      <c r="AM294" s="86" t="str">
        <f t="shared" si="240"/>
        <v>Speed</v>
      </c>
      <c r="AN294" s="86" t="str">
        <f t="shared" si="241"/>
        <v>&gt;</v>
      </c>
      <c r="AO294" s="86">
        <f t="shared" si="242"/>
        <v>12.110107421875</v>
      </c>
      <c r="AP294" s="86">
        <f t="shared" si="243"/>
        <v>6</v>
      </c>
      <c r="AQ294" s="86" t="b">
        <f t="shared" si="244"/>
        <v>0</v>
      </c>
      <c r="AR294" s="86" t="str">
        <f t="shared" si="245"/>
        <v>Distance</v>
      </c>
      <c r="AS294" s="86" t="str">
        <f t="shared" si="246"/>
        <v>&gt;</v>
      </c>
      <c r="AT294" s="86">
        <f t="shared" si="247"/>
        <v>121.75244140625</v>
      </c>
      <c r="AU294" s="86">
        <f t="shared" si="248"/>
        <v>3</v>
      </c>
      <c r="AV294" s="86" t="b">
        <f t="shared" si="249"/>
        <v>0</v>
      </c>
      <c r="AW294" s="86" t="str">
        <f t="shared" si="250"/>
        <v>Distance</v>
      </c>
      <c r="AX294" s="86" t="str">
        <f t="shared" si="251"/>
        <v>&gt;</v>
      </c>
      <c r="AY294" s="86">
        <f t="shared" si="252"/>
        <v>87.981201171875</v>
      </c>
      <c r="AZ294" s="86">
        <f t="shared" si="253"/>
        <v>1</v>
      </c>
      <c r="BA294" s="86" t="b">
        <f t="shared" si="254"/>
        <v>1</v>
      </c>
      <c r="BB294" s="86" t="str">
        <f t="shared" si="255"/>
        <v>Speed</v>
      </c>
      <c r="BC294" s="86" t="str">
        <f t="shared" si="256"/>
        <v>&lt;=</v>
      </c>
      <c r="BD294" s="86">
        <f t="shared" si="257"/>
        <v>12.778564453125</v>
      </c>
      <c r="BE294" s="86">
        <f t="shared" si="258"/>
        <v>0</v>
      </c>
      <c r="BF294" s="86" t="b">
        <f t="shared" si="259"/>
        <v>1</v>
      </c>
      <c r="BG294" s="86" t="str">
        <f t="shared" si="260"/>
        <v>Distance</v>
      </c>
      <c r="BH294" s="86" t="str">
        <f t="shared" si="261"/>
        <v>&lt;=</v>
      </c>
      <c r="BI294" s="86">
        <f t="shared" si="262"/>
        <v>341.0556640625</v>
      </c>
      <c r="BJ294" s="15">
        <f t="shared" si="263"/>
        <v>0</v>
      </c>
      <c r="BK294" s="15" t="str">
        <f t="shared" si="264"/>
        <v>Distance&gt;179,591064453125 AND Distance&gt;148,642578125 AND Speed&gt;12,110107421875 AND Distance&gt;121,75244140625 AND Distance&gt;87,981201171875 AND Speed&lt;=12,778564453125 AND Distance&lt;=341,0556640625</v>
      </c>
      <c r="BM294"/>
      <c r="BN294"/>
      <c r="BO294"/>
    </row>
    <row r="295" spans="1:67">
      <c r="A295" s="15">
        <v>292</v>
      </c>
      <c r="B295" s="15">
        <v>2</v>
      </c>
      <c r="C295" s="15">
        <v>2929</v>
      </c>
      <c r="D295" s="15">
        <f t="shared" si="212"/>
        <v>0</v>
      </c>
      <c r="E295" s="15">
        <f t="shared" si="213"/>
        <v>2929</v>
      </c>
      <c r="F295" s="15">
        <f t="shared" si="214"/>
        <v>0.715087890625</v>
      </c>
      <c r="G295" s="15">
        <v>293</v>
      </c>
      <c r="H295" s="15">
        <v>294</v>
      </c>
      <c r="I295" s="15">
        <v>289</v>
      </c>
      <c r="J295" s="15">
        <v>7</v>
      </c>
      <c r="K295" s="15">
        <v>759</v>
      </c>
      <c r="L295" s="15">
        <v>683</v>
      </c>
      <c r="M295" s="15">
        <f t="shared" si="215"/>
        <v>0.166748046875</v>
      </c>
      <c r="O295" s="86">
        <f t="shared" si="216"/>
        <v>759</v>
      </c>
      <c r="P295" s="86">
        <f t="shared" si="217"/>
        <v>0.333251953125</v>
      </c>
      <c r="Q295" s="86">
        <f t="shared" si="218"/>
        <v>541</v>
      </c>
      <c r="R295" s="86" t="b">
        <f t="shared" si="219"/>
        <v>1</v>
      </c>
      <c r="S295" s="86" t="str">
        <f t="shared" si="220"/>
        <v>Dummy Node</v>
      </c>
      <c r="T295" s="86" t="str">
        <f t="shared" si="221"/>
        <v>N/A</v>
      </c>
      <c r="U295" s="86" t="str">
        <f t="shared" si="222"/>
        <v>N/A</v>
      </c>
      <c r="V295" s="86">
        <f t="shared" si="223"/>
        <v>256</v>
      </c>
      <c r="W295" s="86" t="b">
        <f t="shared" si="224"/>
        <v>1</v>
      </c>
      <c r="X295" s="86" t="str">
        <f t="shared" si="225"/>
        <v>Dummy Node</v>
      </c>
      <c r="Y295" s="86" t="str">
        <f t="shared" si="226"/>
        <v>N/A</v>
      </c>
      <c r="Z295" s="86" t="str">
        <f t="shared" si="227"/>
        <v>N/A</v>
      </c>
      <c r="AA295" s="86">
        <f t="shared" si="228"/>
        <v>180</v>
      </c>
      <c r="AB295" s="86" t="b">
        <f t="shared" si="229"/>
        <v>0</v>
      </c>
      <c r="AC295" s="86" t="str">
        <f t="shared" si="230"/>
        <v>Distance</v>
      </c>
      <c r="AD295" s="86" t="str">
        <f t="shared" si="231"/>
        <v>&gt;</v>
      </c>
      <c r="AE295" s="86">
        <f t="shared" si="232"/>
        <v>381.99072265625</v>
      </c>
      <c r="AF295" s="86">
        <f t="shared" si="233"/>
        <v>35</v>
      </c>
      <c r="AG295" s="86" t="b">
        <f t="shared" si="234"/>
        <v>0</v>
      </c>
      <c r="AH295" s="86" t="str">
        <f t="shared" si="235"/>
        <v>Distance</v>
      </c>
      <c r="AI295" s="86" t="str">
        <f t="shared" si="236"/>
        <v>&gt;</v>
      </c>
      <c r="AJ295" s="86">
        <f t="shared" si="237"/>
        <v>349.830810546875</v>
      </c>
      <c r="AK295" s="86">
        <f t="shared" si="238"/>
        <v>12</v>
      </c>
      <c r="AL295" s="86" t="b">
        <f t="shared" si="239"/>
        <v>1</v>
      </c>
      <c r="AM295" s="86" t="str">
        <f t="shared" si="240"/>
        <v>Speed</v>
      </c>
      <c r="AN295" s="86" t="str">
        <f t="shared" si="241"/>
        <v>&lt;=</v>
      </c>
      <c r="AO295" s="86">
        <f t="shared" si="242"/>
        <v>26.012939453125</v>
      </c>
      <c r="AP295" s="86">
        <f t="shared" si="243"/>
        <v>10</v>
      </c>
      <c r="AQ295" s="86" t="b">
        <f t="shared" si="244"/>
        <v>0</v>
      </c>
      <c r="AR295" s="86" t="str">
        <f t="shared" si="245"/>
        <v>GEBR</v>
      </c>
      <c r="AS295" s="86" t="str">
        <f t="shared" si="246"/>
        <v>&gt;</v>
      </c>
      <c r="AT295" s="86">
        <f t="shared" si="247"/>
        <v>1.046142578125</v>
      </c>
      <c r="AU295" s="86">
        <f t="shared" si="248"/>
        <v>7</v>
      </c>
      <c r="AV295" s="86" t="b">
        <f t="shared" si="249"/>
        <v>0</v>
      </c>
      <c r="AW295" s="86" t="str">
        <f t="shared" si="250"/>
        <v>Speed</v>
      </c>
      <c r="AX295" s="86" t="str">
        <f t="shared" si="251"/>
        <v>&gt;</v>
      </c>
      <c r="AY295" s="86">
        <f t="shared" si="252"/>
        <v>21.949951171875</v>
      </c>
      <c r="AZ295" s="86">
        <f t="shared" si="253"/>
        <v>2</v>
      </c>
      <c r="BA295" s="86" t="b">
        <f t="shared" si="254"/>
        <v>1</v>
      </c>
      <c r="BB295" s="86" t="str">
        <f t="shared" si="255"/>
        <v>Distance</v>
      </c>
      <c r="BC295" s="86" t="str">
        <f t="shared" si="256"/>
        <v>&lt;=</v>
      </c>
      <c r="BD295" s="86">
        <f t="shared" si="257"/>
        <v>500.308837890625</v>
      </c>
      <c r="BE295" s="86">
        <f t="shared" si="258"/>
        <v>0</v>
      </c>
      <c r="BF295" s="86" t="b">
        <f t="shared" si="259"/>
        <v>0</v>
      </c>
      <c r="BG295" s="86" t="str">
        <f t="shared" si="260"/>
        <v>Distance</v>
      </c>
      <c r="BH295" s="86" t="str">
        <f t="shared" si="261"/>
        <v>&gt;</v>
      </c>
      <c r="BI295" s="86">
        <f t="shared" si="262"/>
        <v>341.0556640625</v>
      </c>
      <c r="BJ295" s="15">
        <f t="shared" si="263"/>
        <v>0</v>
      </c>
      <c r="BK295" s="15" t="str">
        <f t="shared" si="264"/>
        <v>Distance&gt;381,99072265625 AND Distance&gt;349,830810546875 AND Speed&lt;=26,012939453125 AND GEBR&gt;1,046142578125 AND Speed&gt;21,949951171875 AND Distance&lt;=500,308837890625 AND Distance&gt;341,0556640625</v>
      </c>
      <c r="BM295"/>
      <c r="BN295"/>
      <c r="BO295"/>
    </row>
    <row r="296" spans="1:67">
      <c r="A296" s="15">
        <v>293</v>
      </c>
      <c r="B296" s="15">
        <v>-2</v>
      </c>
      <c r="C296" s="15">
        <v>-8192</v>
      </c>
      <c r="D296" s="15">
        <f t="shared" si="212"/>
        <v>-1</v>
      </c>
      <c r="E296" s="15">
        <f t="shared" si="213"/>
        <v>0</v>
      </c>
      <c r="F296" s="15">
        <f t="shared" si="214"/>
        <v>-1</v>
      </c>
      <c r="G296" s="15">
        <v>563</v>
      </c>
      <c r="H296" s="15">
        <v>564</v>
      </c>
      <c r="I296" s="15">
        <v>292</v>
      </c>
      <c r="J296" s="15">
        <v>8</v>
      </c>
      <c r="K296" s="15">
        <v>760</v>
      </c>
      <c r="L296" s="15">
        <v>0</v>
      </c>
      <c r="M296" s="15">
        <f t="shared" si="215"/>
        <v>0</v>
      </c>
      <c r="O296" s="86">
        <f t="shared" si="216"/>
        <v>760</v>
      </c>
      <c r="P296" s="86">
        <f t="shared" si="217"/>
        <v>0.333251953125</v>
      </c>
      <c r="Q296" s="86">
        <f t="shared" si="218"/>
        <v>541</v>
      </c>
      <c r="R296" s="86" t="b">
        <f t="shared" si="219"/>
        <v>0</v>
      </c>
      <c r="S296" s="86" t="str">
        <f t="shared" si="220"/>
        <v>Dummy Node</v>
      </c>
      <c r="T296" s="86" t="str">
        <f t="shared" si="221"/>
        <v>N/A</v>
      </c>
      <c r="U296" s="86" t="str">
        <f t="shared" si="222"/>
        <v>N/A</v>
      </c>
      <c r="V296" s="86">
        <f t="shared" si="223"/>
        <v>256</v>
      </c>
      <c r="W296" s="86" t="b">
        <f t="shared" si="224"/>
        <v>1</v>
      </c>
      <c r="X296" s="86" t="str">
        <f t="shared" si="225"/>
        <v>Dummy Node</v>
      </c>
      <c r="Y296" s="86" t="str">
        <f t="shared" si="226"/>
        <v>N/A</v>
      </c>
      <c r="Z296" s="86" t="str">
        <f t="shared" si="227"/>
        <v>N/A</v>
      </c>
      <c r="AA296" s="86">
        <f t="shared" si="228"/>
        <v>180</v>
      </c>
      <c r="AB296" s="86" t="b">
        <f t="shared" si="229"/>
        <v>0</v>
      </c>
      <c r="AC296" s="86" t="str">
        <f t="shared" si="230"/>
        <v>Distance</v>
      </c>
      <c r="AD296" s="86" t="str">
        <f t="shared" si="231"/>
        <v>&gt;</v>
      </c>
      <c r="AE296" s="86">
        <f t="shared" si="232"/>
        <v>381.99072265625</v>
      </c>
      <c r="AF296" s="86">
        <f t="shared" si="233"/>
        <v>35</v>
      </c>
      <c r="AG296" s="86" t="b">
        <f t="shared" si="234"/>
        <v>0</v>
      </c>
      <c r="AH296" s="86" t="str">
        <f t="shared" si="235"/>
        <v>Distance</v>
      </c>
      <c r="AI296" s="86" t="str">
        <f t="shared" si="236"/>
        <v>&gt;</v>
      </c>
      <c r="AJ296" s="86">
        <f t="shared" si="237"/>
        <v>349.830810546875</v>
      </c>
      <c r="AK296" s="86">
        <f t="shared" si="238"/>
        <v>12</v>
      </c>
      <c r="AL296" s="86" t="b">
        <f t="shared" si="239"/>
        <v>1</v>
      </c>
      <c r="AM296" s="86" t="str">
        <f t="shared" si="240"/>
        <v>Speed</v>
      </c>
      <c r="AN296" s="86" t="str">
        <f t="shared" si="241"/>
        <v>&lt;=</v>
      </c>
      <c r="AO296" s="86">
        <f t="shared" si="242"/>
        <v>26.012939453125</v>
      </c>
      <c r="AP296" s="86">
        <f t="shared" si="243"/>
        <v>10</v>
      </c>
      <c r="AQ296" s="86" t="b">
        <f t="shared" si="244"/>
        <v>0</v>
      </c>
      <c r="AR296" s="86" t="str">
        <f t="shared" si="245"/>
        <v>GEBR</v>
      </c>
      <c r="AS296" s="86" t="str">
        <f t="shared" si="246"/>
        <v>&gt;</v>
      </c>
      <c r="AT296" s="86">
        <f t="shared" si="247"/>
        <v>1.046142578125</v>
      </c>
      <c r="AU296" s="86">
        <f t="shared" si="248"/>
        <v>7</v>
      </c>
      <c r="AV296" s="86" t="b">
        <f t="shared" si="249"/>
        <v>0</v>
      </c>
      <c r="AW296" s="86" t="str">
        <f t="shared" si="250"/>
        <v>Speed</v>
      </c>
      <c r="AX296" s="86" t="str">
        <f t="shared" si="251"/>
        <v>&gt;</v>
      </c>
      <c r="AY296" s="86">
        <f t="shared" si="252"/>
        <v>21.949951171875</v>
      </c>
      <c r="AZ296" s="86">
        <f t="shared" si="253"/>
        <v>2</v>
      </c>
      <c r="BA296" s="86" t="b">
        <f t="shared" si="254"/>
        <v>1</v>
      </c>
      <c r="BB296" s="86" t="str">
        <f t="shared" si="255"/>
        <v>Distance</v>
      </c>
      <c r="BC296" s="86" t="str">
        <f t="shared" si="256"/>
        <v>&lt;=</v>
      </c>
      <c r="BD296" s="86">
        <f t="shared" si="257"/>
        <v>500.308837890625</v>
      </c>
      <c r="BE296" s="86">
        <f t="shared" si="258"/>
        <v>0</v>
      </c>
      <c r="BF296" s="86" t="b">
        <f t="shared" si="259"/>
        <v>0</v>
      </c>
      <c r="BG296" s="86" t="str">
        <f t="shared" si="260"/>
        <v>Distance</v>
      </c>
      <c r="BH296" s="86" t="str">
        <f t="shared" si="261"/>
        <v>&gt;</v>
      </c>
      <c r="BI296" s="86">
        <f t="shared" si="262"/>
        <v>341.0556640625</v>
      </c>
      <c r="BJ296" s="15">
        <f t="shared" si="263"/>
        <v>0</v>
      </c>
      <c r="BK296" s="15" t="str">
        <f t="shared" si="264"/>
        <v>Distance&gt;381,99072265625 AND Distance&gt;349,830810546875 AND Speed&lt;=26,012939453125 AND GEBR&gt;1,046142578125 AND Speed&gt;21,949951171875 AND Distance&lt;=500,308837890625 AND Distance&gt;341,0556640625</v>
      </c>
      <c r="BM296"/>
      <c r="BN296"/>
      <c r="BO296"/>
    </row>
    <row r="297" spans="1:67">
      <c r="A297" s="15">
        <v>294</v>
      </c>
      <c r="B297" s="15">
        <v>0</v>
      </c>
      <c r="C297" s="15">
        <v>538046</v>
      </c>
      <c r="D297" s="15">
        <f t="shared" si="212"/>
        <v>131</v>
      </c>
      <c r="E297" s="15">
        <f t="shared" si="213"/>
        <v>1470</v>
      </c>
      <c r="F297" s="15">
        <f t="shared" si="214"/>
        <v>131.35888671875</v>
      </c>
      <c r="G297" s="15">
        <v>353</v>
      </c>
      <c r="H297" s="15">
        <v>354</v>
      </c>
      <c r="I297" s="15">
        <v>292</v>
      </c>
      <c r="J297" s="15">
        <v>8</v>
      </c>
      <c r="K297" s="15">
        <v>761</v>
      </c>
      <c r="L297" s="15">
        <v>1024</v>
      </c>
      <c r="M297" s="15">
        <f t="shared" si="215"/>
        <v>0.25</v>
      </c>
      <c r="O297" s="86">
        <f t="shared" si="216"/>
        <v>761</v>
      </c>
      <c r="P297" s="86">
        <f t="shared" si="217"/>
        <v>0.333251953125</v>
      </c>
      <c r="Q297" s="86">
        <f t="shared" si="218"/>
        <v>542</v>
      </c>
      <c r="R297" s="86" t="b">
        <f t="shared" si="219"/>
        <v>1</v>
      </c>
      <c r="S297" s="86" t="str">
        <f t="shared" si="220"/>
        <v>Dummy Node</v>
      </c>
      <c r="T297" s="86" t="str">
        <f t="shared" si="221"/>
        <v>N/A</v>
      </c>
      <c r="U297" s="86" t="str">
        <f t="shared" si="222"/>
        <v>N/A</v>
      </c>
      <c r="V297" s="86">
        <f t="shared" si="223"/>
        <v>256</v>
      </c>
      <c r="W297" s="86" t="b">
        <f t="shared" si="224"/>
        <v>0</v>
      </c>
      <c r="X297" s="86" t="str">
        <f t="shared" si="225"/>
        <v>Dummy Node</v>
      </c>
      <c r="Y297" s="86" t="str">
        <f t="shared" si="226"/>
        <v>N/A</v>
      </c>
      <c r="Z297" s="86" t="str">
        <f t="shared" si="227"/>
        <v>N/A</v>
      </c>
      <c r="AA297" s="86">
        <f t="shared" si="228"/>
        <v>180</v>
      </c>
      <c r="AB297" s="86" t="b">
        <f t="shared" si="229"/>
        <v>0</v>
      </c>
      <c r="AC297" s="86" t="str">
        <f t="shared" si="230"/>
        <v>Distance</v>
      </c>
      <c r="AD297" s="86" t="str">
        <f t="shared" si="231"/>
        <v>&gt;</v>
      </c>
      <c r="AE297" s="86">
        <f t="shared" si="232"/>
        <v>381.99072265625</v>
      </c>
      <c r="AF297" s="86">
        <f t="shared" si="233"/>
        <v>35</v>
      </c>
      <c r="AG297" s="86" t="b">
        <f t="shared" si="234"/>
        <v>0</v>
      </c>
      <c r="AH297" s="86" t="str">
        <f t="shared" si="235"/>
        <v>Distance</v>
      </c>
      <c r="AI297" s="86" t="str">
        <f t="shared" si="236"/>
        <v>&gt;</v>
      </c>
      <c r="AJ297" s="86">
        <f t="shared" si="237"/>
        <v>349.830810546875</v>
      </c>
      <c r="AK297" s="86">
        <f t="shared" si="238"/>
        <v>12</v>
      </c>
      <c r="AL297" s="86" t="b">
        <f t="shared" si="239"/>
        <v>1</v>
      </c>
      <c r="AM297" s="86" t="str">
        <f t="shared" si="240"/>
        <v>Speed</v>
      </c>
      <c r="AN297" s="86" t="str">
        <f t="shared" si="241"/>
        <v>&lt;=</v>
      </c>
      <c r="AO297" s="86">
        <f t="shared" si="242"/>
        <v>26.012939453125</v>
      </c>
      <c r="AP297" s="86">
        <f t="shared" si="243"/>
        <v>10</v>
      </c>
      <c r="AQ297" s="86" t="b">
        <f t="shared" si="244"/>
        <v>0</v>
      </c>
      <c r="AR297" s="86" t="str">
        <f t="shared" si="245"/>
        <v>GEBR</v>
      </c>
      <c r="AS297" s="86" t="str">
        <f t="shared" si="246"/>
        <v>&gt;</v>
      </c>
      <c r="AT297" s="86">
        <f t="shared" si="247"/>
        <v>1.046142578125</v>
      </c>
      <c r="AU297" s="86">
        <f t="shared" si="248"/>
        <v>7</v>
      </c>
      <c r="AV297" s="86" t="b">
        <f t="shared" si="249"/>
        <v>0</v>
      </c>
      <c r="AW297" s="86" t="str">
        <f t="shared" si="250"/>
        <v>Speed</v>
      </c>
      <c r="AX297" s="86" t="str">
        <f t="shared" si="251"/>
        <v>&gt;</v>
      </c>
      <c r="AY297" s="86">
        <f t="shared" si="252"/>
        <v>21.949951171875</v>
      </c>
      <c r="AZ297" s="86">
        <f t="shared" si="253"/>
        <v>2</v>
      </c>
      <c r="BA297" s="86" t="b">
        <f t="shared" si="254"/>
        <v>1</v>
      </c>
      <c r="BB297" s="86" t="str">
        <f t="shared" si="255"/>
        <v>Distance</v>
      </c>
      <c r="BC297" s="86" t="str">
        <f t="shared" si="256"/>
        <v>&lt;=</v>
      </c>
      <c r="BD297" s="86">
        <f t="shared" si="257"/>
        <v>500.308837890625</v>
      </c>
      <c r="BE297" s="86">
        <f t="shared" si="258"/>
        <v>0</v>
      </c>
      <c r="BF297" s="86" t="b">
        <f t="shared" si="259"/>
        <v>0</v>
      </c>
      <c r="BG297" s="86" t="str">
        <f t="shared" si="260"/>
        <v>Distance</v>
      </c>
      <c r="BH297" s="86" t="str">
        <f t="shared" si="261"/>
        <v>&gt;</v>
      </c>
      <c r="BI297" s="86">
        <f t="shared" si="262"/>
        <v>341.0556640625</v>
      </c>
      <c r="BJ297" s="15">
        <f t="shared" si="263"/>
        <v>0</v>
      </c>
      <c r="BK297" s="15" t="str">
        <f t="shared" si="264"/>
        <v>Distance&gt;381,99072265625 AND Distance&gt;349,830810546875 AND Speed&lt;=26,012939453125 AND GEBR&gt;1,046142578125 AND Speed&gt;21,949951171875 AND Distance&lt;=500,308837890625 AND Distance&gt;341,0556640625</v>
      </c>
      <c r="BM297"/>
      <c r="BN297"/>
      <c r="BO297"/>
    </row>
    <row r="298" spans="1:67">
      <c r="A298" s="15">
        <v>295</v>
      </c>
      <c r="B298" s="15">
        <v>2</v>
      </c>
      <c r="C298" s="15">
        <v>4285</v>
      </c>
      <c r="D298" s="15">
        <f t="shared" si="212"/>
        <v>1</v>
      </c>
      <c r="E298" s="15">
        <f t="shared" si="213"/>
        <v>189</v>
      </c>
      <c r="F298" s="15">
        <f t="shared" si="214"/>
        <v>1.046142578125</v>
      </c>
      <c r="G298" s="15">
        <v>297</v>
      </c>
      <c r="H298" s="15">
        <v>298</v>
      </c>
      <c r="I298" s="15">
        <v>203</v>
      </c>
      <c r="J298" s="15">
        <v>8</v>
      </c>
      <c r="K298" s="15">
        <v>762</v>
      </c>
      <c r="L298" s="15">
        <v>241</v>
      </c>
      <c r="M298" s="15">
        <f t="shared" si="215"/>
        <v>5.8837890625E-2</v>
      </c>
      <c r="O298" s="86">
        <f t="shared" si="216"/>
        <v>762</v>
      </c>
      <c r="P298" s="86">
        <f t="shared" si="217"/>
        <v>0.333251953125</v>
      </c>
      <c r="Q298" s="86">
        <f t="shared" si="218"/>
        <v>542</v>
      </c>
      <c r="R298" s="86" t="b">
        <f t="shared" si="219"/>
        <v>0</v>
      </c>
      <c r="S298" s="86" t="str">
        <f t="shared" si="220"/>
        <v>Dummy Node</v>
      </c>
      <c r="T298" s="86" t="str">
        <f t="shared" si="221"/>
        <v>N/A</v>
      </c>
      <c r="U298" s="86" t="str">
        <f t="shared" si="222"/>
        <v>N/A</v>
      </c>
      <c r="V298" s="86">
        <f t="shared" si="223"/>
        <v>256</v>
      </c>
      <c r="W298" s="86" t="b">
        <f t="shared" si="224"/>
        <v>0</v>
      </c>
      <c r="X298" s="86" t="str">
        <f t="shared" si="225"/>
        <v>Dummy Node</v>
      </c>
      <c r="Y298" s="86" t="str">
        <f t="shared" si="226"/>
        <v>N/A</v>
      </c>
      <c r="Z298" s="86" t="str">
        <f t="shared" si="227"/>
        <v>N/A</v>
      </c>
      <c r="AA298" s="86">
        <f t="shared" si="228"/>
        <v>180</v>
      </c>
      <c r="AB298" s="86" t="b">
        <f t="shared" si="229"/>
        <v>0</v>
      </c>
      <c r="AC298" s="86" t="str">
        <f t="shared" si="230"/>
        <v>Distance</v>
      </c>
      <c r="AD298" s="86" t="str">
        <f t="shared" si="231"/>
        <v>&gt;</v>
      </c>
      <c r="AE298" s="86">
        <f t="shared" si="232"/>
        <v>381.99072265625</v>
      </c>
      <c r="AF298" s="86">
        <f t="shared" si="233"/>
        <v>35</v>
      </c>
      <c r="AG298" s="86" t="b">
        <f t="shared" si="234"/>
        <v>0</v>
      </c>
      <c r="AH298" s="86" t="str">
        <f t="shared" si="235"/>
        <v>Distance</v>
      </c>
      <c r="AI298" s="86" t="str">
        <f t="shared" si="236"/>
        <v>&gt;</v>
      </c>
      <c r="AJ298" s="86">
        <f t="shared" si="237"/>
        <v>349.830810546875</v>
      </c>
      <c r="AK298" s="86">
        <f t="shared" si="238"/>
        <v>12</v>
      </c>
      <c r="AL298" s="86" t="b">
        <f t="shared" si="239"/>
        <v>1</v>
      </c>
      <c r="AM298" s="86" t="str">
        <f t="shared" si="240"/>
        <v>Speed</v>
      </c>
      <c r="AN298" s="86" t="str">
        <f t="shared" si="241"/>
        <v>&lt;=</v>
      </c>
      <c r="AO298" s="86">
        <f t="shared" si="242"/>
        <v>26.012939453125</v>
      </c>
      <c r="AP298" s="86">
        <f t="shared" si="243"/>
        <v>10</v>
      </c>
      <c r="AQ298" s="86" t="b">
        <f t="shared" si="244"/>
        <v>0</v>
      </c>
      <c r="AR298" s="86" t="str">
        <f t="shared" si="245"/>
        <v>GEBR</v>
      </c>
      <c r="AS298" s="86" t="str">
        <f t="shared" si="246"/>
        <v>&gt;</v>
      </c>
      <c r="AT298" s="86">
        <f t="shared" si="247"/>
        <v>1.046142578125</v>
      </c>
      <c r="AU298" s="86">
        <f t="shared" si="248"/>
        <v>7</v>
      </c>
      <c r="AV298" s="86" t="b">
        <f t="shared" si="249"/>
        <v>0</v>
      </c>
      <c r="AW298" s="86" t="str">
        <f t="shared" si="250"/>
        <v>Speed</v>
      </c>
      <c r="AX298" s="86" t="str">
        <f t="shared" si="251"/>
        <v>&gt;</v>
      </c>
      <c r="AY298" s="86">
        <f t="shared" si="252"/>
        <v>21.949951171875</v>
      </c>
      <c r="AZ298" s="86">
        <f t="shared" si="253"/>
        <v>2</v>
      </c>
      <c r="BA298" s="86" t="b">
        <f t="shared" si="254"/>
        <v>1</v>
      </c>
      <c r="BB298" s="86" t="str">
        <f t="shared" si="255"/>
        <v>Distance</v>
      </c>
      <c r="BC298" s="86" t="str">
        <f t="shared" si="256"/>
        <v>&lt;=</v>
      </c>
      <c r="BD298" s="86">
        <f t="shared" si="257"/>
        <v>500.308837890625</v>
      </c>
      <c r="BE298" s="86">
        <f t="shared" si="258"/>
        <v>0</v>
      </c>
      <c r="BF298" s="86" t="b">
        <f t="shared" si="259"/>
        <v>0</v>
      </c>
      <c r="BG298" s="86" t="str">
        <f t="shared" si="260"/>
        <v>Distance</v>
      </c>
      <c r="BH298" s="86" t="str">
        <f t="shared" si="261"/>
        <v>&gt;</v>
      </c>
      <c r="BI298" s="86">
        <f t="shared" si="262"/>
        <v>341.0556640625</v>
      </c>
      <c r="BJ298" s="15">
        <f t="shared" si="263"/>
        <v>0</v>
      </c>
      <c r="BK298" s="15" t="str">
        <f t="shared" si="264"/>
        <v>Distance&gt;381,99072265625 AND Distance&gt;349,830810546875 AND Speed&lt;=26,012939453125 AND GEBR&gt;1,046142578125 AND Speed&gt;21,949951171875 AND Distance&lt;=500,308837890625 AND Distance&gt;341,0556640625</v>
      </c>
      <c r="BM298"/>
      <c r="BN298"/>
      <c r="BO298"/>
    </row>
    <row r="299" spans="1:67">
      <c r="A299" s="15">
        <v>296</v>
      </c>
      <c r="B299" s="15">
        <v>-2</v>
      </c>
      <c r="C299" s="15">
        <v>-8192</v>
      </c>
      <c r="D299" s="15">
        <f t="shared" si="212"/>
        <v>-1</v>
      </c>
      <c r="E299" s="15">
        <f t="shared" si="213"/>
        <v>0</v>
      </c>
      <c r="F299" s="15">
        <f t="shared" si="214"/>
        <v>-1</v>
      </c>
      <c r="G299" s="15">
        <v>565</v>
      </c>
      <c r="H299" s="15">
        <v>566</v>
      </c>
      <c r="I299" s="15">
        <v>203</v>
      </c>
      <c r="J299" s="15">
        <v>8</v>
      </c>
      <c r="K299" s="15">
        <v>763</v>
      </c>
      <c r="L299" s="15">
        <v>0</v>
      </c>
      <c r="M299" s="15">
        <f t="shared" si="215"/>
        <v>0</v>
      </c>
      <c r="O299" s="86">
        <f t="shared" si="216"/>
        <v>763</v>
      </c>
      <c r="P299" s="86">
        <f t="shared" si="217"/>
        <v>0</v>
      </c>
      <c r="Q299" s="86">
        <f t="shared" si="218"/>
        <v>549</v>
      </c>
      <c r="R299" s="86" t="b">
        <f t="shared" si="219"/>
        <v>1</v>
      </c>
      <c r="S299" s="86" t="str">
        <f t="shared" si="220"/>
        <v>Dummy Node</v>
      </c>
      <c r="T299" s="86" t="str">
        <f t="shared" si="221"/>
        <v>N/A</v>
      </c>
      <c r="U299" s="86" t="str">
        <f t="shared" si="222"/>
        <v>N/A</v>
      </c>
      <c r="V299" s="86">
        <f t="shared" si="223"/>
        <v>269</v>
      </c>
      <c r="W299" s="86" t="b">
        <f t="shared" si="224"/>
        <v>1</v>
      </c>
      <c r="X299" s="86" t="str">
        <f t="shared" si="225"/>
        <v>Dummy Node</v>
      </c>
      <c r="Y299" s="86" t="str">
        <f t="shared" si="226"/>
        <v>N/A</v>
      </c>
      <c r="Z299" s="86" t="str">
        <f t="shared" si="227"/>
        <v>N/A</v>
      </c>
      <c r="AA299" s="86">
        <f t="shared" si="228"/>
        <v>115</v>
      </c>
      <c r="AB299" s="86" t="b">
        <f t="shared" si="229"/>
        <v>1</v>
      </c>
      <c r="AC299" s="86" t="str">
        <f t="shared" si="230"/>
        <v>Distance</v>
      </c>
      <c r="AD299" s="86" t="str">
        <f t="shared" si="231"/>
        <v>&lt;=</v>
      </c>
      <c r="AE299" s="86">
        <f t="shared" si="232"/>
        <v>544.5888671875</v>
      </c>
      <c r="AF299" s="86">
        <f t="shared" si="233"/>
        <v>114</v>
      </c>
      <c r="AG299" s="86" t="b">
        <f t="shared" si="234"/>
        <v>1</v>
      </c>
      <c r="AH299" s="86" t="str">
        <f t="shared" si="235"/>
        <v>GEBR</v>
      </c>
      <c r="AI299" s="86" t="str">
        <f t="shared" si="236"/>
        <v>&lt;=</v>
      </c>
      <c r="AJ299" s="86">
        <f t="shared" si="237"/>
        <v>0.715087890625</v>
      </c>
      <c r="AK299" s="86">
        <f t="shared" si="238"/>
        <v>31</v>
      </c>
      <c r="AL299" s="86" t="b">
        <f t="shared" si="239"/>
        <v>0</v>
      </c>
      <c r="AM299" s="86" t="str">
        <f t="shared" si="240"/>
        <v>Speed</v>
      </c>
      <c r="AN299" s="86" t="str">
        <f t="shared" si="241"/>
        <v>&gt;</v>
      </c>
      <c r="AO299" s="86">
        <f t="shared" si="242"/>
        <v>23.613037109375</v>
      </c>
      <c r="AP299" s="86">
        <f t="shared" si="243"/>
        <v>29</v>
      </c>
      <c r="AQ299" s="86" t="b">
        <f t="shared" si="244"/>
        <v>1</v>
      </c>
      <c r="AR299" s="86" t="str">
        <f t="shared" si="245"/>
        <v>Speed</v>
      </c>
      <c r="AS299" s="86" t="str">
        <f t="shared" si="246"/>
        <v>&lt;=</v>
      </c>
      <c r="AT299" s="86">
        <f t="shared" si="247"/>
        <v>24.882080078125</v>
      </c>
      <c r="AU299" s="86">
        <f t="shared" si="248"/>
        <v>8</v>
      </c>
      <c r="AV299" s="86" t="b">
        <f t="shared" si="249"/>
        <v>1</v>
      </c>
      <c r="AW299" s="86" t="str">
        <f t="shared" si="250"/>
        <v>Distance</v>
      </c>
      <c r="AX299" s="86" t="str">
        <f t="shared" si="251"/>
        <v>&lt;=</v>
      </c>
      <c r="AY299" s="86">
        <f t="shared" si="252"/>
        <v>579.99755859375</v>
      </c>
      <c r="AZ299" s="86">
        <f t="shared" si="253"/>
        <v>2</v>
      </c>
      <c r="BA299" s="86" t="b">
        <f t="shared" si="254"/>
        <v>0</v>
      </c>
      <c r="BB299" s="86" t="str">
        <f t="shared" si="255"/>
        <v>Distance</v>
      </c>
      <c r="BC299" s="86" t="str">
        <f t="shared" si="256"/>
        <v>&gt;</v>
      </c>
      <c r="BD299" s="86">
        <f t="shared" si="257"/>
        <v>500.308837890625</v>
      </c>
      <c r="BE299" s="86">
        <f t="shared" si="258"/>
        <v>0</v>
      </c>
      <c r="BF299" s="86" t="b">
        <f t="shared" si="259"/>
        <v>0</v>
      </c>
      <c r="BG299" s="86" t="str">
        <f t="shared" si="260"/>
        <v>Distance</v>
      </c>
      <c r="BH299" s="86" t="str">
        <f t="shared" si="261"/>
        <v>&gt;</v>
      </c>
      <c r="BI299" s="86">
        <f t="shared" si="262"/>
        <v>341.0556640625</v>
      </c>
      <c r="BJ299" s="15">
        <f t="shared" si="263"/>
        <v>1</v>
      </c>
      <c r="BK299" s="15" t="str">
        <f t="shared" si="264"/>
        <v>Distance&lt;=544,5888671875 AND GEBR&lt;=0,715087890625 AND Speed&gt;23,613037109375 AND Speed&lt;=24,882080078125 AND Distance&lt;=579,99755859375 AND Distance&gt;500,308837890625 AND Distance&gt;341,0556640625</v>
      </c>
      <c r="BM299"/>
      <c r="BN299"/>
      <c r="BO299"/>
    </row>
    <row r="300" spans="1:67">
      <c r="A300" s="15">
        <v>297</v>
      </c>
      <c r="B300" s="15">
        <v>-2</v>
      </c>
      <c r="C300" s="15">
        <v>-8192</v>
      </c>
      <c r="D300" s="15">
        <f t="shared" si="212"/>
        <v>-1</v>
      </c>
      <c r="E300" s="15">
        <f t="shared" si="213"/>
        <v>0</v>
      </c>
      <c r="F300" s="15">
        <f t="shared" si="214"/>
        <v>-1</v>
      </c>
      <c r="G300" s="15">
        <v>-1</v>
      </c>
      <c r="H300" s="15">
        <v>-1</v>
      </c>
      <c r="I300" s="15">
        <v>295</v>
      </c>
      <c r="J300" s="15">
        <v>9</v>
      </c>
      <c r="K300" s="15">
        <v>764</v>
      </c>
      <c r="L300" s="15">
        <v>98</v>
      </c>
      <c r="M300" s="15">
        <f t="shared" si="215"/>
        <v>2.392578125E-2</v>
      </c>
      <c r="O300" s="86">
        <f t="shared" si="216"/>
        <v>764</v>
      </c>
      <c r="P300" s="86">
        <f t="shared" si="217"/>
        <v>0</v>
      </c>
      <c r="Q300" s="86">
        <f t="shared" si="218"/>
        <v>549</v>
      </c>
      <c r="R300" s="86" t="b">
        <f t="shared" si="219"/>
        <v>0</v>
      </c>
      <c r="S300" s="86" t="str">
        <f t="shared" si="220"/>
        <v>Dummy Node</v>
      </c>
      <c r="T300" s="86" t="str">
        <f t="shared" si="221"/>
        <v>N/A</v>
      </c>
      <c r="U300" s="86" t="str">
        <f t="shared" si="222"/>
        <v>N/A</v>
      </c>
      <c r="V300" s="86">
        <f t="shared" si="223"/>
        <v>269</v>
      </c>
      <c r="W300" s="86" t="b">
        <f t="shared" si="224"/>
        <v>1</v>
      </c>
      <c r="X300" s="86" t="str">
        <f t="shared" si="225"/>
        <v>Dummy Node</v>
      </c>
      <c r="Y300" s="86" t="str">
        <f t="shared" si="226"/>
        <v>N/A</v>
      </c>
      <c r="Z300" s="86" t="str">
        <f t="shared" si="227"/>
        <v>N/A</v>
      </c>
      <c r="AA300" s="86">
        <f t="shared" si="228"/>
        <v>115</v>
      </c>
      <c r="AB300" s="86" t="b">
        <f t="shared" si="229"/>
        <v>1</v>
      </c>
      <c r="AC300" s="86" t="str">
        <f t="shared" si="230"/>
        <v>Distance</v>
      </c>
      <c r="AD300" s="86" t="str">
        <f t="shared" si="231"/>
        <v>&lt;=</v>
      </c>
      <c r="AE300" s="86">
        <f t="shared" si="232"/>
        <v>544.5888671875</v>
      </c>
      <c r="AF300" s="86">
        <f t="shared" si="233"/>
        <v>114</v>
      </c>
      <c r="AG300" s="86" t="b">
        <f t="shared" si="234"/>
        <v>1</v>
      </c>
      <c r="AH300" s="86" t="str">
        <f t="shared" si="235"/>
        <v>GEBR</v>
      </c>
      <c r="AI300" s="86" t="str">
        <f t="shared" si="236"/>
        <v>&lt;=</v>
      </c>
      <c r="AJ300" s="86">
        <f t="shared" si="237"/>
        <v>0.715087890625</v>
      </c>
      <c r="AK300" s="86">
        <f t="shared" si="238"/>
        <v>31</v>
      </c>
      <c r="AL300" s="86" t="b">
        <f t="shared" si="239"/>
        <v>0</v>
      </c>
      <c r="AM300" s="86" t="str">
        <f t="shared" si="240"/>
        <v>Speed</v>
      </c>
      <c r="AN300" s="86" t="str">
        <f t="shared" si="241"/>
        <v>&gt;</v>
      </c>
      <c r="AO300" s="86">
        <f t="shared" si="242"/>
        <v>23.613037109375</v>
      </c>
      <c r="AP300" s="86">
        <f t="shared" si="243"/>
        <v>29</v>
      </c>
      <c r="AQ300" s="86" t="b">
        <f t="shared" si="244"/>
        <v>1</v>
      </c>
      <c r="AR300" s="86" t="str">
        <f t="shared" si="245"/>
        <v>Speed</v>
      </c>
      <c r="AS300" s="86" t="str">
        <f t="shared" si="246"/>
        <v>&lt;=</v>
      </c>
      <c r="AT300" s="86">
        <f t="shared" si="247"/>
        <v>24.882080078125</v>
      </c>
      <c r="AU300" s="86">
        <f t="shared" si="248"/>
        <v>8</v>
      </c>
      <c r="AV300" s="86" t="b">
        <f t="shared" si="249"/>
        <v>1</v>
      </c>
      <c r="AW300" s="86" t="str">
        <f t="shared" si="250"/>
        <v>Distance</v>
      </c>
      <c r="AX300" s="86" t="str">
        <f t="shared" si="251"/>
        <v>&lt;=</v>
      </c>
      <c r="AY300" s="86">
        <f t="shared" si="252"/>
        <v>579.99755859375</v>
      </c>
      <c r="AZ300" s="86">
        <f t="shared" si="253"/>
        <v>2</v>
      </c>
      <c r="BA300" s="86" t="b">
        <f t="shared" si="254"/>
        <v>0</v>
      </c>
      <c r="BB300" s="86" t="str">
        <f t="shared" si="255"/>
        <v>Distance</v>
      </c>
      <c r="BC300" s="86" t="str">
        <f t="shared" si="256"/>
        <v>&gt;</v>
      </c>
      <c r="BD300" s="86">
        <f t="shared" si="257"/>
        <v>500.308837890625</v>
      </c>
      <c r="BE300" s="86">
        <f t="shared" si="258"/>
        <v>0</v>
      </c>
      <c r="BF300" s="86" t="b">
        <f t="shared" si="259"/>
        <v>0</v>
      </c>
      <c r="BG300" s="86" t="str">
        <f t="shared" si="260"/>
        <v>Distance</v>
      </c>
      <c r="BH300" s="86" t="str">
        <f t="shared" si="261"/>
        <v>&gt;</v>
      </c>
      <c r="BI300" s="86">
        <f t="shared" si="262"/>
        <v>341.0556640625</v>
      </c>
      <c r="BJ300" s="15">
        <f t="shared" si="263"/>
        <v>1</v>
      </c>
      <c r="BK300" s="15" t="str">
        <f t="shared" si="264"/>
        <v>Distance&lt;=544,5888671875 AND GEBR&lt;=0,715087890625 AND Speed&gt;23,613037109375 AND Speed&lt;=24,882080078125 AND Distance&lt;=579,99755859375 AND Distance&gt;500,308837890625 AND Distance&gt;341,0556640625</v>
      </c>
      <c r="BM300"/>
      <c r="BN300"/>
      <c r="BO300"/>
    </row>
    <row r="301" spans="1:67">
      <c r="A301" s="15">
        <v>298</v>
      </c>
      <c r="B301" s="15">
        <v>-2</v>
      </c>
      <c r="C301" s="15">
        <v>-8192</v>
      </c>
      <c r="D301" s="15">
        <f t="shared" si="212"/>
        <v>-1</v>
      </c>
      <c r="E301" s="15">
        <f t="shared" si="213"/>
        <v>0</v>
      </c>
      <c r="F301" s="15">
        <f t="shared" si="214"/>
        <v>-1</v>
      </c>
      <c r="G301" s="15">
        <v>-1</v>
      </c>
      <c r="H301" s="15">
        <v>-1</v>
      </c>
      <c r="I301" s="15">
        <v>295</v>
      </c>
      <c r="J301" s="15">
        <v>9</v>
      </c>
      <c r="K301" s="15">
        <v>765</v>
      </c>
      <c r="L301" s="15">
        <v>910</v>
      </c>
      <c r="M301" s="15">
        <f t="shared" si="215"/>
        <v>0.22216796875</v>
      </c>
      <c r="O301" s="86">
        <f t="shared" si="216"/>
        <v>765</v>
      </c>
      <c r="P301" s="86">
        <f t="shared" si="217"/>
        <v>0</v>
      </c>
      <c r="Q301" s="86">
        <f t="shared" si="218"/>
        <v>550</v>
      </c>
      <c r="R301" s="86" t="b">
        <f t="shared" si="219"/>
        <v>1</v>
      </c>
      <c r="S301" s="86" t="str">
        <f t="shared" si="220"/>
        <v>Dummy Node</v>
      </c>
      <c r="T301" s="86" t="str">
        <f t="shared" si="221"/>
        <v>N/A</v>
      </c>
      <c r="U301" s="86" t="str">
        <f t="shared" si="222"/>
        <v>N/A</v>
      </c>
      <c r="V301" s="86">
        <f t="shared" si="223"/>
        <v>269</v>
      </c>
      <c r="W301" s="86" t="b">
        <f t="shared" si="224"/>
        <v>0</v>
      </c>
      <c r="X301" s="86" t="str">
        <f t="shared" si="225"/>
        <v>Dummy Node</v>
      </c>
      <c r="Y301" s="86" t="str">
        <f t="shared" si="226"/>
        <v>N/A</v>
      </c>
      <c r="Z301" s="86" t="str">
        <f t="shared" si="227"/>
        <v>N/A</v>
      </c>
      <c r="AA301" s="86">
        <f t="shared" si="228"/>
        <v>115</v>
      </c>
      <c r="AB301" s="86" t="b">
        <f t="shared" si="229"/>
        <v>1</v>
      </c>
      <c r="AC301" s="86" t="str">
        <f t="shared" si="230"/>
        <v>Distance</v>
      </c>
      <c r="AD301" s="86" t="str">
        <f t="shared" si="231"/>
        <v>&lt;=</v>
      </c>
      <c r="AE301" s="86">
        <f t="shared" si="232"/>
        <v>544.5888671875</v>
      </c>
      <c r="AF301" s="86">
        <f t="shared" si="233"/>
        <v>114</v>
      </c>
      <c r="AG301" s="86" t="b">
        <f t="shared" si="234"/>
        <v>1</v>
      </c>
      <c r="AH301" s="86" t="str">
        <f t="shared" si="235"/>
        <v>GEBR</v>
      </c>
      <c r="AI301" s="86" t="str">
        <f t="shared" si="236"/>
        <v>&lt;=</v>
      </c>
      <c r="AJ301" s="86">
        <f t="shared" si="237"/>
        <v>0.715087890625</v>
      </c>
      <c r="AK301" s="86">
        <f t="shared" si="238"/>
        <v>31</v>
      </c>
      <c r="AL301" s="86" t="b">
        <f t="shared" si="239"/>
        <v>0</v>
      </c>
      <c r="AM301" s="86" t="str">
        <f t="shared" si="240"/>
        <v>Speed</v>
      </c>
      <c r="AN301" s="86" t="str">
        <f t="shared" si="241"/>
        <v>&gt;</v>
      </c>
      <c r="AO301" s="86">
        <f t="shared" si="242"/>
        <v>23.613037109375</v>
      </c>
      <c r="AP301" s="86">
        <f t="shared" si="243"/>
        <v>29</v>
      </c>
      <c r="AQ301" s="86" t="b">
        <f t="shared" si="244"/>
        <v>1</v>
      </c>
      <c r="AR301" s="86" t="str">
        <f t="shared" si="245"/>
        <v>Speed</v>
      </c>
      <c r="AS301" s="86" t="str">
        <f t="shared" si="246"/>
        <v>&lt;=</v>
      </c>
      <c r="AT301" s="86">
        <f t="shared" si="247"/>
        <v>24.882080078125</v>
      </c>
      <c r="AU301" s="86">
        <f t="shared" si="248"/>
        <v>8</v>
      </c>
      <c r="AV301" s="86" t="b">
        <f t="shared" si="249"/>
        <v>1</v>
      </c>
      <c r="AW301" s="86" t="str">
        <f t="shared" si="250"/>
        <v>Distance</v>
      </c>
      <c r="AX301" s="86" t="str">
        <f t="shared" si="251"/>
        <v>&lt;=</v>
      </c>
      <c r="AY301" s="86">
        <f t="shared" si="252"/>
        <v>579.99755859375</v>
      </c>
      <c r="AZ301" s="86">
        <f t="shared" si="253"/>
        <v>2</v>
      </c>
      <c r="BA301" s="86" t="b">
        <f t="shared" si="254"/>
        <v>0</v>
      </c>
      <c r="BB301" s="86" t="str">
        <f t="shared" si="255"/>
        <v>Distance</v>
      </c>
      <c r="BC301" s="86" t="str">
        <f t="shared" si="256"/>
        <v>&gt;</v>
      </c>
      <c r="BD301" s="86">
        <f t="shared" si="257"/>
        <v>500.308837890625</v>
      </c>
      <c r="BE301" s="86">
        <f t="shared" si="258"/>
        <v>0</v>
      </c>
      <c r="BF301" s="86" t="b">
        <f t="shared" si="259"/>
        <v>0</v>
      </c>
      <c r="BG301" s="86" t="str">
        <f t="shared" si="260"/>
        <v>Distance</v>
      </c>
      <c r="BH301" s="86" t="str">
        <f t="shared" si="261"/>
        <v>&gt;</v>
      </c>
      <c r="BI301" s="86">
        <f t="shared" si="262"/>
        <v>341.0556640625</v>
      </c>
      <c r="BJ301" s="15">
        <f t="shared" si="263"/>
        <v>1</v>
      </c>
      <c r="BK301" s="15" t="str">
        <f t="shared" si="264"/>
        <v>Distance&lt;=544,5888671875 AND GEBR&lt;=0,715087890625 AND Speed&gt;23,613037109375 AND Speed&lt;=24,882080078125 AND Distance&lt;=579,99755859375 AND Distance&gt;500,308837890625 AND Distance&gt;341,0556640625</v>
      </c>
      <c r="BM301"/>
      <c r="BN301"/>
      <c r="BO301"/>
    </row>
    <row r="302" spans="1:67">
      <c r="A302" s="15">
        <v>299</v>
      </c>
      <c r="B302" s="15">
        <v>-2</v>
      </c>
      <c r="C302" s="15">
        <v>-8192</v>
      </c>
      <c r="D302" s="15">
        <f t="shared" si="212"/>
        <v>-1</v>
      </c>
      <c r="E302" s="15">
        <f t="shared" si="213"/>
        <v>0</v>
      </c>
      <c r="F302" s="15">
        <f t="shared" si="214"/>
        <v>-1</v>
      </c>
      <c r="G302" s="15">
        <v>-1</v>
      </c>
      <c r="H302" s="15">
        <v>-1</v>
      </c>
      <c r="I302" s="15">
        <v>200</v>
      </c>
      <c r="J302" s="15">
        <v>9</v>
      </c>
      <c r="K302" s="15">
        <v>766</v>
      </c>
      <c r="L302" s="15">
        <v>390</v>
      </c>
      <c r="M302" s="15">
        <f t="shared" si="215"/>
        <v>9.521484375E-2</v>
      </c>
      <c r="O302" s="86">
        <f t="shared" si="216"/>
        <v>766</v>
      </c>
      <c r="P302" s="86">
        <f t="shared" si="217"/>
        <v>0</v>
      </c>
      <c r="Q302" s="86">
        <f t="shared" si="218"/>
        <v>550</v>
      </c>
      <c r="R302" s="86" t="b">
        <f t="shared" si="219"/>
        <v>0</v>
      </c>
      <c r="S302" s="86" t="str">
        <f t="shared" si="220"/>
        <v>Dummy Node</v>
      </c>
      <c r="T302" s="86" t="str">
        <f t="shared" si="221"/>
        <v>N/A</v>
      </c>
      <c r="U302" s="86" t="str">
        <f t="shared" si="222"/>
        <v>N/A</v>
      </c>
      <c r="V302" s="86">
        <f t="shared" si="223"/>
        <v>269</v>
      </c>
      <c r="W302" s="86" t="b">
        <f t="shared" si="224"/>
        <v>0</v>
      </c>
      <c r="X302" s="86" t="str">
        <f t="shared" si="225"/>
        <v>Dummy Node</v>
      </c>
      <c r="Y302" s="86" t="str">
        <f t="shared" si="226"/>
        <v>N/A</v>
      </c>
      <c r="Z302" s="86" t="str">
        <f t="shared" si="227"/>
        <v>N/A</v>
      </c>
      <c r="AA302" s="86">
        <f t="shared" si="228"/>
        <v>115</v>
      </c>
      <c r="AB302" s="86" t="b">
        <f t="shared" si="229"/>
        <v>1</v>
      </c>
      <c r="AC302" s="86" t="str">
        <f t="shared" si="230"/>
        <v>Distance</v>
      </c>
      <c r="AD302" s="86" t="str">
        <f t="shared" si="231"/>
        <v>&lt;=</v>
      </c>
      <c r="AE302" s="86">
        <f t="shared" si="232"/>
        <v>544.5888671875</v>
      </c>
      <c r="AF302" s="86">
        <f t="shared" si="233"/>
        <v>114</v>
      </c>
      <c r="AG302" s="86" t="b">
        <f t="shared" si="234"/>
        <v>1</v>
      </c>
      <c r="AH302" s="86" t="str">
        <f t="shared" si="235"/>
        <v>GEBR</v>
      </c>
      <c r="AI302" s="86" t="str">
        <f t="shared" si="236"/>
        <v>&lt;=</v>
      </c>
      <c r="AJ302" s="86">
        <f t="shared" si="237"/>
        <v>0.715087890625</v>
      </c>
      <c r="AK302" s="86">
        <f t="shared" si="238"/>
        <v>31</v>
      </c>
      <c r="AL302" s="86" t="b">
        <f t="shared" si="239"/>
        <v>0</v>
      </c>
      <c r="AM302" s="86" t="str">
        <f t="shared" si="240"/>
        <v>Speed</v>
      </c>
      <c r="AN302" s="86" t="str">
        <f t="shared" si="241"/>
        <v>&gt;</v>
      </c>
      <c r="AO302" s="86">
        <f t="shared" si="242"/>
        <v>23.613037109375</v>
      </c>
      <c r="AP302" s="86">
        <f t="shared" si="243"/>
        <v>29</v>
      </c>
      <c r="AQ302" s="86" t="b">
        <f t="shared" si="244"/>
        <v>1</v>
      </c>
      <c r="AR302" s="86" t="str">
        <f t="shared" si="245"/>
        <v>Speed</v>
      </c>
      <c r="AS302" s="86" t="str">
        <f t="shared" si="246"/>
        <v>&lt;=</v>
      </c>
      <c r="AT302" s="86">
        <f t="shared" si="247"/>
        <v>24.882080078125</v>
      </c>
      <c r="AU302" s="86">
        <f t="shared" si="248"/>
        <v>8</v>
      </c>
      <c r="AV302" s="86" t="b">
        <f t="shared" si="249"/>
        <v>1</v>
      </c>
      <c r="AW302" s="86" t="str">
        <f t="shared" si="250"/>
        <v>Distance</v>
      </c>
      <c r="AX302" s="86" t="str">
        <f t="shared" si="251"/>
        <v>&lt;=</v>
      </c>
      <c r="AY302" s="86">
        <f t="shared" si="252"/>
        <v>579.99755859375</v>
      </c>
      <c r="AZ302" s="86">
        <f t="shared" si="253"/>
        <v>2</v>
      </c>
      <c r="BA302" s="86" t="b">
        <f t="shared" si="254"/>
        <v>0</v>
      </c>
      <c r="BB302" s="86" t="str">
        <f t="shared" si="255"/>
        <v>Distance</v>
      </c>
      <c r="BC302" s="86" t="str">
        <f t="shared" si="256"/>
        <v>&gt;</v>
      </c>
      <c r="BD302" s="86">
        <f t="shared" si="257"/>
        <v>500.308837890625</v>
      </c>
      <c r="BE302" s="86">
        <f t="shared" si="258"/>
        <v>0</v>
      </c>
      <c r="BF302" s="86" t="b">
        <f t="shared" si="259"/>
        <v>0</v>
      </c>
      <c r="BG302" s="86" t="str">
        <f t="shared" si="260"/>
        <v>Distance</v>
      </c>
      <c r="BH302" s="86" t="str">
        <f t="shared" si="261"/>
        <v>&gt;</v>
      </c>
      <c r="BI302" s="86">
        <f t="shared" si="262"/>
        <v>341.0556640625</v>
      </c>
      <c r="BJ302" s="15">
        <f t="shared" si="263"/>
        <v>1</v>
      </c>
      <c r="BK302" s="15" t="str">
        <f t="shared" si="264"/>
        <v>Distance&lt;=544,5888671875 AND GEBR&lt;=0,715087890625 AND Speed&gt;23,613037109375 AND Speed&lt;=24,882080078125 AND Distance&lt;=579,99755859375 AND Distance&gt;500,308837890625 AND Distance&gt;341,0556640625</v>
      </c>
      <c r="BM302"/>
      <c r="BN302"/>
      <c r="BO302"/>
    </row>
    <row r="303" spans="1:67">
      <c r="A303" s="15">
        <v>300</v>
      </c>
      <c r="B303" s="15">
        <v>-2</v>
      </c>
      <c r="C303" s="15">
        <v>-8192</v>
      </c>
      <c r="D303" s="15">
        <f t="shared" si="212"/>
        <v>-1</v>
      </c>
      <c r="E303" s="15">
        <f t="shared" si="213"/>
        <v>0</v>
      </c>
      <c r="F303" s="15">
        <f t="shared" si="214"/>
        <v>-1</v>
      </c>
      <c r="G303" s="15">
        <v>-1</v>
      </c>
      <c r="H303" s="15">
        <v>-1</v>
      </c>
      <c r="I303" s="15">
        <v>200</v>
      </c>
      <c r="J303" s="15">
        <v>9</v>
      </c>
      <c r="K303" s="15">
        <v>767</v>
      </c>
      <c r="L303" s="15">
        <v>0</v>
      </c>
      <c r="M303" s="15">
        <f t="shared" si="215"/>
        <v>0</v>
      </c>
      <c r="O303" s="86">
        <f t="shared" si="216"/>
        <v>767</v>
      </c>
      <c r="P303" s="86">
        <f t="shared" si="217"/>
        <v>0.333251953125</v>
      </c>
      <c r="Q303" s="86">
        <f t="shared" si="218"/>
        <v>559</v>
      </c>
      <c r="R303" s="86" t="b">
        <f t="shared" si="219"/>
        <v>1</v>
      </c>
      <c r="S303" s="86" t="str">
        <f t="shared" si="220"/>
        <v>Dummy Node</v>
      </c>
      <c r="T303" s="86" t="str">
        <f t="shared" si="221"/>
        <v>N/A</v>
      </c>
      <c r="U303" s="86" t="str">
        <f t="shared" si="222"/>
        <v>N/A</v>
      </c>
      <c r="V303" s="86">
        <f t="shared" si="223"/>
        <v>284</v>
      </c>
      <c r="W303" s="86" t="b">
        <f t="shared" si="224"/>
        <v>1</v>
      </c>
      <c r="X303" s="86" t="str">
        <f t="shared" si="225"/>
        <v>Dummy Node</v>
      </c>
      <c r="Y303" s="86" t="str">
        <f t="shared" si="226"/>
        <v>N/A</v>
      </c>
      <c r="Z303" s="86" t="str">
        <f t="shared" si="227"/>
        <v>N/A</v>
      </c>
      <c r="AA303" s="86">
        <f t="shared" si="228"/>
        <v>162</v>
      </c>
      <c r="AB303" s="86" t="b">
        <f t="shared" si="229"/>
        <v>0</v>
      </c>
      <c r="AC303" s="86" t="str">
        <f t="shared" si="230"/>
        <v>GEBR</v>
      </c>
      <c r="AD303" s="86" t="str">
        <f t="shared" si="231"/>
        <v>&gt;</v>
      </c>
      <c r="AE303" s="86">
        <f t="shared" si="232"/>
        <v>0.85498046875</v>
      </c>
      <c r="AF303" s="86">
        <f t="shared" si="233"/>
        <v>160</v>
      </c>
      <c r="AG303" s="86" t="b">
        <f t="shared" si="234"/>
        <v>0</v>
      </c>
      <c r="AH303" s="86" t="str">
        <f t="shared" si="235"/>
        <v>GEBR</v>
      </c>
      <c r="AI303" s="86" t="str">
        <f t="shared" si="236"/>
        <v>&gt;</v>
      </c>
      <c r="AJ303" s="86">
        <f t="shared" si="237"/>
        <v>0.715087890625</v>
      </c>
      <c r="AK303" s="86">
        <f t="shared" si="238"/>
        <v>157</v>
      </c>
      <c r="AL303" s="86" t="b">
        <f t="shared" si="239"/>
        <v>0</v>
      </c>
      <c r="AM303" s="86" t="str">
        <f t="shared" si="240"/>
        <v>Speed</v>
      </c>
      <c r="AN303" s="86" t="str">
        <f t="shared" si="241"/>
        <v>&gt;</v>
      </c>
      <c r="AO303" s="86">
        <f t="shared" si="242"/>
        <v>25.82080078125</v>
      </c>
      <c r="AP303" s="86">
        <f t="shared" si="243"/>
        <v>30</v>
      </c>
      <c r="AQ303" s="86" t="b">
        <f t="shared" si="244"/>
        <v>1</v>
      </c>
      <c r="AR303" s="86" t="str">
        <f t="shared" si="245"/>
        <v>Distance</v>
      </c>
      <c r="AS303" s="86" t="str">
        <f t="shared" si="246"/>
        <v>&lt;=</v>
      </c>
      <c r="AT303" s="86">
        <f t="shared" si="247"/>
        <v>660.4921875</v>
      </c>
      <c r="AU303" s="86">
        <f t="shared" si="248"/>
        <v>8</v>
      </c>
      <c r="AV303" s="86" t="b">
        <f t="shared" si="249"/>
        <v>0</v>
      </c>
      <c r="AW303" s="86" t="str">
        <f t="shared" si="250"/>
        <v>Distance</v>
      </c>
      <c r="AX303" s="86" t="str">
        <f t="shared" si="251"/>
        <v>&gt;</v>
      </c>
      <c r="AY303" s="86">
        <f t="shared" si="252"/>
        <v>579.99755859375</v>
      </c>
      <c r="AZ303" s="86">
        <f t="shared" si="253"/>
        <v>2</v>
      </c>
      <c r="BA303" s="86" t="b">
        <f t="shared" si="254"/>
        <v>0</v>
      </c>
      <c r="BB303" s="86" t="str">
        <f t="shared" si="255"/>
        <v>Distance</v>
      </c>
      <c r="BC303" s="86" t="str">
        <f t="shared" si="256"/>
        <v>&gt;</v>
      </c>
      <c r="BD303" s="86">
        <f t="shared" si="257"/>
        <v>500.308837890625</v>
      </c>
      <c r="BE303" s="86">
        <f t="shared" si="258"/>
        <v>0</v>
      </c>
      <c r="BF303" s="86" t="b">
        <f t="shared" si="259"/>
        <v>0</v>
      </c>
      <c r="BG303" s="86" t="str">
        <f t="shared" si="260"/>
        <v>Distance</v>
      </c>
      <c r="BH303" s="86" t="str">
        <f t="shared" si="261"/>
        <v>&gt;</v>
      </c>
      <c r="BI303" s="86">
        <f t="shared" si="262"/>
        <v>341.0556640625</v>
      </c>
      <c r="BJ303" s="15">
        <f t="shared" si="263"/>
        <v>0</v>
      </c>
      <c r="BK303" s="15" t="str">
        <f t="shared" si="264"/>
        <v>GEBR&gt;0,85498046875 AND GEBR&gt;0,715087890625 AND Speed&gt;25,82080078125 AND Distance&lt;=660,4921875 AND Distance&gt;579,99755859375 AND Distance&gt;500,308837890625 AND Distance&gt;341,0556640625</v>
      </c>
      <c r="BM303"/>
      <c r="BN303"/>
      <c r="BO303"/>
    </row>
    <row r="304" spans="1:67">
      <c r="A304" s="15">
        <v>301</v>
      </c>
      <c r="B304" s="15">
        <v>-2</v>
      </c>
      <c r="C304" s="15">
        <v>-8192</v>
      </c>
      <c r="D304" s="15">
        <f t="shared" si="212"/>
        <v>-1</v>
      </c>
      <c r="E304" s="15">
        <f t="shared" si="213"/>
        <v>0</v>
      </c>
      <c r="F304" s="15">
        <f t="shared" si="214"/>
        <v>-1</v>
      </c>
      <c r="G304" s="15">
        <v>-1</v>
      </c>
      <c r="H304" s="15">
        <v>-1</v>
      </c>
      <c r="I304" s="15">
        <v>94</v>
      </c>
      <c r="J304" s="15">
        <v>9</v>
      </c>
      <c r="K304" s="15">
        <v>768</v>
      </c>
      <c r="L304" s="15">
        <v>1365</v>
      </c>
      <c r="M304" s="15">
        <f t="shared" si="215"/>
        <v>0.333251953125</v>
      </c>
      <c r="O304" s="86">
        <f t="shared" si="216"/>
        <v>768</v>
      </c>
      <c r="P304" s="86">
        <f t="shared" si="217"/>
        <v>0.333251953125</v>
      </c>
      <c r="Q304" s="86">
        <f t="shared" si="218"/>
        <v>559</v>
      </c>
      <c r="R304" s="86" t="b">
        <f t="shared" si="219"/>
        <v>0</v>
      </c>
      <c r="S304" s="86" t="str">
        <f t="shared" si="220"/>
        <v>Dummy Node</v>
      </c>
      <c r="T304" s="86" t="str">
        <f t="shared" si="221"/>
        <v>N/A</v>
      </c>
      <c r="U304" s="86" t="str">
        <f t="shared" si="222"/>
        <v>N/A</v>
      </c>
      <c r="V304" s="86">
        <f t="shared" si="223"/>
        <v>284</v>
      </c>
      <c r="W304" s="86" t="b">
        <f t="shared" si="224"/>
        <v>1</v>
      </c>
      <c r="X304" s="86" t="str">
        <f t="shared" si="225"/>
        <v>Dummy Node</v>
      </c>
      <c r="Y304" s="86" t="str">
        <f t="shared" si="226"/>
        <v>N/A</v>
      </c>
      <c r="Z304" s="86" t="str">
        <f t="shared" si="227"/>
        <v>N/A</v>
      </c>
      <c r="AA304" s="86">
        <f t="shared" si="228"/>
        <v>162</v>
      </c>
      <c r="AB304" s="86" t="b">
        <f t="shared" si="229"/>
        <v>0</v>
      </c>
      <c r="AC304" s="86" t="str">
        <f t="shared" si="230"/>
        <v>GEBR</v>
      </c>
      <c r="AD304" s="86" t="str">
        <f t="shared" si="231"/>
        <v>&gt;</v>
      </c>
      <c r="AE304" s="86">
        <f t="shared" si="232"/>
        <v>0.85498046875</v>
      </c>
      <c r="AF304" s="86">
        <f t="shared" si="233"/>
        <v>160</v>
      </c>
      <c r="AG304" s="86" t="b">
        <f t="shared" si="234"/>
        <v>0</v>
      </c>
      <c r="AH304" s="86" t="str">
        <f t="shared" si="235"/>
        <v>GEBR</v>
      </c>
      <c r="AI304" s="86" t="str">
        <f t="shared" si="236"/>
        <v>&gt;</v>
      </c>
      <c r="AJ304" s="86">
        <f t="shared" si="237"/>
        <v>0.715087890625</v>
      </c>
      <c r="AK304" s="86">
        <f t="shared" si="238"/>
        <v>157</v>
      </c>
      <c r="AL304" s="86" t="b">
        <f t="shared" si="239"/>
        <v>0</v>
      </c>
      <c r="AM304" s="86" t="str">
        <f t="shared" si="240"/>
        <v>Speed</v>
      </c>
      <c r="AN304" s="86" t="str">
        <f t="shared" si="241"/>
        <v>&gt;</v>
      </c>
      <c r="AO304" s="86">
        <f t="shared" si="242"/>
        <v>25.82080078125</v>
      </c>
      <c r="AP304" s="86">
        <f t="shared" si="243"/>
        <v>30</v>
      </c>
      <c r="AQ304" s="86" t="b">
        <f t="shared" si="244"/>
        <v>1</v>
      </c>
      <c r="AR304" s="86" t="str">
        <f t="shared" si="245"/>
        <v>Distance</v>
      </c>
      <c r="AS304" s="86" t="str">
        <f t="shared" si="246"/>
        <v>&lt;=</v>
      </c>
      <c r="AT304" s="86">
        <f t="shared" si="247"/>
        <v>660.4921875</v>
      </c>
      <c r="AU304" s="86">
        <f t="shared" si="248"/>
        <v>8</v>
      </c>
      <c r="AV304" s="86" t="b">
        <f t="shared" si="249"/>
        <v>0</v>
      </c>
      <c r="AW304" s="86" t="str">
        <f t="shared" si="250"/>
        <v>Distance</v>
      </c>
      <c r="AX304" s="86" t="str">
        <f t="shared" si="251"/>
        <v>&gt;</v>
      </c>
      <c r="AY304" s="86">
        <f t="shared" si="252"/>
        <v>579.99755859375</v>
      </c>
      <c r="AZ304" s="86">
        <f t="shared" si="253"/>
        <v>2</v>
      </c>
      <c r="BA304" s="86" t="b">
        <f t="shared" si="254"/>
        <v>0</v>
      </c>
      <c r="BB304" s="86" t="str">
        <f t="shared" si="255"/>
        <v>Distance</v>
      </c>
      <c r="BC304" s="86" t="str">
        <f t="shared" si="256"/>
        <v>&gt;</v>
      </c>
      <c r="BD304" s="86">
        <f t="shared" si="257"/>
        <v>500.308837890625</v>
      </c>
      <c r="BE304" s="86">
        <f t="shared" si="258"/>
        <v>0</v>
      </c>
      <c r="BF304" s="86" t="b">
        <f t="shared" si="259"/>
        <v>0</v>
      </c>
      <c r="BG304" s="86" t="str">
        <f t="shared" si="260"/>
        <v>Distance</v>
      </c>
      <c r="BH304" s="86" t="str">
        <f t="shared" si="261"/>
        <v>&gt;</v>
      </c>
      <c r="BI304" s="86">
        <f t="shared" si="262"/>
        <v>341.0556640625</v>
      </c>
      <c r="BJ304" s="15">
        <f t="shared" si="263"/>
        <v>0</v>
      </c>
      <c r="BK304" s="15" t="str">
        <f t="shared" si="264"/>
        <v>GEBR&gt;0,85498046875 AND GEBR&gt;0,715087890625 AND Speed&gt;25,82080078125 AND Distance&lt;=660,4921875 AND Distance&gt;579,99755859375 AND Distance&gt;500,308837890625 AND Distance&gt;341,0556640625</v>
      </c>
      <c r="BM304"/>
      <c r="BN304"/>
      <c r="BO304"/>
    </row>
    <row r="305" spans="1:67">
      <c r="A305" s="15">
        <v>302</v>
      </c>
      <c r="B305" s="15">
        <v>-2</v>
      </c>
      <c r="C305" s="15">
        <v>-8192</v>
      </c>
      <c r="D305" s="15">
        <f t="shared" si="212"/>
        <v>-1</v>
      </c>
      <c r="E305" s="15">
        <f t="shared" si="213"/>
        <v>0</v>
      </c>
      <c r="F305" s="15">
        <f t="shared" si="214"/>
        <v>-1</v>
      </c>
      <c r="G305" s="15">
        <v>-1</v>
      </c>
      <c r="H305" s="15">
        <v>-1</v>
      </c>
      <c r="I305" s="15">
        <v>94</v>
      </c>
      <c r="J305" s="15">
        <v>9</v>
      </c>
      <c r="K305" s="15">
        <v>769</v>
      </c>
      <c r="L305" s="15">
        <v>910</v>
      </c>
      <c r="M305" s="15">
        <f t="shared" si="215"/>
        <v>0.22216796875</v>
      </c>
      <c r="O305" s="86">
        <f t="shared" si="216"/>
        <v>769</v>
      </c>
      <c r="P305" s="86">
        <f t="shared" si="217"/>
        <v>0.333251953125</v>
      </c>
      <c r="Q305" s="86">
        <f t="shared" si="218"/>
        <v>560</v>
      </c>
      <c r="R305" s="86" t="b">
        <f t="shared" si="219"/>
        <v>1</v>
      </c>
      <c r="S305" s="86" t="str">
        <f t="shared" si="220"/>
        <v>Dummy Node</v>
      </c>
      <c r="T305" s="86" t="str">
        <f t="shared" si="221"/>
        <v>N/A</v>
      </c>
      <c r="U305" s="86" t="str">
        <f t="shared" si="222"/>
        <v>N/A</v>
      </c>
      <c r="V305" s="86">
        <f t="shared" si="223"/>
        <v>284</v>
      </c>
      <c r="W305" s="86" t="b">
        <f t="shared" si="224"/>
        <v>0</v>
      </c>
      <c r="X305" s="86" t="str">
        <f t="shared" si="225"/>
        <v>Dummy Node</v>
      </c>
      <c r="Y305" s="86" t="str">
        <f t="shared" si="226"/>
        <v>N/A</v>
      </c>
      <c r="Z305" s="86" t="str">
        <f t="shared" si="227"/>
        <v>N/A</v>
      </c>
      <c r="AA305" s="86">
        <f t="shared" si="228"/>
        <v>162</v>
      </c>
      <c r="AB305" s="86" t="b">
        <f t="shared" si="229"/>
        <v>0</v>
      </c>
      <c r="AC305" s="86" t="str">
        <f t="shared" si="230"/>
        <v>GEBR</v>
      </c>
      <c r="AD305" s="86" t="str">
        <f t="shared" si="231"/>
        <v>&gt;</v>
      </c>
      <c r="AE305" s="86">
        <f t="shared" si="232"/>
        <v>0.85498046875</v>
      </c>
      <c r="AF305" s="86">
        <f t="shared" si="233"/>
        <v>160</v>
      </c>
      <c r="AG305" s="86" t="b">
        <f t="shared" si="234"/>
        <v>0</v>
      </c>
      <c r="AH305" s="86" t="str">
        <f t="shared" si="235"/>
        <v>GEBR</v>
      </c>
      <c r="AI305" s="86" t="str">
        <f t="shared" si="236"/>
        <v>&gt;</v>
      </c>
      <c r="AJ305" s="86">
        <f t="shared" si="237"/>
        <v>0.715087890625</v>
      </c>
      <c r="AK305" s="86">
        <f t="shared" si="238"/>
        <v>157</v>
      </c>
      <c r="AL305" s="86" t="b">
        <f t="shared" si="239"/>
        <v>0</v>
      </c>
      <c r="AM305" s="86" t="str">
        <f t="shared" si="240"/>
        <v>Speed</v>
      </c>
      <c r="AN305" s="86" t="str">
        <f t="shared" si="241"/>
        <v>&gt;</v>
      </c>
      <c r="AO305" s="86">
        <f t="shared" si="242"/>
        <v>25.82080078125</v>
      </c>
      <c r="AP305" s="86">
        <f t="shared" si="243"/>
        <v>30</v>
      </c>
      <c r="AQ305" s="86" t="b">
        <f t="shared" si="244"/>
        <v>1</v>
      </c>
      <c r="AR305" s="86" t="str">
        <f t="shared" si="245"/>
        <v>Distance</v>
      </c>
      <c r="AS305" s="86" t="str">
        <f t="shared" si="246"/>
        <v>&lt;=</v>
      </c>
      <c r="AT305" s="86">
        <f t="shared" si="247"/>
        <v>660.4921875</v>
      </c>
      <c r="AU305" s="86">
        <f t="shared" si="248"/>
        <v>8</v>
      </c>
      <c r="AV305" s="86" t="b">
        <f t="shared" si="249"/>
        <v>0</v>
      </c>
      <c r="AW305" s="86" t="str">
        <f t="shared" si="250"/>
        <v>Distance</v>
      </c>
      <c r="AX305" s="86" t="str">
        <f t="shared" si="251"/>
        <v>&gt;</v>
      </c>
      <c r="AY305" s="86">
        <f t="shared" si="252"/>
        <v>579.99755859375</v>
      </c>
      <c r="AZ305" s="86">
        <f t="shared" si="253"/>
        <v>2</v>
      </c>
      <c r="BA305" s="86" t="b">
        <f t="shared" si="254"/>
        <v>0</v>
      </c>
      <c r="BB305" s="86" t="str">
        <f t="shared" si="255"/>
        <v>Distance</v>
      </c>
      <c r="BC305" s="86" t="str">
        <f t="shared" si="256"/>
        <v>&gt;</v>
      </c>
      <c r="BD305" s="86">
        <f t="shared" si="257"/>
        <v>500.308837890625</v>
      </c>
      <c r="BE305" s="86">
        <f t="shared" si="258"/>
        <v>0</v>
      </c>
      <c r="BF305" s="86" t="b">
        <f t="shared" si="259"/>
        <v>0</v>
      </c>
      <c r="BG305" s="86" t="str">
        <f t="shared" si="260"/>
        <v>Distance</v>
      </c>
      <c r="BH305" s="86" t="str">
        <f t="shared" si="261"/>
        <v>&gt;</v>
      </c>
      <c r="BI305" s="86">
        <f t="shared" si="262"/>
        <v>341.0556640625</v>
      </c>
      <c r="BJ305" s="15">
        <f t="shared" si="263"/>
        <v>0</v>
      </c>
      <c r="BK305" s="15" t="str">
        <f t="shared" si="264"/>
        <v>GEBR&gt;0,85498046875 AND GEBR&gt;0,715087890625 AND Speed&gt;25,82080078125 AND Distance&lt;=660,4921875 AND Distance&gt;579,99755859375 AND Distance&gt;500,308837890625 AND Distance&gt;341,0556640625</v>
      </c>
      <c r="BM305"/>
      <c r="BN305"/>
      <c r="BO305"/>
    </row>
    <row r="306" spans="1:67">
      <c r="A306" s="15">
        <v>303</v>
      </c>
      <c r="B306" s="15">
        <v>-2</v>
      </c>
      <c r="C306" s="15">
        <v>-8192</v>
      </c>
      <c r="D306" s="15">
        <f t="shared" si="212"/>
        <v>-1</v>
      </c>
      <c r="E306" s="15">
        <f t="shared" si="213"/>
        <v>0</v>
      </c>
      <c r="F306" s="15">
        <f t="shared" si="214"/>
        <v>-1</v>
      </c>
      <c r="G306" s="15">
        <v>-1</v>
      </c>
      <c r="H306" s="15">
        <v>-1</v>
      </c>
      <c r="I306" s="15">
        <v>206</v>
      </c>
      <c r="J306" s="15">
        <v>9</v>
      </c>
      <c r="K306" s="15">
        <v>770</v>
      </c>
      <c r="L306" s="15">
        <v>455</v>
      </c>
      <c r="M306" s="15">
        <f t="shared" si="215"/>
        <v>0.111083984375</v>
      </c>
      <c r="O306" s="86">
        <f t="shared" si="216"/>
        <v>770</v>
      </c>
      <c r="P306" s="86">
        <f t="shared" si="217"/>
        <v>0.333251953125</v>
      </c>
      <c r="Q306" s="86">
        <f t="shared" si="218"/>
        <v>560</v>
      </c>
      <c r="R306" s="86" t="b">
        <f t="shared" si="219"/>
        <v>0</v>
      </c>
      <c r="S306" s="86" t="str">
        <f t="shared" si="220"/>
        <v>Dummy Node</v>
      </c>
      <c r="T306" s="86" t="str">
        <f t="shared" si="221"/>
        <v>N/A</v>
      </c>
      <c r="U306" s="86" t="str">
        <f t="shared" si="222"/>
        <v>N/A</v>
      </c>
      <c r="V306" s="86">
        <f t="shared" si="223"/>
        <v>284</v>
      </c>
      <c r="W306" s="86" t="b">
        <f t="shared" si="224"/>
        <v>0</v>
      </c>
      <c r="X306" s="86" t="str">
        <f t="shared" si="225"/>
        <v>Dummy Node</v>
      </c>
      <c r="Y306" s="86" t="str">
        <f t="shared" si="226"/>
        <v>N/A</v>
      </c>
      <c r="Z306" s="86" t="str">
        <f t="shared" si="227"/>
        <v>N/A</v>
      </c>
      <c r="AA306" s="86">
        <f t="shared" si="228"/>
        <v>162</v>
      </c>
      <c r="AB306" s="86" t="b">
        <f t="shared" si="229"/>
        <v>0</v>
      </c>
      <c r="AC306" s="86" t="str">
        <f t="shared" si="230"/>
        <v>GEBR</v>
      </c>
      <c r="AD306" s="86" t="str">
        <f t="shared" si="231"/>
        <v>&gt;</v>
      </c>
      <c r="AE306" s="86">
        <f t="shared" si="232"/>
        <v>0.85498046875</v>
      </c>
      <c r="AF306" s="86">
        <f t="shared" si="233"/>
        <v>160</v>
      </c>
      <c r="AG306" s="86" t="b">
        <f t="shared" si="234"/>
        <v>0</v>
      </c>
      <c r="AH306" s="86" t="str">
        <f t="shared" si="235"/>
        <v>GEBR</v>
      </c>
      <c r="AI306" s="86" t="str">
        <f t="shared" si="236"/>
        <v>&gt;</v>
      </c>
      <c r="AJ306" s="86">
        <f t="shared" si="237"/>
        <v>0.715087890625</v>
      </c>
      <c r="AK306" s="86">
        <f t="shared" si="238"/>
        <v>157</v>
      </c>
      <c r="AL306" s="86" t="b">
        <f t="shared" si="239"/>
        <v>0</v>
      </c>
      <c r="AM306" s="86" t="str">
        <f t="shared" si="240"/>
        <v>Speed</v>
      </c>
      <c r="AN306" s="86" t="str">
        <f t="shared" si="241"/>
        <v>&gt;</v>
      </c>
      <c r="AO306" s="86">
        <f t="shared" si="242"/>
        <v>25.82080078125</v>
      </c>
      <c r="AP306" s="86">
        <f t="shared" si="243"/>
        <v>30</v>
      </c>
      <c r="AQ306" s="86" t="b">
        <f t="shared" si="244"/>
        <v>1</v>
      </c>
      <c r="AR306" s="86" t="str">
        <f t="shared" si="245"/>
        <v>Distance</v>
      </c>
      <c r="AS306" s="86" t="str">
        <f t="shared" si="246"/>
        <v>&lt;=</v>
      </c>
      <c r="AT306" s="86">
        <f t="shared" si="247"/>
        <v>660.4921875</v>
      </c>
      <c r="AU306" s="86">
        <f t="shared" si="248"/>
        <v>8</v>
      </c>
      <c r="AV306" s="86" t="b">
        <f t="shared" si="249"/>
        <v>0</v>
      </c>
      <c r="AW306" s="86" t="str">
        <f t="shared" si="250"/>
        <v>Distance</v>
      </c>
      <c r="AX306" s="86" t="str">
        <f t="shared" si="251"/>
        <v>&gt;</v>
      </c>
      <c r="AY306" s="86">
        <f t="shared" si="252"/>
        <v>579.99755859375</v>
      </c>
      <c r="AZ306" s="86">
        <f t="shared" si="253"/>
        <v>2</v>
      </c>
      <c r="BA306" s="86" t="b">
        <f t="shared" si="254"/>
        <v>0</v>
      </c>
      <c r="BB306" s="86" t="str">
        <f t="shared" si="255"/>
        <v>Distance</v>
      </c>
      <c r="BC306" s="86" t="str">
        <f t="shared" si="256"/>
        <v>&gt;</v>
      </c>
      <c r="BD306" s="86">
        <f t="shared" si="257"/>
        <v>500.308837890625</v>
      </c>
      <c r="BE306" s="86">
        <f t="shared" si="258"/>
        <v>0</v>
      </c>
      <c r="BF306" s="86" t="b">
        <f t="shared" si="259"/>
        <v>0</v>
      </c>
      <c r="BG306" s="86" t="str">
        <f t="shared" si="260"/>
        <v>Distance</v>
      </c>
      <c r="BH306" s="86" t="str">
        <f t="shared" si="261"/>
        <v>&gt;</v>
      </c>
      <c r="BI306" s="86">
        <f t="shared" si="262"/>
        <v>341.0556640625</v>
      </c>
      <c r="BJ306" s="15">
        <f t="shared" si="263"/>
        <v>0</v>
      </c>
      <c r="BK306" s="15" t="str">
        <f t="shared" si="264"/>
        <v>GEBR&gt;0,85498046875 AND GEBR&gt;0,715087890625 AND Speed&gt;25,82080078125 AND Distance&lt;=660,4921875 AND Distance&gt;579,99755859375 AND Distance&gt;500,308837890625 AND Distance&gt;341,0556640625</v>
      </c>
      <c r="BM306"/>
      <c r="BN306"/>
      <c r="BO306"/>
    </row>
    <row r="307" spans="1:67">
      <c r="A307" s="15">
        <v>304</v>
      </c>
      <c r="B307" s="15">
        <v>-2</v>
      </c>
      <c r="C307" s="15">
        <v>-8192</v>
      </c>
      <c r="D307" s="15">
        <f t="shared" si="212"/>
        <v>-1</v>
      </c>
      <c r="E307" s="15">
        <f t="shared" si="213"/>
        <v>0</v>
      </c>
      <c r="F307" s="15">
        <f t="shared" si="214"/>
        <v>-1</v>
      </c>
      <c r="G307" s="15">
        <v>-1</v>
      </c>
      <c r="H307" s="15">
        <v>-1</v>
      </c>
      <c r="I307" s="15">
        <v>206</v>
      </c>
      <c r="J307" s="15">
        <v>9</v>
      </c>
      <c r="K307" s="15">
        <v>775</v>
      </c>
      <c r="L307" s="15">
        <v>0</v>
      </c>
      <c r="M307" s="15">
        <f t="shared" si="215"/>
        <v>0</v>
      </c>
      <c r="O307" s="86">
        <f t="shared" si="216"/>
        <v>775</v>
      </c>
      <c r="P307" s="86">
        <f t="shared" si="217"/>
        <v>0.333251953125</v>
      </c>
      <c r="Q307" s="86">
        <f t="shared" si="218"/>
        <v>581</v>
      </c>
      <c r="R307" s="86" t="b">
        <f t="shared" si="219"/>
        <v>1</v>
      </c>
      <c r="S307" s="86" t="str">
        <f t="shared" si="220"/>
        <v>Dummy Node</v>
      </c>
      <c r="T307" s="86" t="str">
        <f t="shared" si="221"/>
        <v>N/A</v>
      </c>
      <c r="U307" s="86" t="str">
        <f t="shared" si="222"/>
        <v>N/A</v>
      </c>
      <c r="V307" s="86">
        <f t="shared" si="223"/>
        <v>324</v>
      </c>
      <c r="W307" s="86" t="b">
        <f t="shared" si="224"/>
        <v>1</v>
      </c>
      <c r="X307" s="86" t="str">
        <f t="shared" si="225"/>
        <v>Dummy Node</v>
      </c>
      <c r="Y307" s="86" t="str">
        <f t="shared" si="226"/>
        <v>N/A</v>
      </c>
      <c r="Z307" s="86" t="str">
        <f t="shared" si="227"/>
        <v>N/A</v>
      </c>
      <c r="AA307" s="86">
        <f t="shared" si="228"/>
        <v>321</v>
      </c>
      <c r="AB307" s="86" t="b">
        <f t="shared" si="229"/>
        <v>0</v>
      </c>
      <c r="AC307" s="86" t="str">
        <f t="shared" si="230"/>
        <v>GEBR</v>
      </c>
      <c r="AD307" s="86" t="str">
        <f t="shared" si="231"/>
        <v>&gt;</v>
      </c>
      <c r="AE307" s="86">
        <f t="shared" si="232"/>
        <v>1.046142578125</v>
      </c>
      <c r="AF307" s="86">
        <f t="shared" si="233"/>
        <v>34</v>
      </c>
      <c r="AG307" s="86" t="b">
        <f t="shared" si="234"/>
        <v>1</v>
      </c>
      <c r="AH307" s="86" t="str">
        <f t="shared" si="235"/>
        <v>Distance</v>
      </c>
      <c r="AI307" s="86" t="str">
        <f t="shared" si="236"/>
        <v>&lt;=</v>
      </c>
      <c r="AJ307" s="86">
        <f t="shared" si="237"/>
        <v>512.269775390625</v>
      </c>
      <c r="AK307" s="86">
        <f t="shared" si="238"/>
        <v>32</v>
      </c>
      <c r="AL307" s="86" t="b">
        <f t="shared" si="239"/>
        <v>0</v>
      </c>
      <c r="AM307" s="86" t="str">
        <f t="shared" si="240"/>
        <v>GEBR</v>
      </c>
      <c r="AN307" s="86" t="str">
        <f t="shared" si="241"/>
        <v>&gt;</v>
      </c>
      <c r="AO307" s="86">
        <f t="shared" si="242"/>
        <v>0.85498046875</v>
      </c>
      <c r="AP307" s="86">
        <f t="shared" si="243"/>
        <v>29</v>
      </c>
      <c r="AQ307" s="86" t="b">
        <f t="shared" si="244"/>
        <v>0</v>
      </c>
      <c r="AR307" s="86" t="str">
        <f t="shared" si="245"/>
        <v>Speed</v>
      </c>
      <c r="AS307" s="86" t="str">
        <f t="shared" si="246"/>
        <v>&gt;</v>
      </c>
      <c r="AT307" s="86">
        <f t="shared" si="247"/>
        <v>24.882080078125</v>
      </c>
      <c r="AU307" s="86">
        <f t="shared" si="248"/>
        <v>8</v>
      </c>
      <c r="AV307" s="86" t="b">
        <f t="shared" si="249"/>
        <v>1</v>
      </c>
      <c r="AW307" s="86" t="str">
        <f t="shared" si="250"/>
        <v>Distance</v>
      </c>
      <c r="AX307" s="86" t="str">
        <f t="shared" si="251"/>
        <v>&lt;=</v>
      </c>
      <c r="AY307" s="86">
        <f t="shared" si="252"/>
        <v>579.99755859375</v>
      </c>
      <c r="AZ307" s="86">
        <f t="shared" si="253"/>
        <v>2</v>
      </c>
      <c r="BA307" s="86" t="b">
        <f t="shared" si="254"/>
        <v>0</v>
      </c>
      <c r="BB307" s="86" t="str">
        <f t="shared" si="255"/>
        <v>Distance</v>
      </c>
      <c r="BC307" s="86" t="str">
        <f t="shared" si="256"/>
        <v>&gt;</v>
      </c>
      <c r="BD307" s="86">
        <f t="shared" si="257"/>
        <v>500.308837890625</v>
      </c>
      <c r="BE307" s="86">
        <f t="shared" si="258"/>
        <v>0</v>
      </c>
      <c r="BF307" s="86" t="b">
        <f t="shared" si="259"/>
        <v>0</v>
      </c>
      <c r="BG307" s="86" t="str">
        <f t="shared" si="260"/>
        <v>Distance</v>
      </c>
      <c r="BH307" s="86" t="str">
        <f t="shared" si="261"/>
        <v>&gt;</v>
      </c>
      <c r="BI307" s="86">
        <f t="shared" si="262"/>
        <v>341.0556640625</v>
      </c>
      <c r="BJ307" s="15">
        <f t="shared" si="263"/>
        <v>0</v>
      </c>
      <c r="BK307" s="15" t="str">
        <f t="shared" si="264"/>
        <v>GEBR&gt;1,046142578125 AND Distance&lt;=512,269775390625 AND GEBR&gt;0,85498046875 AND Speed&gt;24,882080078125 AND Distance&lt;=579,99755859375 AND Distance&gt;500,308837890625 AND Distance&gt;341,0556640625</v>
      </c>
      <c r="BM307"/>
      <c r="BN307"/>
      <c r="BO307"/>
    </row>
    <row r="308" spans="1:67">
      <c r="A308" s="15">
        <v>305</v>
      </c>
      <c r="B308" s="15">
        <v>-2</v>
      </c>
      <c r="C308" s="15">
        <v>-8192</v>
      </c>
      <c r="D308" s="15">
        <f t="shared" si="212"/>
        <v>-1</v>
      </c>
      <c r="E308" s="15">
        <f t="shared" si="213"/>
        <v>0</v>
      </c>
      <c r="F308" s="15">
        <f t="shared" si="214"/>
        <v>-1</v>
      </c>
      <c r="G308" s="15">
        <v>567</v>
      </c>
      <c r="H308" s="15">
        <v>568</v>
      </c>
      <c r="I308" s="15">
        <v>132</v>
      </c>
      <c r="J308" s="15">
        <v>8</v>
      </c>
      <c r="K308" s="15">
        <v>776</v>
      </c>
      <c r="L308" s="15">
        <v>683</v>
      </c>
      <c r="M308" s="15">
        <f t="shared" si="215"/>
        <v>0.166748046875</v>
      </c>
      <c r="O308" s="86">
        <f t="shared" si="216"/>
        <v>776</v>
      </c>
      <c r="P308" s="86">
        <f t="shared" si="217"/>
        <v>0.333251953125</v>
      </c>
      <c r="Q308" s="86">
        <f t="shared" si="218"/>
        <v>581</v>
      </c>
      <c r="R308" s="86" t="b">
        <f t="shared" si="219"/>
        <v>0</v>
      </c>
      <c r="S308" s="86" t="str">
        <f t="shared" si="220"/>
        <v>Dummy Node</v>
      </c>
      <c r="T308" s="86" t="str">
        <f t="shared" si="221"/>
        <v>N/A</v>
      </c>
      <c r="U308" s="86" t="str">
        <f t="shared" si="222"/>
        <v>N/A</v>
      </c>
      <c r="V308" s="86">
        <f t="shared" si="223"/>
        <v>324</v>
      </c>
      <c r="W308" s="86" t="b">
        <f t="shared" si="224"/>
        <v>1</v>
      </c>
      <c r="X308" s="86" t="str">
        <f t="shared" si="225"/>
        <v>Dummy Node</v>
      </c>
      <c r="Y308" s="86" t="str">
        <f t="shared" si="226"/>
        <v>N/A</v>
      </c>
      <c r="Z308" s="86" t="str">
        <f t="shared" si="227"/>
        <v>N/A</v>
      </c>
      <c r="AA308" s="86">
        <f t="shared" si="228"/>
        <v>321</v>
      </c>
      <c r="AB308" s="86" t="b">
        <f t="shared" si="229"/>
        <v>0</v>
      </c>
      <c r="AC308" s="86" t="str">
        <f t="shared" si="230"/>
        <v>GEBR</v>
      </c>
      <c r="AD308" s="86" t="str">
        <f t="shared" si="231"/>
        <v>&gt;</v>
      </c>
      <c r="AE308" s="86">
        <f t="shared" si="232"/>
        <v>1.046142578125</v>
      </c>
      <c r="AF308" s="86">
        <f t="shared" si="233"/>
        <v>34</v>
      </c>
      <c r="AG308" s="86" t="b">
        <f t="shared" si="234"/>
        <v>1</v>
      </c>
      <c r="AH308" s="86" t="str">
        <f t="shared" si="235"/>
        <v>Distance</v>
      </c>
      <c r="AI308" s="86" t="str">
        <f t="shared" si="236"/>
        <v>&lt;=</v>
      </c>
      <c r="AJ308" s="86">
        <f t="shared" si="237"/>
        <v>512.269775390625</v>
      </c>
      <c r="AK308" s="86">
        <f t="shared" si="238"/>
        <v>32</v>
      </c>
      <c r="AL308" s="86" t="b">
        <f t="shared" si="239"/>
        <v>0</v>
      </c>
      <c r="AM308" s="86" t="str">
        <f t="shared" si="240"/>
        <v>GEBR</v>
      </c>
      <c r="AN308" s="86" t="str">
        <f t="shared" si="241"/>
        <v>&gt;</v>
      </c>
      <c r="AO308" s="86">
        <f t="shared" si="242"/>
        <v>0.85498046875</v>
      </c>
      <c r="AP308" s="86">
        <f t="shared" si="243"/>
        <v>29</v>
      </c>
      <c r="AQ308" s="86" t="b">
        <f t="shared" si="244"/>
        <v>0</v>
      </c>
      <c r="AR308" s="86" t="str">
        <f t="shared" si="245"/>
        <v>Speed</v>
      </c>
      <c r="AS308" s="86" t="str">
        <f t="shared" si="246"/>
        <v>&gt;</v>
      </c>
      <c r="AT308" s="86">
        <f t="shared" si="247"/>
        <v>24.882080078125</v>
      </c>
      <c r="AU308" s="86">
        <f t="shared" si="248"/>
        <v>8</v>
      </c>
      <c r="AV308" s="86" t="b">
        <f t="shared" si="249"/>
        <v>1</v>
      </c>
      <c r="AW308" s="86" t="str">
        <f t="shared" si="250"/>
        <v>Distance</v>
      </c>
      <c r="AX308" s="86" t="str">
        <f t="shared" si="251"/>
        <v>&lt;=</v>
      </c>
      <c r="AY308" s="86">
        <f t="shared" si="252"/>
        <v>579.99755859375</v>
      </c>
      <c r="AZ308" s="86">
        <f t="shared" si="253"/>
        <v>2</v>
      </c>
      <c r="BA308" s="86" t="b">
        <f t="shared" si="254"/>
        <v>0</v>
      </c>
      <c r="BB308" s="86" t="str">
        <f t="shared" si="255"/>
        <v>Distance</v>
      </c>
      <c r="BC308" s="86" t="str">
        <f t="shared" si="256"/>
        <v>&gt;</v>
      </c>
      <c r="BD308" s="86">
        <f t="shared" si="257"/>
        <v>500.308837890625</v>
      </c>
      <c r="BE308" s="86">
        <f t="shared" si="258"/>
        <v>0</v>
      </c>
      <c r="BF308" s="86" t="b">
        <f t="shared" si="259"/>
        <v>0</v>
      </c>
      <c r="BG308" s="86" t="str">
        <f t="shared" si="260"/>
        <v>Distance</v>
      </c>
      <c r="BH308" s="86" t="str">
        <f t="shared" si="261"/>
        <v>&gt;</v>
      </c>
      <c r="BI308" s="86">
        <f t="shared" si="262"/>
        <v>341.0556640625</v>
      </c>
      <c r="BJ308" s="15">
        <f t="shared" si="263"/>
        <v>0</v>
      </c>
      <c r="BK308" s="15" t="str">
        <f t="shared" si="264"/>
        <v>GEBR&gt;1,046142578125 AND Distance&lt;=512,269775390625 AND GEBR&gt;0,85498046875 AND Speed&gt;24,882080078125 AND Distance&lt;=579,99755859375 AND Distance&gt;500,308837890625 AND Distance&gt;341,0556640625</v>
      </c>
      <c r="BM308"/>
      <c r="BN308"/>
      <c r="BO308"/>
    </row>
    <row r="309" spans="1:67">
      <c r="A309" s="15">
        <v>306</v>
      </c>
      <c r="B309" s="15">
        <v>-2</v>
      </c>
      <c r="C309" s="15">
        <v>-8192</v>
      </c>
      <c r="D309" s="15">
        <f t="shared" si="212"/>
        <v>-1</v>
      </c>
      <c r="E309" s="15">
        <f t="shared" si="213"/>
        <v>0</v>
      </c>
      <c r="F309" s="15">
        <f t="shared" si="214"/>
        <v>-1</v>
      </c>
      <c r="G309" s="15">
        <v>569</v>
      </c>
      <c r="H309" s="15">
        <v>570</v>
      </c>
      <c r="I309" s="15">
        <v>132</v>
      </c>
      <c r="J309" s="15">
        <v>8</v>
      </c>
      <c r="K309" s="15">
        <v>777</v>
      </c>
      <c r="L309" s="15">
        <v>1365</v>
      </c>
      <c r="M309" s="15">
        <f t="shared" si="215"/>
        <v>0.333251953125</v>
      </c>
      <c r="O309" s="86">
        <f t="shared" si="216"/>
        <v>777</v>
      </c>
      <c r="P309" s="86">
        <f t="shared" si="217"/>
        <v>0.333251953125</v>
      </c>
      <c r="Q309" s="86">
        <f t="shared" si="218"/>
        <v>582</v>
      </c>
      <c r="R309" s="86" t="b">
        <f t="shared" si="219"/>
        <v>1</v>
      </c>
      <c r="S309" s="86" t="str">
        <f t="shared" si="220"/>
        <v>Dummy Node</v>
      </c>
      <c r="T309" s="86" t="str">
        <f t="shared" si="221"/>
        <v>N/A</v>
      </c>
      <c r="U309" s="86" t="str">
        <f t="shared" si="222"/>
        <v>N/A</v>
      </c>
      <c r="V309" s="86">
        <f t="shared" si="223"/>
        <v>324</v>
      </c>
      <c r="W309" s="86" t="b">
        <f t="shared" si="224"/>
        <v>0</v>
      </c>
      <c r="X309" s="86" t="str">
        <f t="shared" si="225"/>
        <v>Dummy Node</v>
      </c>
      <c r="Y309" s="86" t="str">
        <f t="shared" si="226"/>
        <v>N/A</v>
      </c>
      <c r="Z309" s="86" t="str">
        <f t="shared" si="227"/>
        <v>N/A</v>
      </c>
      <c r="AA309" s="86">
        <f t="shared" si="228"/>
        <v>321</v>
      </c>
      <c r="AB309" s="86" t="b">
        <f t="shared" si="229"/>
        <v>0</v>
      </c>
      <c r="AC309" s="86" t="str">
        <f t="shared" si="230"/>
        <v>GEBR</v>
      </c>
      <c r="AD309" s="86" t="str">
        <f t="shared" si="231"/>
        <v>&gt;</v>
      </c>
      <c r="AE309" s="86">
        <f t="shared" si="232"/>
        <v>1.046142578125</v>
      </c>
      <c r="AF309" s="86">
        <f t="shared" si="233"/>
        <v>34</v>
      </c>
      <c r="AG309" s="86" t="b">
        <f t="shared" si="234"/>
        <v>1</v>
      </c>
      <c r="AH309" s="86" t="str">
        <f t="shared" si="235"/>
        <v>Distance</v>
      </c>
      <c r="AI309" s="86" t="str">
        <f t="shared" si="236"/>
        <v>&lt;=</v>
      </c>
      <c r="AJ309" s="86">
        <f t="shared" si="237"/>
        <v>512.269775390625</v>
      </c>
      <c r="AK309" s="86">
        <f t="shared" si="238"/>
        <v>32</v>
      </c>
      <c r="AL309" s="86" t="b">
        <f t="shared" si="239"/>
        <v>0</v>
      </c>
      <c r="AM309" s="86" t="str">
        <f t="shared" si="240"/>
        <v>GEBR</v>
      </c>
      <c r="AN309" s="86" t="str">
        <f t="shared" si="241"/>
        <v>&gt;</v>
      </c>
      <c r="AO309" s="86">
        <f t="shared" si="242"/>
        <v>0.85498046875</v>
      </c>
      <c r="AP309" s="86">
        <f t="shared" si="243"/>
        <v>29</v>
      </c>
      <c r="AQ309" s="86" t="b">
        <f t="shared" si="244"/>
        <v>0</v>
      </c>
      <c r="AR309" s="86" t="str">
        <f t="shared" si="245"/>
        <v>Speed</v>
      </c>
      <c r="AS309" s="86" t="str">
        <f t="shared" si="246"/>
        <v>&gt;</v>
      </c>
      <c r="AT309" s="86">
        <f t="shared" si="247"/>
        <v>24.882080078125</v>
      </c>
      <c r="AU309" s="86">
        <f t="shared" si="248"/>
        <v>8</v>
      </c>
      <c r="AV309" s="86" t="b">
        <f t="shared" si="249"/>
        <v>1</v>
      </c>
      <c r="AW309" s="86" t="str">
        <f t="shared" si="250"/>
        <v>Distance</v>
      </c>
      <c r="AX309" s="86" t="str">
        <f t="shared" si="251"/>
        <v>&lt;=</v>
      </c>
      <c r="AY309" s="86">
        <f t="shared" si="252"/>
        <v>579.99755859375</v>
      </c>
      <c r="AZ309" s="86">
        <f t="shared" si="253"/>
        <v>2</v>
      </c>
      <c r="BA309" s="86" t="b">
        <f t="shared" si="254"/>
        <v>0</v>
      </c>
      <c r="BB309" s="86" t="str">
        <f t="shared" si="255"/>
        <v>Distance</v>
      </c>
      <c r="BC309" s="86" t="str">
        <f t="shared" si="256"/>
        <v>&gt;</v>
      </c>
      <c r="BD309" s="86">
        <f t="shared" si="257"/>
        <v>500.308837890625</v>
      </c>
      <c r="BE309" s="86">
        <f t="shared" si="258"/>
        <v>0</v>
      </c>
      <c r="BF309" s="86" t="b">
        <f t="shared" si="259"/>
        <v>0</v>
      </c>
      <c r="BG309" s="86" t="str">
        <f t="shared" si="260"/>
        <v>Distance</v>
      </c>
      <c r="BH309" s="86" t="str">
        <f t="shared" si="261"/>
        <v>&gt;</v>
      </c>
      <c r="BI309" s="86">
        <f t="shared" si="262"/>
        <v>341.0556640625</v>
      </c>
      <c r="BJ309" s="15">
        <f t="shared" si="263"/>
        <v>0</v>
      </c>
      <c r="BK309" s="15" t="str">
        <f t="shared" si="264"/>
        <v>GEBR&gt;1,046142578125 AND Distance&lt;=512,269775390625 AND GEBR&gt;0,85498046875 AND Speed&gt;24,882080078125 AND Distance&lt;=579,99755859375 AND Distance&gt;500,308837890625 AND Distance&gt;341,0556640625</v>
      </c>
      <c r="BM309"/>
      <c r="BN309"/>
      <c r="BO309"/>
    </row>
    <row r="310" spans="1:67">
      <c r="A310" s="15">
        <v>307</v>
      </c>
      <c r="B310" s="15">
        <v>0</v>
      </c>
      <c r="C310" s="15">
        <v>1766896</v>
      </c>
      <c r="D310" s="15">
        <f t="shared" si="212"/>
        <v>431</v>
      </c>
      <c r="E310" s="15">
        <f t="shared" si="213"/>
        <v>1520</v>
      </c>
      <c r="F310" s="15">
        <f t="shared" si="214"/>
        <v>431.37109375</v>
      </c>
      <c r="G310" s="15">
        <v>309</v>
      </c>
      <c r="H310" s="15">
        <v>310</v>
      </c>
      <c r="I310" s="15">
        <v>91</v>
      </c>
      <c r="J310" s="15">
        <v>8</v>
      </c>
      <c r="K310" s="15">
        <v>778</v>
      </c>
      <c r="L310" s="15">
        <v>146</v>
      </c>
      <c r="M310" s="15">
        <f t="shared" si="215"/>
        <v>3.564453125E-2</v>
      </c>
      <c r="O310" s="86">
        <f t="shared" si="216"/>
        <v>778</v>
      </c>
      <c r="P310" s="86">
        <f t="shared" si="217"/>
        <v>0.333251953125</v>
      </c>
      <c r="Q310" s="86">
        <f t="shared" si="218"/>
        <v>582</v>
      </c>
      <c r="R310" s="86" t="b">
        <f t="shared" si="219"/>
        <v>0</v>
      </c>
      <c r="S310" s="86" t="str">
        <f t="shared" si="220"/>
        <v>Dummy Node</v>
      </c>
      <c r="T310" s="86" t="str">
        <f t="shared" si="221"/>
        <v>N/A</v>
      </c>
      <c r="U310" s="86" t="str">
        <f t="shared" si="222"/>
        <v>N/A</v>
      </c>
      <c r="V310" s="86">
        <f t="shared" si="223"/>
        <v>324</v>
      </c>
      <c r="W310" s="86" t="b">
        <f t="shared" si="224"/>
        <v>0</v>
      </c>
      <c r="X310" s="86" t="str">
        <f t="shared" si="225"/>
        <v>Dummy Node</v>
      </c>
      <c r="Y310" s="86" t="str">
        <f t="shared" si="226"/>
        <v>N/A</v>
      </c>
      <c r="Z310" s="86" t="str">
        <f t="shared" si="227"/>
        <v>N/A</v>
      </c>
      <c r="AA310" s="86">
        <f t="shared" si="228"/>
        <v>321</v>
      </c>
      <c r="AB310" s="86" t="b">
        <f t="shared" si="229"/>
        <v>0</v>
      </c>
      <c r="AC310" s="86" t="str">
        <f t="shared" si="230"/>
        <v>GEBR</v>
      </c>
      <c r="AD310" s="86" t="str">
        <f t="shared" si="231"/>
        <v>&gt;</v>
      </c>
      <c r="AE310" s="86">
        <f t="shared" si="232"/>
        <v>1.046142578125</v>
      </c>
      <c r="AF310" s="86">
        <f t="shared" si="233"/>
        <v>34</v>
      </c>
      <c r="AG310" s="86" t="b">
        <f t="shared" si="234"/>
        <v>1</v>
      </c>
      <c r="AH310" s="86" t="str">
        <f t="shared" si="235"/>
        <v>Distance</v>
      </c>
      <c r="AI310" s="86" t="str">
        <f t="shared" si="236"/>
        <v>&lt;=</v>
      </c>
      <c r="AJ310" s="86">
        <f t="shared" si="237"/>
        <v>512.269775390625</v>
      </c>
      <c r="AK310" s="86">
        <f t="shared" si="238"/>
        <v>32</v>
      </c>
      <c r="AL310" s="86" t="b">
        <f t="shared" si="239"/>
        <v>0</v>
      </c>
      <c r="AM310" s="86" t="str">
        <f t="shared" si="240"/>
        <v>GEBR</v>
      </c>
      <c r="AN310" s="86" t="str">
        <f t="shared" si="241"/>
        <v>&gt;</v>
      </c>
      <c r="AO310" s="86">
        <f t="shared" si="242"/>
        <v>0.85498046875</v>
      </c>
      <c r="AP310" s="86">
        <f t="shared" si="243"/>
        <v>29</v>
      </c>
      <c r="AQ310" s="86" t="b">
        <f t="shared" si="244"/>
        <v>0</v>
      </c>
      <c r="AR310" s="86" t="str">
        <f t="shared" si="245"/>
        <v>Speed</v>
      </c>
      <c r="AS310" s="86" t="str">
        <f t="shared" si="246"/>
        <v>&gt;</v>
      </c>
      <c r="AT310" s="86">
        <f t="shared" si="247"/>
        <v>24.882080078125</v>
      </c>
      <c r="AU310" s="86">
        <f t="shared" si="248"/>
        <v>8</v>
      </c>
      <c r="AV310" s="86" t="b">
        <f t="shared" si="249"/>
        <v>1</v>
      </c>
      <c r="AW310" s="86" t="str">
        <f t="shared" si="250"/>
        <v>Distance</v>
      </c>
      <c r="AX310" s="86" t="str">
        <f t="shared" si="251"/>
        <v>&lt;=</v>
      </c>
      <c r="AY310" s="86">
        <f t="shared" si="252"/>
        <v>579.99755859375</v>
      </c>
      <c r="AZ310" s="86">
        <f t="shared" si="253"/>
        <v>2</v>
      </c>
      <c r="BA310" s="86" t="b">
        <f t="shared" si="254"/>
        <v>0</v>
      </c>
      <c r="BB310" s="86" t="str">
        <f t="shared" si="255"/>
        <v>Distance</v>
      </c>
      <c r="BC310" s="86" t="str">
        <f t="shared" si="256"/>
        <v>&gt;</v>
      </c>
      <c r="BD310" s="86">
        <f t="shared" si="257"/>
        <v>500.308837890625</v>
      </c>
      <c r="BE310" s="86">
        <f t="shared" si="258"/>
        <v>0</v>
      </c>
      <c r="BF310" s="86" t="b">
        <f t="shared" si="259"/>
        <v>0</v>
      </c>
      <c r="BG310" s="86" t="str">
        <f t="shared" si="260"/>
        <v>Distance</v>
      </c>
      <c r="BH310" s="86" t="str">
        <f t="shared" si="261"/>
        <v>&gt;</v>
      </c>
      <c r="BI310" s="86">
        <f t="shared" si="262"/>
        <v>341.0556640625</v>
      </c>
      <c r="BJ310" s="15">
        <f t="shared" si="263"/>
        <v>0</v>
      </c>
      <c r="BK310" s="15" t="str">
        <f t="shared" si="264"/>
        <v>GEBR&gt;1,046142578125 AND Distance&lt;=512,269775390625 AND GEBR&gt;0,85498046875 AND Speed&gt;24,882080078125 AND Distance&lt;=579,99755859375 AND Distance&gt;500,308837890625 AND Distance&gt;341,0556640625</v>
      </c>
      <c r="BM310"/>
      <c r="BN310"/>
      <c r="BO310"/>
    </row>
    <row r="311" spans="1:67">
      <c r="A311" s="15">
        <v>308</v>
      </c>
      <c r="B311" s="15">
        <v>-2</v>
      </c>
      <c r="C311" s="15">
        <v>-8192</v>
      </c>
      <c r="D311" s="15">
        <f t="shared" si="212"/>
        <v>-1</v>
      </c>
      <c r="E311" s="15">
        <f t="shared" si="213"/>
        <v>0</v>
      </c>
      <c r="F311" s="15">
        <f t="shared" si="214"/>
        <v>-1</v>
      </c>
      <c r="G311" s="15">
        <v>571</v>
      </c>
      <c r="H311" s="15">
        <v>572</v>
      </c>
      <c r="I311" s="15">
        <v>91</v>
      </c>
      <c r="J311" s="15">
        <v>8</v>
      </c>
      <c r="K311" s="15">
        <v>779</v>
      </c>
      <c r="L311" s="15">
        <v>0</v>
      </c>
      <c r="M311" s="15">
        <f t="shared" si="215"/>
        <v>0</v>
      </c>
      <c r="O311" s="86">
        <f t="shared" si="216"/>
        <v>779</v>
      </c>
      <c r="P311" s="86">
        <f t="shared" si="217"/>
        <v>0</v>
      </c>
      <c r="Q311" s="86">
        <f t="shared" si="218"/>
        <v>585</v>
      </c>
      <c r="R311" s="86" t="b">
        <f t="shared" si="219"/>
        <v>1</v>
      </c>
      <c r="S311" s="86" t="str">
        <f t="shared" si="220"/>
        <v>Dummy Node</v>
      </c>
      <c r="T311" s="86" t="str">
        <f t="shared" si="221"/>
        <v>N/A</v>
      </c>
      <c r="U311" s="86" t="str">
        <f t="shared" si="222"/>
        <v>N/A</v>
      </c>
      <c r="V311" s="86">
        <f t="shared" si="223"/>
        <v>327</v>
      </c>
      <c r="W311" s="86" t="b">
        <f t="shared" si="224"/>
        <v>1</v>
      </c>
      <c r="X311" s="86" t="str">
        <f t="shared" si="225"/>
        <v>Dummy Node</v>
      </c>
      <c r="Y311" s="86" t="str">
        <f t="shared" si="226"/>
        <v>N/A</v>
      </c>
      <c r="Z311" s="86" t="str">
        <f t="shared" si="227"/>
        <v>N/A</v>
      </c>
      <c r="AA311" s="86">
        <f t="shared" si="228"/>
        <v>161</v>
      </c>
      <c r="AB311" s="86" t="b">
        <f t="shared" si="229"/>
        <v>1</v>
      </c>
      <c r="AC311" s="86" t="str">
        <f t="shared" si="230"/>
        <v>Distance</v>
      </c>
      <c r="AD311" s="86" t="str">
        <f t="shared" si="231"/>
        <v>&lt;=</v>
      </c>
      <c r="AE311" s="86">
        <f t="shared" si="232"/>
        <v>621.64013671875</v>
      </c>
      <c r="AF311" s="86">
        <f t="shared" si="233"/>
        <v>160</v>
      </c>
      <c r="AG311" s="86" t="b">
        <f t="shared" si="234"/>
        <v>1</v>
      </c>
      <c r="AH311" s="86" t="str">
        <f t="shared" si="235"/>
        <v>GEBR</v>
      </c>
      <c r="AI311" s="86" t="str">
        <f t="shared" si="236"/>
        <v>&lt;=</v>
      </c>
      <c r="AJ311" s="86">
        <f t="shared" si="237"/>
        <v>0.715087890625</v>
      </c>
      <c r="AK311" s="86">
        <f t="shared" si="238"/>
        <v>157</v>
      </c>
      <c r="AL311" s="86" t="b">
        <f t="shared" si="239"/>
        <v>0</v>
      </c>
      <c r="AM311" s="86" t="str">
        <f t="shared" si="240"/>
        <v>Speed</v>
      </c>
      <c r="AN311" s="86" t="str">
        <f t="shared" si="241"/>
        <v>&gt;</v>
      </c>
      <c r="AO311" s="86">
        <f t="shared" si="242"/>
        <v>25.82080078125</v>
      </c>
      <c r="AP311" s="86">
        <f t="shared" si="243"/>
        <v>30</v>
      </c>
      <c r="AQ311" s="86" t="b">
        <f t="shared" si="244"/>
        <v>1</v>
      </c>
      <c r="AR311" s="86" t="str">
        <f t="shared" si="245"/>
        <v>Distance</v>
      </c>
      <c r="AS311" s="86" t="str">
        <f t="shared" si="246"/>
        <v>&lt;=</v>
      </c>
      <c r="AT311" s="86">
        <f t="shared" si="247"/>
        <v>660.4921875</v>
      </c>
      <c r="AU311" s="86">
        <f t="shared" si="248"/>
        <v>8</v>
      </c>
      <c r="AV311" s="86" t="b">
        <f t="shared" si="249"/>
        <v>0</v>
      </c>
      <c r="AW311" s="86" t="str">
        <f t="shared" si="250"/>
        <v>Distance</v>
      </c>
      <c r="AX311" s="86" t="str">
        <f t="shared" si="251"/>
        <v>&gt;</v>
      </c>
      <c r="AY311" s="86">
        <f t="shared" si="252"/>
        <v>579.99755859375</v>
      </c>
      <c r="AZ311" s="86">
        <f t="shared" si="253"/>
        <v>2</v>
      </c>
      <c r="BA311" s="86" t="b">
        <f t="shared" si="254"/>
        <v>0</v>
      </c>
      <c r="BB311" s="86" t="str">
        <f t="shared" si="255"/>
        <v>Distance</v>
      </c>
      <c r="BC311" s="86" t="str">
        <f t="shared" si="256"/>
        <v>&gt;</v>
      </c>
      <c r="BD311" s="86">
        <f t="shared" si="257"/>
        <v>500.308837890625</v>
      </c>
      <c r="BE311" s="86">
        <f t="shared" si="258"/>
        <v>0</v>
      </c>
      <c r="BF311" s="86" t="b">
        <f t="shared" si="259"/>
        <v>0</v>
      </c>
      <c r="BG311" s="86" t="str">
        <f t="shared" si="260"/>
        <v>Distance</v>
      </c>
      <c r="BH311" s="86" t="str">
        <f t="shared" si="261"/>
        <v>&gt;</v>
      </c>
      <c r="BI311" s="86">
        <f t="shared" si="262"/>
        <v>341.0556640625</v>
      </c>
      <c r="BJ311" s="15">
        <f t="shared" si="263"/>
        <v>1</v>
      </c>
      <c r="BK311" s="15" t="str">
        <f t="shared" si="264"/>
        <v>Distance&lt;=621,64013671875 AND GEBR&lt;=0,715087890625 AND Speed&gt;25,82080078125 AND Distance&lt;=660,4921875 AND Distance&gt;579,99755859375 AND Distance&gt;500,308837890625 AND Distance&gt;341,0556640625</v>
      </c>
      <c r="BM311"/>
      <c r="BN311"/>
      <c r="BO311"/>
    </row>
    <row r="312" spans="1:67">
      <c r="A312" s="15">
        <v>309</v>
      </c>
      <c r="B312" s="15">
        <v>-2</v>
      </c>
      <c r="C312" s="15">
        <v>-8192</v>
      </c>
      <c r="D312" s="15">
        <f t="shared" si="212"/>
        <v>-1</v>
      </c>
      <c r="E312" s="15">
        <f t="shared" si="213"/>
        <v>0</v>
      </c>
      <c r="F312" s="15">
        <f t="shared" si="214"/>
        <v>-1</v>
      </c>
      <c r="G312" s="15">
        <v>-1</v>
      </c>
      <c r="H312" s="15">
        <v>-1</v>
      </c>
      <c r="I312" s="15">
        <v>307</v>
      </c>
      <c r="J312" s="15">
        <v>9</v>
      </c>
      <c r="K312" s="15">
        <v>780</v>
      </c>
      <c r="L312" s="15">
        <v>99</v>
      </c>
      <c r="M312" s="15">
        <f t="shared" si="215"/>
        <v>2.4169921875E-2</v>
      </c>
      <c r="O312" s="86">
        <f t="shared" si="216"/>
        <v>780</v>
      </c>
      <c r="P312" s="86">
        <f t="shared" si="217"/>
        <v>0</v>
      </c>
      <c r="Q312" s="86">
        <f t="shared" si="218"/>
        <v>585</v>
      </c>
      <c r="R312" s="86" t="b">
        <f t="shared" si="219"/>
        <v>0</v>
      </c>
      <c r="S312" s="86" t="str">
        <f t="shared" si="220"/>
        <v>Dummy Node</v>
      </c>
      <c r="T312" s="86" t="str">
        <f t="shared" si="221"/>
        <v>N/A</v>
      </c>
      <c r="U312" s="86" t="str">
        <f t="shared" si="222"/>
        <v>N/A</v>
      </c>
      <c r="V312" s="86">
        <f t="shared" si="223"/>
        <v>327</v>
      </c>
      <c r="W312" s="86" t="b">
        <f t="shared" si="224"/>
        <v>1</v>
      </c>
      <c r="X312" s="86" t="str">
        <f t="shared" si="225"/>
        <v>Dummy Node</v>
      </c>
      <c r="Y312" s="86" t="str">
        <f t="shared" si="226"/>
        <v>N/A</v>
      </c>
      <c r="Z312" s="86" t="str">
        <f t="shared" si="227"/>
        <v>N/A</v>
      </c>
      <c r="AA312" s="86">
        <f t="shared" si="228"/>
        <v>161</v>
      </c>
      <c r="AB312" s="86" t="b">
        <f t="shared" si="229"/>
        <v>1</v>
      </c>
      <c r="AC312" s="86" t="str">
        <f t="shared" si="230"/>
        <v>Distance</v>
      </c>
      <c r="AD312" s="86" t="str">
        <f t="shared" si="231"/>
        <v>&lt;=</v>
      </c>
      <c r="AE312" s="86">
        <f t="shared" si="232"/>
        <v>621.64013671875</v>
      </c>
      <c r="AF312" s="86">
        <f t="shared" si="233"/>
        <v>160</v>
      </c>
      <c r="AG312" s="86" t="b">
        <f t="shared" si="234"/>
        <v>1</v>
      </c>
      <c r="AH312" s="86" t="str">
        <f t="shared" si="235"/>
        <v>GEBR</v>
      </c>
      <c r="AI312" s="86" t="str">
        <f t="shared" si="236"/>
        <v>&lt;=</v>
      </c>
      <c r="AJ312" s="86">
        <f t="shared" si="237"/>
        <v>0.715087890625</v>
      </c>
      <c r="AK312" s="86">
        <f t="shared" si="238"/>
        <v>157</v>
      </c>
      <c r="AL312" s="86" t="b">
        <f t="shared" si="239"/>
        <v>0</v>
      </c>
      <c r="AM312" s="86" t="str">
        <f t="shared" si="240"/>
        <v>Speed</v>
      </c>
      <c r="AN312" s="86" t="str">
        <f t="shared" si="241"/>
        <v>&gt;</v>
      </c>
      <c r="AO312" s="86">
        <f t="shared" si="242"/>
        <v>25.82080078125</v>
      </c>
      <c r="AP312" s="86">
        <f t="shared" si="243"/>
        <v>30</v>
      </c>
      <c r="AQ312" s="86" t="b">
        <f t="shared" si="244"/>
        <v>1</v>
      </c>
      <c r="AR312" s="86" t="str">
        <f t="shared" si="245"/>
        <v>Distance</v>
      </c>
      <c r="AS312" s="86" t="str">
        <f t="shared" si="246"/>
        <v>&lt;=</v>
      </c>
      <c r="AT312" s="86">
        <f t="shared" si="247"/>
        <v>660.4921875</v>
      </c>
      <c r="AU312" s="86">
        <f t="shared" si="248"/>
        <v>8</v>
      </c>
      <c r="AV312" s="86" t="b">
        <f t="shared" si="249"/>
        <v>0</v>
      </c>
      <c r="AW312" s="86" t="str">
        <f t="shared" si="250"/>
        <v>Distance</v>
      </c>
      <c r="AX312" s="86" t="str">
        <f t="shared" si="251"/>
        <v>&gt;</v>
      </c>
      <c r="AY312" s="86">
        <f t="shared" si="252"/>
        <v>579.99755859375</v>
      </c>
      <c r="AZ312" s="86">
        <f t="shared" si="253"/>
        <v>2</v>
      </c>
      <c r="BA312" s="86" t="b">
        <f t="shared" si="254"/>
        <v>0</v>
      </c>
      <c r="BB312" s="86" t="str">
        <f t="shared" si="255"/>
        <v>Distance</v>
      </c>
      <c r="BC312" s="86" t="str">
        <f t="shared" si="256"/>
        <v>&gt;</v>
      </c>
      <c r="BD312" s="86">
        <f t="shared" si="257"/>
        <v>500.308837890625</v>
      </c>
      <c r="BE312" s="86">
        <f t="shared" si="258"/>
        <v>0</v>
      </c>
      <c r="BF312" s="86" t="b">
        <f t="shared" si="259"/>
        <v>0</v>
      </c>
      <c r="BG312" s="86" t="str">
        <f t="shared" si="260"/>
        <v>Distance</v>
      </c>
      <c r="BH312" s="86" t="str">
        <f t="shared" si="261"/>
        <v>&gt;</v>
      </c>
      <c r="BI312" s="86">
        <f t="shared" si="262"/>
        <v>341.0556640625</v>
      </c>
      <c r="BJ312" s="15">
        <f t="shared" si="263"/>
        <v>1</v>
      </c>
      <c r="BK312" s="15" t="str">
        <f t="shared" si="264"/>
        <v>Distance&lt;=621,64013671875 AND GEBR&lt;=0,715087890625 AND Speed&gt;25,82080078125 AND Distance&lt;=660,4921875 AND Distance&gt;579,99755859375 AND Distance&gt;500,308837890625 AND Distance&gt;341,0556640625</v>
      </c>
      <c r="BM312"/>
      <c r="BN312"/>
      <c r="BO312"/>
    </row>
    <row r="313" spans="1:67">
      <c r="A313" s="15">
        <v>310</v>
      </c>
      <c r="B313" s="15">
        <v>-2</v>
      </c>
      <c r="C313" s="15">
        <v>-8192</v>
      </c>
      <c r="D313" s="15">
        <f t="shared" si="212"/>
        <v>-1</v>
      </c>
      <c r="E313" s="15">
        <f t="shared" si="213"/>
        <v>0</v>
      </c>
      <c r="F313" s="15">
        <f t="shared" si="214"/>
        <v>-1</v>
      </c>
      <c r="G313" s="15">
        <v>-1</v>
      </c>
      <c r="H313" s="15">
        <v>-1</v>
      </c>
      <c r="I313" s="15">
        <v>307</v>
      </c>
      <c r="J313" s="15">
        <v>9</v>
      </c>
      <c r="K313" s="15">
        <v>781</v>
      </c>
      <c r="L313" s="15">
        <v>683</v>
      </c>
      <c r="M313" s="15">
        <f t="shared" si="215"/>
        <v>0.166748046875</v>
      </c>
      <c r="O313" s="86">
        <f t="shared" si="216"/>
        <v>781</v>
      </c>
      <c r="P313" s="86">
        <f t="shared" si="217"/>
        <v>0</v>
      </c>
      <c r="Q313" s="86">
        <f t="shared" si="218"/>
        <v>586</v>
      </c>
      <c r="R313" s="86" t="b">
        <f t="shared" si="219"/>
        <v>1</v>
      </c>
      <c r="S313" s="86" t="str">
        <f t="shared" si="220"/>
        <v>Dummy Node</v>
      </c>
      <c r="T313" s="86" t="str">
        <f t="shared" si="221"/>
        <v>N/A</v>
      </c>
      <c r="U313" s="86" t="str">
        <f t="shared" si="222"/>
        <v>N/A</v>
      </c>
      <c r="V313" s="86">
        <f t="shared" si="223"/>
        <v>327</v>
      </c>
      <c r="W313" s="86" t="b">
        <f t="shared" si="224"/>
        <v>0</v>
      </c>
      <c r="X313" s="86" t="str">
        <f t="shared" si="225"/>
        <v>Dummy Node</v>
      </c>
      <c r="Y313" s="86" t="str">
        <f t="shared" si="226"/>
        <v>N/A</v>
      </c>
      <c r="Z313" s="86" t="str">
        <f t="shared" si="227"/>
        <v>N/A</v>
      </c>
      <c r="AA313" s="86">
        <f t="shared" si="228"/>
        <v>161</v>
      </c>
      <c r="AB313" s="86" t="b">
        <f t="shared" si="229"/>
        <v>1</v>
      </c>
      <c r="AC313" s="86" t="str">
        <f t="shared" si="230"/>
        <v>Distance</v>
      </c>
      <c r="AD313" s="86" t="str">
        <f t="shared" si="231"/>
        <v>&lt;=</v>
      </c>
      <c r="AE313" s="86">
        <f t="shared" si="232"/>
        <v>621.64013671875</v>
      </c>
      <c r="AF313" s="86">
        <f t="shared" si="233"/>
        <v>160</v>
      </c>
      <c r="AG313" s="86" t="b">
        <f t="shared" si="234"/>
        <v>1</v>
      </c>
      <c r="AH313" s="86" t="str">
        <f t="shared" si="235"/>
        <v>GEBR</v>
      </c>
      <c r="AI313" s="86" t="str">
        <f t="shared" si="236"/>
        <v>&lt;=</v>
      </c>
      <c r="AJ313" s="86">
        <f t="shared" si="237"/>
        <v>0.715087890625</v>
      </c>
      <c r="AK313" s="86">
        <f t="shared" si="238"/>
        <v>157</v>
      </c>
      <c r="AL313" s="86" t="b">
        <f t="shared" si="239"/>
        <v>0</v>
      </c>
      <c r="AM313" s="86" t="str">
        <f t="shared" si="240"/>
        <v>Speed</v>
      </c>
      <c r="AN313" s="86" t="str">
        <f t="shared" si="241"/>
        <v>&gt;</v>
      </c>
      <c r="AO313" s="86">
        <f t="shared" si="242"/>
        <v>25.82080078125</v>
      </c>
      <c r="AP313" s="86">
        <f t="shared" si="243"/>
        <v>30</v>
      </c>
      <c r="AQ313" s="86" t="b">
        <f t="shared" si="244"/>
        <v>1</v>
      </c>
      <c r="AR313" s="86" t="str">
        <f t="shared" si="245"/>
        <v>Distance</v>
      </c>
      <c r="AS313" s="86" t="str">
        <f t="shared" si="246"/>
        <v>&lt;=</v>
      </c>
      <c r="AT313" s="86">
        <f t="shared" si="247"/>
        <v>660.4921875</v>
      </c>
      <c r="AU313" s="86">
        <f t="shared" si="248"/>
        <v>8</v>
      </c>
      <c r="AV313" s="86" t="b">
        <f t="shared" si="249"/>
        <v>0</v>
      </c>
      <c r="AW313" s="86" t="str">
        <f t="shared" si="250"/>
        <v>Distance</v>
      </c>
      <c r="AX313" s="86" t="str">
        <f t="shared" si="251"/>
        <v>&gt;</v>
      </c>
      <c r="AY313" s="86">
        <f t="shared" si="252"/>
        <v>579.99755859375</v>
      </c>
      <c r="AZ313" s="86">
        <f t="shared" si="253"/>
        <v>2</v>
      </c>
      <c r="BA313" s="86" t="b">
        <f t="shared" si="254"/>
        <v>0</v>
      </c>
      <c r="BB313" s="86" t="str">
        <f t="shared" si="255"/>
        <v>Distance</v>
      </c>
      <c r="BC313" s="86" t="str">
        <f t="shared" si="256"/>
        <v>&gt;</v>
      </c>
      <c r="BD313" s="86">
        <f t="shared" si="257"/>
        <v>500.308837890625</v>
      </c>
      <c r="BE313" s="86">
        <f t="shared" si="258"/>
        <v>0</v>
      </c>
      <c r="BF313" s="86" t="b">
        <f t="shared" si="259"/>
        <v>0</v>
      </c>
      <c r="BG313" s="86" t="str">
        <f t="shared" si="260"/>
        <v>Distance</v>
      </c>
      <c r="BH313" s="86" t="str">
        <f t="shared" si="261"/>
        <v>&gt;</v>
      </c>
      <c r="BI313" s="86">
        <f t="shared" si="262"/>
        <v>341.0556640625</v>
      </c>
      <c r="BJ313" s="15">
        <f t="shared" si="263"/>
        <v>1</v>
      </c>
      <c r="BK313" s="15" t="str">
        <f t="shared" si="264"/>
        <v>Distance&lt;=621,64013671875 AND GEBR&lt;=0,715087890625 AND Speed&gt;25,82080078125 AND Distance&lt;=660,4921875 AND Distance&gt;579,99755859375 AND Distance&gt;500,308837890625 AND Distance&gt;341,0556640625</v>
      </c>
      <c r="BM313"/>
      <c r="BN313"/>
      <c r="BO313"/>
    </row>
    <row r="314" spans="1:67">
      <c r="A314" s="15">
        <v>311</v>
      </c>
      <c r="B314" s="15">
        <v>-2</v>
      </c>
      <c r="C314" s="15">
        <v>-8192</v>
      </c>
      <c r="D314" s="15">
        <f t="shared" si="212"/>
        <v>-1</v>
      </c>
      <c r="E314" s="15">
        <f t="shared" si="213"/>
        <v>0</v>
      </c>
      <c r="F314" s="15">
        <f t="shared" si="214"/>
        <v>-1</v>
      </c>
      <c r="G314" s="15">
        <v>573</v>
      </c>
      <c r="H314" s="15">
        <v>574</v>
      </c>
      <c r="I314" s="15">
        <v>270</v>
      </c>
      <c r="J314" s="15">
        <v>8</v>
      </c>
      <c r="K314" s="15">
        <v>782</v>
      </c>
      <c r="L314" s="15">
        <v>910</v>
      </c>
      <c r="M314" s="15">
        <f t="shared" si="215"/>
        <v>0.22216796875</v>
      </c>
      <c r="O314" s="86">
        <f t="shared" si="216"/>
        <v>782</v>
      </c>
      <c r="P314" s="86">
        <f t="shared" si="217"/>
        <v>0</v>
      </c>
      <c r="Q314" s="86">
        <f t="shared" si="218"/>
        <v>586</v>
      </c>
      <c r="R314" s="86" t="b">
        <f t="shared" si="219"/>
        <v>0</v>
      </c>
      <c r="S314" s="86" t="str">
        <f t="shared" si="220"/>
        <v>Dummy Node</v>
      </c>
      <c r="T314" s="86" t="str">
        <f t="shared" si="221"/>
        <v>N/A</v>
      </c>
      <c r="U314" s="86" t="str">
        <f t="shared" si="222"/>
        <v>N/A</v>
      </c>
      <c r="V314" s="86">
        <f t="shared" si="223"/>
        <v>327</v>
      </c>
      <c r="W314" s="86" t="b">
        <f t="shared" si="224"/>
        <v>0</v>
      </c>
      <c r="X314" s="86" t="str">
        <f t="shared" si="225"/>
        <v>Dummy Node</v>
      </c>
      <c r="Y314" s="86" t="str">
        <f t="shared" si="226"/>
        <v>N/A</v>
      </c>
      <c r="Z314" s="86" t="str">
        <f t="shared" si="227"/>
        <v>N/A</v>
      </c>
      <c r="AA314" s="86">
        <f t="shared" si="228"/>
        <v>161</v>
      </c>
      <c r="AB314" s="86" t="b">
        <f t="shared" si="229"/>
        <v>1</v>
      </c>
      <c r="AC314" s="86" t="str">
        <f t="shared" si="230"/>
        <v>Distance</v>
      </c>
      <c r="AD314" s="86" t="str">
        <f t="shared" si="231"/>
        <v>&lt;=</v>
      </c>
      <c r="AE314" s="86">
        <f t="shared" si="232"/>
        <v>621.64013671875</v>
      </c>
      <c r="AF314" s="86">
        <f t="shared" si="233"/>
        <v>160</v>
      </c>
      <c r="AG314" s="86" t="b">
        <f t="shared" si="234"/>
        <v>1</v>
      </c>
      <c r="AH314" s="86" t="str">
        <f t="shared" si="235"/>
        <v>GEBR</v>
      </c>
      <c r="AI314" s="86" t="str">
        <f t="shared" si="236"/>
        <v>&lt;=</v>
      </c>
      <c r="AJ314" s="86">
        <f t="shared" si="237"/>
        <v>0.715087890625</v>
      </c>
      <c r="AK314" s="86">
        <f t="shared" si="238"/>
        <v>157</v>
      </c>
      <c r="AL314" s="86" t="b">
        <f t="shared" si="239"/>
        <v>0</v>
      </c>
      <c r="AM314" s="86" t="str">
        <f t="shared" si="240"/>
        <v>Speed</v>
      </c>
      <c r="AN314" s="86" t="str">
        <f t="shared" si="241"/>
        <v>&gt;</v>
      </c>
      <c r="AO314" s="86">
        <f t="shared" si="242"/>
        <v>25.82080078125</v>
      </c>
      <c r="AP314" s="86">
        <f t="shared" si="243"/>
        <v>30</v>
      </c>
      <c r="AQ314" s="86" t="b">
        <f t="shared" si="244"/>
        <v>1</v>
      </c>
      <c r="AR314" s="86" t="str">
        <f t="shared" si="245"/>
        <v>Distance</v>
      </c>
      <c r="AS314" s="86" t="str">
        <f t="shared" si="246"/>
        <v>&lt;=</v>
      </c>
      <c r="AT314" s="86">
        <f t="shared" si="247"/>
        <v>660.4921875</v>
      </c>
      <c r="AU314" s="86">
        <f t="shared" si="248"/>
        <v>8</v>
      </c>
      <c r="AV314" s="86" t="b">
        <f t="shared" si="249"/>
        <v>0</v>
      </c>
      <c r="AW314" s="86" t="str">
        <f t="shared" si="250"/>
        <v>Distance</v>
      </c>
      <c r="AX314" s="86" t="str">
        <f t="shared" si="251"/>
        <v>&gt;</v>
      </c>
      <c r="AY314" s="86">
        <f t="shared" si="252"/>
        <v>579.99755859375</v>
      </c>
      <c r="AZ314" s="86">
        <f t="shared" si="253"/>
        <v>2</v>
      </c>
      <c r="BA314" s="86" t="b">
        <f t="shared" si="254"/>
        <v>0</v>
      </c>
      <c r="BB314" s="86" t="str">
        <f t="shared" si="255"/>
        <v>Distance</v>
      </c>
      <c r="BC314" s="86" t="str">
        <f t="shared" si="256"/>
        <v>&gt;</v>
      </c>
      <c r="BD314" s="86">
        <f t="shared" si="257"/>
        <v>500.308837890625</v>
      </c>
      <c r="BE314" s="86">
        <f t="shared" si="258"/>
        <v>0</v>
      </c>
      <c r="BF314" s="86" t="b">
        <f t="shared" si="259"/>
        <v>0</v>
      </c>
      <c r="BG314" s="86" t="str">
        <f t="shared" si="260"/>
        <v>Distance</v>
      </c>
      <c r="BH314" s="86" t="str">
        <f t="shared" si="261"/>
        <v>&gt;</v>
      </c>
      <c r="BI314" s="86">
        <f t="shared" si="262"/>
        <v>341.0556640625</v>
      </c>
      <c r="BJ314" s="15">
        <f t="shared" si="263"/>
        <v>1</v>
      </c>
      <c r="BK314" s="15" t="str">
        <f t="shared" si="264"/>
        <v>Distance&lt;=621,64013671875 AND GEBR&lt;=0,715087890625 AND Speed&gt;25,82080078125 AND Distance&lt;=660,4921875 AND Distance&gt;579,99755859375 AND Distance&gt;500,308837890625 AND Distance&gt;341,0556640625</v>
      </c>
      <c r="BM314"/>
      <c r="BN314"/>
      <c r="BO314"/>
    </row>
    <row r="315" spans="1:67">
      <c r="A315" s="15">
        <v>312</v>
      </c>
      <c r="B315" s="15">
        <v>-2</v>
      </c>
      <c r="C315" s="15">
        <v>-8192</v>
      </c>
      <c r="D315" s="15">
        <f t="shared" si="212"/>
        <v>-1</v>
      </c>
      <c r="E315" s="15">
        <f t="shared" si="213"/>
        <v>0</v>
      </c>
      <c r="F315" s="15">
        <f t="shared" si="214"/>
        <v>-1</v>
      </c>
      <c r="G315" s="15">
        <v>575</v>
      </c>
      <c r="H315" s="15">
        <v>576</v>
      </c>
      <c r="I315" s="15">
        <v>270</v>
      </c>
      <c r="J315" s="15">
        <v>8</v>
      </c>
      <c r="K315" s="15">
        <v>783</v>
      </c>
      <c r="L315" s="15">
        <v>273</v>
      </c>
      <c r="M315" s="15">
        <f t="shared" si="215"/>
        <v>6.6650390625E-2</v>
      </c>
      <c r="O315" s="86">
        <f t="shared" si="216"/>
        <v>783</v>
      </c>
      <c r="P315" s="86">
        <f t="shared" si="217"/>
        <v>0.333251953125</v>
      </c>
      <c r="Q315" s="86">
        <f t="shared" si="218"/>
        <v>589</v>
      </c>
      <c r="R315" s="86" t="b">
        <f t="shared" si="219"/>
        <v>1</v>
      </c>
      <c r="S315" s="86" t="str">
        <f t="shared" si="220"/>
        <v>Dummy Node</v>
      </c>
      <c r="T315" s="86" t="str">
        <f t="shared" si="221"/>
        <v>N/A</v>
      </c>
      <c r="U315" s="86" t="str">
        <f t="shared" si="222"/>
        <v>N/A</v>
      </c>
      <c r="V315" s="86">
        <f t="shared" si="223"/>
        <v>333</v>
      </c>
      <c r="W315" s="86" t="b">
        <f t="shared" si="224"/>
        <v>1</v>
      </c>
      <c r="X315" s="86" t="str">
        <f t="shared" si="225"/>
        <v>Dummy Node</v>
      </c>
      <c r="Y315" s="86" t="str">
        <f t="shared" si="226"/>
        <v>N/A</v>
      </c>
      <c r="Z315" s="86" t="str">
        <f t="shared" si="227"/>
        <v>N/A</v>
      </c>
      <c r="AA315" s="86">
        <f t="shared" si="228"/>
        <v>141</v>
      </c>
      <c r="AB315" s="86" t="b">
        <f t="shared" si="229"/>
        <v>1</v>
      </c>
      <c r="AC315" s="86" t="str">
        <f t="shared" si="230"/>
        <v>Speed</v>
      </c>
      <c r="AD315" s="86" t="str">
        <f t="shared" si="231"/>
        <v>&lt;=</v>
      </c>
      <c r="AE315" s="86">
        <f t="shared" si="232"/>
        <v>8.16943359375</v>
      </c>
      <c r="AF315" s="86">
        <f t="shared" si="233"/>
        <v>27</v>
      </c>
      <c r="AG315" s="86" t="b">
        <f t="shared" si="234"/>
        <v>1</v>
      </c>
      <c r="AH315" s="86" t="str">
        <f t="shared" si="235"/>
        <v>Speed</v>
      </c>
      <c r="AI315" s="86" t="str">
        <f t="shared" si="236"/>
        <v>&lt;=</v>
      </c>
      <c r="AJ315" s="86">
        <f t="shared" si="237"/>
        <v>9.30224609375</v>
      </c>
      <c r="AK315" s="86">
        <f t="shared" si="238"/>
        <v>25</v>
      </c>
      <c r="AL315" s="86" t="b">
        <f t="shared" si="239"/>
        <v>1</v>
      </c>
      <c r="AM315" s="86" t="str">
        <f t="shared" si="240"/>
        <v>Speed</v>
      </c>
      <c r="AN315" s="86" t="str">
        <f t="shared" si="241"/>
        <v>&lt;=</v>
      </c>
      <c r="AO315" s="86">
        <f t="shared" si="242"/>
        <v>10.133544921875</v>
      </c>
      <c r="AP315" s="86">
        <f t="shared" si="243"/>
        <v>6</v>
      </c>
      <c r="AQ315" s="86" t="b">
        <f t="shared" si="244"/>
        <v>1</v>
      </c>
      <c r="AR315" s="86" t="str">
        <f t="shared" si="245"/>
        <v>Distance</v>
      </c>
      <c r="AS315" s="86" t="str">
        <f t="shared" si="246"/>
        <v>&lt;=</v>
      </c>
      <c r="AT315" s="86">
        <f t="shared" si="247"/>
        <v>121.75244140625</v>
      </c>
      <c r="AU315" s="86">
        <f t="shared" si="248"/>
        <v>3</v>
      </c>
      <c r="AV315" s="86" t="b">
        <f t="shared" si="249"/>
        <v>0</v>
      </c>
      <c r="AW315" s="86" t="str">
        <f t="shared" si="250"/>
        <v>Distance</v>
      </c>
      <c r="AX315" s="86" t="str">
        <f t="shared" si="251"/>
        <v>&gt;</v>
      </c>
      <c r="AY315" s="86">
        <f t="shared" si="252"/>
        <v>87.981201171875</v>
      </c>
      <c r="AZ315" s="86">
        <f t="shared" si="253"/>
        <v>1</v>
      </c>
      <c r="BA315" s="86" t="b">
        <f t="shared" si="254"/>
        <v>1</v>
      </c>
      <c r="BB315" s="86" t="str">
        <f t="shared" si="255"/>
        <v>Speed</v>
      </c>
      <c r="BC315" s="86" t="str">
        <f t="shared" si="256"/>
        <v>&lt;=</v>
      </c>
      <c r="BD315" s="86">
        <f t="shared" si="257"/>
        <v>12.778564453125</v>
      </c>
      <c r="BE315" s="86">
        <f t="shared" si="258"/>
        <v>0</v>
      </c>
      <c r="BF315" s="86" t="b">
        <f t="shared" si="259"/>
        <v>1</v>
      </c>
      <c r="BG315" s="86" t="str">
        <f t="shared" si="260"/>
        <v>Distance</v>
      </c>
      <c r="BH315" s="86" t="str">
        <f t="shared" si="261"/>
        <v>&lt;=</v>
      </c>
      <c r="BI315" s="86">
        <f t="shared" si="262"/>
        <v>341.0556640625</v>
      </c>
      <c r="BJ315" s="15">
        <f t="shared" si="263"/>
        <v>0</v>
      </c>
      <c r="BK315" s="15" t="str">
        <f t="shared" si="264"/>
        <v>Speed&lt;=8,16943359375 AND Speed&lt;=9,30224609375 AND Speed&lt;=10,133544921875 AND Distance&lt;=121,75244140625 AND Distance&gt;87,981201171875 AND Speed&lt;=12,778564453125 AND Distance&lt;=341,0556640625</v>
      </c>
      <c r="BM315"/>
      <c r="BN315"/>
      <c r="BO315"/>
    </row>
    <row r="316" spans="1:67">
      <c r="A316" s="15">
        <v>313</v>
      </c>
      <c r="B316" s="15">
        <v>-2</v>
      </c>
      <c r="C316" s="15">
        <v>-8192</v>
      </c>
      <c r="D316" s="15">
        <f t="shared" si="212"/>
        <v>-1</v>
      </c>
      <c r="E316" s="15">
        <f t="shared" si="213"/>
        <v>0</v>
      </c>
      <c r="F316" s="15">
        <f t="shared" si="214"/>
        <v>-1</v>
      </c>
      <c r="G316" s="15">
        <v>-1</v>
      </c>
      <c r="H316" s="15">
        <v>-1</v>
      </c>
      <c r="I316" s="15">
        <v>105</v>
      </c>
      <c r="J316" s="15">
        <v>9</v>
      </c>
      <c r="K316" s="15">
        <v>784</v>
      </c>
      <c r="L316" s="15">
        <v>0</v>
      </c>
      <c r="M316" s="15">
        <f t="shared" si="215"/>
        <v>0</v>
      </c>
      <c r="O316" s="86">
        <f t="shared" si="216"/>
        <v>784</v>
      </c>
      <c r="P316" s="86">
        <f t="shared" si="217"/>
        <v>0.333251953125</v>
      </c>
      <c r="Q316" s="86">
        <f t="shared" si="218"/>
        <v>589</v>
      </c>
      <c r="R316" s="86" t="b">
        <f t="shared" si="219"/>
        <v>0</v>
      </c>
      <c r="S316" s="86" t="str">
        <f t="shared" si="220"/>
        <v>Dummy Node</v>
      </c>
      <c r="T316" s="86" t="str">
        <f t="shared" si="221"/>
        <v>N/A</v>
      </c>
      <c r="U316" s="86" t="str">
        <f t="shared" si="222"/>
        <v>N/A</v>
      </c>
      <c r="V316" s="86">
        <f t="shared" si="223"/>
        <v>333</v>
      </c>
      <c r="W316" s="86" t="b">
        <f t="shared" si="224"/>
        <v>1</v>
      </c>
      <c r="X316" s="86" t="str">
        <f t="shared" si="225"/>
        <v>Dummy Node</v>
      </c>
      <c r="Y316" s="86" t="str">
        <f t="shared" si="226"/>
        <v>N/A</v>
      </c>
      <c r="Z316" s="86" t="str">
        <f t="shared" si="227"/>
        <v>N/A</v>
      </c>
      <c r="AA316" s="86">
        <f t="shared" si="228"/>
        <v>141</v>
      </c>
      <c r="AB316" s="86" t="b">
        <f t="shared" si="229"/>
        <v>1</v>
      </c>
      <c r="AC316" s="86" t="str">
        <f t="shared" si="230"/>
        <v>Speed</v>
      </c>
      <c r="AD316" s="86" t="str">
        <f t="shared" si="231"/>
        <v>&lt;=</v>
      </c>
      <c r="AE316" s="86">
        <f t="shared" si="232"/>
        <v>8.16943359375</v>
      </c>
      <c r="AF316" s="86">
        <f t="shared" si="233"/>
        <v>27</v>
      </c>
      <c r="AG316" s="86" t="b">
        <f t="shared" si="234"/>
        <v>1</v>
      </c>
      <c r="AH316" s="86" t="str">
        <f t="shared" si="235"/>
        <v>Speed</v>
      </c>
      <c r="AI316" s="86" t="str">
        <f t="shared" si="236"/>
        <v>&lt;=</v>
      </c>
      <c r="AJ316" s="86">
        <f t="shared" si="237"/>
        <v>9.30224609375</v>
      </c>
      <c r="AK316" s="86">
        <f t="shared" si="238"/>
        <v>25</v>
      </c>
      <c r="AL316" s="86" t="b">
        <f t="shared" si="239"/>
        <v>1</v>
      </c>
      <c r="AM316" s="86" t="str">
        <f t="shared" si="240"/>
        <v>Speed</v>
      </c>
      <c r="AN316" s="86" t="str">
        <f t="shared" si="241"/>
        <v>&lt;=</v>
      </c>
      <c r="AO316" s="86">
        <f t="shared" si="242"/>
        <v>10.133544921875</v>
      </c>
      <c r="AP316" s="86">
        <f t="shared" si="243"/>
        <v>6</v>
      </c>
      <c r="AQ316" s="86" t="b">
        <f t="shared" si="244"/>
        <v>1</v>
      </c>
      <c r="AR316" s="86" t="str">
        <f t="shared" si="245"/>
        <v>Distance</v>
      </c>
      <c r="AS316" s="86" t="str">
        <f t="shared" si="246"/>
        <v>&lt;=</v>
      </c>
      <c r="AT316" s="86">
        <f t="shared" si="247"/>
        <v>121.75244140625</v>
      </c>
      <c r="AU316" s="86">
        <f t="shared" si="248"/>
        <v>3</v>
      </c>
      <c r="AV316" s="86" t="b">
        <f t="shared" si="249"/>
        <v>0</v>
      </c>
      <c r="AW316" s="86" t="str">
        <f t="shared" si="250"/>
        <v>Distance</v>
      </c>
      <c r="AX316" s="86" t="str">
        <f t="shared" si="251"/>
        <v>&gt;</v>
      </c>
      <c r="AY316" s="86">
        <f t="shared" si="252"/>
        <v>87.981201171875</v>
      </c>
      <c r="AZ316" s="86">
        <f t="shared" si="253"/>
        <v>1</v>
      </c>
      <c r="BA316" s="86" t="b">
        <f t="shared" si="254"/>
        <v>1</v>
      </c>
      <c r="BB316" s="86" t="str">
        <f t="shared" si="255"/>
        <v>Speed</v>
      </c>
      <c r="BC316" s="86" t="str">
        <f t="shared" si="256"/>
        <v>&lt;=</v>
      </c>
      <c r="BD316" s="86">
        <f t="shared" si="257"/>
        <v>12.778564453125</v>
      </c>
      <c r="BE316" s="86">
        <f t="shared" si="258"/>
        <v>0</v>
      </c>
      <c r="BF316" s="86" t="b">
        <f t="shared" si="259"/>
        <v>1</v>
      </c>
      <c r="BG316" s="86" t="str">
        <f t="shared" si="260"/>
        <v>Distance</v>
      </c>
      <c r="BH316" s="86" t="str">
        <f t="shared" si="261"/>
        <v>&lt;=</v>
      </c>
      <c r="BI316" s="86">
        <f t="shared" si="262"/>
        <v>341.0556640625</v>
      </c>
      <c r="BJ316" s="15">
        <f t="shared" si="263"/>
        <v>0</v>
      </c>
      <c r="BK316" s="15" t="str">
        <f t="shared" si="264"/>
        <v>Speed&lt;=8,16943359375 AND Speed&lt;=9,30224609375 AND Speed&lt;=10,133544921875 AND Distance&lt;=121,75244140625 AND Distance&gt;87,981201171875 AND Speed&lt;=12,778564453125 AND Distance&lt;=341,0556640625</v>
      </c>
      <c r="BM316"/>
      <c r="BN316"/>
      <c r="BO316"/>
    </row>
    <row r="317" spans="1:67">
      <c r="A317" s="15">
        <v>314</v>
      </c>
      <c r="B317" s="15">
        <v>-2</v>
      </c>
      <c r="C317" s="15">
        <v>-8192</v>
      </c>
      <c r="D317" s="15">
        <f t="shared" si="212"/>
        <v>-1</v>
      </c>
      <c r="E317" s="15">
        <f t="shared" si="213"/>
        <v>0</v>
      </c>
      <c r="F317" s="15">
        <f t="shared" si="214"/>
        <v>-1</v>
      </c>
      <c r="G317" s="15">
        <v>-1</v>
      </c>
      <c r="H317" s="15">
        <v>-1</v>
      </c>
      <c r="I317" s="15">
        <v>105</v>
      </c>
      <c r="J317" s="15">
        <v>9</v>
      </c>
      <c r="K317" s="15">
        <v>785</v>
      </c>
      <c r="L317" s="15">
        <v>171</v>
      </c>
      <c r="M317" s="15">
        <f t="shared" si="215"/>
        <v>4.1748046875E-2</v>
      </c>
      <c r="O317" s="86">
        <f t="shared" si="216"/>
        <v>785</v>
      </c>
      <c r="P317" s="86">
        <f t="shared" si="217"/>
        <v>0.333251953125</v>
      </c>
      <c r="Q317" s="86">
        <f t="shared" si="218"/>
        <v>590</v>
      </c>
      <c r="R317" s="86" t="b">
        <f t="shared" si="219"/>
        <v>1</v>
      </c>
      <c r="S317" s="86" t="str">
        <f t="shared" si="220"/>
        <v>Dummy Node</v>
      </c>
      <c r="T317" s="86" t="str">
        <f t="shared" si="221"/>
        <v>N/A</v>
      </c>
      <c r="U317" s="86" t="str">
        <f t="shared" si="222"/>
        <v>N/A</v>
      </c>
      <c r="V317" s="86">
        <f t="shared" si="223"/>
        <v>333</v>
      </c>
      <c r="W317" s="86" t="b">
        <f t="shared" si="224"/>
        <v>0</v>
      </c>
      <c r="X317" s="86" t="str">
        <f t="shared" si="225"/>
        <v>Dummy Node</v>
      </c>
      <c r="Y317" s="86" t="str">
        <f t="shared" si="226"/>
        <v>N/A</v>
      </c>
      <c r="Z317" s="86" t="str">
        <f t="shared" si="227"/>
        <v>N/A</v>
      </c>
      <c r="AA317" s="86">
        <f t="shared" si="228"/>
        <v>141</v>
      </c>
      <c r="AB317" s="86" t="b">
        <f t="shared" si="229"/>
        <v>1</v>
      </c>
      <c r="AC317" s="86" t="str">
        <f t="shared" si="230"/>
        <v>Speed</v>
      </c>
      <c r="AD317" s="86" t="str">
        <f t="shared" si="231"/>
        <v>&lt;=</v>
      </c>
      <c r="AE317" s="86">
        <f t="shared" si="232"/>
        <v>8.16943359375</v>
      </c>
      <c r="AF317" s="86">
        <f t="shared" si="233"/>
        <v>27</v>
      </c>
      <c r="AG317" s="86" t="b">
        <f t="shared" si="234"/>
        <v>1</v>
      </c>
      <c r="AH317" s="86" t="str">
        <f t="shared" si="235"/>
        <v>Speed</v>
      </c>
      <c r="AI317" s="86" t="str">
        <f t="shared" si="236"/>
        <v>&lt;=</v>
      </c>
      <c r="AJ317" s="86">
        <f t="shared" si="237"/>
        <v>9.30224609375</v>
      </c>
      <c r="AK317" s="86">
        <f t="shared" si="238"/>
        <v>25</v>
      </c>
      <c r="AL317" s="86" t="b">
        <f t="shared" si="239"/>
        <v>1</v>
      </c>
      <c r="AM317" s="86" t="str">
        <f t="shared" si="240"/>
        <v>Speed</v>
      </c>
      <c r="AN317" s="86" t="str">
        <f t="shared" si="241"/>
        <v>&lt;=</v>
      </c>
      <c r="AO317" s="86">
        <f t="shared" si="242"/>
        <v>10.133544921875</v>
      </c>
      <c r="AP317" s="86">
        <f t="shared" si="243"/>
        <v>6</v>
      </c>
      <c r="AQ317" s="86" t="b">
        <f t="shared" si="244"/>
        <v>1</v>
      </c>
      <c r="AR317" s="86" t="str">
        <f t="shared" si="245"/>
        <v>Distance</v>
      </c>
      <c r="AS317" s="86" t="str">
        <f t="shared" si="246"/>
        <v>&lt;=</v>
      </c>
      <c r="AT317" s="86">
        <f t="shared" si="247"/>
        <v>121.75244140625</v>
      </c>
      <c r="AU317" s="86">
        <f t="shared" si="248"/>
        <v>3</v>
      </c>
      <c r="AV317" s="86" t="b">
        <f t="shared" si="249"/>
        <v>0</v>
      </c>
      <c r="AW317" s="86" t="str">
        <f t="shared" si="250"/>
        <v>Distance</v>
      </c>
      <c r="AX317" s="86" t="str">
        <f t="shared" si="251"/>
        <v>&gt;</v>
      </c>
      <c r="AY317" s="86">
        <f t="shared" si="252"/>
        <v>87.981201171875</v>
      </c>
      <c r="AZ317" s="86">
        <f t="shared" si="253"/>
        <v>1</v>
      </c>
      <c r="BA317" s="86" t="b">
        <f t="shared" si="254"/>
        <v>1</v>
      </c>
      <c r="BB317" s="86" t="str">
        <f t="shared" si="255"/>
        <v>Speed</v>
      </c>
      <c r="BC317" s="86" t="str">
        <f t="shared" si="256"/>
        <v>&lt;=</v>
      </c>
      <c r="BD317" s="86">
        <f t="shared" si="257"/>
        <v>12.778564453125</v>
      </c>
      <c r="BE317" s="86">
        <f t="shared" si="258"/>
        <v>0</v>
      </c>
      <c r="BF317" s="86" t="b">
        <f t="shared" si="259"/>
        <v>1</v>
      </c>
      <c r="BG317" s="86" t="str">
        <f t="shared" si="260"/>
        <v>Distance</v>
      </c>
      <c r="BH317" s="86" t="str">
        <f t="shared" si="261"/>
        <v>&lt;=</v>
      </c>
      <c r="BI317" s="86">
        <f t="shared" si="262"/>
        <v>341.0556640625</v>
      </c>
      <c r="BJ317" s="15">
        <f t="shared" si="263"/>
        <v>0</v>
      </c>
      <c r="BK317" s="15" t="str">
        <f t="shared" si="264"/>
        <v>Speed&lt;=8,16943359375 AND Speed&lt;=9,30224609375 AND Speed&lt;=10,133544921875 AND Distance&lt;=121,75244140625 AND Distance&gt;87,981201171875 AND Speed&lt;=12,778564453125 AND Distance&lt;=341,0556640625</v>
      </c>
      <c r="BM317"/>
      <c r="BN317"/>
      <c r="BO317"/>
    </row>
    <row r="318" spans="1:67">
      <c r="A318" s="15">
        <v>315</v>
      </c>
      <c r="B318" s="15">
        <v>-2</v>
      </c>
      <c r="C318" s="15">
        <v>-8192</v>
      </c>
      <c r="D318" s="15">
        <f t="shared" si="212"/>
        <v>-1</v>
      </c>
      <c r="E318" s="15">
        <f t="shared" si="213"/>
        <v>0</v>
      </c>
      <c r="F318" s="15">
        <f t="shared" si="214"/>
        <v>-1</v>
      </c>
      <c r="G318" s="15">
        <v>-1</v>
      </c>
      <c r="H318" s="15">
        <v>-1</v>
      </c>
      <c r="I318" s="15">
        <v>134</v>
      </c>
      <c r="J318" s="15">
        <v>9</v>
      </c>
      <c r="K318" s="15">
        <v>786</v>
      </c>
      <c r="L318" s="15">
        <v>512</v>
      </c>
      <c r="M318" s="15">
        <f t="shared" si="215"/>
        <v>0.125</v>
      </c>
      <c r="O318" s="86">
        <f t="shared" si="216"/>
        <v>786</v>
      </c>
      <c r="P318" s="86">
        <f t="shared" si="217"/>
        <v>0.333251953125</v>
      </c>
      <c r="Q318" s="86">
        <f t="shared" si="218"/>
        <v>590</v>
      </c>
      <c r="R318" s="86" t="b">
        <f t="shared" si="219"/>
        <v>0</v>
      </c>
      <c r="S318" s="86" t="str">
        <f t="shared" si="220"/>
        <v>Dummy Node</v>
      </c>
      <c r="T318" s="86" t="str">
        <f t="shared" si="221"/>
        <v>N/A</v>
      </c>
      <c r="U318" s="86" t="str">
        <f t="shared" si="222"/>
        <v>N/A</v>
      </c>
      <c r="V318" s="86">
        <f t="shared" si="223"/>
        <v>333</v>
      </c>
      <c r="W318" s="86" t="b">
        <f t="shared" si="224"/>
        <v>0</v>
      </c>
      <c r="X318" s="86" t="str">
        <f t="shared" si="225"/>
        <v>Dummy Node</v>
      </c>
      <c r="Y318" s="86" t="str">
        <f t="shared" si="226"/>
        <v>N/A</v>
      </c>
      <c r="Z318" s="86" t="str">
        <f t="shared" si="227"/>
        <v>N/A</v>
      </c>
      <c r="AA318" s="86">
        <f t="shared" si="228"/>
        <v>141</v>
      </c>
      <c r="AB318" s="86" t="b">
        <f t="shared" si="229"/>
        <v>1</v>
      </c>
      <c r="AC318" s="86" t="str">
        <f t="shared" si="230"/>
        <v>Speed</v>
      </c>
      <c r="AD318" s="86" t="str">
        <f t="shared" si="231"/>
        <v>&lt;=</v>
      </c>
      <c r="AE318" s="86">
        <f t="shared" si="232"/>
        <v>8.16943359375</v>
      </c>
      <c r="AF318" s="86">
        <f t="shared" si="233"/>
        <v>27</v>
      </c>
      <c r="AG318" s="86" t="b">
        <f t="shared" si="234"/>
        <v>1</v>
      </c>
      <c r="AH318" s="86" t="str">
        <f t="shared" si="235"/>
        <v>Speed</v>
      </c>
      <c r="AI318" s="86" t="str">
        <f t="shared" si="236"/>
        <v>&lt;=</v>
      </c>
      <c r="AJ318" s="86">
        <f t="shared" si="237"/>
        <v>9.30224609375</v>
      </c>
      <c r="AK318" s="86">
        <f t="shared" si="238"/>
        <v>25</v>
      </c>
      <c r="AL318" s="86" t="b">
        <f t="shared" si="239"/>
        <v>1</v>
      </c>
      <c r="AM318" s="86" t="str">
        <f t="shared" si="240"/>
        <v>Speed</v>
      </c>
      <c r="AN318" s="86" t="str">
        <f t="shared" si="241"/>
        <v>&lt;=</v>
      </c>
      <c r="AO318" s="86">
        <f t="shared" si="242"/>
        <v>10.133544921875</v>
      </c>
      <c r="AP318" s="86">
        <f t="shared" si="243"/>
        <v>6</v>
      </c>
      <c r="AQ318" s="86" t="b">
        <f t="shared" si="244"/>
        <v>1</v>
      </c>
      <c r="AR318" s="86" t="str">
        <f t="shared" si="245"/>
        <v>Distance</v>
      </c>
      <c r="AS318" s="86" t="str">
        <f t="shared" si="246"/>
        <v>&lt;=</v>
      </c>
      <c r="AT318" s="86">
        <f t="shared" si="247"/>
        <v>121.75244140625</v>
      </c>
      <c r="AU318" s="86">
        <f t="shared" si="248"/>
        <v>3</v>
      </c>
      <c r="AV318" s="86" t="b">
        <f t="shared" si="249"/>
        <v>0</v>
      </c>
      <c r="AW318" s="86" t="str">
        <f t="shared" si="250"/>
        <v>Distance</v>
      </c>
      <c r="AX318" s="86" t="str">
        <f t="shared" si="251"/>
        <v>&gt;</v>
      </c>
      <c r="AY318" s="86">
        <f t="shared" si="252"/>
        <v>87.981201171875</v>
      </c>
      <c r="AZ318" s="86">
        <f t="shared" si="253"/>
        <v>1</v>
      </c>
      <c r="BA318" s="86" t="b">
        <f t="shared" si="254"/>
        <v>1</v>
      </c>
      <c r="BB318" s="86" t="str">
        <f t="shared" si="255"/>
        <v>Speed</v>
      </c>
      <c r="BC318" s="86" t="str">
        <f t="shared" si="256"/>
        <v>&lt;=</v>
      </c>
      <c r="BD318" s="86">
        <f t="shared" si="257"/>
        <v>12.778564453125</v>
      </c>
      <c r="BE318" s="86">
        <f t="shared" si="258"/>
        <v>0</v>
      </c>
      <c r="BF318" s="86" t="b">
        <f t="shared" si="259"/>
        <v>1</v>
      </c>
      <c r="BG318" s="86" t="str">
        <f t="shared" si="260"/>
        <v>Distance</v>
      </c>
      <c r="BH318" s="86" t="str">
        <f t="shared" si="261"/>
        <v>&lt;=</v>
      </c>
      <c r="BI318" s="86">
        <f t="shared" si="262"/>
        <v>341.0556640625</v>
      </c>
      <c r="BJ318" s="15">
        <f t="shared" si="263"/>
        <v>0</v>
      </c>
      <c r="BK318" s="15" t="str">
        <f t="shared" si="264"/>
        <v>Speed&lt;=8,16943359375 AND Speed&lt;=9,30224609375 AND Speed&lt;=10,133544921875 AND Distance&lt;=121,75244140625 AND Distance&gt;87,981201171875 AND Speed&lt;=12,778564453125 AND Distance&lt;=341,0556640625</v>
      </c>
      <c r="BM318"/>
      <c r="BN318"/>
      <c r="BO318"/>
    </row>
    <row r="319" spans="1:67">
      <c r="A319" s="15">
        <v>316</v>
      </c>
      <c r="B319" s="15">
        <v>-2</v>
      </c>
      <c r="C319" s="15">
        <v>-8192</v>
      </c>
      <c r="D319" s="15">
        <f t="shared" si="212"/>
        <v>-1</v>
      </c>
      <c r="E319" s="15">
        <f t="shared" si="213"/>
        <v>0</v>
      </c>
      <c r="F319" s="15">
        <f t="shared" si="214"/>
        <v>-1</v>
      </c>
      <c r="G319" s="15">
        <v>-1</v>
      </c>
      <c r="H319" s="15">
        <v>-1</v>
      </c>
      <c r="I319" s="15">
        <v>134</v>
      </c>
      <c r="J319" s="15">
        <v>9</v>
      </c>
      <c r="K319" s="15">
        <v>791</v>
      </c>
      <c r="L319" s="15">
        <v>0</v>
      </c>
      <c r="M319" s="15">
        <f t="shared" si="215"/>
        <v>0</v>
      </c>
      <c r="O319" s="86">
        <f t="shared" si="216"/>
        <v>791</v>
      </c>
      <c r="P319" s="86">
        <f t="shared" si="217"/>
        <v>0.333251953125</v>
      </c>
      <c r="Q319" s="86">
        <f t="shared" si="218"/>
        <v>595</v>
      </c>
      <c r="R319" s="86" t="b">
        <f t="shared" si="219"/>
        <v>1</v>
      </c>
      <c r="S319" s="86" t="str">
        <f t="shared" si="220"/>
        <v>Dummy Node</v>
      </c>
      <c r="T319" s="86" t="str">
        <f t="shared" si="221"/>
        <v>N/A</v>
      </c>
      <c r="U319" s="86" t="str">
        <f t="shared" si="222"/>
        <v>N/A</v>
      </c>
      <c r="V319" s="86">
        <f t="shared" si="223"/>
        <v>342</v>
      </c>
      <c r="W319" s="86" t="b">
        <f t="shared" si="224"/>
        <v>1</v>
      </c>
      <c r="X319" s="86" t="str">
        <f t="shared" si="225"/>
        <v>Dummy Node</v>
      </c>
      <c r="Y319" s="86" t="str">
        <f t="shared" si="226"/>
        <v>N/A</v>
      </c>
      <c r="Z319" s="86" t="str">
        <f t="shared" si="227"/>
        <v>N/A</v>
      </c>
      <c r="AA319" s="86">
        <f t="shared" si="228"/>
        <v>340</v>
      </c>
      <c r="AB319" s="86" t="b">
        <f t="shared" si="229"/>
        <v>0</v>
      </c>
      <c r="AC319" s="86" t="str">
        <f t="shared" si="230"/>
        <v>GEBR</v>
      </c>
      <c r="AD319" s="86" t="str">
        <f t="shared" si="231"/>
        <v>&gt;</v>
      </c>
      <c r="AE319" s="86">
        <f t="shared" si="232"/>
        <v>0.715087890625</v>
      </c>
      <c r="AF319" s="86">
        <f t="shared" si="233"/>
        <v>159</v>
      </c>
      <c r="AG319" s="86" t="b">
        <f t="shared" si="234"/>
        <v>0</v>
      </c>
      <c r="AH319" s="86" t="str">
        <f t="shared" si="235"/>
        <v>Speed</v>
      </c>
      <c r="AI319" s="86" t="str">
        <f t="shared" si="236"/>
        <v>&gt;</v>
      </c>
      <c r="AJ319" s="86">
        <f t="shared" si="237"/>
        <v>24.964111328125</v>
      </c>
      <c r="AK319" s="86">
        <f t="shared" si="238"/>
        <v>157</v>
      </c>
      <c r="AL319" s="86" t="b">
        <f t="shared" si="239"/>
        <v>1</v>
      </c>
      <c r="AM319" s="86" t="str">
        <f t="shared" si="240"/>
        <v>Speed</v>
      </c>
      <c r="AN319" s="86" t="str">
        <f t="shared" si="241"/>
        <v>&lt;=</v>
      </c>
      <c r="AO319" s="86">
        <f t="shared" si="242"/>
        <v>25.82080078125</v>
      </c>
      <c r="AP319" s="86">
        <f t="shared" si="243"/>
        <v>30</v>
      </c>
      <c r="AQ319" s="86" t="b">
        <f t="shared" si="244"/>
        <v>1</v>
      </c>
      <c r="AR319" s="86" t="str">
        <f t="shared" si="245"/>
        <v>Distance</v>
      </c>
      <c r="AS319" s="86" t="str">
        <f t="shared" si="246"/>
        <v>&lt;=</v>
      </c>
      <c r="AT319" s="86">
        <f t="shared" si="247"/>
        <v>660.4921875</v>
      </c>
      <c r="AU319" s="86">
        <f t="shared" si="248"/>
        <v>8</v>
      </c>
      <c r="AV319" s="86" t="b">
        <f t="shared" si="249"/>
        <v>0</v>
      </c>
      <c r="AW319" s="86" t="str">
        <f t="shared" si="250"/>
        <v>Distance</v>
      </c>
      <c r="AX319" s="86" t="str">
        <f t="shared" si="251"/>
        <v>&gt;</v>
      </c>
      <c r="AY319" s="86">
        <f t="shared" si="252"/>
        <v>579.99755859375</v>
      </c>
      <c r="AZ319" s="86">
        <f t="shared" si="253"/>
        <v>2</v>
      </c>
      <c r="BA319" s="86" t="b">
        <f t="shared" si="254"/>
        <v>0</v>
      </c>
      <c r="BB319" s="86" t="str">
        <f t="shared" si="255"/>
        <v>Distance</v>
      </c>
      <c r="BC319" s="86" t="str">
        <f t="shared" si="256"/>
        <v>&gt;</v>
      </c>
      <c r="BD319" s="86">
        <f t="shared" si="257"/>
        <v>500.308837890625</v>
      </c>
      <c r="BE319" s="86">
        <f t="shared" si="258"/>
        <v>0</v>
      </c>
      <c r="BF319" s="86" t="b">
        <f t="shared" si="259"/>
        <v>0</v>
      </c>
      <c r="BG319" s="86" t="str">
        <f t="shared" si="260"/>
        <v>Distance</v>
      </c>
      <c r="BH319" s="86" t="str">
        <f t="shared" si="261"/>
        <v>&gt;</v>
      </c>
      <c r="BI319" s="86">
        <f t="shared" si="262"/>
        <v>341.0556640625</v>
      </c>
      <c r="BJ319" s="15">
        <f t="shared" si="263"/>
        <v>0</v>
      </c>
      <c r="BK319" s="15" t="str">
        <f t="shared" si="264"/>
        <v>GEBR&gt;0,715087890625 AND Speed&gt;24,964111328125 AND Speed&lt;=25,82080078125 AND Distance&lt;=660,4921875 AND Distance&gt;579,99755859375 AND Distance&gt;500,308837890625 AND Distance&gt;341,0556640625</v>
      </c>
      <c r="BM319"/>
      <c r="BN319"/>
      <c r="BO319"/>
    </row>
    <row r="320" spans="1:67">
      <c r="A320" s="15">
        <v>317</v>
      </c>
      <c r="B320" s="15">
        <v>-2</v>
      </c>
      <c r="C320" s="15">
        <v>-8192</v>
      </c>
      <c r="D320" s="15">
        <f t="shared" si="212"/>
        <v>-1</v>
      </c>
      <c r="E320" s="15">
        <f t="shared" si="213"/>
        <v>0</v>
      </c>
      <c r="F320" s="15">
        <f t="shared" si="214"/>
        <v>-1</v>
      </c>
      <c r="G320" s="15">
        <v>577</v>
      </c>
      <c r="H320" s="15">
        <v>578</v>
      </c>
      <c r="I320" s="15">
        <v>291</v>
      </c>
      <c r="J320" s="15">
        <v>8</v>
      </c>
      <c r="K320" s="15">
        <v>792</v>
      </c>
      <c r="L320" s="15">
        <v>1365</v>
      </c>
      <c r="M320" s="15">
        <f t="shared" si="215"/>
        <v>0.333251953125</v>
      </c>
      <c r="O320" s="86">
        <f t="shared" si="216"/>
        <v>792</v>
      </c>
      <c r="P320" s="86">
        <f t="shared" si="217"/>
        <v>0.333251953125</v>
      </c>
      <c r="Q320" s="86">
        <f t="shared" si="218"/>
        <v>595</v>
      </c>
      <c r="R320" s="86" t="b">
        <f t="shared" si="219"/>
        <v>0</v>
      </c>
      <c r="S320" s="86" t="str">
        <f t="shared" si="220"/>
        <v>Dummy Node</v>
      </c>
      <c r="T320" s="86" t="str">
        <f t="shared" si="221"/>
        <v>N/A</v>
      </c>
      <c r="U320" s="86" t="str">
        <f t="shared" si="222"/>
        <v>N/A</v>
      </c>
      <c r="V320" s="86">
        <f t="shared" si="223"/>
        <v>342</v>
      </c>
      <c r="W320" s="86" t="b">
        <f t="shared" si="224"/>
        <v>1</v>
      </c>
      <c r="X320" s="86" t="str">
        <f t="shared" si="225"/>
        <v>Dummy Node</v>
      </c>
      <c r="Y320" s="86" t="str">
        <f t="shared" si="226"/>
        <v>N/A</v>
      </c>
      <c r="Z320" s="86" t="str">
        <f t="shared" si="227"/>
        <v>N/A</v>
      </c>
      <c r="AA320" s="86">
        <f t="shared" si="228"/>
        <v>340</v>
      </c>
      <c r="AB320" s="86" t="b">
        <f t="shared" si="229"/>
        <v>0</v>
      </c>
      <c r="AC320" s="86" t="str">
        <f t="shared" si="230"/>
        <v>GEBR</v>
      </c>
      <c r="AD320" s="86" t="str">
        <f t="shared" si="231"/>
        <v>&gt;</v>
      </c>
      <c r="AE320" s="86">
        <f t="shared" si="232"/>
        <v>0.715087890625</v>
      </c>
      <c r="AF320" s="86">
        <f t="shared" si="233"/>
        <v>159</v>
      </c>
      <c r="AG320" s="86" t="b">
        <f t="shared" si="234"/>
        <v>0</v>
      </c>
      <c r="AH320" s="86" t="str">
        <f t="shared" si="235"/>
        <v>Speed</v>
      </c>
      <c r="AI320" s="86" t="str">
        <f t="shared" si="236"/>
        <v>&gt;</v>
      </c>
      <c r="AJ320" s="86">
        <f t="shared" si="237"/>
        <v>24.964111328125</v>
      </c>
      <c r="AK320" s="86">
        <f t="shared" si="238"/>
        <v>157</v>
      </c>
      <c r="AL320" s="86" t="b">
        <f t="shared" si="239"/>
        <v>1</v>
      </c>
      <c r="AM320" s="86" t="str">
        <f t="shared" si="240"/>
        <v>Speed</v>
      </c>
      <c r="AN320" s="86" t="str">
        <f t="shared" si="241"/>
        <v>&lt;=</v>
      </c>
      <c r="AO320" s="86">
        <f t="shared" si="242"/>
        <v>25.82080078125</v>
      </c>
      <c r="AP320" s="86">
        <f t="shared" si="243"/>
        <v>30</v>
      </c>
      <c r="AQ320" s="86" t="b">
        <f t="shared" si="244"/>
        <v>1</v>
      </c>
      <c r="AR320" s="86" t="str">
        <f t="shared" si="245"/>
        <v>Distance</v>
      </c>
      <c r="AS320" s="86" t="str">
        <f t="shared" si="246"/>
        <v>&lt;=</v>
      </c>
      <c r="AT320" s="86">
        <f t="shared" si="247"/>
        <v>660.4921875</v>
      </c>
      <c r="AU320" s="86">
        <f t="shared" si="248"/>
        <v>8</v>
      </c>
      <c r="AV320" s="86" t="b">
        <f t="shared" si="249"/>
        <v>0</v>
      </c>
      <c r="AW320" s="86" t="str">
        <f t="shared" si="250"/>
        <v>Distance</v>
      </c>
      <c r="AX320" s="86" t="str">
        <f t="shared" si="251"/>
        <v>&gt;</v>
      </c>
      <c r="AY320" s="86">
        <f t="shared" si="252"/>
        <v>579.99755859375</v>
      </c>
      <c r="AZ320" s="86">
        <f t="shared" si="253"/>
        <v>2</v>
      </c>
      <c r="BA320" s="86" t="b">
        <f t="shared" si="254"/>
        <v>0</v>
      </c>
      <c r="BB320" s="86" t="str">
        <f t="shared" si="255"/>
        <v>Distance</v>
      </c>
      <c r="BC320" s="86" t="str">
        <f t="shared" si="256"/>
        <v>&gt;</v>
      </c>
      <c r="BD320" s="86">
        <f t="shared" si="257"/>
        <v>500.308837890625</v>
      </c>
      <c r="BE320" s="86">
        <f t="shared" si="258"/>
        <v>0</v>
      </c>
      <c r="BF320" s="86" t="b">
        <f t="shared" si="259"/>
        <v>0</v>
      </c>
      <c r="BG320" s="86" t="str">
        <f t="shared" si="260"/>
        <v>Distance</v>
      </c>
      <c r="BH320" s="86" t="str">
        <f t="shared" si="261"/>
        <v>&gt;</v>
      </c>
      <c r="BI320" s="86">
        <f t="shared" si="262"/>
        <v>341.0556640625</v>
      </c>
      <c r="BJ320" s="15">
        <f t="shared" si="263"/>
        <v>0</v>
      </c>
      <c r="BK320" s="15" t="str">
        <f t="shared" si="264"/>
        <v>GEBR&gt;0,715087890625 AND Speed&gt;24,964111328125 AND Speed&lt;=25,82080078125 AND Distance&lt;=660,4921875 AND Distance&gt;579,99755859375 AND Distance&gt;500,308837890625 AND Distance&gt;341,0556640625</v>
      </c>
      <c r="BM320"/>
      <c r="BN320"/>
      <c r="BO320"/>
    </row>
    <row r="321" spans="1:67">
      <c r="A321" s="15">
        <v>318</v>
      </c>
      <c r="B321" s="15">
        <v>2</v>
      </c>
      <c r="C321" s="15">
        <v>4285</v>
      </c>
      <c r="D321" s="15">
        <f t="shared" si="212"/>
        <v>1</v>
      </c>
      <c r="E321" s="15">
        <f t="shared" si="213"/>
        <v>189</v>
      </c>
      <c r="F321" s="15">
        <f t="shared" si="214"/>
        <v>1.046142578125</v>
      </c>
      <c r="G321" s="15">
        <v>319</v>
      </c>
      <c r="H321" s="15">
        <v>320</v>
      </c>
      <c r="I321" s="15">
        <v>291</v>
      </c>
      <c r="J321" s="15">
        <v>8</v>
      </c>
      <c r="K321" s="15">
        <v>793</v>
      </c>
      <c r="L321" s="15">
        <v>1092</v>
      </c>
      <c r="M321" s="15">
        <f t="shared" si="215"/>
        <v>0.2666015625</v>
      </c>
      <c r="O321" s="86">
        <f t="shared" si="216"/>
        <v>793</v>
      </c>
      <c r="P321" s="86">
        <f t="shared" si="217"/>
        <v>0.333251953125</v>
      </c>
      <c r="Q321" s="86">
        <f t="shared" si="218"/>
        <v>596</v>
      </c>
      <c r="R321" s="86" t="b">
        <f t="shared" si="219"/>
        <v>1</v>
      </c>
      <c r="S321" s="86" t="str">
        <f t="shared" si="220"/>
        <v>Dummy Node</v>
      </c>
      <c r="T321" s="86" t="str">
        <f t="shared" si="221"/>
        <v>N/A</v>
      </c>
      <c r="U321" s="86" t="str">
        <f t="shared" si="222"/>
        <v>N/A</v>
      </c>
      <c r="V321" s="86">
        <f t="shared" si="223"/>
        <v>342</v>
      </c>
      <c r="W321" s="86" t="b">
        <f t="shared" si="224"/>
        <v>0</v>
      </c>
      <c r="X321" s="86" t="str">
        <f t="shared" si="225"/>
        <v>Dummy Node</v>
      </c>
      <c r="Y321" s="86" t="str">
        <f t="shared" si="226"/>
        <v>N/A</v>
      </c>
      <c r="Z321" s="86" t="str">
        <f t="shared" si="227"/>
        <v>N/A</v>
      </c>
      <c r="AA321" s="86">
        <f t="shared" si="228"/>
        <v>340</v>
      </c>
      <c r="AB321" s="86" t="b">
        <f t="shared" si="229"/>
        <v>0</v>
      </c>
      <c r="AC321" s="86" t="str">
        <f t="shared" si="230"/>
        <v>GEBR</v>
      </c>
      <c r="AD321" s="86" t="str">
        <f t="shared" si="231"/>
        <v>&gt;</v>
      </c>
      <c r="AE321" s="86">
        <f t="shared" si="232"/>
        <v>0.715087890625</v>
      </c>
      <c r="AF321" s="86">
        <f t="shared" si="233"/>
        <v>159</v>
      </c>
      <c r="AG321" s="86" t="b">
        <f t="shared" si="234"/>
        <v>0</v>
      </c>
      <c r="AH321" s="86" t="str">
        <f t="shared" si="235"/>
        <v>Speed</v>
      </c>
      <c r="AI321" s="86" t="str">
        <f t="shared" si="236"/>
        <v>&gt;</v>
      </c>
      <c r="AJ321" s="86">
        <f t="shared" si="237"/>
        <v>24.964111328125</v>
      </c>
      <c r="AK321" s="86">
        <f t="shared" si="238"/>
        <v>157</v>
      </c>
      <c r="AL321" s="86" t="b">
        <f t="shared" si="239"/>
        <v>1</v>
      </c>
      <c r="AM321" s="86" t="str">
        <f t="shared" si="240"/>
        <v>Speed</v>
      </c>
      <c r="AN321" s="86" t="str">
        <f t="shared" si="241"/>
        <v>&lt;=</v>
      </c>
      <c r="AO321" s="86">
        <f t="shared" si="242"/>
        <v>25.82080078125</v>
      </c>
      <c r="AP321" s="86">
        <f t="shared" si="243"/>
        <v>30</v>
      </c>
      <c r="AQ321" s="86" t="b">
        <f t="shared" si="244"/>
        <v>1</v>
      </c>
      <c r="AR321" s="86" t="str">
        <f t="shared" si="245"/>
        <v>Distance</v>
      </c>
      <c r="AS321" s="86" t="str">
        <f t="shared" si="246"/>
        <v>&lt;=</v>
      </c>
      <c r="AT321" s="86">
        <f t="shared" si="247"/>
        <v>660.4921875</v>
      </c>
      <c r="AU321" s="86">
        <f t="shared" si="248"/>
        <v>8</v>
      </c>
      <c r="AV321" s="86" t="b">
        <f t="shared" si="249"/>
        <v>0</v>
      </c>
      <c r="AW321" s="86" t="str">
        <f t="shared" si="250"/>
        <v>Distance</v>
      </c>
      <c r="AX321" s="86" t="str">
        <f t="shared" si="251"/>
        <v>&gt;</v>
      </c>
      <c r="AY321" s="86">
        <f t="shared" si="252"/>
        <v>579.99755859375</v>
      </c>
      <c r="AZ321" s="86">
        <f t="shared" si="253"/>
        <v>2</v>
      </c>
      <c r="BA321" s="86" t="b">
        <f t="shared" si="254"/>
        <v>0</v>
      </c>
      <c r="BB321" s="86" t="str">
        <f t="shared" si="255"/>
        <v>Distance</v>
      </c>
      <c r="BC321" s="86" t="str">
        <f t="shared" si="256"/>
        <v>&gt;</v>
      </c>
      <c r="BD321" s="86">
        <f t="shared" si="257"/>
        <v>500.308837890625</v>
      </c>
      <c r="BE321" s="86">
        <f t="shared" si="258"/>
        <v>0</v>
      </c>
      <c r="BF321" s="86" t="b">
        <f t="shared" si="259"/>
        <v>0</v>
      </c>
      <c r="BG321" s="86" t="str">
        <f t="shared" si="260"/>
        <v>Distance</v>
      </c>
      <c r="BH321" s="86" t="str">
        <f t="shared" si="261"/>
        <v>&gt;</v>
      </c>
      <c r="BI321" s="86">
        <f t="shared" si="262"/>
        <v>341.0556640625</v>
      </c>
      <c r="BJ321" s="15">
        <f t="shared" si="263"/>
        <v>0</v>
      </c>
      <c r="BK321" s="15" t="str">
        <f t="shared" si="264"/>
        <v>GEBR&gt;0,715087890625 AND Speed&gt;24,964111328125 AND Speed&lt;=25,82080078125 AND Distance&lt;=660,4921875 AND Distance&gt;579,99755859375 AND Distance&gt;500,308837890625 AND Distance&gt;341,0556640625</v>
      </c>
      <c r="BM321"/>
      <c r="BN321"/>
      <c r="BO321"/>
    </row>
    <row r="322" spans="1:67">
      <c r="A322" s="15">
        <v>319</v>
      </c>
      <c r="B322" s="15">
        <v>-2</v>
      </c>
      <c r="C322" s="15">
        <v>-8192</v>
      </c>
      <c r="D322" s="15">
        <f t="shared" si="212"/>
        <v>-1</v>
      </c>
      <c r="E322" s="15">
        <f t="shared" si="213"/>
        <v>0</v>
      </c>
      <c r="F322" s="15">
        <f t="shared" si="214"/>
        <v>-1</v>
      </c>
      <c r="G322" s="15">
        <v>-1</v>
      </c>
      <c r="H322" s="15">
        <v>-1</v>
      </c>
      <c r="I322" s="15">
        <v>318</v>
      </c>
      <c r="J322" s="15">
        <v>9</v>
      </c>
      <c r="K322" s="15">
        <v>794</v>
      </c>
      <c r="L322" s="15">
        <v>455</v>
      </c>
      <c r="M322" s="15">
        <f t="shared" si="215"/>
        <v>0.111083984375</v>
      </c>
      <c r="O322" s="86">
        <f t="shared" si="216"/>
        <v>794</v>
      </c>
      <c r="P322" s="86">
        <f t="shared" si="217"/>
        <v>0.333251953125</v>
      </c>
      <c r="Q322" s="86">
        <f t="shared" si="218"/>
        <v>596</v>
      </c>
      <c r="R322" s="86" t="b">
        <f t="shared" si="219"/>
        <v>0</v>
      </c>
      <c r="S322" s="86" t="str">
        <f t="shared" si="220"/>
        <v>Dummy Node</v>
      </c>
      <c r="T322" s="86" t="str">
        <f t="shared" si="221"/>
        <v>N/A</v>
      </c>
      <c r="U322" s="86" t="str">
        <f t="shared" si="222"/>
        <v>N/A</v>
      </c>
      <c r="V322" s="86">
        <f t="shared" si="223"/>
        <v>342</v>
      </c>
      <c r="W322" s="86" t="b">
        <f t="shared" si="224"/>
        <v>0</v>
      </c>
      <c r="X322" s="86" t="str">
        <f t="shared" si="225"/>
        <v>Dummy Node</v>
      </c>
      <c r="Y322" s="86" t="str">
        <f t="shared" si="226"/>
        <v>N/A</v>
      </c>
      <c r="Z322" s="86" t="str">
        <f t="shared" si="227"/>
        <v>N/A</v>
      </c>
      <c r="AA322" s="86">
        <f t="shared" si="228"/>
        <v>340</v>
      </c>
      <c r="AB322" s="86" t="b">
        <f t="shared" si="229"/>
        <v>0</v>
      </c>
      <c r="AC322" s="86" t="str">
        <f t="shared" si="230"/>
        <v>GEBR</v>
      </c>
      <c r="AD322" s="86" t="str">
        <f t="shared" si="231"/>
        <v>&gt;</v>
      </c>
      <c r="AE322" s="86">
        <f t="shared" si="232"/>
        <v>0.715087890625</v>
      </c>
      <c r="AF322" s="86">
        <f t="shared" si="233"/>
        <v>159</v>
      </c>
      <c r="AG322" s="86" t="b">
        <f t="shared" si="234"/>
        <v>0</v>
      </c>
      <c r="AH322" s="86" t="str">
        <f t="shared" si="235"/>
        <v>Speed</v>
      </c>
      <c r="AI322" s="86" t="str">
        <f t="shared" si="236"/>
        <v>&gt;</v>
      </c>
      <c r="AJ322" s="86">
        <f t="shared" si="237"/>
        <v>24.964111328125</v>
      </c>
      <c r="AK322" s="86">
        <f t="shared" si="238"/>
        <v>157</v>
      </c>
      <c r="AL322" s="86" t="b">
        <f t="shared" si="239"/>
        <v>1</v>
      </c>
      <c r="AM322" s="86" t="str">
        <f t="shared" si="240"/>
        <v>Speed</v>
      </c>
      <c r="AN322" s="86" t="str">
        <f t="shared" si="241"/>
        <v>&lt;=</v>
      </c>
      <c r="AO322" s="86">
        <f t="shared" si="242"/>
        <v>25.82080078125</v>
      </c>
      <c r="AP322" s="86">
        <f t="shared" si="243"/>
        <v>30</v>
      </c>
      <c r="AQ322" s="86" t="b">
        <f t="shared" si="244"/>
        <v>1</v>
      </c>
      <c r="AR322" s="86" t="str">
        <f t="shared" si="245"/>
        <v>Distance</v>
      </c>
      <c r="AS322" s="86" t="str">
        <f t="shared" si="246"/>
        <v>&lt;=</v>
      </c>
      <c r="AT322" s="86">
        <f t="shared" si="247"/>
        <v>660.4921875</v>
      </c>
      <c r="AU322" s="86">
        <f t="shared" si="248"/>
        <v>8</v>
      </c>
      <c r="AV322" s="86" t="b">
        <f t="shared" si="249"/>
        <v>0</v>
      </c>
      <c r="AW322" s="86" t="str">
        <f t="shared" si="250"/>
        <v>Distance</v>
      </c>
      <c r="AX322" s="86" t="str">
        <f t="shared" si="251"/>
        <v>&gt;</v>
      </c>
      <c r="AY322" s="86">
        <f t="shared" si="252"/>
        <v>579.99755859375</v>
      </c>
      <c r="AZ322" s="86">
        <f t="shared" si="253"/>
        <v>2</v>
      </c>
      <c r="BA322" s="86" t="b">
        <f t="shared" si="254"/>
        <v>0</v>
      </c>
      <c r="BB322" s="86" t="str">
        <f t="shared" si="255"/>
        <v>Distance</v>
      </c>
      <c r="BC322" s="86" t="str">
        <f t="shared" si="256"/>
        <v>&gt;</v>
      </c>
      <c r="BD322" s="86">
        <f t="shared" si="257"/>
        <v>500.308837890625</v>
      </c>
      <c r="BE322" s="86">
        <f t="shared" si="258"/>
        <v>0</v>
      </c>
      <c r="BF322" s="86" t="b">
        <f t="shared" si="259"/>
        <v>0</v>
      </c>
      <c r="BG322" s="86" t="str">
        <f t="shared" si="260"/>
        <v>Distance</v>
      </c>
      <c r="BH322" s="86" t="str">
        <f t="shared" si="261"/>
        <v>&gt;</v>
      </c>
      <c r="BI322" s="86">
        <f t="shared" si="262"/>
        <v>341.0556640625</v>
      </c>
      <c r="BJ322" s="15">
        <f t="shared" si="263"/>
        <v>0</v>
      </c>
      <c r="BK322" s="15" t="str">
        <f t="shared" si="264"/>
        <v>GEBR&gt;0,715087890625 AND Speed&gt;24,964111328125 AND Speed&lt;=25,82080078125 AND Distance&lt;=660,4921875 AND Distance&gt;579,99755859375 AND Distance&gt;500,308837890625 AND Distance&gt;341,0556640625</v>
      </c>
      <c r="BM322"/>
      <c r="BN322"/>
      <c r="BO322"/>
    </row>
    <row r="323" spans="1:67">
      <c r="A323" s="15">
        <v>320</v>
      </c>
      <c r="B323" s="15">
        <v>-2</v>
      </c>
      <c r="C323" s="15">
        <v>-8192</v>
      </c>
      <c r="D323" s="15">
        <f t="shared" si="212"/>
        <v>-1</v>
      </c>
      <c r="E323" s="15">
        <f t="shared" si="213"/>
        <v>0</v>
      </c>
      <c r="F323" s="15">
        <f t="shared" si="214"/>
        <v>-1</v>
      </c>
      <c r="G323" s="15">
        <v>-1</v>
      </c>
      <c r="H323" s="15">
        <v>-1</v>
      </c>
      <c r="I323" s="15">
        <v>318</v>
      </c>
      <c r="J323" s="15">
        <v>9</v>
      </c>
      <c r="K323" s="15">
        <v>795</v>
      </c>
      <c r="L323" s="15">
        <v>1365</v>
      </c>
      <c r="M323" s="15">
        <f t="shared" si="215"/>
        <v>0.333251953125</v>
      </c>
      <c r="O323" s="86">
        <f t="shared" si="216"/>
        <v>795</v>
      </c>
      <c r="P323" s="86">
        <f t="shared" si="217"/>
        <v>0.22216796875</v>
      </c>
      <c r="Q323" s="86">
        <f t="shared" si="218"/>
        <v>601</v>
      </c>
      <c r="R323" s="86" t="b">
        <f t="shared" si="219"/>
        <v>1</v>
      </c>
      <c r="S323" s="86" t="str">
        <f t="shared" si="220"/>
        <v>Dummy Node</v>
      </c>
      <c r="T323" s="86" t="str">
        <f t="shared" si="221"/>
        <v>N/A</v>
      </c>
      <c r="U323" s="86" t="str">
        <f t="shared" si="222"/>
        <v>N/A</v>
      </c>
      <c r="V323" s="86">
        <f t="shared" si="223"/>
        <v>351</v>
      </c>
      <c r="W323" s="86" t="b">
        <f t="shared" si="224"/>
        <v>1</v>
      </c>
      <c r="X323" s="86" t="str">
        <f t="shared" si="225"/>
        <v>Dummy Node</v>
      </c>
      <c r="Y323" s="86" t="str">
        <f t="shared" si="226"/>
        <v>N/A</v>
      </c>
      <c r="Z323" s="86" t="str">
        <f t="shared" si="227"/>
        <v>N/A</v>
      </c>
      <c r="AA323" s="86">
        <f t="shared" si="228"/>
        <v>38</v>
      </c>
      <c r="AB323" s="86" t="b">
        <f t="shared" si="229"/>
        <v>1</v>
      </c>
      <c r="AC323" s="86" t="str">
        <f t="shared" si="230"/>
        <v>Distance</v>
      </c>
      <c r="AD323" s="86" t="str">
        <f t="shared" si="231"/>
        <v>&lt;=</v>
      </c>
      <c r="AE323" s="86">
        <f t="shared" si="232"/>
        <v>431.7109375</v>
      </c>
      <c r="AF323" s="86">
        <f t="shared" si="233"/>
        <v>36</v>
      </c>
      <c r="AG323" s="86" t="b">
        <f t="shared" si="234"/>
        <v>0</v>
      </c>
      <c r="AH323" s="86" t="str">
        <f t="shared" si="235"/>
        <v>Distance</v>
      </c>
      <c r="AI323" s="86" t="str">
        <f t="shared" si="236"/>
        <v>&gt;</v>
      </c>
      <c r="AJ323" s="86">
        <f t="shared" si="237"/>
        <v>427.474609375</v>
      </c>
      <c r="AK323" s="86">
        <f t="shared" si="238"/>
        <v>12</v>
      </c>
      <c r="AL323" s="86" t="b">
        <f t="shared" si="239"/>
        <v>0</v>
      </c>
      <c r="AM323" s="86" t="str">
        <f t="shared" si="240"/>
        <v>Speed</v>
      </c>
      <c r="AN323" s="86" t="str">
        <f t="shared" si="241"/>
        <v>&gt;</v>
      </c>
      <c r="AO323" s="86">
        <f t="shared" si="242"/>
        <v>26.012939453125</v>
      </c>
      <c r="AP323" s="86">
        <f t="shared" si="243"/>
        <v>10</v>
      </c>
      <c r="AQ323" s="86" t="b">
        <f t="shared" si="244"/>
        <v>0</v>
      </c>
      <c r="AR323" s="86" t="str">
        <f t="shared" si="245"/>
        <v>GEBR</v>
      </c>
      <c r="AS323" s="86" t="str">
        <f t="shared" si="246"/>
        <v>&gt;</v>
      </c>
      <c r="AT323" s="86">
        <f t="shared" si="247"/>
        <v>1.046142578125</v>
      </c>
      <c r="AU323" s="86">
        <f t="shared" si="248"/>
        <v>7</v>
      </c>
      <c r="AV323" s="86" t="b">
        <f t="shared" si="249"/>
        <v>0</v>
      </c>
      <c r="AW323" s="86" t="str">
        <f t="shared" si="250"/>
        <v>Speed</v>
      </c>
      <c r="AX323" s="86" t="str">
        <f t="shared" si="251"/>
        <v>&gt;</v>
      </c>
      <c r="AY323" s="86">
        <f t="shared" si="252"/>
        <v>21.949951171875</v>
      </c>
      <c r="AZ323" s="86">
        <f t="shared" si="253"/>
        <v>2</v>
      </c>
      <c r="BA323" s="86" t="b">
        <f t="shared" si="254"/>
        <v>1</v>
      </c>
      <c r="BB323" s="86" t="str">
        <f t="shared" si="255"/>
        <v>Distance</v>
      </c>
      <c r="BC323" s="86" t="str">
        <f t="shared" si="256"/>
        <v>&lt;=</v>
      </c>
      <c r="BD323" s="86">
        <f t="shared" si="257"/>
        <v>500.308837890625</v>
      </c>
      <c r="BE323" s="86">
        <f t="shared" si="258"/>
        <v>0</v>
      </c>
      <c r="BF323" s="86" t="b">
        <f t="shared" si="259"/>
        <v>0</v>
      </c>
      <c r="BG323" s="86" t="str">
        <f t="shared" si="260"/>
        <v>Distance</v>
      </c>
      <c r="BH323" s="86" t="str">
        <f t="shared" si="261"/>
        <v>&gt;</v>
      </c>
      <c r="BI323" s="86">
        <f t="shared" si="262"/>
        <v>341.0556640625</v>
      </c>
      <c r="BJ323" s="15">
        <f t="shared" si="263"/>
        <v>0</v>
      </c>
      <c r="BK323" s="15" t="str">
        <f t="shared" si="264"/>
        <v>Distance&lt;=431,7109375 AND Distance&gt;427,474609375 AND Speed&gt;26,012939453125 AND GEBR&gt;1,046142578125 AND Speed&gt;21,949951171875 AND Distance&lt;=500,308837890625 AND Distance&gt;341,0556640625</v>
      </c>
      <c r="BM323"/>
      <c r="BN323"/>
      <c r="BO323"/>
    </row>
    <row r="324" spans="1:67">
      <c r="A324" s="15">
        <v>321</v>
      </c>
      <c r="B324" s="15">
        <v>2</v>
      </c>
      <c r="C324" s="15">
        <v>4285</v>
      </c>
      <c r="D324" s="15">
        <f t="shared" ref="D324:D387" si="265">IF(C324&lt;&gt;-8192,INT(C324/2^12),-1)</f>
        <v>1</v>
      </c>
      <c r="E324" s="15">
        <f t="shared" ref="E324:E387" si="266">IF(C324 &lt;&gt; -8192, MOD(C324, 2^12), 0)</f>
        <v>189</v>
      </c>
      <c r="F324" s="15">
        <f t="shared" ref="F324:F387" si="267">D324+(E324/2^12)</f>
        <v>1.046142578125</v>
      </c>
      <c r="G324" s="15">
        <v>323</v>
      </c>
      <c r="H324" s="15">
        <v>324</v>
      </c>
      <c r="I324" s="15">
        <v>34</v>
      </c>
      <c r="J324" s="15">
        <v>6</v>
      </c>
      <c r="K324" s="15">
        <v>796</v>
      </c>
      <c r="L324" s="15">
        <v>1170</v>
      </c>
      <c r="M324" s="15">
        <f t="shared" ref="M324:M387" si="268">IF(L324 &gt;= 2^12, "Error: Wrong Probability!", L324/2^12)</f>
        <v>0.28564453125</v>
      </c>
      <c r="O324" s="86">
        <f t="shared" ref="O324:O387" si="269">K324</f>
        <v>796</v>
      </c>
      <c r="P324" s="86">
        <f t="shared" ref="P324:P387" si="270">VLOOKUP(O324,$A$3:$M$1025,13,FALSE)</f>
        <v>0.22216796875</v>
      </c>
      <c r="Q324" s="86">
        <f t="shared" ref="Q324:Q387" si="271">VLOOKUP(O324,$A$3:$I$1025,9,FALSE)</f>
        <v>601</v>
      </c>
      <c r="R324" s="86" t="b">
        <f t="shared" ref="R324:R387" si="272">IF(VLOOKUP(Q324,$A$3:$G$1025,7,FALSE) = O324, TRUE, IF(VLOOKUP(Q324, $A$3:$H$1025,8,FALSE) = O324, FALSE, "Error: Invalid Decision!"))</f>
        <v>0</v>
      </c>
      <c r="S324" s="86" t="str">
        <f t="shared" ref="S324:S387" si="273">IF(VLOOKUP(Q324,$A$3:$B$1025,2,FALSE) = 0, "Distance", IF(VLOOKUP(Q324,$A$3:$B$1025,2,FALSE) = 1, "Speed", IF(VLOOKUP(Q324,$A$3:$B$1025,2,FALSE) = 2, "GEBR", "Dummy Node")))</f>
        <v>Dummy Node</v>
      </c>
      <c r="T324" s="86" t="str">
        <f t="shared" ref="T324:T387" si="274">IF(S324="Dummy Node","N/A",IF(R324,"&lt;=","&gt;"))</f>
        <v>N/A</v>
      </c>
      <c r="U324" s="86" t="str">
        <f t="shared" ref="U324:U387" si="275">IF(S324="Dummy Node","N/A",VLOOKUP(Q324,$A$3:$F$1025,6,FALSE))</f>
        <v>N/A</v>
      </c>
      <c r="V324" s="86">
        <f t="shared" ref="V324:V387" si="276">VLOOKUP(Q324,$A$3:$I$1025,9,FALSE)</f>
        <v>351</v>
      </c>
      <c r="W324" s="86" t="b">
        <f t="shared" ref="W324:W387" si="277">IF(VLOOKUP(V324,$A$3:$G$1025,7,FALSE) = Q324, TRUE, IF(VLOOKUP(V324, $A$3:$H$1025,8,FALSE) = Q324, FALSE, "Error: Invalid Decision!"))</f>
        <v>1</v>
      </c>
      <c r="X324" s="86" t="str">
        <f t="shared" ref="X324:X387" si="278">IF(VLOOKUP(V324,$A$3:$B$1025,2,FALSE) = 0, "Distance", IF(VLOOKUP(V324,$A$3:$B$1025,2,FALSE) = 1, "Speed", IF(VLOOKUP(V324,$A$3:$B$1025,2,FALSE) = 2, "GEBR", "Dummy Node")))</f>
        <v>Dummy Node</v>
      </c>
      <c r="Y324" s="86" t="str">
        <f t="shared" ref="Y324:Y387" si="279">IF(X324="Dummy Node","N/A",IF(W324,"&lt;=","&gt;"))</f>
        <v>N/A</v>
      </c>
      <c r="Z324" s="86" t="str">
        <f t="shared" ref="Z324:Z387" si="280">IF(X324="Dummy Node","N/A",VLOOKUP(V324,$A$3:$F$1025,6,FALSE))</f>
        <v>N/A</v>
      </c>
      <c r="AA324" s="86">
        <f t="shared" ref="AA324:AA387" si="281">VLOOKUP(V324,$A$3:$I$1025,9,FALSE)</f>
        <v>38</v>
      </c>
      <c r="AB324" s="86" t="b">
        <f t="shared" ref="AB324:AB387" si="282">IF(VLOOKUP(AA324,$A$3:$G$1025,7,FALSE) = V324, TRUE, IF(VLOOKUP(AA324, $A$3:$H$1025,8,FALSE) = V324, FALSE, "Error: Invalid Decision!"))</f>
        <v>1</v>
      </c>
      <c r="AC324" s="86" t="str">
        <f t="shared" ref="AC324:AC387" si="283">IF(VLOOKUP(AA324,$A$3:$B$1025,2,FALSE) = 0, "Distance", IF(VLOOKUP(AA324,$A$3:$B$1025,2,FALSE) = 1, "Speed", IF(VLOOKUP(AA324,$A$3:$B$1025,2,FALSE) = 2, "GEBR", "Dummy Node")))</f>
        <v>Distance</v>
      </c>
      <c r="AD324" s="86" t="str">
        <f t="shared" ref="AD324:AD387" si="284">IF(AC324="Dummy Node","N/A",IF(AB324,"&lt;=","&gt;"))</f>
        <v>&lt;=</v>
      </c>
      <c r="AE324" s="86">
        <f t="shared" ref="AE324:AE387" si="285">IF(AC324="Dummy Node","N/A",VLOOKUP(AA324,$A$3:$F$1025,6,FALSE))</f>
        <v>431.7109375</v>
      </c>
      <c r="AF324" s="86">
        <f t="shared" ref="AF324:AF387" si="286">VLOOKUP(AA324,$A$3:$I$1025,9,FALSE)</f>
        <v>36</v>
      </c>
      <c r="AG324" s="86" t="b">
        <f t="shared" ref="AG324:AG387" si="287">IF(VLOOKUP(AF324,$A$3:$G$1025,7,FALSE) = AA324, TRUE, IF(VLOOKUP(AF324, $A$3:$H$1025,8,FALSE) = AA324, FALSE, "Error: Invalid Decision!"))</f>
        <v>0</v>
      </c>
      <c r="AH324" s="86" t="str">
        <f t="shared" ref="AH324:AH387" si="288">IF(VLOOKUP(AF324,$A$3:$B$1025,2,FALSE) = 0, "Distance", IF(VLOOKUP(AF324,$A$3:$B$1025,2,FALSE) = 1, "Speed", IF(VLOOKUP(AF324,$A$3:$B$1025,2,FALSE) = 2, "GEBR", "Dummy Node")))</f>
        <v>Distance</v>
      </c>
      <c r="AI324" s="86" t="str">
        <f t="shared" ref="AI324:AI387" si="289">IF(AH324="Dummy Node","N/A",IF(AG324,"&lt;=","&gt;"))</f>
        <v>&gt;</v>
      </c>
      <c r="AJ324" s="86">
        <f t="shared" ref="AJ324:AJ387" si="290">IF(AH324="Dummy Node","N/A",VLOOKUP(AF324,$A$3:$F$1025,6,FALSE))</f>
        <v>427.474609375</v>
      </c>
      <c r="AK324" s="86">
        <f t="shared" ref="AK324:AK387" si="291">VLOOKUP(AF324,$A$3:$I$1025,9,FALSE)</f>
        <v>12</v>
      </c>
      <c r="AL324" s="86" t="b">
        <f t="shared" ref="AL324:AL387" si="292">IF(VLOOKUP(AK324,$A$3:$G$1025,7,FALSE) = AF324, TRUE, IF(VLOOKUP(AK324, $A$3:$H$1025,8,FALSE) = AF324, FALSE, "Error: Invalid Decision!"))</f>
        <v>0</v>
      </c>
      <c r="AM324" s="86" t="str">
        <f t="shared" ref="AM324:AM387" si="293">IF(VLOOKUP(AK324,$A$3:$B$1025,2,FALSE) = 0, "Distance", IF(VLOOKUP(AK324,$A$3:$B$1025,2,FALSE) = 1, "Speed", IF(VLOOKUP(AK324,$A$3:$B$1025,2,FALSE) = 2, "GEBR", "Dummy Node")))</f>
        <v>Speed</v>
      </c>
      <c r="AN324" s="86" t="str">
        <f t="shared" ref="AN324:AN387" si="294">IF(AM324="Dummy Node","N/A",IF(AL324,"&lt;=","&gt;"))</f>
        <v>&gt;</v>
      </c>
      <c r="AO324" s="86">
        <f t="shared" ref="AO324:AO387" si="295">IF(AM324="Dummy Node","N/A",VLOOKUP(AK324,$A$3:$F$1025,6,FALSE))</f>
        <v>26.012939453125</v>
      </c>
      <c r="AP324" s="86">
        <f t="shared" ref="AP324:AP387" si="296">VLOOKUP(AK324,$A$3:$I$1025,9,FALSE)</f>
        <v>10</v>
      </c>
      <c r="AQ324" s="86" t="b">
        <f t="shared" ref="AQ324:AQ387" si="297">IF(VLOOKUP(AP324,$A$3:$G$1025,7,FALSE) = AK324, TRUE, IF(VLOOKUP(AP324, $A$3:$H$1025,8,FALSE) = AK324, FALSE, "Error: Invalid Decision!"))</f>
        <v>0</v>
      </c>
      <c r="AR324" s="86" t="str">
        <f t="shared" ref="AR324:AR387" si="298">IF(VLOOKUP(AP324,$A$3:$B$1025,2,FALSE) = 0, "Distance", IF(VLOOKUP(AP324,$A$3:$B$1025,2,FALSE) = 1, "Speed", IF(VLOOKUP(AP324,$A$3:$B$1025,2,FALSE) = 2, "GEBR", "Dummy Node")))</f>
        <v>GEBR</v>
      </c>
      <c r="AS324" s="86" t="str">
        <f t="shared" ref="AS324:AS387" si="299">IF(AR324="Dummy Node","N/A",IF(AQ324,"&lt;=","&gt;"))</f>
        <v>&gt;</v>
      </c>
      <c r="AT324" s="86">
        <f t="shared" ref="AT324:AT387" si="300">IF(AR324="Dummy Node","N/A",VLOOKUP(AP324,$A$3:$F$1025,6,FALSE))</f>
        <v>1.046142578125</v>
      </c>
      <c r="AU324" s="86">
        <f t="shared" ref="AU324:AU387" si="301">VLOOKUP(AP324,$A$3:$I$1025,9,FALSE)</f>
        <v>7</v>
      </c>
      <c r="AV324" s="86" t="b">
        <f t="shared" ref="AV324:AV387" si="302">IF(VLOOKUP(AU324,$A$3:$G$1025,7,FALSE) = AP324, TRUE, IF(VLOOKUP(AU324, $A$3:$H$1025,8,FALSE) = AP324, FALSE, "Error: Invalid Decision!"))</f>
        <v>0</v>
      </c>
      <c r="AW324" s="86" t="str">
        <f t="shared" ref="AW324:AW387" si="303">IF(VLOOKUP(AU324,$A$3:$B$1025,2,FALSE) = 0, "Distance", IF(VLOOKUP(AU324,$A$3:$B$1025,2,FALSE) = 1, "Speed", IF(VLOOKUP(AU324,$A$3:$B$1025,2,FALSE) = 2, "GEBR", "Dummy Node")))</f>
        <v>Speed</v>
      </c>
      <c r="AX324" s="86" t="str">
        <f t="shared" ref="AX324:AX387" si="304">IF(AW324="Dummy Node","N/A",IF(AV324,"&lt;=","&gt;"))</f>
        <v>&gt;</v>
      </c>
      <c r="AY324" s="86">
        <f t="shared" ref="AY324:AY387" si="305">IF(AW324="Dummy Node","N/A",VLOOKUP(AU324,$A$3:$F$1025,6,FALSE))</f>
        <v>21.949951171875</v>
      </c>
      <c r="AZ324" s="86">
        <f t="shared" ref="AZ324:AZ387" si="306">VLOOKUP(AU324,$A$3:$I$1025,9,FALSE)</f>
        <v>2</v>
      </c>
      <c r="BA324" s="86" t="b">
        <f t="shared" ref="BA324:BA387" si="307">IF(VLOOKUP(AZ324,$A$3:$G$1025,7,FALSE) = AU324, TRUE, IF(VLOOKUP(AZ324, $A$3:$H$1025,8,FALSE) = AU324, FALSE, "Error: Invalid Decision!"))</f>
        <v>1</v>
      </c>
      <c r="BB324" s="86" t="str">
        <f t="shared" ref="BB324:BB387" si="308">IF(VLOOKUP(AZ324,$A$3:$B$1025,2,FALSE) = 0, "Distance", IF(VLOOKUP(AZ324,$A$3:$B$1025,2,FALSE) = 1, "Speed", IF(VLOOKUP(AZ324,$A$3:$B$1025,2,FALSE) = 2, "GEBR", "Dummy Node")))</f>
        <v>Distance</v>
      </c>
      <c r="BC324" s="86" t="str">
        <f t="shared" ref="BC324:BC387" si="309">IF(BB324="Dummy Node","N/A",IF(BA324,"&lt;=","&gt;"))</f>
        <v>&lt;=</v>
      </c>
      <c r="BD324" s="86">
        <f t="shared" ref="BD324:BD387" si="310">IF(BB324="Dummy Node","N/A",VLOOKUP(AZ324,$A$3:$F$1025,6,FALSE))</f>
        <v>500.308837890625</v>
      </c>
      <c r="BE324" s="86">
        <f t="shared" ref="BE324:BE387" si="311">VLOOKUP(AZ324,$A$3:$I$1025,9,FALSE)</f>
        <v>0</v>
      </c>
      <c r="BF324" s="86" t="b">
        <f t="shared" ref="BF324:BF387" si="312">IF(VLOOKUP(BE324,$A$3:$G$1025,7,FALSE) = AZ324, TRUE, IF(VLOOKUP(BE324, $A$3:$H$1025,8,FALSE) = AZ324, FALSE, "Error: Invalid Decision!"))</f>
        <v>0</v>
      </c>
      <c r="BG324" s="86" t="str">
        <f t="shared" ref="BG324:BG387" si="313">IF(VLOOKUP(BE324,$A$3:$B$1025,2,FALSE) = 0, "Distance", IF(VLOOKUP(BE324,$A$3:$B$1025,2,FALSE) = 1, "Speed", IF(VLOOKUP(BE324,$A$3:$B$1025,2,FALSE) = 2, "GEBR", "Dummy Node")))</f>
        <v>Distance</v>
      </c>
      <c r="BH324" s="86" t="str">
        <f t="shared" ref="BH324:BH387" si="314">IF(BG324="Dummy Node","N/A",IF(BF324,"&lt;=","&gt;"))</f>
        <v>&gt;</v>
      </c>
      <c r="BI324" s="86">
        <f t="shared" ref="BI324:BI387" si="315">IF(BG324="Dummy Node","N/A",VLOOKUP(BE324,$A$3:$F$1025,6,FALSE))</f>
        <v>341.0556640625</v>
      </c>
      <c r="BJ324" s="15">
        <f t="shared" ref="BJ324:BJ387" si="316">IF(P324&lt;0.5/3, 1, 0)</f>
        <v>0</v>
      </c>
      <c r="BK324" s="15" t="str">
        <f t="shared" ref="BK324:BK387" si="317">CONCATENATE(IF(S324 = "Dummy Node","", CONCATENATE(S324,T324,U324," AND ")), IF(X324 = "Dummy Node","", CONCATENATE(X324,Y324,Z324," AND ")), IF(AC324 = "Dummy Node","", CONCATENATE(AC324,AD324,AE324," AND ")), IF(AH324 = "Dummy Node","", CONCATENATE(AH324,AI324,AJ324," AND ")), IF(AM324 = "Dummy Node","", CONCATENATE(AM324,AN324,AO324," AND ")), IF(AR324 = "Dummy Node","", CONCATENATE(AR324,AS324,AT324," AND ")), IF(AW324 = "Dummy Node","", CONCATENATE(AW324,AX324,AY324," AND ")), IF(BB324 = "Dummy Node","", CONCATENATE(BB324,BC324,BD324," AND ")), IF(BG324 = "Dummy Node","", CONCATENATE(BG324,BH324,BI324)))</f>
        <v>Distance&lt;=431,7109375 AND Distance&gt;427,474609375 AND Speed&gt;26,012939453125 AND GEBR&gt;1,046142578125 AND Speed&gt;21,949951171875 AND Distance&lt;=500,308837890625 AND Distance&gt;341,0556640625</v>
      </c>
      <c r="BM324"/>
      <c r="BN324"/>
      <c r="BO324"/>
    </row>
    <row r="325" spans="1:67">
      <c r="A325" s="15">
        <v>322</v>
      </c>
      <c r="B325" s="15">
        <v>-2</v>
      </c>
      <c r="C325" s="15">
        <v>-8192</v>
      </c>
      <c r="D325" s="15">
        <f t="shared" si="265"/>
        <v>-1</v>
      </c>
      <c r="E325" s="15">
        <f t="shared" si="266"/>
        <v>0</v>
      </c>
      <c r="F325" s="15">
        <f t="shared" si="267"/>
        <v>-1</v>
      </c>
      <c r="G325" s="15">
        <v>579</v>
      </c>
      <c r="H325" s="15">
        <v>580</v>
      </c>
      <c r="I325" s="15">
        <v>34</v>
      </c>
      <c r="J325" s="15">
        <v>6</v>
      </c>
      <c r="K325" s="15">
        <v>797</v>
      </c>
      <c r="L325" s="15">
        <v>1365</v>
      </c>
      <c r="M325" s="15">
        <f t="shared" si="268"/>
        <v>0.333251953125</v>
      </c>
      <c r="O325" s="86">
        <f t="shared" si="269"/>
        <v>797</v>
      </c>
      <c r="P325" s="86">
        <f t="shared" si="270"/>
        <v>0.22216796875</v>
      </c>
      <c r="Q325" s="86">
        <f t="shared" si="271"/>
        <v>602</v>
      </c>
      <c r="R325" s="86" t="b">
        <f t="shared" si="272"/>
        <v>1</v>
      </c>
      <c r="S325" s="86" t="str">
        <f t="shared" si="273"/>
        <v>Dummy Node</v>
      </c>
      <c r="T325" s="86" t="str">
        <f t="shared" si="274"/>
        <v>N/A</v>
      </c>
      <c r="U325" s="86" t="str">
        <f t="shared" si="275"/>
        <v>N/A</v>
      </c>
      <c r="V325" s="86">
        <f t="shared" si="276"/>
        <v>351</v>
      </c>
      <c r="W325" s="86" t="b">
        <f t="shared" si="277"/>
        <v>0</v>
      </c>
      <c r="X325" s="86" t="str">
        <f t="shared" si="278"/>
        <v>Dummy Node</v>
      </c>
      <c r="Y325" s="86" t="str">
        <f t="shared" si="279"/>
        <v>N/A</v>
      </c>
      <c r="Z325" s="86" t="str">
        <f t="shared" si="280"/>
        <v>N/A</v>
      </c>
      <c r="AA325" s="86">
        <f t="shared" si="281"/>
        <v>38</v>
      </c>
      <c r="AB325" s="86" t="b">
        <f t="shared" si="282"/>
        <v>1</v>
      </c>
      <c r="AC325" s="86" t="str">
        <f t="shared" si="283"/>
        <v>Distance</v>
      </c>
      <c r="AD325" s="86" t="str">
        <f t="shared" si="284"/>
        <v>&lt;=</v>
      </c>
      <c r="AE325" s="86">
        <f t="shared" si="285"/>
        <v>431.7109375</v>
      </c>
      <c r="AF325" s="86">
        <f t="shared" si="286"/>
        <v>36</v>
      </c>
      <c r="AG325" s="86" t="b">
        <f t="shared" si="287"/>
        <v>0</v>
      </c>
      <c r="AH325" s="86" t="str">
        <f t="shared" si="288"/>
        <v>Distance</v>
      </c>
      <c r="AI325" s="86" t="str">
        <f t="shared" si="289"/>
        <v>&gt;</v>
      </c>
      <c r="AJ325" s="86">
        <f t="shared" si="290"/>
        <v>427.474609375</v>
      </c>
      <c r="AK325" s="86">
        <f t="shared" si="291"/>
        <v>12</v>
      </c>
      <c r="AL325" s="86" t="b">
        <f t="shared" si="292"/>
        <v>0</v>
      </c>
      <c r="AM325" s="86" t="str">
        <f t="shared" si="293"/>
        <v>Speed</v>
      </c>
      <c r="AN325" s="86" t="str">
        <f t="shared" si="294"/>
        <v>&gt;</v>
      </c>
      <c r="AO325" s="86">
        <f t="shared" si="295"/>
        <v>26.012939453125</v>
      </c>
      <c r="AP325" s="86">
        <f t="shared" si="296"/>
        <v>10</v>
      </c>
      <c r="AQ325" s="86" t="b">
        <f t="shared" si="297"/>
        <v>0</v>
      </c>
      <c r="AR325" s="86" t="str">
        <f t="shared" si="298"/>
        <v>GEBR</v>
      </c>
      <c r="AS325" s="86" t="str">
        <f t="shared" si="299"/>
        <v>&gt;</v>
      </c>
      <c r="AT325" s="86">
        <f t="shared" si="300"/>
        <v>1.046142578125</v>
      </c>
      <c r="AU325" s="86">
        <f t="shared" si="301"/>
        <v>7</v>
      </c>
      <c r="AV325" s="86" t="b">
        <f t="shared" si="302"/>
        <v>0</v>
      </c>
      <c r="AW325" s="86" t="str">
        <f t="shared" si="303"/>
        <v>Speed</v>
      </c>
      <c r="AX325" s="86" t="str">
        <f t="shared" si="304"/>
        <v>&gt;</v>
      </c>
      <c r="AY325" s="86">
        <f t="shared" si="305"/>
        <v>21.949951171875</v>
      </c>
      <c r="AZ325" s="86">
        <f t="shared" si="306"/>
        <v>2</v>
      </c>
      <c r="BA325" s="86" t="b">
        <f t="shared" si="307"/>
        <v>1</v>
      </c>
      <c r="BB325" s="86" t="str">
        <f t="shared" si="308"/>
        <v>Distance</v>
      </c>
      <c r="BC325" s="86" t="str">
        <f t="shared" si="309"/>
        <v>&lt;=</v>
      </c>
      <c r="BD325" s="86">
        <f t="shared" si="310"/>
        <v>500.308837890625</v>
      </c>
      <c r="BE325" s="86">
        <f t="shared" si="311"/>
        <v>0</v>
      </c>
      <c r="BF325" s="86" t="b">
        <f t="shared" si="312"/>
        <v>0</v>
      </c>
      <c r="BG325" s="86" t="str">
        <f t="shared" si="313"/>
        <v>Distance</v>
      </c>
      <c r="BH325" s="86" t="str">
        <f t="shared" si="314"/>
        <v>&gt;</v>
      </c>
      <c r="BI325" s="86">
        <f t="shared" si="315"/>
        <v>341.0556640625</v>
      </c>
      <c r="BJ325" s="15">
        <f t="shared" si="316"/>
        <v>0</v>
      </c>
      <c r="BK325" s="15" t="str">
        <f t="shared" si="317"/>
        <v>Distance&lt;=431,7109375 AND Distance&gt;427,474609375 AND Speed&gt;26,012939453125 AND GEBR&gt;1,046142578125 AND Speed&gt;21,949951171875 AND Distance&lt;=500,308837890625 AND Distance&gt;341,0556640625</v>
      </c>
      <c r="BM325"/>
      <c r="BN325"/>
      <c r="BO325"/>
    </row>
    <row r="326" spans="1:67">
      <c r="A326" s="15">
        <v>323</v>
      </c>
      <c r="B326" s="15">
        <v>1</v>
      </c>
      <c r="C326" s="15">
        <v>110969</v>
      </c>
      <c r="D326" s="15">
        <f t="shared" si="265"/>
        <v>27</v>
      </c>
      <c r="E326" s="15">
        <f t="shared" si="266"/>
        <v>377</v>
      </c>
      <c r="F326" s="15">
        <f t="shared" si="267"/>
        <v>27.092041015625</v>
      </c>
      <c r="G326" s="15">
        <v>325</v>
      </c>
      <c r="H326" s="15">
        <v>326</v>
      </c>
      <c r="I326" s="15">
        <v>321</v>
      </c>
      <c r="J326" s="15">
        <v>7</v>
      </c>
      <c r="K326" s="15">
        <v>798</v>
      </c>
      <c r="L326" s="15">
        <v>910</v>
      </c>
      <c r="M326" s="15">
        <f t="shared" si="268"/>
        <v>0.22216796875</v>
      </c>
      <c r="O326" s="86">
        <f t="shared" si="269"/>
        <v>798</v>
      </c>
      <c r="P326" s="86">
        <f t="shared" si="270"/>
        <v>0.22216796875</v>
      </c>
      <c r="Q326" s="86">
        <f t="shared" si="271"/>
        <v>602</v>
      </c>
      <c r="R326" s="86" t="b">
        <f t="shared" si="272"/>
        <v>0</v>
      </c>
      <c r="S326" s="86" t="str">
        <f t="shared" si="273"/>
        <v>Dummy Node</v>
      </c>
      <c r="T326" s="86" t="str">
        <f t="shared" si="274"/>
        <v>N/A</v>
      </c>
      <c r="U326" s="86" t="str">
        <f t="shared" si="275"/>
        <v>N/A</v>
      </c>
      <c r="V326" s="86">
        <f t="shared" si="276"/>
        <v>351</v>
      </c>
      <c r="W326" s="86" t="b">
        <f t="shared" si="277"/>
        <v>0</v>
      </c>
      <c r="X326" s="86" t="str">
        <f t="shared" si="278"/>
        <v>Dummy Node</v>
      </c>
      <c r="Y326" s="86" t="str">
        <f t="shared" si="279"/>
        <v>N/A</v>
      </c>
      <c r="Z326" s="86" t="str">
        <f t="shared" si="280"/>
        <v>N/A</v>
      </c>
      <c r="AA326" s="86">
        <f t="shared" si="281"/>
        <v>38</v>
      </c>
      <c r="AB326" s="86" t="b">
        <f t="shared" si="282"/>
        <v>1</v>
      </c>
      <c r="AC326" s="86" t="str">
        <f t="shared" si="283"/>
        <v>Distance</v>
      </c>
      <c r="AD326" s="86" t="str">
        <f t="shared" si="284"/>
        <v>&lt;=</v>
      </c>
      <c r="AE326" s="86">
        <f t="shared" si="285"/>
        <v>431.7109375</v>
      </c>
      <c r="AF326" s="86">
        <f t="shared" si="286"/>
        <v>36</v>
      </c>
      <c r="AG326" s="86" t="b">
        <f t="shared" si="287"/>
        <v>0</v>
      </c>
      <c r="AH326" s="86" t="str">
        <f t="shared" si="288"/>
        <v>Distance</v>
      </c>
      <c r="AI326" s="86" t="str">
        <f t="shared" si="289"/>
        <v>&gt;</v>
      </c>
      <c r="AJ326" s="86">
        <f t="shared" si="290"/>
        <v>427.474609375</v>
      </c>
      <c r="AK326" s="86">
        <f t="shared" si="291"/>
        <v>12</v>
      </c>
      <c r="AL326" s="86" t="b">
        <f t="shared" si="292"/>
        <v>0</v>
      </c>
      <c r="AM326" s="86" t="str">
        <f t="shared" si="293"/>
        <v>Speed</v>
      </c>
      <c r="AN326" s="86" t="str">
        <f t="shared" si="294"/>
        <v>&gt;</v>
      </c>
      <c r="AO326" s="86">
        <f t="shared" si="295"/>
        <v>26.012939453125</v>
      </c>
      <c r="AP326" s="86">
        <f t="shared" si="296"/>
        <v>10</v>
      </c>
      <c r="AQ326" s="86" t="b">
        <f t="shared" si="297"/>
        <v>0</v>
      </c>
      <c r="AR326" s="86" t="str">
        <f t="shared" si="298"/>
        <v>GEBR</v>
      </c>
      <c r="AS326" s="86" t="str">
        <f t="shared" si="299"/>
        <v>&gt;</v>
      </c>
      <c r="AT326" s="86">
        <f t="shared" si="300"/>
        <v>1.046142578125</v>
      </c>
      <c r="AU326" s="86">
        <f t="shared" si="301"/>
        <v>7</v>
      </c>
      <c r="AV326" s="86" t="b">
        <f t="shared" si="302"/>
        <v>0</v>
      </c>
      <c r="AW326" s="86" t="str">
        <f t="shared" si="303"/>
        <v>Speed</v>
      </c>
      <c r="AX326" s="86" t="str">
        <f t="shared" si="304"/>
        <v>&gt;</v>
      </c>
      <c r="AY326" s="86">
        <f t="shared" si="305"/>
        <v>21.949951171875</v>
      </c>
      <c r="AZ326" s="86">
        <f t="shared" si="306"/>
        <v>2</v>
      </c>
      <c r="BA326" s="86" t="b">
        <f t="shared" si="307"/>
        <v>1</v>
      </c>
      <c r="BB326" s="86" t="str">
        <f t="shared" si="308"/>
        <v>Distance</v>
      </c>
      <c r="BC326" s="86" t="str">
        <f t="shared" si="309"/>
        <v>&lt;=</v>
      </c>
      <c r="BD326" s="86">
        <f t="shared" si="310"/>
        <v>500.308837890625</v>
      </c>
      <c r="BE326" s="86">
        <f t="shared" si="311"/>
        <v>0</v>
      </c>
      <c r="BF326" s="86" t="b">
        <f t="shared" si="312"/>
        <v>0</v>
      </c>
      <c r="BG326" s="86" t="str">
        <f t="shared" si="313"/>
        <v>Distance</v>
      </c>
      <c r="BH326" s="86" t="str">
        <f t="shared" si="314"/>
        <v>&gt;</v>
      </c>
      <c r="BI326" s="86">
        <f t="shared" si="315"/>
        <v>341.0556640625</v>
      </c>
      <c r="BJ326" s="15">
        <f t="shared" si="316"/>
        <v>0</v>
      </c>
      <c r="BK326" s="15" t="str">
        <f t="shared" si="317"/>
        <v>Distance&lt;=431,7109375 AND Distance&gt;427,474609375 AND Speed&gt;26,012939453125 AND GEBR&gt;1,046142578125 AND Speed&gt;21,949951171875 AND Distance&lt;=500,308837890625 AND Distance&gt;341,0556640625</v>
      </c>
      <c r="BM326"/>
      <c r="BN326"/>
      <c r="BO326"/>
    </row>
    <row r="327" spans="1:67">
      <c r="A327" s="15">
        <v>324</v>
      </c>
      <c r="B327" s="15">
        <v>-2</v>
      </c>
      <c r="C327" s="15">
        <v>-8192</v>
      </c>
      <c r="D327" s="15">
        <f t="shared" si="265"/>
        <v>-1</v>
      </c>
      <c r="E327" s="15">
        <f t="shared" si="266"/>
        <v>0</v>
      </c>
      <c r="F327" s="15">
        <f t="shared" si="267"/>
        <v>-1</v>
      </c>
      <c r="G327" s="15">
        <v>581</v>
      </c>
      <c r="H327" s="15">
        <v>582</v>
      </c>
      <c r="I327" s="15">
        <v>321</v>
      </c>
      <c r="J327" s="15">
        <v>7</v>
      </c>
      <c r="K327" s="15">
        <v>799</v>
      </c>
      <c r="L327" s="15">
        <v>1365</v>
      </c>
      <c r="M327" s="15">
        <f t="shared" si="268"/>
        <v>0.333251953125</v>
      </c>
      <c r="O327" s="86">
        <f t="shared" si="269"/>
        <v>799</v>
      </c>
      <c r="P327" s="86">
        <f t="shared" si="270"/>
        <v>0.333251953125</v>
      </c>
      <c r="Q327" s="86">
        <f t="shared" si="271"/>
        <v>603</v>
      </c>
      <c r="R327" s="86" t="b">
        <f t="shared" si="272"/>
        <v>1</v>
      </c>
      <c r="S327" s="86" t="str">
        <f t="shared" si="273"/>
        <v>Dummy Node</v>
      </c>
      <c r="T327" s="86" t="str">
        <f t="shared" si="274"/>
        <v>N/A</v>
      </c>
      <c r="U327" s="86" t="str">
        <f t="shared" si="275"/>
        <v>N/A</v>
      </c>
      <c r="V327" s="86">
        <f t="shared" si="276"/>
        <v>352</v>
      </c>
      <c r="W327" s="86" t="b">
        <f t="shared" si="277"/>
        <v>1</v>
      </c>
      <c r="X327" s="86" t="str">
        <f t="shared" si="278"/>
        <v>Dummy Node</v>
      </c>
      <c r="Y327" s="86" t="str">
        <f t="shared" si="279"/>
        <v>N/A</v>
      </c>
      <c r="Z327" s="86" t="str">
        <f t="shared" si="280"/>
        <v>N/A</v>
      </c>
      <c r="AA327" s="86">
        <f t="shared" si="281"/>
        <v>38</v>
      </c>
      <c r="AB327" s="86" t="b">
        <f t="shared" si="282"/>
        <v>0</v>
      </c>
      <c r="AC327" s="86" t="str">
        <f t="shared" si="283"/>
        <v>Distance</v>
      </c>
      <c r="AD327" s="86" t="str">
        <f t="shared" si="284"/>
        <v>&gt;</v>
      </c>
      <c r="AE327" s="86">
        <f t="shared" si="285"/>
        <v>431.7109375</v>
      </c>
      <c r="AF327" s="86">
        <f t="shared" si="286"/>
        <v>36</v>
      </c>
      <c r="AG327" s="86" t="b">
        <f t="shared" si="287"/>
        <v>0</v>
      </c>
      <c r="AH327" s="86" t="str">
        <f t="shared" si="288"/>
        <v>Distance</v>
      </c>
      <c r="AI327" s="86" t="str">
        <f t="shared" si="289"/>
        <v>&gt;</v>
      </c>
      <c r="AJ327" s="86">
        <f t="shared" si="290"/>
        <v>427.474609375</v>
      </c>
      <c r="AK327" s="86">
        <f t="shared" si="291"/>
        <v>12</v>
      </c>
      <c r="AL327" s="86" t="b">
        <f t="shared" si="292"/>
        <v>0</v>
      </c>
      <c r="AM327" s="86" t="str">
        <f t="shared" si="293"/>
        <v>Speed</v>
      </c>
      <c r="AN327" s="86" t="str">
        <f t="shared" si="294"/>
        <v>&gt;</v>
      </c>
      <c r="AO327" s="86">
        <f t="shared" si="295"/>
        <v>26.012939453125</v>
      </c>
      <c r="AP327" s="86">
        <f t="shared" si="296"/>
        <v>10</v>
      </c>
      <c r="AQ327" s="86" t="b">
        <f t="shared" si="297"/>
        <v>0</v>
      </c>
      <c r="AR327" s="86" t="str">
        <f t="shared" si="298"/>
        <v>GEBR</v>
      </c>
      <c r="AS327" s="86" t="str">
        <f t="shared" si="299"/>
        <v>&gt;</v>
      </c>
      <c r="AT327" s="86">
        <f t="shared" si="300"/>
        <v>1.046142578125</v>
      </c>
      <c r="AU327" s="86">
        <f t="shared" si="301"/>
        <v>7</v>
      </c>
      <c r="AV327" s="86" t="b">
        <f t="shared" si="302"/>
        <v>0</v>
      </c>
      <c r="AW327" s="86" t="str">
        <f t="shared" si="303"/>
        <v>Speed</v>
      </c>
      <c r="AX327" s="86" t="str">
        <f t="shared" si="304"/>
        <v>&gt;</v>
      </c>
      <c r="AY327" s="86">
        <f t="shared" si="305"/>
        <v>21.949951171875</v>
      </c>
      <c r="AZ327" s="86">
        <f t="shared" si="306"/>
        <v>2</v>
      </c>
      <c r="BA327" s="86" t="b">
        <f t="shared" si="307"/>
        <v>1</v>
      </c>
      <c r="BB327" s="86" t="str">
        <f t="shared" si="308"/>
        <v>Distance</v>
      </c>
      <c r="BC327" s="86" t="str">
        <f t="shared" si="309"/>
        <v>&lt;=</v>
      </c>
      <c r="BD327" s="86">
        <f t="shared" si="310"/>
        <v>500.308837890625</v>
      </c>
      <c r="BE327" s="86">
        <f t="shared" si="311"/>
        <v>0</v>
      </c>
      <c r="BF327" s="86" t="b">
        <f t="shared" si="312"/>
        <v>0</v>
      </c>
      <c r="BG327" s="86" t="str">
        <f t="shared" si="313"/>
        <v>Distance</v>
      </c>
      <c r="BH327" s="86" t="str">
        <f t="shared" si="314"/>
        <v>&gt;</v>
      </c>
      <c r="BI327" s="86">
        <f t="shared" si="315"/>
        <v>341.0556640625</v>
      </c>
      <c r="BJ327" s="15">
        <f t="shared" si="316"/>
        <v>0</v>
      </c>
      <c r="BK327" s="15" t="str">
        <f t="shared" si="317"/>
        <v>Distance&gt;431,7109375 AND Distance&gt;427,474609375 AND Speed&gt;26,012939453125 AND GEBR&gt;1,046142578125 AND Speed&gt;21,949951171875 AND Distance&lt;=500,308837890625 AND Distance&gt;341,0556640625</v>
      </c>
      <c r="BM327"/>
      <c r="BN327"/>
      <c r="BO327"/>
    </row>
    <row r="328" spans="1:67">
      <c r="A328" s="15">
        <v>325</v>
      </c>
      <c r="B328" s="15">
        <v>-2</v>
      </c>
      <c r="C328" s="15">
        <v>-8192</v>
      </c>
      <c r="D328" s="15">
        <f t="shared" si="265"/>
        <v>-1</v>
      </c>
      <c r="E328" s="15">
        <f t="shared" si="266"/>
        <v>0</v>
      </c>
      <c r="F328" s="15">
        <f t="shared" si="267"/>
        <v>-1</v>
      </c>
      <c r="G328" s="15">
        <v>583</v>
      </c>
      <c r="H328" s="15">
        <v>584</v>
      </c>
      <c r="I328" s="15">
        <v>323</v>
      </c>
      <c r="J328" s="15">
        <v>8</v>
      </c>
      <c r="K328" s="15">
        <v>800</v>
      </c>
      <c r="L328" s="15">
        <v>1365</v>
      </c>
      <c r="M328" s="15">
        <f t="shared" si="268"/>
        <v>0.333251953125</v>
      </c>
      <c r="O328" s="86">
        <f t="shared" si="269"/>
        <v>800</v>
      </c>
      <c r="P328" s="86">
        <f t="shared" si="270"/>
        <v>0.333251953125</v>
      </c>
      <c r="Q328" s="86">
        <f t="shared" si="271"/>
        <v>603</v>
      </c>
      <c r="R328" s="86" t="b">
        <f t="shared" si="272"/>
        <v>0</v>
      </c>
      <c r="S328" s="86" t="str">
        <f t="shared" si="273"/>
        <v>Dummy Node</v>
      </c>
      <c r="T328" s="86" t="str">
        <f t="shared" si="274"/>
        <v>N/A</v>
      </c>
      <c r="U328" s="86" t="str">
        <f t="shared" si="275"/>
        <v>N/A</v>
      </c>
      <c r="V328" s="86">
        <f t="shared" si="276"/>
        <v>352</v>
      </c>
      <c r="W328" s="86" t="b">
        <f t="shared" si="277"/>
        <v>1</v>
      </c>
      <c r="X328" s="86" t="str">
        <f t="shared" si="278"/>
        <v>Dummy Node</v>
      </c>
      <c r="Y328" s="86" t="str">
        <f t="shared" si="279"/>
        <v>N/A</v>
      </c>
      <c r="Z328" s="86" t="str">
        <f t="shared" si="280"/>
        <v>N/A</v>
      </c>
      <c r="AA328" s="86">
        <f t="shared" si="281"/>
        <v>38</v>
      </c>
      <c r="AB328" s="86" t="b">
        <f t="shared" si="282"/>
        <v>0</v>
      </c>
      <c r="AC328" s="86" t="str">
        <f t="shared" si="283"/>
        <v>Distance</v>
      </c>
      <c r="AD328" s="86" t="str">
        <f t="shared" si="284"/>
        <v>&gt;</v>
      </c>
      <c r="AE328" s="86">
        <f t="shared" si="285"/>
        <v>431.7109375</v>
      </c>
      <c r="AF328" s="86">
        <f t="shared" si="286"/>
        <v>36</v>
      </c>
      <c r="AG328" s="86" t="b">
        <f t="shared" si="287"/>
        <v>0</v>
      </c>
      <c r="AH328" s="86" t="str">
        <f t="shared" si="288"/>
        <v>Distance</v>
      </c>
      <c r="AI328" s="86" t="str">
        <f t="shared" si="289"/>
        <v>&gt;</v>
      </c>
      <c r="AJ328" s="86">
        <f t="shared" si="290"/>
        <v>427.474609375</v>
      </c>
      <c r="AK328" s="86">
        <f t="shared" si="291"/>
        <v>12</v>
      </c>
      <c r="AL328" s="86" t="b">
        <f t="shared" si="292"/>
        <v>0</v>
      </c>
      <c r="AM328" s="86" t="str">
        <f t="shared" si="293"/>
        <v>Speed</v>
      </c>
      <c r="AN328" s="86" t="str">
        <f t="shared" si="294"/>
        <v>&gt;</v>
      </c>
      <c r="AO328" s="86">
        <f t="shared" si="295"/>
        <v>26.012939453125</v>
      </c>
      <c r="AP328" s="86">
        <f t="shared" si="296"/>
        <v>10</v>
      </c>
      <c r="AQ328" s="86" t="b">
        <f t="shared" si="297"/>
        <v>0</v>
      </c>
      <c r="AR328" s="86" t="str">
        <f t="shared" si="298"/>
        <v>GEBR</v>
      </c>
      <c r="AS328" s="86" t="str">
        <f t="shared" si="299"/>
        <v>&gt;</v>
      </c>
      <c r="AT328" s="86">
        <f t="shared" si="300"/>
        <v>1.046142578125</v>
      </c>
      <c r="AU328" s="86">
        <f t="shared" si="301"/>
        <v>7</v>
      </c>
      <c r="AV328" s="86" t="b">
        <f t="shared" si="302"/>
        <v>0</v>
      </c>
      <c r="AW328" s="86" t="str">
        <f t="shared" si="303"/>
        <v>Speed</v>
      </c>
      <c r="AX328" s="86" t="str">
        <f t="shared" si="304"/>
        <v>&gt;</v>
      </c>
      <c r="AY328" s="86">
        <f t="shared" si="305"/>
        <v>21.949951171875</v>
      </c>
      <c r="AZ328" s="86">
        <f t="shared" si="306"/>
        <v>2</v>
      </c>
      <c r="BA328" s="86" t="b">
        <f t="shared" si="307"/>
        <v>1</v>
      </c>
      <c r="BB328" s="86" t="str">
        <f t="shared" si="308"/>
        <v>Distance</v>
      </c>
      <c r="BC328" s="86" t="str">
        <f t="shared" si="309"/>
        <v>&lt;=</v>
      </c>
      <c r="BD328" s="86">
        <f t="shared" si="310"/>
        <v>500.308837890625</v>
      </c>
      <c r="BE328" s="86">
        <f t="shared" si="311"/>
        <v>0</v>
      </c>
      <c r="BF328" s="86" t="b">
        <f t="shared" si="312"/>
        <v>0</v>
      </c>
      <c r="BG328" s="86" t="str">
        <f t="shared" si="313"/>
        <v>Distance</v>
      </c>
      <c r="BH328" s="86" t="str">
        <f t="shared" si="314"/>
        <v>&gt;</v>
      </c>
      <c r="BI328" s="86">
        <f t="shared" si="315"/>
        <v>341.0556640625</v>
      </c>
      <c r="BJ328" s="15">
        <f t="shared" si="316"/>
        <v>0</v>
      </c>
      <c r="BK328" s="15" t="str">
        <f t="shared" si="317"/>
        <v>Distance&gt;431,7109375 AND Distance&gt;427,474609375 AND Speed&gt;26,012939453125 AND GEBR&gt;1,046142578125 AND Speed&gt;21,949951171875 AND Distance&lt;=500,308837890625 AND Distance&gt;341,0556640625</v>
      </c>
      <c r="BM328"/>
      <c r="BN328"/>
      <c r="BO328"/>
    </row>
    <row r="329" spans="1:67">
      <c r="A329" s="15">
        <v>326</v>
      </c>
      <c r="B329" s="15">
        <v>1</v>
      </c>
      <c r="C329" s="15">
        <v>114002</v>
      </c>
      <c r="D329" s="15">
        <f t="shared" si="265"/>
        <v>27</v>
      </c>
      <c r="E329" s="15">
        <f t="shared" si="266"/>
        <v>3410</v>
      </c>
      <c r="F329" s="15">
        <f t="shared" si="267"/>
        <v>27.83251953125</v>
      </c>
      <c r="G329" s="15">
        <v>387</v>
      </c>
      <c r="H329" s="15">
        <v>388</v>
      </c>
      <c r="I329" s="15">
        <v>323</v>
      </c>
      <c r="J329" s="15">
        <v>8</v>
      </c>
      <c r="K329" s="15">
        <v>801</v>
      </c>
      <c r="L329" s="15">
        <v>683</v>
      </c>
      <c r="M329" s="15">
        <f t="shared" si="268"/>
        <v>0.166748046875</v>
      </c>
      <c r="O329" s="86">
        <f t="shared" si="269"/>
        <v>801</v>
      </c>
      <c r="P329" s="86">
        <f t="shared" si="270"/>
        <v>0.333251953125</v>
      </c>
      <c r="Q329" s="86">
        <f t="shared" si="271"/>
        <v>604</v>
      </c>
      <c r="R329" s="86" t="b">
        <f t="shared" si="272"/>
        <v>1</v>
      </c>
      <c r="S329" s="86" t="str">
        <f t="shared" si="273"/>
        <v>Dummy Node</v>
      </c>
      <c r="T329" s="86" t="str">
        <f t="shared" si="274"/>
        <v>N/A</v>
      </c>
      <c r="U329" s="86" t="str">
        <f t="shared" si="275"/>
        <v>N/A</v>
      </c>
      <c r="V329" s="86">
        <f t="shared" si="276"/>
        <v>352</v>
      </c>
      <c r="W329" s="86" t="b">
        <f t="shared" si="277"/>
        <v>0</v>
      </c>
      <c r="X329" s="86" t="str">
        <f t="shared" si="278"/>
        <v>Dummy Node</v>
      </c>
      <c r="Y329" s="86" t="str">
        <f t="shared" si="279"/>
        <v>N/A</v>
      </c>
      <c r="Z329" s="86" t="str">
        <f t="shared" si="280"/>
        <v>N/A</v>
      </c>
      <c r="AA329" s="86">
        <f t="shared" si="281"/>
        <v>38</v>
      </c>
      <c r="AB329" s="86" t="b">
        <f t="shared" si="282"/>
        <v>0</v>
      </c>
      <c r="AC329" s="86" t="str">
        <f t="shared" si="283"/>
        <v>Distance</v>
      </c>
      <c r="AD329" s="86" t="str">
        <f t="shared" si="284"/>
        <v>&gt;</v>
      </c>
      <c r="AE329" s="86">
        <f t="shared" si="285"/>
        <v>431.7109375</v>
      </c>
      <c r="AF329" s="86">
        <f t="shared" si="286"/>
        <v>36</v>
      </c>
      <c r="AG329" s="86" t="b">
        <f t="shared" si="287"/>
        <v>0</v>
      </c>
      <c r="AH329" s="86" t="str">
        <f t="shared" si="288"/>
        <v>Distance</v>
      </c>
      <c r="AI329" s="86" t="str">
        <f t="shared" si="289"/>
        <v>&gt;</v>
      </c>
      <c r="AJ329" s="86">
        <f t="shared" si="290"/>
        <v>427.474609375</v>
      </c>
      <c r="AK329" s="86">
        <f t="shared" si="291"/>
        <v>12</v>
      </c>
      <c r="AL329" s="86" t="b">
        <f t="shared" si="292"/>
        <v>0</v>
      </c>
      <c r="AM329" s="86" t="str">
        <f t="shared" si="293"/>
        <v>Speed</v>
      </c>
      <c r="AN329" s="86" t="str">
        <f t="shared" si="294"/>
        <v>&gt;</v>
      </c>
      <c r="AO329" s="86">
        <f t="shared" si="295"/>
        <v>26.012939453125</v>
      </c>
      <c r="AP329" s="86">
        <f t="shared" si="296"/>
        <v>10</v>
      </c>
      <c r="AQ329" s="86" t="b">
        <f t="shared" si="297"/>
        <v>0</v>
      </c>
      <c r="AR329" s="86" t="str">
        <f t="shared" si="298"/>
        <v>GEBR</v>
      </c>
      <c r="AS329" s="86" t="str">
        <f t="shared" si="299"/>
        <v>&gt;</v>
      </c>
      <c r="AT329" s="86">
        <f t="shared" si="300"/>
        <v>1.046142578125</v>
      </c>
      <c r="AU329" s="86">
        <f t="shared" si="301"/>
        <v>7</v>
      </c>
      <c r="AV329" s="86" t="b">
        <f t="shared" si="302"/>
        <v>0</v>
      </c>
      <c r="AW329" s="86" t="str">
        <f t="shared" si="303"/>
        <v>Speed</v>
      </c>
      <c r="AX329" s="86" t="str">
        <f t="shared" si="304"/>
        <v>&gt;</v>
      </c>
      <c r="AY329" s="86">
        <f t="shared" si="305"/>
        <v>21.949951171875</v>
      </c>
      <c r="AZ329" s="86">
        <f t="shared" si="306"/>
        <v>2</v>
      </c>
      <c r="BA329" s="86" t="b">
        <f t="shared" si="307"/>
        <v>1</v>
      </c>
      <c r="BB329" s="86" t="str">
        <f t="shared" si="308"/>
        <v>Distance</v>
      </c>
      <c r="BC329" s="86" t="str">
        <f t="shared" si="309"/>
        <v>&lt;=</v>
      </c>
      <c r="BD329" s="86">
        <f t="shared" si="310"/>
        <v>500.308837890625</v>
      </c>
      <c r="BE329" s="86">
        <f t="shared" si="311"/>
        <v>0</v>
      </c>
      <c r="BF329" s="86" t="b">
        <f t="shared" si="312"/>
        <v>0</v>
      </c>
      <c r="BG329" s="86" t="str">
        <f t="shared" si="313"/>
        <v>Distance</v>
      </c>
      <c r="BH329" s="86" t="str">
        <f t="shared" si="314"/>
        <v>&gt;</v>
      </c>
      <c r="BI329" s="86">
        <f t="shared" si="315"/>
        <v>341.0556640625</v>
      </c>
      <c r="BJ329" s="15">
        <f t="shared" si="316"/>
        <v>0</v>
      </c>
      <c r="BK329" s="15" t="str">
        <f t="shared" si="317"/>
        <v>Distance&gt;431,7109375 AND Distance&gt;427,474609375 AND Speed&gt;26,012939453125 AND GEBR&gt;1,046142578125 AND Speed&gt;21,949951171875 AND Distance&lt;=500,308837890625 AND Distance&gt;341,0556640625</v>
      </c>
      <c r="BM329"/>
      <c r="BN329"/>
      <c r="BO329"/>
    </row>
    <row r="330" spans="1:67">
      <c r="A330" s="15">
        <v>327</v>
      </c>
      <c r="B330" s="15">
        <v>-2</v>
      </c>
      <c r="C330" s="15">
        <v>-8192</v>
      </c>
      <c r="D330" s="15">
        <f t="shared" si="265"/>
        <v>-1</v>
      </c>
      <c r="E330" s="15">
        <f t="shared" si="266"/>
        <v>0</v>
      </c>
      <c r="F330" s="15">
        <f t="shared" si="267"/>
        <v>-1</v>
      </c>
      <c r="G330" s="15">
        <v>585</v>
      </c>
      <c r="H330" s="15">
        <v>586</v>
      </c>
      <c r="I330" s="15">
        <v>161</v>
      </c>
      <c r="J330" s="15">
        <v>7</v>
      </c>
      <c r="K330" s="15">
        <v>802</v>
      </c>
      <c r="L330" s="15">
        <v>0</v>
      </c>
      <c r="M330" s="15">
        <f t="shared" si="268"/>
        <v>0</v>
      </c>
      <c r="O330" s="86">
        <f t="shared" si="269"/>
        <v>802</v>
      </c>
      <c r="P330" s="86">
        <f t="shared" si="270"/>
        <v>0.333251953125</v>
      </c>
      <c r="Q330" s="86">
        <f t="shared" si="271"/>
        <v>604</v>
      </c>
      <c r="R330" s="86" t="b">
        <f t="shared" si="272"/>
        <v>0</v>
      </c>
      <c r="S330" s="86" t="str">
        <f t="shared" si="273"/>
        <v>Dummy Node</v>
      </c>
      <c r="T330" s="86" t="str">
        <f t="shared" si="274"/>
        <v>N/A</v>
      </c>
      <c r="U330" s="86" t="str">
        <f t="shared" si="275"/>
        <v>N/A</v>
      </c>
      <c r="V330" s="86">
        <f t="shared" si="276"/>
        <v>352</v>
      </c>
      <c r="W330" s="86" t="b">
        <f t="shared" si="277"/>
        <v>0</v>
      </c>
      <c r="X330" s="86" t="str">
        <f t="shared" si="278"/>
        <v>Dummy Node</v>
      </c>
      <c r="Y330" s="86" t="str">
        <f t="shared" si="279"/>
        <v>N/A</v>
      </c>
      <c r="Z330" s="86" t="str">
        <f t="shared" si="280"/>
        <v>N/A</v>
      </c>
      <c r="AA330" s="86">
        <f t="shared" si="281"/>
        <v>38</v>
      </c>
      <c r="AB330" s="86" t="b">
        <f t="shared" si="282"/>
        <v>0</v>
      </c>
      <c r="AC330" s="86" t="str">
        <f t="shared" si="283"/>
        <v>Distance</v>
      </c>
      <c r="AD330" s="86" t="str">
        <f t="shared" si="284"/>
        <v>&gt;</v>
      </c>
      <c r="AE330" s="86">
        <f t="shared" si="285"/>
        <v>431.7109375</v>
      </c>
      <c r="AF330" s="86">
        <f t="shared" si="286"/>
        <v>36</v>
      </c>
      <c r="AG330" s="86" t="b">
        <f t="shared" si="287"/>
        <v>0</v>
      </c>
      <c r="AH330" s="86" t="str">
        <f t="shared" si="288"/>
        <v>Distance</v>
      </c>
      <c r="AI330" s="86" t="str">
        <f t="shared" si="289"/>
        <v>&gt;</v>
      </c>
      <c r="AJ330" s="86">
        <f t="shared" si="290"/>
        <v>427.474609375</v>
      </c>
      <c r="AK330" s="86">
        <f t="shared" si="291"/>
        <v>12</v>
      </c>
      <c r="AL330" s="86" t="b">
        <f t="shared" si="292"/>
        <v>0</v>
      </c>
      <c r="AM330" s="86" t="str">
        <f t="shared" si="293"/>
        <v>Speed</v>
      </c>
      <c r="AN330" s="86" t="str">
        <f t="shared" si="294"/>
        <v>&gt;</v>
      </c>
      <c r="AO330" s="86">
        <f t="shared" si="295"/>
        <v>26.012939453125</v>
      </c>
      <c r="AP330" s="86">
        <f t="shared" si="296"/>
        <v>10</v>
      </c>
      <c r="AQ330" s="86" t="b">
        <f t="shared" si="297"/>
        <v>0</v>
      </c>
      <c r="AR330" s="86" t="str">
        <f t="shared" si="298"/>
        <v>GEBR</v>
      </c>
      <c r="AS330" s="86" t="str">
        <f t="shared" si="299"/>
        <v>&gt;</v>
      </c>
      <c r="AT330" s="86">
        <f t="shared" si="300"/>
        <v>1.046142578125</v>
      </c>
      <c r="AU330" s="86">
        <f t="shared" si="301"/>
        <v>7</v>
      </c>
      <c r="AV330" s="86" t="b">
        <f t="shared" si="302"/>
        <v>0</v>
      </c>
      <c r="AW330" s="86" t="str">
        <f t="shared" si="303"/>
        <v>Speed</v>
      </c>
      <c r="AX330" s="86" t="str">
        <f t="shared" si="304"/>
        <v>&gt;</v>
      </c>
      <c r="AY330" s="86">
        <f t="shared" si="305"/>
        <v>21.949951171875</v>
      </c>
      <c r="AZ330" s="86">
        <f t="shared" si="306"/>
        <v>2</v>
      </c>
      <c r="BA330" s="86" t="b">
        <f t="shared" si="307"/>
        <v>1</v>
      </c>
      <c r="BB330" s="86" t="str">
        <f t="shared" si="308"/>
        <v>Distance</v>
      </c>
      <c r="BC330" s="86" t="str">
        <f t="shared" si="309"/>
        <v>&lt;=</v>
      </c>
      <c r="BD330" s="86">
        <f t="shared" si="310"/>
        <v>500.308837890625</v>
      </c>
      <c r="BE330" s="86">
        <f t="shared" si="311"/>
        <v>0</v>
      </c>
      <c r="BF330" s="86" t="b">
        <f t="shared" si="312"/>
        <v>0</v>
      </c>
      <c r="BG330" s="86" t="str">
        <f t="shared" si="313"/>
        <v>Distance</v>
      </c>
      <c r="BH330" s="86" t="str">
        <f t="shared" si="314"/>
        <v>&gt;</v>
      </c>
      <c r="BI330" s="86">
        <f t="shared" si="315"/>
        <v>341.0556640625</v>
      </c>
      <c r="BJ330" s="15">
        <f t="shared" si="316"/>
        <v>0</v>
      </c>
      <c r="BK330" s="15" t="str">
        <f t="shared" si="317"/>
        <v>Distance&gt;431,7109375 AND Distance&gt;427,474609375 AND Speed&gt;26,012939453125 AND GEBR&gt;1,046142578125 AND Speed&gt;21,949951171875 AND Distance&lt;=500,308837890625 AND Distance&gt;341,0556640625</v>
      </c>
      <c r="BM330"/>
      <c r="BN330"/>
      <c r="BO330"/>
    </row>
    <row r="331" spans="1:67">
      <c r="A331" s="15">
        <v>328</v>
      </c>
      <c r="B331" s="15">
        <v>1</v>
      </c>
      <c r="C331" s="15">
        <v>112843</v>
      </c>
      <c r="D331" s="15">
        <f t="shared" si="265"/>
        <v>27</v>
      </c>
      <c r="E331" s="15">
        <f t="shared" si="266"/>
        <v>2251</v>
      </c>
      <c r="F331" s="15">
        <f t="shared" si="267"/>
        <v>27.549560546875</v>
      </c>
      <c r="G331" s="15">
        <v>329</v>
      </c>
      <c r="H331" s="15">
        <v>330</v>
      </c>
      <c r="I331" s="15">
        <v>161</v>
      </c>
      <c r="J331" s="15">
        <v>7</v>
      </c>
      <c r="K331" s="15">
        <v>803</v>
      </c>
      <c r="L331" s="15">
        <v>218</v>
      </c>
      <c r="M331" s="15">
        <f t="shared" si="268"/>
        <v>5.322265625E-2</v>
      </c>
      <c r="O331" s="86">
        <f t="shared" si="269"/>
        <v>803</v>
      </c>
      <c r="P331" s="86">
        <f t="shared" si="270"/>
        <v>0.22216796875</v>
      </c>
      <c r="Q331" s="86">
        <f t="shared" si="271"/>
        <v>605</v>
      </c>
      <c r="R331" s="86" t="b">
        <f t="shared" si="272"/>
        <v>1</v>
      </c>
      <c r="S331" s="86" t="str">
        <f t="shared" si="273"/>
        <v>Dummy Node</v>
      </c>
      <c r="T331" s="86" t="str">
        <f t="shared" si="274"/>
        <v>N/A</v>
      </c>
      <c r="U331" s="86" t="str">
        <f t="shared" si="275"/>
        <v>N/A</v>
      </c>
      <c r="V331" s="86">
        <f t="shared" si="276"/>
        <v>357</v>
      </c>
      <c r="W331" s="86" t="b">
        <f t="shared" si="277"/>
        <v>1</v>
      </c>
      <c r="X331" s="86" t="str">
        <f t="shared" si="278"/>
        <v>Dummy Node</v>
      </c>
      <c r="Y331" s="86" t="str">
        <f t="shared" si="279"/>
        <v>N/A</v>
      </c>
      <c r="Z331" s="86" t="str">
        <f t="shared" si="280"/>
        <v>N/A</v>
      </c>
      <c r="AA331" s="86">
        <f t="shared" si="281"/>
        <v>48</v>
      </c>
      <c r="AB331" s="86" t="b">
        <f t="shared" si="282"/>
        <v>1</v>
      </c>
      <c r="AC331" s="86" t="str">
        <f t="shared" si="283"/>
        <v>Distance</v>
      </c>
      <c r="AD331" s="86" t="str">
        <f t="shared" si="284"/>
        <v>&lt;=</v>
      </c>
      <c r="AE331" s="86">
        <f t="shared" si="285"/>
        <v>460.32470703125</v>
      </c>
      <c r="AF331" s="86">
        <f t="shared" si="286"/>
        <v>41</v>
      </c>
      <c r="AG331" s="86" t="b">
        <f t="shared" si="287"/>
        <v>0</v>
      </c>
      <c r="AH331" s="86" t="str">
        <f t="shared" si="288"/>
        <v>Distance</v>
      </c>
      <c r="AI331" s="86" t="str">
        <f t="shared" si="289"/>
        <v>&gt;</v>
      </c>
      <c r="AJ331" s="86">
        <f t="shared" si="290"/>
        <v>450.198486328125</v>
      </c>
      <c r="AK331" s="86">
        <f t="shared" si="291"/>
        <v>40</v>
      </c>
      <c r="AL331" s="86" t="b">
        <f t="shared" si="292"/>
        <v>1</v>
      </c>
      <c r="AM331" s="86" t="str">
        <f t="shared" si="293"/>
        <v>GEBR</v>
      </c>
      <c r="AN331" s="86" t="str">
        <f t="shared" si="294"/>
        <v>&lt;=</v>
      </c>
      <c r="AO331" s="86">
        <f t="shared" si="295"/>
        <v>0.715087890625</v>
      </c>
      <c r="AP331" s="86">
        <f t="shared" si="296"/>
        <v>9</v>
      </c>
      <c r="AQ331" s="86" t="b">
        <f t="shared" si="297"/>
        <v>0</v>
      </c>
      <c r="AR331" s="86" t="str">
        <f t="shared" si="298"/>
        <v>Speed</v>
      </c>
      <c r="AS331" s="86" t="str">
        <f t="shared" si="299"/>
        <v>&gt;</v>
      </c>
      <c r="AT331" s="86">
        <f t="shared" si="300"/>
        <v>19.8076171875</v>
      </c>
      <c r="AU331" s="86">
        <f t="shared" si="301"/>
        <v>7</v>
      </c>
      <c r="AV331" s="86" t="b">
        <f t="shared" si="302"/>
        <v>1</v>
      </c>
      <c r="AW331" s="86" t="str">
        <f t="shared" si="303"/>
        <v>Speed</v>
      </c>
      <c r="AX331" s="86" t="str">
        <f t="shared" si="304"/>
        <v>&lt;=</v>
      </c>
      <c r="AY331" s="86">
        <f t="shared" si="305"/>
        <v>21.949951171875</v>
      </c>
      <c r="AZ331" s="86">
        <f t="shared" si="306"/>
        <v>2</v>
      </c>
      <c r="BA331" s="86" t="b">
        <f t="shared" si="307"/>
        <v>1</v>
      </c>
      <c r="BB331" s="86" t="str">
        <f t="shared" si="308"/>
        <v>Distance</v>
      </c>
      <c r="BC331" s="86" t="str">
        <f t="shared" si="309"/>
        <v>&lt;=</v>
      </c>
      <c r="BD331" s="86">
        <f t="shared" si="310"/>
        <v>500.308837890625</v>
      </c>
      <c r="BE331" s="86">
        <f t="shared" si="311"/>
        <v>0</v>
      </c>
      <c r="BF331" s="86" t="b">
        <f t="shared" si="312"/>
        <v>0</v>
      </c>
      <c r="BG331" s="86" t="str">
        <f t="shared" si="313"/>
        <v>Distance</v>
      </c>
      <c r="BH331" s="86" t="str">
        <f t="shared" si="314"/>
        <v>&gt;</v>
      </c>
      <c r="BI331" s="86">
        <f t="shared" si="315"/>
        <v>341.0556640625</v>
      </c>
      <c r="BJ331" s="15">
        <f t="shared" si="316"/>
        <v>0</v>
      </c>
      <c r="BK331" s="15" t="str">
        <f t="shared" si="317"/>
        <v>Distance&lt;=460,32470703125 AND Distance&gt;450,198486328125 AND GEBR&lt;=0,715087890625 AND Speed&gt;19,8076171875 AND Speed&lt;=21,949951171875 AND Distance&lt;=500,308837890625 AND Distance&gt;341,0556640625</v>
      </c>
      <c r="BM331"/>
      <c r="BN331"/>
      <c r="BO331"/>
    </row>
    <row r="332" spans="1:67">
      <c r="A332" s="15">
        <v>329</v>
      </c>
      <c r="B332" s="15">
        <v>1</v>
      </c>
      <c r="C332" s="15">
        <v>111036</v>
      </c>
      <c r="D332" s="15">
        <f t="shared" si="265"/>
        <v>27</v>
      </c>
      <c r="E332" s="15">
        <f t="shared" si="266"/>
        <v>444</v>
      </c>
      <c r="F332" s="15">
        <f t="shared" si="267"/>
        <v>27.1083984375</v>
      </c>
      <c r="G332" s="15">
        <v>331</v>
      </c>
      <c r="H332" s="15">
        <v>332</v>
      </c>
      <c r="I332" s="15">
        <v>328</v>
      </c>
      <c r="J332" s="15">
        <v>8</v>
      </c>
      <c r="K332" s="15">
        <v>804</v>
      </c>
      <c r="L332" s="15">
        <v>420</v>
      </c>
      <c r="M332" s="15">
        <f t="shared" si="268"/>
        <v>0.1025390625</v>
      </c>
      <c r="O332" s="86">
        <f t="shared" si="269"/>
        <v>804</v>
      </c>
      <c r="P332" s="86">
        <f t="shared" si="270"/>
        <v>0.22216796875</v>
      </c>
      <c r="Q332" s="86">
        <f t="shared" si="271"/>
        <v>605</v>
      </c>
      <c r="R332" s="86" t="b">
        <f t="shared" si="272"/>
        <v>0</v>
      </c>
      <c r="S332" s="86" t="str">
        <f t="shared" si="273"/>
        <v>Dummy Node</v>
      </c>
      <c r="T332" s="86" t="str">
        <f t="shared" si="274"/>
        <v>N/A</v>
      </c>
      <c r="U332" s="86" t="str">
        <f t="shared" si="275"/>
        <v>N/A</v>
      </c>
      <c r="V332" s="86">
        <f t="shared" si="276"/>
        <v>357</v>
      </c>
      <c r="W332" s="86" t="b">
        <f t="shared" si="277"/>
        <v>1</v>
      </c>
      <c r="X332" s="86" t="str">
        <f t="shared" si="278"/>
        <v>Dummy Node</v>
      </c>
      <c r="Y332" s="86" t="str">
        <f t="shared" si="279"/>
        <v>N/A</v>
      </c>
      <c r="Z332" s="86" t="str">
        <f t="shared" si="280"/>
        <v>N/A</v>
      </c>
      <c r="AA332" s="86">
        <f t="shared" si="281"/>
        <v>48</v>
      </c>
      <c r="AB332" s="86" t="b">
        <f t="shared" si="282"/>
        <v>1</v>
      </c>
      <c r="AC332" s="86" t="str">
        <f t="shared" si="283"/>
        <v>Distance</v>
      </c>
      <c r="AD332" s="86" t="str">
        <f t="shared" si="284"/>
        <v>&lt;=</v>
      </c>
      <c r="AE332" s="86">
        <f t="shared" si="285"/>
        <v>460.32470703125</v>
      </c>
      <c r="AF332" s="86">
        <f t="shared" si="286"/>
        <v>41</v>
      </c>
      <c r="AG332" s="86" t="b">
        <f t="shared" si="287"/>
        <v>0</v>
      </c>
      <c r="AH332" s="86" t="str">
        <f t="shared" si="288"/>
        <v>Distance</v>
      </c>
      <c r="AI332" s="86" t="str">
        <f t="shared" si="289"/>
        <v>&gt;</v>
      </c>
      <c r="AJ332" s="86">
        <f t="shared" si="290"/>
        <v>450.198486328125</v>
      </c>
      <c r="AK332" s="86">
        <f t="shared" si="291"/>
        <v>40</v>
      </c>
      <c r="AL332" s="86" t="b">
        <f t="shared" si="292"/>
        <v>1</v>
      </c>
      <c r="AM332" s="86" t="str">
        <f t="shared" si="293"/>
        <v>GEBR</v>
      </c>
      <c r="AN332" s="86" t="str">
        <f t="shared" si="294"/>
        <v>&lt;=</v>
      </c>
      <c r="AO332" s="86">
        <f t="shared" si="295"/>
        <v>0.715087890625</v>
      </c>
      <c r="AP332" s="86">
        <f t="shared" si="296"/>
        <v>9</v>
      </c>
      <c r="AQ332" s="86" t="b">
        <f t="shared" si="297"/>
        <v>0</v>
      </c>
      <c r="AR332" s="86" t="str">
        <f t="shared" si="298"/>
        <v>Speed</v>
      </c>
      <c r="AS332" s="86" t="str">
        <f t="shared" si="299"/>
        <v>&gt;</v>
      </c>
      <c r="AT332" s="86">
        <f t="shared" si="300"/>
        <v>19.8076171875</v>
      </c>
      <c r="AU332" s="86">
        <f t="shared" si="301"/>
        <v>7</v>
      </c>
      <c r="AV332" s="86" t="b">
        <f t="shared" si="302"/>
        <v>1</v>
      </c>
      <c r="AW332" s="86" t="str">
        <f t="shared" si="303"/>
        <v>Speed</v>
      </c>
      <c r="AX332" s="86" t="str">
        <f t="shared" si="304"/>
        <v>&lt;=</v>
      </c>
      <c r="AY332" s="86">
        <f t="shared" si="305"/>
        <v>21.949951171875</v>
      </c>
      <c r="AZ332" s="86">
        <f t="shared" si="306"/>
        <v>2</v>
      </c>
      <c r="BA332" s="86" t="b">
        <f t="shared" si="307"/>
        <v>1</v>
      </c>
      <c r="BB332" s="86" t="str">
        <f t="shared" si="308"/>
        <v>Distance</v>
      </c>
      <c r="BC332" s="86" t="str">
        <f t="shared" si="309"/>
        <v>&lt;=</v>
      </c>
      <c r="BD332" s="86">
        <f t="shared" si="310"/>
        <v>500.308837890625</v>
      </c>
      <c r="BE332" s="86">
        <f t="shared" si="311"/>
        <v>0</v>
      </c>
      <c r="BF332" s="86" t="b">
        <f t="shared" si="312"/>
        <v>0</v>
      </c>
      <c r="BG332" s="86" t="str">
        <f t="shared" si="313"/>
        <v>Distance</v>
      </c>
      <c r="BH332" s="86" t="str">
        <f t="shared" si="314"/>
        <v>&gt;</v>
      </c>
      <c r="BI332" s="86">
        <f t="shared" si="315"/>
        <v>341.0556640625</v>
      </c>
      <c r="BJ332" s="15">
        <f t="shared" si="316"/>
        <v>0</v>
      </c>
      <c r="BK332" s="15" t="str">
        <f t="shared" si="317"/>
        <v>Distance&lt;=460,32470703125 AND Distance&gt;450,198486328125 AND GEBR&lt;=0,715087890625 AND Speed&gt;19,8076171875 AND Speed&lt;=21,949951171875 AND Distance&lt;=500,308837890625 AND Distance&gt;341,0556640625</v>
      </c>
      <c r="BM332"/>
      <c r="BN332"/>
      <c r="BO332"/>
    </row>
    <row r="333" spans="1:67">
      <c r="A333" s="15">
        <v>330</v>
      </c>
      <c r="B333" s="15">
        <v>-2</v>
      </c>
      <c r="C333" s="15">
        <v>-8192</v>
      </c>
      <c r="D333" s="15">
        <f t="shared" si="265"/>
        <v>-1</v>
      </c>
      <c r="E333" s="15">
        <f t="shared" si="266"/>
        <v>0</v>
      </c>
      <c r="F333" s="15">
        <f t="shared" si="267"/>
        <v>-1</v>
      </c>
      <c r="G333" s="15">
        <v>587</v>
      </c>
      <c r="H333" s="15">
        <v>588</v>
      </c>
      <c r="I333" s="15">
        <v>328</v>
      </c>
      <c r="J333" s="15">
        <v>8</v>
      </c>
      <c r="K333" s="15">
        <v>805</v>
      </c>
      <c r="L333" s="15">
        <v>0</v>
      </c>
      <c r="M333" s="15">
        <f t="shared" si="268"/>
        <v>0</v>
      </c>
      <c r="O333" s="86">
        <f t="shared" si="269"/>
        <v>805</v>
      </c>
      <c r="P333" s="86">
        <f t="shared" si="270"/>
        <v>0.22216796875</v>
      </c>
      <c r="Q333" s="86">
        <f t="shared" si="271"/>
        <v>606</v>
      </c>
      <c r="R333" s="86" t="b">
        <f t="shared" si="272"/>
        <v>1</v>
      </c>
      <c r="S333" s="86" t="str">
        <f t="shared" si="273"/>
        <v>Dummy Node</v>
      </c>
      <c r="T333" s="86" t="str">
        <f t="shared" si="274"/>
        <v>N/A</v>
      </c>
      <c r="U333" s="86" t="str">
        <f t="shared" si="275"/>
        <v>N/A</v>
      </c>
      <c r="V333" s="86">
        <f t="shared" si="276"/>
        <v>357</v>
      </c>
      <c r="W333" s="86" t="b">
        <f t="shared" si="277"/>
        <v>0</v>
      </c>
      <c r="X333" s="86" t="str">
        <f t="shared" si="278"/>
        <v>Dummy Node</v>
      </c>
      <c r="Y333" s="86" t="str">
        <f t="shared" si="279"/>
        <v>N/A</v>
      </c>
      <c r="Z333" s="86" t="str">
        <f t="shared" si="280"/>
        <v>N/A</v>
      </c>
      <c r="AA333" s="86">
        <f t="shared" si="281"/>
        <v>48</v>
      </c>
      <c r="AB333" s="86" t="b">
        <f t="shared" si="282"/>
        <v>1</v>
      </c>
      <c r="AC333" s="86" t="str">
        <f t="shared" si="283"/>
        <v>Distance</v>
      </c>
      <c r="AD333" s="86" t="str">
        <f t="shared" si="284"/>
        <v>&lt;=</v>
      </c>
      <c r="AE333" s="86">
        <f t="shared" si="285"/>
        <v>460.32470703125</v>
      </c>
      <c r="AF333" s="86">
        <f t="shared" si="286"/>
        <v>41</v>
      </c>
      <c r="AG333" s="86" t="b">
        <f t="shared" si="287"/>
        <v>0</v>
      </c>
      <c r="AH333" s="86" t="str">
        <f t="shared" si="288"/>
        <v>Distance</v>
      </c>
      <c r="AI333" s="86" t="str">
        <f t="shared" si="289"/>
        <v>&gt;</v>
      </c>
      <c r="AJ333" s="86">
        <f t="shared" si="290"/>
        <v>450.198486328125</v>
      </c>
      <c r="AK333" s="86">
        <f t="shared" si="291"/>
        <v>40</v>
      </c>
      <c r="AL333" s="86" t="b">
        <f t="shared" si="292"/>
        <v>1</v>
      </c>
      <c r="AM333" s="86" t="str">
        <f t="shared" si="293"/>
        <v>GEBR</v>
      </c>
      <c r="AN333" s="86" t="str">
        <f t="shared" si="294"/>
        <v>&lt;=</v>
      </c>
      <c r="AO333" s="86">
        <f t="shared" si="295"/>
        <v>0.715087890625</v>
      </c>
      <c r="AP333" s="86">
        <f t="shared" si="296"/>
        <v>9</v>
      </c>
      <c r="AQ333" s="86" t="b">
        <f t="shared" si="297"/>
        <v>0</v>
      </c>
      <c r="AR333" s="86" t="str">
        <f t="shared" si="298"/>
        <v>Speed</v>
      </c>
      <c r="AS333" s="86" t="str">
        <f t="shared" si="299"/>
        <v>&gt;</v>
      </c>
      <c r="AT333" s="86">
        <f t="shared" si="300"/>
        <v>19.8076171875</v>
      </c>
      <c r="AU333" s="86">
        <f t="shared" si="301"/>
        <v>7</v>
      </c>
      <c r="AV333" s="86" t="b">
        <f t="shared" si="302"/>
        <v>1</v>
      </c>
      <c r="AW333" s="86" t="str">
        <f t="shared" si="303"/>
        <v>Speed</v>
      </c>
      <c r="AX333" s="86" t="str">
        <f t="shared" si="304"/>
        <v>&lt;=</v>
      </c>
      <c r="AY333" s="86">
        <f t="shared" si="305"/>
        <v>21.949951171875</v>
      </c>
      <c r="AZ333" s="86">
        <f t="shared" si="306"/>
        <v>2</v>
      </c>
      <c r="BA333" s="86" t="b">
        <f t="shared" si="307"/>
        <v>1</v>
      </c>
      <c r="BB333" s="86" t="str">
        <f t="shared" si="308"/>
        <v>Distance</v>
      </c>
      <c r="BC333" s="86" t="str">
        <f t="shared" si="309"/>
        <v>&lt;=</v>
      </c>
      <c r="BD333" s="86">
        <f t="shared" si="310"/>
        <v>500.308837890625</v>
      </c>
      <c r="BE333" s="86">
        <f t="shared" si="311"/>
        <v>0</v>
      </c>
      <c r="BF333" s="86" t="b">
        <f t="shared" si="312"/>
        <v>0</v>
      </c>
      <c r="BG333" s="86" t="str">
        <f t="shared" si="313"/>
        <v>Distance</v>
      </c>
      <c r="BH333" s="86" t="str">
        <f t="shared" si="314"/>
        <v>&gt;</v>
      </c>
      <c r="BI333" s="86">
        <f t="shared" si="315"/>
        <v>341.0556640625</v>
      </c>
      <c r="BJ333" s="15">
        <f t="shared" si="316"/>
        <v>0</v>
      </c>
      <c r="BK333" s="15" t="str">
        <f t="shared" si="317"/>
        <v>Distance&lt;=460,32470703125 AND Distance&gt;450,198486328125 AND GEBR&lt;=0,715087890625 AND Speed&gt;19,8076171875 AND Speed&lt;=21,949951171875 AND Distance&lt;=500,308837890625 AND Distance&gt;341,0556640625</v>
      </c>
      <c r="BM333"/>
      <c r="BN333"/>
      <c r="BO333"/>
    </row>
    <row r="334" spans="1:67">
      <c r="A334" s="15">
        <v>331</v>
      </c>
      <c r="B334" s="15">
        <v>-2</v>
      </c>
      <c r="C334" s="15">
        <v>-8192</v>
      </c>
      <c r="D334" s="15">
        <f t="shared" si="265"/>
        <v>-1</v>
      </c>
      <c r="E334" s="15">
        <f t="shared" si="266"/>
        <v>0</v>
      </c>
      <c r="F334" s="15">
        <f t="shared" si="267"/>
        <v>-1</v>
      </c>
      <c r="G334" s="15">
        <v>-1</v>
      </c>
      <c r="H334" s="15">
        <v>-1</v>
      </c>
      <c r="I334" s="15">
        <v>329</v>
      </c>
      <c r="J334" s="15">
        <v>9</v>
      </c>
      <c r="K334" s="15">
        <v>806</v>
      </c>
      <c r="L334" s="15">
        <v>273</v>
      </c>
      <c r="M334" s="15">
        <f t="shared" si="268"/>
        <v>6.6650390625E-2</v>
      </c>
      <c r="O334" s="86">
        <f t="shared" si="269"/>
        <v>806</v>
      </c>
      <c r="P334" s="86">
        <f t="shared" si="270"/>
        <v>0.22216796875</v>
      </c>
      <c r="Q334" s="86">
        <f t="shared" si="271"/>
        <v>606</v>
      </c>
      <c r="R334" s="86" t="b">
        <f t="shared" si="272"/>
        <v>0</v>
      </c>
      <c r="S334" s="86" t="str">
        <f t="shared" si="273"/>
        <v>Dummy Node</v>
      </c>
      <c r="T334" s="86" t="str">
        <f t="shared" si="274"/>
        <v>N/A</v>
      </c>
      <c r="U334" s="86" t="str">
        <f t="shared" si="275"/>
        <v>N/A</v>
      </c>
      <c r="V334" s="86">
        <f t="shared" si="276"/>
        <v>357</v>
      </c>
      <c r="W334" s="86" t="b">
        <f t="shared" si="277"/>
        <v>0</v>
      </c>
      <c r="X334" s="86" t="str">
        <f t="shared" si="278"/>
        <v>Dummy Node</v>
      </c>
      <c r="Y334" s="86" t="str">
        <f t="shared" si="279"/>
        <v>N/A</v>
      </c>
      <c r="Z334" s="86" t="str">
        <f t="shared" si="280"/>
        <v>N/A</v>
      </c>
      <c r="AA334" s="86">
        <f t="shared" si="281"/>
        <v>48</v>
      </c>
      <c r="AB334" s="86" t="b">
        <f t="shared" si="282"/>
        <v>1</v>
      </c>
      <c r="AC334" s="86" t="str">
        <f t="shared" si="283"/>
        <v>Distance</v>
      </c>
      <c r="AD334" s="86" t="str">
        <f t="shared" si="284"/>
        <v>&lt;=</v>
      </c>
      <c r="AE334" s="86">
        <f t="shared" si="285"/>
        <v>460.32470703125</v>
      </c>
      <c r="AF334" s="86">
        <f t="shared" si="286"/>
        <v>41</v>
      </c>
      <c r="AG334" s="86" t="b">
        <f t="shared" si="287"/>
        <v>0</v>
      </c>
      <c r="AH334" s="86" t="str">
        <f t="shared" si="288"/>
        <v>Distance</v>
      </c>
      <c r="AI334" s="86" t="str">
        <f t="shared" si="289"/>
        <v>&gt;</v>
      </c>
      <c r="AJ334" s="86">
        <f t="shared" si="290"/>
        <v>450.198486328125</v>
      </c>
      <c r="AK334" s="86">
        <f t="shared" si="291"/>
        <v>40</v>
      </c>
      <c r="AL334" s="86" t="b">
        <f t="shared" si="292"/>
        <v>1</v>
      </c>
      <c r="AM334" s="86" t="str">
        <f t="shared" si="293"/>
        <v>GEBR</v>
      </c>
      <c r="AN334" s="86" t="str">
        <f t="shared" si="294"/>
        <v>&lt;=</v>
      </c>
      <c r="AO334" s="86">
        <f t="shared" si="295"/>
        <v>0.715087890625</v>
      </c>
      <c r="AP334" s="86">
        <f t="shared" si="296"/>
        <v>9</v>
      </c>
      <c r="AQ334" s="86" t="b">
        <f t="shared" si="297"/>
        <v>0</v>
      </c>
      <c r="AR334" s="86" t="str">
        <f t="shared" si="298"/>
        <v>Speed</v>
      </c>
      <c r="AS334" s="86" t="str">
        <f t="shared" si="299"/>
        <v>&gt;</v>
      </c>
      <c r="AT334" s="86">
        <f t="shared" si="300"/>
        <v>19.8076171875</v>
      </c>
      <c r="AU334" s="86">
        <f t="shared" si="301"/>
        <v>7</v>
      </c>
      <c r="AV334" s="86" t="b">
        <f t="shared" si="302"/>
        <v>1</v>
      </c>
      <c r="AW334" s="86" t="str">
        <f t="shared" si="303"/>
        <v>Speed</v>
      </c>
      <c r="AX334" s="86" t="str">
        <f t="shared" si="304"/>
        <v>&lt;=</v>
      </c>
      <c r="AY334" s="86">
        <f t="shared" si="305"/>
        <v>21.949951171875</v>
      </c>
      <c r="AZ334" s="86">
        <f t="shared" si="306"/>
        <v>2</v>
      </c>
      <c r="BA334" s="86" t="b">
        <f t="shared" si="307"/>
        <v>1</v>
      </c>
      <c r="BB334" s="86" t="str">
        <f t="shared" si="308"/>
        <v>Distance</v>
      </c>
      <c r="BC334" s="86" t="str">
        <f t="shared" si="309"/>
        <v>&lt;=</v>
      </c>
      <c r="BD334" s="86">
        <f t="shared" si="310"/>
        <v>500.308837890625</v>
      </c>
      <c r="BE334" s="86">
        <f t="shared" si="311"/>
        <v>0</v>
      </c>
      <c r="BF334" s="86" t="b">
        <f t="shared" si="312"/>
        <v>0</v>
      </c>
      <c r="BG334" s="86" t="str">
        <f t="shared" si="313"/>
        <v>Distance</v>
      </c>
      <c r="BH334" s="86" t="str">
        <f t="shared" si="314"/>
        <v>&gt;</v>
      </c>
      <c r="BI334" s="86">
        <f t="shared" si="315"/>
        <v>341.0556640625</v>
      </c>
      <c r="BJ334" s="15">
        <f t="shared" si="316"/>
        <v>0</v>
      </c>
      <c r="BK334" s="15" t="str">
        <f t="shared" si="317"/>
        <v>Distance&lt;=460,32470703125 AND Distance&gt;450,198486328125 AND GEBR&lt;=0,715087890625 AND Speed&gt;19,8076171875 AND Speed&lt;=21,949951171875 AND Distance&lt;=500,308837890625 AND Distance&gt;341,0556640625</v>
      </c>
      <c r="BM334"/>
      <c r="BN334"/>
      <c r="BO334"/>
    </row>
    <row r="335" spans="1:67">
      <c r="A335" s="15">
        <v>332</v>
      </c>
      <c r="B335" s="15">
        <v>-2</v>
      </c>
      <c r="C335" s="15">
        <v>-8192</v>
      </c>
      <c r="D335" s="15">
        <f t="shared" si="265"/>
        <v>-1</v>
      </c>
      <c r="E335" s="15">
        <f t="shared" si="266"/>
        <v>0</v>
      </c>
      <c r="F335" s="15">
        <f t="shared" si="267"/>
        <v>-1</v>
      </c>
      <c r="G335" s="15">
        <v>-1</v>
      </c>
      <c r="H335" s="15">
        <v>-1</v>
      </c>
      <c r="I335" s="15">
        <v>329</v>
      </c>
      <c r="J335" s="15">
        <v>9</v>
      </c>
      <c r="K335" s="15">
        <v>807</v>
      </c>
      <c r="L335" s="15">
        <v>910</v>
      </c>
      <c r="M335" s="15">
        <f t="shared" si="268"/>
        <v>0.22216796875</v>
      </c>
      <c r="O335" s="86">
        <f t="shared" si="269"/>
        <v>807</v>
      </c>
      <c r="P335" s="86">
        <f t="shared" si="270"/>
        <v>0.333251953125</v>
      </c>
      <c r="Q335" s="86">
        <f t="shared" si="271"/>
        <v>607</v>
      </c>
      <c r="R335" s="86" t="b">
        <f t="shared" si="272"/>
        <v>1</v>
      </c>
      <c r="S335" s="86" t="str">
        <f t="shared" si="273"/>
        <v>Dummy Node</v>
      </c>
      <c r="T335" s="86" t="str">
        <f t="shared" si="274"/>
        <v>N/A</v>
      </c>
      <c r="U335" s="86" t="str">
        <f t="shared" si="275"/>
        <v>N/A</v>
      </c>
      <c r="V335" s="86">
        <f t="shared" si="276"/>
        <v>358</v>
      </c>
      <c r="W335" s="86" t="b">
        <f t="shared" si="277"/>
        <v>1</v>
      </c>
      <c r="X335" s="86" t="str">
        <f t="shared" si="278"/>
        <v>Dummy Node</v>
      </c>
      <c r="Y335" s="86" t="str">
        <f t="shared" si="279"/>
        <v>N/A</v>
      </c>
      <c r="Z335" s="86" t="str">
        <f t="shared" si="280"/>
        <v>N/A</v>
      </c>
      <c r="AA335" s="86">
        <f t="shared" si="281"/>
        <v>48</v>
      </c>
      <c r="AB335" s="86" t="b">
        <f t="shared" si="282"/>
        <v>0</v>
      </c>
      <c r="AC335" s="86" t="str">
        <f t="shared" si="283"/>
        <v>Distance</v>
      </c>
      <c r="AD335" s="86" t="str">
        <f t="shared" si="284"/>
        <v>&gt;</v>
      </c>
      <c r="AE335" s="86">
        <f t="shared" si="285"/>
        <v>460.32470703125</v>
      </c>
      <c r="AF335" s="86">
        <f t="shared" si="286"/>
        <v>41</v>
      </c>
      <c r="AG335" s="86" t="b">
        <f t="shared" si="287"/>
        <v>0</v>
      </c>
      <c r="AH335" s="86" t="str">
        <f t="shared" si="288"/>
        <v>Distance</v>
      </c>
      <c r="AI335" s="86" t="str">
        <f t="shared" si="289"/>
        <v>&gt;</v>
      </c>
      <c r="AJ335" s="86">
        <f t="shared" si="290"/>
        <v>450.198486328125</v>
      </c>
      <c r="AK335" s="86">
        <f t="shared" si="291"/>
        <v>40</v>
      </c>
      <c r="AL335" s="86" t="b">
        <f t="shared" si="292"/>
        <v>1</v>
      </c>
      <c r="AM335" s="86" t="str">
        <f t="shared" si="293"/>
        <v>GEBR</v>
      </c>
      <c r="AN335" s="86" t="str">
        <f t="shared" si="294"/>
        <v>&lt;=</v>
      </c>
      <c r="AO335" s="86">
        <f t="shared" si="295"/>
        <v>0.715087890625</v>
      </c>
      <c r="AP335" s="86">
        <f t="shared" si="296"/>
        <v>9</v>
      </c>
      <c r="AQ335" s="86" t="b">
        <f t="shared" si="297"/>
        <v>0</v>
      </c>
      <c r="AR335" s="86" t="str">
        <f t="shared" si="298"/>
        <v>Speed</v>
      </c>
      <c r="AS335" s="86" t="str">
        <f t="shared" si="299"/>
        <v>&gt;</v>
      </c>
      <c r="AT335" s="86">
        <f t="shared" si="300"/>
        <v>19.8076171875</v>
      </c>
      <c r="AU335" s="86">
        <f t="shared" si="301"/>
        <v>7</v>
      </c>
      <c r="AV335" s="86" t="b">
        <f t="shared" si="302"/>
        <v>1</v>
      </c>
      <c r="AW335" s="86" t="str">
        <f t="shared" si="303"/>
        <v>Speed</v>
      </c>
      <c r="AX335" s="86" t="str">
        <f t="shared" si="304"/>
        <v>&lt;=</v>
      </c>
      <c r="AY335" s="86">
        <f t="shared" si="305"/>
        <v>21.949951171875</v>
      </c>
      <c r="AZ335" s="86">
        <f t="shared" si="306"/>
        <v>2</v>
      </c>
      <c r="BA335" s="86" t="b">
        <f t="shared" si="307"/>
        <v>1</v>
      </c>
      <c r="BB335" s="86" t="str">
        <f t="shared" si="308"/>
        <v>Distance</v>
      </c>
      <c r="BC335" s="86" t="str">
        <f t="shared" si="309"/>
        <v>&lt;=</v>
      </c>
      <c r="BD335" s="86">
        <f t="shared" si="310"/>
        <v>500.308837890625</v>
      </c>
      <c r="BE335" s="86">
        <f t="shared" si="311"/>
        <v>0</v>
      </c>
      <c r="BF335" s="86" t="b">
        <f t="shared" si="312"/>
        <v>0</v>
      </c>
      <c r="BG335" s="86" t="str">
        <f t="shared" si="313"/>
        <v>Distance</v>
      </c>
      <c r="BH335" s="86" t="str">
        <f t="shared" si="314"/>
        <v>&gt;</v>
      </c>
      <c r="BI335" s="86">
        <f t="shared" si="315"/>
        <v>341.0556640625</v>
      </c>
      <c r="BJ335" s="15">
        <f t="shared" si="316"/>
        <v>0</v>
      </c>
      <c r="BK335" s="15" t="str">
        <f t="shared" si="317"/>
        <v>Distance&gt;460,32470703125 AND Distance&gt;450,198486328125 AND GEBR&lt;=0,715087890625 AND Speed&gt;19,8076171875 AND Speed&lt;=21,949951171875 AND Distance&lt;=500,308837890625 AND Distance&gt;341,0556640625</v>
      </c>
      <c r="BM335"/>
      <c r="BN335"/>
      <c r="BO335"/>
    </row>
    <row r="336" spans="1:67">
      <c r="A336" s="15">
        <v>333</v>
      </c>
      <c r="B336" s="15">
        <v>-2</v>
      </c>
      <c r="C336" s="15">
        <v>-8192</v>
      </c>
      <c r="D336" s="15">
        <f t="shared" si="265"/>
        <v>-1</v>
      </c>
      <c r="E336" s="15">
        <f t="shared" si="266"/>
        <v>0</v>
      </c>
      <c r="F336" s="15">
        <f t="shared" si="267"/>
        <v>-1</v>
      </c>
      <c r="G336" s="15">
        <v>589</v>
      </c>
      <c r="H336" s="15">
        <v>590</v>
      </c>
      <c r="I336" s="15">
        <v>141</v>
      </c>
      <c r="J336" s="15">
        <v>7</v>
      </c>
      <c r="K336" s="15">
        <v>808</v>
      </c>
      <c r="L336" s="15">
        <v>1365</v>
      </c>
      <c r="M336" s="15">
        <f t="shared" si="268"/>
        <v>0.333251953125</v>
      </c>
      <c r="O336" s="86">
        <f t="shared" si="269"/>
        <v>808</v>
      </c>
      <c r="P336" s="86">
        <f t="shared" si="270"/>
        <v>0.333251953125</v>
      </c>
      <c r="Q336" s="86">
        <f t="shared" si="271"/>
        <v>607</v>
      </c>
      <c r="R336" s="86" t="b">
        <f t="shared" si="272"/>
        <v>0</v>
      </c>
      <c r="S336" s="86" t="str">
        <f t="shared" si="273"/>
        <v>Dummy Node</v>
      </c>
      <c r="T336" s="86" t="str">
        <f t="shared" si="274"/>
        <v>N/A</v>
      </c>
      <c r="U336" s="86" t="str">
        <f t="shared" si="275"/>
        <v>N/A</v>
      </c>
      <c r="V336" s="86">
        <f t="shared" si="276"/>
        <v>358</v>
      </c>
      <c r="W336" s="86" t="b">
        <f t="shared" si="277"/>
        <v>1</v>
      </c>
      <c r="X336" s="86" t="str">
        <f t="shared" si="278"/>
        <v>Dummy Node</v>
      </c>
      <c r="Y336" s="86" t="str">
        <f t="shared" si="279"/>
        <v>N/A</v>
      </c>
      <c r="Z336" s="86" t="str">
        <f t="shared" si="280"/>
        <v>N/A</v>
      </c>
      <c r="AA336" s="86">
        <f t="shared" si="281"/>
        <v>48</v>
      </c>
      <c r="AB336" s="86" t="b">
        <f t="shared" si="282"/>
        <v>0</v>
      </c>
      <c r="AC336" s="86" t="str">
        <f t="shared" si="283"/>
        <v>Distance</v>
      </c>
      <c r="AD336" s="86" t="str">
        <f t="shared" si="284"/>
        <v>&gt;</v>
      </c>
      <c r="AE336" s="86">
        <f t="shared" si="285"/>
        <v>460.32470703125</v>
      </c>
      <c r="AF336" s="86">
        <f t="shared" si="286"/>
        <v>41</v>
      </c>
      <c r="AG336" s="86" t="b">
        <f t="shared" si="287"/>
        <v>0</v>
      </c>
      <c r="AH336" s="86" t="str">
        <f t="shared" si="288"/>
        <v>Distance</v>
      </c>
      <c r="AI336" s="86" t="str">
        <f t="shared" si="289"/>
        <v>&gt;</v>
      </c>
      <c r="AJ336" s="86">
        <f t="shared" si="290"/>
        <v>450.198486328125</v>
      </c>
      <c r="AK336" s="86">
        <f t="shared" si="291"/>
        <v>40</v>
      </c>
      <c r="AL336" s="86" t="b">
        <f t="shared" si="292"/>
        <v>1</v>
      </c>
      <c r="AM336" s="86" t="str">
        <f t="shared" si="293"/>
        <v>GEBR</v>
      </c>
      <c r="AN336" s="86" t="str">
        <f t="shared" si="294"/>
        <v>&lt;=</v>
      </c>
      <c r="AO336" s="86">
        <f t="shared" si="295"/>
        <v>0.715087890625</v>
      </c>
      <c r="AP336" s="86">
        <f t="shared" si="296"/>
        <v>9</v>
      </c>
      <c r="AQ336" s="86" t="b">
        <f t="shared" si="297"/>
        <v>0</v>
      </c>
      <c r="AR336" s="86" t="str">
        <f t="shared" si="298"/>
        <v>Speed</v>
      </c>
      <c r="AS336" s="86" t="str">
        <f t="shared" si="299"/>
        <v>&gt;</v>
      </c>
      <c r="AT336" s="86">
        <f t="shared" si="300"/>
        <v>19.8076171875</v>
      </c>
      <c r="AU336" s="86">
        <f t="shared" si="301"/>
        <v>7</v>
      </c>
      <c r="AV336" s="86" t="b">
        <f t="shared" si="302"/>
        <v>1</v>
      </c>
      <c r="AW336" s="86" t="str">
        <f t="shared" si="303"/>
        <v>Speed</v>
      </c>
      <c r="AX336" s="86" t="str">
        <f t="shared" si="304"/>
        <v>&lt;=</v>
      </c>
      <c r="AY336" s="86">
        <f t="shared" si="305"/>
        <v>21.949951171875</v>
      </c>
      <c r="AZ336" s="86">
        <f t="shared" si="306"/>
        <v>2</v>
      </c>
      <c r="BA336" s="86" t="b">
        <f t="shared" si="307"/>
        <v>1</v>
      </c>
      <c r="BB336" s="86" t="str">
        <f t="shared" si="308"/>
        <v>Distance</v>
      </c>
      <c r="BC336" s="86" t="str">
        <f t="shared" si="309"/>
        <v>&lt;=</v>
      </c>
      <c r="BD336" s="86">
        <f t="shared" si="310"/>
        <v>500.308837890625</v>
      </c>
      <c r="BE336" s="86">
        <f t="shared" si="311"/>
        <v>0</v>
      </c>
      <c r="BF336" s="86" t="b">
        <f t="shared" si="312"/>
        <v>0</v>
      </c>
      <c r="BG336" s="86" t="str">
        <f t="shared" si="313"/>
        <v>Distance</v>
      </c>
      <c r="BH336" s="86" t="str">
        <f t="shared" si="314"/>
        <v>&gt;</v>
      </c>
      <c r="BI336" s="86">
        <f t="shared" si="315"/>
        <v>341.0556640625</v>
      </c>
      <c r="BJ336" s="15">
        <f t="shared" si="316"/>
        <v>0</v>
      </c>
      <c r="BK336" s="15" t="str">
        <f t="shared" si="317"/>
        <v>Distance&gt;460,32470703125 AND Distance&gt;450,198486328125 AND GEBR&lt;=0,715087890625 AND Speed&gt;19,8076171875 AND Speed&lt;=21,949951171875 AND Distance&lt;=500,308837890625 AND Distance&gt;341,0556640625</v>
      </c>
      <c r="BM336"/>
      <c r="BN336"/>
      <c r="BO336"/>
    </row>
    <row r="337" spans="1:67">
      <c r="A337" s="15">
        <v>334</v>
      </c>
      <c r="B337" s="15">
        <v>2</v>
      </c>
      <c r="C337" s="15">
        <v>2929</v>
      </c>
      <c r="D337" s="15">
        <f t="shared" si="265"/>
        <v>0</v>
      </c>
      <c r="E337" s="15">
        <f t="shared" si="266"/>
        <v>2929</v>
      </c>
      <c r="F337" s="15">
        <f t="shared" si="267"/>
        <v>0.715087890625</v>
      </c>
      <c r="G337" s="15">
        <v>335</v>
      </c>
      <c r="H337" s="15">
        <v>336</v>
      </c>
      <c r="I337" s="15">
        <v>141</v>
      </c>
      <c r="J337" s="15">
        <v>7</v>
      </c>
      <c r="K337" s="15">
        <v>809</v>
      </c>
      <c r="L337" s="15">
        <v>1229</v>
      </c>
      <c r="M337" s="15">
        <f t="shared" si="268"/>
        <v>0.300048828125</v>
      </c>
      <c r="O337" s="86">
        <f t="shared" si="269"/>
        <v>809</v>
      </c>
      <c r="P337" s="86">
        <f t="shared" si="270"/>
        <v>0.333251953125</v>
      </c>
      <c r="Q337" s="86">
        <f t="shared" si="271"/>
        <v>608</v>
      </c>
      <c r="R337" s="86" t="b">
        <f t="shared" si="272"/>
        <v>1</v>
      </c>
      <c r="S337" s="86" t="str">
        <f t="shared" si="273"/>
        <v>Dummy Node</v>
      </c>
      <c r="T337" s="86" t="str">
        <f t="shared" si="274"/>
        <v>N/A</v>
      </c>
      <c r="U337" s="86" t="str">
        <f t="shared" si="275"/>
        <v>N/A</v>
      </c>
      <c r="V337" s="86">
        <f t="shared" si="276"/>
        <v>358</v>
      </c>
      <c r="W337" s="86" t="b">
        <f t="shared" si="277"/>
        <v>0</v>
      </c>
      <c r="X337" s="86" t="str">
        <f t="shared" si="278"/>
        <v>Dummy Node</v>
      </c>
      <c r="Y337" s="86" t="str">
        <f t="shared" si="279"/>
        <v>N/A</v>
      </c>
      <c r="Z337" s="86" t="str">
        <f t="shared" si="280"/>
        <v>N/A</v>
      </c>
      <c r="AA337" s="86">
        <f t="shared" si="281"/>
        <v>48</v>
      </c>
      <c r="AB337" s="86" t="b">
        <f t="shared" si="282"/>
        <v>0</v>
      </c>
      <c r="AC337" s="86" t="str">
        <f t="shared" si="283"/>
        <v>Distance</v>
      </c>
      <c r="AD337" s="86" t="str">
        <f t="shared" si="284"/>
        <v>&gt;</v>
      </c>
      <c r="AE337" s="86">
        <f t="shared" si="285"/>
        <v>460.32470703125</v>
      </c>
      <c r="AF337" s="86">
        <f t="shared" si="286"/>
        <v>41</v>
      </c>
      <c r="AG337" s="86" t="b">
        <f t="shared" si="287"/>
        <v>0</v>
      </c>
      <c r="AH337" s="86" t="str">
        <f t="shared" si="288"/>
        <v>Distance</v>
      </c>
      <c r="AI337" s="86" t="str">
        <f t="shared" si="289"/>
        <v>&gt;</v>
      </c>
      <c r="AJ337" s="86">
        <f t="shared" si="290"/>
        <v>450.198486328125</v>
      </c>
      <c r="AK337" s="86">
        <f t="shared" si="291"/>
        <v>40</v>
      </c>
      <c r="AL337" s="86" t="b">
        <f t="shared" si="292"/>
        <v>1</v>
      </c>
      <c r="AM337" s="86" t="str">
        <f t="shared" si="293"/>
        <v>GEBR</v>
      </c>
      <c r="AN337" s="86" t="str">
        <f t="shared" si="294"/>
        <v>&lt;=</v>
      </c>
      <c r="AO337" s="86">
        <f t="shared" si="295"/>
        <v>0.715087890625</v>
      </c>
      <c r="AP337" s="86">
        <f t="shared" si="296"/>
        <v>9</v>
      </c>
      <c r="AQ337" s="86" t="b">
        <f t="shared" si="297"/>
        <v>0</v>
      </c>
      <c r="AR337" s="86" t="str">
        <f t="shared" si="298"/>
        <v>Speed</v>
      </c>
      <c r="AS337" s="86" t="str">
        <f t="shared" si="299"/>
        <v>&gt;</v>
      </c>
      <c r="AT337" s="86">
        <f t="shared" si="300"/>
        <v>19.8076171875</v>
      </c>
      <c r="AU337" s="86">
        <f t="shared" si="301"/>
        <v>7</v>
      </c>
      <c r="AV337" s="86" t="b">
        <f t="shared" si="302"/>
        <v>1</v>
      </c>
      <c r="AW337" s="86" t="str">
        <f t="shared" si="303"/>
        <v>Speed</v>
      </c>
      <c r="AX337" s="86" t="str">
        <f t="shared" si="304"/>
        <v>&lt;=</v>
      </c>
      <c r="AY337" s="86">
        <f t="shared" si="305"/>
        <v>21.949951171875</v>
      </c>
      <c r="AZ337" s="86">
        <f t="shared" si="306"/>
        <v>2</v>
      </c>
      <c r="BA337" s="86" t="b">
        <f t="shared" si="307"/>
        <v>1</v>
      </c>
      <c r="BB337" s="86" t="str">
        <f t="shared" si="308"/>
        <v>Distance</v>
      </c>
      <c r="BC337" s="86" t="str">
        <f t="shared" si="309"/>
        <v>&lt;=</v>
      </c>
      <c r="BD337" s="86">
        <f t="shared" si="310"/>
        <v>500.308837890625</v>
      </c>
      <c r="BE337" s="86">
        <f t="shared" si="311"/>
        <v>0</v>
      </c>
      <c r="BF337" s="86" t="b">
        <f t="shared" si="312"/>
        <v>0</v>
      </c>
      <c r="BG337" s="86" t="str">
        <f t="shared" si="313"/>
        <v>Distance</v>
      </c>
      <c r="BH337" s="86" t="str">
        <f t="shared" si="314"/>
        <v>&gt;</v>
      </c>
      <c r="BI337" s="86">
        <f t="shared" si="315"/>
        <v>341.0556640625</v>
      </c>
      <c r="BJ337" s="15">
        <f t="shared" si="316"/>
        <v>0</v>
      </c>
      <c r="BK337" s="15" t="str">
        <f t="shared" si="317"/>
        <v>Distance&gt;460,32470703125 AND Distance&gt;450,198486328125 AND GEBR&lt;=0,715087890625 AND Speed&gt;19,8076171875 AND Speed&lt;=21,949951171875 AND Distance&lt;=500,308837890625 AND Distance&gt;341,0556640625</v>
      </c>
      <c r="BM337"/>
      <c r="BN337"/>
      <c r="BO337"/>
    </row>
    <row r="338" spans="1:67">
      <c r="A338" s="15">
        <v>335</v>
      </c>
      <c r="B338" s="15">
        <v>0</v>
      </c>
      <c r="C338" s="15">
        <v>393280</v>
      </c>
      <c r="D338" s="15">
        <f t="shared" si="265"/>
        <v>96</v>
      </c>
      <c r="E338" s="15">
        <f t="shared" si="266"/>
        <v>64</v>
      </c>
      <c r="F338" s="15">
        <f t="shared" si="267"/>
        <v>96.015625</v>
      </c>
      <c r="G338" s="15">
        <v>337</v>
      </c>
      <c r="H338" s="15">
        <v>338</v>
      </c>
      <c r="I338" s="15">
        <v>334</v>
      </c>
      <c r="J338" s="15">
        <v>8</v>
      </c>
      <c r="K338" s="15">
        <v>810</v>
      </c>
      <c r="L338" s="15">
        <v>585</v>
      </c>
      <c r="M338" s="15">
        <f t="shared" si="268"/>
        <v>0.142822265625</v>
      </c>
      <c r="O338" s="86">
        <f t="shared" si="269"/>
        <v>810</v>
      </c>
      <c r="P338" s="86">
        <f t="shared" si="270"/>
        <v>0.333251953125</v>
      </c>
      <c r="Q338" s="86">
        <f t="shared" si="271"/>
        <v>608</v>
      </c>
      <c r="R338" s="86" t="b">
        <f t="shared" si="272"/>
        <v>0</v>
      </c>
      <c r="S338" s="86" t="str">
        <f t="shared" si="273"/>
        <v>Dummy Node</v>
      </c>
      <c r="T338" s="86" t="str">
        <f t="shared" si="274"/>
        <v>N/A</v>
      </c>
      <c r="U338" s="86" t="str">
        <f t="shared" si="275"/>
        <v>N/A</v>
      </c>
      <c r="V338" s="86">
        <f t="shared" si="276"/>
        <v>358</v>
      </c>
      <c r="W338" s="86" t="b">
        <f t="shared" si="277"/>
        <v>0</v>
      </c>
      <c r="X338" s="86" t="str">
        <f t="shared" si="278"/>
        <v>Dummy Node</v>
      </c>
      <c r="Y338" s="86" t="str">
        <f t="shared" si="279"/>
        <v>N/A</v>
      </c>
      <c r="Z338" s="86" t="str">
        <f t="shared" si="280"/>
        <v>N/A</v>
      </c>
      <c r="AA338" s="86">
        <f t="shared" si="281"/>
        <v>48</v>
      </c>
      <c r="AB338" s="86" t="b">
        <f t="shared" si="282"/>
        <v>0</v>
      </c>
      <c r="AC338" s="86" t="str">
        <f t="shared" si="283"/>
        <v>Distance</v>
      </c>
      <c r="AD338" s="86" t="str">
        <f t="shared" si="284"/>
        <v>&gt;</v>
      </c>
      <c r="AE338" s="86">
        <f t="shared" si="285"/>
        <v>460.32470703125</v>
      </c>
      <c r="AF338" s="86">
        <f t="shared" si="286"/>
        <v>41</v>
      </c>
      <c r="AG338" s="86" t="b">
        <f t="shared" si="287"/>
        <v>0</v>
      </c>
      <c r="AH338" s="86" t="str">
        <f t="shared" si="288"/>
        <v>Distance</v>
      </c>
      <c r="AI338" s="86" t="str">
        <f t="shared" si="289"/>
        <v>&gt;</v>
      </c>
      <c r="AJ338" s="86">
        <f t="shared" si="290"/>
        <v>450.198486328125</v>
      </c>
      <c r="AK338" s="86">
        <f t="shared" si="291"/>
        <v>40</v>
      </c>
      <c r="AL338" s="86" t="b">
        <f t="shared" si="292"/>
        <v>1</v>
      </c>
      <c r="AM338" s="86" t="str">
        <f t="shared" si="293"/>
        <v>GEBR</v>
      </c>
      <c r="AN338" s="86" t="str">
        <f t="shared" si="294"/>
        <v>&lt;=</v>
      </c>
      <c r="AO338" s="86">
        <f t="shared" si="295"/>
        <v>0.715087890625</v>
      </c>
      <c r="AP338" s="86">
        <f t="shared" si="296"/>
        <v>9</v>
      </c>
      <c r="AQ338" s="86" t="b">
        <f t="shared" si="297"/>
        <v>0</v>
      </c>
      <c r="AR338" s="86" t="str">
        <f t="shared" si="298"/>
        <v>Speed</v>
      </c>
      <c r="AS338" s="86" t="str">
        <f t="shared" si="299"/>
        <v>&gt;</v>
      </c>
      <c r="AT338" s="86">
        <f t="shared" si="300"/>
        <v>19.8076171875</v>
      </c>
      <c r="AU338" s="86">
        <f t="shared" si="301"/>
        <v>7</v>
      </c>
      <c r="AV338" s="86" t="b">
        <f t="shared" si="302"/>
        <v>1</v>
      </c>
      <c r="AW338" s="86" t="str">
        <f t="shared" si="303"/>
        <v>Speed</v>
      </c>
      <c r="AX338" s="86" t="str">
        <f t="shared" si="304"/>
        <v>&lt;=</v>
      </c>
      <c r="AY338" s="86">
        <f t="shared" si="305"/>
        <v>21.949951171875</v>
      </c>
      <c r="AZ338" s="86">
        <f t="shared" si="306"/>
        <v>2</v>
      </c>
      <c r="BA338" s="86" t="b">
        <f t="shared" si="307"/>
        <v>1</v>
      </c>
      <c r="BB338" s="86" t="str">
        <f t="shared" si="308"/>
        <v>Distance</v>
      </c>
      <c r="BC338" s="86" t="str">
        <f t="shared" si="309"/>
        <v>&lt;=</v>
      </c>
      <c r="BD338" s="86">
        <f t="shared" si="310"/>
        <v>500.308837890625</v>
      </c>
      <c r="BE338" s="86">
        <f t="shared" si="311"/>
        <v>0</v>
      </c>
      <c r="BF338" s="86" t="b">
        <f t="shared" si="312"/>
        <v>0</v>
      </c>
      <c r="BG338" s="86" t="str">
        <f t="shared" si="313"/>
        <v>Distance</v>
      </c>
      <c r="BH338" s="86" t="str">
        <f t="shared" si="314"/>
        <v>&gt;</v>
      </c>
      <c r="BI338" s="86">
        <f t="shared" si="315"/>
        <v>341.0556640625</v>
      </c>
      <c r="BJ338" s="15">
        <f t="shared" si="316"/>
        <v>0</v>
      </c>
      <c r="BK338" s="15" t="str">
        <f t="shared" si="317"/>
        <v>Distance&gt;460,32470703125 AND Distance&gt;450,198486328125 AND GEBR&lt;=0,715087890625 AND Speed&gt;19,8076171875 AND Speed&lt;=21,949951171875 AND Distance&lt;=500,308837890625 AND Distance&gt;341,0556640625</v>
      </c>
      <c r="BM338"/>
      <c r="BN338"/>
      <c r="BO338"/>
    </row>
    <row r="339" spans="1:67">
      <c r="A339" s="15">
        <v>336</v>
      </c>
      <c r="B339" s="15">
        <v>-2</v>
      </c>
      <c r="C339" s="15">
        <v>-8192</v>
      </c>
      <c r="D339" s="15">
        <f t="shared" si="265"/>
        <v>-1</v>
      </c>
      <c r="E339" s="15">
        <f t="shared" si="266"/>
        <v>0</v>
      </c>
      <c r="F339" s="15">
        <f t="shared" si="267"/>
        <v>-1</v>
      </c>
      <c r="G339" s="15">
        <v>591</v>
      </c>
      <c r="H339" s="15">
        <v>592</v>
      </c>
      <c r="I339" s="15">
        <v>334</v>
      </c>
      <c r="J339" s="15">
        <v>8</v>
      </c>
      <c r="K339" s="15">
        <v>811</v>
      </c>
      <c r="L339" s="15">
        <v>1365</v>
      </c>
      <c r="M339" s="15">
        <f t="shared" si="268"/>
        <v>0.333251953125</v>
      </c>
      <c r="O339" s="86">
        <f t="shared" si="269"/>
        <v>811</v>
      </c>
      <c r="P339" s="86">
        <f t="shared" si="270"/>
        <v>0.2666015625</v>
      </c>
      <c r="Q339" s="86">
        <f t="shared" si="271"/>
        <v>631</v>
      </c>
      <c r="R339" s="86" t="b">
        <f t="shared" si="272"/>
        <v>1</v>
      </c>
      <c r="S339" s="86" t="str">
        <f t="shared" si="273"/>
        <v>Dummy Node</v>
      </c>
      <c r="T339" s="86" t="str">
        <f t="shared" si="274"/>
        <v>N/A</v>
      </c>
      <c r="U339" s="86" t="str">
        <f t="shared" si="275"/>
        <v>N/A</v>
      </c>
      <c r="V339" s="86">
        <f t="shared" si="276"/>
        <v>383</v>
      </c>
      <c r="W339" s="86" t="b">
        <f t="shared" si="277"/>
        <v>1</v>
      </c>
      <c r="X339" s="86" t="str">
        <f t="shared" si="278"/>
        <v>Dummy Node</v>
      </c>
      <c r="Y339" s="86" t="str">
        <f t="shared" si="279"/>
        <v>N/A</v>
      </c>
      <c r="Z339" s="86" t="str">
        <f t="shared" si="280"/>
        <v>N/A</v>
      </c>
      <c r="AA339" s="86">
        <f t="shared" si="281"/>
        <v>54</v>
      </c>
      <c r="AB339" s="86" t="b">
        <f t="shared" si="282"/>
        <v>1</v>
      </c>
      <c r="AC339" s="86" t="str">
        <f t="shared" si="283"/>
        <v>Distance</v>
      </c>
      <c r="AD339" s="86" t="str">
        <f t="shared" si="284"/>
        <v>&lt;=</v>
      </c>
      <c r="AE339" s="86">
        <f t="shared" si="285"/>
        <v>154.729736328125</v>
      </c>
      <c r="AF339" s="86">
        <f t="shared" si="286"/>
        <v>52</v>
      </c>
      <c r="AG339" s="86" t="b">
        <f t="shared" si="287"/>
        <v>0</v>
      </c>
      <c r="AH339" s="86" t="str">
        <f t="shared" si="288"/>
        <v>GEBR</v>
      </c>
      <c r="AI339" s="86" t="str">
        <f t="shared" si="289"/>
        <v>&gt;</v>
      </c>
      <c r="AJ339" s="86">
        <f t="shared" si="290"/>
        <v>1.046142578125</v>
      </c>
      <c r="AK339" s="86">
        <f t="shared" si="291"/>
        <v>49</v>
      </c>
      <c r="AL339" s="86" t="b">
        <f t="shared" si="292"/>
        <v>0</v>
      </c>
      <c r="AM339" s="86" t="str">
        <f t="shared" si="293"/>
        <v>Distance</v>
      </c>
      <c r="AN339" s="86" t="str">
        <f t="shared" si="294"/>
        <v>&gt;</v>
      </c>
      <c r="AO339" s="86">
        <f t="shared" si="295"/>
        <v>150.097412109375</v>
      </c>
      <c r="AP339" s="86">
        <f t="shared" si="296"/>
        <v>13</v>
      </c>
      <c r="AQ339" s="86" t="b">
        <f t="shared" si="297"/>
        <v>1</v>
      </c>
      <c r="AR339" s="86" t="str">
        <f t="shared" si="298"/>
        <v>Speed</v>
      </c>
      <c r="AS339" s="86" t="str">
        <f t="shared" si="299"/>
        <v>&lt;=</v>
      </c>
      <c r="AT339" s="86">
        <f t="shared" si="300"/>
        <v>15.086181640625</v>
      </c>
      <c r="AU339" s="86">
        <f t="shared" si="301"/>
        <v>4</v>
      </c>
      <c r="AV339" s="86" t="b">
        <f t="shared" si="302"/>
        <v>1</v>
      </c>
      <c r="AW339" s="86" t="str">
        <f t="shared" si="303"/>
        <v>Distance</v>
      </c>
      <c r="AX339" s="86" t="str">
        <f t="shared" si="304"/>
        <v>&lt;=</v>
      </c>
      <c r="AY339" s="86">
        <f t="shared" si="305"/>
        <v>211.703369140625</v>
      </c>
      <c r="AZ339" s="86">
        <f t="shared" si="306"/>
        <v>1</v>
      </c>
      <c r="BA339" s="86" t="b">
        <f t="shared" si="307"/>
        <v>0</v>
      </c>
      <c r="BB339" s="86" t="str">
        <f t="shared" si="308"/>
        <v>Speed</v>
      </c>
      <c r="BC339" s="86" t="str">
        <f t="shared" si="309"/>
        <v>&gt;</v>
      </c>
      <c r="BD339" s="86">
        <f t="shared" si="310"/>
        <v>12.778564453125</v>
      </c>
      <c r="BE339" s="86">
        <f t="shared" si="311"/>
        <v>0</v>
      </c>
      <c r="BF339" s="86" t="b">
        <f t="shared" si="312"/>
        <v>1</v>
      </c>
      <c r="BG339" s="86" t="str">
        <f t="shared" si="313"/>
        <v>Distance</v>
      </c>
      <c r="BH339" s="86" t="str">
        <f t="shared" si="314"/>
        <v>&lt;=</v>
      </c>
      <c r="BI339" s="86">
        <f t="shared" si="315"/>
        <v>341.0556640625</v>
      </c>
      <c r="BJ339" s="15">
        <f t="shared" si="316"/>
        <v>0</v>
      </c>
      <c r="BK339" s="15" t="str">
        <f t="shared" si="317"/>
        <v>Distance&lt;=154,729736328125 AND GEBR&gt;1,046142578125 AND Distance&gt;150,097412109375 AND Speed&lt;=15,086181640625 AND Distance&lt;=211,703369140625 AND Speed&gt;12,778564453125 AND Distance&lt;=341,0556640625</v>
      </c>
      <c r="BM339"/>
      <c r="BN339"/>
      <c r="BO339"/>
    </row>
    <row r="340" spans="1:67">
      <c r="A340" s="15">
        <v>337</v>
      </c>
      <c r="B340" s="15">
        <v>-2</v>
      </c>
      <c r="C340" s="15">
        <v>-8192</v>
      </c>
      <c r="D340" s="15">
        <f t="shared" si="265"/>
        <v>-1</v>
      </c>
      <c r="E340" s="15">
        <f t="shared" si="266"/>
        <v>0</v>
      </c>
      <c r="F340" s="15">
        <f t="shared" si="267"/>
        <v>-1</v>
      </c>
      <c r="G340" s="15">
        <v>-1</v>
      </c>
      <c r="H340" s="15">
        <v>-1</v>
      </c>
      <c r="I340" s="15">
        <v>335</v>
      </c>
      <c r="J340" s="15">
        <v>9</v>
      </c>
      <c r="K340" s="15">
        <v>812</v>
      </c>
      <c r="L340" s="15">
        <v>0</v>
      </c>
      <c r="M340" s="15">
        <f t="shared" si="268"/>
        <v>0</v>
      </c>
      <c r="O340" s="86">
        <f t="shared" si="269"/>
        <v>812</v>
      </c>
      <c r="P340" s="86">
        <f t="shared" si="270"/>
        <v>0.2666015625</v>
      </c>
      <c r="Q340" s="86">
        <f t="shared" si="271"/>
        <v>631</v>
      </c>
      <c r="R340" s="86" t="b">
        <f t="shared" si="272"/>
        <v>0</v>
      </c>
      <c r="S340" s="86" t="str">
        <f t="shared" si="273"/>
        <v>Dummy Node</v>
      </c>
      <c r="T340" s="86" t="str">
        <f t="shared" si="274"/>
        <v>N/A</v>
      </c>
      <c r="U340" s="86" t="str">
        <f t="shared" si="275"/>
        <v>N/A</v>
      </c>
      <c r="V340" s="86">
        <f t="shared" si="276"/>
        <v>383</v>
      </c>
      <c r="W340" s="86" t="b">
        <f t="shared" si="277"/>
        <v>1</v>
      </c>
      <c r="X340" s="86" t="str">
        <f t="shared" si="278"/>
        <v>Dummy Node</v>
      </c>
      <c r="Y340" s="86" t="str">
        <f t="shared" si="279"/>
        <v>N/A</v>
      </c>
      <c r="Z340" s="86" t="str">
        <f t="shared" si="280"/>
        <v>N/A</v>
      </c>
      <c r="AA340" s="86">
        <f t="shared" si="281"/>
        <v>54</v>
      </c>
      <c r="AB340" s="86" t="b">
        <f t="shared" si="282"/>
        <v>1</v>
      </c>
      <c r="AC340" s="86" t="str">
        <f t="shared" si="283"/>
        <v>Distance</v>
      </c>
      <c r="AD340" s="86" t="str">
        <f t="shared" si="284"/>
        <v>&lt;=</v>
      </c>
      <c r="AE340" s="86">
        <f t="shared" si="285"/>
        <v>154.729736328125</v>
      </c>
      <c r="AF340" s="86">
        <f t="shared" si="286"/>
        <v>52</v>
      </c>
      <c r="AG340" s="86" t="b">
        <f t="shared" si="287"/>
        <v>0</v>
      </c>
      <c r="AH340" s="86" t="str">
        <f t="shared" si="288"/>
        <v>GEBR</v>
      </c>
      <c r="AI340" s="86" t="str">
        <f t="shared" si="289"/>
        <v>&gt;</v>
      </c>
      <c r="AJ340" s="86">
        <f t="shared" si="290"/>
        <v>1.046142578125</v>
      </c>
      <c r="AK340" s="86">
        <f t="shared" si="291"/>
        <v>49</v>
      </c>
      <c r="AL340" s="86" t="b">
        <f t="shared" si="292"/>
        <v>0</v>
      </c>
      <c r="AM340" s="86" t="str">
        <f t="shared" si="293"/>
        <v>Distance</v>
      </c>
      <c r="AN340" s="86" t="str">
        <f t="shared" si="294"/>
        <v>&gt;</v>
      </c>
      <c r="AO340" s="86">
        <f t="shared" si="295"/>
        <v>150.097412109375</v>
      </c>
      <c r="AP340" s="86">
        <f t="shared" si="296"/>
        <v>13</v>
      </c>
      <c r="AQ340" s="86" t="b">
        <f t="shared" si="297"/>
        <v>1</v>
      </c>
      <c r="AR340" s="86" t="str">
        <f t="shared" si="298"/>
        <v>Speed</v>
      </c>
      <c r="AS340" s="86" t="str">
        <f t="shared" si="299"/>
        <v>&lt;=</v>
      </c>
      <c r="AT340" s="86">
        <f t="shared" si="300"/>
        <v>15.086181640625</v>
      </c>
      <c r="AU340" s="86">
        <f t="shared" si="301"/>
        <v>4</v>
      </c>
      <c r="AV340" s="86" t="b">
        <f t="shared" si="302"/>
        <v>1</v>
      </c>
      <c r="AW340" s="86" t="str">
        <f t="shared" si="303"/>
        <v>Distance</v>
      </c>
      <c r="AX340" s="86" t="str">
        <f t="shared" si="304"/>
        <v>&lt;=</v>
      </c>
      <c r="AY340" s="86">
        <f t="shared" si="305"/>
        <v>211.703369140625</v>
      </c>
      <c r="AZ340" s="86">
        <f t="shared" si="306"/>
        <v>1</v>
      </c>
      <c r="BA340" s="86" t="b">
        <f t="shared" si="307"/>
        <v>0</v>
      </c>
      <c r="BB340" s="86" t="str">
        <f t="shared" si="308"/>
        <v>Speed</v>
      </c>
      <c r="BC340" s="86" t="str">
        <f t="shared" si="309"/>
        <v>&gt;</v>
      </c>
      <c r="BD340" s="86">
        <f t="shared" si="310"/>
        <v>12.778564453125</v>
      </c>
      <c r="BE340" s="86">
        <f t="shared" si="311"/>
        <v>0</v>
      </c>
      <c r="BF340" s="86" t="b">
        <f t="shared" si="312"/>
        <v>1</v>
      </c>
      <c r="BG340" s="86" t="str">
        <f t="shared" si="313"/>
        <v>Distance</v>
      </c>
      <c r="BH340" s="86" t="str">
        <f t="shared" si="314"/>
        <v>&lt;=</v>
      </c>
      <c r="BI340" s="86">
        <f t="shared" si="315"/>
        <v>341.0556640625</v>
      </c>
      <c r="BJ340" s="15">
        <f t="shared" si="316"/>
        <v>0</v>
      </c>
      <c r="BK340" s="15" t="str">
        <f t="shared" si="317"/>
        <v>Distance&lt;=154,729736328125 AND GEBR&gt;1,046142578125 AND Distance&gt;150,097412109375 AND Speed&lt;=15,086181640625 AND Distance&lt;=211,703369140625 AND Speed&gt;12,778564453125 AND Distance&lt;=341,0556640625</v>
      </c>
      <c r="BM340"/>
      <c r="BN340"/>
      <c r="BO340"/>
    </row>
    <row r="341" spans="1:67">
      <c r="A341" s="15">
        <v>338</v>
      </c>
      <c r="B341" s="15">
        <v>-2</v>
      </c>
      <c r="C341" s="15">
        <v>-8192</v>
      </c>
      <c r="D341" s="15">
        <f t="shared" si="265"/>
        <v>-1</v>
      </c>
      <c r="E341" s="15">
        <f t="shared" si="266"/>
        <v>0</v>
      </c>
      <c r="F341" s="15">
        <f t="shared" si="267"/>
        <v>-1</v>
      </c>
      <c r="G341" s="15">
        <v>-1</v>
      </c>
      <c r="H341" s="15">
        <v>-1</v>
      </c>
      <c r="I341" s="15">
        <v>335</v>
      </c>
      <c r="J341" s="15">
        <v>9</v>
      </c>
      <c r="K341" s="15">
        <v>813</v>
      </c>
      <c r="L341" s="15">
        <v>1024</v>
      </c>
      <c r="M341" s="15">
        <f t="shared" si="268"/>
        <v>0.25</v>
      </c>
      <c r="O341" s="86">
        <f t="shared" si="269"/>
        <v>813</v>
      </c>
      <c r="P341" s="86">
        <f t="shared" si="270"/>
        <v>0.2666015625</v>
      </c>
      <c r="Q341" s="86">
        <f t="shared" si="271"/>
        <v>632</v>
      </c>
      <c r="R341" s="86" t="b">
        <f t="shared" si="272"/>
        <v>1</v>
      </c>
      <c r="S341" s="86" t="str">
        <f t="shared" si="273"/>
        <v>Dummy Node</v>
      </c>
      <c r="T341" s="86" t="str">
        <f t="shared" si="274"/>
        <v>N/A</v>
      </c>
      <c r="U341" s="86" t="str">
        <f t="shared" si="275"/>
        <v>N/A</v>
      </c>
      <c r="V341" s="86">
        <f t="shared" si="276"/>
        <v>383</v>
      </c>
      <c r="W341" s="86" t="b">
        <f t="shared" si="277"/>
        <v>0</v>
      </c>
      <c r="X341" s="86" t="str">
        <f t="shared" si="278"/>
        <v>Dummy Node</v>
      </c>
      <c r="Y341" s="86" t="str">
        <f t="shared" si="279"/>
        <v>N/A</v>
      </c>
      <c r="Z341" s="86" t="str">
        <f t="shared" si="280"/>
        <v>N/A</v>
      </c>
      <c r="AA341" s="86">
        <f t="shared" si="281"/>
        <v>54</v>
      </c>
      <c r="AB341" s="86" t="b">
        <f t="shared" si="282"/>
        <v>1</v>
      </c>
      <c r="AC341" s="86" t="str">
        <f t="shared" si="283"/>
        <v>Distance</v>
      </c>
      <c r="AD341" s="86" t="str">
        <f t="shared" si="284"/>
        <v>&lt;=</v>
      </c>
      <c r="AE341" s="86">
        <f t="shared" si="285"/>
        <v>154.729736328125</v>
      </c>
      <c r="AF341" s="86">
        <f t="shared" si="286"/>
        <v>52</v>
      </c>
      <c r="AG341" s="86" t="b">
        <f t="shared" si="287"/>
        <v>0</v>
      </c>
      <c r="AH341" s="86" t="str">
        <f t="shared" si="288"/>
        <v>GEBR</v>
      </c>
      <c r="AI341" s="86" t="str">
        <f t="shared" si="289"/>
        <v>&gt;</v>
      </c>
      <c r="AJ341" s="86">
        <f t="shared" si="290"/>
        <v>1.046142578125</v>
      </c>
      <c r="AK341" s="86">
        <f t="shared" si="291"/>
        <v>49</v>
      </c>
      <c r="AL341" s="86" t="b">
        <f t="shared" si="292"/>
        <v>0</v>
      </c>
      <c r="AM341" s="86" t="str">
        <f t="shared" si="293"/>
        <v>Distance</v>
      </c>
      <c r="AN341" s="86" t="str">
        <f t="shared" si="294"/>
        <v>&gt;</v>
      </c>
      <c r="AO341" s="86">
        <f t="shared" si="295"/>
        <v>150.097412109375</v>
      </c>
      <c r="AP341" s="86">
        <f t="shared" si="296"/>
        <v>13</v>
      </c>
      <c r="AQ341" s="86" t="b">
        <f t="shared" si="297"/>
        <v>1</v>
      </c>
      <c r="AR341" s="86" t="str">
        <f t="shared" si="298"/>
        <v>Speed</v>
      </c>
      <c r="AS341" s="86" t="str">
        <f t="shared" si="299"/>
        <v>&lt;=</v>
      </c>
      <c r="AT341" s="86">
        <f t="shared" si="300"/>
        <v>15.086181640625</v>
      </c>
      <c r="AU341" s="86">
        <f t="shared" si="301"/>
        <v>4</v>
      </c>
      <c r="AV341" s="86" t="b">
        <f t="shared" si="302"/>
        <v>1</v>
      </c>
      <c r="AW341" s="86" t="str">
        <f t="shared" si="303"/>
        <v>Distance</v>
      </c>
      <c r="AX341" s="86" t="str">
        <f t="shared" si="304"/>
        <v>&lt;=</v>
      </c>
      <c r="AY341" s="86">
        <f t="shared" si="305"/>
        <v>211.703369140625</v>
      </c>
      <c r="AZ341" s="86">
        <f t="shared" si="306"/>
        <v>1</v>
      </c>
      <c r="BA341" s="86" t="b">
        <f t="shared" si="307"/>
        <v>0</v>
      </c>
      <c r="BB341" s="86" t="str">
        <f t="shared" si="308"/>
        <v>Speed</v>
      </c>
      <c r="BC341" s="86" t="str">
        <f t="shared" si="309"/>
        <v>&gt;</v>
      </c>
      <c r="BD341" s="86">
        <f t="shared" si="310"/>
        <v>12.778564453125</v>
      </c>
      <c r="BE341" s="86">
        <f t="shared" si="311"/>
        <v>0</v>
      </c>
      <c r="BF341" s="86" t="b">
        <f t="shared" si="312"/>
        <v>1</v>
      </c>
      <c r="BG341" s="86" t="str">
        <f t="shared" si="313"/>
        <v>Distance</v>
      </c>
      <c r="BH341" s="86" t="str">
        <f t="shared" si="314"/>
        <v>&lt;=</v>
      </c>
      <c r="BI341" s="86">
        <f t="shared" si="315"/>
        <v>341.0556640625</v>
      </c>
      <c r="BJ341" s="15">
        <f t="shared" si="316"/>
        <v>0</v>
      </c>
      <c r="BK341" s="15" t="str">
        <f t="shared" si="317"/>
        <v>Distance&lt;=154,729736328125 AND GEBR&gt;1,046142578125 AND Distance&gt;150,097412109375 AND Speed&lt;=15,086181640625 AND Distance&lt;=211,703369140625 AND Speed&gt;12,778564453125 AND Distance&lt;=341,0556640625</v>
      </c>
      <c r="BM341"/>
      <c r="BN341"/>
      <c r="BO341"/>
    </row>
    <row r="342" spans="1:67">
      <c r="A342" s="15">
        <v>339</v>
      </c>
      <c r="B342" s="15">
        <v>-2</v>
      </c>
      <c r="C342" s="15">
        <v>-8192</v>
      </c>
      <c r="D342" s="15">
        <f t="shared" si="265"/>
        <v>-1</v>
      </c>
      <c r="E342" s="15">
        <f t="shared" si="266"/>
        <v>0</v>
      </c>
      <c r="F342" s="15">
        <f t="shared" si="267"/>
        <v>-1</v>
      </c>
      <c r="G342" s="15">
        <v>593</v>
      </c>
      <c r="H342" s="15">
        <v>594</v>
      </c>
      <c r="I342" s="15">
        <v>159</v>
      </c>
      <c r="J342" s="15">
        <v>6</v>
      </c>
      <c r="K342" s="15">
        <v>814</v>
      </c>
      <c r="L342" s="15">
        <v>1365</v>
      </c>
      <c r="M342" s="15">
        <f t="shared" si="268"/>
        <v>0.333251953125</v>
      </c>
      <c r="O342" s="86">
        <f t="shared" si="269"/>
        <v>814</v>
      </c>
      <c r="P342" s="86">
        <f t="shared" si="270"/>
        <v>0.2666015625</v>
      </c>
      <c r="Q342" s="86">
        <f t="shared" si="271"/>
        <v>632</v>
      </c>
      <c r="R342" s="86" t="b">
        <f t="shared" si="272"/>
        <v>0</v>
      </c>
      <c r="S342" s="86" t="str">
        <f t="shared" si="273"/>
        <v>Dummy Node</v>
      </c>
      <c r="T342" s="86" t="str">
        <f t="shared" si="274"/>
        <v>N/A</v>
      </c>
      <c r="U342" s="86" t="str">
        <f t="shared" si="275"/>
        <v>N/A</v>
      </c>
      <c r="V342" s="86">
        <f t="shared" si="276"/>
        <v>383</v>
      </c>
      <c r="W342" s="86" t="b">
        <f t="shared" si="277"/>
        <v>0</v>
      </c>
      <c r="X342" s="86" t="str">
        <f t="shared" si="278"/>
        <v>Dummy Node</v>
      </c>
      <c r="Y342" s="86" t="str">
        <f t="shared" si="279"/>
        <v>N/A</v>
      </c>
      <c r="Z342" s="86" t="str">
        <f t="shared" si="280"/>
        <v>N/A</v>
      </c>
      <c r="AA342" s="86">
        <f t="shared" si="281"/>
        <v>54</v>
      </c>
      <c r="AB342" s="86" t="b">
        <f t="shared" si="282"/>
        <v>1</v>
      </c>
      <c r="AC342" s="86" t="str">
        <f t="shared" si="283"/>
        <v>Distance</v>
      </c>
      <c r="AD342" s="86" t="str">
        <f t="shared" si="284"/>
        <v>&lt;=</v>
      </c>
      <c r="AE342" s="86">
        <f t="shared" si="285"/>
        <v>154.729736328125</v>
      </c>
      <c r="AF342" s="86">
        <f t="shared" si="286"/>
        <v>52</v>
      </c>
      <c r="AG342" s="86" t="b">
        <f t="shared" si="287"/>
        <v>0</v>
      </c>
      <c r="AH342" s="86" t="str">
        <f t="shared" si="288"/>
        <v>GEBR</v>
      </c>
      <c r="AI342" s="86" t="str">
        <f t="shared" si="289"/>
        <v>&gt;</v>
      </c>
      <c r="AJ342" s="86">
        <f t="shared" si="290"/>
        <v>1.046142578125</v>
      </c>
      <c r="AK342" s="86">
        <f t="shared" si="291"/>
        <v>49</v>
      </c>
      <c r="AL342" s="86" t="b">
        <f t="shared" si="292"/>
        <v>0</v>
      </c>
      <c r="AM342" s="86" t="str">
        <f t="shared" si="293"/>
        <v>Distance</v>
      </c>
      <c r="AN342" s="86" t="str">
        <f t="shared" si="294"/>
        <v>&gt;</v>
      </c>
      <c r="AO342" s="86">
        <f t="shared" si="295"/>
        <v>150.097412109375</v>
      </c>
      <c r="AP342" s="86">
        <f t="shared" si="296"/>
        <v>13</v>
      </c>
      <c r="AQ342" s="86" t="b">
        <f t="shared" si="297"/>
        <v>1</v>
      </c>
      <c r="AR342" s="86" t="str">
        <f t="shared" si="298"/>
        <v>Speed</v>
      </c>
      <c r="AS342" s="86" t="str">
        <f t="shared" si="299"/>
        <v>&lt;=</v>
      </c>
      <c r="AT342" s="86">
        <f t="shared" si="300"/>
        <v>15.086181640625</v>
      </c>
      <c r="AU342" s="86">
        <f t="shared" si="301"/>
        <v>4</v>
      </c>
      <c r="AV342" s="86" t="b">
        <f t="shared" si="302"/>
        <v>1</v>
      </c>
      <c r="AW342" s="86" t="str">
        <f t="shared" si="303"/>
        <v>Distance</v>
      </c>
      <c r="AX342" s="86" t="str">
        <f t="shared" si="304"/>
        <v>&lt;=</v>
      </c>
      <c r="AY342" s="86">
        <f t="shared" si="305"/>
        <v>211.703369140625</v>
      </c>
      <c r="AZ342" s="86">
        <f t="shared" si="306"/>
        <v>1</v>
      </c>
      <c r="BA342" s="86" t="b">
        <f t="shared" si="307"/>
        <v>0</v>
      </c>
      <c r="BB342" s="86" t="str">
        <f t="shared" si="308"/>
        <v>Speed</v>
      </c>
      <c r="BC342" s="86" t="str">
        <f t="shared" si="309"/>
        <v>&gt;</v>
      </c>
      <c r="BD342" s="86">
        <f t="shared" si="310"/>
        <v>12.778564453125</v>
      </c>
      <c r="BE342" s="86">
        <f t="shared" si="311"/>
        <v>0</v>
      </c>
      <c r="BF342" s="86" t="b">
        <f t="shared" si="312"/>
        <v>1</v>
      </c>
      <c r="BG342" s="86" t="str">
        <f t="shared" si="313"/>
        <v>Distance</v>
      </c>
      <c r="BH342" s="86" t="str">
        <f t="shared" si="314"/>
        <v>&lt;=</v>
      </c>
      <c r="BI342" s="86">
        <f t="shared" si="315"/>
        <v>341.0556640625</v>
      </c>
      <c r="BJ342" s="15">
        <f t="shared" si="316"/>
        <v>0</v>
      </c>
      <c r="BK342" s="15" t="str">
        <f t="shared" si="317"/>
        <v>Distance&lt;=154,729736328125 AND GEBR&gt;1,046142578125 AND Distance&gt;150,097412109375 AND Speed&lt;=15,086181640625 AND Distance&lt;=211,703369140625 AND Speed&gt;12,778564453125 AND Distance&lt;=341,0556640625</v>
      </c>
      <c r="BM342"/>
      <c r="BN342"/>
      <c r="BO342"/>
    </row>
    <row r="343" spans="1:67">
      <c r="A343" s="15">
        <v>340</v>
      </c>
      <c r="B343" s="15">
        <v>2</v>
      </c>
      <c r="C343" s="15">
        <v>2929</v>
      </c>
      <c r="D343" s="15">
        <f t="shared" si="265"/>
        <v>0</v>
      </c>
      <c r="E343" s="15">
        <f t="shared" si="266"/>
        <v>2929</v>
      </c>
      <c r="F343" s="15">
        <f t="shared" si="267"/>
        <v>0.715087890625</v>
      </c>
      <c r="G343" s="15">
        <v>341</v>
      </c>
      <c r="H343" s="15">
        <v>342</v>
      </c>
      <c r="I343" s="15">
        <v>159</v>
      </c>
      <c r="J343" s="15">
        <v>6</v>
      </c>
      <c r="K343" s="15">
        <v>815</v>
      </c>
      <c r="L343" s="15">
        <v>1252</v>
      </c>
      <c r="M343" s="15">
        <f t="shared" si="268"/>
        <v>0.3056640625</v>
      </c>
      <c r="O343" s="86">
        <f t="shared" si="269"/>
        <v>815</v>
      </c>
      <c r="P343" s="86">
        <f t="shared" si="270"/>
        <v>0.333251953125</v>
      </c>
      <c r="Q343" s="86">
        <f t="shared" si="271"/>
        <v>633</v>
      </c>
      <c r="R343" s="86" t="b">
        <f t="shared" si="272"/>
        <v>1</v>
      </c>
      <c r="S343" s="86" t="str">
        <f t="shared" si="273"/>
        <v>Dummy Node</v>
      </c>
      <c r="T343" s="86" t="str">
        <f t="shared" si="274"/>
        <v>N/A</v>
      </c>
      <c r="U343" s="86" t="str">
        <f t="shared" si="275"/>
        <v>N/A</v>
      </c>
      <c r="V343" s="86">
        <f t="shared" si="276"/>
        <v>384</v>
      </c>
      <c r="W343" s="86" t="b">
        <f t="shared" si="277"/>
        <v>1</v>
      </c>
      <c r="X343" s="86" t="str">
        <f t="shared" si="278"/>
        <v>Dummy Node</v>
      </c>
      <c r="Y343" s="86" t="str">
        <f t="shared" si="279"/>
        <v>N/A</v>
      </c>
      <c r="Z343" s="86" t="str">
        <f t="shared" si="280"/>
        <v>N/A</v>
      </c>
      <c r="AA343" s="86">
        <f t="shared" si="281"/>
        <v>54</v>
      </c>
      <c r="AB343" s="86" t="b">
        <f t="shared" si="282"/>
        <v>0</v>
      </c>
      <c r="AC343" s="86" t="str">
        <f t="shared" si="283"/>
        <v>Distance</v>
      </c>
      <c r="AD343" s="86" t="str">
        <f t="shared" si="284"/>
        <v>&gt;</v>
      </c>
      <c r="AE343" s="86">
        <f t="shared" si="285"/>
        <v>154.729736328125</v>
      </c>
      <c r="AF343" s="86">
        <f t="shared" si="286"/>
        <v>52</v>
      </c>
      <c r="AG343" s="86" t="b">
        <f t="shared" si="287"/>
        <v>0</v>
      </c>
      <c r="AH343" s="86" t="str">
        <f t="shared" si="288"/>
        <v>GEBR</v>
      </c>
      <c r="AI343" s="86" t="str">
        <f t="shared" si="289"/>
        <v>&gt;</v>
      </c>
      <c r="AJ343" s="86">
        <f t="shared" si="290"/>
        <v>1.046142578125</v>
      </c>
      <c r="AK343" s="86">
        <f t="shared" si="291"/>
        <v>49</v>
      </c>
      <c r="AL343" s="86" t="b">
        <f t="shared" si="292"/>
        <v>0</v>
      </c>
      <c r="AM343" s="86" t="str">
        <f t="shared" si="293"/>
        <v>Distance</v>
      </c>
      <c r="AN343" s="86" t="str">
        <f t="shared" si="294"/>
        <v>&gt;</v>
      </c>
      <c r="AO343" s="86">
        <f t="shared" si="295"/>
        <v>150.097412109375</v>
      </c>
      <c r="AP343" s="86">
        <f t="shared" si="296"/>
        <v>13</v>
      </c>
      <c r="AQ343" s="86" t="b">
        <f t="shared" si="297"/>
        <v>1</v>
      </c>
      <c r="AR343" s="86" t="str">
        <f t="shared" si="298"/>
        <v>Speed</v>
      </c>
      <c r="AS343" s="86" t="str">
        <f t="shared" si="299"/>
        <v>&lt;=</v>
      </c>
      <c r="AT343" s="86">
        <f t="shared" si="300"/>
        <v>15.086181640625</v>
      </c>
      <c r="AU343" s="86">
        <f t="shared" si="301"/>
        <v>4</v>
      </c>
      <c r="AV343" s="86" t="b">
        <f t="shared" si="302"/>
        <v>1</v>
      </c>
      <c r="AW343" s="86" t="str">
        <f t="shared" si="303"/>
        <v>Distance</v>
      </c>
      <c r="AX343" s="86" t="str">
        <f t="shared" si="304"/>
        <v>&lt;=</v>
      </c>
      <c r="AY343" s="86">
        <f t="shared" si="305"/>
        <v>211.703369140625</v>
      </c>
      <c r="AZ343" s="86">
        <f t="shared" si="306"/>
        <v>1</v>
      </c>
      <c r="BA343" s="86" t="b">
        <f t="shared" si="307"/>
        <v>0</v>
      </c>
      <c r="BB343" s="86" t="str">
        <f t="shared" si="308"/>
        <v>Speed</v>
      </c>
      <c r="BC343" s="86" t="str">
        <f t="shared" si="309"/>
        <v>&gt;</v>
      </c>
      <c r="BD343" s="86">
        <f t="shared" si="310"/>
        <v>12.778564453125</v>
      </c>
      <c r="BE343" s="86">
        <f t="shared" si="311"/>
        <v>0</v>
      </c>
      <c r="BF343" s="86" t="b">
        <f t="shared" si="312"/>
        <v>1</v>
      </c>
      <c r="BG343" s="86" t="str">
        <f t="shared" si="313"/>
        <v>Distance</v>
      </c>
      <c r="BH343" s="86" t="str">
        <f t="shared" si="314"/>
        <v>&lt;=</v>
      </c>
      <c r="BI343" s="86">
        <f t="shared" si="315"/>
        <v>341.0556640625</v>
      </c>
      <c r="BJ343" s="15">
        <f t="shared" si="316"/>
        <v>0</v>
      </c>
      <c r="BK343" s="15" t="str">
        <f t="shared" si="317"/>
        <v>Distance&gt;154,729736328125 AND GEBR&gt;1,046142578125 AND Distance&gt;150,097412109375 AND Speed&lt;=15,086181640625 AND Distance&lt;=211,703369140625 AND Speed&gt;12,778564453125 AND Distance&lt;=341,0556640625</v>
      </c>
      <c r="BM343"/>
      <c r="BN343"/>
      <c r="BO343"/>
    </row>
    <row r="344" spans="1:67">
      <c r="A344" s="15">
        <v>341</v>
      </c>
      <c r="B344" s="15">
        <v>0</v>
      </c>
      <c r="C344" s="15">
        <v>2591141</v>
      </c>
      <c r="D344" s="15">
        <f t="shared" si="265"/>
        <v>632</v>
      </c>
      <c r="E344" s="15">
        <f t="shared" si="266"/>
        <v>2469</v>
      </c>
      <c r="F344" s="15">
        <f t="shared" si="267"/>
        <v>632.602783203125</v>
      </c>
      <c r="G344" s="15">
        <v>343</v>
      </c>
      <c r="H344" s="15">
        <v>344</v>
      </c>
      <c r="I344" s="15">
        <v>340</v>
      </c>
      <c r="J344" s="15">
        <v>7</v>
      </c>
      <c r="K344" s="15">
        <v>816</v>
      </c>
      <c r="L344" s="15">
        <v>910</v>
      </c>
      <c r="M344" s="15">
        <f t="shared" si="268"/>
        <v>0.22216796875</v>
      </c>
      <c r="O344" s="86">
        <f t="shared" si="269"/>
        <v>816</v>
      </c>
      <c r="P344" s="86">
        <f t="shared" si="270"/>
        <v>0.333251953125</v>
      </c>
      <c r="Q344" s="86">
        <f t="shared" si="271"/>
        <v>633</v>
      </c>
      <c r="R344" s="86" t="b">
        <f t="shared" si="272"/>
        <v>0</v>
      </c>
      <c r="S344" s="86" t="str">
        <f t="shared" si="273"/>
        <v>Dummy Node</v>
      </c>
      <c r="T344" s="86" t="str">
        <f t="shared" si="274"/>
        <v>N/A</v>
      </c>
      <c r="U344" s="86" t="str">
        <f t="shared" si="275"/>
        <v>N/A</v>
      </c>
      <c r="V344" s="86">
        <f t="shared" si="276"/>
        <v>384</v>
      </c>
      <c r="W344" s="86" t="b">
        <f t="shared" si="277"/>
        <v>1</v>
      </c>
      <c r="X344" s="86" t="str">
        <f t="shared" si="278"/>
        <v>Dummy Node</v>
      </c>
      <c r="Y344" s="86" t="str">
        <f t="shared" si="279"/>
        <v>N/A</v>
      </c>
      <c r="Z344" s="86" t="str">
        <f t="shared" si="280"/>
        <v>N/A</v>
      </c>
      <c r="AA344" s="86">
        <f t="shared" si="281"/>
        <v>54</v>
      </c>
      <c r="AB344" s="86" t="b">
        <f t="shared" si="282"/>
        <v>0</v>
      </c>
      <c r="AC344" s="86" t="str">
        <f t="shared" si="283"/>
        <v>Distance</v>
      </c>
      <c r="AD344" s="86" t="str">
        <f t="shared" si="284"/>
        <v>&gt;</v>
      </c>
      <c r="AE344" s="86">
        <f t="shared" si="285"/>
        <v>154.729736328125</v>
      </c>
      <c r="AF344" s="86">
        <f t="shared" si="286"/>
        <v>52</v>
      </c>
      <c r="AG344" s="86" t="b">
        <f t="shared" si="287"/>
        <v>0</v>
      </c>
      <c r="AH344" s="86" t="str">
        <f t="shared" si="288"/>
        <v>GEBR</v>
      </c>
      <c r="AI344" s="86" t="str">
        <f t="shared" si="289"/>
        <v>&gt;</v>
      </c>
      <c r="AJ344" s="86">
        <f t="shared" si="290"/>
        <v>1.046142578125</v>
      </c>
      <c r="AK344" s="86">
        <f t="shared" si="291"/>
        <v>49</v>
      </c>
      <c r="AL344" s="86" t="b">
        <f t="shared" si="292"/>
        <v>0</v>
      </c>
      <c r="AM344" s="86" t="str">
        <f t="shared" si="293"/>
        <v>Distance</v>
      </c>
      <c r="AN344" s="86" t="str">
        <f t="shared" si="294"/>
        <v>&gt;</v>
      </c>
      <c r="AO344" s="86">
        <f t="shared" si="295"/>
        <v>150.097412109375</v>
      </c>
      <c r="AP344" s="86">
        <f t="shared" si="296"/>
        <v>13</v>
      </c>
      <c r="AQ344" s="86" t="b">
        <f t="shared" si="297"/>
        <v>1</v>
      </c>
      <c r="AR344" s="86" t="str">
        <f t="shared" si="298"/>
        <v>Speed</v>
      </c>
      <c r="AS344" s="86" t="str">
        <f t="shared" si="299"/>
        <v>&lt;=</v>
      </c>
      <c r="AT344" s="86">
        <f t="shared" si="300"/>
        <v>15.086181640625</v>
      </c>
      <c r="AU344" s="86">
        <f t="shared" si="301"/>
        <v>4</v>
      </c>
      <c r="AV344" s="86" t="b">
        <f t="shared" si="302"/>
        <v>1</v>
      </c>
      <c r="AW344" s="86" t="str">
        <f t="shared" si="303"/>
        <v>Distance</v>
      </c>
      <c r="AX344" s="86" t="str">
        <f t="shared" si="304"/>
        <v>&lt;=</v>
      </c>
      <c r="AY344" s="86">
        <f t="shared" si="305"/>
        <v>211.703369140625</v>
      </c>
      <c r="AZ344" s="86">
        <f t="shared" si="306"/>
        <v>1</v>
      </c>
      <c r="BA344" s="86" t="b">
        <f t="shared" si="307"/>
        <v>0</v>
      </c>
      <c r="BB344" s="86" t="str">
        <f t="shared" si="308"/>
        <v>Speed</v>
      </c>
      <c r="BC344" s="86" t="str">
        <f t="shared" si="309"/>
        <v>&gt;</v>
      </c>
      <c r="BD344" s="86">
        <f t="shared" si="310"/>
        <v>12.778564453125</v>
      </c>
      <c r="BE344" s="86">
        <f t="shared" si="311"/>
        <v>0</v>
      </c>
      <c r="BF344" s="86" t="b">
        <f t="shared" si="312"/>
        <v>1</v>
      </c>
      <c r="BG344" s="86" t="str">
        <f t="shared" si="313"/>
        <v>Distance</v>
      </c>
      <c r="BH344" s="86" t="str">
        <f t="shared" si="314"/>
        <v>&lt;=</v>
      </c>
      <c r="BI344" s="86">
        <f t="shared" si="315"/>
        <v>341.0556640625</v>
      </c>
      <c r="BJ344" s="15">
        <f t="shared" si="316"/>
        <v>0</v>
      </c>
      <c r="BK344" s="15" t="str">
        <f t="shared" si="317"/>
        <v>Distance&gt;154,729736328125 AND GEBR&gt;1,046142578125 AND Distance&gt;150,097412109375 AND Speed&lt;=15,086181640625 AND Distance&lt;=211,703369140625 AND Speed&gt;12,778564453125 AND Distance&lt;=341,0556640625</v>
      </c>
      <c r="BM344"/>
      <c r="BN344"/>
      <c r="BO344"/>
    </row>
    <row r="345" spans="1:67">
      <c r="A345" s="15">
        <v>342</v>
      </c>
      <c r="B345" s="15">
        <v>-2</v>
      </c>
      <c r="C345" s="15">
        <v>-8192</v>
      </c>
      <c r="D345" s="15">
        <f t="shared" si="265"/>
        <v>-1</v>
      </c>
      <c r="E345" s="15">
        <f t="shared" si="266"/>
        <v>0</v>
      </c>
      <c r="F345" s="15">
        <f t="shared" si="267"/>
        <v>-1</v>
      </c>
      <c r="G345" s="15">
        <v>595</v>
      </c>
      <c r="H345" s="15">
        <v>596</v>
      </c>
      <c r="I345" s="15">
        <v>340</v>
      </c>
      <c r="J345" s="15">
        <v>7</v>
      </c>
      <c r="K345" s="15">
        <v>817</v>
      </c>
      <c r="L345" s="15">
        <v>1365</v>
      </c>
      <c r="M345" s="15">
        <f t="shared" si="268"/>
        <v>0.333251953125</v>
      </c>
      <c r="O345" s="86">
        <f t="shared" si="269"/>
        <v>817</v>
      </c>
      <c r="P345" s="86">
        <f t="shared" si="270"/>
        <v>0.333251953125</v>
      </c>
      <c r="Q345" s="86">
        <f t="shared" si="271"/>
        <v>634</v>
      </c>
      <c r="R345" s="86" t="b">
        <f t="shared" si="272"/>
        <v>1</v>
      </c>
      <c r="S345" s="86" t="str">
        <f t="shared" si="273"/>
        <v>Dummy Node</v>
      </c>
      <c r="T345" s="86" t="str">
        <f t="shared" si="274"/>
        <v>N/A</v>
      </c>
      <c r="U345" s="86" t="str">
        <f t="shared" si="275"/>
        <v>N/A</v>
      </c>
      <c r="V345" s="86">
        <f t="shared" si="276"/>
        <v>384</v>
      </c>
      <c r="W345" s="86" t="b">
        <f t="shared" si="277"/>
        <v>0</v>
      </c>
      <c r="X345" s="86" t="str">
        <f t="shared" si="278"/>
        <v>Dummy Node</v>
      </c>
      <c r="Y345" s="86" t="str">
        <f t="shared" si="279"/>
        <v>N/A</v>
      </c>
      <c r="Z345" s="86" t="str">
        <f t="shared" si="280"/>
        <v>N/A</v>
      </c>
      <c r="AA345" s="86">
        <f t="shared" si="281"/>
        <v>54</v>
      </c>
      <c r="AB345" s="86" t="b">
        <f t="shared" si="282"/>
        <v>0</v>
      </c>
      <c r="AC345" s="86" t="str">
        <f t="shared" si="283"/>
        <v>Distance</v>
      </c>
      <c r="AD345" s="86" t="str">
        <f t="shared" si="284"/>
        <v>&gt;</v>
      </c>
      <c r="AE345" s="86">
        <f t="shared" si="285"/>
        <v>154.729736328125</v>
      </c>
      <c r="AF345" s="86">
        <f t="shared" si="286"/>
        <v>52</v>
      </c>
      <c r="AG345" s="86" t="b">
        <f t="shared" si="287"/>
        <v>0</v>
      </c>
      <c r="AH345" s="86" t="str">
        <f t="shared" si="288"/>
        <v>GEBR</v>
      </c>
      <c r="AI345" s="86" t="str">
        <f t="shared" si="289"/>
        <v>&gt;</v>
      </c>
      <c r="AJ345" s="86">
        <f t="shared" si="290"/>
        <v>1.046142578125</v>
      </c>
      <c r="AK345" s="86">
        <f t="shared" si="291"/>
        <v>49</v>
      </c>
      <c r="AL345" s="86" t="b">
        <f t="shared" si="292"/>
        <v>0</v>
      </c>
      <c r="AM345" s="86" t="str">
        <f t="shared" si="293"/>
        <v>Distance</v>
      </c>
      <c r="AN345" s="86" t="str">
        <f t="shared" si="294"/>
        <v>&gt;</v>
      </c>
      <c r="AO345" s="86">
        <f t="shared" si="295"/>
        <v>150.097412109375</v>
      </c>
      <c r="AP345" s="86">
        <f t="shared" si="296"/>
        <v>13</v>
      </c>
      <c r="AQ345" s="86" t="b">
        <f t="shared" si="297"/>
        <v>1</v>
      </c>
      <c r="AR345" s="86" t="str">
        <f t="shared" si="298"/>
        <v>Speed</v>
      </c>
      <c r="AS345" s="86" t="str">
        <f t="shared" si="299"/>
        <v>&lt;=</v>
      </c>
      <c r="AT345" s="86">
        <f t="shared" si="300"/>
        <v>15.086181640625</v>
      </c>
      <c r="AU345" s="86">
        <f t="shared" si="301"/>
        <v>4</v>
      </c>
      <c r="AV345" s="86" t="b">
        <f t="shared" si="302"/>
        <v>1</v>
      </c>
      <c r="AW345" s="86" t="str">
        <f t="shared" si="303"/>
        <v>Distance</v>
      </c>
      <c r="AX345" s="86" t="str">
        <f t="shared" si="304"/>
        <v>&lt;=</v>
      </c>
      <c r="AY345" s="86">
        <f t="shared" si="305"/>
        <v>211.703369140625</v>
      </c>
      <c r="AZ345" s="86">
        <f t="shared" si="306"/>
        <v>1</v>
      </c>
      <c r="BA345" s="86" t="b">
        <f t="shared" si="307"/>
        <v>0</v>
      </c>
      <c r="BB345" s="86" t="str">
        <f t="shared" si="308"/>
        <v>Speed</v>
      </c>
      <c r="BC345" s="86" t="str">
        <f t="shared" si="309"/>
        <v>&gt;</v>
      </c>
      <c r="BD345" s="86">
        <f t="shared" si="310"/>
        <v>12.778564453125</v>
      </c>
      <c r="BE345" s="86">
        <f t="shared" si="311"/>
        <v>0</v>
      </c>
      <c r="BF345" s="86" t="b">
        <f t="shared" si="312"/>
        <v>1</v>
      </c>
      <c r="BG345" s="86" t="str">
        <f t="shared" si="313"/>
        <v>Distance</v>
      </c>
      <c r="BH345" s="86" t="str">
        <f t="shared" si="314"/>
        <v>&lt;=</v>
      </c>
      <c r="BI345" s="86">
        <f t="shared" si="315"/>
        <v>341.0556640625</v>
      </c>
      <c r="BJ345" s="15">
        <f t="shared" si="316"/>
        <v>0</v>
      </c>
      <c r="BK345" s="15" t="str">
        <f t="shared" si="317"/>
        <v>Distance&gt;154,729736328125 AND GEBR&gt;1,046142578125 AND Distance&gt;150,097412109375 AND Speed&lt;=15,086181640625 AND Distance&lt;=211,703369140625 AND Speed&gt;12,778564453125 AND Distance&lt;=341,0556640625</v>
      </c>
      <c r="BM345"/>
      <c r="BN345"/>
      <c r="BO345"/>
    </row>
    <row r="346" spans="1:67">
      <c r="A346" s="15">
        <v>343</v>
      </c>
      <c r="B346" s="15">
        <v>1</v>
      </c>
      <c r="C346" s="15">
        <v>104350</v>
      </c>
      <c r="D346" s="15">
        <f t="shared" si="265"/>
        <v>25</v>
      </c>
      <c r="E346" s="15">
        <f t="shared" si="266"/>
        <v>1950</v>
      </c>
      <c r="F346" s="15">
        <f t="shared" si="267"/>
        <v>25.47607421875</v>
      </c>
      <c r="G346" s="15">
        <v>355</v>
      </c>
      <c r="H346" s="15">
        <v>356</v>
      </c>
      <c r="I346" s="15">
        <v>341</v>
      </c>
      <c r="J346" s="15">
        <v>8</v>
      </c>
      <c r="K346" s="15">
        <v>818</v>
      </c>
      <c r="L346" s="15">
        <v>585</v>
      </c>
      <c r="M346" s="15">
        <f t="shared" si="268"/>
        <v>0.142822265625</v>
      </c>
      <c r="O346" s="86">
        <f t="shared" si="269"/>
        <v>818</v>
      </c>
      <c r="P346" s="86">
        <f t="shared" si="270"/>
        <v>0.333251953125</v>
      </c>
      <c r="Q346" s="86">
        <f t="shared" si="271"/>
        <v>634</v>
      </c>
      <c r="R346" s="86" t="b">
        <f t="shared" si="272"/>
        <v>0</v>
      </c>
      <c r="S346" s="86" t="str">
        <f t="shared" si="273"/>
        <v>Dummy Node</v>
      </c>
      <c r="T346" s="86" t="str">
        <f t="shared" si="274"/>
        <v>N/A</v>
      </c>
      <c r="U346" s="86" t="str">
        <f t="shared" si="275"/>
        <v>N/A</v>
      </c>
      <c r="V346" s="86">
        <f t="shared" si="276"/>
        <v>384</v>
      </c>
      <c r="W346" s="86" t="b">
        <f t="shared" si="277"/>
        <v>0</v>
      </c>
      <c r="X346" s="86" t="str">
        <f t="shared" si="278"/>
        <v>Dummy Node</v>
      </c>
      <c r="Y346" s="86" t="str">
        <f t="shared" si="279"/>
        <v>N/A</v>
      </c>
      <c r="Z346" s="86" t="str">
        <f t="shared" si="280"/>
        <v>N/A</v>
      </c>
      <c r="AA346" s="86">
        <f t="shared" si="281"/>
        <v>54</v>
      </c>
      <c r="AB346" s="86" t="b">
        <f t="shared" si="282"/>
        <v>0</v>
      </c>
      <c r="AC346" s="86" t="str">
        <f t="shared" si="283"/>
        <v>Distance</v>
      </c>
      <c r="AD346" s="86" t="str">
        <f t="shared" si="284"/>
        <v>&gt;</v>
      </c>
      <c r="AE346" s="86">
        <f t="shared" si="285"/>
        <v>154.729736328125</v>
      </c>
      <c r="AF346" s="86">
        <f t="shared" si="286"/>
        <v>52</v>
      </c>
      <c r="AG346" s="86" t="b">
        <f t="shared" si="287"/>
        <v>0</v>
      </c>
      <c r="AH346" s="86" t="str">
        <f t="shared" si="288"/>
        <v>GEBR</v>
      </c>
      <c r="AI346" s="86" t="str">
        <f t="shared" si="289"/>
        <v>&gt;</v>
      </c>
      <c r="AJ346" s="86">
        <f t="shared" si="290"/>
        <v>1.046142578125</v>
      </c>
      <c r="AK346" s="86">
        <f t="shared" si="291"/>
        <v>49</v>
      </c>
      <c r="AL346" s="86" t="b">
        <f t="shared" si="292"/>
        <v>0</v>
      </c>
      <c r="AM346" s="86" t="str">
        <f t="shared" si="293"/>
        <v>Distance</v>
      </c>
      <c r="AN346" s="86" t="str">
        <f t="shared" si="294"/>
        <v>&gt;</v>
      </c>
      <c r="AO346" s="86">
        <f t="shared" si="295"/>
        <v>150.097412109375</v>
      </c>
      <c r="AP346" s="86">
        <f t="shared" si="296"/>
        <v>13</v>
      </c>
      <c r="AQ346" s="86" t="b">
        <f t="shared" si="297"/>
        <v>1</v>
      </c>
      <c r="AR346" s="86" t="str">
        <f t="shared" si="298"/>
        <v>Speed</v>
      </c>
      <c r="AS346" s="86" t="str">
        <f t="shared" si="299"/>
        <v>&lt;=</v>
      </c>
      <c r="AT346" s="86">
        <f t="shared" si="300"/>
        <v>15.086181640625</v>
      </c>
      <c r="AU346" s="86">
        <f t="shared" si="301"/>
        <v>4</v>
      </c>
      <c r="AV346" s="86" t="b">
        <f t="shared" si="302"/>
        <v>1</v>
      </c>
      <c r="AW346" s="86" t="str">
        <f t="shared" si="303"/>
        <v>Distance</v>
      </c>
      <c r="AX346" s="86" t="str">
        <f t="shared" si="304"/>
        <v>&lt;=</v>
      </c>
      <c r="AY346" s="86">
        <f t="shared" si="305"/>
        <v>211.703369140625</v>
      </c>
      <c r="AZ346" s="86">
        <f t="shared" si="306"/>
        <v>1</v>
      </c>
      <c r="BA346" s="86" t="b">
        <f t="shared" si="307"/>
        <v>0</v>
      </c>
      <c r="BB346" s="86" t="str">
        <f t="shared" si="308"/>
        <v>Speed</v>
      </c>
      <c r="BC346" s="86" t="str">
        <f t="shared" si="309"/>
        <v>&gt;</v>
      </c>
      <c r="BD346" s="86">
        <f t="shared" si="310"/>
        <v>12.778564453125</v>
      </c>
      <c r="BE346" s="86">
        <f t="shared" si="311"/>
        <v>0</v>
      </c>
      <c r="BF346" s="86" t="b">
        <f t="shared" si="312"/>
        <v>1</v>
      </c>
      <c r="BG346" s="86" t="str">
        <f t="shared" si="313"/>
        <v>Distance</v>
      </c>
      <c r="BH346" s="86" t="str">
        <f t="shared" si="314"/>
        <v>&lt;=</v>
      </c>
      <c r="BI346" s="86">
        <f t="shared" si="315"/>
        <v>341.0556640625</v>
      </c>
      <c r="BJ346" s="15">
        <f t="shared" si="316"/>
        <v>0</v>
      </c>
      <c r="BK346" s="15" t="str">
        <f t="shared" si="317"/>
        <v>Distance&gt;154,729736328125 AND GEBR&gt;1,046142578125 AND Distance&gt;150,097412109375 AND Speed&lt;=15,086181640625 AND Distance&lt;=211,703369140625 AND Speed&gt;12,778564453125 AND Distance&lt;=341,0556640625</v>
      </c>
      <c r="BM346"/>
      <c r="BN346"/>
      <c r="BO346"/>
    </row>
    <row r="347" spans="1:67">
      <c r="A347" s="15">
        <v>344</v>
      </c>
      <c r="B347" s="15">
        <v>-2</v>
      </c>
      <c r="C347" s="15">
        <v>-8192</v>
      </c>
      <c r="D347" s="15">
        <f t="shared" si="265"/>
        <v>-1</v>
      </c>
      <c r="E347" s="15">
        <f t="shared" si="266"/>
        <v>0</v>
      </c>
      <c r="F347" s="15">
        <f t="shared" si="267"/>
        <v>-1</v>
      </c>
      <c r="G347" s="15">
        <v>597</v>
      </c>
      <c r="H347" s="15">
        <v>598</v>
      </c>
      <c r="I347" s="15">
        <v>341</v>
      </c>
      <c r="J347" s="15">
        <v>8</v>
      </c>
      <c r="K347" s="15">
        <v>819</v>
      </c>
      <c r="L347" s="15">
        <v>1365</v>
      </c>
      <c r="M347" s="15">
        <f t="shared" si="268"/>
        <v>0.333251953125</v>
      </c>
      <c r="O347" s="86">
        <f t="shared" si="269"/>
        <v>819</v>
      </c>
      <c r="P347" s="86">
        <f t="shared" si="270"/>
        <v>0.333251953125</v>
      </c>
      <c r="Q347" s="86">
        <f t="shared" si="271"/>
        <v>641</v>
      </c>
      <c r="R347" s="86" t="b">
        <f t="shared" si="272"/>
        <v>1</v>
      </c>
      <c r="S347" s="86" t="str">
        <f t="shared" si="273"/>
        <v>Dummy Node</v>
      </c>
      <c r="T347" s="86" t="str">
        <f t="shared" si="274"/>
        <v>N/A</v>
      </c>
      <c r="U347" s="86" t="str">
        <f t="shared" si="275"/>
        <v>N/A</v>
      </c>
      <c r="V347" s="86">
        <f t="shared" si="276"/>
        <v>400</v>
      </c>
      <c r="W347" s="86" t="b">
        <f t="shared" si="277"/>
        <v>1</v>
      </c>
      <c r="X347" s="86" t="str">
        <f t="shared" si="278"/>
        <v>Dummy Node</v>
      </c>
      <c r="Y347" s="86" t="str">
        <f t="shared" si="279"/>
        <v>N/A</v>
      </c>
      <c r="Z347" s="86" t="str">
        <f t="shared" si="280"/>
        <v>N/A</v>
      </c>
      <c r="AA347" s="86">
        <f t="shared" si="281"/>
        <v>146</v>
      </c>
      <c r="AB347" s="86" t="b">
        <f t="shared" si="282"/>
        <v>0</v>
      </c>
      <c r="AC347" s="86" t="str">
        <f t="shared" si="283"/>
        <v>Distance</v>
      </c>
      <c r="AD347" s="86" t="str">
        <f t="shared" si="284"/>
        <v>&gt;</v>
      </c>
      <c r="AE347" s="86">
        <f t="shared" si="285"/>
        <v>250.168701171875</v>
      </c>
      <c r="AF347" s="86">
        <f t="shared" si="286"/>
        <v>78</v>
      </c>
      <c r="AG347" s="86" t="b">
        <f t="shared" si="287"/>
        <v>0</v>
      </c>
      <c r="AH347" s="86" t="str">
        <f t="shared" si="288"/>
        <v>Distance</v>
      </c>
      <c r="AI347" s="86" t="str">
        <f t="shared" si="289"/>
        <v>&gt;</v>
      </c>
      <c r="AJ347" s="86">
        <f t="shared" si="290"/>
        <v>238.61767578125</v>
      </c>
      <c r="AK347" s="86">
        <f t="shared" si="291"/>
        <v>15</v>
      </c>
      <c r="AL347" s="86" t="b">
        <f t="shared" si="292"/>
        <v>0</v>
      </c>
      <c r="AM347" s="86" t="str">
        <f t="shared" si="293"/>
        <v>GEBR</v>
      </c>
      <c r="AN347" s="86" t="str">
        <f t="shared" si="294"/>
        <v>&gt;</v>
      </c>
      <c r="AO347" s="86">
        <f t="shared" si="295"/>
        <v>0.715087890625</v>
      </c>
      <c r="AP347" s="86">
        <f t="shared" si="296"/>
        <v>14</v>
      </c>
      <c r="AQ347" s="86" t="b">
        <f t="shared" si="297"/>
        <v>1</v>
      </c>
      <c r="AR347" s="86" t="str">
        <f t="shared" si="298"/>
        <v>Speed</v>
      </c>
      <c r="AS347" s="86" t="str">
        <f t="shared" si="299"/>
        <v>&lt;=</v>
      </c>
      <c r="AT347" s="86">
        <f t="shared" si="300"/>
        <v>17.291015625</v>
      </c>
      <c r="AU347" s="86">
        <f t="shared" si="301"/>
        <v>4</v>
      </c>
      <c r="AV347" s="86" t="b">
        <f t="shared" si="302"/>
        <v>0</v>
      </c>
      <c r="AW347" s="86" t="str">
        <f t="shared" si="303"/>
        <v>Distance</v>
      </c>
      <c r="AX347" s="86" t="str">
        <f t="shared" si="304"/>
        <v>&gt;</v>
      </c>
      <c r="AY347" s="86">
        <f t="shared" si="305"/>
        <v>211.703369140625</v>
      </c>
      <c r="AZ347" s="86">
        <f t="shared" si="306"/>
        <v>1</v>
      </c>
      <c r="BA347" s="86" t="b">
        <f t="shared" si="307"/>
        <v>0</v>
      </c>
      <c r="BB347" s="86" t="str">
        <f t="shared" si="308"/>
        <v>Speed</v>
      </c>
      <c r="BC347" s="86" t="str">
        <f t="shared" si="309"/>
        <v>&gt;</v>
      </c>
      <c r="BD347" s="86">
        <f t="shared" si="310"/>
        <v>12.778564453125</v>
      </c>
      <c r="BE347" s="86">
        <f t="shared" si="311"/>
        <v>0</v>
      </c>
      <c r="BF347" s="86" t="b">
        <f t="shared" si="312"/>
        <v>1</v>
      </c>
      <c r="BG347" s="86" t="str">
        <f t="shared" si="313"/>
        <v>Distance</v>
      </c>
      <c r="BH347" s="86" t="str">
        <f t="shared" si="314"/>
        <v>&lt;=</v>
      </c>
      <c r="BI347" s="86">
        <f t="shared" si="315"/>
        <v>341.0556640625</v>
      </c>
      <c r="BJ347" s="15">
        <f t="shared" si="316"/>
        <v>0</v>
      </c>
      <c r="BK347" s="15" t="str">
        <f t="shared" si="317"/>
        <v>Distance&gt;250,168701171875 AND Distance&gt;238,61767578125 AND GEBR&gt;0,715087890625 AND Speed&lt;=17,291015625 AND Distance&gt;211,703369140625 AND Speed&gt;12,778564453125 AND Distance&lt;=341,0556640625</v>
      </c>
      <c r="BM347"/>
      <c r="BN347"/>
      <c r="BO347"/>
    </row>
    <row r="348" spans="1:67">
      <c r="A348" s="15">
        <v>345</v>
      </c>
      <c r="B348" s="15">
        <v>1</v>
      </c>
      <c r="C348" s="15">
        <v>29336</v>
      </c>
      <c r="D348" s="15">
        <f t="shared" si="265"/>
        <v>7</v>
      </c>
      <c r="E348" s="15">
        <f t="shared" si="266"/>
        <v>664</v>
      </c>
      <c r="F348" s="15">
        <f t="shared" si="267"/>
        <v>7.162109375</v>
      </c>
      <c r="G348" s="15">
        <v>347</v>
      </c>
      <c r="H348" s="15">
        <v>348</v>
      </c>
      <c r="I348" s="15">
        <v>201</v>
      </c>
      <c r="J348" s="15">
        <v>8</v>
      </c>
      <c r="K348" s="15">
        <v>820</v>
      </c>
      <c r="L348" s="15">
        <v>1062</v>
      </c>
      <c r="M348" s="15">
        <f t="shared" si="268"/>
        <v>0.25927734375</v>
      </c>
      <c r="O348" s="86">
        <f t="shared" si="269"/>
        <v>820</v>
      </c>
      <c r="P348" s="86">
        <f t="shared" si="270"/>
        <v>0.333251953125</v>
      </c>
      <c r="Q348" s="86">
        <f t="shared" si="271"/>
        <v>641</v>
      </c>
      <c r="R348" s="86" t="b">
        <f t="shared" si="272"/>
        <v>0</v>
      </c>
      <c r="S348" s="86" t="str">
        <f t="shared" si="273"/>
        <v>Dummy Node</v>
      </c>
      <c r="T348" s="86" t="str">
        <f t="shared" si="274"/>
        <v>N/A</v>
      </c>
      <c r="U348" s="86" t="str">
        <f t="shared" si="275"/>
        <v>N/A</v>
      </c>
      <c r="V348" s="86">
        <f t="shared" si="276"/>
        <v>400</v>
      </c>
      <c r="W348" s="86" t="b">
        <f t="shared" si="277"/>
        <v>1</v>
      </c>
      <c r="X348" s="86" t="str">
        <f t="shared" si="278"/>
        <v>Dummy Node</v>
      </c>
      <c r="Y348" s="86" t="str">
        <f t="shared" si="279"/>
        <v>N/A</v>
      </c>
      <c r="Z348" s="86" t="str">
        <f t="shared" si="280"/>
        <v>N/A</v>
      </c>
      <c r="AA348" s="86">
        <f t="shared" si="281"/>
        <v>146</v>
      </c>
      <c r="AB348" s="86" t="b">
        <f t="shared" si="282"/>
        <v>0</v>
      </c>
      <c r="AC348" s="86" t="str">
        <f t="shared" si="283"/>
        <v>Distance</v>
      </c>
      <c r="AD348" s="86" t="str">
        <f t="shared" si="284"/>
        <v>&gt;</v>
      </c>
      <c r="AE348" s="86">
        <f t="shared" si="285"/>
        <v>250.168701171875</v>
      </c>
      <c r="AF348" s="86">
        <f t="shared" si="286"/>
        <v>78</v>
      </c>
      <c r="AG348" s="86" t="b">
        <f t="shared" si="287"/>
        <v>0</v>
      </c>
      <c r="AH348" s="86" t="str">
        <f t="shared" si="288"/>
        <v>Distance</v>
      </c>
      <c r="AI348" s="86" t="str">
        <f t="shared" si="289"/>
        <v>&gt;</v>
      </c>
      <c r="AJ348" s="86">
        <f t="shared" si="290"/>
        <v>238.61767578125</v>
      </c>
      <c r="AK348" s="86">
        <f t="shared" si="291"/>
        <v>15</v>
      </c>
      <c r="AL348" s="86" t="b">
        <f t="shared" si="292"/>
        <v>0</v>
      </c>
      <c r="AM348" s="86" t="str">
        <f t="shared" si="293"/>
        <v>GEBR</v>
      </c>
      <c r="AN348" s="86" t="str">
        <f t="shared" si="294"/>
        <v>&gt;</v>
      </c>
      <c r="AO348" s="86">
        <f t="shared" si="295"/>
        <v>0.715087890625</v>
      </c>
      <c r="AP348" s="86">
        <f t="shared" si="296"/>
        <v>14</v>
      </c>
      <c r="AQ348" s="86" t="b">
        <f t="shared" si="297"/>
        <v>1</v>
      </c>
      <c r="AR348" s="86" t="str">
        <f t="shared" si="298"/>
        <v>Speed</v>
      </c>
      <c r="AS348" s="86" t="str">
        <f t="shared" si="299"/>
        <v>&lt;=</v>
      </c>
      <c r="AT348" s="86">
        <f t="shared" si="300"/>
        <v>17.291015625</v>
      </c>
      <c r="AU348" s="86">
        <f t="shared" si="301"/>
        <v>4</v>
      </c>
      <c r="AV348" s="86" t="b">
        <f t="shared" si="302"/>
        <v>0</v>
      </c>
      <c r="AW348" s="86" t="str">
        <f t="shared" si="303"/>
        <v>Distance</v>
      </c>
      <c r="AX348" s="86" t="str">
        <f t="shared" si="304"/>
        <v>&gt;</v>
      </c>
      <c r="AY348" s="86">
        <f t="shared" si="305"/>
        <v>211.703369140625</v>
      </c>
      <c r="AZ348" s="86">
        <f t="shared" si="306"/>
        <v>1</v>
      </c>
      <c r="BA348" s="86" t="b">
        <f t="shared" si="307"/>
        <v>0</v>
      </c>
      <c r="BB348" s="86" t="str">
        <f t="shared" si="308"/>
        <v>Speed</v>
      </c>
      <c r="BC348" s="86" t="str">
        <f t="shared" si="309"/>
        <v>&gt;</v>
      </c>
      <c r="BD348" s="86">
        <f t="shared" si="310"/>
        <v>12.778564453125</v>
      </c>
      <c r="BE348" s="86">
        <f t="shared" si="311"/>
        <v>0</v>
      </c>
      <c r="BF348" s="86" t="b">
        <f t="shared" si="312"/>
        <v>1</v>
      </c>
      <c r="BG348" s="86" t="str">
        <f t="shared" si="313"/>
        <v>Distance</v>
      </c>
      <c r="BH348" s="86" t="str">
        <f t="shared" si="314"/>
        <v>&lt;=</v>
      </c>
      <c r="BI348" s="86">
        <f t="shared" si="315"/>
        <v>341.0556640625</v>
      </c>
      <c r="BJ348" s="15">
        <f t="shared" si="316"/>
        <v>0</v>
      </c>
      <c r="BK348" s="15" t="str">
        <f t="shared" si="317"/>
        <v>Distance&gt;250,168701171875 AND Distance&gt;238,61767578125 AND GEBR&gt;0,715087890625 AND Speed&lt;=17,291015625 AND Distance&gt;211,703369140625 AND Speed&gt;12,778564453125 AND Distance&lt;=341,0556640625</v>
      </c>
      <c r="BM348"/>
      <c r="BN348"/>
      <c r="BO348"/>
    </row>
    <row r="349" spans="1:67">
      <c r="A349" s="15">
        <v>346</v>
      </c>
      <c r="B349" s="15">
        <v>-2</v>
      </c>
      <c r="C349" s="15">
        <v>-8192</v>
      </c>
      <c r="D349" s="15">
        <f t="shared" si="265"/>
        <v>-1</v>
      </c>
      <c r="E349" s="15">
        <f t="shared" si="266"/>
        <v>0</v>
      </c>
      <c r="F349" s="15">
        <f t="shared" si="267"/>
        <v>-1</v>
      </c>
      <c r="G349" s="15">
        <v>599</v>
      </c>
      <c r="H349" s="15">
        <v>600</v>
      </c>
      <c r="I349" s="15">
        <v>201</v>
      </c>
      <c r="J349" s="15">
        <v>8</v>
      </c>
      <c r="K349" s="15">
        <v>821</v>
      </c>
      <c r="L349" s="15">
        <v>1365</v>
      </c>
      <c r="M349" s="15">
        <f t="shared" si="268"/>
        <v>0.333251953125</v>
      </c>
      <c r="O349" s="86">
        <f t="shared" si="269"/>
        <v>821</v>
      </c>
      <c r="P349" s="86">
        <f t="shared" si="270"/>
        <v>0.333251953125</v>
      </c>
      <c r="Q349" s="86">
        <f t="shared" si="271"/>
        <v>642</v>
      </c>
      <c r="R349" s="86" t="b">
        <f t="shared" si="272"/>
        <v>1</v>
      </c>
      <c r="S349" s="86" t="str">
        <f t="shared" si="273"/>
        <v>Dummy Node</v>
      </c>
      <c r="T349" s="86" t="str">
        <f t="shared" si="274"/>
        <v>N/A</v>
      </c>
      <c r="U349" s="86" t="str">
        <f t="shared" si="275"/>
        <v>N/A</v>
      </c>
      <c r="V349" s="86">
        <f t="shared" si="276"/>
        <v>400</v>
      </c>
      <c r="W349" s="86" t="b">
        <f t="shared" si="277"/>
        <v>0</v>
      </c>
      <c r="X349" s="86" t="str">
        <f t="shared" si="278"/>
        <v>Dummy Node</v>
      </c>
      <c r="Y349" s="86" t="str">
        <f t="shared" si="279"/>
        <v>N/A</v>
      </c>
      <c r="Z349" s="86" t="str">
        <f t="shared" si="280"/>
        <v>N/A</v>
      </c>
      <c r="AA349" s="86">
        <f t="shared" si="281"/>
        <v>146</v>
      </c>
      <c r="AB349" s="86" t="b">
        <f t="shared" si="282"/>
        <v>0</v>
      </c>
      <c r="AC349" s="86" t="str">
        <f t="shared" si="283"/>
        <v>Distance</v>
      </c>
      <c r="AD349" s="86" t="str">
        <f t="shared" si="284"/>
        <v>&gt;</v>
      </c>
      <c r="AE349" s="86">
        <f t="shared" si="285"/>
        <v>250.168701171875</v>
      </c>
      <c r="AF349" s="86">
        <f t="shared" si="286"/>
        <v>78</v>
      </c>
      <c r="AG349" s="86" t="b">
        <f t="shared" si="287"/>
        <v>0</v>
      </c>
      <c r="AH349" s="86" t="str">
        <f t="shared" si="288"/>
        <v>Distance</v>
      </c>
      <c r="AI349" s="86" t="str">
        <f t="shared" si="289"/>
        <v>&gt;</v>
      </c>
      <c r="AJ349" s="86">
        <f t="shared" si="290"/>
        <v>238.61767578125</v>
      </c>
      <c r="AK349" s="86">
        <f t="shared" si="291"/>
        <v>15</v>
      </c>
      <c r="AL349" s="86" t="b">
        <f t="shared" si="292"/>
        <v>0</v>
      </c>
      <c r="AM349" s="86" t="str">
        <f t="shared" si="293"/>
        <v>GEBR</v>
      </c>
      <c r="AN349" s="86" t="str">
        <f t="shared" si="294"/>
        <v>&gt;</v>
      </c>
      <c r="AO349" s="86">
        <f t="shared" si="295"/>
        <v>0.715087890625</v>
      </c>
      <c r="AP349" s="86">
        <f t="shared" si="296"/>
        <v>14</v>
      </c>
      <c r="AQ349" s="86" t="b">
        <f t="shared" si="297"/>
        <v>1</v>
      </c>
      <c r="AR349" s="86" t="str">
        <f t="shared" si="298"/>
        <v>Speed</v>
      </c>
      <c r="AS349" s="86" t="str">
        <f t="shared" si="299"/>
        <v>&lt;=</v>
      </c>
      <c r="AT349" s="86">
        <f t="shared" si="300"/>
        <v>17.291015625</v>
      </c>
      <c r="AU349" s="86">
        <f t="shared" si="301"/>
        <v>4</v>
      </c>
      <c r="AV349" s="86" t="b">
        <f t="shared" si="302"/>
        <v>0</v>
      </c>
      <c r="AW349" s="86" t="str">
        <f t="shared" si="303"/>
        <v>Distance</v>
      </c>
      <c r="AX349" s="86" t="str">
        <f t="shared" si="304"/>
        <v>&gt;</v>
      </c>
      <c r="AY349" s="86">
        <f t="shared" si="305"/>
        <v>211.703369140625</v>
      </c>
      <c r="AZ349" s="86">
        <f t="shared" si="306"/>
        <v>1</v>
      </c>
      <c r="BA349" s="86" t="b">
        <f t="shared" si="307"/>
        <v>0</v>
      </c>
      <c r="BB349" s="86" t="str">
        <f t="shared" si="308"/>
        <v>Speed</v>
      </c>
      <c r="BC349" s="86" t="str">
        <f t="shared" si="309"/>
        <v>&gt;</v>
      </c>
      <c r="BD349" s="86">
        <f t="shared" si="310"/>
        <v>12.778564453125</v>
      </c>
      <c r="BE349" s="86">
        <f t="shared" si="311"/>
        <v>0</v>
      </c>
      <c r="BF349" s="86" t="b">
        <f t="shared" si="312"/>
        <v>1</v>
      </c>
      <c r="BG349" s="86" t="str">
        <f t="shared" si="313"/>
        <v>Distance</v>
      </c>
      <c r="BH349" s="86" t="str">
        <f t="shared" si="314"/>
        <v>&lt;=</v>
      </c>
      <c r="BI349" s="86">
        <f t="shared" si="315"/>
        <v>341.0556640625</v>
      </c>
      <c r="BJ349" s="15">
        <f t="shared" si="316"/>
        <v>0</v>
      </c>
      <c r="BK349" s="15" t="str">
        <f t="shared" si="317"/>
        <v>Distance&gt;250,168701171875 AND Distance&gt;238,61767578125 AND GEBR&gt;0,715087890625 AND Speed&lt;=17,291015625 AND Distance&gt;211,703369140625 AND Speed&gt;12,778564453125 AND Distance&lt;=341,0556640625</v>
      </c>
      <c r="BM349"/>
      <c r="BN349"/>
      <c r="BO349"/>
    </row>
    <row r="350" spans="1:67">
      <c r="A350" s="15">
        <v>347</v>
      </c>
      <c r="B350" s="15">
        <v>-2</v>
      </c>
      <c r="C350" s="15">
        <v>-8192</v>
      </c>
      <c r="D350" s="15">
        <f t="shared" si="265"/>
        <v>-1</v>
      </c>
      <c r="E350" s="15">
        <f t="shared" si="266"/>
        <v>0</v>
      </c>
      <c r="F350" s="15">
        <f t="shared" si="267"/>
        <v>-1</v>
      </c>
      <c r="G350" s="15">
        <v>-1</v>
      </c>
      <c r="H350" s="15">
        <v>-1</v>
      </c>
      <c r="I350" s="15">
        <v>345</v>
      </c>
      <c r="J350" s="15">
        <v>9</v>
      </c>
      <c r="K350" s="15">
        <v>822</v>
      </c>
      <c r="L350" s="15">
        <v>1365</v>
      </c>
      <c r="M350" s="15">
        <f t="shared" si="268"/>
        <v>0.333251953125</v>
      </c>
      <c r="O350" s="86">
        <f t="shared" si="269"/>
        <v>822</v>
      </c>
      <c r="P350" s="86">
        <f t="shared" si="270"/>
        <v>0.333251953125</v>
      </c>
      <c r="Q350" s="86">
        <f t="shared" si="271"/>
        <v>642</v>
      </c>
      <c r="R350" s="86" t="b">
        <f t="shared" si="272"/>
        <v>0</v>
      </c>
      <c r="S350" s="86" t="str">
        <f t="shared" si="273"/>
        <v>Dummy Node</v>
      </c>
      <c r="T350" s="86" t="str">
        <f t="shared" si="274"/>
        <v>N/A</v>
      </c>
      <c r="U350" s="86" t="str">
        <f t="shared" si="275"/>
        <v>N/A</v>
      </c>
      <c r="V350" s="86">
        <f t="shared" si="276"/>
        <v>400</v>
      </c>
      <c r="W350" s="86" t="b">
        <f t="shared" si="277"/>
        <v>0</v>
      </c>
      <c r="X350" s="86" t="str">
        <f t="shared" si="278"/>
        <v>Dummy Node</v>
      </c>
      <c r="Y350" s="86" t="str">
        <f t="shared" si="279"/>
        <v>N/A</v>
      </c>
      <c r="Z350" s="86" t="str">
        <f t="shared" si="280"/>
        <v>N/A</v>
      </c>
      <c r="AA350" s="86">
        <f t="shared" si="281"/>
        <v>146</v>
      </c>
      <c r="AB350" s="86" t="b">
        <f t="shared" si="282"/>
        <v>0</v>
      </c>
      <c r="AC350" s="86" t="str">
        <f t="shared" si="283"/>
        <v>Distance</v>
      </c>
      <c r="AD350" s="86" t="str">
        <f t="shared" si="284"/>
        <v>&gt;</v>
      </c>
      <c r="AE350" s="86">
        <f t="shared" si="285"/>
        <v>250.168701171875</v>
      </c>
      <c r="AF350" s="86">
        <f t="shared" si="286"/>
        <v>78</v>
      </c>
      <c r="AG350" s="86" t="b">
        <f t="shared" si="287"/>
        <v>0</v>
      </c>
      <c r="AH350" s="86" t="str">
        <f t="shared" si="288"/>
        <v>Distance</v>
      </c>
      <c r="AI350" s="86" t="str">
        <f t="shared" si="289"/>
        <v>&gt;</v>
      </c>
      <c r="AJ350" s="86">
        <f t="shared" si="290"/>
        <v>238.61767578125</v>
      </c>
      <c r="AK350" s="86">
        <f t="shared" si="291"/>
        <v>15</v>
      </c>
      <c r="AL350" s="86" t="b">
        <f t="shared" si="292"/>
        <v>0</v>
      </c>
      <c r="AM350" s="86" t="str">
        <f t="shared" si="293"/>
        <v>GEBR</v>
      </c>
      <c r="AN350" s="86" t="str">
        <f t="shared" si="294"/>
        <v>&gt;</v>
      </c>
      <c r="AO350" s="86">
        <f t="shared" si="295"/>
        <v>0.715087890625</v>
      </c>
      <c r="AP350" s="86">
        <f t="shared" si="296"/>
        <v>14</v>
      </c>
      <c r="AQ350" s="86" t="b">
        <f t="shared" si="297"/>
        <v>1</v>
      </c>
      <c r="AR350" s="86" t="str">
        <f t="shared" si="298"/>
        <v>Speed</v>
      </c>
      <c r="AS350" s="86" t="str">
        <f t="shared" si="299"/>
        <v>&lt;=</v>
      </c>
      <c r="AT350" s="86">
        <f t="shared" si="300"/>
        <v>17.291015625</v>
      </c>
      <c r="AU350" s="86">
        <f t="shared" si="301"/>
        <v>4</v>
      </c>
      <c r="AV350" s="86" t="b">
        <f t="shared" si="302"/>
        <v>0</v>
      </c>
      <c r="AW350" s="86" t="str">
        <f t="shared" si="303"/>
        <v>Distance</v>
      </c>
      <c r="AX350" s="86" t="str">
        <f t="shared" si="304"/>
        <v>&gt;</v>
      </c>
      <c r="AY350" s="86">
        <f t="shared" si="305"/>
        <v>211.703369140625</v>
      </c>
      <c r="AZ350" s="86">
        <f t="shared" si="306"/>
        <v>1</v>
      </c>
      <c r="BA350" s="86" t="b">
        <f t="shared" si="307"/>
        <v>0</v>
      </c>
      <c r="BB350" s="86" t="str">
        <f t="shared" si="308"/>
        <v>Speed</v>
      </c>
      <c r="BC350" s="86" t="str">
        <f t="shared" si="309"/>
        <v>&gt;</v>
      </c>
      <c r="BD350" s="86">
        <f t="shared" si="310"/>
        <v>12.778564453125</v>
      </c>
      <c r="BE350" s="86">
        <f t="shared" si="311"/>
        <v>0</v>
      </c>
      <c r="BF350" s="86" t="b">
        <f t="shared" si="312"/>
        <v>1</v>
      </c>
      <c r="BG350" s="86" t="str">
        <f t="shared" si="313"/>
        <v>Distance</v>
      </c>
      <c r="BH350" s="86" t="str">
        <f t="shared" si="314"/>
        <v>&lt;=</v>
      </c>
      <c r="BI350" s="86">
        <f t="shared" si="315"/>
        <v>341.0556640625</v>
      </c>
      <c r="BJ350" s="15">
        <f t="shared" si="316"/>
        <v>0</v>
      </c>
      <c r="BK350" s="15" t="str">
        <f t="shared" si="317"/>
        <v>Distance&gt;250,168701171875 AND Distance&gt;238,61767578125 AND GEBR&gt;0,715087890625 AND Speed&lt;=17,291015625 AND Distance&gt;211,703369140625 AND Speed&gt;12,778564453125 AND Distance&lt;=341,0556640625</v>
      </c>
      <c r="BM350"/>
      <c r="BN350"/>
      <c r="BO350"/>
    </row>
    <row r="351" spans="1:67">
      <c r="A351" s="15">
        <v>348</v>
      </c>
      <c r="B351" s="15">
        <v>-2</v>
      </c>
      <c r="C351" s="15">
        <v>-8192</v>
      </c>
      <c r="D351" s="15">
        <f t="shared" si="265"/>
        <v>-1</v>
      </c>
      <c r="E351" s="15">
        <f t="shared" si="266"/>
        <v>0</v>
      </c>
      <c r="F351" s="15">
        <f t="shared" si="267"/>
        <v>-1</v>
      </c>
      <c r="G351" s="15">
        <v>-1</v>
      </c>
      <c r="H351" s="15">
        <v>-1</v>
      </c>
      <c r="I351" s="15">
        <v>345</v>
      </c>
      <c r="J351" s="15">
        <v>9</v>
      </c>
      <c r="K351" s="15">
        <v>831</v>
      </c>
      <c r="L351" s="15">
        <v>455</v>
      </c>
      <c r="M351" s="15">
        <f t="shared" si="268"/>
        <v>0.111083984375</v>
      </c>
      <c r="O351" s="86">
        <f t="shared" si="269"/>
        <v>831</v>
      </c>
      <c r="P351" s="86">
        <f t="shared" si="270"/>
        <v>0.333251953125</v>
      </c>
      <c r="Q351" s="86">
        <f t="shared" si="271"/>
        <v>651</v>
      </c>
      <c r="R351" s="86" t="b">
        <f t="shared" si="272"/>
        <v>1</v>
      </c>
      <c r="S351" s="86" t="str">
        <f t="shared" si="273"/>
        <v>Dummy Node</v>
      </c>
      <c r="T351" s="86" t="str">
        <f t="shared" si="274"/>
        <v>N/A</v>
      </c>
      <c r="U351" s="86" t="str">
        <f t="shared" si="275"/>
        <v>N/A</v>
      </c>
      <c r="V351" s="86">
        <f t="shared" si="276"/>
        <v>408</v>
      </c>
      <c r="W351" s="86" t="b">
        <f t="shared" si="277"/>
        <v>1</v>
      </c>
      <c r="X351" s="86" t="str">
        <f t="shared" si="278"/>
        <v>Dummy Node</v>
      </c>
      <c r="Y351" s="86" t="str">
        <f t="shared" si="279"/>
        <v>N/A</v>
      </c>
      <c r="Z351" s="86" t="str">
        <f t="shared" si="280"/>
        <v>N/A</v>
      </c>
      <c r="AA351" s="86">
        <f t="shared" si="281"/>
        <v>406</v>
      </c>
      <c r="AB351" s="86" t="b">
        <f t="shared" si="282"/>
        <v>0</v>
      </c>
      <c r="AC351" s="86" t="str">
        <f t="shared" si="283"/>
        <v>GEBR</v>
      </c>
      <c r="AD351" s="86" t="str">
        <f t="shared" si="284"/>
        <v>&gt;</v>
      </c>
      <c r="AE351" s="86">
        <f t="shared" si="285"/>
        <v>0.715087890625</v>
      </c>
      <c r="AF351" s="86">
        <f t="shared" si="286"/>
        <v>403</v>
      </c>
      <c r="AG351" s="86" t="b">
        <f t="shared" si="287"/>
        <v>0</v>
      </c>
      <c r="AH351" s="86" t="str">
        <f t="shared" si="288"/>
        <v>Speed</v>
      </c>
      <c r="AI351" s="86" t="str">
        <f t="shared" si="289"/>
        <v>&gt;</v>
      </c>
      <c r="AJ351" s="86">
        <f t="shared" si="290"/>
        <v>26.726806640625</v>
      </c>
      <c r="AK351" s="86">
        <f t="shared" si="291"/>
        <v>158</v>
      </c>
      <c r="AL351" s="86" t="b">
        <f t="shared" si="292"/>
        <v>1</v>
      </c>
      <c r="AM351" s="86" t="str">
        <f t="shared" si="293"/>
        <v>Distance</v>
      </c>
      <c r="AN351" s="86" t="str">
        <f t="shared" si="294"/>
        <v>&lt;=</v>
      </c>
      <c r="AO351" s="86">
        <f t="shared" si="295"/>
        <v>705</v>
      </c>
      <c r="AP351" s="86">
        <f t="shared" si="296"/>
        <v>30</v>
      </c>
      <c r="AQ351" s="86" t="b">
        <f t="shared" si="297"/>
        <v>0</v>
      </c>
      <c r="AR351" s="86" t="str">
        <f t="shared" si="298"/>
        <v>Distance</v>
      </c>
      <c r="AS351" s="86" t="str">
        <f t="shared" si="299"/>
        <v>&gt;</v>
      </c>
      <c r="AT351" s="86">
        <f t="shared" si="300"/>
        <v>660.4921875</v>
      </c>
      <c r="AU351" s="86">
        <f t="shared" si="301"/>
        <v>8</v>
      </c>
      <c r="AV351" s="86" t="b">
        <f t="shared" si="302"/>
        <v>0</v>
      </c>
      <c r="AW351" s="86" t="str">
        <f t="shared" si="303"/>
        <v>Distance</v>
      </c>
      <c r="AX351" s="86" t="str">
        <f t="shared" si="304"/>
        <v>&gt;</v>
      </c>
      <c r="AY351" s="86">
        <f t="shared" si="305"/>
        <v>579.99755859375</v>
      </c>
      <c r="AZ351" s="86">
        <f t="shared" si="306"/>
        <v>2</v>
      </c>
      <c r="BA351" s="86" t="b">
        <f t="shared" si="307"/>
        <v>0</v>
      </c>
      <c r="BB351" s="86" t="str">
        <f t="shared" si="308"/>
        <v>Distance</v>
      </c>
      <c r="BC351" s="86" t="str">
        <f t="shared" si="309"/>
        <v>&gt;</v>
      </c>
      <c r="BD351" s="86">
        <f t="shared" si="310"/>
        <v>500.308837890625</v>
      </c>
      <c r="BE351" s="86">
        <f t="shared" si="311"/>
        <v>0</v>
      </c>
      <c r="BF351" s="86" t="b">
        <f t="shared" si="312"/>
        <v>0</v>
      </c>
      <c r="BG351" s="86" t="str">
        <f t="shared" si="313"/>
        <v>Distance</v>
      </c>
      <c r="BH351" s="86" t="str">
        <f t="shared" si="314"/>
        <v>&gt;</v>
      </c>
      <c r="BI351" s="86">
        <f t="shared" si="315"/>
        <v>341.0556640625</v>
      </c>
      <c r="BJ351" s="15">
        <f t="shared" si="316"/>
        <v>0</v>
      </c>
      <c r="BK351" s="15" t="str">
        <f t="shared" si="317"/>
        <v>GEBR&gt;0,715087890625 AND Speed&gt;26,726806640625 AND Distance&lt;=705 AND Distance&gt;660,4921875 AND Distance&gt;579,99755859375 AND Distance&gt;500,308837890625 AND Distance&gt;341,0556640625</v>
      </c>
      <c r="BM351"/>
      <c r="BN351"/>
      <c r="BO351"/>
    </row>
    <row r="352" spans="1:67">
      <c r="A352" s="15">
        <v>349</v>
      </c>
      <c r="B352" s="15">
        <v>-2</v>
      </c>
      <c r="C352" s="15">
        <v>-8192</v>
      </c>
      <c r="D352" s="15">
        <f t="shared" si="265"/>
        <v>-1</v>
      </c>
      <c r="E352" s="15">
        <f t="shared" si="266"/>
        <v>0</v>
      </c>
      <c r="F352" s="15">
        <f t="shared" si="267"/>
        <v>-1</v>
      </c>
      <c r="G352" s="15">
        <v>-1</v>
      </c>
      <c r="H352" s="15">
        <v>-1</v>
      </c>
      <c r="I352" s="15">
        <v>267</v>
      </c>
      <c r="J352" s="15">
        <v>9</v>
      </c>
      <c r="K352" s="15">
        <v>832</v>
      </c>
      <c r="L352" s="15">
        <v>455</v>
      </c>
      <c r="M352" s="15">
        <f t="shared" si="268"/>
        <v>0.111083984375</v>
      </c>
      <c r="O352" s="86">
        <f t="shared" si="269"/>
        <v>832</v>
      </c>
      <c r="P352" s="86">
        <f t="shared" si="270"/>
        <v>0.333251953125</v>
      </c>
      <c r="Q352" s="86">
        <f t="shared" si="271"/>
        <v>651</v>
      </c>
      <c r="R352" s="86" t="b">
        <f t="shared" si="272"/>
        <v>0</v>
      </c>
      <c r="S352" s="86" t="str">
        <f t="shared" si="273"/>
        <v>Dummy Node</v>
      </c>
      <c r="T352" s="86" t="str">
        <f t="shared" si="274"/>
        <v>N/A</v>
      </c>
      <c r="U352" s="86" t="str">
        <f t="shared" si="275"/>
        <v>N/A</v>
      </c>
      <c r="V352" s="86">
        <f t="shared" si="276"/>
        <v>408</v>
      </c>
      <c r="W352" s="86" t="b">
        <f t="shared" si="277"/>
        <v>1</v>
      </c>
      <c r="X352" s="86" t="str">
        <f t="shared" si="278"/>
        <v>Dummy Node</v>
      </c>
      <c r="Y352" s="86" t="str">
        <f t="shared" si="279"/>
        <v>N/A</v>
      </c>
      <c r="Z352" s="86" t="str">
        <f t="shared" si="280"/>
        <v>N/A</v>
      </c>
      <c r="AA352" s="86">
        <f t="shared" si="281"/>
        <v>406</v>
      </c>
      <c r="AB352" s="86" t="b">
        <f t="shared" si="282"/>
        <v>0</v>
      </c>
      <c r="AC352" s="86" t="str">
        <f t="shared" si="283"/>
        <v>GEBR</v>
      </c>
      <c r="AD352" s="86" t="str">
        <f t="shared" si="284"/>
        <v>&gt;</v>
      </c>
      <c r="AE352" s="86">
        <f t="shared" si="285"/>
        <v>0.715087890625</v>
      </c>
      <c r="AF352" s="86">
        <f t="shared" si="286"/>
        <v>403</v>
      </c>
      <c r="AG352" s="86" t="b">
        <f t="shared" si="287"/>
        <v>0</v>
      </c>
      <c r="AH352" s="86" t="str">
        <f t="shared" si="288"/>
        <v>Speed</v>
      </c>
      <c r="AI352" s="86" t="str">
        <f t="shared" si="289"/>
        <v>&gt;</v>
      </c>
      <c r="AJ352" s="86">
        <f t="shared" si="290"/>
        <v>26.726806640625</v>
      </c>
      <c r="AK352" s="86">
        <f t="shared" si="291"/>
        <v>158</v>
      </c>
      <c r="AL352" s="86" t="b">
        <f t="shared" si="292"/>
        <v>1</v>
      </c>
      <c r="AM352" s="86" t="str">
        <f t="shared" si="293"/>
        <v>Distance</v>
      </c>
      <c r="AN352" s="86" t="str">
        <f t="shared" si="294"/>
        <v>&lt;=</v>
      </c>
      <c r="AO352" s="86">
        <f t="shared" si="295"/>
        <v>705</v>
      </c>
      <c r="AP352" s="86">
        <f t="shared" si="296"/>
        <v>30</v>
      </c>
      <c r="AQ352" s="86" t="b">
        <f t="shared" si="297"/>
        <v>0</v>
      </c>
      <c r="AR352" s="86" t="str">
        <f t="shared" si="298"/>
        <v>Distance</v>
      </c>
      <c r="AS352" s="86" t="str">
        <f t="shared" si="299"/>
        <v>&gt;</v>
      </c>
      <c r="AT352" s="86">
        <f t="shared" si="300"/>
        <v>660.4921875</v>
      </c>
      <c r="AU352" s="86">
        <f t="shared" si="301"/>
        <v>8</v>
      </c>
      <c r="AV352" s="86" t="b">
        <f t="shared" si="302"/>
        <v>0</v>
      </c>
      <c r="AW352" s="86" t="str">
        <f t="shared" si="303"/>
        <v>Distance</v>
      </c>
      <c r="AX352" s="86" t="str">
        <f t="shared" si="304"/>
        <v>&gt;</v>
      </c>
      <c r="AY352" s="86">
        <f t="shared" si="305"/>
        <v>579.99755859375</v>
      </c>
      <c r="AZ352" s="86">
        <f t="shared" si="306"/>
        <v>2</v>
      </c>
      <c r="BA352" s="86" t="b">
        <f t="shared" si="307"/>
        <v>0</v>
      </c>
      <c r="BB352" s="86" t="str">
        <f t="shared" si="308"/>
        <v>Distance</v>
      </c>
      <c r="BC352" s="86" t="str">
        <f t="shared" si="309"/>
        <v>&gt;</v>
      </c>
      <c r="BD352" s="86">
        <f t="shared" si="310"/>
        <v>500.308837890625</v>
      </c>
      <c r="BE352" s="86">
        <f t="shared" si="311"/>
        <v>0</v>
      </c>
      <c r="BF352" s="86" t="b">
        <f t="shared" si="312"/>
        <v>0</v>
      </c>
      <c r="BG352" s="86" t="str">
        <f t="shared" si="313"/>
        <v>Distance</v>
      </c>
      <c r="BH352" s="86" t="str">
        <f t="shared" si="314"/>
        <v>&gt;</v>
      </c>
      <c r="BI352" s="86">
        <f t="shared" si="315"/>
        <v>341.0556640625</v>
      </c>
      <c r="BJ352" s="15">
        <f t="shared" si="316"/>
        <v>0</v>
      </c>
      <c r="BK352" s="15" t="str">
        <f t="shared" si="317"/>
        <v>GEBR&gt;0,715087890625 AND Speed&gt;26,726806640625 AND Distance&lt;=705 AND Distance&gt;660,4921875 AND Distance&gt;579,99755859375 AND Distance&gt;500,308837890625 AND Distance&gt;341,0556640625</v>
      </c>
      <c r="BM352"/>
      <c r="BN352"/>
      <c r="BO352"/>
    </row>
    <row r="353" spans="1:67">
      <c r="A353" s="15">
        <v>350</v>
      </c>
      <c r="B353" s="15">
        <v>-2</v>
      </c>
      <c r="C353" s="15">
        <v>-8192</v>
      </c>
      <c r="D353" s="15">
        <f t="shared" si="265"/>
        <v>-1</v>
      </c>
      <c r="E353" s="15">
        <f t="shared" si="266"/>
        <v>0</v>
      </c>
      <c r="F353" s="15">
        <f t="shared" si="267"/>
        <v>-1</v>
      </c>
      <c r="G353" s="15">
        <v>-1</v>
      </c>
      <c r="H353" s="15">
        <v>-1</v>
      </c>
      <c r="I353" s="15">
        <v>267</v>
      </c>
      <c r="J353" s="15">
        <v>9</v>
      </c>
      <c r="K353" s="15">
        <v>833</v>
      </c>
      <c r="L353" s="15">
        <v>0</v>
      </c>
      <c r="M353" s="15">
        <f t="shared" si="268"/>
        <v>0</v>
      </c>
      <c r="O353" s="86">
        <f t="shared" si="269"/>
        <v>833</v>
      </c>
      <c r="P353" s="86">
        <f t="shared" si="270"/>
        <v>0.333251953125</v>
      </c>
      <c r="Q353" s="86">
        <f t="shared" si="271"/>
        <v>652</v>
      </c>
      <c r="R353" s="86" t="b">
        <f t="shared" si="272"/>
        <v>1</v>
      </c>
      <c r="S353" s="86" t="str">
        <f t="shared" si="273"/>
        <v>Dummy Node</v>
      </c>
      <c r="T353" s="86" t="str">
        <f t="shared" si="274"/>
        <v>N/A</v>
      </c>
      <c r="U353" s="86" t="str">
        <f t="shared" si="275"/>
        <v>N/A</v>
      </c>
      <c r="V353" s="86">
        <f t="shared" si="276"/>
        <v>408</v>
      </c>
      <c r="W353" s="86" t="b">
        <f t="shared" si="277"/>
        <v>0</v>
      </c>
      <c r="X353" s="86" t="str">
        <f t="shared" si="278"/>
        <v>Dummy Node</v>
      </c>
      <c r="Y353" s="86" t="str">
        <f t="shared" si="279"/>
        <v>N/A</v>
      </c>
      <c r="Z353" s="86" t="str">
        <f t="shared" si="280"/>
        <v>N/A</v>
      </c>
      <c r="AA353" s="86">
        <f t="shared" si="281"/>
        <v>406</v>
      </c>
      <c r="AB353" s="86" t="b">
        <f t="shared" si="282"/>
        <v>0</v>
      </c>
      <c r="AC353" s="86" t="str">
        <f t="shared" si="283"/>
        <v>GEBR</v>
      </c>
      <c r="AD353" s="86" t="str">
        <f t="shared" si="284"/>
        <v>&gt;</v>
      </c>
      <c r="AE353" s="86">
        <f t="shared" si="285"/>
        <v>0.715087890625</v>
      </c>
      <c r="AF353" s="86">
        <f t="shared" si="286"/>
        <v>403</v>
      </c>
      <c r="AG353" s="86" t="b">
        <f t="shared" si="287"/>
        <v>0</v>
      </c>
      <c r="AH353" s="86" t="str">
        <f t="shared" si="288"/>
        <v>Speed</v>
      </c>
      <c r="AI353" s="86" t="str">
        <f t="shared" si="289"/>
        <v>&gt;</v>
      </c>
      <c r="AJ353" s="86">
        <f t="shared" si="290"/>
        <v>26.726806640625</v>
      </c>
      <c r="AK353" s="86">
        <f t="shared" si="291"/>
        <v>158</v>
      </c>
      <c r="AL353" s="86" t="b">
        <f t="shared" si="292"/>
        <v>1</v>
      </c>
      <c r="AM353" s="86" t="str">
        <f t="shared" si="293"/>
        <v>Distance</v>
      </c>
      <c r="AN353" s="86" t="str">
        <f t="shared" si="294"/>
        <v>&lt;=</v>
      </c>
      <c r="AO353" s="86">
        <f t="shared" si="295"/>
        <v>705</v>
      </c>
      <c r="AP353" s="86">
        <f t="shared" si="296"/>
        <v>30</v>
      </c>
      <c r="AQ353" s="86" t="b">
        <f t="shared" si="297"/>
        <v>0</v>
      </c>
      <c r="AR353" s="86" t="str">
        <f t="shared" si="298"/>
        <v>Distance</v>
      </c>
      <c r="AS353" s="86" t="str">
        <f t="shared" si="299"/>
        <v>&gt;</v>
      </c>
      <c r="AT353" s="86">
        <f t="shared" si="300"/>
        <v>660.4921875</v>
      </c>
      <c r="AU353" s="86">
        <f t="shared" si="301"/>
        <v>8</v>
      </c>
      <c r="AV353" s="86" t="b">
        <f t="shared" si="302"/>
        <v>0</v>
      </c>
      <c r="AW353" s="86" t="str">
        <f t="shared" si="303"/>
        <v>Distance</v>
      </c>
      <c r="AX353" s="86" t="str">
        <f t="shared" si="304"/>
        <v>&gt;</v>
      </c>
      <c r="AY353" s="86">
        <f t="shared" si="305"/>
        <v>579.99755859375</v>
      </c>
      <c r="AZ353" s="86">
        <f t="shared" si="306"/>
        <v>2</v>
      </c>
      <c r="BA353" s="86" t="b">
        <f t="shared" si="307"/>
        <v>0</v>
      </c>
      <c r="BB353" s="86" t="str">
        <f t="shared" si="308"/>
        <v>Distance</v>
      </c>
      <c r="BC353" s="86" t="str">
        <f t="shared" si="309"/>
        <v>&gt;</v>
      </c>
      <c r="BD353" s="86">
        <f t="shared" si="310"/>
        <v>500.308837890625</v>
      </c>
      <c r="BE353" s="86">
        <f t="shared" si="311"/>
        <v>0</v>
      </c>
      <c r="BF353" s="86" t="b">
        <f t="shared" si="312"/>
        <v>0</v>
      </c>
      <c r="BG353" s="86" t="str">
        <f t="shared" si="313"/>
        <v>Distance</v>
      </c>
      <c r="BH353" s="86" t="str">
        <f t="shared" si="314"/>
        <v>&gt;</v>
      </c>
      <c r="BI353" s="86">
        <f t="shared" si="315"/>
        <v>341.0556640625</v>
      </c>
      <c r="BJ353" s="15">
        <f t="shared" si="316"/>
        <v>0</v>
      </c>
      <c r="BK353" s="15" t="str">
        <f t="shared" si="317"/>
        <v>GEBR&gt;0,715087890625 AND Speed&gt;26,726806640625 AND Distance&lt;=705 AND Distance&gt;660,4921875 AND Distance&gt;579,99755859375 AND Distance&gt;500,308837890625 AND Distance&gt;341,0556640625</v>
      </c>
      <c r="BM353"/>
      <c r="BN353"/>
      <c r="BO353"/>
    </row>
    <row r="354" spans="1:67">
      <c r="A354" s="15">
        <v>351</v>
      </c>
      <c r="B354" s="15">
        <v>-2</v>
      </c>
      <c r="C354" s="15">
        <v>-8192</v>
      </c>
      <c r="D354" s="15">
        <f t="shared" si="265"/>
        <v>-1</v>
      </c>
      <c r="E354" s="15">
        <f t="shared" si="266"/>
        <v>0</v>
      </c>
      <c r="F354" s="15">
        <f t="shared" si="267"/>
        <v>-1</v>
      </c>
      <c r="G354" s="15">
        <v>601</v>
      </c>
      <c r="H354" s="15">
        <v>602</v>
      </c>
      <c r="I354" s="15">
        <v>38</v>
      </c>
      <c r="J354" s="15">
        <v>7</v>
      </c>
      <c r="K354" s="15">
        <v>834</v>
      </c>
      <c r="L354" s="15">
        <v>910</v>
      </c>
      <c r="M354" s="15">
        <f t="shared" si="268"/>
        <v>0.22216796875</v>
      </c>
      <c r="O354" s="86">
        <f t="shared" si="269"/>
        <v>834</v>
      </c>
      <c r="P354" s="86">
        <f t="shared" si="270"/>
        <v>0.333251953125</v>
      </c>
      <c r="Q354" s="86">
        <f t="shared" si="271"/>
        <v>652</v>
      </c>
      <c r="R354" s="86" t="b">
        <f t="shared" si="272"/>
        <v>0</v>
      </c>
      <c r="S354" s="86" t="str">
        <f t="shared" si="273"/>
        <v>Dummy Node</v>
      </c>
      <c r="T354" s="86" t="str">
        <f t="shared" si="274"/>
        <v>N/A</v>
      </c>
      <c r="U354" s="86" t="str">
        <f t="shared" si="275"/>
        <v>N/A</v>
      </c>
      <c r="V354" s="86">
        <f t="shared" si="276"/>
        <v>408</v>
      </c>
      <c r="W354" s="86" t="b">
        <f t="shared" si="277"/>
        <v>0</v>
      </c>
      <c r="X354" s="86" t="str">
        <f t="shared" si="278"/>
        <v>Dummy Node</v>
      </c>
      <c r="Y354" s="86" t="str">
        <f t="shared" si="279"/>
        <v>N/A</v>
      </c>
      <c r="Z354" s="86" t="str">
        <f t="shared" si="280"/>
        <v>N/A</v>
      </c>
      <c r="AA354" s="86">
        <f t="shared" si="281"/>
        <v>406</v>
      </c>
      <c r="AB354" s="86" t="b">
        <f t="shared" si="282"/>
        <v>0</v>
      </c>
      <c r="AC354" s="86" t="str">
        <f t="shared" si="283"/>
        <v>GEBR</v>
      </c>
      <c r="AD354" s="86" t="str">
        <f t="shared" si="284"/>
        <v>&gt;</v>
      </c>
      <c r="AE354" s="86">
        <f t="shared" si="285"/>
        <v>0.715087890625</v>
      </c>
      <c r="AF354" s="86">
        <f t="shared" si="286"/>
        <v>403</v>
      </c>
      <c r="AG354" s="86" t="b">
        <f t="shared" si="287"/>
        <v>0</v>
      </c>
      <c r="AH354" s="86" t="str">
        <f t="shared" si="288"/>
        <v>Speed</v>
      </c>
      <c r="AI354" s="86" t="str">
        <f t="shared" si="289"/>
        <v>&gt;</v>
      </c>
      <c r="AJ354" s="86">
        <f t="shared" si="290"/>
        <v>26.726806640625</v>
      </c>
      <c r="AK354" s="86">
        <f t="shared" si="291"/>
        <v>158</v>
      </c>
      <c r="AL354" s="86" t="b">
        <f t="shared" si="292"/>
        <v>1</v>
      </c>
      <c r="AM354" s="86" t="str">
        <f t="shared" si="293"/>
        <v>Distance</v>
      </c>
      <c r="AN354" s="86" t="str">
        <f t="shared" si="294"/>
        <v>&lt;=</v>
      </c>
      <c r="AO354" s="86">
        <f t="shared" si="295"/>
        <v>705</v>
      </c>
      <c r="AP354" s="86">
        <f t="shared" si="296"/>
        <v>30</v>
      </c>
      <c r="AQ354" s="86" t="b">
        <f t="shared" si="297"/>
        <v>0</v>
      </c>
      <c r="AR354" s="86" t="str">
        <f t="shared" si="298"/>
        <v>Distance</v>
      </c>
      <c r="AS354" s="86" t="str">
        <f t="shared" si="299"/>
        <v>&gt;</v>
      </c>
      <c r="AT354" s="86">
        <f t="shared" si="300"/>
        <v>660.4921875</v>
      </c>
      <c r="AU354" s="86">
        <f t="shared" si="301"/>
        <v>8</v>
      </c>
      <c r="AV354" s="86" t="b">
        <f t="shared" si="302"/>
        <v>0</v>
      </c>
      <c r="AW354" s="86" t="str">
        <f t="shared" si="303"/>
        <v>Distance</v>
      </c>
      <c r="AX354" s="86" t="str">
        <f t="shared" si="304"/>
        <v>&gt;</v>
      </c>
      <c r="AY354" s="86">
        <f t="shared" si="305"/>
        <v>579.99755859375</v>
      </c>
      <c r="AZ354" s="86">
        <f t="shared" si="306"/>
        <v>2</v>
      </c>
      <c r="BA354" s="86" t="b">
        <f t="shared" si="307"/>
        <v>0</v>
      </c>
      <c r="BB354" s="86" t="str">
        <f t="shared" si="308"/>
        <v>Distance</v>
      </c>
      <c r="BC354" s="86" t="str">
        <f t="shared" si="309"/>
        <v>&gt;</v>
      </c>
      <c r="BD354" s="86">
        <f t="shared" si="310"/>
        <v>500.308837890625</v>
      </c>
      <c r="BE354" s="86">
        <f t="shared" si="311"/>
        <v>0</v>
      </c>
      <c r="BF354" s="86" t="b">
        <f t="shared" si="312"/>
        <v>0</v>
      </c>
      <c r="BG354" s="86" t="str">
        <f t="shared" si="313"/>
        <v>Distance</v>
      </c>
      <c r="BH354" s="86" t="str">
        <f t="shared" si="314"/>
        <v>&gt;</v>
      </c>
      <c r="BI354" s="86">
        <f t="shared" si="315"/>
        <v>341.0556640625</v>
      </c>
      <c r="BJ354" s="15">
        <f t="shared" si="316"/>
        <v>0</v>
      </c>
      <c r="BK354" s="15" t="str">
        <f t="shared" si="317"/>
        <v>GEBR&gt;0,715087890625 AND Speed&gt;26,726806640625 AND Distance&lt;=705 AND Distance&gt;660,4921875 AND Distance&gt;579,99755859375 AND Distance&gt;500,308837890625 AND Distance&gt;341,0556640625</v>
      </c>
      <c r="BM354"/>
      <c r="BN354"/>
      <c r="BO354"/>
    </row>
    <row r="355" spans="1:67">
      <c r="A355" s="15">
        <v>352</v>
      </c>
      <c r="B355" s="15">
        <v>-2</v>
      </c>
      <c r="C355" s="15">
        <v>-8192</v>
      </c>
      <c r="D355" s="15">
        <f t="shared" si="265"/>
        <v>-1</v>
      </c>
      <c r="E355" s="15">
        <f t="shared" si="266"/>
        <v>0</v>
      </c>
      <c r="F355" s="15">
        <f t="shared" si="267"/>
        <v>-1</v>
      </c>
      <c r="G355" s="15">
        <v>603</v>
      </c>
      <c r="H355" s="15">
        <v>604</v>
      </c>
      <c r="I355" s="15">
        <v>38</v>
      </c>
      <c r="J355" s="15">
        <v>7</v>
      </c>
      <c r="K355" s="15">
        <v>843</v>
      </c>
      <c r="L355" s="15">
        <v>1365</v>
      </c>
      <c r="M355" s="15">
        <f t="shared" si="268"/>
        <v>0.333251953125</v>
      </c>
      <c r="O355" s="86">
        <f t="shared" si="269"/>
        <v>843</v>
      </c>
      <c r="P355" s="86">
        <f t="shared" si="270"/>
        <v>0.13330078125</v>
      </c>
      <c r="Q355" s="86">
        <f t="shared" si="271"/>
        <v>657</v>
      </c>
      <c r="R355" s="86" t="b">
        <f t="shared" si="272"/>
        <v>1</v>
      </c>
      <c r="S355" s="86" t="str">
        <f t="shared" si="273"/>
        <v>Dummy Node</v>
      </c>
      <c r="T355" s="86" t="str">
        <f t="shared" si="274"/>
        <v>N/A</v>
      </c>
      <c r="U355" s="86" t="str">
        <f t="shared" si="275"/>
        <v>N/A</v>
      </c>
      <c r="V355" s="86">
        <f t="shared" si="276"/>
        <v>421</v>
      </c>
      <c r="W355" s="86" t="b">
        <f t="shared" si="277"/>
        <v>1</v>
      </c>
      <c r="X355" s="86" t="str">
        <f t="shared" si="278"/>
        <v>Dummy Node</v>
      </c>
      <c r="Y355" s="86" t="str">
        <f t="shared" si="279"/>
        <v>N/A</v>
      </c>
      <c r="Z355" s="86" t="str">
        <f t="shared" si="280"/>
        <v>N/A</v>
      </c>
      <c r="AA355" s="86">
        <f t="shared" si="281"/>
        <v>419</v>
      </c>
      <c r="AB355" s="86" t="b">
        <f t="shared" si="282"/>
        <v>1</v>
      </c>
      <c r="AC355" s="86" t="str">
        <f t="shared" si="283"/>
        <v>Distance</v>
      </c>
      <c r="AD355" s="86" t="str">
        <f t="shared" si="284"/>
        <v>&lt;=</v>
      </c>
      <c r="AE355" s="86">
        <f t="shared" si="285"/>
        <v>379.83935546875</v>
      </c>
      <c r="AF355" s="86">
        <f t="shared" si="286"/>
        <v>418</v>
      </c>
      <c r="AG355" s="86" t="b">
        <f t="shared" si="287"/>
        <v>1</v>
      </c>
      <c r="AH355" s="86" t="str">
        <f t="shared" si="288"/>
        <v>GEBR</v>
      </c>
      <c r="AI355" s="86" t="str">
        <f t="shared" si="289"/>
        <v>&lt;=</v>
      </c>
      <c r="AJ355" s="86">
        <f t="shared" si="290"/>
        <v>0.715087890625</v>
      </c>
      <c r="AK355" s="86">
        <f t="shared" si="291"/>
        <v>39</v>
      </c>
      <c r="AL355" s="86" t="b">
        <f t="shared" si="292"/>
        <v>0</v>
      </c>
      <c r="AM355" s="86" t="str">
        <f t="shared" si="293"/>
        <v>Speed</v>
      </c>
      <c r="AN355" s="86" t="str">
        <f t="shared" si="294"/>
        <v>&gt;</v>
      </c>
      <c r="AO355" s="86">
        <f t="shared" si="295"/>
        <v>18.9267578125</v>
      </c>
      <c r="AP355" s="86">
        <f t="shared" si="296"/>
        <v>9</v>
      </c>
      <c r="AQ355" s="86" t="b">
        <f t="shared" si="297"/>
        <v>1</v>
      </c>
      <c r="AR355" s="86" t="str">
        <f t="shared" si="298"/>
        <v>Speed</v>
      </c>
      <c r="AS355" s="86" t="str">
        <f t="shared" si="299"/>
        <v>&lt;=</v>
      </c>
      <c r="AT355" s="86">
        <f t="shared" si="300"/>
        <v>19.8076171875</v>
      </c>
      <c r="AU355" s="86">
        <f t="shared" si="301"/>
        <v>7</v>
      </c>
      <c r="AV355" s="86" t="b">
        <f t="shared" si="302"/>
        <v>1</v>
      </c>
      <c r="AW355" s="86" t="str">
        <f t="shared" si="303"/>
        <v>Speed</v>
      </c>
      <c r="AX355" s="86" t="str">
        <f t="shared" si="304"/>
        <v>&lt;=</v>
      </c>
      <c r="AY355" s="86">
        <f t="shared" si="305"/>
        <v>21.949951171875</v>
      </c>
      <c r="AZ355" s="86">
        <f t="shared" si="306"/>
        <v>2</v>
      </c>
      <c r="BA355" s="86" t="b">
        <f t="shared" si="307"/>
        <v>1</v>
      </c>
      <c r="BB355" s="86" t="str">
        <f t="shared" si="308"/>
        <v>Distance</v>
      </c>
      <c r="BC355" s="86" t="str">
        <f t="shared" si="309"/>
        <v>&lt;=</v>
      </c>
      <c r="BD355" s="86">
        <f t="shared" si="310"/>
        <v>500.308837890625</v>
      </c>
      <c r="BE355" s="86">
        <f t="shared" si="311"/>
        <v>0</v>
      </c>
      <c r="BF355" s="86" t="b">
        <f t="shared" si="312"/>
        <v>0</v>
      </c>
      <c r="BG355" s="86" t="str">
        <f t="shared" si="313"/>
        <v>Distance</v>
      </c>
      <c r="BH355" s="86" t="str">
        <f t="shared" si="314"/>
        <v>&gt;</v>
      </c>
      <c r="BI355" s="86">
        <f t="shared" si="315"/>
        <v>341.0556640625</v>
      </c>
      <c r="BJ355" s="15">
        <f t="shared" si="316"/>
        <v>1</v>
      </c>
      <c r="BK355" s="15" t="str">
        <f t="shared" si="317"/>
        <v>Distance&lt;=379,83935546875 AND GEBR&lt;=0,715087890625 AND Speed&gt;18,9267578125 AND Speed&lt;=19,8076171875 AND Speed&lt;=21,949951171875 AND Distance&lt;=500,308837890625 AND Distance&gt;341,0556640625</v>
      </c>
      <c r="BM355"/>
      <c r="BN355"/>
      <c r="BO355"/>
    </row>
    <row r="356" spans="1:67">
      <c r="A356" s="15">
        <v>353</v>
      </c>
      <c r="B356" s="15">
        <v>-2</v>
      </c>
      <c r="C356" s="15">
        <v>-8192</v>
      </c>
      <c r="D356" s="15">
        <f t="shared" si="265"/>
        <v>-1</v>
      </c>
      <c r="E356" s="15">
        <f t="shared" si="266"/>
        <v>0</v>
      </c>
      <c r="F356" s="15">
        <f t="shared" si="267"/>
        <v>-1</v>
      </c>
      <c r="G356" s="15">
        <v>-1</v>
      </c>
      <c r="H356" s="15">
        <v>-1</v>
      </c>
      <c r="I356" s="15">
        <v>294</v>
      </c>
      <c r="J356" s="15">
        <v>9</v>
      </c>
      <c r="K356" s="15">
        <v>844</v>
      </c>
      <c r="L356" s="15">
        <v>819</v>
      </c>
      <c r="M356" s="15">
        <f t="shared" si="268"/>
        <v>0.199951171875</v>
      </c>
      <c r="O356" s="86">
        <f t="shared" si="269"/>
        <v>844</v>
      </c>
      <c r="P356" s="86">
        <f t="shared" si="270"/>
        <v>0.13330078125</v>
      </c>
      <c r="Q356" s="86">
        <f t="shared" si="271"/>
        <v>657</v>
      </c>
      <c r="R356" s="86" t="b">
        <f t="shared" si="272"/>
        <v>0</v>
      </c>
      <c r="S356" s="86" t="str">
        <f t="shared" si="273"/>
        <v>Dummy Node</v>
      </c>
      <c r="T356" s="86" t="str">
        <f t="shared" si="274"/>
        <v>N/A</v>
      </c>
      <c r="U356" s="86" t="str">
        <f t="shared" si="275"/>
        <v>N/A</v>
      </c>
      <c r="V356" s="86">
        <f t="shared" si="276"/>
        <v>421</v>
      </c>
      <c r="W356" s="86" t="b">
        <f t="shared" si="277"/>
        <v>1</v>
      </c>
      <c r="X356" s="86" t="str">
        <f t="shared" si="278"/>
        <v>Dummy Node</v>
      </c>
      <c r="Y356" s="86" t="str">
        <f t="shared" si="279"/>
        <v>N/A</v>
      </c>
      <c r="Z356" s="86" t="str">
        <f t="shared" si="280"/>
        <v>N/A</v>
      </c>
      <c r="AA356" s="86">
        <f t="shared" si="281"/>
        <v>419</v>
      </c>
      <c r="AB356" s="86" t="b">
        <f t="shared" si="282"/>
        <v>1</v>
      </c>
      <c r="AC356" s="86" t="str">
        <f t="shared" si="283"/>
        <v>Distance</v>
      </c>
      <c r="AD356" s="86" t="str">
        <f t="shared" si="284"/>
        <v>&lt;=</v>
      </c>
      <c r="AE356" s="86">
        <f t="shared" si="285"/>
        <v>379.83935546875</v>
      </c>
      <c r="AF356" s="86">
        <f t="shared" si="286"/>
        <v>418</v>
      </c>
      <c r="AG356" s="86" t="b">
        <f t="shared" si="287"/>
        <v>1</v>
      </c>
      <c r="AH356" s="86" t="str">
        <f t="shared" si="288"/>
        <v>GEBR</v>
      </c>
      <c r="AI356" s="86" t="str">
        <f t="shared" si="289"/>
        <v>&lt;=</v>
      </c>
      <c r="AJ356" s="86">
        <f t="shared" si="290"/>
        <v>0.715087890625</v>
      </c>
      <c r="AK356" s="86">
        <f t="shared" si="291"/>
        <v>39</v>
      </c>
      <c r="AL356" s="86" t="b">
        <f t="shared" si="292"/>
        <v>0</v>
      </c>
      <c r="AM356" s="86" t="str">
        <f t="shared" si="293"/>
        <v>Speed</v>
      </c>
      <c r="AN356" s="86" t="str">
        <f t="shared" si="294"/>
        <v>&gt;</v>
      </c>
      <c r="AO356" s="86">
        <f t="shared" si="295"/>
        <v>18.9267578125</v>
      </c>
      <c r="AP356" s="86">
        <f t="shared" si="296"/>
        <v>9</v>
      </c>
      <c r="AQ356" s="86" t="b">
        <f t="shared" si="297"/>
        <v>1</v>
      </c>
      <c r="AR356" s="86" t="str">
        <f t="shared" si="298"/>
        <v>Speed</v>
      </c>
      <c r="AS356" s="86" t="str">
        <f t="shared" si="299"/>
        <v>&lt;=</v>
      </c>
      <c r="AT356" s="86">
        <f t="shared" si="300"/>
        <v>19.8076171875</v>
      </c>
      <c r="AU356" s="86">
        <f t="shared" si="301"/>
        <v>7</v>
      </c>
      <c r="AV356" s="86" t="b">
        <f t="shared" si="302"/>
        <v>1</v>
      </c>
      <c r="AW356" s="86" t="str">
        <f t="shared" si="303"/>
        <v>Speed</v>
      </c>
      <c r="AX356" s="86" t="str">
        <f t="shared" si="304"/>
        <v>&lt;=</v>
      </c>
      <c r="AY356" s="86">
        <f t="shared" si="305"/>
        <v>21.949951171875</v>
      </c>
      <c r="AZ356" s="86">
        <f t="shared" si="306"/>
        <v>2</v>
      </c>
      <c r="BA356" s="86" t="b">
        <f t="shared" si="307"/>
        <v>1</v>
      </c>
      <c r="BB356" s="86" t="str">
        <f t="shared" si="308"/>
        <v>Distance</v>
      </c>
      <c r="BC356" s="86" t="str">
        <f t="shared" si="309"/>
        <v>&lt;=</v>
      </c>
      <c r="BD356" s="86">
        <f t="shared" si="310"/>
        <v>500.308837890625</v>
      </c>
      <c r="BE356" s="86">
        <f t="shared" si="311"/>
        <v>0</v>
      </c>
      <c r="BF356" s="86" t="b">
        <f t="shared" si="312"/>
        <v>0</v>
      </c>
      <c r="BG356" s="86" t="str">
        <f t="shared" si="313"/>
        <v>Distance</v>
      </c>
      <c r="BH356" s="86" t="str">
        <f t="shared" si="314"/>
        <v>&gt;</v>
      </c>
      <c r="BI356" s="86">
        <f t="shared" si="315"/>
        <v>341.0556640625</v>
      </c>
      <c r="BJ356" s="15">
        <f t="shared" si="316"/>
        <v>1</v>
      </c>
      <c r="BK356" s="15" t="str">
        <f t="shared" si="317"/>
        <v>Distance&lt;=379,83935546875 AND GEBR&lt;=0,715087890625 AND Speed&gt;18,9267578125 AND Speed&lt;=19,8076171875 AND Speed&lt;=21,949951171875 AND Distance&lt;=500,308837890625 AND Distance&gt;341,0556640625</v>
      </c>
      <c r="BM356"/>
      <c r="BN356"/>
      <c r="BO356"/>
    </row>
    <row r="357" spans="1:67">
      <c r="A357" s="15">
        <v>354</v>
      </c>
      <c r="B357" s="15">
        <v>-2</v>
      </c>
      <c r="C357" s="15">
        <v>-8192</v>
      </c>
      <c r="D357" s="15">
        <f t="shared" si="265"/>
        <v>-1</v>
      </c>
      <c r="E357" s="15">
        <f t="shared" si="266"/>
        <v>0</v>
      </c>
      <c r="F357" s="15">
        <f t="shared" si="267"/>
        <v>-1</v>
      </c>
      <c r="G357" s="15">
        <v>-1</v>
      </c>
      <c r="H357" s="15">
        <v>-1</v>
      </c>
      <c r="I357" s="15">
        <v>294</v>
      </c>
      <c r="J357" s="15">
        <v>9</v>
      </c>
      <c r="K357" s="15">
        <v>845</v>
      </c>
      <c r="L357" s="15">
        <v>1365</v>
      </c>
      <c r="M357" s="15">
        <f t="shared" si="268"/>
        <v>0.333251953125</v>
      </c>
      <c r="O357" s="86">
        <f t="shared" si="269"/>
        <v>845</v>
      </c>
      <c r="P357" s="86">
        <f t="shared" si="270"/>
        <v>0.13330078125</v>
      </c>
      <c r="Q357" s="86">
        <f t="shared" si="271"/>
        <v>658</v>
      </c>
      <c r="R357" s="86" t="b">
        <f t="shared" si="272"/>
        <v>1</v>
      </c>
      <c r="S357" s="86" t="str">
        <f t="shared" si="273"/>
        <v>Dummy Node</v>
      </c>
      <c r="T357" s="86" t="str">
        <f t="shared" si="274"/>
        <v>N/A</v>
      </c>
      <c r="U357" s="86" t="str">
        <f t="shared" si="275"/>
        <v>N/A</v>
      </c>
      <c r="V357" s="86">
        <f t="shared" si="276"/>
        <v>421</v>
      </c>
      <c r="W357" s="86" t="b">
        <f t="shared" si="277"/>
        <v>0</v>
      </c>
      <c r="X357" s="86" t="str">
        <f t="shared" si="278"/>
        <v>Dummy Node</v>
      </c>
      <c r="Y357" s="86" t="str">
        <f t="shared" si="279"/>
        <v>N/A</v>
      </c>
      <c r="Z357" s="86" t="str">
        <f t="shared" si="280"/>
        <v>N/A</v>
      </c>
      <c r="AA357" s="86">
        <f t="shared" si="281"/>
        <v>419</v>
      </c>
      <c r="AB357" s="86" t="b">
        <f t="shared" si="282"/>
        <v>1</v>
      </c>
      <c r="AC357" s="86" t="str">
        <f t="shared" si="283"/>
        <v>Distance</v>
      </c>
      <c r="AD357" s="86" t="str">
        <f t="shared" si="284"/>
        <v>&lt;=</v>
      </c>
      <c r="AE357" s="86">
        <f t="shared" si="285"/>
        <v>379.83935546875</v>
      </c>
      <c r="AF357" s="86">
        <f t="shared" si="286"/>
        <v>418</v>
      </c>
      <c r="AG357" s="86" t="b">
        <f t="shared" si="287"/>
        <v>1</v>
      </c>
      <c r="AH357" s="86" t="str">
        <f t="shared" si="288"/>
        <v>GEBR</v>
      </c>
      <c r="AI357" s="86" t="str">
        <f t="shared" si="289"/>
        <v>&lt;=</v>
      </c>
      <c r="AJ357" s="86">
        <f t="shared" si="290"/>
        <v>0.715087890625</v>
      </c>
      <c r="AK357" s="86">
        <f t="shared" si="291"/>
        <v>39</v>
      </c>
      <c r="AL357" s="86" t="b">
        <f t="shared" si="292"/>
        <v>0</v>
      </c>
      <c r="AM357" s="86" t="str">
        <f t="shared" si="293"/>
        <v>Speed</v>
      </c>
      <c r="AN357" s="86" t="str">
        <f t="shared" si="294"/>
        <v>&gt;</v>
      </c>
      <c r="AO357" s="86">
        <f t="shared" si="295"/>
        <v>18.9267578125</v>
      </c>
      <c r="AP357" s="86">
        <f t="shared" si="296"/>
        <v>9</v>
      </c>
      <c r="AQ357" s="86" t="b">
        <f t="shared" si="297"/>
        <v>1</v>
      </c>
      <c r="AR357" s="86" t="str">
        <f t="shared" si="298"/>
        <v>Speed</v>
      </c>
      <c r="AS357" s="86" t="str">
        <f t="shared" si="299"/>
        <v>&lt;=</v>
      </c>
      <c r="AT357" s="86">
        <f t="shared" si="300"/>
        <v>19.8076171875</v>
      </c>
      <c r="AU357" s="86">
        <f t="shared" si="301"/>
        <v>7</v>
      </c>
      <c r="AV357" s="86" t="b">
        <f t="shared" si="302"/>
        <v>1</v>
      </c>
      <c r="AW357" s="86" t="str">
        <f t="shared" si="303"/>
        <v>Speed</v>
      </c>
      <c r="AX357" s="86" t="str">
        <f t="shared" si="304"/>
        <v>&lt;=</v>
      </c>
      <c r="AY357" s="86">
        <f t="shared" si="305"/>
        <v>21.949951171875</v>
      </c>
      <c r="AZ357" s="86">
        <f t="shared" si="306"/>
        <v>2</v>
      </c>
      <c r="BA357" s="86" t="b">
        <f t="shared" si="307"/>
        <v>1</v>
      </c>
      <c r="BB357" s="86" t="str">
        <f t="shared" si="308"/>
        <v>Distance</v>
      </c>
      <c r="BC357" s="86" t="str">
        <f t="shared" si="309"/>
        <v>&lt;=</v>
      </c>
      <c r="BD357" s="86">
        <f t="shared" si="310"/>
        <v>500.308837890625</v>
      </c>
      <c r="BE357" s="86">
        <f t="shared" si="311"/>
        <v>0</v>
      </c>
      <c r="BF357" s="86" t="b">
        <f t="shared" si="312"/>
        <v>0</v>
      </c>
      <c r="BG357" s="86" t="str">
        <f t="shared" si="313"/>
        <v>Distance</v>
      </c>
      <c r="BH357" s="86" t="str">
        <f t="shared" si="314"/>
        <v>&gt;</v>
      </c>
      <c r="BI357" s="86">
        <f t="shared" si="315"/>
        <v>341.0556640625</v>
      </c>
      <c r="BJ357" s="15">
        <f t="shared" si="316"/>
        <v>1</v>
      </c>
      <c r="BK357" s="15" t="str">
        <f t="shared" si="317"/>
        <v>Distance&lt;=379,83935546875 AND GEBR&lt;=0,715087890625 AND Speed&gt;18,9267578125 AND Speed&lt;=19,8076171875 AND Speed&lt;=21,949951171875 AND Distance&lt;=500,308837890625 AND Distance&gt;341,0556640625</v>
      </c>
      <c r="BM357"/>
      <c r="BN357"/>
      <c r="BO357"/>
    </row>
    <row r="358" spans="1:67">
      <c r="A358" s="15">
        <v>355</v>
      </c>
      <c r="B358" s="15">
        <v>-2</v>
      </c>
      <c r="C358" s="15">
        <v>-8192</v>
      </c>
      <c r="D358" s="15">
        <f t="shared" si="265"/>
        <v>-1</v>
      </c>
      <c r="E358" s="15">
        <f t="shared" si="266"/>
        <v>0</v>
      </c>
      <c r="F358" s="15">
        <f t="shared" si="267"/>
        <v>-1</v>
      </c>
      <c r="G358" s="15">
        <v>-1</v>
      </c>
      <c r="H358" s="15">
        <v>-1</v>
      </c>
      <c r="I358" s="15">
        <v>343</v>
      </c>
      <c r="J358" s="15">
        <v>9</v>
      </c>
      <c r="K358" s="15">
        <v>846</v>
      </c>
      <c r="L358" s="15">
        <v>341</v>
      </c>
      <c r="M358" s="15">
        <f t="shared" si="268"/>
        <v>8.3251953125E-2</v>
      </c>
      <c r="O358" s="86">
        <f t="shared" si="269"/>
        <v>846</v>
      </c>
      <c r="P358" s="86">
        <f t="shared" si="270"/>
        <v>0.13330078125</v>
      </c>
      <c r="Q358" s="86">
        <f t="shared" si="271"/>
        <v>658</v>
      </c>
      <c r="R358" s="86" t="b">
        <f t="shared" si="272"/>
        <v>0</v>
      </c>
      <c r="S358" s="86" t="str">
        <f t="shared" si="273"/>
        <v>Dummy Node</v>
      </c>
      <c r="T358" s="86" t="str">
        <f t="shared" si="274"/>
        <v>N/A</v>
      </c>
      <c r="U358" s="86" t="str">
        <f t="shared" si="275"/>
        <v>N/A</v>
      </c>
      <c r="V358" s="86">
        <f t="shared" si="276"/>
        <v>421</v>
      </c>
      <c r="W358" s="86" t="b">
        <f t="shared" si="277"/>
        <v>0</v>
      </c>
      <c r="X358" s="86" t="str">
        <f t="shared" si="278"/>
        <v>Dummy Node</v>
      </c>
      <c r="Y358" s="86" t="str">
        <f t="shared" si="279"/>
        <v>N/A</v>
      </c>
      <c r="Z358" s="86" t="str">
        <f t="shared" si="280"/>
        <v>N/A</v>
      </c>
      <c r="AA358" s="86">
        <f t="shared" si="281"/>
        <v>419</v>
      </c>
      <c r="AB358" s="86" t="b">
        <f t="shared" si="282"/>
        <v>1</v>
      </c>
      <c r="AC358" s="86" t="str">
        <f t="shared" si="283"/>
        <v>Distance</v>
      </c>
      <c r="AD358" s="86" t="str">
        <f t="shared" si="284"/>
        <v>&lt;=</v>
      </c>
      <c r="AE358" s="86">
        <f t="shared" si="285"/>
        <v>379.83935546875</v>
      </c>
      <c r="AF358" s="86">
        <f t="shared" si="286"/>
        <v>418</v>
      </c>
      <c r="AG358" s="86" t="b">
        <f t="shared" si="287"/>
        <v>1</v>
      </c>
      <c r="AH358" s="86" t="str">
        <f t="shared" si="288"/>
        <v>GEBR</v>
      </c>
      <c r="AI358" s="86" t="str">
        <f t="shared" si="289"/>
        <v>&lt;=</v>
      </c>
      <c r="AJ358" s="86">
        <f t="shared" si="290"/>
        <v>0.715087890625</v>
      </c>
      <c r="AK358" s="86">
        <f t="shared" si="291"/>
        <v>39</v>
      </c>
      <c r="AL358" s="86" t="b">
        <f t="shared" si="292"/>
        <v>0</v>
      </c>
      <c r="AM358" s="86" t="str">
        <f t="shared" si="293"/>
        <v>Speed</v>
      </c>
      <c r="AN358" s="86" t="str">
        <f t="shared" si="294"/>
        <v>&gt;</v>
      </c>
      <c r="AO358" s="86">
        <f t="shared" si="295"/>
        <v>18.9267578125</v>
      </c>
      <c r="AP358" s="86">
        <f t="shared" si="296"/>
        <v>9</v>
      </c>
      <c r="AQ358" s="86" t="b">
        <f t="shared" si="297"/>
        <v>1</v>
      </c>
      <c r="AR358" s="86" t="str">
        <f t="shared" si="298"/>
        <v>Speed</v>
      </c>
      <c r="AS358" s="86" t="str">
        <f t="shared" si="299"/>
        <v>&lt;=</v>
      </c>
      <c r="AT358" s="86">
        <f t="shared" si="300"/>
        <v>19.8076171875</v>
      </c>
      <c r="AU358" s="86">
        <f t="shared" si="301"/>
        <v>7</v>
      </c>
      <c r="AV358" s="86" t="b">
        <f t="shared" si="302"/>
        <v>1</v>
      </c>
      <c r="AW358" s="86" t="str">
        <f t="shared" si="303"/>
        <v>Speed</v>
      </c>
      <c r="AX358" s="86" t="str">
        <f t="shared" si="304"/>
        <v>&lt;=</v>
      </c>
      <c r="AY358" s="86">
        <f t="shared" si="305"/>
        <v>21.949951171875</v>
      </c>
      <c r="AZ358" s="86">
        <f t="shared" si="306"/>
        <v>2</v>
      </c>
      <c r="BA358" s="86" t="b">
        <f t="shared" si="307"/>
        <v>1</v>
      </c>
      <c r="BB358" s="86" t="str">
        <f t="shared" si="308"/>
        <v>Distance</v>
      </c>
      <c r="BC358" s="86" t="str">
        <f t="shared" si="309"/>
        <v>&lt;=</v>
      </c>
      <c r="BD358" s="86">
        <f t="shared" si="310"/>
        <v>500.308837890625</v>
      </c>
      <c r="BE358" s="86">
        <f t="shared" si="311"/>
        <v>0</v>
      </c>
      <c r="BF358" s="86" t="b">
        <f t="shared" si="312"/>
        <v>0</v>
      </c>
      <c r="BG358" s="86" t="str">
        <f t="shared" si="313"/>
        <v>Distance</v>
      </c>
      <c r="BH358" s="86" t="str">
        <f t="shared" si="314"/>
        <v>&gt;</v>
      </c>
      <c r="BI358" s="86">
        <f t="shared" si="315"/>
        <v>341.0556640625</v>
      </c>
      <c r="BJ358" s="15">
        <f t="shared" si="316"/>
        <v>1</v>
      </c>
      <c r="BK358" s="15" t="str">
        <f t="shared" si="317"/>
        <v>Distance&lt;=379,83935546875 AND GEBR&lt;=0,715087890625 AND Speed&gt;18,9267578125 AND Speed&lt;=19,8076171875 AND Speed&lt;=21,949951171875 AND Distance&lt;=500,308837890625 AND Distance&gt;341,0556640625</v>
      </c>
      <c r="BM358"/>
      <c r="BN358"/>
      <c r="BO358"/>
    </row>
    <row r="359" spans="1:67">
      <c r="A359" s="15">
        <v>356</v>
      </c>
      <c r="B359" s="15">
        <v>-2</v>
      </c>
      <c r="C359" s="15">
        <v>-8192</v>
      </c>
      <c r="D359" s="15">
        <f t="shared" si="265"/>
        <v>-1</v>
      </c>
      <c r="E359" s="15">
        <f t="shared" si="266"/>
        <v>0</v>
      </c>
      <c r="F359" s="15">
        <f t="shared" si="267"/>
        <v>-1</v>
      </c>
      <c r="G359" s="15">
        <v>-1</v>
      </c>
      <c r="H359" s="15">
        <v>-1</v>
      </c>
      <c r="I359" s="15">
        <v>343</v>
      </c>
      <c r="J359" s="15">
        <v>9</v>
      </c>
      <c r="K359" s="15">
        <v>847</v>
      </c>
      <c r="L359" s="15">
        <v>910</v>
      </c>
      <c r="M359" s="15">
        <f t="shared" si="268"/>
        <v>0.22216796875</v>
      </c>
      <c r="O359" s="86">
        <f t="shared" si="269"/>
        <v>847</v>
      </c>
      <c r="P359" s="86">
        <f t="shared" si="270"/>
        <v>0.333251953125</v>
      </c>
      <c r="Q359" s="86">
        <f t="shared" si="271"/>
        <v>659</v>
      </c>
      <c r="R359" s="86" t="b">
        <f t="shared" si="272"/>
        <v>1</v>
      </c>
      <c r="S359" s="86" t="str">
        <f t="shared" si="273"/>
        <v>Dummy Node</v>
      </c>
      <c r="T359" s="86" t="str">
        <f t="shared" si="274"/>
        <v>N/A</v>
      </c>
      <c r="U359" s="86" t="str">
        <f t="shared" si="275"/>
        <v>N/A</v>
      </c>
      <c r="V359" s="86">
        <f t="shared" si="276"/>
        <v>422</v>
      </c>
      <c r="W359" s="86" t="b">
        <f t="shared" si="277"/>
        <v>1</v>
      </c>
      <c r="X359" s="86" t="str">
        <f t="shared" si="278"/>
        <v>Dummy Node</v>
      </c>
      <c r="Y359" s="86" t="str">
        <f t="shared" si="279"/>
        <v>N/A</v>
      </c>
      <c r="Z359" s="86" t="str">
        <f t="shared" si="280"/>
        <v>N/A</v>
      </c>
      <c r="AA359" s="86">
        <f t="shared" si="281"/>
        <v>419</v>
      </c>
      <c r="AB359" s="86" t="b">
        <f t="shared" si="282"/>
        <v>0</v>
      </c>
      <c r="AC359" s="86" t="str">
        <f t="shared" si="283"/>
        <v>Distance</v>
      </c>
      <c r="AD359" s="86" t="str">
        <f t="shared" si="284"/>
        <v>&gt;</v>
      </c>
      <c r="AE359" s="86">
        <f t="shared" si="285"/>
        <v>379.83935546875</v>
      </c>
      <c r="AF359" s="86">
        <f t="shared" si="286"/>
        <v>418</v>
      </c>
      <c r="AG359" s="86" t="b">
        <f t="shared" si="287"/>
        <v>1</v>
      </c>
      <c r="AH359" s="86" t="str">
        <f t="shared" si="288"/>
        <v>GEBR</v>
      </c>
      <c r="AI359" s="86" t="str">
        <f t="shared" si="289"/>
        <v>&lt;=</v>
      </c>
      <c r="AJ359" s="86">
        <f t="shared" si="290"/>
        <v>0.715087890625</v>
      </c>
      <c r="AK359" s="86">
        <f t="shared" si="291"/>
        <v>39</v>
      </c>
      <c r="AL359" s="86" t="b">
        <f t="shared" si="292"/>
        <v>0</v>
      </c>
      <c r="AM359" s="86" t="str">
        <f t="shared" si="293"/>
        <v>Speed</v>
      </c>
      <c r="AN359" s="86" t="str">
        <f t="shared" si="294"/>
        <v>&gt;</v>
      </c>
      <c r="AO359" s="86">
        <f t="shared" si="295"/>
        <v>18.9267578125</v>
      </c>
      <c r="AP359" s="86">
        <f t="shared" si="296"/>
        <v>9</v>
      </c>
      <c r="AQ359" s="86" t="b">
        <f t="shared" si="297"/>
        <v>1</v>
      </c>
      <c r="AR359" s="86" t="str">
        <f t="shared" si="298"/>
        <v>Speed</v>
      </c>
      <c r="AS359" s="86" t="str">
        <f t="shared" si="299"/>
        <v>&lt;=</v>
      </c>
      <c r="AT359" s="86">
        <f t="shared" si="300"/>
        <v>19.8076171875</v>
      </c>
      <c r="AU359" s="86">
        <f t="shared" si="301"/>
        <v>7</v>
      </c>
      <c r="AV359" s="86" t="b">
        <f t="shared" si="302"/>
        <v>1</v>
      </c>
      <c r="AW359" s="86" t="str">
        <f t="shared" si="303"/>
        <v>Speed</v>
      </c>
      <c r="AX359" s="86" t="str">
        <f t="shared" si="304"/>
        <v>&lt;=</v>
      </c>
      <c r="AY359" s="86">
        <f t="shared" si="305"/>
        <v>21.949951171875</v>
      </c>
      <c r="AZ359" s="86">
        <f t="shared" si="306"/>
        <v>2</v>
      </c>
      <c r="BA359" s="86" t="b">
        <f t="shared" si="307"/>
        <v>1</v>
      </c>
      <c r="BB359" s="86" t="str">
        <f t="shared" si="308"/>
        <v>Distance</v>
      </c>
      <c r="BC359" s="86" t="str">
        <f t="shared" si="309"/>
        <v>&lt;=</v>
      </c>
      <c r="BD359" s="86">
        <f t="shared" si="310"/>
        <v>500.308837890625</v>
      </c>
      <c r="BE359" s="86">
        <f t="shared" si="311"/>
        <v>0</v>
      </c>
      <c r="BF359" s="86" t="b">
        <f t="shared" si="312"/>
        <v>0</v>
      </c>
      <c r="BG359" s="86" t="str">
        <f t="shared" si="313"/>
        <v>Distance</v>
      </c>
      <c r="BH359" s="86" t="str">
        <f t="shared" si="314"/>
        <v>&gt;</v>
      </c>
      <c r="BI359" s="86">
        <f t="shared" si="315"/>
        <v>341.0556640625</v>
      </c>
      <c r="BJ359" s="15">
        <f t="shared" si="316"/>
        <v>0</v>
      </c>
      <c r="BK359" s="15" t="str">
        <f t="shared" si="317"/>
        <v>Distance&gt;379,83935546875 AND GEBR&lt;=0,715087890625 AND Speed&gt;18,9267578125 AND Speed&lt;=19,8076171875 AND Speed&lt;=21,949951171875 AND Distance&lt;=500,308837890625 AND Distance&gt;341,0556640625</v>
      </c>
      <c r="BM359"/>
      <c r="BN359"/>
      <c r="BO359"/>
    </row>
    <row r="360" spans="1:67">
      <c r="A360" s="15">
        <v>357</v>
      </c>
      <c r="B360" s="15">
        <v>-2</v>
      </c>
      <c r="C360" s="15">
        <v>-8192</v>
      </c>
      <c r="D360" s="15">
        <f t="shared" si="265"/>
        <v>-1</v>
      </c>
      <c r="E360" s="15">
        <f t="shared" si="266"/>
        <v>0</v>
      </c>
      <c r="F360" s="15">
        <f t="shared" si="267"/>
        <v>-1</v>
      </c>
      <c r="G360" s="15">
        <v>605</v>
      </c>
      <c r="H360" s="15">
        <v>606</v>
      </c>
      <c r="I360" s="15">
        <v>48</v>
      </c>
      <c r="J360" s="15">
        <v>7</v>
      </c>
      <c r="K360" s="15">
        <v>848</v>
      </c>
      <c r="L360" s="15">
        <v>910</v>
      </c>
      <c r="M360" s="15">
        <f t="shared" si="268"/>
        <v>0.22216796875</v>
      </c>
      <c r="O360" s="86">
        <f t="shared" si="269"/>
        <v>848</v>
      </c>
      <c r="P360" s="86">
        <f t="shared" si="270"/>
        <v>0.333251953125</v>
      </c>
      <c r="Q360" s="86">
        <f t="shared" si="271"/>
        <v>659</v>
      </c>
      <c r="R360" s="86" t="b">
        <f t="shared" si="272"/>
        <v>0</v>
      </c>
      <c r="S360" s="86" t="str">
        <f t="shared" si="273"/>
        <v>Dummy Node</v>
      </c>
      <c r="T360" s="86" t="str">
        <f t="shared" si="274"/>
        <v>N/A</v>
      </c>
      <c r="U360" s="86" t="str">
        <f t="shared" si="275"/>
        <v>N/A</v>
      </c>
      <c r="V360" s="86">
        <f t="shared" si="276"/>
        <v>422</v>
      </c>
      <c r="W360" s="86" t="b">
        <f t="shared" si="277"/>
        <v>1</v>
      </c>
      <c r="X360" s="86" t="str">
        <f t="shared" si="278"/>
        <v>Dummy Node</v>
      </c>
      <c r="Y360" s="86" t="str">
        <f t="shared" si="279"/>
        <v>N/A</v>
      </c>
      <c r="Z360" s="86" t="str">
        <f t="shared" si="280"/>
        <v>N/A</v>
      </c>
      <c r="AA360" s="86">
        <f t="shared" si="281"/>
        <v>419</v>
      </c>
      <c r="AB360" s="86" t="b">
        <f t="shared" si="282"/>
        <v>0</v>
      </c>
      <c r="AC360" s="86" t="str">
        <f t="shared" si="283"/>
        <v>Distance</v>
      </c>
      <c r="AD360" s="86" t="str">
        <f t="shared" si="284"/>
        <v>&gt;</v>
      </c>
      <c r="AE360" s="86">
        <f t="shared" si="285"/>
        <v>379.83935546875</v>
      </c>
      <c r="AF360" s="86">
        <f t="shared" si="286"/>
        <v>418</v>
      </c>
      <c r="AG360" s="86" t="b">
        <f t="shared" si="287"/>
        <v>1</v>
      </c>
      <c r="AH360" s="86" t="str">
        <f t="shared" si="288"/>
        <v>GEBR</v>
      </c>
      <c r="AI360" s="86" t="str">
        <f t="shared" si="289"/>
        <v>&lt;=</v>
      </c>
      <c r="AJ360" s="86">
        <f t="shared" si="290"/>
        <v>0.715087890625</v>
      </c>
      <c r="AK360" s="86">
        <f t="shared" si="291"/>
        <v>39</v>
      </c>
      <c r="AL360" s="86" t="b">
        <f t="shared" si="292"/>
        <v>0</v>
      </c>
      <c r="AM360" s="86" t="str">
        <f t="shared" si="293"/>
        <v>Speed</v>
      </c>
      <c r="AN360" s="86" t="str">
        <f t="shared" si="294"/>
        <v>&gt;</v>
      </c>
      <c r="AO360" s="86">
        <f t="shared" si="295"/>
        <v>18.9267578125</v>
      </c>
      <c r="AP360" s="86">
        <f t="shared" si="296"/>
        <v>9</v>
      </c>
      <c r="AQ360" s="86" t="b">
        <f t="shared" si="297"/>
        <v>1</v>
      </c>
      <c r="AR360" s="86" t="str">
        <f t="shared" si="298"/>
        <v>Speed</v>
      </c>
      <c r="AS360" s="86" t="str">
        <f t="shared" si="299"/>
        <v>&lt;=</v>
      </c>
      <c r="AT360" s="86">
        <f t="shared" si="300"/>
        <v>19.8076171875</v>
      </c>
      <c r="AU360" s="86">
        <f t="shared" si="301"/>
        <v>7</v>
      </c>
      <c r="AV360" s="86" t="b">
        <f t="shared" si="302"/>
        <v>1</v>
      </c>
      <c r="AW360" s="86" t="str">
        <f t="shared" si="303"/>
        <v>Speed</v>
      </c>
      <c r="AX360" s="86" t="str">
        <f t="shared" si="304"/>
        <v>&lt;=</v>
      </c>
      <c r="AY360" s="86">
        <f t="shared" si="305"/>
        <v>21.949951171875</v>
      </c>
      <c r="AZ360" s="86">
        <f t="shared" si="306"/>
        <v>2</v>
      </c>
      <c r="BA360" s="86" t="b">
        <f t="shared" si="307"/>
        <v>1</v>
      </c>
      <c r="BB360" s="86" t="str">
        <f t="shared" si="308"/>
        <v>Distance</v>
      </c>
      <c r="BC360" s="86" t="str">
        <f t="shared" si="309"/>
        <v>&lt;=</v>
      </c>
      <c r="BD360" s="86">
        <f t="shared" si="310"/>
        <v>500.308837890625</v>
      </c>
      <c r="BE360" s="86">
        <f t="shared" si="311"/>
        <v>0</v>
      </c>
      <c r="BF360" s="86" t="b">
        <f t="shared" si="312"/>
        <v>0</v>
      </c>
      <c r="BG360" s="86" t="str">
        <f t="shared" si="313"/>
        <v>Distance</v>
      </c>
      <c r="BH360" s="86" t="str">
        <f t="shared" si="314"/>
        <v>&gt;</v>
      </c>
      <c r="BI360" s="86">
        <f t="shared" si="315"/>
        <v>341.0556640625</v>
      </c>
      <c r="BJ360" s="15">
        <f t="shared" si="316"/>
        <v>0</v>
      </c>
      <c r="BK360" s="15" t="str">
        <f t="shared" si="317"/>
        <v>Distance&gt;379,83935546875 AND GEBR&lt;=0,715087890625 AND Speed&gt;18,9267578125 AND Speed&lt;=19,8076171875 AND Speed&lt;=21,949951171875 AND Distance&lt;=500,308837890625 AND Distance&gt;341,0556640625</v>
      </c>
      <c r="BM360"/>
      <c r="BN360"/>
      <c r="BO360"/>
    </row>
    <row r="361" spans="1:67">
      <c r="A361" s="15">
        <v>358</v>
      </c>
      <c r="B361" s="15">
        <v>-2</v>
      </c>
      <c r="C361" s="15">
        <v>-8192</v>
      </c>
      <c r="D361" s="15">
        <f t="shared" si="265"/>
        <v>-1</v>
      </c>
      <c r="E361" s="15">
        <f t="shared" si="266"/>
        <v>0</v>
      </c>
      <c r="F361" s="15">
        <f t="shared" si="267"/>
        <v>-1</v>
      </c>
      <c r="G361" s="15">
        <v>607</v>
      </c>
      <c r="H361" s="15">
        <v>608</v>
      </c>
      <c r="I361" s="15">
        <v>48</v>
      </c>
      <c r="J361" s="15">
        <v>7</v>
      </c>
      <c r="K361" s="15">
        <v>849</v>
      </c>
      <c r="L361" s="15">
        <v>1365</v>
      </c>
      <c r="M361" s="15">
        <f t="shared" si="268"/>
        <v>0.333251953125</v>
      </c>
      <c r="O361" s="86">
        <f t="shared" si="269"/>
        <v>849</v>
      </c>
      <c r="P361" s="86">
        <f t="shared" si="270"/>
        <v>0.333251953125</v>
      </c>
      <c r="Q361" s="86">
        <f t="shared" si="271"/>
        <v>660</v>
      </c>
      <c r="R361" s="86" t="b">
        <f t="shared" si="272"/>
        <v>1</v>
      </c>
      <c r="S361" s="86" t="str">
        <f t="shared" si="273"/>
        <v>Dummy Node</v>
      </c>
      <c r="T361" s="86" t="str">
        <f t="shared" si="274"/>
        <v>N/A</v>
      </c>
      <c r="U361" s="86" t="str">
        <f t="shared" si="275"/>
        <v>N/A</v>
      </c>
      <c r="V361" s="86">
        <f t="shared" si="276"/>
        <v>422</v>
      </c>
      <c r="W361" s="86" t="b">
        <f t="shared" si="277"/>
        <v>0</v>
      </c>
      <c r="X361" s="86" t="str">
        <f t="shared" si="278"/>
        <v>Dummy Node</v>
      </c>
      <c r="Y361" s="86" t="str">
        <f t="shared" si="279"/>
        <v>N/A</v>
      </c>
      <c r="Z361" s="86" t="str">
        <f t="shared" si="280"/>
        <v>N/A</v>
      </c>
      <c r="AA361" s="86">
        <f t="shared" si="281"/>
        <v>419</v>
      </c>
      <c r="AB361" s="86" t="b">
        <f t="shared" si="282"/>
        <v>0</v>
      </c>
      <c r="AC361" s="86" t="str">
        <f t="shared" si="283"/>
        <v>Distance</v>
      </c>
      <c r="AD361" s="86" t="str">
        <f t="shared" si="284"/>
        <v>&gt;</v>
      </c>
      <c r="AE361" s="86">
        <f t="shared" si="285"/>
        <v>379.83935546875</v>
      </c>
      <c r="AF361" s="86">
        <f t="shared" si="286"/>
        <v>418</v>
      </c>
      <c r="AG361" s="86" t="b">
        <f t="shared" si="287"/>
        <v>1</v>
      </c>
      <c r="AH361" s="86" t="str">
        <f t="shared" si="288"/>
        <v>GEBR</v>
      </c>
      <c r="AI361" s="86" t="str">
        <f t="shared" si="289"/>
        <v>&lt;=</v>
      </c>
      <c r="AJ361" s="86">
        <f t="shared" si="290"/>
        <v>0.715087890625</v>
      </c>
      <c r="AK361" s="86">
        <f t="shared" si="291"/>
        <v>39</v>
      </c>
      <c r="AL361" s="86" t="b">
        <f t="shared" si="292"/>
        <v>0</v>
      </c>
      <c r="AM361" s="86" t="str">
        <f t="shared" si="293"/>
        <v>Speed</v>
      </c>
      <c r="AN361" s="86" t="str">
        <f t="shared" si="294"/>
        <v>&gt;</v>
      </c>
      <c r="AO361" s="86">
        <f t="shared" si="295"/>
        <v>18.9267578125</v>
      </c>
      <c r="AP361" s="86">
        <f t="shared" si="296"/>
        <v>9</v>
      </c>
      <c r="AQ361" s="86" t="b">
        <f t="shared" si="297"/>
        <v>1</v>
      </c>
      <c r="AR361" s="86" t="str">
        <f t="shared" si="298"/>
        <v>Speed</v>
      </c>
      <c r="AS361" s="86" t="str">
        <f t="shared" si="299"/>
        <v>&lt;=</v>
      </c>
      <c r="AT361" s="86">
        <f t="shared" si="300"/>
        <v>19.8076171875</v>
      </c>
      <c r="AU361" s="86">
        <f t="shared" si="301"/>
        <v>7</v>
      </c>
      <c r="AV361" s="86" t="b">
        <f t="shared" si="302"/>
        <v>1</v>
      </c>
      <c r="AW361" s="86" t="str">
        <f t="shared" si="303"/>
        <v>Speed</v>
      </c>
      <c r="AX361" s="86" t="str">
        <f t="shared" si="304"/>
        <v>&lt;=</v>
      </c>
      <c r="AY361" s="86">
        <f t="shared" si="305"/>
        <v>21.949951171875</v>
      </c>
      <c r="AZ361" s="86">
        <f t="shared" si="306"/>
        <v>2</v>
      </c>
      <c r="BA361" s="86" t="b">
        <f t="shared" si="307"/>
        <v>1</v>
      </c>
      <c r="BB361" s="86" t="str">
        <f t="shared" si="308"/>
        <v>Distance</v>
      </c>
      <c r="BC361" s="86" t="str">
        <f t="shared" si="309"/>
        <v>&lt;=</v>
      </c>
      <c r="BD361" s="86">
        <f t="shared" si="310"/>
        <v>500.308837890625</v>
      </c>
      <c r="BE361" s="86">
        <f t="shared" si="311"/>
        <v>0</v>
      </c>
      <c r="BF361" s="86" t="b">
        <f t="shared" si="312"/>
        <v>0</v>
      </c>
      <c r="BG361" s="86" t="str">
        <f t="shared" si="313"/>
        <v>Distance</v>
      </c>
      <c r="BH361" s="86" t="str">
        <f t="shared" si="314"/>
        <v>&gt;</v>
      </c>
      <c r="BI361" s="86">
        <f t="shared" si="315"/>
        <v>341.0556640625</v>
      </c>
      <c r="BJ361" s="15">
        <f t="shared" si="316"/>
        <v>0</v>
      </c>
      <c r="BK361" s="15" t="str">
        <f t="shared" si="317"/>
        <v>Distance&gt;379,83935546875 AND GEBR&lt;=0,715087890625 AND Speed&gt;18,9267578125 AND Speed&lt;=19,8076171875 AND Speed&lt;=21,949951171875 AND Distance&lt;=500,308837890625 AND Distance&gt;341,0556640625</v>
      </c>
      <c r="BM361"/>
      <c r="BN361"/>
      <c r="BO361"/>
    </row>
    <row r="362" spans="1:67">
      <c r="A362" s="15">
        <v>359</v>
      </c>
      <c r="B362" s="15">
        <v>-2</v>
      </c>
      <c r="C362" s="15">
        <v>-8192</v>
      </c>
      <c r="D362" s="15">
        <f t="shared" si="265"/>
        <v>-1</v>
      </c>
      <c r="E362" s="15">
        <f t="shared" si="266"/>
        <v>0</v>
      </c>
      <c r="F362" s="15">
        <f t="shared" si="267"/>
        <v>-1</v>
      </c>
      <c r="G362" s="15">
        <v>-1</v>
      </c>
      <c r="H362" s="15">
        <v>-1</v>
      </c>
      <c r="I362" s="15">
        <v>188</v>
      </c>
      <c r="J362" s="15">
        <v>9</v>
      </c>
      <c r="K362" s="15">
        <v>850</v>
      </c>
      <c r="L362" s="15">
        <v>7</v>
      </c>
      <c r="M362" s="15">
        <f t="shared" si="268"/>
        <v>1.708984375E-3</v>
      </c>
      <c r="O362" s="86">
        <f t="shared" si="269"/>
        <v>850</v>
      </c>
      <c r="P362" s="86">
        <f t="shared" si="270"/>
        <v>0.333251953125</v>
      </c>
      <c r="Q362" s="86">
        <f t="shared" si="271"/>
        <v>660</v>
      </c>
      <c r="R362" s="86" t="b">
        <f t="shared" si="272"/>
        <v>0</v>
      </c>
      <c r="S362" s="86" t="str">
        <f t="shared" si="273"/>
        <v>Dummy Node</v>
      </c>
      <c r="T362" s="86" t="str">
        <f t="shared" si="274"/>
        <v>N/A</v>
      </c>
      <c r="U362" s="86" t="str">
        <f t="shared" si="275"/>
        <v>N/A</v>
      </c>
      <c r="V362" s="86">
        <f t="shared" si="276"/>
        <v>422</v>
      </c>
      <c r="W362" s="86" t="b">
        <f t="shared" si="277"/>
        <v>0</v>
      </c>
      <c r="X362" s="86" t="str">
        <f t="shared" si="278"/>
        <v>Dummy Node</v>
      </c>
      <c r="Y362" s="86" t="str">
        <f t="shared" si="279"/>
        <v>N/A</v>
      </c>
      <c r="Z362" s="86" t="str">
        <f t="shared" si="280"/>
        <v>N/A</v>
      </c>
      <c r="AA362" s="86">
        <f t="shared" si="281"/>
        <v>419</v>
      </c>
      <c r="AB362" s="86" t="b">
        <f t="shared" si="282"/>
        <v>0</v>
      </c>
      <c r="AC362" s="86" t="str">
        <f t="shared" si="283"/>
        <v>Distance</v>
      </c>
      <c r="AD362" s="86" t="str">
        <f t="shared" si="284"/>
        <v>&gt;</v>
      </c>
      <c r="AE362" s="86">
        <f t="shared" si="285"/>
        <v>379.83935546875</v>
      </c>
      <c r="AF362" s="86">
        <f t="shared" si="286"/>
        <v>418</v>
      </c>
      <c r="AG362" s="86" t="b">
        <f t="shared" si="287"/>
        <v>1</v>
      </c>
      <c r="AH362" s="86" t="str">
        <f t="shared" si="288"/>
        <v>GEBR</v>
      </c>
      <c r="AI362" s="86" t="str">
        <f t="shared" si="289"/>
        <v>&lt;=</v>
      </c>
      <c r="AJ362" s="86">
        <f t="shared" si="290"/>
        <v>0.715087890625</v>
      </c>
      <c r="AK362" s="86">
        <f t="shared" si="291"/>
        <v>39</v>
      </c>
      <c r="AL362" s="86" t="b">
        <f t="shared" si="292"/>
        <v>0</v>
      </c>
      <c r="AM362" s="86" t="str">
        <f t="shared" si="293"/>
        <v>Speed</v>
      </c>
      <c r="AN362" s="86" t="str">
        <f t="shared" si="294"/>
        <v>&gt;</v>
      </c>
      <c r="AO362" s="86">
        <f t="shared" si="295"/>
        <v>18.9267578125</v>
      </c>
      <c r="AP362" s="86">
        <f t="shared" si="296"/>
        <v>9</v>
      </c>
      <c r="AQ362" s="86" t="b">
        <f t="shared" si="297"/>
        <v>1</v>
      </c>
      <c r="AR362" s="86" t="str">
        <f t="shared" si="298"/>
        <v>Speed</v>
      </c>
      <c r="AS362" s="86" t="str">
        <f t="shared" si="299"/>
        <v>&lt;=</v>
      </c>
      <c r="AT362" s="86">
        <f t="shared" si="300"/>
        <v>19.8076171875</v>
      </c>
      <c r="AU362" s="86">
        <f t="shared" si="301"/>
        <v>7</v>
      </c>
      <c r="AV362" s="86" t="b">
        <f t="shared" si="302"/>
        <v>1</v>
      </c>
      <c r="AW362" s="86" t="str">
        <f t="shared" si="303"/>
        <v>Speed</v>
      </c>
      <c r="AX362" s="86" t="str">
        <f t="shared" si="304"/>
        <v>&lt;=</v>
      </c>
      <c r="AY362" s="86">
        <f t="shared" si="305"/>
        <v>21.949951171875</v>
      </c>
      <c r="AZ362" s="86">
        <f t="shared" si="306"/>
        <v>2</v>
      </c>
      <c r="BA362" s="86" t="b">
        <f t="shared" si="307"/>
        <v>1</v>
      </c>
      <c r="BB362" s="86" t="str">
        <f t="shared" si="308"/>
        <v>Distance</v>
      </c>
      <c r="BC362" s="86" t="str">
        <f t="shared" si="309"/>
        <v>&lt;=</v>
      </c>
      <c r="BD362" s="86">
        <f t="shared" si="310"/>
        <v>500.308837890625</v>
      </c>
      <c r="BE362" s="86">
        <f t="shared" si="311"/>
        <v>0</v>
      </c>
      <c r="BF362" s="86" t="b">
        <f t="shared" si="312"/>
        <v>0</v>
      </c>
      <c r="BG362" s="86" t="str">
        <f t="shared" si="313"/>
        <v>Distance</v>
      </c>
      <c r="BH362" s="86" t="str">
        <f t="shared" si="314"/>
        <v>&gt;</v>
      </c>
      <c r="BI362" s="86">
        <f t="shared" si="315"/>
        <v>341.0556640625</v>
      </c>
      <c r="BJ362" s="15">
        <f t="shared" si="316"/>
        <v>0</v>
      </c>
      <c r="BK362" s="15" t="str">
        <f t="shared" si="317"/>
        <v>Distance&gt;379,83935546875 AND GEBR&lt;=0,715087890625 AND Speed&gt;18,9267578125 AND Speed&lt;=19,8076171875 AND Speed&lt;=21,949951171875 AND Distance&lt;=500,308837890625 AND Distance&gt;341,0556640625</v>
      </c>
      <c r="BM362"/>
      <c r="BN362"/>
      <c r="BO362"/>
    </row>
    <row r="363" spans="1:67">
      <c r="A363" s="15">
        <v>360</v>
      </c>
      <c r="B363" s="15">
        <v>-2</v>
      </c>
      <c r="C363" s="15">
        <v>-8192</v>
      </c>
      <c r="D363" s="15">
        <f t="shared" si="265"/>
        <v>-1</v>
      </c>
      <c r="E363" s="15">
        <f t="shared" si="266"/>
        <v>0</v>
      </c>
      <c r="F363" s="15">
        <f t="shared" si="267"/>
        <v>-1</v>
      </c>
      <c r="G363" s="15">
        <v>-1</v>
      </c>
      <c r="H363" s="15">
        <v>-1</v>
      </c>
      <c r="I363" s="15">
        <v>188</v>
      </c>
      <c r="J363" s="15">
        <v>9</v>
      </c>
      <c r="K363" s="15">
        <v>851</v>
      </c>
      <c r="L363" s="15">
        <v>210</v>
      </c>
      <c r="M363" s="15">
        <f t="shared" si="268"/>
        <v>5.126953125E-2</v>
      </c>
      <c r="O363" s="86">
        <f t="shared" si="269"/>
        <v>851</v>
      </c>
      <c r="P363" s="86">
        <f t="shared" si="270"/>
        <v>0</v>
      </c>
      <c r="Q363" s="86">
        <f t="shared" si="271"/>
        <v>661</v>
      </c>
      <c r="R363" s="86" t="b">
        <f t="shared" si="272"/>
        <v>1</v>
      </c>
      <c r="S363" s="86" t="str">
        <f t="shared" si="273"/>
        <v>Dummy Node</v>
      </c>
      <c r="T363" s="86" t="str">
        <f t="shared" si="274"/>
        <v>N/A</v>
      </c>
      <c r="U363" s="86" t="str">
        <f t="shared" si="275"/>
        <v>N/A</v>
      </c>
      <c r="V363" s="86">
        <f t="shared" si="276"/>
        <v>423</v>
      </c>
      <c r="W363" s="86" t="b">
        <f t="shared" si="277"/>
        <v>1</v>
      </c>
      <c r="X363" s="86" t="str">
        <f t="shared" si="278"/>
        <v>Dummy Node</v>
      </c>
      <c r="Y363" s="86" t="str">
        <f t="shared" si="279"/>
        <v>N/A</v>
      </c>
      <c r="Z363" s="86" t="str">
        <f t="shared" si="280"/>
        <v>N/A</v>
      </c>
      <c r="AA363" s="86">
        <f t="shared" si="281"/>
        <v>151</v>
      </c>
      <c r="AB363" s="86" t="b">
        <f t="shared" si="282"/>
        <v>1</v>
      </c>
      <c r="AC363" s="86" t="str">
        <f t="shared" si="283"/>
        <v>Distance</v>
      </c>
      <c r="AD363" s="86" t="str">
        <f t="shared" si="284"/>
        <v>&lt;=</v>
      </c>
      <c r="AE363" s="86">
        <f t="shared" si="285"/>
        <v>120.16064453125</v>
      </c>
      <c r="AF363" s="86">
        <f t="shared" si="286"/>
        <v>51</v>
      </c>
      <c r="AG363" s="86" t="b">
        <f t="shared" si="287"/>
        <v>1</v>
      </c>
      <c r="AH363" s="86" t="str">
        <f t="shared" si="288"/>
        <v>Distance</v>
      </c>
      <c r="AI363" s="86" t="str">
        <f t="shared" si="289"/>
        <v>&lt;=</v>
      </c>
      <c r="AJ363" s="86">
        <f t="shared" si="290"/>
        <v>122.067626953125</v>
      </c>
      <c r="AK363" s="86">
        <f t="shared" si="291"/>
        <v>49</v>
      </c>
      <c r="AL363" s="86" t="b">
        <f t="shared" si="292"/>
        <v>1</v>
      </c>
      <c r="AM363" s="86" t="str">
        <f t="shared" si="293"/>
        <v>Distance</v>
      </c>
      <c r="AN363" s="86" t="str">
        <f t="shared" si="294"/>
        <v>&lt;=</v>
      </c>
      <c r="AO363" s="86">
        <f t="shared" si="295"/>
        <v>150.097412109375</v>
      </c>
      <c r="AP363" s="86">
        <f t="shared" si="296"/>
        <v>13</v>
      </c>
      <c r="AQ363" s="86" t="b">
        <f t="shared" si="297"/>
        <v>1</v>
      </c>
      <c r="AR363" s="86" t="str">
        <f t="shared" si="298"/>
        <v>Speed</v>
      </c>
      <c r="AS363" s="86" t="str">
        <f t="shared" si="299"/>
        <v>&lt;=</v>
      </c>
      <c r="AT363" s="86">
        <f t="shared" si="300"/>
        <v>15.086181640625</v>
      </c>
      <c r="AU363" s="86">
        <f t="shared" si="301"/>
        <v>4</v>
      </c>
      <c r="AV363" s="86" t="b">
        <f t="shared" si="302"/>
        <v>1</v>
      </c>
      <c r="AW363" s="86" t="str">
        <f t="shared" si="303"/>
        <v>Distance</v>
      </c>
      <c r="AX363" s="86" t="str">
        <f t="shared" si="304"/>
        <v>&lt;=</v>
      </c>
      <c r="AY363" s="86">
        <f t="shared" si="305"/>
        <v>211.703369140625</v>
      </c>
      <c r="AZ363" s="86">
        <f t="shared" si="306"/>
        <v>1</v>
      </c>
      <c r="BA363" s="86" t="b">
        <f t="shared" si="307"/>
        <v>0</v>
      </c>
      <c r="BB363" s="86" t="str">
        <f t="shared" si="308"/>
        <v>Speed</v>
      </c>
      <c r="BC363" s="86" t="str">
        <f t="shared" si="309"/>
        <v>&gt;</v>
      </c>
      <c r="BD363" s="86">
        <f t="shared" si="310"/>
        <v>12.778564453125</v>
      </c>
      <c r="BE363" s="86">
        <f t="shared" si="311"/>
        <v>0</v>
      </c>
      <c r="BF363" s="86" t="b">
        <f t="shared" si="312"/>
        <v>1</v>
      </c>
      <c r="BG363" s="86" t="str">
        <f t="shared" si="313"/>
        <v>Distance</v>
      </c>
      <c r="BH363" s="86" t="str">
        <f t="shared" si="314"/>
        <v>&lt;=</v>
      </c>
      <c r="BI363" s="86">
        <f t="shared" si="315"/>
        <v>341.0556640625</v>
      </c>
      <c r="BJ363" s="15">
        <f t="shared" si="316"/>
        <v>1</v>
      </c>
      <c r="BK363" s="15" t="str">
        <f t="shared" si="317"/>
        <v>Distance&lt;=120,16064453125 AND Distance&lt;=122,067626953125 AND Distance&lt;=150,097412109375 AND Speed&lt;=15,086181640625 AND Distance&lt;=211,703369140625 AND Speed&gt;12,778564453125 AND Distance&lt;=341,0556640625</v>
      </c>
      <c r="BM363"/>
      <c r="BN363"/>
      <c r="BO363"/>
    </row>
    <row r="364" spans="1:67">
      <c r="A364" s="15">
        <v>361</v>
      </c>
      <c r="B364" s="15">
        <v>0</v>
      </c>
      <c r="C364" s="15">
        <v>1535835</v>
      </c>
      <c r="D364" s="15">
        <f t="shared" si="265"/>
        <v>374</v>
      </c>
      <c r="E364" s="15">
        <f t="shared" si="266"/>
        <v>3931</v>
      </c>
      <c r="F364" s="15">
        <f t="shared" si="267"/>
        <v>374.959716796875</v>
      </c>
      <c r="G364" s="15">
        <v>363</v>
      </c>
      <c r="H364" s="15">
        <v>364</v>
      </c>
      <c r="I364" s="15">
        <v>223</v>
      </c>
      <c r="J364" s="15">
        <v>8</v>
      </c>
      <c r="K364" s="15">
        <v>852</v>
      </c>
      <c r="L364" s="15">
        <v>248</v>
      </c>
      <c r="M364" s="15">
        <f t="shared" si="268"/>
        <v>6.0546875E-2</v>
      </c>
      <c r="O364" s="86">
        <f t="shared" si="269"/>
        <v>852</v>
      </c>
      <c r="P364" s="86">
        <f t="shared" si="270"/>
        <v>0</v>
      </c>
      <c r="Q364" s="86">
        <f t="shared" si="271"/>
        <v>661</v>
      </c>
      <c r="R364" s="86" t="b">
        <f t="shared" si="272"/>
        <v>0</v>
      </c>
      <c r="S364" s="86" t="str">
        <f t="shared" si="273"/>
        <v>Dummy Node</v>
      </c>
      <c r="T364" s="86" t="str">
        <f t="shared" si="274"/>
        <v>N/A</v>
      </c>
      <c r="U364" s="86" t="str">
        <f t="shared" si="275"/>
        <v>N/A</v>
      </c>
      <c r="V364" s="86">
        <f t="shared" si="276"/>
        <v>423</v>
      </c>
      <c r="W364" s="86" t="b">
        <f t="shared" si="277"/>
        <v>1</v>
      </c>
      <c r="X364" s="86" t="str">
        <f t="shared" si="278"/>
        <v>Dummy Node</v>
      </c>
      <c r="Y364" s="86" t="str">
        <f t="shared" si="279"/>
        <v>N/A</v>
      </c>
      <c r="Z364" s="86" t="str">
        <f t="shared" si="280"/>
        <v>N/A</v>
      </c>
      <c r="AA364" s="86">
        <f t="shared" si="281"/>
        <v>151</v>
      </c>
      <c r="AB364" s="86" t="b">
        <f t="shared" si="282"/>
        <v>1</v>
      </c>
      <c r="AC364" s="86" t="str">
        <f t="shared" si="283"/>
        <v>Distance</v>
      </c>
      <c r="AD364" s="86" t="str">
        <f t="shared" si="284"/>
        <v>&lt;=</v>
      </c>
      <c r="AE364" s="86">
        <f t="shared" si="285"/>
        <v>120.16064453125</v>
      </c>
      <c r="AF364" s="86">
        <f t="shared" si="286"/>
        <v>51</v>
      </c>
      <c r="AG364" s="86" t="b">
        <f t="shared" si="287"/>
        <v>1</v>
      </c>
      <c r="AH364" s="86" t="str">
        <f t="shared" si="288"/>
        <v>Distance</v>
      </c>
      <c r="AI364" s="86" t="str">
        <f t="shared" si="289"/>
        <v>&lt;=</v>
      </c>
      <c r="AJ364" s="86">
        <f t="shared" si="290"/>
        <v>122.067626953125</v>
      </c>
      <c r="AK364" s="86">
        <f t="shared" si="291"/>
        <v>49</v>
      </c>
      <c r="AL364" s="86" t="b">
        <f t="shared" si="292"/>
        <v>1</v>
      </c>
      <c r="AM364" s="86" t="str">
        <f t="shared" si="293"/>
        <v>Distance</v>
      </c>
      <c r="AN364" s="86" t="str">
        <f t="shared" si="294"/>
        <v>&lt;=</v>
      </c>
      <c r="AO364" s="86">
        <f t="shared" si="295"/>
        <v>150.097412109375</v>
      </c>
      <c r="AP364" s="86">
        <f t="shared" si="296"/>
        <v>13</v>
      </c>
      <c r="AQ364" s="86" t="b">
        <f t="shared" si="297"/>
        <v>1</v>
      </c>
      <c r="AR364" s="86" t="str">
        <f t="shared" si="298"/>
        <v>Speed</v>
      </c>
      <c r="AS364" s="86" t="str">
        <f t="shared" si="299"/>
        <v>&lt;=</v>
      </c>
      <c r="AT364" s="86">
        <f t="shared" si="300"/>
        <v>15.086181640625</v>
      </c>
      <c r="AU364" s="86">
        <f t="shared" si="301"/>
        <v>4</v>
      </c>
      <c r="AV364" s="86" t="b">
        <f t="shared" si="302"/>
        <v>1</v>
      </c>
      <c r="AW364" s="86" t="str">
        <f t="shared" si="303"/>
        <v>Distance</v>
      </c>
      <c r="AX364" s="86" t="str">
        <f t="shared" si="304"/>
        <v>&lt;=</v>
      </c>
      <c r="AY364" s="86">
        <f t="shared" si="305"/>
        <v>211.703369140625</v>
      </c>
      <c r="AZ364" s="86">
        <f t="shared" si="306"/>
        <v>1</v>
      </c>
      <c r="BA364" s="86" t="b">
        <f t="shared" si="307"/>
        <v>0</v>
      </c>
      <c r="BB364" s="86" t="str">
        <f t="shared" si="308"/>
        <v>Speed</v>
      </c>
      <c r="BC364" s="86" t="str">
        <f t="shared" si="309"/>
        <v>&gt;</v>
      </c>
      <c r="BD364" s="86">
        <f t="shared" si="310"/>
        <v>12.778564453125</v>
      </c>
      <c r="BE364" s="86">
        <f t="shared" si="311"/>
        <v>0</v>
      </c>
      <c r="BF364" s="86" t="b">
        <f t="shared" si="312"/>
        <v>1</v>
      </c>
      <c r="BG364" s="86" t="str">
        <f t="shared" si="313"/>
        <v>Distance</v>
      </c>
      <c r="BH364" s="86" t="str">
        <f t="shared" si="314"/>
        <v>&lt;=</v>
      </c>
      <c r="BI364" s="86">
        <f t="shared" si="315"/>
        <v>341.0556640625</v>
      </c>
      <c r="BJ364" s="15">
        <f t="shared" si="316"/>
        <v>1</v>
      </c>
      <c r="BK364" s="15" t="str">
        <f t="shared" si="317"/>
        <v>Distance&lt;=120,16064453125 AND Distance&lt;=122,067626953125 AND Distance&lt;=150,097412109375 AND Speed&lt;=15,086181640625 AND Distance&lt;=211,703369140625 AND Speed&gt;12,778564453125 AND Distance&lt;=341,0556640625</v>
      </c>
      <c r="BM364"/>
      <c r="BN364"/>
      <c r="BO364"/>
    </row>
    <row r="365" spans="1:67">
      <c r="A365" s="15">
        <v>362</v>
      </c>
      <c r="B365" s="15">
        <v>-2</v>
      </c>
      <c r="C365" s="15">
        <v>-8192</v>
      </c>
      <c r="D365" s="15">
        <f t="shared" si="265"/>
        <v>-1</v>
      </c>
      <c r="E365" s="15">
        <f t="shared" si="266"/>
        <v>0</v>
      </c>
      <c r="F365" s="15">
        <f t="shared" si="267"/>
        <v>-1</v>
      </c>
      <c r="G365" s="15">
        <v>609</v>
      </c>
      <c r="H365" s="15">
        <v>610</v>
      </c>
      <c r="I365" s="15">
        <v>223</v>
      </c>
      <c r="J365" s="15">
        <v>8</v>
      </c>
      <c r="K365" s="15">
        <v>853</v>
      </c>
      <c r="L365" s="15">
        <v>0</v>
      </c>
      <c r="M365" s="15">
        <f t="shared" si="268"/>
        <v>0</v>
      </c>
      <c r="O365" s="86">
        <f t="shared" si="269"/>
        <v>853</v>
      </c>
      <c r="P365" s="86">
        <f t="shared" si="270"/>
        <v>0</v>
      </c>
      <c r="Q365" s="86">
        <f t="shared" si="271"/>
        <v>662</v>
      </c>
      <c r="R365" s="86" t="b">
        <f t="shared" si="272"/>
        <v>1</v>
      </c>
      <c r="S365" s="86" t="str">
        <f t="shared" si="273"/>
        <v>Dummy Node</v>
      </c>
      <c r="T365" s="86" t="str">
        <f t="shared" si="274"/>
        <v>N/A</v>
      </c>
      <c r="U365" s="86" t="str">
        <f t="shared" si="275"/>
        <v>N/A</v>
      </c>
      <c r="V365" s="86">
        <f t="shared" si="276"/>
        <v>423</v>
      </c>
      <c r="W365" s="86" t="b">
        <f t="shared" si="277"/>
        <v>0</v>
      </c>
      <c r="X365" s="86" t="str">
        <f t="shared" si="278"/>
        <v>Dummy Node</v>
      </c>
      <c r="Y365" s="86" t="str">
        <f t="shared" si="279"/>
        <v>N/A</v>
      </c>
      <c r="Z365" s="86" t="str">
        <f t="shared" si="280"/>
        <v>N/A</v>
      </c>
      <c r="AA365" s="86">
        <f t="shared" si="281"/>
        <v>151</v>
      </c>
      <c r="AB365" s="86" t="b">
        <f t="shared" si="282"/>
        <v>1</v>
      </c>
      <c r="AC365" s="86" t="str">
        <f t="shared" si="283"/>
        <v>Distance</v>
      </c>
      <c r="AD365" s="86" t="str">
        <f t="shared" si="284"/>
        <v>&lt;=</v>
      </c>
      <c r="AE365" s="86">
        <f t="shared" si="285"/>
        <v>120.16064453125</v>
      </c>
      <c r="AF365" s="86">
        <f t="shared" si="286"/>
        <v>51</v>
      </c>
      <c r="AG365" s="86" t="b">
        <f t="shared" si="287"/>
        <v>1</v>
      </c>
      <c r="AH365" s="86" t="str">
        <f t="shared" si="288"/>
        <v>Distance</v>
      </c>
      <c r="AI365" s="86" t="str">
        <f t="shared" si="289"/>
        <v>&lt;=</v>
      </c>
      <c r="AJ365" s="86">
        <f t="shared" si="290"/>
        <v>122.067626953125</v>
      </c>
      <c r="AK365" s="86">
        <f t="shared" si="291"/>
        <v>49</v>
      </c>
      <c r="AL365" s="86" t="b">
        <f t="shared" si="292"/>
        <v>1</v>
      </c>
      <c r="AM365" s="86" t="str">
        <f t="shared" si="293"/>
        <v>Distance</v>
      </c>
      <c r="AN365" s="86" t="str">
        <f t="shared" si="294"/>
        <v>&lt;=</v>
      </c>
      <c r="AO365" s="86">
        <f t="shared" si="295"/>
        <v>150.097412109375</v>
      </c>
      <c r="AP365" s="86">
        <f t="shared" si="296"/>
        <v>13</v>
      </c>
      <c r="AQ365" s="86" t="b">
        <f t="shared" si="297"/>
        <v>1</v>
      </c>
      <c r="AR365" s="86" t="str">
        <f t="shared" si="298"/>
        <v>Speed</v>
      </c>
      <c r="AS365" s="86" t="str">
        <f t="shared" si="299"/>
        <v>&lt;=</v>
      </c>
      <c r="AT365" s="86">
        <f t="shared" si="300"/>
        <v>15.086181640625</v>
      </c>
      <c r="AU365" s="86">
        <f t="shared" si="301"/>
        <v>4</v>
      </c>
      <c r="AV365" s="86" t="b">
        <f t="shared" si="302"/>
        <v>1</v>
      </c>
      <c r="AW365" s="86" t="str">
        <f t="shared" si="303"/>
        <v>Distance</v>
      </c>
      <c r="AX365" s="86" t="str">
        <f t="shared" si="304"/>
        <v>&lt;=</v>
      </c>
      <c r="AY365" s="86">
        <f t="shared" si="305"/>
        <v>211.703369140625</v>
      </c>
      <c r="AZ365" s="86">
        <f t="shared" si="306"/>
        <v>1</v>
      </c>
      <c r="BA365" s="86" t="b">
        <f t="shared" si="307"/>
        <v>0</v>
      </c>
      <c r="BB365" s="86" t="str">
        <f t="shared" si="308"/>
        <v>Speed</v>
      </c>
      <c r="BC365" s="86" t="str">
        <f t="shared" si="309"/>
        <v>&gt;</v>
      </c>
      <c r="BD365" s="86">
        <f t="shared" si="310"/>
        <v>12.778564453125</v>
      </c>
      <c r="BE365" s="86">
        <f t="shared" si="311"/>
        <v>0</v>
      </c>
      <c r="BF365" s="86" t="b">
        <f t="shared" si="312"/>
        <v>1</v>
      </c>
      <c r="BG365" s="86" t="str">
        <f t="shared" si="313"/>
        <v>Distance</v>
      </c>
      <c r="BH365" s="86" t="str">
        <f t="shared" si="314"/>
        <v>&lt;=</v>
      </c>
      <c r="BI365" s="86">
        <f t="shared" si="315"/>
        <v>341.0556640625</v>
      </c>
      <c r="BJ365" s="15">
        <f t="shared" si="316"/>
        <v>1</v>
      </c>
      <c r="BK365" s="15" t="str">
        <f t="shared" si="317"/>
        <v>Distance&lt;=120,16064453125 AND Distance&lt;=122,067626953125 AND Distance&lt;=150,097412109375 AND Speed&lt;=15,086181640625 AND Distance&lt;=211,703369140625 AND Speed&gt;12,778564453125 AND Distance&lt;=341,0556640625</v>
      </c>
      <c r="BM365"/>
      <c r="BN365"/>
      <c r="BO365"/>
    </row>
    <row r="366" spans="1:67">
      <c r="A366" s="15">
        <v>363</v>
      </c>
      <c r="B366" s="15">
        <v>-2</v>
      </c>
      <c r="C366" s="15">
        <v>-8192</v>
      </c>
      <c r="D366" s="15">
        <f t="shared" si="265"/>
        <v>-1</v>
      </c>
      <c r="E366" s="15">
        <f t="shared" si="266"/>
        <v>0</v>
      </c>
      <c r="F366" s="15">
        <f t="shared" si="267"/>
        <v>-1</v>
      </c>
      <c r="G366" s="15">
        <v>-1</v>
      </c>
      <c r="H366" s="15">
        <v>-1</v>
      </c>
      <c r="I366" s="15">
        <v>361</v>
      </c>
      <c r="J366" s="15">
        <v>9</v>
      </c>
      <c r="K366" s="15">
        <v>854</v>
      </c>
      <c r="L366" s="15">
        <v>0</v>
      </c>
      <c r="M366" s="15">
        <f t="shared" si="268"/>
        <v>0</v>
      </c>
      <c r="O366" s="86">
        <f t="shared" si="269"/>
        <v>854</v>
      </c>
      <c r="P366" s="86">
        <f t="shared" si="270"/>
        <v>0</v>
      </c>
      <c r="Q366" s="86">
        <f t="shared" si="271"/>
        <v>662</v>
      </c>
      <c r="R366" s="86" t="b">
        <f t="shared" si="272"/>
        <v>0</v>
      </c>
      <c r="S366" s="86" t="str">
        <f t="shared" si="273"/>
        <v>Dummy Node</v>
      </c>
      <c r="T366" s="86" t="str">
        <f t="shared" si="274"/>
        <v>N/A</v>
      </c>
      <c r="U366" s="86" t="str">
        <f t="shared" si="275"/>
        <v>N/A</v>
      </c>
      <c r="V366" s="86">
        <f t="shared" si="276"/>
        <v>423</v>
      </c>
      <c r="W366" s="86" t="b">
        <f t="shared" si="277"/>
        <v>0</v>
      </c>
      <c r="X366" s="86" t="str">
        <f t="shared" si="278"/>
        <v>Dummy Node</v>
      </c>
      <c r="Y366" s="86" t="str">
        <f t="shared" si="279"/>
        <v>N/A</v>
      </c>
      <c r="Z366" s="86" t="str">
        <f t="shared" si="280"/>
        <v>N/A</v>
      </c>
      <c r="AA366" s="86">
        <f t="shared" si="281"/>
        <v>151</v>
      </c>
      <c r="AB366" s="86" t="b">
        <f t="shared" si="282"/>
        <v>1</v>
      </c>
      <c r="AC366" s="86" t="str">
        <f t="shared" si="283"/>
        <v>Distance</v>
      </c>
      <c r="AD366" s="86" t="str">
        <f t="shared" si="284"/>
        <v>&lt;=</v>
      </c>
      <c r="AE366" s="86">
        <f t="shared" si="285"/>
        <v>120.16064453125</v>
      </c>
      <c r="AF366" s="86">
        <f t="shared" si="286"/>
        <v>51</v>
      </c>
      <c r="AG366" s="86" t="b">
        <f t="shared" si="287"/>
        <v>1</v>
      </c>
      <c r="AH366" s="86" t="str">
        <f t="shared" si="288"/>
        <v>Distance</v>
      </c>
      <c r="AI366" s="86" t="str">
        <f t="shared" si="289"/>
        <v>&lt;=</v>
      </c>
      <c r="AJ366" s="86">
        <f t="shared" si="290"/>
        <v>122.067626953125</v>
      </c>
      <c r="AK366" s="86">
        <f t="shared" si="291"/>
        <v>49</v>
      </c>
      <c r="AL366" s="86" t="b">
        <f t="shared" si="292"/>
        <v>1</v>
      </c>
      <c r="AM366" s="86" t="str">
        <f t="shared" si="293"/>
        <v>Distance</v>
      </c>
      <c r="AN366" s="86" t="str">
        <f t="shared" si="294"/>
        <v>&lt;=</v>
      </c>
      <c r="AO366" s="86">
        <f t="shared" si="295"/>
        <v>150.097412109375</v>
      </c>
      <c r="AP366" s="86">
        <f t="shared" si="296"/>
        <v>13</v>
      </c>
      <c r="AQ366" s="86" t="b">
        <f t="shared" si="297"/>
        <v>1</v>
      </c>
      <c r="AR366" s="86" t="str">
        <f t="shared" si="298"/>
        <v>Speed</v>
      </c>
      <c r="AS366" s="86" t="str">
        <f t="shared" si="299"/>
        <v>&lt;=</v>
      </c>
      <c r="AT366" s="86">
        <f t="shared" si="300"/>
        <v>15.086181640625</v>
      </c>
      <c r="AU366" s="86">
        <f t="shared" si="301"/>
        <v>4</v>
      </c>
      <c r="AV366" s="86" t="b">
        <f t="shared" si="302"/>
        <v>1</v>
      </c>
      <c r="AW366" s="86" t="str">
        <f t="shared" si="303"/>
        <v>Distance</v>
      </c>
      <c r="AX366" s="86" t="str">
        <f t="shared" si="304"/>
        <v>&lt;=</v>
      </c>
      <c r="AY366" s="86">
        <f t="shared" si="305"/>
        <v>211.703369140625</v>
      </c>
      <c r="AZ366" s="86">
        <f t="shared" si="306"/>
        <v>1</v>
      </c>
      <c r="BA366" s="86" t="b">
        <f t="shared" si="307"/>
        <v>0</v>
      </c>
      <c r="BB366" s="86" t="str">
        <f t="shared" si="308"/>
        <v>Speed</v>
      </c>
      <c r="BC366" s="86" t="str">
        <f t="shared" si="309"/>
        <v>&gt;</v>
      </c>
      <c r="BD366" s="86">
        <f t="shared" si="310"/>
        <v>12.778564453125</v>
      </c>
      <c r="BE366" s="86">
        <f t="shared" si="311"/>
        <v>0</v>
      </c>
      <c r="BF366" s="86" t="b">
        <f t="shared" si="312"/>
        <v>1</v>
      </c>
      <c r="BG366" s="86" t="str">
        <f t="shared" si="313"/>
        <v>Distance</v>
      </c>
      <c r="BH366" s="86" t="str">
        <f t="shared" si="314"/>
        <v>&lt;=</v>
      </c>
      <c r="BI366" s="86">
        <f t="shared" si="315"/>
        <v>341.0556640625</v>
      </c>
      <c r="BJ366" s="15">
        <f t="shared" si="316"/>
        <v>1</v>
      </c>
      <c r="BK366" s="15" t="str">
        <f t="shared" si="317"/>
        <v>Distance&lt;=120,16064453125 AND Distance&lt;=122,067626953125 AND Distance&lt;=150,097412109375 AND Speed&lt;=15,086181640625 AND Distance&lt;=211,703369140625 AND Speed&gt;12,778564453125 AND Distance&lt;=341,0556640625</v>
      </c>
      <c r="BM366"/>
      <c r="BN366"/>
      <c r="BO366"/>
    </row>
    <row r="367" spans="1:67">
      <c r="A367" s="15">
        <v>364</v>
      </c>
      <c r="B367" s="15">
        <v>-2</v>
      </c>
      <c r="C367" s="15">
        <v>-8192</v>
      </c>
      <c r="D367" s="15">
        <f t="shared" si="265"/>
        <v>-1</v>
      </c>
      <c r="E367" s="15">
        <f t="shared" si="266"/>
        <v>0</v>
      </c>
      <c r="F367" s="15">
        <f t="shared" si="267"/>
        <v>-1</v>
      </c>
      <c r="G367" s="15">
        <v>-1</v>
      </c>
      <c r="H367" s="15">
        <v>-1</v>
      </c>
      <c r="I367" s="15">
        <v>361</v>
      </c>
      <c r="J367" s="15">
        <v>9</v>
      </c>
      <c r="K367" s="15">
        <v>855</v>
      </c>
      <c r="L367" s="15">
        <v>910</v>
      </c>
      <c r="M367" s="15">
        <f t="shared" si="268"/>
        <v>0.22216796875</v>
      </c>
      <c r="O367" s="86">
        <f t="shared" si="269"/>
        <v>855</v>
      </c>
      <c r="P367" s="86">
        <f t="shared" si="270"/>
        <v>0</v>
      </c>
      <c r="Q367" s="86">
        <f t="shared" si="271"/>
        <v>667</v>
      </c>
      <c r="R367" s="86" t="b">
        <f t="shared" si="272"/>
        <v>1</v>
      </c>
      <c r="S367" s="86" t="str">
        <f t="shared" si="273"/>
        <v>Dummy Node</v>
      </c>
      <c r="T367" s="86" t="str">
        <f t="shared" si="274"/>
        <v>N/A</v>
      </c>
      <c r="U367" s="86" t="str">
        <f t="shared" si="275"/>
        <v>N/A</v>
      </c>
      <c r="V367" s="86">
        <f t="shared" si="276"/>
        <v>427</v>
      </c>
      <c r="W367" s="86" t="b">
        <f t="shared" si="277"/>
        <v>1</v>
      </c>
      <c r="X367" s="86" t="str">
        <f t="shared" si="278"/>
        <v>Dummy Node</v>
      </c>
      <c r="Y367" s="86" t="str">
        <f t="shared" si="279"/>
        <v>N/A</v>
      </c>
      <c r="Z367" s="86" t="str">
        <f t="shared" si="280"/>
        <v>N/A</v>
      </c>
      <c r="AA367" s="86">
        <f t="shared" si="281"/>
        <v>171</v>
      </c>
      <c r="AB367" s="86" t="b">
        <f t="shared" si="282"/>
        <v>1</v>
      </c>
      <c r="AC367" s="86" t="str">
        <f t="shared" si="283"/>
        <v>GEBR</v>
      </c>
      <c r="AD367" s="86" t="str">
        <f t="shared" si="284"/>
        <v>&lt;=</v>
      </c>
      <c r="AE367" s="86">
        <f t="shared" si="285"/>
        <v>0.85498046875</v>
      </c>
      <c r="AF367" s="86">
        <f t="shared" si="286"/>
        <v>44</v>
      </c>
      <c r="AG367" s="86" t="b">
        <f t="shared" si="287"/>
        <v>1</v>
      </c>
      <c r="AH367" s="86" t="str">
        <f t="shared" si="288"/>
        <v>Distance</v>
      </c>
      <c r="AI367" s="86" t="str">
        <f t="shared" si="289"/>
        <v>&lt;=</v>
      </c>
      <c r="AJ367" s="86">
        <f t="shared" si="290"/>
        <v>470.268798828125</v>
      </c>
      <c r="AK367" s="86">
        <f t="shared" si="291"/>
        <v>11</v>
      </c>
      <c r="AL367" s="86" t="b">
        <f t="shared" si="292"/>
        <v>0</v>
      </c>
      <c r="AM367" s="86" t="str">
        <f t="shared" si="293"/>
        <v>Speed</v>
      </c>
      <c r="AN367" s="86" t="str">
        <f t="shared" si="294"/>
        <v>&gt;</v>
      </c>
      <c r="AO367" s="86">
        <f t="shared" si="295"/>
        <v>24.289794921875</v>
      </c>
      <c r="AP367" s="86">
        <f t="shared" si="296"/>
        <v>10</v>
      </c>
      <c r="AQ367" s="86" t="b">
        <f t="shared" si="297"/>
        <v>1</v>
      </c>
      <c r="AR367" s="86" t="str">
        <f t="shared" si="298"/>
        <v>GEBR</v>
      </c>
      <c r="AS367" s="86" t="str">
        <f t="shared" si="299"/>
        <v>&lt;=</v>
      </c>
      <c r="AT367" s="86">
        <f t="shared" si="300"/>
        <v>1.046142578125</v>
      </c>
      <c r="AU367" s="86">
        <f t="shared" si="301"/>
        <v>7</v>
      </c>
      <c r="AV367" s="86" t="b">
        <f t="shared" si="302"/>
        <v>0</v>
      </c>
      <c r="AW367" s="86" t="str">
        <f t="shared" si="303"/>
        <v>Speed</v>
      </c>
      <c r="AX367" s="86" t="str">
        <f t="shared" si="304"/>
        <v>&gt;</v>
      </c>
      <c r="AY367" s="86">
        <f t="shared" si="305"/>
        <v>21.949951171875</v>
      </c>
      <c r="AZ367" s="86">
        <f t="shared" si="306"/>
        <v>2</v>
      </c>
      <c r="BA367" s="86" t="b">
        <f t="shared" si="307"/>
        <v>1</v>
      </c>
      <c r="BB367" s="86" t="str">
        <f t="shared" si="308"/>
        <v>Distance</v>
      </c>
      <c r="BC367" s="86" t="str">
        <f t="shared" si="309"/>
        <v>&lt;=</v>
      </c>
      <c r="BD367" s="86">
        <f t="shared" si="310"/>
        <v>500.308837890625</v>
      </c>
      <c r="BE367" s="86">
        <f t="shared" si="311"/>
        <v>0</v>
      </c>
      <c r="BF367" s="86" t="b">
        <f t="shared" si="312"/>
        <v>0</v>
      </c>
      <c r="BG367" s="86" t="str">
        <f t="shared" si="313"/>
        <v>Distance</v>
      </c>
      <c r="BH367" s="86" t="str">
        <f t="shared" si="314"/>
        <v>&gt;</v>
      </c>
      <c r="BI367" s="86">
        <f t="shared" si="315"/>
        <v>341.0556640625</v>
      </c>
      <c r="BJ367" s="15">
        <f t="shared" si="316"/>
        <v>1</v>
      </c>
      <c r="BK367" s="15" t="str">
        <f t="shared" si="317"/>
        <v>GEBR&lt;=0,85498046875 AND Distance&lt;=470,268798828125 AND Speed&gt;24,289794921875 AND GEBR&lt;=1,046142578125 AND Speed&gt;21,949951171875 AND Distance&lt;=500,308837890625 AND Distance&gt;341,0556640625</v>
      </c>
      <c r="BM367"/>
      <c r="BN367"/>
      <c r="BO367"/>
    </row>
    <row r="368" spans="1:67">
      <c r="A368" s="15">
        <v>365</v>
      </c>
      <c r="B368" s="15">
        <v>-2</v>
      </c>
      <c r="C368" s="15">
        <v>-8192</v>
      </c>
      <c r="D368" s="15">
        <f t="shared" si="265"/>
        <v>-1</v>
      </c>
      <c r="E368" s="15">
        <f t="shared" si="266"/>
        <v>0</v>
      </c>
      <c r="F368" s="15">
        <f t="shared" si="267"/>
        <v>-1</v>
      </c>
      <c r="G368" s="15">
        <v>611</v>
      </c>
      <c r="H368" s="15">
        <v>612</v>
      </c>
      <c r="I368" s="15">
        <v>185</v>
      </c>
      <c r="J368" s="15">
        <v>8</v>
      </c>
      <c r="K368" s="15">
        <v>856</v>
      </c>
      <c r="L368" s="15">
        <v>0</v>
      </c>
      <c r="M368" s="15">
        <f t="shared" si="268"/>
        <v>0</v>
      </c>
      <c r="O368" s="86">
        <f t="shared" si="269"/>
        <v>856</v>
      </c>
      <c r="P368" s="86">
        <f t="shared" si="270"/>
        <v>0</v>
      </c>
      <c r="Q368" s="86">
        <f t="shared" si="271"/>
        <v>667</v>
      </c>
      <c r="R368" s="86" t="b">
        <f t="shared" si="272"/>
        <v>0</v>
      </c>
      <c r="S368" s="86" t="str">
        <f t="shared" si="273"/>
        <v>Dummy Node</v>
      </c>
      <c r="T368" s="86" t="str">
        <f t="shared" si="274"/>
        <v>N/A</v>
      </c>
      <c r="U368" s="86" t="str">
        <f t="shared" si="275"/>
        <v>N/A</v>
      </c>
      <c r="V368" s="86">
        <f t="shared" si="276"/>
        <v>427</v>
      </c>
      <c r="W368" s="86" t="b">
        <f t="shared" si="277"/>
        <v>1</v>
      </c>
      <c r="X368" s="86" t="str">
        <f t="shared" si="278"/>
        <v>Dummy Node</v>
      </c>
      <c r="Y368" s="86" t="str">
        <f t="shared" si="279"/>
        <v>N/A</v>
      </c>
      <c r="Z368" s="86" t="str">
        <f t="shared" si="280"/>
        <v>N/A</v>
      </c>
      <c r="AA368" s="86">
        <f t="shared" si="281"/>
        <v>171</v>
      </c>
      <c r="AB368" s="86" t="b">
        <f t="shared" si="282"/>
        <v>1</v>
      </c>
      <c r="AC368" s="86" t="str">
        <f t="shared" si="283"/>
        <v>GEBR</v>
      </c>
      <c r="AD368" s="86" t="str">
        <f t="shared" si="284"/>
        <v>&lt;=</v>
      </c>
      <c r="AE368" s="86">
        <f t="shared" si="285"/>
        <v>0.85498046875</v>
      </c>
      <c r="AF368" s="86">
        <f t="shared" si="286"/>
        <v>44</v>
      </c>
      <c r="AG368" s="86" t="b">
        <f t="shared" si="287"/>
        <v>1</v>
      </c>
      <c r="AH368" s="86" t="str">
        <f t="shared" si="288"/>
        <v>Distance</v>
      </c>
      <c r="AI368" s="86" t="str">
        <f t="shared" si="289"/>
        <v>&lt;=</v>
      </c>
      <c r="AJ368" s="86">
        <f t="shared" si="290"/>
        <v>470.268798828125</v>
      </c>
      <c r="AK368" s="86">
        <f t="shared" si="291"/>
        <v>11</v>
      </c>
      <c r="AL368" s="86" t="b">
        <f t="shared" si="292"/>
        <v>0</v>
      </c>
      <c r="AM368" s="86" t="str">
        <f t="shared" si="293"/>
        <v>Speed</v>
      </c>
      <c r="AN368" s="86" t="str">
        <f t="shared" si="294"/>
        <v>&gt;</v>
      </c>
      <c r="AO368" s="86">
        <f t="shared" si="295"/>
        <v>24.289794921875</v>
      </c>
      <c r="AP368" s="86">
        <f t="shared" si="296"/>
        <v>10</v>
      </c>
      <c r="AQ368" s="86" t="b">
        <f t="shared" si="297"/>
        <v>1</v>
      </c>
      <c r="AR368" s="86" t="str">
        <f t="shared" si="298"/>
        <v>GEBR</v>
      </c>
      <c r="AS368" s="86" t="str">
        <f t="shared" si="299"/>
        <v>&lt;=</v>
      </c>
      <c r="AT368" s="86">
        <f t="shared" si="300"/>
        <v>1.046142578125</v>
      </c>
      <c r="AU368" s="86">
        <f t="shared" si="301"/>
        <v>7</v>
      </c>
      <c r="AV368" s="86" t="b">
        <f t="shared" si="302"/>
        <v>0</v>
      </c>
      <c r="AW368" s="86" t="str">
        <f t="shared" si="303"/>
        <v>Speed</v>
      </c>
      <c r="AX368" s="86" t="str">
        <f t="shared" si="304"/>
        <v>&gt;</v>
      </c>
      <c r="AY368" s="86">
        <f t="shared" si="305"/>
        <v>21.949951171875</v>
      </c>
      <c r="AZ368" s="86">
        <f t="shared" si="306"/>
        <v>2</v>
      </c>
      <c r="BA368" s="86" t="b">
        <f t="shared" si="307"/>
        <v>1</v>
      </c>
      <c r="BB368" s="86" t="str">
        <f t="shared" si="308"/>
        <v>Distance</v>
      </c>
      <c r="BC368" s="86" t="str">
        <f t="shared" si="309"/>
        <v>&lt;=</v>
      </c>
      <c r="BD368" s="86">
        <f t="shared" si="310"/>
        <v>500.308837890625</v>
      </c>
      <c r="BE368" s="86">
        <f t="shared" si="311"/>
        <v>0</v>
      </c>
      <c r="BF368" s="86" t="b">
        <f t="shared" si="312"/>
        <v>0</v>
      </c>
      <c r="BG368" s="86" t="str">
        <f t="shared" si="313"/>
        <v>Distance</v>
      </c>
      <c r="BH368" s="86" t="str">
        <f t="shared" si="314"/>
        <v>&gt;</v>
      </c>
      <c r="BI368" s="86">
        <f t="shared" si="315"/>
        <v>341.0556640625</v>
      </c>
      <c r="BJ368" s="15">
        <f t="shared" si="316"/>
        <v>1</v>
      </c>
      <c r="BK368" s="15" t="str">
        <f t="shared" si="317"/>
        <v>GEBR&lt;=0,85498046875 AND Distance&lt;=470,268798828125 AND Speed&gt;24,289794921875 AND GEBR&lt;=1,046142578125 AND Speed&gt;21,949951171875 AND Distance&lt;=500,308837890625 AND Distance&gt;341,0556640625</v>
      </c>
      <c r="BM368"/>
      <c r="BN368"/>
      <c r="BO368"/>
    </row>
    <row r="369" spans="1:67">
      <c r="A369" s="15">
        <v>366</v>
      </c>
      <c r="B369" s="15">
        <v>-2</v>
      </c>
      <c r="C369" s="15">
        <v>-8192</v>
      </c>
      <c r="D369" s="15">
        <f t="shared" si="265"/>
        <v>-1</v>
      </c>
      <c r="E369" s="15">
        <f t="shared" si="266"/>
        <v>0</v>
      </c>
      <c r="F369" s="15">
        <f t="shared" si="267"/>
        <v>-1</v>
      </c>
      <c r="G369" s="15">
        <v>613</v>
      </c>
      <c r="H369" s="15">
        <v>614</v>
      </c>
      <c r="I369" s="15">
        <v>185</v>
      </c>
      <c r="J369" s="15">
        <v>8</v>
      </c>
      <c r="K369" s="15">
        <v>857</v>
      </c>
      <c r="L369" s="15">
        <v>341</v>
      </c>
      <c r="M369" s="15">
        <f t="shared" si="268"/>
        <v>8.3251953125E-2</v>
      </c>
      <c r="O369" s="86">
        <f t="shared" si="269"/>
        <v>857</v>
      </c>
      <c r="P369" s="86">
        <f t="shared" si="270"/>
        <v>0</v>
      </c>
      <c r="Q369" s="86">
        <f t="shared" si="271"/>
        <v>668</v>
      </c>
      <c r="R369" s="86" t="b">
        <f t="shared" si="272"/>
        <v>1</v>
      </c>
      <c r="S369" s="86" t="str">
        <f t="shared" si="273"/>
        <v>Dummy Node</v>
      </c>
      <c r="T369" s="86" t="str">
        <f t="shared" si="274"/>
        <v>N/A</v>
      </c>
      <c r="U369" s="86" t="str">
        <f t="shared" si="275"/>
        <v>N/A</v>
      </c>
      <c r="V369" s="86">
        <f t="shared" si="276"/>
        <v>427</v>
      </c>
      <c r="W369" s="86" t="b">
        <f t="shared" si="277"/>
        <v>0</v>
      </c>
      <c r="X369" s="86" t="str">
        <f t="shared" si="278"/>
        <v>Dummy Node</v>
      </c>
      <c r="Y369" s="86" t="str">
        <f t="shared" si="279"/>
        <v>N/A</v>
      </c>
      <c r="Z369" s="86" t="str">
        <f t="shared" si="280"/>
        <v>N/A</v>
      </c>
      <c r="AA369" s="86">
        <f t="shared" si="281"/>
        <v>171</v>
      </c>
      <c r="AB369" s="86" t="b">
        <f t="shared" si="282"/>
        <v>1</v>
      </c>
      <c r="AC369" s="86" t="str">
        <f t="shared" si="283"/>
        <v>GEBR</v>
      </c>
      <c r="AD369" s="86" t="str">
        <f t="shared" si="284"/>
        <v>&lt;=</v>
      </c>
      <c r="AE369" s="86">
        <f t="shared" si="285"/>
        <v>0.85498046875</v>
      </c>
      <c r="AF369" s="86">
        <f t="shared" si="286"/>
        <v>44</v>
      </c>
      <c r="AG369" s="86" t="b">
        <f t="shared" si="287"/>
        <v>1</v>
      </c>
      <c r="AH369" s="86" t="str">
        <f t="shared" si="288"/>
        <v>Distance</v>
      </c>
      <c r="AI369" s="86" t="str">
        <f t="shared" si="289"/>
        <v>&lt;=</v>
      </c>
      <c r="AJ369" s="86">
        <f t="shared" si="290"/>
        <v>470.268798828125</v>
      </c>
      <c r="AK369" s="86">
        <f t="shared" si="291"/>
        <v>11</v>
      </c>
      <c r="AL369" s="86" t="b">
        <f t="shared" si="292"/>
        <v>0</v>
      </c>
      <c r="AM369" s="86" t="str">
        <f t="shared" si="293"/>
        <v>Speed</v>
      </c>
      <c r="AN369" s="86" t="str">
        <f t="shared" si="294"/>
        <v>&gt;</v>
      </c>
      <c r="AO369" s="86">
        <f t="shared" si="295"/>
        <v>24.289794921875</v>
      </c>
      <c r="AP369" s="86">
        <f t="shared" si="296"/>
        <v>10</v>
      </c>
      <c r="AQ369" s="86" t="b">
        <f t="shared" si="297"/>
        <v>1</v>
      </c>
      <c r="AR369" s="86" t="str">
        <f t="shared" si="298"/>
        <v>GEBR</v>
      </c>
      <c r="AS369" s="86" t="str">
        <f t="shared" si="299"/>
        <v>&lt;=</v>
      </c>
      <c r="AT369" s="86">
        <f t="shared" si="300"/>
        <v>1.046142578125</v>
      </c>
      <c r="AU369" s="86">
        <f t="shared" si="301"/>
        <v>7</v>
      </c>
      <c r="AV369" s="86" t="b">
        <f t="shared" si="302"/>
        <v>0</v>
      </c>
      <c r="AW369" s="86" t="str">
        <f t="shared" si="303"/>
        <v>Speed</v>
      </c>
      <c r="AX369" s="86" t="str">
        <f t="shared" si="304"/>
        <v>&gt;</v>
      </c>
      <c r="AY369" s="86">
        <f t="shared" si="305"/>
        <v>21.949951171875</v>
      </c>
      <c r="AZ369" s="86">
        <f t="shared" si="306"/>
        <v>2</v>
      </c>
      <c r="BA369" s="86" t="b">
        <f t="shared" si="307"/>
        <v>1</v>
      </c>
      <c r="BB369" s="86" t="str">
        <f t="shared" si="308"/>
        <v>Distance</v>
      </c>
      <c r="BC369" s="86" t="str">
        <f t="shared" si="309"/>
        <v>&lt;=</v>
      </c>
      <c r="BD369" s="86">
        <f t="shared" si="310"/>
        <v>500.308837890625</v>
      </c>
      <c r="BE369" s="86">
        <f t="shared" si="311"/>
        <v>0</v>
      </c>
      <c r="BF369" s="86" t="b">
        <f t="shared" si="312"/>
        <v>0</v>
      </c>
      <c r="BG369" s="86" t="str">
        <f t="shared" si="313"/>
        <v>Distance</v>
      </c>
      <c r="BH369" s="86" t="str">
        <f t="shared" si="314"/>
        <v>&gt;</v>
      </c>
      <c r="BI369" s="86">
        <f t="shared" si="315"/>
        <v>341.0556640625</v>
      </c>
      <c r="BJ369" s="15">
        <f t="shared" si="316"/>
        <v>1</v>
      </c>
      <c r="BK369" s="15" t="str">
        <f t="shared" si="317"/>
        <v>GEBR&lt;=0,85498046875 AND Distance&lt;=470,268798828125 AND Speed&gt;24,289794921875 AND GEBR&lt;=1,046142578125 AND Speed&gt;21,949951171875 AND Distance&lt;=500,308837890625 AND Distance&gt;341,0556640625</v>
      </c>
      <c r="BM369"/>
      <c r="BN369"/>
      <c r="BO369"/>
    </row>
    <row r="370" spans="1:67">
      <c r="A370" s="15">
        <v>367</v>
      </c>
      <c r="B370" s="15">
        <v>1</v>
      </c>
      <c r="C370" s="15">
        <v>112902</v>
      </c>
      <c r="D370" s="15">
        <f t="shared" si="265"/>
        <v>27</v>
      </c>
      <c r="E370" s="15">
        <f t="shared" si="266"/>
        <v>2310</v>
      </c>
      <c r="F370" s="15">
        <f t="shared" si="267"/>
        <v>27.56396484375</v>
      </c>
      <c r="G370" s="15">
        <v>415</v>
      </c>
      <c r="H370" s="15">
        <v>416</v>
      </c>
      <c r="I370" s="15">
        <v>234</v>
      </c>
      <c r="J370" s="15">
        <v>8</v>
      </c>
      <c r="K370" s="15">
        <v>858</v>
      </c>
      <c r="L370" s="15">
        <v>61</v>
      </c>
      <c r="M370" s="15">
        <f t="shared" si="268"/>
        <v>1.4892578125E-2</v>
      </c>
      <c r="O370" s="86">
        <f t="shared" si="269"/>
        <v>858</v>
      </c>
      <c r="P370" s="86">
        <f t="shared" si="270"/>
        <v>0</v>
      </c>
      <c r="Q370" s="86">
        <f t="shared" si="271"/>
        <v>668</v>
      </c>
      <c r="R370" s="86" t="b">
        <f t="shared" si="272"/>
        <v>0</v>
      </c>
      <c r="S370" s="86" t="str">
        <f t="shared" si="273"/>
        <v>Dummy Node</v>
      </c>
      <c r="T370" s="86" t="str">
        <f t="shared" si="274"/>
        <v>N/A</v>
      </c>
      <c r="U370" s="86" t="str">
        <f t="shared" si="275"/>
        <v>N/A</v>
      </c>
      <c r="V370" s="86">
        <f t="shared" si="276"/>
        <v>427</v>
      </c>
      <c r="W370" s="86" t="b">
        <f t="shared" si="277"/>
        <v>0</v>
      </c>
      <c r="X370" s="86" t="str">
        <f t="shared" si="278"/>
        <v>Dummy Node</v>
      </c>
      <c r="Y370" s="86" t="str">
        <f t="shared" si="279"/>
        <v>N/A</v>
      </c>
      <c r="Z370" s="86" t="str">
        <f t="shared" si="280"/>
        <v>N/A</v>
      </c>
      <c r="AA370" s="86">
        <f t="shared" si="281"/>
        <v>171</v>
      </c>
      <c r="AB370" s="86" t="b">
        <f t="shared" si="282"/>
        <v>1</v>
      </c>
      <c r="AC370" s="86" t="str">
        <f t="shared" si="283"/>
        <v>GEBR</v>
      </c>
      <c r="AD370" s="86" t="str">
        <f t="shared" si="284"/>
        <v>&lt;=</v>
      </c>
      <c r="AE370" s="86">
        <f t="shared" si="285"/>
        <v>0.85498046875</v>
      </c>
      <c r="AF370" s="86">
        <f t="shared" si="286"/>
        <v>44</v>
      </c>
      <c r="AG370" s="86" t="b">
        <f t="shared" si="287"/>
        <v>1</v>
      </c>
      <c r="AH370" s="86" t="str">
        <f t="shared" si="288"/>
        <v>Distance</v>
      </c>
      <c r="AI370" s="86" t="str">
        <f t="shared" si="289"/>
        <v>&lt;=</v>
      </c>
      <c r="AJ370" s="86">
        <f t="shared" si="290"/>
        <v>470.268798828125</v>
      </c>
      <c r="AK370" s="86">
        <f t="shared" si="291"/>
        <v>11</v>
      </c>
      <c r="AL370" s="86" t="b">
        <f t="shared" si="292"/>
        <v>0</v>
      </c>
      <c r="AM370" s="86" t="str">
        <f t="shared" si="293"/>
        <v>Speed</v>
      </c>
      <c r="AN370" s="86" t="str">
        <f t="shared" si="294"/>
        <v>&gt;</v>
      </c>
      <c r="AO370" s="86">
        <f t="shared" si="295"/>
        <v>24.289794921875</v>
      </c>
      <c r="AP370" s="86">
        <f t="shared" si="296"/>
        <v>10</v>
      </c>
      <c r="AQ370" s="86" t="b">
        <f t="shared" si="297"/>
        <v>1</v>
      </c>
      <c r="AR370" s="86" t="str">
        <f t="shared" si="298"/>
        <v>GEBR</v>
      </c>
      <c r="AS370" s="86" t="str">
        <f t="shared" si="299"/>
        <v>&lt;=</v>
      </c>
      <c r="AT370" s="86">
        <f t="shared" si="300"/>
        <v>1.046142578125</v>
      </c>
      <c r="AU370" s="86">
        <f t="shared" si="301"/>
        <v>7</v>
      </c>
      <c r="AV370" s="86" t="b">
        <f t="shared" si="302"/>
        <v>0</v>
      </c>
      <c r="AW370" s="86" t="str">
        <f t="shared" si="303"/>
        <v>Speed</v>
      </c>
      <c r="AX370" s="86" t="str">
        <f t="shared" si="304"/>
        <v>&gt;</v>
      </c>
      <c r="AY370" s="86">
        <f t="shared" si="305"/>
        <v>21.949951171875</v>
      </c>
      <c r="AZ370" s="86">
        <f t="shared" si="306"/>
        <v>2</v>
      </c>
      <c r="BA370" s="86" t="b">
        <f t="shared" si="307"/>
        <v>1</v>
      </c>
      <c r="BB370" s="86" t="str">
        <f t="shared" si="308"/>
        <v>Distance</v>
      </c>
      <c r="BC370" s="86" t="str">
        <f t="shared" si="309"/>
        <v>&lt;=</v>
      </c>
      <c r="BD370" s="86">
        <f t="shared" si="310"/>
        <v>500.308837890625</v>
      </c>
      <c r="BE370" s="86">
        <f t="shared" si="311"/>
        <v>0</v>
      </c>
      <c r="BF370" s="86" t="b">
        <f t="shared" si="312"/>
        <v>0</v>
      </c>
      <c r="BG370" s="86" t="str">
        <f t="shared" si="313"/>
        <v>Distance</v>
      </c>
      <c r="BH370" s="86" t="str">
        <f t="shared" si="314"/>
        <v>&gt;</v>
      </c>
      <c r="BI370" s="86">
        <f t="shared" si="315"/>
        <v>341.0556640625</v>
      </c>
      <c r="BJ370" s="15">
        <f t="shared" si="316"/>
        <v>1</v>
      </c>
      <c r="BK370" s="15" t="str">
        <f t="shared" si="317"/>
        <v>GEBR&lt;=0,85498046875 AND Distance&lt;=470,268798828125 AND Speed&gt;24,289794921875 AND GEBR&lt;=1,046142578125 AND Speed&gt;21,949951171875 AND Distance&lt;=500,308837890625 AND Distance&gt;341,0556640625</v>
      </c>
      <c r="BM370"/>
      <c r="BN370"/>
      <c r="BO370"/>
    </row>
    <row r="371" spans="1:67">
      <c r="A371" s="15">
        <v>368</v>
      </c>
      <c r="B371" s="15">
        <v>-2</v>
      </c>
      <c r="C371" s="15">
        <v>-8192</v>
      </c>
      <c r="D371" s="15">
        <f t="shared" si="265"/>
        <v>-1</v>
      </c>
      <c r="E371" s="15">
        <f t="shared" si="266"/>
        <v>0</v>
      </c>
      <c r="F371" s="15">
        <f t="shared" si="267"/>
        <v>-1</v>
      </c>
      <c r="G371" s="15">
        <v>615</v>
      </c>
      <c r="H371" s="15">
        <v>616</v>
      </c>
      <c r="I371" s="15">
        <v>234</v>
      </c>
      <c r="J371" s="15">
        <v>8</v>
      </c>
      <c r="K371" s="15">
        <v>859</v>
      </c>
      <c r="L371" s="15">
        <v>455</v>
      </c>
      <c r="M371" s="15">
        <f t="shared" si="268"/>
        <v>0.111083984375</v>
      </c>
      <c r="O371" s="86">
        <f t="shared" si="269"/>
        <v>859</v>
      </c>
      <c r="P371" s="86">
        <f t="shared" si="270"/>
        <v>0</v>
      </c>
      <c r="Q371" s="86">
        <f t="shared" si="271"/>
        <v>669</v>
      </c>
      <c r="R371" s="86" t="b">
        <f t="shared" si="272"/>
        <v>1</v>
      </c>
      <c r="S371" s="86" t="str">
        <f t="shared" si="273"/>
        <v>Dummy Node</v>
      </c>
      <c r="T371" s="86" t="str">
        <f t="shared" si="274"/>
        <v>N/A</v>
      </c>
      <c r="U371" s="86" t="str">
        <f t="shared" si="275"/>
        <v>N/A</v>
      </c>
      <c r="V371" s="86">
        <f t="shared" si="276"/>
        <v>434</v>
      </c>
      <c r="W371" s="86" t="b">
        <f t="shared" si="277"/>
        <v>1</v>
      </c>
      <c r="X371" s="86" t="str">
        <f t="shared" si="278"/>
        <v>Dummy Node</v>
      </c>
      <c r="Y371" s="86" t="str">
        <f t="shared" si="279"/>
        <v>N/A</v>
      </c>
      <c r="Z371" s="86" t="str">
        <f t="shared" si="280"/>
        <v>N/A</v>
      </c>
      <c r="AA371" s="86">
        <f t="shared" si="281"/>
        <v>192</v>
      </c>
      <c r="AB371" s="86" t="b">
        <f t="shared" si="282"/>
        <v>0</v>
      </c>
      <c r="AC371" s="86" t="str">
        <f t="shared" si="283"/>
        <v>Speed</v>
      </c>
      <c r="AD371" s="86" t="str">
        <f t="shared" si="284"/>
        <v>&gt;</v>
      </c>
      <c r="AE371" s="86">
        <f t="shared" si="285"/>
        <v>7.7939453125</v>
      </c>
      <c r="AF371" s="86">
        <f t="shared" si="286"/>
        <v>65</v>
      </c>
      <c r="AG371" s="86" t="b">
        <f t="shared" si="287"/>
        <v>0</v>
      </c>
      <c r="AH371" s="86" t="str">
        <f t="shared" si="288"/>
        <v>Speed</v>
      </c>
      <c r="AI371" s="86" t="str">
        <f t="shared" si="289"/>
        <v>&gt;</v>
      </c>
      <c r="AJ371" s="86">
        <f t="shared" si="290"/>
        <v>6.729736328125</v>
      </c>
      <c r="AK371" s="86">
        <f t="shared" si="291"/>
        <v>18</v>
      </c>
      <c r="AL371" s="86" t="b">
        <f t="shared" si="292"/>
        <v>1</v>
      </c>
      <c r="AM371" s="86" t="str">
        <f t="shared" si="293"/>
        <v>Distance</v>
      </c>
      <c r="AN371" s="86" t="str">
        <f t="shared" si="294"/>
        <v>&lt;=</v>
      </c>
      <c r="AO371" s="86">
        <f t="shared" si="295"/>
        <v>62.364990234375</v>
      </c>
      <c r="AP371" s="86">
        <f t="shared" si="296"/>
        <v>5</v>
      </c>
      <c r="AQ371" s="86" t="b">
        <f t="shared" si="297"/>
        <v>0</v>
      </c>
      <c r="AR371" s="86" t="str">
        <f t="shared" si="298"/>
        <v>Speed</v>
      </c>
      <c r="AS371" s="86" t="str">
        <f t="shared" si="299"/>
        <v>&gt;</v>
      </c>
      <c r="AT371" s="86">
        <f t="shared" si="300"/>
        <v>5.92333984375</v>
      </c>
      <c r="AU371" s="86">
        <f t="shared" si="301"/>
        <v>3</v>
      </c>
      <c r="AV371" s="86" t="b">
        <f t="shared" si="302"/>
        <v>1</v>
      </c>
      <c r="AW371" s="86" t="str">
        <f t="shared" si="303"/>
        <v>Distance</v>
      </c>
      <c r="AX371" s="86" t="str">
        <f t="shared" si="304"/>
        <v>&lt;=</v>
      </c>
      <c r="AY371" s="86">
        <f t="shared" si="305"/>
        <v>87.981201171875</v>
      </c>
      <c r="AZ371" s="86">
        <f t="shared" si="306"/>
        <v>1</v>
      </c>
      <c r="BA371" s="86" t="b">
        <f t="shared" si="307"/>
        <v>1</v>
      </c>
      <c r="BB371" s="86" t="str">
        <f t="shared" si="308"/>
        <v>Speed</v>
      </c>
      <c r="BC371" s="86" t="str">
        <f t="shared" si="309"/>
        <v>&lt;=</v>
      </c>
      <c r="BD371" s="86">
        <f t="shared" si="310"/>
        <v>12.778564453125</v>
      </c>
      <c r="BE371" s="86">
        <f t="shared" si="311"/>
        <v>0</v>
      </c>
      <c r="BF371" s="86" t="b">
        <f t="shared" si="312"/>
        <v>1</v>
      </c>
      <c r="BG371" s="86" t="str">
        <f t="shared" si="313"/>
        <v>Distance</v>
      </c>
      <c r="BH371" s="86" t="str">
        <f t="shared" si="314"/>
        <v>&lt;=</v>
      </c>
      <c r="BI371" s="86">
        <f t="shared" si="315"/>
        <v>341.0556640625</v>
      </c>
      <c r="BJ371" s="15">
        <f t="shared" si="316"/>
        <v>1</v>
      </c>
      <c r="BK371" s="15" t="str">
        <f t="shared" si="317"/>
        <v>Speed&gt;7,7939453125 AND Speed&gt;6,729736328125 AND Distance&lt;=62,364990234375 AND Speed&gt;5,92333984375 AND Distance&lt;=87,981201171875 AND Speed&lt;=12,778564453125 AND Distance&lt;=341,0556640625</v>
      </c>
      <c r="BM371"/>
      <c r="BN371"/>
      <c r="BO371"/>
    </row>
    <row r="372" spans="1:67">
      <c r="A372" s="15">
        <v>369</v>
      </c>
      <c r="B372" s="15">
        <v>-2</v>
      </c>
      <c r="C372" s="15">
        <v>-8192</v>
      </c>
      <c r="D372" s="15">
        <f t="shared" si="265"/>
        <v>-1</v>
      </c>
      <c r="E372" s="15">
        <f t="shared" si="266"/>
        <v>0</v>
      </c>
      <c r="F372" s="15">
        <f t="shared" si="267"/>
        <v>-1</v>
      </c>
      <c r="G372" s="15">
        <v>617</v>
      </c>
      <c r="H372" s="15">
        <v>618</v>
      </c>
      <c r="I372" s="15">
        <v>193</v>
      </c>
      <c r="J372" s="15">
        <v>8</v>
      </c>
      <c r="K372" s="15">
        <v>860</v>
      </c>
      <c r="L372" s="15">
        <v>0</v>
      </c>
      <c r="M372" s="15">
        <f t="shared" si="268"/>
        <v>0</v>
      </c>
      <c r="O372" s="86">
        <f t="shared" si="269"/>
        <v>860</v>
      </c>
      <c r="P372" s="86">
        <f t="shared" si="270"/>
        <v>0</v>
      </c>
      <c r="Q372" s="86">
        <f t="shared" si="271"/>
        <v>669</v>
      </c>
      <c r="R372" s="86" t="b">
        <f t="shared" si="272"/>
        <v>0</v>
      </c>
      <c r="S372" s="86" t="str">
        <f t="shared" si="273"/>
        <v>Dummy Node</v>
      </c>
      <c r="T372" s="86" t="str">
        <f t="shared" si="274"/>
        <v>N/A</v>
      </c>
      <c r="U372" s="86" t="str">
        <f t="shared" si="275"/>
        <v>N/A</v>
      </c>
      <c r="V372" s="86">
        <f t="shared" si="276"/>
        <v>434</v>
      </c>
      <c r="W372" s="86" t="b">
        <f t="shared" si="277"/>
        <v>1</v>
      </c>
      <c r="X372" s="86" t="str">
        <f t="shared" si="278"/>
        <v>Dummy Node</v>
      </c>
      <c r="Y372" s="86" t="str">
        <f t="shared" si="279"/>
        <v>N/A</v>
      </c>
      <c r="Z372" s="86" t="str">
        <f t="shared" si="280"/>
        <v>N/A</v>
      </c>
      <c r="AA372" s="86">
        <f t="shared" si="281"/>
        <v>192</v>
      </c>
      <c r="AB372" s="86" t="b">
        <f t="shared" si="282"/>
        <v>0</v>
      </c>
      <c r="AC372" s="86" t="str">
        <f t="shared" si="283"/>
        <v>Speed</v>
      </c>
      <c r="AD372" s="86" t="str">
        <f t="shared" si="284"/>
        <v>&gt;</v>
      </c>
      <c r="AE372" s="86">
        <f t="shared" si="285"/>
        <v>7.7939453125</v>
      </c>
      <c r="AF372" s="86">
        <f t="shared" si="286"/>
        <v>65</v>
      </c>
      <c r="AG372" s="86" t="b">
        <f t="shared" si="287"/>
        <v>0</v>
      </c>
      <c r="AH372" s="86" t="str">
        <f t="shared" si="288"/>
        <v>Speed</v>
      </c>
      <c r="AI372" s="86" t="str">
        <f t="shared" si="289"/>
        <v>&gt;</v>
      </c>
      <c r="AJ372" s="86">
        <f t="shared" si="290"/>
        <v>6.729736328125</v>
      </c>
      <c r="AK372" s="86">
        <f t="shared" si="291"/>
        <v>18</v>
      </c>
      <c r="AL372" s="86" t="b">
        <f t="shared" si="292"/>
        <v>1</v>
      </c>
      <c r="AM372" s="86" t="str">
        <f t="shared" si="293"/>
        <v>Distance</v>
      </c>
      <c r="AN372" s="86" t="str">
        <f t="shared" si="294"/>
        <v>&lt;=</v>
      </c>
      <c r="AO372" s="86">
        <f t="shared" si="295"/>
        <v>62.364990234375</v>
      </c>
      <c r="AP372" s="86">
        <f t="shared" si="296"/>
        <v>5</v>
      </c>
      <c r="AQ372" s="86" t="b">
        <f t="shared" si="297"/>
        <v>0</v>
      </c>
      <c r="AR372" s="86" t="str">
        <f t="shared" si="298"/>
        <v>Speed</v>
      </c>
      <c r="AS372" s="86" t="str">
        <f t="shared" si="299"/>
        <v>&gt;</v>
      </c>
      <c r="AT372" s="86">
        <f t="shared" si="300"/>
        <v>5.92333984375</v>
      </c>
      <c r="AU372" s="86">
        <f t="shared" si="301"/>
        <v>3</v>
      </c>
      <c r="AV372" s="86" t="b">
        <f t="shared" si="302"/>
        <v>1</v>
      </c>
      <c r="AW372" s="86" t="str">
        <f t="shared" si="303"/>
        <v>Distance</v>
      </c>
      <c r="AX372" s="86" t="str">
        <f t="shared" si="304"/>
        <v>&lt;=</v>
      </c>
      <c r="AY372" s="86">
        <f t="shared" si="305"/>
        <v>87.981201171875</v>
      </c>
      <c r="AZ372" s="86">
        <f t="shared" si="306"/>
        <v>1</v>
      </c>
      <c r="BA372" s="86" t="b">
        <f t="shared" si="307"/>
        <v>1</v>
      </c>
      <c r="BB372" s="86" t="str">
        <f t="shared" si="308"/>
        <v>Speed</v>
      </c>
      <c r="BC372" s="86" t="str">
        <f t="shared" si="309"/>
        <v>&lt;=</v>
      </c>
      <c r="BD372" s="86">
        <f t="shared" si="310"/>
        <v>12.778564453125</v>
      </c>
      <c r="BE372" s="86">
        <f t="shared" si="311"/>
        <v>0</v>
      </c>
      <c r="BF372" s="86" t="b">
        <f t="shared" si="312"/>
        <v>1</v>
      </c>
      <c r="BG372" s="86" t="str">
        <f t="shared" si="313"/>
        <v>Distance</v>
      </c>
      <c r="BH372" s="86" t="str">
        <f t="shared" si="314"/>
        <v>&lt;=</v>
      </c>
      <c r="BI372" s="86">
        <f t="shared" si="315"/>
        <v>341.0556640625</v>
      </c>
      <c r="BJ372" s="15">
        <f t="shared" si="316"/>
        <v>1</v>
      </c>
      <c r="BK372" s="15" t="str">
        <f t="shared" si="317"/>
        <v>Speed&gt;7,7939453125 AND Speed&gt;6,729736328125 AND Distance&lt;=62,364990234375 AND Speed&gt;5,92333984375 AND Distance&lt;=87,981201171875 AND Speed&lt;=12,778564453125 AND Distance&lt;=341,0556640625</v>
      </c>
      <c r="BM372"/>
      <c r="BN372"/>
      <c r="BO372"/>
    </row>
    <row r="373" spans="1:67">
      <c r="A373" s="15">
        <v>370</v>
      </c>
      <c r="B373" s="15">
        <v>-2</v>
      </c>
      <c r="C373" s="15">
        <v>-8192</v>
      </c>
      <c r="D373" s="15">
        <f t="shared" si="265"/>
        <v>-1</v>
      </c>
      <c r="E373" s="15">
        <f t="shared" si="266"/>
        <v>0</v>
      </c>
      <c r="F373" s="15">
        <f t="shared" si="267"/>
        <v>-1</v>
      </c>
      <c r="G373" s="15">
        <v>619</v>
      </c>
      <c r="H373" s="15">
        <v>620</v>
      </c>
      <c r="I373" s="15">
        <v>193</v>
      </c>
      <c r="J373" s="15">
        <v>8</v>
      </c>
      <c r="K373" s="15">
        <v>861</v>
      </c>
      <c r="L373" s="15">
        <v>341</v>
      </c>
      <c r="M373" s="15">
        <f t="shared" si="268"/>
        <v>8.3251953125E-2</v>
      </c>
      <c r="O373" s="86">
        <f t="shared" si="269"/>
        <v>861</v>
      </c>
      <c r="P373" s="86">
        <f t="shared" si="270"/>
        <v>0</v>
      </c>
      <c r="Q373" s="86">
        <f t="shared" si="271"/>
        <v>670</v>
      </c>
      <c r="R373" s="86" t="b">
        <f t="shared" si="272"/>
        <v>1</v>
      </c>
      <c r="S373" s="86" t="str">
        <f t="shared" si="273"/>
        <v>Dummy Node</v>
      </c>
      <c r="T373" s="86" t="str">
        <f t="shared" si="274"/>
        <v>N/A</v>
      </c>
      <c r="U373" s="86" t="str">
        <f t="shared" si="275"/>
        <v>N/A</v>
      </c>
      <c r="V373" s="86">
        <f t="shared" si="276"/>
        <v>434</v>
      </c>
      <c r="W373" s="86" t="b">
        <f t="shared" si="277"/>
        <v>0</v>
      </c>
      <c r="X373" s="86" t="str">
        <f t="shared" si="278"/>
        <v>Dummy Node</v>
      </c>
      <c r="Y373" s="86" t="str">
        <f t="shared" si="279"/>
        <v>N/A</v>
      </c>
      <c r="Z373" s="86" t="str">
        <f t="shared" si="280"/>
        <v>N/A</v>
      </c>
      <c r="AA373" s="86">
        <f t="shared" si="281"/>
        <v>192</v>
      </c>
      <c r="AB373" s="86" t="b">
        <f t="shared" si="282"/>
        <v>0</v>
      </c>
      <c r="AC373" s="86" t="str">
        <f t="shared" si="283"/>
        <v>Speed</v>
      </c>
      <c r="AD373" s="86" t="str">
        <f t="shared" si="284"/>
        <v>&gt;</v>
      </c>
      <c r="AE373" s="86">
        <f t="shared" si="285"/>
        <v>7.7939453125</v>
      </c>
      <c r="AF373" s="86">
        <f t="shared" si="286"/>
        <v>65</v>
      </c>
      <c r="AG373" s="86" t="b">
        <f t="shared" si="287"/>
        <v>0</v>
      </c>
      <c r="AH373" s="86" t="str">
        <f t="shared" si="288"/>
        <v>Speed</v>
      </c>
      <c r="AI373" s="86" t="str">
        <f t="shared" si="289"/>
        <v>&gt;</v>
      </c>
      <c r="AJ373" s="86">
        <f t="shared" si="290"/>
        <v>6.729736328125</v>
      </c>
      <c r="AK373" s="86">
        <f t="shared" si="291"/>
        <v>18</v>
      </c>
      <c r="AL373" s="86" t="b">
        <f t="shared" si="292"/>
        <v>1</v>
      </c>
      <c r="AM373" s="86" t="str">
        <f t="shared" si="293"/>
        <v>Distance</v>
      </c>
      <c r="AN373" s="86" t="str">
        <f t="shared" si="294"/>
        <v>&lt;=</v>
      </c>
      <c r="AO373" s="86">
        <f t="shared" si="295"/>
        <v>62.364990234375</v>
      </c>
      <c r="AP373" s="86">
        <f t="shared" si="296"/>
        <v>5</v>
      </c>
      <c r="AQ373" s="86" t="b">
        <f t="shared" si="297"/>
        <v>0</v>
      </c>
      <c r="AR373" s="86" t="str">
        <f t="shared" si="298"/>
        <v>Speed</v>
      </c>
      <c r="AS373" s="86" t="str">
        <f t="shared" si="299"/>
        <v>&gt;</v>
      </c>
      <c r="AT373" s="86">
        <f t="shared" si="300"/>
        <v>5.92333984375</v>
      </c>
      <c r="AU373" s="86">
        <f t="shared" si="301"/>
        <v>3</v>
      </c>
      <c r="AV373" s="86" t="b">
        <f t="shared" si="302"/>
        <v>1</v>
      </c>
      <c r="AW373" s="86" t="str">
        <f t="shared" si="303"/>
        <v>Distance</v>
      </c>
      <c r="AX373" s="86" t="str">
        <f t="shared" si="304"/>
        <v>&lt;=</v>
      </c>
      <c r="AY373" s="86">
        <f t="shared" si="305"/>
        <v>87.981201171875</v>
      </c>
      <c r="AZ373" s="86">
        <f t="shared" si="306"/>
        <v>1</v>
      </c>
      <c r="BA373" s="86" t="b">
        <f t="shared" si="307"/>
        <v>1</v>
      </c>
      <c r="BB373" s="86" t="str">
        <f t="shared" si="308"/>
        <v>Speed</v>
      </c>
      <c r="BC373" s="86" t="str">
        <f t="shared" si="309"/>
        <v>&lt;=</v>
      </c>
      <c r="BD373" s="86">
        <f t="shared" si="310"/>
        <v>12.778564453125</v>
      </c>
      <c r="BE373" s="86">
        <f t="shared" si="311"/>
        <v>0</v>
      </c>
      <c r="BF373" s="86" t="b">
        <f t="shared" si="312"/>
        <v>1</v>
      </c>
      <c r="BG373" s="86" t="str">
        <f t="shared" si="313"/>
        <v>Distance</v>
      </c>
      <c r="BH373" s="86" t="str">
        <f t="shared" si="314"/>
        <v>&lt;=</v>
      </c>
      <c r="BI373" s="86">
        <f t="shared" si="315"/>
        <v>341.0556640625</v>
      </c>
      <c r="BJ373" s="15">
        <f t="shared" si="316"/>
        <v>1</v>
      </c>
      <c r="BK373" s="15" t="str">
        <f t="shared" si="317"/>
        <v>Speed&gt;7,7939453125 AND Speed&gt;6,729736328125 AND Distance&lt;=62,364990234375 AND Speed&gt;5,92333984375 AND Distance&lt;=87,981201171875 AND Speed&lt;=12,778564453125 AND Distance&lt;=341,0556640625</v>
      </c>
      <c r="BM373"/>
      <c r="BN373"/>
      <c r="BO373"/>
    </row>
    <row r="374" spans="1:67">
      <c r="A374" s="15">
        <v>371</v>
      </c>
      <c r="B374" s="15">
        <v>-2</v>
      </c>
      <c r="C374" s="15">
        <v>-8192</v>
      </c>
      <c r="D374" s="15">
        <f t="shared" si="265"/>
        <v>-1</v>
      </c>
      <c r="E374" s="15">
        <f t="shared" si="266"/>
        <v>0</v>
      </c>
      <c r="F374" s="15">
        <f t="shared" si="267"/>
        <v>-1</v>
      </c>
      <c r="G374" s="15">
        <v>621</v>
      </c>
      <c r="H374" s="15">
        <v>622</v>
      </c>
      <c r="I374" s="15">
        <v>82</v>
      </c>
      <c r="J374" s="15">
        <v>8</v>
      </c>
      <c r="K374" s="15">
        <v>862</v>
      </c>
      <c r="L374" s="15">
        <v>1365</v>
      </c>
      <c r="M374" s="15">
        <f t="shared" si="268"/>
        <v>0.333251953125</v>
      </c>
      <c r="O374" s="86">
        <f t="shared" si="269"/>
        <v>862</v>
      </c>
      <c r="P374" s="86">
        <f t="shared" si="270"/>
        <v>0</v>
      </c>
      <c r="Q374" s="86">
        <f t="shared" si="271"/>
        <v>670</v>
      </c>
      <c r="R374" s="86" t="b">
        <f t="shared" si="272"/>
        <v>0</v>
      </c>
      <c r="S374" s="86" t="str">
        <f t="shared" si="273"/>
        <v>Dummy Node</v>
      </c>
      <c r="T374" s="86" t="str">
        <f t="shared" si="274"/>
        <v>N/A</v>
      </c>
      <c r="U374" s="86" t="str">
        <f t="shared" si="275"/>
        <v>N/A</v>
      </c>
      <c r="V374" s="86">
        <f t="shared" si="276"/>
        <v>434</v>
      </c>
      <c r="W374" s="86" t="b">
        <f t="shared" si="277"/>
        <v>0</v>
      </c>
      <c r="X374" s="86" t="str">
        <f t="shared" si="278"/>
        <v>Dummy Node</v>
      </c>
      <c r="Y374" s="86" t="str">
        <f t="shared" si="279"/>
        <v>N/A</v>
      </c>
      <c r="Z374" s="86" t="str">
        <f t="shared" si="280"/>
        <v>N/A</v>
      </c>
      <c r="AA374" s="86">
        <f t="shared" si="281"/>
        <v>192</v>
      </c>
      <c r="AB374" s="86" t="b">
        <f t="shared" si="282"/>
        <v>0</v>
      </c>
      <c r="AC374" s="86" t="str">
        <f t="shared" si="283"/>
        <v>Speed</v>
      </c>
      <c r="AD374" s="86" t="str">
        <f t="shared" si="284"/>
        <v>&gt;</v>
      </c>
      <c r="AE374" s="86">
        <f t="shared" si="285"/>
        <v>7.7939453125</v>
      </c>
      <c r="AF374" s="86">
        <f t="shared" si="286"/>
        <v>65</v>
      </c>
      <c r="AG374" s="86" t="b">
        <f t="shared" si="287"/>
        <v>0</v>
      </c>
      <c r="AH374" s="86" t="str">
        <f t="shared" si="288"/>
        <v>Speed</v>
      </c>
      <c r="AI374" s="86" t="str">
        <f t="shared" si="289"/>
        <v>&gt;</v>
      </c>
      <c r="AJ374" s="86">
        <f t="shared" si="290"/>
        <v>6.729736328125</v>
      </c>
      <c r="AK374" s="86">
        <f t="shared" si="291"/>
        <v>18</v>
      </c>
      <c r="AL374" s="86" t="b">
        <f t="shared" si="292"/>
        <v>1</v>
      </c>
      <c r="AM374" s="86" t="str">
        <f t="shared" si="293"/>
        <v>Distance</v>
      </c>
      <c r="AN374" s="86" t="str">
        <f t="shared" si="294"/>
        <v>&lt;=</v>
      </c>
      <c r="AO374" s="86">
        <f t="shared" si="295"/>
        <v>62.364990234375</v>
      </c>
      <c r="AP374" s="86">
        <f t="shared" si="296"/>
        <v>5</v>
      </c>
      <c r="AQ374" s="86" t="b">
        <f t="shared" si="297"/>
        <v>0</v>
      </c>
      <c r="AR374" s="86" t="str">
        <f t="shared" si="298"/>
        <v>Speed</v>
      </c>
      <c r="AS374" s="86" t="str">
        <f t="shared" si="299"/>
        <v>&gt;</v>
      </c>
      <c r="AT374" s="86">
        <f t="shared" si="300"/>
        <v>5.92333984375</v>
      </c>
      <c r="AU374" s="86">
        <f t="shared" si="301"/>
        <v>3</v>
      </c>
      <c r="AV374" s="86" t="b">
        <f t="shared" si="302"/>
        <v>1</v>
      </c>
      <c r="AW374" s="86" t="str">
        <f t="shared" si="303"/>
        <v>Distance</v>
      </c>
      <c r="AX374" s="86" t="str">
        <f t="shared" si="304"/>
        <v>&lt;=</v>
      </c>
      <c r="AY374" s="86">
        <f t="shared" si="305"/>
        <v>87.981201171875</v>
      </c>
      <c r="AZ374" s="86">
        <f t="shared" si="306"/>
        <v>1</v>
      </c>
      <c r="BA374" s="86" t="b">
        <f t="shared" si="307"/>
        <v>1</v>
      </c>
      <c r="BB374" s="86" t="str">
        <f t="shared" si="308"/>
        <v>Speed</v>
      </c>
      <c r="BC374" s="86" t="str">
        <f t="shared" si="309"/>
        <v>&lt;=</v>
      </c>
      <c r="BD374" s="86">
        <f t="shared" si="310"/>
        <v>12.778564453125</v>
      </c>
      <c r="BE374" s="86">
        <f t="shared" si="311"/>
        <v>0</v>
      </c>
      <c r="BF374" s="86" t="b">
        <f t="shared" si="312"/>
        <v>1</v>
      </c>
      <c r="BG374" s="86" t="str">
        <f t="shared" si="313"/>
        <v>Distance</v>
      </c>
      <c r="BH374" s="86" t="str">
        <f t="shared" si="314"/>
        <v>&lt;=</v>
      </c>
      <c r="BI374" s="86">
        <f t="shared" si="315"/>
        <v>341.0556640625</v>
      </c>
      <c r="BJ374" s="15">
        <f t="shared" si="316"/>
        <v>1</v>
      </c>
      <c r="BK374" s="15" t="str">
        <f t="shared" si="317"/>
        <v>Speed&gt;7,7939453125 AND Speed&gt;6,729736328125 AND Distance&lt;=62,364990234375 AND Speed&gt;5,92333984375 AND Distance&lt;=87,981201171875 AND Speed&lt;=12,778564453125 AND Distance&lt;=341,0556640625</v>
      </c>
      <c r="BM374"/>
      <c r="BN374"/>
      <c r="BO374"/>
    </row>
    <row r="375" spans="1:67">
      <c r="A375" s="15">
        <v>372</v>
      </c>
      <c r="B375" s="15">
        <v>-2</v>
      </c>
      <c r="C375" s="15">
        <v>-8192</v>
      </c>
      <c r="D375" s="15">
        <f t="shared" si="265"/>
        <v>-1</v>
      </c>
      <c r="E375" s="15">
        <f t="shared" si="266"/>
        <v>0</v>
      </c>
      <c r="F375" s="15">
        <f t="shared" si="267"/>
        <v>-1</v>
      </c>
      <c r="G375" s="15">
        <v>623</v>
      </c>
      <c r="H375" s="15">
        <v>624</v>
      </c>
      <c r="I375" s="15">
        <v>82</v>
      </c>
      <c r="J375" s="15">
        <v>8</v>
      </c>
      <c r="K375" s="15">
        <v>863</v>
      </c>
      <c r="L375" s="15">
        <v>910</v>
      </c>
      <c r="M375" s="15">
        <f t="shared" si="268"/>
        <v>0.22216796875</v>
      </c>
      <c r="O375" s="86">
        <f t="shared" si="269"/>
        <v>863</v>
      </c>
      <c r="P375" s="86">
        <f t="shared" si="270"/>
        <v>0.166748046875</v>
      </c>
      <c r="Q375" s="86">
        <f t="shared" si="271"/>
        <v>673</v>
      </c>
      <c r="R375" s="86" t="b">
        <f t="shared" si="272"/>
        <v>1</v>
      </c>
      <c r="S375" s="86" t="str">
        <f t="shared" si="273"/>
        <v>Dummy Node</v>
      </c>
      <c r="T375" s="86" t="str">
        <f t="shared" si="274"/>
        <v>N/A</v>
      </c>
      <c r="U375" s="86" t="str">
        <f t="shared" si="275"/>
        <v>N/A</v>
      </c>
      <c r="V375" s="86">
        <f t="shared" si="276"/>
        <v>445</v>
      </c>
      <c r="W375" s="86" t="b">
        <f t="shared" si="277"/>
        <v>1</v>
      </c>
      <c r="X375" s="86" t="str">
        <f t="shared" si="278"/>
        <v>Dummy Node</v>
      </c>
      <c r="Y375" s="86" t="str">
        <f t="shared" si="279"/>
        <v>N/A</v>
      </c>
      <c r="Z375" s="86" t="str">
        <f t="shared" si="280"/>
        <v>N/A</v>
      </c>
      <c r="AA375" s="86">
        <f t="shared" si="281"/>
        <v>444</v>
      </c>
      <c r="AB375" s="86" t="b">
        <f t="shared" si="282"/>
        <v>1</v>
      </c>
      <c r="AC375" s="86" t="str">
        <f t="shared" si="283"/>
        <v>Speed</v>
      </c>
      <c r="AD375" s="86" t="str">
        <f t="shared" si="284"/>
        <v>&lt;=</v>
      </c>
      <c r="AE375" s="86">
        <f t="shared" si="285"/>
        <v>15.46533203125</v>
      </c>
      <c r="AF375" s="86">
        <f t="shared" si="286"/>
        <v>237</v>
      </c>
      <c r="AG375" s="86" t="b">
        <f t="shared" si="287"/>
        <v>0</v>
      </c>
      <c r="AH375" s="86" t="str">
        <f t="shared" si="288"/>
        <v>Distance</v>
      </c>
      <c r="AI375" s="86" t="str">
        <f t="shared" si="289"/>
        <v>&gt;</v>
      </c>
      <c r="AJ375" s="86">
        <f t="shared" si="290"/>
        <v>169.003662109375</v>
      </c>
      <c r="AK375" s="86">
        <f t="shared" si="291"/>
        <v>50</v>
      </c>
      <c r="AL375" s="86" t="b">
        <f t="shared" si="292"/>
        <v>1</v>
      </c>
      <c r="AM375" s="86" t="str">
        <f t="shared" si="293"/>
        <v>Distance</v>
      </c>
      <c r="AN375" s="86" t="str">
        <f t="shared" si="294"/>
        <v>&lt;=</v>
      </c>
      <c r="AO375" s="86">
        <f t="shared" si="295"/>
        <v>180.447265625</v>
      </c>
      <c r="AP375" s="86">
        <f t="shared" si="296"/>
        <v>13</v>
      </c>
      <c r="AQ375" s="86" t="b">
        <f t="shared" si="297"/>
        <v>0</v>
      </c>
      <c r="AR375" s="86" t="str">
        <f t="shared" si="298"/>
        <v>Speed</v>
      </c>
      <c r="AS375" s="86" t="str">
        <f t="shared" si="299"/>
        <v>&gt;</v>
      </c>
      <c r="AT375" s="86">
        <f t="shared" si="300"/>
        <v>15.086181640625</v>
      </c>
      <c r="AU375" s="86">
        <f t="shared" si="301"/>
        <v>4</v>
      </c>
      <c r="AV375" s="86" t="b">
        <f t="shared" si="302"/>
        <v>1</v>
      </c>
      <c r="AW375" s="86" t="str">
        <f t="shared" si="303"/>
        <v>Distance</v>
      </c>
      <c r="AX375" s="86" t="str">
        <f t="shared" si="304"/>
        <v>&lt;=</v>
      </c>
      <c r="AY375" s="86">
        <f t="shared" si="305"/>
        <v>211.703369140625</v>
      </c>
      <c r="AZ375" s="86">
        <f t="shared" si="306"/>
        <v>1</v>
      </c>
      <c r="BA375" s="86" t="b">
        <f t="shared" si="307"/>
        <v>0</v>
      </c>
      <c r="BB375" s="86" t="str">
        <f t="shared" si="308"/>
        <v>Speed</v>
      </c>
      <c r="BC375" s="86" t="str">
        <f t="shared" si="309"/>
        <v>&gt;</v>
      </c>
      <c r="BD375" s="86">
        <f t="shared" si="310"/>
        <v>12.778564453125</v>
      </c>
      <c r="BE375" s="86">
        <f t="shared" si="311"/>
        <v>0</v>
      </c>
      <c r="BF375" s="86" t="b">
        <f t="shared" si="312"/>
        <v>1</v>
      </c>
      <c r="BG375" s="86" t="str">
        <f t="shared" si="313"/>
        <v>Distance</v>
      </c>
      <c r="BH375" s="86" t="str">
        <f t="shared" si="314"/>
        <v>&lt;=</v>
      </c>
      <c r="BI375" s="86">
        <f t="shared" si="315"/>
        <v>341.0556640625</v>
      </c>
      <c r="BJ375" s="15">
        <f t="shared" si="316"/>
        <v>0</v>
      </c>
      <c r="BK375" s="15" t="str">
        <f t="shared" si="317"/>
        <v>Speed&lt;=15,46533203125 AND Distance&gt;169,003662109375 AND Distance&lt;=180,447265625 AND Speed&gt;15,086181640625 AND Distance&lt;=211,703369140625 AND Speed&gt;12,778564453125 AND Distance&lt;=341,0556640625</v>
      </c>
      <c r="BM375"/>
      <c r="BN375"/>
      <c r="BO375"/>
    </row>
    <row r="376" spans="1:67">
      <c r="A376" s="15">
        <v>373</v>
      </c>
      <c r="B376" s="15">
        <v>-2</v>
      </c>
      <c r="C376" s="15">
        <v>-8192</v>
      </c>
      <c r="D376" s="15">
        <f t="shared" si="265"/>
        <v>-1</v>
      </c>
      <c r="E376" s="15">
        <f t="shared" si="266"/>
        <v>0</v>
      </c>
      <c r="F376" s="15">
        <f t="shared" si="267"/>
        <v>-1</v>
      </c>
      <c r="G376" s="15">
        <v>-1</v>
      </c>
      <c r="H376" s="15">
        <v>-1</v>
      </c>
      <c r="I376" s="15">
        <v>167</v>
      </c>
      <c r="J376" s="15">
        <v>9</v>
      </c>
      <c r="K376" s="15">
        <v>864</v>
      </c>
      <c r="L376" s="15">
        <v>910</v>
      </c>
      <c r="M376" s="15">
        <f t="shared" si="268"/>
        <v>0.22216796875</v>
      </c>
      <c r="O376" s="86">
        <f t="shared" si="269"/>
        <v>864</v>
      </c>
      <c r="P376" s="86">
        <f t="shared" si="270"/>
        <v>0.166748046875</v>
      </c>
      <c r="Q376" s="86">
        <f t="shared" si="271"/>
        <v>673</v>
      </c>
      <c r="R376" s="86" t="b">
        <f t="shared" si="272"/>
        <v>0</v>
      </c>
      <c r="S376" s="86" t="str">
        <f t="shared" si="273"/>
        <v>Dummy Node</v>
      </c>
      <c r="T376" s="86" t="str">
        <f t="shared" si="274"/>
        <v>N/A</v>
      </c>
      <c r="U376" s="86" t="str">
        <f t="shared" si="275"/>
        <v>N/A</v>
      </c>
      <c r="V376" s="86">
        <f t="shared" si="276"/>
        <v>445</v>
      </c>
      <c r="W376" s="86" t="b">
        <f t="shared" si="277"/>
        <v>1</v>
      </c>
      <c r="X376" s="86" t="str">
        <f t="shared" si="278"/>
        <v>Dummy Node</v>
      </c>
      <c r="Y376" s="86" t="str">
        <f t="shared" si="279"/>
        <v>N/A</v>
      </c>
      <c r="Z376" s="86" t="str">
        <f t="shared" si="280"/>
        <v>N/A</v>
      </c>
      <c r="AA376" s="86">
        <f t="shared" si="281"/>
        <v>444</v>
      </c>
      <c r="AB376" s="86" t="b">
        <f t="shared" si="282"/>
        <v>1</v>
      </c>
      <c r="AC376" s="86" t="str">
        <f t="shared" si="283"/>
        <v>Speed</v>
      </c>
      <c r="AD376" s="86" t="str">
        <f t="shared" si="284"/>
        <v>&lt;=</v>
      </c>
      <c r="AE376" s="86">
        <f t="shared" si="285"/>
        <v>15.46533203125</v>
      </c>
      <c r="AF376" s="86">
        <f t="shared" si="286"/>
        <v>237</v>
      </c>
      <c r="AG376" s="86" t="b">
        <f t="shared" si="287"/>
        <v>0</v>
      </c>
      <c r="AH376" s="86" t="str">
        <f t="shared" si="288"/>
        <v>Distance</v>
      </c>
      <c r="AI376" s="86" t="str">
        <f t="shared" si="289"/>
        <v>&gt;</v>
      </c>
      <c r="AJ376" s="86">
        <f t="shared" si="290"/>
        <v>169.003662109375</v>
      </c>
      <c r="AK376" s="86">
        <f t="shared" si="291"/>
        <v>50</v>
      </c>
      <c r="AL376" s="86" t="b">
        <f t="shared" si="292"/>
        <v>1</v>
      </c>
      <c r="AM376" s="86" t="str">
        <f t="shared" si="293"/>
        <v>Distance</v>
      </c>
      <c r="AN376" s="86" t="str">
        <f t="shared" si="294"/>
        <v>&lt;=</v>
      </c>
      <c r="AO376" s="86">
        <f t="shared" si="295"/>
        <v>180.447265625</v>
      </c>
      <c r="AP376" s="86">
        <f t="shared" si="296"/>
        <v>13</v>
      </c>
      <c r="AQ376" s="86" t="b">
        <f t="shared" si="297"/>
        <v>0</v>
      </c>
      <c r="AR376" s="86" t="str">
        <f t="shared" si="298"/>
        <v>Speed</v>
      </c>
      <c r="AS376" s="86" t="str">
        <f t="shared" si="299"/>
        <v>&gt;</v>
      </c>
      <c r="AT376" s="86">
        <f t="shared" si="300"/>
        <v>15.086181640625</v>
      </c>
      <c r="AU376" s="86">
        <f t="shared" si="301"/>
        <v>4</v>
      </c>
      <c r="AV376" s="86" t="b">
        <f t="shared" si="302"/>
        <v>1</v>
      </c>
      <c r="AW376" s="86" t="str">
        <f t="shared" si="303"/>
        <v>Distance</v>
      </c>
      <c r="AX376" s="86" t="str">
        <f t="shared" si="304"/>
        <v>&lt;=</v>
      </c>
      <c r="AY376" s="86">
        <f t="shared" si="305"/>
        <v>211.703369140625</v>
      </c>
      <c r="AZ376" s="86">
        <f t="shared" si="306"/>
        <v>1</v>
      </c>
      <c r="BA376" s="86" t="b">
        <f t="shared" si="307"/>
        <v>0</v>
      </c>
      <c r="BB376" s="86" t="str">
        <f t="shared" si="308"/>
        <v>Speed</v>
      </c>
      <c r="BC376" s="86" t="str">
        <f t="shared" si="309"/>
        <v>&gt;</v>
      </c>
      <c r="BD376" s="86">
        <f t="shared" si="310"/>
        <v>12.778564453125</v>
      </c>
      <c r="BE376" s="86">
        <f t="shared" si="311"/>
        <v>0</v>
      </c>
      <c r="BF376" s="86" t="b">
        <f t="shared" si="312"/>
        <v>1</v>
      </c>
      <c r="BG376" s="86" t="str">
        <f t="shared" si="313"/>
        <v>Distance</v>
      </c>
      <c r="BH376" s="86" t="str">
        <f t="shared" si="314"/>
        <v>&lt;=</v>
      </c>
      <c r="BI376" s="86">
        <f t="shared" si="315"/>
        <v>341.0556640625</v>
      </c>
      <c r="BJ376" s="15">
        <f t="shared" si="316"/>
        <v>0</v>
      </c>
      <c r="BK376" s="15" t="str">
        <f t="shared" si="317"/>
        <v>Speed&lt;=15,46533203125 AND Distance&gt;169,003662109375 AND Distance&lt;=180,447265625 AND Speed&gt;15,086181640625 AND Distance&lt;=211,703369140625 AND Speed&gt;12,778564453125 AND Distance&lt;=341,0556640625</v>
      </c>
      <c r="BM376"/>
      <c r="BN376"/>
      <c r="BO376"/>
    </row>
    <row r="377" spans="1:67">
      <c r="A377" s="15">
        <v>374</v>
      </c>
      <c r="B377" s="15">
        <v>-2</v>
      </c>
      <c r="C377" s="15">
        <v>-8192</v>
      </c>
      <c r="D377" s="15">
        <f t="shared" si="265"/>
        <v>-1</v>
      </c>
      <c r="E377" s="15">
        <f t="shared" si="266"/>
        <v>0</v>
      </c>
      <c r="F377" s="15">
        <f t="shared" si="267"/>
        <v>-1</v>
      </c>
      <c r="G377" s="15">
        <v>-1</v>
      </c>
      <c r="H377" s="15">
        <v>-1</v>
      </c>
      <c r="I377" s="15">
        <v>167</v>
      </c>
      <c r="J377" s="15">
        <v>9</v>
      </c>
      <c r="K377" s="15">
        <v>865</v>
      </c>
      <c r="L377" s="15">
        <v>1365</v>
      </c>
      <c r="M377" s="15">
        <f t="shared" si="268"/>
        <v>0.333251953125</v>
      </c>
      <c r="O377" s="86">
        <f t="shared" si="269"/>
        <v>865</v>
      </c>
      <c r="P377" s="86">
        <f t="shared" si="270"/>
        <v>0.166748046875</v>
      </c>
      <c r="Q377" s="86">
        <f t="shared" si="271"/>
        <v>674</v>
      </c>
      <c r="R377" s="86" t="b">
        <f t="shared" si="272"/>
        <v>1</v>
      </c>
      <c r="S377" s="86" t="str">
        <f t="shared" si="273"/>
        <v>Dummy Node</v>
      </c>
      <c r="T377" s="86" t="str">
        <f t="shared" si="274"/>
        <v>N/A</v>
      </c>
      <c r="U377" s="86" t="str">
        <f t="shared" si="275"/>
        <v>N/A</v>
      </c>
      <c r="V377" s="86">
        <f t="shared" si="276"/>
        <v>445</v>
      </c>
      <c r="W377" s="86" t="b">
        <f t="shared" si="277"/>
        <v>0</v>
      </c>
      <c r="X377" s="86" t="str">
        <f t="shared" si="278"/>
        <v>Dummy Node</v>
      </c>
      <c r="Y377" s="86" t="str">
        <f t="shared" si="279"/>
        <v>N/A</v>
      </c>
      <c r="Z377" s="86" t="str">
        <f t="shared" si="280"/>
        <v>N/A</v>
      </c>
      <c r="AA377" s="86">
        <f t="shared" si="281"/>
        <v>444</v>
      </c>
      <c r="AB377" s="86" t="b">
        <f t="shared" si="282"/>
        <v>1</v>
      </c>
      <c r="AC377" s="86" t="str">
        <f t="shared" si="283"/>
        <v>Speed</v>
      </c>
      <c r="AD377" s="86" t="str">
        <f t="shared" si="284"/>
        <v>&lt;=</v>
      </c>
      <c r="AE377" s="86">
        <f t="shared" si="285"/>
        <v>15.46533203125</v>
      </c>
      <c r="AF377" s="86">
        <f t="shared" si="286"/>
        <v>237</v>
      </c>
      <c r="AG377" s="86" t="b">
        <f t="shared" si="287"/>
        <v>0</v>
      </c>
      <c r="AH377" s="86" t="str">
        <f t="shared" si="288"/>
        <v>Distance</v>
      </c>
      <c r="AI377" s="86" t="str">
        <f t="shared" si="289"/>
        <v>&gt;</v>
      </c>
      <c r="AJ377" s="86">
        <f t="shared" si="290"/>
        <v>169.003662109375</v>
      </c>
      <c r="AK377" s="86">
        <f t="shared" si="291"/>
        <v>50</v>
      </c>
      <c r="AL377" s="86" t="b">
        <f t="shared" si="292"/>
        <v>1</v>
      </c>
      <c r="AM377" s="86" t="str">
        <f t="shared" si="293"/>
        <v>Distance</v>
      </c>
      <c r="AN377" s="86" t="str">
        <f t="shared" si="294"/>
        <v>&lt;=</v>
      </c>
      <c r="AO377" s="86">
        <f t="shared" si="295"/>
        <v>180.447265625</v>
      </c>
      <c r="AP377" s="86">
        <f t="shared" si="296"/>
        <v>13</v>
      </c>
      <c r="AQ377" s="86" t="b">
        <f t="shared" si="297"/>
        <v>0</v>
      </c>
      <c r="AR377" s="86" t="str">
        <f t="shared" si="298"/>
        <v>Speed</v>
      </c>
      <c r="AS377" s="86" t="str">
        <f t="shared" si="299"/>
        <v>&gt;</v>
      </c>
      <c r="AT377" s="86">
        <f t="shared" si="300"/>
        <v>15.086181640625</v>
      </c>
      <c r="AU377" s="86">
        <f t="shared" si="301"/>
        <v>4</v>
      </c>
      <c r="AV377" s="86" t="b">
        <f t="shared" si="302"/>
        <v>1</v>
      </c>
      <c r="AW377" s="86" t="str">
        <f t="shared" si="303"/>
        <v>Distance</v>
      </c>
      <c r="AX377" s="86" t="str">
        <f t="shared" si="304"/>
        <v>&lt;=</v>
      </c>
      <c r="AY377" s="86">
        <f t="shared" si="305"/>
        <v>211.703369140625</v>
      </c>
      <c r="AZ377" s="86">
        <f t="shared" si="306"/>
        <v>1</v>
      </c>
      <c r="BA377" s="86" t="b">
        <f t="shared" si="307"/>
        <v>0</v>
      </c>
      <c r="BB377" s="86" t="str">
        <f t="shared" si="308"/>
        <v>Speed</v>
      </c>
      <c r="BC377" s="86" t="str">
        <f t="shared" si="309"/>
        <v>&gt;</v>
      </c>
      <c r="BD377" s="86">
        <f t="shared" si="310"/>
        <v>12.778564453125</v>
      </c>
      <c r="BE377" s="86">
        <f t="shared" si="311"/>
        <v>0</v>
      </c>
      <c r="BF377" s="86" t="b">
        <f t="shared" si="312"/>
        <v>1</v>
      </c>
      <c r="BG377" s="86" t="str">
        <f t="shared" si="313"/>
        <v>Distance</v>
      </c>
      <c r="BH377" s="86" t="str">
        <f t="shared" si="314"/>
        <v>&lt;=</v>
      </c>
      <c r="BI377" s="86">
        <f t="shared" si="315"/>
        <v>341.0556640625</v>
      </c>
      <c r="BJ377" s="15">
        <f t="shared" si="316"/>
        <v>0</v>
      </c>
      <c r="BK377" s="15" t="str">
        <f t="shared" si="317"/>
        <v>Speed&lt;=15,46533203125 AND Distance&gt;169,003662109375 AND Distance&lt;=180,447265625 AND Speed&gt;15,086181640625 AND Distance&lt;=211,703369140625 AND Speed&gt;12,778564453125 AND Distance&lt;=341,0556640625</v>
      </c>
      <c r="BM377"/>
      <c r="BN377"/>
      <c r="BO377"/>
    </row>
    <row r="378" spans="1:67">
      <c r="A378" s="15">
        <v>375</v>
      </c>
      <c r="B378" s="15">
        <v>-2</v>
      </c>
      <c r="C378" s="15">
        <v>-8192</v>
      </c>
      <c r="D378" s="15">
        <f t="shared" si="265"/>
        <v>-1</v>
      </c>
      <c r="E378" s="15">
        <f t="shared" si="266"/>
        <v>0</v>
      </c>
      <c r="F378" s="15">
        <f t="shared" si="267"/>
        <v>-1</v>
      </c>
      <c r="G378" s="15">
        <v>-1</v>
      </c>
      <c r="H378" s="15">
        <v>-1</v>
      </c>
      <c r="I378" s="15">
        <v>137</v>
      </c>
      <c r="J378" s="15">
        <v>9</v>
      </c>
      <c r="K378" s="15">
        <v>866</v>
      </c>
      <c r="L378" s="15">
        <v>273</v>
      </c>
      <c r="M378" s="15">
        <f t="shared" si="268"/>
        <v>6.6650390625E-2</v>
      </c>
      <c r="O378" s="86">
        <f t="shared" si="269"/>
        <v>866</v>
      </c>
      <c r="P378" s="86">
        <f t="shared" si="270"/>
        <v>0.166748046875</v>
      </c>
      <c r="Q378" s="86">
        <f t="shared" si="271"/>
        <v>674</v>
      </c>
      <c r="R378" s="86" t="b">
        <f t="shared" si="272"/>
        <v>0</v>
      </c>
      <c r="S378" s="86" t="str">
        <f t="shared" si="273"/>
        <v>Dummy Node</v>
      </c>
      <c r="T378" s="86" t="str">
        <f t="shared" si="274"/>
        <v>N/A</v>
      </c>
      <c r="U378" s="86" t="str">
        <f t="shared" si="275"/>
        <v>N/A</v>
      </c>
      <c r="V378" s="86">
        <f t="shared" si="276"/>
        <v>445</v>
      </c>
      <c r="W378" s="86" t="b">
        <f t="shared" si="277"/>
        <v>0</v>
      </c>
      <c r="X378" s="86" t="str">
        <f t="shared" si="278"/>
        <v>Dummy Node</v>
      </c>
      <c r="Y378" s="86" t="str">
        <f t="shared" si="279"/>
        <v>N/A</v>
      </c>
      <c r="Z378" s="86" t="str">
        <f t="shared" si="280"/>
        <v>N/A</v>
      </c>
      <c r="AA378" s="86">
        <f t="shared" si="281"/>
        <v>444</v>
      </c>
      <c r="AB378" s="86" t="b">
        <f t="shared" si="282"/>
        <v>1</v>
      </c>
      <c r="AC378" s="86" t="str">
        <f t="shared" si="283"/>
        <v>Speed</v>
      </c>
      <c r="AD378" s="86" t="str">
        <f t="shared" si="284"/>
        <v>&lt;=</v>
      </c>
      <c r="AE378" s="86">
        <f t="shared" si="285"/>
        <v>15.46533203125</v>
      </c>
      <c r="AF378" s="86">
        <f t="shared" si="286"/>
        <v>237</v>
      </c>
      <c r="AG378" s="86" t="b">
        <f t="shared" si="287"/>
        <v>0</v>
      </c>
      <c r="AH378" s="86" t="str">
        <f t="shared" si="288"/>
        <v>Distance</v>
      </c>
      <c r="AI378" s="86" t="str">
        <f t="shared" si="289"/>
        <v>&gt;</v>
      </c>
      <c r="AJ378" s="86">
        <f t="shared" si="290"/>
        <v>169.003662109375</v>
      </c>
      <c r="AK378" s="86">
        <f t="shared" si="291"/>
        <v>50</v>
      </c>
      <c r="AL378" s="86" t="b">
        <f t="shared" si="292"/>
        <v>1</v>
      </c>
      <c r="AM378" s="86" t="str">
        <f t="shared" si="293"/>
        <v>Distance</v>
      </c>
      <c r="AN378" s="86" t="str">
        <f t="shared" si="294"/>
        <v>&lt;=</v>
      </c>
      <c r="AO378" s="86">
        <f t="shared" si="295"/>
        <v>180.447265625</v>
      </c>
      <c r="AP378" s="86">
        <f t="shared" si="296"/>
        <v>13</v>
      </c>
      <c r="AQ378" s="86" t="b">
        <f t="shared" si="297"/>
        <v>0</v>
      </c>
      <c r="AR378" s="86" t="str">
        <f t="shared" si="298"/>
        <v>Speed</v>
      </c>
      <c r="AS378" s="86" t="str">
        <f t="shared" si="299"/>
        <v>&gt;</v>
      </c>
      <c r="AT378" s="86">
        <f t="shared" si="300"/>
        <v>15.086181640625</v>
      </c>
      <c r="AU378" s="86">
        <f t="shared" si="301"/>
        <v>4</v>
      </c>
      <c r="AV378" s="86" t="b">
        <f t="shared" si="302"/>
        <v>1</v>
      </c>
      <c r="AW378" s="86" t="str">
        <f t="shared" si="303"/>
        <v>Distance</v>
      </c>
      <c r="AX378" s="86" t="str">
        <f t="shared" si="304"/>
        <v>&lt;=</v>
      </c>
      <c r="AY378" s="86">
        <f t="shared" si="305"/>
        <v>211.703369140625</v>
      </c>
      <c r="AZ378" s="86">
        <f t="shared" si="306"/>
        <v>1</v>
      </c>
      <c r="BA378" s="86" t="b">
        <f t="shared" si="307"/>
        <v>0</v>
      </c>
      <c r="BB378" s="86" t="str">
        <f t="shared" si="308"/>
        <v>Speed</v>
      </c>
      <c r="BC378" s="86" t="str">
        <f t="shared" si="309"/>
        <v>&gt;</v>
      </c>
      <c r="BD378" s="86">
        <f t="shared" si="310"/>
        <v>12.778564453125</v>
      </c>
      <c r="BE378" s="86">
        <f t="shared" si="311"/>
        <v>0</v>
      </c>
      <c r="BF378" s="86" t="b">
        <f t="shared" si="312"/>
        <v>1</v>
      </c>
      <c r="BG378" s="86" t="str">
        <f t="shared" si="313"/>
        <v>Distance</v>
      </c>
      <c r="BH378" s="86" t="str">
        <f t="shared" si="314"/>
        <v>&lt;=</v>
      </c>
      <c r="BI378" s="86">
        <f t="shared" si="315"/>
        <v>341.0556640625</v>
      </c>
      <c r="BJ378" s="15">
        <f t="shared" si="316"/>
        <v>0</v>
      </c>
      <c r="BK378" s="15" t="str">
        <f t="shared" si="317"/>
        <v>Speed&lt;=15,46533203125 AND Distance&gt;169,003662109375 AND Distance&lt;=180,447265625 AND Speed&gt;15,086181640625 AND Distance&lt;=211,703369140625 AND Speed&gt;12,778564453125 AND Distance&lt;=341,0556640625</v>
      </c>
      <c r="BM378"/>
      <c r="BN378"/>
      <c r="BO378"/>
    </row>
    <row r="379" spans="1:67">
      <c r="A379" s="15">
        <v>376</v>
      </c>
      <c r="B379" s="15">
        <v>-2</v>
      </c>
      <c r="C379" s="15">
        <v>-8192</v>
      </c>
      <c r="D379" s="15">
        <f t="shared" si="265"/>
        <v>-1</v>
      </c>
      <c r="E379" s="15">
        <f t="shared" si="266"/>
        <v>0</v>
      </c>
      <c r="F379" s="15">
        <f t="shared" si="267"/>
        <v>-1</v>
      </c>
      <c r="G379" s="15">
        <v>-1</v>
      </c>
      <c r="H379" s="15">
        <v>-1</v>
      </c>
      <c r="I379" s="15">
        <v>137</v>
      </c>
      <c r="J379" s="15">
        <v>9</v>
      </c>
      <c r="K379" s="15">
        <v>871</v>
      </c>
      <c r="L379" s="15">
        <v>0</v>
      </c>
      <c r="M379" s="15">
        <f t="shared" si="268"/>
        <v>0</v>
      </c>
      <c r="O379" s="86">
        <f t="shared" si="269"/>
        <v>871</v>
      </c>
      <c r="P379" s="86">
        <f t="shared" si="270"/>
        <v>0.22216796875</v>
      </c>
      <c r="Q379" s="86">
        <f t="shared" si="271"/>
        <v>683</v>
      </c>
      <c r="R379" s="86" t="b">
        <f t="shared" si="272"/>
        <v>1</v>
      </c>
      <c r="S379" s="86" t="str">
        <f t="shared" si="273"/>
        <v>Dummy Node</v>
      </c>
      <c r="T379" s="86" t="str">
        <f t="shared" si="274"/>
        <v>N/A</v>
      </c>
      <c r="U379" s="86" t="str">
        <f t="shared" si="275"/>
        <v>N/A</v>
      </c>
      <c r="V379" s="86">
        <f t="shared" si="276"/>
        <v>463</v>
      </c>
      <c r="W379" s="86" t="b">
        <f t="shared" si="277"/>
        <v>1</v>
      </c>
      <c r="X379" s="86" t="str">
        <f t="shared" si="278"/>
        <v>Dummy Node</v>
      </c>
      <c r="Y379" s="86" t="str">
        <f t="shared" si="279"/>
        <v>N/A</v>
      </c>
      <c r="Z379" s="86" t="str">
        <f t="shared" si="280"/>
        <v>N/A</v>
      </c>
      <c r="AA379" s="86">
        <f t="shared" si="281"/>
        <v>462</v>
      </c>
      <c r="AB379" s="86" t="b">
        <f t="shared" si="282"/>
        <v>1</v>
      </c>
      <c r="AC379" s="86" t="str">
        <f t="shared" si="283"/>
        <v>Speed</v>
      </c>
      <c r="AD379" s="86" t="str">
        <f t="shared" si="284"/>
        <v>&lt;=</v>
      </c>
      <c r="AE379" s="86">
        <f t="shared" si="285"/>
        <v>22.78857421875</v>
      </c>
      <c r="AF379" s="86">
        <f t="shared" si="286"/>
        <v>113</v>
      </c>
      <c r="AG379" s="86" t="b">
        <f t="shared" si="287"/>
        <v>0</v>
      </c>
      <c r="AH379" s="86" t="str">
        <f t="shared" si="288"/>
        <v>Speed</v>
      </c>
      <c r="AI379" s="86" t="str">
        <f t="shared" si="289"/>
        <v>&gt;</v>
      </c>
      <c r="AJ379" s="86">
        <f t="shared" si="290"/>
        <v>22.68212890625</v>
      </c>
      <c r="AK379" s="86">
        <f t="shared" si="291"/>
        <v>31</v>
      </c>
      <c r="AL379" s="86" t="b">
        <f t="shared" si="292"/>
        <v>1</v>
      </c>
      <c r="AM379" s="86" t="str">
        <f t="shared" si="293"/>
        <v>Speed</v>
      </c>
      <c r="AN379" s="86" t="str">
        <f t="shared" si="294"/>
        <v>&lt;=</v>
      </c>
      <c r="AO379" s="86">
        <f t="shared" si="295"/>
        <v>23.613037109375</v>
      </c>
      <c r="AP379" s="86">
        <f t="shared" si="296"/>
        <v>29</v>
      </c>
      <c r="AQ379" s="86" t="b">
        <f t="shared" si="297"/>
        <v>1</v>
      </c>
      <c r="AR379" s="86" t="str">
        <f t="shared" si="298"/>
        <v>Speed</v>
      </c>
      <c r="AS379" s="86" t="str">
        <f t="shared" si="299"/>
        <v>&lt;=</v>
      </c>
      <c r="AT379" s="86">
        <f t="shared" si="300"/>
        <v>24.882080078125</v>
      </c>
      <c r="AU379" s="86">
        <f t="shared" si="301"/>
        <v>8</v>
      </c>
      <c r="AV379" s="86" t="b">
        <f t="shared" si="302"/>
        <v>1</v>
      </c>
      <c r="AW379" s="86" t="str">
        <f t="shared" si="303"/>
        <v>Distance</v>
      </c>
      <c r="AX379" s="86" t="str">
        <f t="shared" si="304"/>
        <v>&lt;=</v>
      </c>
      <c r="AY379" s="86">
        <f t="shared" si="305"/>
        <v>579.99755859375</v>
      </c>
      <c r="AZ379" s="86">
        <f t="shared" si="306"/>
        <v>2</v>
      </c>
      <c r="BA379" s="86" t="b">
        <f t="shared" si="307"/>
        <v>0</v>
      </c>
      <c r="BB379" s="86" t="str">
        <f t="shared" si="308"/>
        <v>Distance</v>
      </c>
      <c r="BC379" s="86" t="str">
        <f t="shared" si="309"/>
        <v>&gt;</v>
      </c>
      <c r="BD379" s="86">
        <f t="shared" si="310"/>
        <v>500.308837890625</v>
      </c>
      <c r="BE379" s="86">
        <f t="shared" si="311"/>
        <v>0</v>
      </c>
      <c r="BF379" s="86" t="b">
        <f t="shared" si="312"/>
        <v>0</v>
      </c>
      <c r="BG379" s="86" t="str">
        <f t="shared" si="313"/>
        <v>Distance</v>
      </c>
      <c r="BH379" s="86" t="str">
        <f t="shared" si="314"/>
        <v>&gt;</v>
      </c>
      <c r="BI379" s="86">
        <f t="shared" si="315"/>
        <v>341.0556640625</v>
      </c>
      <c r="BJ379" s="15">
        <f t="shared" si="316"/>
        <v>0</v>
      </c>
      <c r="BK379" s="15" t="str">
        <f t="shared" si="317"/>
        <v>Speed&lt;=22,78857421875 AND Speed&gt;22,68212890625 AND Speed&lt;=23,613037109375 AND Speed&lt;=24,882080078125 AND Distance&lt;=579,99755859375 AND Distance&gt;500,308837890625 AND Distance&gt;341,0556640625</v>
      </c>
      <c r="BM379"/>
      <c r="BN379"/>
      <c r="BO379"/>
    </row>
    <row r="380" spans="1:67">
      <c r="A380" s="15">
        <v>377</v>
      </c>
      <c r="B380" s="15">
        <v>0</v>
      </c>
      <c r="C380" s="15">
        <v>690380</v>
      </c>
      <c r="D380" s="15">
        <f t="shared" si="265"/>
        <v>168</v>
      </c>
      <c r="E380" s="15">
        <f t="shared" si="266"/>
        <v>2252</v>
      </c>
      <c r="F380" s="15">
        <f t="shared" si="267"/>
        <v>168.5498046875</v>
      </c>
      <c r="G380" s="15">
        <v>455</v>
      </c>
      <c r="H380" s="15">
        <v>456</v>
      </c>
      <c r="I380" s="15">
        <v>83</v>
      </c>
      <c r="J380" s="15">
        <v>8</v>
      </c>
      <c r="K380" s="15">
        <v>872</v>
      </c>
      <c r="L380" s="15">
        <v>28</v>
      </c>
      <c r="M380" s="15">
        <f t="shared" si="268"/>
        <v>6.8359375E-3</v>
      </c>
      <c r="O380" s="86">
        <f t="shared" si="269"/>
        <v>872</v>
      </c>
      <c r="P380" s="86">
        <f t="shared" si="270"/>
        <v>0.22216796875</v>
      </c>
      <c r="Q380" s="86">
        <f t="shared" si="271"/>
        <v>683</v>
      </c>
      <c r="R380" s="86" t="b">
        <f t="shared" si="272"/>
        <v>0</v>
      </c>
      <c r="S380" s="86" t="str">
        <f t="shared" si="273"/>
        <v>Dummy Node</v>
      </c>
      <c r="T380" s="86" t="str">
        <f t="shared" si="274"/>
        <v>N/A</v>
      </c>
      <c r="U380" s="86" t="str">
        <f t="shared" si="275"/>
        <v>N/A</v>
      </c>
      <c r="V380" s="86">
        <f t="shared" si="276"/>
        <v>463</v>
      </c>
      <c r="W380" s="86" t="b">
        <f t="shared" si="277"/>
        <v>1</v>
      </c>
      <c r="X380" s="86" t="str">
        <f t="shared" si="278"/>
        <v>Dummy Node</v>
      </c>
      <c r="Y380" s="86" t="str">
        <f t="shared" si="279"/>
        <v>N/A</v>
      </c>
      <c r="Z380" s="86" t="str">
        <f t="shared" si="280"/>
        <v>N/A</v>
      </c>
      <c r="AA380" s="86">
        <f t="shared" si="281"/>
        <v>462</v>
      </c>
      <c r="AB380" s="86" t="b">
        <f t="shared" si="282"/>
        <v>1</v>
      </c>
      <c r="AC380" s="86" t="str">
        <f t="shared" si="283"/>
        <v>Speed</v>
      </c>
      <c r="AD380" s="86" t="str">
        <f t="shared" si="284"/>
        <v>&lt;=</v>
      </c>
      <c r="AE380" s="86">
        <f t="shared" si="285"/>
        <v>22.78857421875</v>
      </c>
      <c r="AF380" s="86">
        <f t="shared" si="286"/>
        <v>113</v>
      </c>
      <c r="AG380" s="86" t="b">
        <f t="shared" si="287"/>
        <v>0</v>
      </c>
      <c r="AH380" s="86" t="str">
        <f t="shared" si="288"/>
        <v>Speed</v>
      </c>
      <c r="AI380" s="86" t="str">
        <f t="shared" si="289"/>
        <v>&gt;</v>
      </c>
      <c r="AJ380" s="86">
        <f t="shared" si="290"/>
        <v>22.68212890625</v>
      </c>
      <c r="AK380" s="86">
        <f t="shared" si="291"/>
        <v>31</v>
      </c>
      <c r="AL380" s="86" t="b">
        <f t="shared" si="292"/>
        <v>1</v>
      </c>
      <c r="AM380" s="86" t="str">
        <f t="shared" si="293"/>
        <v>Speed</v>
      </c>
      <c r="AN380" s="86" t="str">
        <f t="shared" si="294"/>
        <v>&lt;=</v>
      </c>
      <c r="AO380" s="86">
        <f t="shared" si="295"/>
        <v>23.613037109375</v>
      </c>
      <c r="AP380" s="86">
        <f t="shared" si="296"/>
        <v>29</v>
      </c>
      <c r="AQ380" s="86" t="b">
        <f t="shared" si="297"/>
        <v>1</v>
      </c>
      <c r="AR380" s="86" t="str">
        <f t="shared" si="298"/>
        <v>Speed</v>
      </c>
      <c r="AS380" s="86" t="str">
        <f t="shared" si="299"/>
        <v>&lt;=</v>
      </c>
      <c r="AT380" s="86">
        <f t="shared" si="300"/>
        <v>24.882080078125</v>
      </c>
      <c r="AU380" s="86">
        <f t="shared" si="301"/>
        <v>8</v>
      </c>
      <c r="AV380" s="86" t="b">
        <f t="shared" si="302"/>
        <v>1</v>
      </c>
      <c r="AW380" s="86" t="str">
        <f t="shared" si="303"/>
        <v>Distance</v>
      </c>
      <c r="AX380" s="86" t="str">
        <f t="shared" si="304"/>
        <v>&lt;=</v>
      </c>
      <c r="AY380" s="86">
        <f t="shared" si="305"/>
        <v>579.99755859375</v>
      </c>
      <c r="AZ380" s="86">
        <f t="shared" si="306"/>
        <v>2</v>
      </c>
      <c r="BA380" s="86" t="b">
        <f t="shared" si="307"/>
        <v>0</v>
      </c>
      <c r="BB380" s="86" t="str">
        <f t="shared" si="308"/>
        <v>Distance</v>
      </c>
      <c r="BC380" s="86" t="str">
        <f t="shared" si="309"/>
        <v>&gt;</v>
      </c>
      <c r="BD380" s="86">
        <f t="shared" si="310"/>
        <v>500.308837890625</v>
      </c>
      <c r="BE380" s="86">
        <f t="shared" si="311"/>
        <v>0</v>
      </c>
      <c r="BF380" s="86" t="b">
        <f t="shared" si="312"/>
        <v>0</v>
      </c>
      <c r="BG380" s="86" t="str">
        <f t="shared" si="313"/>
        <v>Distance</v>
      </c>
      <c r="BH380" s="86" t="str">
        <f t="shared" si="314"/>
        <v>&gt;</v>
      </c>
      <c r="BI380" s="86">
        <f t="shared" si="315"/>
        <v>341.0556640625</v>
      </c>
      <c r="BJ380" s="15">
        <f t="shared" si="316"/>
        <v>0</v>
      </c>
      <c r="BK380" s="15" t="str">
        <f t="shared" si="317"/>
        <v>Speed&lt;=22,78857421875 AND Speed&gt;22,68212890625 AND Speed&lt;=23,613037109375 AND Speed&lt;=24,882080078125 AND Distance&lt;=579,99755859375 AND Distance&gt;500,308837890625 AND Distance&gt;341,0556640625</v>
      </c>
      <c r="BM380"/>
      <c r="BN380"/>
      <c r="BO380"/>
    </row>
    <row r="381" spans="1:67">
      <c r="A381" s="15">
        <v>378</v>
      </c>
      <c r="B381" s="15">
        <v>-2</v>
      </c>
      <c r="C381" s="15">
        <v>-8192</v>
      </c>
      <c r="D381" s="15">
        <f t="shared" si="265"/>
        <v>-1</v>
      </c>
      <c r="E381" s="15">
        <f t="shared" si="266"/>
        <v>0</v>
      </c>
      <c r="F381" s="15">
        <f t="shared" si="267"/>
        <v>-1</v>
      </c>
      <c r="G381" s="15">
        <v>625</v>
      </c>
      <c r="H381" s="15">
        <v>626</v>
      </c>
      <c r="I381" s="15">
        <v>83</v>
      </c>
      <c r="J381" s="15">
        <v>8</v>
      </c>
      <c r="K381" s="15">
        <v>873</v>
      </c>
      <c r="L381" s="15">
        <v>341</v>
      </c>
      <c r="M381" s="15">
        <f t="shared" si="268"/>
        <v>8.3251953125E-2</v>
      </c>
      <c r="O381" s="86">
        <f t="shared" si="269"/>
        <v>873</v>
      </c>
      <c r="P381" s="86">
        <f t="shared" si="270"/>
        <v>0.22216796875</v>
      </c>
      <c r="Q381" s="86">
        <f t="shared" si="271"/>
        <v>684</v>
      </c>
      <c r="R381" s="86" t="b">
        <f t="shared" si="272"/>
        <v>1</v>
      </c>
      <c r="S381" s="86" t="str">
        <f t="shared" si="273"/>
        <v>Dummy Node</v>
      </c>
      <c r="T381" s="86" t="str">
        <f t="shared" si="274"/>
        <v>N/A</v>
      </c>
      <c r="U381" s="86" t="str">
        <f t="shared" si="275"/>
        <v>N/A</v>
      </c>
      <c r="V381" s="86">
        <f t="shared" si="276"/>
        <v>463</v>
      </c>
      <c r="W381" s="86" t="b">
        <f t="shared" si="277"/>
        <v>0</v>
      </c>
      <c r="X381" s="86" t="str">
        <f t="shared" si="278"/>
        <v>Dummy Node</v>
      </c>
      <c r="Y381" s="86" t="str">
        <f t="shared" si="279"/>
        <v>N/A</v>
      </c>
      <c r="Z381" s="86" t="str">
        <f t="shared" si="280"/>
        <v>N/A</v>
      </c>
      <c r="AA381" s="86">
        <f t="shared" si="281"/>
        <v>462</v>
      </c>
      <c r="AB381" s="86" t="b">
        <f t="shared" si="282"/>
        <v>1</v>
      </c>
      <c r="AC381" s="86" t="str">
        <f t="shared" si="283"/>
        <v>Speed</v>
      </c>
      <c r="AD381" s="86" t="str">
        <f t="shared" si="284"/>
        <v>&lt;=</v>
      </c>
      <c r="AE381" s="86">
        <f t="shared" si="285"/>
        <v>22.78857421875</v>
      </c>
      <c r="AF381" s="86">
        <f t="shared" si="286"/>
        <v>113</v>
      </c>
      <c r="AG381" s="86" t="b">
        <f t="shared" si="287"/>
        <v>0</v>
      </c>
      <c r="AH381" s="86" t="str">
        <f t="shared" si="288"/>
        <v>Speed</v>
      </c>
      <c r="AI381" s="86" t="str">
        <f t="shared" si="289"/>
        <v>&gt;</v>
      </c>
      <c r="AJ381" s="86">
        <f t="shared" si="290"/>
        <v>22.68212890625</v>
      </c>
      <c r="AK381" s="86">
        <f t="shared" si="291"/>
        <v>31</v>
      </c>
      <c r="AL381" s="86" t="b">
        <f t="shared" si="292"/>
        <v>1</v>
      </c>
      <c r="AM381" s="86" t="str">
        <f t="shared" si="293"/>
        <v>Speed</v>
      </c>
      <c r="AN381" s="86" t="str">
        <f t="shared" si="294"/>
        <v>&lt;=</v>
      </c>
      <c r="AO381" s="86">
        <f t="shared" si="295"/>
        <v>23.613037109375</v>
      </c>
      <c r="AP381" s="86">
        <f t="shared" si="296"/>
        <v>29</v>
      </c>
      <c r="AQ381" s="86" t="b">
        <f t="shared" si="297"/>
        <v>1</v>
      </c>
      <c r="AR381" s="86" t="str">
        <f t="shared" si="298"/>
        <v>Speed</v>
      </c>
      <c r="AS381" s="86" t="str">
        <f t="shared" si="299"/>
        <v>&lt;=</v>
      </c>
      <c r="AT381" s="86">
        <f t="shared" si="300"/>
        <v>24.882080078125</v>
      </c>
      <c r="AU381" s="86">
        <f t="shared" si="301"/>
        <v>8</v>
      </c>
      <c r="AV381" s="86" t="b">
        <f t="shared" si="302"/>
        <v>1</v>
      </c>
      <c r="AW381" s="86" t="str">
        <f t="shared" si="303"/>
        <v>Distance</v>
      </c>
      <c r="AX381" s="86" t="str">
        <f t="shared" si="304"/>
        <v>&lt;=</v>
      </c>
      <c r="AY381" s="86">
        <f t="shared" si="305"/>
        <v>579.99755859375</v>
      </c>
      <c r="AZ381" s="86">
        <f t="shared" si="306"/>
        <v>2</v>
      </c>
      <c r="BA381" s="86" t="b">
        <f t="shared" si="307"/>
        <v>0</v>
      </c>
      <c r="BB381" s="86" t="str">
        <f t="shared" si="308"/>
        <v>Distance</v>
      </c>
      <c r="BC381" s="86" t="str">
        <f t="shared" si="309"/>
        <v>&gt;</v>
      </c>
      <c r="BD381" s="86">
        <f t="shared" si="310"/>
        <v>500.308837890625</v>
      </c>
      <c r="BE381" s="86">
        <f t="shared" si="311"/>
        <v>0</v>
      </c>
      <c r="BF381" s="86" t="b">
        <f t="shared" si="312"/>
        <v>0</v>
      </c>
      <c r="BG381" s="86" t="str">
        <f t="shared" si="313"/>
        <v>Distance</v>
      </c>
      <c r="BH381" s="86" t="str">
        <f t="shared" si="314"/>
        <v>&gt;</v>
      </c>
      <c r="BI381" s="86">
        <f t="shared" si="315"/>
        <v>341.0556640625</v>
      </c>
      <c r="BJ381" s="15">
        <f t="shared" si="316"/>
        <v>0</v>
      </c>
      <c r="BK381" s="15" t="str">
        <f t="shared" si="317"/>
        <v>Speed&lt;=22,78857421875 AND Speed&gt;22,68212890625 AND Speed&lt;=23,613037109375 AND Speed&lt;=24,882080078125 AND Distance&lt;=579,99755859375 AND Distance&gt;500,308837890625 AND Distance&gt;341,0556640625</v>
      </c>
      <c r="BM381"/>
      <c r="BN381"/>
      <c r="BO381"/>
    </row>
    <row r="382" spans="1:67">
      <c r="A382" s="15">
        <v>379</v>
      </c>
      <c r="B382" s="15">
        <v>-2</v>
      </c>
      <c r="C382" s="15">
        <v>-8192</v>
      </c>
      <c r="D382" s="15">
        <f t="shared" si="265"/>
        <v>-1</v>
      </c>
      <c r="E382" s="15">
        <f t="shared" si="266"/>
        <v>0</v>
      </c>
      <c r="F382" s="15">
        <f t="shared" si="267"/>
        <v>-1</v>
      </c>
      <c r="G382" s="15">
        <v>-1</v>
      </c>
      <c r="H382" s="15">
        <v>-1</v>
      </c>
      <c r="I382" s="15">
        <v>199</v>
      </c>
      <c r="J382" s="15">
        <v>9</v>
      </c>
      <c r="K382" s="15">
        <v>874</v>
      </c>
      <c r="L382" s="15">
        <v>910</v>
      </c>
      <c r="M382" s="15">
        <f t="shared" si="268"/>
        <v>0.22216796875</v>
      </c>
      <c r="O382" s="86">
        <f t="shared" si="269"/>
        <v>874</v>
      </c>
      <c r="P382" s="86">
        <f t="shared" si="270"/>
        <v>0.22216796875</v>
      </c>
      <c r="Q382" s="86">
        <f t="shared" si="271"/>
        <v>684</v>
      </c>
      <c r="R382" s="86" t="b">
        <f t="shared" si="272"/>
        <v>0</v>
      </c>
      <c r="S382" s="86" t="str">
        <f t="shared" si="273"/>
        <v>Dummy Node</v>
      </c>
      <c r="T382" s="86" t="str">
        <f t="shared" si="274"/>
        <v>N/A</v>
      </c>
      <c r="U382" s="86" t="str">
        <f t="shared" si="275"/>
        <v>N/A</v>
      </c>
      <c r="V382" s="86">
        <f t="shared" si="276"/>
        <v>463</v>
      </c>
      <c r="W382" s="86" t="b">
        <f t="shared" si="277"/>
        <v>0</v>
      </c>
      <c r="X382" s="86" t="str">
        <f t="shared" si="278"/>
        <v>Dummy Node</v>
      </c>
      <c r="Y382" s="86" t="str">
        <f t="shared" si="279"/>
        <v>N/A</v>
      </c>
      <c r="Z382" s="86" t="str">
        <f t="shared" si="280"/>
        <v>N/A</v>
      </c>
      <c r="AA382" s="86">
        <f t="shared" si="281"/>
        <v>462</v>
      </c>
      <c r="AB382" s="86" t="b">
        <f t="shared" si="282"/>
        <v>1</v>
      </c>
      <c r="AC382" s="86" t="str">
        <f t="shared" si="283"/>
        <v>Speed</v>
      </c>
      <c r="AD382" s="86" t="str">
        <f t="shared" si="284"/>
        <v>&lt;=</v>
      </c>
      <c r="AE382" s="86">
        <f t="shared" si="285"/>
        <v>22.78857421875</v>
      </c>
      <c r="AF382" s="86">
        <f t="shared" si="286"/>
        <v>113</v>
      </c>
      <c r="AG382" s="86" t="b">
        <f t="shared" si="287"/>
        <v>0</v>
      </c>
      <c r="AH382" s="86" t="str">
        <f t="shared" si="288"/>
        <v>Speed</v>
      </c>
      <c r="AI382" s="86" t="str">
        <f t="shared" si="289"/>
        <v>&gt;</v>
      </c>
      <c r="AJ382" s="86">
        <f t="shared" si="290"/>
        <v>22.68212890625</v>
      </c>
      <c r="AK382" s="86">
        <f t="shared" si="291"/>
        <v>31</v>
      </c>
      <c r="AL382" s="86" t="b">
        <f t="shared" si="292"/>
        <v>1</v>
      </c>
      <c r="AM382" s="86" t="str">
        <f t="shared" si="293"/>
        <v>Speed</v>
      </c>
      <c r="AN382" s="86" t="str">
        <f t="shared" si="294"/>
        <v>&lt;=</v>
      </c>
      <c r="AO382" s="86">
        <f t="shared" si="295"/>
        <v>23.613037109375</v>
      </c>
      <c r="AP382" s="86">
        <f t="shared" si="296"/>
        <v>29</v>
      </c>
      <c r="AQ382" s="86" t="b">
        <f t="shared" si="297"/>
        <v>1</v>
      </c>
      <c r="AR382" s="86" t="str">
        <f t="shared" si="298"/>
        <v>Speed</v>
      </c>
      <c r="AS382" s="86" t="str">
        <f t="shared" si="299"/>
        <v>&lt;=</v>
      </c>
      <c r="AT382" s="86">
        <f t="shared" si="300"/>
        <v>24.882080078125</v>
      </c>
      <c r="AU382" s="86">
        <f t="shared" si="301"/>
        <v>8</v>
      </c>
      <c r="AV382" s="86" t="b">
        <f t="shared" si="302"/>
        <v>1</v>
      </c>
      <c r="AW382" s="86" t="str">
        <f t="shared" si="303"/>
        <v>Distance</v>
      </c>
      <c r="AX382" s="86" t="str">
        <f t="shared" si="304"/>
        <v>&lt;=</v>
      </c>
      <c r="AY382" s="86">
        <f t="shared" si="305"/>
        <v>579.99755859375</v>
      </c>
      <c r="AZ382" s="86">
        <f t="shared" si="306"/>
        <v>2</v>
      </c>
      <c r="BA382" s="86" t="b">
        <f t="shared" si="307"/>
        <v>0</v>
      </c>
      <c r="BB382" s="86" t="str">
        <f t="shared" si="308"/>
        <v>Distance</v>
      </c>
      <c r="BC382" s="86" t="str">
        <f t="shared" si="309"/>
        <v>&gt;</v>
      </c>
      <c r="BD382" s="86">
        <f t="shared" si="310"/>
        <v>500.308837890625</v>
      </c>
      <c r="BE382" s="86">
        <f t="shared" si="311"/>
        <v>0</v>
      </c>
      <c r="BF382" s="86" t="b">
        <f t="shared" si="312"/>
        <v>0</v>
      </c>
      <c r="BG382" s="86" t="str">
        <f t="shared" si="313"/>
        <v>Distance</v>
      </c>
      <c r="BH382" s="86" t="str">
        <f t="shared" si="314"/>
        <v>&gt;</v>
      </c>
      <c r="BI382" s="86">
        <f t="shared" si="315"/>
        <v>341.0556640625</v>
      </c>
      <c r="BJ382" s="15">
        <f t="shared" si="316"/>
        <v>0</v>
      </c>
      <c r="BK382" s="15" t="str">
        <f t="shared" si="317"/>
        <v>Speed&lt;=22,78857421875 AND Speed&gt;22,68212890625 AND Speed&lt;=23,613037109375 AND Speed&lt;=24,882080078125 AND Distance&lt;=579,99755859375 AND Distance&gt;500,308837890625 AND Distance&gt;341,0556640625</v>
      </c>
      <c r="BM382"/>
      <c r="BN382"/>
      <c r="BO382"/>
    </row>
    <row r="383" spans="1:67">
      <c r="A383" s="15">
        <v>380</v>
      </c>
      <c r="B383" s="15">
        <v>-2</v>
      </c>
      <c r="C383" s="15">
        <v>-8192</v>
      </c>
      <c r="D383" s="15">
        <f t="shared" si="265"/>
        <v>-1</v>
      </c>
      <c r="E383" s="15">
        <f t="shared" si="266"/>
        <v>0</v>
      </c>
      <c r="F383" s="15">
        <f t="shared" si="267"/>
        <v>-1</v>
      </c>
      <c r="G383" s="15">
        <v>-1</v>
      </c>
      <c r="H383" s="15">
        <v>-1</v>
      </c>
      <c r="I383" s="15">
        <v>199</v>
      </c>
      <c r="J383" s="15">
        <v>9</v>
      </c>
      <c r="K383" s="15">
        <v>875</v>
      </c>
      <c r="L383" s="15">
        <v>1365</v>
      </c>
      <c r="M383" s="15">
        <f t="shared" si="268"/>
        <v>0.333251953125</v>
      </c>
      <c r="O383" s="86">
        <f t="shared" si="269"/>
        <v>875</v>
      </c>
      <c r="P383" s="86">
        <f t="shared" si="270"/>
        <v>0.333251953125</v>
      </c>
      <c r="Q383" s="86">
        <f t="shared" si="271"/>
        <v>685</v>
      </c>
      <c r="R383" s="86" t="b">
        <f t="shared" si="272"/>
        <v>1</v>
      </c>
      <c r="S383" s="86" t="str">
        <f t="shared" si="273"/>
        <v>Dummy Node</v>
      </c>
      <c r="T383" s="86" t="str">
        <f t="shared" si="274"/>
        <v>N/A</v>
      </c>
      <c r="U383" s="86" t="str">
        <f t="shared" si="275"/>
        <v>N/A</v>
      </c>
      <c r="V383" s="86">
        <f t="shared" si="276"/>
        <v>464</v>
      </c>
      <c r="W383" s="86" t="b">
        <f t="shared" si="277"/>
        <v>1</v>
      </c>
      <c r="X383" s="86" t="str">
        <f t="shared" si="278"/>
        <v>Dummy Node</v>
      </c>
      <c r="Y383" s="86" t="str">
        <f t="shared" si="279"/>
        <v>N/A</v>
      </c>
      <c r="Z383" s="86" t="str">
        <f t="shared" si="280"/>
        <v>N/A</v>
      </c>
      <c r="AA383" s="86">
        <f t="shared" si="281"/>
        <v>462</v>
      </c>
      <c r="AB383" s="86" t="b">
        <f t="shared" si="282"/>
        <v>0</v>
      </c>
      <c r="AC383" s="86" t="str">
        <f t="shared" si="283"/>
        <v>Speed</v>
      </c>
      <c r="AD383" s="86" t="str">
        <f t="shared" si="284"/>
        <v>&gt;</v>
      </c>
      <c r="AE383" s="86">
        <f t="shared" si="285"/>
        <v>22.78857421875</v>
      </c>
      <c r="AF383" s="86">
        <f t="shared" si="286"/>
        <v>113</v>
      </c>
      <c r="AG383" s="86" t="b">
        <f t="shared" si="287"/>
        <v>0</v>
      </c>
      <c r="AH383" s="86" t="str">
        <f t="shared" si="288"/>
        <v>Speed</v>
      </c>
      <c r="AI383" s="86" t="str">
        <f t="shared" si="289"/>
        <v>&gt;</v>
      </c>
      <c r="AJ383" s="86">
        <f t="shared" si="290"/>
        <v>22.68212890625</v>
      </c>
      <c r="AK383" s="86">
        <f t="shared" si="291"/>
        <v>31</v>
      </c>
      <c r="AL383" s="86" t="b">
        <f t="shared" si="292"/>
        <v>1</v>
      </c>
      <c r="AM383" s="86" t="str">
        <f t="shared" si="293"/>
        <v>Speed</v>
      </c>
      <c r="AN383" s="86" t="str">
        <f t="shared" si="294"/>
        <v>&lt;=</v>
      </c>
      <c r="AO383" s="86">
        <f t="shared" si="295"/>
        <v>23.613037109375</v>
      </c>
      <c r="AP383" s="86">
        <f t="shared" si="296"/>
        <v>29</v>
      </c>
      <c r="AQ383" s="86" t="b">
        <f t="shared" si="297"/>
        <v>1</v>
      </c>
      <c r="AR383" s="86" t="str">
        <f t="shared" si="298"/>
        <v>Speed</v>
      </c>
      <c r="AS383" s="86" t="str">
        <f t="shared" si="299"/>
        <v>&lt;=</v>
      </c>
      <c r="AT383" s="86">
        <f t="shared" si="300"/>
        <v>24.882080078125</v>
      </c>
      <c r="AU383" s="86">
        <f t="shared" si="301"/>
        <v>8</v>
      </c>
      <c r="AV383" s="86" t="b">
        <f t="shared" si="302"/>
        <v>1</v>
      </c>
      <c r="AW383" s="86" t="str">
        <f t="shared" si="303"/>
        <v>Distance</v>
      </c>
      <c r="AX383" s="86" t="str">
        <f t="shared" si="304"/>
        <v>&lt;=</v>
      </c>
      <c r="AY383" s="86">
        <f t="shared" si="305"/>
        <v>579.99755859375</v>
      </c>
      <c r="AZ383" s="86">
        <f t="shared" si="306"/>
        <v>2</v>
      </c>
      <c r="BA383" s="86" t="b">
        <f t="shared" si="307"/>
        <v>0</v>
      </c>
      <c r="BB383" s="86" t="str">
        <f t="shared" si="308"/>
        <v>Distance</v>
      </c>
      <c r="BC383" s="86" t="str">
        <f t="shared" si="309"/>
        <v>&gt;</v>
      </c>
      <c r="BD383" s="86">
        <f t="shared" si="310"/>
        <v>500.308837890625</v>
      </c>
      <c r="BE383" s="86">
        <f t="shared" si="311"/>
        <v>0</v>
      </c>
      <c r="BF383" s="86" t="b">
        <f t="shared" si="312"/>
        <v>0</v>
      </c>
      <c r="BG383" s="86" t="str">
        <f t="shared" si="313"/>
        <v>Distance</v>
      </c>
      <c r="BH383" s="86" t="str">
        <f t="shared" si="314"/>
        <v>&gt;</v>
      </c>
      <c r="BI383" s="86">
        <f t="shared" si="315"/>
        <v>341.0556640625</v>
      </c>
      <c r="BJ383" s="15">
        <f t="shared" si="316"/>
        <v>0</v>
      </c>
      <c r="BK383" s="15" t="str">
        <f t="shared" si="317"/>
        <v>Speed&gt;22,78857421875 AND Speed&gt;22,68212890625 AND Speed&lt;=23,613037109375 AND Speed&lt;=24,882080078125 AND Distance&lt;=579,99755859375 AND Distance&gt;500,308837890625 AND Distance&gt;341,0556640625</v>
      </c>
      <c r="BM383"/>
      <c r="BN383"/>
      <c r="BO383"/>
    </row>
    <row r="384" spans="1:67">
      <c r="A384" s="15">
        <v>381</v>
      </c>
      <c r="B384" s="15">
        <v>-2</v>
      </c>
      <c r="C384" s="15">
        <v>-8192</v>
      </c>
      <c r="D384" s="15">
        <f t="shared" si="265"/>
        <v>-1</v>
      </c>
      <c r="E384" s="15">
        <f t="shared" si="266"/>
        <v>0</v>
      </c>
      <c r="F384" s="15">
        <f t="shared" si="267"/>
        <v>-1</v>
      </c>
      <c r="G384" s="15">
        <v>627</v>
      </c>
      <c r="H384" s="15">
        <v>628</v>
      </c>
      <c r="I384" s="15">
        <v>89</v>
      </c>
      <c r="J384" s="15">
        <v>8</v>
      </c>
      <c r="K384" s="15">
        <v>876</v>
      </c>
      <c r="L384" s="15">
        <v>1365</v>
      </c>
      <c r="M384" s="15">
        <f t="shared" si="268"/>
        <v>0.333251953125</v>
      </c>
      <c r="O384" s="86">
        <f t="shared" si="269"/>
        <v>876</v>
      </c>
      <c r="P384" s="86">
        <f t="shared" si="270"/>
        <v>0.333251953125</v>
      </c>
      <c r="Q384" s="86">
        <f t="shared" si="271"/>
        <v>685</v>
      </c>
      <c r="R384" s="86" t="b">
        <f t="shared" si="272"/>
        <v>0</v>
      </c>
      <c r="S384" s="86" t="str">
        <f t="shared" si="273"/>
        <v>Dummy Node</v>
      </c>
      <c r="T384" s="86" t="str">
        <f t="shared" si="274"/>
        <v>N/A</v>
      </c>
      <c r="U384" s="86" t="str">
        <f t="shared" si="275"/>
        <v>N/A</v>
      </c>
      <c r="V384" s="86">
        <f t="shared" si="276"/>
        <v>464</v>
      </c>
      <c r="W384" s="86" t="b">
        <f t="shared" si="277"/>
        <v>1</v>
      </c>
      <c r="X384" s="86" t="str">
        <f t="shared" si="278"/>
        <v>Dummy Node</v>
      </c>
      <c r="Y384" s="86" t="str">
        <f t="shared" si="279"/>
        <v>N/A</v>
      </c>
      <c r="Z384" s="86" t="str">
        <f t="shared" si="280"/>
        <v>N/A</v>
      </c>
      <c r="AA384" s="86">
        <f t="shared" si="281"/>
        <v>462</v>
      </c>
      <c r="AB384" s="86" t="b">
        <f t="shared" si="282"/>
        <v>0</v>
      </c>
      <c r="AC384" s="86" t="str">
        <f t="shared" si="283"/>
        <v>Speed</v>
      </c>
      <c r="AD384" s="86" t="str">
        <f t="shared" si="284"/>
        <v>&gt;</v>
      </c>
      <c r="AE384" s="86">
        <f t="shared" si="285"/>
        <v>22.78857421875</v>
      </c>
      <c r="AF384" s="86">
        <f t="shared" si="286"/>
        <v>113</v>
      </c>
      <c r="AG384" s="86" t="b">
        <f t="shared" si="287"/>
        <v>0</v>
      </c>
      <c r="AH384" s="86" t="str">
        <f t="shared" si="288"/>
        <v>Speed</v>
      </c>
      <c r="AI384" s="86" t="str">
        <f t="shared" si="289"/>
        <v>&gt;</v>
      </c>
      <c r="AJ384" s="86">
        <f t="shared" si="290"/>
        <v>22.68212890625</v>
      </c>
      <c r="AK384" s="86">
        <f t="shared" si="291"/>
        <v>31</v>
      </c>
      <c r="AL384" s="86" t="b">
        <f t="shared" si="292"/>
        <v>1</v>
      </c>
      <c r="AM384" s="86" t="str">
        <f t="shared" si="293"/>
        <v>Speed</v>
      </c>
      <c r="AN384" s="86" t="str">
        <f t="shared" si="294"/>
        <v>&lt;=</v>
      </c>
      <c r="AO384" s="86">
        <f t="shared" si="295"/>
        <v>23.613037109375</v>
      </c>
      <c r="AP384" s="86">
        <f t="shared" si="296"/>
        <v>29</v>
      </c>
      <c r="AQ384" s="86" t="b">
        <f t="shared" si="297"/>
        <v>1</v>
      </c>
      <c r="AR384" s="86" t="str">
        <f t="shared" si="298"/>
        <v>Speed</v>
      </c>
      <c r="AS384" s="86" t="str">
        <f t="shared" si="299"/>
        <v>&lt;=</v>
      </c>
      <c r="AT384" s="86">
        <f t="shared" si="300"/>
        <v>24.882080078125</v>
      </c>
      <c r="AU384" s="86">
        <f t="shared" si="301"/>
        <v>8</v>
      </c>
      <c r="AV384" s="86" t="b">
        <f t="shared" si="302"/>
        <v>1</v>
      </c>
      <c r="AW384" s="86" t="str">
        <f t="shared" si="303"/>
        <v>Distance</v>
      </c>
      <c r="AX384" s="86" t="str">
        <f t="shared" si="304"/>
        <v>&lt;=</v>
      </c>
      <c r="AY384" s="86">
        <f t="shared" si="305"/>
        <v>579.99755859375</v>
      </c>
      <c r="AZ384" s="86">
        <f t="shared" si="306"/>
        <v>2</v>
      </c>
      <c r="BA384" s="86" t="b">
        <f t="shared" si="307"/>
        <v>0</v>
      </c>
      <c r="BB384" s="86" t="str">
        <f t="shared" si="308"/>
        <v>Distance</v>
      </c>
      <c r="BC384" s="86" t="str">
        <f t="shared" si="309"/>
        <v>&gt;</v>
      </c>
      <c r="BD384" s="86">
        <f t="shared" si="310"/>
        <v>500.308837890625</v>
      </c>
      <c r="BE384" s="86">
        <f t="shared" si="311"/>
        <v>0</v>
      </c>
      <c r="BF384" s="86" t="b">
        <f t="shared" si="312"/>
        <v>0</v>
      </c>
      <c r="BG384" s="86" t="str">
        <f t="shared" si="313"/>
        <v>Distance</v>
      </c>
      <c r="BH384" s="86" t="str">
        <f t="shared" si="314"/>
        <v>&gt;</v>
      </c>
      <c r="BI384" s="86">
        <f t="shared" si="315"/>
        <v>341.0556640625</v>
      </c>
      <c r="BJ384" s="15">
        <f t="shared" si="316"/>
        <v>0</v>
      </c>
      <c r="BK384" s="15" t="str">
        <f t="shared" si="317"/>
        <v>Speed&gt;22,78857421875 AND Speed&gt;22,68212890625 AND Speed&lt;=23,613037109375 AND Speed&lt;=24,882080078125 AND Distance&lt;=579,99755859375 AND Distance&gt;500,308837890625 AND Distance&gt;341,0556640625</v>
      </c>
      <c r="BM384"/>
      <c r="BN384"/>
      <c r="BO384"/>
    </row>
    <row r="385" spans="1:67">
      <c r="A385" s="15">
        <v>382</v>
      </c>
      <c r="B385" s="15">
        <v>-2</v>
      </c>
      <c r="C385" s="15">
        <v>-8192</v>
      </c>
      <c r="D385" s="15">
        <f t="shared" si="265"/>
        <v>-1</v>
      </c>
      <c r="E385" s="15">
        <f t="shared" si="266"/>
        <v>0</v>
      </c>
      <c r="F385" s="15">
        <f t="shared" si="267"/>
        <v>-1</v>
      </c>
      <c r="G385" s="15">
        <v>629</v>
      </c>
      <c r="H385" s="15">
        <v>630</v>
      </c>
      <c r="I385" s="15">
        <v>89</v>
      </c>
      <c r="J385" s="15">
        <v>8</v>
      </c>
      <c r="K385" s="15">
        <v>877</v>
      </c>
      <c r="L385" s="15">
        <v>1024</v>
      </c>
      <c r="M385" s="15">
        <f t="shared" si="268"/>
        <v>0.25</v>
      </c>
      <c r="O385" s="86">
        <f t="shared" si="269"/>
        <v>877</v>
      </c>
      <c r="P385" s="86">
        <f t="shared" si="270"/>
        <v>0.333251953125</v>
      </c>
      <c r="Q385" s="86">
        <f t="shared" si="271"/>
        <v>686</v>
      </c>
      <c r="R385" s="86" t="b">
        <f t="shared" si="272"/>
        <v>1</v>
      </c>
      <c r="S385" s="86" t="str">
        <f t="shared" si="273"/>
        <v>Dummy Node</v>
      </c>
      <c r="T385" s="86" t="str">
        <f t="shared" si="274"/>
        <v>N/A</v>
      </c>
      <c r="U385" s="86" t="str">
        <f t="shared" si="275"/>
        <v>N/A</v>
      </c>
      <c r="V385" s="86">
        <f t="shared" si="276"/>
        <v>464</v>
      </c>
      <c r="W385" s="86" t="b">
        <f t="shared" si="277"/>
        <v>0</v>
      </c>
      <c r="X385" s="86" t="str">
        <f t="shared" si="278"/>
        <v>Dummy Node</v>
      </c>
      <c r="Y385" s="86" t="str">
        <f t="shared" si="279"/>
        <v>N/A</v>
      </c>
      <c r="Z385" s="86" t="str">
        <f t="shared" si="280"/>
        <v>N/A</v>
      </c>
      <c r="AA385" s="86">
        <f t="shared" si="281"/>
        <v>462</v>
      </c>
      <c r="AB385" s="86" t="b">
        <f t="shared" si="282"/>
        <v>0</v>
      </c>
      <c r="AC385" s="86" t="str">
        <f t="shared" si="283"/>
        <v>Speed</v>
      </c>
      <c r="AD385" s="86" t="str">
        <f t="shared" si="284"/>
        <v>&gt;</v>
      </c>
      <c r="AE385" s="86">
        <f t="shared" si="285"/>
        <v>22.78857421875</v>
      </c>
      <c r="AF385" s="86">
        <f t="shared" si="286"/>
        <v>113</v>
      </c>
      <c r="AG385" s="86" t="b">
        <f t="shared" si="287"/>
        <v>0</v>
      </c>
      <c r="AH385" s="86" t="str">
        <f t="shared" si="288"/>
        <v>Speed</v>
      </c>
      <c r="AI385" s="86" t="str">
        <f t="shared" si="289"/>
        <v>&gt;</v>
      </c>
      <c r="AJ385" s="86">
        <f t="shared" si="290"/>
        <v>22.68212890625</v>
      </c>
      <c r="AK385" s="86">
        <f t="shared" si="291"/>
        <v>31</v>
      </c>
      <c r="AL385" s="86" t="b">
        <f t="shared" si="292"/>
        <v>1</v>
      </c>
      <c r="AM385" s="86" t="str">
        <f t="shared" si="293"/>
        <v>Speed</v>
      </c>
      <c r="AN385" s="86" t="str">
        <f t="shared" si="294"/>
        <v>&lt;=</v>
      </c>
      <c r="AO385" s="86">
        <f t="shared" si="295"/>
        <v>23.613037109375</v>
      </c>
      <c r="AP385" s="86">
        <f t="shared" si="296"/>
        <v>29</v>
      </c>
      <c r="AQ385" s="86" t="b">
        <f t="shared" si="297"/>
        <v>1</v>
      </c>
      <c r="AR385" s="86" t="str">
        <f t="shared" si="298"/>
        <v>Speed</v>
      </c>
      <c r="AS385" s="86" t="str">
        <f t="shared" si="299"/>
        <v>&lt;=</v>
      </c>
      <c r="AT385" s="86">
        <f t="shared" si="300"/>
        <v>24.882080078125</v>
      </c>
      <c r="AU385" s="86">
        <f t="shared" si="301"/>
        <v>8</v>
      </c>
      <c r="AV385" s="86" t="b">
        <f t="shared" si="302"/>
        <v>1</v>
      </c>
      <c r="AW385" s="86" t="str">
        <f t="shared" si="303"/>
        <v>Distance</v>
      </c>
      <c r="AX385" s="86" t="str">
        <f t="shared" si="304"/>
        <v>&lt;=</v>
      </c>
      <c r="AY385" s="86">
        <f t="shared" si="305"/>
        <v>579.99755859375</v>
      </c>
      <c r="AZ385" s="86">
        <f t="shared" si="306"/>
        <v>2</v>
      </c>
      <c r="BA385" s="86" t="b">
        <f t="shared" si="307"/>
        <v>0</v>
      </c>
      <c r="BB385" s="86" t="str">
        <f t="shared" si="308"/>
        <v>Distance</v>
      </c>
      <c r="BC385" s="86" t="str">
        <f t="shared" si="309"/>
        <v>&gt;</v>
      </c>
      <c r="BD385" s="86">
        <f t="shared" si="310"/>
        <v>500.308837890625</v>
      </c>
      <c r="BE385" s="86">
        <f t="shared" si="311"/>
        <v>0</v>
      </c>
      <c r="BF385" s="86" t="b">
        <f t="shared" si="312"/>
        <v>0</v>
      </c>
      <c r="BG385" s="86" t="str">
        <f t="shared" si="313"/>
        <v>Distance</v>
      </c>
      <c r="BH385" s="86" t="str">
        <f t="shared" si="314"/>
        <v>&gt;</v>
      </c>
      <c r="BI385" s="86">
        <f t="shared" si="315"/>
        <v>341.0556640625</v>
      </c>
      <c r="BJ385" s="15">
        <f t="shared" si="316"/>
        <v>0</v>
      </c>
      <c r="BK385" s="15" t="str">
        <f t="shared" si="317"/>
        <v>Speed&gt;22,78857421875 AND Speed&gt;22,68212890625 AND Speed&lt;=23,613037109375 AND Speed&lt;=24,882080078125 AND Distance&lt;=579,99755859375 AND Distance&gt;500,308837890625 AND Distance&gt;341,0556640625</v>
      </c>
      <c r="BM385"/>
      <c r="BN385"/>
      <c r="BO385"/>
    </row>
    <row r="386" spans="1:67">
      <c r="A386" s="15">
        <v>383</v>
      </c>
      <c r="B386" s="15">
        <v>-2</v>
      </c>
      <c r="C386" s="15">
        <v>-8192</v>
      </c>
      <c r="D386" s="15">
        <f t="shared" si="265"/>
        <v>-1</v>
      </c>
      <c r="E386" s="15">
        <f t="shared" si="266"/>
        <v>0</v>
      </c>
      <c r="F386" s="15">
        <f t="shared" si="267"/>
        <v>-1</v>
      </c>
      <c r="G386" s="15">
        <v>631</v>
      </c>
      <c r="H386" s="15">
        <v>632</v>
      </c>
      <c r="I386" s="15">
        <v>54</v>
      </c>
      <c r="J386" s="15">
        <v>7</v>
      </c>
      <c r="K386" s="15">
        <v>878</v>
      </c>
      <c r="L386" s="15">
        <v>1092</v>
      </c>
      <c r="M386" s="15">
        <f t="shared" si="268"/>
        <v>0.2666015625</v>
      </c>
      <c r="O386" s="86">
        <f t="shared" si="269"/>
        <v>878</v>
      </c>
      <c r="P386" s="86">
        <f t="shared" si="270"/>
        <v>0.333251953125</v>
      </c>
      <c r="Q386" s="86">
        <f t="shared" si="271"/>
        <v>686</v>
      </c>
      <c r="R386" s="86" t="b">
        <f t="shared" si="272"/>
        <v>0</v>
      </c>
      <c r="S386" s="86" t="str">
        <f t="shared" si="273"/>
        <v>Dummy Node</v>
      </c>
      <c r="T386" s="86" t="str">
        <f t="shared" si="274"/>
        <v>N/A</v>
      </c>
      <c r="U386" s="86" t="str">
        <f t="shared" si="275"/>
        <v>N/A</v>
      </c>
      <c r="V386" s="86">
        <f t="shared" si="276"/>
        <v>464</v>
      </c>
      <c r="W386" s="86" t="b">
        <f t="shared" si="277"/>
        <v>0</v>
      </c>
      <c r="X386" s="86" t="str">
        <f t="shared" si="278"/>
        <v>Dummy Node</v>
      </c>
      <c r="Y386" s="86" t="str">
        <f t="shared" si="279"/>
        <v>N/A</v>
      </c>
      <c r="Z386" s="86" t="str">
        <f t="shared" si="280"/>
        <v>N/A</v>
      </c>
      <c r="AA386" s="86">
        <f t="shared" si="281"/>
        <v>462</v>
      </c>
      <c r="AB386" s="86" t="b">
        <f t="shared" si="282"/>
        <v>0</v>
      </c>
      <c r="AC386" s="86" t="str">
        <f t="shared" si="283"/>
        <v>Speed</v>
      </c>
      <c r="AD386" s="86" t="str">
        <f t="shared" si="284"/>
        <v>&gt;</v>
      </c>
      <c r="AE386" s="86">
        <f t="shared" si="285"/>
        <v>22.78857421875</v>
      </c>
      <c r="AF386" s="86">
        <f t="shared" si="286"/>
        <v>113</v>
      </c>
      <c r="AG386" s="86" t="b">
        <f t="shared" si="287"/>
        <v>0</v>
      </c>
      <c r="AH386" s="86" t="str">
        <f t="shared" si="288"/>
        <v>Speed</v>
      </c>
      <c r="AI386" s="86" t="str">
        <f t="shared" si="289"/>
        <v>&gt;</v>
      </c>
      <c r="AJ386" s="86">
        <f t="shared" si="290"/>
        <v>22.68212890625</v>
      </c>
      <c r="AK386" s="86">
        <f t="shared" si="291"/>
        <v>31</v>
      </c>
      <c r="AL386" s="86" t="b">
        <f t="shared" si="292"/>
        <v>1</v>
      </c>
      <c r="AM386" s="86" t="str">
        <f t="shared" si="293"/>
        <v>Speed</v>
      </c>
      <c r="AN386" s="86" t="str">
        <f t="shared" si="294"/>
        <v>&lt;=</v>
      </c>
      <c r="AO386" s="86">
        <f t="shared" si="295"/>
        <v>23.613037109375</v>
      </c>
      <c r="AP386" s="86">
        <f t="shared" si="296"/>
        <v>29</v>
      </c>
      <c r="AQ386" s="86" t="b">
        <f t="shared" si="297"/>
        <v>1</v>
      </c>
      <c r="AR386" s="86" t="str">
        <f t="shared" si="298"/>
        <v>Speed</v>
      </c>
      <c r="AS386" s="86" t="str">
        <f t="shared" si="299"/>
        <v>&lt;=</v>
      </c>
      <c r="AT386" s="86">
        <f t="shared" si="300"/>
        <v>24.882080078125</v>
      </c>
      <c r="AU386" s="86">
        <f t="shared" si="301"/>
        <v>8</v>
      </c>
      <c r="AV386" s="86" t="b">
        <f t="shared" si="302"/>
        <v>1</v>
      </c>
      <c r="AW386" s="86" t="str">
        <f t="shared" si="303"/>
        <v>Distance</v>
      </c>
      <c r="AX386" s="86" t="str">
        <f t="shared" si="304"/>
        <v>&lt;=</v>
      </c>
      <c r="AY386" s="86">
        <f t="shared" si="305"/>
        <v>579.99755859375</v>
      </c>
      <c r="AZ386" s="86">
        <f t="shared" si="306"/>
        <v>2</v>
      </c>
      <c r="BA386" s="86" t="b">
        <f t="shared" si="307"/>
        <v>0</v>
      </c>
      <c r="BB386" s="86" t="str">
        <f t="shared" si="308"/>
        <v>Distance</v>
      </c>
      <c r="BC386" s="86" t="str">
        <f t="shared" si="309"/>
        <v>&gt;</v>
      </c>
      <c r="BD386" s="86">
        <f t="shared" si="310"/>
        <v>500.308837890625</v>
      </c>
      <c r="BE386" s="86">
        <f t="shared" si="311"/>
        <v>0</v>
      </c>
      <c r="BF386" s="86" t="b">
        <f t="shared" si="312"/>
        <v>0</v>
      </c>
      <c r="BG386" s="86" t="str">
        <f t="shared" si="313"/>
        <v>Distance</v>
      </c>
      <c r="BH386" s="86" t="str">
        <f t="shared" si="314"/>
        <v>&gt;</v>
      </c>
      <c r="BI386" s="86">
        <f t="shared" si="315"/>
        <v>341.0556640625</v>
      </c>
      <c r="BJ386" s="15">
        <f t="shared" si="316"/>
        <v>0</v>
      </c>
      <c r="BK386" s="15" t="str">
        <f t="shared" si="317"/>
        <v>Speed&gt;22,78857421875 AND Speed&gt;22,68212890625 AND Speed&lt;=23,613037109375 AND Speed&lt;=24,882080078125 AND Distance&lt;=579,99755859375 AND Distance&gt;500,308837890625 AND Distance&gt;341,0556640625</v>
      </c>
      <c r="BM386"/>
      <c r="BN386"/>
      <c r="BO386"/>
    </row>
    <row r="387" spans="1:67">
      <c r="A387" s="15">
        <v>384</v>
      </c>
      <c r="B387" s="15">
        <v>-2</v>
      </c>
      <c r="C387" s="15">
        <v>-8192</v>
      </c>
      <c r="D387" s="15">
        <f t="shared" si="265"/>
        <v>-1</v>
      </c>
      <c r="E387" s="15">
        <f t="shared" si="266"/>
        <v>0</v>
      </c>
      <c r="F387" s="15">
        <f t="shared" si="267"/>
        <v>-1</v>
      </c>
      <c r="G387" s="15">
        <v>633</v>
      </c>
      <c r="H387" s="15">
        <v>634</v>
      </c>
      <c r="I387" s="15">
        <v>54</v>
      </c>
      <c r="J387" s="15">
        <v>7</v>
      </c>
      <c r="K387" s="15">
        <v>879</v>
      </c>
      <c r="L387" s="15">
        <v>1365</v>
      </c>
      <c r="M387" s="15">
        <f t="shared" si="268"/>
        <v>0.333251953125</v>
      </c>
      <c r="O387" s="86">
        <f t="shared" si="269"/>
        <v>879</v>
      </c>
      <c r="P387" s="86">
        <f t="shared" si="270"/>
        <v>0.333251953125</v>
      </c>
      <c r="Q387" s="86">
        <f t="shared" si="271"/>
        <v>687</v>
      </c>
      <c r="R387" s="86" t="b">
        <f t="shared" si="272"/>
        <v>1</v>
      </c>
      <c r="S387" s="86" t="str">
        <f t="shared" si="273"/>
        <v>Dummy Node</v>
      </c>
      <c r="T387" s="86" t="str">
        <f t="shared" si="274"/>
        <v>N/A</v>
      </c>
      <c r="U387" s="86" t="str">
        <f t="shared" si="275"/>
        <v>N/A</v>
      </c>
      <c r="V387" s="86">
        <f t="shared" si="276"/>
        <v>465</v>
      </c>
      <c r="W387" s="86" t="b">
        <f t="shared" si="277"/>
        <v>1</v>
      </c>
      <c r="X387" s="86" t="str">
        <f t="shared" si="278"/>
        <v>Dummy Node</v>
      </c>
      <c r="Y387" s="86" t="str">
        <f t="shared" si="279"/>
        <v>N/A</v>
      </c>
      <c r="Z387" s="86" t="str">
        <f t="shared" si="280"/>
        <v>N/A</v>
      </c>
      <c r="AA387" s="86">
        <f t="shared" si="281"/>
        <v>290</v>
      </c>
      <c r="AB387" s="86" t="b">
        <f t="shared" si="282"/>
        <v>1</v>
      </c>
      <c r="AC387" s="86" t="str">
        <f t="shared" si="283"/>
        <v>Speed</v>
      </c>
      <c r="AD387" s="86" t="str">
        <f t="shared" si="284"/>
        <v>&lt;=</v>
      </c>
      <c r="AE387" s="86">
        <f t="shared" si="285"/>
        <v>11.665283203125</v>
      </c>
      <c r="AF387" s="86">
        <f t="shared" si="286"/>
        <v>123</v>
      </c>
      <c r="AG387" s="86" t="b">
        <f t="shared" si="287"/>
        <v>0</v>
      </c>
      <c r="AH387" s="86" t="str">
        <f t="shared" si="288"/>
        <v>Distance</v>
      </c>
      <c r="AI387" s="86" t="str">
        <f t="shared" si="289"/>
        <v>&gt;</v>
      </c>
      <c r="AJ387" s="86">
        <f t="shared" si="290"/>
        <v>139.6171875</v>
      </c>
      <c r="AK387" s="86">
        <f t="shared" si="291"/>
        <v>26</v>
      </c>
      <c r="AL387" s="86" t="b">
        <f t="shared" si="292"/>
        <v>1</v>
      </c>
      <c r="AM387" s="86" t="str">
        <f t="shared" si="293"/>
        <v>Speed</v>
      </c>
      <c r="AN387" s="86" t="str">
        <f t="shared" si="294"/>
        <v>&lt;=</v>
      </c>
      <c r="AO387" s="86">
        <f t="shared" si="295"/>
        <v>12.110107421875</v>
      </c>
      <c r="AP387" s="86">
        <f t="shared" si="296"/>
        <v>6</v>
      </c>
      <c r="AQ387" s="86" t="b">
        <f t="shared" si="297"/>
        <v>0</v>
      </c>
      <c r="AR387" s="86" t="str">
        <f t="shared" si="298"/>
        <v>Distance</v>
      </c>
      <c r="AS387" s="86" t="str">
        <f t="shared" si="299"/>
        <v>&gt;</v>
      </c>
      <c r="AT387" s="86">
        <f t="shared" si="300"/>
        <v>121.75244140625</v>
      </c>
      <c r="AU387" s="86">
        <f t="shared" si="301"/>
        <v>3</v>
      </c>
      <c r="AV387" s="86" t="b">
        <f t="shared" si="302"/>
        <v>0</v>
      </c>
      <c r="AW387" s="86" t="str">
        <f t="shared" si="303"/>
        <v>Distance</v>
      </c>
      <c r="AX387" s="86" t="str">
        <f t="shared" si="304"/>
        <v>&gt;</v>
      </c>
      <c r="AY387" s="86">
        <f t="shared" si="305"/>
        <v>87.981201171875</v>
      </c>
      <c r="AZ387" s="86">
        <f t="shared" si="306"/>
        <v>1</v>
      </c>
      <c r="BA387" s="86" t="b">
        <f t="shared" si="307"/>
        <v>1</v>
      </c>
      <c r="BB387" s="86" t="str">
        <f t="shared" si="308"/>
        <v>Speed</v>
      </c>
      <c r="BC387" s="86" t="str">
        <f t="shared" si="309"/>
        <v>&lt;=</v>
      </c>
      <c r="BD387" s="86">
        <f t="shared" si="310"/>
        <v>12.778564453125</v>
      </c>
      <c r="BE387" s="86">
        <f t="shared" si="311"/>
        <v>0</v>
      </c>
      <c r="BF387" s="86" t="b">
        <f t="shared" si="312"/>
        <v>1</v>
      </c>
      <c r="BG387" s="86" t="str">
        <f t="shared" si="313"/>
        <v>Distance</v>
      </c>
      <c r="BH387" s="86" t="str">
        <f t="shared" si="314"/>
        <v>&lt;=</v>
      </c>
      <c r="BI387" s="86">
        <f t="shared" si="315"/>
        <v>341.0556640625</v>
      </c>
      <c r="BJ387" s="15">
        <f t="shared" si="316"/>
        <v>0</v>
      </c>
      <c r="BK387" s="15" t="str">
        <f t="shared" si="317"/>
        <v>Speed&lt;=11,665283203125 AND Distance&gt;139,6171875 AND Speed&lt;=12,110107421875 AND Distance&gt;121,75244140625 AND Distance&gt;87,981201171875 AND Speed&lt;=12,778564453125 AND Distance&lt;=341,0556640625</v>
      </c>
      <c r="BM387"/>
      <c r="BN387"/>
      <c r="BO387"/>
    </row>
    <row r="388" spans="1:67">
      <c r="A388" s="15">
        <v>385</v>
      </c>
      <c r="B388" s="15">
        <v>-2</v>
      </c>
      <c r="C388" s="15">
        <v>-8192</v>
      </c>
      <c r="D388" s="15">
        <f t="shared" ref="D388:D451" si="318">IF(C388&lt;&gt;-8192,INT(C388/2^12),-1)</f>
        <v>-1</v>
      </c>
      <c r="E388" s="15">
        <f t="shared" ref="E388:E451" si="319">IF(C388 &lt;&gt; -8192, MOD(C388, 2^12), 0)</f>
        <v>0</v>
      </c>
      <c r="F388" s="15">
        <f t="shared" ref="F388:F451" si="320">D388+(E388/2^12)</f>
        <v>-1</v>
      </c>
      <c r="G388" s="15">
        <v>635</v>
      </c>
      <c r="H388" s="15">
        <v>636</v>
      </c>
      <c r="I388" s="15">
        <v>118</v>
      </c>
      <c r="J388" s="15">
        <v>8</v>
      </c>
      <c r="K388" s="15">
        <v>880</v>
      </c>
      <c r="L388" s="15">
        <v>1365</v>
      </c>
      <c r="M388" s="15">
        <f t="shared" ref="M388:M451" si="321">IF(L388 &gt;= 2^12, "Error: Wrong Probability!", L388/2^12)</f>
        <v>0.333251953125</v>
      </c>
      <c r="O388" s="86">
        <f t="shared" ref="O388:O451" si="322">K388</f>
        <v>880</v>
      </c>
      <c r="P388" s="86">
        <f t="shared" ref="P388:P451" si="323">VLOOKUP(O388,$A$3:$M$1025,13,FALSE)</f>
        <v>0.333251953125</v>
      </c>
      <c r="Q388" s="86">
        <f t="shared" ref="Q388:Q451" si="324">VLOOKUP(O388,$A$3:$I$1025,9,FALSE)</f>
        <v>687</v>
      </c>
      <c r="R388" s="86" t="b">
        <f t="shared" ref="R388:R451" si="325">IF(VLOOKUP(Q388,$A$3:$G$1025,7,FALSE) = O388, TRUE, IF(VLOOKUP(Q388, $A$3:$H$1025,8,FALSE) = O388, FALSE, "Error: Invalid Decision!"))</f>
        <v>0</v>
      </c>
      <c r="S388" s="86" t="str">
        <f t="shared" ref="S388:S451" si="326">IF(VLOOKUP(Q388,$A$3:$B$1025,2,FALSE) = 0, "Distance", IF(VLOOKUP(Q388,$A$3:$B$1025,2,FALSE) = 1, "Speed", IF(VLOOKUP(Q388,$A$3:$B$1025,2,FALSE) = 2, "GEBR", "Dummy Node")))</f>
        <v>Dummy Node</v>
      </c>
      <c r="T388" s="86" t="str">
        <f t="shared" ref="T388:T451" si="327">IF(S388="Dummy Node","N/A",IF(R388,"&lt;=","&gt;"))</f>
        <v>N/A</v>
      </c>
      <c r="U388" s="86" t="str">
        <f t="shared" ref="U388:U451" si="328">IF(S388="Dummy Node","N/A",VLOOKUP(Q388,$A$3:$F$1025,6,FALSE))</f>
        <v>N/A</v>
      </c>
      <c r="V388" s="86">
        <f t="shared" ref="V388:V451" si="329">VLOOKUP(Q388,$A$3:$I$1025,9,FALSE)</f>
        <v>465</v>
      </c>
      <c r="W388" s="86" t="b">
        <f t="shared" ref="W388:W451" si="330">IF(VLOOKUP(V388,$A$3:$G$1025,7,FALSE) = Q388, TRUE, IF(VLOOKUP(V388, $A$3:$H$1025,8,FALSE) = Q388, FALSE, "Error: Invalid Decision!"))</f>
        <v>1</v>
      </c>
      <c r="X388" s="86" t="str">
        <f t="shared" ref="X388:X451" si="331">IF(VLOOKUP(V388,$A$3:$B$1025,2,FALSE) = 0, "Distance", IF(VLOOKUP(V388,$A$3:$B$1025,2,FALSE) = 1, "Speed", IF(VLOOKUP(V388,$A$3:$B$1025,2,FALSE) = 2, "GEBR", "Dummy Node")))</f>
        <v>Dummy Node</v>
      </c>
      <c r="Y388" s="86" t="str">
        <f t="shared" ref="Y388:Y451" si="332">IF(X388="Dummy Node","N/A",IF(W388,"&lt;=","&gt;"))</f>
        <v>N/A</v>
      </c>
      <c r="Z388" s="86" t="str">
        <f t="shared" ref="Z388:Z451" si="333">IF(X388="Dummy Node","N/A",VLOOKUP(V388,$A$3:$F$1025,6,FALSE))</f>
        <v>N/A</v>
      </c>
      <c r="AA388" s="86">
        <f t="shared" ref="AA388:AA451" si="334">VLOOKUP(V388,$A$3:$I$1025,9,FALSE)</f>
        <v>290</v>
      </c>
      <c r="AB388" s="86" t="b">
        <f t="shared" ref="AB388:AB451" si="335">IF(VLOOKUP(AA388,$A$3:$G$1025,7,FALSE) = V388, TRUE, IF(VLOOKUP(AA388, $A$3:$H$1025,8,FALSE) = V388, FALSE, "Error: Invalid Decision!"))</f>
        <v>1</v>
      </c>
      <c r="AC388" s="86" t="str">
        <f t="shared" ref="AC388:AC451" si="336">IF(VLOOKUP(AA388,$A$3:$B$1025,2,FALSE) = 0, "Distance", IF(VLOOKUP(AA388,$A$3:$B$1025,2,FALSE) = 1, "Speed", IF(VLOOKUP(AA388,$A$3:$B$1025,2,FALSE) = 2, "GEBR", "Dummy Node")))</f>
        <v>Speed</v>
      </c>
      <c r="AD388" s="86" t="str">
        <f t="shared" ref="AD388:AD451" si="337">IF(AC388="Dummy Node","N/A",IF(AB388,"&lt;=","&gt;"))</f>
        <v>&lt;=</v>
      </c>
      <c r="AE388" s="86">
        <f t="shared" ref="AE388:AE451" si="338">IF(AC388="Dummy Node","N/A",VLOOKUP(AA388,$A$3:$F$1025,6,FALSE))</f>
        <v>11.665283203125</v>
      </c>
      <c r="AF388" s="86">
        <f t="shared" ref="AF388:AF451" si="339">VLOOKUP(AA388,$A$3:$I$1025,9,FALSE)</f>
        <v>123</v>
      </c>
      <c r="AG388" s="86" t="b">
        <f t="shared" ref="AG388:AG451" si="340">IF(VLOOKUP(AF388,$A$3:$G$1025,7,FALSE) = AA388, TRUE, IF(VLOOKUP(AF388, $A$3:$H$1025,8,FALSE) = AA388, FALSE, "Error: Invalid Decision!"))</f>
        <v>0</v>
      </c>
      <c r="AH388" s="86" t="str">
        <f t="shared" ref="AH388:AH451" si="341">IF(VLOOKUP(AF388,$A$3:$B$1025,2,FALSE) = 0, "Distance", IF(VLOOKUP(AF388,$A$3:$B$1025,2,FALSE) = 1, "Speed", IF(VLOOKUP(AF388,$A$3:$B$1025,2,FALSE) = 2, "GEBR", "Dummy Node")))</f>
        <v>Distance</v>
      </c>
      <c r="AI388" s="86" t="str">
        <f t="shared" ref="AI388:AI451" si="342">IF(AH388="Dummy Node","N/A",IF(AG388,"&lt;=","&gt;"))</f>
        <v>&gt;</v>
      </c>
      <c r="AJ388" s="86">
        <f t="shared" ref="AJ388:AJ451" si="343">IF(AH388="Dummy Node","N/A",VLOOKUP(AF388,$A$3:$F$1025,6,FALSE))</f>
        <v>139.6171875</v>
      </c>
      <c r="AK388" s="86">
        <f t="shared" ref="AK388:AK451" si="344">VLOOKUP(AF388,$A$3:$I$1025,9,FALSE)</f>
        <v>26</v>
      </c>
      <c r="AL388" s="86" t="b">
        <f t="shared" ref="AL388:AL451" si="345">IF(VLOOKUP(AK388,$A$3:$G$1025,7,FALSE) = AF388, TRUE, IF(VLOOKUP(AK388, $A$3:$H$1025,8,FALSE) = AF388, FALSE, "Error: Invalid Decision!"))</f>
        <v>1</v>
      </c>
      <c r="AM388" s="86" t="str">
        <f t="shared" ref="AM388:AM451" si="346">IF(VLOOKUP(AK388,$A$3:$B$1025,2,FALSE) = 0, "Distance", IF(VLOOKUP(AK388,$A$3:$B$1025,2,FALSE) = 1, "Speed", IF(VLOOKUP(AK388,$A$3:$B$1025,2,FALSE) = 2, "GEBR", "Dummy Node")))</f>
        <v>Speed</v>
      </c>
      <c r="AN388" s="86" t="str">
        <f t="shared" ref="AN388:AN451" si="347">IF(AM388="Dummy Node","N/A",IF(AL388,"&lt;=","&gt;"))</f>
        <v>&lt;=</v>
      </c>
      <c r="AO388" s="86">
        <f t="shared" ref="AO388:AO451" si="348">IF(AM388="Dummy Node","N/A",VLOOKUP(AK388,$A$3:$F$1025,6,FALSE))</f>
        <v>12.110107421875</v>
      </c>
      <c r="AP388" s="86">
        <f t="shared" ref="AP388:AP451" si="349">VLOOKUP(AK388,$A$3:$I$1025,9,FALSE)</f>
        <v>6</v>
      </c>
      <c r="AQ388" s="86" t="b">
        <f t="shared" ref="AQ388:AQ451" si="350">IF(VLOOKUP(AP388,$A$3:$G$1025,7,FALSE) = AK388, TRUE, IF(VLOOKUP(AP388, $A$3:$H$1025,8,FALSE) = AK388, FALSE, "Error: Invalid Decision!"))</f>
        <v>0</v>
      </c>
      <c r="AR388" s="86" t="str">
        <f t="shared" ref="AR388:AR451" si="351">IF(VLOOKUP(AP388,$A$3:$B$1025,2,FALSE) = 0, "Distance", IF(VLOOKUP(AP388,$A$3:$B$1025,2,FALSE) = 1, "Speed", IF(VLOOKUP(AP388,$A$3:$B$1025,2,FALSE) = 2, "GEBR", "Dummy Node")))</f>
        <v>Distance</v>
      </c>
      <c r="AS388" s="86" t="str">
        <f t="shared" ref="AS388:AS451" si="352">IF(AR388="Dummy Node","N/A",IF(AQ388,"&lt;=","&gt;"))</f>
        <v>&gt;</v>
      </c>
      <c r="AT388" s="86">
        <f t="shared" ref="AT388:AT451" si="353">IF(AR388="Dummy Node","N/A",VLOOKUP(AP388,$A$3:$F$1025,6,FALSE))</f>
        <v>121.75244140625</v>
      </c>
      <c r="AU388" s="86">
        <f t="shared" ref="AU388:AU451" si="354">VLOOKUP(AP388,$A$3:$I$1025,9,FALSE)</f>
        <v>3</v>
      </c>
      <c r="AV388" s="86" t="b">
        <f t="shared" ref="AV388:AV451" si="355">IF(VLOOKUP(AU388,$A$3:$G$1025,7,FALSE) = AP388, TRUE, IF(VLOOKUP(AU388, $A$3:$H$1025,8,FALSE) = AP388, FALSE, "Error: Invalid Decision!"))</f>
        <v>0</v>
      </c>
      <c r="AW388" s="86" t="str">
        <f t="shared" ref="AW388:AW451" si="356">IF(VLOOKUP(AU388,$A$3:$B$1025,2,FALSE) = 0, "Distance", IF(VLOOKUP(AU388,$A$3:$B$1025,2,FALSE) = 1, "Speed", IF(VLOOKUP(AU388,$A$3:$B$1025,2,FALSE) = 2, "GEBR", "Dummy Node")))</f>
        <v>Distance</v>
      </c>
      <c r="AX388" s="86" t="str">
        <f t="shared" ref="AX388:AX451" si="357">IF(AW388="Dummy Node","N/A",IF(AV388,"&lt;=","&gt;"))</f>
        <v>&gt;</v>
      </c>
      <c r="AY388" s="86">
        <f t="shared" ref="AY388:AY451" si="358">IF(AW388="Dummy Node","N/A",VLOOKUP(AU388,$A$3:$F$1025,6,FALSE))</f>
        <v>87.981201171875</v>
      </c>
      <c r="AZ388" s="86">
        <f t="shared" ref="AZ388:AZ451" si="359">VLOOKUP(AU388,$A$3:$I$1025,9,FALSE)</f>
        <v>1</v>
      </c>
      <c r="BA388" s="86" t="b">
        <f t="shared" ref="BA388:BA451" si="360">IF(VLOOKUP(AZ388,$A$3:$G$1025,7,FALSE) = AU388, TRUE, IF(VLOOKUP(AZ388, $A$3:$H$1025,8,FALSE) = AU388, FALSE, "Error: Invalid Decision!"))</f>
        <v>1</v>
      </c>
      <c r="BB388" s="86" t="str">
        <f t="shared" ref="BB388:BB451" si="361">IF(VLOOKUP(AZ388,$A$3:$B$1025,2,FALSE) = 0, "Distance", IF(VLOOKUP(AZ388,$A$3:$B$1025,2,FALSE) = 1, "Speed", IF(VLOOKUP(AZ388,$A$3:$B$1025,2,FALSE) = 2, "GEBR", "Dummy Node")))</f>
        <v>Speed</v>
      </c>
      <c r="BC388" s="86" t="str">
        <f t="shared" ref="BC388:BC451" si="362">IF(BB388="Dummy Node","N/A",IF(BA388,"&lt;=","&gt;"))</f>
        <v>&lt;=</v>
      </c>
      <c r="BD388" s="86">
        <f t="shared" ref="BD388:BD451" si="363">IF(BB388="Dummy Node","N/A",VLOOKUP(AZ388,$A$3:$F$1025,6,FALSE))</f>
        <v>12.778564453125</v>
      </c>
      <c r="BE388" s="86">
        <f t="shared" ref="BE388:BE451" si="364">VLOOKUP(AZ388,$A$3:$I$1025,9,FALSE)</f>
        <v>0</v>
      </c>
      <c r="BF388" s="86" t="b">
        <f t="shared" ref="BF388:BF451" si="365">IF(VLOOKUP(BE388,$A$3:$G$1025,7,FALSE) = AZ388, TRUE, IF(VLOOKUP(BE388, $A$3:$H$1025,8,FALSE) = AZ388, FALSE, "Error: Invalid Decision!"))</f>
        <v>1</v>
      </c>
      <c r="BG388" s="86" t="str">
        <f t="shared" ref="BG388:BG451" si="366">IF(VLOOKUP(BE388,$A$3:$B$1025,2,FALSE) = 0, "Distance", IF(VLOOKUP(BE388,$A$3:$B$1025,2,FALSE) = 1, "Speed", IF(VLOOKUP(BE388,$A$3:$B$1025,2,FALSE) = 2, "GEBR", "Dummy Node")))</f>
        <v>Distance</v>
      </c>
      <c r="BH388" s="86" t="str">
        <f t="shared" ref="BH388:BH451" si="367">IF(BG388="Dummy Node","N/A",IF(BF388,"&lt;=","&gt;"))</f>
        <v>&lt;=</v>
      </c>
      <c r="BI388" s="86">
        <f t="shared" ref="BI388:BI451" si="368">IF(BG388="Dummy Node","N/A",VLOOKUP(BE388,$A$3:$F$1025,6,FALSE))</f>
        <v>341.0556640625</v>
      </c>
      <c r="BJ388" s="15">
        <f t="shared" ref="BJ388:BJ451" si="369">IF(P388&lt;0.5/3, 1, 0)</f>
        <v>0</v>
      </c>
      <c r="BK388" s="15" t="str">
        <f t="shared" ref="BK388:BK451" si="370">CONCATENATE(IF(S388 = "Dummy Node","", CONCATENATE(S388,T388,U388," AND ")), IF(X388 = "Dummy Node","", CONCATENATE(X388,Y388,Z388," AND ")), IF(AC388 = "Dummy Node","", CONCATENATE(AC388,AD388,AE388," AND ")), IF(AH388 = "Dummy Node","", CONCATENATE(AH388,AI388,AJ388," AND ")), IF(AM388 = "Dummy Node","", CONCATENATE(AM388,AN388,AO388," AND ")), IF(AR388 = "Dummy Node","", CONCATENATE(AR388,AS388,AT388," AND ")), IF(AW388 = "Dummy Node","", CONCATENATE(AW388,AX388,AY388," AND ")), IF(BB388 = "Dummy Node","", CONCATENATE(BB388,BC388,BD388," AND ")), IF(BG388 = "Dummy Node","", CONCATENATE(BG388,BH388,BI388)))</f>
        <v>Speed&lt;=11,665283203125 AND Distance&gt;139,6171875 AND Speed&lt;=12,110107421875 AND Distance&gt;121,75244140625 AND Distance&gt;87,981201171875 AND Speed&lt;=12,778564453125 AND Distance&lt;=341,0556640625</v>
      </c>
      <c r="BM388"/>
      <c r="BN388"/>
      <c r="BO388"/>
    </row>
    <row r="389" spans="1:67">
      <c r="A389" s="15">
        <v>386</v>
      </c>
      <c r="B389" s="15">
        <v>-2</v>
      </c>
      <c r="C389" s="15">
        <v>-8192</v>
      </c>
      <c r="D389" s="15">
        <f t="shared" si="318"/>
        <v>-1</v>
      </c>
      <c r="E389" s="15">
        <f t="shared" si="319"/>
        <v>0</v>
      </c>
      <c r="F389" s="15">
        <f t="shared" si="320"/>
        <v>-1</v>
      </c>
      <c r="G389" s="15">
        <v>637</v>
      </c>
      <c r="H389" s="15">
        <v>638</v>
      </c>
      <c r="I389" s="15">
        <v>118</v>
      </c>
      <c r="J389" s="15">
        <v>8</v>
      </c>
      <c r="K389" s="15">
        <v>881</v>
      </c>
      <c r="L389" s="15">
        <v>1092</v>
      </c>
      <c r="M389" s="15">
        <f t="shared" si="321"/>
        <v>0.2666015625</v>
      </c>
      <c r="O389" s="86">
        <f t="shared" si="322"/>
        <v>881</v>
      </c>
      <c r="P389" s="86">
        <f t="shared" si="323"/>
        <v>0.333251953125</v>
      </c>
      <c r="Q389" s="86">
        <f t="shared" si="324"/>
        <v>688</v>
      </c>
      <c r="R389" s="86" t="b">
        <f t="shared" si="325"/>
        <v>1</v>
      </c>
      <c r="S389" s="86" t="str">
        <f t="shared" si="326"/>
        <v>Dummy Node</v>
      </c>
      <c r="T389" s="86" t="str">
        <f t="shared" si="327"/>
        <v>N/A</v>
      </c>
      <c r="U389" s="86" t="str">
        <f t="shared" si="328"/>
        <v>N/A</v>
      </c>
      <c r="V389" s="86">
        <f t="shared" si="329"/>
        <v>465</v>
      </c>
      <c r="W389" s="86" t="b">
        <f t="shared" si="330"/>
        <v>0</v>
      </c>
      <c r="X389" s="86" t="str">
        <f t="shared" si="331"/>
        <v>Dummy Node</v>
      </c>
      <c r="Y389" s="86" t="str">
        <f t="shared" si="332"/>
        <v>N/A</v>
      </c>
      <c r="Z389" s="86" t="str">
        <f t="shared" si="333"/>
        <v>N/A</v>
      </c>
      <c r="AA389" s="86">
        <f t="shared" si="334"/>
        <v>290</v>
      </c>
      <c r="AB389" s="86" t="b">
        <f t="shared" si="335"/>
        <v>1</v>
      </c>
      <c r="AC389" s="86" t="str">
        <f t="shared" si="336"/>
        <v>Speed</v>
      </c>
      <c r="AD389" s="86" t="str">
        <f t="shared" si="337"/>
        <v>&lt;=</v>
      </c>
      <c r="AE389" s="86">
        <f t="shared" si="338"/>
        <v>11.665283203125</v>
      </c>
      <c r="AF389" s="86">
        <f t="shared" si="339"/>
        <v>123</v>
      </c>
      <c r="AG389" s="86" t="b">
        <f t="shared" si="340"/>
        <v>0</v>
      </c>
      <c r="AH389" s="86" t="str">
        <f t="shared" si="341"/>
        <v>Distance</v>
      </c>
      <c r="AI389" s="86" t="str">
        <f t="shared" si="342"/>
        <v>&gt;</v>
      </c>
      <c r="AJ389" s="86">
        <f t="shared" si="343"/>
        <v>139.6171875</v>
      </c>
      <c r="AK389" s="86">
        <f t="shared" si="344"/>
        <v>26</v>
      </c>
      <c r="AL389" s="86" t="b">
        <f t="shared" si="345"/>
        <v>1</v>
      </c>
      <c r="AM389" s="86" t="str">
        <f t="shared" si="346"/>
        <v>Speed</v>
      </c>
      <c r="AN389" s="86" t="str">
        <f t="shared" si="347"/>
        <v>&lt;=</v>
      </c>
      <c r="AO389" s="86">
        <f t="shared" si="348"/>
        <v>12.110107421875</v>
      </c>
      <c r="AP389" s="86">
        <f t="shared" si="349"/>
        <v>6</v>
      </c>
      <c r="AQ389" s="86" t="b">
        <f t="shared" si="350"/>
        <v>0</v>
      </c>
      <c r="AR389" s="86" t="str">
        <f t="shared" si="351"/>
        <v>Distance</v>
      </c>
      <c r="AS389" s="86" t="str">
        <f t="shared" si="352"/>
        <v>&gt;</v>
      </c>
      <c r="AT389" s="86">
        <f t="shared" si="353"/>
        <v>121.75244140625</v>
      </c>
      <c r="AU389" s="86">
        <f t="shared" si="354"/>
        <v>3</v>
      </c>
      <c r="AV389" s="86" t="b">
        <f t="shared" si="355"/>
        <v>0</v>
      </c>
      <c r="AW389" s="86" t="str">
        <f t="shared" si="356"/>
        <v>Distance</v>
      </c>
      <c r="AX389" s="86" t="str">
        <f t="shared" si="357"/>
        <v>&gt;</v>
      </c>
      <c r="AY389" s="86">
        <f t="shared" si="358"/>
        <v>87.981201171875</v>
      </c>
      <c r="AZ389" s="86">
        <f t="shared" si="359"/>
        <v>1</v>
      </c>
      <c r="BA389" s="86" t="b">
        <f t="shared" si="360"/>
        <v>1</v>
      </c>
      <c r="BB389" s="86" t="str">
        <f t="shared" si="361"/>
        <v>Speed</v>
      </c>
      <c r="BC389" s="86" t="str">
        <f t="shared" si="362"/>
        <v>&lt;=</v>
      </c>
      <c r="BD389" s="86">
        <f t="shared" si="363"/>
        <v>12.778564453125</v>
      </c>
      <c r="BE389" s="86">
        <f t="shared" si="364"/>
        <v>0</v>
      </c>
      <c r="BF389" s="86" t="b">
        <f t="shared" si="365"/>
        <v>1</v>
      </c>
      <c r="BG389" s="86" t="str">
        <f t="shared" si="366"/>
        <v>Distance</v>
      </c>
      <c r="BH389" s="86" t="str">
        <f t="shared" si="367"/>
        <v>&lt;=</v>
      </c>
      <c r="BI389" s="86">
        <f t="shared" si="368"/>
        <v>341.0556640625</v>
      </c>
      <c r="BJ389" s="15">
        <f t="shared" si="369"/>
        <v>0</v>
      </c>
      <c r="BK389" s="15" t="str">
        <f t="shared" si="370"/>
        <v>Speed&lt;=11,665283203125 AND Distance&gt;139,6171875 AND Speed&lt;=12,110107421875 AND Distance&gt;121,75244140625 AND Distance&gt;87,981201171875 AND Speed&lt;=12,778564453125 AND Distance&lt;=341,0556640625</v>
      </c>
      <c r="BM389"/>
      <c r="BN389"/>
      <c r="BO389"/>
    </row>
    <row r="390" spans="1:67">
      <c r="A390" s="15">
        <v>387</v>
      </c>
      <c r="B390" s="15">
        <v>-2</v>
      </c>
      <c r="C390" s="15">
        <v>-8192</v>
      </c>
      <c r="D390" s="15">
        <f t="shared" si="318"/>
        <v>-1</v>
      </c>
      <c r="E390" s="15">
        <f t="shared" si="319"/>
        <v>0</v>
      </c>
      <c r="F390" s="15">
        <f t="shared" si="320"/>
        <v>-1</v>
      </c>
      <c r="G390" s="15">
        <v>-1</v>
      </c>
      <c r="H390" s="15">
        <v>-1</v>
      </c>
      <c r="I390" s="15">
        <v>326</v>
      </c>
      <c r="J390" s="15">
        <v>9</v>
      </c>
      <c r="K390" s="15">
        <v>882</v>
      </c>
      <c r="L390" s="15">
        <v>455</v>
      </c>
      <c r="M390" s="15">
        <f t="shared" si="321"/>
        <v>0.111083984375</v>
      </c>
      <c r="O390" s="86">
        <f t="shared" si="322"/>
        <v>882</v>
      </c>
      <c r="P390" s="86">
        <f t="shared" si="323"/>
        <v>0.333251953125</v>
      </c>
      <c r="Q390" s="86">
        <f t="shared" si="324"/>
        <v>688</v>
      </c>
      <c r="R390" s="86" t="b">
        <f t="shared" si="325"/>
        <v>0</v>
      </c>
      <c r="S390" s="86" t="str">
        <f t="shared" si="326"/>
        <v>Dummy Node</v>
      </c>
      <c r="T390" s="86" t="str">
        <f t="shared" si="327"/>
        <v>N/A</v>
      </c>
      <c r="U390" s="86" t="str">
        <f t="shared" si="328"/>
        <v>N/A</v>
      </c>
      <c r="V390" s="86">
        <f t="shared" si="329"/>
        <v>465</v>
      </c>
      <c r="W390" s="86" t="b">
        <f t="shared" si="330"/>
        <v>0</v>
      </c>
      <c r="X390" s="86" t="str">
        <f t="shared" si="331"/>
        <v>Dummy Node</v>
      </c>
      <c r="Y390" s="86" t="str">
        <f t="shared" si="332"/>
        <v>N/A</v>
      </c>
      <c r="Z390" s="86" t="str">
        <f t="shared" si="333"/>
        <v>N/A</v>
      </c>
      <c r="AA390" s="86">
        <f t="shared" si="334"/>
        <v>290</v>
      </c>
      <c r="AB390" s="86" t="b">
        <f t="shared" si="335"/>
        <v>1</v>
      </c>
      <c r="AC390" s="86" t="str">
        <f t="shared" si="336"/>
        <v>Speed</v>
      </c>
      <c r="AD390" s="86" t="str">
        <f t="shared" si="337"/>
        <v>&lt;=</v>
      </c>
      <c r="AE390" s="86">
        <f t="shared" si="338"/>
        <v>11.665283203125</v>
      </c>
      <c r="AF390" s="86">
        <f t="shared" si="339"/>
        <v>123</v>
      </c>
      <c r="AG390" s="86" t="b">
        <f t="shared" si="340"/>
        <v>0</v>
      </c>
      <c r="AH390" s="86" t="str">
        <f t="shared" si="341"/>
        <v>Distance</v>
      </c>
      <c r="AI390" s="86" t="str">
        <f t="shared" si="342"/>
        <v>&gt;</v>
      </c>
      <c r="AJ390" s="86">
        <f t="shared" si="343"/>
        <v>139.6171875</v>
      </c>
      <c r="AK390" s="86">
        <f t="shared" si="344"/>
        <v>26</v>
      </c>
      <c r="AL390" s="86" t="b">
        <f t="shared" si="345"/>
        <v>1</v>
      </c>
      <c r="AM390" s="86" t="str">
        <f t="shared" si="346"/>
        <v>Speed</v>
      </c>
      <c r="AN390" s="86" t="str">
        <f t="shared" si="347"/>
        <v>&lt;=</v>
      </c>
      <c r="AO390" s="86">
        <f t="shared" si="348"/>
        <v>12.110107421875</v>
      </c>
      <c r="AP390" s="86">
        <f t="shared" si="349"/>
        <v>6</v>
      </c>
      <c r="AQ390" s="86" t="b">
        <f t="shared" si="350"/>
        <v>0</v>
      </c>
      <c r="AR390" s="86" t="str">
        <f t="shared" si="351"/>
        <v>Distance</v>
      </c>
      <c r="AS390" s="86" t="str">
        <f t="shared" si="352"/>
        <v>&gt;</v>
      </c>
      <c r="AT390" s="86">
        <f t="shared" si="353"/>
        <v>121.75244140625</v>
      </c>
      <c r="AU390" s="86">
        <f t="shared" si="354"/>
        <v>3</v>
      </c>
      <c r="AV390" s="86" t="b">
        <f t="shared" si="355"/>
        <v>0</v>
      </c>
      <c r="AW390" s="86" t="str">
        <f t="shared" si="356"/>
        <v>Distance</v>
      </c>
      <c r="AX390" s="86" t="str">
        <f t="shared" si="357"/>
        <v>&gt;</v>
      </c>
      <c r="AY390" s="86">
        <f t="shared" si="358"/>
        <v>87.981201171875</v>
      </c>
      <c r="AZ390" s="86">
        <f t="shared" si="359"/>
        <v>1</v>
      </c>
      <c r="BA390" s="86" t="b">
        <f t="shared" si="360"/>
        <v>1</v>
      </c>
      <c r="BB390" s="86" t="str">
        <f t="shared" si="361"/>
        <v>Speed</v>
      </c>
      <c r="BC390" s="86" t="str">
        <f t="shared" si="362"/>
        <v>&lt;=</v>
      </c>
      <c r="BD390" s="86">
        <f t="shared" si="363"/>
        <v>12.778564453125</v>
      </c>
      <c r="BE390" s="86">
        <f t="shared" si="364"/>
        <v>0</v>
      </c>
      <c r="BF390" s="86" t="b">
        <f t="shared" si="365"/>
        <v>1</v>
      </c>
      <c r="BG390" s="86" t="str">
        <f t="shared" si="366"/>
        <v>Distance</v>
      </c>
      <c r="BH390" s="86" t="str">
        <f t="shared" si="367"/>
        <v>&lt;=</v>
      </c>
      <c r="BI390" s="86">
        <f t="shared" si="368"/>
        <v>341.0556640625</v>
      </c>
      <c r="BJ390" s="15">
        <f t="shared" si="369"/>
        <v>0</v>
      </c>
      <c r="BK390" s="15" t="str">
        <f t="shared" si="370"/>
        <v>Speed&lt;=11,665283203125 AND Distance&gt;139,6171875 AND Speed&lt;=12,110107421875 AND Distance&gt;121,75244140625 AND Distance&gt;87,981201171875 AND Speed&lt;=12,778564453125 AND Distance&lt;=341,0556640625</v>
      </c>
      <c r="BM390"/>
      <c r="BN390"/>
      <c r="BO390"/>
    </row>
    <row r="391" spans="1:67">
      <c r="A391" s="15">
        <v>388</v>
      </c>
      <c r="B391" s="15">
        <v>-2</v>
      </c>
      <c r="C391" s="15">
        <v>-8192</v>
      </c>
      <c r="D391" s="15">
        <f t="shared" si="318"/>
        <v>-1</v>
      </c>
      <c r="E391" s="15">
        <f t="shared" si="319"/>
        <v>0</v>
      </c>
      <c r="F391" s="15">
        <f t="shared" si="320"/>
        <v>-1</v>
      </c>
      <c r="G391" s="15">
        <v>-1</v>
      </c>
      <c r="H391" s="15">
        <v>-1</v>
      </c>
      <c r="I391" s="15">
        <v>326</v>
      </c>
      <c r="J391" s="15">
        <v>9</v>
      </c>
      <c r="K391" s="15">
        <v>883</v>
      </c>
      <c r="L391" s="15">
        <v>910</v>
      </c>
      <c r="M391" s="15">
        <f t="shared" si="321"/>
        <v>0.22216796875</v>
      </c>
      <c r="O391" s="86">
        <f t="shared" si="322"/>
        <v>883</v>
      </c>
      <c r="P391" s="86">
        <f t="shared" si="323"/>
        <v>0</v>
      </c>
      <c r="Q391" s="86">
        <f t="shared" si="324"/>
        <v>693</v>
      </c>
      <c r="R391" s="86" t="b">
        <f t="shared" si="325"/>
        <v>1</v>
      </c>
      <c r="S391" s="86" t="str">
        <f t="shared" si="326"/>
        <v>Dummy Node</v>
      </c>
      <c r="T391" s="86" t="str">
        <f t="shared" si="327"/>
        <v>N/A</v>
      </c>
      <c r="U391" s="86" t="str">
        <f t="shared" si="328"/>
        <v>N/A</v>
      </c>
      <c r="V391" s="86">
        <f t="shared" si="329"/>
        <v>469</v>
      </c>
      <c r="W391" s="86" t="b">
        <f t="shared" si="330"/>
        <v>1</v>
      </c>
      <c r="X391" s="86" t="str">
        <f t="shared" si="331"/>
        <v>Dummy Node</v>
      </c>
      <c r="Y391" s="86" t="str">
        <f t="shared" si="332"/>
        <v>N/A</v>
      </c>
      <c r="Z391" s="86" t="str">
        <f t="shared" si="333"/>
        <v>N/A</v>
      </c>
      <c r="AA391" s="86">
        <f t="shared" si="334"/>
        <v>443</v>
      </c>
      <c r="AB391" s="86" t="b">
        <f t="shared" si="335"/>
        <v>1</v>
      </c>
      <c r="AC391" s="86" t="str">
        <f t="shared" si="336"/>
        <v>Distance</v>
      </c>
      <c r="AD391" s="86" t="str">
        <f t="shared" si="337"/>
        <v>&lt;=</v>
      </c>
      <c r="AE391" s="86">
        <f t="shared" si="338"/>
        <v>158.74169921875</v>
      </c>
      <c r="AF391" s="86">
        <f t="shared" si="339"/>
        <v>237</v>
      </c>
      <c r="AG391" s="86" t="b">
        <f t="shared" si="340"/>
        <v>1</v>
      </c>
      <c r="AH391" s="86" t="str">
        <f t="shared" si="341"/>
        <v>Distance</v>
      </c>
      <c r="AI391" s="86" t="str">
        <f t="shared" si="342"/>
        <v>&lt;=</v>
      </c>
      <c r="AJ391" s="86">
        <f t="shared" si="343"/>
        <v>169.003662109375</v>
      </c>
      <c r="AK391" s="86">
        <f t="shared" si="344"/>
        <v>50</v>
      </c>
      <c r="AL391" s="86" t="b">
        <f t="shared" si="345"/>
        <v>1</v>
      </c>
      <c r="AM391" s="86" t="str">
        <f t="shared" si="346"/>
        <v>Distance</v>
      </c>
      <c r="AN391" s="86" t="str">
        <f t="shared" si="347"/>
        <v>&lt;=</v>
      </c>
      <c r="AO391" s="86">
        <f t="shared" si="348"/>
        <v>180.447265625</v>
      </c>
      <c r="AP391" s="86">
        <f t="shared" si="349"/>
        <v>13</v>
      </c>
      <c r="AQ391" s="86" t="b">
        <f t="shared" si="350"/>
        <v>0</v>
      </c>
      <c r="AR391" s="86" t="str">
        <f t="shared" si="351"/>
        <v>Speed</v>
      </c>
      <c r="AS391" s="86" t="str">
        <f t="shared" si="352"/>
        <v>&gt;</v>
      </c>
      <c r="AT391" s="86">
        <f t="shared" si="353"/>
        <v>15.086181640625</v>
      </c>
      <c r="AU391" s="86">
        <f t="shared" si="354"/>
        <v>4</v>
      </c>
      <c r="AV391" s="86" t="b">
        <f t="shared" si="355"/>
        <v>1</v>
      </c>
      <c r="AW391" s="86" t="str">
        <f t="shared" si="356"/>
        <v>Distance</v>
      </c>
      <c r="AX391" s="86" t="str">
        <f t="shared" si="357"/>
        <v>&lt;=</v>
      </c>
      <c r="AY391" s="86">
        <f t="shared" si="358"/>
        <v>211.703369140625</v>
      </c>
      <c r="AZ391" s="86">
        <f t="shared" si="359"/>
        <v>1</v>
      </c>
      <c r="BA391" s="86" t="b">
        <f t="shared" si="360"/>
        <v>0</v>
      </c>
      <c r="BB391" s="86" t="str">
        <f t="shared" si="361"/>
        <v>Speed</v>
      </c>
      <c r="BC391" s="86" t="str">
        <f t="shared" si="362"/>
        <v>&gt;</v>
      </c>
      <c r="BD391" s="86">
        <f t="shared" si="363"/>
        <v>12.778564453125</v>
      </c>
      <c r="BE391" s="86">
        <f t="shared" si="364"/>
        <v>0</v>
      </c>
      <c r="BF391" s="86" t="b">
        <f t="shared" si="365"/>
        <v>1</v>
      </c>
      <c r="BG391" s="86" t="str">
        <f t="shared" si="366"/>
        <v>Distance</v>
      </c>
      <c r="BH391" s="86" t="str">
        <f t="shared" si="367"/>
        <v>&lt;=</v>
      </c>
      <c r="BI391" s="86">
        <f t="shared" si="368"/>
        <v>341.0556640625</v>
      </c>
      <c r="BJ391" s="15">
        <f t="shared" si="369"/>
        <v>1</v>
      </c>
      <c r="BK391" s="15" t="str">
        <f t="shared" si="370"/>
        <v>Distance&lt;=158,74169921875 AND Distance&lt;=169,003662109375 AND Distance&lt;=180,447265625 AND Speed&gt;15,086181640625 AND Distance&lt;=211,703369140625 AND Speed&gt;12,778564453125 AND Distance&lt;=341,0556640625</v>
      </c>
      <c r="BM391"/>
      <c r="BN391"/>
      <c r="BO391"/>
    </row>
    <row r="392" spans="1:67">
      <c r="A392" s="15">
        <v>389</v>
      </c>
      <c r="B392" s="15">
        <v>-2</v>
      </c>
      <c r="C392" s="15">
        <v>-8192</v>
      </c>
      <c r="D392" s="15">
        <f t="shared" si="318"/>
        <v>-1</v>
      </c>
      <c r="E392" s="15">
        <f t="shared" si="319"/>
        <v>0</v>
      </c>
      <c r="F392" s="15">
        <f t="shared" si="320"/>
        <v>-1</v>
      </c>
      <c r="G392" s="15">
        <v>-1</v>
      </c>
      <c r="H392" s="15">
        <v>-1</v>
      </c>
      <c r="I392" s="15">
        <v>217</v>
      </c>
      <c r="J392" s="15">
        <v>9</v>
      </c>
      <c r="K392" s="15">
        <v>884</v>
      </c>
      <c r="L392" s="15">
        <v>455</v>
      </c>
      <c r="M392" s="15">
        <f t="shared" si="321"/>
        <v>0.111083984375</v>
      </c>
      <c r="O392" s="86">
        <f t="shared" si="322"/>
        <v>884</v>
      </c>
      <c r="P392" s="86">
        <f t="shared" si="323"/>
        <v>0</v>
      </c>
      <c r="Q392" s="86">
        <f t="shared" si="324"/>
        <v>693</v>
      </c>
      <c r="R392" s="86" t="b">
        <f t="shared" si="325"/>
        <v>0</v>
      </c>
      <c r="S392" s="86" t="str">
        <f t="shared" si="326"/>
        <v>Dummy Node</v>
      </c>
      <c r="T392" s="86" t="str">
        <f t="shared" si="327"/>
        <v>N/A</v>
      </c>
      <c r="U392" s="86" t="str">
        <f t="shared" si="328"/>
        <v>N/A</v>
      </c>
      <c r="V392" s="86">
        <f t="shared" si="329"/>
        <v>469</v>
      </c>
      <c r="W392" s="86" t="b">
        <f t="shared" si="330"/>
        <v>1</v>
      </c>
      <c r="X392" s="86" t="str">
        <f t="shared" si="331"/>
        <v>Dummy Node</v>
      </c>
      <c r="Y392" s="86" t="str">
        <f t="shared" si="332"/>
        <v>N/A</v>
      </c>
      <c r="Z392" s="86" t="str">
        <f t="shared" si="333"/>
        <v>N/A</v>
      </c>
      <c r="AA392" s="86">
        <f t="shared" si="334"/>
        <v>443</v>
      </c>
      <c r="AB392" s="86" t="b">
        <f t="shared" si="335"/>
        <v>1</v>
      </c>
      <c r="AC392" s="86" t="str">
        <f t="shared" si="336"/>
        <v>Distance</v>
      </c>
      <c r="AD392" s="86" t="str">
        <f t="shared" si="337"/>
        <v>&lt;=</v>
      </c>
      <c r="AE392" s="86">
        <f t="shared" si="338"/>
        <v>158.74169921875</v>
      </c>
      <c r="AF392" s="86">
        <f t="shared" si="339"/>
        <v>237</v>
      </c>
      <c r="AG392" s="86" t="b">
        <f t="shared" si="340"/>
        <v>1</v>
      </c>
      <c r="AH392" s="86" t="str">
        <f t="shared" si="341"/>
        <v>Distance</v>
      </c>
      <c r="AI392" s="86" t="str">
        <f t="shared" si="342"/>
        <v>&lt;=</v>
      </c>
      <c r="AJ392" s="86">
        <f t="shared" si="343"/>
        <v>169.003662109375</v>
      </c>
      <c r="AK392" s="86">
        <f t="shared" si="344"/>
        <v>50</v>
      </c>
      <c r="AL392" s="86" t="b">
        <f t="shared" si="345"/>
        <v>1</v>
      </c>
      <c r="AM392" s="86" t="str">
        <f t="shared" si="346"/>
        <v>Distance</v>
      </c>
      <c r="AN392" s="86" t="str">
        <f t="shared" si="347"/>
        <v>&lt;=</v>
      </c>
      <c r="AO392" s="86">
        <f t="shared" si="348"/>
        <v>180.447265625</v>
      </c>
      <c r="AP392" s="86">
        <f t="shared" si="349"/>
        <v>13</v>
      </c>
      <c r="AQ392" s="86" t="b">
        <f t="shared" si="350"/>
        <v>0</v>
      </c>
      <c r="AR392" s="86" t="str">
        <f t="shared" si="351"/>
        <v>Speed</v>
      </c>
      <c r="AS392" s="86" t="str">
        <f t="shared" si="352"/>
        <v>&gt;</v>
      </c>
      <c r="AT392" s="86">
        <f t="shared" si="353"/>
        <v>15.086181640625</v>
      </c>
      <c r="AU392" s="86">
        <f t="shared" si="354"/>
        <v>4</v>
      </c>
      <c r="AV392" s="86" t="b">
        <f t="shared" si="355"/>
        <v>1</v>
      </c>
      <c r="AW392" s="86" t="str">
        <f t="shared" si="356"/>
        <v>Distance</v>
      </c>
      <c r="AX392" s="86" t="str">
        <f t="shared" si="357"/>
        <v>&lt;=</v>
      </c>
      <c r="AY392" s="86">
        <f t="shared" si="358"/>
        <v>211.703369140625</v>
      </c>
      <c r="AZ392" s="86">
        <f t="shared" si="359"/>
        <v>1</v>
      </c>
      <c r="BA392" s="86" t="b">
        <f t="shared" si="360"/>
        <v>0</v>
      </c>
      <c r="BB392" s="86" t="str">
        <f t="shared" si="361"/>
        <v>Speed</v>
      </c>
      <c r="BC392" s="86" t="str">
        <f t="shared" si="362"/>
        <v>&gt;</v>
      </c>
      <c r="BD392" s="86">
        <f t="shared" si="363"/>
        <v>12.778564453125</v>
      </c>
      <c r="BE392" s="86">
        <f t="shared" si="364"/>
        <v>0</v>
      </c>
      <c r="BF392" s="86" t="b">
        <f t="shared" si="365"/>
        <v>1</v>
      </c>
      <c r="BG392" s="86" t="str">
        <f t="shared" si="366"/>
        <v>Distance</v>
      </c>
      <c r="BH392" s="86" t="str">
        <f t="shared" si="367"/>
        <v>&lt;=</v>
      </c>
      <c r="BI392" s="86">
        <f t="shared" si="368"/>
        <v>341.0556640625</v>
      </c>
      <c r="BJ392" s="15">
        <f t="shared" si="369"/>
        <v>1</v>
      </c>
      <c r="BK392" s="15" t="str">
        <f t="shared" si="370"/>
        <v>Distance&lt;=158,74169921875 AND Distance&lt;=169,003662109375 AND Distance&lt;=180,447265625 AND Speed&gt;15,086181640625 AND Distance&lt;=211,703369140625 AND Speed&gt;12,778564453125 AND Distance&lt;=341,0556640625</v>
      </c>
      <c r="BM392"/>
      <c r="BN392"/>
      <c r="BO392"/>
    </row>
    <row r="393" spans="1:67">
      <c r="A393" s="15">
        <v>390</v>
      </c>
      <c r="B393" s="15">
        <v>-2</v>
      </c>
      <c r="C393" s="15">
        <v>-8192</v>
      </c>
      <c r="D393" s="15">
        <f t="shared" si="318"/>
        <v>-1</v>
      </c>
      <c r="E393" s="15">
        <f t="shared" si="319"/>
        <v>0</v>
      </c>
      <c r="F393" s="15">
        <f t="shared" si="320"/>
        <v>-1</v>
      </c>
      <c r="G393" s="15">
        <v>-1</v>
      </c>
      <c r="H393" s="15">
        <v>-1</v>
      </c>
      <c r="I393" s="15">
        <v>217</v>
      </c>
      <c r="J393" s="15">
        <v>9</v>
      </c>
      <c r="K393" s="15">
        <v>885</v>
      </c>
      <c r="L393" s="15">
        <v>0</v>
      </c>
      <c r="M393" s="15">
        <f t="shared" si="321"/>
        <v>0</v>
      </c>
      <c r="O393" s="86">
        <f t="shared" si="322"/>
        <v>885</v>
      </c>
      <c r="P393" s="86">
        <f t="shared" si="323"/>
        <v>0</v>
      </c>
      <c r="Q393" s="86">
        <f t="shared" si="324"/>
        <v>694</v>
      </c>
      <c r="R393" s="86" t="b">
        <f t="shared" si="325"/>
        <v>1</v>
      </c>
      <c r="S393" s="86" t="str">
        <f t="shared" si="326"/>
        <v>Dummy Node</v>
      </c>
      <c r="T393" s="86" t="str">
        <f t="shared" si="327"/>
        <v>N/A</v>
      </c>
      <c r="U393" s="86" t="str">
        <f t="shared" si="328"/>
        <v>N/A</v>
      </c>
      <c r="V393" s="86">
        <f t="shared" si="329"/>
        <v>469</v>
      </c>
      <c r="W393" s="86" t="b">
        <f t="shared" si="330"/>
        <v>0</v>
      </c>
      <c r="X393" s="86" t="str">
        <f t="shared" si="331"/>
        <v>Dummy Node</v>
      </c>
      <c r="Y393" s="86" t="str">
        <f t="shared" si="332"/>
        <v>N/A</v>
      </c>
      <c r="Z393" s="86" t="str">
        <f t="shared" si="333"/>
        <v>N/A</v>
      </c>
      <c r="AA393" s="86">
        <f t="shared" si="334"/>
        <v>443</v>
      </c>
      <c r="AB393" s="86" t="b">
        <f t="shared" si="335"/>
        <v>1</v>
      </c>
      <c r="AC393" s="86" t="str">
        <f t="shared" si="336"/>
        <v>Distance</v>
      </c>
      <c r="AD393" s="86" t="str">
        <f t="shared" si="337"/>
        <v>&lt;=</v>
      </c>
      <c r="AE393" s="86">
        <f t="shared" si="338"/>
        <v>158.74169921875</v>
      </c>
      <c r="AF393" s="86">
        <f t="shared" si="339"/>
        <v>237</v>
      </c>
      <c r="AG393" s="86" t="b">
        <f t="shared" si="340"/>
        <v>1</v>
      </c>
      <c r="AH393" s="86" t="str">
        <f t="shared" si="341"/>
        <v>Distance</v>
      </c>
      <c r="AI393" s="86" t="str">
        <f t="shared" si="342"/>
        <v>&lt;=</v>
      </c>
      <c r="AJ393" s="86">
        <f t="shared" si="343"/>
        <v>169.003662109375</v>
      </c>
      <c r="AK393" s="86">
        <f t="shared" si="344"/>
        <v>50</v>
      </c>
      <c r="AL393" s="86" t="b">
        <f t="shared" si="345"/>
        <v>1</v>
      </c>
      <c r="AM393" s="86" t="str">
        <f t="shared" si="346"/>
        <v>Distance</v>
      </c>
      <c r="AN393" s="86" t="str">
        <f t="shared" si="347"/>
        <v>&lt;=</v>
      </c>
      <c r="AO393" s="86">
        <f t="shared" si="348"/>
        <v>180.447265625</v>
      </c>
      <c r="AP393" s="86">
        <f t="shared" si="349"/>
        <v>13</v>
      </c>
      <c r="AQ393" s="86" t="b">
        <f t="shared" si="350"/>
        <v>0</v>
      </c>
      <c r="AR393" s="86" t="str">
        <f t="shared" si="351"/>
        <v>Speed</v>
      </c>
      <c r="AS393" s="86" t="str">
        <f t="shared" si="352"/>
        <v>&gt;</v>
      </c>
      <c r="AT393" s="86">
        <f t="shared" si="353"/>
        <v>15.086181640625</v>
      </c>
      <c r="AU393" s="86">
        <f t="shared" si="354"/>
        <v>4</v>
      </c>
      <c r="AV393" s="86" t="b">
        <f t="shared" si="355"/>
        <v>1</v>
      </c>
      <c r="AW393" s="86" t="str">
        <f t="shared" si="356"/>
        <v>Distance</v>
      </c>
      <c r="AX393" s="86" t="str">
        <f t="shared" si="357"/>
        <v>&lt;=</v>
      </c>
      <c r="AY393" s="86">
        <f t="shared" si="358"/>
        <v>211.703369140625</v>
      </c>
      <c r="AZ393" s="86">
        <f t="shared" si="359"/>
        <v>1</v>
      </c>
      <c r="BA393" s="86" t="b">
        <f t="shared" si="360"/>
        <v>0</v>
      </c>
      <c r="BB393" s="86" t="str">
        <f t="shared" si="361"/>
        <v>Speed</v>
      </c>
      <c r="BC393" s="86" t="str">
        <f t="shared" si="362"/>
        <v>&gt;</v>
      </c>
      <c r="BD393" s="86">
        <f t="shared" si="363"/>
        <v>12.778564453125</v>
      </c>
      <c r="BE393" s="86">
        <f t="shared" si="364"/>
        <v>0</v>
      </c>
      <c r="BF393" s="86" t="b">
        <f t="shared" si="365"/>
        <v>1</v>
      </c>
      <c r="BG393" s="86" t="str">
        <f t="shared" si="366"/>
        <v>Distance</v>
      </c>
      <c r="BH393" s="86" t="str">
        <f t="shared" si="367"/>
        <v>&lt;=</v>
      </c>
      <c r="BI393" s="86">
        <f t="shared" si="368"/>
        <v>341.0556640625</v>
      </c>
      <c r="BJ393" s="15">
        <f t="shared" si="369"/>
        <v>1</v>
      </c>
      <c r="BK393" s="15" t="str">
        <f t="shared" si="370"/>
        <v>Distance&lt;=158,74169921875 AND Distance&lt;=169,003662109375 AND Distance&lt;=180,447265625 AND Speed&gt;15,086181640625 AND Distance&lt;=211,703369140625 AND Speed&gt;12,778564453125 AND Distance&lt;=341,0556640625</v>
      </c>
      <c r="BM393"/>
      <c r="BN393"/>
      <c r="BO393"/>
    </row>
    <row r="394" spans="1:67">
      <c r="A394" s="15">
        <v>391</v>
      </c>
      <c r="B394" s="15">
        <v>-2</v>
      </c>
      <c r="C394" s="15">
        <v>-8192</v>
      </c>
      <c r="D394" s="15">
        <f t="shared" si="318"/>
        <v>-1</v>
      </c>
      <c r="E394" s="15">
        <f t="shared" si="319"/>
        <v>0</v>
      </c>
      <c r="F394" s="15">
        <f t="shared" si="320"/>
        <v>-1</v>
      </c>
      <c r="G394" s="15">
        <v>-1</v>
      </c>
      <c r="H394" s="15">
        <v>-1</v>
      </c>
      <c r="I394" s="15">
        <v>220</v>
      </c>
      <c r="J394" s="15">
        <v>9</v>
      </c>
      <c r="K394" s="15">
        <v>886</v>
      </c>
      <c r="L394" s="15">
        <v>455</v>
      </c>
      <c r="M394" s="15">
        <f t="shared" si="321"/>
        <v>0.111083984375</v>
      </c>
      <c r="O394" s="86">
        <f t="shared" si="322"/>
        <v>886</v>
      </c>
      <c r="P394" s="86">
        <f t="shared" si="323"/>
        <v>0</v>
      </c>
      <c r="Q394" s="86">
        <f t="shared" si="324"/>
        <v>694</v>
      </c>
      <c r="R394" s="86" t="b">
        <f t="shared" si="325"/>
        <v>0</v>
      </c>
      <c r="S394" s="86" t="str">
        <f t="shared" si="326"/>
        <v>Dummy Node</v>
      </c>
      <c r="T394" s="86" t="str">
        <f t="shared" si="327"/>
        <v>N/A</v>
      </c>
      <c r="U394" s="86" t="str">
        <f t="shared" si="328"/>
        <v>N/A</v>
      </c>
      <c r="V394" s="86">
        <f t="shared" si="329"/>
        <v>469</v>
      </c>
      <c r="W394" s="86" t="b">
        <f t="shared" si="330"/>
        <v>0</v>
      </c>
      <c r="X394" s="86" t="str">
        <f t="shared" si="331"/>
        <v>Dummy Node</v>
      </c>
      <c r="Y394" s="86" t="str">
        <f t="shared" si="332"/>
        <v>N/A</v>
      </c>
      <c r="Z394" s="86" t="str">
        <f t="shared" si="333"/>
        <v>N/A</v>
      </c>
      <c r="AA394" s="86">
        <f t="shared" si="334"/>
        <v>443</v>
      </c>
      <c r="AB394" s="86" t="b">
        <f t="shared" si="335"/>
        <v>1</v>
      </c>
      <c r="AC394" s="86" t="str">
        <f t="shared" si="336"/>
        <v>Distance</v>
      </c>
      <c r="AD394" s="86" t="str">
        <f t="shared" si="337"/>
        <v>&lt;=</v>
      </c>
      <c r="AE394" s="86">
        <f t="shared" si="338"/>
        <v>158.74169921875</v>
      </c>
      <c r="AF394" s="86">
        <f t="shared" si="339"/>
        <v>237</v>
      </c>
      <c r="AG394" s="86" t="b">
        <f t="shared" si="340"/>
        <v>1</v>
      </c>
      <c r="AH394" s="86" t="str">
        <f t="shared" si="341"/>
        <v>Distance</v>
      </c>
      <c r="AI394" s="86" t="str">
        <f t="shared" si="342"/>
        <v>&lt;=</v>
      </c>
      <c r="AJ394" s="86">
        <f t="shared" si="343"/>
        <v>169.003662109375</v>
      </c>
      <c r="AK394" s="86">
        <f t="shared" si="344"/>
        <v>50</v>
      </c>
      <c r="AL394" s="86" t="b">
        <f t="shared" si="345"/>
        <v>1</v>
      </c>
      <c r="AM394" s="86" t="str">
        <f t="shared" si="346"/>
        <v>Distance</v>
      </c>
      <c r="AN394" s="86" t="str">
        <f t="shared" si="347"/>
        <v>&lt;=</v>
      </c>
      <c r="AO394" s="86">
        <f t="shared" si="348"/>
        <v>180.447265625</v>
      </c>
      <c r="AP394" s="86">
        <f t="shared" si="349"/>
        <v>13</v>
      </c>
      <c r="AQ394" s="86" t="b">
        <f t="shared" si="350"/>
        <v>0</v>
      </c>
      <c r="AR394" s="86" t="str">
        <f t="shared" si="351"/>
        <v>Speed</v>
      </c>
      <c r="AS394" s="86" t="str">
        <f t="shared" si="352"/>
        <v>&gt;</v>
      </c>
      <c r="AT394" s="86">
        <f t="shared" si="353"/>
        <v>15.086181640625</v>
      </c>
      <c r="AU394" s="86">
        <f t="shared" si="354"/>
        <v>4</v>
      </c>
      <c r="AV394" s="86" t="b">
        <f t="shared" si="355"/>
        <v>1</v>
      </c>
      <c r="AW394" s="86" t="str">
        <f t="shared" si="356"/>
        <v>Distance</v>
      </c>
      <c r="AX394" s="86" t="str">
        <f t="shared" si="357"/>
        <v>&lt;=</v>
      </c>
      <c r="AY394" s="86">
        <f t="shared" si="358"/>
        <v>211.703369140625</v>
      </c>
      <c r="AZ394" s="86">
        <f t="shared" si="359"/>
        <v>1</v>
      </c>
      <c r="BA394" s="86" t="b">
        <f t="shared" si="360"/>
        <v>0</v>
      </c>
      <c r="BB394" s="86" t="str">
        <f t="shared" si="361"/>
        <v>Speed</v>
      </c>
      <c r="BC394" s="86" t="str">
        <f t="shared" si="362"/>
        <v>&gt;</v>
      </c>
      <c r="BD394" s="86">
        <f t="shared" si="363"/>
        <v>12.778564453125</v>
      </c>
      <c r="BE394" s="86">
        <f t="shared" si="364"/>
        <v>0</v>
      </c>
      <c r="BF394" s="86" t="b">
        <f t="shared" si="365"/>
        <v>1</v>
      </c>
      <c r="BG394" s="86" t="str">
        <f t="shared" si="366"/>
        <v>Distance</v>
      </c>
      <c r="BH394" s="86" t="str">
        <f t="shared" si="367"/>
        <v>&lt;=</v>
      </c>
      <c r="BI394" s="86">
        <f t="shared" si="368"/>
        <v>341.0556640625</v>
      </c>
      <c r="BJ394" s="15">
        <f t="shared" si="369"/>
        <v>1</v>
      </c>
      <c r="BK394" s="15" t="str">
        <f t="shared" si="370"/>
        <v>Distance&lt;=158,74169921875 AND Distance&lt;=169,003662109375 AND Distance&lt;=180,447265625 AND Speed&gt;15,086181640625 AND Distance&lt;=211,703369140625 AND Speed&gt;12,778564453125 AND Distance&lt;=341,0556640625</v>
      </c>
      <c r="BM394"/>
      <c r="BN394"/>
      <c r="BO394"/>
    </row>
    <row r="395" spans="1:67">
      <c r="A395" s="15">
        <v>392</v>
      </c>
      <c r="B395" s="15">
        <v>-2</v>
      </c>
      <c r="C395" s="15">
        <v>-8192</v>
      </c>
      <c r="D395" s="15">
        <f t="shared" si="318"/>
        <v>-1</v>
      </c>
      <c r="E395" s="15">
        <f t="shared" si="319"/>
        <v>0</v>
      </c>
      <c r="F395" s="15">
        <f t="shared" si="320"/>
        <v>-1</v>
      </c>
      <c r="G395" s="15">
        <v>-1</v>
      </c>
      <c r="H395" s="15">
        <v>-1</v>
      </c>
      <c r="I395" s="15">
        <v>220</v>
      </c>
      <c r="J395" s="15">
        <v>9</v>
      </c>
      <c r="K395" s="15">
        <v>887</v>
      </c>
      <c r="L395" s="15">
        <v>910</v>
      </c>
      <c r="M395" s="15">
        <f t="shared" si="321"/>
        <v>0.22216796875</v>
      </c>
      <c r="O395" s="86">
        <f t="shared" si="322"/>
        <v>887</v>
      </c>
      <c r="P395" s="86">
        <f t="shared" si="323"/>
        <v>0.333251953125</v>
      </c>
      <c r="Q395" s="86">
        <f t="shared" si="324"/>
        <v>711</v>
      </c>
      <c r="R395" s="86" t="b">
        <f t="shared" si="325"/>
        <v>1</v>
      </c>
      <c r="S395" s="86" t="str">
        <f t="shared" si="326"/>
        <v>Dummy Node</v>
      </c>
      <c r="T395" s="86" t="str">
        <f t="shared" si="327"/>
        <v>N/A</v>
      </c>
      <c r="U395" s="86" t="str">
        <f t="shared" si="328"/>
        <v>N/A</v>
      </c>
      <c r="V395" s="86">
        <f t="shared" si="329"/>
        <v>481</v>
      </c>
      <c r="W395" s="86" t="b">
        <f t="shared" si="330"/>
        <v>1</v>
      </c>
      <c r="X395" s="86" t="str">
        <f t="shared" si="331"/>
        <v>Dummy Node</v>
      </c>
      <c r="Y395" s="86" t="str">
        <f t="shared" si="332"/>
        <v>N/A</v>
      </c>
      <c r="Z395" s="86" t="str">
        <f t="shared" si="333"/>
        <v>N/A</v>
      </c>
      <c r="AA395" s="86">
        <f t="shared" si="334"/>
        <v>95</v>
      </c>
      <c r="AB395" s="86" t="b">
        <f t="shared" si="335"/>
        <v>1</v>
      </c>
      <c r="AC395" s="86" t="str">
        <f t="shared" si="336"/>
        <v>Dummy Node</v>
      </c>
      <c r="AD395" s="86" t="str">
        <f t="shared" si="337"/>
        <v>N/A</v>
      </c>
      <c r="AE395" s="86" t="str">
        <f t="shared" si="338"/>
        <v>N/A</v>
      </c>
      <c r="AF395" s="86">
        <f t="shared" si="339"/>
        <v>20</v>
      </c>
      <c r="AG395" s="86" t="b">
        <f t="shared" si="340"/>
        <v>1</v>
      </c>
      <c r="AH395" s="86" t="str">
        <f t="shared" si="341"/>
        <v>Speed</v>
      </c>
      <c r="AI395" s="86" t="str">
        <f t="shared" si="342"/>
        <v>&lt;=</v>
      </c>
      <c r="AJ395" s="86">
        <f t="shared" si="343"/>
        <v>4.448974609375</v>
      </c>
      <c r="AK395" s="86">
        <f t="shared" si="344"/>
        <v>17</v>
      </c>
      <c r="AL395" s="86" t="b">
        <f t="shared" si="345"/>
        <v>0</v>
      </c>
      <c r="AM395" s="86" t="str">
        <f t="shared" si="346"/>
        <v>Distance</v>
      </c>
      <c r="AN395" s="86" t="str">
        <f t="shared" si="347"/>
        <v>&gt;</v>
      </c>
      <c r="AO395" s="86">
        <f t="shared" si="348"/>
        <v>29.61279296875</v>
      </c>
      <c r="AP395" s="86">
        <f t="shared" si="349"/>
        <v>5</v>
      </c>
      <c r="AQ395" s="86" t="b">
        <f t="shared" si="350"/>
        <v>1</v>
      </c>
      <c r="AR395" s="86" t="str">
        <f t="shared" si="351"/>
        <v>Speed</v>
      </c>
      <c r="AS395" s="86" t="str">
        <f t="shared" si="352"/>
        <v>&lt;=</v>
      </c>
      <c r="AT395" s="86">
        <f t="shared" si="353"/>
        <v>5.92333984375</v>
      </c>
      <c r="AU395" s="86">
        <f t="shared" si="354"/>
        <v>3</v>
      </c>
      <c r="AV395" s="86" t="b">
        <f t="shared" si="355"/>
        <v>1</v>
      </c>
      <c r="AW395" s="86" t="str">
        <f t="shared" si="356"/>
        <v>Distance</v>
      </c>
      <c r="AX395" s="86" t="str">
        <f t="shared" si="357"/>
        <v>&lt;=</v>
      </c>
      <c r="AY395" s="86">
        <f t="shared" si="358"/>
        <v>87.981201171875</v>
      </c>
      <c r="AZ395" s="86">
        <f t="shared" si="359"/>
        <v>1</v>
      </c>
      <c r="BA395" s="86" t="b">
        <f t="shared" si="360"/>
        <v>1</v>
      </c>
      <c r="BB395" s="86" t="str">
        <f t="shared" si="361"/>
        <v>Speed</v>
      </c>
      <c r="BC395" s="86" t="str">
        <f t="shared" si="362"/>
        <v>&lt;=</v>
      </c>
      <c r="BD395" s="86">
        <f t="shared" si="363"/>
        <v>12.778564453125</v>
      </c>
      <c r="BE395" s="86">
        <f t="shared" si="364"/>
        <v>0</v>
      </c>
      <c r="BF395" s="86" t="b">
        <f t="shared" si="365"/>
        <v>1</v>
      </c>
      <c r="BG395" s="86" t="str">
        <f t="shared" si="366"/>
        <v>Distance</v>
      </c>
      <c r="BH395" s="86" t="str">
        <f t="shared" si="367"/>
        <v>&lt;=</v>
      </c>
      <c r="BI395" s="86">
        <f t="shared" si="368"/>
        <v>341.0556640625</v>
      </c>
      <c r="BJ395" s="15">
        <f t="shared" si="369"/>
        <v>0</v>
      </c>
      <c r="BK395" s="15" t="str">
        <f t="shared" si="370"/>
        <v>Speed&lt;=4,448974609375 AND Distance&gt;29,61279296875 AND Speed&lt;=5,92333984375 AND Distance&lt;=87,981201171875 AND Speed&lt;=12,778564453125 AND Distance&lt;=341,0556640625</v>
      </c>
      <c r="BM395"/>
      <c r="BN395"/>
      <c r="BO395"/>
    </row>
    <row r="396" spans="1:67">
      <c r="A396" s="15">
        <v>393</v>
      </c>
      <c r="B396" s="15">
        <v>1</v>
      </c>
      <c r="C396" s="15">
        <v>100669</v>
      </c>
      <c r="D396" s="15">
        <f t="shared" si="318"/>
        <v>24</v>
      </c>
      <c r="E396" s="15">
        <f t="shared" si="319"/>
        <v>2365</v>
      </c>
      <c r="F396" s="15">
        <f t="shared" si="320"/>
        <v>24.577392578125</v>
      </c>
      <c r="G396" s="15">
        <v>395</v>
      </c>
      <c r="H396" s="15">
        <v>396</v>
      </c>
      <c r="I396" s="15">
        <v>173</v>
      </c>
      <c r="J396" s="15">
        <v>8</v>
      </c>
      <c r="K396" s="15">
        <v>888</v>
      </c>
      <c r="L396" s="15">
        <v>228</v>
      </c>
      <c r="M396" s="15">
        <f t="shared" si="321"/>
        <v>5.56640625E-2</v>
      </c>
      <c r="O396" s="86">
        <f t="shared" si="322"/>
        <v>888</v>
      </c>
      <c r="P396" s="86">
        <f t="shared" si="323"/>
        <v>0.333251953125</v>
      </c>
      <c r="Q396" s="86">
        <f t="shared" si="324"/>
        <v>711</v>
      </c>
      <c r="R396" s="86" t="b">
        <f t="shared" si="325"/>
        <v>0</v>
      </c>
      <c r="S396" s="86" t="str">
        <f t="shared" si="326"/>
        <v>Dummy Node</v>
      </c>
      <c r="T396" s="86" t="str">
        <f t="shared" si="327"/>
        <v>N/A</v>
      </c>
      <c r="U396" s="86" t="str">
        <f t="shared" si="328"/>
        <v>N/A</v>
      </c>
      <c r="V396" s="86">
        <f t="shared" si="329"/>
        <v>481</v>
      </c>
      <c r="W396" s="86" t="b">
        <f t="shared" si="330"/>
        <v>1</v>
      </c>
      <c r="X396" s="86" t="str">
        <f t="shared" si="331"/>
        <v>Dummy Node</v>
      </c>
      <c r="Y396" s="86" t="str">
        <f t="shared" si="332"/>
        <v>N/A</v>
      </c>
      <c r="Z396" s="86" t="str">
        <f t="shared" si="333"/>
        <v>N/A</v>
      </c>
      <c r="AA396" s="86">
        <f t="shared" si="334"/>
        <v>95</v>
      </c>
      <c r="AB396" s="86" t="b">
        <f t="shared" si="335"/>
        <v>1</v>
      </c>
      <c r="AC396" s="86" t="str">
        <f t="shared" si="336"/>
        <v>Dummy Node</v>
      </c>
      <c r="AD396" s="86" t="str">
        <f t="shared" si="337"/>
        <v>N/A</v>
      </c>
      <c r="AE396" s="86" t="str">
        <f t="shared" si="338"/>
        <v>N/A</v>
      </c>
      <c r="AF396" s="86">
        <f t="shared" si="339"/>
        <v>20</v>
      </c>
      <c r="AG396" s="86" t="b">
        <f t="shared" si="340"/>
        <v>1</v>
      </c>
      <c r="AH396" s="86" t="str">
        <f t="shared" si="341"/>
        <v>Speed</v>
      </c>
      <c r="AI396" s="86" t="str">
        <f t="shared" si="342"/>
        <v>&lt;=</v>
      </c>
      <c r="AJ396" s="86">
        <f t="shared" si="343"/>
        <v>4.448974609375</v>
      </c>
      <c r="AK396" s="86">
        <f t="shared" si="344"/>
        <v>17</v>
      </c>
      <c r="AL396" s="86" t="b">
        <f t="shared" si="345"/>
        <v>0</v>
      </c>
      <c r="AM396" s="86" t="str">
        <f t="shared" si="346"/>
        <v>Distance</v>
      </c>
      <c r="AN396" s="86" t="str">
        <f t="shared" si="347"/>
        <v>&gt;</v>
      </c>
      <c r="AO396" s="86">
        <f t="shared" si="348"/>
        <v>29.61279296875</v>
      </c>
      <c r="AP396" s="86">
        <f t="shared" si="349"/>
        <v>5</v>
      </c>
      <c r="AQ396" s="86" t="b">
        <f t="shared" si="350"/>
        <v>1</v>
      </c>
      <c r="AR396" s="86" t="str">
        <f t="shared" si="351"/>
        <v>Speed</v>
      </c>
      <c r="AS396" s="86" t="str">
        <f t="shared" si="352"/>
        <v>&lt;=</v>
      </c>
      <c r="AT396" s="86">
        <f t="shared" si="353"/>
        <v>5.92333984375</v>
      </c>
      <c r="AU396" s="86">
        <f t="shared" si="354"/>
        <v>3</v>
      </c>
      <c r="AV396" s="86" t="b">
        <f t="shared" si="355"/>
        <v>1</v>
      </c>
      <c r="AW396" s="86" t="str">
        <f t="shared" si="356"/>
        <v>Distance</v>
      </c>
      <c r="AX396" s="86" t="str">
        <f t="shared" si="357"/>
        <v>&lt;=</v>
      </c>
      <c r="AY396" s="86">
        <f t="shared" si="358"/>
        <v>87.981201171875</v>
      </c>
      <c r="AZ396" s="86">
        <f t="shared" si="359"/>
        <v>1</v>
      </c>
      <c r="BA396" s="86" t="b">
        <f t="shared" si="360"/>
        <v>1</v>
      </c>
      <c r="BB396" s="86" t="str">
        <f t="shared" si="361"/>
        <v>Speed</v>
      </c>
      <c r="BC396" s="86" t="str">
        <f t="shared" si="362"/>
        <v>&lt;=</v>
      </c>
      <c r="BD396" s="86">
        <f t="shared" si="363"/>
        <v>12.778564453125</v>
      </c>
      <c r="BE396" s="86">
        <f t="shared" si="364"/>
        <v>0</v>
      </c>
      <c r="BF396" s="86" t="b">
        <f t="shared" si="365"/>
        <v>1</v>
      </c>
      <c r="BG396" s="86" t="str">
        <f t="shared" si="366"/>
        <v>Distance</v>
      </c>
      <c r="BH396" s="86" t="str">
        <f t="shared" si="367"/>
        <v>&lt;=</v>
      </c>
      <c r="BI396" s="86">
        <f t="shared" si="368"/>
        <v>341.0556640625</v>
      </c>
      <c r="BJ396" s="15">
        <f t="shared" si="369"/>
        <v>0</v>
      </c>
      <c r="BK396" s="15" t="str">
        <f t="shared" si="370"/>
        <v>Speed&lt;=4,448974609375 AND Distance&gt;29,61279296875 AND Speed&lt;=5,92333984375 AND Distance&lt;=87,981201171875 AND Speed&lt;=12,778564453125 AND Distance&lt;=341,0556640625</v>
      </c>
      <c r="BM396"/>
      <c r="BN396"/>
      <c r="BO396"/>
    </row>
    <row r="397" spans="1:67">
      <c r="A397" s="15">
        <v>394</v>
      </c>
      <c r="B397" s="15">
        <v>-2</v>
      </c>
      <c r="C397" s="15">
        <v>-8192</v>
      </c>
      <c r="D397" s="15">
        <f t="shared" si="318"/>
        <v>-1</v>
      </c>
      <c r="E397" s="15">
        <f t="shared" si="319"/>
        <v>0</v>
      </c>
      <c r="F397" s="15">
        <f t="shared" si="320"/>
        <v>-1</v>
      </c>
      <c r="G397" s="15">
        <v>639</v>
      </c>
      <c r="H397" s="15">
        <v>640</v>
      </c>
      <c r="I397" s="15">
        <v>173</v>
      </c>
      <c r="J397" s="15">
        <v>8</v>
      </c>
      <c r="K397" s="15">
        <v>889</v>
      </c>
      <c r="L397" s="15">
        <v>0</v>
      </c>
      <c r="M397" s="15">
        <f t="shared" si="321"/>
        <v>0</v>
      </c>
      <c r="O397" s="86">
        <f t="shared" si="322"/>
        <v>889</v>
      </c>
      <c r="P397" s="86">
        <f t="shared" si="323"/>
        <v>0.333251953125</v>
      </c>
      <c r="Q397" s="86">
        <f t="shared" si="324"/>
        <v>712</v>
      </c>
      <c r="R397" s="86" t="b">
        <f t="shared" si="325"/>
        <v>1</v>
      </c>
      <c r="S397" s="86" t="str">
        <f t="shared" si="326"/>
        <v>Dummy Node</v>
      </c>
      <c r="T397" s="86" t="str">
        <f t="shared" si="327"/>
        <v>N/A</v>
      </c>
      <c r="U397" s="86" t="str">
        <f t="shared" si="328"/>
        <v>N/A</v>
      </c>
      <c r="V397" s="86">
        <f t="shared" si="329"/>
        <v>481</v>
      </c>
      <c r="W397" s="86" t="b">
        <f t="shared" si="330"/>
        <v>0</v>
      </c>
      <c r="X397" s="86" t="str">
        <f t="shared" si="331"/>
        <v>Dummy Node</v>
      </c>
      <c r="Y397" s="86" t="str">
        <f t="shared" si="332"/>
        <v>N/A</v>
      </c>
      <c r="Z397" s="86" t="str">
        <f t="shared" si="333"/>
        <v>N/A</v>
      </c>
      <c r="AA397" s="86">
        <f t="shared" si="334"/>
        <v>95</v>
      </c>
      <c r="AB397" s="86" t="b">
        <f t="shared" si="335"/>
        <v>1</v>
      </c>
      <c r="AC397" s="86" t="str">
        <f t="shared" si="336"/>
        <v>Dummy Node</v>
      </c>
      <c r="AD397" s="86" t="str">
        <f t="shared" si="337"/>
        <v>N/A</v>
      </c>
      <c r="AE397" s="86" t="str">
        <f t="shared" si="338"/>
        <v>N/A</v>
      </c>
      <c r="AF397" s="86">
        <f t="shared" si="339"/>
        <v>20</v>
      </c>
      <c r="AG397" s="86" t="b">
        <f t="shared" si="340"/>
        <v>1</v>
      </c>
      <c r="AH397" s="86" t="str">
        <f t="shared" si="341"/>
        <v>Speed</v>
      </c>
      <c r="AI397" s="86" t="str">
        <f t="shared" si="342"/>
        <v>&lt;=</v>
      </c>
      <c r="AJ397" s="86">
        <f t="shared" si="343"/>
        <v>4.448974609375</v>
      </c>
      <c r="AK397" s="86">
        <f t="shared" si="344"/>
        <v>17</v>
      </c>
      <c r="AL397" s="86" t="b">
        <f t="shared" si="345"/>
        <v>0</v>
      </c>
      <c r="AM397" s="86" t="str">
        <f t="shared" si="346"/>
        <v>Distance</v>
      </c>
      <c r="AN397" s="86" t="str">
        <f t="shared" si="347"/>
        <v>&gt;</v>
      </c>
      <c r="AO397" s="86">
        <f t="shared" si="348"/>
        <v>29.61279296875</v>
      </c>
      <c r="AP397" s="86">
        <f t="shared" si="349"/>
        <v>5</v>
      </c>
      <c r="AQ397" s="86" t="b">
        <f t="shared" si="350"/>
        <v>1</v>
      </c>
      <c r="AR397" s="86" t="str">
        <f t="shared" si="351"/>
        <v>Speed</v>
      </c>
      <c r="AS397" s="86" t="str">
        <f t="shared" si="352"/>
        <v>&lt;=</v>
      </c>
      <c r="AT397" s="86">
        <f t="shared" si="353"/>
        <v>5.92333984375</v>
      </c>
      <c r="AU397" s="86">
        <f t="shared" si="354"/>
        <v>3</v>
      </c>
      <c r="AV397" s="86" t="b">
        <f t="shared" si="355"/>
        <v>1</v>
      </c>
      <c r="AW397" s="86" t="str">
        <f t="shared" si="356"/>
        <v>Distance</v>
      </c>
      <c r="AX397" s="86" t="str">
        <f t="shared" si="357"/>
        <v>&lt;=</v>
      </c>
      <c r="AY397" s="86">
        <f t="shared" si="358"/>
        <v>87.981201171875</v>
      </c>
      <c r="AZ397" s="86">
        <f t="shared" si="359"/>
        <v>1</v>
      </c>
      <c r="BA397" s="86" t="b">
        <f t="shared" si="360"/>
        <v>1</v>
      </c>
      <c r="BB397" s="86" t="str">
        <f t="shared" si="361"/>
        <v>Speed</v>
      </c>
      <c r="BC397" s="86" t="str">
        <f t="shared" si="362"/>
        <v>&lt;=</v>
      </c>
      <c r="BD397" s="86">
        <f t="shared" si="363"/>
        <v>12.778564453125</v>
      </c>
      <c r="BE397" s="86">
        <f t="shared" si="364"/>
        <v>0</v>
      </c>
      <c r="BF397" s="86" t="b">
        <f t="shared" si="365"/>
        <v>1</v>
      </c>
      <c r="BG397" s="86" t="str">
        <f t="shared" si="366"/>
        <v>Distance</v>
      </c>
      <c r="BH397" s="86" t="str">
        <f t="shared" si="367"/>
        <v>&lt;=</v>
      </c>
      <c r="BI397" s="86">
        <f t="shared" si="368"/>
        <v>341.0556640625</v>
      </c>
      <c r="BJ397" s="15">
        <f t="shared" si="369"/>
        <v>0</v>
      </c>
      <c r="BK397" s="15" t="str">
        <f t="shared" si="370"/>
        <v>Speed&lt;=4,448974609375 AND Distance&gt;29,61279296875 AND Speed&lt;=5,92333984375 AND Distance&lt;=87,981201171875 AND Speed&lt;=12,778564453125 AND Distance&lt;=341,0556640625</v>
      </c>
      <c r="BM397"/>
      <c r="BN397"/>
      <c r="BO397"/>
    </row>
    <row r="398" spans="1:67">
      <c r="A398" s="15">
        <v>395</v>
      </c>
      <c r="B398" s="15">
        <v>-2</v>
      </c>
      <c r="C398" s="15">
        <v>-8192</v>
      </c>
      <c r="D398" s="15">
        <f t="shared" si="318"/>
        <v>-1</v>
      </c>
      <c r="E398" s="15">
        <f t="shared" si="319"/>
        <v>0</v>
      </c>
      <c r="F398" s="15">
        <f t="shared" si="320"/>
        <v>-1</v>
      </c>
      <c r="G398" s="15">
        <v>-1</v>
      </c>
      <c r="H398" s="15">
        <v>-1</v>
      </c>
      <c r="I398" s="15">
        <v>393</v>
      </c>
      <c r="J398" s="15">
        <v>9</v>
      </c>
      <c r="K398" s="15">
        <v>890</v>
      </c>
      <c r="L398" s="15">
        <v>0</v>
      </c>
      <c r="M398" s="15">
        <f t="shared" si="321"/>
        <v>0</v>
      </c>
      <c r="O398" s="86">
        <f t="shared" si="322"/>
        <v>890</v>
      </c>
      <c r="P398" s="86">
        <f t="shared" si="323"/>
        <v>0.333251953125</v>
      </c>
      <c r="Q398" s="86">
        <f t="shared" si="324"/>
        <v>712</v>
      </c>
      <c r="R398" s="86" t="b">
        <f t="shared" si="325"/>
        <v>0</v>
      </c>
      <c r="S398" s="86" t="str">
        <f t="shared" si="326"/>
        <v>Dummy Node</v>
      </c>
      <c r="T398" s="86" t="str">
        <f t="shared" si="327"/>
        <v>N/A</v>
      </c>
      <c r="U398" s="86" t="str">
        <f t="shared" si="328"/>
        <v>N/A</v>
      </c>
      <c r="V398" s="86">
        <f t="shared" si="329"/>
        <v>481</v>
      </c>
      <c r="W398" s="86" t="b">
        <f t="shared" si="330"/>
        <v>0</v>
      </c>
      <c r="X398" s="86" t="str">
        <f t="shared" si="331"/>
        <v>Dummy Node</v>
      </c>
      <c r="Y398" s="86" t="str">
        <f t="shared" si="332"/>
        <v>N/A</v>
      </c>
      <c r="Z398" s="86" t="str">
        <f t="shared" si="333"/>
        <v>N/A</v>
      </c>
      <c r="AA398" s="86">
        <f t="shared" si="334"/>
        <v>95</v>
      </c>
      <c r="AB398" s="86" t="b">
        <f t="shared" si="335"/>
        <v>1</v>
      </c>
      <c r="AC398" s="86" t="str">
        <f t="shared" si="336"/>
        <v>Dummy Node</v>
      </c>
      <c r="AD398" s="86" t="str">
        <f t="shared" si="337"/>
        <v>N/A</v>
      </c>
      <c r="AE398" s="86" t="str">
        <f t="shared" si="338"/>
        <v>N/A</v>
      </c>
      <c r="AF398" s="86">
        <f t="shared" si="339"/>
        <v>20</v>
      </c>
      <c r="AG398" s="86" t="b">
        <f t="shared" si="340"/>
        <v>1</v>
      </c>
      <c r="AH398" s="86" t="str">
        <f t="shared" si="341"/>
        <v>Speed</v>
      </c>
      <c r="AI398" s="86" t="str">
        <f t="shared" si="342"/>
        <v>&lt;=</v>
      </c>
      <c r="AJ398" s="86">
        <f t="shared" si="343"/>
        <v>4.448974609375</v>
      </c>
      <c r="AK398" s="86">
        <f t="shared" si="344"/>
        <v>17</v>
      </c>
      <c r="AL398" s="86" t="b">
        <f t="shared" si="345"/>
        <v>0</v>
      </c>
      <c r="AM398" s="86" t="str">
        <f t="shared" si="346"/>
        <v>Distance</v>
      </c>
      <c r="AN398" s="86" t="str">
        <f t="shared" si="347"/>
        <v>&gt;</v>
      </c>
      <c r="AO398" s="86">
        <f t="shared" si="348"/>
        <v>29.61279296875</v>
      </c>
      <c r="AP398" s="86">
        <f t="shared" si="349"/>
        <v>5</v>
      </c>
      <c r="AQ398" s="86" t="b">
        <f t="shared" si="350"/>
        <v>1</v>
      </c>
      <c r="AR398" s="86" t="str">
        <f t="shared" si="351"/>
        <v>Speed</v>
      </c>
      <c r="AS398" s="86" t="str">
        <f t="shared" si="352"/>
        <v>&lt;=</v>
      </c>
      <c r="AT398" s="86">
        <f t="shared" si="353"/>
        <v>5.92333984375</v>
      </c>
      <c r="AU398" s="86">
        <f t="shared" si="354"/>
        <v>3</v>
      </c>
      <c r="AV398" s="86" t="b">
        <f t="shared" si="355"/>
        <v>1</v>
      </c>
      <c r="AW398" s="86" t="str">
        <f t="shared" si="356"/>
        <v>Distance</v>
      </c>
      <c r="AX398" s="86" t="str">
        <f t="shared" si="357"/>
        <v>&lt;=</v>
      </c>
      <c r="AY398" s="86">
        <f t="shared" si="358"/>
        <v>87.981201171875</v>
      </c>
      <c r="AZ398" s="86">
        <f t="shared" si="359"/>
        <v>1</v>
      </c>
      <c r="BA398" s="86" t="b">
        <f t="shared" si="360"/>
        <v>1</v>
      </c>
      <c r="BB398" s="86" t="str">
        <f t="shared" si="361"/>
        <v>Speed</v>
      </c>
      <c r="BC398" s="86" t="str">
        <f t="shared" si="362"/>
        <v>&lt;=</v>
      </c>
      <c r="BD398" s="86">
        <f t="shared" si="363"/>
        <v>12.778564453125</v>
      </c>
      <c r="BE398" s="86">
        <f t="shared" si="364"/>
        <v>0</v>
      </c>
      <c r="BF398" s="86" t="b">
        <f t="shared" si="365"/>
        <v>1</v>
      </c>
      <c r="BG398" s="86" t="str">
        <f t="shared" si="366"/>
        <v>Distance</v>
      </c>
      <c r="BH398" s="86" t="str">
        <f t="shared" si="367"/>
        <v>&lt;=</v>
      </c>
      <c r="BI398" s="86">
        <f t="shared" si="368"/>
        <v>341.0556640625</v>
      </c>
      <c r="BJ398" s="15">
        <f t="shared" si="369"/>
        <v>0</v>
      </c>
      <c r="BK398" s="15" t="str">
        <f t="shared" si="370"/>
        <v>Speed&lt;=4,448974609375 AND Distance&gt;29,61279296875 AND Speed&lt;=5,92333984375 AND Distance&lt;=87,981201171875 AND Speed&lt;=12,778564453125 AND Distance&lt;=341,0556640625</v>
      </c>
      <c r="BM398"/>
      <c r="BN398"/>
      <c r="BO398"/>
    </row>
    <row r="399" spans="1:67">
      <c r="A399" s="15">
        <v>396</v>
      </c>
      <c r="B399" s="15">
        <v>-2</v>
      </c>
      <c r="C399" s="15">
        <v>-8192</v>
      </c>
      <c r="D399" s="15">
        <f t="shared" si="318"/>
        <v>-1</v>
      </c>
      <c r="E399" s="15">
        <f t="shared" si="319"/>
        <v>0</v>
      </c>
      <c r="F399" s="15">
        <f t="shared" si="320"/>
        <v>-1</v>
      </c>
      <c r="G399" s="15">
        <v>-1</v>
      </c>
      <c r="H399" s="15">
        <v>-1</v>
      </c>
      <c r="I399" s="15">
        <v>393</v>
      </c>
      <c r="J399" s="15">
        <v>9</v>
      </c>
      <c r="K399" s="15">
        <v>891</v>
      </c>
      <c r="L399" s="15">
        <v>455</v>
      </c>
      <c r="M399" s="15">
        <f t="shared" si="321"/>
        <v>0.111083984375</v>
      </c>
      <c r="O399" s="86">
        <f t="shared" si="322"/>
        <v>891</v>
      </c>
      <c r="P399" s="86">
        <f t="shared" si="323"/>
        <v>0.333251953125</v>
      </c>
      <c r="Q399" s="86">
        <f t="shared" si="324"/>
        <v>713</v>
      </c>
      <c r="R399" s="86" t="b">
        <f t="shared" si="325"/>
        <v>1</v>
      </c>
      <c r="S399" s="86" t="str">
        <f t="shared" si="326"/>
        <v>Dummy Node</v>
      </c>
      <c r="T399" s="86" t="str">
        <f t="shared" si="327"/>
        <v>N/A</v>
      </c>
      <c r="U399" s="86" t="str">
        <f t="shared" si="328"/>
        <v>N/A</v>
      </c>
      <c r="V399" s="86">
        <f t="shared" si="329"/>
        <v>482</v>
      </c>
      <c r="W399" s="86" t="b">
        <f t="shared" si="330"/>
        <v>1</v>
      </c>
      <c r="X399" s="86" t="str">
        <f t="shared" si="331"/>
        <v>Dummy Node</v>
      </c>
      <c r="Y399" s="86" t="str">
        <f t="shared" si="332"/>
        <v>N/A</v>
      </c>
      <c r="Z399" s="86" t="str">
        <f t="shared" si="333"/>
        <v>N/A</v>
      </c>
      <c r="AA399" s="86">
        <f t="shared" si="334"/>
        <v>95</v>
      </c>
      <c r="AB399" s="86" t="b">
        <f t="shared" si="335"/>
        <v>0</v>
      </c>
      <c r="AC399" s="86" t="str">
        <f t="shared" si="336"/>
        <v>Dummy Node</v>
      </c>
      <c r="AD399" s="86" t="str">
        <f t="shared" si="337"/>
        <v>N/A</v>
      </c>
      <c r="AE399" s="86" t="str">
        <f t="shared" si="338"/>
        <v>N/A</v>
      </c>
      <c r="AF399" s="86">
        <f t="shared" si="339"/>
        <v>20</v>
      </c>
      <c r="AG399" s="86" t="b">
        <f t="shared" si="340"/>
        <v>1</v>
      </c>
      <c r="AH399" s="86" t="str">
        <f t="shared" si="341"/>
        <v>Speed</v>
      </c>
      <c r="AI399" s="86" t="str">
        <f t="shared" si="342"/>
        <v>&lt;=</v>
      </c>
      <c r="AJ399" s="86">
        <f t="shared" si="343"/>
        <v>4.448974609375</v>
      </c>
      <c r="AK399" s="86">
        <f t="shared" si="344"/>
        <v>17</v>
      </c>
      <c r="AL399" s="86" t="b">
        <f t="shared" si="345"/>
        <v>0</v>
      </c>
      <c r="AM399" s="86" t="str">
        <f t="shared" si="346"/>
        <v>Distance</v>
      </c>
      <c r="AN399" s="86" t="str">
        <f t="shared" si="347"/>
        <v>&gt;</v>
      </c>
      <c r="AO399" s="86">
        <f t="shared" si="348"/>
        <v>29.61279296875</v>
      </c>
      <c r="AP399" s="86">
        <f t="shared" si="349"/>
        <v>5</v>
      </c>
      <c r="AQ399" s="86" t="b">
        <f t="shared" si="350"/>
        <v>1</v>
      </c>
      <c r="AR399" s="86" t="str">
        <f t="shared" si="351"/>
        <v>Speed</v>
      </c>
      <c r="AS399" s="86" t="str">
        <f t="shared" si="352"/>
        <v>&lt;=</v>
      </c>
      <c r="AT399" s="86">
        <f t="shared" si="353"/>
        <v>5.92333984375</v>
      </c>
      <c r="AU399" s="86">
        <f t="shared" si="354"/>
        <v>3</v>
      </c>
      <c r="AV399" s="86" t="b">
        <f t="shared" si="355"/>
        <v>1</v>
      </c>
      <c r="AW399" s="86" t="str">
        <f t="shared" si="356"/>
        <v>Distance</v>
      </c>
      <c r="AX399" s="86" t="str">
        <f t="shared" si="357"/>
        <v>&lt;=</v>
      </c>
      <c r="AY399" s="86">
        <f t="shared" si="358"/>
        <v>87.981201171875</v>
      </c>
      <c r="AZ399" s="86">
        <f t="shared" si="359"/>
        <v>1</v>
      </c>
      <c r="BA399" s="86" t="b">
        <f t="shared" si="360"/>
        <v>1</v>
      </c>
      <c r="BB399" s="86" t="str">
        <f t="shared" si="361"/>
        <v>Speed</v>
      </c>
      <c r="BC399" s="86" t="str">
        <f t="shared" si="362"/>
        <v>&lt;=</v>
      </c>
      <c r="BD399" s="86">
        <f t="shared" si="363"/>
        <v>12.778564453125</v>
      </c>
      <c r="BE399" s="86">
        <f t="shared" si="364"/>
        <v>0</v>
      </c>
      <c r="BF399" s="86" t="b">
        <f t="shared" si="365"/>
        <v>1</v>
      </c>
      <c r="BG399" s="86" t="str">
        <f t="shared" si="366"/>
        <v>Distance</v>
      </c>
      <c r="BH399" s="86" t="str">
        <f t="shared" si="367"/>
        <v>&lt;=</v>
      </c>
      <c r="BI399" s="86">
        <f t="shared" si="368"/>
        <v>341.0556640625</v>
      </c>
      <c r="BJ399" s="15">
        <f t="shared" si="369"/>
        <v>0</v>
      </c>
      <c r="BK399" s="15" t="str">
        <f t="shared" si="370"/>
        <v>Speed&lt;=4,448974609375 AND Distance&gt;29,61279296875 AND Speed&lt;=5,92333984375 AND Distance&lt;=87,981201171875 AND Speed&lt;=12,778564453125 AND Distance&lt;=341,0556640625</v>
      </c>
      <c r="BM399"/>
      <c r="BN399"/>
      <c r="BO399"/>
    </row>
    <row r="400" spans="1:67">
      <c r="A400" s="15">
        <v>397</v>
      </c>
      <c r="B400" s="15">
        <v>-2</v>
      </c>
      <c r="C400" s="15">
        <v>-8192</v>
      </c>
      <c r="D400" s="15">
        <f t="shared" si="318"/>
        <v>-1</v>
      </c>
      <c r="E400" s="15">
        <f t="shared" si="319"/>
        <v>0</v>
      </c>
      <c r="F400" s="15">
        <f t="shared" si="320"/>
        <v>-1</v>
      </c>
      <c r="G400" s="15">
        <v>-1</v>
      </c>
      <c r="H400" s="15">
        <v>-1</v>
      </c>
      <c r="I400" s="15">
        <v>257</v>
      </c>
      <c r="J400" s="15">
        <v>9</v>
      </c>
      <c r="K400" s="15">
        <v>892</v>
      </c>
      <c r="L400" s="15">
        <v>1365</v>
      </c>
      <c r="M400" s="15">
        <f t="shared" si="321"/>
        <v>0.333251953125</v>
      </c>
      <c r="O400" s="86">
        <f t="shared" si="322"/>
        <v>892</v>
      </c>
      <c r="P400" s="86">
        <f t="shared" si="323"/>
        <v>0.333251953125</v>
      </c>
      <c r="Q400" s="86">
        <f t="shared" si="324"/>
        <v>713</v>
      </c>
      <c r="R400" s="86" t="b">
        <f t="shared" si="325"/>
        <v>0</v>
      </c>
      <c r="S400" s="86" t="str">
        <f t="shared" si="326"/>
        <v>Dummy Node</v>
      </c>
      <c r="T400" s="86" t="str">
        <f t="shared" si="327"/>
        <v>N/A</v>
      </c>
      <c r="U400" s="86" t="str">
        <f t="shared" si="328"/>
        <v>N/A</v>
      </c>
      <c r="V400" s="86">
        <f t="shared" si="329"/>
        <v>482</v>
      </c>
      <c r="W400" s="86" t="b">
        <f t="shared" si="330"/>
        <v>1</v>
      </c>
      <c r="X400" s="86" t="str">
        <f t="shared" si="331"/>
        <v>Dummy Node</v>
      </c>
      <c r="Y400" s="86" t="str">
        <f t="shared" si="332"/>
        <v>N/A</v>
      </c>
      <c r="Z400" s="86" t="str">
        <f t="shared" si="333"/>
        <v>N/A</v>
      </c>
      <c r="AA400" s="86">
        <f t="shared" si="334"/>
        <v>95</v>
      </c>
      <c r="AB400" s="86" t="b">
        <f t="shared" si="335"/>
        <v>0</v>
      </c>
      <c r="AC400" s="86" t="str">
        <f t="shared" si="336"/>
        <v>Dummy Node</v>
      </c>
      <c r="AD400" s="86" t="str">
        <f t="shared" si="337"/>
        <v>N/A</v>
      </c>
      <c r="AE400" s="86" t="str">
        <f t="shared" si="338"/>
        <v>N/A</v>
      </c>
      <c r="AF400" s="86">
        <f t="shared" si="339"/>
        <v>20</v>
      </c>
      <c r="AG400" s="86" t="b">
        <f t="shared" si="340"/>
        <v>1</v>
      </c>
      <c r="AH400" s="86" t="str">
        <f t="shared" si="341"/>
        <v>Speed</v>
      </c>
      <c r="AI400" s="86" t="str">
        <f t="shared" si="342"/>
        <v>&lt;=</v>
      </c>
      <c r="AJ400" s="86">
        <f t="shared" si="343"/>
        <v>4.448974609375</v>
      </c>
      <c r="AK400" s="86">
        <f t="shared" si="344"/>
        <v>17</v>
      </c>
      <c r="AL400" s="86" t="b">
        <f t="shared" si="345"/>
        <v>0</v>
      </c>
      <c r="AM400" s="86" t="str">
        <f t="shared" si="346"/>
        <v>Distance</v>
      </c>
      <c r="AN400" s="86" t="str">
        <f t="shared" si="347"/>
        <v>&gt;</v>
      </c>
      <c r="AO400" s="86">
        <f t="shared" si="348"/>
        <v>29.61279296875</v>
      </c>
      <c r="AP400" s="86">
        <f t="shared" si="349"/>
        <v>5</v>
      </c>
      <c r="AQ400" s="86" t="b">
        <f t="shared" si="350"/>
        <v>1</v>
      </c>
      <c r="AR400" s="86" t="str">
        <f t="shared" si="351"/>
        <v>Speed</v>
      </c>
      <c r="AS400" s="86" t="str">
        <f t="shared" si="352"/>
        <v>&lt;=</v>
      </c>
      <c r="AT400" s="86">
        <f t="shared" si="353"/>
        <v>5.92333984375</v>
      </c>
      <c r="AU400" s="86">
        <f t="shared" si="354"/>
        <v>3</v>
      </c>
      <c r="AV400" s="86" t="b">
        <f t="shared" si="355"/>
        <v>1</v>
      </c>
      <c r="AW400" s="86" t="str">
        <f t="shared" si="356"/>
        <v>Distance</v>
      </c>
      <c r="AX400" s="86" t="str">
        <f t="shared" si="357"/>
        <v>&lt;=</v>
      </c>
      <c r="AY400" s="86">
        <f t="shared" si="358"/>
        <v>87.981201171875</v>
      </c>
      <c r="AZ400" s="86">
        <f t="shared" si="359"/>
        <v>1</v>
      </c>
      <c r="BA400" s="86" t="b">
        <f t="shared" si="360"/>
        <v>1</v>
      </c>
      <c r="BB400" s="86" t="str">
        <f t="shared" si="361"/>
        <v>Speed</v>
      </c>
      <c r="BC400" s="86" t="str">
        <f t="shared" si="362"/>
        <v>&lt;=</v>
      </c>
      <c r="BD400" s="86">
        <f t="shared" si="363"/>
        <v>12.778564453125</v>
      </c>
      <c r="BE400" s="86">
        <f t="shared" si="364"/>
        <v>0</v>
      </c>
      <c r="BF400" s="86" t="b">
        <f t="shared" si="365"/>
        <v>1</v>
      </c>
      <c r="BG400" s="86" t="str">
        <f t="shared" si="366"/>
        <v>Distance</v>
      </c>
      <c r="BH400" s="86" t="str">
        <f t="shared" si="367"/>
        <v>&lt;=</v>
      </c>
      <c r="BI400" s="86">
        <f t="shared" si="368"/>
        <v>341.0556640625</v>
      </c>
      <c r="BJ400" s="15">
        <f t="shared" si="369"/>
        <v>0</v>
      </c>
      <c r="BK400" s="15" t="str">
        <f t="shared" si="370"/>
        <v>Speed&lt;=4,448974609375 AND Distance&gt;29,61279296875 AND Speed&lt;=5,92333984375 AND Distance&lt;=87,981201171875 AND Speed&lt;=12,778564453125 AND Distance&lt;=341,0556640625</v>
      </c>
      <c r="BM400"/>
      <c r="BN400"/>
      <c r="BO400"/>
    </row>
    <row r="401" spans="1:67">
      <c r="A401" s="15">
        <v>398</v>
      </c>
      <c r="B401" s="15">
        <v>-2</v>
      </c>
      <c r="C401" s="15">
        <v>-8192</v>
      </c>
      <c r="D401" s="15">
        <f t="shared" si="318"/>
        <v>-1</v>
      </c>
      <c r="E401" s="15">
        <f t="shared" si="319"/>
        <v>0</v>
      </c>
      <c r="F401" s="15">
        <f t="shared" si="320"/>
        <v>-1</v>
      </c>
      <c r="G401" s="15">
        <v>-1</v>
      </c>
      <c r="H401" s="15">
        <v>-1</v>
      </c>
      <c r="I401" s="15">
        <v>257</v>
      </c>
      <c r="J401" s="15">
        <v>9</v>
      </c>
      <c r="K401" s="15">
        <v>893</v>
      </c>
      <c r="L401" s="15">
        <v>1138</v>
      </c>
      <c r="M401" s="15">
        <f t="shared" si="321"/>
        <v>0.27783203125</v>
      </c>
      <c r="O401" s="86">
        <f t="shared" si="322"/>
        <v>893</v>
      </c>
      <c r="P401" s="86">
        <f t="shared" si="323"/>
        <v>0.333251953125</v>
      </c>
      <c r="Q401" s="86">
        <f t="shared" si="324"/>
        <v>714</v>
      </c>
      <c r="R401" s="86" t="b">
        <f t="shared" si="325"/>
        <v>1</v>
      </c>
      <c r="S401" s="86" t="str">
        <f t="shared" si="326"/>
        <v>Dummy Node</v>
      </c>
      <c r="T401" s="86" t="str">
        <f t="shared" si="327"/>
        <v>N/A</v>
      </c>
      <c r="U401" s="86" t="str">
        <f t="shared" si="328"/>
        <v>N/A</v>
      </c>
      <c r="V401" s="86">
        <f t="shared" si="329"/>
        <v>482</v>
      </c>
      <c r="W401" s="86" t="b">
        <f t="shared" si="330"/>
        <v>0</v>
      </c>
      <c r="X401" s="86" t="str">
        <f t="shared" si="331"/>
        <v>Dummy Node</v>
      </c>
      <c r="Y401" s="86" t="str">
        <f t="shared" si="332"/>
        <v>N/A</v>
      </c>
      <c r="Z401" s="86" t="str">
        <f t="shared" si="333"/>
        <v>N/A</v>
      </c>
      <c r="AA401" s="86">
        <f t="shared" si="334"/>
        <v>95</v>
      </c>
      <c r="AB401" s="86" t="b">
        <f t="shared" si="335"/>
        <v>0</v>
      </c>
      <c r="AC401" s="86" t="str">
        <f t="shared" si="336"/>
        <v>Dummy Node</v>
      </c>
      <c r="AD401" s="86" t="str">
        <f t="shared" si="337"/>
        <v>N/A</v>
      </c>
      <c r="AE401" s="86" t="str">
        <f t="shared" si="338"/>
        <v>N/A</v>
      </c>
      <c r="AF401" s="86">
        <f t="shared" si="339"/>
        <v>20</v>
      </c>
      <c r="AG401" s="86" t="b">
        <f t="shared" si="340"/>
        <v>1</v>
      </c>
      <c r="AH401" s="86" t="str">
        <f t="shared" si="341"/>
        <v>Speed</v>
      </c>
      <c r="AI401" s="86" t="str">
        <f t="shared" si="342"/>
        <v>&lt;=</v>
      </c>
      <c r="AJ401" s="86">
        <f t="shared" si="343"/>
        <v>4.448974609375</v>
      </c>
      <c r="AK401" s="86">
        <f t="shared" si="344"/>
        <v>17</v>
      </c>
      <c r="AL401" s="86" t="b">
        <f t="shared" si="345"/>
        <v>0</v>
      </c>
      <c r="AM401" s="86" t="str">
        <f t="shared" si="346"/>
        <v>Distance</v>
      </c>
      <c r="AN401" s="86" t="str">
        <f t="shared" si="347"/>
        <v>&gt;</v>
      </c>
      <c r="AO401" s="86">
        <f t="shared" si="348"/>
        <v>29.61279296875</v>
      </c>
      <c r="AP401" s="86">
        <f t="shared" si="349"/>
        <v>5</v>
      </c>
      <c r="AQ401" s="86" t="b">
        <f t="shared" si="350"/>
        <v>1</v>
      </c>
      <c r="AR401" s="86" t="str">
        <f t="shared" si="351"/>
        <v>Speed</v>
      </c>
      <c r="AS401" s="86" t="str">
        <f t="shared" si="352"/>
        <v>&lt;=</v>
      </c>
      <c r="AT401" s="86">
        <f t="shared" si="353"/>
        <v>5.92333984375</v>
      </c>
      <c r="AU401" s="86">
        <f t="shared" si="354"/>
        <v>3</v>
      </c>
      <c r="AV401" s="86" t="b">
        <f t="shared" si="355"/>
        <v>1</v>
      </c>
      <c r="AW401" s="86" t="str">
        <f t="shared" si="356"/>
        <v>Distance</v>
      </c>
      <c r="AX401" s="86" t="str">
        <f t="shared" si="357"/>
        <v>&lt;=</v>
      </c>
      <c r="AY401" s="86">
        <f t="shared" si="358"/>
        <v>87.981201171875</v>
      </c>
      <c r="AZ401" s="86">
        <f t="shared" si="359"/>
        <v>1</v>
      </c>
      <c r="BA401" s="86" t="b">
        <f t="shared" si="360"/>
        <v>1</v>
      </c>
      <c r="BB401" s="86" t="str">
        <f t="shared" si="361"/>
        <v>Speed</v>
      </c>
      <c r="BC401" s="86" t="str">
        <f t="shared" si="362"/>
        <v>&lt;=</v>
      </c>
      <c r="BD401" s="86">
        <f t="shared" si="363"/>
        <v>12.778564453125</v>
      </c>
      <c r="BE401" s="86">
        <f t="shared" si="364"/>
        <v>0</v>
      </c>
      <c r="BF401" s="86" t="b">
        <f t="shared" si="365"/>
        <v>1</v>
      </c>
      <c r="BG401" s="86" t="str">
        <f t="shared" si="366"/>
        <v>Distance</v>
      </c>
      <c r="BH401" s="86" t="str">
        <f t="shared" si="367"/>
        <v>&lt;=</v>
      </c>
      <c r="BI401" s="86">
        <f t="shared" si="368"/>
        <v>341.0556640625</v>
      </c>
      <c r="BJ401" s="15">
        <f t="shared" si="369"/>
        <v>0</v>
      </c>
      <c r="BK401" s="15" t="str">
        <f t="shared" si="370"/>
        <v>Speed&lt;=4,448974609375 AND Distance&gt;29,61279296875 AND Speed&lt;=5,92333984375 AND Distance&lt;=87,981201171875 AND Speed&lt;=12,778564453125 AND Distance&lt;=341,0556640625</v>
      </c>
      <c r="BM401"/>
      <c r="BN401"/>
      <c r="BO401"/>
    </row>
    <row r="402" spans="1:67">
      <c r="A402" s="15">
        <v>399</v>
      </c>
      <c r="B402" s="15">
        <v>1</v>
      </c>
      <c r="C402" s="15">
        <v>66903</v>
      </c>
      <c r="D402" s="15">
        <f t="shared" si="318"/>
        <v>16</v>
      </c>
      <c r="E402" s="15">
        <f t="shared" si="319"/>
        <v>1367</v>
      </c>
      <c r="F402" s="15">
        <f t="shared" si="320"/>
        <v>16.333740234375</v>
      </c>
      <c r="G402" s="15">
        <v>401</v>
      </c>
      <c r="H402" s="15">
        <v>402</v>
      </c>
      <c r="I402" s="15">
        <v>146</v>
      </c>
      <c r="J402" s="15">
        <v>7</v>
      </c>
      <c r="K402" s="15">
        <v>894</v>
      </c>
      <c r="L402" s="15">
        <v>1271</v>
      </c>
      <c r="M402" s="15">
        <f t="shared" si="321"/>
        <v>0.310302734375</v>
      </c>
      <c r="O402" s="86">
        <f t="shared" si="322"/>
        <v>894</v>
      </c>
      <c r="P402" s="86">
        <f t="shared" si="323"/>
        <v>0.333251953125</v>
      </c>
      <c r="Q402" s="86">
        <f t="shared" si="324"/>
        <v>714</v>
      </c>
      <c r="R402" s="86" t="b">
        <f t="shared" si="325"/>
        <v>0</v>
      </c>
      <c r="S402" s="86" t="str">
        <f t="shared" si="326"/>
        <v>Dummy Node</v>
      </c>
      <c r="T402" s="86" t="str">
        <f t="shared" si="327"/>
        <v>N/A</v>
      </c>
      <c r="U402" s="86" t="str">
        <f t="shared" si="328"/>
        <v>N/A</v>
      </c>
      <c r="V402" s="86">
        <f t="shared" si="329"/>
        <v>482</v>
      </c>
      <c r="W402" s="86" t="b">
        <f t="shared" si="330"/>
        <v>0</v>
      </c>
      <c r="X402" s="86" t="str">
        <f t="shared" si="331"/>
        <v>Dummy Node</v>
      </c>
      <c r="Y402" s="86" t="str">
        <f t="shared" si="332"/>
        <v>N/A</v>
      </c>
      <c r="Z402" s="86" t="str">
        <f t="shared" si="333"/>
        <v>N/A</v>
      </c>
      <c r="AA402" s="86">
        <f t="shared" si="334"/>
        <v>95</v>
      </c>
      <c r="AB402" s="86" t="b">
        <f t="shared" si="335"/>
        <v>0</v>
      </c>
      <c r="AC402" s="86" t="str">
        <f t="shared" si="336"/>
        <v>Dummy Node</v>
      </c>
      <c r="AD402" s="86" t="str">
        <f t="shared" si="337"/>
        <v>N/A</v>
      </c>
      <c r="AE402" s="86" t="str">
        <f t="shared" si="338"/>
        <v>N/A</v>
      </c>
      <c r="AF402" s="86">
        <f t="shared" si="339"/>
        <v>20</v>
      </c>
      <c r="AG402" s="86" t="b">
        <f t="shared" si="340"/>
        <v>1</v>
      </c>
      <c r="AH402" s="86" t="str">
        <f t="shared" si="341"/>
        <v>Speed</v>
      </c>
      <c r="AI402" s="86" t="str">
        <f t="shared" si="342"/>
        <v>&lt;=</v>
      </c>
      <c r="AJ402" s="86">
        <f t="shared" si="343"/>
        <v>4.448974609375</v>
      </c>
      <c r="AK402" s="86">
        <f t="shared" si="344"/>
        <v>17</v>
      </c>
      <c r="AL402" s="86" t="b">
        <f t="shared" si="345"/>
        <v>0</v>
      </c>
      <c r="AM402" s="86" t="str">
        <f t="shared" si="346"/>
        <v>Distance</v>
      </c>
      <c r="AN402" s="86" t="str">
        <f t="shared" si="347"/>
        <v>&gt;</v>
      </c>
      <c r="AO402" s="86">
        <f t="shared" si="348"/>
        <v>29.61279296875</v>
      </c>
      <c r="AP402" s="86">
        <f t="shared" si="349"/>
        <v>5</v>
      </c>
      <c r="AQ402" s="86" t="b">
        <f t="shared" si="350"/>
        <v>1</v>
      </c>
      <c r="AR402" s="86" t="str">
        <f t="shared" si="351"/>
        <v>Speed</v>
      </c>
      <c r="AS402" s="86" t="str">
        <f t="shared" si="352"/>
        <v>&lt;=</v>
      </c>
      <c r="AT402" s="86">
        <f t="shared" si="353"/>
        <v>5.92333984375</v>
      </c>
      <c r="AU402" s="86">
        <f t="shared" si="354"/>
        <v>3</v>
      </c>
      <c r="AV402" s="86" t="b">
        <f t="shared" si="355"/>
        <v>1</v>
      </c>
      <c r="AW402" s="86" t="str">
        <f t="shared" si="356"/>
        <v>Distance</v>
      </c>
      <c r="AX402" s="86" t="str">
        <f t="shared" si="357"/>
        <v>&lt;=</v>
      </c>
      <c r="AY402" s="86">
        <f t="shared" si="358"/>
        <v>87.981201171875</v>
      </c>
      <c r="AZ402" s="86">
        <f t="shared" si="359"/>
        <v>1</v>
      </c>
      <c r="BA402" s="86" t="b">
        <f t="shared" si="360"/>
        <v>1</v>
      </c>
      <c r="BB402" s="86" t="str">
        <f t="shared" si="361"/>
        <v>Speed</v>
      </c>
      <c r="BC402" s="86" t="str">
        <f t="shared" si="362"/>
        <v>&lt;=</v>
      </c>
      <c r="BD402" s="86">
        <f t="shared" si="363"/>
        <v>12.778564453125</v>
      </c>
      <c r="BE402" s="86">
        <f t="shared" si="364"/>
        <v>0</v>
      </c>
      <c r="BF402" s="86" t="b">
        <f t="shared" si="365"/>
        <v>1</v>
      </c>
      <c r="BG402" s="86" t="str">
        <f t="shared" si="366"/>
        <v>Distance</v>
      </c>
      <c r="BH402" s="86" t="str">
        <f t="shared" si="367"/>
        <v>&lt;=</v>
      </c>
      <c r="BI402" s="86">
        <f t="shared" si="368"/>
        <v>341.0556640625</v>
      </c>
      <c r="BJ402" s="15">
        <f t="shared" si="369"/>
        <v>0</v>
      </c>
      <c r="BK402" s="15" t="str">
        <f t="shared" si="370"/>
        <v>Speed&lt;=4,448974609375 AND Distance&gt;29,61279296875 AND Speed&lt;=5,92333984375 AND Distance&lt;=87,981201171875 AND Speed&lt;=12,778564453125 AND Distance&lt;=341,0556640625</v>
      </c>
      <c r="BM402"/>
      <c r="BN402"/>
      <c r="BO402"/>
    </row>
    <row r="403" spans="1:67">
      <c r="A403" s="15">
        <v>400</v>
      </c>
      <c r="B403" s="15">
        <v>-2</v>
      </c>
      <c r="C403" s="15">
        <v>-8192</v>
      </c>
      <c r="D403" s="15">
        <f t="shared" si="318"/>
        <v>-1</v>
      </c>
      <c r="E403" s="15">
        <f t="shared" si="319"/>
        <v>0</v>
      </c>
      <c r="F403" s="15">
        <f t="shared" si="320"/>
        <v>-1</v>
      </c>
      <c r="G403" s="15">
        <v>641</v>
      </c>
      <c r="H403" s="15">
        <v>642</v>
      </c>
      <c r="I403" s="15">
        <v>146</v>
      </c>
      <c r="J403" s="15">
        <v>7</v>
      </c>
      <c r="K403" s="15">
        <v>895</v>
      </c>
      <c r="L403" s="15">
        <v>1365</v>
      </c>
      <c r="M403" s="15">
        <f t="shared" si="321"/>
        <v>0.333251953125</v>
      </c>
      <c r="O403" s="86">
        <f t="shared" si="322"/>
        <v>895</v>
      </c>
      <c r="P403" s="86">
        <f t="shared" si="323"/>
        <v>0.333251953125</v>
      </c>
      <c r="Q403" s="86">
        <f t="shared" si="324"/>
        <v>715</v>
      </c>
      <c r="R403" s="86" t="b">
        <f t="shared" si="325"/>
        <v>1</v>
      </c>
      <c r="S403" s="86" t="str">
        <f t="shared" si="326"/>
        <v>Dummy Node</v>
      </c>
      <c r="T403" s="86" t="str">
        <f t="shared" si="327"/>
        <v>N/A</v>
      </c>
      <c r="U403" s="86" t="str">
        <f t="shared" si="328"/>
        <v>N/A</v>
      </c>
      <c r="V403" s="86">
        <f t="shared" si="329"/>
        <v>485</v>
      </c>
      <c r="W403" s="86" t="b">
        <f t="shared" si="330"/>
        <v>1</v>
      </c>
      <c r="X403" s="86" t="str">
        <f t="shared" si="331"/>
        <v>Dummy Node</v>
      </c>
      <c r="Y403" s="86" t="str">
        <f t="shared" si="332"/>
        <v>N/A</v>
      </c>
      <c r="Z403" s="86" t="str">
        <f t="shared" si="333"/>
        <v>N/A</v>
      </c>
      <c r="AA403" s="86">
        <f t="shared" si="334"/>
        <v>116</v>
      </c>
      <c r="AB403" s="86" t="b">
        <f t="shared" si="335"/>
        <v>1</v>
      </c>
      <c r="AC403" s="86" t="str">
        <f t="shared" si="336"/>
        <v>Dummy Node</v>
      </c>
      <c r="AD403" s="86" t="str">
        <f t="shared" si="337"/>
        <v>N/A</v>
      </c>
      <c r="AE403" s="86" t="str">
        <f t="shared" si="338"/>
        <v>N/A</v>
      </c>
      <c r="AF403" s="86">
        <f t="shared" si="339"/>
        <v>114</v>
      </c>
      <c r="AG403" s="86" t="b">
        <f t="shared" si="340"/>
        <v>0</v>
      </c>
      <c r="AH403" s="86" t="str">
        <f t="shared" si="341"/>
        <v>GEBR</v>
      </c>
      <c r="AI403" s="86" t="str">
        <f t="shared" si="342"/>
        <v>&gt;</v>
      </c>
      <c r="AJ403" s="86">
        <f t="shared" si="343"/>
        <v>0.715087890625</v>
      </c>
      <c r="AK403" s="86">
        <f t="shared" si="344"/>
        <v>31</v>
      </c>
      <c r="AL403" s="86" t="b">
        <f t="shared" si="345"/>
        <v>0</v>
      </c>
      <c r="AM403" s="86" t="str">
        <f t="shared" si="346"/>
        <v>Speed</v>
      </c>
      <c r="AN403" s="86" t="str">
        <f t="shared" si="347"/>
        <v>&gt;</v>
      </c>
      <c r="AO403" s="86">
        <f t="shared" si="348"/>
        <v>23.613037109375</v>
      </c>
      <c r="AP403" s="86">
        <f t="shared" si="349"/>
        <v>29</v>
      </c>
      <c r="AQ403" s="86" t="b">
        <f t="shared" si="350"/>
        <v>1</v>
      </c>
      <c r="AR403" s="86" t="str">
        <f t="shared" si="351"/>
        <v>Speed</v>
      </c>
      <c r="AS403" s="86" t="str">
        <f t="shared" si="352"/>
        <v>&lt;=</v>
      </c>
      <c r="AT403" s="86">
        <f t="shared" si="353"/>
        <v>24.882080078125</v>
      </c>
      <c r="AU403" s="86">
        <f t="shared" si="354"/>
        <v>8</v>
      </c>
      <c r="AV403" s="86" t="b">
        <f t="shared" si="355"/>
        <v>1</v>
      </c>
      <c r="AW403" s="86" t="str">
        <f t="shared" si="356"/>
        <v>Distance</v>
      </c>
      <c r="AX403" s="86" t="str">
        <f t="shared" si="357"/>
        <v>&lt;=</v>
      </c>
      <c r="AY403" s="86">
        <f t="shared" si="358"/>
        <v>579.99755859375</v>
      </c>
      <c r="AZ403" s="86">
        <f t="shared" si="359"/>
        <v>2</v>
      </c>
      <c r="BA403" s="86" t="b">
        <f t="shared" si="360"/>
        <v>0</v>
      </c>
      <c r="BB403" s="86" t="str">
        <f t="shared" si="361"/>
        <v>Distance</v>
      </c>
      <c r="BC403" s="86" t="str">
        <f t="shared" si="362"/>
        <v>&gt;</v>
      </c>
      <c r="BD403" s="86">
        <f t="shared" si="363"/>
        <v>500.308837890625</v>
      </c>
      <c r="BE403" s="86">
        <f t="shared" si="364"/>
        <v>0</v>
      </c>
      <c r="BF403" s="86" t="b">
        <f t="shared" si="365"/>
        <v>0</v>
      </c>
      <c r="BG403" s="86" t="str">
        <f t="shared" si="366"/>
        <v>Distance</v>
      </c>
      <c r="BH403" s="86" t="str">
        <f t="shared" si="367"/>
        <v>&gt;</v>
      </c>
      <c r="BI403" s="86">
        <f t="shared" si="368"/>
        <v>341.0556640625</v>
      </c>
      <c r="BJ403" s="15">
        <f t="shared" si="369"/>
        <v>0</v>
      </c>
      <c r="BK403" s="15" t="str">
        <f t="shared" si="370"/>
        <v>GEBR&gt;0,715087890625 AND Speed&gt;23,613037109375 AND Speed&lt;=24,882080078125 AND Distance&lt;=579,99755859375 AND Distance&gt;500,308837890625 AND Distance&gt;341,0556640625</v>
      </c>
      <c r="BM403"/>
      <c r="BN403"/>
      <c r="BO403"/>
    </row>
    <row r="404" spans="1:67">
      <c r="A404" s="15">
        <v>401</v>
      </c>
      <c r="B404" s="15">
        <v>-2</v>
      </c>
      <c r="C404" s="15">
        <v>-8192</v>
      </c>
      <c r="D404" s="15">
        <f t="shared" si="318"/>
        <v>-1</v>
      </c>
      <c r="E404" s="15">
        <f t="shared" si="319"/>
        <v>0</v>
      </c>
      <c r="F404" s="15">
        <f t="shared" si="320"/>
        <v>-1</v>
      </c>
      <c r="G404" s="15">
        <v>643</v>
      </c>
      <c r="H404" s="15">
        <v>644</v>
      </c>
      <c r="I404" s="15">
        <v>399</v>
      </c>
      <c r="J404" s="15">
        <v>8</v>
      </c>
      <c r="K404" s="15">
        <v>896</v>
      </c>
      <c r="L404" s="15">
        <v>1365</v>
      </c>
      <c r="M404" s="15">
        <f t="shared" si="321"/>
        <v>0.333251953125</v>
      </c>
      <c r="O404" s="86">
        <f t="shared" si="322"/>
        <v>896</v>
      </c>
      <c r="P404" s="86">
        <f t="shared" si="323"/>
        <v>0.333251953125</v>
      </c>
      <c r="Q404" s="86">
        <f t="shared" si="324"/>
        <v>715</v>
      </c>
      <c r="R404" s="86" t="b">
        <f t="shared" si="325"/>
        <v>0</v>
      </c>
      <c r="S404" s="86" t="str">
        <f t="shared" si="326"/>
        <v>Dummy Node</v>
      </c>
      <c r="T404" s="86" t="str">
        <f t="shared" si="327"/>
        <v>N/A</v>
      </c>
      <c r="U404" s="86" t="str">
        <f t="shared" si="328"/>
        <v>N/A</v>
      </c>
      <c r="V404" s="86">
        <f t="shared" si="329"/>
        <v>485</v>
      </c>
      <c r="W404" s="86" t="b">
        <f t="shared" si="330"/>
        <v>1</v>
      </c>
      <c r="X404" s="86" t="str">
        <f t="shared" si="331"/>
        <v>Dummy Node</v>
      </c>
      <c r="Y404" s="86" t="str">
        <f t="shared" si="332"/>
        <v>N/A</v>
      </c>
      <c r="Z404" s="86" t="str">
        <f t="shared" si="333"/>
        <v>N/A</v>
      </c>
      <c r="AA404" s="86">
        <f t="shared" si="334"/>
        <v>116</v>
      </c>
      <c r="AB404" s="86" t="b">
        <f t="shared" si="335"/>
        <v>1</v>
      </c>
      <c r="AC404" s="86" t="str">
        <f t="shared" si="336"/>
        <v>Dummy Node</v>
      </c>
      <c r="AD404" s="86" t="str">
        <f t="shared" si="337"/>
        <v>N/A</v>
      </c>
      <c r="AE404" s="86" t="str">
        <f t="shared" si="338"/>
        <v>N/A</v>
      </c>
      <c r="AF404" s="86">
        <f t="shared" si="339"/>
        <v>114</v>
      </c>
      <c r="AG404" s="86" t="b">
        <f t="shared" si="340"/>
        <v>0</v>
      </c>
      <c r="AH404" s="86" t="str">
        <f t="shared" si="341"/>
        <v>GEBR</v>
      </c>
      <c r="AI404" s="86" t="str">
        <f t="shared" si="342"/>
        <v>&gt;</v>
      </c>
      <c r="AJ404" s="86">
        <f t="shared" si="343"/>
        <v>0.715087890625</v>
      </c>
      <c r="AK404" s="86">
        <f t="shared" si="344"/>
        <v>31</v>
      </c>
      <c r="AL404" s="86" t="b">
        <f t="shared" si="345"/>
        <v>0</v>
      </c>
      <c r="AM404" s="86" t="str">
        <f t="shared" si="346"/>
        <v>Speed</v>
      </c>
      <c r="AN404" s="86" t="str">
        <f t="shared" si="347"/>
        <v>&gt;</v>
      </c>
      <c r="AO404" s="86">
        <f t="shared" si="348"/>
        <v>23.613037109375</v>
      </c>
      <c r="AP404" s="86">
        <f t="shared" si="349"/>
        <v>29</v>
      </c>
      <c r="AQ404" s="86" t="b">
        <f t="shared" si="350"/>
        <v>1</v>
      </c>
      <c r="AR404" s="86" t="str">
        <f t="shared" si="351"/>
        <v>Speed</v>
      </c>
      <c r="AS404" s="86" t="str">
        <f t="shared" si="352"/>
        <v>&lt;=</v>
      </c>
      <c r="AT404" s="86">
        <f t="shared" si="353"/>
        <v>24.882080078125</v>
      </c>
      <c r="AU404" s="86">
        <f t="shared" si="354"/>
        <v>8</v>
      </c>
      <c r="AV404" s="86" t="b">
        <f t="shared" si="355"/>
        <v>1</v>
      </c>
      <c r="AW404" s="86" t="str">
        <f t="shared" si="356"/>
        <v>Distance</v>
      </c>
      <c r="AX404" s="86" t="str">
        <f t="shared" si="357"/>
        <v>&lt;=</v>
      </c>
      <c r="AY404" s="86">
        <f t="shared" si="358"/>
        <v>579.99755859375</v>
      </c>
      <c r="AZ404" s="86">
        <f t="shared" si="359"/>
        <v>2</v>
      </c>
      <c r="BA404" s="86" t="b">
        <f t="shared" si="360"/>
        <v>0</v>
      </c>
      <c r="BB404" s="86" t="str">
        <f t="shared" si="361"/>
        <v>Distance</v>
      </c>
      <c r="BC404" s="86" t="str">
        <f t="shared" si="362"/>
        <v>&gt;</v>
      </c>
      <c r="BD404" s="86">
        <f t="shared" si="363"/>
        <v>500.308837890625</v>
      </c>
      <c r="BE404" s="86">
        <f t="shared" si="364"/>
        <v>0</v>
      </c>
      <c r="BF404" s="86" t="b">
        <f t="shared" si="365"/>
        <v>0</v>
      </c>
      <c r="BG404" s="86" t="str">
        <f t="shared" si="366"/>
        <v>Distance</v>
      </c>
      <c r="BH404" s="86" t="str">
        <f t="shared" si="367"/>
        <v>&gt;</v>
      </c>
      <c r="BI404" s="86">
        <f t="shared" si="368"/>
        <v>341.0556640625</v>
      </c>
      <c r="BJ404" s="15">
        <f t="shared" si="369"/>
        <v>0</v>
      </c>
      <c r="BK404" s="15" t="str">
        <f t="shared" si="370"/>
        <v>GEBR&gt;0,715087890625 AND Speed&gt;23,613037109375 AND Speed&lt;=24,882080078125 AND Distance&lt;=579,99755859375 AND Distance&gt;500,308837890625 AND Distance&gt;341,0556640625</v>
      </c>
      <c r="BM404"/>
      <c r="BN404"/>
      <c r="BO404"/>
    </row>
    <row r="405" spans="1:67">
      <c r="A405" s="15">
        <v>402</v>
      </c>
      <c r="B405" s="15">
        <v>-2</v>
      </c>
      <c r="C405" s="15">
        <v>-8192</v>
      </c>
      <c r="D405" s="15">
        <f t="shared" si="318"/>
        <v>-1</v>
      </c>
      <c r="E405" s="15">
        <f t="shared" si="319"/>
        <v>0</v>
      </c>
      <c r="F405" s="15">
        <f t="shared" si="320"/>
        <v>-1</v>
      </c>
      <c r="G405" s="15">
        <v>645</v>
      </c>
      <c r="H405" s="15">
        <v>646</v>
      </c>
      <c r="I405" s="15">
        <v>399</v>
      </c>
      <c r="J405" s="15">
        <v>8</v>
      </c>
      <c r="K405" s="15">
        <v>897</v>
      </c>
      <c r="L405" s="15">
        <v>455</v>
      </c>
      <c r="M405" s="15">
        <f t="shared" si="321"/>
        <v>0.111083984375</v>
      </c>
      <c r="O405" s="86">
        <f t="shared" si="322"/>
        <v>897</v>
      </c>
      <c r="P405" s="86">
        <f t="shared" si="323"/>
        <v>0.333251953125</v>
      </c>
      <c r="Q405" s="86">
        <f t="shared" si="324"/>
        <v>716</v>
      </c>
      <c r="R405" s="86" t="b">
        <f t="shared" si="325"/>
        <v>1</v>
      </c>
      <c r="S405" s="86" t="str">
        <f t="shared" si="326"/>
        <v>Dummy Node</v>
      </c>
      <c r="T405" s="86" t="str">
        <f t="shared" si="327"/>
        <v>N/A</v>
      </c>
      <c r="U405" s="86" t="str">
        <f t="shared" si="328"/>
        <v>N/A</v>
      </c>
      <c r="V405" s="86">
        <f t="shared" si="329"/>
        <v>485</v>
      </c>
      <c r="W405" s="86" t="b">
        <f t="shared" si="330"/>
        <v>0</v>
      </c>
      <c r="X405" s="86" t="str">
        <f t="shared" si="331"/>
        <v>Dummy Node</v>
      </c>
      <c r="Y405" s="86" t="str">
        <f t="shared" si="332"/>
        <v>N/A</v>
      </c>
      <c r="Z405" s="86" t="str">
        <f t="shared" si="333"/>
        <v>N/A</v>
      </c>
      <c r="AA405" s="86">
        <f t="shared" si="334"/>
        <v>116</v>
      </c>
      <c r="AB405" s="86" t="b">
        <f t="shared" si="335"/>
        <v>1</v>
      </c>
      <c r="AC405" s="86" t="str">
        <f t="shared" si="336"/>
        <v>Dummy Node</v>
      </c>
      <c r="AD405" s="86" t="str">
        <f t="shared" si="337"/>
        <v>N/A</v>
      </c>
      <c r="AE405" s="86" t="str">
        <f t="shared" si="338"/>
        <v>N/A</v>
      </c>
      <c r="AF405" s="86">
        <f t="shared" si="339"/>
        <v>114</v>
      </c>
      <c r="AG405" s="86" t="b">
        <f t="shared" si="340"/>
        <v>0</v>
      </c>
      <c r="AH405" s="86" t="str">
        <f t="shared" si="341"/>
        <v>GEBR</v>
      </c>
      <c r="AI405" s="86" t="str">
        <f t="shared" si="342"/>
        <v>&gt;</v>
      </c>
      <c r="AJ405" s="86">
        <f t="shared" si="343"/>
        <v>0.715087890625</v>
      </c>
      <c r="AK405" s="86">
        <f t="shared" si="344"/>
        <v>31</v>
      </c>
      <c r="AL405" s="86" t="b">
        <f t="shared" si="345"/>
        <v>0</v>
      </c>
      <c r="AM405" s="86" t="str">
        <f t="shared" si="346"/>
        <v>Speed</v>
      </c>
      <c r="AN405" s="86" t="str">
        <f t="shared" si="347"/>
        <v>&gt;</v>
      </c>
      <c r="AO405" s="86">
        <f t="shared" si="348"/>
        <v>23.613037109375</v>
      </c>
      <c r="AP405" s="86">
        <f t="shared" si="349"/>
        <v>29</v>
      </c>
      <c r="AQ405" s="86" t="b">
        <f t="shared" si="350"/>
        <v>1</v>
      </c>
      <c r="AR405" s="86" t="str">
        <f t="shared" si="351"/>
        <v>Speed</v>
      </c>
      <c r="AS405" s="86" t="str">
        <f t="shared" si="352"/>
        <v>&lt;=</v>
      </c>
      <c r="AT405" s="86">
        <f t="shared" si="353"/>
        <v>24.882080078125</v>
      </c>
      <c r="AU405" s="86">
        <f t="shared" si="354"/>
        <v>8</v>
      </c>
      <c r="AV405" s="86" t="b">
        <f t="shared" si="355"/>
        <v>1</v>
      </c>
      <c r="AW405" s="86" t="str">
        <f t="shared" si="356"/>
        <v>Distance</v>
      </c>
      <c r="AX405" s="86" t="str">
        <f t="shared" si="357"/>
        <v>&lt;=</v>
      </c>
      <c r="AY405" s="86">
        <f t="shared" si="358"/>
        <v>579.99755859375</v>
      </c>
      <c r="AZ405" s="86">
        <f t="shared" si="359"/>
        <v>2</v>
      </c>
      <c r="BA405" s="86" t="b">
        <f t="shared" si="360"/>
        <v>0</v>
      </c>
      <c r="BB405" s="86" t="str">
        <f t="shared" si="361"/>
        <v>Distance</v>
      </c>
      <c r="BC405" s="86" t="str">
        <f t="shared" si="362"/>
        <v>&gt;</v>
      </c>
      <c r="BD405" s="86">
        <f t="shared" si="363"/>
        <v>500.308837890625</v>
      </c>
      <c r="BE405" s="86">
        <f t="shared" si="364"/>
        <v>0</v>
      </c>
      <c r="BF405" s="86" t="b">
        <f t="shared" si="365"/>
        <v>0</v>
      </c>
      <c r="BG405" s="86" t="str">
        <f t="shared" si="366"/>
        <v>Distance</v>
      </c>
      <c r="BH405" s="86" t="str">
        <f t="shared" si="367"/>
        <v>&gt;</v>
      </c>
      <c r="BI405" s="86">
        <f t="shared" si="368"/>
        <v>341.0556640625</v>
      </c>
      <c r="BJ405" s="15">
        <f t="shared" si="369"/>
        <v>0</v>
      </c>
      <c r="BK405" s="15" t="str">
        <f t="shared" si="370"/>
        <v>GEBR&gt;0,715087890625 AND Speed&gt;23,613037109375 AND Speed&lt;=24,882080078125 AND Distance&lt;=579,99755859375 AND Distance&gt;500,308837890625 AND Distance&gt;341,0556640625</v>
      </c>
      <c r="BM405"/>
      <c r="BN405"/>
      <c r="BO405"/>
    </row>
    <row r="406" spans="1:67">
      <c r="A406" s="15">
        <v>403</v>
      </c>
      <c r="B406" s="15">
        <v>1</v>
      </c>
      <c r="C406" s="15">
        <v>109473</v>
      </c>
      <c r="D406" s="15">
        <f t="shared" si="318"/>
        <v>26</v>
      </c>
      <c r="E406" s="15">
        <f t="shared" si="319"/>
        <v>2977</v>
      </c>
      <c r="F406" s="15">
        <f t="shared" si="320"/>
        <v>26.726806640625</v>
      </c>
      <c r="G406" s="15">
        <v>405</v>
      </c>
      <c r="H406" s="15">
        <v>406</v>
      </c>
      <c r="I406" s="15">
        <v>158</v>
      </c>
      <c r="J406" s="15">
        <v>5</v>
      </c>
      <c r="K406" s="15">
        <v>898</v>
      </c>
      <c r="L406" s="15">
        <v>1351</v>
      </c>
      <c r="M406" s="15">
        <f t="shared" si="321"/>
        <v>0.329833984375</v>
      </c>
      <c r="O406" s="86">
        <f t="shared" si="322"/>
        <v>898</v>
      </c>
      <c r="P406" s="86">
        <f t="shared" si="323"/>
        <v>0.333251953125</v>
      </c>
      <c r="Q406" s="86">
        <f t="shared" si="324"/>
        <v>716</v>
      </c>
      <c r="R406" s="86" t="b">
        <f t="shared" si="325"/>
        <v>0</v>
      </c>
      <c r="S406" s="86" t="str">
        <f t="shared" si="326"/>
        <v>Dummy Node</v>
      </c>
      <c r="T406" s="86" t="str">
        <f t="shared" si="327"/>
        <v>N/A</v>
      </c>
      <c r="U406" s="86" t="str">
        <f t="shared" si="328"/>
        <v>N/A</v>
      </c>
      <c r="V406" s="86">
        <f t="shared" si="329"/>
        <v>485</v>
      </c>
      <c r="W406" s="86" t="b">
        <f t="shared" si="330"/>
        <v>0</v>
      </c>
      <c r="X406" s="86" t="str">
        <f t="shared" si="331"/>
        <v>Dummy Node</v>
      </c>
      <c r="Y406" s="86" t="str">
        <f t="shared" si="332"/>
        <v>N/A</v>
      </c>
      <c r="Z406" s="86" t="str">
        <f t="shared" si="333"/>
        <v>N/A</v>
      </c>
      <c r="AA406" s="86">
        <f t="shared" si="334"/>
        <v>116</v>
      </c>
      <c r="AB406" s="86" t="b">
        <f t="shared" si="335"/>
        <v>1</v>
      </c>
      <c r="AC406" s="86" t="str">
        <f t="shared" si="336"/>
        <v>Dummy Node</v>
      </c>
      <c r="AD406" s="86" t="str">
        <f t="shared" si="337"/>
        <v>N/A</v>
      </c>
      <c r="AE406" s="86" t="str">
        <f t="shared" si="338"/>
        <v>N/A</v>
      </c>
      <c r="AF406" s="86">
        <f t="shared" si="339"/>
        <v>114</v>
      </c>
      <c r="AG406" s="86" t="b">
        <f t="shared" si="340"/>
        <v>0</v>
      </c>
      <c r="AH406" s="86" t="str">
        <f t="shared" si="341"/>
        <v>GEBR</v>
      </c>
      <c r="AI406" s="86" t="str">
        <f t="shared" si="342"/>
        <v>&gt;</v>
      </c>
      <c r="AJ406" s="86">
        <f t="shared" si="343"/>
        <v>0.715087890625</v>
      </c>
      <c r="AK406" s="86">
        <f t="shared" si="344"/>
        <v>31</v>
      </c>
      <c r="AL406" s="86" t="b">
        <f t="shared" si="345"/>
        <v>0</v>
      </c>
      <c r="AM406" s="86" t="str">
        <f t="shared" si="346"/>
        <v>Speed</v>
      </c>
      <c r="AN406" s="86" t="str">
        <f t="shared" si="347"/>
        <v>&gt;</v>
      </c>
      <c r="AO406" s="86">
        <f t="shared" si="348"/>
        <v>23.613037109375</v>
      </c>
      <c r="AP406" s="86">
        <f t="shared" si="349"/>
        <v>29</v>
      </c>
      <c r="AQ406" s="86" t="b">
        <f t="shared" si="350"/>
        <v>1</v>
      </c>
      <c r="AR406" s="86" t="str">
        <f t="shared" si="351"/>
        <v>Speed</v>
      </c>
      <c r="AS406" s="86" t="str">
        <f t="shared" si="352"/>
        <v>&lt;=</v>
      </c>
      <c r="AT406" s="86">
        <f t="shared" si="353"/>
        <v>24.882080078125</v>
      </c>
      <c r="AU406" s="86">
        <f t="shared" si="354"/>
        <v>8</v>
      </c>
      <c r="AV406" s="86" t="b">
        <f t="shared" si="355"/>
        <v>1</v>
      </c>
      <c r="AW406" s="86" t="str">
        <f t="shared" si="356"/>
        <v>Distance</v>
      </c>
      <c r="AX406" s="86" t="str">
        <f t="shared" si="357"/>
        <v>&lt;=</v>
      </c>
      <c r="AY406" s="86">
        <f t="shared" si="358"/>
        <v>579.99755859375</v>
      </c>
      <c r="AZ406" s="86">
        <f t="shared" si="359"/>
        <v>2</v>
      </c>
      <c r="BA406" s="86" t="b">
        <f t="shared" si="360"/>
        <v>0</v>
      </c>
      <c r="BB406" s="86" t="str">
        <f t="shared" si="361"/>
        <v>Distance</v>
      </c>
      <c r="BC406" s="86" t="str">
        <f t="shared" si="362"/>
        <v>&gt;</v>
      </c>
      <c r="BD406" s="86">
        <f t="shared" si="363"/>
        <v>500.308837890625</v>
      </c>
      <c r="BE406" s="86">
        <f t="shared" si="364"/>
        <v>0</v>
      </c>
      <c r="BF406" s="86" t="b">
        <f t="shared" si="365"/>
        <v>0</v>
      </c>
      <c r="BG406" s="86" t="str">
        <f t="shared" si="366"/>
        <v>Distance</v>
      </c>
      <c r="BH406" s="86" t="str">
        <f t="shared" si="367"/>
        <v>&gt;</v>
      </c>
      <c r="BI406" s="86">
        <f t="shared" si="368"/>
        <v>341.0556640625</v>
      </c>
      <c r="BJ406" s="15">
        <f t="shared" si="369"/>
        <v>0</v>
      </c>
      <c r="BK406" s="15" t="str">
        <f t="shared" si="370"/>
        <v>GEBR&gt;0,715087890625 AND Speed&gt;23,613037109375 AND Speed&lt;=24,882080078125 AND Distance&lt;=579,99755859375 AND Distance&gt;500,308837890625 AND Distance&gt;341,0556640625</v>
      </c>
      <c r="BM406"/>
      <c r="BN406"/>
      <c r="BO406"/>
    </row>
    <row r="407" spans="1:67">
      <c r="A407" s="15">
        <v>404</v>
      </c>
      <c r="B407" s="15">
        <v>-2</v>
      </c>
      <c r="C407" s="15">
        <v>-8192</v>
      </c>
      <c r="D407" s="15">
        <f t="shared" si="318"/>
        <v>-1</v>
      </c>
      <c r="E407" s="15">
        <f t="shared" si="319"/>
        <v>0</v>
      </c>
      <c r="F407" s="15">
        <f t="shared" si="320"/>
        <v>-1</v>
      </c>
      <c r="G407" s="15">
        <v>647</v>
      </c>
      <c r="H407" s="15">
        <v>648</v>
      </c>
      <c r="I407" s="15">
        <v>158</v>
      </c>
      <c r="J407" s="15">
        <v>5</v>
      </c>
      <c r="K407" s="15">
        <v>899</v>
      </c>
      <c r="L407" s="15">
        <v>1365</v>
      </c>
      <c r="M407" s="15">
        <f t="shared" si="321"/>
        <v>0.333251953125</v>
      </c>
      <c r="O407" s="86">
        <f t="shared" si="322"/>
        <v>899</v>
      </c>
      <c r="P407" s="86">
        <f t="shared" si="323"/>
        <v>0.333251953125</v>
      </c>
      <c r="Q407" s="86">
        <f t="shared" si="324"/>
        <v>717</v>
      </c>
      <c r="R407" s="86" t="b">
        <f t="shared" si="325"/>
        <v>1</v>
      </c>
      <c r="S407" s="86" t="str">
        <f t="shared" si="326"/>
        <v>Dummy Node</v>
      </c>
      <c r="T407" s="86" t="str">
        <f t="shared" si="327"/>
        <v>N/A</v>
      </c>
      <c r="U407" s="86" t="str">
        <f t="shared" si="328"/>
        <v>N/A</v>
      </c>
      <c r="V407" s="86">
        <f t="shared" si="329"/>
        <v>486</v>
      </c>
      <c r="W407" s="86" t="b">
        <f t="shared" si="330"/>
        <v>1</v>
      </c>
      <c r="X407" s="86" t="str">
        <f t="shared" si="331"/>
        <v>Dummy Node</v>
      </c>
      <c r="Y407" s="86" t="str">
        <f t="shared" si="332"/>
        <v>N/A</v>
      </c>
      <c r="Z407" s="86" t="str">
        <f t="shared" si="333"/>
        <v>N/A</v>
      </c>
      <c r="AA407" s="86">
        <f t="shared" si="334"/>
        <v>116</v>
      </c>
      <c r="AB407" s="86" t="b">
        <f t="shared" si="335"/>
        <v>0</v>
      </c>
      <c r="AC407" s="86" t="str">
        <f t="shared" si="336"/>
        <v>Dummy Node</v>
      </c>
      <c r="AD407" s="86" t="str">
        <f t="shared" si="337"/>
        <v>N/A</v>
      </c>
      <c r="AE407" s="86" t="str">
        <f t="shared" si="338"/>
        <v>N/A</v>
      </c>
      <c r="AF407" s="86">
        <f t="shared" si="339"/>
        <v>114</v>
      </c>
      <c r="AG407" s="86" t="b">
        <f t="shared" si="340"/>
        <v>0</v>
      </c>
      <c r="AH407" s="86" t="str">
        <f t="shared" si="341"/>
        <v>GEBR</v>
      </c>
      <c r="AI407" s="86" t="str">
        <f t="shared" si="342"/>
        <v>&gt;</v>
      </c>
      <c r="AJ407" s="86">
        <f t="shared" si="343"/>
        <v>0.715087890625</v>
      </c>
      <c r="AK407" s="86">
        <f t="shared" si="344"/>
        <v>31</v>
      </c>
      <c r="AL407" s="86" t="b">
        <f t="shared" si="345"/>
        <v>0</v>
      </c>
      <c r="AM407" s="86" t="str">
        <f t="shared" si="346"/>
        <v>Speed</v>
      </c>
      <c r="AN407" s="86" t="str">
        <f t="shared" si="347"/>
        <v>&gt;</v>
      </c>
      <c r="AO407" s="86">
        <f t="shared" si="348"/>
        <v>23.613037109375</v>
      </c>
      <c r="AP407" s="86">
        <f t="shared" si="349"/>
        <v>29</v>
      </c>
      <c r="AQ407" s="86" t="b">
        <f t="shared" si="350"/>
        <v>1</v>
      </c>
      <c r="AR407" s="86" t="str">
        <f t="shared" si="351"/>
        <v>Speed</v>
      </c>
      <c r="AS407" s="86" t="str">
        <f t="shared" si="352"/>
        <v>&lt;=</v>
      </c>
      <c r="AT407" s="86">
        <f t="shared" si="353"/>
        <v>24.882080078125</v>
      </c>
      <c r="AU407" s="86">
        <f t="shared" si="354"/>
        <v>8</v>
      </c>
      <c r="AV407" s="86" t="b">
        <f t="shared" si="355"/>
        <v>1</v>
      </c>
      <c r="AW407" s="86" t="str">
        <f t="shared" si="356"/>
        <v>Distance</v>
      </c>
      <c r="AX407" s="86" t="str">
        <f t="shared" si="357"/>
        <v>&lt;=</v>
      </c>
      <c r="AY407" s="86">
        <f t="shared" si="358"/>
        <v>579.99755859375</v>
      </c>
      <c r="AZ407" s="86">
        <f t="shared" si="359"/>
        <v>2</v>
      </c>
      <c r="BA407" s="86" t="b">
        <f t="shared" si="360"/>
        <v>0</v>
      </c>
      <c r="BB407" s="86" t="str">
        <f t="shared" si="361"/>
        <v>Distance</v>
      </c>
      <c r="BC407" s="86" t="str">
        <f t="shared" si="362"/>
        <v>&gt;</v>
      </c>
      <c r="BD407" s="86">
        <f t="shared" si="363"/>
        <v>500.308837890625</v>
      </c>
      <c r="BE407" s="86">
        <f t="shared" si="364"/>
        <v>0</v>
      </c>
      <c r="BF407" s="86" t="b">
        <f t="shared" si="365"/>
        <v>0</v>
      </c>
      <c r="BG407" s="86" t="str">
        <f t="shared" si="366"/>
        <v>Distance</v>
      </c>
      <c r="BH407" s="86" t="str">
        <f t="shared" si="367"/>
        <v>&gt;</v>
      </c>
      <c r="BI407" s="86">
        <f t="shared" si="368"/>
        <v>341.0556640625</v>
      </c>
      <c r="BJ407" s="15">
        <f t="shared" si="369"/>
        <v>0</v>
      </c>
      <c r="BK407" s="15" t="str">
        <f t="shared" si="370"/>
        <v>GEBR&gt;0,715087890625 AND Speed&gt;23,613037109375 AND Speed&lt;=24,882080078125 AND Distance&lt;=579,99755859375 AND Distance&gt;500,308837890625 AND Distance&gt;341,0556640625</v>
      </c>
      <c r="BM407"/>
      <c r="BN407"/>
      <c r="BO407"/>
    </row>
    <row r="408" spans="1:67">
      <c r="A408" s="15">
        <v>405</v>
      </c>
      <c r="B408" s="15">
        <v>-2</v>
      </c>
      <c r="C408" s="15">
        <v>-8192</v>
      </c>
      <c r="D408" s="15">
        <f t="shared" si="318"/>
        <v>-1</v>
      </c>
      <c r="E408" s="15">
        <f t="shared" si="319"/>
        <v>0</v>
      </c>
      <c r="F408" s="15">
        <f t="shared" si="320"/>
        <v>-1</v>
      </c>
      <c r="G408" s="15">
        <v>649</v>
      </c>
      <c r="H408" s="15">
        <v>650</v>
      </c>
      <c r="I408" s="15">
        <v>403</v>
      </c>
      <c r="J408" s="15">
        <v>6</v>
      </c>
      <c r="K408" s="15">
        <v>900</v>
      </c>
      <c r="L408" s="15">
        <v>1365</v>
      </c>
      <c r="M408" s="15">
        <f t="shared" si="321"/>
        <v>0.333251953125</v>
      </c>
      <c r="O408" s="86">
        <f t="shared" si="322"/>
        <v>900</v>
      </c>
      <c r="P408" s="86">
        <f t="shared" si="323"/>
        <v>0.333251953125</v>
      </c>
      <c r="Q408" s="86">
        <f t="shared" si="324"/>
        <v>717</v>
      </c>
      <c r="R408" s="86" t="b">
        <f t="shared" si="325"/>
        <v>0</v>
      </c>
      <c r="S408" s="86" t="str">
        <f t="shared" si="326"/>
        <v>Dummy Node</v>
      </c>
      <c r="T408" s="86" t="str">
        <f t="shared" si="327"/>
        <v>N/A</v>
      </c>
      <c r="U408" s="86" t="str">
        <f t="shared" si="328"/>
        <v>N/A</v>
      </c>
      <c r="V408" s="86">
        <f t="shared" si="329"/>
        <v>486</v>
      </c>
      <c r="W408" s="86" t="b">
        <f t="shared" si="330"/>
        <v>1</v>
      </c>
      <c r="X408" s="86" t="str">
        <f t="shared" si="331"/>
        <v>Dummy Node</v>
      </c>
      <c r="Y408" s="86" t="str">
        <f t="shared" si="332"/>
        <v>N/A</v>
      </c>
      <c r="Z408" s="86" t="str">
        <f t="shared" si="333"/>
        <v>N/A</v>
      </c>
      <c r="AA408" s="86">
        <f t="shared" si="334"/>
        <v>116</v>
      </c>
      <c r="AB408" s="86" t="b">
        <f t="shared" si="335"/>
        <v>0</v>
      </c>
      <c r="AC408" s="86" t="str">
        <f t="shared" si="336"/>
        <v>Dummy Node</v>
      </c>
      <c r="AD408" s="86" t="str">
        <f t="shared" si="337"/>
        <v>N/A</v>
      </c>
      <c r="AE408" s="86" t="str">
        <f t="shared" si="338"/>
        <v>N/A</v>
      </c>
      <c r="AF408" s="86">
        <f t="shared" si="339"/>
        <v>114</v>
      </c>
      <c r="AG408" s="86" t="b">
        <f t="shared" si="340"/>
        <v>0</v>
      </c>
      <c r="AH408" s="86" t="str">
        <f t="shared" si="341"/>
        <v>GEBR</v>
      </c>
      <c r="AI408" s="86" t="str">
        <f t="shared" si="342"/>
        <v>&gt;</v>
      </c>
      <c r="AJ408" s="86">
        <f t="shared" si="343"/>
        <v>0.715087890625</v>
      </c>
      <c r="AK408" s="86">
        <f t="shared" si="344"/>
        <v>31</v>
      </c>
      <c r="AL408" s="86" t="b">
        <f t="shared" si="345"/>
        <v>0</v>
      </c>
      <c r="AM408" s="86" t="str">
        <f t="shared" si="346"/>
        <v>Speed</v>
      </c>
      <c r="AN408" s="86" t="str">
        <f t="shared" si="347"/>
        <v>&gt;</v>
      </c>
      <c r="AO408" s="86">
        <f t="shared" si="348"/>
        <v>23.613037109375</v>
      </c>
      <c r="AP408" s="86">
        <f t="shared" si="349"/>
        <v>29</v>
      </c>
      <c r="AQ408" s="86" t="b">
        <f t="shared" si="350"/>
        <v>1</v>
      </c>
      <c r="AR408" s="86" t="str">
        <f t="shared" si="351"/>
        <v>Speed</v>
      </c>
      <c r="AS408" s="86" t="str">
        <f t="shared" si="352"/>
        <v>&lt;=</v>
      </c>
      <c r="AT408" s="86">
        <f t="shared" si="353"/>
        <v>24.882080078125</v>
      </c>
      <c r="AU408" s="86">
        <f t="shared" si="354"/>
        <v>8</v>
      </c>
      <c r="AV408" s="86" t="b">
        <f t="shared" si="355"/>
        <v>1</v>
      </c>
      <c r="AW408" s="86" t="str">
        <f t="shared" si="356"/>
        <v>Distance</v>
      </c>
      <c r="AX408" s="86" t="str">
        <f t="shared" si="357"/>
        <v>&lt;=</v>
      </c>
      <c r="AY408" s="86">
        <f t="shared" si="358"/>
        <v>579.99755859375</v>
      </c>
      <c r="AZ408" s="86">
        <f t="shared" si="359"/>
        <v>2</v>
      </c>
      <c r="BA408" s="86" t="b">
        <f t="shared" si="360"/>
        <v>0</v>
      </c>
      <c r="BB408" s="86" t="str">
        <f t="shared" si="361"/>
        <v>Distance</v>
      </c>
      <c r="BC408" s="86" t="str">
        <f t="shared" si="362"/>
        <v>&gt;</v>
      </c>
      <c r="BD408" s="86">
        <f t="shared" si="363"/>
        <v>500.308837890625</v>
      </c>
      <c r="BE408" s="86">
        <f t="shared" si="364"/>
        <v>0</v>
      </c>
      <c r="BF408" s="86" t="b">
        <f t="shared" si="365"/>
        <v>0</v>
      </c>
      <c r="BG408" s="86" t="str">
        <f t="shared" si="366"/>
        <v>Distance</v>
      </c>
      <c r="BH408" s="86" t="str">
        <f t="shared" si="367"/>
        <v>&gt;</v>
      </c>
      <c r="BI408" s="86">
        <f t="shared" si="368"/>
        <v>341.0556640625</v>
      </c>
      <c r="BJ408" s="15">
        <f t="shared" si="369"/>
        <v>0</v>
      </c>
      <c r="BK408" s="15" t="str">
        <f t="shared" si="370"/>
        <v>GEBR&gt;0,715087890625 AND Speed&gt;23,613037109375 AND Speed&lt;=24,882080078125 AND Distance&lt;=579,99755859375 AND Distance&gt;500,308837890625 AND Distance&gt;341,0556640625</v>
      </c>
      <c r="BM408"/>
      <c r="BN408"/>
      <c r="BO408"/>
    </row>
    <row r="409" spans="1:67">
      <c r="A409" s="15">
        <v>406</v>
      </c>
      <c r="B409" s="15">
        <v>2</v>
      </c>
      <c r="C409" s="15">
        <v>2929</v>
      </c>
      <c r="D409" s="15">
        <f t="shared" si="318"/>
        <v>0</v>
      </c>
      <c r="E409" s="15">
        <f t="shared" si="319"/>
        <v>2929</v>
      </c>
      <c r="F409" s="15">
        <f t="shared" si="320"/>
        <v>0.715087890625</v>
      </c>
      <c r="G409" s="15">
        <v>407</v>
      </c>
      <c r="H409" s="15">
        <v>408</v>
      </c>
      <c r="I409" s="15">
        <v>403</v>
      </c>
      <c r="J409" s="15">
        <v>6</v>
      </c>
      <c r="K409" s="15">
        <v>901</v>
      </c>
      <c r="L409" s="15">
        <v>1146</v>
      </c>
      <c r="M409" s="15">
        <f t="shared" si="321"/>
        <v>0.27978515625</v>
      </c>
      <c r="O409" s="86">
        <f t="shared" si="322"/>
        <v>901</v>
      </c>
      <c r="P409" s="86">
        <f t="shared" si="323"/>
        <v>0.333251953125</v>
      </c>
      <c r="Q409" s="86">
        <f t="shared" si="324"/>
        <v>718</v>
      </c>
      <c r="R409" s="86" t="b">
        <f t="shared" si="325"/>
        <v>1</v>
      </c>
      <c r="S409" s="86" t="str">
        <f t="shared" si="326"/>
        <v>Dummy Node</v>
      </c>
      <c r="T409" s="86" t="str">
        <f t="shared" si="327"/>
        <v>N/A</v>
      </c>
      <c r="U409" s="86" t="str">
        <f t="shared" si="328"/>
        <v>N/A</v>
      </c>
      <c r="V409" s="86">
        <f t="shared" si="329"/>
        <v>486</v>
      </c>
      <c r="W409" s="86" t="b">
        <f t="shared" si="330"/>
        <v>0</v>
      </c>
      <c r="X409" s="86" t="str">
        <f t="shared" si="331"/>
        <v>Dummy Node</v>
      </c>
      <c r="Y409" s="86" t="str">
        <f t="shared" si="332"/>
        <v>N/A</v>
      </c>
      <c r="Z409" s="86" t="str">
        <f t="shared" si="333"/>
        <v>N/A</v>
      </c>
      <c r="AA409" s="86">
        <f t="shared" si="334"/>
        <v>116</v>
      </c>
      <c r="AB409" s="86" t="b">
        <f t="shared" si="335"/>
        <v>0</v>
      </c>
      <c r="AC409" s="86" t="str">
        <f t="shared" si="336"/>
        <v>Dummy Node</v>
      </c>
      <c r="AD409" s="86" t="str">
        <f t="shared" si="337"/>
        <v>N/A</v>
      </c>
      <c r="AE409" s="86" t="str">
        <f t="shared" si="338"/>
        <v>N/A</v>
      </c>
      <c r="AF409" s="86">
        <f t="shared" si="339"/>
        <v>114</v>
      </c>
      <c r="AG409" s="86" t="b">
        <f t="shared" si="340"/>
        <v>0</v>
      </c>
      <c r="AH409" s="86" t="str">
        <f t="shared" si="341"/>
        <v>GEBR</v>
      </c>
      <c r="AI409" s="86" t="str">
        <f t="shared" si="342"/>
        <v>&gt;</v>
      </c>
      <c r="AJ409" s="86">
        <f t="shared" si="343"/>
        <v>0.715087890625</v>
      </c>
      <c r="AK409" s="86">
        <f t="shared" si="344"/>
        <v>31</v>
      </c>
      <c r="AL409" s="86" t="b">
        <f t="shared" si="345"/>
        <v>0</v>
      </c>
      <c r="AM409" s="86" t="str">
        <f t="shared" si="346"/>
        <v>Speed</v>
      </c>
      <c r="AN409" s="86" t="str">
        <f t="shared" si="347"/>
        <v>&gt;</v>
      </c>
      <c r="AO409" s="86">
        <f t="shared" si="348"/>
        <v>23.613037109375</v>
      </c>
      <c r="AP409" s="86">
        <f t="shared" si="349"/>
        <v>29</v>
      </c>
      <c r="AQ409" s="86" t="b">
        <f t="shared" si="350"/>
        <v>1</v>
      </c>
      <c r="AR409" s="86" t="str">
        <f t="shared" si="351"/>
        <v>Speed</v>
      </c>
      <c r="AS409" s="86" t="str">
        <f t="shared" si="352"/>
        <v>&lt;=</v>
      </c>
      <c r="AT409" s="86">
        <f t="shared" si="353"/>
        <v>24.882080078125</v>
      </c>
      <c r="AU409" s="86">
        <f t="shared" si="354"/>
        <v>8</v>
      </c>
      <c r="AV409" s="86" t="b">
        <f t="shared" si="355"/>
        <v>1</v>
      </c>
      <c r="AW409" s="86" t="str">
        <f t="shared" si="356"/>
        <v>Distance</v>
      </c>
      <c r="AX409" s="86" t="str">
        <f t="shared" si="357"/>
        <v>&lt;=</v>
      </c>
      <c r="AY409" s="86">
        <f t="shared" si="358"/>
        <v>579.99755859375</v>
      </c>
      <c r="AZ409" s="86">
        <f t="shared" si="359"/>
        <v>2</v>
      </c>
      <c r="BA409" s="86" t="b">
        <f t="shared" si="360"/>
        <v>0</v>
      </c>
      <c r="BB409" s="86" t="str">
        <f t="shared" si="361"/>
        <v>Distance</v>
      </c>
      <c r="BC409" s="86" t="str">
        <f t="shared" si="362"/>
        <v>&gt;</v>
      </c>
      <c r="BD409" s="86">
        <f t="shared" si="363"/>
        <v>500.308837890625</v>
      </c>
      <c r="BE409" s="86">
        <f t="shared" si="364"/>
        <v>0</v>
      </c>
      <c r="BF409" s="86" t="b">
        <f t="shared" si="365"/>
        <v>0</v>
      </c>
      <c r="BG409" s="86" t="str">
        <f t="shared" si="366"/>
        <v>Distance</v>
      </c>
      <c r="BH409" s="86" t="str">
        <f t="shared" si="367"/>
        <v>&gt;</v>
      </c>
      <c r="BI409" s="86">
        <f t="shared" si="368"/>
        <v>341.0556640625</v>
      </c>
      <c r="BJ409" s="15">
        <f t="shared" si="369"/>
        <v>0</v>
      </c>
      <c r="BK409" s="15" t="str">
        <f t="shared" si="370"/>
        <v>GEBR&gt;0,715087890625 AND Speed&gt;23,613037109375 AND Speed&lt;=24,882080078125 AND Distance&lt;=579,99755859375 AND Distance&gt;500,308837890625 AND Distance&gt;341,0556640625</v>
      </c>
      <c r="BM409"/>
      <c r="BN409"/>
      <c r="BO409"/>
    </row>
    <row r="410" spans="1:67">
      <c r="A410" s="15">
        <v>407</v>
      </c>
      <c r="B410" s="15">
        <v>0</v>
      </c>
      <c r="C410" s="15">
        <v>2788154</v>
      </c>
      <c r="D410" s="15">
        <f t="shared" si="318"/>
        <v>680</v>
      </c>
      <c r="E410" s="15">
        <f t="shared" si="319"/>
        <v>2874</v>
      </c>
      <c r="F410" s="15">
        <f t="shared" si="320"/>
        <v>680.70166015625</v>
      </c>
      <c r="G410" s="15">
        <v>409</v>
      </c>
      <c r="H410" s="15">
        <v>410</v>
      </c>
      <c r="I410" s="15">
        <v>406</v>
      </c>
      <c r="J410" s="15">
        <v>7</v>
      </c>
      <c r="K410" s="15">
        <v>902</v>
      </c>
      <c r="L410" s="15">
        <v>643</v>
      </c>
      <c r="M410" s="15">
        <f t="shared" si="321"/>
        <v>0.156982421875</v>
      </c>
      <c r="O410" s="86">
        <f t="shared" si="322"/>
        <v>902</v>
      </c>
      <c r="P410" s="86">
        <f t="shared" si="323"/>
        <v>0.333251953125</v>
      </c>
      <c r="Q410" s="86">
        <f t="shared" si="324"/>
        <v>718</v>
      </c>
      <c r="R410" s="86" t="b">
        <f t="shared" si="325"/>
        <v>0</v>
      </c>
      <c r="S410" s="86" t="str">
        <f t="shared" si="326"/>
        <v>Dummy Node</v>
      </c>
      <c r="T410" s="86" t="str">
        <f t="shared" si="327"/>
        <v>N/A</v>
      </c>
      <c r="U410" s="86" t="str">
        <f t="shared" si="328"/>
        <v>N/A</v>
      </c>
      <c r="V410" s="86">
        <f t="shared" si="329"/>
        <v>486</v>
      </c>
      <c r="W410" s="86" t="b">
        <f t="shared" si="330"/>
        <v>0</v>
      </c>
      <c r="X410" s="86" t="str">
        <f t="shared" si="331"/>
        <v>Dummy Node</v>
      </c>
      <c r="Y410" s="86" t="str">
        <f t="shared" si="332"/>
        <v>N/A</v>
      </c>
      <c r="Z410" s="86" t="str">
        <f t="shared" si="333"/>
        <v>N/A</v>
      </c>
      <c r="AA410" s="86">
        <f t="shared" si="334"/>
        <v>116</v>
      </c>
      <c r="AB410" s="86" t="b">
        <f t="shared" si="335"/>
        <v>0</v>
      </c>
      <c r="AC410" s="86" t="str">
        <f t="shared" si="336"/>
        <v>Dummy Node</v>
      </c>
      <c r="AD410" s="86" t="str">
        <f t="shared" si="337"/>
        <v>N/A</v>
      </c>
      <c r="AE410" s="86" t="str">
        <f t="shared" si="338"/>
        <v>N/A</v>
      </c>
      <c r="AF410" s="86">
        <f t="shared" si="339"/>
        <v>114</v>
      </c>
      <c r="AG410" s="86" t="b">
        <f t="shared" si="340"/>
        <v>0</v>
      </c>
      <c r="AH410" s="86" t="str">
        <f t="shared" si="341"/>
        <v>GEBR</v>
      </c>
      <c r="AI410" s="86" t="str">
        <f t="shared" si="342"/>
        <v>&gt;</v>
      </c>
      <c r="AJ410" s="86">
        <f t="shared" si="343"/>
        <v>0.715087890625</v>
      </c>
      <c r="AK410" s="86">
        <f t="shared" si="344"/>
        <v>31</v>
      </c>
      <c r="AL410" s="86" t="b">
        <f t="shared" si="345"/>
        <v>0</v>
      </c>
      <c r="AM410" s="86" t="str">
        <f t="shared" si="346"/>
        <v>Speed</v>
      </c>
      <c r="AN410" s="86" t="str">
        <f t="shared" si="347"/>
        <v>&gt;</v>
      </c>
      <c r="AO410" s="86">
        <f t="shared" si="348"/>
        <v>23.613037109375</v>
      </c>
      <c r="AP410" s="86">
        <f t="shared" si="349"/>
        <v>29</v>
      </c>
      <c r="AQ410" s="86" t="b">
        <f t="shared" si="350"/>
        <v>1</v>
      </c>
      <c r="AR410" s="86" t="str">
        <f t="shared" si="351"/>
        <v>Speed</v>
      </c>
      <c r="AS410" s="86" t="str">
        <f t="shared" si="352"/>
        <v>&lt;=</v>
      </c>
      <c r="AT410" s="86">
        <f t="shared" si="353"/>
        <v>24.882080078125</v>
      </c>
      <c r="AU410" s="86">
        <f t="shared" si="354"/>
        <v>8</v>
      </c>
      <c r="AV410" s="86" t="b">
        <f t="shared" si="355"/>
        <v>1</v>
      </c>
      <c r="AW410" s="86" t="str">
        <f t="shared" si="356"/>
        <v>Distance</v>
      </c>
      <c r="AX410" s="86" t="str">
        <f t="shared" si="357"/>
        <v>&lt;=</v>
      </c>
      <c r="AY410" s="86">
        <f t="shared" si="358"/>
        <v>579.99755859375</v>
      </c>
      <c r="AZ410" s="86">
        <f t="shared" si="359"/>
        <v>2</v>
      </c>
      <c r="BA410" s="86" t="b">
        <f t="shared" si="360"/>
        <v>0</v>
      </c>
      <c r="BB410" s="86" t="str">
        <f t="shared" si="361"/>
        <v>Distance</v>
      </c>
      <c r="BC410" s="86" t="str">
        <f t="shared" si="362"/>
        <v>&gt;</v>
      </c>
      <c r="BD410" s="86">
        <f t="shared" si="363"/>
        <v>500.308837890625</v>
      </c>
      <c r="BE410" s="86">
        <f t="shared" si="364"/>
        <v>0</v>
      </c>
      <c r="BF410" s="86" t="b">
        <f t="shared" si="365"/>
        <v>0</v>
      </c>
      <c r="BG410" s="86" t="str">
        <f t="shared" si="366"/>
        <v>Distance</v>
      </c>
      <c r="BH410" s="86" t="str">
        <f t="shared" si="367"/>
        <v>&gt;</v>
      </c>
      <c r="BI410" s="86">
        <f t="shared" si="368"/>
        <v>341.0556640625</v>
      </c>
      <c r="BJ410" s="15">
        <f t="shared" si="369"/>
        <v>0</v>
      </c>
      <c r="BK410" s="15" t="str">
        <f t="shared" si="370"/>
        <v>GEBR&gt;0,715087890625 AND Speed&gt;23,613037109375 AND Speed&lt;=24,882080078125 AND Distance&lt;=579,99755859375 AND Distance&gt;500,308837890625 AND Distance&gt;341,0556640625</v>
      </c>
      <c r="BM410"/>
      <c r="BN410"/>
      <c r="BO410"/>
    </row>
    <row r="411" spans="1:67">
      <c r="A411" s="15">
        <v>408</v>
      </c>
      <c r="B411" s="15">
        <v>-2</v>
      </c>
      <c r="C411" s="15">
        <v>-8192</v>
      </c>
      <c r="D411" s="15">
        <f t="shared" si="318"/>
        <v>-1</v>
      </c>
      <c r="E411" s="15">
        <f t="shared" si="319"/>
        <v>0</v>
      </c>
      <c r="F411" s="15">
        <f t="shared" si="320"/>
        <v>-1</v>
      </c>
      <c r="G411" s="15">
        <v>651</v>
      </c>
      <c r="H411" s="15">
        <v>652</v>
      </c>
      <c r="I411" s="15">
        <v>406</v>
      </c>
      <c r="J411" s="15">
        <v>7</v>
      </c>
      <c r="K411" s="15">
        <v>903</v>
      </c>
      <c r="L411" s="15">
        <v>1365</v>
      </c>
      <c r="M411" s="15">
        <f t="shared" si="321"/>
        <v>0.333251953125</v>
      </c>
      <c r="O411" s="86">
        <f t="shared" si="322"/>
        <v>903</v>
      </c>
      <c r="P411" s="86">
        <f t="shared" si="323"/>
        <v>0.333251953125</v>
      </c>
      <c r="Q411" s="86">
        <f t="shared" si="324"/>
        <v>719</v>
      </c>
      <c r="R411" s="86" t="b">
        <f t="shared" si="325"/>
        <v>1</v>
      </c>
      <c r="S411" s="86" t="str">
        <f t="shared" si="326"/>
        <v>Dummy Node</v>
      </c>
      <c r="T411" s="86" t="str">
        <f t="shared" si="327"/>
        <v>N/A</v>
      </c>
      <c r="U411" s="86" t="str">
        <f t="shared" si="328"/>
        <v>N/A</v>
      </c>
      <c r="V411" s="86">
        <f t="shared" si="329"/>
        <v>487</v>
      </c>
      <c r="W411" s="86" t="b">
        <f t="shared" si="330"/>
        <v>1</v>
      </c>
      <c r="X411" s="86" t="str">
        <f t="shared" si="331"/>
        <v>Dummy Node</v>
      </c>
      <c r="Y411" s="86" t="str">
        <f t="shared" si="332"/>
        <v>N/A</v>
      </c>
      <c r="Z411" s="86" t="str">
        <f t="shared" si="333"/>
        <v>N/A</v>
      </c>
      <c r="AA411" s="86">
        <f t="shared" si="334"/>
        <v>120</v>
      </c>
      <c r="AB411" s="86" t="b">
        <f t="shared" si="335"/>
        <v>1</v>
      </c>
      <c r="AC411" s="86" t="str">
        <f t="shared" si="336"/>
        <v>Dummy Node</v>
      </c>
      <c r="AD411" s="86" t="str">
        <f t="shared" si="337"/>
        <v>N/A</v>
      </c>
      <c r="AE411" s="86" t="str">
        <f t="shared" si="338"/>
        <v>N/A</v>
      </c>
      <c r="AF411" s="86">
        <f t="shared" si="339"/>
        <v>42</v>
      </c>
      <c r="AG411" s="86" t="b">
        <f t="shared" si="340"/>
        <v>0</v>
      </c>
      <c r="AH411" s="86" t="str">
        <f t="shared" si="341"/>
        <v>GEBR</v>
      </c>
      <c r="AI411" s="86" t="str">
        <f t="shared" si="342"/>
        <v>&gt;</v>
      </c>
      <c r="AJ411" s="86">
        <f t="shared" si="343"/>
        <v>0.85498046875</v>
      </c>
      <c r="AK411" s="86">
        <f t="shared" si="344"/>
        <v>40</v>
      </c>
      <c r="AL411" s="86" t="b">
        <f t="shared" si="345"/>
        <v>0</v>
      </c>
      <c r="AM411" s="86" t="str">
        <f t="shared" si="346"/>
        <v>GEBR</v>
      </c>
      <c r="AN411" s="86" t="str">
        <f t="shared" si="347"/>
        <v>&gt;</v>
      </c>
      <c r="AO411" s="86">
        <f t="shared" si="348"/>
        <v>0.715087890625</v>
      </c>
      <c r="AP411" s="86">
        <f t="shared" si="349"/>
        <v>9</v>
      </c>
      <c r="AQ411" s="86" t="b">
        <f t="shared" si="350"/>
        <v>0</v>
      </c>
      <c r="AR411" s="86" t="str">
        <f t="shared" si="351"/>
        <v>Speed</v>
      </c>
      <c r="AS411" s="86" t="str">
        <f t="shared" si="352"/>
        <v>&gt;</v>
      </c>
      <c r="AT411" s="86">
        <f t="shared" si="353"/>
        <v>19.8076171875</v>
      </c>
      <c r="AU411" s="86">
        <f t="shared" si="354"/>
        <v>7</v>
      </c>
      <c r="AV411" s="86" t="b">
        <f t="shared" si="355"/>
        <v>1</v>
      </c>
      <c r="AW411" s="86" t="str">
        <f t="shared" si="356"/>
        <v>Speed</v>
      </c>
      <c r="AX411" s="86" t="str">
        <f t="shared" si="357"/>
        <v>&lt;=</v>
      </c>
      <c r="AY411" s="86">
        <f t="shared" si="358"/>
        <v>21.949951171875</v>
      </c>
      <c r="AZ411" s="86">
        <f t="shared" si="359"/>
        <v>2</v>
      </c>
      <c r="BA411" s="86" t="b">
        <f t="shared" si="360"/>
        <v>1</v>
      </c>
      <c r="BB411" s="86" t="str">
        <f t="shared" si="361"/>
        <v>Distance</v>
      </c>
      <c r="BC411" s="86" t="str">
        <f t="shared" si="362"/>
        <v>&lt;=</v>
      </c>
      <c r="BD411" s="86">
        <f t="shared" si="363"/>
        <v>500.308837890625</v>
      </c>
      <c r="BE411" s="86">
        <f t="shared" si="364"/>
        <v>0</v>
      </c>
      <c r="BF411" s="86" t="b">
        <f t="shared" si="365"/>
        <v>0</v>
      </c>
      <c r="BG411" s="86" t="str">
        <f t="shared" si="366"/>
        <v>Distance</v>
      </c>
      <c r="BH411" s="86" t="str">
        <f t="shared" si="367"/>
        <v>&gt;</v>
      </c>
      <c r="BI411" s="86">
        <f t="shared" si="368"/>
        <v>341.0556640625</v>
      </c>
      <c r="BJ411" s="15">
        <f t="shared" si="369"/>
        <v>0</v>
      </c>
      <c r="BK411" s="15" t="str">
        <f t="shared" si="370"/>
        <v>GEBR&gt;0,85498046875 AND GEBR&gt;0,715087890625 AND Speed&gt;19,8076171875 AND Speed&lt;=21,949951171875 AND Distance&lt;=500,308837890625 AND Distance&gt;341,0556640625</v>
      </c>
      <c r="BM411"/>
      <c r="BN411"/>
      <c r="BO411"/>
    </row>
    <row r="412" spans="1:67">
      <c r="A412" s="15">
        <v>409</v>
      </c>
      <c r="B412" s="15">
        <v>0</v>
      </c>
      <c r="C412" s="15">
        <v>2748997</v>
      </c>
      <c r="D412" s="15">
        <f t="shared" si="318"/>
        <v>671</v>
      </c>
      <c r="E412" s="15">
        <f t="shared" si="319"/>
        <v>581</v>
      </c>
      <c r="F412" s="15">
        <f t="shared" si="320"/>
        <v>671.141845703125</v>
      </c>
      <c r="G412" s="15">
        <v>413</v>
      </c>
      <c r="H412" s="15">
        <v>414</v>
      </c>
      <c r="I412" s="15">
        <v>407</v>
      </c>
      <c r="J412" s="15">
        <v>8</v>
      </c>
      <c r="K412" s="15">
        <v>904</v>
      </c>
      <c r="L412" s="15">
        <v>228</v>
      </c>
      <c r="M412" s="15">
        <f t="shared" si="321"/>
        <v>5.56640625E-2</v>
      </c>
      <c r="O412" s="86">
        <f t="shared" si="322"/>
        <v>904</v>
      </c>
      <c r="P412" s="86">
        <f t="shared" si="323"/>
        <v>0.333251953125</v>
      </c>
      <c r="Q412" s="86">
        <f t="shared" si="324"/>
        <v>719</v>
      </c>
      <c r="R412" s="86" t="b">
        <f t="shared" si="325"/>
        <v>0</v>
      </c>
      <c r="S412" s="86" t="str">
        <f t="shared" si="326"/>
        <v>Dummy Node</v>
      </c>
      <c r="T412" s="86" t="str">
        <f t="shared" si="327"/>
        <v>N/A</v>
      </c>
      <c r="U412" s="86" t="str">
        <f t="shared" si="328"/>
        <v>N/A</v>
      </c>
      <c r="V412" s="86">
        <f t="shared" si="329"/>
        <v>487</v>
      </c>
      <c r="W412" s="86" t="b">
        <f t="shared" si="330"/>
        <v>1</v>
      </c>
      <c r="X412" s="86" t="str">
        <f t="shared" si="331"/>
        <v>Dummy Node</v>
      </c>
      <c r="Y412" s="86" t="str">
        <f t="shared" si="332"/>
        <v>N/A</v>
      </c>
      <c r="Z412" s="86" t="str">
        <f t="shared" si="333"/>
        <v>N/A</v>
      </c>
      <c r="AA412" s="86">
        <f t="shared" si="334"/>
        <v>120</v>
      </c>
      <c r="AB412" s="86" t="b">
        <f t="shared" si="335"/>
        <v>1</v>
      </c>
      <c r="AC412" s="86" t="str">
        <f t="shared" si="336"/>
        <v>Dummy Node</v>
      </c>
      <c r="AD412" s="86" t="str">
        <f t="shared" si="337"/>
        <v>N/A</v>
      </c>
      <c r="AE412" s="86" t="str">
        <f t="shared" si="338"/>
        <v>N/A</v>
      </c>
      <c r="AF412" s="86">
        <f t="shared" si="339"/>
        <v>42</v>
      </c>
      <c r="AG412" s="86" t="b">
        <f t="shared" si="340"/>
        <v>0</v>
      </c>
      <c r="AH412" s="86" t="str">
        <f t="shared" si="341"/>
        <v>GEBR</v>
      </c>
      <c r="AI412" s="86" t="str">
        <f t="shared" si="342"/>
        <v>&gt;</v>
      </c>
      <c r="AJ412" s="86">
        <f t="shared" si="343"/>
        <v>0.85498046875</v>
      </c>
      <c r="AK412" s="86">
        <f t="shared" si="344"/>
        <v>40</v>
      </c>
      <c r="AL412" s="86" t="b">
        <f t="shared" si="345"/>
        <v>0</v>
      </c>
      <c r="AM412" s="86" t="str">
        <f t="shared" si="346"/>
        <v>GEBR</v>
      </c>
      <c r="AN412" s="86" t="str">
        <f t="shared" si="347"/>
        <v>&gt;</v>
      </c>
      <c r="AO412" s="86">
        <f t="shared" si="348"/>
        <v>0.715087890625</v>
      </c>
      <c r="AP412" s="86">
        <f t="shared" si="349"/>
        <v>9</v>
      </c>
      <c r="AQ412" s="86" t="b">
        <f t="shared" si="350"/>
        <v>0</v>
      </c>
      <c r="AR412" s="86" t="str">
        <f t="shared" si="351"/>
        <v>Speed</v>
      </c>
      <c r="AS412" s="86" t="str">
        <f t="shared" si="352"/>
        <v>&gt;</v>
      </c>
      <c r="AT412" s="86">
        <f t="shared" si="353"/>
        <v>19.8076171875</v>
      </c>
      <c r="AU412" s="86">
        <f t="shared" si="354"/>
        <v>7</v>
      </c>
      <c r="AV412" s="86" t="b">
        <f t="shared" si="355"/>
        <v>1</v>
      </c>
      <c r="AW412" s="86" t="str">
        <f t="shared" si="356"/>
        <v>Speed</v>
      </c>
      <c r="AX412" s="86" t="str">
        <f t="shared" si="357"/>
        <v>&lt;=</v>
      </c>
      <c r="AY412" s="86">
        <f t="shared" si="358"/>
        <v>21.949951171875</v>
      </c>
      <c r="AZ412" s="86">
        <f t="shared" si="359"/>
        <v>2</v>
      </c>
      <c r="BA412" s="86" t="b">
        <f t="shared" si="360"/>
        <v>1</v>
      </c>
      <c r="BB412" s="86" t="str">
        <f t="shared" si="361"/>
        <v>Distance</v>
      </c>
      <c r="BC412" s="86" t="str">
        <f t="shared" si="362"/>
        <v>&lt;=</v>
      </c>
      <c r="BD412" s="86">
        <f t="shared" si="363"/>
        <v>500.308837890625</v>
      </c>
      <c r="BE412" s="86">
        <f t="shared" si="364"/>
        <v>0</v>
      </c>
      <c r="BF412" s="86" t="b">
        <f t="shared" si="365"/>
        <v>0</v>
      </c>
      <c r="BG412" s="86" t="str">
        <f t="shared" si="366"/>
        <v>Distance</v>
      </c>
      <c r="BH412" s="86" t="str">
        <f t="shared" si="367"/>
        <v>&gt;</v>
      </c>
      <c r="BI412" s="86">
        <f t="shared" si="368"/>
        <v>341.0556640625</v>
      </c>
      <c r="BJ412" s="15">
        <f t="shared" si="369"/>
        <v>0</v>
      </c>
      <c r="BK412" s="15" t="str">
        <f t="shared" si="370"/>
        <v>GEBR&gt;0,85498046875 AND GEBR&gt;0,715087890625 AND Speed&gt;19,8076171875 AND Speed&lt;=21,949951171875 AND Distance&lt;=500,308837890625 AND Distance&gt;341,0556640625</v>
      </c>
      <c r="BM412"/>
      <c r="BN412"/>
      <c r="BO412"/>
    </row>
    <row r="413" spans="1:67">
      <c r="A413" s="15">
        <v>410</v>
      </c>
      <c r="B413" s="15">
        <v>1</v>
      </c>
      <c r="C413" s="15">
        <v>111775</v>
      </c>
      <c r="D413" s="15">
        <f t="shared" si="318"/>
        <v>27</v>
      </c>
      <c r="E413" s="15">
        <f t="shared" si="319"/>
        <v>1183</v>
      </c>
      <c r="F413" s="15">
        <f t="shared" si="320"/>
        <v>27.288818359375</v>
      </c>
      <c r="G413" s="15">
        <v>411</v>
      </c>
      <c r="H413" s="15">
        <v>412</v>
      </c>
      <c r="I413" s="15">
        <v>407</v>
      </c>
      <c r="J413" s="15">
        <v>8</v>
      </c>
      <c r="K413" s="15">
        <v>905</v>
      </c>
      <c r="L413" s="15">
        <v>869</v>
      </c>
      <c r="M413" s="15">
        <f t="shared" si="321"/>
        <v>0.212158203125</v>
      </c>
      <c r="O413" s="86">
        <f t="shared" si="322"/>
        <v>905</v>
      </c>
      <c r="P413" s="86">
        <f t="shared" si="323"/>
        <v>0.333251953125</v>
      </c>
      <c r="Q413" s="86">
        <f t="shared" si="324"/>
        <v>720</v>
      </c>
      <c r="R413" s="86" t="b">
        <f t="shared" si="325"/>
        <v>1</v>
      </c>
      <c r="S413" s="86" t="str">
        <f t="shared" si="326"/>
        <v>Dummy Node</v>
      </c>
      <c r="T413" s="86" t="str">
        <f t="shared" si="327"/>
        <v>N/A</v>
      </c>
      <c r="U413" s="86" t="str">
        <f t="shared" si="328"/>
        <v>N/A</v>
      </c>
      <c r="V413" s="86">
        <f t="shared" si="329"/>
        <v>487</v>
      </c>
      <c r="W413" s="86" t="b">
        <f t="shared" si="330"/>
        <v>0</v>
      </c>
      <c r="X413" s="86" t="str">
        <f t="shared" si="331"/>
        <v>Dummy Node</v>
      </c>
      <c r="Y413" s="86" t="str">
        <f t="shared" si="332"/>
        <v>N/A</v>
      </c>
      <c r="Z413" s="86" t="str">
        <f t="shared" si="333"/>
        <v>N/A</v>
      </c>
      <c r="AA413" s="86">
        <f t="shared" si="334"/>
        <v>120</v>
      </c>
      <c r="AB413" s="86" t="b">
        <f t="shared" si="335"/>
        <v>1</v>
      </c>
      <c r="AC413" s="86" t="str">
        <f t="shared" si="336"/>
        <v>Dummy Node</v>
      </c>
      <c r="AD413" s="86" t="str">
        <f t="shared" si="337"/>
        <v>N/A</v>
      </c>
      <c r="AE413" s="86" t="str">
        <f t="shared" si="338"/>
        <v>N/A</v>
      </c>
      <c r="AF413" s="86">
        <f t="shared" si="339"/>
        <v>42</v>
      </c>
      <c r="AG413" s="86" t="b">
        <f t="shared" si="340"/>
        <v>0</v>
      </c>
      <c r="AH413" s="86" t="str">
        <f t="shared" si="341"/>
        <v>GEBR</v>
      </c>
      <c r="AI413" s="86" t="str">
        <f t="shared" si="342"/>
        <v>&gt;</v>
      </c>
      <c r="AJ413" s="86">
        <f t="shared" si="343"/>
        <v>0.85498046875</v>
      </c>
      <c r="AK413" s="86">
        <f t="shared" si="344"/>
        <v>40</v>
      </c>
      <c r="AL413" s="86" t="b">
        <f t="shared" si="345"/>
        <v>0</v>
      </c>
      <c r="AM413" s="86" t="str">
        <f t="shared" si="346"/>
        <v>GEBR</v>
      </c>
      <c r="AN413" s="86" t="str">
        <f t="shared" si="347"/>
        <v>&gt;</v>
      </c>
      <c r="AO413" s="86">
        <f t="shared" si="348"/>
        <v>0.715087890625</v>
      </c>
      <c r="AP413" s="86">
        <f t="shared" si="349"/>
        <v>9</v>
      </c>
      <c r="AQ413" s="86" t="b">
        <f t="shared" si="350"/>
        <v>0</v>
      </c>
      <c r="AR413" s="86" t="str">
        <f t="shared" si="351"/>
        <v>Speed</v>
      </c>
      <c r="AS413" s="86" t="str">
        <f t="shared" si="352"/>
        <v>&gt;</v>
      </c>
      <c r="AT413" s="86">
        <f t="shared" si="353"/>
        <v>19.8076171875</v>
      </c>
      <c r="AU413" s="86">
        <f t="shared" si="354"/>
        <v>7</v>
      </c>
      <c r="AV413" s="86" t="b">
        <f t="shared" si="355"/>
        <v>1</v>
      </c>
      <c r="AW413" s="86" t="str">
        <f t="shared" si="356"/>
        <v>Speed</v>
      </c>
      <c r="AX413" s="86" t="str">
        <f t="shared" si="357"/>
        <v>&lt;=</v>
      </c>
      <c r="AY413" s="86">
        <f t="shared" si="358"/>
        <v>21.949951171875</v>
      </c>
      <c r="AZ413" s="86">
        <f t="shared" si="359"/>
        <v>2</v>
      </c>
      <c r="BA413" s="86" t="b">
        <f t="shared" si="360"/>
        <v>1</v>
      </c>
      <c r="BB413" s="86" t="str">
        <f t="shared" si="361"/>
        <v>Distance</v>
      </c>
      <c r="BC413" s="86" t="str">
        <f t="shared" si="362"/>
        <v>&lt;=</v>
      </c>
      <c r="BD413" s="86">
        <f t="shared" si="363"/>
        <v>500.308837890625</v>
      </c>
      <c r="BE413" s="86">
        <f t="shared" si="364"/>
        <v>0</v>
      </c>
      <c r="BF413" s="86" t="b">
        <f t="shared" si="365"/>
        <v>0</v>
      </c>
      <c r="BG413" s="86" t="str">
        <f t="shared" si="366"/>
        <v>Distance</v>
      </c>
      <c r="BH413" s="86" t="str">
        <f t="shared" si="367"/>
        <v>&gt;</v>
      </c>
      <c r="BI413" s="86">
        <f t="shared" si="368"/>
        <v>341.0556640625</v>
      </c>
      <c r="BJ413" s="15">
        <f t="shared" si="369"/>
        <v>0</v>
      </c>
      <c r="BK413" s="15" t="str">
        <f t="shared" si="370"/>
        <v>GEBR&gt;0,85498046875 AND GEBR&gt;0,715087890625 AND Speed&gt;19,8076171875 AND Speed&lt;=21,949951171875 AND Distance&lt;=500,308837890625 AND Distance&gt;341,0556640625</v>
      </c>
      <c r="BM413"/>
      <c r="BN413"/>
      <c r="BO413"/>
    </row>
    <row r="414" spans="1:67">
      <c r="A414" s="15">
        <v>411</v>
      </c>
      <c r="B414" s="15">
        <v>-2</v>
      </c>
      <c r="C414" s="15">
        <v>-8192</v>
      </c>
      <c r="D414" s="15">
        <f t="shared" si="318"/>
        <v>-1</v>
      </c>
      <c r="E414" s="15">
        <f t="shared" si="319"/>
        <v>0</v>
      </c>
      <c r="F414" s="15">
        <f t="shared" si="320"/>
        <v>-1</v>
      </c>
      <c r="G414" s="15">
        <v>-1</v>
      </c>
      <c r="H414" s="15">
        <v>-1</v>
      </c>
      <c r="I414" s="15">
        <v>410</v>
      </c>
      <c r="J414" s="15">
        <v>9</v>
      </c>
      <c r="K414" s="15">
        <v>906</v>
      </c>
      <c r="L414" s="15">
        <v>1092</v>
      </c>
      <c r="M414" s="15">
        <f t="shared" si="321"/>
        <v>0.2666015625</v>
      </c>
      <c r="O414" s="86">
        <f t="shared" si="322"/>
        <v>906</v>
      </c>
      <c r="P414" s="86">
        <f t="shared" si="323"/>
        <v>0.333251953125</v>
      </c>
      <c r="Q414" s="86">
        <f t="shared" si="324"/>
        <v>720</v>
      </c>
      <c r="R414" s="86" t="b">
        <f t="shared" si="325"/>
        <v>0</v>
      </c>
      <c r="S414" s="86" t="str">
        <f t="shared" si="326"/>
        <v>Dummy Node</v>
      </c>
      <c r="T414" s="86" t="str">
        <f t="shared" si="327"/>
        <v>N/A</v>
      </c>
      <c r="U414" s="86" t="str">
        <f t="shared" si="328"/>
        <v>N/A</v>
      </c>
      <c r="V414" s="86">
        <f t="shared" si="329"/>
        <v>487</v>
      </c>
      <c r="W414" s="86" t="b">
        <f t="shared" si="330"/>
        <v>0</v>
      </c>
      <c r="X414" s="86" t="str">
        <f t="shared" si="331"/>
        <v>Dummy Node</v>
      </c>
      <c r="Y414" s="86" t="str">
        <f t="shared" si="332"/>
        <v>N/A</v>
      </c>
      <c r="Z414" s="86" t="str">
        <f t="shared" si="333"/>
        <v>N/A</v>
      </c>
      <c r="AA414" s="86">
        <f t="shared" si="334"/>
        <v>120</v>
      </c>
      <c r="AB414" s="86" t="b">
        <f t="shared" si="335"/>
        <v>1</v>
      </c>
      <c r="AC414" s="86" t="str">
        <f t="shared" si="336"/>
        <v>Dummy Node</v>
      </c>
      <c r="AD414" s="86" t="str">
        <f t="shared" si="337"/>
        <v>N/A</v>
      </c>
      <c r="AE414" s="86" t="str">
        <f t="shared" si="338"/>
        <v>N/A</v>
      </c>
      <c r="AF414" s="86">
        <f t="shared" si="339"/>
        <v>42</v>
      </c>
      <c r="AG414" s="86" t="b">
        <f t="shared" si="340"/>
        <v>0</v>
      </c>
      <c r="AH414" s="86" t="str">
        <f t="shared" si="341"/>
        <v>GEBR</v>
      </c>
      <c r="AI414" s="86" t="str">
        <f t="shared" si="342"/>
        <v>&gt;</v>
      </c>
      <c r="AJ414" s="86">
        <f t="shared" si="343"/>
        <v>0.85498046875</v>
      </c>
      <c r="AK414" s="86">
        <f t="shared" si="344"/>
        <v>40</v>
      </c>
      <c r="AL414" s="86" t="b">
        <f t="shared" si="345"/>
        <v>0</v>
      </c>
      <c r="AM414" s="86" t="str">
        <f t="shared" si="346"/>
        <v>GEBR</v>
      </c>
      <c r="AN414" s="86" t="str">
        <f t="shared" si="347"/>
        <v>&gt;</v>
      </c>
      <c r="AO414" s="86">
        <f t="shared" si="348"/>
        <v>0.715087890625</v>
      </c>
      <c r="AP414" s="86">
        <f t="shared" si="349"/>
        <v>9</v>
      </c>
      <c r="AQ414" s="86" t="b">
        <f t="shared" si="350"/>
        <v>0</v>
      </c>
      <c r="AR414" s="86" t="str">
        <f t="shared" si="351"/>
        <v>Speed</v>
      </c>
      <c r="AS414" s="86" t="str">
        <f t="shared" si="352"/>
        <v>&gt;</v>
      </c>
      <c r="AT414" s="86">
        <f t="shared" si="353"/>
        <v>19.8076171875</v>
      </c>
      <c r="AU414" s="86">
        <f t="shared" si="354"/>
        <v>7</v>
      </c>
      <c r="AV414" s="86" t="b">
        <f t="shared" si="355"/>
        <v>1</v>
      </c>
      <c r="AW414" s="86" t="str">
        <f t="shared" si="356"/>
        <v>Speed</v>
      </c>
      <c r="AX414" s="86" t="str">
        <f t="shared" si="357"/>
        <v>&lt;=</v>
      </c>
      <c r="AY414" s="86">
        <f t="shared" si="358"/>
        <v>21.949951171875</v>
      </c>
      <c r="AZ414" s="86">
        <f t="shared" si="359"/>
        <v>2</v>
      </c>
      <c r="BA414" s="86" t="b">
        <f t="shared" si="360"/>
        <v>1</v>
      </c>
      <c r="BB414" s="86" t="str">
        <f t="shared" si="361"/>
        <v>Distance</v>
      </c>
      <c r="BC414" s="86" t="str">
        <f t="shared" si="362"/>
        <v>&lt;=</v>
      </c>
      <c r="BD414" s="86">
        <f t="shared" si="363"/>
        <v>500.308837890625</v>
      </c>
      <c r="BE414" s="86">
        <f t="shared" si="364"/>
        <v>0</v>
      </c>
      <c r="BF414" s="86" t="b">
        <f t="shared" si="365"/>
        <v>0</v>
      </c>
      <c r="BG414" s="86" t="str">
        <f t="shared" si="366"/>
        <v>Distance</v>
      </c>
      <c r="BH414" s="86" t="str">
        <f t="shared" si="367"/>
        <v>&gt;</v>
      </c>
      <c r="BI414" s="86">
        <f t="shared" si="368"/>
        <v>341.0556640625</v>
      </c>
      <c r="BJ414" s="15">
        <f t="shared" si="369"/>
        <v>0</v>
      </c>
      <c r="BK414" s="15" t="str">
        <f t="shared" si="370"/>
        <v>GEBR&gt;0,85498046875 AND GEBR&gt;0,715087890625 AND Speed&gt;19,8076171875 AND Speed&lt;=21,949951171875 AND Distance&lt;=500,308837890625 AND Distance&gt;341,0556640625</v>
      </c>
      <c r="BM414"/>
      <c r="BN414"/>
      <c r="BO414"/>
    </row>
    <row r="415" spans="1:67">
      <c r="A415" s="15">
        <v>412</v>
      </c>
      <c r="B415" s="15">
        <v>-2</v>
      </c>
      <c r="C415" s="15">
        <v>-8192</v>
      </c>
      <c r="D415" s="15">
        <f t="shared" si="318"/>
        <v>-1</v>
      </c>
      <c r="E415" s="15">
        <f t="shared" si="319"/>
        <v>0</v>
      </c>
      <c r="F415" s="15">
        <f t="shared" si="320"/>
        <v>-1</v>
      </c>
      <c r="G415" s="15">
        <v>-1</v>
      </c>
      <c r="H415" s="15">
        <v>-1</v>
      </c>
      <c r="I415" s="15">
        <v>410</v>
      </c>
      <c r="J415" s="15">
        <v>9</v>
      </c>
      <c r="K415" s="15">
        <v>907</v>
      </c>
      <c r="L415" s="15">
        <v>683</v>
      </c>
      <c r="M415" s="15">
        <f t="shared" si="321"/>
        <v>0.166748046875</v>
      </c>
      <c r="O415" s="86">
        <f t="shared" si="322"/>
        <v>907</v>
      </c>
      <c r="P415" s="86">
        <f t="shared" si="323"/>
        <v>0.333251953125</v>
      </c>
      <c r="Q415" s="86">
        <f t="shared" si="324"/>
        <v>721</v>
      </c>
      <c r="R415" s="86" t="b">
        <f t="shared" si="325"/>
        <v>1</v>
      </c>
      <c r="S415" s="86" t="str">
        <f t="shared" si="326"/>
        <v>Dummy Node</v>
      </c>
      <c r="T415" s="86" t="str">
        <f t="shared" si="327"/>
        <v>N/A</v>
      </c>
      <c r="U415" s="86" t="str">
        <f t="shared" si="328"/>
        <v>N/A</v>
      </c>
      <c r="V415" s="86">
        <f t="shared" si="329"/>
        <v>488</v>
      </c>
      <c r="W415" s="86" t="b">
        <f t="shared" si="330"/>
        <v>1</v>
      </c>
      <c r="X415" s="86" t="str">
        <f t="shared" si="331"/>
        <v>Dummy Node</v>
      </c>
      <c r="Y415" s="86" t="str">
        <f t="shared" si="332"/>
        <v>N/A</v>
      </c>
      <c r="Z415" s="86" t="str">
        <f t="shared" si="333"/>
        <v>N/A</v>
      </c>
      <c r="AA415" s="86">
        <f t="shared" si="334"/>
        <v>120</v>
      </c>
      <c r="AB415" s="86" t="b">
        <f t="shared" si="335"/>
        <v>0</v>
      </c>
      <c r="AC415" s="86" t="str">
        <f t="shared" si="336"/>
        <v>Dummy Node</v>
      </c>
      <c r="AD415" s="86" t="str">
        <f t="shared" si="337"/>
        <v>N/A</v>
      </c>
      <c r="AE415" s="86" t="str">
        <f t="shared" si="338"/>
        <v>N/A</v>
      </c>
      <c r="AF415" s="86">
        <f t="shared" si="339"/>
        <v>42</v>
      </c>
      <c r="AG415" s="86" t="b">
        <f t="shared" si="340"/>
        <v>0</v>
      </c>
      <c r="AH415" s="86" t="str">
        <f t="shared" si="341"/>
        <v>GEBR</v>
      </c>
      <c r="AI415" s="86" t="str">
        <f t="shared" si="342"/>
        <v>&gt;</v>
      </c>
      <c r="AJ415" s="86">
        <f t="shared" si="343"/>
        <v>0.85498046875</v>
      </c>
      <c r="AK415" s="86">
        <f t="shared" si="344"/>
        <v>40</v>
      </c>
      <c r="AL415" s="86" t="b">
        <f t="shared" si="345"/>
        <v>0</v>
      </c>
      <c r="AM415" s="86" t="str">
        <f t="shared" si="346"/>
        <v>GEBR</v>
      </c>
      <c r="AN415" s="86" t="str">
        <f t="shared" si="347"/>
        <v>&gt;</v>
      </c>
      <c r="AO415" s="86">
        <f t="shared" si="348"/>
        <v>0.715087890625</v>
      </c>
      <c r="AP415" s="86">
        <f t="shared" si="349"/>
        <v>9</v>
      </c>
      <c r="AQ415" s="86" t="b">
        <f t="shared" si="350"/>
        <v>0</v>
      </c>
      <c r="AR415" s="86" t="str">
        <f t="shared" si="351"/>
        <v>Speed</v>
      </c>
      <c r="AS415" s="86" t="str">
        <f t="shared" si="352"/>
        <v>&gt;</v>
      </c>
      <c r="AT415" s="86">
        <f t="shared" si="353"/>
        <v>19.8076171875</v>
      </c>
      <c r="AU415" s="86">
        <f t="shared" si="354"/>
        <v>7</v>
      </c>
      <c r="AV415" s="86" t="b">
        <f t="shared" si="355"/>
        <v>1</v>
      </c>
      <c r="AW415" s="86" t="str">
        <f t="shared" si="356"/>
        <v>Speed</v>
      </c>
      <c r="AX415" s="86" t="str">
        <f t="shared" si="357"/>
        <v>&lt;=</v>
      </c>
      <c r="AY415" s="86">
        <f t="shared" si="358"/>
        <v>21.949951171875</v>
      </c>
      <c r="AZ415" s="86">
        <f t="shared" si="359"/>
        <v>2</v>
      </c>
      <c r="BA415" s="86" t="b">
        <f t="shared" si="360"/>
        <v>1</v>
      </c>
      <c r="BB415" s="86" t="str">
        <f t="shared" si="361"/>
        <v>Distance</v>
      </c>
      <c r="BC415" s="86" t="str">
        <f t="shared" si="362"/>
        <v>&lt;=</v>
      </c>
      <c r="BD415" s="86">
        <f t="shared" si="363"/>
        <v>500.308837890625</v>
      </c>
      <c r="BE415" s="86">
        <f t="shared" si="364"/>
        <v>0</v>
      </c>
      <c r="BF415" s="86" t="b">
        <f t="shared" si="365"/>
        <v>0</v>
      </c>
      <c r="BG415" s="86" t="str">
        <f t="shared" si="366"/>
        <v>Distance</v>
      </c>
      <c r="BH415" s="86" t="str">
        <f t="shared" si="367"/>
        <v>&gt;</v>
      </c>
      <c r="BI415" s="86">
        <f t="shared" si="368"/>
        <v>341.0556640625</v>
      </c>
      <c r="BJ415" s="15">
        <f t="shared" si="369"/>
        <v>0</v>
      </c>
      <c r="BK415" s="15" t="str">
        <f t="shared" si="370"/>
        <v>GEBR&gt;0,85498046875 AND GEBR&gt;0,715087890625 AND Speed&gt;19,8076171875 AND Speed&lt;=21,949951171875 AND Distance&lt;=500,308837890625 AND Distance&gt;341,0556640625</v>
      </c>
      <c r="BM415"/>
      <c r="BN415"/>
      <c r="BO415"/>
    </row>
    <row r="416" spans="1:67">
      <c r="A416" s="15">
        <v>413</v>
      </c>
      <c r="B416" s="15">
        <v>-2</v>
      </c>
      <c r="C416" s="15">
        <v>-8192</v>
      </c>
      <c r="D416" s="15">
        <f t="shared" si="318"/>
        <v>-1</v>
      </c>
      <c r="E416" s="15">
        <f t="shared" si="319"/>
        <v>0</v>
      </c>
      <c r="F416" s="15">
        <f t="shared" si="320"/>
        <v>-1</v>
      </c>
      <c r="G416" s="15">
        <v>-1</v>
      </c>
      <c r="H416" s="15">
        <v>-1</v>
      </c>
      <c r="I416" s="15">
        <v>409</v>
      </c>
      <c r="J416" s="15">
        <v>9</v>
      </c>
      <c r="K416" s="15">
        <v>908</v>
      </c>
      <c r="L416" s="15">
        <v>0</v>
      </c>
      <c r="M416" s="15">
        <f t="shared" si="321"/>
        <v>0</v>
      </c>
      <c r="O416" s="86">
        <f t="shared" si="322"/>
        <v>908</v>
      </c>
      <c r="P416" s="86">
        <f t="shared" si="323"/>
        <v>0.333251953125</v>
      </c>
      <c r="Q416" s="86">
        <f t="shared" si="324"/>
        <v>721</v>
      </c>
      <c r="R416" s="86" t="b">
        <f t="shared" si="325"/>
        <v>0</v>
      </c>
      <c r="S416" s="86" t="str">
        <f t="shared" si="326"/>
        <v>Dummy Node</v>
      </c>
      <c r="T416" s="86" t="str">
        <f t="shared" si="327"/>
        <v>N/A</v>
      </c>
      <c r="U416" s="86" t="str">
        <f t="shared" si="328"/>
        <v>N/A</v>
      </c>
      <c r="V416" s="86">
        <f t="shared" si="329"/>
        <v>488</v>
      </c>
      <c r="W416" s="86" t="b">
        <f t="shared" si="330"/>
        <v>1</v>
      </c>
      <c r="X416" s="86" t="str">
        <f t="shared" si="331"/>
        <v>Dummy Node</v>
      </c>
      <c r="Y416" s="86" t="str">
        <f t="shared" si="332"/>
        <v>N/A</v>
      </c>
      <c r="Z416" s="86" t="str">
        <f t="shared" si="333"/>
        <v>N/A</v>
      </c>
      <c r="AA416" s="86">
        <f t="shared" si="334"/>
        <v>120</v>
      </c>
      <c r="AB416" s="86" t="b">
        <f t="shared" si="335"/>
        <v>0</v>
      </c>
      <c r="AC416" s="86" t="str">
        <f t="shared" si="336"/>
        <v>Dummy Node</v>
      </c>
      <c r="AD416" s="86" t="str">
        <f t="shared" si="337"/>
        <v>N/A</v>
      </c>
      <c r="AE416" s="86" t="str">
        <f t="shared" si="338"/>
        <v>N/A</v>
      </c>
      <c r="AF416" s="86">
        <f t="shared" si="339"/>
        <v>42</v>
      </c>
      <c r="AG416" s="86" t="b">
        <f t="shared" si="340"/>
        <v>0</v>
      </c>
      <c r="AH416" s="86" t="str">
        <f t="shared" si="341"/>
        <v>GEBR</v>
      </c>
      <c r="AI416" s="86" t="str">
        <f t="shared" si="342"/>
        <v>&gt;</v>
      </c>
      <c r="AJ416" s="86">
        <f t="shared" si="343"/>
        <v>0.85498046875</v>
      </c>
      <c r="AK416" s="86">
        <f t="shared" si="344"/>
        <v>40</v>
      </c>
      <c r="AL416" s="86" t="b">
        <f t="shared" si="345"/>
        <v>0</v>
      </c>
      <c r="AM416" s="86" t="str">
        <f t="shared" si="346"/>
        <v>GEBR</v>
      </c>
      <c r="AN416" s="86" t="str">
        <f t="shared" si="347"/>
        <v>&gt;</v>
      </c>
      <c r="AO416" s="86">
        <f t="shared" si="348"/>
        <v>0.715087890625</v>
      </c>
      <c r="AP416" s="86">
        <f t="shared" si="349"/>
        <v>9</v>
      </c>
      <c r="AQ416" s="86" t="b">
        <f t="shared" si="350"/>
        <v>0</v>
      </c>
      <c r="AR416" s="86" t="str">
        <f t="shared" si="351"/>
        <v>Speed</v>
      </c>
      <c r="AS416" s="86" t="str">
        <f t="shared" si="352"/>
        <v>&gt;</v>
      </c>
      <c r="AT416" s="86">
        <f t="shared" si="353"/>
        <v>19.8076171875</v>
      </c>
      <c r="AU416" s="86">
        <f t="shared" si="354"/>
        <v>7</v>
      </c>
      <c r="AV416" s="86" t="b">
        <f t="shared" si="355"/>
        <v>1</v>
      </c>
      <c r="AW416" s="86" t="str">
        <f t="shared" si="356"/>
        <v>Speed</v>
      </c>
      <c r="AX416" s="86" t="str">
        <f t="shared" si="357"/>
        <v>&lt;=</v>
      </c>
      <c r="AY416" s="86">
        <f t="shared" si="358"/>
        <v>21.949951171875</v>
      </c>
      <c r="AZ416" s="86">
        <f t="shared" si="359"/>
        <v>2</v>
      </c>
      <c r="BA416" s="86" t="b">
        <f t="shared" si="360"/>
        <v>1</v>
      </c>
      <c r="BB416" s="86" t="str">
        <f t="shared" si="361"/>
        <v>Distance</v>
      </c>
      <c r="BC416" s="86" t="str">
        <f t="shared" si="362"/>
        <v>&lt;=</v>
      </c>
      <c r="BD416" s="86">
        <f t="shared" si="363"/>
        <v>500.308837890625</v>
      </c>
      <c r="BE416" s="86">
        <f t="shared" si="364"/>
        <v>0</v>
      </c>
      <c r="BF416" s="86" t="b">
        <f t="shared" si="365"/>
        <v>0</v>
      </c>
      <c r="BG416" s="86" t="str">
        <f t="shared" si="366"/>
        <v>Distance</v>
      </c>
      <c r="BH416" s="86" t="str">
        <f t="shared" si="367"/>
        <v>&gt;</v>
      </c>
      <c r="BI416" s="86">
        <f t="shared" si="368"/>
        <v>341.0556640625</v>
      </c>
      <c r="BJ416" s="15">
        <f t="shared" si="369"/>
        <v>0</v>
      </c>
      <c r="BK416" s="15" t="str">
        <f t="shared" si="370"/>
        <v>GEBR&gt;0,85498046875 AND GEBR&gt;0,715087890625 AND Speed&gt;19,8076171875 AND Speed&lt;=21,949951171875 AND Distance&lt;=500,308837890625 AND Distance&gt;341,0556640625</v>
      </c>
      <c r="BM416"/>
      <c r="BN416"/>
      <c r="BO416"/>
    </row>
    <row r="417" spans="1:67">
      <c r="A417" s="15">
        <v>414</v>
      </c>
      <c r="B417" s="15">
        <v>-2</v>
      </c>
      <c r="C417" s="15">
        <v>-8192</v>
      </c>
      <c r="D417" s="15">
        <f t="shared" si="318"/>
        <v>-1</v>
      </c>
      <c r="E417" s="15">
        <f t="shared" si="319"/>
        <v>0</v>
      </c>
      <c r="F417" s="15">
        <f t="shared" si="320"/>
        <v>-1</v>
      </c>
      <c r="G417" s="15">
        <v>-1</v>
      </c>
      <c r="H417" s="15">
        <v>-1</v>
      </c>
      <c r="I417" s="15">
        <v>409</v>
      </c>
      <c r="J417" s="15">
        <v>9</v>
      </c>
      <c r="K417" s="15">
        <v>909</v>
      </c>
      <c r="L417" s="15">
        <v>455</v>
      </c>
      <c r="M417" s="15">
        <f t="shared" si="321"/>
        <v>0.111083984375</v>
      </c>
      <c r="O417" s="86">
        <f t="shared" si="322"/>
        <v>909</v>
      </c>
      <c r="P417" s="86">
        <f t="shared" si="323"/>
        <v>0.333251953125</v>
      </c>
      <c r="Q417" s="86">
        <f t="shared" si="324"/>
        <v>722</v>
      </c>
      <c r="R417" s="86" t="b">
        <f t="shared" si="325"/>
        <v>1</v>
      </c>
      <c r="S417" s="86" t="str">
        <f t="shared" si="326"/>
        <v>Dummy Node</v>
      </c>
      <c r="T417" s="86" t="str">
        <f t="shared" si="327"/>
        <v>N/A</v>
      </c>
      <c r="U417" s="86" t="str">
        <f t="shared" si="328"/>
        <v>N/A</v>
      </c>
      <c r="V417" s="86">
        <f t="shared" si="329"/>
        <v>488</v>
      </c>
      <c r="W417" s="86" t="b">
        <f t="shared" si="330"/>
        <v>0</v>
      </c>
      <c r="X417" s="86" t="str">
        <f t="shared" si="331"/>
        <v>Dummy Node</v>
      </c>
      <c r="Y417" s="86" t="str">
        <f t="shared" si="332"/>
        <v>N/A</v>
      </c>
      <c r="Z417" s="86" t="str">
        <f t="shared" si="333"/>
        <v>N/A</v>
      </c>
      <c r="AA417" s="86">
        <f t="shared" si="334"/>
        <v>120</v>
      </c>
      <c r="AB417" s="86" t="b">
        <f t="shared" si="335"/>
        <v>0</v>
      </c>
      <c r="AC417" s="86" t="str">
        <f t="shared" si="336"/>
        <v>Dummy Node</v>
      </c>
      <c r="AD417" s="86" t="str">
        <f t="shared" si="337"/>
        <v>N/A</v>
      </c>
      <c r="AE417" s="86" t="str">
        <f t="shared" si="338"/>
        <v>N/A</v>
      </c>
      <c r="AF417" s="86">
        <f t="shared" si="339"/>
        <v>42</v>
      </c>
      <c r="AG417" s="86" t="b">
        <f t="shared" si="340"/>
        <v>0</v>
      </c>
      <c r="AH417" s="86" t="str">
        <f t="shared" si="341"/>
        <v>GEBR</v>
      </c>
      <c r="AI417" s="86" t="str">
        <f t="shared" si="342"/>
        <v>&gt;</v>
      </c>
      <c r="AJ417" s="86">
        <f t="shared" si="343"/>
        <v>0.85498046875</v>
      </c>
      <c r="AK417" s="86">
        <f t="shared" si="344"/>
        <v>40</v>
      </c>
      <c r="AL417" s="86" t="b">
        <f t="shared" si="345"/>
        <v>0</v>
      </c>
      <c r="AM417" s="86" t="str">
        <f t="shared" si="346"/>
        <v>GEBR</v>
      </c>
      <c r="AN417" s="86" t="str">
        <f t="shared" si="347"/>
        <v>&gt;</v>
      </c>
      <c r="AO417" s="86">
        <f t="shared" si="348"/>
        <v>0.715087890625</v>
      </c>
      <c r="AP417" s="86">
        <f t="shared" si="349"/>
        <v>9</v>
      </c>
      <c r="AQ417" s="86" t="b">
        <f t="shared" si="350"/>
        <v>0</v>
      </c>
      <c r="AR417" s="86" t="str">
        <f t="shared" si="351"/>
        <v>Speed</v>
      </c>
      <c r="AS417" s="86" t="str">
        <f t="shared" si="352"/>
        <v>&gt;</v>
      </c>
      <c r="AT417" s="86">
        <f t="shared" si="353"/>
        <v>19.8076171875</v>
      </c>
      <c r="AU417" s="86">
        <f t="shared" si="354"/>
        <v>7</v>
      </c>
      <c r="AV417" s="86" t="b">
        <f t="shared" si="355"/>
        <v>1</v>
      </c>
      <c r="AW417" s="86" t="str">
        <f t="shared" si="356"/>
        <v>Speed</v>
      </c>
      <c r="AX417" s="86" t="str">
        <f t="shared" si="357"/>
        <v>&lt;=</v>
      </c>
      <c r="AY417" s="86">
        <f t="shared" si="358"/>
        <v>21.949951171875</v>
      </c>
      <c r="AZ417" s="86">
        <f t="shared" si="359"/>
        <v>2</v>
      </c>
      <c r="BA417" s="86" t="b">
        <f t="shared" si="360"/>
        <v>1</v>
      </c>
      <c r="BB417" s="86" t="str">
        <f t="shared" si="361"/>
        <v>Distance</v>
      </c>
      <c r="BC417" s="86" t="str">
        <f t="shared" si="362"/>
        <v>&lt;=</v>
      </c>
      <c r="BD417" s="86">
        <f t="shared" si="363"/>
        <v>500.308837890625</v>
      </c>
      <c r="BE417" s="86">
        <f t="shared" si="364"/>
        <v>0</v>
      </c>
      <c r="BF417" s="86" t="b">
        <f t="shared" si="365"/>
        <v>0</v>
      </c>
      <c r="BG417" s="86" t="str">
        <f t="shared" si="366"/>
        <v>Distance</v>
      </c>
      <c r="BH417" s="86" t="str">
        <f t="shared" si="367"/>
        <v>&gt;</v>
      </c>
      <c r="BI417" s="86">
        <f t="shared" si="368"/>
        <v>341.0556640625</v>
      </c>
      <c r="BJ417" s="15">
        <f t="shared" si="369"/>
        <v>0</v>
      </c>
      <c r="BK417" s="15" t="str">
        <f t="shared" si="370"/>
        <v>GEBR&gt;0,85498046875 AND GEBR&gt;0,715087890625 AND Speed&gt;19,8076171875 AND Speed&lt;=21,949951171875 AND Distance&lt;=500,308837890625 AND Distance&gt;341,0556640625</v>
      </c>
      <c r="BM417"/>
      <c r="BN417"/>
      <c r="BO417"/>
    </row>
    <row r="418" spans="1:67">
      <c r="A418" s="15">
        <v>415</v>
      </c>
      <c r="B418" s="15">
        <v>-2</v>
      </c>
      <c r="C418" s="15">
        <v>-8192</v>
      </c>
      <c r="D418" s="15">
        <f t="shared" si="318"/>
        <v>-1</v>
      </c>
      <c r="E418" s="15">
        <f t="shared" si="319"/>
        <v>0</v>
      </c>
      <c r="F418" s="15">
        <f t="shared" si="320"/>
        <v>-1</v>
      </c>
      <c r="G418" s="15">
        <v>-1</v>
      </c>
      <c r="H418" s="15">
        <v>-1</v>
      </c>
      <c r="I418" s="15">
        <v>367</v>
      </c>
      <c r="J418" s="15">
        <v>9</v>
      </c>
      <c r="K418" s="15">
        <v>910</v>
      </c>
      <c r="L418" s="15">
        <v>119</v>
      </c>
      <c r="M418" s="15">
        <f t="shared" si="321"/>
        <v>2.9052734375E-2</v>
      </c>
      <c r="O418" s="86">
        <f t="shared" si="322"/>
        <v>910</v>
      </c>
      <c r="P418" s="86">
        <f t="shared" si="323"/>
        <v>0.333251953125</v>
      </c>
      <c r="Q418" s="86">
        <f t="shared" si="324"/>
        <v>722</v>
      </c>
      <c r="R418" s="86" t="b">
        <f t="shared" si="325"/>
        <v>0</v>
      </c>
      <c r="S418" s="86" t="str">
        <f t="shared" si="326"/>
        <v>Dummy Node</v>
      </c>
      <c r="T418" s="86" t="str">
        <f t="shared" si="327"/>
        <v>N/A</v>
      </c>
      <c r="U418" s="86" t="str">
        <f t="shared" si="328"/>
        <v>N/A</v>
      </c>
      <c r="V418" s="86">
        <f t="shared" si="329"/>
        <v>488</v>
      </c>
      <c r="W418" s="86" t="b">
        <f t="shared" si="330"/>
        <v>0</v>
      </c>
      <c r="X418" s="86" t="str">
        <f t="shared" si="331"/>
        <v>Dummy Node</v>
      </c>
      <c r="Y418" s="86" t="str">
        <f t="shared" si="332"/>
        <v>N/A</v>
      </c>
      <c r="Z418" s="86" t="str">
        <f t="shared" si="333"/>
        <v>N/A</v>
      </c>
      <c r="AA418" s="86">
        <f t="shared" si="334"/>
        <v>120</v>
      </c>
      <c r="AB418" s="86" t="b">
        <f t="shared" si="335"/>
        <v>0</v>
      </c>
      <c r="AC418" s="86" t="str">
        <f t="shared" si="336"/>
        <v>Dummy Node</v>
      </c>
      <c r="AD418" s="86" t="str">
        <f t="shared" si="337"/>
        <v>N/A</v>
      </c>
      <c r="AE418" s="86" t="str">
        <f t="shared" si="338"/>
        <v>N/A</v>
      </c>
      <c r="AF418" s="86">
        <f t="shared" si="339"/>
        <v>42</v>
      </c>
      <c r="AG418" s="86" t="b">
        <f t="shared" si="340"/>
        <v>0</v>
      </c>
      <c r="AH418" s="86" t="str">
        <f t="shared" si="341"/>
        <v>GEBR</v>
      </c>
      <c r="AI418" s="86" t="str">
        <f t="shared" si="342"/>
        <v>&gt;</v>
      </c>
      <c r="AJ418" s="86">
        <f t="shared" si="343"/>
        <v>0.85498046875</v>
      </c>
      <c r="AK418" s="86">
        <f t="shared" si="344"/>
        <v>40</v>
      </c>
      <c r="AL418" s="86" t="b">
        <f t="shared" si="345"/>
        <v>0</v>
      </c>
      <c r="AM418" s="86" t="str">
        <f t="shared" si="346"/>
        <v>GEBR</v>
      </c>
      <c r="AN418" s="86" t="str">
        <f t="shared" si="347"/>
        <v>&gt;</v>
      </c>
      <c r="AO418" s="86">
        <f t="shared" si="348"/>
        <v>0.715087890625</v>
      </c>
      <c r="AP418" s="86">
        <f t="shared" si="349"/>
        <v>9</v>
      </c>
      <c r="AQ418" s="86" t="b">
        <f t="shared" si="350"/>
        <v>0</v>
      </c>
      <c r="AR418" s="86" t="str">
        <f t="shared" si="351"/>
        <v>Speed</v>
      </c>
      <c r="AS418" s="86" t="str">
        <f t="shared" si="352"/>
        <v>&gt;</v>
      </c>
      <c r="AT418" s="86">
        <f t="shared" si="353"/>
        <v>19.8076171875</v>
      </c>
      <c r="AU418" s="86">
        <f t="shared" si="354"/>
        <v>7</v>
      </c>
      <c r="AV418" s="86" t="b">
        <f t="shared" si="355"/>
        <v>1</v>
      </c>
      <c r="AW418" s="86" t="str">
        <f t="shared" si="356"/>
        <v>Speed</v>
      </c>
      <c r="AX418" s="86" t="str">
        <f t="shared" si="357"/>
        <v>&lt;=</v>
      </c>
      <c r="AY418" s="86">
        <f t="shared" si="358"/>
        <v>21.949951171875</v>
      </c>
      <c r="AZ418" s="86">
        <f t="shared" si="359"/>
        <v>2</v>
      </c>
      <c r="BA418" s="86" t="b">
        <f t="shared" si="360"/>
        <v>1</v>
      </c>
      <c r="BB418" s="86" t="str">
        <f t="shared" si="361"/>
        <v>Distance</v>
      </c>
      <c r="BC418" s="86" t="str">
        <f t="shared" si="362"/>
        <v>&lt;=</v>
      </c>
      <c r="BD418" s="86">
        <f t="shared" si="363"/>
        <v>500.308837890625</v>
      </c>
      <c r="BE418" s="86">
        <f t="shared" si="364"/>
        <v>0</v>
      </c>
      <c r="BF418" s="86" t="b">
        <f t="shared" si="365"/>
        <v>0</v>
      </c>
      <c r="BG418" s="86" t="str">
        <f t="shared" si="366"/>
        <v>Distance</v>
      </c>
      <c r="BH418" s="86" t="str">
        <f t="shared" si="367"/>
        <v>&gt;</v>
      </c>
      <c r="BI418" s="86">
        <f t="shared" si="368"/>
        <v>341.0556640625</v>
      </c>
      <c r="BJ418" s="15">
        <f t="shared" si="369"/>
        <v>0</v>
      </c>
      <c r="BK418" s="15" t="str">
        <f t="shared" si="370"/>
        <v>GEBR&gt;0,85498046875 AND GEBR&gt;0,715087890625 AND Speed&gt;19,8076171875 AND Speed&lt;=21,949951171875 AND Distance&lt;=500,308837890625 AND Distance&gt;341,0556640625</v>
      </c>
      <c r="BM418"/>
      <c r="BN418"/>
      <c r="BO418"/>
    </row>
    <row r="419" spans="1:67">
      <c r="A419" s="15">
        <v>416</v>
      </c>
      <c r="B419" s="15">
        <v>-2</v>
      </c>
      <c r="C419" s="15">
        <v>-8192</v>
      </c>
      <c r="D419" s="15">
        <f t="shared" si="318"/>
        <v>-1</v>
      </c>
      <c r="E419" s="15">
        <f t="shared" si="319"/>
        <v>0</v>
      </c>
      <c r="F419" s="15">
        <f t="shared" si="320"/>
        <v>-1</v>
      </c>
      <c r="G419" s="15">
        <v>-1</v>
      </c>
      <c r="H419" s="15">
        <v>-1</v>
      </c>
      <c r="I419" s="15">
        <v>367</v>
      </c>
      <c r="J419" s="15">
        <v>9</v>
      </c>
      <c r="K419" s="15">
        <v>911</v>
      </c>
      <c r="L419" s="15">
        <v>0</v>
      </c>
      <c r="M419" s="15">
        <f t="shared" si="321"/>
        <v>0</v>
      </c>
      <c r="O419" s="86">
        <f t="shared" si="322"/>
        <v>911</v>
      </c>
      <c r="P419" s="86">
        <f t="shared" si="323"/>
        <v>0.13330078125</v>
      </c>
      <c r="Q419" s="86">
        <f t="shared" si="324"/>
        <v>739</v>
      </c>
      <c r="R419" s="86" t="b">
        <f t="shared" si="325"/>
        <v>1</v>
      </c>
      <c r="S419" s="86" t="str">
        <f t="shared" si="326"/>
        <v>Dummy Node</v>
      </c>
      <c r="T419" s="86" t="str">
        <f t="shared" si="327"/>
        <v>N/A</v>
      </c>
      <c r="U419" s="86" t="str">
        <f t="shared" si="328"/>
        <v>N/A</v>
      </c>
      <c r="V419" s="86">
        <f t="shared" si="329"/>
        <v>503</v>
      </c>
      <c r="W419" s="86" t="b">
        <f t="shared" si="330"/>
        <v>1</v>
      </c>
      <c r="X419" s="86" t="str">
        <f t="shared" si="331"/>
        <v>Dummy Node</v>
      </c>
      <c r="Y419" s="86" t="str">
        <f t="shared" si="332"/>
        <v>N/A</v>
      </c>
      <c r="Z419" s="86" t="str">
        <f t="shared" si="333"/>
        <v>N/A</v>
      </c>
      <c r="AA419" s="86">
        <f t="shared" si="334"/>
        <v>179</v>
      </c>
      <c r="AB419" s="86" t="b">
        <f t="shared" si="335"/>
        <v>1</v>
      </c>
      <c r="AC419" s="86" t="str">
        <f t="shared" si="336"/>
        <v>Dummy Node</v>
      </c>
      <c r="AD419" s="86" t="str">
        <f t="shared" si="337"/>
        <v>N/A</v>
      </c>
      <c r="AE419" s="86" t="str">
        <f t="shared" si="338"/>
        <v>N/A</v>
      </c>
      <c r="AF419" s="86">
        <f t="shared" si="339"/>
        <v>35</v>
      </c>
      <c r="AG419" s="86" t="b">
        <f t="shared" si="340"/>
        <v>1</v>
      </c>
      <c r="AH419" s="86" t="str">
        <f t="shared" si="341"/>
        <v>Distance</v>
      </c>
      <c r="AI419" s="86" t="str">
        <f t="shared" si="342"/>
        <v>&lt;=</v>
      </c>
      <c r="AJ419" s="86">
        <f t="shared" si="343"/>
        <v>349.830810546875</v>
      </c>
      <c r="AK419" s="86">
        <f t="shared" si="344"/>
        <v>12</v>
      </c>
      <c r="AL419" s="86" t="b">
        <f t="shared" si="345"/>
        <v>1</v>
      </c>
      <c r="AM419" s="86" t="str">
        <f t="shared" si="346"/>
        <v>Speed</v>
      </c>
      <c r="AN419" s="86" t="str">
        <f t="shared" si="347"/>
        <v>&lt;=</v>
      </c>
      <c r="AO419" s="86">
        <f t="shared" si="348"/>
        <v>26.012939453125</v>
      </c>
      <c r="AP419" s="86">
        <f t="shared" si="349"/>
        <v>10</v>
      </c>
      <c r="AQ419" s="86" t="b">
        <f t="shared" si="350"/>
        <v>0</v>
      </c>
      <c r="AR419" s="86" t="str">
        <f t="shared" si="351"/>
        <v>GEBR</v>
      </c>
      <c r="AS419" s="86" t="str">
        <f t="shared" si="352"/>
        <v>&gt;</v>
      </c>
      <c r="AT419" s="86">
        <f t="shared" si="353"/>
        <v>1.046142578125</v>
      </c>
      <c r="AU419" s="86">
        <f t="shared" si="354"/>
        <v>7</v>
      </c>
      <c r="AV419" s="86" t="b">
        <f t="shared" si="355"/>
        <v>0</v>
      </c>
      <c r="AW419" s="86" t="str">
        <f t="shared" si="356"/>
        <v>Speed</v>
      </c>
      <c r="AX419" s="86" t="str">
        <f t="shared" si="357"/>
        <v>&gt;</v>
      </c>
      <c r="AY419" s="86">
        <f t="shared" si="358"/>
        <v>21.949951171875</v>
      </c>
      <c r="AZ419" s="86">
        <f t="shared" si="359"/>
        <v>2</v>
      </c>
      <c r="BA419" s="86" t="b">
        <f t="shared" si="360"/>
        <v>1</v>
      </c>
      <c r="BB419" s="86" t="str">
        <f t="shared" si="361"/>
        <v>Distance</v>
      </c>
      <c r="BC419" s="86" t="str">
        <f t="shared" si="362"/>
        <v>&lt;=</v>
      </c>
      <c r="BD419" s="86">
        <f t="shared" si="363"/>
        <v>500.308837890625</v>
      </c>
      <c r="BE419" s="86">
        <f t="shared" si="364"/>
        <v>0</v>
      </c>
      <c r="BF419" s="86" t="b">
        <f t="shared" si="365"/>
        <v>0</v>
      </c>
      <c r="BG419" s="86" t="str">
        <f t="shared" si="366"/>
        <v>Distance</v>
      </c>
      <c r="BH419" s="86" t="str">
        <f t="shared" si="367"/>
        <v>&gt;</v>
      </c>
      <c r="BI419" s="86">
        <f t="shared" si="368"/>
        <v>341.0556640625</v>
      </c>
      <c r="BJ419" s="15">
        <f t="shared" si="369"/>
        <v>1</v>
      </c>
      <c r="BK419" s="15" t="str">
        <f t="shared" si="370"/>
        <v>Distance&lt;=349,830810546875 AND Speed&lt;=26,012939453125 AND GEBR&gt;1,046142578125 AND Speed&gt;21,949951171875 AND Distance&lt;=500,308837890625 AND Distance&gt;341,0556640625</v>
      </c>
      <c r="BM419"/>
      <c r="BN419"/>
      <c r="BO419"/>
    </row>
    <row r="420" spans="1:67">
      <c r="A420" s="15">
        <v>417</v>
      </c>
      <c r="B420" s="15">
        <v>-2</v>
      </c>
      <c r="C420" s="15">
        <v>-8192</v>
      </c>
      <c r="D420" s="15">
        <f t="shared" si="318"/>
        <v>-1</v>
      </c>
      <c r="E420" s="15">
        <f t="shared" si="319"/>
        <v>0</v>
      </c>
      <c r="F420" s="15">
        <f t="shared" si="320"/>
        <v>-1</v>
      </c>
      <c r="G420" s="15">
        <v>653</v>
      </c>
      <c r="H420" s="15">
        <v>654</v>
      </c>
      <c r="I420" s="15">
        <v>39</v>
      </c>
      <c r="J420" s="15">
        <v>5</v>
      </c>
      <c r="K420" s="15">
        <v>912</v>
      </c>
      <c r="L420" s="15">
        <v>1365</v>
      </c>
      <c r="M420" s="15">
        <f t="shared" si="321"/>
        <v>0.333251953125</v>
      </c>
      <c r="O420" s="86">
        <f t="shared" si="322"/>
        <v>912</v>
      </c>
      <c r="P420" s="86">
        <f t="shared" si="323"/>
        <v>0.13330078125</v>
      </c>
      <c r="Q420" s="86">
        <f t="shared" si="324"/>
        <v>739</v>
      </c>
      <c r="R420" s="86" t="b">
        <f t="shared" si="325"/>
        <v>0</v>
      </c>
      <c r="S420" s="86" t="str">
        <f t="shared" si="326"/>
        <v>Dummy Node</v>
      </c>
      <c r="T420" s="86" t="str">
        <f t="shared" si="327"/>
        <v>N/A</v>
      </c>
      <c r="U420" s="86" t="str">
        <f t="shared" si="328"/>
        <v>N/A</v>
      </c>
      <c r="V420" s="86">
        <f t="shared" si="329"/>
        <v>503</v>
      </c>
      <c r="W420" s="86" t="b">
        <f t="shared" si="330"/>
        <v>1</v>
      </c>
      <c r="X420" s="86" t="str">
        <f t="shared" si="331"/>
        <v>Dummy Node</v>
      </c>
      <c r="Y420" s="86" t="str">
        <f t="shared" si="332"/>
        <v>N/A</v>
      </c>
      <c r="Z420" s="86" t="str">
        <f t="shared" si="333"/>
        <v>N/A</v>
      </c>
      <c r="AA420" s="86">
        <f t="shared" si="334"/>
        <v>179</v>
      </c>
      <c r="AB420" s="86" t="b">
        <f t="shared" si="335"/>
        <v>1</v>
      </c>
      <c r="AC420" s="86" t="str">
        <f t="shared" si="336"/>
        <v>Dummy Node</v>
      </c>
      <c r="AD420" s="86" t="str">
        <f t="shared" si="337"/>
        <v>N/A</v>
      </c>
      <c r="AE420" s="86" t="str">
        <f t="shared" si="338"/>
        <v>N/A</v>
      </c>
      <c r="AF420" s="86">
        <f t="shared" si="339"/>
        <v>35</v>
      </c>
      <c r="AG420" s="86" t="b">
        <f t="shared" si="340"/>
        <v>1</v>
      </c>
      <c r="AH420" s="86" t="str">
        <f t="shared" si="341"/>
        <v>Distance</v>
      </c>
      <c r="AI420" s="86" t="str">
        <f t="shared" si="342"/>
        <v>&lt;=</v>
      </c>
      <c r="AJ420" s="86">
        <f t="shared" si="343"/>
        <v>349.830810546875</v>
      </c>
      <c r="AK420" s="86">
        <f t="shared" si="344"/>
        <v>12</v>
      </c>
      <c r="AL420" s="86" t="b">
        <f t="shared" si="345"/>
        <v>1</v>
      </c>
      <c r="AM420" s="86" t="str">
        <f t="shared" si="346"/>
        <v>Speed</v>
      </c>
      <c r="AN420" s="86" t="str">
        <f t="shared" si="347"/>
        <v>&lt;=</v>
      </c>
      <c r="AO420" s="86">
        <f t="shared" si="348"/>
        <v>26.012939453125</v>
      </c>
      <c r="AP420" s="86">
        <f t="shared" si="349"/>
        <v>10</v>
      </c>
      <c r="AQ420" s="86" t="b">
        <f t="shared" si="350"/>
        <v>0</v>
      </c>
      <c r="AR420" s="86" t="str">
        <f t="shared" si="351"/>
        <v>GEBR</v>
      </c>
      <c r="AS420" s="86" t="str">
        <f t="shared" si="352"/>
        <v>&gt;</v>
      </c>
      <c r="AT420" s="86">
        <f t="shared" si="353"/>
        <v>1.046142578125</v>
      </c>
      <c r="AU420" s="86">
        <f t="shared" si="354"/>
        <v>7</v>
      </c>
      <c r="AV420" s="86" t="b">
        <f t="shared" si="355"/>
        <v>0</v>
      </c>
      <c r="AW420" s="86" t="str">
        <f t="shared" si="356"/>
        <v>Speed</v>
      </c>
      <c r="AX420" s="86" t="str">
        <f t="shared" si="357"/>
        <v>&gt;</v>
      </c>
      <c r="AY420" s="86">
        <f t="shared" si="358"/>
        <v>21.949951171875</v>
      </c>
      <c r="AZ420" s="86">
        <f t="shared" si="359"/>
        <v>2</v>
      </c>
      <c r="BA420" s="86" t="b">
        <f t="shared" si="360"/>
        <v>1</v>
      </c>
      <c r="BB420" s="86" t="str">
        <f t="shared" si="361"/>
        <v>Distance</v>
      </c>
      <c r="BC420" s="86" t="str">
        <f t="shared" si="362"/>
        <v>&lt;=</v>
      </c>
      <c r="BD420" s="86">
        <f t="shared" si="363"/>
        <v>500.308837890625</v>
      </c>
      <c r="BE420" s="86">
        <f t="shared" si="364"/>
        <v>0</v>
      </c>
      <c r="BF420" s="86" t="b">
        <f t="shared" si="365"/>
        <v>0</v>
      </c>
      <c r="BG420" s="86" t="str">
        <f t="shared" si="366"/>
        <v>Distance</v>
      </c>
      <c r="BH420" s="86" t="str">
        <f t="shared" si="367"/>
        <v>&gt;</v>
      </c>
      <c r="BI420" s="86">
        <f t="shared" si="368"/>
        <v>341.0556640625</v>
      </c>
      <c r="BJ420" s="15">
        <f t="shared" si="369"/>
        <v>1</v>
      </c>
      <c r="BK420" s="15" t="str">
        <f t="shared" si="370"/>
        <v>Distance&lt;=349,830810546875 AND Speed&lt;=26,012939453125 AND GEBR&gt;1,046142578125 AND Speed&gt;21,949951171875 AND Distance&lt;=500,308837890625 AND Distance&gt;341,0556640625</v>
      </c>
      <c r="BM420"/>
      <c r="BN420"/>
      <c r="BO420"/>
    </row>
    <row r="421" spans="1:67">
      <c r="A421" s="15">
        <v>418</v>
      </c>
      <c r="B421" s="15">
        <v>2</v>
      </c>
      <c r="C421" s="15">
        <v>2929</v>
      </c>
      <c r="D421" s="15">
        <f t="shared" si="318"/>
        <v>0</v>
      </c>
      <c r="E421" s="15">
        <f t="shared" si="319"/>
        <v>2929</v>
      </c>
      <c r="F421" s="15">
        <f t="shared" si="320"/>
        <v>0.715087890625</v>
      </c>
      <c r="G421" s="15">
        <v>419</v>
      </c>
      <c r="H421" s="15">
        <v>420</v>
      </c>
      <c r="I421" s="15">
        <v>39</v>
      </c>
      <c r="J421" s="15">
        <v>5</v>
      </c>
      <c r="K421" s="15">
        <v>913</v>
      </c>
      <c r="L421" s="15">
        <v>1329</v>
      </c>
      <c r="M421" s="15">
        <f t="shared" si="321"/>
        <v>0.324462890625</v>
      </c>
      <c r="O421" s="86">
        <f t="shared" si="322"/>
        <v>913</v>
      </c>
      <c r="P421" s="86">
        <f t="shared" si="323"/>
        <v>0.13330078125</v>
      </c>
      <c r="Q421" s="86">
        <f t="shared" si="324"/>
        <v>740</v>
      </c>
      <c r="R421" s="86" t="b">
        <f t="shared" si="325"/>
        <v>1</v>
      </c>
      <c r="S421" s="86" t="str">
        <f t="shared" si="326"/>
        <v>Dummy Node</v>
      </c>
      <c r="T421" s="86" t="str">
        <f t="shared" si="327"/>
        <v>N/A</v>
      </c>
      <c r="U421" s="86" t="str">
        <f t="shared" si="328"/>
        <v>N/A</v>
      </c>
      <c r="V421" s="86">
        <f t="shared" si="329"/>
        <v>503</v>
      </c>
      <c r="W421" s="86" t="b">
        <f t="shared" si="330"/>
        <v>0</v>
      </c>
      <c r="X421" s="86" t="str">
        <f t="shared" si="331"/>
        <v>Dummy Node</v>
      </c>
      <c r="Y421" s="86" t="str">
        <f t="shared" si="332"/>
        <v>N/A</v>
      </c>
      <c r="Z421" s="86" t="str">
        <f t="shared" si="333"/>
        <v>N/A</v>
      </c>
      <c r="AA421" s="86">
        <f t="shared" si="334"/>
        <v>179</v>
      </c>
      <c r="AB421" s="86" t="b">
        <f t="shared" si="335"/>
        <v>1</v>
      </c>
      <c r="AC421" s="86" t="str">
        <f t="shared" si="336"/>
        <v>Dummy Node</v>
      </c>
      <c r="AD421" s="86" t="str">
        <f t="shared" si="337"/>
        <v>N/A</v>
      </c>
      <c r="AE421" s="86" t="str">
        <f t="shared" si="338"/>
        <v>N/A</v>
      </c>
      <c r="AF421" s="86">
        <f t="shared" si="339"/>
        <v>35</v>
      </c>
      <c r="AG421" s="86" t="b">
        <f t="shared" si="340"/>
        <v>1</v>
      </c>
      <c r="AH421" s="86" t="str">
        <f t="shared" si="341"/>
        <v>Distance</v>
      </c>
      <c r="AI421" s="86" t="str">
        <f t="shared" si="342"/>
        <v>&lt;=</v>
      </c>
      <c r="AJ421" s="86">
        <f t="shared" si="343"/>
        <v>349.830810546875</v>
      </c>
      <c r="AK421" s="86">
        <f t="shared" si="344"/>
        <v>12</v>
      </c>
      <c r="AL421" s="86" t="b">
        <f t="shared" si="345"/>
        <v>1</v>
      </c>
      <c r="AM421" s="86" t="str">
        <f t="shared" si="346"/>
        <v>Speed</v>
      </c>
      <c r="AN421" s="86" t="str">
        <f t="shared" si="347"/>
        <v>&lt;=</v>
      </c>
      <c r="AO421" s="86">
        <f t="shared" si="348"/>
        <v>26.012939453125</v>
      </c>
      <c r="AP421" s="86">
        <f t="shared" si="349"/>
        <v>10</v>
      </c>
      <c r="AQ421" s="86" t="b">
        <f t="shared" si="350"/>
        <v>0</v>
      </c>
      <c r="AR421" s="86" t="str">
        <f t="shared" si="351"/>
        <v>GEBR</v>
      </c>
      <c r="AS421" s="86" t="str">
        <f t="shared" si="352"/>
        <v>&gt;</v>
      </c>
      <c r="AT421" s="86">
        <f t="shared" si="353"/>
        <v>1.046142578125</v>
      </c>
      <c r="AU421" s="86">
        <f t="shared" si="354"/>
        <v>7</v>
      </c>
      <c r="AV421" s="86" t="b">
        <f t="shared" si="355"/>
        <v>0</v>
      </c>
      <c r="AW421" s="86" t="str">
        <f t="shared" si="356"/>
        <v>Speed</v>
      </c>
      <c r="AX421" s="86" t="str">
        <f t="shared" si="357"/>
        <v>&gt;</v>
      </c>
      <c r="AY421" s="86">
        <f t="shared" si="358"/>
        <v>21.949951171875</v>
      </c>
      <c r="AZ421" s="86">
        <f t="shared" si="359"/>
        <v>2</v>
      </c>
      <c r="BA421" s="86" t="b">
        <f t="shared" si="360"/>
        <v>1</v>
      </c>
      <c r="BB421" s="86" t="str">
        <f t="shared" si="361"/>
        <v>Distance</v>
      </c>
      <c r="BC421" s="86" t="str">
        <f t="shared" si="362"/>
        <v>&lt;=</v>
      </c>
      <c r="BD421" s="86">
        <f t="shared" si="363"/>
        <v>500.308837890625</v>
      </c>
      <c r="BE421" s="86">
        <f t="shared" si="364"/>
        <v>0</v>
      </c>
      <c r="BF421" s="86" t="b">
        <f t="shared" si="365"/>
        <v>0</v>
      </c>
      <c r="BG421" s="86" t="str">
        <f t="shared" si="366"/>
        <v>Distance</v>
      </c>
      <c r="BH421" s="86" t="str">
        <f t="shared" si="367"/>
        <v>&gt;</v>
      </c>
      <c r="BI421" s="86">
        <f t="shared" si="368"/>
        <v>341.0556640625</v>
      </c>
      <c r="BJ421" s="15">
        <f t="shared" si="369"/>
        <v>1</v>
      </c>
      <c r="BK421" s="15" t="str">
        <f t="shared" si="370"/>
        <v>Distance&lt;=349,830810546875 AND Speed&lt;=26,012939453125 AND GEBR&gt;1,046142578125 AND Speed&gt;21,949951171875 AND Distance&lt;=500,308837890625 AND Distance&gt;341,0556640625</v>
      </c>
      <c r="BM421"/>
      <c r="BN421"/>
      <c r="BO421"/>
    </row>
    <row r="422" spans="1:67">
      <c r="A422" s="15">
        <v>419</v>
      </c>
      <c r="B422" s="15">
        <v>0</v>
      </c>
      <c r="C422" s="15">
        <v>1555822</v>
      </c>
      <c r="D422" s="15">
        <f t="shared" si="318"/>
        <v>379</v>
      </c>
      <c r="E422" s="15">
        <f t="shared" si="319"/>
        <v>3438</v>
      </c>
      <c r="F422" s="15">
        <f t="shared" si="320"/>
        <v>379.83935546875</v>
      </c>
      <c r="G422" s="15">
        <v>421</v>
      </c>
      <c r="H422" s="15">
        <v>422</v>
      </c>
      <c r="I422" s="15">
        <v>418</v>
      </c>
      <c r="J422" s="15">
        <v>6</v>
      </c>
      <c r="K422" s="15">
        <v>914</v>
      </c>
      <c r="L422" s="15">
        <v>1179</v>
      </c>
      <c r="M422" s="15">
        <f t="shared" si="321"/>
        <v>0.287841796875</v>
      </c>
      <c r="O422" s="86">
        <f t="shared" si="322"/>
        <v>914</v>
      </c>
      <c r="P422" s="86">
        <f t="shared" si="323"/>
        <v>0.13330078125</v>
      </c>
      <c r="Q422" s="86">
        <f t="shared" si="324"/>
        <v>740</v>
      </c>
      <c r="R422" s="86" t="b">
        <f t="shared" si="325"/>
        <v>0</v>
      </c>
      <c r="S422" s="86" t="str">
        <f t="shared" si="326"/>
        <v>Dummy Node</v>
      </c>
      <c r="T422" s="86" t="str">
        <f t="shared" si="327"/>
        <v>N/A</v>
      </c>
      <c r="U422" s="86" t="str">
        <f t="shared" si="328"/>
        <v>N/A</v>
      </c>
      <c r="V422" s="86">
        <f t="shared" si="329"/>
        <v>503</v>
      </c>
      <c r="W422" s="86" t="b">
        <f t="shared" si="330"/>
        <v>0</v>
      </c>
      <c r="X422" s="86" t="str">
        <f t="shared" si="331"/>
        <v>Dummy Node</v>
      </c>
      <c r="Y422" s="86" t="str">
        <f t="shared" si="332"/>
        <v>N/A</v>
      </c>
      <c r="Z422" s="86" t="str">
        <f t="shared" si="333"/>
        <v>N/A</v>
      </c>
      <c r="AA422" s="86">
        <f t="shared" si="334"/>
        <v>179</v>
      </c>
      <c r="AB422" s="86" t="b">
        <f t="shared" si="335"/>
        <v>1</v>
      </c>
      <c r="AC422" s="86" t="str">
        <f t="shared" si="336"/>
        <v>Dummy Node</v>
      </c>
      <c r="AD422" s="86" t="str">
        <f t="shared" si="337"/>
        <v>N/A</v>
      </c>
      <c r="AE422" s="86" t="str">
        <f t="shared" si="338"/>
        <v>N/A</v>
      </c>
      <c r="AF422" s="86">
        <f t="shared" si="339"/>
        <v>35</v>
      </c>
      <c r="AG422" s="86" t="b">
        <f t="shared" si="340"/>
        <v>1</v>
      </c>
      <c r="AH422" s="86" t="str">
        <f t="shared" si="341"/>
        <v>Distance</v>
      </c>
      <c r="AI422" s="86" t="str">
        <f t="shared" si="342"/>
        <v>&lt;=</v>
      </c>
      <c r="AJ422" s="86">
        <f t="shared" si="343"/>
        <v>349.830810546875</v>
      </c>
      <c r="AK422" s="86">
        <f t="shared" si="344"/>
        <v>12</v>
      </c>
      <c r="AL422" s="86" t="b">
        <f t="shared" si="345"/>
        <v>1</v>
      </c>
      <c r="AM422" s="86" t="str">
        <f t="shared" si="346"/>
        <v>Speed</v>
      </c>
      <c r="AN422" s="86" t="str">
        <f t="shared" si="347"/>
        <v>&lt;=</v>
      </c>
      <c r="AO422" s="86">
        <f t="shared" si="348"/>
        <v>26.012939453125</v>
      </c>
      <c r="AP422" s="86">
        <f t="shared" si="349"/>
        <v>10</v>
      </c>
      <c r="AQ422" s="86" t="b">
        <f t="shared" si="350"/>
        <v>0</v>
      </c>
      <c r="AR422" s="86" t="str">
        <f t="shared" si="351"/>
        <v>GEBR</v>
      </c>
      <c r="AS422" s="86" t="str">
        <f t="shared" si="352"/>
        <v>&gt;</v>
      </c>
      <c r="AT422" s="86">
        <f t="shared" si="353"/>
        <v>1.046142578125</v>
      </c>
      <c r="AU422" s="86">
        <f t="shared" si="354"/>
        <v>7</v>
      </c>
      <c r="AV422" s="86" t="b">
        <f t="shared" si="355"/>
        <v>0</v>
      </c>
      <c r="AW422" s="86" t="str">
        <f t="shared" si="356"/>
        <v>Speed</v>
      </c>
      <c r="AX422" s="86" t="str">
        <f t="shared" si="357"/>
        <v>&gt;</v>
      </c>
      <c r="AY422" s="86">
        <f t="shared" si="358"/>
        <v>21.949951171875</v>
      </c>
      <c r="AZ422" s="86">
        <f t="shared" si="359"/>
        <v>2</v>
      </c>
      <c r="BA422" s="86" t="b">
        <f t="shared" si="360"/>
        <v>1</v>
      </c>
      <c r="BB422" s="86" t="str">
        <f t="shared" si="361"/>
        <v>Distance</v>
      </c>
      <c r="BC422" s="86" t="str">
        <f t="shared" si="362"/>
        <v>&lt;=</v>
      </c>
      <c r="BD422" s="86">
        <f t="shared" si="363"/>
        <v>500.308837890625</v>
      </c>
      <c r="BE422" s="86">
        <f t="shared" si="364"/>
        <v>0</v>
      </c>
      <c r="BF422" s="86" t="b">
        <f t="shared" si="365"/>
        <v>0</v>
      </c>
      <c r="BG422" s="86" t="str">
        <f t="shared" si="366"/>
        <v>Distance</v>
      </c>
      <c r="BH422" s="86" t="str">
        <f t="shared" si="367"/>
        <v>&gt;</v>
      </c>
      <c r="BI422" s="86">
        <f t="shared" si="368"/>
        <v>341.0556640625</v>
      </c>
      <c r="BJ422" s="15">
        <f t="shared" si="369"/>
        <v>1</v>
      </c>
      <c r="BK422" s="15" t="str">
        <f t="shared" si="370"/>
        <v>Distance&lt;=349,830810546875 AND Speed&lt;=26,012939453125 AND GEBR&gt;1,046142578125 AND Speed&gt;21,949951171875 AND Distance&lt;=500,308837890625 AND Distance&gt;341,0556640625</v>
      </c>
      <c r="BM422"/>
      <c r="BN422"/>
      <c r="BO422"/>
    </row>
    <row r="423" spans="1:67">
      <c r="A423" s="15">
        <v>420</v>
      </c>
      <c r="B423" s="15">
        <v>-2</v>
      </c>
      <c r="C423" s="15">
        <v>-8192</v>
      </c>
      <c r="D423" s="15">
        <f t="shared" si="318"/>
        <v>-1</v>
      </c>
      <c r="E423" s="15">
        <f t="shared" si="319"/>
        <v>0</v>
      </c>
      <c r="F423" s="15">
        <f t="shared" si="320"/>
        <v>-1</v>
      </c>
      <c r="G423" s="15">
        <v>655</v>
      </c>
      <c r="H423" s="15">
        <v>656</v>
      </c>
      <c r="I423" s="15">
        <v>418</v>
      </c>
      <c r="J423" s="15">
        <v>6</v>
      </c>
      <c r="K423" s="15">
        <v>915</v>
      </c>
      <c r="L423" s="15">
        <v>1365</v>
      </c>
      <c r="M423" s="15">
        <f t="shared" si="321"/>
        <v>0.333251953125</v>
      </c>
      <c r="O423" s="86">
        <f t="shared" si="322"/>
        <v>915</v>
      </c>
      <c r="P423" s="86">
        <f t="shared" si="323"/>
        <v>0.13330078125</v>
      </c>
      <c r="Q423" s="86">
        <f t="shared" si="324"/>
        <v>741</v>
      </c>
      <c r="R423" s="86" t="b">
        <f t="shared" si="325"/>
        <v>1</v>
      </c>
      <c r="S423" s="86" t="str">
        <f t="shared" si="326"/>
        <v>Dummy Node</v>
      </c>
      <c r="T423" s="86" t="str">
        <f t="shared" si="327"/>
        <v>N/A</v>
      </c>
      <c r="U423" s="86" t="str">
        <f t="shared" si="328"/>
        <v>N/A</v>
      </c>
      <c r="V423" s="86">
        <f t="shared" si="329"/>
        <v>504</v>
      </c>
      <c r="W423" s="86" t="b">
        <f t="shared" si="330"/>
        <v>1</v>
      </c>
      <c r="X423" s="86" t="str">
        <f t="shared" si="331"/>
        <v>Dummy Node</v>
      </c>
      <c r="Y423" s="86" t="str">
        <f t="shared" si="332"/>
        <v>N/A</v>
      </c>
      <c r="Z423" s="86" t="str">
        <f t="shared" si="333"/>
        <v>N/A</v>
      </c>
      <c r="AA423" s="86">
        <f t="shared" si="334"/>
        <v>179</v>
      </c>
      <c r="AB423" s="86" t="b">
        <f t="shared" si="335"/>
        <v>0</v>
      </c>
      <c r="AC423" s="86" t="str">
        <f t="shared" si="336"/>
        <v>Dummy Node</v>
      </c>
      <c r="AD423" s="86" t="str">
        <f t="shared" si="337"/>
        <v>N/A</v>
      </c>
      <c r="AE423" s="86" t="str">
        <f t="shared" si="338"/>
        <v>N/A</v>
      </c>
      <c r="AF423" s="86">
        <f t="shared" si="339"/>
        <v>35</v>
      </c>
      <c r="AG423" s="86" t="b">
        <f t="shared" si="340"/>
        <v>1</v>
      </c>
      <c r="AH423" s="86" t="str">
        <f t="shared" si="341"/>
        <v>Distance</v>
      </c>
      <c r="AI423" s="86" t="str">
        <f t="shared" si="342"/>
        <v>&lt;=</v>
      </c>
      <c r="AJ423" s="86">
        <f t="shared" si="343"/>
        <v>349.830810546875</v>
      </c>
      <c r="AK423" s="86">
        <f t="shared" si="344"/>
        <v>12</v>
      </c>
      <c r="AL423" s="86" t="b">
        <f t="shared" si="345"/>
        <v>1</v>
      </c>
      <c r="AM423" s="86" t="str">
        <f t="shared" si="346"/>
        <v>Speed</v>
      </c>
      <c r="AN423" s="86" t="str">
        <f t="shared" si="347"/>
        <v>&lt;=</v>
      </c>
      <c r="AO423" s="86">
        <f t="shared" si="348"/>
        <v>26.012939453125</v>
      </c>
      <c r="AP423" s="86">
        <f t="shared" si="349"/>
        <v>10</v>
      </c>
      <c r="AQ423" s="86" t="b">
        <f t="shared" si="350"/>
        <v>0</v>
      </c>
      <c r="AR423" s="86" t="str">
        <f t="shared" si="351"/>
        <v>GEBR</v>
      </c>
      <c r="AS423" s="86" t="str">
        <f t="shared" si="352"/>
        <v>&gt;</v>
      </c>
      <c r="AT423" s="86">
        <f t="shared" si="353"/>
        <v>1.046142578125</v>
      </c>
      <c r="AU423" s="86">
        <f t="shared" si="354"/>
        <v>7</v>
      </c>
      <c r="AV423" s="86" t="b">
        <f t="shared" si="355"/>
        <v>0</v>
      </c>
      <c r="AW423" s="86" t="str">
        <f t="shared" si="356"/>
        <v>Speed</v>
      </c>
      <c r="AX423" s="86" t="str">
        <f t="shared" si="357"/>
        <v>&gt;</v>
      </c>
      <c r="AY423" s="86">
        <f t="shared" si="358"/>
        <v>21.949951171875</v>
      </c>
      <c r="AZ423" s="86">
        <f t="shared" si="359"/>
        <v>2</v>
      </c>
      <c r="BA423" s="86" t="b">
        <f t="shared" si="360"/>
        <v>1</v>
      </c>
      <c r="BB423" s="86" t="str">
        <f t="shared" si="361"/>
        <v>Distance</v>
      </c>
      <c r="BC423" s="86" t="str">
        <f t="shared" si="362"/>
        <v>&lt;=</v>
      </c>
      <c r="BD423" s="86">
        <f t="shared" si="363"/>
        <v>500.308837890625</v>
      </c>
      <c r="BE423" s="86">
        <f t="shared" si="364"/>
        <v>0</v>
      </c>
      <c r="BF423" s="86" t="b">
        <f t="shared" si="365"/>
        <v>0</v>
      </c>
      <c r="BG423" s="86" t="str">
        <f t="shared" si="366"/>
        <v>Distance</v>
      </c>
      <c r="BH423" s="86" t="str">
        <f t="shared" si="367"/>
        <v>&gt;</v>
      </c>
      <c r="BI423" s="86">
        <f t="shared" si="368"/>
        <v>341.0556640625</v>
      </c>
      <c r="BJ423" s="15">
        <f t="shared" si="369"/>
        <v>1</v>
      </c>
      <c r="BK423" s="15" t="str">
        <f t="shared" si="370"/>
        <v>Distance&lt;=349,830810546875 AND Speed&lt;=26,012939453125 AND GEBR&gt;1,046142578125 AND Speed&gt;21,949951171875 AND Distance&lt;=500,308837890625 AND Distance&gt;341,0556640625</v>
      </c>
      <c r="BM423"/>
      <c r="BN423"/>
      <c r="BO423"/>
    </row>
    <row r="424" spans="1:67">
      <c r="A424" s="15">
        <v>421</v>
      </c>
      <c r="B424" s="15">
        <v>-2</v>
      </c>
      <c r="C424" s="15">
        <v>-8192</v>
      </c>
      <c r="D424" s="15">
        <f t="shared" si="318"/>
        <v>-1</v>
      </c>
      <c r="E424" s="15">
        <f t="shared" si="319"/>
        <v>0</v>
      </c>
      <c r="F424" s="15">
        <f t="shared" si="320"/>
        <v>-1</v>
      </c>
      <c r="G424" s="15">
        <v>657</v>
      </c>
      <c r="H424" s="15">
        <v>658</v>
      </c>
      <c r="I424" s="15">
        <v>419</v>
      </c>
      <c r="J424" s="15">
        <v>7</v>
      </c>
      <c r="K424" s="15">
        <v>916</v>
      </c>
      <c r="L424" s="15">
        <v>546</v>
      </c>
      <c r="M424" s="15">
        <f t="shared" si="321"/>
        <v>0.13330078125</v>
      </c>
      <c r="O424" s="86">
        <f t="shared" si="322"/>
        <v>916</v>
      </c>
      <c r="P424" s="86">
        <f t="shared" si="323"/>
        <v>0.13330078125</v>
      </c>
      <c r="Q424" s="86">
        <f t="shared" si="324"/>
        <v>741</v>
      </c>
      <c r="R424" s="86" t="b">
        <f t="shared" si="325"/>
        <v>0</v>
      </c>
      <c r="S424" s="86" t="str">
        <f t="shared" si="326"/>
        <v>Dummy Node</v>
      </c>
      <c r="T424" s="86" t="str">
        <f t="shared" si="327"/>
        <v>N/A</v>
      </c>
      <c r="U424" s="86" t="str">
        <f t="shared" si="328"/>
        <v>N/A</v>
      </c>
      <c r="V424" s="86">
        <f t="shared" si="329"/>
        <v>504</v>
      </c>
      <c r="W424" s="86" t="b">
        <f t="shared" si="330"/>
        <v>1</v>
      </c>
      <c r="X424" s="86" t="str">
        <f t="shared" si="331"/>
        <v>Dummy Node</v>
      </c>
      <c r="Y424" s="86" t="str">
        <f t="shared" si="332"/>
        <v>N/A</v>
      </c>
      <c r="Z424" s="86" t="str">
        <f t="shared" si="333"/>
        <v>N/A</v>
      </c>
      <c r="AA424" s="86">
        <f t="shared" si="334"/>
        <v>179</v>
      </c>
      <c r="AB424" s="86" t="b">
        <f t="shared" si="335"/>
        <v>0</v>
      </c>
      <c r="AC424" s="86" t="str">
        <f t="shared" si="336"/>
        <v>Dummy Node</v>
      </c>
      <c r="AD424" s="86" t="str">
        <f t="shared" si="337"/>
        <v>N/A</v>
      </c>
      <c r="AE424" s="86" t="str">
        <f t="shared" si="338"/>
        <v>N/A</v>
      </c>
      <c r="AF424" s="86">
        <f t="shared" si="339"/>
        <v>35</v>
      </c>
      <c r="AG424" s="86" t="b">
        <f t="shared" si="340"/>
        <v>1</v>
      </c>
      <c r="AH424" s="86" t="str">
        <f t="shared" si="341"/>
        <v>Distance</v>
      </c>
      <c r="AI424" s="86" t="str">
        <f t="shared" si="342"/>
        <v>&lt;=</v>
      </c>
      <c r="AJ424" s="86">
        <f t="shared" si="343"/>
        <v>349.830810546875</v>
      </c>
      <c r="AK424" s="86">
        <f t="shared" si="344"/>
        <v>12</v>
      </c>
      <c r="AL424" s="86" t="b">
        <f t="shared" si="345"/>
        <v>1</v>
      </c>
      <c r="AM424" s="86" t="str">
        <f t="shared" si="346"/>
        <v>Speed</v>
      </c>
      <c r="AN424" s="86" t="str">
        <f t="shared" si="347"/>
        <v>&lt;=</v>
      </c>
      <c r="AO424" s="86">
        <f t="shared" si="348"/>
        <v>26.012939453125</v>
      </c>
      <c r="AP424" s="86">
        <f t="shared" si="349"/>
        <v>10</v>
      </c>
      <c r="AQ424" s="86" t="b">
        <f t="shared" si="350"/>
        <v>0</v>
      </c>
      <c r="AR424" s="86" t="str">
        <f t="shared" si="351"/>
        <v>GEBR</v>
      </c>
      <c r="AS424" s="86" t="str">
        <f t="shared" si="352"/>
        <v>&gt;</v>
      </c>
      <c r="AT424" s="86">
        <f t="shared" si="353"/>
        <v>1.046142578125</v>
      </c>
      <c r="AU424" s="86">
        <f t="shared" si="354"/>
        <v>7</v>
      </c>
      <c r="AV424" s="86" t="b">
        <f t="shared" si="355"/>
        <v>0</v>
      </c>
      <c r="AW424" s="86" t="str">
        <f t="shared" si="356"/>
        <v>Speed</v>
      </c>
      <c r="AX424" s="86" t="str">
        <f t="shared" si="357"/>
        <v>&gt;</v>
      </c>
      <c r="AY424" s="86">
        <f t="shared" si="358"/>
        <v>21.949951171875</v>
      </c>
      <c r="AZ424" s="86">
        <f t="shared" si="359"/>
        <v>2</v>
      </c>
      <c r="BA424" s="86" t="b">
        <f t="shared" si="360"/>
        <v>1</v>
      </c>
      <c r="BB424" s="86" t="str">
        <f t="shared" si="361"/>
        <v>Distance</v>
      </c>
      <c r="BC424" s="86" t="str">
        <f t="shared" si="362"/>
        <v>&lt;=</v>
      </c>
      <c r="BD424" s="86">
        <f t="shared" si="363"/>
        <v>500.308837890625</v>
      </c>
      <c r="BE424" s="86">
        <f t="shared" si="364"/>
        <v>0</v>
      </c>
      <c r="BF424" s="86" t="b">
        <f t="shared" si="365"/>
        <v>0</v>
      </c>
      <c r="BG424" s="86" t="str">
        <f t="shared" si="366"/>
        <v>Distance</v>
      </c>
      <c r="BH424" s="86" t="str">
        <f t="shared" si="367"/>
        <v>&gt;</v>
      </c>
      <c r="BI424" s="86">
        <f t="shared" si="368"/>
        <v>341.0556640625</v>
      </c>
      <c r="BJ424" s="15">
        <f t="shared" si="369"/>
        <v>1</v>
      </c>
      <c r="BK424" s="15" t="str">
        <f t="shared" si="370"/>
        <v>Distance&lt;=349,830810546875 AND Speed&lt;=26,012939453125 AND GEBR&gt;1,046142578125 AND Speed&gt;21,949951171875 AND Distance&lt;=500,308837890625 AND Distance&gt;341,0556640625</v>
      </c>
      <c r="BM424"/>
      <c r="BN424"/>
      <c r="BO424"/>
    </row>
    <row r="425" spans="1:67">
      <c r="A425" s="15">
        <v>422</v>
      </c>
      <c r="B425" s="15">
        <v>-2</v>
      </c>
      <c r="C425" s="15">
        <v>-8192</v>
      </c>
      <c r="D425" s="15">
        <f t="shared" si="318"/>
        <v>-1</v>
      </c>
      <c r="E425" s="15">
        <f t="shared" si="319"/>
        <v>0</v>
      </c>
      <c r="F425" s="15">
        <f t="shared" si="320"/>
        <v>-1</v>
      </c>
      <c r="G425" s="15">
        <v>659</v>
      </c>
      <c r="H425" s="15">
        <v>660</v>
      </c>
      <c r="I425" s="15">
        <v>419</v>
      </c>
      <c r="J425" s="15">
        <v>7</v>
      </c>
      <c r="K425" s="15">
        <v>917</v>
      </c>
      <c r="L425" s="15">
        <v>1365</v>
      </c>
      <c r="M425" s="15">
        <f t="shared" si="321"/>
        <v>0.333251953125</v>
      </c>
      <c r="O425" s="86">
        <f t="shared" si="322"/>
        <v>917</v>
      </c>
      <c r="P425" s="86">
        <f t="shared" si="323"/>
        <v>0.13330078125</v>
      </c>
      <c r="Q425" s="86">
        <f t="shared" si="324"/>
        <v>742</v>
      </c>
      <c r="R425" s="86" t="b">
        <f t="shared" si="325"/>
        <v>1</v>
      </c>
      <c r="S425" s="86" t="str">
        <f t="shared" si="326"/>
        <v>Dummy Node</v>
      </c>
      <c r="T425" s="86" t="str">
        <f t="shared" si="327"/>
        <v>N/A</v>
      </c>
      <c r="U425" s="86" t="str">
        <f t="shared" si="328"/>
        <v>N/A</v>
      </c>
      <c r="V425" s="86">
        <f t="shared" si="329"/>
        <v>504</v>
      </c>
      <c r="W425" s="86" t="b">
        <f t="shared" si="330"/>
        <v>0</v>
      </c>
      <c r="X425" s="86" t="str">
        <f t="shared" si="331"/>
        <v>Dummy Node</v>
      </c>
      <c r="Y425" s="86" t="str">
        <f t="shared" si="332"/>
        <v>N/A</v>
      </c>
      <c r="Z425" s="86" t="str">
        <f t="shared" si="333"/>
        <v>N/A</v>
      </c>
      <c r="AA425" s="86">
        <f t="shared" si="334"/>
        <v>179</v>
      </c>
      <c r="AB425" s="86" t="b">
        <f t="shared" si="335"/>
        <v>0</v>
      </c>
      <c r="AC425" s="86" t="str">
        <f t="shared" si="336"/>
        <v>Dummy Node</v>
      </c>
      <c r="AD425" s="86" t="str">
        <f t="shared" si="337"/>
        <v>N/A</v>
      </c>
      <c r="AE425" s="86" t="str">
        <f t="shared" si="338"/>
        <v>N/A</v>
      </c>
      <c r="AF425" s="86">
        <f t="shared" si="339"/>
        <v>35</v>
      </c>
      <c r="AG425" s="86" t="b">
        <f t="shared" si="340"/>
        <v>1</v>
      </c>
      <c r="AH425" s="86" t="str">
        <f t="shared" si="341"/>
        <v>Distance</v>
      </c>
      <c r="AI425" s="86" t="str">
        <f t="shared" si="342"/>
        <v>&lt;=</v>
      </c>
      <c r="AJ425" s="86">
        <f t="shared" si="343"/>
        <v>349.830810546875</v>
      </c>
      <c r="AK425" s="86">
        <f t="shared" si="344"/>
        <v>12</v>
      </c>
      <c r="AL425" s="86" t="b">
        <f t="shared" si="345"/>
        <v>1</v>
      </c>
      <c r="AM425" s="86" t="str">
        <f t="shared" si="346"/>
        <v>Speed</v>
      </c>
      <c r="AN425" s="86" t="str">
        <f t="shared" si="347"/>
        <v>&lt;=</v>
      </c>
      <c r="AO425" s="86">
        <f t="shared" si="348"/>
        <v>26.012939453125</v>
      </c>
      <c r="AP425" s="86">
        <f t="shared" si="349"/>
        <v>10</v>
      </c>
      <c r="AQ425" s="86" t="b">
        <f t="shared" si="350"/>
        <v>0</v>
      </c>
      <c r="AR425" s="86" t="str">
        <f t="shared" si="351"/>
        <v>GEBR</v>
      </c>
      <c r="AS425" s="86" t="str">
        <f t="shared" si="352"/>
        <v>&gt;</v>
      </c>
      <c r="AT425" s="86">
        <f t="shared" si="353"/>
        <v>1.046142578125</v>
      </c>
      <c r="AU425" s="86">
        <f t="shared" si="354"/>
        <v>7</v>
      </c>
      <c r="AV425" s="86" t="b">
        <f t="shared" si="355"/>
        <v>0</v>
      </c>
      <c r="AW425" s="86" t="str">
        <f t="shared" si="356"/>
        <v>Speed</v>
      </c>
      <c r="AX425" s="86" t="str">
        <f t="shared" si="357"/>
        <v>&gt;</v>
      </c>
      <c r="AY425" s="86">
        <f t="shared" si="358"/>
        <v>21.949951171875</v>
      </c>
      <c r="AZ425" s="86">
        <f t="shared" si="359"/>
        <v>2</v>
      </c>
      <c r="BA425" s="86" t="b">
        <f t="shared" si="360"/>
        <v>1</v>
      </c>
      <c r="BB425" s="86" t="str">
        <f t="shared" si="361"/>
        <v>Distance</v>
      </c>
      <c r="BC425" s="86" t="str">
        <f t="shared" si="362"/>
        <v>&lt;=</v>
      </c>
      <c r="BD425" s="86">
        <f t="shared" si="363"/>
        <v>500.308837890625</v>
      </c>
      <c r="BE425" s="86">
        <f t="shared" si="364"/>
        <v>0</v>
      </c>
      <c r="BF425" s="86" t="b">
        <f t="shared" si="365"/>
        <v>0</v>
      </c>
      <c r="BG425" s="86" t="str">
        <f t="shared" si="366"/>
        <v>Distance</v>
      </c>
      <c r="BH425" s="86" t="str">
        <f t="shared" si="367"/>
        <v>&gt;</v>
      </c>
      <c r="BI425" s="86">
        <f t="shared" si="368"/>
        <v>341.0556640625</v>
      </c>
      <c r="BJ425" s="15">
        <f t="shared" si="369"/>
        <v>1</v>
      </c>
      <c r="BK425" s="15" t="str">
        <f t="shared" si="370"/>
        <v>Distance&lt;=349,830810546875 AND Speed&lt;=26,012939453125 AND GEBR&gt;1,046142578125 AND Speed&gt;21,949951171875 AND Distance&lt;=500,308837890625 AND Distance&gt;341,0556640625</v>
      </c>
      <c r="BM425"/>
      <c r="BN425"/>
      <c r="BO425"/>
    </row>
    <row r="426" spans="1:67">
      <c r="A426" s="15">
        <v>423</v>
      </c>
      <c r="B426" s="15">
        <v>-2</v>
      </c>
      <c r="C426" s="15">
        <v>-8192</v>
      </c>
      <c r="D426" s="15">
        <f t="shared" si="318"/>
        <v>-1</v>
      </c>
      <c r="E426" s="15">
        <f t="shared" si="319"/>
        <v>0</v>
      </c>
      <c r="F426" s="15">
        <f t="shared" si="320"/>
        <v>-1</v>
      </c>
      <c r="G426" s="15">
        <v>661</v>
      </c>
      <c r="H426" s="15">
        <v>662</v>
      </c>
      <c r="I426" s="15">
        <v>151</v>
      </c>
      <c r="J426" s="15">
        <v>7</v>
      </c>
      <c r="K426" s="15">
        <v>918</v>
      </c>
      <c r="L426" s="15">
        <v>0</v>
      </c>
      <c r="M426" s="15">
        <f t="shared" si="321"/>
        <v>0</v>
      </c>
      <c r="O426" s="86">
        <f t="shared" si="322"/>
        <v>918</v>
      </c>
      <c r="P426" s="86">
        <f t="shared" si="323"/>
        <v>0.13330078125</v>
      </c>
      <c r="Q426" s="86">
        <f t="shared" si="324"/>
        <v>742</v>
      </c>
      <c r="R426" s="86" t="b">
        <f t="shared" si="325"/>
        <v>0</v>
      </c>
      <c r="S426" s="86" t="str">
        <f t="shared" si="326"/>
        <v>Dummy Node</v>
      </c>
      <c r="T426" s="86" t="str">
        <f t="shared" si="327"/>
        <v>N/A</v>
      </c>
      <c r="U426" s="86" t="str">
        <f t="shared" si="328"/>
        <v>N/A</v>
      </c>
      <c r="V426" s="86">
        <f t="shared" si="329"/>
        <v>504</v>
      </c>
      <c r="W426" s="86" t="b">
        <f t="shared" si="330"/>
        <v>0</v>
      </c>
      <c r="X426" s="86" t="str">
        <f t="shared" si="331"/>
        <v>Dummy Node</v>
      </c>
      <c r="Y426" s="86" t="str">
        <f t="shared" si="332"/>
        <v>N/A</v>
      </c>
      <c r="Z426" s="86" t="str">
        <f t="shared" si="333"/>
        <v>N/A</v>
      </c>
      <c r="AA426" s="86">
        <f t="shared" si="334"/>
        <v>179</v>
      </c>
      <c r="AB426" s="86" t="b">
        <f t="shared" si="335"/>
        <v>0</v>
      </c>
      <c r="AC426" s="86" t="str">
        <f t="shared" si="336"/>
        <v>Dummy Node</v>
      </c>
      <c r="AD426" s="86" t="str">
        <f t="shared" si="337"/>
        <v>N/A</v>
      </c>
      <c r="AE426" s="86" t="str">
        <f t="shared" si="338"/>
        <v>N/A</v>
      </c>
      <c r="AF426" s="86">
        <f t="shared" si="339"/>
        <v>35</v>
      </c>
      <c r="AG426" s="86" t="b">
        <f t="shared" si="340"/>
        <v>1</v>
      </c>
      <c r="AH426" s="86" t="str">
        <f t="shared" si="341"/>
        <v>Distance</v>
      </c>
      <c r="AI426" s="86" t="str">
        <f t="shared" si="342"/>
        <v>&lt;=</v>
      </c>
      <c r="AJ426" s="86">
        <f t="shared" si="343"/>
        <v>349.830810546875</v>
      </c>
      <c r="AK426" s="86">
        <f t="shared" si="344"/>
        <v>12</v>
      </c>
      <c r="AL426" s="86" t="b">
        <f t="shared" si="345"/>
        <v>1</v>
      </c>
      <c r="AM426" s="86" t="str">
        <f t="shared" si="346"/>
        <v>Speed</v>
      </c>
      <c r="AN426" s="86" t="str">
        <f t="shared" si="347"/>
        <v>&lt;=</v>
      </c>
      <c r="AO426" s="86">
        <f t="shared" si="348"/>
        <v>26.012939453125</v>
      </c>
      <c r="AP426" s="86">
        <f t="shared" si="349"/>
        <v>10</v>
      </c>
      <c r="AQ426" s="86" t="b">
        <f t="shared" si="350"/>
        <v>0</v>
      </c>
      <c r="AR426" s="86" t="str">
        <f t="shared" si="351"/>
        <v>GEBR</v>
      </c>
      <c r="AS426" s="86" t="str">
        <f t="shared" si="352"/>
        <v>&gt;</v>
      </c>
      <c r="AT426" s="86">
        <f t="shared" si="353"/>
        <v>1.046142578125</v>
      </c>
      <c r="AU426" s="86">
        <f t="shared" si="354"/>
        <v>7</v>
      </c>
      <c r="AV426" s="86" t="b">
        <f t="shared" si="355"/>
        <v>0</v>
      </c>
      <c r="AW426" s="86" t="str">
        <f t="shared" si="356"/>
        <v>Speed</v>
      </c>
      <c r="AX426" s="86" t="str">
        <f t="shared" si="357"/>
        <v>&gt;</v>
      </c>
      <c r="AY426" s="86">
        <f t="shared" si="358"/>
        <v>21.949951171875</v>
      </c>
      <c r="AZ426" s="86">
        <f t="shared" si="359"/>
        <v>2</v>
      </c>
      <c r="BA426" s="86" t="b">
        <f t="shared" si="360"/>
        <v>1</v>
      </c>
      <c r="BB426" s="86" t="str">
        <f t="shared" si="361"/>
        <v>Distance</v>
      </c>
      <c r="BC426" s="86" t="str">
        <f t="shared" si="362"/>
        <v>&lt;=</v>
      </c>
      <c r="BD426" s="86">
        <f t="shared" si="363"/>
        <v>500.308837890625</v>
      </c>
      <c r="BE426" s="86">
        <f t="shared" si="364"/>
        <v>0</v>
      </c>
      <c r="BF426" s="86" t="b">
        <f t="shared" si="365"/>
        <v>0</v>
      </c>
      <c r="BG426" s="86" t="str">
        <f t="shared" si="366"/>
        <v>Distance</v>
      </c>
      <c r="BH426" s="86" t="str">
        <f t="shared" si="367"/>
        <v>&gt;</v>
      </c>
      <c r="BI426" s="86">
        <f t="shared" si="368"/>
        <v>341.0556640625</v>
      </c>
      <c r="BJ426" s="15">
        <f t="shared" si="369"/>
        <v>1</v>
      </c>
      <c r="BK426" s="15" t="str">
        <f t="shared" si="370"/>
        <v>Distance&lt;=349,830810546875 AND Speed&lt;=26,012939453125 AND GEBR&gt;1,046142578125 AND Speed&gt;21,949951171875 AND Distance&lt;=500,308837890625 AND Distance&gt;341,0556640625</v>
      </c>
      <c r="BM426"/>
      <c r="BN426"/>
      <c r="BO426"/>
    </row>
    <row r="427" spans="1:67">
      <c r="A427" s="15">
        <v>424</v>
      </c>
      <c r="B427" s="15">
        <v>0</v>
      </c>
      <c r="C427" s="15">
        <v>494478</v>
      </c>
      <c r="D427" s="15">
        <f t="shared" si="318"/>
        <v>120</v>
      </c>
      <c r="E427" s="15">
        <f t="shared" si="319"/>
        <v>2958</v>
      </c>
      <c r="F427" s="15">
        <f t="shared" si="320"/>
        <v>120.72216796875</v>
      </c>
      <c r="G427" s="15">
        <v>425</v>
      </c>
      <c r="H427" s="15">
        <v>426</v>
      </c>
      <c r="I427" s="15">
        <v>151</v>
      </c>
      <c r="J427" s="15">
        <v>7</v>
      </c>
      <c r="K427" s="15">
        <v>919</v>
      </c>
      <c r="L427" s="15">
        <v>105</v>
      </c>
      <c r="M427" s="15">
        <f t="shared" si="321"/>
        <v>2.5634765625E-2</v>
      </c>
      <c r="O427" s="86">
        <f t="shared" si="322"/>
        <v>919</v>
      </c>
      <c r="P427" s="86">
        <f t="shared" si="323"/>
        <v>0</v>
      </c>
      <c r="Q427" s="86">
        <f t="shared" si="324"/>
        <v>751</v>
      </c>
      <c r="R427" s="86" t="b">
        <f t="shared" si="325"/>
        <v>1</v>
      </c>
      <c r="S427" s="86" t="str">
        <f t="shared" si="326"/>
        <v>Dummy Node</v>
      </c>
      <c r="T427" s="86" t="str">
        <f t="shared" si="327"/>
        <v>N/A</v>
      </c>
      <c r="U427" s="86" t="str">
        <f t="shared" si="328"/>
        <v>N/A</v>
      </c>
      <c r="V427" s="86">
        <f t="shared" si="329"/>
        <v>529</v>
      </c>
      <c r="W427" s="86" t="b">
        <f t="shared" si="330"/>
        <v>1</v>
      </c>
      <c r="X427" s="86" t="str">
        <f t="shared" si="331"/>
        <v>Dummy Node</v>
      </c>
      <c r="Y427" s="86" t="str">
        <f t="shared" si="332"/>
        <v>N/A</v>
      </c>
      <c r="Z427" s="86" t="str">
        <f t="shared" si="333"/>
        <v>N/A</v>
      </c>
      <c r="AA427" s="86">
        <f t="shared" si="334"/>
        <v>231</v>
      </c>
      <c r="AB427" s="86" t="b">
        <f t="shared" si="335"/>
        <v>1</v>
      </c>
      <c r="AC427" s="86" t="str">
        <f t="shared" si="336"/>
        <v>Dummy Node</v>
      </c>
      <c r="AD427" s="86" t="str">
        <f t="shared" si="337"/>
        <v>N/A</v>
      </c>
      <c r="AE427" s="86" t="str">
        <f t="shared" si="338"/>
        <v>N/A</v>
      </c>
      <c r="AF427" s="86">
        <f t="shared" si="339"/>
        <v>33</v>
      </c>
      <c r="AG427" s="86" t="b">
        <f t="shared" si="340"/>
        <v>1</v>
      </c>
      <c r="AH427" s="86" t="str">
        <f t="shared" si="341"/>
        <v>GEBR</v>
      </c>
      <c r="AI427" s="86" t="str">
        <f t="shared" si="342"/>
        <v>&lt;=</v>
      </c>
      <c r="AJ427" s="86">
        <f t="shared" si="343"/>
        <v>0.715087890625</v>
      </c>
      <c r="AK427" s="86">
        <f t="shared" si="344"/>
        <v>32</v>
      </c>
      <c r="AL427" s="86" t="b">
        <f t="shared" si="345"/>
        <v>1</v>
      </c>
      <c r="AM427" s="86" t="str">
        <f t="shared" si="346"/>
        <v>GEBR</v>
      </c>
      <c r="AN427" s="86" t="str">
        <f t="shared" si="347"/>
        <v>&lt;=</v>
      </c>
      <c r="AO427" s="86">
        <f t="shared" si="348"/>
        <v>0.85498046875</v>
      </c>
      <c r="AP427" s="86">
        <f t="shared" si="349"/>
        <v>29</v>
      </c>
      <c r="AQ427" s="86" t="b">
        <f t="shared" si="350"/>
        <v>0</v>
      </c>
      <c r="AR427" s="86" t="str">
        <f t="shared" si="351"/>
        <v>Speed</v>
      </c>
      <c r="AS427" s="86" t="str">
        <f t="shared" si="352"/>
        <v>&gt;</v>
      </c>
      <c r="AT427" s="86">
        <f t="shared" si="353"/>
        <v>24.882080078125</v>
      </c>
      <c r="AU427" s="86">
        <f t="shared" si="354"/>
        <v>8</v>
      </c>
      <c r="AV427" s="86" t="b">
        <f t="shared" si="355"/>
        <v>1</v>
      </c>
      <c r="AW427" s="86" t="str">
        <f t="shared" si="356"/>
        <v>Distance</v>
      </c>
      <c r="AX427" s="86" t="str">
        <f t="shared" si="357"/>
        <v>&lt;=</v>
      </c>
      <c r="AY427" s="86">
        <f t="shared" si="358"/>
        <v>579.99755859375</v>
      </c>
      <c r="AZ427" s="86">
        <f t="shared" si="359"/>
        <v>2</v>
      </c>
      <c r="BA427" s="86" t="b">
        <f t="shared" si="360"/>
        <v>0</v>
      </c>
      <c r="BB427" s="86" t="str">
        <f t="shared" si="361"/>
        <v>Distance</v>
      </c>
      <c r="BC427" s="86" t="str">
        <f t="shared" si="362"/>
        <v>&gt;</v>
      </c>
      <c r="BD427" s="86">
        <f t="shared" si="363"/>
        <v>500.308837890625</v>
      </c>
      <c r="BE427" s="86">
        <f t="shared" si="364"/>
        <v>0</v>
      </c>
      <c r="BF427" s="86" t="b">
        <f t="shared" si="365"/>
        <v>0</v>
      </c>
      <c r="BG427" s="86" t="str">
        <f t="shared" si="366"/>
        <v>Distance</v>
      </c>
      <c r="BH427" s="86" t="str">
        <f t="shared" si="367"/>
        <v>&gt;</v>
      </c>
      <c r="BI427" s="86">
        <f t="shared" si="368"/>
        <v>341.0556640625</v>
      </c>
      <c r="BJ427" s="15">
        <f t="shared" si="369"/>
        <v>1</v>
      </c>
      <c r="BK427" s="15" t="str">
        <f t="shared" si="370"/>
        <v>GEBR&lt;=0,715087890625 AND GEBR&lt;=0,85498046875 AND Speed&gt;24,882080078125 AND Distance&lt;=579,99755859375 AND Distance&gt;500,308837890625 AND Distance&gt;341,0556640625</v>
      </c>
      <c r="BM427"/>
      <c r="BN427"/>
      <c r="BO427"/>
    </row>
    <row r="428" spans="1:67">
      <c r="A428" s="15">
        <v>425</v>
      </c>
      <c r="B428" s="15">
        <v>-2</v>
      </c>
      <c r="C428" s="15">
        <v>-8192</v>
      </c>
      <c r="D428" s="15">
        <f t="shared" si="318"/>
        <v>-1</v>
      </c>
      <c r="E428" s="15">
        <f t="shared" si="319"/>
        <v>0</v>
      </c>
      <c r="F428" s="15">
        <f t="shared" si="320"/>
        <v>-1</v>
      </c>
      <c r="G428" s="15">
        <v>663</v>
      </c>
      <c r="H428" s="15">
        <v>664</v>
      </c>
      <c r="I428" s="15">
        <v>424</v>
      </c>
      <c r="J428" s="15">
        <v>8</v>
      </c>
      <c r="K428" s="15">
        <v>920</v>
      </c>
      <c r="L428" s="15">
        <v>455</v>
      </c>
      <c r="M428" s="15">
        <f t="shared" si="321"/>
        <v>0.111083984375</v>
      </c>
      <c r="O428" s="86">
        <f t="shared" si="322"/>
        <v>920</v>
      </c>
      <c r="P428" s="86">
        <f t="shared" si="323"/>
        <v>0</v>
      </c>
      <c r="Q428" s="86">
        <f t="shared" si="324"/>
        <v>751</v>
      </c>
      <c r="R428" s="86" t="b">
        <f t="shared" si="325"/>
        <v>0</v>
      </c>
      <c r="S428" s="86" t="str">
        <f t="shared" si="326"/>
        <v>Dummy Node</v>
      </c>
      <c r="T428" s="86" t="str">
        <f t="shared" si="327"/>
        <v>N/A</v>
      </c>
      <c r="U428" s="86" t="str">
        <f t="shared" si="328"/>
        <v>N/A</v>
      </c>
      <c r="V428" s="86">
        <f t="shared" si="329"/>
        <v>529</v>
      </c>
      <c r="W428" s="86" t="b">
        <f t="shared" si="330"/>
        <v>1</v>
      </c>
      <c r="X428" s="86" t="str">
        <f t="shared" si="331"/>
        <v>Dummy Node</v>
      </c>
      <c r="Y428" s="86" t="str">
        <f t="shared" si="332"/>
        <v>N/A</v>
      </c>
      <c r="Z428" s="86" t="str">
        <f t="shared" si="333"/>
        <v>N/A</v>
      </c>
      <c r="AA428" s="86">
        <f t="shared" si="334"/>
        <v>231</v>
      </c>
      <c r="AB428" s="86" t="b">
        <f t="shared" si="335"/>
        <v>1</v>
      </c>
      <c r="AC428" s="86" t="str">
        <f t="shared" si="336"/>
        <v>Dummy Node</v>
      </c>
      <c r="AD428" s="86" t="str">
        <f t="shared" si="337"/>
        <v>N/A</v>
      </c>
      <c r="AE428" s="86" t="str">
        <f t="shared" si="338"/>
        <v>N/A</v>
      </c>
      <c r="AF428" s="86">
        <f t="shared" si="339"/>
        <v>33</v>
      </c>
      <c r="AG428" s="86" t="b">
        <f t="shared" si="340"/>
        <v>1</v>
      </c>
      <c r="AH428" s="86" t="str">
        <f t="shared" si="341"/>
        <v>GEBR</v>
      </c>
      <c r="AI428" s="86" t="str">
        <f t="shared" si="342"/>
        <v>&lt;=</v>
      </c>
      <c r="AJ428" s="86">
        <f t="shared" si="343"/>
        <v>0.715087890625</v>
      </c>
      <c r="AK428" s="86">
        <f t="shared" si="344"/>
        <v>32</v>
      </c>
      <c r="AL428" s="86" t="b">
        <f t="shared" si="345"/>
        <v>1</v>
      </c>
      <c r="AM428" s="86" t="str">
        <f t="shared" si="346"/>
        <v>GEBR</v>
      </c>
      <c r="AN428" s="86" t="str">
        <f t="shared" si="347"/>
        <v>&lt;=</v>
      </c>
      <c r="AO428" s="86">
        <f t="shared" si="348"/>
        <v>0.85498046875</v>
      </c>
      <c r="AP428" s="86">
        <f t="shared" si="349"/>
        <v>29</v>
      </c>
      <c r="AQ428" s="86" t="b">
        <f t="shared" si="350"/>
        <v>0</v>
      </c>
      <c r="AR428" s="86" t="str">
        <f t="shared" si="351"/>
        <v>Speed</v>
      </c>
      <c r="AS428" s="86" t="str">
        <f t="shared" si="352"/>
        <v>&gt;</v>
      </c>
      <c r="AT428" s="86">
        <f t="shared" si="353"/>
        <v>24.882080078125</v>
      </c>
      <c r="AU428" s="86">
        <f t="shared" si="354"/>
        <v>8</v>
      </c>
      <c r="AV428" s="86" t="b">
        <f t="shared" si="355"/>
        <v>1</v>
      </c>
      <c r="AW428" s="86" t="str">
        <f t="shared" si="356"/>
        <v>Distance</v>
      </c>
      <c r="AX428" s="86" t="str">
        <f t="shared" si="357"/>
        <v>&lt;=</v>
      </c>
      <c r="AY428" s="86">
        <f t="shared" si="358"/>
        <v>579.99755859375</v>
      </c>
      <c r="AZ428" s="86">
        <f t="shared" si="359"/>
        <v>2</v>
      </c>
      <c r="BA428" s="86" t="b">
        <f t="shared" si="360"/>
        <v>0</v>
      </c>
      <c r="BB428" s="86" t="str">
        <f t="shared" si="361"/>
        <v>Distance</v>
      </c>
      <c r="BC428" s="86" t="str">
        <f t="shared" si="362"/>
        <v>&gt;</v>
      </c>
      <c r="BD428" s="86">
        <f t="shared" si="363"/>
        <v>500.308837890625</v>
      </c>
      <c r="BE428" s="86">
        <f t="shared" si="364"/>
        <v>0</v>
      </c>
      <c r="BF428" s="86" t="b">
        <f t="shared" si="365"/>
        <v>0</v>
      </c>
      <c r="BG428" s="86" t="str">
        <f t="shared" si="366"/>
        <v>Distance</v>
      </c>
      <c r="BH428" s="86" t="str">
        <f t="shared" si="367"/>
        <v>&gt;</v>
      </c>
      <c r="BI428" s="86">
        <f t="shared" si="368"/>
        <v>341.0556640625</v>
      </c>
      <c r="BJ428" s="15">
        <f t="shared" si="369"/>
        <v>1</v>
      </c>
      <c r="BK428" s="15" t="str">
        <f t="shared" si="370"/>
        <v>GEBR&lt;=0,715087890625 AND GEBR&lt;=0,85498046875 AND Speed&gt;24,882080078125 AND Distance&lt;=579,99755859375 AND Distance&gt;500,308837890625 AND Distance&gt;341,0556640625</v>
      </c>
      <c r="BM428"/>
      <c r="BN428"/>
      <c r="BO428"/>
    </row>
    <row r="429" spans="1:67">
      <c r="A429" s="15">
        <v>426</v>
      </c>
      <c r="B429" s="15">
        <v>-2</v>
      </c>
      <c r="C429" s="15">
        <v>-8192</v>
      </c>
      <c r="D429" s="15">
        <f t="shared" si="318"/>
        <v>-1</v>
      </c>
      <c r="E429" s="15">
        <f t="shared" si="319"/>
        <v>0</v>
      </c>
      <c r="F429" s="15">
        <f t="shared" si="320"/>
        <v>-1</v>
      </c>
      <c r="G429" s="15">
        <v>665</v>
      </c>
      <c r="H429" s="15">
        <v>666</v>
      </c>
      <c r="I429" s="15">
        <v>424</v>
      </c>
      <c r="J429" s="15">
        <v>8</v>
      </c>
      <c r="K429" s="15">
        <v>921</v>
      </c>
      <c r="L429" s="15">
        <v>0</v>
      </c>
      <c r="M429" s="15">
        <f t="shared" si="321"/>
        <v>0</v>
      </c>
      <c r="O429" s="86">
        <f t="shared" si="322"/>
        <v>921</v>
      </c>
      <c r="P429" s="86">
        <f t="shared" si="323"/>
        <v>0</v>
      </c>
      <c r="Q429" s="86">
        <f t="shared" si="324"/>
        <v>752</v>
      </c>
      <c r="R429" s="86" t="b">
        <f t="shared" si="325"/>
        <v>1</v>
      </c>
      <c r="S429" s="86" t="str">
        <f t="shared" si="326"/>
        <v>Dummy Node</v>
      </c>
      <c r="T429" s="86" t="str">
        <f t="shared" si="327"/>
        <v>N/A</v>
      </c>
      <c r="U429" s="86" t="str">
        <f t="shared" si="328"/>
        <v>N/A</v>
      </c>
      <c r="V429" s="86">
        <f t="shared" si="329"/>
        <v>529</v>
      </c>
      <c r="W429" s="86" t="b">
        <f t="shared" si="330"/>
        <v>0</v>
      </c>
      <c r="X429" s="86" t="str">
        <f t="shared" si="331"/>
        <v>Dummy Node</v>
      </c>
      <c r="Y429" s="86" t="str">
        <f t="shared" si="332"/>
        <v>N/A</v>
      </c>
      <c r="Z429" s="86" t="str">
        <f t="shared" si="333"/>
        <v>N/A</v>
      </c>
      <c r="AA429" s="86">
        <f t="shared" si="334"/>
        <v>231</v>
      </c>
      <c r="AB429" s="86" t="b">
        <f t="shared" si="335"/>
        <v>1</v>
      </c>
      <c r="AC429" s="86" t="str">
        <f t="shared" si="336"/>
        <v>Dummy Node</v>
      </c>
      <c r="AD429" s="86" t="str">
        <f t="shared" si="337"/>
        <v>N/A</v>
      </c>
      <c r="AE429" s="86" t="str">
        <f t="shared" si="338"/>
        <v>N/A</v>
      </c>
      <c r="AF429" s="86">
        <f t="shared" si="339"/>
        <v>33</v>
      </c>
      <c r="AG429" s="86" t="b">
        <f t="shared" si="340"/>
        <v>1</v>
      </c>
      <c r="AH429" s="86" t="str">
        <f t="shared" si="341"/>
        <v>GEBR</v>
      </c>
      <c r="AI429" s="86" t="str">
        <f t="shared" si="342"/>
        <v>&lt;=</v>
      </c>
      <c r="AJ429" s="86">
        <f t="shared" si="343"/>
        <v>0.715087890625</v>
      </c>
      <c r="AK429" s="86">
        <f t="shared" si="344"/>
        <v>32</v>
      </c>
      <c r="AL429" s="86" t="b">
        <f t="shared" si="345"/>
        <v>1</v>
      </c>
      <c r="AM429" s="86" t="str">
        <f t="shared" si="346"/>
        <v>GEBR</v>
      </c>
      <c r="AN429" s="86" t="str">
        <f t="shared" si="347"/>
        <v>&lt;=</v>
      </c>
      <c r="AO429" s="86">
        <f t="shared" si="348"/>
        <v>0.85498046875</v>
      </c>
      <c r="AP429" s="86">
        <f t="shared" si="349"/>
        <v>29</v>
      </c>
      <c r="AQ429" s="86" t="b">
        <f t="shared" si="350"/>
        <v>0</v>
      </c>
      <c r="AR429" s="86" t="str">
        <f t="shared" si="351"/>
        <v>Speed</v>
      </c>
      <c r="AS429" s="86" t="str">
        <f t="shared" si="352"/>
        <v>&gt;</v>
      </c>
      <c r="AT429" s="86">
        <f t="shared" si="353"/>
        <v>24.882080078125</v>
      </c>
      <c r="AU429" s="86">
        <f t="shared" si="354"/>
        <v>8</v>
      </c>
      <c r="AV429" s="86" t="b">
        <f t="shared" si="355"/>
        <v>1</v>
      </c>
      <c r="AW429" s="86" t="str">
        <f t="shared" si="356"/>
        <v>Distance</v>
      </c>
      <c r="AX429" s="86" t="str">
        <f t="shared" si="357"/>
        <v>&lt;=</v>
      </c>
      <c r="AY429" s="86">
        <f t="shared" si="358"/>
        <v>579.99755859375</v>
      </c>
      <c r="AZ429" s="86">
        <f t="shared" si="359"/>
        <v>2</v>
      </c>
      <c r="BA429" s="86" t="b">
        <f t="shared" si="360"/>
        <v>0</v>
      </c>
      <c r="BB429" s="86" t="str">
        <f t="shared" si="361"/>
        <v>Distance</v>
      </c>
      <c r="BC429" s="86" t="str">
        <f t="shared" si="362"/>
        <v>&gt;</v>
      </c>
      <c r="BD429" s="86">
        <f t="shared" si="363"/>
        <v>500.308837890625</v>
      </c>
      <c r="BE429" s="86">
        <f t="shared" si="364"/>
        <v>0</v>
      </c>
      <c r="BF429" s="86" t="b">
        <f t="shared" si="365"/>
        <v>0</v>
      </c>
      <c r="BG429" s="86" t="str">
        <f t="shared" si="366"/>
        <v>Distance</v>
      </c>
      <c r="BH429" s="86" t="str">
        <f t="shared" si="367"/>
        <v>&gt;</v>
      </c>
      <c r="BI429" s="86">
        <f t="shared" si="368"/>
        <v>341.0556640625</v>
      </c>
      <c r="BJ429" s="15">
        <f t="shared" si="369"/>
        <v>1</v>
      </c>
      <c r="BK429" s="15" t="str">
        <f t="shared" si="370"/>
        <v>GEBR&lt;=0,715087890625 AND GEBR&lt;=0,85498046875 AND Speed&gt;24,882080078125 AND Distance&lt;=579,99755859375 AND Distance&gt;500,308837890625 AND Distance&gt;341,0556640625</v>
      </c>
      <c r="BM429"/>
      <c r="BN429"/>
      <c r="BO429"/>
    </row>
    <row r="430" spans="1:67">
      <c r="A430" s="15">
        <v>427</v>
      </c>
      <c r="B430" s="15">
        <v>-2</v>
      </c>
      <c r="C430" s="15">
        <v>-8192</v>
      </c>
      <c r="D430" s="15">
        <f t="shared" si="318"/>
        <v>-1</v>
      </c>
      <c r="E430" s="15">
        <f t="shared" si="319"/>
        <v>0</v>
      </c>
      <c r="F430" s="15">
        <f t="shared" si="320"/>
        <v>-1</v>
      </c>
      <c r="G430" s="15">
        <v>667</v>
      </c>
      <c r="H430" s="15">
        <v>668</v>
      </c>
      <c r="I430" s="15">
        <v>171</v>
      </c>
      <c r="J430" s="15">
        <v>7</v>
      </c>
      <c r="K430" s="15">
        <v>922</v>
      </c>
      <c r="L430" s="15">
        <v>0</v>
      </c>
      <c r="M430" s="15">
        <f t="shared" si="321"/>
        <v>0</v>
      </c>
      <c r="O430" s="86">
        <f t="shared" si="322"/>
        <v>922</v>
      </c>
      <c r="P430" s="86">
        <f t="shared" si="323"/>
        <v>0</v>
      </c>
      <c r="Q430" s="86">
        <f t="shared" si="324"/>
        <v>752</v>
      </c>
      <c r="R430" s="86" t="b">
        <f t="shared" si="325"/>
        <v>0</v>
      </c>
      <c r="S430" s="86" t="str">
        <f t="shared" si="326"/>
        <v>Dummy Node</v>
      </c>
      <c r="T430" s="86" t="str">
        <f t="shared" si="327"/>
        <v>N/A</v>
      </c>
      <c r="U430" s="86" t="str">
        <f t="shared" si="328"/>
        <v>N/A</v>
      </c>
      <c r="V430" s="86">
        <f t="shared" si="329"/>
        <v>529</v>
      </c>
      <c r="W430" s="86" t="b">
        <f t="shared" si="330"/>
        <v>0</v>
      </c>
      <c r="X430" s="86" t="str">
        <f t="shared" si="331"/>
        <v>Dummy Node</v>
      </c>
      <c r="Y430" s="86" t="str">
        <f t="shared" si="332"/>
        <v>N/A</v>
      </c>
      <c r="Z430" s="86" t="str">
        <f t="shared" si="333"/>
        <v>N/A</v>
      </c>
      <c r="AA430" s="86">
        <f t="shared" si="334"/>
        <v>231</v>
      </c>
      <c r="AB430" s="86" t="b">
        <f t="shared" si="335"/>
        <v>1</v>
      </c>
      <c r="AC430" s="86" t="str">
        <f t="shared" si="336"/>
        <v>Dummy Node</v>
      </c>
      <c r="AD430" s="86" t="str">
        <f t="shared" si="337"/>
        <v>N/A</v>
      </c>
      <c r="AE430" s="86" t="str">
        <f t="shared" si="338"/>
        <v>N/A</v>
      </c>
      <c r="AF430" s="86">
        <f t="shared" si="339"/>
        <v>33</v>
      </c>
      <c r="AG430" s="86" t="b">
        <f t="shared" si="340"/>
        <v>1</v>
      </c>
      <c r="AH430" s="86" t="str">
        <f t="shared" si="341"/>
        <v>GEBR</v>
      </c>
      <c r="AI430" s="86" t="str">
        <f t="shared" si="342"/>
        <v>&lt;=</v>
      </c>
      <c r="AJ430" s="86">
        <f t="shared" si="343"/>
        <v>0.715087890625</v>
      </c>
      <c r="AK430" s="86">
        <f t="shared" si="344"/>
        <v>32</v>
      </c>
      <c r="AL430" s="86" t="b">
        <f t="shared" si="345"/>
        <v>1</v>
      </c>
      <c r="AM430" s="86" t="str">
        <f t="shared" si="346"/>
        <v>GEBR</v>
      </c>
      <c r="AN430" s="86" t="str">
        <f t="shared" si="347"/>
        <v>&lt;=</v>
      </c>
      <c r="AO430" s="86">
        <f t="shared" si="348"/>
        <v>0.85498046875</v>
      </c>
      <c r="AP430" s="86">
        <f t="shared" si="349"/>
        <v>29</v>
      </c>
      <c r="AQ430" s="86" t="b">
        <f t="shared" si="350"/>
        <v>0</v>
      </c>
      <c r="AR430" s="86" t="str">
        <f t="shared" si="351"/>
        <v>Speed</v>
      </c>
      <c r="AS430" s="86" t="str">
        <f t="shared" si="352"/>
        <v>&gt;</v>
      </c>
      <c r="AT430" s="86">
        <f t="shared" si="353"/>
        <v>24.882080078125</v>
      </c>
      <c r="AU430" s="86">
        <f t="shared" si="354"/>
        <v>8</v>
      </c>
      <c r="AV430" s="86" t="b">
        <f t="shared" si="355"/>
        <v>1</v>
      </c>
      <c r="AW430" s="86" t="str">
        <f t="shared" si="356"/>
        <v>Distance</v>
      </c>
      <c r="AX430" s="86" t="str">
        <f t="shared" si="357"/>
        <v>&lt;=</v>
      </c>
      <c r="AY430" s="86">
        <f t="shared" si="358"/>
        <v>579.99755859375</v>
      </c>
      <c r="AZ430" s="86">
        <f t="shared" si="359"/>
        <v>2</v>
      </c>
      <c r="BA430" s="86" t="b">
        <f t="shared" si="360"/>
        <v>0</v>
      </c>
      <c r="BB430" s="86" t="str">
        <f t="shared" si="361"/>
        <v>Distance</v>
      </c>
      <c r="BC430" s="86" t="str">
        <f t="shared" si="362"/>
        <v>&gt;</v>
      </c>
      <c r="BD430" s="86">
        <f t="shared" si="363"/>
        <v>500.308837890625</v>
      </c>
      <c r="BE430" s="86">
        <f t="shared" si="364"/>
        <v>0</v>
      </c>
      <c r="BF430" s="86" t="b">
        <f t="shared" si="365"/>
        <v>0</v>
      </c>
      <c r="BG430" s="86" t="str">
        <f t="shared" si="366"/>
        <v>Distance</v>
      </c>
      <c r="BH430" s="86" t="str">
        <f t="shared" si="367"/>
        <v>&gt;</v>
      </c>
      <c r="BI430" s="86">
        <f t="shared" si="368"/>
        <v>341.0556640625</v>
      </c>
      <c r="BJ430" s="15">
        <f t="shared" si="369"/>
        <v>1</v>
      </c>
      <c r="BK430" s="15" t="str">
        <f t="shared" si="370"/>
        <v>GEBR&lt;=0,715087890625 AND GEBR&lt;=0,85498046875 AND Speed&gt;24,882080078125 AND Distance&lt;=579,99755859375 AND Distance&gt;500,308837890625 AND Distance&gt;341,0556640625</v>
      </c>
      <c r="BM430"/>
      <c r="BN430"/>
      <c r="BO430"/>
    </row>
    <row r="431" spans="1:67">
      <c r="A431" s="15">
        <v>428</v>
      </c>
      <c r="B431" s="15">
        <v>0</v>
      </c>
      <c r="C431" s="15">
        <v>1801411</v>
      </c>
      <c r="D431" s="15">
        <f t="shared" si="318"/>
        <v>439</v>
      </c>
      <c r="E431" s="15">
        <f t="shared" si="319"/>
        <v>3267</v>
      </c>
      <c r="F431" s="15">
        <f t="shared" si="320"/>
        <v>439.797607421875</v>
      </c>
      <c r="G431" s="15">
        <v>429</v>
      </c>
      <c r="H431" s="15">
        <v>430</v>
      </c>
      <c r="I431" s="15">
        <v>171</v>
      </c>
      <c r="J431" s="15">
        <v>7</v>
      </c>
      <c r="K431" s="15">
        <v>923</v>
      </c>
      <c r="L431" s="15">
        <v>37</v>
      </c>
      <c r="M431" s="15">
        <f t="shared" si="321"/>
        <v>9.033203125E-3</v>
      </c>
      <c r="O431" s="86">
        <f t="shared" si="322"/>
        <v>923</v>
      </c>
      <c r="P431" s="86">
        <f t="shared" si="323"/>
        <v>0</v>
      </c>
      <c r="Q431" s="86">
        <f t="shared" si="324"/>
        <v>753</v>
      </c>
      <c r="R431" s="86" t="b">
        <f t="shared" si="325"/>
        <v>1</v>
      </c>
      <c r="S431" s="86" t="str">
        <f t="shared" si="326"/>
        <v>Dummy Node</v>
      </c>
      <c r="T431" s="86" t="str">
        <f t="shared" si="327"/>
        <v>N/A</v>
      </c>
      <c r="U431" s="86" t="str">
        <f t="shared" si="328"/>
        <v>N/A</v>
      </c>
      <c r="V431" s="86">
        <f t="shared" si="329"/>
        <v>530</v>
      </c>
      <c r="W431" s="86" t="b">
        <f t="shared" si="330"/>
        <v>1</v>
      </c>
      <c r="X431" s="86" t="str">
        <f t="shared" si="331"/>
        <v>Dummy Node</v>
      </c>
      <c r="Y431" s="86" t="str">
        <f t="shared" si="332"/>
        <v>N/A</v>
      </c>
      <c r="Z431" s="86" t="str">
        <f t="shared" si="333"/>
        <v>N/A</v>
      </c>
      <c r="AA431" s="86">
        <f t="shared" si="334"/>
        <v>231</v>
      </c>
      <c r="AB431" s="86" t="b">
        <f t="shared" si="335"/>
        <v>0</v>
      </c>
      <c r="AC431" s="86" t="str">
        <f t="shared" si="336"/>
        <v>Dummy Node</v>
      </c>
      <c r="AD431" s="86" t="str">
        <f t="shared" si="337"/>
        <v>N/A</v>
      </c>
      <c r="AE431" s="86" t="str">
        <f t="shared" si="338"/>
        <v>N/A</v>
      </c>
      <c r="AF431" s="86">
        <f t="shared" si="339"/>
        <v>33</v>
      </c>
      <c r="AG431" s="86" t="b">
        <f t="shared" si="340"/>
        <v>1</v>
      </c>
      <c r="AH431" s="86" t="str">
        <f t="shared" si="341"/>
        <v>GEBR</v>
      </c>
      <c r="AI431" s="86" t="str">
        <f t="shared" si="342"/>
        <v>&lt;=</v>
      </c>
      <c r="AJ431" s="86">
        <f t="shared" si="343"/>
        <v>0.715087890625</v>
      </c>
      <c r="AK431" s="86">
        <f t="shared" si="344"/>
        <v>32</v>
      </c>
      <c r="AL431" s="86" t="b">
        <f t="shared" si="345"/>
        <v>1</v>
      </c>
      <c r="AM431" s="86" t="str">
        <f t="shared" si="346"/>
        <v>GEBR</v>
      </c>
      <c r="AN431" s="86" t="str">
        <f t="shared" si="347"/>
        <v>&lt;=</v>
      </c>
      <c r="AO431" s="86">
        <f t="shared" si="348"/>
        <v>0.85498046875</v>
      </c>
      <c r="AP431" s="86">
        <f t="shared" si="349"/>
        <v>29</v>
      </c>
      <c r="AQ431" s="86" t="b">
        <f t="shared" si="350"/>
        <v>0</v>
      </c>
      <c r="AR431" s="86" t="str">
        <f t="shared" si="351"/>
        <v>Speed</v>
      </c>
      <c r="AS431" s="86" t="str">
        <f t="shared" si="352"/>
        <v>&gt;</v>
      </c>
      <c r="AT431" s="86">
        <f t="shared" si="353"/>
        <v>24.882080078125</v>
      </c>
      <c r="AU431" s="86">
        <f t="shared" si="354"/>
        <v>8</v>
      </c>
      <c r="AV431" s="86" t="b">
        <f t="shared" si="355"/>
        <v>1</v>
      </c>
      <c r="AW431" s="86" t="str">
        <f t="shared" si="356"/>
        <v>Distance</v>
      </c>
      <c r="AX431" s="86" t="str">
        <f t="shared" si="357"/>
        <v>&lt;=</v>
      </c>
      <c r="AY431" s="86">
        <f t="shared" si="358"/>
        <v>579.99755859375</v>
      </c>
      <c r="AZ431" s="86">
        <f t="shared" si="359"/>
        <v>2</v>
      </c>
      <c r="BA431" s="86" t="b">
        <f t="shared" si="360"/>
        <v>0</v>
      </c>
      <c r="BB431" s="86" t="str">
        <f t="shared" si="361"/>
        <v>Distance</v>
      </c>
      <c r="BC431" s="86" t="str">
        <f t="shared" si="362"/>
        <v>&gt;</v>
      </c>
      <c r="BD431" s="86">
        <f t="shared" si="363"/>
        <v>500.308837890625</v>
      </c>
      <c r="BE431" s="86">
        <f t="shared" si="364"/>
        <v>0</v>
      </c>
      <c r="BF431" s="86" t="b">
        <f t="shared" si="365"/>
        <v>0</v>
      </c>
      <c r="BG431" s="86" t="str">
        <f t="shared" si="366"/>
        <v>Distance</v>
      </c>
      <c r="BH431" s="86" t="str">
        <f t="shared" si="367"/>
        <v>&gt;</v>
      </c>
      <c r="BI431" s="86">
        <f t="shared" si="368"/>
        <v>341.0556640625</v>
      </c>
      <c r="BJ431" s="15">
        <f t="shared" si="369"/>
        <v>1</v>
      </c>
      <c r="BK431" s="15" t="str">
        <f t="shared" si="370"/>
        <v>GEBR&lt;=0,715087890625 AND GEBR&lt;=0,85498046875 AND Speed&gt;24,882080078125 AND Distance&lt;=579,99755859375 AND Distance&gt;500,308837890625 AND Distance&gt;341,0556640625</v>
      </c>
      <c r="BM431"/>
      <c r="BN431"/>
      <c r="BO431"/>
    </row>
    <row r="432" spans="1:67">
      <c r="A432" s="15">
        <v>429</v>
      </c>
      <c r="B432" s="15">
        <v>1</v>
      </c>
      <c r="C432" s="15">
        <v>101593</v>
      </c>
      <c r="D432" s="15">
        <f t="shared" si="318"/>
        <v>24</v>
      </c>
      <c r="E432" s="15">
        <f t="shared" si="319"/>
        <v>3289</v>
      </c>
      <c r="F432" s="15">
        <f t="shared" si="320"/>
        <v>24.802978515625</v>
      </c>
      <c r="G432" s="15">
        <v>441</v>
      </c>
      <c r="H432" s="15">
        <v>442</v>
      </c>
      <c r="I432" s="15">
        <v>428</v>
      </c>
      <c r="J432" s="15">
        <v>8</v>
      </c>
      <c r="K432" s="15">
        <v>924</v>
      </c>
      <c r="L432" s="15">
        <v>11</v>
      </c>
      <c r="M432" s="15">
        <f t="shared" si="321"/>
        <v>2.685546875E-3</v>
      </c>
      <c r="O432" s="86">
        <f t="shared" si="322"/>
        <v>924</v>
      </c>
      <c r="P432" s="86">
        <f t="shared" si="323"/>
        <v>0</v>
      </c>
      <c r="Q432" s="86">
        <f t="shared" si="324"/>
        <v>753</v>
      </c>
      <c r="R432" s="86" t="b">
        <f t="shared" si="325"/>
        <v>0</v>
      </c>
      <c r="S432" s="86" t="str">
        <f t="shared" si="326"/>
        <v>Dummy Node</v>
      </c>
      <c r="T432" s="86" t="str">
        <f t="shared" si="327"/>
        <v>N/A</v>
      </c>
      <c r="U432" s="86" t="str">
        <f t="shared" si="328"/>
        <v>N/A</v>
      </c>
      <c r="V432" s="86">
        <f t="shared" si="329"/>
        <v>530</v>
      </c>
      <c r="W432" s="86" t="b">
        <f t="shared" si="330"/>
        <v>1</v>
      </c>
      <c r="X432" s="86" t="str">
        <f t="shared" si="331"/>
        <v>Dummy Node</v>
      </c>
      <c r="Y432" s="86" t="str">
        <f t="shared" si="332"/>
        <v>N/A</v>
      </c>
      <c r="Z432" s="86" t="str">
        <f t="shared" si="333"/>
        <v>N/A</v>
      </c>
      <c r="AA432" s="86">
        <f t="shared" si="334"/>
        <v>231</v>
      </c>
      <c r="AB432" s="86" t="b">
        <f t="shared" si="335"/>
        <v>0</v>
      </c>
      <c r="AC432" s="86" t="str">
        <f t="shared" si="336"/>
        <v>Dummy Node</v>
      </c>
      <c r="AD432" s="86" t="str">
        <f t="shared" si="337"/>
        <v>N/A</v>
      </c>
      <c r="AE432" s="86" t="str">
        <f t="shared" si="338"/>
        <v>N/A</v>
      </c>
      <c r="AF432" s="86">
        <f t="shared" si="339"/>
        <v>33</v>
      </c>
      <c r="AG432" s="86" t="b">
        <f t="shared" si="340"/>
        <v>1</v>
      </c>
      <c r="AH432" s="86" t="str">
        <f t="shared" si="341"/>
        <v>GEBR</v>
      </c>
      <c r="AI432" s="86" t="str">
        <f t="shared" si="342"/>
        <v>&lt;=</v>
      </c>
      <c r="AJ432" s="86">
        <f t="shared" si="343"/>
        <v>0.715087890625</v>
      </c>
      <c r="AK432" s="86">
        <f t="shared" si="344"/>
        <v>32</v>
      </c>
      <c r="AL432" s="86" t="b">
        <f t="shared" si="345"/>
        <v>1</v>
      </c>
      <c r="AM432" s="86" t="str">
        <f t="shared" si="346"/>
        <v>GEBR</v>
      </c>
      <c r="AN432" s="86" t="str">
        <f t="shared" si="347"/>
        <v>&lt;=</v>
      </c>
      <c r="AO432" s="86">
        <f t="shared" si="348"/>
        <v>0.85498046875</v>
      </c>
      <c r="AP432" s="86">
        <f t="shared" si="349"/>
        <v>29</v>
      </c>
      <c r="AQ432" s="86" t="b">
        <f t="shared" si="350"/>
        <v>0</v>
      </c>
      <c r="AR432" s="86" t="str">
        <f t="shared" si="351"/>
        <v>Speed</v>
      </c>
      <c r="AS432" s="86" t="str">
        <f t="shared" si="352"/>
        <v>&gt;</v>
      </c>
      <c r="AT432" s="86">
        <f t="shared" si="353"/>
        <v>24.882080078125</v>
      </c>
      <c r="AU432" s="86">
        <f t="shared" si="354"/>
        <v>8</v>
      </c>
      <c r="AV432" s="86" t="b">
        <f t="shared" si="355"/>
        <v>1</v>
      </c>
      <c r="AW432" s="86" t="str">
        <f t="shared" si="356"/>
        <v>Distance</v>
      </c>
      <c r="AX432" s="86" t="str">
        <f t="shared" si="357"/>
        <v>&lt;=</v>
      </c>
      <c r="AY432" s="86">
        <f t="shared" si="358"/>
        <v>579.99755859375</v>
      </c>
      <c r="AZ432" s="86">
        <f t="shared" si="359"/>
        <v>2</v>
      </c>
      <c r="BA432" s="86" t="b">
        <f t="shared" si="360"/>
        <v>0</v>
      </c>
      <c r="BB432" s="86" t="str">
        <f t="shared" si="361"/>
        <v>Distance</v>
      </c>
      <c r="BC432" s="86" t="str">
        <f t="shared" si="362"/>
        <v>&gt;</v>
      </c>
      <c r="BD432" s="86">
        <f t="shared" si="363"/>
        <v>500.308837890625</v>
      </c>
      <c r="BE432" s="86">
        <f t="shared" si="364"/>
        <v>0</v>
      </c>
      <c r="BF432" s="86" t="b">
        <f t="shared" si="365"/>
        <v>0</v>
      </c>
      <c r="BG432" s="86" t="str">
        <f t="shared" si="366"/>
        <v>Distance</v>
      </c>
      <c r="BH432" s="86" t="str">
        <f t="shared" si="367"/>
        <v>&gt;</v>
      </c>
      <c r="BI432" s="86">
        <f t="shared" si="368"/>
        <v>341.0556640625</v>
      </c>
      <c r="BJ432" s="15">
        <f t="shared" si="369"/>
        <v>1</v>
      </c>
      <c r="BK432" s="15" t="str">
        <f t="shared" si="370"/>
        <v>GEBR&lt;=0,715087890625 AND GEBR&lt;=0,85498046875 AND Speed&gt;24,882080078125 AND Distance&lt;=579,99755859375 AND Distance&gt;500,308837890625 AND Distance&gt;341,0556640625</v>
      </c>
      <c r="BM432"/>
      <c r="BN432"/>
      <c r="BO432"/>
    </row>
    <row r="433" spans="1:67">
      <c r="A433" s="15">
        <v>430</v>
      </c>
      <c r="B433" s="15">
        <v>1</v>
      </c>
      <c r="C433" s="15">
        <v>105749</v>
      </c>
      <c r="D433" s="15">
        <f t="shared" si="318"/>
        <v>25</v>
      </c>
      <c r="E433" s="15">
        <f t="shared" si="319"/>
        <v>3349</v>
      </c>
      <c r="F433" s="15">
        <f t="shared" si="320"/>
        <v>25.817626953125</v>
      </c>
      <c r="G433" s="15">
        <v>431</v>
      </c>
      <c r="H433" s="15">
        <v>432</v>
      </c>
      <c r="I433" s="15">
        <v>428</v>
      </c>
      <c r="J433" s="15">
        <v>8</v>
      </c>
      <c r="K433" s="15">
        <v>925</v>
      </c>
      <c r="L433" s="15">
        <v>152</v>
      </c>
      <c r="M433" s="15">
        <f t="shared" si="321"/>
        <v>3.7109375E-2</v>
      </c>
      <c r="O433" s="86">
        <f t="shared" si="322"/>
        <v>925</v>
      </c>
      <c r="P433" s="86">
        <f t="shared" si="323"/>
        <v>0</v>
      </c>
      <c r="Q433" s="86">
        <f t="shared" si="324"/>
        <v>754</v>
      </c>
      <c r="R433" s="86" t="b">
        <f t="shared" si="325"/>
        <v>1</v>
      </c>
      <c r="S433" s="86" t="str">
        <f t="shared" si="326"/>
        <v>Dummy Node</v>
      </c>
      <c r="T433" s="86" t="str">
        <f t="shared" si="327"/>
        <v>N/A</v>
      </c>
      <c r="U433" s="86" t="str">
        <f t="shared" si="328"/>
        <v>N/A</v>
      </c>
      <c r="V433" s="86">
        <f t="shared" si="329"/>
        <v>530</v>
      </c>
      <c r="W433" s="86" t="b">
        <f t="shared" si="330"/>
        <v>0</v>
      </c>
      <c r="X433" s="86" t="str">
        <f t="shared" si="331"/>
        <v>Dummy Node</v>
      </c>
      <c r="Y433" s="86" t="str">
        <f t="shared" si="332"/>
        <v>N/A</v>
      </c>
      <c r="Z433" s="86" t="str">
        <f t="shared" si="333"/>
        <v>N/A</v>
      </c>
      <c r="AA433" s="86">
        <f t="shared" si="334"/>
        <v>231</v>
      </c>
      <c r="AB433" s="86" t="b">
        <f t="shared" si="335"/>
        <v>0</v>
      </c>
      <c r="AC433" s="86" t="str">
        <f t="shared" si="336"/>
        <v>Dummy Node</v>
      </c>
      <c r="AD433" s="86" t="str">
        <f t="shared" si="337"/>
        <v>N/A</v>
      </c>
      <c r="AE433" s="86" t="str">
        <f t="shared" si="338"/>
        <v>N/A</v>
      </c>
      <c r="AF433" s="86">
        <f t="shared" si="339"/>
        <v>33</v>
      </c>
      <c r="AG433" s="86" t="b">
        <f t="shared" si="340"/>
        <v>1</v>
      </c>
      <c r="AH433" s="86" t="str">
        <f t="shared" si="341"/>
        <v>GEBR</v>
      </c>
      <c r="AI433" s="86" t="str">
        <f t="shared" si="342"/>
        <v>&lt;=</v>
      </c>
      <c r="AJ433" s="86">
        <f t="shared" si="343"/>
        <v>0.715087890625</v>
      </c>
      <c r="AK433" s="86">
        <f t="shared" si="344"/>
        <v>32</v>
      </c>
      <c r="AL433" s="86" t="b">
        <f t="shared" si="345"/>
        <v>1</v>
      </c>
      <c r="AM433" s="86" t="str">
        <f t="shared" si="346"/>
        <v>GEBR</v>
      </c>
      <c r="AN433" s="86" t="str">
        <f t="shared" si="347"/>
        <v>&lt;=</v>
      </c>
      <c r="AO433" s="86">
        <f t="shared" si="348"/>
        <v>0.85498046875</v>
      </c>
      <c r="AP433" s="86">
        <f t="shared" si="349"/>
        <v>29</v>
      </c>
      <c r="AQ433" s="86" t="b">
        <f t="shared" si="350"/>
        <v>0</v>
      </c>
      <c r="AR433" s="86" t="str">
        <f t="shared" si="351"/>
        <v>Speed</v>
      </c>
      <c r="AS433" s="86" t="str">
        <f t="shared" si="352"/>
        <v>&gt;</v>
      </c>
      <c r="AT433" s="86">
        <f t="shared" si="353"/>
        <v>24.882080078125</v>
      </c>
      <c r="AU433" s="86">
        <f t="shared" si="354"/>
        <v>8</v>
      </c>
      <c r="AV433" s="86" t="b">
        <f t="shared" si="355"/>
        <v>1</v>
      </c>
      <c r="AW433" s="86" t="str">
        <f t="shared" si="356"/>
        <v>Distance</v>
      </c>
      <c r="AX433" s="86" t="str">
        <f t="shared" si="357"/>
        <v>&lt;=</v>
      </c>
      <c r="AY433" s="86">
        <f t="shared" si="358"/>
        <v>579.99755859375</v>
      </c>
      <c r="AZ433" s="86">
        <f t="shared" si="359"/>
        <v>2</v>
      </c>
      <c r="BA433" s="86" t="b">
        <f t="shared" si="360"/>
        <v>0</v>
      </c>
      <c r="BB433" s="86" t="str">
        <f t="shared" si="361"/>
        <v>Distance</v>
      </c>
      <c r="BC433" s="86" t="str">
        <f t="shared" si="362"/>
        <v>&gt;</v>
      </c>
      <c r="BD433" s="86">
        <f t="shared" si="363"/>
        <v>500.308837890625</v>
      </c>
      <c r="BE433" s="86">
        <f t="shared" si="364"/>
        <v>0</v>
      </c>
      <c r="BF433" s="86" t="b">
        <f t="shared" si="365"/>
        <v>0</v>
      </c>
      <c r="BG433" s="86" t="str">
        <f t="shared" si="366"/>
        <v>Distance</v>
      </c>
      <c r="BH433" s="86" t="str">
        <f t="shared" si="367"/>
        <v>&gt;</v>
      </c>
      <c r="BI433" s="86">
        <f t="shared" si="368"/>
        <v>341.0556640625</v>
      </c>
      <c r="BJ433" s="15">
        <f t="shared" si="369"/>
        <v>1</v>
      </c>
      <c r="BK433" s="15" t="str">
        <f t="shared" si="370"/>
        <v>GEBR&lt;=0,715087890625 AND GEBR&lt;=0,85498046875 AND Speed&gt;24,882080078125 AND Distance&lt;=579,99755859375 AND Distance&gt;500,308837890625 AND Distance&gt;341,0556640625</v>
      </c>
      <c r="BM433"/>
      <c r="BN433"/>
      <c r="BO433"/>
    </row>
    <row r="434" spans="1:67">
      <c r="A434" s="15">
        <v>431</v>
      </c>
      <c r="B434" s="15">
        <v>-2</v>
      </c>
      <c r="C434" s="15">
        <v>-8192</v>
      </c>
      <c r="D434" s="15">
        <f t="shared" si="318"/>
        <v>-1</v>
      </c>
      <c r="E434" s="15">
        <f t="shared" si="319"/>
        <v>0</v>
      </c>
      <c r="F434" s="15">
        <f t="shared" si="320"/>
        <v>-1</v>
      </c>
      <c r="G434" s="15">
        <v>-1</v>
      </c>
      <c r="H434" s="15">
        <v>-1</v>
      </c>
      <c r="I434" s="15">
        <v>430</v>
      </c>
      <c r="J434" s="15">
        <v>9</v>
      </c>
      <c r="K434" s="15">
        <v>926</v>
      </c>
      <c r="L434" s="15">
        <v>585</v>
      </c>
      <c r="M434" s="15">
        <f t="shared" si="321"/>
        <v>0.142822265625</v>
      </c>
      <c r="O434" s="86">
        <f t="shared" si="322"/>
        <v>926</v>
      </c>
      <c r="P434" s="86">
        <f t="shared" si="323"/>
        <v>0</v>
      </c>
      <c r="Q434" s="86">
        <f t="shared" si="324"/>
        <v>754</v>
      </c>
      <c r="R434" s="86" t="b">
        <f t="shared" si="325"/>
        <v>0</v>
      </c>
      <c r="S434" s="86" t="str">
        <f t="shared" si="326"/>
        <v>Dummy Node</v>
      </c>
      <c r="T434" s="86" t="str">
        <f t="shared" si="327"/>
        <v>N/A</v>
      </c>
      <c r="U434" s="86" t="str">
        <f t="shared" si="328"/>
        <v>N/A</v>
      </c>
      <c r="V434" s="86">
        <f t="shared" si="329"/>
        <v>530</v>
      </c>
      <c r="W434" s="86" t="b">
        <f t="shared" si="330"/>
        <v>0</v>
      </c>
      <c r="X434" s="86" t="str">
        <f t="shared" si="331"/>
        <v>Dummy Node</v>
      </c>
      <c r="Y434" s="86" t="str">
        <f t="shared" si="332"/>
        <v>N/A</v>
      </c>
      <c r="Z434" s="86" t="str">
        <f t="shared" si="333"/>
        <v>N/A</v>
      </c>
      <c r="AA434" s="86">
        <f t="shared" si="334"/>
        <v>231</v>
      </c>
      <c r="AB434" s="86" t="b">
        <f t="shared" si="335"/>
        <v>0</v>
      </c>
      <c r="AC434" s="86" t="str">
        <f t="shared" si="336"/>
        <v>Dummy Node</v>
      </c>
      <c r="AD434" s="86" t="str">
        <f t="shared" si="337"/>
        <v>N/A</v>
      </c>
      <c r="AE434" s="86" t="str">
        <f t="shared" si="338"/>
        <v>N/A</v>
      </c>
      <c r="AF434" s="86">
        <f t="shared" si="339"/>
        <v>33</v>
      </c>
      <c r="AG434" s="86" t="b">
        <f t="shared" si="340"/>
        <v>1</v>
      </c>
      <c r="AH434" s="86" t="str">
        <f t="shared" si="341"/>
        <v>GEBR</v>
      </c>
      <c r="AI434" s="86" t="str">
        <f t="shared" si="342"/>
        <v>&lt;=</v>
      </c>
      <c r="AJ434" s="86">
        <f t="shared" si="343"/>
        <v>0.715087890625</v>
      </c>
      <c r="AK434" s="86">
        <f t="shared" si="344"/>
        <v>32</v>
      </c>
      <c r="AL434" s="86" t="b">
        <f t="shared" si="345"/>
        <v>1</v>
      </c>
      <c r="AM434" s="86" t="str">
        <f t="shared" si="346"/>
        <v>GEBR</v>
      </c>
      <c r="AN434" s="86" t="str">
        <f t="shared" si="347"/>
        <v>&lt;=</v>
      </c>
      <c r="AO434" s="86">
        <f t="shared" si="348"/>
        <v>0.85498046875</v>
      </c>
      <c r="AP434" s="86">
        <f t="shared" si="349"/>
        <v>29</v>
      </c>
      <c r="AQ434" s="86" t="b">
        <f t="shared" si="350"/>
        <v>0</v>
      </c>
      <c r="AR434" s="86" t="str">
        <f t="shared" si="351"/>
        <v>Speed</v>
      </c>
      <c r="AS434" s="86" t="str">
        <f t="shared" si="352"/>
        <v>&gt;</v>
      </c>
      <c r="AT434" s="86">
        <f t="shared" si="353"/>
        <v>24.882080078125</v>
      </c>
      <c r="AU434" s="86">
        <f t="shared" si="354"/>
        <v>8</v>
      </c>
      <c r="AV434" s="86" t="b">
        <f t="shared" si="355"/>
        <v>1</v>
      </c>
      <c r="AW434" s="86" t="str">
        <f t="shared" si="356"/>
        <v>Distance</v>
      </c>
      <c r="AX434" s="86" t="str">
        <f t="shared" si="357"/>
        <v>&lt;=</v>
      </c>
      <c r="AY434" s="86">
        <f t="shared" si="358"/>
        <v>579.99755859375</v>
      </c>
      <c r="AZ434" s="86">
        <f t="shared" si="359"/>
        <v>2</v>
      </c>
      <c r="BA434" s="86" t="b">
        <f t="shared" si="360"/>
        <v>0</v>
      </c>
      <c r="BB434" s="86" t="str">
        <f t="shared" si="361"/>
        <v>Distance</v>
      </c>
      <c r="BC434" s="86" t="str">
        <f t="shared" si="362"/>
        <v>&gt;</v>
      </c>
      <c r="BD434" s="86">
        <f t="shared" si="363"/>
        <v>500.308837890625</v>
      </c>
      <c r="BE434" s="86">
        <f t="shared" si="364"/>
        <v>0</v>
      </c>
      <c r="BF434" s="86" t="b">
        <f t="shared" si="365"/>
        <v>0</v>
      </c>
      <c r="BG434" s="86" t="str">
        <f t="shared" si="366"/>
        <v>Distance</v>
      </c>
      <c r="BH434" s="86" t="str">
        <f t="shared" si="367"/>
        <v>&gt;</v>
      </c>
      <c r="BI434" s="86">
        <f t="shared" si="368"/>
        <v>341.0556640625</v>
      </c>
      <c r="BJ434" s="15">
        <f t="shared" si="369"/>
        <v>1</v>
      </c>
      <c r="BK434" s="15" t="str">
        <f t="shared" si="370"/>
        <v>GEBR&lt;=0,715087890625 AND GEBR&lt;=0,85498046875 AND Speed&gt;24,882080078125 AND Distance&lt;=579,99755859375 AND Distance&gt;500,308837890625 AND Distance&gt;341,0556640625</v>
      </c>
      <c r="BM434"/>
      <c r="BN434"/>
      <c r="BO434"/>
    </row>
    <row r="435" spans="1:67">
      <c r="A435" s="15">
        <v>432</v>
      </c>
      <c r="B435" s="15">
        <v>-2</v>
      </c>
      <c r="C435" s="15">
        <v>-8192</v>
      </c>
      <c r="D435" s="15">
        <f t="shared" si="318"/>
        <v>-1</v>
      </c>
      <c r="E435" s="15">
        <f t="shared" si="319"/>
        <v>0</v>
      </c>
      <c r="F435" s="15">
        <f t="shared" si="320"/>
        <v>-1</v>
      </c>
      <c r="G435" s="15">
        <v>-1</v>
      </c>
      <c r="H435" s="15">
        <v>-1</v>
      </c>
      <c r="I435" s="15">
        <v>430</v>
      </c>
      <c r="J435" s="15">
        <v>9</v>
      </c>
      <c r="K435" s="15">
        <v>927</v>
      </c>
      <c r="L435" s="15">
        <v>0</v>
      </c>
      <c r="M435" s="15">
        <f t="shared" si="321"/>
        <v>0</v>
      </c>
      <c r="O435" s="86">
        <f t="shared" si="322"/>
        <v>927</v>
      </c>
      <c r="P435" s="86">
        <f t="shared" si="323"/>
        <v>0</v>
      </c>
      <c r="Q435" s="86">
        <f t="shared" si="324"/>
        <v>755</v>
      </c>
      <c r="R435" s="86" t="b">
        <f t="shared" si="325"/>
        <v>1</v>
      </c>
      <c r="S435" s="86" t="str">
        <f t="shared" si="326"/>
        <v>Dummy Node</v>
      </c>
      <c r="T435" s="86" t="str">
        <f t="shared" si="327"/>
        <v>N/A</v>
      </c>
      <c r="U435" s="86" t="str">
        <f t="shared" si="328"/>
        <v>N/A</v>
      </c>
      <c r="V435" s="86">
        <f t="shared" si="329"/>
        <v>535</v>
      </c>
      <c r="W435" s="86" t="b">
        <f t="shared" si="330"/>
        <v>1</v>
      </c>
      <c r="X435" s="86" t="str">
        <f t="shared" si="331"/>
        <v>Dummy Node</v>
      </c>
      <c r="Y435" s="86" t="str">
        <f t="shared" si="332"/>
        <v>N/A</v>
      </c>
      <c r="Z435" s="86" t="str">
        <f t="shared" si="333"/>
        <v>N/A</v>
      </c>
      <c r="AA435" s="86">
        <f t="shared" si="334"/>
        <v>240</v>
      </c>
      <c r="AB435" s="86" t="b">
        <f t="shared" si="335"/>
        <v>1</v>
      </c>
      <c r="AC435" s="86" t="str">
        <f t="shared" si="336"/>
        <v>Dummy Node</v>
      </c>
      <c r="AD435" s="86" t="str">
        <f t="shared" si="337"/>
        <v>N/A</v>
      </c>
      <c r="AE435" s="86" t="str">
        <f t="shared" si="338"/>
        <v>N/A</v>
      </c>
      <c r="AF435" s="86">
        <f t="shared" si="339"/>
        <v>238</v>
      </c>
      <c r="AG435" s="86" t="b">
        <f t="shared" si="340"/>
        <v>0</v>
      </c>
      <c r="AH435" s="86" t="str">
        <f t="shared" si="341"/>
        <v>Speed</v>
      </c>
      <c r="AI435" s="86" t="str">
        <f t="shared" si="342"/>
        <v>&gt;</v>
      </c>
      <c r="AJ435" s="86">
        <f t="shared" si="343"/>
        <v>18.55517578125</v>
      </c>
      <c r="AK435" s="86">
        <f t="shared" si="344"/>
        <v>50</v>
      </c>
      <c r="AL435" s="86" t="b">
        <f t="shared" si="345"/>
        <v>0</v>
      </c>
      <c r="AM435" s="86" t="str">
        <f t="shared" si="346"/>
        <v>Distance</v>
      </c>
      <c r="AN435" s="86" t="str">
        <f t="shared" si="347"/>
        <v>&gt;</v>
      </c>
      <c r="AO435" s="86">
        <f t="shared" si="348"/>
        <v>180.447265625</v>
      </c>
      <c r="AP435" s="86">
        <f t="shared" si="349"/>
        <v>13</v>
      </c>
      <c r="AQ435" s="86" t="b">
        <f t="shared" si="350"/>
        <v>0</v>
      </c>
      <c r="AR435" s="86" t="str">
        <f t="shared" si="351"/>
        <v>Speed</v>
      </c>
      <c r="AS435" s="86" t="str">
        <f t="shared" si="352"/>
        <v>&gt;</v>
      </c>
      <c r="AT435" s="86">
        <f t="shared" si="353"/>
        <v>15.086181640625</v>
      </c>
      <c r="AU435" s="86">
        <f t="shared" si="354"/>
        <v>4</v>
      </c>
      <c r="AV435" s="86" t="b">
        <f t="shared" si="355"/>
        <v>1</v>
      </c>
      <c r="AW435" s="86" t="str">
        <f t="shared" si="356"/>
        <v>Distance</v>
      </c>
      <c r="AX435" s="86" t="str">
        <f t="shared" si="357"/>
        <v>&lt;=</v>
      </c>
      <c r="AY435" s="86">
        <f t="shared" si="358"/>
        <v>211.703369140625</v>
      </c>
      <c r="AZ435" s="86">
        <f t="shared" si="359"/>
        <v>1</v>
      </c>
      <c r="BA435" s="86" t="b">
        <f t="shared" si="360"/>
        <v>0</v>
      </c>
      <c r="BB435" s="86" t="str">
        <f t="shared" si="361"/>
        <v>Speed</v>
      </c>
      <c r="BC435" s="86" t="str">
        <f t="shared" si="362"/>
        <v>&gt;</v>
      </c>
      <c r="BD435" s="86">
        <f t="shared" si="363"/>
        <v>12.778564453125</v>
      </c>
      <c r="BE435" s="86">
        <f t="shared" si="364"/>
        <v>0</v>
      </c>
      <c r="BF435" s="86" t="b">
        <f t="shared" si="365"/>
        <v>1</v>
      </c>
      <c r="BG435" s="86" t="str">
        <f t="shared" si="366"/>
        <v>Distance</v>
      </c>
      <c r="BH435" s="86" t="str">
        <f t="shared" si="367"/>
        <v>&lt;=</v>
      </c>
      <c r="BI435" s="86">
        <f t="shared" si="368"/>
        <v>341.0556640625</v>
      </c>
      <c r="BJ435" s="15">
        <f t="shared" si="369"/>
        <v>1</v>
      </c>
      <c r="BK435" s="15" t="str">
        <f t="shared" si="370"/>
        <v>Speed&gt;18,55517578125 AND Distance&gt;180,447265625 AND Speed&gt;15,086181640625 AND Distance&lt;=211,703369140625 AND Speed&gt;12,778564453125 AND Distance&lt;=341,0556640625</v>
      </c>
      <c r="BM435"/>
      <c r="BN435"/>
      <c r="BO435"/>
    </row>
    <row r="436" spans="1:67">
      <c r="A436" s="15">
        <v>433</v>
      </c>
      <c r="B436" s="15">
        <v>0</v>
      </c>
      <c r="C436" s="15">
        <v>204101</v>
      </c>
      <c r="D436" s="15">
        <f t="shared" si="318"/>
        <v>49</v>
      </c>
      <c r="E436" s="15">
        <f t="shared" si="319"/>
        <v>3397</v>
      </c>
      <c r="F436" s="15">
        <f t="shared" si="320"/>
        <v>49.829345703125</v>
      </c>
      <c r="G436" s="15">
        <v>435</v>
      </c>
      <c r="H436" s="15">
        <v>436</v>
      </c>
      <c r="I436" s="15">
        <v>192</v>
      </c>
      <c r="J436" s="15">
        <v>7</v>
      </c>
      <c r="K436" s="15">
        <v>928</v>
      </c>
      <c r="L436" s="15">
        <v>38</v>
      </c>
      <c r="M436" s="15">
        <f t="shared" si="321"/>
        <v>9.27734375E-3</v>
      </c>
      <c r="O436" s="86">
        <f t="shared" si="322"/>
        <v>928</v>
      </c>
      <c r="P436" s="86">
        <f t="shared" si="323"/>
        <v>0</v>
      </c>
      <c r="Q436" s="86">
        <f t="shared" si="324"/>
        <v>755</v>
      </c>
      <c r="R436" s="86" t="b">
        <f t="shared" si="325"/>
        <v>0</v>
      </c>
      <c r="S436" s="86" t="str">
        <f t="shared" si="326"/>
        <v>Dummy Node</v>
      </c>
      <c r="T436" s="86" t="str">
        <f t="shared" si="327"/>
        <v>N/A</v>
      </c>
      <c r="U436" s="86" t="str">
        <f t="shared" si="328"/>
        <v>N/A</v>
      </c>
      <c r="V436" s="86">
        <f t="shared" si="329"/>
        <v>535</v>
      </c>
      <c r="W436" s="86" t="b">
        <f t="shared" si="330"/>
        <v>1</v>
      </c>
      <c r="X436" s="86" t="str">
        <f t="shared" si="331"/>
        <v>Dummy Node</v>
      </c>
      <c r="Y436" s="86" t="str">
        <f t="shared" si="332"/>
        <v>N/A</v>
      </c>
      <c r="Z436" s="86" t="str">
        <f t="shared" si="333"/>
        <v>N/A</v>
      </c>
      <c r="AA436" s="86">
        <f t="shared" si="334"/>
        <v>240</v>
      </c>
      <c r="AB436" s="86" t="b">
        <f t="shared" si="335"/>
        <v>1</v>
      </c>
      <c r="AC436" s="86" t="str">
        <f t="shared" si="336"/>
        <v>Dummy Node</v>
      </c>
      <c r="AD436" s="86" t="str">
        <f t="shared" si="337"/>
        <v>N/A</v>
      </c>
      <c r="AE436" s="86" t="str">
        <f t="shared" si="338"/>
        <v>N/A</v>
      </c>
      <c r="AF436" s="86">
        <f t="shared" si="339"/>
        <v>238</v>
      </c>
      <c r="AG436" s="86" t="b">
        <f t="shared" si="340"/>
        <v>0</v>
      </c>
      <c r="AH436" s="86" t="str">
        <f t="shared" si="341"/>
        <v>Speed</v>
      </c>
      <c r="AI436" s="86" t="str">
        <f t="shared" si="342"/>
        <v>&gt;</v>
      </c>
      <c r="AJ436" s="86">
        <f t="shared" si="343"/>
        <v>18.55517578125</v>
      </c>
      <c r="AK436" s="86">
        <f t="shared" si="344"/>
        <v>50</v>
      </c>
      <c r="AL436" s="86" t="b">
        <f t="shared" si="345"/>
        <v>0</v>
      </c>
      <c r="AM436" s="86" t="str">
        <f t="shared" si="346"/>
        <v>Distance</v>
      </c>
      <c r="AN436" s="86" t="str">
        <f t="shared" si="347"/>
        <v>&gt;</v>
      </c>
      <c r="AO436" s="86">
        <f t="shared" si="348"/>
        <v>180.447265625</v>
      </c>
      <c r="AP436" s="86">
        <f t="shared" si="349"/>
        <v>13</v>
      </c>
      <c r="AQ436" s="86" t="b">
        <f t="shared" si="350"/>
        <v>0</v>
      </c>
      <c r="AR436" s="86" t="str">
        <f t="shared" si="351"/>
        <v>Speed</v>
      </c>
      <c r="AS436" s="86" t="str">
        <f t="shared" si="352"/>
        <v>&gt;</v>
      </c>
      <c r="AT436" s="86">
        <f t="shared" si="353"/>
        <v>15.086181640625</v>
      </c>
      <c r="AU436" s="86">
        <f t="shared" si="354"/>
        <v>4</v>
      </c>
      <c r="AV436" s="86" t="b">
        <f t="shared" si="355"/>
        <v>1</v>
      </c>
      <c r="AW436" s="86" t="str">
        <f t="shared" si="356"/>
        <v>Distance</v>
      </c>
      <c r="AX436" s="86" t="str">
        <f t="shared" si="357"/>
        <v>&lt;=</v>
      </c>
      <c r="AY436" s="86">
        <f t="shared" si="358"/>
        <v>211.703369140625</v>
      </c>
      <c r="AZ436" s="86">
        <f t="shared" si="359"/>
        <v>1</v>
      </c>
      <c r="BA436" s="86" t="b">
        <f t="shared" si="360"/>
        <v>0</v>
      </c>
      <c r="BB436" s="86" t="str">
        <f t="shared" si="361"/>
        <v>Speed</v>
      </c>
      <c r="BC436" s="86" t="str">
        <f t="shared" si="362"/>
        <v>&gt;</v>
      </c>
      <c r="BD436" s="86">
        <f t="shared" si="363"/>
        <v>12.778564453125</v>
      </c>
      <c r="BE436" s="86">
        <f t="shared" si="364"/>
        <v>0</v>
      </c>
      <c r="BF436" s="86" t="b">
        <f t="shared" si="365"/>
        <v>1</v>
      </c>
      <c r="BG436" s="86" t="str">
        <f t="shared" si="366"/>
        <v>Distance</v>
      </c>
      <c r="BH436" s="86" t="str">
        <f t="shared" si="367"/>
        <v>&lt;=</v>
      </c>
      <c r="BI436" s="86">
        <f t="shared" si="368"/>
        <v>341.0556640625</v>
      </c>
      <c r="BJ436" s="15">
        <f t="shared" si="369"/>
        <v>1</v>
      </c>
      <c r="BK436" s="15" t="str">
        <f t="shared" si="370"/>
        <v>Speed&gt;18,55517578125 AND Distance&gt;180,447265625 AND Speed&gt;15,086181640625 AND Distance&lt;=211,703369140625 AND Speed&gt;12,778564453125 AND Distance&lt;=341,0556640625</v>
      </c>
      <c r="BM436"/>
      <c r="BN436"/>
      <c r="BO436"/>
    </row>
    <row r="437" spans="1:67">
      <c r="A437" s="15">
        <v>434</v>
      </c>
      <c r="B437" s="15">
        <v>-2</v>
      </c>
      <c r="C437" s="15">
        <v>-8192</v>
      </c>
      <c r="D437" s="15">
        <f t="shared" si="318"/>
        <v>-1</v>
      </c>
      <c r="E437" s="15">
        <f t="shared" si="319"/>
        <v>0</v>
      </c>
      <c r="F437" s="15">
        <f t="shared" si="320"/>
        <v>-1</v>
      </c>
      <c r="G437" s="15">
        <v>669</v>
      </c>
      <c r="H437" s="15">
        <v>670</v>
      </c>
      <c r="I437" s="15">
        <v>192</v>
      </c>
      <c r="J437" s="15">
        <v>7</v>
      </c>
      <c r="K437" s="15">
        <v>929</v>
      </c>
      <c r="L437" s="15">
        <v>0</v>
      </c>
      <c r="M437" s="15">
        <f t="shared" si="321"/>
        <v>0</v>
      </c>
      <c r="O437" s="86">
        <f t="shared" si="322"/>
        <v>929</v>
      </c>
      <c r="P437" s="86">
        <f t="shared" si="323"/>
        <v>0</v>
      </c>
      <c r="Q437" s="86">
        <f t="shared" si="324"/>
        <v>756</v>
      </c>
      <c r="R437" s="86" t="b">
        <f t="shared" si="325"/>
        <v>1</v>
      </c>
      <c r="S437" s="86" t="str">
        <f t="shared" si="326"/>
        <v>Dummy Node</v>
      </c>
      <c r="T437" s="86" t="str">
        <f t="shared" si="327"/>
        <v>N/A</v>
      </c>
      <c r="U437" s="86" t="str">
        <f t="shared" si="328"/>
        <v>N/A</v>
      </c>
      <c r="V437" s="86">
        <f t="shared" si="329"/>
        <v>535</v>
      </c>
      <c r="W437" s="86" t="b">
        <f t="shared" si="330"/>
        <v>0</v>
      </c>
      <c r="X437" s="86" t="str">
        <f t="shared" si="331"/>
        <v>Dummy Node</v>
      </c>
      <c r="Y437" s="86" t="str">
        <f t="shared" si="332"/>
        <v>N/A</v>
      </c>
      <c r="Z437" s="86" t="str">
        <f t="shared" si="333"/>
        <v>N/A</v>
      </c>
      <c r="AA437" s="86">
        <f t="shared" si="334"/>
        <v>240</v>
      </c>
      <c r="AB437" s="86" t="b">
        <f t="shared" si="335"/>
        <v>1</v>
      </c>
      <c r="AC437" s="86" t="str">
        <f t="shared" si="336"/>
        <v>Dummy Node</v>
      </c>
      <c r="AD437" s="86" t="str">
        <f t="shared" si="337"/>
        <v>N/A</v>
      </c>
      <c r="AE437" s="86" t="str">
        <f t="shared" si="338"/>
        <v>N/A</v>
      </c>
      <c r="AF437" s="86">
        <f t="shared" si="339"/>
        <v>238</v>
      </c>
      <c r="AG437" s="86" t="b">
        <f t="shared" si="340"/>
        <v>0</v>
      </c>
      <c r="AH437" s="86" t="str">
        <f t="shared" si="341"/>
        <v>Speed</v>
      </c>
      <c r="AI437" s="86" t="str">
        <f t="shared" si="342"/>
        <v>&gt;</v>
      </c>
      <c r="AJ437" s="86">
        <f t="shared" si="343"/>
        <v>18.55517578125</v>
      </c>
      <c r="AK437" s="86">
        <f t="shared" si="344"/>
        <v>50</v>
      </c>
      <c r="AL437" s="86" t="b">
        <f t="shared" si="345"/>
        <v>0</v>
      </c>
      <c r="AM437" s="86" t="str">
        <f t="shared" si="346"/>
        <v>Distance</v>
      </c>
      <c r="AN437" s="86" t="str">
        <f t="shared" si="347"/>
        <v>&gt;</v>
      </c>
      <c r="AO437" s="86">
        <f t="shared" si="348"/>
        <v>180.447265625</v>
      </c>
      <c r="AP437" s="86">
        <f t="shared" si="349"/>
        <v>13</v>
      </c>
      <c r="AQ437" s="86" t="b">
        <f t="shared" si="350"/>
        <v>0</v>
      </c>
      <c r="AR437" s="86" t="str">
        <f t="shared" si="351"/>
        <v>Speed</v>
      </c>
      <c r="AS437" s="86" t="str">
        <f t="shared" si="352"/>
        <v>&gt;</v>
      </c>
      <c r="AT437" s="86">
        <f t="shared" si="353"/>
        <v>15.086181640625</v>
      </c>
      <c r="AU437" s="86">
        <f t="shared" si="354"/>
        <v>4</v>
      </c>
      <c r="AV437" s="86" t="b">
        <f t="shared" si="355"/>
        <v>1</v>
      </c>
      <c r="AW437" s="86" t="str">
        <f t="shared" si="356"/>
        <v>Distance</v>
      </c>
      <c r="AX437" s="86" t="str">
        <f t="shared" si="357"/>
        <v>&lt;=</v>
      </c>
      <c r="AY437" s="86">
        <f t="shared" si="358"/>
        <v>211.703369140625</v>
      </c>
      <c r="AZ437" s="86">
        <f t="shared" si="359"/>
        <v>1</v>
      </c>
      <c r="BA437" s="86" t="b">
        <f t="shared" si="360"/>
        <v>0</v>
      </c>
      <c r="BB437" s="86" t="str">
        <f t="shared" si="361"/>
        <v>Speed</v>
      </c>
      <c r="BC437" s="86" t="str">
        <f t="shared" si="362"/>
        <v>&gt;</v>
      </c>
      <c r="BD437" s="86">
        <f t="shared" si="363"/>
        <v>12.778564453125</v>
      </c>
      <c r="BE437" s="86">
        <f t="shared" si="364"/>
        <v>0</v>
      </c>
      <c r="BF437" s="86" t="b">
        <f t="shared" si="365"/>
        <v>1</v>
      </c>
      <c r="BG437" s="86" t="str">
        <f t="shared" si="366"/>
        <v>Distance</v>
      </c>
      <c r="BH437" s="86" t="str">
        <f t="shared" si="367"/>
        <v>&lt;=</v>
      </c>
      <c r="BI437" s="86">
        <f t="shared" si="368"/>
        <v>341.0556640625</v>
      </c>
      <c r="BJ437" s="15">
        <f t="shared" si="369"/>
        <v>1</v>
      </c>
      <c r="BK437" s="15" t="str">
        <f t="shared" si="370"/>
        <v>Speed&gt;18,55517578125 AND Distance&gt;180,447265625 AND Speed&gt;15,086181640625 AND Distance&lt;=211,703369140625 AND Speed&gt;12,778564453125 AND Distance&lt;=341,0556640625</v>
      </c>
      <c r="BM437"/>
      <c r="BN437"/>
      <c r="BO437"/>
    </row>
    <row r="438" spans="1:67">
      <c r="A438" s="15">
        <v>435</v>
      </c>
      <c r="B438" s="15">
        <v>-2</v>
      </c>
      <c r="C438" s="15">
        <v>-8192</v>
      </c>
      <c r="D438" s="15">
        <f t="shared" si="318"/>
        <v>-1</v>
      </c>
      <c r="E438" s="15">
        <f t="shared" si="319"/>
        <v>0</v>
      </c>
      <c r="F438" s="15">
        <f t="shared" si="320"/>
        <v>-1</v>
      </c>
      <c r="G438" s="15">
        <v>671</v>
      </c>
      <c r="H438" s="15">
        <v>672</v>
      </c>
      <c r="I438" s="15">
        <v>433</v>
      </c>
      <c r="J438" s="15">
        <v>8</v>
      </c>
      <c r="K438" s="15">
        <v>930</v>
      </c>
      <c r="L438" s="15">
        <v>0</v>
      </c>
      <c r="M438" s="15">
        <f t="shared" si="321"/>
        <v>0</v>
      </c>
      <c r="O438" s="86">
        <f t="shared" si="322"/>
        <v>930</v>
      </c>
      <c r="P438" s="86">
        <f t="shared" si="323"/>
        <v>0</v>
      </c>
      <c r="Q438" s="86">
        <f t="shared" si="324"/>
        <v>756</v>
      </c>
      <c r="R438" s="86" t="b">
        <f t="shared" si="325"/>
        <v>0</v>
      </c>
      <c r="S438" s="86" t="str">
        <f t="shared" si="326"/>
        <v>Dummy Node</v>
      </c>
      <c r="T438" s="86" t="str">
        <f t="shared" si="327"/>
        <v>N/A</v>
      </c>
      <c r="U438" s="86" t="str">
        <f t="shared" si="328"/>
        <v>N/A</v>
      </c>
      <c r="V438" s="86">
        <f t="shared" si="329"/>
        <v>535</v>
      </c>
      <c r="W438" s="86" t="b">
        <f t="shared" si="330"/>
        <v>0</v>
      </c>
      <c r="X438" s="86" t="str">
        <f t="shared" si="331"/>
        <v>Dummy Node</v>
      </c>
      <c r="Y438" s="86" t="str">
        <f t="shared" si="332"/>
        <v>N/A</v>
      </c>
      <c r="Z438" s="86" t="str">
        <f t="shared" si="333"/>
        <v>N/A</v>
      </c>
      <c r="AA438" s="86">
        <f t="shared" si="334"/>
        <v>240</v>
      </c>
      <c r="AB438" s="86" t="b">
        <f t="shared" si="335"/>
        <v>1</v>
      </c>
      <c r="AC438" s="86" t="str">
        <f t="shared" si="336"/>
        <v>Dummy Node</v>
      </c>
      <c r="AD438" s="86" t="str">
        <f t="shared" si="337"/>
        <v>N/A</v>
      </c>
      <c r="AE438" s="86" t="str">
        <f t="shared" si="338"/>
        <v>N/A</v>
      </c>
      <c r="AF438" s="86">
        <f t="shared" si="339"/>
        <v>238</v>
      </c>
      <c r="AG438" s="86" t="b">
        <f t="shared" si="340"/>
        <v>0</v>
      </c>
      <c r="AH438" s="86" t="str">
        <f t="shared" si="341"/>
        <v>Speed</v>
      </c>
      <c r="AI438" s="86" t="str">
        <f t="shared" si="342"/>
        <v>&gt;</v>
      </c>
      <c r="AJ438" s="86">
        <f t="shared" si="343"/>
        <v>18.55517578125</v>
      </c>
      <c r="AK438" s="86">
        <f t="shared" si="344"/>
        <v>50</v>
      </c>
      <c r="AL438" s="86" t="b">
        <f t="shared" si="345"/>
        <v>0</v>
      </c>
      <c r="AM438" s="86" t="str">
        <f t="shared" si="346"/>
        <v>Distance</v>
      </c>
      <c r="AN438" s="86" t="str">
        <f t="shared" si="347"/>
        <v>&gt;</v>
      </c>
      <c r="AO438" s="86">
        <f t="shared" si="348"/>
        <v>180.447265625</v>
      </c>
      <c r="AP438" s="86">
        <f t="shared" si="349"/>
        <v>13</v>
      </c>
      <c r="AQ438" s="86" t="b">
        <f t="shared" si="350"/>
        <v>0</v>
      </c>
      <c r="AR438" s="86" t="str">
        <f t="shared" si="351"/>
        <v>Speed</v>
      </c>
      <c r="AS438" s="86" t="str">
        <f t="shared" si="352"/>
        <v>&gt;</v>
      </c>
      <c r="AT438" s="86">
        <f t="shared" si="353"/>
        <v>15.086181640625</v>
      </c>
      <c r="AU438" s="86">
        <f t="shared" si="354"/>
        <v>4</v>
      </c>
      <c r="AV438" s="86" t="b">
        <f t="shared" si="355"/>
        <v>1</v>
      </c>
      <c r="AW438" s="86" t="str">
        <f t="shared" si="356"/>
        <v>Distance</v>
      </c>
      <c r="AX438" s="86" t="str">
        <f t="shared" si="357"/>
        <v>&lt;=</v>
      </c>
      <c r="AY438" s="86">
        <f t="shared" si="358"/>
        <v>211.703369140625</v>
      </c>
      <c r="AZ438" s="86">
        <f t="shared" si="359"/>
        <v>1</v>
      </c>
      <c r="BA438" s="86" t="b">
        <f t="shared" si="360"/>
        <v>0</v>
      </c>
      <c r="BB438" s="86" t="str">
        <f t="shared" si="361"/>
        <v>Speed</v>
      </c>
      <c r="BC438" s="86" t="str">
        <f t="shared" si="362"/>
        <v>&gt;</v>
      </c>
      <c r="BD438" s="86">
        <f t="shared" si="363"/>
        <v>12.778564453125</v>
      </c>
      <c r="BE438" s="86">
        <f t="shared" si="364"/>
        <v>0</v>
      </c>
      <c r="BF438" s="86" t="b">
        <f t="shared" si="365"/>
        <v>1</v>
      </c>
      <c r="BG438" s="86" t="str">
        <f t="shared" si="366"/>
        <v>Distance</v>
      </c>
      <c r="BH438" s="86" t="str">
        <f t="shared" si="367"/>
        <v>&lt;=</v>
      </c>
      <c r="BI438" s="86">
        <f t="shared" si="368"/>
        <v>341.0556640625</v>
      </c>
      <c r="BJ438" s="15">
        <f t="shared" si="369"/>
        <v>1</v>
      </c>
      <c r="BK438" s="15" t="str">
        <f t="shared" si="370"/>
        <v>Speed&gt;18,55517578125 AND Distance&gt;180,447265625 AND Speed&gt;15,086181640625 AND Distance&lt;=211,703369140625 AND Speed&gt;12,778564453125 AND Distance&lt;=341,0556640625</v>
      </c>
      <c r="BM438"/>
      <c r="BN438"/>
      <c r="BO438"/>
    </row>
    <row r="439" spans="1:67">
      <c r="A439" s="15">
        <v>436</v>
      </c>
      <c r="B439" s="15">
        <v>2</v>
      </c>
      <c r="C439" s="15">
        <v>3502</v>
      </c>
      <c r="D439" s="15">
        <f t="shared" si="318"/>
        <v>0</v>
      </c>
      <c r="E439" s="15">
        <f t="shared" si="319"/>
        <v>3502</v>
      </c>
      <c r="F439" s="15">
        <f t="shared" si="320"/>
        <v>0.85498046875</v>
      </c>
      <c r="G439" s="15">
        <v>437</v>
      </c>
      <c r="H439" s="15">
        <v>438</v>
      </c>
      <c r="I439" s="15">
        <v>433</v>
      </c>
      <c r="J439" s="15">
        <v>8</v>
      </c>
      <c r="K439" s="15">
        <v>931</v>
      </c>
      <c r="L439" s="15">
        <v>241</v>
      </c>
      <c r="M439" s="15">
        <f t="shared" si="321"/>
        <v>5.8837890625E-2</v>
      </c>
      <c r="O439" s="86">
        <f t="shared" si="322"/>
        <v>931</v>
      </c>
      <c r="P439" s="86">
        <f t="shared" si="323"/>
        <v>0</v>
      </c>
      <c r="Q439" s="86">
        <f t="shared" si="324"/>
        <v>757</v>
      </c>
      <c r="R439" s="86" t="b">
        <f t="shared" si="325"/>
        <v>1</v>
      </c>
      <c r="S439" s="86" t="str">
        <f t="shared" si="326"/>
        <v>Dummy Node</v>
      </c>
      <c r="T439" s="86" t="str">
        <f t="shared" si="327"/>
        <v>N/A</v>
      </c>
      <c r="U439" s="86" t="str">
        <f t="shared" si="328"/>
        <v>N/A</v>
      </c>
      <c r="V439" s="86">
        <f t="shared" si="329"/>
        <v>536</v>
      </c>
      <c r="W439" s="86" t="b">
        <f t="shared" si="330"/>
        <v>1</v>
      </c>
      <c r="X439" s="86" t="str">
        <f t="shared" si="331"/>
        <v>Dummy Node</v>
      </c>
      <c r="Y439" s="86" t="str">
        <f t="shared" si="332"/>
        <v>N/A</v>
      </c>
      <c r="Z439" s="86" t="str">
        <f t="shared" si="333"/>
        <v>N/A</v>
      </c>
      <c r="AA439" s="86">
        <f t="shared" si="334"/>
        <v>240</v>
      </c>
      <c r="AB439" s="86" t="b">
        <f t="shared" si="335"/>
        <v>0</v>
      </c>
      <c r="AC439" s="86" t="str">
        <f t="shared" si="336"/>
        <v>Dummy Node</v>
      </c>
      <c r="AD439" s="86" t="str">
        <f t="shared" si="337"/>
        <v>N/A</v>
      </c>
      <c r="AE439" s="86" t="str">
        <f t="shared" si="338"/>
        <v>N/A</v>
      </c>
      <c r="AF439" s="86">
        <f t="shared" si="339"/>
        <v>238</v>
      </c>
      <c r="AG439" s="86" t="b">
        <f t="shared" si="340"/>
        <v>0</v>
      </c>
      <c r="AH439" s="86" t="str">
        <f t="shared" si="341"/>
        <v>Speed</v>
      </c>
      <c r="AI439" s="86" t="str">
        <f t="shared" si="342"/>
        <v>&gt;</v>
      </c>
      <c r="AJ439" s="86">
        <f t="shared" si="343"/>
        <v>18.55517578125</v>
      </c>
      <c r="AK439" s="86">
        <f t="shared" si="344"/>
        <v>50</v>
      </c>
      <c r="AL439" s="86" t="b">
        <f t="shared" si="345"/>
        <v>0</v>
      </c>
      <c r="AM439" s="86" t="str">
        <f t="shared" si="346"/>
        <v>Distance</v>
      </c>
      <c r="AN439" s="86" t="str">
        <f t="shared" si="347"/>
        <v>&gt;</v>
      </c>
      <c r="AO439" s="86">
        <f t="shared" si="348"/>
        <v>180.447265625</v>
      </c>
      <c r="AP439" s="86">
        <f t="shared" si="349"/>
        <v>13</v>
      </c>
      <c r="AQ439" s="86" t="b">
        <f t="shared" si="350"/>
        <v>0</v>
      </c>
      <c r="AR439" s="86" t="str">
        <f t="shared" si="351"/>
        <v>Speed</v>
      </c>
      <c r="AS439" s="86" t="str">
        <f t="shared" si="352"/>
        <v>&gt;</v>
      </c>
      <c r="AT439" s="86">
        <f t="shared" si="353"/>
        <v>15.086181640625</v>
      </c>
      <c r="AU439" s="86">
        <f t="shared" si="354"/>
        <v>4</v>
      </c>
      <c r="AV439" s="86" t="b">
        <f t="shared" si="355"/>
        <v>1</v>
      </c>
      <c r="AW439" s="86" t="str">
        <f t="shared" si="356"/>
        <v>Distance</v>
      </c>
      <c r="AX439" s="86" t="str">
        <f t="shared" si="357"/>
        <v>&lt;=</v>
      </c>
      <c r="AY439" s="86">
        <f t="shared" si="358"/>
        <v>211.703369140625</v>
      </c>
      <c r="AZ439" s="86">
        <f t="shared" si="359"/>
        <v>1</v>
      </c>
      <c r="BA439" s="86" t="b">
        <f t="shared" si="360"/>
        <v>0</v>
      </c>
      <c r="BB439" s="86" t="str">
        <f t="shared" si="361"/>
        <v>Speed</v>
      </c>
      <c r="BC439" s="86" t="str">
        <f t="shared" si="362"/>
        <v>&gt;</v>
      </c>
      <c r="BD439" s="86">
        <f t="shared" si="363"/>
        <v>12.778564453125</v>
      </c>
      <c r="BE439" s="86">
        <f t="shared" si="364"/>
        <v>0</v>
      </c>
      <c r="BF439" s="86" t="b">
        <f t="shared" si="365"/>
        <v>1</v>
      </c>
      <c r="BG439" s="86" t="str">
        <f t="shared" si="366"/>
        <v>Distance</v>
      </c>
      <c r="BH439" s="86" t="str">
        <f t="shared" si="367"/>
        <v>&lt;=</v>
      </c>
      <c r="BI439" s="86">
        <f t="shared" si="368"/>
        <v>341.0556640625</v>
      </c>
      <c r="BJ439" s="15">
        <f t="shared" si="369"/>
        <v>1</v>
      </c>
      <c r="BK439" s="15" t="str">
        <f t="shared" si="370"/>
        <v>Speed&gt;18,55517578125 AND Distance&gt;180,447265625 AND Speed&gt;15,086181640625 AND Distance&lt;=211,703369140625 AND Speed&gt;12,778564453125 AND Distance&lt;=341,0556640625</v>
      </c>
      <c r="BM439"/>
      <c r="BN439"/>
      <c r="BO439"/>
    </row>
    <row r="440" spans="1:67">
      <c r="A440" s="15">
        <v>437</v>
      </c>
      <c r="B440" s="15">
        <v>-2</v>
      </c>
      <c r="C440" s="15">
        <v>-8192</v>
      </c>
      <c r="D440" s="15">
        <f t="shared" si="318"/>
        <v>-1</v>
      </c>
      <c r="E440" s="15">
        <f t="shared" si="319"/>
        <v>0</v>
      </c>
      <c r="F440" s="15">
        <f t="shared" si="320"/>
        <v>-1</v>
      </c>
      <c r="G440" s="15">
        <v>-1</v>
      </c>
      <c r="H440" s="15">
        <v>-1</v>
      </c>
      <c r="I440" s="15">
        <v>436</v>
      </c>
      <c r="J440" s="15">
        <v>9</v>
      </c>
      <c r="K440" s="15">
        <v>932</v>
      </c>
      <c r="L440" s="15">
        <v>0</v>
      </c>
      <c r="M440" s="15">
        <f t="shared" si="321"/>
        <v>0</v>
      </c>
      <c r="O440" s="86">
        <f t="shared" si="322"/>
        <v>932</v>
      </c>
      <c r="P440" s="86">
        <f t="shared" si="323"/>
        <v>0</v>
      </c>
      <c r="Q440" s="86">
        <f t="shared" si="324"/>
        <v>757</v>
      </c>
      <c r="R440" s="86" t="b">
        <f t="shared" si="325"/>
        <v>0</v>
      </c>
      <c r="S440" s="86" t="str">
        <f t="shared" si="326"/>
        <v>Dummy Node</v>
      </c>
      <c r="T440" s="86" t="str">
        <f t="shared" si="327"/>
        <v>N/A</v>
      </c>
      <c r="U440" s="86" t="str">
        <f t="shared" si="328"/>
        <v>N/A</v>
      </c>
      <c r="V440" s="86">
        <f t="shared" si="329"/>
        <v>536</v>
      </c>
      <c r="W440" s="86" t="b">
        <f t="shared" si="330"/>
        <v>1</v>
      </c>
      <c r="X440" s="86" t="str">
        <f t="shared" si="331"/>
        <v>Dummy Node</v>
      </c>
      <c r="Y440" s="86" t="str">
        <f t="shared" si="332"/>
        <v>N/A</v>
      </c>
      <c r="Z440" s="86" t="str">
        <f t="shared" si="333"/>
        <v>N/A</v>
      </c>
      <c r="AA440" s="86">
        <f t="shared" si="334"/>
        <v>240</v>
      </c>
      <c r="AB440" s="86" t="b">
        <f t="shared" si="335"/>
        <v>0</v>
      </c>
      <c r="AC440" s="86" t="str">
        <f t="shared" si="336"/>
        <v>Dummy Node</v>
      </c>
      <c r="AD440" s="86" t="str">
        <f t="shared" si="337"/>
        <v>N/A</v>
      </c>
      <c r="AE440" s="86" t="str">
        <f t="shared" si="338"/>
        <v>N/A</v>
      </c>
      <c r="AF440" s="86">
        <f t="shared" si="339"/>
        <v>238</v>
      </c>
      <c r="AG440" s="86" t="b">
        <f t="shared" si="340"/>
        <v>0</v>
      </c>
      <c r="AH440" s="86" t="str">
        <f t="shared" si="341"/>
        <v>Speed</v>
      </c>
      <c r="AI440" s="86" t="str">
        <f t="shared" si="342"/>
        <v>&gt;</v>
      </c>
      <c r="AJ440" s="86">
        <f t="shared" si="343"/>
        <v>18.55517578125</v>
      </c>
      <c r="AK440" s="86">
        <f t="shared" si="344"/>
        <v>50</v>
      </c>
      <c r="AL440" s="86" t="b">
        <f t="shared" si="345"/>
        <v>0</v>
      </c>
      <c r="AM440" s="86" t="str">
        <f t="shared" si="346"/>
        <v>Distance</v>
      </c>
      <c r="AN440" s="86" t="str">
        <f t="shared" si="347"/>
        <v>&gt;</v>
      </c>
      <c r="AO440" s="86">
        <f t="shared" si="348"/>
        <v>180.447265625</v>
      </c>
      <c r="AP440" s="86">
        <f t="shared" si="349"/>
        <v>13</v>
      </c>
      <c r="AQ440" s="86" t="b">
        <f t="shared" si="350"/>
        <v>0</v>
      </c>
      <c r="AR440" s="86" t="str">
        <f t="shared" si="351"/>
        <v>Speed</v>
      </c>
      <c r="AS440" s="86" t="str">
        <f t="shared" si="352"/>
        <v>&gt;</v>
      </c>
      <c r="AT440" s="86">
        <f t="shared" si="353"/>
        <v>15.086181640625</v>
      </c>
      <c r="AU440" s="86">
        <f t="shared" si="354"/>
        <v>4</v>
      </c>
      <c r="AV440" s="86" t="b">
        <f t="shared" si="355"/>
        <v>1</v>
      </c>
      <c r="AW440" s="86" t="str">
        <f t="shared" si="356"/>
        <v>Distance</v>
      </c>
      <c r="AX440" s="86" t="str">
        <f t="shared" si="357"/>
        <v>&lt;=</v>
      </c>
      <c r="AY440" s="86">
        <f t="shared" si="358"/>
        <v>211.703369140625</v>
      </c>
      <c r="AZ440" s="86">
        <f t="shared" si="359"/>
        <v>1</v>
      </c>
      <c r="BA440" s="86" t="b">
        <f t="shared" si="360"/>
        <v>0</v>
      </c>
      <c r="BB440" s="86" t="str">
        <f t="shared" si="361"/>
        <v>Speed</v>
      </c>
      <c r="BC440" s="86" t="str">
        <f t="shared" si="362"/>
        <v>&gt;</v>
      </c>
      <c r="BD440" s="86">
        <f t="shared" si="363"/>
        <v>12.778564453125</v>
      </c>
      <c r="BE440" s="86">
        <f t="shared" si="364"/>
        <v>0</v>
      </c>
      <c r="BF440" s="86" t="b">
        <f t="shared" si="365"/>
        <v>1</v>
      </c>
      <c r="BG440" s="86" t="str">
        <f t="shared" si="366"/>
        <v>Distance</v>
      </c>
      <c r="BH440" s="86" t="str">
        <f t="shared" si="367"/>
        <v>&lt;=</v>
      </c>
      <c r="BI440" s="86">
        <f t="shared" si="368"/>
        <v>341.0556640625</v>
      </c>
      <c r="BJ440" s="15">
        <f t="shared" si="369"/>
        <v>1</v>
      </c>
      <c r="BK440" s="15" t="str">
        <f t="shared" si="370"/>
        <v>Speed&gt;18,55517578125 AND Distance&gt;180,447265625 AND Speed&gt;15,086181640625 AND Distance&lt;=211,703369140625 AND Speed&gt;12,778564453125 AND Distance&lt;=341,0556640625</v>
      </c>
      <c r="BM440"/>
      <c r="BN440"/>
      <c r="BO440"/>
    </row>
    <row r="441" spans="1:67">
      <c r="A441" s="15">
        <v>438</v>
      </c>
      <c r="B441" s="15">
        <v>-2</v>
      </c>
      <c r="C441" s="15">
        <v>-8192</v>
      </c>
      <c r="D441" s="15">
        <f t="shared" si="318"/>
        <v>-1</v>
      </c>
      <c r="E441" s="15">
        <f t="shared" si="319"/>
        <v>0</v>
      </c>
      <c r="F441" s="15">
        <f t="shared" si="320"/>
        <v>-1</v>
      </c>
      <c r="G441" s="15">
        <v>-1</v>
      </c>
      <c r="H441" s="15">
        <v>-1</v>
      </c>
      <c r="I441" s="15">
        <v>436</v>
      </c>
      <c r="J441" s="15">
        <v>9</v>
      </c>
      <c r="K441" s="15">
        <v>933</v>
      </c>
      <c r="L441" s="15">
        <v>683</v>
      </c>
      <c r="M441" s="15">
        <f t="shared" si="321"/>
        <v>0.166748046875</v>
      </c>
      <c r="O441" s="86">
        <f t="shared" si="322"/>
        <v>933</v>
      </c>
      <c r="P441" s="86">
        <f t="shared" si="323"/>
        <v>0</v>
      </c>
      <c r="Q441" s="86">
        <f t="shared" si="324"/>
        <v>758</v>
      </c>
      <c r="R441" s="86" t="b">
        <f t="shared" si="325"/>
        <v>1</v>
      </c>
      <c r="S441" s="86" t="str">
        <f t="shared" si="326"/>
        <v>Dummy Node</v>
      </c>
      <c r="T441" s="86" t="str">
        <f t="shared" si="327"/>
        <v>N/A</v>
      </c>
      <c r="U441" s="86" t="str">
        <f t="shared" si="328"/>
        <v>N/A</v>
      </c>
      <c r="V441" s="86">
        <f t="shared" si="329"/>
        <v>536</v>
      </c>
      <c r="W441" s="86" t="b">
        <f t="shared" si="330"/>
        <v>0</v>
      </c>
      <c r="X441" s="86" t="str">
        <f t="shared" si="331"/>
        <v>Dummy Node</v>
      </c>
      <c r="Y441" s="86" t="str">
        <f t="shared" si="332"/>
        <v>N/A</v>
      </c>
      <c r="Z441" s="86" t="str">
        <f t="shared" si="333"/>
        <v>N/A</v>
      </c>
      <c r="AA441" s="86">
        <f t="shared" si="334"/>
        <v>240</v>
      </c>
      <c r="AB441" s="86" t="b">
        <f t="shared" si="335"/>
        <v>0</v>
      </c>
      <c r="AC441" s="86" t="str">
        <f t="shared" si="336"/>
        <v>Dummy Node</v>
      </c>
      <c r="AD441" s="86" t="str">
        <f t="shared" si="337"/>
        <v>N/A</v>
      </c>
      <c r="AE441" s="86" t="str">
        <f t="shared" si="338"/>
        <v>N/A</v>
      </c>
      <c r="AF441" s="86">
        <f t="shared" si="339"/>
        <v>238</v>
      </c>
      <c r="AG441" s="86" t="b">
        <f t="shared" si="340"/>
        <v>0</v>
      </c>
      <c r="AH441" s="86" t="str">
        <f t="shared" si="341"/>
        <v>Speed</v>
      </c>
      <c r="AI441" s="86" t="str">
        <f t="shared" si="342"/>
        <v>&gt;</v>
      </c>
      <c r="AJ441" s="86">
        <f t="shared" si="343"/>
        <v>18.55517578125</v>
      </c>
      <c r="AK441" s="86">
        <f t="shared" si="344"/>
        <v>50</v>
      </c>
      <c r="AL441" s="86" t="b">
        <f t="shared" si="345"/>
        <v>0</v>
      </c>
      <c r="AM441" s="86" t="str">
        <f t="shared" si="346"/>
        <v>Distance</v>
      </c>
      <c r="AN441" s="86" t="str">
        <f t="shared" si="347"/>
        <v>&gt;</v>
      </c>
      <c r="AO441" s="86">
        <f t="shared" si="348"/>
        <v>180.447265625</v>
      </c>
      <c r="AP441" s="86">
        <f t="shared" si="349"/>
        <v>13</v>
      </c>
      <c r="AQ441" s="86" t="b">
        <f t="shared" si="350"/>
        <v>0</v>
      </c>
      <c r="AR441" s="86" t="str">
        <f t="shared" si="351"/>
        <v>Speed</v>
      </c>
      <c r="AS441" s="86" t="str">
        <f t="shared" si="352"/>
        <v>&gt;</v>
      </c>
      <c r="AT441" s="86">
        <f t="shared" si="353"/>
        <v>15.086181640625</v>
      </c>
      <c r="AU441" s="86">
        <f t="shared" si="354"/>
        <v>4</v>
      </c>
      <c r="AV441" s="86" t="b">
        <f t="shared" si="355"/>
        <v>1</v>
      </c>
      <c r="AW441" s="86" t="str">
        <f t="shared" si="356"/>
        <v>Distance</v>
      </c>
      <c r="AX441" s="86" t="str">
        <f t="shared" si="357"/>
        <v>&lt;=</v>
      </c>
      <c r="AY441" s="86">
        <f t="shared" si="358"/>
        <v>211.703369140625</v>
      </c>
      <c r="AZ441" s="86">
        <f t="shared" si="359"/>
        <v>1</v>
      </c>
      <c r="BA441" s="86" t="b">
        <f t="shared" si="360"/>
        <v>0</v>
      </c>
      <c r="BB441" s="86" t="str">
        <f t="shared" si="361"/>
        <v>Speed</v>
      </c>
      <c r="BC441" s="86" t="str">
        <f t="shared" si="362"/>
        <v>&gt;</v>
      </c>
      <c r="BD441" s="86">
        <f t="shared" si="363"/>
        <v>12.778564453125</v>
      </c>
      <c r="BE441" s="86">
        <f t="shared" si="364"/>
        <v>0</v>
      </c>
      <c r="BF441" s="86" t="b">
        <f t="shared" si="365"/>
        <v>1</v>
      </c>
      <c r="BG441" s="86" t="str">
        <f t="shared" si="366"/>
        <v>Distance</v>
      </c>
      <c r="BH441" s="86" t="str">
        <f t="shared" si="367"/>
        <v>&lt;=</v>
      </c>
      <c r="BI441" s="86">
        <f t="shared" si="368"/>
        <v>341.0556640625</v>
      </c>
      <c r="BJ441" s="15">
        <f t="shared" si="369"/>
        <v>1</v>
      </c>
      <c r="BK441" s="15" t="str">
        <f t="shared" si="370"/>
        <v>Speed&gt;18,55517578125 AND Distance&gt;180,447265625 AND Speed&gt;15,086181640625 AND Distance&lt;=211,703369140625 AND Speed&gt;12,778564453125 AND Distance&lt;=341,0556640625</v>
      </c>
      <c r="BM441"/>
      <c r="BN441"/>
      <c r="BO441"/>
    </row>
    <row r="442" spans="1:67">
      <c r="A442" s="15">
        <v>439</v>
      </c>
      <c r="B442" s="15">
        <v>-2</v>
      </c>
      <c r="C442" s="15">
        <v>-8192</v>
      </c>
      <c r="D442" s="15">
        <f t="shared" si="318"/>
        <v>-1</v>
      </c>
      <c r="E442" s="15">
        <f t="shared" si="319"/>
        <v>0</v>
      </c>
      <c r="F442" s="15">
        <f t="shared" si="320"/>
        <v>-1</v>
      </c>
      <c r="G442" s="15">
        <v>-1</v>
      </c>
      <c r="H442" s="15">
        <v>-1</v>
      </c>
      <c r="I442" s="15">
        <v>182</v>
      </c>
      <c r="J442" s="15">
        <v>9</v>
      </c>
      <c r="K442" s="15">
        <v>934</v>
      </c>
      <c r="L442" s="15">
        <v>1241</v>
      </c>
      <c r="M442" s="15">
        <f t="shared" si="321"/>
        <v>0.302978515625</v>
      </c>
      <c r="O442" s="86">
        <f t="shared" si="322"/>
        <v>934</v>
      </c>
      <c r="P442" s="86">
        <f t="shared" si="323"/>
        <v>0</v>
      </c>
      <c r="Q442" s="86">
        <f t="shared" si="324"/>
        <v>758</v>
      </c>
      <c r="R442" s="86" t="b">
        <f t="shared" si="325"/>
        <v>0</v>
      </c>
      <c r="S442" s="86" t="str">
        <f t="shared" si="326"/>
        <v>Dummy Node</v>
      </c>
      <c r="T442" s="86" t="str">
        <f t="shared" si="327"/>
        <v>N/A</v>
      </c>
      <c r="U442" s="86" t="str">
        <f t="shared" si="328"/>
        <v>N/A</v>
      </c>
      <c r="V442" s="86">
        <f t="shared" si="329"/>
        <v>536</v>
      </c>
      <c r="W442" s="86" t="b">
        <f t="shared" si="330"/>
        <v>0</v>
      </c>
      <c r="X442" s="86" t="str">
        <f t="shared" si="331"/>
        <v>Dummy Node</v>
      </c>
      <c r="Y442" s="86" t="str">
        <f t="shared" si="332"/>
        <v>N/A</v>
      </c>
      <c r="Z442" s="86" t="str">
        <f t="shared" si="333"/>
        <v>N/A</v>
      </c>
      <c r="AA442" s="86">
        <f t="shared" si="334"/>
        <v>240</v>
      </c>
      <c r="AB442" s="86" t="b">
        <f t="shared" si="335"/>
        <v>0</v>
      </c>
      <c r="AC442" s="86" t="str">
        <f t="shared" si="336"/>
        <v>Dummy Node</v>
      </c>
      <c r="AD442" s="86" t="str">
        <f t="shared" si="337"/>
        <v>N/A</v>
      </c>
      <c r="AE442" s="86" t="str">
        <f t="shared" si="338"/>
        <v>N/A</v>
      </c>
      <c r="AF442" s="86">
        <f t="shared" si="339"/>
        <v>238</v>
      </c>
      <c r="AG442" s="86" t="b">
        <f t="shared" si="340"/>
        <v>0</v>
      </c>
      <c r="AH442" s="86" t="str">
        <f t="shared" si="341"/>
        <v>Speed</v>
      </c>
      <c r="AI442" s="86" t="str">
        <f t="shared" si="342"/>
        <v>&gt;</v>
      </c>
      <c r="AJ442" s="86">
        <f t="shared" si="343"/>
        <v>18.55517578125</v>
      </c>
      <c r="AK442" s="86">
        <f t="shared" si="344"/>
        <v>50</v>
      </c>
      <c r="AL442" s="86" t="b">
        <f t="shared" si="345"/>
        <v>0</v>
      </c>
      <c r="AM442" s="86" t="str">
        <f t="shared" si="346"/>
        <v>Distance</v>
      </c>
      <c r="AN442" s="86" t="str">
        <f t="shared" si="347"/>
        <v>&gt;</v>
      </c>
      <c r="AO442" s="86">
        <f t="shared" si="348"/>
        <v>180.447265625</v>
      </c>
      <c r="AP442" s="86">
        <f t="shared" si="349"/>
        <v>13</v>
      </c>
      <c r="AQ442" s="86" t="b">
        <f t="shared" si="350"/>
        <v>0</v>
      </c>
      <c r="AR442" s="86" t="str">
        <f t="shared" si="351"/>
        <v>Speed</v>
      </c>
      <c r="AS442" s="86" t="str">
        <f t="shared" si="352"/>
        <v>&gt;</v>
      </c>
      <c r="AT442" s="86">
        <f t="shared" si="353"/>
        <v>15.086181640625</v>
      </c>
      <c r="AU442" s="86">
        <f t="shared" si="354"/>
        <v>4</v>
      </c>
      <c r="AV442" s="86" t="b">
        <f t="shared" si="355"/>
        <v>1</v>
      </c>
      <c r="AW442" s="86" t="str">
        <f t="shared" si="356"/>
        <v>Distance</v>
      </c>
      <c r="AX442" s="86" t="str">
        <f t="shared" si="357"/>
        <v>&lt;=</v>
      </c>
      <c r="AY442" s="86">
        <f t="shared" si="358"/>
        <v>211.703369140625</v>
      </c>
      <c r="AZ442" s="86">
        <f t="shared" si="359"/>
        <v>1</v>
      </c>
      <c r="BA442" s="86" t="b">
        <f t="shared" si="360"/>
        <v>0</v>
      </c>
      <c r="BB442" s="86" t="str">
        <f t="shared" si="361"/>
        <v>Speed</v>
      </c>
      <c r="BC442" s="86" t="str">
        <f t="shared" si="362"/>
        <v>&gt;</v>
      </c>
      <c r="BD442" s="86">
        <f t="shared" si="363"/>
        <v>12.778564453125</v>
      </c>
      <c r="BE442" s="86">
        <f t="shared" si="364"/>
        <v>0</v>
      </c>
      <c r="BF442" s="86" t="b">
        <f t="shared" si="365"/>
        <v>1</v>
      </c>
      <c r="BG442" s="86" t="str">
        <f t="shared" si="366"/>
        <v>Distance</v>
      </c>
      <c r="BH442" s="86" t="str">
        <f t="shared" si="367"/>
        <v>&lt;=</v>
      </c>
      <c r="BI442" s="86">
        <f t="shared" si="368"/>
        <v>341.0556640625</v>
      </c>
      <c r="BJ442" s="15">
        <f t="shared" si="369"/>
        <v>1</v>
      </c>
      <c r="BK442" s="15" t="str">
        <f t="shared" si="370"/>
        <v>Speed&gt;18,55517578125 AND Distance&gt;180,447265625 AND Speed&gt;15,086181640625 AND Distance&lt;=211,703369140625 AND Speed&gt;12,778564453125 AND Distance&lt;=341,0556640625</v>
      </c>
      <c r="BM442"/>
      <c r="BN442"/>
      <c r="BO442"/>
    </row>
    <row r="443" spans="1:67">
      <c r="A443" s="15">
        <v>440</v>
      </c>
      <c r="B443" s="15">
        <v>-2</v>
      </c>
      <c r="C443" s="15">
        <v>-8192</v>
      </c>
      <c r="D443" s="15">
        <f t="shared" si="318"/>
        <v>-1</v>
      </c>
      <c r="E443" s="15">
        <f t="shared" si="319"/>
        <v>0</v>
      </c>
      <c r="F443" s="15">
        <f t="shared" si="320"/>
        <v>-1</v>
      </c>
      <c r="G443" s="15">
        <v>-1</v>
      </c>
      <c r="H443" s="15">
        <v>-1</v>
      </c>
      <c r="I443" s="15">
        <v>182</v>
      </c>
      <c r="J443" s="15">
        <v>9</v>
      </c>
      <c r="K443" s="15">
        <v>935</v>
      </c>
      <c r="L443" s="15">
        <v>1365</v>
      </c>
      <c r="M443" s="15">
        <f t="shared" si="321"/>
        <v>0.333251953125</v>
      </c>
      <c r="O443" s="86">
        <f t="shared" si="322"/>
        <v>935</v>
      </c>
      <c r="P443" s="86">
        <f t="shared" si="323"/>
        <v>0.333251953125</v>
      </c>
      <c r="Q443" s="86">
        <f t="shared" si="324"/>
        <v>771</v>
      </c>
      <c r="R443" s="86" t="b">
        <f t="shared" si="325"/>
        <v>1</v>
      </c>
      <c r="S443" s="86" t="str">
        <f t="shared" si="326"/>
        <v>Dummy Node</v>
      </c>
      <c r="T443" s="86" t="str">
        <f t="shared" si="327"/>
        <v>N/A</v>
      </c>
      <c r="U443" s="86" t="str">
        <f t="shared" si="328"/>
        <v>N/A</v>
      </c>
      <c r="V443" s="86">
        <f t="shared" si="329"/>
        <v>579</v>
      </c>
      <c r="W443" s="86" t="b">
        <f t="shared" si="330"/>
        <v>1</v>
      </c>
      <c r="X443" s="86" t="str">
        <f t="shared" si="331"/>
        <v>Dummy Node</v>
      </c>
      <c r="Y443" s="86" t="str">
        <f t="shared" si="332"/>
        <v>N/A</v>
      </c>
      <c r="Z443" s="86" t="str">
        <f t="shared" si="333"/>
        <v>N/A</v>
      </c>
      <c r="AA443" s="86">
        <f t="shared" si="334"/>
        <v>322</v>
      </c>
      <c r="AB443" s="86" t="b">
        <f t="shared" si="335"/>
        <v>1</v>
      </c>
      <c r="AC443" s="86" t="str">
        <f t="shared" si="336"/>
        <v>Dummy Node</v>
      </c>
      <c r="AD443" s="86" t="str">
        <f t="shared" si="337"/>
        <v>N/A</v>
      </c>
      <c r="AE443" s="86" t="str">
        <f t="shared" si="338"/>
        <v>N/A</v>
      </c>
      <c r="AF443" s="86">
        <f t="shared" si="339"/>
        <v>34</v>
      </c>
      <c r="AG443" s="86" t="b">
        <f t="shared" si="340"/>
        <v>0</v>
      </c>
      <c r="AH443" s="86" t="str">
        <f t="shared" si="341"/>
        <v>Distance</v>
      </c>
      <c r="AI443" s="86" t="str">
        <f t="shared" si="342"/>
        <v>&gt;</v>
      </c>
      <c r="AJ443" s="86">
        <f t="shared" si="343"/>
        <v>512.269775390625</v>
      </c>
      <c r="AK443" s="86">
        <f t="shared" si="344"/>
        <v>32</v>
      </c>
      <c r="AL443" s="86" t="b">
        <f t="shared" si="345"/>
        <v>0</v>
      </c>
      <c r="AM443" s="86" t="str">
        <f t="shared" si="346"/>
        <v>GEBR</v>
      </c>
      <c r="AN443" s="86" t="str">
        <f t="shared" si="347"/>
        <v>&gt;</v>
      </c>
      <c r="AO443" s="86">
        <f t="shared" si="348"/>
        <v>0.85498046875</v>
      </c>
      <c r="AP443" s="86">
        <f t="shared" si="349"/>
        <v>29</v>
      </c>
      <c r="AQ443" s="86" t="b">
        <f t="shared" si="350"/>
        <v>0</v>
      </c>
      <c r="AR443" s="86" t="str">
        <f t="shared" si="351"/>
        <v>Speed</v>
      </c>
      <c r="AS443" s="86" t="str">
        <f t="shared" si="352"/>
        <v>&gt;</v>
      </c>
      <c r="AT443" s="86">
        <f t="shared" si="353"/>
        <v>24.882080078125</v>
      </c>
      <c r="AU443" s="86">
        <f t="shared" si="354"/>
        <v>8</v>
      </c>
      <c r="AV443" s="86" t="b">
        <f t="shared" si="355"/>
        <v>1</v>
      </c>
      <c r="AW443" s="86" t="str">
        <f t="shared" si="356"/>
        <v>Distance</v>
      </c>
      <c r="AX443" s="86" t="str">
        <f t="shared" si="357"/>
        <v>&lt;=</v>
      </c>
      <c r="AY443" s="86">
        <f t="shared" si="358"/>
        <v>579.99755859375</v>
      </c>
      <c r="AZ443" s="86">
        <f t="shared" si="359"/>
        <v>2</v>
      </c>
      <c r="BA443" s="86" t="b">
        <f t="shared" si="360"/>
        <v>0</v>
      </c>
      <c r="BB443" s="86" t="str">
        <f t="shared" si="361"/>
        <v>Distance</v>
      </c>
      <c r="BC443" s="86" t="str">
        <f t="shared" si="362"/>
        <v>&gt;</v>
      </c>
      <c r="BD443" s="86">
        <f t="shared" si="363"/>
        <v>500.308837890625</v>
      </c>
      <c r="BE443" s="86">
        <f t="shared" si="364"/>
        <v>0</v>
      </c>
      <c r="BF443" s="86" t="b">
        <f t="shared" si="365"/>
        <v>0</v>
      </c>
      <c r="BG443" s="86" t="str">
        <f t="shared" si="366"/>
        <v>Distance</v>
      </c>
      <c r="BH443" s="86" t="str">
        <f t="shared" si="367"/>
        <v>&gt;</v>
      </c>
      <c r="BI443" s="86">
        <f t="shared" si="368"/>
        <v>341.0556640625</v>
      </c>
      <c r="BJ443" s="15">
        <f t="shared" si="369"/>
        <v>0</v>
      </c>
      <c r="BK443" s="15" t="str">
        <f t="shared" si="370"/>
        <v>Distance&gt;512,269775390625 AND GEBR&gt;0,85498046875 AND Speed&gt;24,882080078125 AND Distance&lt;=579,99755859375 AND Distance&gt;500,308837890625 AND Distance&gt;341,0556640625</v>
      </c>
      <c r="BM443"/>
      <c r="BN443"/>
      <c r="BO443"/>
    </row>
    <row r="444" spans="1:67">
      <c r="A444" s="15">
        <v>441</v>
      </c>
      <c r="B444" s="15">
        <v>-2</v>
      </c>
      <c r="C444" s="15">
        <v>-8192</v>
      </c>
      <c r="D444" s="15">
        <f t="shared" si="318"/>
        <v>-1</v>
      </c>
      <c r="E444" s="15">
        <f t="shared" si="319"/>
        <v>0</v>
      </c>
      <c r="F444" s="15">
        <f t="shared" si="320"/>
        <v>-1</v>
      </c>
      <c r="G444" s="15">
        <v>-1</v>
      </c>
      <c r="H444" s="15">
        <v>-1</v>
      </c>
      <c r="I444" s="15">
        <v>429</v>
      </c>
      <c r="J444" s="15">
        <v>9</v>
      </c>
      <c r="K444" s="15">
        <v>936</v>
      </c>
      <c r="L444" s="15">
        <v>91</v>
      </c>
      <c r="M444" s="15">
        <f t="shared" si="321"/>
        <v>2.2216796875E-2</v>
      </c>
      <c r="O444" s="86">
        <f t="shared" si="322"/>
        <v>936</v>
      </c>
      <c r="P444" s="86">
        <f t="shared" si="323"/>
        <v>0.333251953125</v>
      </c>
      <c r="Q444" s="86">
        <f t="shared" si="324"/>
        <v>771</v>
      </c>
      <c r="R444" s="86" t="b">
        <f t="shared" si="325"/>
        <v>0</v>
      </c>
      <c r="S444" s="86" t="str">
        <f t="shared" si="326"/>
        <v>Dummy Node</v>
      </c>
      <c r="T444" s="86" t="str">
        <f t="shared" si="327"/>
        <v>N/A</v>
      </c>
      <c r="U444" s="86" t="str">
        <f t="shared" si="328"/>
        <v>N/A</v>
      </c>
      <c r="V444" s="86">
        <f t="shared" si="329"/>
        <v>579</v>
      </c>
      <c r="W444" s="86" t="b">
        <f t="shared" si="330"/>
        <v>1</v>
      </c>
      <c r="X444" s="86" t="str">
        <f t="shared" si="331"/>
        <v>Dummy Node</v>
      </c>
      <c r="Y444" s="86" t="str">
        <f t="shared" si="332"/>
        <v>N/A</v>
      </c>
      <c r="Z444" s="86" t="str">
        <f t="shared" si="333"/>
        <v>N/A</v>
      </c>
      <c r="AA444" s="86">
        <f t="shared" si="334"/>
        <v>322</v>
      </c>
      <c r="AB444" s="86" t="b">
        <f t="shared" si="335"/>
        <v>1</v>
      </c>
      <c r="AC444" s="86" t="str">
        <f t="shared" si="336"/>
        <v>Dummy Node</v>
      </c>
      <c r="AD444" s="86" t="str">
        <f t="shared" si="337"/>
        <v>N/A</v>
      </c>
      <c r="AE444" s="86" t="str">
        <f t="shared" si="338"/>
        <v>N/A</v>
      </c>
      <c r="AF444" s="86">
        <f t="shared" si="339"/>
        <v>34</v>
      </c>
      <c r="AG444" s="86" t="b">
        <f t="shared" si="340"/>
        <v>0</v>
      </c>
      <c r="AH444" s="86" t="str">
        <f t="shared" si="341"/>
        <v>Distance</v>
      </c>
      <c r="AI444" s="86" t="str">
        <f t="shared" si="342"/>
        <v>&gt;</v>
      </c>
      <c r="AJ444" s="86">
        <f t="shared" si="343"/>
        <v>512.269775390625</v>
      </c>
      <c r="AK444" s="86">
        <f t="shared" si="344"/>
        <v>32</v>
      </c>
      <c r="AL444" s="86" t="b">
        <f t="shared" si="345"/>
        <v>0</v>
      </c>
      <c r="AM444" s="86" t="str">
        <f t="shared" si="346"/>
        <v>GEBR</v>
      </c>
      <c r="AN444" s="86" t="str">
        <f t="shared" si="347"/>
        <v>&gt;</v>
      </c>
      <c r="AO444" s="86">
        <f t="shared" si="348"/>
        <v>0.85498046875</v>
      </c>
      <c r="AP444" s="86">
        <f t="shared" si="349"/>
        <v>29</v>
      </c>
      <c r="AQ444" s="86" t="b">
        <f t="shared" si="350"/>
        <v>0</v>
      </c>
      <c r="AR444" s="86" t="str">
        <f t="shared" si="351"/>
        <v>Speed</v>
      </c>
      <c r="AS444" s="86" t="str">
        <f t="shared" si="352"/>
        <v>&gt;</v>
      </c>
      <c r="AT444" s="86">
        <f t="shared" si="353"/>
        <v>24.882080078125</v>
      </c>
      <c r="AU444" s="86">
        <f t="shared" si="354"/>
        <v>8</v>
      </c>
      <c r="AV444" s="86" t="b">
        <f t="shared" si="355"/>
        <v>1</v>
      </c>
      <c r="AW444" s="86" t="str">
        <f t="shared" si="356"/>
        <v>Distance</v>
      </c>
      <c r="AX444" s="86" t="str">
        <f t="shared" si="357"/>
        <v>&lt;=</v>
      </c>
      <c r="AY444" s="86">
        <f t="shared" si="358"/>
        <v>579.99755859375</v>
      </c>
      <c r="AZ444" s="86">
        <f t="shared" si="359"/>
        <v>2</v>
      </c>
      <c r="BA444" s="86" t="b">
        <f t="shared" si="360"/>
        <v>0</v>
      </c>
      <c r="BB444" s="86" t="str">
        <f t="shared" si="361"/>
        <v>Distance</v>
      </c>
      <c r="BC444" s="86" t="str">
        <f t="shared" si="362"/>
        <v>&gt;</v>
      </c>
      <c r="BD444" s="86">
        <f t="shared" si="363"/>
        <v>500.308837890625</v>
      </c>
      <c r="BE444" s="86">
        <f t="shared" si="364"/>
        <v>0</v>
      </c>
      <c r="BF444" s="86" t="b">
        <f t="shared" si="365"/>
        <v>0</v>
      </c>
      <c r="BG444" s="86" t="str">
        <f t="shared" si="366"/>
        <v>Distance</v>
      </c>
      <c r="BH444" s="86" t="str">
        <f t="shared" si="367"/>
        <v>&gt;</v>
      </c>
      <c r="BI444" s="86">
        <f t="shared" si="368"/>
        <v>341.0556640625</v>
      </c>
      <c r="BJ444" s="15">
        <f t="shared" si="369"/>
        <v>0</v>
      </c>
      <c r="BK444" s="15" t="str">
        <f t="shared" si="370"/>
        <v>Distance&gt;512,269775390625 AND GEBR&gt;0,85498046875 AND Speed&gt;24,882080078125 AND Distance&lt;=579,99755859375 AND Distance&gt;500,308837890625 AND Distance&gt;341,0556640625</v>
      </c>
      <c r="BM444"/>
      <c r="BN444"/>
      <c r="BO444"/>
    </row>
    <row r="445" spans="1:67">
      <c r="A445" s="15">
        <v>442</v>
      </c>
      <c r="B445" s="15">
        <v>-2</v>
      </c>
      <c r="C445" s="15">
        <v>-8192</v>
      </c>
      <c r="D445" s="15">
        <f t="shared" si="318"/>
        <v>-1</v>
      </c>
      <c r="E445" s="15">
        <f t="shared" si="319"/>
        <v>0</v>
      </c>
      <c r="F445" s="15">
        <f t="shared" si="320"/>
        <v>-1</v>
      </c>
      <c r="G445" s="15">
        <v>-1</v>
      </c>
      <c r="H445" s="15">
        <v>-1</v>
      </c>
      <c r="I445" s="15">
        <v>429</v>
      </c>
      <c r="J445" s="15">
        <v>9</v>
      </c>
      <c r="K445" s="15">
        <v>937</v>
      </c>
      <c r="L445" s="15">
        <v>0</v>
      </c>
      <c r="M445" s="15">
        <f t="shared" si="321"/>
        <v>0</v>
      </c>
      <c r="O445" s="86">
        <f t="shared" si="322"/>
        <v>937</v>
      </c>
      <c r="P445" s="86">
        <f t="shared" si="323"/>
        <v>0.333251953125</v>
      </c>
      <c r="Q445" s="86">
        <f t="shared" si="324"/>
        <v>772</v>
      </c>
      <c r="R445" s="86" t="b">
        <f t="shared" si="325"/>
        <v>1</v>
      </c>
      <c r="S445" s="86" t="str">
        <f t="shared" si="326"/>
        <v>Dummy Node</v>
      </c>
      <c r="T445" s="86" t="str">
        <f t="shared" si="327"/>
        <v>N/A</v>
      </c>
      <c r="U445" s="86" t="str">
        <f t="shared" si="328"/>
        <v>N/A</v>
      </c>
      <c r="V445" s="86">
        <f t="shared" si="329"/>
        <v>579</v>
      </c>
      <c r="W445" s="86" t="b">
        <f t="shared" si="330"/>
        <v>0</v>
      </c>
      <c r="X445" s="86" t="str">
        <f t="shared" si="331"/>
        <v>Dummy Node</v>
      </c>
      <c r="Y445" s="86" t="str">
        <f t="shared" si="332"/>
        <v>N/A</v>
      </c>
      <c r="Z445" s="86" t="str">
        <f t="shared" si="333"/>
        <v>N/A</v>
      </c>
      <c r="AA445" s="86">
        <f t="shared" si="334"/>
        <v>322</v>
      </c>
      <c r="AB445" s="86" t="b">
        <f t="shared" si="335"/>
        <v>1</v>
      </c>
      <c r="AC445" s="86" t="str">
        <f t="shared" si="336"/>
        <v>Dummy Node</v>
      </c>
      <c r="AD445" s="86" t="str">
        <f t="shared" si="337"/>
        <v>N/A</v>
      </c>
      <c r="AE445" s="86" t="str">
        <f t="shared" si="338"/>
        <v>N/A</v>
      </c>
      <c r="AF445" s="86">
        <f t="shared" si="339"/>
        <v>34</v>
      </c>
      <c r="AG445" s="86" t="b">
        <f t="shared" si="340"/>
        <v>0</v>
      </c>
      <c r="AH445" s="86" t="str">
        <f t="shared" si="341"/>
        <v>Distance</v>
      </c>
      <c r="AI445" s="86" t="str">
        <f t="shared" si="342"/>
        <v>&gt;</v>
      </c>
      <c r="AJ445" s="86">
        <f t="shared" si="343"/>
        <v>512.269775390625</v>
      </c>
      <c r="AK445" s="86">
        <f t="shared" si="344"/>
        <v>32</v>
      </c>
      <c r="AL445" s="86" t="b">
        <f t="shared" si="345"/>
        <v>0</v>
      </c>
      <c r="AM445" s="86" t="str">
        <f t="shared" si="346"/>
        <v>GEBR</v>
      </c>
      <c r="AN445" s="86" t="str">
        <f t="shared" si="347"/>
        <v>&gt;</v>
      </c>
      <c r="AO445" s="86">
        <f t="shared" si="348"/>
        <v>0.85498046875</v>
      </c>
      <c r="AP445" s="86">
        <f t="shared" si="349"/>
        <v>29</v>
      </c>
      <c r="AQ445" s="86" t="b">
        <f t="shared" si="350"/>
        <v>0</v>
      </c>
      <c r="AR445" s="86" t="str">
        <f t="shared" si="351"/>
        <v>Speed</v>
      </c>
      <c r="AS445" s="86" t="str">
        <f t="shared" si="352"/>
        <v>&gt;</v>
      </c>
      <c r="AT445" s="86">
        <f t="shared" si="353"/>
        <v>24.882080078125</v>
      </c>
      <c r="AU445" s="86">
        <f t="shared" si="354"/>
        <v>8</v>
      </c>
      <c r="AV445" s="86" t="b">
        <f t="shared" si="355"/>
        <v>1</v>
      </c>
      <c r="AW445" s="86" t="str">
        <f t="shared" si="356"/>
        <v>Distance</v>
      </c>
      <c r="AX445" s="86" t="str">
        <f t="shared" si="357"/>
        <v>&lt;=</v>
      </c>
      <c r="AY445" s="86">
        <f t="shared" si="358"/>
        <v>579.99755859375</v>
      </c>
      <c r="AZ445" s="86">
        <f t="shared" si="359"/>
        <v>2</v>
      </c>
      <c r="BA445" s="86" t="b">
        <f t="shared" si="360"/>
        <v>0</v>
      </c>
      <c r="BB445" s="86" t="str">
        <f t="shared" si="361"/>
        <v>Distance</v>
      </c>
      <c r="BC445" s="86" t="str">
        <f t="shared" si="362"/>
        <v>&gt;</v>
      </c>
      <c r="BD445" s="86">
        <f t="shared" si="363"/>
        <v>500.308837890625</v>
      </c>
      <c r="BE445" s="86">
        <f t="shared" si="364"/>
        <v>0</v>
      </c>
      <c r="BF445" s="86" t="b">
        <f t="shared" si="365"/>
        <v>0</v>
      </c>
      <c r="BG445" s="86" t="str">
        <f t="shared" si="366"/>
        <v>Distance</v>
      </c>
      <c r="BH445" s="86" t="str">
        <f t="shared" si="367"/>
        <v>&gt;</v>
      </c>
      <c r="BI445" s="86">
        <f t="shared" si="368"/>
        <v>341.0556640625</v>
      </c>
      <c r="BJ445" s="15">
        <f t="shared" si="369"/>
        <v>0</v>
      </c>
      <c r="BK445" s="15" t="str">
        <f t="shared" si="370"/>
        <v>Distance&gt;512,269775390625 AND GEBR&gt;0,85498046875 AND Speed&gt;24,882080078125 AND Distance&lt;=579,99755859375 AND Distance&gt;500,308837890625 AND Distance&gt;341,0556640625</v>
      </c>
      <c r="BM445"/>
      <c r="BN445"/>
      <c r="BO445"/>
    </row>
    <row r="446" spans="1:67">
      <c r="A446" s="15">
        <v>443</v>
      </c>
      <c r="B446" s="15">
        <v>0</v>
      </c>
      <c r="C446" s="15">
        <v>650206</v>
      </c>
      <c r="D446" s="15">
        <f t="shared" si="318"/>
        <v>158</v>
      </c>
      <c r="E446" s="15">
        <f t="shared" si="319"/>
        <v>3038</v>
      </c>
      <c r="F446" s="15">
        <f t="shared" si="320"/>
        <v>158.74169921875</v>
      </c>
      <c r="G446" s="15">
        <v>469</v>
      </c>
      <c r="H446" s="15">
        <v>470</v>
      </c>
      <c r="I446" s="15">
        <v>237</v>
      </c>
      <c r="J446" s="15">
        <v>6</v>
      </c>
      <c r="K446" s="15">
        <v>938</v>
      </c>
      <c r="L446" s="15">
        <v>0</v>
      </c>
      <c r="M446" s="15">
        <f t="shared" si="321"/>
        <v>0</v>
      </c>
      <c r="O446" s="86">
        <f t="shared" si="322"/>
        <v>938</v>
      </c>
      <c r="P446" s="86">
        <f t="shared" si="323"/>
        <v>0.333251953125</v>
      </c>
      <c r="Q446" s="86">
        <f t="shared" si="324"/>
        <v>772</v>
      </c>
      <c r="R446" s="86" t="b">
        <f t="shared" si="325"/>
        <v>0</v>
      </c>
      <c r="S446" s="86" t="str">
        <f t="shared" si="326"/>
        <v>Dummy Node</v>
      </c>
      <c r="T446" s="86" t="str">
        <f t="shared" si="327"/>
        <v>N/A</v>
      </c>
      <c r="U446" s="86" t="str">
        <f t="shared" si="328"/>
        <v>N/A</v>
      </c>
      <c r="V446" s="86">
        <f t="shared" si="329"/>
        <v>579</v>
      </c>
      <c r="W446" s="86" t="b">
        <f t="shared" si="330"/>
        <v>0</v>
      </c>
      <c r="X446" s="86" t="str">
        <f t="shared" si="331"/>
        <v>Dummy Node</v>
      </c>
      <c r="Y446" s="86" t="str">
        <f t="shared" si="332"/>
        <v>N/A</v>
      </c>
      <c r="Z446" s="86" t="str">
        <f t="shared" si="333"/>
        <v>N/A</v>
      </c>
      <c r="AA446" s="86">
        <f t="shared" si="334"/>
        <v>322</v>
      </c>
      <c r="AB446" s="86" t="b">
        <f t="shared" si="335"/>
        <v>1</v>
      </c>
      <c r="AC446" s="86" t="str">
        <f t="shared" si="336"/>
        <v>Dummy Node</v>
      </c>
      <c r="AD446" s="86" t="str">
        <f t="shared" si="337"/>
        <v>N/A</v>
      </c>
      <c r="AE446" s="86" t="str">
        <f t="shared" si="338"/>
        <v>N/A</v>
      </c>
      <c r="AF446" s="86">
        <f t="shared" si="339"/>
        <v>34</v>
      </c>
      <c r="AG446" s="86" t="b">
        <f t="shared" si="340"/>
        <v>0</v>
      </c>
      <c r="AH446" s="86" t="str">
        <f t="shared" si="341"/>
        <v>Distance</v>
      </c>
      <c r="AI446" s="86" t="str">
        <f t="shared" si="342"/>
        <v>&gt;</v>
      </c>
      <c r="AJ446" s="86">
        <f t="shared" si="343"/>
        <v>512.269775390625</v>
      </c>
      <c r="AK446" s="86">
        <f t="shared" si="344"/>
        <v>32</v>
      </c>
      <c r="AL446" s="86" t="b">
        <f t="shared" si="345"/>
        <v>0</v>
      </c>
      <c r="AM446" s="86" t="str">
        <f t="shared" si="346"/>
        <v>GEBR</v>
      </c>
      <c r="AN446" s="86" t="str">
        <f t="shared" si="347"/>
        <v>&gt;</v>
      </c>
      <c r="AO446" s="86">
        <f t="shared" si="348"/>
        <v>0.85498046875</v>
      </c>
      <c r="AP446" s="86">
        <f t="shared" si="349"/>
        <v>29</v>
      </c>
      <c r="AQ446" s="86" t="b">
        <f t="shared" si="350"/>
        <v>0</v>
      </c>
      <c r="AR446" s="86" t="str">
        <f t="shared" si="351"/>
        <v>Speed</v>
      </c>
      <c r="AS446" s="86" t="str">
        <f t="shared" si="352"/>
        <v>&gt;</v>
      </c>
      <c r="AT446" s="86">
        <f t="shared" si="353"/>
        <v>24.882080078125</v>
      </c>
      <c r="AU446" s="86">
        <f t="shared" si="354"/>
        <v>8</v>
      </c>
      <c r="AV446" s="86" t="b">
        <f t="shared" si="355"/>
        <v>1</v>
      </c>
      <c r="AW446" s="86" t="str">
        <f t="shared" si="356"/>
        <v>Distance</v>
      </c>
      <c r="AX446" s="86" t="str">
        <f t="shared" si="357"/>
        <v>&lt;=</v>
      </c>
      <c r="AY446" s="86">
        <f t="shared" si="358"/>
        <v>579.99755859375</v>
      </c>
      <c r="AZ446" s="86">
        <f t="shared" si="359"/>
        <v>2</v>
      </c>
      <c r="BA446" s="86" t="b">
        <f t="shared" si="360"/>
        <v>0</v>
      </c>
      <c r="BB446" s="86" t="str">
        <f t="shared" si="361"/>
        <v>Distance</v>
      </c>
      <c r="BC446" s="86" t="str">
        <f t="shared" si="362"/>
        <v>&gt;</v>
      </c>
      <c r="BD446" s="86">
        <f t="shared" si="363"/>
        <v>500.308837890625</v>
      </c>
      <c r="BE446" s="86">
        <f t="shared" si="364"/>
        <v>0</v>
      </c>
      <c r="BF446" s="86" t="b">
        <f t="shared" si="365"/>
        <v>0</v>
      </c>
      <c r="BG446" s="86" t="str">
        <f t="shared" si="366"/>
        <v>Distance</v>
      </c>
      <c r="BH446" s="86" t="str">
        <f t="shared" si="367"/>
        <v>&gt;</v>
      </c>
      <c r="BI446" s="86">
        <f t="shared" si="368"/>
        <v>341.0556640625</v>
      </c>
      <c r="BJ446" s="15">
        <f t="shared" si="369"/>
        <v>0</v>
      </c>
      <c r="BK446" s="15" t="str">
        <f t="shared" si="370"/>
        <v>Distance&gt;512,269775390625 AND GEBR&gt;0,85498046875 AND Speed&gt;24,882080078125 AND Distance&lt;=579,99755859375 AND Distance&gt;500,308837890625 AND Distance&gt;341,0556640625</v>
      </c>
      <c r="BM446"/>
      <c r="BN446"/>
      <c r="BO446"/>
    </row>
    <row r="447" spans="1:67">
      <c r="A447" s="15">
        <v>444</v>
      </c>
      <c r="B447" s="15">
        <v>1</v>
      </c>
      <c r="C447" s="15">
        <v>63346</v>
      </c>
      <c r="D447" s="15">
        <f t="shared" si="318"/>
        <v>15</v>
      </c>
      <c r="E447" s="15">
        <f t="shared" si="319"/>
        <v>1906</v>
      </c>
      <c r="F447" s="15">
        <f t="shared" si="320"/>
        <v>15.46533203125</v>
      </c>
      <c r="G447" s="15">
        <v>445</v>
      </c>
      <c r="H447" s="15">
        <v>446</v>
      </c>
      <c r="I447" s="15">
        <v>237</v>
      </c>
      <c r="J447" s="15">
        <v>6</v>
      </c>
      <c r="K447" s="15">
        <v>939</v>
      </c>
      <c r="L447" s="15">
        <v>21</v>
      </c>
      <c r="M447" s="15">
        <f t="shared" si="321"/>
        <v>5.126953125E-3</v>
      </c>
      <c r="O447" s="86">
        <f t="shared" si="322"/>
        <v>939</v>
      </c>
      <c r="P447" s="86">
        <f t="shared" si="323"/>
        <v>0.333251953125</v>
      </c>
      <c r="Q447" s="86">
        <f t="shared" si="324"/>
        <v>773</v>
      </c>
      <c r="R447" s="86" t="b">
        <f t="shared" si="325"/>
        <v>1</v>
      </c>
      <c r="S447" s="86" t="str">
        <f t="shared" si="326"/>
        <v>Dummy Node</v>
      </c>
      <c r="T447" s="86" t="str">
        <f t="shared" si="327"/>
        <v>N/A</v>
      </c>
      <c r="U447" s="86" t="str">
        <f t="shared" si="328"/>
        <v>N/A</v>
      </c>
      <c r="V447" s="86">
        <f t="shared" si="329"/>
        <v>580</v>
      </c>
      <c r="W447" s="86" t="b">
        <f t="shared" si="330"/>
        <v>1</v>
      </c>
      <c r="X447" s="86" t="str">
        <f t="shared" si="331"/>
        <v>Dummy Node</v>
      </c>
      <c r="Y447" s="86" t="str">
        <f t="shared" si="332"/>
        <v>N/A</v>
      </c>
      <c r="Z447" s="86" t="str">
        <f t="shared" si="333"/>
        <v>N/A</v>
      </c>
      <c r="AA447" s="86">
        <f t="shared" si="334"/>
        <v>322</v>
      </c>
      <c r="AB447" s="86" t="b">
        <f t="shared" si="335"/>
        <v>0</v>
      </c>
      <c r="AC447" s="86" t="str">
        <f t="shared" si="336"/>
        <v>Dummy Node</v>
      </c>
      <c r="AD447" s="86" t="str">
        <f t="shared" si="337"/>
        <v>N/A</v>
      </c>
      <c r="AE447" s="86" t="str">
        <f t="shared" si="338"/>
        <v>N/A</v>
      </c>
      <c r="AF447" s="86">
        <f t="shared" si="339"/>
        <v>34</v>
      </c>
      <c r="AG447" s="86" t="b">
        <f t="shared" si="340"/>
        <v>0</v>
      </c>
      <c r="AH447" s="86" t="str">
        <f t="shared" si="341"/>
        <v>Distance</v>
      </c>
      <c r="AI447" s="86" t="str">
        <f t="shared" si="342"/>
        <v>&gt;</v>
      </c>
      <c r="AJ447" s="86">
        <f t="shared" si="343"/>
        <v>512.269775390625</v>
      </c>
      <c r="AK447" s="86">
        <f t="shared" si="344"/>
        <v>32</v>
      </c>
      <c r="AL447" s="86" t="b">
        <f t="shared" si="345"/>
        <v>0</v>
      </c>
      <c r="AM447" s="86" t="str">
        <f t="shared" si="346"/>
        <v>GEBR</v>
      </c>
      <c r="AN447" s="86" t="str">
        <f t="shared" si="347"/>
        <v>&gt;</v>
      </c>
      <c r="AO447" s="86">
        <f t="shared" si="348"/>
        <v>0.85498046875</v>
      </c>
      <c r="AP447" s="86">
        <f t="shared" si="349"/>
        <v>29</v>
      </c>
      <c r="AQ447" s="86" t="b">
        <f t="shared" si="350"/>
        <v>0</v>
      </c>
      <c r="AR447" s="86" t="str">
        <f t="shared" si="351"/>
        <v>Speed</v>
      </c>
      <c r="AS447" s="86" t="str">
        <f t="shared" si="352"/>
        <v>&gt;</v>
      </c>
      <c r="AT447" s="86">
        <f t="shared" si="353"/>
        <v>24.882080078125</v>
      </c>
      <c r="AU447" s="86">
        <f t="shared" si="354"/>
        <v>8</v>
      </c>
      <c r="AV447" s="86" t="b">
        <f t="shared" si="355"/>
        <v>1</v>
      </c>
      <c r="AW447" s="86" t="str">
        <f t="shared" si="356"/>
        <v>Distance</v>
      </c>
      <c r="AX447" s="86" t="str">
        <f t="shared" si="357"/>
        <v>&lt;=</v>
      </c>
      <c r="AY447" s="86">
        <f t="shared" si="358"/>
        <v>579.99755859375</v>
      </c>
      <c r="AZ447" s="86">
        <f t="shared" si="359"/>
        <v>2</v>
      </c>
      <c r="BA447" s="86" t="b">
        <f t="shared" si="360"/>
        <v>0</v>
      </c>
      <c r="BB447" s="86" t="str">
        <f t="shared" si="361"/>
        <v>Distance</v>
      </c>
      <c r="BC447" s="86" t="str">
        <f t="shared" si="362"/>
        <v>&gt;</v>
      </c>
      <c r="BD447" s="86">
        <f t="shared" si="363"/>
        <v>500.308837890625</v>
      </c>
      <c r="BE447" s="86">
        <f t="shared" si="364"/>
        <v>0</v>
      </c>
      <c r="BF447" s="86" t="b">
        <f t="shared" si="365"/>
        <v>0</v>
      </c>
      <c r="BG447" s="86" t="str">
        <f t="shared" si="366"/>
        <v>Distance</v>
      </c>
      <c r="BH447" s="86" t="str">
        <f t="shared" si="367"/>
        <v>&gt;</v>
      </c>
      <c r="BI447" s="86">
        <f t="shared" si="368"/>
        <v>341.0556640625</v>
      </c>
      <c r="BJ447" s="15">
        <f t="shared" si="369"/>
        <v>0</v>
      </c>
      <c r="BK447" s="15" t="str">
        <f t="shared" si="370"/>
        <v>Distance&gt;512,269775390625 AND GEBR&gt;0,85498046875 AND Speed&gt;24,882080078125 AND Distance&lt;=579,99755859375 AND Distance&gt;500,308837890625 AND Distance&gt;341,0556640625</v>
      </c>
      <c r="BM447"/>
      <c r="BN447"/>
      <c r="BO447"/>
    </row>
    <row r="448" spans="1:67">
      <c r="A448" s="15">
        <v>445</v>
      </c>
      <c r="B448" s="15">
        <v>-2</v>
      </c>
      <c r="C448" s="15">
        <v>-8192</v>
      </c>
      <c r="D448" s="15">
        <f t="shared" si="318"/>
        <v>-1</v>
      </c>
      <c r="E448" s="15">
        <f t="shared" si="319"/>
        <v>0</v>
      </c>
      <c r="F448" s="15">
        <f t="shared" si="320"/>
        <v>-1</v>
      </c>
      <c r="G448" s="15">
        <v>673</v>
      </c>
      <c r="H448" s="15">
        <v>674</v>
      </c>
      <c r="I448" s="15">
        <v>444</v>
      </c>
      <c r="J448" s="15">
        <v>7</v>
      </c>
      <c r="K448" s="15">
        <v>940</v>
      </c>
      <c r="L448" s="15">
        <v>683</v>
      </c>
      <c r="M448" s="15">
        <f t="shared" si="321"/>
        <v>0.166748046875</v>
      </c>
      <c r="O448" s="86">
        <f t="shared" si="322"/>
        <v>940</v>
      </c>
      <c r="P448" s="86">
        <f t="shared" si="323"/>
        <v>0.333251953125</v>
      </c>
      <c r="Q448" s="86">
        <f t="shared" si="324"/>
        <v>773</v>
      </c>
      <c r="R448" s="86" t="b">
        <f t="shared" si="325"/>
        <v>0</v>
      </c>
      <c r="S448" s="86" t="str">
        <f t="shared" si="326"/>
        <v>Dummy Node</v>
      </c>
      <c r="T448" s="86" t="str">
        <f t="shared" si="327"/>
        <v>N/A</v>
      </c>
      <c r="U448" s="86" t="str">
        <f t="shared" si="328"/>
        <v>N/A</v>
      </c>
      <c r="V448" s="86">
        <f t="shared" si="329"/>
        <v>580</v>
      </c>
      <c r="W448" s="86" t="b">
        <f t="shared" si="330"/>
        <v>1</v>
      </c>
      <c r="X448" s="86" t="str">
        <f t="shared" si="331"/>
        <v>Dummy Node</v>
      </c>
      <c r="Y448" s="86" t="str">
        <f t="shared" si="332"/>
        <v>N/A</v>
      </c>
      <c r="Z448" s="86" t="str">
        <f t="shared" si="333"/>
        <v>N/A</v>
      </c>
      <c r="AA448" s="86">
        <f t="shared" si="334"/>
        <v>322</v>
      </c>
      <c r="AB448" s="86" t="b">
        <f t="shared" si="335"/>
        <v>0</v>
      </c>
      <c r="AC448" s="86" t="str">
        <f t="shared" si="336"/>
        <v>Dummy Node</v>
      </c>
      <c r="AD448" s="86" t="str">
        <f t="shared" si="337"/>
        <v>N/A</v>
      </c>
      <c r="AE448" s="86" t="str">
        <f t="shared" si="338"/>
        <v>N/A</v>
      </c>
      <c r="AF448" s="86">
        <f t="shared" si="339"/>
        <v>34</v>
      </c>
      <c r="AG448" s="86" t="b">
        <f t="shared" si="340"/>
        <v>0</v>
      </c>
      <c r="AH448" s="86" t="str">
        <f t="shared" si="341"/>
        <v>Distance</v>
      </c>
      <c r="AI448" s="86" t="str">
        <f t="shared" si="342"/>
        <v>&gt;</v>
      </c>
      <c r="AJ448" s="86">
        <f t="shared" si="343"/>
        <v>512.269775390625</v>
      </c>
      <c r="AK448" s="86">
        <f t="shared" si="344"/>
        <v>32</v>
      </c>
      <c r="AL448" s="86" t="b">
        <f t="shared" si="345"/>
        <v>0</v>
      </c>
      <c r="AM448" s="86" t="str">
        <f t="shared" si="346"/>
        <v>GEBR</v>
      </c>
      <c r="AN448" s="86" t="str">
        <f t="shared" si="347"/>
        <v>&gt;</v>
      </c>
      <c r="AO448" s="86">
        <f t="shared" si="348"/>
        <v>0.85498046875</v>
      </c>
      <c r="AP448" s="86">
        <f t="shared" si="349"/>
        <v>29</v>
      </c>
      <c r="AQ448" s="86" t="b">
        <f t="shared" si="350"/>
        <v>0</v>
      </c>
      <c r="AR448" s="86" t="str">
        <f t="shared" si="351"/>
        <v>Speed</v>
      </c>
      <c r="AS448" s="86" t="str">
        <f t="shared" si="352"/>
        <v>&gt;</v>
      </c>
      <c r="AT448" s="86">
        <f t="shared" si="353"/>
        <v>24.882080078125</v>
      </c>
      <c r="AU448" s="86">
        <f t="shared" si="354"/>
        <v>8</v>
      </c>
      <c r="AV448" s="86" t="b">
        <f t="shared" si="355"/>
        <v>1</v>
      </c>
      <c r="AW448" s="86" t="str">
        <f t="shared" si="356"/>
        <v>Distance</v>
      </c>
      <c r="AX448" s="86" t="str">
        <f t="shared" si="357"/>
        <v>&lt;=</v>
      </c>
      <c r="AY448" s="86">
        <f t="shared" si="358"/>
        <v>579.99755859375</v>
      </c>
      <c r="AZ448" s="86">
        <f t="shared" si="359"/>
        <v>2</v>
      </c>
      <c r="BA448" s="86" t="b">
        <f t="shared" si="360"/>
        <v>0</v>
      </c>
      <c r="BB448" s="86" t="str">
        <f t="shared" si="361"/>
        <v>Distance</v>
      </c>
      <c r="BC448" s="86" t="str">
        <f t="shared" si="362"/>
        <v>&gt;</v>
      </c>
      <c r="BD448" s="86">
        <f t="shared" si="363"/>
        <v>500.308837890625</v>
      </c>
      <c r="BE448" s="86">
        <f t="shared" si="364"/>
        <v>0</v>
      </c>
      <c r="BF448" s="86" t="b">
        <f t="shared" si="365"/>
        <v>0</v>
      </c>
      <c r="BG448" s="86" t="str">
        <f t="shared" si="366"/>
        <v>Distance</v>
      </c>
      <c r="BH448" s="86" t="str">
        <f t="shared" si="367"/>
        <v>&gt;</v>
      </c>
      <c r="BI448" s="86">
        <f t="shared" si="368"/>
        <v>341.0556640625</v>
      </c>
      <c r="BJ448" s="15">
        <f t="shared" si="369"/>
        <v>0</v>
      </c>
      <c r="BK448" s="15" t="str">
        <f t="shared" si="370"/>
        <v>Distance&gt;512,269775390625 AND GEBR&gt;0,85498046875 AND Speed&gt;24,882080078125 AND Distance&lt;=579,99755859375 AND Distance&gt;500,308837890625 AND Distance&gt;341,0556640625</v>
      </c>
      <c r="BM448"/>
      <c r="BN448"/>
      <c r="BO448"/>
    </row>
    <row r="449" spans="1:67">
      <c r="A449" s="15">
        <v>446</v>
      </c>
      <c r="B449" s="15">
        <v>1</v>
      </c>
      <c r="C449" s="15">
        <v>67665</v>
      </c>
      <c r="D449" s="15">
        <f t="shared" si="318"/>
        <v>16</v>
      </c>
      <c r="E449" s="15">
        <f t="shared" si="319"/>
        <v>2129</v>
      </c>
      <c r="F449" s="15">
        <f t="shared" si="320"/>
        <v>16.519775390625</v>
      </c>
      <c r="G449" s="15">
        <v>447</v>
      </c>
      <c r="H449" s="15">
        <v>448</v>
      </c>
      <c r="I449" s="15">
        <v>444</v>
      </c>
      <c r="J449" s="15">
        <v>7</v>
      </c>
      <c r="K449" s="15">
        <v>941</v>
      </c>
      <c r="L449" s="15">
        <v>11</v>
      </c>
      <c r="M449" s="15">
        <f t="shared" si="321"/>
        <v>2.685546875E-3</v>
      </c>
      <c r="O449" s="86">
        <f t="shared" si="322"/>
        <v>941</v>
      </c>
      <c r="P449" s="86">
        <f t="shared" si="323"/>
        <v>0.333251953125</v>
      </c>
      <c r="Q449" s="86">
        <f t="shared" si="324"/>
        <v>774</v>
      </c>
      <c r="R449" s="86" t="b">
        <f t="shared" si="325"/>
        <v>1</v>
      </c>
      <c r="S449" s="86" t="str">
        <f t="shared" si="326"/>
        <v>Dummy Node</v>
      </c>
      <c r="T449" s="86" t="str">
        <f t="shared" si="327"/>
        <v>N/A</v>
      </c>
      <c r="U449" s="86" t="str">
        <f t="shared" si="328"/>
        <v>N/A</v>
      </c>
      <c r="V449" s="86">
        <f t="shared" si="329"/>
        <v>580</v>
      </c>
      <c r="W449" s="86" t="b">
        <f t="shared" si="330"/>
        <v>0</v>
      </c>
      <c r="X449" s="86" t="str">
        <f t="shared" si="331"/>
        <v>Dummy Node</v>
      </c>
      <c r="Y449" s="86" t="str">
        <f t="shared" si="332"/>
        <v>N/A</v>
      </c>
      <c r="Z449" s="86" t="str">
        <f t="shared" si="333"/>
        <v>N/A</v>
      </c>
      <c r="AA449" s="86">
        <f t="shared" si="334"/>
        <v>322</v>
      </c>
      <c r="AB449" s="86" t="b">
        <f t="shared" si="335"/>
        <v>0</v>
      </c>
      <c r="AC449" s="86" t="str">
        <f t="shared" si="336"/>
        <v>Dummy Node</v>
      </c>
      <c r="AD449" s="86" t="str">
        <f t="shared" si="337"/>
        <v>N/A</v>
      </c>
      <c r="AE449" s="86" t="str">
        <f t="shared" si="338"/>
        <v>N/A</v>
      </c>
      <c r="AF449" s="86">
        <f t="shared" si="339"/>
        <v>34</v>
      </c>
      <c r="AG449" s="86" t="b">
        <f t="shared" si="340"/>
        <v>0</v>
      </c>
      <c r="AH449" s="86" t="str">
        <f t="shared" si="341"/>
        <v>Distance</v>
      </c>
      <c r="AI449" s="86" t="str">
        <f t="shared" si="342"/>
        <v>&gt;</v>
      </c>
      <c r="AJ449" s="86">
        <f t="shared" si="343"/>
        <v>512.269775390625</v>
      </c>
      <c r="AK449" s="86">
        <f t="shared" si="344"/>
        <v>32</v>
      </c>
      <c r="AL449" s="86" t="b">
        <f t="shared" si="345"/>
        <v>0</v>
      </c>
      <c r="AM449" s="86" t="str">
        <f t="shared" si="346"/>
        <v>GEBR</v>
      </c>
      <c r="AN449" s="86" t="str">
        <f t="shared" si="347"/>
        <v>&gt;</v>
      </c>
      <c r="AO449" s="86">
        <f t="shared" si="348"/>
        <v>0.85498046875</v>
      </c>
      <c r="AP449" s="86">
        <f t="shared" si="349"/>
        <v>29</v>
      </c>
      <c r="AQ449" s="86" t="b">
        <f t="shared" si="350"/>
        <v>0</v>
      </c>
      <c r="AR449" s="86" t="str">
        <f t="shared" si="351"/>
        <v>Speed</v>
      </c>
      <c r="AS449" s="86" t="str">
        <f t="shared" si="352"/>
        <v>&gt;</v>
      </c>
      <c r="AT449" s="86">
        <f t="shared" si="353"/>
        <v>24.882080078125</v>
      </c>
      <c r="AU449" s="86">
        <f t="shared" si="354"/>
        <v>8</v>
      </c>
      <c r="AV449" s="86" t="b">
        <f t="shared" si="355"/>
        <v>1</v>
      </c>
      <c r="AW449" s="86" t="str">
        <f t="shared" si="356"/>
        <v>Distance</v>
      </c>
      <c r="AX449" s="86" t="str">
        <f t="shared" si="357"/>
        <v>&lt;=</v>
      </c>
      <c r="AY449" s="86">
        <f t="shared" si="358"/>
        <v>579.99755859375</v>
      </c>
      <c r="AZ449" s="86">
        <f t="shared" si="359"/>
        <v>2</v>
      </c>
      <c r="BA449" s="86" t="b">
        <f t="shared" si="360"/>
        <v>0</v>
      </c>
      <c r="BB449" s="86" t="str">
        <f t="shared" si="361"/>
        <v>Distance</v>
      </c>
      <c r="BC449" s="86" t="str">
        <f t="shared" si="362"/>
        <v>&gt;</v>
      </c>
      <c r="BD449" s="86">
        <f t="shared" si="363"/>
        <v>500.308837890625</v>
      </c>
      <c r="BE449" s="86">
        <f t="shared" si="364"/>
        <v>0</v>
      </c>
      <c r="BF449" s="86" t="b">
        <f t="shared" si="365"/>
        <v>0</v>
      </c>
      <c r="BG449" s="86" t="str">
        <f t="shared" si="366"/>
        <v>Distance</v>
      </c>
      <c r="BH449" s="86" t="str">
        <f t="shared" si="367"/>
        <v>&gt;</v>
      </c>
      <c r="BI449" s="86">
        <f t="shared" si="368"/>
        <v>341.0556640625</v>
      </c>
      <c r="BJ449" s="15">
        <f t="shared" si="369"/>
        <v>0</v>
      </c>
      <c r="BK449" s="15" t="str">
        <f t="shared" si="370"/>
        <v>Distance&gt;512,269775390625 AND GEBR&gt;0,85498046875 AND Speed&gt;24,882080078125 AND Distance&lt;=579,99755859375 AND Distance&gt;500,308837890625 AND Distance&gt;341,0556640625</v>
      </c>
      <c r="BM449"/>
      <c r="BN449"/>
      <c r="BO449"/>
    </row>
    <row r="450" spans="1:67">
      <c r="A450" s="15">
        <v>447</v>
      </c>
      <c r="B450" s="15">
        <v>2</v>
      </c>
      <c r="C450" s="15">
        <v>4285</v>
      </c>
      <c r="D450" s="15">
        <f t="shared" si="318"/>
        <v>1</v>
      </c>
      <c r="E450" s="15">
        <f t="shared" si="319"/>
        <v>189</v>
      </c>
      <c r="F450" s="15">
        <f t="shared" si="320"/>
        <v>1.046142578125</v>
      </c>
      <c r="G450" s="15">
        <v>449</v>
      </c>
      <c r="H450" s="15">
        <v>450</v>
      </c>
      <c r="I450" s="15">
        <v>446</v>
      </c>
      <c r="J450" s="15">
        <v>8</v>
      </c>
      <c r="K450" s="15">
        <v>942</v>
      </c>
      <c r="L450" s="15">
        <v>171</v>
      </c>
      <c r="M450" s="15">
        <f t="shared" si="321"/>
        <v>4.1748046875E-2</v>
      </c>
      <c r="O450" s="86">
        <f t="shared" si="322"/>
        <v>942</v>
      </c>
      <c r="P450" s="86">
        <f t="shared" si="323"/>
        <v>0.333251953125</v>
      </c>
      <c r="Q450" s="86">
        <f t="shared" si="324"/>
        <v>774</v>
      </c>
      <c r="R450" s="86" t="b">
        <f t="shared" si="325"/>
        <v>0</v>
      </c>
      <c r="S450" s="86" t="str">
        <f t="shared" si="326"/>
        <v>Dummy Node</v>
      </c>
      <c r="T450" s="86" t="str">
        <f t="shared" si="327"/>
        <v>N/A</v>
      </c>
      <c r="U450" s="86" t="str">
        <f t="shared" si="328"/>
        <v>N/A</v>
      </c>
      <c r="V450" s="86">
        <f t="shared" si="329"/>
        <v>580</v>
      </c>
      <c r="W450" s="86" t="b">
        <f t="shared" si="330"/>
        <v>0</v>
      </c>
      <c r="X450" s="86" t="str">
        <f t="shared" si="331"/>
        <v>Dummy Node</v>
      </c>
      <c r="Y450" s="86" t="str">
        <f t="shared" si="332"/>
        <v>N/A</v>
      </c>
      <c r="Z450" s="86" t="str">
        <f t="shared" si="333"/>
        <v>N/A</v>
      </c>
      <c r="AA450" s="86">
        <f t="shared" si="334"/>
        <v>322</v>
      </c>
      <c r="AB450" s="86" t="b">
        <f t="shared" si="335"/>
        <v>0</v>
      </c>
      <c r="AC450" s="86" t="str">
        <f t="shared" si="336"/>
        <v>Dummy Node</v>
      </c>
      <c r="AD450" s="86" t="str">
        <f t="shared" si="337"/>
        <v>N/A</v>
      </c>
      <c r="AE450" s="86" t="str">
        <f t="shared" si="338"/>
        <v>N/A</v>
      </c>
      <c r="AF450" s="86">
        <f t="shared" si="339"/>
        <v>34</v>
      </c>
      <c r="AG450" s="86" t="b">
        <f t="shared" si="340"/>
        <v>0</v>
      </c>
      <c r="AH450" s="86" t="str">
        <f t="shared" si="341"/>
        <v>Distance</v>
      </c>
      <c r="AI450" s="86" t="str">
        <f t="shared" si="342"/>
        <v>&gt;</v>
      </c>
      <c r="AJ450" s="86">
        <f t="shared" si="343"/>
        <v>512.269775390625</v>
      </c>
      <c r="AK450" s="86">
        <f t="shared" si="344"/>
        <v>32</v>
      </c>
      <c r="AL450" s="86" t="b">
        <f t="shared" si="345"/>
        <v>0</v>
      </c>
      <c r="AM450" s="86" t="str">
        <f t="shared" si="346"/>
        <v>GEBR</v>
      </c>
      <c r="AN450" s="86" t="str">
        <f t="shared" si="347"/>
        <v>&gt;</v>
      </c>
      <c r="AO450" s="86">
        <f t="shared" si="348"/>
        <v>0.85498046875</v>
      </c>
      <c r="AP450" s="86">
        <f t="shared" si="349"/>
        <v>29</v>
      </c>
      <c r="AQ450" s="86" t="b">
        <f t="shared" si="350"/>
        <v>0</v>
      </c>
      <c r="AR450" s="86" t="str">
        <f t="shared" si="351"/>
        <v>Speed</v>
      </c>
      <c r="AS450" s="86" t="str">
        <f t="shared" si="352"/>
        <v>&gt;</v>
      </c>
      <c r="AT450" s="86">
        <f t="shared" si="353"/>
        <v>24.882080078125</v>
      </c>
      <c r="AU450" s="86">
        <f t="shared" si="354"/>
        <v>8</v>
      </c>
      <c r="AV450" s="86" t="b">
        <f t="shared" si="355"/>
        <v>1</v>
      </c>
      <c r="AW450" s="86" t="str">
        <f t="shared" si="356"/>
        <v>Distance</v>
      </c>
      <c r="AX450" s="86" t="str">
        <f t="shared" si="357"/>
        <v>&lt;=</v>
      </c>
      <c r="AY450" s="86">
        <f t="shared" si="358"/>
        <v>579.99755859375</v>
      </c>
      <c r="AZ450" s="86">
        <f t="shared" si="359"/>
        <v>2</v>
      </c>
      <c r="BA450" s="86" t="b">
        <f t="shared" si="360"/>
        <v>0</v>
      </c>
      <c r="BB450" s="86" t="str">
        <f t="shared" si="361"/>
        <v>Distance</v>
      </c>
      <c r="BC450" s="86" t="str">
        <f t="shared" si="362"/>
        <v>&gt;</v>
      </c>
      <c r="BD450" s="86">
        <f t="shared" si="363"/>
        <v>500.308837890625</v>
      </c>
      <c r="BE450" s="86">
        <f t="shared" si="364"/>
        <v>0</v>
      </c>
      <c r="BF450" s="86" t="b">
        <f t="shared" si="365"/>
        <v>0</v>
      </c>
      <c r="BG450" s="86" t="str">
        <f t="shared" si="366"/>
        <v>Distance</v>
      </c>
      <c r="BH450" s="86" t="str">
        <f t="shared" si="367"/>
        <v>&gt;</v>
      </c>
      <c r="BI450" s="86">
        <f t="shared" si="368"/>
        <v>341.0556640625</v>
      </c>
      <c r="BJ450" s="15">
        <f t="shared" si="369"/>
        <v>0</v>
      </c>
      <c r="BK450" s="15" t="str">
        <f t="shared" si="370"/>
        <v>Distance&gt;512,269775390625 AND GEBR&gt;0,85498046875 AND Speed&gt;24,882080078125 AND Distance&lt;=579,99755859375 AND Distance&gt;500,308837890625 AND Distance&gt;341,0556640625</v>
      </c>
      <c r="BM450"/>
      <c r="BN450"/>
      <c r="BO450"/>
    </row>
    <row r="451" spans="1:67">
      <c r="A451" s="15">
        <v>448</v>
      </c>
      <c r="B451" s="15">
        <v>-2</v>
      </c>
      <c r="C451" s="15">
        <v>-8192</v>
      </c>
      <c r="D451" s="15">
        <f t="shared" si="318"/>
        <v>-1</v>
      </c>
      <c r="E451" s="15">
        <f t="shared" si="319"/>
        <v>0</v>
      </c>
      <c r="F451" s="15">
        <f t="shared" si="320"/>
        <v>-1</v>
      </c>
      <c r="G451" s="15">
        <v>675</v>
      </c>
      <c r="H451" s="15">
        <v>676</v>
      </c>
      <c r="I451" s="15">
        <v>446</v>
      </c>
      <c r="J451" s="15">
        <v>8</v>
      </c>
      <c r="K451" s="15">
        <v>943</v>
      </c>
      <c r="L451" s="15">
        <v>0</v>
      </c>
      <c r="M451" s="15">
        <f t="shared" si="321"/>
        <v>0</v>
      </c>
      <c r="O451" s="86">
        <f t="shared" si="322"/>
        <v>943</v>
      </c>
      <c r="P451" s="86">
        <f t="shared" si="323"/>
        <v>0.333251953125</v>
      </c>
      <c r="Q451" s="86">
        <f t="shared" si="324"/>
        <v>787</v>
      </c>
      <c r="R451" s="86" t="b">
        <f t="shared" si="325"/>
        <v>1</v>
      </c>
      <c r="S451" s="86" t="str">
        <f t="shared" si="326"/>
        <v>Dummy Node</v>
      </c>
      <c r="T451" s="86" t="str">
        <f t="shared" si="327"/>
        <v>N/A</v>
      </c>
      <c r="U451" s="86" t="str">
        <f t="shared" si="328"/>
        <v>N/A</v>
      </c>
      <c r="V451" s="86">
        <f t="shared" si="329"/>
        <v>593</v>
      </c>
      <c r="W451" s="86" t="b">
        <f t="shared" si="330"/>
        <v>1</v>
      </c>
      <c r="X451" s="86" t="str">
        <f t="shared" si="331"/>
        <v>Dummy Node</v>
      </c>
      <c r="Y451" s="86" t="str">
        <f t="shared" si="332"/>
        <v>N/A</v>
      </c>
      <c r="Z451" s="86" t="str">
        <f t="shared" si="333"/>
        <v>N/A</v>
      </c>
      <c r="AA451" s="86">
        <f t="shared" si="334"/>
        <v>339</v>
      </c>
      <c r="AB451" s="86" t="b">
        <f t="shared" si="335"/>
        <v>1</v>
      </c>
      <c r="AC451" s="86" t="str">
        <f t="shared" si="336"/>
        <v>Dummy Node</v>
      </c>
      <c r="AD451" s="86" t="str">
        <f t="shared" si="337"/>
        <v>N/A</v>
      </c>
      <c r="AE451" s="86" t="str">
        <f t="shared" si="338"/>
        <v>N/A</v>
      </c>
      <c r="AF451" s="86">
        <f t="shared" si="339"/>
        <v>159</v>
      </c>
      <c r="AG451" s="86" t="b">
        <f t="shared" si="340"/>
        <v>1</v>
      </c>
      <c r="AH451" s="86" t="str">
        <f t="shared" si="341"/>
        <v>Speed</v>
      </c>
      <c r="AI451" s="86" t="str">
        <f t="shared" si="342"/>
        <v>&lt;=</v>
      </c>
      <c r="AJ451" s="86">
        <f t="shared" si="343"/>
        <v>24.964111328125</v>
      </c>
      <c r="AK451" s="86">
        <f t="shared" si="344"/>
        <v>157</v>
      </c>
      <c r="AL451" s="86" t="b">
        <f t="shared" si="345"/>
        <v>1</v>
      </c>
      <c r="AM451" s="86" t="str">
        <f t="shared" si="346"/>
        <v>Speed</v>
      </c>
      <c r="AN451" s="86" t="str">
        <f t="shared" si="347"/>
        <v>&lt;=</v>
      </c>
      <c r="AO451" s="86">
        <f t="shared" si="348"/>
        <v>25.82080078125</v>
      </c>
      <c r="AP451" s="86">
        <f t="shared" si="349"/>
        <v>30</v>
      </c>
      <c r="AQ451" s="86" t="b">
        <f t="shared" si="350"/>
        <v>1</v>
      </c>
      <c r="AR451" s="86" t="str">
        <f t="shared" si="351"/>
        <v>Distance</v>
      </c>
      <c r="AS451" s="86" t="str">
        <f t="shared" si="352"/>
        <v>&lt;=</v>
      </c>
      <c r="AT451" s="86">
        <f t="shared" si="353"/>
        <v>660.4921875</v>
      </c>
      <c r="AU451" s="86">
        <f t="shared" si="354"/>
        <v>8</v>
      </c>
      <c r="AV451" s="86" t="b">
        <f t="shared" si="355"/>
        <v>0</v>
      </c>
      <c r="AW451" s="86" t="str">
        <f t="shared" si="356"/>
        <v>Distance</v>
      </c>
      <c r="AX451" s="86" t="str">
        <f t="shared" si="357"/>
        <v>&gt;</v>
      </c>
      <c r="AY451" s="86">
        <f t="shared" si="358"/>
        <v>579.99755859375</v>
      </c>
      <c r="AZ451" s="86">
        <f t="shared" si="359"/>
        <v>2</v>
      </c>
      <c r="BA451" s="86" t="b">
        <f t="shared" si="360"/>
        <v>0</v>
      </c>
      <c r="BB451" s="86" t="str">
        <f t="shared" si="361"/>
        <v>Distance</v>
      </c>
      <c r="BC451" s="86" t="str">
        <f t="shared" si="362"/>
        <v>&gt;</v>
      </c>
      <c r="BD451" s="86">
        <f t="shared" si="363"/>
        <v>500.308837890625</v>
      </c>
      <c r="BE451" s="86">
        <f t="shared" si="364"/>
        <v>0</v>
      </c>
      <c r="BF451" s="86" t="b">
        <f t="shared" si="365"/>
        <v>0</v>
      </c>
      <c r="BG451" s="86" t="str">
        <f t="shared" si="366"/>
        <v>Distance</v>
      </c>
      <c r="BH451" s="86" t="str">
        <f t="shared" si="367"/>
        <v>&gt;</v>
      </c>
      <c r="BI451" s="86">
        <f t="shared" si="368"/>
        <v>341.0556640625</v>
      </c>
      <c r="BJ451" s="15">
        <f t="shared" si="369"/>
        <v>0</v>
      </c>
      <c r="BK451" s="15" t="str">
        <f t="shared" si="370"/>
        <v>Speed&lt;=24,964111328125 AND Speed&lt;=25,82080078125 AND Distance&lt;=660,4921875 AND Distance&gt;579,99755859375 AND Distance&gt;500,308837890625 AND Distance&gt;341,0556640625</v>
      </c>
      <c r="BM451"/>
      <c r="BN451"/>
      <c r="BO451"/>
    </row>
    <row r="452" spans="1:67">
      <c r="A452" s="15">
        <v>449</v>
      </c>
      <c r="B452" s="15">
        <v>-2</v>
      </c>
      <c r="C452" s="15">
        <v>-8192</v>
      </c>
      <c r="D452" s="15">
        <f t="shared" ref="D452:D515" si="371">IF(C452&lt;&gt;-8192,INT(C452/2^12),-1)</f>
        <v>-1</v>
      </c>
      <c r="E452" s="15">
        <f t="shared" ref="E452:E515" si="372">IF(C452 &lt;&gt; -8192, MOD(C452, 2^12), 0)</f>
        <v>0</v>
      </c>
      <c r="F452" s="15">
        <f t="shared" ref="F452:F515" si="373">D452+(E452/2^12)</f>
        <v>-1</v>
      </c>
      <c r="G452" s="15">
        <v>-1</v>
      </c>
      <c r="H452" s="15">
        <v>-1</v>
      </c>
      <c r="I452" s="15">
        <v>447</v>
      </c>
      <c r="J452" s="15">
        <v>9</v>
      </c>
      <c r="K452" s="15">
        <v>944</v>
      </c>
      <c r="L452" s="15">
        <v>0</v>
      </c>
      <c r="M452" s="15">
        <f t="shared" ref="M452:M515" si="374">IF(L452 &gt;= 2^12, "Error: Wrong Probability!", L452/2^12)</f>
        <v>0</v>
      </c>
      <c r="O452" s="86">
        <f t="shared" ref="O452:O514" si="375">K452</f>
        <v>944</v>
      </c>
      <c r="P452" s="86">
        <f t="shared" ref="P452:P514" si="376">VLOOKUP(O452,$A$3:$M$1025,13,FALSE)</f>
        <v>0.333251953125</v>
      </c>
      <c r="Q452" s="86">
        <f t="shared" ref="Q452:Q514" si="377">VLOOKUP(O452,$A$3:$I$1025,9,FALSE)</f>
        <v>787</v>
      </c>
      <c r="R452" s="86" t="b">
        <f t="shared" ref="R452:R514" si="378">IF(VLOOKUP(Q452,$A$3:$G$1025,7,FALSE) = O452, TRUE, IF(VLOOKUP(Q452, $A$3:$H$1025,8,FALSE) = O452, FALSE, "Error: Invalid Decision!"))</f>
        <v>0</v>
      </c>
      <c r="S452" s="86" t="str">
        <f t="shared" ref="S452:S514" si="379">IF(VLOOKUP(Q452,$A$3:$B$1025,2,FALSE) = 0, "Distance", IF(VLOOKUP(Q452,$A$3:$B$1025,2,FALSE) = 1, "Speed", IF(VLOOKUP(Q452,$A$3:$B$1025,2,FALSE) = 2, "GEBR", "Dummy Node")))</f>
        <v>Dummy Node</v>
      </c>
      <c r="T452" s="86" t="str">
        <f t="shared" ref="T452:T514" si="380">IF(S452="Dummy Node","N/A",IF(R452,"&lt;=","&gt;"))</f>
        <v>N/A</v>
      </c>
      <c r="U452" s="86" t="str">
        <f t="shared" ref="U452:U514" si="381">IF(S452="Dummy Node","N/A",VLOOKUP(Q452,$A$3:$F$1025,6,FALSE))</f>
        <v>N/A</v>
      </c>
      <c r="V452" s="86">
        <f t="shared" ref="V452:V514" si="382">VLOOKUP(Q452,$A$3:$I$1025,9,FALSE)</f>
        <v>593</v>
      </c>
      <c r="W452" s="86" t="b">
        <f t="shared" ref="W452:W514" si="383">IF(VLOOKUP(V452,$A$3:$G$1025,7,FALSE) = Q452, TRUE, IF(VLOOKUP(V452, $A$3:$H$1025,8,FALSE) = Q452, FALSE, "Error: Invalid Decision!"))</f>
        <v>1</v>
      </c>
      <c r="X452" s="86" t="str">
        <f t="shared" ref="X452:X514" si="384">IF(VLOOKUP(V452,$A$3:$B$1025,2,FALSE) = 0, "Distance", IF(VLOOKUP(V452,$A$3:$B$1025,2,FALSE) = 1, "Speed", IF(VLOOKUP(V452,$A$3:$B$1025,2,FALSE) = 2, "GEBR", "Dummy Node")))</f>
        <v>Dummy Node</v>
      </c>
      <c r="Y452" s="86" t="str">
        <f t="shared" ref="Y452:Y514" si="385">IF(X452="Dummy Node","N/A",IF(W452,"&lt;=","&gt;"))</f>
        <v>N/A</v>
      </c>
      <c r="Z452" s="86" t="str">
        <f t="shared" ref="Z452:Z514" si="386">IF(X452="Dummy Node","N/A",VLOOKUP(V452,$A$3:$F$1025,6,FALSE))</f>
        <v>N/A</v>
      </c>
      <c r="AA452" s="86">
        <f t="shared" ref="AA452:AA514" si="387">VLOOKUP(V452,$A$3:$I$1025,9,FALSE)</f>
        <v>339</v>
      </c>
      <c r="AB452" s="86" t="b">
        <f t="shared" ref="AB452:AB514" si="388">IF(VLOOKUP(AA452,$A$3:$G$1025,7,FALSE) = V452, TRUE, IF(VLOOKUP(AA452, $A$3:$H$1025,8,FALSE) = V452, FALSE, "Error: Invalid Decision!"))</f>
        <v>1</v>
      </c>
      <c r="AC452" s="86" t="str">
        <f t="shared" ref="AC452:AC514" si="389">IF(VLOOKUP(AA452,$A$3:$B$1025,2,FALSE) = 0, "Distance", IF(VLOOKUP(AA452,$A$3:$B$1025,2,FALSE) = 1, "Speed", IF(VLOOKUP(AA452,$A$3:$B$1025,2,FALSE) = 2, "GEBR", "Dummy Node")))</f>
        <v>Dummy Node</v>
      </c>
      <c r="AD452" s="86" t="str">
        <f t="shared" ref="AD452:AD514" si="390">IF(AC452="Dummy Node","N/A",IF(AB452,"&lt;=","&gt;"))</f>
        <v>N/A</v>
      </c>
      <c r="AE452" s="86" t="str">
        <f t="shared" ref="AE452:AE514" si="391">IF(AC452="Dummy Node","N/A",VLOOKUP(AA452,$A$3:$F$1025,6,FALSE))</f>
        <v>N/A</v>
      </c>
      <c r="AF452" s="86">
        <f t="shared" ref="AF452:AF514" si="392">VLOOKUP(AA452,$A$3:$I$1025,9,FALSE)</f>
        <v>159</v>
      </c>
      <c r="AG452" s="86" t="b">
        <f t="shared" ref="AG452:AG514" si="393">IF(VLOOKUP(AF452,$A$3:$G$1025,7,FALSE) = AA452, TRUE, IF(VLOOKUP(AF452, $A$3:$H$1025,8,FALSE) = AA452, FALSE, "Error: Invalid Decision!"))</f>
        <v>1</v>
      </c>
      <c r="AH452" s="86" t="str">
        <f t="shared" ref="AH452:AH514" si="394">IF(VLOOKUP(AF452,$A$3:$B$1025,2,FALSE) = 0, "Distance", IF(VLOOKUP(AF452,$A$3:$B$1025,2,FALSE) = 1, "Speed", IF(VLOOKUP(AF452,$A$3:$B$1025,2,FALSE) = 2, "GEBR", "Dummy Node")))</f>
        <v>Speed</v>
      </c>
      <c r="AI452" s="86" t="str">
        <f t="shared" ref="AI452:AI514" si="395">IF(AH452="Dummy Node","N/A",IF(AG452,"&lt;=","&gt;"))</f>
        <v>&lt;=</v>
      </c>
      <c r="AJ452" s="86">
        <f t="shared" ref="AJ452:AJ514" si="396">IF(AH452="Dummy Node","N/A",VLOOKUP(AF452,$A$3:$F$1025,6,FALSE))</f>
        <v>24.964111328125</v>
      </c>
      <c r="AK452" s="86">
        <f t="shared" ref="AK452:AK514" si="397">VLOOKUP(AF452,$A$3:$I$1025,9,FALSE)</f>
        <v>157</v>
      </c>
      <c r="AL452" s="86" t="b">
        <f t="shared" ref="AL452:AL514" si="398">IF(VLOOKUP(AK452,$A$3:$G$1025,7,FALSE) = AF452, TRUE, IF(VLOOKUP(AK452, $A$3:$H$1025,8,FALSE) = AF452, FALSE, "Error: Invalid Decision!"))</f>
        <v>1</v>
      </c>
      <c r="AM452" s="86" t="str">
        <f t="shared" ref="AM452:AM514" si="399">IF(VLOOKUP(AK452,$A$3:$B$1025,2,FALSE) = 0, "Distance", IF(VLOOKUP(AK452,$A$3:$B$1025,2,FALSE) = 1, "Speed", IF(VLOOKUP(AK452,$A$3:$B$1025,2,FALSE) = 2, "GEBR", "Dummy Node")))</f>
        <v>Speed</v>
      </c>
      <c r="AN452" s="86" t="str">
        <f t="shared" ref="AN452:AN514" si="400">IF(AM452="Dummy Node","N/A",IF(AL452,"&lt;=","&gt;"))</f>
        <v>&lt;=</v>
      </c>
      <c r="AO452" s="86">
        <f t="shared" ref="AO452:AO514" si="401">IF(AM452="Dummy Node","N/A",VLOOKUP(AK452,$A$3:$F$1025,6,FALSE))</f>
        <v>25.82080078125</v>
      </c>
      <c r="AP452" s="86">
        <f t="shared" ref="AP452:AP514" si="402">VLOOKUP(AK452,$A$3:$I$1025,9,FALSE)</f>
        <v>30</v>
      </c>
      <c r="AQ452" s="86" t="b">
        <f t="shared" ref="AQ452:AQ514" si="403">IF(VLOOKUP(AP452,$A$3:$G$1025,7,FALSE) = AK452, TRUE, IF(VLOOKUP(AP452, $A$3:$H$1025,8,FALSE) = AK452, FALSE, "Error: Invalid Decision!"))</f>
        <v>1</v>
      </c>
      <c r="AR452" s="86" t="str">
        <f t="shared" ref="AR452:AR514" si="404">IF(VLOOKUP(AP452,$A$3:$B$1025,2,FALSE) = 0, "Distance", IF(VLOOKUP(AP452,$A$3:$B$1025,2,FALSE) = 1, "Speed", IF(VLOOKUP(AP452,$A$3:$B$1025,2,FALSE) = 2, "GEBR", "Dummy Node")))</f>
        <v>Distance</v>
      </c>
      <c r="AS452" s="86" t="str">
        <f t="shared" ref="AS452:AS514" si="405">IF(AR452="Dummy Node","N/A",IF(AQ452,"&lt;=","&gt;"))</f>
        <v>&lt;=</v>
      </c>
      <c r="AT452" s="86">
        <f t="shared" ref="AT452:AT514" si="406">IF(AR452="Dummy Node","N/A",VLOOKUP(AP452,$A$3:$F$1025,6,FALSE))</f>
        <v>660.4921875</v>
      </c>
      <c r="AU452" s="86">
        <f t="shared" ref="AU452:AU514" si="407">VLOOKUP(AP452,$A$3:$I$1025,9,FALSE)</f>
        <v>8</v>
      </c>
      <c r="AV452" s="86" t="b">
        <f t="shared" ref="AV452:AV514" si="408">IF(VLOOKUP(AU452,$A$3:$G$1025,7,FALSE) = AP452, TRUE, IF(VLOOKUP(AU452, $A$3:$H$1025,8,FALSE) = AP452, FALSE, "Error: Invalid Decision!"))</f>
        <v>0</v>
      </c>
      <c r="AW452" s="86" t="str">
        <f t="shared" ref="AW452:AW514" si="409">IF(VLOOKUP(AU452,$A$3:$B$1025,2,FALSE) = 0, "Distance", IF(VLOOKUP(AU452,$A$3:$B$1025,2,FALSE) = 1, "Speed", IF(VLOOKUP(AU452,$A$3:$B$1025,2,FALSE) = 2, "GEBR", "Dummy Node")))</f>
        <v>Distance</v>
      </c>
      <c r="AX452" s="86" t="str">
        <f t="shared" ref="AX452:AX514" si="410">IF(AW452="Dummy Node","N/A",IF(AV452,"&lt;=","&gt;"))</f>
        <v>&gt;</v>
      </c>
      <c r="AY452" s="86">
        <f t="shared" ref="AY452:AY514" si="411">IF(AW452="Dummy Node","N/A",VLOOKUP(AU452,$A$3:$F$1025,6,FALSE))</f>
        <v>579.99755859375</v>
      </c>
      <c r="AZ452" s="86">
        <f t="shared" ref="AZ452:AZ514" si="412">VLOOKUP(AU452,$A$3:$I$1025,9,FALSE)</f>
        <v>2</v>
      </c>
      <c r="BA452" s="86" t="b">
        <f t="shared" ref="BA452:BA514" si="413">IF(VLOOKUP(AZ452,$A$3:$G$1025,7,FALSE) = AU452, TRUE, IF(VLOOKUP(AZ452, $A$3:$H$1025,8,FALSE) = AU452, FALSE, "Error: Invalid Decision!"))</f>
        <v>0</v>
      </c>
      <c r="BB452" s="86" t="str">
        <f t="shared" ref="BB452:BB514" si="414">IF(VLOOKUP(AZ452,$A$3:$B$1025,2,FALSE) = 0, "Distance", IF(VLOOKUP(AZ452,$A$3:$B$1025,2,FALSE) = 1, "Speed", IF(VLOOKUP(AZ452,$A$3:$B$1025,2,FALSE) = 2, "GEBR", "Dummy Node")))</f>
        <v>Distance</v>
      </c>
      <c r="BC452" s="86" t="str">
        <f t="shared" ref="BC452:BC514" si="415">IF(BB452="Dummy Node","N/A",IF(BA452,"&lt;=","&gt;"))</f>
        <v>&gt;</v>
      </c>
      <c r="BD452" s="86">
        <f t="shared" ref="BD452:BD514" si="416">IF(BB452="Dummy Node","N/A",VLOOKUP(AZ452,$A$3:$F$1025,6,FALSE))</f>
        <v>500.308837890625</v>
      </c>
      <c r="BE452" s="86">
        <f t="shared" ref="BE452:BE514" si="417">VLOOKUP(AZ452,$A$3:$I$1025,9,FALSE)</f>
        <v>0</v>
      </c>
      <c r="BF452" s="86" t="b">
        <f t="shared" ref="BF452:BF514" si="418">IF(VLOOKUP(BE452,$A$3:$G$1025,7,FALSE) = AZ452, TRUE, IF(VLOOKUP(BE452, $A$3:$H$1025,8,FALSE) = AZ452, FALSE, "Error: Invalid Decision!"))</f>
        <v>0</v>
      </c>
      <c r="BG452" s="86" t="str">
        <f t="shared" ref="BG452:BG514" si="419">IF(VLOOKUP(BE452,$A$3:$B$1025,2,FALSE) = 0, "Distance", IF(VLOOKUP(BE452,$A$3:$B$1025,2,FALSE) = 1, "Speed", IF(VLOOKUP(BE452,$A$3:$B$1025,2,FALSE) = 2, "GEBR", "Dummy Node")))</f>
        <v>Distance</v>
      </c>
      <c r="BH452" s="86" t="str">
        <f t="shared" ref="BH452:BH514" si="420">IF(BG452="Dummy Node","N/A",IF(BF452,"&lt;=","&gt;"))</f>
        <v>&gt;</v>
      </c>
      <c r="BI452" s="86">
        <f t="shared" ref="BI452:BI514" si="421">IF(BG452="Dummy Node","N/A",VLOOKUP(BE452,$A$3:$F$1025,6,FALSE))</f>
        <v>341.0556640625</v>
      </c>
      <c r="BJ452" s="15">
        <f t="shared" ref="BJ452:BJ514" si="422">IF(P452&lt;0.5/3, 1, 0)</f>
        <v>0</v>
      </c>
      <c r="BK452" s="15" t="str">
        <f t="shared" ref="BK452:BK514" si="423">CONCATENATE(IF(S452 = "Dummy Node","", CONCATENATE(S452,T452,U452," AND ")), IF(X452 = "Dummy Node","", CONCATENATE(X452,Y452,Z452," AND ")), IF(AC452 = "Dummy Node","", CONCATENATE(AC452,AD452,AE452," AND ")), IF(AH452 = "Dummy Node","", CONCATENATE(AH452,AI452,AJ452," AND ")), IF(AM452 = "Dummy Node","", CONCATENATE(AM452,AN452,AO452," AND ")), IF(AR452 = "Dummy Node","", CONCATENATE(AR452,AS452,AT452," AND ")), IF(AW452 = "Dummy Node","", CONCATENATE(AW452,AX452,AY452," AND ")), IF(BB452 = "Dummy Node","", CONCATENATE(BB452,BC452,BD452," AND ")), IF(BG452 = "Dummy Node","", CONCATENATE(BG452,BH452,BI452)))</f>
        <v>Speed&lt;=24,964111328125 AND Speed&lt;=25,82080078125 AND Distance&lt;=660,4921875 AND Distance&gt;579,99755859375 AND Distance&gt;500,308837890625 AND Distance&gt;341,0556640625</v>
      </c>
      <c r="BM452"/>
      <c r="BN452"/>
      <c r="BO452"/>
    </row>
    <row r="453" spans="1:67">
      <c r="A453" s="15">
        <v>450</v>
      </c>
      <c r="B453" s="15">
        <v>-2</v>
      </c>
      <c r="C453" s="15">
        <v>-8192</v>
      </c>
      <c r="D453" s="15">
        <f t="shared" si="371"/>
        <v>-1</v>
      </c>
      <c r="E453" s="15">
        <f t="shared" si="372"/>
        <v>0</v>
      </c>
      <c r="F453" s="15">
        <f t="shared" si="373"/>
        <v>-1</v>
      </c>
      <c r="G453" s="15">
        <v>-1</v>
      </c>
      <c r="H453" s="15">
        <v>-1</v>
      </c>
      <c r="I453" s="15">
        <v>447</v>
      </c>
      <c r="J453" s="15">
        <v>9</v>
      </c>
      <c r="K453" s="15">
        <v>945</v>
      </c>
      <c r="L453" s="15">
        <v>910</v>
      </c>
      <c r="M453" s="15">
        <f t="shared" si="374"/>
        <v>0.22216796875</v>
      </c>
      <c r="O453" s="86">
        <f t="shared" si="375"/>
        <v>945</v>
      </c>
      <c r="P453" s="86">
        <f t="shared" si="376"/>
        <v>0.333251953125</v>
      </c>
      <c r="Q453" s="86">
        <f t="shared" si="377"/>
        <v>788</v>
      </c>
      <c r="R453" s="86" t="b">
        <f t="shared" si="378"/>
        <v>1</v>
      </c>
      <c r="S453" s="86" t="str">
        <f t="shared" si="379"/>
        <v>Dummy Node</v>
      </c>
      <c r="T453" s="86" t="str">
        <f t="shared" si="380"/>
        <v>N/A</v>
      </c>
      <c r="U453" s="86" t="str">
        <f t="shared" si="381"/>
        <v>N/A</v>
      </c>
      <c r="V453" s="86">
        <f t="shared" si="382"/>
        <v>593</v>
      </c>
      <c r="W453" s="86" t="b">
        <f t="shared" si="383"/>
        <v>0</v>
      </c>
      <c r="X453" s="86" t="str">
        <f t="shared" si="384"/>
        <v>Dummy Node</v>
      </c>
      <c r="Y453" s="86" t="str">
        <f t="shared" si="385"/>
        <v>N/A</v>
      </c>
      <c r="Z453" s="86" t="str">
        <f t="shared" si="386"/>
        <v>N/A</v>
      </c>
      <c r="AA453" s="86">
        <f t="shared" si="387"/>
        <v>339</v>
      </c>
      <c r="AB453" s="86" t="b">
        <f t="shared" si="388"/>
        <v>1</v>
      </c>
      <c r="AC453" s="86" t="str">
        <f t="shared" si="389"/>
        <v>Dummy Node</v>
      </c>
      <c r="AD453" s="86" t="str">
        <f t="shared" si="390"/>
        <v>N/A</v>
      </c>
      <c r="AE453" s="86" t="str">
        <f t="shared" si="391"/>
        <v>N/A</v>
      </c>
      <c r="AF453" s="86">
        <f t="shared" si="392"/>
        <v>159</v>
      </c>
      <c r="AG453" s="86" t="b">
        <f t="shared" si="393"/>
        <v>1</v>
      </c>
      <c r="AH453" s="86" t="str">
        <f t="shared" si="394"/>
        <v>Speed</v>
      </c>
      <c r="AI453" s="86" t="str">
        <f t="shared" si="395"/>
        <v>&lt;=</v>
      </c>
      <c r="AJ453" s="86">
        <f t="shared" si="396"/>
        <v>24.964111328125</v>
      </c>
      <c r="AK453" s="86">
        <f t="shared" si="397"/>
        <v>157</v>
      </c>
      <c r="AL453" s="86" t="b">
        <f t="shared" si="398"/>
        <v>1</v>
      </c>
      <c r="AM453" s="86" t="str">
        <f t="shared" si="399"/>
        <v>Speed</v>
      </c>
      <c r="AN453" s="86" t="str">
        <f t="shared" si="400"/>
        <v>&lt;=</v>
      </c>
      <c r="AO453" s="86">
        <f t="shared" si="401"/>
        <v>25.82080078125</v>
      </c>
      <c r="AP453" s="86">
        <f t="shared" si="402"/>
        <v>30</v>
      </c>
      <c r="AQ453" s="86" t="b">
        <f t="shared" si="403"/>
        <v>1</v>
      </c>
      <c r="AR453" s="86" t="str">
        <f t="shared" si="404"/>
        <v>Distance</v>
      </c>
      <c r="AS453" s="86" t="str">
        <f t="shared" si="405"/>
        <v>&lt;=</v>
      </c>
      <c r="AT453" s="86">
        <f t="shared" si="406"/>
        <v>660.4921875</v>
      </c>
      <c r="AU453" s="86">
        <f t="shared" si="407"/>
        <v>8</v>
      </c>
      <c r="AV453" s="86" t="b">
        <f t="shared" si="408"/>
        <v>0</v>
      </c>
      <c r="AW453" s="86" t="str">
        <f t="shared" si="409"/>
        <v>Distance</v>
      </c>
      <c r="AX453" s="86" t="str">
        <f t="shared" si="410"/>
        <v>&gt;</v>
      </c>
      <c r="AY453" s="86">
        <f t="shared" si="411"/>
        <v>579.99755859375</v>
      </c>
      <c r="AZ453" s="86">
        <f t="shared" si="412"/>
        <v>2</v>
      </c>
      <c r="BA453" s="86" t="b">
        <f t="shared" si="413"/>
        <v>0</v>
      </c>
      <c r="BB453" s="86" t="str">
        <f t="shared" si="414"/>
        <v>Distance</v>
      </c>
      <c r="BC453" s="86" t="str">
        <f t="shared" si="415"/>
        <v>&gt;</v>
      </c>
      <c r="BD453" s="86">
        <f t="shared" si="416"/>
        <v>500.308837890625</v>
      </c>
      <c r="BE453" s="86">
        <f t="shared" si="417"/>
        <v>0</v>
      </c>
      <c r="BF453" s="86" t="b">
        <f t="shared" si="418"/>
        <v>0</v>
      </c>
      <c r="BG453" s="86" t="str">
        <f t="shared" si="419"/>
        <v>Distance</v>
      </c>
      <c r="BH453" s="86" t="str">
        <f t="shared" si="420"/>
        <v>&gt;</v>
      </c>
      <c r="BI453" s="86">
        <f t="shared" si="421"/>
        <v>341.0556640625</v>
      </c>
      <c r="BJ453" s="15">
        <f t="shared" si="422"/>
        <v>0</v>
      </c>
      <c r="BK453" s="15" t="str">
        <f t="shared" si="423"/>
        <v>Speed&lt;=24,964111328125 AND Speed&lt;=25,82080078125 AND Distance&lt;=660,4921875 AND Distance&gt;579,99755859375 AND Distance&gt;500,308837890625 AND Distance&gt;341,0556640625</v>
      </c>
      <c r="BM453"/>
      <c r="BN453"/>
      <c r="BO453"/>
    </row>
    <row r="454" spans="1:67">
      <c r="A454" s="15">
        <v>451</v>
      </c>
      <c r="B454" s="15">
        <v>-2</v>
      </c>
      <c r="C454" s="15">
        <v>-8192</v>
      </c>
      <c r="D454" s="15">
        <f t="shared" si="371"/>
        <v>-1</v>
      </c>
      <c r="E454" s="15">
        <f t="shared" si="372"/>
        <v>0</v>
      </c>
      <c r="F454" s="15">
        <f t="shared" si="373"/>
        <v>-1</v>
      </c>
      <c r="G454" s="15">
        <v>677</v>
      </c>
      <c r="H454" s="15">
        <v>678</v>
      </c>
      <c r="I454" s="15">
        <v>262</v>
      </c>
      <c r="J454" s="15">
        <v>8</v>
      </c>
      <c r="K454" s="15">
        <v>946</v>
      </c>
      <c r="L454" s="15">
        <v>0</v>
      </c>
      <c r="M454" s="15">
        <f t="shared" si="374"/>
        <v>0</v>
      </c>
      <c r="O454" s="86">
        <f t="shared" si="375"/>
        <v>946</v>
      </c>
      <c r="P454" s="86">
        <f t="shared" si="376"/>
        <v>0.333251953125</v>
      </c>
      <c r="Q454" s="86">
        <f t="shared" si="377"/>
        <v>788</v>
      </c>
      <c r="R454" s="86" t="b">
        <f t="shared" si="378"/>
        <v>0</v>
      </c>
      <c r="S454" s="86" t="str">
        <f t="shared" si="379"/>
        <v>Dummy Node</v>
      </c>
      <c r="T454" s="86" t="str">
        <f t="shared" si="380"/>
        <v>N/A</v>
      </c>
      <c r="U454" s="86" t="str">
        <f t="shared" si="381"/>
        <v>N/A</v>
      </c>
      <c r="V454" s="86">
        <f t="shared" si="382"/>
        <v>593</v>
      </c>
      <c r="W454" s="86" t="b">
        <f t="shared" si="383"/>
        <v>0</v>
      </c>
      <c r="X454" s="86" t="str">
        <f t="shared" si="384"/>
        <v>Dummy Node</v>
      </c>
      <c r="Y454" s="86" t="str">
        <f t="shared" si="385"/>
        <v>N/A</v>
      </c>
      <c r="Z454" s="86" t="str">
        <f t="shared" si="386"/>
        <v>N/A</v>
      </c>
      <c r="AA454" s="86">
        <f t="shared" si="387"/>
        <v>339</v>
      </c>
      <c r="AB454" s="86" t="b">
        <f t="shared" si="388"/>
        <v>1</v>
      </c>
      <c r="AC454" s="86" t="str">
        <f t="shared" si="389"/>
        <v>Dummy Node</v>
      </c>
      <c r="AD454" s="86" t="str">
        <f t="shared" si="390"/>
        <v>N/A</v>
      </c>
      <c r="AE454" s="86" t="str">
        <f t="shared" si="391"/>
        <v>N/A</v>
      </c>
      <c r="AF454" s="86">
        <f t="shared" si="392"/>
        <v>159</v>
      </c>
      <c r="AG454" s="86" t="b">
        <f t="shared" si="393"/>
        <v>1</v>
      </c>
      <c r="AH454" s="86" t="str">
        <f t="shared" si="394"/>
        <v>Speed</v>
      </c>
      <c r="AI454" s="86" t="str">
        <f t="shared" si="395"/>
        <v>&lt;=</v>
      </c>
      <c r="AJ454" s="86">
        <f t="shared" si="396"/>
        <v>24.964111328125</v>
      </c>
      <c r="AK454" s="86">
        <f t="shared" si="397"/>
        <v>157</v>
      </c>
      <c r="AL454" s="86" t="b">
        <f t="shared" si="398"/>
        <v>1</v>
      </c>
      <c r="AM454" s="86" t="str">
        <f t="shared" si="399"/>
        <v>Speed</v>
      </c>
      <c r="AN454" s="86" t="str">
        <f t="shared" si="400"/>
        <v>&lt;=</v>
      </c>
      <c r="AO454" s="86">
        <f t="shared" si="401"/>
        <v>25.82080078125</v>
      </c>
      <c r="AP454" s="86">
        <f t="shared" si="402"/>
        <v>30</v>
      </c>
      <c r="AQ454" s="86" t="b">
        <f t="shared" si="403"/>
        <v>1</v>
      </c>
      <c r="AR454" s="86" t="str">
        <f t="shared" si="404"/>
        <v>Distance</v>
      </c>
      <c r="AS454" s="86" t="str">
        <f t="shared" si="405"/>
        <v>&lt;=</v>
      </c>
      <c r="AT454" s="86">
        <f t="shared" si="406"/>
        <v>660.4921875</v>
      </c>
      <c r="AU454" s="86">
        <f t="shared" si="407"/>
        <v>8</v>
      </c>
      <c r="AV454" s="86" t="b">
        <f t="shared" si="408"/>
        <v>0</v>
      </c>
      <c r="AW454" s="86" t="str">
        <f t="shared" si="409"/>
        <v>Distance</v>
      </c>
      <c r="AX454" s="86" t="str">
        <f t="shared" si="410"/>
        <v>&gt;</v>
      </c>
      <c r="AY454" s="86">
        <f t="shared" si="411"/>
        <v>579.99755859375</v>
      </c>
      <c r="AZ454" s="86">
        <f t="shared" si="412"/>
        <v>2</v>
      </c>
      <c r="BA454" s="86" t="b">
        <f t="shared" si="413"/>
        <v>0</v>
      </c>
      <c r="BB454" s="86" t="str">
        <f t="shared" si="414"/>
        <v>Distance</v>
      </c>
      <c r="BC454" s="86" t="str">
        <f t="shared" si="415"/>
        <v>&gt;</v>
      </c>
      <c r="BD454" s="86">
        <f t="shared" si="416"/>
        <v>500.308837890625</v>
      </c>
      <c r="BE454" s="86">
        <f t="shared" si="417"/>
        <v>0</v>
      </c>
      <c r="BF454" s="86" t="b">
        <f t="shared" si="418"/>
        <v>0</v>
      </c>
      <c r="BG454" s="86" t="str">
        <f t="shared" si="419"/>
        <v>Distance</v>
      </c>
      <c r="BH454" s="86" t="str">
        <f t="shared" si="420"/>
        <v>&gt;</v>
      </c>
      <c r="BI454" s="86">
        <f t="shared" si="421"/>
        <v>341.0556640625</v>
      </c>
      <c r="BJ454" s="15">
        <f t="shared" si="422"/>
        <v>0</v>
      </c>
      <c r="BK454" s="15" t="str">
        <f t="shared" si="423"/>
        <v>Speed&lt;=24,964111328125 AND Speed&lt;=25,82080078125 AND Distance&lt;=660,4921875 AND Distance&gt;579,99755859375 AND Distance&gt;500,308837890625 AND Distance&gt;341,0556640625</v>
      </c>
      <c r="BM454"/>
      <c r="BN454"/>
      <c r="BO454"/>
    </row>
    <row r="455" spans="1:67">
      <c r="A455" s="15">
        <v>452</v>
      </c>
      <c r="B455" s="15">
        <v>1</v>
      </c>
      <c r="C455" s="15">
        <v>46347</v>
      </c>
      <c r="D455" s="15">
        <f t="shared" si="371"/>
        <v>11</v>
      </c>
      <c r="E455" s="15">
        <f t="shared" si="372"/>
        <v>1291</v>
      </c>
      <c r="F455" s="15">
        <f t="shared" si="373"/>
        <v>11.315185546875</v>
      </c>
      <c r="G455" s="15">
        <v>453</v>
      </c>
      <c r="H455" s="15">
        <v>454</v>
      </c>
      <c r="I455" s="15">
        <v>262</v>
      </c>
      <c r="J455" s="15">
        <v>8</v>
      </c>
      <c r="K455" s="15">
        <v>947</v>
      </c>
      <c r="L455" s="15">
        <v>85</v>
      </c>
      <c r="M455" s="15">
        <f t="shared" si="374"/>
        <v>2.0751953125E-2</v>
      </c>
      <c r="O455" s="86">
        <f t="shared" si="375"/>
        <v>947</v>
      </c>
      <c r="P455" s="86">
        <f t="shared" si="376"/>
        <v>0.333251953125</v>
      </c>
      <c r="Q455" s="86">
        <f t="shared" si="377"/>
        <v>789</v>
      </c>
      <c r="R455" s="86" t="b">
        <f t="shared" si="378"/>
        <v>1</v>
      </c>
      <c r="S455" s="86" t="str">
        <f t="shared" si="379"/>
        <v>Dummy Node</v>
      </c>
      <c r="T455" s="86" t="str">
        <f t="shared" si="380"/>
        <v>N/A</v>
      </c>
      <c r="U455" s="86" t="str">
        <f t="shared" si="381"/>
        <v>N/A</v>
      </c>
      <c r="V455" s="86">
        <f t="shared" si="382"/>
        <v>594</v>
      </c>
      <c r="W455" s="86" t="b">
        <f t="shared" si="383"/>
        <v>1</v>
      </c>
      <c r="X455" s="86" t="str">
        <f t="shared" si="384"/>
        <v>Dummy Node</v>
      </c>
      <c r="Y455" s="86" t="str">
        <f t="shared" si="385"/>
        <v>N/A</v>
      </c>
      <c r="Z455" s="86" t="str">
        <f t="shared" si="386"/>
        <v>N/A</v>
      </c>
      <c r="AA455" s="86">
        <f t="shared" si="387"/>
        <v>339</v>
      </c>
      <c r="AB455" s="86" t="b">
        <f t="shared" si="388"/>
        <v>0</v>
      </c>
      <c r="AC455" s="86" t="str">
        <f t="shared" si="389"/>
        <v>Dummy Node</v>
      </c>
      <c r="AD455" s="86" t="str">
        <f t="shared" si="390"/>
        <v>N/A</v>
      </c>
      <c r="AE455" s="86" t="str">
        <f t="shared" si="391"/>
        <v>N/A</v>
      </c>
      <c r="AF455" s="86">
        <f t="shared" si="392"/>
        <v>159</v>
      </c>
      <c r="AG455" s="86" t="b">
        <f t="shared" si="393"/>
        <v>1</v>
      </c>
      <c r="AH455" s="86" t="str">
        <f t="shared" si="394"/>
        <v>Speed</v>
      </c>
      <c r="AI455" s="86" t="str">
        <f t="shared" si="395"/>
        <v>&lt;=</v>
      </c>
      <c r="AJ455" s="86">
        <f t="shared" si="396"/>
        <v>24.964111328125</v>
      </c>
      <c r="AK455" s="86">
        <f t="shared" si="397"/>
        <v>157</v>
      </c>
      <c r="AL455" s="86" t="b">
        <f t="shared" si="398"/>
        <v>1</v>
      </c>
      <c r="AM455" s="86" t="str">
        <f t="shared" si="399"/>
        <v>Speed</v>
      </c>
      <c r="AN455" s="86" t="str">
        <f t="shared" si="400"/>
        <v>&lt;=</v>
      </c>
      <c r="AO455" s="86">
        <f t="shared" si="401"/>
        <v>25.82080078125</v>
      </c>
      <c r="AP455" s="86">
        <f t="shared" si="402"/>
        <v>30</v>
      </c>
      <c r="AQ455" s="86" t="b">
        <f t="shared" si="403"/>
        <v>1</v>
      </c>
      <c r="AR455" s="86" t="str">
        <f t="shared" si="404"/>
        <v>Distance</v>
      </c>
      <c r="AS455" s="86" t="str">
        <f t="shared" si="405"/>
        <v>&lt;=</v>
      </c>
      <c r="AT455" s="86">
        <f t="shared" si="406"/>
        <v>660.4921875</v>
      </c>
      <c r="AU455" s="86">
        <f t="shared" si="407"/>
        <v>8</v>
      </c>
      <c r="AV455" s="86" t="b">
        <f t="shared" si="408"/>
        <v>0</v>
      </c>
      <c r="AW455" s="86" t="str">
        <f t="shared" si="409"/>
        <v>Distance</v>
      </c>
      <c r="AX455" s="86" t="str">
        <f t="shared" si="410"/>
        <v>&gt;</v>
      </c>
      <c r="AY455" s="86">
        <f t="shared" si="411"/>
        <v>579.99755859375</v>
      </c>
      <c r="AZ455" s="86">
        <f t="shared" si="412"/>
        <v>2</v>
      </c>
      <c r="BA455" s="86" t="b">
        <f t="shared" si="413"/>
        <v>0</v>
      </c>
      <c r="BB455" s="86" t="str">
        <f t="shared" si="414"/>
        <v>Distance</v>
      </c>
      <c r="BC455" s="86" t="str">
        <f t="shared" si="415"/>
        <v>&gt;</v>
      </c>
      <c r="BD455" s="86">
        <f t="shared" si="416"/>
        <v>500.308837890625</v>
      </c>
      <c r="BE455" s="86">
        <f t="shared" si="417"/>
        <v>0</v>
      </c>
      <c r="BF455" s="86" t="b">
        <f t="shared" si="418"/>
        <v>0</v>
      </c>
      <c r="BG455" s="86" t="str">
        <f t="shared" si="419"/>
        <v>Distance</v>
      </c>
      <c r="BH455" s="86" t="str">
        <f t="shared" si="420"/>
        <v>&gt;</v>
      </c>
      <c r="BI455" s="86">
        <f t="shared" si="421"/>
        <v>341.0556640625</v>
      </c>
      <c r="BJ455" s="15">
        <f t="shared" si="422"/>
        <v>0</v>
      </c>
      <c r="BK455" s="15" t="str">
        <f t="shared" si="423"/>
        <v>Speed&lt;=24,964111328125 AND Speed&lt;=25,82080078125 AND Distance&lt;=660,4921875 AND Distance&gt;579,99755859375 AND Distance&gt;500,308837890625 AND Distance&gt;341,0556640625</v>
      </c>
      <c r="BM455"/>
      <c r="BN455"/>
      <c r="BO455"/>
    </row>
    <row r="456" spans="1:67">
      <c r="A456" s="15">
        <v>453</v>
      </c>
      <c r="B456" s="15">
        <v>-2</v>
      </c>
      <c r="C456" s="15">
        <v>-8192</v>
      </c>
      <c r="D456" s="15">
        <f t="shared" si="371"/>
        <v>-1</v>
      </c>
      <c r="E456" s="15">
        <f t="shared" si="372"/>
        <v>0</v>
      </c>
      <c r="F456" s="15">
        <f t="shared" si="373"/>
        <v>-1</v>
      </c>
      <c r="G456" s="15">
        <v>-1</v>
      </c>
      <c r="H456" s="15">
        <v>-1</v>
      </c>
      <c r="I456" s="15">
        <v>452</v>
      </c>
      <c r="J456" s="15">
        <v>9</v>
      </c>
      <c r="K456" s="15">
        <v>948</v>
      </c>
      <c r="L456" s="15">
        <v>455</v>
      </c>
      <c r="M456" s="15">
        <f t="shared" si="374"/>
        <v>0.111083984375</v>
      </c>
      <c r="O456" s="86">
        <f t="shared" si="375"/>
        <v>948</v>
      </c>
      <c r="P456" s="86">
        <f t="shared" si="376"/>
        <v>0.333251953125</v>
      </c>
      <c r="Q456" s="86">
        <f t="shared" si="377"/>
        <v>789</v>
      </c>
      <c r="R456" s="86" t="b">
        <f t="shared" si="378"/>
        <v>0</v>
      </c>
      <c r="S456" s="86" t="str">
        <f t="shared" si="379"/>
        <v>Dummy Node</v>
      </c>
      <c r="T456" s="86" t="str">
        <f t="shared" si="380"/>
        <v>N/A</v>
      </c>
      <c r="U456" s="86" t="str">
        <f t="shared" si="381"/>
        <v>N/A</v>
      </c>
      <c r="V456" s="86">
        <f t="shared" si="382"/>
        <v>594</v>
      </c>
      <c r="W456" s="86" t="b">
        <f t="shared" si="383"/>
        <v>1</v>
      </c>
      <c r="X456" s="86" t="str">
        <f t="shared" si="384"/>
        <v>Dummy Node</v>
      </c>
      <c r="Y456" s="86" t="str">
        <f t="shared" si="385"/>
        <v>N/A</v>
      </c>
      <c r="Z456" s="86" t="str">
        <f t="shared" si="386"/>
        <v>N/A</v>
      </c>
      <c r="AA456" s="86">
        <f t="shared" si="387"/>
        <v>339</v>
      </c>
      <c r="AB456" s="86" t="b">
        <f t="shared" si="388"/>
        <v>0</v>
      </c>
      <c r="AC456" s="86" t="str">
        <f t="shared" si="389"/>
        <v>Dummy Node</v>
      </c>
      <c r="AD456" s="86" t="str">
        <f t="shared" si="390"/>
        <v>N/A</v>
      </c>
      <c r="AE456" s="86" t="str">
        <f t="shared" si="391"/>
        <v>N/A</v>
      </c>
      <c r="AF456" s="86">
        <f t="shared" si="392"/>
        <v>159</v>
      </c>
      <c r="AG456" s="86" t="b">
        <f t="shared" si="393"/>
        <v>1</v>
      </c>
      <c r="AH456" s="86" t="str">
        <f t="shared" si="394"/>
        <v>Speed</v>
      </c>
      <c r="AI456" s="86" t="str">
        <f t="shared" si="395"/>
        <v>&lt;=</v>
      </c>
      <c r="AJ456" s="86">
        <f t="shared" si="396"/>
        <v>24.964111328125</v>
      </c>
      <c r="AK456" s="86">
        <f t="shared" si="397"/>
        <v>157</v>
      </c>
      <c r="AL456" s="86" t="b">
        <f t="shared" si="398"/>
        <v>1</v>
      </c>
      <c r="AM456" s="86" t="str">
        <f t="shared" si="399"/>
        <v>Speed</v>
      </c>
      <c r="AN456" s="86" t="str">
        <f t="shared" si="400"/>
        <v>&lt;=</v>
      </c>
      <c r="AO456" s="86">
        <f t="shared" si="401"/>
        <v>25.82080078125</v>
      </c>
      <c r="AP456" s="86">
        <f t="shared" si="402"/>
        <v>30</v>
      </c>
      <c r="AQ456" s="86" t="b">
        <f t="shared" si="403"/>
        <v>1</v>
      </c>
      <c r="AR456" s="86" t="str">
        <f t="shared" si="404"/>
        <v>Distance</v>
      </c>
      <c r="AS456" s="86" t="str">
        <f t="shared" si="405"/>
        <v>&lt;=</v>
      </c>
      <c r="AT456" s="86">
        <f t="shared" si="406"/>
        <v>660.4921875</v>
      </c>
      <c r="AU456" s="86">
        <f t="shared" si="407"/>
        <v>8</v>
      </c>
      <c r="AV456" s="86" t="b">
        <f t="shared" si="408"/>
        <v>0</v>
      </c>
      <c r="AW456" s="86" t="str">
        <f t="shared" si="409"/>
        <v>Distance</v>
      </c>
      <c r="AX456" s="86" t="str">
        <f t="shared" si="410"/>
        <v>&gt;</v>
      </c>
      <c r="AY456" s="86">
        <f t="shared" si="411"/>
        <v>579.99755859375</v>
      </c>
      <c r="AZ456" s="86">
        <f t="shared" si="412"/>
        <v>2</v>
      </c>
      <c r="BA456" s="86" t="b">
        <f t="shared" si="413"/>
        <v>0</v>
      </c>
      <c r="BB456" s="86" t="str">
        <f t="shared" si="414"/>
        <v>Distance</v>
      </c>
      <c r="BC456" s="86" t="str">
        <f t="shared" si="415"/>
        <v>&gt;</v>
      </c>
      <c r="BD456" s="86">
        <f t="shared" si="416"/>
        <v>500.308837890625</v>
      </c>
      <c r="BE456" s="86">
        <f t="shared" si="417"/>
        <v>0</v>
      </c>
      <c r="BF456" s="86" t="b">
        <f t="shared" si="418"/>
        <v>0</v>
      </c>
      <c r="BG456" s="86" t="str">
        <f t="shared" si="419"/>
        <v>Distance</v>
      </c>
      <c r="BH456" s="86" t="str">
        <f t="shared" si="420"/>
        <v>&gt;</v>
      </c>
      <c r="BI456" s="86">
        <f t="shared" si="421"/>
        <v>341.0556640625</v>
      </c>
      <c r="BJ456" s="15">
        <f t="shared" si="422"/>
        <v>0</v>
      </c>
      <c r="BK456" s="15" t="str">
        <f t="shared" si="423"/>
        <v>Speed&lt;=24,964111328125 AND Speed&lt;=25,82080078125 AND Distance&lt;=660,4921875 AND Distance&gt;579,99755859375 AND Distance&gt;500,308837890625 AND Distance&gt;341,0556640625</v>
      </c>
      <c r="BM456"/>
      <c r="BN456"/>
      <c r="BO456"/>
    </row>
    <row r="457" spans="1:67">
      <c r="A457" s="15">
        <v>454</v>
      </c>
      <c r="B457" s="15">
        <v>-2</v>
      </c>
      <c r="C457" s="15">
        <v>-8192</v>
      </c>
      <c r="D457" s="15">
        <f t="shared" si="371"/>
        <v>-1</v>
      </c>
      <c r="E457" s="15">
        <f t="shared" si="372"/>
        <v>0</v>
      </c>
      <c r="F457" s="15">
        <f t="shared" si="373"/>
        <v>-1</v>
      </c>
      <c r="G457" s="15">
        <v>-1</v>
      </c>
      <c r="H457" s="15">
        <v>-1</v>
      </c>
      <c r="I457" s="15">
        <v>452</v>
      </c>
      <c r="J457" s="15">
        <v>9</v>
      </c>
      <c r="K457" s="15">
        <v>949</v>
      </c>
      <c r="L457" s="15">
        <v>0</v>
      </c>
      <c r="M457" s="15">
        <f t="shared" si="374"/>
        <v>0</v>
      </c>
      <c r="O457" s="86">
        <f t="shared" si="375"/>
        <v>949</v>
      </c>
      <c r="P457" s="86">
        <f t="shared" si="376"/>
        <v>0.333251953125</v>
      </c>
      <c r="Q457" s="86">
        <f t="shared" si="377"/>
        <v>790</v>
      </c>
      <c r="R457" s="86" t="b">
        <f t="shared" si="378"/>
        <v>1</v>
      </c>
      <c r="S457" s="86" t="str">
        <f t="shared" si="379"/>
        <v>Dummy Node</v>
      </c>
      <c r="T457" s="86" t="str">
        <f t="shared" si="380"/>
        <v>N/A</v>
      </c>
      <c r="U457" s="86" t="str">
        <f t="shared" si="381"/>
        <v>N/A</v>
      </c>
      <c r="V457" s="86">
        <f t="shared" si="382"/>
        <v>594</v>
      </c>
      <c r="W457" s="86" t="b">
        <f t="shared" si="383"/>
        <v>0</v>
      </c>
      <c r="X457" s="86" t="str">
        <f t="shared" si="384"/>
        <v>Dummy Node</v>
      </c>
      <c r="Y457" s="86" t="str">
        <f t="shared" si="385"/>
        <v>N/A</v>
      </c>
      <c r="Z457" s="86" t="str">
        <f t="shared" si="386"/>
        <v>N/A</v>
      </c>
      <c r="AA457" s="86">
        <f t="shared" si="387"/>
        <v>339</v>
      </c>
      <c r="AB457" s="86" t="b">
        <f t="shared" si="388"/>
        <v>0</v>
      </c>
      <c r="AC457" s="86" t="str">
        <f t="shared" si="389"/>
        <v>Dummy Node</v>
      </c>
      <c r="AD457" s="86" t="str">
        <f t="shared" si="390"/>
        <v>N/A</v>
      </c>
      <c r="AE457" s="86" t="str">
        <f t="shared" si="391"/>
        <v>N/A</v>
      </c>
      <c r="AF457" s="86">
        <f t="shared" si="392"/>
        <v>159</v>
      </c>
      <c r="AG457" s="86" t="b">
        <f t="shared" si="393"/>
        <v>1</v>
      </c>
      <c r="AH457" s="86" t="str">
        <f t="shared" si="394"/>
        <v>Speed</v>
      </c>
      <c r="AI457" s="86" t="str">
        <f t="shared" si="395"/>
        <v>&lt;=</v>
      </c>
      <c r="AJ457" s="86">
        <f t="shared" si="396"/>
        <v>24.964111328125</v>
      </c>
      <c r="AK457" s="86">
        <f t="shared" si="397"/>
        <v>157</v>
      </c>
      <c r="AL457" s="86" t="b">
        <f t="shared" si="398"/>
        <v>1</v>
      </c>
      <c r="AM457" s="86" t="str">
        <f t="shared" si="399"/>
        <v>Speed</v>
      </c>
      <c r="AN457" s="86" t="str">
        <f t="shared" si="400"/>
        <v>&lt;=</v>
      </c>
      <c r="AO457" s="86">
        <f t="shared" si="401"/>
        <v>25.82080078125</v>
      </c>
      <c r="AP457" s="86">
        <f t="shared" si="402"/>
        <v>30</v>
      </c>
      <c r="AQ457" s="86" t="b">
        <f t="shared" si="403"/>
        <v>1</v>
      </c>
      <c r="AR457" s="86" t="str">
        <f t="shared" si="404"/>
        <v>Distance</v>
      </c>
      <c r="AS457" s="86" t="str">
        <f t="shared" si="405"/>
        <v>&lt;=</v>
      </c>
      <c r="AT457" s="86">
        <f t="shared" si="406"/>
        <v>660.4921875</v>
      </c>
      <c r="AU457" s="86">
        <f t="shared" si="407"/>
        <v>8</v>
      </c>
      <c r="AV457" s="86" t="b">
        <f t="shared" si="408"/>
        <v>0</v>
      </c>
      <c r="AW457" s="86" t="str">
        <f t="shared" si="409"/>
        <v>Distance</v>
      </c>
      <c r="AX457" s="86" t="str">
        <f t="shared" si="410"/>
        <v>&gt;</v>
      </c>
      <c r="AY457" s="86">
        <f t="shared" si="411"/>
        <v>579.99755859375</v>
      </c>
      <c r="AZ457" s="86">
        <f t="shared" si="412"/>
        <v>2</v>
      </c>
      <c r="BA457" s="86" t="b">
        <f t="shared" si="413"/>
        <v>0</v>
      </c>
      <c r="BB457" s="86" t="str">
        <f t="shared" si="414"/>
        <v>Distance</v>
      </c>
      <c r="BC457" s="86" t="str">
        <f t="shared" si="415"/>
        <v>&gt;</v>
      </c>
      <c r="BD457" s="86">
        <f t="shared" si="416"/>
        <v>500.308837890625</v>
      </c>
      <c r="BE457" s="86">
        <f t="shared" si="417"/>
        <v>0</v>
      </c>
      <c r="BF457" s="86" t="b">
        <f t="shared" si="418"/>
        <v>0</v>
      </c>
      <c r="BG457" s="86" t="str">
        <f t="shared" si="419"/>
        <v>Distance</v>
      </c>
      <c r="BH457" s="86" t="str">
        <f t="shared" si="420"/>
        <v>&gt;</v>
      </c>
      <c r="BI457" s="86">
        <f t="shared" si="421"/>
        <v>341.0556640625</v>
      </c>
      <c r="BJ457" s="15">
        <f t="shared" si="422"/>
        <v>0</v>
      </c>
      <c r="BK457" s="15" t="str">
        <f t="shared" si="423"/>
        <v>Speed&lt;=24,964111328125 AND Speed&lt;=25,82080078125 AND Distance&lt;=660,4921875 AND Distance&gt;579,99755859375 AND Distance&gt;500,308837890625 AND Distance&gt;341,0556640625</v>
      </c>
      <c r="BM457"/>
      <c r="BN457"/>
      <c r="BO457"/>
    </row>
    <row r="458" spans="1:67">
      <c r="A458" s="15">
        <v>455</v>
      </c>
      <c r="B458" s="15">
        <v>-2</v>
      </c>
      <c r="C458" s="15">
        <v>-8192</v>
      </c>
      <c r="D458" s="15">
        <f t="shared" si="371"/>
        <v>-1</v>
      </c>
      <c r="E458" s="15">
        <f t="shared" si="372"/>
        <v>0</v>
      </c>
      <c r="F458" s="15">
        <f t="shared" si="373"/>
        <v>-1</v>
      </c>
      <c r="G458" s="15">
        <v>-1</v>
      </c>
      <c r="H458" s="15">
        <v>-1</v>
      </c>
      <c r="I458" s="15">
        <v>377</v>
      </c>
      <c r="J458" s="15">
        <v>9</v>
      </c>
      <c r="K458" s="15">
        <v>950</v>
      </c>
      <c r="L458" s="15">
        <v>0</v>
      </c>
      <c r="M458" s="15">
        <f t="shared" si="374"/>
        <v>0</v>
      </c>
      <c r="O458" s="86">
        <f t="shared" si="375"/>
        <v>950</v>
      </c>
      <c r="P458" s="86">
        <f t="shared" si="376"/>
        <v>0.333251953125</v>
      </c>
      <c r="Q458" s="86">
        <f t="shared" si="377"/>
        <v>790</v>
      </c>
      <c r="R458" s="86" t="b">
        <f t="shared" si="378"/>
        <v>0</v>
      </c>
      <c r="S458" s="86" t="str">
        <f t="shared" si="379"/>
        <v>Dummy Node</v>
      </c>
      <c r="T458" s="86" t="str">
        <f t="shared" si="380"/>
        <v>N/A</v>
      </c>
      <c r="U458" s="86" t="str">
        <f t="shared" si="381"/>
        <v>N/A</v>
      </c>
      <c r="V458" s="86">
        <f t="shared" si="382"/>
        <v>594</v>
      </c>
      <c r="W458" s="86" t="b">
        <f t="shared" si="383"/>
        <v>0</v>
      </c>
      <c r="X458" s="86" t="str">
        <f t="shared" si="384"/>
        <v>Dummy Node</v>
      </c>
      <c r="Y458" s="86" t="str">
        <f t="shared" si="385"/>
        <v>N/A</v>
      </c>
      <c r="Z458" s="86" t="str">
        <f t="shared" si="386"/>
        <v>N/A</v>
      </c>
      <c r="AA458" s="86">
        <f t="shared" si="387"/>
        <v>339</v>
      </c>
      <c r="AB458" s="86" t="b">
        <f t="shared" si="388"/>
        <v>0</v>
      </c>
      <c r="AC458" s="86" t="str">
        <f t="shared" si="389"/>
        <v>Dummy Node</v>
      </c>
      <c r="AD458" s="86" t="str">
        <f t="shared" si="390"/>
        <v>N/A</v>
      </c>
      <c r="AE458" s="86" t="str">
        <f t="shared" si="391"/>
        <v>N/A</v>
      </c>
      <c r="AF458" s="86">
        <f t="shared" si="392"/>
        <v>159</v>
      </c>
      <c r="AG458" s="86" t="b">
        <f t="shared" si="393"/>
        <v>1</v>
      </c>
      <c r="AH458" s="86" t="str">
        <f t="shared" si="394"/>
        <v>Speed</v>
      </c>
      <c r="AI458" s="86" t="str">
        <f t="shared" si="395"/>
        <v>&lt;=</v>
      </c>
      <c r="AJ458" s="86">
        <f t="shared" si="396"/>
        <v>24.964111328125</v>
      </c>
      <c r="AK458" s="86">
        <f t="shared" si="397"/>
        <v>157</v>
      </c>
      <c r="AL458" s="86" t="b">
        <f t="shared" si="398"/>
        <v>1</v>
      </c>
      <c r="AM458" s="86" t="str">
        <f t="shared" si="399"/>
        <v>Speed</v>
      </c>
      <c r="AN458" s="86" t="str">
        <f t="shared" si="400"/>
        <v>&lt;=</v>
      </c>
      <c r="AO458" s="86">
        <f t="shared" si="401"/>
        <v>25.82080078125</v>
      </c>
      <c r="AP458" s="86">
        <f t="shared" si="402"/>
        <v>30</v>
      </c>
      <c r="AQ458" s="86" t="b">
        <f t="shared" si="403"/>
        <v>1</v>
      </c>
      <c r="AR458" s="86" t="str">
        <f t="shared" si="404"/>
        <v>Distance</v>
      </c>
      <c r="AS458" s="86" t="str">
        <f t="shared" si="405"/>
        <v>&lt;=</v>
      </c>
      <c r="AT458" s="86">
        <f t="shared" si="406"/>
        <v>660.4921875</v>
      </c>
      <c r="AU458" s="86">
        <f t="shared" si="407"/>
        <v>8</v>
      </c>
      <c r="AV458" s="86" t="b">
        <f t="shared" si="408"/>
        <v>0</v>
      </c>
      <c r="AW458" s="86" t="str">
        <f t="shared" si="409"/>
        <v>Distance</v>
      </c>
      <c r="AX458" s="86" t="str">
        <f t="shared" si="410"/>
        <v>&gt;</v>
      </c>
      <c r="AY458" s="86">
        <f t="shared" si="411"/>
        <v>579.99755859375</v>
      </c>
      <c r="AZ458" s="86">
        <f t="shared" si="412"/>
        <v>2</v>
      </c>
      <c r="BA458" s="86" t="b">
        <f t="shared" si="413"/>
        <v>0</v>
      </c>
      <c r="BB458" s="86" t="str">
        <f t="shared" si="414"/>
        <v>Distance</v>
      </c>
      <c r="BC458" s="86" t="str">
        <f t="shared" si="415"/>
        <v>&gt;</v>
      </c>
      <c r="BD458" s="86">
        <f t="shared" si="416"/>
        <v>500.308837890625</v>
      </c>
      <c r="BE458" s="86">
        <f t="shared" si="417"/>
        <v>0</v>
      </c>
      <c r="BF458" s="86" t="b">
        <f t="shared" si="418"/>
        <v>0</v>
      </c>
      <c r="BG458" s="86" t="str">
        <f t="shared" si="419"/>
        <v>Distance</v>
      </c>
      <c r="BH458" s="86" t="str">
        <f t="shared" si="420"/>
        <v>&gt;</v>
      </c>
      <c r="BI458" s="86">
        <f t="shared" si="421"/>
        <v>341.0556640625</v>
      </c>
      <c r="BJ458" s="15">
        <f t="shared" si="422"/>
        <v>0</v>
      </c>
      <c r="BK458" s="15" t="str">
        <f t="shared" si="423"/>
        <v>Speed&lt;=24,964111328125 AND Speed&lt;=25,82080078125 AND Distance&lt;=660,4921875 AND Distance&gt;579,99755859375 AND Distance&gt;500,308837890625 AND Distance&gt;341,0556640625</v>
      </c>
      <c r="BM458"/>
      <c r="BN458"/>
      <c r="BO458"/>
    </row>
    <row r="459" spans="1:67">
      <c r="A459" s="15">
        <v>456</v>
      </c>
      <c r="B459" s="15">
        <v>-2</v>
      </c>
      <c r="C459" s="15">
        <v>-8192</v>
      </c>
      <c r="D459" s="15">
        <f t="shared" si="371"/>
        <v>-1</v>
      </c>
      <c r="E459" s="15">
        <f t="shared" si="372"/>
        <v>0</v>
      </c>
      <c r="F459" s="15">
        <f t="shared" si="373"/>
        <v>-1</v>
      </c>
      <c r="G459" s="15">
        <v>-1</v>
      </c>
      <c r="H459" s="15">
        <v>-1</v>
      </c>
      <c r="I459" s="15">
        <v>377</v>
      </c>
      <c r="J459" s="15">
        <v>9</v>
      </c>
      <c r="K459" s="15">
        <v>959</v>
      </c>
      <c r="L459" s="15">
        <v>76</v>
      </c>
      <c r="M459" s="15">
        <f t="shared" si="374"/>
        <v>1.85546875E-2</v>
      </c>
      <c r="O459" s="86">
        <f t="shared" si="375"/>
        <v>959</v>
      </c>
      <c r="P459" s="86">
        <f t="shared" si="376"/>
        <v>0.333251953125</v>
      </c>
      <c r="Q459" s="86">
        <f t="shared" si="377"/>
        <v>827</v>
      </c>
      <c r="R459" s="86" t="b">
        <f t="shared" si="378"/>
        <v>1</v>
      </c>
      <c r="S459" s="86" t="str">
        <f t="shared" si="379"/>
        <v>Dummy Node</v>
      </c>
      <c r="T459" s="86" t="str">
        <f t="shared" si="380"/>
        <v>N/A</v>
      </c>
      <c r="U459" s="86" t="str">
        <f t="shared" si="381"/>
        <v>N/A</v>
      </c>
      <c r="V459" s="86">
        <f t="shared" si="382"/>
        <v>649</v>
      </c>
      <c r="W459" s="86" t="b">
        <f t="shared" si="383"/>
        <v>1</v>
      </c>
      <c r="X459" s="86" t="str">
        <f t="shared" si="384"/>
        <v>Dummy Node</v>
      </c>
      <c r="Y459" s="86" t="str">
        <f t="shared" si="385"/>
        <v>N/A</v>
      </c>
      <c r="Z459" s="86" t="str">
        <f t="shared" si="386"/>
        <v>N/A</v>
      </c>
      <c r="AA459" s="86">
        <f t="shared" si="387"/>
        <v>405</v>
      </c>
      <c r="AB459" s="86" t="b">
        <f t="shared" si="388"/>
        <v>1</v>
      </c>
      <c r="AC459" s="86" t="str">
        <f t="shared" si="389"/>
        <v>Dummy Node</v>
      </c>
      <c r="AD459" s="86" t="str">
        <f t="shared" si="390"/>
        <v>N/A</v>
      </c>
      <c r="AE459" s="86" t="str">
        <f t="shared" si="391"/>
        <v>N/A</v>
      </c>
      <c r="AF459" s="86">
        <f t="shared" si="392"/>
        <v>403</v>
      </c>
      <c r="AG459" s="86" t="b">
        <f t="shared" si="393"/>
        <v>1</v>
      </c>
      <c r="AH459" s="86" t="str">
        <f t="shared" si="394"/>
        <v>Speed</v>
      </c>
      <c r="AI459" s="86" t="str">
        <f t="shared" si="395"/>
        <v>&lt;=</v>
      </c>
      <c r="AJ459" s="86">
        <f t="shared" si="396"/>
        <v>26.726806640625</v>
      </c>
      <c r="AK459" s="86">
        <f t="shared" si="397"/>
        <v>158</v>
      </c>
      <c r="AL459" s="86" t="b">
        <f t="shared" si="398"/>
        <v>1</v>
      </c>
      <c r="AM459" s="86" t="str">
        <f t="shared" si="399"/>
        <v>Distance</v>
      </c>
      <c r="AN459" s="86" t="str">
        <f t="shared" si="400"/>
        <v>&lt;=</v>
      </c>
      <c r="AO459" s="86">
        <f t="shared" si="401"/>
        <v>705</v>
      </c>
      <c r="AP459" s="86">
        <f t="shared" si="402"/>
        <v>30</v>
      </c>
      <c r="AQ459" s="86" t="b">
        <f t="shared" si="403"/>
        <v>0</v>
      </c>
      <c r="AR459" s="86" t="str">
        <f t="shared" si="404"/>
        <v>Distance</v>
      </c>
      <c r="AS459" s="86" t="str">
        <f t="shared" si="405"/>
        <v>&gt;</v>
      </c>
      <c r="AT459" s="86">
        <f t="shared" si="406"/>
        <v>660.4921875</v>
      </c>
      <c r="AU459" s="86">
        <f t="shared" si="407"/>
        <v>8</v>
      </c>
      <c r="AV459" s="86" t="b">
        <f t="shared" si="408"/>
        <v>0</v>
      </c>
      <c r="AW459" s="86" t="str">
        <f t="shared" si="409"/>
        <v>Distance</v>
      </c>
      <c r="AX459" s="86" t="str">
        <f t="shared" si="410"/>
        <v>&gt;</v>
      </c>
      <c r="AY459" s="86">
        <f t="shared" si="411"/>
        <v>579.99755859375</v>
      </c>
      <c r="AZ459" s="86">
        <f t="shared" si="412"/>
        <v>2</v>
      </c>
      <c r="BA459" s="86" t="b">
        <f t="shared" si="413"/>
        <v>0</v>
      </c>
      <c r="BB459" s="86" t="str">
        <f t="shared" si="414"/>
        <v>Distance</v>
      </c>
      <c r="BC459" s="86" t="str">
        <f t="shared" si="415"/>
        <v>&gt;</v>
      </c>
      <c r="BD459" s="86">
        <f t="shared" si="416"/>
        <v>500.308837890625</v>
      </c>
      <c r="BE459" s="86">
        <f t="shared" si="417"/>
        <v>0</v>
      </c>
      <c r="BF459" s="86" t="b">
        <f t="shared" si="418"/>
        <v>0</v>
      </c>
      <c r="BG459" s="86" t="str">
        <f t="shared" si="419"/>
        <v>Distance</v>
      </c>
      <c r="BH459" s="86" t="str">
        <f t="shared" si="420"/>
        <v>&gt;</v>
      </c>
      <c r="BI459" s="86">
        <f t="shared" si="421"/>
        <v>341.0556640625</v>
      </c>
      <c r="BJ459" s="15">
        <f t="shared" si="422"/>
        <v>0</v>
      </c>
      <c r="BK459" s="15" t="str">
        <f t="shared" si="423"/>
        <v>Speed&lt;=26,726806640625 AND Distance&lt;=705 AND Distance&gt;660,4921875 AND Distance&gt;579,99755859375 AND Distance&gt;500,308837890625 AND Distance&gt;341,0556640625</v>
      </c>
      <c r="BM459"/>
      <c r="BN459"/>
      <c r="BO459"/>
    </row>
    <row r="460" spans="1:67">
      <c r="A460" s="15">
        <v>457</v>
      </c>
      <c r="B460" s="15">
        <v>1</v>
      </c>
      <c r="C460" s="15">
        <v>66293</v>
      </c>
      <c r="D460" s="15">
        <f t="shared" si="371"/>
        <v>16</v>
      </c>
      <c r="E460" s="15">
        <f t="shared" si="372"/>
        <v>757</v>
      </c>
      <c r="F460" s="15">
        <f t="shared" si="373"/>
        <v>16.184814453125</v>
      </c>
      <c r="G460" s="15">
        <v>459</v>
      </c>
      <c r="H460" s="15">
        <v>460</v>
      </c>
      <c r="I460" s="15">
        <v>241</v>
      </c>
      <c r="J460" s="15">
        <v>8</v>
      </c>
      <c r="K460" s="15">
        <v>960</v>
      </c>
      <c r="L460" s="15">
        <v>62</v>
      </c>
      <c r="M460" s="15">
        <f t="shared" si="374"/>
        <v>1.513671875E-2</v>
      </c>
      <c r="O460" s="86">
        <f t="shared" si="375"/>
        <v>960</v>
      </c>
      <c r="P460" s="86">
        <f t="shared" si="376"/>
        <v>0.333251953125</v>
      </c>
      <c r="Q460" s="86">
        <f t="shared" si="377"/>
        <v>827</v>
      </c>
      <c r="R460" s="86" t="b">
        <f t="shared" si="378"/>
        <v>0</v>
      </c>
      <c r="S460" s="86" t="str">
        <f t="shared" si="379"/>
        <v>Dummy Node</v>
      </c>
      <c r="T460" s="86" t="str">
        <f t="shared" si="380"/>
        <v>N/A</v>
      </c>
      <c r="U460" s="86" t="str">
        <f t="shared" si="381"/>
        <v>N/A</v>
      </c>
      <c r="V460" s="86">
        <f t="shared" si="382"/>
        <v>649</v>
      </c>
      <c r="W460" s="86" t="b">
        <f t="shared" si="383"/>
        <v>1</v>
      </c>
      <c r="X460" s="86" t="str">
        <f t="shared" si="384"/>
        <v>Dummy Node</v>
      </c>
      <c r="Y460" s="86" t="str">
        <f t="shared" si="385"/>
        <v>N/A</v>
      </c>
      <c r="Z460" s="86" t="str">
        <f t="shared" si="386"/>
        <v>N/A</v>
      </c>
      <c r="AA460" s="86">
        <f t="shared" si="387"/>
        <v>405</v>
      </c>
      <c r="AB460" s="86" t="b">
        <f t="shared" si="388"/>
        <v>1</v>
      </c>
      <c r="AC460" s="86" t="str">
        <f t="shared" si="389"/>
        <v>Dummy Node</v>
      </c>
      <c r="AD460" s="86" t="str">
        <f t="shared" si="390"/>
        <v>N/A</v>
      </c>
      <c r="AE460" s="86" t="str">
        <f t="shared" si="391"/>
        <v>N/A</v>
      </c>
      <c r="AF460" s="86">
        <f t="shared" si="392"/>
        <v>403</v>
      </c>
      <c r="AG460" s="86" t="b">
        <f t="shared" si="393"/>
        <v>1</v>
      </c>
      <c r="AH460" s="86" t="str">
        <f t="shared" si="394"/>
        <v>Speed</v>
      </c>
      <c r="AI460" s="86" t="str">
        <f t="shared" si="395"/>
        <v>&lt;=</v>
      </c>
      <c r="AJ460" s="86">
        <f t="shared" si="396"/>
        <v>26.726806640625</v>
      </c>
      <c r="AK460" s="86">
        <f t="shared" si="397"/>
        <v>158</v>
      </c>
      <c r="AL460" s="86" t="b">
        <f t="shared" si="398"/>
        <v>1</v>
      </c>
      <c r="AM460" s="86" t="str">
        <f t="shared" si="399"/>
        <v>Distance</v>
      </c>
      <c r="AN460" s="86" t="str">
        <f t="shared" si="400"/>
        <v>&lt;=</v>
      </c>
      <c r="AO460" s="86">
        <f t="shared" si="401"/>
        <v>705</v>
      </c>
      <c r="AP460" s="86">
        <f t="shared" si="402"/>
        <v>30</v>
      </c>
      <c r="AQ460" s="86" t="b">
        <f t="shared" si="403"/>
        <v>0</v>
      </c>
      <c r="AR460" s="86" t="str">
        <f t="shared" si="404"/>
        <v>Distance</v>
      </c>
      <c r="AS460" s="86" t="str">
        <f t="shared" si="405"/>
        <v>&gt;</v>
      </c>
      <c r="AT460" s="86">
        <f t="shared" si="406"/>
        <v>660.4921875</v>
      </c>
      <c r="AU460" s="86">
        <f t="shared" si="407"/>
        <v>8</v>
      </c>
      <c r="AV460" s="86" t="b">
        <f t="shared" si="408"/>
        <v>0</v>
      </c>
      <c r="AW460" s="86" t="str">
        <f t="shared" si="409"/>
        <v>Distance</v>
      </c>
      <c r="AX460" s="86" t="str">
        <f t="shared" si="410"/>
        <v>&gt;</v>
      </c>
      <c r="AY460" s="86">
        <f t="shared" si="411"/>
        <v>579.99755859375</v>
      </c>
      <c r="AZ460" s="86">
        <f t="shared" si="412"/>
        <v>2</v>
      </c>
      <c r="BA460" s="86" t="b">
        <f t="shared" si="413"/>
        <v>0</v>
      </c>
      <c r="BB460" s="86" t="str">
        <f t="shared" si="414"/>
        <v>Distance</v>
      </c>
      <c r="BC460" s="86" t="str">
        <f t="shared" si="415"/>
        <v>&gt;</v>
      </c>
      <c r="BD460" s="86">
        <f t="shared" si="416"/>
        <v>500.308837890625</v>
      </c>
      <c r="BE460" s="86">
        <f t="shared" si="417"/>
        <v>0</v>
      </c>
      <c r="BF460" s="86" t="b">
        <f t="shared" si="418"/>
        <v>0</v>
      </c>
      <c r="BG460" s="86" t="str">
        <f t="shared" si="419"/>
        <v>Distance</v>
      </c>
      <c r="BH460" s="86" t="str">
        <f t="shared" si="420"/>
        <v>&gt;</v>
      </c>
      <c r="BI460" s="86">
        <f t="shared" si="421"/>
        <v>341.0556640625</v>
      </c>
      <c r="BJ460" s="15">
        <f t="shared" si="422"/>
        <v>0</v>
      </c>
      <c r="BK460" s="15" t="str">
        <f t="shared" si="423"/>
        <v>Speed&lt;=26,726806640625 AND Distance&lt;=705 AND Distance&gt;660,4921875 AND Distance&gt;579,99755859375 AND Distance&gt;500,308837890625 AND Distance&gt;341,0556640625</v>
      </c>
      <c r="BM460"/>
      <c r="BN460"/>
      <c r="BO460"/>
    </row>
    <row r="461" spans="1:67">
      <c r="A461" s="15">
        <v>458</v>
      </c>
      <c r="B461" s="15">
        <v>-2</v>
      </c>
      <c r="C461" s="15">
        <v>-8192</v>
      </c>
      <c r="D461" s="15">
        <f t="shared" si="371"/>
        <v>-1</v>
      </c>
      <c r="E461" s="15">
        <f t="shared" si="372"/>
        <v>0</v>
      </c>
      <c r="F461" s="15">
        <f t="shared" si="373"/>
        <v>-1</v>
      </c>
      <c r="G461" s="15">
        <v>679</v>
      </c>
      <c r="H461" s="15">
        <v>680</v>
      </c>
      <c r="I461" s="15">
        <v>241</v>
      </c>
      <c r="J461" s="15">
        <v>8</v>
      </c>
      <c r="K461" s="15">
        <v>961</v>
      </c>
      <c r="L461" s="15">
        <v>0</v>
      </c>
      <c r="M461" s="15">
        <f t="shared" si="374"/>
        <v>0</v>
      </c>
      <c r="O461" s="86">
        <f t="shared" si="375"/>
        <v>961</v>
      </c>
      <c r="P461" s="86">
        <f t="shared" si="376"/>
        <v>0.333251953125</v>
      </c>
      <c r="Q461" s="86">
        <f t="shared" si="377"/>
        <v>828</v>
      </c>
      <c r="R461" s="86" t="b">
        <f t="shared" si="378"/>
        <v>1</v>
      </c>
      <c r="S461" s="86" t="str">
        <f t="shared" si="379"/>
        <v>Dummy Node</v>
      </c>
      <c r="T461" s="86" t="str">
        <f t="shared" si="380"/>
        <v>N/A</v>
      </c>
      <c r="U461" s="86" t="str">
        <f t="shared" si="381"/>
        <v>N/A</v>
      </c>
      <c r="V461" s="86">
        <f t="shared" si="382"/>
        <v>649</v>
      </c>
      <c r="W461" s="86" t="b">
        <f t="shared" si="383"/>
        <v>0</v>
      </c>
      <c r="X461" s="86" t="str">
        <f t="shared" si="384"/>
        <v>Dummy Node</v>
      </c>
      <c r="Y461" s="86" t="str">
        <f t="shared" si="385"/>
        <v>N/A</v>
      </c>
      <c r="Z461" s="86" t="str">
        <f t="shared" si="386"/>
        <v>N/A</v>
      </c>
      <c r="AA461" s="86">
        <f t="shared" si="387"/>
        <v>405</v>
      </c>
      <c r="AB461" s="86" t="b">
        <f t="shared" si="388"/>
        <v>1</v>
      </c>
      <c r="AC461" s="86" t="str">
        <f t="shared" si="389"/>
        <v>Dummy Node</v>
      </c>
      <c r="AD461" s="86" t="str">
        <f t="shared" si="390"/>
        <v>N/A</v>
      </c>
      <c r="AE461" s="86" t="str">
        <f t="shared" si="391"/>
        <v>N/A</v>
      </c>
      <c r="AF461" s="86">
        <f t="shared" si="392"/>
        <v>403</v>
      </c>
      <c r="AG461" s="86" t="b">
        <f t="shared" si="393"/>
        <v>1</v>
      </c>
      <c r="AH461" s="86" t="str">
        <f t="shared" si="394"/>
        <v>Speed</v>
      </c>
      <c r="AI461" s="86" t="str">
        <f t="shared" si="395"/>
        <v>&lt;=</v>
      </c>
      <c r="AJ461" s="86">
        <f t="shared" si="396"/>
        <v>26.726806640625</v>
      </c>
      <c r="AK461" s="86">
        <f t="shared" si="397"/>
        <v>158</v>
      </c>
      <c r="AL461" s="86" t="b">
        <f t="shared" si="398"/>
        <v>1</v>
      </c>
      <c r="AM461" s="86" t="str">
        <f t="shared" si="399"/>
        <v>Distance</v>
      </c>
      <c r="AN461" s="86" t="str">
        <f t="shared" si="400"/>
        <v>&lt;=</v>
      </c>
      <c r="AO461" s="86">
        <f t="shared" si="401"/>
        <v>705</v>
      </c>
      <c r="AP461" s="86">
        <f t="shared" si="402"/>
        <v>30</v>
      </c>
      <c r="AQ461" s="86" t="b">
        <f t="shared" si="403"/>
        <v>0</v>
      </c>
      <c r="AR461" s="86" t="str">
        <f t="shared" si="404"/>
        <v>Distance</v>
      </c>
      <c r="AS461" s="86" t="str">
        <f t="shared" si="405"/>
        <v>&gt;</v>
      </c>
      <c r="AT461" s="86">
        <f t="shared" si="406"/>
        <v>660.4921875</v>
      </c>
      <c r="AU461" s="86">
        <f t="shared" si="407"/>
        <v>8</v>
      </c>
      <c r="AV461" s="86" t="b">
        <f t="shared" si="408"/>
        <v>0</v>
      </c>
      <c r="AW461" s="86" t="str">
        <f t="shared" si="409"/>
        <v>Distance</v>
      </c>
      <c r="AX461" s="86" t="str">
        <f t="shared" si="410"/>
        <v>&gt;</v>
      </c>
      <c r="AY461" s="86">
        <f t="shared" si="411"/>
        <v>579.99755859375</v>
      </c>
      <c r="AZ461" s="86">
        <f t="shared" si="412"/>
        <v>2</v>
      </c>
      <c r="BA461" s="86" t="b">
        <f t="shared" si="413"/>
        <v>0</v>
      </c>
      <c r="BB461" s="86" t="str">
        <f t="shared" si="414"/>
        <v>Distance</v>
      </c>
      <c r="BC461" s="86" t="str">
        <f t="shared" si="415"/>
        <v>&gt;</v>
      </c>
      <c r="BD461" s="86">
        <f t="shared" si="416"/>
        <v>500.308837890625</v>
      </c>
      <c r="BE461" s="86">
        <f t="shared" si="417"/>
        <v>0</v>
      </c>
      <c r="BF461" s="86" t="b">
        <f t="shared" si="418"/>
        <v>0</v>
      </c>
      <c r="BG461" s="86" t="str">
        <f t="shared" si="419"/>
        <v>Distance</v>
      </c>
      <c r="BH461" s="86" t="str">
        <f t="shared" si="420"/>
        <v>&gt;</v>
      </c>
      <c r="BI461" s="86">
        <f t="shared" si="421"/>
        <v>341.0556640625</v>
      </c>
      <c r="BJ461" s="15">
        <f t="shared" si="422"/>
        <v>0</v>
      </c>
      <c r="BK461" s="15" t="str">
        <f t="shared" si="423"/>
        <v>Speed&lt;=26,726806640625 AND Distance&lt;=705 AND Distance&gt;660,4921875 AND Distance&gt;579,99755859375 AND Distance&gt;500,308837890625 AND Distance&gt;341,0556640625</v>
      </c>
      <c r="BM461"/>
      <c r="BN461"/>
      <c r="BO461"/>
    </row>
    <row r="462" spans="1:67">
      <c r="A462" s="15">
        <v>459</v>
      </c>
      <c r="B462" s="15">
        <v>-2</v>
      </c>
      <c r="C462" s="15">
        <v>-8192</v>
      </c>
      <c r="D462" s="15">
        <f t="shared" si="371"/>
        <v>-1</v>
      </c>
      <c r="E462" s="15">
        <f t="shared" si="372"/>
        <v>0</v>
      </c>
      <c r="F462" s="15">
        <f t="shared" si="373"/>
        <v>-1</v>
      </c>
      <c r="G462" s="15">
        <v>-1</v>
      </c>
      <c r="H462" s="15">
        <v>-1</v>
      </c>
      <c r="I462" s="15">
        <v>457</v>
      </c>
      <c r="J462" s="15">
        <v>9</v>
      </c>
      <c r="K462" s="15">
        <v>962</v>
      </c>
      <c r="L462" s="15">
        <v>0</v>
      </c>
      <c r="M462" s="15">
        <f t="shared" si="374"/>
        <v>0</v>
      </c>
      <c r="O462" s="86">
        <f t="shared" si="375"/>
        <v>962</v>
      </c>
      <c r="P462" s="86">
        <f t="shared" si="376"/>
        <v>0.333251953125</v>
      </c>
      <c r="Q462" s="86">
        <f t="shared" si="377"/>
        <v>828</v>
      </c>
      <c r="R462" s="86" t="b">
        <f t="shared" si="378"/>
        <v>0</v>
      </c>
      <c r="S462" s="86" t="str">
        <f t="shared" si="379"/>
        <v>Dummy Node</v>
      </c>
      <c r="T462" s="86" t="str">
        <f t="shared" si="380"/>
        <v>N/A</v>
      </c>
      <c r="U462" s="86" t="str">
        <f t="shared" si="381"/>
        <v>N/A</v>
      </c>
      <c r="V462" s="86">
        <f t="shared" si="382"/>
        <v>649</v>
      </c>
      <c r="W462" s="86" t="b">
        <f t="shared" si="383"/>
        <v>0</v>
      </c>
      <c r="X462" s="86" t="str">
        <f t="shared" si="384"/>
        <v>Dummy Node</v>
      </c>
      <c r="Y462" s="86" t="str">
        <f t="shared" si="385"/>
        <v>N/A</v>
      </c>
      <c r="Z462" s="86" t="str">
        <f t="shared" si="386"/>
        <v>N/A</v>
      </c>
      <c r="AA462" s="86">
        <f t="shared" si="387"/>
        <v>405</v>
      </c>
      <c r="AB462" s="86" t="b">
        <f t="shared" si="388"/>
        <v>1</v>
      </c>
      <c r="AC462" s="86" t="str">
        <f t="shared" si="389"/>
        <v>Dummy Node</v>
      </c>
      <c r="AD462" s="86" t="str">
        <f t="shared" si="390"/>
        <v>N/A</v>
      </c>
      <c r="AE462" s="86" t="str">
        <f t="shared" si="391"/>
        <v>N/A</v>
      </c>
      <c r="AF462" s="86">
        <f t="shared" si="392"/>
        <v>403</v>
      </c>
      <c r="AG462" s="86" t="b">
        <f t="shared" si="393"/>
        <v>1</v>
      </c>
      <c r="AH462" s="86" t="str">
        <f t="shared" si="394"/>
        <v>Speed</v>
      </c>
      <c r="AI462" s="86" t="str">
        <f t="shared" si="395"/>
        <v>&lt;=</v>
      </c>
      <c r="AJ462" s="86">
        <f t="shared" si="396"/>
        <v>26.726806640625</v>
      </c>
      <c r="AK462" s="86">
        <f t="shared" si="397"/>
        <v>158</v>
      </c>
      <c r="AL462" s="86" t="b">
        <f t="shared" si="398"/>
        <v>1</v>
      </c>
      <c r="AM462" s="86" t="str">
        <f t="shared" si="399"/>
        <v>Distance</v>
      </c>
      <c r="AN462" s="86" t="str">
        <f t="shared" si="400"/>
        <v>&lt;=</v>
      </c>
      <c r="AO462" s="86">
        <f t="shared" si="401"/>
        <v>705</v>
      </c>
      <c r="AP462" s="86">
        <f t="shared" si="402"/>
        <v>30</v>
      </c>
      <c r="AQ462" s="86" t="b">
        <f t="shared" si="403"/>
        <v>0</v>
      </c>
      <c r="AR462" s="86" t="str">
        <f t="shared" si="404"/>
        <v>Distance</v>
      </c>
      <c r="AS462" s="86" t="str">
        <f t="shared" si="405"/>
        <v>&gt;</v>
      </c>
      <c r="AT462" s="86">
        <f t="shared" si="406"/>
        <v>660.4921875</v>
      </c>
      <c r="AU462" s="86">
        <f t="shared" si="407"/>
        <v>8</v>
      </c>
      <c r="AV462" s="86" t="b">
        <f t="shared" si="408"/>
        <v>0</v>
      </c>
      <c r="AW462" s="86" t="str">
        <f t="shared" si="409"/>
        <v>Distance</v>
      </c>
      <c r="AX462" s="86" t="str">
        <f t="shared" si="410"/>
        <v>&gt;</v>
      </c>
      <c r="AY462" s="86">
        <f t="shared" si="411"/>
        <v>579.99755859375</v>
      </c>
      <c r="AZ462" s="86">
        <f t="shared" si="412"/>
        <v>2</v>
      </c>
      <c r="BA462" s="86" t="b">
        <f t="shared" si="413"/>
        <v>0</v>
      </c>
      <c r="BB462" s="86" t="str">
        <f t="shared" si="414"/>
        <v>Distance</v>
      </c>
      <c r="BC462" s="86" t="str">
        <f t="shared" si="415"/>
        <v>&gt;</v>
      </c>
      <c r="BD462" s="86">
        <f t="shared" si="416"/>
        <v>500.308837890625</v>
      </c>
      <c r="BE462" s="86">
        <f t="shared" si="417"/>
        <v>0</v>
      </c>
      <c r="BF462" s="86" t="b">
        <f t="shared" si="418"/>
        <v>0</v>
      </c>
      <c r="BG462" s="86" t="str">
        <f t="shared" si="419"/>
        <v>Distance</v>
      </c>
      <c r="BH462" s="86" t="str">
        <f t="shared" si="420"/>
        <v>&gt;</v>
      </c>
      <c r="BI462" s="86">
        <f t="shared" si="421"/>
        <v>341.0556640625</v>
      </c>
      <c r="BJ462" s="15">
        <f t="shared" si="422"/>
        <v>0</v>
      </c>
      <c r="BK462" s="15" t="str">
        <f t="shared" si="423"/>
        <v>Speed&lt;=26,726806640625 AND Distance&lt;=705 AND Distance&gt;660,4921875 AND Distance&gt;579,99755859375 AND Distance&gt;500,308837890625 AND Distance&gt;341,0556640625</v>
      </c>
      <c r="BM462"/>
      <c r="BN462"/>
      <c r="BO462"/>
    </row>
    <row r="463" spans="1:67">
      <c r="A463" s="15">
        <v>460</v>
      </c>
      <c r="B463" s="15">
        <v>-2</v>
      </c>
      <c r="C463" s="15">
        <v>-8192</v>
      </c>
      <c r="D463" s="15">
        <f t="shared" si="371"/>
        <v>-1</v>
      </c>
      <c r="E463" s="15">
        <f t="shared" si="372"/>
        <v>0</v>
      </c>
      <c r="F463" s="15">
        <f t="shared" si="373"/>
        <v>-1</v>
      </c>
      <c r="G463" s="15">
        <v>-1</v>
      </c>
      <c r="H463" s="15">
        <v>-1</v>
      </c>
      <c r="I463" s="15">
        <v>457</v>
      </c>
      <c r="J463" s="15">
        <v>9</v>
      </c>
      <c r="K463" s="15">
        <v>963</v>
      </c>
      <c r="L463" s="15">
        <v>455</v>
      </c>
      <c r="M463" s="15">
        <f t="shared" si="374"/>
        <v>0.111083984375</v>
      </c>
      <c r="O463" s="86">
        <f t="shared" si="375"/>
        <v>963</v>
      </c>
      <c r="P463" s="86">
        <f t="shared" si="376"/>
        <v>0.333251953125</v>
      </c>
      <c r="Q463" s="86">
        <f t="shared" si="377"/>
        <v>829</v>
      </c>
      <c r="R463" s="86" t="b">
        <f t="shared" si="378"/>
        <v>1</v>
      </c>
      <c r="S463" s="86" t="str">
        <f t="shared" si="379"/>
        <v>Dummy Node</v>
      </c>
      <c r="T463" s="86" t="str">
        <f t="shared" si="380"/>
        <v>N/A</v>
      </c>
      <c r="U463" s="86" t="str">
        <f t="shared" si="381"/>
        <v>N/A</v>
      </c>
      <c r="V463" s="86">
        <f t="shared" si="382"/>
        <v>650</v>
      </c>
      <c r="W463" s="86" t="b">
        <f t="shared" si="383"/>
        <v>1</v>
      </c>
      <c r="X463" s="86" t="str">
        <f t="shared" si="384"/>
        <v>Dummy Node</v>
      </c>
      <c r="Y463" s="86" t="str">
        <f t="shared" si="385"/>
        <v>N/A</v>
      </c>
      <c r="Z463" s="86" t="str">
        <f t="shared" si="386"/>
        <v>N/A</v>
      </c>
      <c r="AA463" s="86">
        <f t="shared" si="387"/>
        <v>405</v>
      </c>
      <c r="AB463" s="86" t="b">
        <f t="shared" si="388"/>
        <v>0</v>
      </c>
      <c r="AC463" s="86" t="str">
        <f t="shared" si="389"/>
        <v>Dummy Node</v>
      </c>
      <c r="AD463" s="86" t="str">
        <f t="shared" si="390"/>
        <v>N/A</v>
      </c>
      <c r="AE463" s="86" t="str">
        <f t="shared" si="391"/>
        <v>N/A</v>
      </c>
      <c r="AF463" s="86">
        <f t="shared" si="392"/>
        <v>403</v>
      </c>
      <c r="AG463" s="86" t="b">
        <f t="shared" si="393"/>
        <v>1</v>
      </c>
      <c r="AH463" s="86" t="str">
        <f t="shared" si="394"/>
        <v>Speed</v>
      </c>
      <c r="AI463" s="86" t="str">
        <f t="shared" si="395"/>
        <v>&lt;=</v>
      </c>
      <c r="AJ463" s="86">
        <f t="shared" si="396"/>
        <v>26.726806640625</v>
      </c>
      <c r="AK463" s="86">
        <f t="shared" si="397"/>
        <v>158</v>
      </c>
      <c r="AL463" s="86" t="b">
        <f t="shared" si="398"/>
        <v>1</v>
      </c>
      <c r="AM463" s="86" t="str">
        <f t="shared" si="399"/>
        <v>Distance</v>
      </c>
      <c r="AN463" s="86" t="str">
        <f t="shared" si="400"/>
        <v>&lt;=</v>
      </c>
      <c r="AO463" s="86">
        <f t="shared" si="401"/>
        <v>705</v>
      </c>
      <c r="AP463" s="86">
        <f t="shared" si="402"/>
        <v>30</v>
      </c>
      <c r="AQ463" s="86" t="b">
        <f t="shared" si="403"/>
        <v>0</v>
      </c>
      <c r="AR463" s="86" t="str">
        <f t="shared" si="404"/>
        <v>Distance</v>
      </c>
      <c r="AS463" s="86" t="str">
        <f t="shared" si="405"/>
        <v>&gt;</v>
      </c>
      <c r="AT463" s="86">
        <f t="shared" si="406"/>
        <v>660.4921875</v>
      </c>
      <c r="AU463" s="86">
        <f t="shared" si="407"/>
        <v>8</v>
      </c>
      <c r="AV463" s="86" t="b">
        <f t="shared" si="408"/>
        <v>0</v>
      </c>
      <c r="AW463" s="86" t="str">
        <f t="shared" si="409"/>
        <v>Distance</v>
      </c>
      <c r="AX463" s="86" t="str">
        <f t="shared" si="410"/>
        <v>&gt;</v>
      </c>
      <c r="AY463" s="86">
        <f t="shared" si="411"/>
        <v>579.99755859375</v>
      </c>
      <c r="AZ463" s="86">
        <f t="shared" si="412"/>
        <v>2</v>
      </c>
      <c r="BA463" s="86" t="b">
        <f t="shared" si="413"/>
        <v>0</v>
      </c>
      <c r="BB463" s="86" t="str">
        <f t="shared" si="414"/>
        <v>Distance</v>
      </c>
      <c r="BC463" s="86" t="str">
        <f t="shared" si="415"/>
        <v>&gt;</v>
      </c>
      <c r="BD463" s="86">
        <f t="shared" si="416"/>
        <v>500.308837890625</v>
      </c>
      <c r="BE463" s="86">
        <f t="shared" si="417"/>
        <v>0</v>
      </c>
      <c r="BF463" s="86" t="b">
        <f t="shared" si="418"/>
        <v>0</v>
      </c>
      <c r="BG463" s="86" t="str">
        <f t="shared" si="419"/>
        <v>Distance</v>
      </c>
      <c r="BH463" s="86" t="str">
        <f t="shared" si="420"/>
        <v>&gt;</v>
      </c>
      <c r="BI463" s="86">
        <f t="shared" si="421"/>
        <v>341.0556640625</v>
      </c>
      <c r="BJ463" s="15">
        <f t="shared" si="422"/>
        <v>0</v>
      </c>
      <c r="BK463" s="15" t="str">
        <f t="shared" si="423"/>
        <v>Speed&lt;=26,726806640625 AND Distance&lt;=705 AND Distance&gt;660,4921875 AND Distance&gt;579,99755859375 AND Distance&gt;500,308837890625 AND Distance&gt;341,0556640625</v>
      </c>
      <c r="BM463"/>
      <c r="BN463"/>
      <c r="BO463"/>
    </row>
    <row r="464" spans="1:67">
      <c r="A464" s="15">
        <v>461</v>
      </c>
      <c r="B464" s="15">
        <v>-2</v>
      </c>
      <c r="C464" s="15">
        <v>-8192</v>
      </c>
      <c r="D464" s="15">
        <f t="shared" si="371"/>
        <v>-1</v>
      </c>
      <c r="E464" s="15">
        <f t="shared" si="372"/>
        <v>0</v>
      </c>
      <c r="F464" s="15">
        <f t="shared" si="373"/>
        <v>-1</v>
      </c>
      <c r="G464" s="15">
        <v>681</v>
      </c>
      <c r="H464" s="15">
        <v>682</v>
      </c>
      <c r="I464" s="15">
        <v>113</v>
      </c>
      <c r="J464" s="15">
        <v>6</v>
      </c>
      <c r="K464" s="15">
        <v>964</v>
      </c>
      <c r="L464" s="15">
        <v>1365</v>
      </c>
      <c r="M464" s="15">
        <f t="shared" si="374"/>
        <v>0.333251953125</v>
      </c>
      <c r="O464" s="86">
        <f t="shared" si="375"/>
        <v>964</v>
      </c>
      <c r="P464" s="86">
        <f t="shared" si="376"/>
        <v>0.333251953125</v>
      </c>
      <c r="Q464" s="86">
        <f t="shared" si="377"/>
        <v>829</v>
      </c>
      <c r="R464" s="86" t="b">
        <f t="shared" si="378"/>
        <v>0</v>
      </c>
      <c r="S464" s="86" t="str">
        <f t="shared" si="379"/>
        <v>Dummy Node</v>
      </c>
      <c r="T464" s="86" t="str">
        <f t="shared" si="380"/>
        <v>N/A</v>
      </c>
      <c r="U464" s="86" t="str">
        <f t="shared" si="381"/>
        <v>N/A</v>
      </c>
      <c r="V464" s="86">
        <f t="shared" si="382"/>
        <v>650</v>
      </c>
      <c r="W464" s="86" t="b">
        <f t="shared" si="383"/>
        <v>1</v>
      </c>
      <c r="X464" s="86" t="str">
        <f t="shared" si="384"/>
        <v>Dummy Node</v>
      </c>
      <c r="Y464" s="86" t="str">
        <f t="shared" si="385"/>
        <v>N/A</v>
      </c>
      <c r="Z464" s="86" t="str">
        <f t="shared" si="386"/>
        <v>N/A</v>
      </c>
      <c r="AA464" s="86">
        <f t="shared" si="387"/>
        <v>405</v>
      </c>
      <c r="AB464" s="86" t="b">
        <f t="shared" si="388"/>
        <v>0</v>
      </c>
      <c r="AC464" s="86" t="str">
        <f t="shared" si="389"/>
        <v>Dummy Node</v>
      </c>
      <c r="AD464" s="86" t="str">
        <f t="shared" si="390"/>
        <v>N/A</v>
      </c>
      <c r="AE464" s="86" t="str">
        <f t="shared" si="391"/>
        <v>N/A</v>
      </c>
      <c r="AF464" s="86">
        <f t="shared" si="392"/>
        <v>403</v>
      </c>
      <c r="AG464" s="86" t="b">
        <f t="shared" si="393"/>
        <v>1</v>
      </c>
      <c r="AH464" s="86" t="str">
        <f t="shared" si="394"/>
        <v>Speed</v>
      </c>
      <c r="AI464" s="86" t="str">
        <f t="shared" si="395"/>
        <v>&lt;=</v>
      </c>
      <c r="AJ464" s="86">
        <f t="shared" si="396"/>
        <v>26.726806640625</v>
      </c>
      <c r="AK464" s="86">
        <f t="shared" si="397"/>
        <v>158</v>
      </c>
      <c r="AL464" s="86" t="b">
        <f t="shared" si="398"/>
        <v>1</v>
      </c>
      <c r="AM464" s="86" t="str">
        <f t="shared" si="399"/>
        <v>Distance</v>
      </c>
      <c r="AN464" s="86" t="str">
        <f t="shared" si="400"/>
        <v>&lt;=</v>
      </c>
      <c r="AO464" s="86">
        <f t="shared" si="401"/>
        <v>705</v>
      </c>
      <c r="AP464" s="86">
        <f t="shared" si="402"/>
        <v>30</v>
      </c>
      <c r="AQ464" s="86" t="b">
        <f t="shared" si="403"/>
        <v>0</v>
      </c>
      <c r="AR464" s="86" t="str">
        <f t="shared" si="404"/>
        <v>Distance</v>
      </c>
      <c r="AS464" s="86" t="str">
        <f t="shared" si="405"/>
        <v>&gt;</v>
      </c>
      <c r="AT464" s="86">
        <f t="shared" si="406"/>
        <v>660.4921875</v>
      </c>
      <c r="AU464" s="86">
        <f t="shared" si="407"/>
        <v>8</v>
      </c>
      <c r="AV464" s="86" t="b">
        <f t="shared" si="408"/>
        <v>0</v>
      </c>
      <c r="AW464" s="86" t="str">
        <f t="shared" si="409"/>
        <v>Distance</v>
      </c>
      <c r="AX464" s="86" t="str">
        <f t="shared" si="410"/>
        <v>&gt;</v>
      </c>
      <c r="AY464" s="86">
        <f t="shared" si="411"/>
        <v>579.99755859375</v>
      </c>
      <c r="AZ464" s="86">
        <f t="shared" si="412"/>
        <v>2</v>
      </c>
      <c r="BA464" s="86" t="b">
        <f t="shared" si="413"/>
        <v>0</v>
      </c>
      <c r="BB464" s="86" t="str">
        <f t="shared" si="414"/>
        <v>Distance</v>
      </c>
      <c r="BC464" s="86" t="str">
        <f t="shared" si="415"/>
        <v>&gt;</v>
      </c>
      <c r="BD464" s="86">
        <f t="shared" si="416"/>
        <v>500.308837890625</v>
      </c>
      <c r="BE464" s="86">
        <f t="shared" si="417"/>
        <v>0</v>
      </c>
      <c r="BF464" s="86" t="b">
        <f t="shared" si="418"/>
        <v>0</v>
      </c>
      <c r="BG464" s="86" t="str">
        <f t="shared" si="419"/>
        <v>Distance</v>
      </c>
      <c r="BH464" s="86" t="str">
        <f t="shared" si="420"/>
        <v>&gt;</v>
      </c>
      <c r="BI464" s="86">
        <f t="shared" si="421"/>
        <v>341.0556640625</v>
      </c>
      <c r="BJ464" s="15">
        <f t="shared" si="422"/>
        <v>0</v>
      </c>
      <c r="BK464" s="15" t="str">
        <f t="shared" si="423"/>
        <v>Speed&lt;=26,726806640625 AND Distance&lt;=705 AND Distance&gt;660,4921875 AND Distance&gt;579,99755859375 AND Distance&gt;500,308837890625 AND Distance&gt;341,0556640625</v>
      </c>
      <c r="BM464"/>
      <c r="BN464"/>
      <c r="BO464"/>
    </row>
    <row r="465" spans="1:67">
      <c r="A465" s="15">
        <v>462</v>
      </c>
      <c r="B465" s="15">
        <v>1</v>
      </c>
      <c r="C465" s="15">
        <v>93342</v>
      </c>
      <c r="D465" s="15">
        <f t="shared" si="371"/>
        <v>22</v>
      </c>
      <c r="E465" s="15">
        <f t="shared" si="372"/>
        <v>3230</v>
      </c>
      <c r="F465" s="15">
        <f t="shared" si="373"/>
        <v>22.78857421875</v>
      </c>
      <c r="G465" s="15">
        <v>463</v>
      </c>
      <c r="H465" s="15">
        <v>464</v>
      </c>
      <c r="I465" s="15">
        <v>113</v>
      </c>
      <c r="J465" s="15">
        <v>6</v>
      </c>
      <c r="K465" s="15">
        <v>965</v>
      </c>
      <c r="L465" s="15">
        <v>1330</v>
      </c>
      <c r="M465" s="15">
        <f t="shared" si="374"/>
        <v>0.32470703125</v>
      </c>
      <c r="O465" s="86">
        <f t="shared" si="375"/>
        <v>965</v>
      </c>
      <c r="P465" s="86">
        <f t="shared" si="376"/>
        <v>0.333251953125</v>
      </c>
      <c r="Q465" s="86">
        <f t="shared" si="377"/>
        <v>830</v>
      </c>
      <c r="R465" s="86" t="b">
        <f t="shared" si="378"/>
        <v>1</v>
      </c>
      <c r="S465" s="86" t="str">
        <f t="shared" si="379"/>
        <v>Dummy Node</v>
      </c>
      <c r="T465" s="86" t="str">
        <f t="shared" si="380"/>
        <v>N/A</v>
      </c>
      <c r="U465" s="86" t="str">
        <f t="shared" si="381"/>
        <v>N/A</v>
      </c>
      <c r="V465" s="86">
        <f t="shared" si="382"/>
        <v>650</v>
      </c>
      <c r="W465" s="86" t="b">
        <f t="shared" si="383"/>
        <v>0</v>
      </c>
      <c r="X465" s="86" t="str">
        <f t="shared" si="384"/>
        <v>Dummy Node</v>
      </c>
      <c r="Y465" s="86" t="str">
        <f t="shared" si="385"/>
        <v>N/A</v>
      </c>
      <c r="Z465" s="86" t="str">
        <f t="shared" si="386"/>
        <v>N/A</v>
      </c>
      <c r="AA465" s="86">
        <f t="shared" si="387"/>
        <v>405</v>
      </c>
      <c r="AB465" s="86" t="b">
        <f t="shared" si="388"/>
        <v>0</v>
      </c>
      <c r="AC465" s="86" t="str">
        <f t="shared" si="389"/>
        <v>Dummy Node</v>
      </c>
      <c r="AD465" s="86" t="str">
        <f t="shared" si="390"/>
        <v>N/A</v>
      </c>
      <c r="AE465" s="86" t="str">
        <f t="shared" si="391"/>
        <v>N/A</v>
      </c>
      <c r="AF465" s="86">
        <f t="shared" si="392"/>
        <v>403</v>
      </c>
      <c r="AG465" s="86" t="b">
        <f t="shared" si="393"/>
        <v>1</v>
      </c>
      <c r="AH465" s="86" t="str">
        <f t="shared" si="394"/>
        <v>Speed</v>
      </c>
      <c r="AI465" s="86" t="str">
        <f t="shared" si="395"/>
        <v>&lt;=</v>
      </c>
      <c r="AJ465" s="86">
        <f t="shared" si="396"/>
        <v>26.726806640625</v>
      </c>
      <c r="AK465" s="86">
        <f t="shared" si="397"/>
        <v>158</v>
      </c>
      <c r="AL465" s="86" t="b">
        <f t="shared" si="398"/>
        <v>1</v>
      </c>
      <c r="AM465" s="86" t="str">
        <f t="shared" si="399"/>
        <v>Distance</v>
      </c>
      <c r="AN465" s="86" t="str">
        <f t="shared" si="400"/>
        <v>&lt;=</v>
      </c>
      <c r="AO465" s="86">
        <f t="shared" si="401"/>
        <v>705</v>
      </c>
      <c r="AP465" s="86">
        <f t="shared" si="402"/>
        <v>30</v>
      </c>
      <c r="AQ465" s="86" t="b">
        <f t="shared" si="403"/>
        <v>0</v>
      </c>
      <c r="AR465" s="86" t="str">
        <f t="shared" si="404"/>
        <v>Distance</v>
      </c>
      <c r="AS465" s="86" t="str">
        <f t="shared" si="405"/>
        <v>&gt;</v>
      </c>
      <c r="AT465" s="86">
        <f t="shared" si="406"/>
        <v>660.4921875</v>
      </c>
      <c r="AU465" s="86">
        <f t="shared" si="407"/>
        <v>8</v>
      </c>
      <c r="AV465" s="86" t="b">
        <f t="shared" si="408"/>
        <v>0</v>
      </c>
      <c r="AW465" s="86" t="str">
        <f t="shared" si="409"/>
        <v>Distance</v>
      </c>
      <c r="AX465" s="86" t="str">
        <f t="shared" si="410"/>
        <v>&gt;</v>
      </c>
      <c r="AY465" s="86">
        <f t="shared" si="411"/>
        <v>579.99755859375</v>
      </c>
      <c r="AZ465" s="86">
        <f t="shared" si="412"/>
        <v>2</v>
      </c>
      <c r="BA465" s="86" t="b">
        <f t="shared" si="413"/>
        <v>0</v>
      </c>
      <c r="BB465" s="86" t="str">
        <f t="shared" si="414"/>
        <v>Distance</v>
      </c>
      <c r="BC465" s="86" t="str">
        <f t="shared" si="415"/>
        <v>&gt;</v>
      </c>
      <c r="BD465" s="86">
        <f t="shared" si="416"/>
        <v>500.308837890625</v>
      </c>
      <c r="BE465" s="86">
        <f t="shared" si="417"/>
        <v>0</v>
      </c>
      <c r="BF465" s="86" t="b">
        <f t="shared" si="418"/>
        <v>0</v>
      </c>
      <c r="BG465" s="86" t="str">
        <f t="shared" si="419"/>
        <v>Distance</v>
      </c>
      <c r="BH465" s="86" t="str">
        <f t="shared" si="420"/>
        <v>&gt;</v>
      </c>
      <c r="BI465" s="86">
        <f t="shared" si="421"/>
        <v>341.0556640625</v>
      </c>
      <c r="BJ465" s="15">
        <f t="shared" si="422"/>
        <v>0</v>
      </c>
      <c r="BK465" s="15" t="str">
        <f t="shared" si="423"/>
        <v>Speed&lt;=26,726806640625 AND Distance&lt;=705 AND Distance&gt;660,4921875 AND Distance&gt;579,99755859375 AND Distance&gt;500,308837890625 AND Distance&gt;341,0556640625</v>
      </c>
      <c r="BM465"/>
      <c r="BN465"/>
      <c r="BO465"/>
    </row>
    <row r="466" spans="1:67">
      <c r="A466" s="15">
        <v>463</v>
      </c>
      <c r="B466" s="15">
        <v>-2</v>
      </c>
      <c r="C466" s="15">
        <v>-8192</v>
      </c>
      <c r="D466" s="15">
        <f t="shared" si="371"/>
        <v>-1</v>
      </c>
      <c r="E466" s="15">
        <f t="shared" si="372"/>
        <v>0</v>
      </c>
      <c r="F466" s="15">
        <f t="shared" si="373"/>
        <v>-1</v>
      </c>
      <c r="G466" s="15">
        <v>683</v>
      </c>
      <c r="H466" s="15">
        <v>684</v>
      </c>
      <c r="I466" s="15">
        <v>462</v>
      </c>
      <c r="J466" s="15">
        <v>7</v>
      </c>
      <c r="K466" s="15">
        <v>966</v>
      </c>
      <c r="L466" s="15">
        <v>910</v>
      </c>
      <c r="M466" s="15">
        <f t="shared" si="374"/>
        <v>0.22216796875</v>
      </c>
      <c r="O466" s="86">
        <f t="shared" si="375"/>
        <v>966</v>
      </c>
      <c r="P466" s="86">
        <f t="shared" si="376"/>
        <v>0.333251953125</v>
      </c>
      <c r="Q466" s="86">
        <f t="shared" si="377"/>
        <v>830</v>
      </c>
      <c r="R466" s="86" t="b">
        <f t="shared" si="378"/>
        <v>0</v>
      </c>
      <c r="S466" s="86" t="str">
        <f t="shared" si="379"/>
        <v>Dummy Node</v>
      </c>
      <c r="T466" s="86" t="str">
        <f t="shared" si="380"/>
        <v>N/A</v>
      </c>
      <c r="U466" s="86" t="str">
        <f t="shared" si="381"/>
        <v>N/A</v>
      </c>
      <c r="V466" s="86">
        <f t="shared" si="382"/>
        <v>650</v>
      </c>
      <c r="W466" s="86" t="b">
        <f t="shared" si="383"/>
        <v>0</v>
      </c>
      <c r="X466" s="86" t="str">
        <f t="shared" si="384"/>
        <v>Dummy Node</v>
      </c>
      <c r="Y466" s="86" t="str">
        <f t="shared" si="385"/>
        <v>N/A</v>
      </c>
      <c r="Z466" s="86" t="str">
        <f t="shared" si="386"/>
        <v>N/A</v>
      </c>
      <c r="AA466" s="86">
        <f t="shared" si="387"/>
        <v>405</v>
      </c>
      <c r="AB466" s="86" t="b">
        <f t="shared" si="388"/>
        <v>0</v>
      </c>
      <c r="AC466" s="86" t="str">
        <f t="shared" si="389"/>
        <v>Dummy Node</v>
      </c>
      <c r="AD466" s="86" t="str">
        <f t="shared" si="390"/>
        <v>N/A</v>
      </c>
      <c r="AE466" s="86" t="str">
        <f t="shared" si="391"/>
        <v>N/A</v>
      </c>
      <c r="AF466" s="86">
        <f t="shared" si="392"/>
        <v>403</v>
      </c>
      <c r="AG466" s="86" t="b">
        <f t="shared" si="393"/>
        <v>1</v>
      </c>
      <c r="AH466" s="86" t="str">
        <f t="shared" si="394"/>
        <v>Speed</v>
      </c>
      <c r="AI466" s="86" t="str">
        <f t="shared" si="395"/>
        <v>&lt;=</v>
      </c>
      <c r="AJ466" s="86">
        <f t="shared" si="396"/>
        <v>26.726806640625</v>
      </c>
      <c r="AK466" s="86">
        <f t="shared" si="397"/>
        <v>158</v>
      </c>
      <c r="AL466" s="86" t="b">
        <f t="shared" si="398"/>
        <v>1</v>
      </c>
      <c r="AM466" s="86" t="str">
        <f t="shared" si="399"/>
        <v>Distance</v>
      </c>
      <c r="AN466" s="86" t="str">
        <f t="shared" si="400"/>
        <v>&lt;=</v>
      </c>
      <c r="AO466" s="86">
        <f t="shared" si="401"/>
        <v>705</v>
      </c>
      <c r="AP466" s="86">
        <f t="shared" si="402"/>
        <v>30</v>
      </c>
      <c r="AQ466" s="86" t="b">
        <f t="shared" si="403"/>
        <v>0</v>
      </c>
      <c r="AR466" s="86" t="str">
        <f t="shared" si="404"/>
        <v>Distance</v>
      </c>
      <c r="AS466" s="86" t="str">
        <f t="shared" si="405"/>
        <v>&gt;</v>
      </c>
      <c r="AT466" s="86">
        <f t="shared" si="406"/>
        <v>660.4921875</v>
      </c>
      <c r="AU466" s="86">
        <f t="shared" si="407"/>
        <v>8</v>
      </c>
      <c r="AV466" s="86" t="b">
        <f t="shared" si="408"/>
        <v>0</v>
      </c>
      <c r="AW466" s="86" t="str">
        <f t="shared" si="409"/>
        <v>Distance</v>
      </c>
      <c r="AX466" s="86" t="str">
        <f t="shared" si="410"/>
        <v>&gt;</v>
      </c>
      <c r="AY466" s="86">
        <f t="shared" si="411"/>
        <v>579.99755859375</v>
      </c>
      <c r="AZ466" s="86">
        <f t="shared" si="412"/>
        <v>2</v>
      </c>
      <c r="BA466" s="86" t="b">
        <f t="shared" si="413"/>
        <v>0</v>
      </c>
      <c r="BB466" s="86" t="str">
        <f t="shared" si="414"/>
        <v>Distance</v>
      </c>
      <c r="BC466" s="86" t="str">
        <f t="shared" si="415"/>
        <v>&gt;</v>
      </c>
      <c r="BD466" s="86">
        <f t="shared" si="416"/>
        <v>500.308837890625</v>
      </c>
      <c r="BE466" s="86">
        <f t="shared" si="417"/>
        <v>0</v>
      </c>
      <c r="BF466" s="86" t="b">
        <f t="shared" si="418"/>
        <v>0</v>
      </c>
      <c r="BG466" s="86" t="str">
        <f t="shared" si="419"/>
        <v>Distance</v>
      </c>
      <c r="BH466" s="86" t="str">
        <f t="shared" si="420"/>
        <v>&gt;</v>
      </c>
      <c r="BI466" s="86">
        <f t="shared" si="421"/>
        <v>341.0556640625</v>
      </c>
      <c r="BJ466" s="15">
        <f t="shared" si="422"/>
        <v>0</v>
      </c>
      <c r="BK466" s="15" t="str">
        <f t="shared" si="423"/>
        <v>Speed&lt;=26,726806640625 AND Distance&lt;=705 AND Distance&gt;660,4921875 AND Distance&gt;579,99755859375 AND Distance&gt;500,308837890625 AND Distance&gt;341,0556640625</v>
      </c>
      <c r="BM466"/>
      <c r="BN466"/>
      <c r="BO466"/>
    </row>
    <row r="467" spans="1:67">
      <c r="A467" s="15">
        <v>464</v>
      </c>
      <c r="B467" s="15">
        <v>-2</v>
      </c>
      <c r="C467" s="15">
        <v>-8192</v>
      </c>
      <c r="D467" s="15">
        <f t="shared" si="371"/>
        <v>-1</v>
      </c>
      <c r="E467" s="15">
        <f t="shared" si="372"/>
        <v>0</v>
      </c>
      <c r="F467" s="15">
        <f t="shared" si="373"/>
        <v>-1</v>
      </c>
      <c r="G467" s="15">
        <v>685</v>
      </c>
      <c r="H467" s="15">
        <v>686</v>
      </c>
      <c r="I467" s="15">
        <v>462</v>
      </c>
      <c r="J467" s="15">
        <v>7</v>
      </c>
      <c r="K467" s="15">
        <v>975</v>
      </c>
      <c r="L467" s="15">
        <v>1365</v>
      </c>
      <c r="M467" s="15">
        <f t="shared" si="374"/>
        <v>0.333251953125</v>
      </c>
      <c r="O467" s="86">
        <f t="shared" si="375"/>
        <v>975</v>
      </c>
      <c r="P467" s="86">
        <f t="shared" si="376"/>
        <v>0.333251953125</v>
      </c>
      <c r="Q467" s="86">
        <f t="shared" si="377"/>
        <v>839</v>
      </c>
      <c r="R467" s="86" t="b">
        <f t="shared" si="378"/>
        <v>1</v>
      </c>
      <c r="S467" s="86" t="str">
        <f t="shared" si="379"/>
        <v>Dummy Node</v>
      </c>
      <c r="T467" s="86" t="str">
        <f t="shared" si="380"/>
        <v>N/A</v>
      </c>
      <c r="U467" s="86" t="str">
        <f t="shared" si="381"/>
        <v>N/A</v>
      </c>
      <c r="V467" s="86">
        <f t="shared" si="382"/>
        <v>655</v>
      </c>
      <c r="W467" s="86" t="b">
        <f t="shared" si="383"/>
        <v>1</v>
      </c>
      <c r="X467" s="86" t="str">
        <f t="shared" si="384"/>
        <v>Dummy Node</v>
      </c>
      <c r="Y467" s="86" t="str">
        <f t="shared" si="385"/>
        <v>N/A</v>
      </c>
      <c r="Z467" s="86" t="str">
        <f t="shared" si="386"/>
        <v>N/A</v>
      </c>
      <c r="AA467" s="86">
        <f t="shared" si="387"/>
        <v>420</v>
      </c>
      <c r="AB467" s="86" t="b">
        <f t="shared" si="388"/>
        <v>1</v>
      </c>
      <c r="AC467" s="86" t="str">
        <f t="shared" si="389"/>
        <v>Dummy Node</v>
      </c>
      <c r="AD467" s="86" t="str">
        <f t="shared" si="390"/>
        <v>N/A</v>
      </c>
      <c r="AE467" s="86" t="str">
        <f t="shared" si="391"/>
        <v>N/A</v>
      </c>
      <c r="AF467" s="86">
        <f t="shared" si="392"/>
        <v>418</v>
      </c>
      <c r="AG467" s="86" t="b">
        <f t="shared" si="393"/>
        <v>0</v>
      </c>
      <c r="AH467" s="86" t="str">
        <f t="shared" si="394"/>
        <v>GEBR</v>
      </c>
      <c r="AI467" s="86" t="str">
        <f t="shared" si="395"/>
        <v>&gt;</v>
      </c>
      <c r="AJ467" s="86">
        <f t="shared" si="396"/>
        <v>0.715087890625</v>
      </c>
      <c r="AK467" s="86">
        <f t="shared" si="397"/>
        <v>39</v>
      </c>
      <c r="AL467" s="86" t="b">
        <f t="shared" si="398"/>
        <v>0</v>
      </c>
      <c r="AM467" s="86" t="str">
        <f t="shared" si="399"/>
        <v>Speed</v>
      </c>
      <c r="AN467" s="86" t="str">
        <f t="shared" si="400"/>
        <v>&gt;</v>
      </c>
      <c r="AO467" s="86">
        <f t="shared" si="401"/>
        <v>18.9267578125</v>
      </c>
      <c r="AP467" s="86">
        <f t="shared" si="402"/>
        <v>9</v>
      </c>
      <c r="AQ467" s="86" t="b">
        <f t="shared" si="403"/>
        <v>1</v>
      </c>
      <c r="AR467" s="86" t="str">
        <f t="shared" si="404"/>
        <v>Speed</v>
      </c>
      <c r="AS467" s="86" t="str">
        <f t="shared" si="405"/>
        <v>&lt;=</v>
      </c>
      <c r="AT467" s="86">
        <f t="shared" si="406"/>
        <v>19.8076171875</v>
      </c>
      <c r="AU467" s="86">
        <f t="shared" si="407"/>
        <v>7</v>
      </c>
      <c r="AV467" s="86" t="b">
        <f t="shared" si="408"/>
        <v>1</v>
      </c>
      <c r="AW467" s="86" t="str">
        <f t="shared" si="409"/>
        <v>Speed</v>
      </c>
      <c r="AX467" s="86" t="str">
        <f t="shared" si="410"/>
        <v>&lt;=</v>
      </c>
      <c r="AY467" s="86">
        <f t="shared" si="411"/>
        <v>21.949951171875</v>
      </c>
      <c r="AZ467" s="86">
        <f t="shared" si="412"/>
        <v>2</v>
      </c>
      <c r="BA467" s="86" t="b">
        <f t="shared" si="413"/>
        <v>1</v>
      </c>
      <c r="BB467" s="86" t="str">
        <f t="shared" si="414"/>
        <v>Distance</v>
      </c>
      <c r="BC467" s="86" t="str">
        <f t="shared" si="415"/>
        <v>&lt;=</v>
      </c>
      <c r="BD467" s="86">
        <f t="shared" si="416"/>
        <v>500.308837890625</v>
      </c>
      <c r="BE467" s="86">
        <f t="shared" si="417"/>
        <v>0</v>
      </c>
      <c r="BF467" s="86" t="b">
        <f t="shared" si="418"/>
        <v>0</v>
      </c>
      <c r="BG467" s="86" t="str">
        <f t="shared" si="419"/>
        <v>Distance</v>
      </c>
      <c r="BH467" s="86" t="str">
        <f t="shared" si="420"/>
        <v>&gt;</v>
      </c>
      <c r="BI467" s="86">
        <f t="shared" si="421"/>
        <v>341.0556640625</v>
      </c>
      <c r="BJ467" s="15">
        <f t="shared" si="422"/>
        <v>0</v>
      </c>
      <c r="BK467" s="15" t="str">
        <f t="shared" si="423"/>
        <v>GEBR&gt;0,715087890625 AND Speed&gt;18,9267578125 AND Speed&lt;=19,8076171875 AND Speed&lt;=21,949951171875 AND Distance&lt;=500,308837890625 AND Distance&gt;341,0556640625</v>
      </c>
      <c r="BM467"/>
      <c r="BN467"/>
      <c r="BO467"/>
    </row>
    <row r="468" spans="1:67">
      <c r="A468" s="15">
        <v>465</v>
      </c>
      <c r="B468" s="15">
        <v>-2</v>
      </c>
      <c r="C468" s="15">
        <v>-8192</v>
      </c>
      <c r="D468" s="15">
        <f t="shared" si="371"/>
        <v>-1</v>
      </c>
      <c r="E468" s="15">
        <f t="shared" si="372"/>
        <v>0</v>
      </c>
      <c r="F468" s="15">
        <f t="shared" si="373"/>
        <v>-1</v>
      </c>
      <c r="G468" s="15">
        <v>687</v>
      </c>
      <c r="H468" s="15">
        <v>688</v>
      </c>
      <c r="I468" s="15">
        <v>290</v>
      </c>
      <c r="J468" s="15">
        <v>7</v>
      </c>
      <c r="K468" s="15">
        <v>976</v>
      </c>
      <c r="L468" s="15">
        <v>1365</v>
      </c>
      <c r="M468" s="15">
        <f t="shared" si="374"/>
        <v>0.333251953125</v>
      </c>
      <c r="O468" s="86">
        <f t="shared" si="375"/>
        <v>976</v>
      </c>
      <c r="P468" s="86">
        <f t="shared" si="376"/>
        <v>0.333251953125</v>
      </c>
      <c r="Q468" s="86">
        <f t="shared" si="377"/>
        <v>839</v>
      </c>
      <c r="R468" s="86" t="b">
        <f t="shared" si="378"/>
        <v>0</v>
      </c>
      <c r="S468" s="86" t="str">
        <f t="shared" si="379"/>
        <v>Dummy Node</v>
      </c>
      <c r="T468" s="86" t="str">
        <f t="shared" si="380"/>
        <v>N/A</v>
      </c>
      <c r="U468" s="86" t="str">
        <f t="shared" si="381"/>
        <v>N/A</v>
      </c>
      <c r="V468" s="86">
        <f t="shared" si="382"/>
        <v>655</v>
      </c>
      <c r="W468" s="86" t="b">
        <f t="shared" si="383"/>
        <v>1</v>
      </c>
      <c r="X468" s="86" t="str">
        <f t="shared" si="384"/>
        <v>Dummy Node</v>
      </c>
      <c r="Y468" s="86" t="str">
        <f t="shared" si="385"/>
        <v>N/A</v>
      </c>
      <c r="Z468" s="86" t="str">
        <f t="shared" si="386"/>
        <v>N/A</v>
      </c>
      <c r="AA468" s="86">
        <f t="shared" si="387"/>
        <v>420</v>
      </c>
      <c r="AB468" s="86" t="b">
        <f t="shared" si="388"/>
        <v>1</v>
      </c>
      <c r="AC468" s="86" t="str">
        <f t="shared" si="389"/>
        <v>Dummy Node</v>
      </c>
      <c r="AD468" s="86" t="str">
        <f t="shared" si="390"/>
        <v>N/A</v>
      </c>
      <c r="AE468" s="86" t="str">
        <f t="shared" si="391"/>
        <v>N/A</v>
      </c>
      <c r="AF468" s="86">
        <f t="shared" si="392"/>
        <v>418</v>
      </c>
      <c r="AG468" s="86" t="b">
        <f t="shared" si="393"/>
        <v>0</v>
      </c>
      <c r="AH468" s="86" t="str">
        <f t="shared" si="394"/>
        <v>GEBR</v>
      </c>
      <c r="AI468" s="86" t="str">
        <f t="shared" si="395"/>
        <v>&gt;</v>
      </c>
      <c r="AJ468" s="86">
        <f t="shared" si="396"/>
        <v>0.715087890625</v>
      </c>
      <c r="AK468" s="86">
        <f t="shared" si="397"/>
        <v>39</v>
      </c>
      <c r="AL468" s="86" t="b">
        <f t="shared" si="398"/>
        <v>0</v>
      </c>
      <c r="AM468" s="86" t="str">
        <f t="shared" si="399"/>
        <v>Speed</v>
      </c>
      <c r="AN468" s="86" t="str">
        <f t="shared" si="400"/>
        <v>&gt;</v>
      </c>
      <c r="AO468" s="86">
        <f t="shared" si="401"/>
        <v>18.9267578125</v>
      </c>
      <c r="AP468" s="86">
        <f t="shared" si="402"/>
        <v>9</v>
      </c>
      <c r="AQ468" s="86" t="b">
        <f t="shared" si="403"/>
        <v>1</v>
      </c>
      <c r="AR468" s="86" t="str">
        <f t="shared" si="404"/>
        <v>Speed</v>
      </c>
      <c r="AS468" s="86" t="str">
        <f t="shared" si="405"/>
        <v>&lt;=</v>
      </c>
      <c r="AT468" s="86">
        <f t="shared" si="406"/>
        <v>19.8076171875</v>
      </c>
      <c r="AU468" s="86">
        <f t="shared" si="407"/>
        <v>7</v>
      </c>
      <c r="AV468" s="86" t="b">
        <f t="shared" si="408"/>
        <v>1</v>
      </c>
      <c r="AW468" s="86" t="str">
        <f t="shared" si="409"/>
        <v>Speed</v>
      </c>
      <c r="AX468" s="86" t="str">
        <f t="shared" si="410"/>
        <v>&lt;=</v>
      </c>
      <c r="AY468" s="86">
        <f t="shared" si="411"/>
        <v>21.949951171875</v>
      </c>
      <c r="AZ468" s="86">
        <f t="shared" si="412"/>
        <v>2</v>
      </c>
      <c r="BA468" s="86" t="b">
        <f t="shared" si="413"/>
        <v>1</v>
      </c>
      <c r="BB468" s="86" t="str">
        <f t="shared" si="414"/>
        <v>Distance</v>
      </c>
      <c r="BC468" s="86" t="str">
        <f t="shared" si="415"/>
        <v>&lt;=</v>
      </c>
      <c r="BD468" s="86">
        <f t="shared" si="416"/>
        <v>500.308837890625</v>
      </c>
      <c r="BE468" s="86">
        <f t="shared" si="417"/>
        <v>0</v>
      </c>
      <c r="BF468" s="86" t="b">
        <f t="shared" si="418"/>
        <v>0</v>
      </c>
      <c r="BG468" s="86" t="str">
        <f t="shared" si="419"/>
        <v>Distance</v>
      </c>
      <c r="BH468" s="86" t="str">
        <f t="shared" si="420"/>
        <v>&gt;</v>
      </c>
      <c r="BI468" s="86">
        <f t="shared" si="421"/>
        <v>341.0556640625</v>
      </c>
      <c r="BJ468" s="15">
        <f t="shared" si="422"/>
        <v>0</v>
      </c>
      <c r="BK468" s="15" t="str">
        <f t="shared" si="423"/>
        <v>GEBR&gt;0,715087890625 AND Speed&gt;18,9267578125 AND Speed&lt;=19,8076171875 AND Speed&lt;=21,949951171875 AND Distance&lt;=500,308837890625 AND Distance&gt;341,0556640625</v>
      </c>
      <c r="BM468"/>
      <c r="BN468"/>
      <c r="BO468"/>
    </row>
    <row r="469" spans="1:67">
      <c r="A469" s="15">
        <v>466</v>
      </c>
      <c r="B469" s="15">
        <v>1</v>
      </c>
      <c r="C469" s="15">
        <v>47878</v>
      </c>
      <c r="D469" s="15">
        <f t="shared" si="371"/>
        <v>11</v>
      </c>
      <c r="E469" s="15">
        <f t="shared" si="372"/>
        <v>2822</v>
      </c>
      <c r="F469" s="15">
        <f t="shared" si="373"/>
        <v>11.68896484375</v>
      </c>
      <c r="G469" s="15">
        <v>467</v>
      </c>
      <c r="H469" s="15">
        <v>468</v>
      </c>
      <c r="I469" s="15">
        <v>290</v>
      </c>
      <c r="J469" s="15">
        <v>7</v>
      </c>
      <c r="K469" s="15">
        <v>977</v>
      </c>
      <c r="L469" s="15">
        <v>1343</v>
      </c>
      <c r="M469" s="15">
        <f t="shared" si="374"/>
        <v>0.327880859375</v>
      </c>
      <c r="O469" s="86">
        <f t="shared" si="375"/>
        <v>977</v>
      </c>
      <c r="P469" s="86">
        <f t="shared" si="376"/>
        <v>0.333251953125</v>
      </c>
      <c r="Q469" s="86">
        <f t="shared" si="377"/>
        <v>840</v>
      </c>
      <c r="R469" s="86" t="b">
        <f t="shared" si="378"/>
        <v>1</v>
      </c>
      <c r="S469" s="86" t="str">
        <f t="shared" si="379"/>
        <v>Dummy Node</v>
      </c>
      <c r="T469" s="86" t="str">
        <f t="shared" si="380"/>
        <v>N/A</v>
      </c>
      <c r="U469" s="86" t="str">
        <f t="shared" si="381"/>
        <v>N/A</v>
      </c>
      <c r="V469" s="86">
        <f t="shared" si="382"/>
        <v>655</v>
      </c>
      <c r="W469" s="86" t="b">
        <f t="shared" si="383"/>
        <v>0</v>
      </c>
      <c r="X469" s="86" t="str">
        <f t="shared" si="384"/>
        <v>Dummy Node</v>
      </c>
      <c r="Y469" s="86" t="str">
        <f t="shared" si="385"/>
        <v>N/A</v>
      </c>
      <c r="Z469" s="86" t="str">
        <f t="shared" si="386"/>
        <v>N/A</v>
      </c>
      <c r="AA469" s="86">
        <f t="shared" si="387"/>
        <v>420</v>
      </c>
      <c r="AB469" s="86" t="b">
        <f t="shared" si="388"/>
        <v>1</v>
      </c>
      <c r="AC469" s="86" t="str">
        <f t="shared" si="389"/>
        <v>Dummy Node</v>
      </c>
      <c r="AD469" s="86" t="str">
        <f t="shared" si="390"/>
        <v>N/A</v>
      </c>
      <c r="AE469" s="86" t="str">
        <f t="shared" si="391"/>
        <v>N/A</v>
      </c>
      <c r="AF469" s="86">
        <f t="shared" si="392"/>
        <v>418</v>
      </c>
      <c r="AG469" s="86" t="b">
        <f t="shared" si="393"/>
        <v>0</v>
      </c>
      <c r="AH469" s="86" t="str">
        <f t="shared" si="394"/>
        <v>GEBR</v>
      </c>
      <c r="AI469" s="86" t="str">
        <f t="shared" si="395"/>
        <v>&gt;</v>
      </c>
      <c r="AJ469" s="86">
        <f t="shared" si="396"/>
        <v>0.715087890625</v>
      </c>
      <c r="AK469" s="86">
        <f t="shared" si="397"/>
        <v>39</v>
      </c>
      <c r="AL469" s="86" t="b">
        <f t="shared" si="398"/>
        <v>0</v>
      </c>
      <c r="AM469" s="86" t="str">
        <f t="shared" si="399"/>
        <v>Speed</v>
      </c>
      <c r="AN469" s="86" t="str">
        <f t="shared" si="400"/>
        <v>&gt;</v>
      </c>
      <c r="AO469" s="86">
        <f t="shared" si="401"/>
        <v>18.9267578125</v>
      </c>
      <c r="AP469" s="86">
        <f t="shared" si="402"/>
        <v>9</v>
      </c>
      <c r="AQ469" s="86" t="b">
        <f t="shared" si="403"/>
        <v>1</v>
      </c>
      <c r="AR469" s="86" t="str">
        <f t="shared" si="404"/>
        <v>Speed</v>
      </c>
      <c r="AS469" s="86" t="str">
        <f t="shared" si="405"/>
        <v>&lt;=</v>
      </c>
      <c r="AT469" s="86">
        <f t="shared" si="406"/>
        <v>19.8076171875</v>
      </c>
      <c r="AU469" s="86">
        <f t="shared" si="407"/>
        <v>7</v>
      </c>
      <c r="AV469" s="86" t="b">
        <f t="shared" si="408"/>
        <v>1</v>
      </c>
      <c r="AW469" s="86" t="str">
        <f t="shared" si="409"/>
        <v>Speed</v>
      </c>
      <c r="AX469" s="86" t="str">
        <f t="shared" si="410"/>
        <v>&lt;=</v>
      </c>
      <c r="AY469" s="86">
        <f t="shared" si="411"/>
        <v>21.949951171875</v>
      </c>
      <c r="AZ469" s="86">
        <f t="shared" si="412"/>
        <v>2</v>
      </c>
      <c r="BA469" s="86" t="b">
        <f t="shared" si="413"/>
        <v>1</v>
      </c>
      <c r="BB469" s="86" t="str">
        <f t="shared" si="414"/>
        <v>Distance</v>
      </c>
      <c r="BC469" s="86" t="str">
        <f t="shared" si="415"/>
        <v>&lt;=</v>
      </c>
      <c r="BD469" s="86">
        <f t="shared" si="416"/>
        <v>500.308837890625</v>
      </c>
      <c r="BE469" s="86">
        <f t="shared" si="417"/>
        <v>0</v>
      </c>
      <c r="BF469" s="86" t="b">
        <f t="shared" si="418"/>
        <v>0</v>
      </c>
      <c r="BG469" s="86" t="str">
        <f t="shared" si="419"/>
        <v>Distance</v>
      </c>
      <c r="BH469" s="86" t="str">
        <f t="shared" si="420"/>
        <v>&gt;</v>
      </c>
      <c r="BI469" s="86">
        <f t="shared" si="421"/>
        <v>341.0556640625</v>
      </c>
      <c r="BJ469" s="15">
        <f t="shared" si="422"/>
        <v>0</v>
      </c>
      <c r="BK469" s="15" t="str">
        <f t="shared" si="423"/>
        <v>GEBR&gt;0,715087890625 AND Speed&gt;18,9267578125 AND Speed&lt;=19,8076171875 AND Speed&lt;=21,949951171875 AND Distance&lt;=500,308837890625 AND Distance&gt;341,0556640625</v>
      </c>
      <c r="BM469"/>
      <c r="BN469"/>
      <c r="BO469"/>
    </row>
    <row r="470" spans="1:67">
      <c r="A470" s="15">
        <v>467</v>
      </c>
      <c r="B470" s="15">
        <v>-2</v>
      </c>
      <c r="C470" s="15">
        <v>-8192</v>
      </c>
      <c r="D470" s="15">
        <f t="shared" si="371"/>
        <v>-1</v>
      </c>
      <c r="E470" s="15">
        <f t="shared" si="372"/>
        <v>0</v>
      </c>
      <c r="F470" s="15">
        <f t="shared" si="373"/>
        <v>-1</v>
      </c>
      <c r="G470" s="15">
        <v>689</v>
      </c>
      <c r="H470" s="15">
        <v>690</v>
      </c>
      <c r="I470" s="15">
        <v>466</v>
      </c>
      <c r="J470" s="15">
        <v>8</v>
      </c>
      <c r="K470" s="15">
        <v>978</v>
      </c>
      <c r="L470" s="15">
        <v>910</v>
      </c>
      <c r="M470" s="15">
        <f t="shared" si="374"/>
        <v>0.22216796875</v>
      </c>
      <c r="O470" s="86">
        <f t="shared" si="375"/>
        <v>978</v>
      </c>
      <c r="P470" s="86">
        <f t="shared" si="376"/>
        <v>0.333251953125</v>
      </c>
      <c r="Q470" s="86">
        <f t="shared" si="377"/>
        <v>840</v>
      </c>
      <c r="R470" s="86" t="b">
        <f t="shared" si="378"/>
        <v>0</v>
      </c>
      <c r="S470" s="86" t="str">
        <f t="shared" si="379"/>
        <v>Dummy Node</v>
      </c>
      <c r="T470" s="86" t="str">
        <f t="shared" si="380"/>
        <v>N/A</v>
      </c>
      <c r="U470" s="86" t="str">
        <f t="shared" si="381"/>
        <v>N/A</v>
      </c>
      <c r="V470" s="86">
        <f t="shared" si="382"/>
        <v>655</v>
      </c>
      <c r="W470" s="86" t="b">
        <f t="shared" si="383"/>
        <v>0</v>
      </c>
      <c r="X470" s="86" t="str">
        <f t="shared" si="384"/>
        <v>Dummy Node</v>
      </c>
      <c r="Y470" s="86" t="str">
        <f t="shared" si="385"/>
        <v>N/A</v>
      </c>
      <c r="Z470" s="86" t="str">
        <f t="shared" si="386"/>
        <v>N/A</v>
      </c>
      <c r="AA470" s="86">
        <f t="shared" si="387"/>
        <v>420</v>
      </c>
      <c r="AB470" s="86" t="b">
        <f t="shared" si="388"/>
        <v>1</v>
      </c>
      <c r="AC470" s="86" t="str">
        <f t="shared" si="389"/>
        <v>Dummy Node</v>
      </c>
      <c r="AD470" s="86" t="str">
        <f t="shared" si="390"/>
        <v>N/A</v>
      </c>
      <c r="AE470" s="86" t="str">
        <f t="shared" si="391"/>
        <v>N/A</v>
      </c>
      <c r="AF470" s="86">
        <f t="shared" si="392"/>
        <v>418</v>
      </c>
      <c r="AG470" s="86" t="b">
        <f t="shared" si="393"/>
        <v>0</v>
      </c>
      <c r="AH470" s="86" t="str">
        <f t="shared" si="394"/>
        <v>GEBR</v>
      </c>
      <c r="AI470" s="86" t="str">
        <f t="shared" si="395"/>
        <v>&gt;</v>
      </c>
      <c r="AJ470" s="86">
        <f t="shared" si="396"/>
        <v>0.715087890625</v>
      </c>
      <c r="AK470" s="86">
        <f t="shared" si="397"/>
        <v>39</v>
      </c>
      <c r="AL470" s="86" t="b">
        <f t="shared" si="398"/>
        <v>0</v>
      </c>
      <c r="AM470" s="86" t="str">
        <f t="shared" si="399"/>
        <v>Speed</v>
      </c>
      <c r="AN470" s="86" t="str">
        <f t="shared" si="400"/>
        <v>&gt;</v>
      </c>
      <c r="AO470" s="86">
        <f t="shared" si="401"/>
        <v>18.9267578125</v>
      </c>
      <c r="AP470" s="86">
        <f t="shared" si="402"/>
        <v>9</v>
      </c>
      <c r="AQ470" s="86" t="b">
        <f t="shared" si="403"/>
        <v>1</v>
      </c>
      <c r="AR470" s="86" t="str">
        <f t="shared" si="404"/>
        <v>Speed</v>
      </c>
      <c r="AS470" s="86" t="str">
        <f t="shared" si="405"/>
        <v>&lt;=</v>
      </c>
      <c r="AT470" s="86">
        <f t="shared" si="406"/>
        <v>19.8076171875</v>
      </c>
      <c r="AU470" s="86">
        <f t="shared" si="407"/>
        <v>7</v>
      </c>
      <c r="AV470" s="86" t="b">
        <f t="shared" si="408"/>
        <v>1</v>
      </c>
      <c r="AW470" s="86" t="str">
        <f t="shared" si="409"/>
        <v>Speed</v>
      </c>
      <c r="AX470" s="86" t="str">
        <f t="shared" si="410"/>
        <v>&lt;=</v>
      </c>
      <c r="AY470" s="86">
        <f t="shared" si="411"/>
        <v>21.949951171875</v>
      </c>
      <c r="AZ470" s="86">
        <f t="shared" si="412"/>
        <v>2</v>
      </c>
      <c r="BA470" s="86" t="b">
        <f t="shared" si="413"/>
        <v>1</v>
      </c>
      <c r="BB470" s="86" t="str">
        <f t="shared" si="414"/>
        <v>Distance</v>
      </c>
      <c r="BC470" s="86" t="str">
        <f t="shared" si="415"/>
        <v>&lt;=</v>
      </c>
      <c r="BD470" s="86">
        <f t="shared" si="416"/>
        <v>500.308837890625</v>
      </c>
      <c r="BE470" s="86">
        <f t="shared" si="417"/>
        <v>0</v>
      </c>
      <c r="BF470" s="86" t="b">
        <f t="shared" si="418"/>
        <v>0</v>
      </c>
      <c r="BG470" s="86" t="str">
        <f t="shared" si="419"/>
        <v>Distance</v>
      </c>
      <c r="BH470" s="86" t="str">
        <f t="shared" si="420"/>
        <v>&gt;</v>
      </c>
      <c r="BI470" s="86">
        <f t="shared" si="421"/>
        <v>341.0556640625</v>
      </c>
      <c r="BJ470" s="15">
        <f t="shared" si="422"/>
        <v>0</v>
      </c>
      <c r="BK470" s="15" t="str">
        <f t="shared" si="423"/>
        <v>GEBR&gt;0,715087890625 AND Speed&gt;18,9267578125 AND Speed&lt;=19,8076171875 AND Speed&lt;=21,949951171875 AND Distance&lt;=500,308837890625 AND Distance&gt;341,0556640625</v>
      </c>
      <c r="BM470"/>
      <c r="BN470"/>
      <c r="BO470"/>
    </row>
    <row r="471" spans="1:67">
      <c r="A471" s="15">
        <v>468</v>
      </c>
      <c r="B471" s="15">
        <v>-2</v>
      </c>
      <c r="C471" s="15">
        <v>-8192</v>
      </c>
      <c r="D471" s="15">
        <f t="shared" si="371"/>
        <v>-1</v>
      </c>
      <c r="E471" s="15">
        <f t="shared" si="372"/>
        <v>0</v>
      </c>
      <c r="F471" s="15">
        <f t="shared" si="373"/>
        <v>-1</v>
      </c>
      <c r="G471" s="15">
        <v>691</v>
      </c>
      <c r="H471" s="15">
        <v>692</v>
      </c>
      <c r="I471" s="15">
        <v>466</v>
      </c>
      <c r="J471" s="15">
        <v>8</v>
      </c>
      <c r="K471" s="15">
        <v>979</v>
      </c>
      <c r="L471" s="15">
        <v>1365</v>
      </c>
      <c r="M471" s="15">
        <f t="shared" si="374"/>
        <v>0.333251953125</v>
      </c>
      <c r="O471" s="86">
        <f t="shared" si="375"/>
        <v>979</v>
      </c>
      <c r="P471" s="86">
        <f t="shared" si="376"/>
        <v>0.333251953125</v>
      </c>
      <c r="Q471" s="86">
        <f t="shared" si="377"/>
        <v>841</v>
      </c>
      <c r="R471" s="86" t="b">
        <f t="shared" si="378"/>
        <v>1</v>
      </c>
      <c r="S471" s="86" t="str">
        <f t="shared" si="379"/>
        <v>Dummy Node</v>
      </c>
      <c r="T471" s="86" t="str">
        <f t="shared" si="380"/>
        <v>N/A</v>
      </c>
      <c r="U471" s="86" t="str">
        <f t="shared" si="381"/>
        <v>N/A</v>
      </c>
      <c r="V471" s="86">
        <f t="shared" si="382"/>
        <v>656</v>
      </c>
      <c r="W471" s="86" t="b">
        <f t="shared" si="383"/>
        <v>1</v>
      </c>
      <c r="X471" s="86" t="str">
        <f t="shared" si="384"/>
        <v>Dummy Node</v>
      </c>
      <c r="Y471" s="86" t="str">
        <f t="shared" si="385"/>
        <v>N/A</v>
      </c>
      <c r="Z471" s="86" t="str">
        <f t="shared" si="386"/>
        <v>N/A</v>
      </c>
      <c r="AA471" s="86">
        <f t="shared" si="387"/>
        <v>420</v>
      </c>
      <c r="AB471" s="86" t="b">
        <f t="shared" si="388"/>
        <v>0</v>
      </c>
      <c r="AC471" s="86" t="str">
        <f t="shared" si="389"/>
        <v>Dummy Node</v>
      </c>
      <c r="AD471" s="86" t="str">
        <f t="shared" si="390"/>
        <v>N/A</v>
      </c>
      <c r="AE471" s="86" t="str">
        <f t="shared" si="391"/>
        <v>N/A</v>
      </c>
      <c r="AF471" s="86">
        <f t="shared" si="392"/>
        <v>418</v>
      </c>
      <c r="AG471" s="86" t="b">
        <f t="shared" si="393"/>
        <v>0</v>
      </c>
      <c r="AH471" s="86" t="str">
        <f t="shared" si="394"/>
        <v>GEBR</v>
      </c>
      <c r="AI471" s="86" t="str">
        <f t="shared" si="395"/>
        <v>&gt;</v>
      </c>
      <c r="AJ471" s="86">
        <f t="shared" si="396"/>
        <v>0.715087890625</v>
      </c>
      <c r="AK471" s="86">
        <f t="shared" si="397"/>
        <v>39</v>
      </c>
      <c r="AL471" s="86" t="b">
        <f t="shared" si="398"/>
        <v>0</v>
      </c>
      <c r="AM471" s="86" t="str">
        <f t="shared" si="399"/>
        <v>Speed</v>
      </c>
      <c r="AN471" s="86" t="str">
        <f t="shared" si="400"/>
        <v>&gt;</v>
      </c>
      <c r="AO471" s="86">
        <f t="shared" si="401"/>
        <v>18.9267578125</v>
      </c>
      <c r="AP471" s="86">
        <f t="shared" si="402"/>
        <v>9</v>
      </c>
      <c r="AQ471" s="86" t="b">
        <f t="shared" si="403"/>
        <v>1</v>
      </c>
      <c r="AR471" s="86" t="str">
        <f t="shared" si="404"/>
        <v>Speed</v>
      </c>
      <c r="AS471" s="86" t="str">
        <f t="shared" si="405"/>
        <v>&lt;=</v>
      </c>
      <c r="AT471" s="86">
        <f t="shared" si="406"/>
        <v>19.8076171875</v>
      </c>
      <c r="AU471" s="86">
        <f t="shared" si="407"/>
        <v>7</v>
      </c>
      <c r="AV471" s="86" t="b">
        <f t="shared" si="408"/>
        <v>1</v>
      </c>
      <c r="AW471" s="86" t="str">
        <f t="shared" si="409"/>
        <v>Speed</v>
      </c>
      <c r="AX471" s="86" t="str">
        <f t="shared" si="410"/>
        <v>&lt;=</v>
      </c>
      <c r="AY471" s="86">
        <f t="shared" si="411"/>
        <v>21.949951171875</v>
      </c>
      <c r="AZ471" s="86">
        <f t="shared" si="412"/>
        <v>2</v>
      </c>
      <c r="BA471" s="86" t="b">
        <f t="shared" si="413"/>
        <v>1</v>
      </c>
      <c r="BB471" s="86" t="str">
        <f t="shared" si="414"/>
        <v>Distance</v>
      </c>
      <c r="BC471" s="86" t="str">
        <f t="shared" si="415"/>
        <v>&lt;=</v>
      </c>
      <c r="BD471" s="86">
        <f t="shared" si="416"/>
        <v>500.308837890625</v>
      </c>
      <c r="BE471" s="86">
        <f t="shared" si="417"/>
        <v>0</v>
      </c>
      <c r="BF471" s="86" t="b">
        <f t="shared" si="418"/>
        <v>0</v>
      </c>
      <c r="BG471" s="86" t="str">
        <f t="shared" si="419"/>
        <v>Distance</v>
      </c>
      <c r="BH471" s="86" t="str">
        <f t="shared" si="420"/>
        <v>&gt;</v>
      </c>
      <c r="BI471" s="86">
        <f t="shared" si="421"/>
        <v>341.0556640625</v>
      </c>
      <c r="BJ471" s="15">
        <f t="shared" si="422"/>
        <v>0</v>
      </c>
      <c r="BK471" s="15" t="str">
        <f t="shared" si="423"/>
        <v>GEBR&gt;0,715087890625 AND Speed&gt;18,9267578125 AND Speed&lt;=19,8076171875 AND Speed&lt;=21,949951171875 AND Distance&lt;=500,308837890625 AND Distance&gt;341,0556640625</v>
      </c>
      <c r="BM471"/>
      <c r="BN471"/>
      <c r="BO471"/>
    </row>
    <row r="472" spans="1:67">
      <c r="A472" s="15">
        <v>469</v>
      </c>
      <c r="B472" s="15">
        <v>-2</v>
      </c>
      <c r="C472" s="15">
        <v>-8192</v>
      </c>
      <c r="D472" s="15">
        <f t="shared" si="371"/>
        <v>-1</v>
      </c>
      <c r="E472" s="15">
        <f t="shared" si="372"/>
        <v>0</v>
      </c>
      <c r="F472" s="15">
        <f t="shared" si="373"/>
        <v>-1</v>
      </c>
      <c r="G472" s="15">
        <v>693</v>
      </c>
      <c r="H472" s="15">
        <v>694</v>
      </c>
      <c r="I472" s="15">
        <v>443</v>
      </c>
      <c r="J472" s="15">
        <v>7</v>
      </c>
      <c r="K472" s="15">
        <v>980</v>
      </c>
      <c r="L472" s="15">
        <v>0</v>
      </c>
      <c r="M472" s="15">
        <f t="shared" si="374"/>
        <v>0</v>
      </c>
      <c r="O472" s="86">
        <f t="shared" si="375"/>
        <v>980</v>
      </c>
      <c r="P472" s="86">
        <f t="shared" si="376"/>
        <v>0.333251953125</v>
      </c>
      <c r="Q472" s="86">
        <f t="shared" si="377"/>
        <v>841</v>
      </c>
      <c r="R472" s="86" t="b">
        <f t="shared" si="378"/>
        <v>0</v>
      </c>
      <c r="S472" s="86" t="str">
        <f t="shared" si="379"/>
        <v>Dummy Node</v>
      </c>
      <c r="T472" s="86" t="str">
        <f t="shared" si="380"/>
        <v>N/A</v>
      </c>
      <c r="U472" s="86" t="str">
        <f t="shared" si="381"/>
        <v>N/A</v>
      </c>
      <c r="V472" s="86">
        <f t="shared" si="382"/>
        <v>656</v>
      </c>
      <c r="W472" s="86" t="b">
        <f t="shared" si="383"/>
        <v>1</v>
      </c>
      <c r="X472" s="86" t="str">
        <f t="shared" si="384"/>
        <v>Dummy Node</v>
      </c>
      <c r="Y472" s="86" t="str">
        <f t="shared" si="385"/>
        <v>N/A</v>
      </c>
      <c r="Z472" s="86" t="str">
        <f t="shared" si="386"/>
        <v>N/A</v>
      </c>
      <c r="AA472" s="86">
        <f t="shared" si="387"/>
        <v>420</v>
      </c>
      <c r="AB472" s="86" t="b">
        <f t="shared" si="388"/>
        <v>0</v>
      </c>
      <c r="AC472" s="86" t="str">
        <f t="shared" si="389"/>
        <v>Dummy Node</v>
      </c>
      <c r="AD472" s="86" t="str">
        <f t="shared" si="390"/>
        <v>N/A</v>
      </c>
      <c r="AE472" s="86" t="str">
        <f t="shared" si="391"/>
        <v>N/A</v>
      </c>
      <c r="AF472" s="86">
        <f t="shared" si="392"/>
        <v>418</v>
      </c>
      <c r="AG472" s="86" t="b">
        <f t="shared" si="393"/>
        <v>0</v>
      </c>
      <c r="AH472" s="86" t="str">
        <f t="shared" si="394"/>
        <v>GEBR</v>
      </c>
      <c r="AI472" s="86" t="str">
        <f t="shared" si="395"/>
        <v>&gt;</v>
      </c>
      <c r="AJ472" s="86">
        <f t="shared" si="396"/>
        <v>0.715087890625</v>
      </c>
      <c r="AK472" s="86">
        <f t="shared" si="397"/>
        <v>39</v>
      </c>
      <c r="AL472" s="86" t="b">
        <f t="shared" si="398"/>
        <v>0</v>
      </c>
      <c r="AM472" s="86" t="str">
        <f t="shared" si="399"/>
        <v>Speed</v>
      </c>
      <c r="AN472" s="86" t="str">
        <f t="shared" si="400"/>
        <v>&gt;</v>
      </c>
      <c r="AO472" s="86">
        <f t="shared" si="401"/>
        <v>18.9267578125</v>
      </c>
      <c r="AP472" s="86">
        <f t="shared" si="402"/>
        <v>9</v>
      </c>
      <c r="AQ472" s="86" t="b">
        <f t="shared" si="403"/>
        <v>1</v>
      </c>
      <c r="AR472" s="86" t="str">
        <f t="shared" si="404"/>
        <v>Speed</v>
      </c>
      <c r="AS472" s="86" t="str">
        <f t="shared" si="405"/>
        <v>&lt;=</v>
      </c>
      <c r="AT472" s="86">
        <f t="shared" si="406"/>
        <v>19.8076171875</v>
      </c>
      <c r="AU472" s="86">
        <f t="shared" si="407"/>
        <v>7</v>
      </c>
      <c r="AV472" s="86" t="b">
        <f t="shared" si="408"/>
        <v>1</v>
      </c>
      <c r="AW472" s="86" t="str">
        <f t="shared" si="409"/>
        <v>Speed</v>
      </c>
      <c r="AX472" s="86" t="str">
        <f t="shared" si="410"/>
        <v>&lt;=</v>
      </c>
      <c r="AY472" s="86">
        <f t="shared" si="411"/>
        <v>21.949951171875</v>
      </c>
      <c r="AZ472" s="86">
        <f t="shared" si="412"/>
        <v>2</v>
      </c>
      <c r="BA472" s="86" t="b">
        <f t="shared" si="413"/>
        <v>1</v>
      </c>
      <c r="BB472" s="86" t="str">
        <f t="shared" si="414"/>
        <v>Distance</v>
      </c>
      <c r="BC472" s="86" t="str">
        <f t="shared" si="415"/>
        <v>&lt;=</v>
      </c>
      <c r="BD472" s="86">
        <f t="shared" si="416"/>
        <v>500.308837890625</v>
      </c>
      <c r="BE472" s="86">
        <f t="shared" si="417"/>
        <v>0</v>
      </c>
      <c r="BF472" s="86" t="b">
        <f t="shared" si="418"/>
        <v>0</v>
      </c>
      <c r="BG472" s="86" t="str">
        <f t="shared" si="419"/>
        <v>Distance</v>
      </c>
      <c r="BH472" s="86" t="str">
        <f t="shared" si="420"/>
        <v>&gt;</v>
      </c>
      <c r="BI472" s="86">
        <f t="shared" si="421"/>
        <v>341.0556640625</v>
      </c>
      <c r="BJ472" s="15">
        <f t="shared" si="422"/>
        <v>0</v>
      </c>
      <c r="BK472" s="15" t="str">
        <f t="shared" si="423"/>
        <v>GEBR&gt;0,715087890625 AND Speed&gt;18,9267578125 AND Speed&lt;=19,8076171875 AND Speed&lt;=21,949951171875 AND Distance&lt;=500,308837890625 AND Distance&gt;341,0556640625</v>
      </c>
      <c r="BM472"/>
      <c r="BN472"/>
      <c r="BO472"/>
    </row>
    <row r="473" spans="1:67">
      <c r="A473" s="15">
        <v>470</v>
      </c>
      <c r="B473" s="15">
        <v>0</v>
      </c>
      <c r="C473" s="15">
        <v>650383</v>
      </c>
      <c r="D473" s="15">
        <f t="shared" si="371"/>
        <v>158</v>
      </c>
      <c r="E473" s="15">
        <f t="shared" si="372"/>
        <v>3215</v>
      </c>
      <c r="F473" s="15">
        <f t="shared" si="373"/>
        <v>158.784912109375</v>
      </c>
      <c r="G473" s="15">
        <v>471</v>
      </c>
      <c r="H473" s="15">
        <v>472</v>
      </c>
      <c r="I473" s="15">
        <v>443</v>
      </c>
      <c r="J473" s="15">
        <v>7</v>
      </c>
      <c r="K473" s="15">
        <v>981</v>
      </c>
      <c r="L473" s="15">
        <v>6</v>
      </c>
      <c r="M473" s="15">
        <f t="shared" si="374"/>
        <v>1.46484375E-3</v>
      </c>
      <c r="O473" s="86">
        <f t="shared" si="375"/>
        <v>981</v>
      </c>
      <c r="P473" s="86">
        <f t="shared" si="376"/>
        <v>0.333251953125</v>
      </c>
      <c r="Q473" s="86">
        <f t="shared" si="377"/>
        <v>842</v>
      </c>
      <c r="R473" s="86" t="b">
        <f t="shared" si="378"/>
        <v>1</v>
      </c>
      <c r="S473" s="86" t="str">
        <f t="shared" si="379"/>
        <v>Dummy Node</v>
      </c>
      <c r="T473" s="86" t="str">
        <f t="shared" si="380"/>
        <v>N/A</v>
      </c>
      <c r="U473" s="86" t="str">
        <f t="shared" si="381"/>
        <v>N/A</v>
      </c>
      <c r="V473" s="86">
        <f t="shared" si="382"/>
        <v>656</v>
      </c>
      <c r="W473" s="86" t="b">
        <f t="shared" si="383"/>
        <v>0</v>
      </c>
      <c r="X473" s="86" t="str">
        <f t="shared" si="384"/>
        <v>Dummy Node</v>
      </c>
      <c r="Y473" s="86" t="str">
        <f t="shared" si="385"/>
        <v>N/A</v>
      </c>
      <c r="Z473" s="86" t="str">
        <f t="shared" si="386"/>
        <v>N/A</v>
      </c>
      <c r="AA473" s="86">
        <f t="shared" si="387"/>
        <v>420</v>
      </c>
      <c r="AB473" s="86" t="b">
        <f t="shared" si="388"/>
        <v>0</v>
      </c>
      <c r="AC473" s="86" t="str">
        <f t="shared" si="389"/>
        <v>Dummy Node</v>
      </c>
      <c r="AD473" s="86" t="str">
        <f t="shared" si="390"/>
        <v>N/A</v>
      </c>
      <c r="AE473" s="86" t="str">
        <f t="shared" si="391"/>
        <v>N/A</v>
      </c>
      <c r="AF473" s="86">
        <f t="shared" si="392"/>
        <v>418</v>
      </c>
      <c r="AG473" s="86" t="b">
        <f t="shared" si="393"/>
        <v>0</v>
      </c>
      <c r="AH473" s="86" t="str">
        <f t="shared" si="394"/>
        <v>GEBR</v>
      </c>
      <c r="AI473" s="86" t="str">
        <f t="shared" si="395"/>
        <v>&gt;</v>
      </c>
      <c r="AJ473" s="86">
        <f t="shared" si="396"/>
        <v>0.715087890625</v>
      </c>
      <c r="AK473" s="86">
        <f t="shared" si="397"/>
        <v>39</v>
      </c>
      <c r="AL473" s="86" t="b">
        <f t="shared" si="398"/>
        <v>0</v>
      </c>
      <c r="AM473" s="86" t="str">
        <f t="shared" si="399"/>
        <v>Speed</v>
      </c>
      <c r="AN473" s="86" t="str">
        <f t="shared" si="400"/>
        <v>&gt;</v>
      </c>
      <c r="AO473" s="86">
        <f t="shared" si="401"/>
        <v>18.9267578125</v>
      </c>
      <c r="AP473" s="86">
        <f t="shared" si="402"/>
        <v>9</v>
      </c>
      <c r="AQ473" s="86" t="b">
        <f t="shared" si="403"/>
        <v>1</v>
      </c>
      <c r="AR473" s="86" t="str">
        <f t="shared" si="404"/>
        <v>Speed</v>
      </c>
      <c r="AS473" s="86" t="str">
        <f t="shared" si="405"/>
        <v>&lt;=</v>
      </c>
      <c r="AT473" s="86">
        <f t="shared" si="406"/>
        <v>19.8076171875</v>
      </c>
      <c r="AU473" s="86">
        <f t="shared" si="407"/>
        <v>7</v>
      </c>
      <c r="AV473" s="86" t="b">
        <f t="shared" si="408"/>
        <v>1</v>
      </c>
      <c r="AW473" s="86" t="str">
        <f t="shared" si="409"/>
        <v>Speed</v>
      </c>
      <c r="AX473" s="86" t="str">
        <f t="shared" si="410"/>
        <v>&lt;=</v>
      </c>
      <c r="AY473" s="86">
        <f t="shared" si="411"/>
        <v>21.949951171875</v>
      </c>
      <c r="AZ473" s="86">
        <f t="shared" si="412"/>
        <v>2</v>
      </c>
      <c r="BA473" s="86" t="b">
        <f t="shared" si="413"/>
        <v>1</v>
      </c>
      <c r="BB473" s="86" t="str">
        <f t="shared" si="414"/>
        <v>Distance</v>
      </c>
      <c r="BC473" s="86" t="str">
        <f t="shared" si="415"/>
        <v>&lt;=</v>
      </c>
      <c r="BD473" s="86">
        <f t="shared" si="416"/>
        <v>500.308837890625</v>
      </c>
      <c r="BE473" s="86">
        <f t="shared" si="417"/>
        <v>0</v>
      </c>
      <c r="BF473" s="86" t="b">
        <f t="shared" si="418"/>
        <v>0</v>
      </c>
      <c r="BG473" s="86" t="str">
        <f t="shared" si="419"/>
        <v>Distance</v>
      </c>
      <c r="BH473" s="86" t="str">
        <f t="shared" si="420"/>
        <v>&gt;</v>
      </c>
      <c r="BI473" s="86">
        <f t="shared" si="421"/>
        <v>341.0556640625</v>
      </c>
      <c r="BJ473" s="15">
        <f t="shared" si="422"/>
        <v>0</v>
      </c>
      <c r="BK473" s="15" t="str">
        <f t="shared" si="423"/>
        <v>GEBR&gt;0,715087890625 AND Speed&gt;18,9267578125 AND Speed&lt;=19,8076171875 AND Speed&lt;=21,949951171875 AND Distance&lt;=500,308837890625 AND Distance&gt;341,0556640625</v>
      </c>
      <c r="BM473"/>
      <c r="BN473"/>
      <c r="BO473"/>
    </row>
    <row r="474" spans="1:67">
      <c r="A474" s="15">
        <v>471</v>
      </c>
      <c r="B474" s="15">
        <v>-2</v>
      </c>
      <c r="C474" s="15">
        <v>-8192</v>
      </c>
      <c r="D474" s="15">
        <f t="shared" si="371"/>
        <v>-1</v>
      </c>
      <c r="E474" s="15">
        <f t="shared" si="372"/>
        <v>0</v>
      </c>
      <c r="F474" s="15">
        <f t="shared" si="373"/>
        <v>-1</v>
      </c>
      <c r="G474" s="15">
        <v>695</v>
      </c>
      <c r="H474" s="15">
        <v>696</v>
      </c>
      <c r="I474" s="15">
        <v>470</v>
      </c>
      <c r="J474" s="15">
        <v>8</v>
      </c>
      <c r="K474" s="15">
        <v>982</v>
      </c>
      <c r="L474" s="15">
        <v>455</v>
      </c>
      <c r="M474" s="15">
        <f t="shared" si="374"/>
        <v>0.111083984375</v>
      </c>
      <c r="O474" s="86">
        <f t="shared" si="375"/>
        <v>982</v>
      </c>
      <c r="P474" s="86">
        <f t="shared" si="376"/>
        <v>0.333251953125</v>
      </c>
      <c r="Q474" s="86">
        <f t="shared" si="377"/>
        <v>842</v>
      </c>
      <c r="R474" s="86" t="b">
        <f t="shared" si="378"/>
        <v>0</v>
      </c>
      <c r="S474" s="86" t="str">
        <f t="shared" si="379"/>
        <v>Dummy Node</v>
      </c>
      <c r="T474" s="86" t="str">
        <f t="shared" si="380"/>
        <v>N/A</v>
      </c>
      <c r="U474" s="86" t="str">
        <f t="shared" si="381"/>
        <v>N/A</v>
      </c>
      <c r="V474" s="86">
        <f t="shared" si="382"/>
        <v>656</v>
      </c>
      <c r="W474" s="86" t="b">
        <f t="shared" si="383"/>
        <v>0</v>
      </c>
      <c r="X474" s="86" t="str">
        <f t="shared" si="384"/>
        <v>Dummy Node</v>
      </c>
      <c r="Y474" s="86" t="str">
        <f t="shared" si="385"/>
        <v>N/A</v>
      </c>
      <c r="Z474" s="86" t="str">
        <f t="shared" si="386"/>
        <v>N/A</v>
      </c>
      <c r="AA474" s="86">
        <f t="shared" si="387"/>
        <v>420</v>
      </c>
      <c r="AB474" s="86" t="b">
        <f t="shared" si="388"/>
        <v>0</v>
      </c>
      <c r="AC474" s="86" t="str">
        <f t="shared" si="389"/>
        <v>Dummy Node</v>
      </c>
      <c r="AD474" s="86" t="str">
        <f t="shared" si="390"/>
        <v>N/A</v>
      </c>
      <c r="AE474" s="86" t="str">
        <f t="shared" si="391"/>
        <v>N/A</v>
      </c>
      <c r="AF474" s="86">
        <f t="shared" si="392"/>
        <v>418</v>
      </c>
      <c r="AG474" s="86" t="b">
        <f t="shared" si="393"/>
        <v>0</v>
      </c>
      <c r="AH474" s="86" t="str">
        <f t="shared" si="394"/>
        <v>GEBR</v>
      </c>
      <c r="AI474" s="86" t="str">
        <f t="shared" si="395"/>
        <v>&gt;</v>
      </c>
      <c r="AJ474" s="86">
        <f t="shared" si="396"/>
        <v>0.715087890625</v>
      </c>
      <c r="AK474" s="86">
        <f t="shared" si="397"/>
        <v>39</v>
      </c>
      <c r="AL474" s="86" t="b">
        <f t="shared" si="398"/>
        <v>0</v>
      </c>
      <c r="AM474" s="86" t="str">
        <f t="shared" si="399"/>
        <v>Speed</v>
      </c>
      <c r="AN474" s="86" t="str">
        <f t="shared" si="400"/>
        <v>&gt;</v>
      </c>
      <c r="AO474" s="86">
        <f t="shared" si="401"/>
        <v>18.9267578125</v>
      </c>
      <c r="AP474" s="86">
        <f t="shared" si="402"/>
        <v>9</v>
      </c>
      <c r="AQ474" s="86" t="b">
        <f t="shared" si="403"/>
        <v>1</v>
      </c>
      <c r="AR474" s="86" t="str">
        <f t="shared" si="404"/>
        <v>Speed</v>
      </c>
      <c r="AS474" s="86" t="str">
        <f t="shared" si="405"/>
        <v>&lt;=</v>
      </c>
      <c r="AT474" s="86">
        <f t="shared" si="406"/>
        <v>19.8076171875</v>
      </c>
      <c r="AU474" s="86">
        <f t="shared" si="407"/>
        <v>7</v>
      </c>
      <c r="AV474" s="86" t="b">
        <f t="shared" si="408"/>
        <v>1</v>
      </c>
      <c r="AW474" s="86" t="str">
        <f t="shared" si="409"/>
        <v>Speed</v>
      </c>
      <c r="AX474" s="86" t="str">
        <f t="shared" si="410"/>
        <v>&lt;=</v>
      </c>
      <c r="AY474" s="86">
        <f t="shared" si="411"/>
        <v>21.949951171875</v>
      </c>
      <c r="AZ474" s="86">
        <f t="shared" si="412"/>
        <v>2</v>
      </c>
      <c r="BA474" s="86" t="b">
        <f t="shared" si="413"/>
        <v>1</v>
      </c>
      <c r="BB474" s="86" t="str">
        <f t="shared" si="414"/>
        <v>Distance</v>
      </c>
      <c r="BC474" s="86" t="str">
        <f t="shared" si="415"/>
        <v>&lt;=</v>
      </c>
      <c r="BD474" s="86">
        <f t="shared" si="416"/>
        <v>500.308837890625</v>
      </c>
      <c r="BE474" s="86">
        <f t="shared" si="417"/>
        <v>0</v>
      </c>
      <c r="BF474" s="86" t="b">
        <f t="shared" si="418"/>
        <v>0</v>
      </c>
      <c r="BG474" s="86" t="str">
        <f t="shared" si="419"/>
        <v>Distance</v>
      </c>
      <c r="BH474" s="86" t="str">
        <f t="shared" si="420"/>
        <v>&gt;</v>
      </c>
      <c r="BI474" s="86">
        <f t="shared" si="421"/>
        <v>341.0556640625</v>
      </c>
      <c r="BJ474" s="15">
        <f t="shared" si="422"/>
        <v>0</v>
      </c>
      <c r="BK474" s="15" t="str">
        <f t="shared" si="423"/>
        <v>GEBR&gt;0,715087890625 AND Speed&gt;18,9267578125 AND Speed&lt;=19,8076171875 AND Speed&lt;=21,949951171875 AND Distance&lt;=500,308837890625 AND Distance&gt;341,0556640625</v>
      </c>
      <c r="BM474"/>
      <c r="BN474"/>
      <c r="BO474"/>
    </row>
    <row r="475" spans="1:67">
      <c r="A475" s="15">
        <v>472</v>
      </c>
      <c r="B475" s="15">
        <v>-2</v>
      </c>
      <c r="C475" s="15">
        <v>-8192</v>
      </c>
      <c r="D475" s="15">
        <f t="shared" si="371"/>
        <v>-1</v>
      </c>
      <c r="E475" s="15">
        <f t="shared" si="372"/>
        <v>0</v>
      </c>
      <c r="F475" s="15">
        <f t="shared" si="373"/>
        <v>-1</v>
      </c>
      <c r="G475" s="15">
        <v>697</v>
      </c>
      <c r="H475" s="15">
        <v>698</v>
      </c>
      <c r="I475" s="15">
        <v>470</v>
      </c>
      <c r="J475" s="15">
        <v>8</v>
      </c>
      <c r="K475" s="15">
        <v>983</v>
      </c>
      <c r="L475" s="15">
        <v>0</v>
      </c>
      <c r="M475" s="15">
        <f t="shared" si="374"/>
        <v>0</v>
      </c>
      <c r="O475" s="86">
        <f t="shared" si="375"/>
        <v>983</v>
      </c>
      <c r="P475" s="86">
        <f t="shared" si="376"/>
        <v>0.333251953125</v>
      </c>
      <c r="Q475" s="86">
        <f t="shared" si="377"/>
        <v>867</v>
      </c>
      <c r="R475" s="86" t="b">
        <f t="shared" si="378"/>
        <v>1</v>
      </c>
      <c r="S475" s="86" t="str">
        <f t="shared" si="379"/>
        <v>Dummy Node</v>
      </c>
      <c r="T475" s="86" t="str">
        <f t="shared" si="380"/>
        <v>N/A</v>
      </c>
      <c r="U475" s="86" t="str">
        <f t="shared" si="381"/>
        <v>N/A</v>
      </c>
      <c r="V475" s="86">
        <f t="shared" si="382"/>
        <v>681</v>
      </c>
      <c r="W475" s="86" t="b">
        <f t="shared" si="383"/>
        <v>1</v>
      </c>
      <c r="X475" s="86" t="str">
        <f t="shared" si="384"/>
        <v>Dummy Node</v>
      </c>
      <c r="Y475" s="86" t="str">
        <f t="shared" si="385"/>
        <v>N/A</v>
      </c>
      <c r="Z475" s="86" t="str">
        <f t="shared" si="386"/>
        <v>N/A</v>
      </c>
      <c r="AA475" s="86">
        <f t="shared" si="387"/>
        <v>461</v>
      </c>
      <c r="AB475" s="86" t="b">
        <f t="shared" si="388"/>
        <v>1</v>
      </c>
      <c r="AC475" s="86" t="str">
        <f t="shared" si="389"/>
        <v>Dummy Node</v>
      </c>
      <c r="AD475" s="86" t="str">
        <f t="shared" si="390"/>
        <v>N/A</v>
      </c>
      <c r="AE475" s="86" t="str">
        <f t="shared" si="391"/>
        <v>N/A</v>
      </c>
      <c r="AF475" s="86">
        <f t="shared" si="392"/>
        <v>113</v>
      </c>
      <c r="AG475" s="86" t="b">
        <f t="shared" si="393"/>
        <v>1</v>
      </c>
      <c r="AH475" s="86" t="str">
        <f t="shared" si="394"/>
        <v>Speed</v>
      </c>
      <c r="AI475" s="86" t="str">
        <f t="shared" si="395"/>
        <v>&lt;=</v>
      </c>
      <c r="AJ475" s="86">
        <f t="shared" si="396"/>
        <v>22.68212890625</v>
      </c>
      <c r="AK475" s="86">
        <f t="shared" si="397"/>
        <v>31</v>
      </c>
      <c r="AL475" s="86" t="b">
        <f t="shared" si="398"/>
        <v>1</v>
      </c>
      <c r="AM475" s="86" t="str">
        <f t="shared" si="399"/>
        <v>Speed</v>
      </c>
      <c r="AN475" s="86" t="str">
        <f t="shared" si="400"/>
        <v>&lt;=</v>
      </c>
      <c r="AO475" s="86">
        <f t="shared" si="401"/>
        <v>23.613037109375</v>
      </c>
      <c r="AP475" s="86">
        <f t="shared" si="402"/>
        <v>29</v>
      </c>
      <c r="AQ475" s="86" t="b">
        <f t="shared" si="403"/>
        <v>1</v>
      </c>
      <c r="AR475" s="86" t="str">
        <f t="shared" si="404"/>
        <v>Speed</v>
      </c>
      <c r="AS475" s="86" t="str">
        <f t="shared" si="405"/>
        <v>&lt;=</v>
      </c>
      <c r="AT475" s="86">
        <f t="shared" si="406"/>
        <v>24.882080078125</v>
      </c>
      <c r="AU475" s="86">
        <f t="shared" si="407"/>
        <v>8</v>
      </c>
      <c r="AV475" s="86" t="b">
        <f t="shared" si="408"/>
        <v>1</v>
      </c>
      <c r="AW475" s="86" t="str">
        <f t="shared" si="409"/>
        <v>Distance</v>
      </c>
      <c r="AX475" s="86" t="str">
        <f t="shared" si="410"/>
        <v>&lt;=</v>
      </c>
      <c r="AY475" s="86">
        <f t="shared" si="411"/>
        <v>579.99755859375</v>
      </c>
      <c r="AZ475" s="86">
        <f t="shared" si="412"/>
        <v>2</v>
      </c>
      <c r="BA475" s="86" t="b">
        <f t="shared" si="413"/>
        <v>0</v>
      </c>
      <c r="BB475" s="86" t="str">
        <f t="shared" si="414"/>
        <v>Distance</v>
      </c>
      <c r="BC475" s="86" t="str">
        <f t="shared" si="415"/>
        <v>&gt;</v>
      </c>
      <c r="BD475" s="86">
        <f t="shared" si="416"/>
        <v>500.308837890625</v>
      </c>
      <c r="BE475" s="86">
        <f t="shared" si="417"/>
        <v>0</v>
      </c>
      <c r="BF475" s="86" t="b">
        <f t="shared" si="418"/>
        <v>0</v>
      </c>
      <c r="BG475" s="86" t="str">
        <f t="shared" si="419"/>
        <v>Distance</v>
      </c>
      <c r="BH475" s="86" t="str">
        <f t="shared" si="420"/>
        <v>&gt;</v>
      </c>
      <c r="BI475" s="86">
        <f t="shared" si="421"/>
        <v>341.0556640625</v>
      </c>
      <c r="BJ475" s="15">
        <f t="shared" si="422"/>
        <v>0</v>
      </c>
      <c r="BK475" s="15" t="str">
        <f t="shared" si="423"/>
        <v>Speed&lt;=22,68212890625 AND Speed&lt;=23,613037109375 AND Speed&lt;=24,882080078125 AND Distance&lt;=579,99755859375 AND Distance&gt;500,308837890625 AND Distance&gt;341,0556640625</v>
      </c>
      <c r="BM475"/>
      <c r="BN475"/>
      <c r="BO475"/>
    </row>
    <row r="476" spans="1:67">
      <c r="A476" s="15">
        <v>473</v>
      </c>
      <c r="B476" s="15">
        <v>-2</v>
      </c>
      <c r="C476" s="15">
        <v>-8192</v>
      </c>
      <c r="D476" s="15">
        <f t="shared" si="371"/>
        <v>-1</v>
      </c>
      <c r="E476" s="15">
        <f t="shared" si="372"/>
        <v>0</v>
      </c>
      <c r="F476" s="15">
        <f t="shared" si="373"/>
        <v>-1</v>
      </c>
      <c r="G476" s="15">
        <v>699</v>
      </c>
      <c r="H476" s="15">
        <v>700</v>
      </c>
      <c r="I476" s="15">
        <v>56</v>
      </c>
      <c r="J476" s="15">
        <v>8</v>
      </c>
      <c r="K476" s="15">
        <v>984</v>
      </c>
      <c r="L476" s="15">
        <v>1365</v>
      </c>
      <c r="M476" s="15">
        <f t="shared" si="374"/>
        <v>0.333251953125</v>
      </c>
      <c r="O476" s="86">
        <f t="shared" si="375"/>
        <v>984</v>
      </c>
      <c r="P476" s="86">
        <f t="shared" si="376"/>
        <v>0.333251953125</v>
      </c>
      <c r="Q476" s="86">
        <f t="shared" si="377"/>
        <v>867</v>
      </c>
      <c r="R476" s="86" t="b">
        <f t="shared" si="378"/>
        <v>0</v>
      </c>
      <c r="S476" s="86" t="str">
        <f t="shared" si="379"/>
        <v>Dummy Node</v>
      </c>
      <c r="T476" s="86" t="str">
        <f t="shared" si="380"/>
        <v>N/A</v>
      </c>
      <c r="U476" s="86" t="str">
        <f t="shared" si="381"/>
        <v>N/A</v>
      </c>
      <c r="V476" s="86">
        <f t="shared" si="382"/>
        <v>681</v>
      </c>
      <c r="W476" s="86" t="b">
        <f t="shared" si="383"/>
        <v>1</v>
      </c>
      <c r="X476" s="86" t="str">
        <f t="shared" si="384"/>
        <v>Dummy Node</v>
      </c>
      <c r="Y476" s="86" t="str">
        <f t="shared" si="385"/>
        <v>N/A</v>
      </c>
      <c r="Z476" s="86" t="str">
        <f t="shared" si="386"/>
        <v>N/A</v>
      </c>
      <c r="AA476" s="86">
        <f t="shared" si="387"/>
        <v>461</v>
      </c>
      <c r="AB476" s="86" t="b">
        <f t="shared" si="388"/>
        <v>1</v>
      </c>
      <c r="AC476" s="86" t="str">
        <f t="shared" si="389"/>
        <v>Dummy Node</v>
      </c>
      <c r="AD476" s="86" t="str">
        <f t="shared" si="390"/>
        <v>N/A</v>
      </c>
      <c r="AE476" s="86" t="str">
        <f t="shared" si="391"/>
        <v>N/A</v>
      </c>
      <c r="AF476" s="86">
        <f t="shared" si="392"/>
        <v>113</v>
      </c>
      <c r="AG476" s="86" t="b">
        <f t="shared" si="393"/>
        <v>1</v>
      </c>
      <c r="AH476" s="86" t="str">
        <f t="shared" si="394"/>
        <v>Speed</v>
      </c>
      <c r="AI476" s="86" t="str">
        <f t="shared" si="395"/>
        <v>&lt;=</v>
      </c>
      <c r="AJ476" s="86">
        <f t="shared" si="396"/>
        <v>22.68212890625</v>
      </c>
      <c r="AK476" s="86">
        <f t="shared" si="397"/>
        <v>31</v>
      </c>
      <c r="AL476" s="86" t="b">
        <f t="shared" si="398"/>
        <v>1</v>
      </c>
      <c r="AM476" s="86" t="str">
        <f t="shared" si="399"/>
        <v>Speed</v>
      </c>
      <c r="AN476" s="86" t="str">
        <f t="shared" si="400"/>
        <v>&lt;=</v>
      </c>
      <c r="AO476" s="86">
        <f t="shared" si="401"/>
        <v>23.613037109375</v>
      </c>
      <c r="AP476" s="86">
        <f t="shared" si="402"/>
        <v>29</v>
      </c>
      <c r="AQ476" s="86" t="b">
        <f t="shared" si="403"/>
        <v>1</v>
      </c>
      <c r="AR476" s="86" t="str">
        <f t="shared" si="404"/>
        <v>Speed</v>
      </c>
      <c r="AS476" s="86" t="str">
        <f t="shared" si="405"/>
        <v>&lt;=</v>
      </c>
      <c r="AT476" s="86">
        <f t="shared" si="406"/>
        <v>24.882080078125</v>
      </c>
      <c r="AU476" s="86">
        <f t="shared" si="407"/>
        <v>8</v>
      </c>
      <c r="AV476" s="86" t="b">
        <f t="shared" si="408"/>
        <v>1</v>
      </c>
      <c r="AW476" s="86" t="str">
        <f t="shared" si="409"/>
        <v>Distance</v>
      </c>
      <c r="AX476" s="86" t="str">
        <f t="shared" si="410"/>
        <v>&lt;=</v>
      </c>
      <c r="AY476" s="86">
        <f t="shared" si="411"/>
        <v>579.99755859375</v>
      </c>
      <c r="AZ476" s="86">
        <f t="shared" si="412"/>
        <v>2</v>
      </c>
      <c r="BA476" s="86" t="b">
        <f t="shared" si="413"/>
        <v>0</v>
      </c>
      <c r="BB476" s="86" t="str">
        <f t="shared" si="414"/>
        <v>Distance</v>
      </c>
      <c r="BC476" s="86" t="str">
        <f t="shared" si="415"/>
        <v>&gt;</v>
      </c>
      <c r="BD476" s="86">
        <f t="shared" si="416"/>
        <v>500.308837890625</v>
      </c>
      <c r="BE476" s="86">
        <f t="shared" si="417"/>
        <v>0</v>
      </c>
      <c r="BF476" s="86" t="b">
        <f t="shared" si="418"/>
        <v>0</v>
      </c>
      <c r="BG476" s="86" t="str">
        <f t="shared" si="419"/>
        <v>Distance</v>
      </c>
      <c r="BH476" s="86" t="str">
        <f t="shared" si="420"/>
        <v>&gt;</v>
      </c>
      <c r="BI476" s="86">
        <f t="shared" si="421"/>
        <v>341.0556640625</v>
      </c>
      <c r="BJ476" s="15">
        <f t="shared" si="422"/>
        <v>0</v>
      </c>
      <c r="BK476" s="15" t="str">
        <f t="shared" si="423"/>
        <v>Speed&lt;=22,68212890625 AND Speed&lt;=23,613037109375 AND Speed&lt;=24,882080078125 AND Distance&lt;=579,99755859375 AND Distance&gt;500,308837890625 AND Distance&gt;341,0556640625</v>
      </c>
      <c r="BM476"/>
      <c r="BN476"/>
      <c r="BO476"/>
    </row>
    <row r="477" spans="1:67">
      <c r="A477" s="15">
        <v>474</v>
      </c>
      <c r="B477" s="15">
        <v>-2</v>
      </c>
      <c r="C477" s="15">
        <v>-8192</v>
      </c>
      <c r="D477" s="15">
        <f t="shared" si="371"/>
        <v>-1</v>
      </c>
      <c r="E477" s="15">
        <f t="shared" si="372"/>
        <v>0</v>
      </c>
      <c r="F477" s="15">
        <f t="shared" si="373"/>
        <v>-1</v>
      </c>
      <c r="G477" s="15">
        <v>701</v>
      </c>
      <c r="H477" s="15">
        <v>702</v>
      </c>
      <c r="I477" s="15">
        <v>56</v>
      </c>
      <c r="J477" s="15">
        <v>8</v>
      </c>
      <c r="K477" s="15">
        <v>985</v>
      </c>
      <c r="L477" s="15">
        <v>1365</v>
      </c>
      <c r="M477" s="15">
        <f t="shared" si="374"/>
        <v>0.333251953125</v>
      </c>
      <c r="O477" s="86">
        <f t="shared" si="375"/>
        <v>985</v>
      </c>
      <c r="P477" s="86">
        <f t="shared" si="376"/>
        <v>0.333251953125</v>
      </c>
      <c r="Q477" s="86">
        <f t="shared" si="377"/>
        <v>868</v>
      </c>
      <c r="R477" s="86" t="b">
        <f t="shared" si="378"/>
        <v>1</v>
      </c>
      <c r="S477" s="86" t="str">
        <f t="shared" si="379"/>
        <v>Dummy Node</v>
      </c>
      <c r="T477" s="86" t="str">
        <f t="shared" si="380"/>
        <v>N/A</v>
      </c>
      <c r="U477" s="86" t="str">
        <f t="shared" si="381"/>
        <v>N/A</v>
      </c>
      <c r="V477" s="86">
        <f t="shared" si="382"/>
        <v>681</v>
      </c>
      <c r="W477" s="86" t="b">
        <f t="shared" si="383"/>
        <v>0</v>
      </c>
      <c r="X477" s="86" t="str">
        <f t="shared" si="384"/>
        <v>Dummy Node</v>
      </c>
      <c r="Y477" s="86" t="str">
        <f t="shared" si="385"/>
        <v>N/A</v>
      </c>
      <c r="Z477" s="86" t="str">
        <f t="shared" si="386"/>
        <v>N/A</v>
      </c>
      <c r="AA477" s="86">
        <f t="shared" si="387"/>
        <v>461</v>
      </c>
      <c r="AB477" s="86" t="b">
        <f t="shared" si="388"/>
        <v>1</v>
      </c>
      <c r="AC477" s="86" t="str">
        <f t="shared" si="389"/>
        <v>Dummy Node</v>
      </c>
      <c r="AD477" s="86" t="str">
        <f t="shared" si="390"/>
        <v>N/A</v>
      </c>
      <c r="AE477" s="86" t="str">
        <f t="shared" si="391"/>
        <v>N/A</v>
      </c>
      <c r="AF477" s="86">
        <f t="shared" si="392"/>
        <v>113</v>
      </c>
      <c r="AG477" s="86" t="b">
        <f t="shared" si="393"/>
        <v>1</v>
      </c>
      <c r="AH477" s="86" t="str">
        <f t="shared" si="394"/>
        <v>Speed</v>
      </c>
      <c r="AI477" s="86" t="str">
        <f t="shared" si="395"/>
        <v>&lt;=</v>
      </c>
      <c r="AJ477" s="86">
        <f t="shared" si="396"/>
        <v>22.68212890625</v>
      </c>
      <c r="AK477" s="86">
        <f t="shared" si="397"/>
        <v>31</v>
      </c>
      <c r="AL477" s="86" t="b">
        <f t="shared" si="398"/>
        <v>1</v>
      </c>
      <c r="AM477" s="86" t="str">
        <f t="shared" si="399"/>
        <v>Speed</v>
      </c>
      <c r="AN477" s="86" t="str">
        <f t="shared" si="400"/>
        <v>&lt;=</v>
      </c>
      <c r="AO477" s="86">
        <f t="shared" si="401"/>
        <v>23.613037109375</v>
      </c>
      <c r="AP477" s="86">
        <f t="shared" si="402"/>
        <v>29</v>
      </c>
      <c r="AQ477" s="86" t="b">
        <f t="shared" si="403"/>
        <v>1</v>
      </c>
      <c r="AR477" s="86" t="str">
        <f t="shared" si="404"/>
        <v>Speed</v>
      </c>
      <c r="AS477" s="86" t="str">
        <f t="shared" si="405"/>
        <v>&lt;=</v>
      </c>
      <c r="AT477" s="86">
        <f t="shared" si="406"/>
        <v>24.882080078125</v>
      </c>
      <c r="AU477" s="86">
        <f t="shared" si="407"/>
        <v>8</v>
      </c>
      <c r="AV477" s="86" t="b">
        <f t="shared" si="408"/>
        <v>1</v>
      </c>
      <c r="AW477" s="86" t="str">
        <f t="shared" si="409"/>
        <v>Distance</v>
      </c>
      <c r="AX477" s="86" t="str">
        <f t="shared" si="410"/>
        <v>&lt;=</v>
      </c>
      <c r="AY477" s="86">
        <f t="shared" si="411"/>
        <v>579.99755859375</v>
      </c>
      <c r="AZ477" s="86">
        <f t="shared" si="412"/>
        <v>2</v>
      </c>
      <c r="BA477" s="86" t="b">
        <f t="shared" si="413"/>
        <v>0</v>
      </c>
      <c r="BB477" s="86" t="str">
        <f t="shared" si="414"/>
        <v>Distance</v>
      </c>
      <c r="BC477" s="86" t="str">
        <f t="shared" si="415"/>
        <v>&gt;</v>
      </c>
      <c r="BD477" s="86">
        <f t="shared" si="416"/>
        <v>500.308837890625</v>
      </c>
      <c r="BE477" s="86">
        <f t="shared" si="417"/>
        <v>0</v>
      </c>
      <c r="BF477" s="86" t="b">
        <f t="shared" si="418"/>
        <v>0</v>
      </c>
      <c r="BG477" s="86" t="str">
        <f t="shared" si="419"/>
        <v>Distance</v>
      </c>
      <c r="BH477" s="86" t="str">
        <f t="shared" si="420"/>
        <v>&gt;</v>
      </c>
      <c r="BI477" s="86">
        <f t="shared" si="421"/>
        <v>341.0556640625</v>
      </c>
      <c r="BJ477" s="15">
        <f t="shared" si="422"/>
        <v>0</v>
      </c>
      <c r="BK477" s="15" t="str">
        <f t="shared" si="423"/>
        <v>Speed&lt;=22,68212890625 AND Speed&lt;=23,613037109375 AND Speed&lt;=24,882080078125 AND Distance&lt;=579,99755859375 AND Distance&gt;500,308837890625 AND Distance&gt;341,0556640625</v>
      </c>
      <c r="BM477"/>
      <c r="BN477"/>
      <c r="BO477"/>
    </row>
    <row r="478" spans="1:67">
      <c r="A478" s="15">
        <v>475</v>
      </c>
      <c r="B478" s="15">
        <v>-2</v>
      </c>
      <c r="C478" s="15">
        <v>-8192</v>
      </c>
      <c r="D478" s="15">
        <f t="shared" si="371"/>
        <v>-1</v>
      </c>
      <c r="E478" s="15">
        <f t="shared" si="372"/>
        <v>0</v>
      </c>
      <c r="F478" s="15">
        <f t="shared" si="373"/>
        <v>-1</v>
      </c>
      <c r="G478" s="15">
        <v>703</v>
      </c>
      <c r="H478" s="15">
        <v>704</v>
      </c>
      <c r="I478" s="15">
        <v>63</v>
      </c>
      <c r="J478" s="15">
        <v>8</v>
      </c>
      <c r="K478" s="15">
        <v>986</v>
      </c>
      <c r="L478" s="15">
        <v>0</v>
      </c>
      <c r="M478" s="15">
        <f t="shared" si="374"/>
        <v>0</v>
      </c>
      <c r="O478" s="86">
        <f t="shared" si="375"/>
        <v>986</v>
      </c>
      <c r="P478" s="86">
        <f t="shared" si="376"/>
        <v>0.333251953125</v>
      </c>
      <c r="Q478" s="86">
        <f t="shared" si="377"/>
        <v>868</v>
      </c>
      <c r="R478" s="86" t="b">
        <f t="shared" si="378"/>
        <v>0</v>
      </c>
      <c r="S478" s="86" t="str">
        <f t="shared" si="379"/>
        <v>Dummy Node</v>
      </c>
      <c r="T478" s="86" t="str">
        <f t="shared" si="380"/>
        <v>N/A</v>
      </c>
      <c r="U478" s="86" t="str">
        <f t="shared" si="381"/>
        <v>N/A</v>
      </c>
      <c r="V478" s="86">
        <f t="shared" si="382"/>
        <v>681</v>
      </c>
      <c r="W478" s="86" t="b">
        <f t="shared" si="383"/>
        <v>0</v>
      </c>
      <c r="X478" s="86" t="str">
        <f t="shared" si="384"/>
        <v>Dummy Node</v>
      </c>
      <c r="Y478" s="86" t="str">
        <f t="shared" si="385"/>
        <v>N/A</v>
      </c>
      <c r="Z478" s="86" t="str">
        <f t="shared" si="386"/>
        <v>N/A</v>
      </c>
      <c r="AA478" s="86">
        <f t="shared" si="387"/>
        <v>461</v>
      </c>
      <c r="AB478" s="86" t="b">
        <f t="shared" si="388"/>
        <v>1</v>
      </c>
      <c r="AC478" s="86" t="str">
        <f t="shared" si="389"/>
        <v>Dummy Node</v>
      </c>
      <c r="AD478" s="86" t="str">
        <f t="shared" si="390"/>
        <v>N/A</v>
      </c>
      <c r="AE478" s="86" t="str">
        <f t="shared" si="391"/>
        <v>N/A</v>
      </c>
      <c r="AF478" s="86">
        <f t="shared" si="392"/>
        <v>113</v>
      </c>
      <c r="AG478" s="86" t="b">
        <f t="shared" si="393"/>
        <v>1</v>
      </c>
      <c r="AH478" s="86" t="str">
        <f t="shared" si="394"/>
        <v>Speed</v>
      </c>
      <c r="AI478" s="86" t="str">
        <f t="shared" si="395"/>
        <v>&lt;=</v>
      </c>
      <c r="AJ478" s="86">
        <f t="shared" si="396"/>
        <v>22.68212890625</v>
      </c>
      <c r="AK478" s="86">
        <f t="shared" si="397"/>
        <v>31</v>
      </c>
      <c r="AL478" s="86" t="b">
        <f t="shared" si="398"/>
        <v>1</v>
      </c>
      <c r="AM478" s="86" t="str">
        <f t="shared" si="399"/>
        <v>Speed</v>
      </c>
      <c r="AN478" s="86" t="str">
        <f t="shared" si="400"/>
        <v>&lt;=</v>
      </c>
      <c r="AO478" s="86">
        <f t="shared" si="401"/>
        <v>23.613037109375</v>
      </c>
      <c r="AP478" s="86">
        <f t="shared" si="402"/>
        <v>29</v>
      </c>
      <c r="AQ478" s="86" t="b">
        <f t="shared" si="403"/>
        <v>1</v>
      </c>
      <c r="AR478" s="86" t="str">
        <f t="shared" si="404"/>
        <v>Speed</v>
      </c>
      <c r="AS478" s="86" t="str">
        <f t="shared" si="405"/>
        <v>&lt;=</v>
      </c>
      <c r="AT478" s="86">
        <f t="shared" si="406"/>
        <v>24.882080078125</v>
      </c>
      <c r="AU478" s="86">
        <f t="shared" si="407"/>
        <v>8</v>
      </c>
      <c r="AV478" s="86" t="b">
        <f t="shared" si="408"/>
        <v>1</v>
      </c>
      <c r="AW478" s="86" t="str">
        <f t="shared" si="409"/>
        <v>Distance</v>
      </c>
      <c r="AX478" s="86" t="str">
        <f t="shared" si="410"/>
        <v>&lt;=</v>
      </c>
      <c r="AY478" s="86">
        <f t="shared" si="411"/>
        <v>579.99755859375</v>
      </c>
      <c r="AZ478" s="86">
        <f t="shared" si="412"/>
        <v>2</v>
      </c>
      <c r="BA478" s="86" t="b">
        <f t="shared" si="413"/>
        <v>0</v>
      </c>
      <c r="BB478" s="86" t="str">
        <f t="shared" si="414"/>
        <v>Distance</v>
      </c>
      <c r="BC478" s="86" t="str">
        <f t="shared" si="415"/>
        <v>&gt;</v>
      </c>
      <c r="BD478" s="86">
        <f t="shared" si="416"/>
        <v>500.308837890625</v>
      </c>
      <c r="BE478" s="86">
        <f t="shared" si="417"/>
        <v>0</v>
      </c>
      <c r="BF478" s="86" t="b">
        <f t="shared" si="418"/>
        <v>0</v>
      </c>
      <c r="BG478" s="86" t="str">
        <f t="shared" si="419"/>
        <v>Distance</v>
      </c>
      <c r="BH478" s="86" t="str">
        <f t="shared" si="420"/>
        <v>&gt;</v>
      </c>
      <c r="BI478" s="86">
        <f t="shared" si="421"/>
        <v>341.0556640625</v>
      </c>
      <c r="BJ478" s="15">
        <f t="shared" si="422"/>
        <v>0</v>
      </c>
      <c r="BK478" s="15" t="str">
        <f t="shared" si="423"/>
        <v>Speed&lt;=22,68212890625 AND Speed&lt;=23,613037109375 AND Speed&lt;=24,882080078125 AND Distance&lt;=579,99755859375 AND Distance&gt;500,308837890625 AND Distance&gt;341,0556640625</v>
      </c>
      <c r="BM478"/>
      <c r="BN478"/>
      <c r="BO478"/>
    </row>
    <row r="479" spans="1:67">
      <c r="A479" s="15">
        <v>476</v>
      </c>
      <c r="B479" s="15">
        <v>-2</v>
      </c>
      <c r="C479" s="15">
        <v>-8192</v>
      </c>
      <c r="D479" s="15">
        <f t="shared" si="371"/>
        <v>-1</v>
      </c>
      <c r="E479" s="15">
        <f t="shared" si="372"/>
        <v>0</v>
      </c>
      <c r="F479" s="15">
        <f t="shared" si="373"/>
        <v>-1</v>
      </c>
      <c r="G479" s="15">
        <v>705</v>
      </c>
      <c r="H479" s="15">
        <v>706</v>
      </c>
      <c r="I479" s="15">
        <v>63</v>
      </c>
      <c r="J479" s="15">
        <v>8</v>
      </c>
      <c r="K479" s="15">
        <v>987</v>
      </c>
      <c r="L479" s="15">
        <v>0</v>
      </c>
      <c r="M479" s="15">
        <f t="shared" si="374"/>
        <v>0</v>
      </c>
      <c r="O479" s="86">
        <f t="shared" si="375"/>
        <v>987</v>
      </c>
      <c r="P479" s="86">
        <f t="shared" si="376"/>
        <v>0.333251953125</v>
      </c>
      <c r="Q479" s="86">
        <f t="shared" si="377"/>
        <v>869</v>
      </c>
      <c r="R479" s="86" t="b">
        <f t="shared" si="378"/>
        <v>1</v>
      </c>
      <c r="S479" s="86" t="str">
        <f t="shared" si="379"/>
        <v>Dummy Node</v>
      </c>
      <c r="T479" s="86" t="str">
        <f t="shared" si="380"/>
        <v>N/A</v>
      </c>
      <c r="U479" s="86" t="str">
        <f t="shared" si="381"/>
        <v>N/A</v>
      </c>
      <c r="V479" s="86">
        <f t="shared" si="382"/>
        <v>682</v>
      </c>
      <c r="W479" s="86" t="b">
        <f t="shared" si="383"/>
        <v>1</v>
      </c>
      <c r="X479" s="86" t="str">
        <f t="shared" si="384"/>
        <v>Dummy Node</v>
      </c>
      <c r="Y479" s="86" t="str">
        <f t="shared" si="385"/>
        <v>N/A</v>
      </c>
      <c r="Z479" s="86" t="str">
        <f t="shared" si="386"/>
        <v>N/A</v>
      </c>
      <c r="AA479" s="86">
        <f t="shared" si="387"/>
        <v>461</v>
      </c>
      <c r="AB479" s="86" t="b">
        <f t="shared" si="388"/>
        <v>0</v>
      </c>
      <c r="AC479" s="86" t="str">
        <f t="shared" si="389"/>
        <v>Dummy Node</v>
      </c>
      <c r="AD479" s="86" t="str">
        <f t="shared" si="390"/>
        <v>N/A</v>
      </c>
      <c r="AE479" s="86" t="str">
        <f t="shared" si="391"/>
        <v>N/A</v>
      </c>
      <c r="AF479" s="86">
        <f t="shared" si="392"/>
        <v>113</v>
      </c>
      <c r="AG479" s="86" t="b">
        <f t="shared" si="393"/>
        <v>1</v>
      </c>
      <c r="AH479" s="86" t="str">
        <f t="shared" si="394"/>
        <v>Speed</v>
      </c>
      <c r="AI479" s="86" t="str">
        <f t="shared" si="395"/>
        <v>&lt;=</v>
      </c>
      <c r="AJ479" s="86">
        <f t="shared" si="396"/>
        <v>22.68212890625</v>
      </c>
      <c r="AK479" s="86">
        <f t="shared" si="397"/>
        <v>31</v>
      </c>
      <c r="AL479" s="86" t="b">
        <f t="shared" si="398"/>
        <v>1</v>
      </c>
      <c r="AM479" s="86" t="str">
        <f t="shared" si="399"/>
        <v>Speed</v>
      </c>
      <c r="AN479" s="86" t="str">
        <f t="shared" si="400"/>
        <v>&lt;=</v>
      </c>
      <c r="AO479" s="86">
        <f t="shared" si="401"/>
        <v>23.613037109375</v>
      </c>
      <c r="AP479" s="86">
        <f t="shared" si="402"/>
        <v>29</v>
      </c>
      <c r="AQ479" s="86" t="b">
        <f t="shared" si="403"/>
        <v>1</v>
      </c>
      <c r="AR479" s="86" t="str">
        <f t="shared" si="404"/>
        <v>Speed</v>
      </c>
      <c r="AS479" s="86" t="str">
        <f t="shared" si="405"/>
        <v>&lt;=</v>
      </c>
      <c r="AT479" s="86">
        <f t="shared" si="406"/>
        <v>24.882080078125</v>
      </c>
      <c r="AU479" s="86">
        <f t="shared" si="407"/>
        <v>8</v>
      </c>
      <c r="AV479" s="86" t="b">
        <f t="shared" si="408"/>
        <v>1</v>
      </c>
      <c r="AW479" s="86" t="str">
        <f t="shared" si="409"/>
        <v>Distance</v>
      </c>
      <c r="AX479" s="86" t="str">
        <f t="shared" si="410"/>
        <v>&lt;=</v>
      </c>
      <c r="AY479" s="86">
        <f t="shared" si="411"/>
        <v>579.99755859375</v>
      </c>
      <c r="AZ479" s="86">
        <f t="shared" si="412"/>
        <v>2</v>
      </c>
      <c r="BA479" s="86" t="b">
        <f t="shared" si="413"/>
        <v>0</v>
      </c>
      <c r="BB479" s="86" t="str">
        <f t="shared" si="414"/>
        <v>Distance</v>
      </c>
      <c r="BC479" s="86" t="str">
        <f t="shared" si="415"/>
        <v>&gt;</v>
      </c>
      <c r="BD479" s="86">
        <f t="shared" si="416"/>
        <v>500.308837890625</v>
      </c>
      <c r="BE479" s="86">
        <f t="shared" si="417"/>
        <v>0</v>
      </c>
      <c r="BF479" s="86" t="b">
        <f t="shared" si="418"/>
        <v>0</v>
      </c>
      <c r="BG479" s="86" t="str">
        <f t="shared" si="419"/>
        <v>Distance</v>
      </c>
      <c r="BH479" s="86" t="str">
        <f t="shared" si="420"/>
        <v>&gt;</v>
      </c>
      <c r="BI479" s="86">
        <f t="shared" si="421"/>
        <v>341.0556640625</v>
      </c>
      <c r="BJ479" s="15">
        <f t="shared" si="422"/>
        <v>0</v>
      </c>
      <c r="BK479" s="15" t="str">
        <f t="shared" si="423"/>
        <v>Speed&lt;=22,68212890625 AND Speed&lt;=23,613037109375 AND Speed&lt;=24,882080078125 AND Distance&lt;=579,99755859375 AND Distance&gt;500,308837890625 AND Distance&gt;341,0556640625</v>
      </c>
      <c r="BM479"/>
      <c r="BN479"/>
      <c r="BO479"/>
    </row>
    <row r="480" spans="1:67">
      <c r="A480" s="15">
        <v>477</v>
      </c>
      <c r="B480" s="15">
        <v>-2</v>
      </c>
      <c r="C480" s="15">
        <v>-8192</v>
      </c>
      <c r="D480" s="15">
        <f t="shared" si="371"/>
        <v>-1</v>
      </c>
      <c r="E480" s="15">
        <f t="shared" si="372"/>
        <v>0</v>
      </c>
      <c r="F480" s="15">
        <f t="shared" si="373"/>
        <v>-1</v>
      </c>
      <c r="G480" s="15">
        <v>707</v>
      </c>
      <c r="H480" s="15">
        <v>708</v>
      </c>
      <c r="I480" s="15">
        <v>81</v>
      </c>
      <c r="J480" s="15">
        <v>8</v>
      </c>
      <c r="K480" s="15">
        <v>988</v>
      </c>
      <c r="L480" s="15">
        <v>0</v>
      </c>
      <c r="M480" s="15">
        <f t="shared" si="374"/>
        <v>0</v>
      </c>
      <c r="O480" s="86">
        <f t="shared" si="375"/>
        <v>988</v>
      </c>
      <c r="P480" s="86">
        <f t="shared" si="376"/>
        <v>0.333251953125</v>
      </c>
      <c r="Q480" s="86">
        <f t="shared" si="377"/>
        <v>869</v>
      </c>
      <c r="R480" s="86" t="b">
        <f t="shared" si="378"/>
        <v>0</v>
      </c>
      <c r="S480" s="86" t="str">
        <f t="shared" si="379"/>
        <v>Dummy Node</v>
      </c>
      <c r="T480" s="86" t="str">
        <f t="shared" si="380"/>
        <v>N/A</v>
      </c>
      <c r="U480" s="86" t="str">
        <f t="shared" si="381"/>
        <v>N/A</v>
      </c>
      <c r="V480" s="86">
        <f t="shared" si="382"/>
        <v>682</v>
      </c>
      <c r="W480" s="86" t="b">
        <f t="shared" si="383"/>
        <v>1</v>
      </c>
      <c r="X480" s="86" t="str">
        <f t="shared" si="384"/>
        <v>Dummy Node</v>
      </c>
      <c r="Y480" s="86" t="str">
        <f t="shared" si="385"/>
        <v>N/A</v>
      </c>
      <c r="Z480" s="86" t="str">
        <f t="shared" si="386"/>
        <v>N/A</v>
      </c>
      <c r="AA480" s="86">
        <f t="shared" si="387"/>
        <v>461</v>
      </c>
      <c r="AB480" s="86" t="b">
        <f t="shared" si="388"/>
        <v>0</v>
      </c>
      <c r="AC480" s="86" t="str">
        <f t="shared" si="389"/>
        <v>Dummy Node</v>
      </c>
      <c r="AD480" s="86" t="str">
        <f t="shared" si="390"/>
        <v>N/A</v>
      </c>
      <c r="AE480" s="86" t="str">
        <f t="shared" si="391"/>
        <v>N/A</v>
      </c>
      <c r="AF480" s="86">
        <f t="shared" si="392"/>
        <v>113</v>
      </c>
      <c r="AG480" s="86" t="b">
        <f t="shared" si="393"/>
        <v>1</v>
      </c>
      <c r="AH480" s="86" t="str">
        <f t="shared" si="394"/>
        <v>Speed</v>
      </c>
      <c r="AI480" s="86" t="str">
        <f t="shared" si="395"/>
        <v>&lt;=</v>
      </c>
      <c r="AJ480" s="86">
        <f t="shared" si="396"/>
        <v>22.68212890625</v>
      </c>
      <c r="AK480" s="86">
        <f t="shared" si="397"/>
        <v>31</v>
      </c>
      <c r="AL480" s="86" t="b">
        <f t="shared" si="398"/>
        <v>1</v>
      </c>
      <c r="AM480" s="86" t="str">
        <f t="shared" si="399"/>
        <v>Speed</v>
      </c>
      <c r="AN480" s="86" t="str">
        <f t="shared" si="400"/>
        <v>&lt;=</v>
      </c>
      <c r="AO480" s="86">
        <f t="shared" si="401"/>
        <v>23.613037109375</v>
      </c>
      <c r="AP480" s="86">
        <f t="shared" si="402"/>
        <v>29</v>
      </c>
      <c r="AQ480" s="86" t="b">
        <f t="shared" si="403"/>
        <v>1</v>
      </c>
      <c r="AR480" s="86" t="str">
        <f t="shared" si="404"/>
        <v>Speed</v>
      </c>
      <c r="AS480" s="86" t="str">
        <f t="shared" si="405"/>
        <v>&lt;=</v>
      </c>
      <c r="AT480" s="86">
        <f t="shared" si="406"/>
        <v>24.882080078125</v>
      </c>
      <c r="AU480" s="86">
        <f t="shared" si="407"/>
        <v>8</v>
      </c>
      <c r="AV480" s="86" t="b">
        <f t="shared" si="408"/>
        <v>1</v>
      </c>
      <c r="AW480" s="86" t="str">
        <f t="shared" si="409"/>
        <v>Distance</v>
      </c>
      <c r="AX480" s="86" t="str">
        <f t="shared" si="410"/>
        <v>&lt;=</v>
      </c>
      <c r="AY480" s="86">
        <f t="shared" si="411"/>
        <v>579.99755859375</v>
      </c>
      <c r="AZ480" s="86">
        <f t="shared" si="412"/>
        <v>2</v>
      </c>
      <c r="BA480" s="86" t="b">
        <f t="shared" si="413"/>
        <v>0</v>
      </c>
      <c r="BB480" s="86" t="str">
        <f t="shared" si="414"/>
        <v>Distance</v>
      </c>
      <c r="BC480" s="86" t="str">
        <f t="shared" si="415"/>
        <v>&gt;</v>
      </c>
      <c r="BD480" s="86">
        <f t="shared" si="416"/>
        <v>500.308837890625</v>
      </c>
      <c r="BE480" s="86">
        <f t="shared" si="417"/>
        <v>0</v>
      </c>
      <c r="BF480" s="86" t="b">
        <f t="shared" si="418"/>
        <v>0</v>
      </c>
      <c r="BG480" s="86" t="str">
        <f t="shared" si="419"/>
        <v>Distance</v>
      </c>
      <c r="BH480" s="86" t="str">
        <f t="shared" si="420"/>
        <v>&gt;</v>
      </c>
      <c r="BI480" s="86">
        <f t="shared" si="421"/>
        <v>341.0556640625</v>
      </c>
      <c r="BJ480" s="15">
        <f t="shared" si="422"/>
        <v>0</v>
      </c>
      <c r="BK480" s="15" t="str">
        <f t="shared" si="423"/>
        <v>Speed&lt;=22,68212890625 AND Speed&lt;=23,613037109375 AND Speed&lt;=24,882080078125 AND Distance&lt;=579,99755859375 AND Distance&gt;500,308837890625 AND Distance&gt;341,0556640625</v>
      </c>
      <c r="BM480"/>
      <c r="BN480"/>
      <c r="BO480"/>
    </row>
    <row r="481" spans="1:67">
      <c r="A481" s="15">
        <v>478</v>
      </c>
      <c r="B481" s="15">
        <v>-2</v>
      </c>
      <c r="C481" s="15">
        <v>-8192</v>
      </c>
      <c r="D481" s="15">
        <f t="shared" si="371"/>
        <v>-1</v>
      </c>
      <c r="E481" s="15">
        <f t="shared" si="372"/>
        <v>0</v>
      </c>
      <c r="F481" s="15">
        <f t="shared" si="373"/>
        <v>-1</v>
      </c>
      <c r="G481" s="15">
        <v>709</v>
      </c>
      <c r="H481" s="15">
        <v>710</v>
      </c>
      <c r="I481" s="15">
        <v>81</v>
      </c>
      <c r="J481" s="15">
        <v>8</v>
      </c>
      <c r="K481" s="15">
        <v>989</v>
      </c>
      <c r="L481" s="15">
        <v>0</v>
      </c>
      <c r="M481" s="15">
        <f t="shared" si="374"/>
        <v>0</v>
      </c>
      <c r="O481" s="86">
        <f t="shared" si="375"/>
        <v>989</v>
      </c>
      <c r="P481" s="86">
        <f t="shared" si="376"/>
        <v>0.333251953125</v>
      </c>
      <c r="Q481" s="86">
        <f t="shared" si="377"/>
        <v>870</v>
      </c>
      <c r="R481" s="86" t="b">
        <f t="shared" si="378"/>
        <v>1</v>
      </c>
      <c r="S481" s="86" t="str">
        <f t="shared" si="379"/>
        <v>Dummy Node</v>
      </c>
      <c r="T481" s="86" t="str">
        <f t="shared" si="380"/>
        <v>N/A</v>
      </c>
      <c r="U481" s="86" t="str">
        <f t="shared" si="381"/>
        <v>N/A</v>
      </c>
      <c r="V481" s="86">
        <f t="shared" si="382"/>
        <v>682</v>
      </c>
      <c r="W481" s="86" t="b">
        <f t="shared" si="383"/>
        <v>0</v>
      </c>
      <c r="X481" s="86" t="str">
        <f t="shared" si="384"/>
        <v>Dummy Node</v>
      </c>
      <c r="Y481" s="86" t="str">
        <f t="shared" si="385"/>
        <v>N/A</v>
      </c>
      <c r="Z481" s="86" t="str">
        <f t="shared" si="386"/>
        <v>N/A</v>
      </c>
      <c r="AA481" s="86">
        <f t="shared" si="387"/>
        <v>461</v>
      </c>
      <c r="AB481" s="86" t="b">
        <f t="shared" si="388"/>
        <v>0</v>
      </c>
      <c r="AC481" s="86" t="str">
        <f t="shared" si="389"/>
        <v>Dummy Node</v>
      </c>
      <c r="AD481" s="86" t="str">
        <f t="shared" si="390"/>
        <v>N/A</v>
      </c>
      <c r="AE481" s="86" t="str">
        <f t="shared" si="391"/>
        <v>N/A</v>
      </c>
      <c r="AF481" s="86">
        <f t="shared" si="392"/>
        <v>113</v>
      </c>
      <c r="AG481" s="86" t="b">
        <f t="shared" si="393"/>
        <v>1</v>
      </c>
      <c r="AH481" s="86" t="str">
        <f t="shared" si="394"/>
        <v>Speed</v>
      </c>
      <c r="AI481" s="86" t="str">
        <f t="shared" si="395"/>
        <v>&lt;=</v>
      </c>
      <c r="AJ481" s="86">
        <f t="shared" si="396"/>
        <v>22.68212890625</v>
      </c>
      <c r="AK481" s="86">
        <f t="shared" si="397"/>
        <v>31</v>
      </c>
      <c r="AL481" s="86" t="b">
        <f t="shared" si="398"/>
        <v>1</v>
      </c>
      <c r="AM481" s="86" t="str">
        <f t="shared" si="399"/>
        <v>Speed</v>
      </c>
      <c r="AN481" s="86" t="str">
        <f t="shared" si="400"/>
        <v>&lt;=</v>
      </c>
      <c r="AO481" s="86">
        <f t="shared" si="401"/>
        <v>23.613037109375</v>
      </c>
      <c r="AP481" s="86">
        <f t="shared" si="402"/>
        <v>29</v>
      </c>
      <c r="AQ481" s="86" t="b">
        <f t="shared" si="403"/>
        <v>1</v>
      </c>
      <c r="AR481" s="86" t="str">
        <f t="shared" si="404"/>
        <v>Speed</v>
      </c>
      <c r="AS481" s="86" t="str">
        <f t="shared" si="405"/>
        <v>&lt;=</v>
      </c>
      <c r="AT481" s="86">
        <f t="shared" si="406"/>
        <v>24.882080078125</v>
      </c>
      <c r="AU481" s="86">
        <f t="shared" si="407"/>
        <v>8</v>
      </c>
      <c r="AV481" s="86" t="b">
        <f t="shared" si="408"/>
        <v>1</v>
      </c>
      <c r="AW481" s="86" t="str">
        <f t="shared" si="409"/>
        <v>Distance</v>
      </c>
      <c r="AX481" s="86" t="str">
        <f t="shared" si="410"/>
        <v>&lt;=</v>
      </c>
      <c r="AY481" s="86">
        <f t="shared" si="411"/>
        <v>579.99755859375</v>
      </c>
      <c r="AZ481" s="86">
        <f t="shared" si="412"/>
        <v>2</v>
      </c>
      <c r="BA481" s="86" t="b">
        <f t="shared" si="413"/>
        <v>0</v>
      </c>
      <c r="BB481" s="86" t="str">
        <f t="shared" si="414"/>
        <v>Distance</v>
      </c>
      <c r="BC481" s="86" t="str">
        <f t="shared" si="415"/>
        <v>&gt;</v>
      </c>
      <c r="BD481" s="86">
        <f t="shared" si="416"/>
        <v>500.308837890625</v>
      </c>
      <c r="BE481" s="86">
        <f t="shared" si="417"/>
        <v>0</v>
      </c>
      <c r="BF481" s="86" t="b">
        <f t="shared" si="418"/>
        <v>0</v>
      </c>
      <c r="BG481" s="86" t="str">
        <f t="shared" si="419"/>
        <v>Distance</v>
      </c>
      <c r="BH481" s="86" t="str">
        <f t="shared" si="420"/>
        <v>&gt;</v>
      </c>
      <c r="BI481" s="86">
        <f t="shared" si="421"/>
        <v>341.0556640625</v>
      </c>
      <c r="BJ481" s="15">
        <f t="shared" si="422"/>
        <v>0</v>
      </c>
      <c r="BK481" s="15" t="str">
        <f t="shared" si="423"/>
        <v>Speed&lt;=22,68212890625 AND Speed&lt;=23,613037109375 AND Speed&lt;=24,882080078125 AND Distance&lt;=579,99755859375 AND Distance&gt;500,308837890625 AND Distance&gt;341,0556640625</v>
      </c>
      <c r="BM481"/>
      <c r="BN481"/>
      <c r="BO481"/>
    </row>
    <row r="482" spans="1:67">
      <c r="A482" s="15">
        <v>479</v>
      </c>
      <c r="B482" s="15">
        <v>-2</v>
      </c>
      <c r="C482" s="15">
        <v>-8192</v>
      </c>
      <c r="D482" s="15">
        <f t="shared" si="371"/>
        <v>-1</v>
      </c>
      <c r="E482" s="15">
        <f t="shared" si="372"/>
        <v>0</v>
      </c>
      <c r="F482" s="15">
        <f t="shared" si="373"/>
        <v>-1</v>
      </c>
      <c r="G482" s="15">
        <v>-1</v>
      </c>
      <c r="H482" s="15">
        <v>-1</v>
      </c>
      <c r="I482" s="15">
        <v>85</v>
      </c>
      <c r="J482" s="15">
        <v>9</v>
      </c>
      <c r="K482" s="15">
        <v>990</v>
      </c>
      <c r="L482" s="15">
        <v>1365</v>
      </c>
      <c r="M482" s="15">
        <f t="shared" si="374"/>
        <v>0.333251953125</v>
      </c>
      <c r="O482" s="86">
        <f t="shared" si="375"/>
        <v>990</v>
      </c>
      <c r="P482" s="86">
        <f t="shared" si="376"/>
        <v>0.333251953125</v>
      </c>
      <c r="Q482" s="86">
        <f t="shared" si="377"/>
        <v>870</v>
      </c>
      <c r="R482" s="86" t="b">
        <f t="shared" si="378"/>
        <v>0</v>
      </c>
      <c r="S482" s="86" t="str">
        <f t="shared" si="379"/>
        <v>Dummy Node</v>
      </c>
      <c r="T482" s="86" t="str">
        <f t="shared" si="380"/>
        <v>N/A</v>
      </c>
      <c r="U482" s="86" t="str">
        <f t="shared" si="381"/>
        <v>N/A</v>
      </c>
      <c r="V482" s="86">
        <f t="shared" si="382"/>
        <v>682</v>
      </c>
      <c r="W482" s="86" t="b">
        <f t="shared" si="383"/>
        <v>0</v>
      </c>
      <c r="X482" s="86" t="str">
        <f t="shared" si="384"/>
        <v>Dummy Node</v>
      </c>
      <c r="Y482" s="86" t="str">
        <f t="shared" si="385"/>
        <v>N/A</v>
      </c>
      <c r="Z482" s="86" t="str">
        <f t="shared" si="386"/>
        <v>N/A</v>
      </c>
      <c r="AA482" s="86">
        <f t="shared" si="387"/>
        <v>461</v>
      </c>
      <c r="AB482" s="86" t="b">
        <f t="shared" si="388"/>
        <v>0</v>
      </c>
      <c r="AC482" s="86" t="str">
        <f t="shared" si="389"/>
        <v>Dummy Node</v>
      </c>
      <c r="AD482" s="86" t="str">
        <f t="shared" si="390"/>
        <v>N/A</v>
      </c>
      <c r="AE482" s="86" t="str">
        <f t="shared" si="391"/>
        <v>N/A</v>
      </c>
      <c r="AF482" s="86">
        <f t="shared" si="392"/>
        <v>113</v>
      </c>
      <c r="AG482" s="86" t="b">
        <f t="shared" si="393"/>
        <v>1</v>
      </c>
      <c r="AH482" s="86" t="str">
        <f t="shared" si="394"/>
        <v>Speed</v>
      </c>
      <c r="AI482" s="86" t="str">
        <f t="shared" si="395"/>
        <v>&lt;=</v>
      </c>
      <c r="AJ482" s="86">
        <f t="shared" si="396"/>
        <v>22.68212890625</v>
      </c>
      <c r="AK482" s="86">
        <f t="shared" si="397"/>
        <v>31</v>
      </c>
      <c r="AL482" s="86" t="b">
        <f t="shared" si="398"/>
        <v>1</v>
      </c>
      <c r="AM482" s="86" t="str">
        <f t="shared" si="399"/>
        <v>Speed</v>
      </c>
      <c r="AN482" s="86" t="str">
        <f t="shared" si="400"/>
        <v>&lt;=</v>
      </c>
      <c r="AO482" s="86">
        <f t="shared" si="401"/>
        <v>23.613037109375</v>
      </c>
      <c r="AP482" s="86">
        <f t="shared" si="402"/>
        <v>29</v>
      </c>
      <c r="AQ482" s="86" t="b">
        <f t="shared" si="403"/>
        <v>1</v>
      </c>
      <c r="AR482" s="86" t="str">
        <f t="shared" si="404"/>
        <v>Speed</v>
      </c>
      <c r="AS482" s="86" t="str">
        <f t="shared" si="405"/>
        <v>&lt;=</v>
      </c>
      <c r="AT482" s="86">
        <f t="shared" si="406"/>
        <v>24.882080078125</v>
      </c>
      <c r="AU482" s="86">
        <f t="shared" si="407"/>
        <v>8</v>
      </c>
      <c r="AV482" s="86" t="b">
        <f t="shared" si="408"/>
        <v>1</v>
      </c>
      <c r="AW482" s="86" t="str">
        <f t="shared" si="409"/>
        <v>Distance</v>
      </c>
      <c r="AX482" s="86" t="str">
        <f t="shared" si="410"/>
        <v>&lt;=</v>
      </c>
      <c r="AY482" s="86">
        <f t="shared" si="411"/>
        <v>579.99755859375</v>
      </c>
      <c r="AZ482" s="86">
        <f t="shared" si="412"/>
        <v>2</v>
      </c>
      <c r="BA482" s="86" t="b">
        <f t="shared" si="413"/>
        <v>0</v>
      </c>
      <c r="BB482" s="86" t="str">
        <f t="shared" si="414"/>
        <v>Distance</v>
      </c>
      <c r="BC482" s="86" t="str">
        <f t="shared" si="415"/>
        <v>&gt;</v>
      </c>
      <c r="BD482" s="86">
        <f t="shared" si="416"/>
        <v>500.308837890625</v>
      </c>
      <c r="BE482" s="86">
        <f t="shared" si="417"/>
        <v>0</v>
      </c>
      <c r="BF482" s="86" t="b">
        <f t="shared" si="418"/>
        <v>0</v>
      </c>
      <c r="BG482" s="86" t="str">
        <f t="shared" si="419"/>
        <v>Distance</v>
      </c>
      <c r="BH482" s="86" t="str">
        <f t="shared" si="420"/>
        <v>&gt;</v>
      </c>
      <c r="BI482" s="86">
        <f t="shared" si="421"/>
        <v>341.0556640625</v>
      </c>
      <c r="BJ482" s="15">
        <f t="shared" si="422"/>
        <v>0</v>
      </c>
      <c r="BK482" s="15" t="str">
        <f t="shared" si="423"/>
        <v>Speed&lt;=22,68212890625 AND Speed&lt;=23,613037109375 AND Speed&lt;=24,882080078125 AND Distance&lt;=579,99755859375 AND Distance&gt;500,308837890625 AND Distance&gt;341,0556640625</v>
      </c>
      <c r="BM482"/>
      <c r="BN482"/>
      <c r="BO482"/>
    </row>
    <row r="483" spans="1:67">
      <c r="A483" s="15">
        <v>480</v>
      </c>
      <c r="B483" s="15">
        <v>-2</v>
      </c>
      <c r="C483" s="15">
        <v>-8192</v>
      </c>
      <c r="D483" s="15">
        <f t="shared" si="371"/>
        <v>-1</v>
      </c>
      <c r="E483" s="15">
        <f t="shared" si="372"/>
        <v>0</v>
      </c>
      <c r="F483" s="15">
        <f t="shared" si="373"/>
        <v>-1</v>
      </c>
      <c r="G483" s="15">
        <v>-1</v>
      </c>
      <c r="H483" s="15">
        <v>-1</v>
      </c>
      <c r="I483" s="15">
        <v>85</v>
      </c>
      <c r="J483" s="15">
        <v>9</v>
      </c>
      <c r="K483" s="15">
        <v>991</v>
      </c>
      <c r="L483" s="15">
        <v>1365</v>
      </c>
      <c r="M483" s="15">
        <f t="shared" si="374"/>
        <v>0.333251953125</v>
      </c>
      <c r="O483" s="86">
        <f t="shared" si="375"/>
        <v>991</v>
      </c>
      <c r="P483" s="86">
        <f t="shared" si="376"/>
        <v>0.333251953125</v>
      </c>
      <c r="Q483" s="86">
        <f t="shared" si="377"/>
        <v>951</v>
      </c>
      <c r="R483" s="86" t="b">
        <f t="shared" si="378"/>
        <v>1</v>
      </c>
      <c r="S483" s="86" t="str">
        <f t="shared" si="379"/>
        <v>Dummy Node</v>
      </c>
      <c r="T483" s="86" t="str">
        <f t="shared" si="380"/>
        <v>N/A</v>
      </c>
      <c r="U483" s="86" t="str">
        <f t="shared" si="381"/>
        <v>N/A</v>
      </c>
      <c r="V483" s="86">
        <f t="shared" si="382"/>
        <v>823</v>
      </c>
      <c r="W483" s="86" t="b">
        <f t="shared" si="383"/>
        <v>1</v>
      </c>
      <c r="X483" s="86" t="str">
        <f t="shared" si="384"/>
        <v>Dummy Node</v>
      </c>
      <c r="Y483" s="86" t="str">
        <f t="shared" si="385"/>
        <v>N/A</v>
      </c>
      <c r="Z483" s="86" t="str">
        <f t="shared" si="386"/>
        <v>N/A</v>
      </c>
      <c r="AA483" s="86">
        <f t="shared" si="387"/>
        <v>647</v>
      </c>
      <c r="AB483" s="86" t="b">
        <f t="shared" si="388"/>
        <v>1</v>
      </c>
      <c r="AC483" s="86" t="str">
        <f t="shared" si="389"/>
        <v>Dummy Node</v>
      </c>
      <c r="AD483" s="86" t="str">
        <f t="shared" si="390"/>
        <v>N/A</v>
      </c>
      <c r="AE483" s="86" t="str">
        <f t="shared" si="391"/>
        <v>N/A</v>
      </c>
      <c r="AF483" s="86">
        <f t="shared" si="392"/>
        <v>404</v>
      </c>
      <c r="AG483" s="86" t="b">
        <f t="shared" si="393"/>
        <v>1</v>
      </c>
      <c r="AH483" s="86" t="str">
        <f t="shared" si="394"/>
        <v>Dummy Node</v>
      </c>
      <c r="AI483" s="86" t="str">
        <f t="shared" si="395"/>
        <v>N/A</v>
      </c>
      <c r="AJ483" s="86" t="str">
        <f t="shared" si="396"/>
        <v>N/A</v>
      </c>
      <c r="AK483" s="86">
        <f t="shared" si="397"/>
        <v>158</v>
      </c>
      <c r="AL483" s="86" t="b">
        <f t="shared" si="398"/>
        <v>0</v>
      </c>
      <c r="AM483" s="86" t="str">
        <f t="shared" si="399"/>
        <v>Distance</v>
      </c>
      <c r="AN483" s="86" t="str">
        <f t="shared" si="400"/>
        <v>&gt;</v>
      </c>
      <c r="AO483" s="86">
        <f t="shared" si="401"/>
        <v>705</v>
      </c>
      <c r="AP483" s="86">
        <f t="shared" si="402"/>
        <v>30</v>
      </c>
      <c r="AQ483" s="86" t="b">
        <f t="shared" si="403"/>
        <v>0</v>
      </c>
      <c r="AR483" s="86" t="str">
        <f t="shared" si="404"/>
        <v>Distance</v>
      </c>
      <c r="AS483" s="86" t="str">
        <f t="shared" si="405"/>
        <v>&gt;</v>
      </c>
      <c r="AT483" s="86">
        <f t="shared" si="406"/>
        <v>660.4921875</v>
      </c>
      <c r="AU483" s="86">
        <f t="shared" si="407"/>
        <v>8</v>
      </c>
      <c r="AV483" s="86" t="b">
        <f t="shared" si="408"/>
        <v>0</v>
      </c>
      <c r="AW483" s="86" t="str">
        <f t="shared" si="409"/>
        <v>Distance</v>
      </c>
      <c r="AX483" s="86" t="str">
        <f t="shared" si="410"/>
        <v>&gt;</v>
      </c>
      <c r="AY483" s="86">
        <f t="shared" si="411"/>
        <v>579.99755859375</v>
      </c>
      <c r="AZ483" s="86">
        <f t="shared" si="412"/>
        <v>2</v>
      </c>
      <c r="BA483" s="86" t="b">
        <f t="shared" si="413"/>
        <v>0</v>
      </c>
      <c r="BB483" s="86" t="str">
        <f t="shared" si="414"/>
        <v>Distance</v>
      </c>
      <c r="BC483" s="86" t="str">
        <f t="shared" si="415"/>
        <v>&gt;</v>
      </c>
      <c r="BD483" s="86">
        <f t="shared" si="416"/>
        <v>500.308837890625</v>
      </c>
      <c r="BE483" s="86">
        <f t="shared" si="417"/>
        <v>0</v>
      </c>
      <c r="BF483" s="86" t="b">
        <f t="shared" si="418"/>
        <v>0</v>
      </c>
      <c r="BG483" s="86" t="str">
        <f t="shared" si="419"/>
        <v>Distance</v>
      </c>
      <c r="BH483" s="86" t="str">
        <f t="shared" si="420"/>
        <v>&gt;</v>
      </c>
      <c r="BI483" s="86">
        <f t="shared" si="421"/>
        <v>341.0556640625</v>
      </c>
      <c r="BJ483" s="15">
        <f t="shared" si="422"/>
        <v>0</v>
      </c>
      <c r="BK483" s="15" t="str">
        <f t="shared" si="423"/>
        <v>Distance&gt;705 AND Distance&gt;660,4921875 AND Distance&gt;579,99755859375 AND Distance&gt;500,308837890625 AND Distance&gt;341,0556640625</v>
      </c>
      <c r="BM483"/>
      <c r="BN483"/>
      <c r="BO483"/>
    </row>
    <row r="484" spans="1:67">
      <c r="A484" s="15">
        <v>481</v>
      </c>
      <c r="B484" s="15">
        <v>-2</v>
      </c>
      <c r="C484" s="15">
        <v>-8192</v>
      </c>
      <c r="D484" s="15">
        <f t="shared" si="371"/>
        <v>-1</v>
      </c>
      <c r="E484" s="15">
        <f t="shared" si="372"/>
        <v>0</v>
      </c>
      <c r="F484" s="15">
        <f t="shared" si="373"/>
        <v>-1</v>
      </c>
      <c r="G484" s="15">
        <v>711</v>
      </c>
      <c r="H484" s="15">
        <v>712</v>
      </c>
      <c r="I484" s="15">
        <v>95</v>
      </c>
      <c r="J484" s="15">
        <v>7</v>
      </c>
      <c r="K484" s="15">
        <v>992</v>
      </c>
      <c r="L484" s="15">
        <v>1365</v>
      </c>
      <c r="M484" s="15">
        <f t="shared" si="374"/>
        <v>0.333251953125</v>
      </c>
      <c r="O484" s="86">
        <f t="shared" si="375"/>
        <v>992</v>
      </c>
      <c r="P484" s="86">
        <f t="shared" si="376"/>
        <v>0.333251953125</v>
      </c>
      <c r="Q484" s="86">
        <f t="shared" si="377"/>
        <v>951</v>
      </c>
      <c r="R484" s="86" t="b">
        <f t="shared" si="378"/>
        <v>0</v>
      </c>
      <c r="S484" s="86" t="str">
        <f t="shared" si="379"/>
        <v>Dummy Node</v>
      </c>
      <c r="T484" s="86" t="str">
        <f t="shared" si="380"/>
        <v>N/A</v>
      </c>
      <c r="U484" s="86" t="str">
        <f t="shared" si="381"/>
        <v>N/A</v>
      </c>
      <c r="V484" s="86">
        <f t="shared" si="382"/>
        <v>823</v>
      </c>
      <c r="W484" s="86" t="b">
        <f t="shared" si="383"/>
        <v>1</v>
      </c>
      <c r="X484" s="86" t="str">
        <f t="shared" si="384"/>
        <v>Dummy Node</v>
      </c>
      <c r="Y484" s="86" t="str">
        <f t="shared" si="385"/>
        <v>N/A</v>
      </c>
      <c r="Z484" s="86" t="str">
        <f t="shared" si="386"/>
        <v>N/A</v>
      </c>
      <c r="AA484" s="86">
        <f t="shared" si="387"/>
        <v>647</v>
      </c>
      <c r="AB484" s="86" t="b">
        <f t="shared" si="388"/>
        <v>1</v>
      </c>
      <c r="AC484" s="86" t="str">
        <f t="shared" si="389"/>
        <v>Dummy Node</v>
      </c>
      <c r="AD484" s="86" t="str">
        <f t="shared" si="390"/>
        <v>N/A</v>
      </c>
      <c r="AE484" s="86" t="str">
        <f t="shared" si="391"/>
        <v>N/A</v>
      </c>
      <c r="AF484" s="86">
        <f t="shared" si="392"/>
        <v>404</v>
      </c>
      <c r="AG484" s="86" t="b">
        <f t="shared" si="393"/>
        <v>1</v>
      </c>
      <c r="AH484" s="86" t="str">
        <f t="shared" si="394"/>
        <v>Dummy Node</v>
      </c>
      <c r="AI484" s="86" t="str">
        <f t="shared" si="395"/>
        <v>N/A</v>
      </c>
      <c r="AJ484" s="86" t="str">
        <f t="shared" si="396"/>
        <v>N/A</v>
      </c>
      <c r="AK484" s="86">
        <f t="shared" si="397"/>
        <v>158</v>
      </c>
      <c r="AL484" s="86" t="b">
        <f t="shared" si="398"/>
        <v>0</v>
      </c>
      <c r="AM484" s="86" t="str">
        <f t="shared" si="399"/>
        <v>Distance</v>
      </c>
      <c r="AN484" s="86" t="str">
        <f t="shared" si="400"/>
        <v>&gt;</v>
      </c>
      <c r="AO484" s="86">
        <f t="shared" si="401"/>
        <v>705</v>
      </c>
      <c r="AP484" s="86">
        <f t="shared" si="402"/>
        <v>30</v>
      </c>
      <c r="AQ484" s="86" t="b">
        <f t="shared" si="403"/>
        <v>0</v>
      </c>
      <c r="AR484" s="86" t="str">
        <f t="shared" si="404"/>
        <v>Distance</v>
      </c>
      <c r="AS484" s="86" t="str">
        <f t="shared" si="405"/>
        <v>&gt;</v>
      </c>
      <c r="AT484" s="86">
        <f t="shared" si="406"/>
        <v>660.4921875</v>
      </c>
      <c r="AU484" s="86">
        <f t="shared" si="407"/>
        <v>8</v>
      </c>
      <c r="AV484" s="86" t="b">
        <f t="shared" si="408"/>
        <v>0</v>
      </c>
      <c r="AW484" s="86" t="str">
        <f t="shared" si="409"/>
        <v>Distance</v>
      </c>
      <c r="AX484" s="86" t="str">
        <f t="shared" si="410"/>
        <v>&gt;</v>
      </c>
      <c r="AY484" s="86">
        <f t="shared" si="411"/>
        <v>579.99755859375</v>
      </c>
      <c r="AZ484" s="86">
        <f t="shared" si="412"/>
        <v>2</v>
      </c>
      <c r="BA484" s="86" t="b">
        <f t="shared" si="413"/>
        <v>0</v>
      </c>
      <c r="BB484" s="86" t="str">
        <f t="shared" si="414"/>
        <v>Distance</v>
      </c>
      <c r="BC484" s="86" t="str">
        <f t="shared" si="415"/>
        <v>&gt;</v>
      </c>
      <c r="BD484" s="86">
        <f t="shared" si="416"/>
        <v>500.308837890625</v>
      </c>
      <c r="BE484" s="86">
        <f t="shared" si="417"/>
        <v>0</v>
      </c>
      <c r="BF484" s="86" t="b">
        <f t="shared" si="418"/>
        <v>0</v>
      </c>
      <c r="BG484" s="86" t="str">
        <f t="shared" si="419"/>
        <v>Distance</v>
      </c>
      <c r="BH484" s="86" t="str">
        <f t="shared" si="420"/>
        <v>&gt;</v>
      </c>
      <c r="BI484" s="86">
        <f t="shared" si="421"/>
        <v>341.0556640625</v>
      </c>
      <c r="BJ484" s="15">
        <f t="shared" si="422"/>
        <v>0</v>
      </c>
      <c r="BK484" s="15" t="str">
        <f t="shared" si="423"/>
        <v>Distance&gt;705 AND Distance&gt;660,4921875 AND Distance&gt;579,99755859375 AND Distance&gt;500,308837890625 AND Distance&gt;341,0556640625</v>
      </c>
      <c r="BM484"/>
      <c r="BN484"/>
      <c r="BO484"/>
    </row>
    <row r="485" spans="1:67">
      <c r="A485" s="15">
        <v>482</v>
      </c>
      <c r="B485" s="15">
        <v>-2</v>
      </c>
      <c r="C485" s="15">
        <v>-8192</v>
      </c>
      <c r="D485" s="15">
        <f t="shared" si="371"/>
        <v>-1</v>
      </c>
      <c r="E485" s="15">
        <f t="shared" si="372"/>
        <v>0</v>
      </c>
      <c r="F485" s="15">
        <f t="shared" si="373"/>
        <v>-1</v>
      </c>
      <c r="G485" s="15">
        <v>713</v>
      </c>
      <c r="H485" s="15">
        <v>714</v>
      </c>
      <c r="I485" s="15">
        <v>95</v>
      </c>
      <c r="J485" s="15">
        <v>7</v>
      </c>
      <c r="K485" s="15">
        <v>993</v>
      </c>
      <c r="L485" s="15">
        <v>1365</v>
      </c>
      <c r="M485" s="15">
        <f t="shared" si="374"/>
        <v>0.333251953125</v>
      </c>
      <c r="O485" s="86">
        <f t="shared" si="375"/>
        <v>993</v>
      </c>
      <c r="P485" s="86">
        <f t="shared" si="376"/>
        <v>0.333251953125</v>
      </c>
      <c r="Q485" s="86">
        <f t="shared" si="377"/>
        <v>952</v>
      </c>
      <c r="R485" s="86" t="b">
        <f t="shared" si="378"/>
        <v>1</v>
      </c>
      <c r="S485" s="86" t="str">
        <f t="shared" si="379"/>
        <v>Dummy Node</v>
      </c>
      <c r="T485" s="86" t="str">
        <f t="shared" si="380"/>
        <v>N/A</v>
      </c>
      <c r="U485" s="86" t="str">
        <f t="shared" si="381"/>
        <v>N/A</v>
      </c>
      <c r="V485" s="86">
        <f t="shared" si="382"/>
        <v>823</v>
      </c>
      <c r="W485" s="86" t="b">
        <f t="shared" si="383"/>
        <v>0</v>
      </c>
      <c r="X485" s="86" t="str">
        <f t="shared" si="384"/>
        <v>Dummy Node</v>
      </c>
      <c r="Y485" s="86" t="str">
        <f t="shared" si="385"/>
        <v>N/A</v>
      </c>
      <c r="Z485" s="86" t="str">
        <f t="shared" si="386"/>
        <v>N/A</v>
      </c>
      <c r="AA485" s="86">
        <f t="shared" si="387"/>
        <v>647</v>
      </c>
      <c r="AB485" s="86" t="b">
        <f t="shared" si="388"/>
        <v>1</v>
      </c>
      <c r="AC485" s="86" t="str">
        <f t="shared" si="389"/>
        <v>Dummy Node</v>
      </c>
      <c r="AD485" s="86" t="str">
        <f t="shared" si="390"/>
        <v>N/A</v>
      </c>
      <c r="AE485" s="86" t="str">
        <f t="shared" si="391"/>
        <v>N/A</v>
      </c>
      <c r="AF485" s="86">
        <f t="shared" si="392"/>
        <v>404</v>
      </c>
      <c r="AG485" s="86" t="b">
        <f t="shared" si="393"/>
        <v>1</v>
      </c>
      <c r="AH485" s="86" t="str">
        <f t="shared" si="394"/>
        <v>Dummy Node</v>
      </c>
      <c r="AI485" s="86" t="str">
        <f t="shared" si="395"/>
        <v>N/A</v>
      </c>
      <c r="AJ485" s="86" t="str">
        <f t="shared" si="396"/>
        <v>N/A</v>
      </c>
      <c r="AK485" s="86">
        <f t="shared" si="397"/>
        <v>158</v>
      </c>
      <c r="AL485" s="86" t="b">
        <f t="shared" si="398"/>
        <v>0</v>
      </c>
      <c r="AM485" s="86" t="str">
        <f t="shared" si="399"/>
        <v>Distance</v>
      </c>
      <c r="AN485" s="86" t="str">
        <f t="shared" si="400"/>
        <v>&gt;</v>
      </c>
      <c r="AO485" s="86">
        <f t="shared" si="401"/>
        <v>705</v>
      </c>
      <c r="AP485" s="86">
        <f t="shared" si="402"/>
        <v>30</v>
      </c>
      <c r="AQ485" s="86" t="b">
        <f t="shared" si="403"/>
        <v>0</v>
      </c>
      <c r="AR485" s="86" t="str">
        <f t="shared" si="404"/>
        <v>Distance</v>
      </c>
      <c r="AS485" s="86" t="str">
        <f t="shared" si="405"/>
        <v>&gt;</v>
      </c>
      <c r="AT485" s="86">
        <f t="shared" si="406"/>
        <v>660.4921875</v>
      </c>
      <c r="AU485" s="86">
        <f t="shared" si="407"/>
        <v>8</v>
      </c>
      <c r="AV485" s="86" t="b">
        <f t="shared" si="408"/>
        <v>0</v>
      </c>
      <c r="AW485" s="86" t="str">
        <f t="shared" si="409"/>
        <v>Distance</v>
      </c>
      <c r="AX485" s="86" t="str">
        <f t="shared" si="410"/>
        <v>&gt;</v>
      </c>
      <c r="AY485" s="86">
        <f t="shared" si="411"/>
        <v>579.99755859375</v>
      </c>
      <c r="AZ485" s="86">
        <f t="shared" si="412"/>
        <v>2</v>
      </c>
      <c r="BA485" s="86" t="b">
        <f t="shared" si="413"/>
        <v>0</v>
      </c>
      <c r="BB485" s="86" t="str">
        <f t="shared" si="414"/>
        <v>Distance</v>
      </c>
      <c r="BC485" s="86" t="str">
        <f t="shared" si="415"/>
        <v>&gt;</v>
      </c>
      <c r="BD485" s="86">
        <f t="shared" si="416"/>
        <v>500.308837890625</v>
      </c>
      <c r="BE485" s="86">
        <f t="shared" si="417"/>
        <v>0</v>
      </c>
      <c r="BF485" s="86" t="b">
        <f t="shared" si="418"/>
        <v>0</v>
      </c>
      <c r="BG485" s="86" t="str">
        <f t="shared" si="419"/>
        <v>Distance</v>
      </c>
      <c r="BH485" s="86" t="str">
        <f t="shared" si="420"/>
        <v>&gt;</v>
      </c>
      <c r="BI485" s="86">
        <f t="shared" si="421"/>
        <v>341.0556640625</v>
      </c>
      <c r="BJ485" s="15">
        <f t="shared" si="422"/>
        <v>0</v>
      </c>
      <c r="BK485" s="15" t="str">
        <f t="shared" si="423"/>
        <v>Distance&gt;705 AND Distance&gt;660,4921875 AND Distance&gt;579,99755859375 AND Distance&gt;500,308837890625 AND Distance&gt;341,0556640625</v>
      </c>
      <c r="BM485"/>
      <c r="BN485"/>
      <c r="BO485"/>
    </row>
    <row r="486" spans="1:67">
      <c r="A486" s="15">
        <v>483</v>
      </c>
      <c r="B486" s="15">
        <v>-2</v>
      </c>
      <c r="C486" s="15">
        <v>-8192</v>
      </c>
      <c r="D486" s="15">
        <f t="shared" si="371"/>
        <v>-1</v>
      </c>
      <c r="E486" s="15">
        <f t="shared" si="372"/>
        <v>0</v>
      </c>
      <c r="F486" s="15">
        <f t="shared" si="373"/>
        <v>-1</v>
      </c>
      <c r="G486" s="15">
        <v>-1</v>
      </c>
      <c r="H486" s="15">
        <v>-1</v>
      </c>
      <c r="I486" s="15">
        <v>107</v>
      </c>
      <c r="J486" s="15">
        <v>9</v>
      </c>
      <c r="K486" s="15">
        <v>994</v>
      </c>
      <c r="L486" s="15">
        <v>1365</v>
      </c>
      <c r="M486" s="15">
        <f t="shared" si="374"/>
        <v>0.333251953125</v>
      </c>
      <c r="O486" s="86">
        <f t="shared" si="375"/>
        <v>994</v>
      </c>
      <c r="P486" s="86">
        <f t="shared" si="376"/>
        <v>0.333251953125</v>
      </c>
      <c r="Q486" s="86">
        <f t="shared" si="377"/>
        <v>952</v>
      </c>
      <c r="R486" s="86" t="b">
        <f t="shared" si="378"/>
        <v>0</v>
      </c>
      <c r="S486" s="86" t="str">
        <f t="shared" si="379"/>
        <v>Dummy Node</v>
      </c>
      <c r="T486" s="86" t="str">
        <f t="shared" si="380"/>
        <v>N/A</v>
      </c>
      <c r="U486" s="86" t="str">
        <f t="shared" si="381"/>
        <v>N/A</v>
      </c>
      <c r="V486" s="86">
        <f t="shared" si="382"/>
        <v>823</v>
      </c>
      <c r="W486" s="86" t="b">
        <f t="shared" si="383"/>
        <v>0</v>
      </c>
      <c r="X486" s="86" t="str">
        <f t="shared" si="384"/>
        <v>Dummy Node</v>
      </c>
      <c r="Y486" s="86" t="str">
        <f t="shared" si="385"/>
        <v>N/A</v>
      </c>
      <c r="Z486" s="86" t="str">
        <f t="shared" si="386"/>
        <v>N/A</v>
      </c>
      <c r="AA486" s="86">
        <f t="shared" si="387"/>
        <v>647</v>
      </c>
      <c r="AB486" s="86" t="b">
        <f t="shared" si="388"/>
        <v>1</v>
      </c>
      <c r="AC486" s="86" t="str">
        <f t="shared" si="389"/>
        <v>Dummy Node</v>
      </c>
      <c r="AD486" s="86" t="str">
        <f t="shared" si="390"/>
        <v>N/A</v>
      </c>
      <c r="AE486" s="86" t="str">
        <f t="shared" si="391"/>
        <v>N/A</v>
      </c>
      <c r="AF486" s="86">
        <f t="shared" si="392"/>
        <v>404</v>
      </c>
      <c r="AG486" s="86" t="b">
        <f t="shared" si="393"/>
        <v>1</v>
      </c>
      <c r="AH486" s="86" t="str">
        <f t="shared" si="394"/>
        <v>Dummy Node</v>
      </c>
      <c r="AI486" s="86" t="str">
        <f t="shared" si="395"/>
        <v>N/A</v>
      </c>
      <c r="AJ486" s="86" t="str">
        <f t="shared" si="396"/>
        <v>N/A</v>
      </c>
      <c r="AK486" s="86">
        <f t="shared" si="397"/>
        <v>158</v>
      </c>
      <c r="AL486" s="86" t="b">
        <f t="shared" si="398"/>
        <v>0</v>
      </c>
      <c r="AM486" s="86" t="str">
        <f t="shared" si="399"/>
        <v>Distance</v>
      </c>
      <c r="AN486" s="86" t="str">
        <f t="shared" si="400"/>
        <v>&gt;</v>
      </c>
      <c r="AO486" s="86">
        <f t="shared" si="401"/>
        <v>705</v>
      </c>
      <c r="AP486" s="86">
        <f t="shared" si="402"/>
        <v>30</v>
      </c>
      <c r="AQ486" s="86" t="b">
        <f t="shared" si="403"/>
        <v>0</v>
      </c>
      <c r="AR486" s="86" t="str">
        <f t="shared" si="404"/>
        <v>Distance</v>
      </c>
      <c r="AS486" s="86" t="str">
        <f t="shared" si="405"/>
        <v>&gt;</v>
      </c>
      <c r="AT486" s="86">
        <f t="shared" si="406"/>
        <v>660.4921875</v>
      </c>
      <c r="AU486" s="86">
        <f t="shared" si="407"/>
        <v>8</v>
      </c>
      <c r="AV486" s="86" t="b">
        <f t="shared" si="408"/>
        <v>0</v>
      </c>
      <c r="AW486" s="86" t="str">
        <f t="shared" si="409"/>
        <v>Distance</v>
      </c>
      <c r="AX486" s="86" t="str">
        <f t="shared" si="410"/>
        <v>&gt;</v>
      </c>
      <c r="AY486" s="86">
        <f t="shared" si="411"/>
        <v>579.99755859375</v>
      </c>
      <c r="AZ486" s="86">
        <f t="shared" si="412"/>
        <v>2</v>
      </c>
      <c r="BA486" s="86" t="b">
        <f t="shared" si="413"/>
        <v>0</v>
      </c>
      <c r="BB486" s="86" t="str">
        <f t="shared" si="414"/>
        <v>Distance</v>
      </c>
      <c r="BC486" s="86" t="str">
        <f t="shared" si="415"/>
        <v>&gt;</v>
      </c>
      <c r="BD486" s="86">
        <f t="shared" si="416"/>
        <v>500.308837890625</v>
      </c>
      <c r="BE486" s="86">
        <f t="shared" si="417"/>
        <v>0</v>
      </c>
      <c r="BF486" s="86" t="b">
        <f t="shared" si="418"/>
        <v>0</v>
      </c>
      <c r="BG486" s="86" t="str">
        <f t="shared" si="419"/>
        <v>Distance</v>
      </c>
      <c r="BH486" s="86" t="str">
        <f t="shared" si="420"/>
        <v>&gt;</v>
      </c>
      <c r="BI486" s="86">
        <f t="shared" si="421"/>
        <v>341.0556640625</v>
      </c>
      <c r="BJ486" s="15">
        <f t="shared" si="422"/>
        <v>0</v>
      </c>
      <c r="BK486" s="15" t="str">
        <f t="shared" si="423"/>
        <v>Distance&gt;705 AND Distance&gt;660,4921875 AND Distance&gt;579,99755859375 AND Distance&gt;500,308837890625 AND Distance&gt;341,0556640625</v>
      </c>
      <c r="BM486"/>
      <c r="BN486"/>
      <c r="BO486"/>
    </row>
    <row r="487" spans="1:67">
      <c r="A487" s="15">
        <v>484</v>
      </c>
      <c r="B487" s="15">
        <v>-2</v>
      </c>
      <c r="C487" s="15">
        <v>-8192</v>
      </c>
      <c r="D487" s="15">
        <f t="shared" si="371"/>
        <v>-1</v>
      </c>
      <c r="E487" s="15">
        <f t="shared" si="372"/>
        <v>0</v>
      </c>
      <c r="F487" s="15">
        <f t="shared" si="373"/>
        <v>-1</v>
      </c>
      <c r="G487" s="15">
        <v>-1</v>
      </c>
      <c r="H487" s="15">
        <v>-1</v>
      </c>
      <c r="I487" s="15">
        <v>107</v>
      </c>
      <c r="J487" s="15">
        <v>9</v>
      </c>
      <c r="K487" s="15">
        <v>995</v>
      </c>
      <c r="L487" s="15">
        <v>1365</v>
      </c>
      <c r="M487" s="15">
        <f t="shared" si="374"/>
        <v>0.333251953125</v>
      </c>
      <c r="O487" s="86">
        <f t="shared" si="375"/>
        <v>995</v>
      </c>
      <c r="P487" s="86">
        <f t="shared" si="376"/>
        <v>0.333251953125</v>
      </c>
      <c r="Q487" s="86">
        <f t="shared" si="377"/>
        <v>953</v>
      </c>
      <c r="R487" s="86" t="b">
        <f t="shared" si="378"/>
        <v>1</v>
      </c>
      <c r="S487" s="86" t="str">
        <f t="shared" si="379"/>
        <v>Dummy Node</v>
      </c>
      <c r="T487" s="86" t="str">
        <f t="shared" si="380"/>
        <v>N/A</v>
      </c>
      <c r="U487" s="86" t="str">
        <f t="shared" si="381"/>
        <v>N/A</v>
      </c>
      <c r="V487" s="86">
        <f t="shared" si="382"/>
        <v>824</v>
      </c>
      <c r="W487" s="86" t="b">
        <f t="shared" si="383"/>
        <v>1</v>
      </c>
      <c r="X487" s="86" t="str">
        <f t="shared" si="384"/>
        <v>Dummy Node</v>
      </c>
      <c r="Y487" s="86" t="str">
        <f t="shared" si="385"/>
        <v>N/A</v>
      </c>
      <c r="Z487" s="86" t="str">
        <f t="shared" si="386"/>
        <v>N/A</v>
      </c>
      <c r="AA487" s="86">
        <f t="shared" si="387"/>
        <v>647</v>
      </c>
      <c r="AB487" s="86" t="b">
        <f t="shared" si="388"/>
        <v>0</v>
      </c>
      <c r="AC487" s="86" t="str">
        <f t="shared" si="389"/>
        <v>Dummy Node</v>
      </c>
      <c r="AD487" s="86" t="str">
        <f t="shared" si="390"/>
        <v>N/A</v>
      </c>
      <c r="AE487" s="86" t="str">
        <f t="shared" si="391"/>
        <v>N/A</v>
      </c>
      <c r="AF487" s="86">
        <f t="shared" si="392"/>
        <v>404</v>
      </c>
      <c r="AG487" s="86" t="b">
        <f t="shared" si="393"/>
        <v>1</v>
      </c>
      <c r="AH487" s="86" t="str">
        <f t="shared" si="394"/>
        <v>Dummy Node</v>
      </c>
      <c r="AI487" s="86" t="str">
        <f t="shared" si="395"/>
        <v>N/A</v>
      </c>
      <c r="AJ487" s="86" t="str">
        <f t="shared" si="396"/>
        <v>N/A</v>
      </c>
      <c r="AK487" s="86">
        <f t="shared" si="397"/>
        <v>158</v>
      </c>
      <c r="AL487" s="86" t="b">
        <f t="shared" si="398"/>
        <v>0</v>
      </c>
      <c r="AM487" s="86" t="str">
        <f t="shared" si="399"/>
        <v>Distance</v>
      </c>
      <c r="AN487" s="86" t="str">
        <f t="shared" si="400"/>
        <v>&gt;</v>
      </c>
      <c r="AO487" s="86">
        <f t="shared" si="401"/>
        <v>705</v>
      </c>
      <c r="AP487" s="86">
        <f t="shared" si="402"/>
        <v>30</v>
      </c>
      <c r="AQ487" s="86" t="b">
        <f t="shared" si="403"/>
        <v>0</v>
      </c>
      <c r="AR487" s="86" t="str">
        <f t="shared" si="404"/>
        <v>Distance</v>
      </c>
      <c r="AS487" s="86" t="str">
        <f t="shared" si="405"/>
        <v>&gt;</v>
      </c>
      <c r="AT487" s="86">
        <f t="shared" si="406"/>
        <v>660.4921875</v>
      </c>
      <c r="AU487" s="86">
        <f t="shared" si="407"/>
        <v>8</v>
      </c>
      <c r="AV487" s="86" t="b">
        <f t="shared" si="408"/>
        <v>0</v>
      </c>
      <c r="AW487" s="86" t="str">
        <f t="shared" si="409"/>
        <v>Distance</v>
      </c>
      <c r="AX487" s="86" t="str">
        <f t="shared" si="410"/>
        <v>&gt;</v>
      </c>
      <c r="AY487" s="86">
        <f t="shared" si="411"/>
        <v>579.99755859375</v>
      </c>
      <c r="AZ487" s="86">
        <f t="shared" si="412"/>
        <v>2</v>
      </c>
      <c r="BA487" s="86" t="b">
        <f t="shared" si="413"/>
        <v>0</v>
      </c>
      <c r="BB487" s="86" t="str">
        <f t="shared" si="414"/>
        <v>Distance</v>
      </c>
      <c r="BC487" s="86" t="str">
        <f t="shared" si="415"/>
        <v>&gt;</v>
      </c>
      <c r="BD487" s="86">
        <f t="shared" si="416"/>
        <v>500.308837890625</v>
      </c>
      <c r="BE487" s="86">
        <f t="shared" si="417"/>
        <v>0</v>
      </c>
      <c r="BF487" s="86" t="b">
        <f t="shared" si="418"/>
        <v>0</v>
      </c>
      <c r="BG487" s="86" t="str">
        <f t="shared" si="419"/>
        <v>Distance</v>
      </c>
      <c r="BH487" s="86" t="str">
        <f t="shared" si="420"/>
        <v>&gt;</v>
      </c>
      <c r="BI487" s="86">
        <f t="shared" si="421"/>
        <v>341.0556640625</v>
      </c>
      <c r="BJ487" s="15">
        <f t="shared" si="422"/>
        <v>0</v>
      </c>
      <c r="BK487" s="15" t="str">
        <f t="shared" si="423"/>
        <v>Distance&gt;705 AND Distance&gt;660,4921875 AND Distance&gt;579,99755859375 AND Distance&gt;500,308837890625 AND Distance&gt;341,0556640625</v>
      </c>
      <c r="BM487"/>
      <c r="BN487"/>
      <c r="BO487"/>
    </row>
    <row r="488" spans="1:67">
      <c r="A488" s="15">
        <v>485</v>
      </c>
      <c r="B488" s="15">
        <v>-2</v>
      </c>
      <c r="C488" s="15">
        <v>-8192</v>
      </c>
      <c r="D488" s="15">
        <f t="shared" si="371"/>
        <v>-1</v>
      </c>
      <c r="E488" s="15">
        <f t="shared" si="372"/>
        <v>0</v>
      </c>
      <c r="F488" s="15">
        <f t="shared" si="373"/>
        <v>-1</v>
      </c>
      <c r="G488" s="15">
        <v>715</v>
      </c>
      <c r="H488" s="15">
        <v>716</v>
      </c>
      <c r="I488" s="15">
        <v>116</v>
      </c>
      <c r="J488" s="15">
        <v>7</v>
      </c>
      <c r="K488" s="15">
        <v>996</v>
      </c>
      <c r="L488" s="15">
        <v>1365</v>
      </c>
      <c r="M488" s="15">
        <f t="shared" si="374"/>
        <v>0.333251953125</v>
      </c>
      <c r="O488" s="86">
        <f t="shared" si="375"/>
        <v>996</v>
      </c>
      <c r="P488" s="86">
        <f t="shared" si="376"/>
        <v>0.333251953125</v>
      </c>
      <c r="Q488" s="86">
        <f t="shared" si="377"/>
        <v>953</v>
      </c>
      <c r="R488" s="86" t="b">
        <f t="shared" si="378"/>
        <v>0</v>
      </c>
      <c r="S488" s="86" t="str">
        <f t="shared" si="379"/>
        <v>Dummy Node</v>
      </c>
      <c r="T488" s="86" t="str">
        <f t="shared" si="380"/>
        <v>N/A</v>
      </c>
      <c r="U488" s="86" t="str">
        <f t="shared" si="381"/>
        <v>N/A</v>
      </c>
      <c r="V488" s="86">
        <f t="shared" si="382"/>
        <v>824</v>
      </c>
      <c r="W488" s="86" t="b">
        <f t="shared" si="383"/>
        <v>1</v>
      </c>
      <c r="X488" s="86" t="str">
        <f t="shared" si="384"/>
        <v>Dummy Node</v>
      </c>
      <c r="Y488" s="86" t="str">
        <f t="shared" si="385"/>
        <v>N/A</v>
      </c>
      <c r="Z488" s="86" t="str">
        <f t="shared" si="386"/>
        <v>N/A</v>
      </c>
      <c r="AA488" s="86">
        <f t="shared" si="387"/>
        <v>647</v>
      </c>
      <c r="AB488" s="86" t="b">
        <f t="shared" si="388"/>
        <v>0</v>
      </c>
      <c r="AC488" s="86" t="str">
        <f t="shared" si="389"/>
        <v>Dummy Node</v>
      </c>
      <c r="AD488" s="86" t="str">
        <f t="shared" si="390"/>
        <v>N/A</v>
      </c>
      <c r="AE488" s="86" t="str">
        <f t="shared" si="391"/>
        <v>N/A</v>
      </c>
      <c r="AF488" s="86">
        <f t="shared" si="392"/>
        <v>404</v>
      </c>
      <c r="AG488" s="86" t="b">
        <f t="shared" si="393"/>
        <v>1</v>
      </c>
      <c r="AH488" s="86" t="str">
        <f t="shared" si="394"/>
        <v>Dummy Node</v>
      </c>
      <c r="AI488" s="86" t="str">
        <f t="shared" si="395"/>
        <v>N/A</v>
      </c>
      <c r="AJ488" s="86" t="str">
        <f t="shared" si="396"/>
        <v>N/A</v>
      </c>
      <c r="AK488" s="86">
        <f t="shared" si="397"/>
        <v>158</v>
      </c>
      <c r="AL488" s="86" t="b">
        <f t="shared" si="398"/>
        <v>0</v>
      </c>
      <c r="AM488" s="86" t="str">
        <f t="shared" si="399"/>
        <v>Distance</v>
      </c>
      <c r="AN488" s="86" t="str">
        <f t="shared" si="400"/>
        <v>&gt;</v>
      </c>
      <c r="AO488" s="86">
        <f t="shared" si="401"/>
        <v>705</v>
      </c>
      <c r="AP488" s="86">
        <f t="shared" si="402"/>
        <v>30</v>
      </c>
      <c r="AQ488" s="86" t="b">
        <f t="shared" si="403"/>
        <v>0</v>
      </c>
      <c r="AR488" s="86" t="str">
        <f t="shared" si="404"/>
        <v>Distance</v>
      </c>
      <c r="AS488" s="86" t="str">
        <f t="shared" si="405"/>
        <v>&gt;</v>
      </c>
      <c r="AT488" s="86">
        <f t="shared" si="406"/>
        <v>660.4921875</v>
      </c>
      <c r="AU488" s="86">
        <f t="shared" si="407"/>
        <v>8</v>
      </c>
      <c r="AV488" s="86" t="b">
        <f t="shared" si="408"/>
        <v>0</v>
      </c>
      <c r="AW488" s="86" t="str">
        <f t="shared" si="409"/>
        <v>Distance</v>
      </c>
      <c r="AX488" s="86" t="str">
        <f t="shared" si="410"/>
        <v>&gt;</v>
      </c>
      <c r="AY488" s="86">
        <f t="shared" si="411"/>
        <v>579.99755859375</v>
      </c>
      <c r="AZ488" s="86">
        <f t="shared" si="412"/>
        <v>2</v>
      </c>
      <c r="BA488" s="86" t="b">
        <f t="shared" si="413"/>
        <v>0</v>
      </c>
      <c r="BB488" s="86" t="str">
        <f t="shared" si="414"/>
        <v>Distance</v>
      </c>
      <c r="BC488" s="86" t="str">
        <f t="shared" si="415"/>
        <v>&gt;</v>
      </c>
      <c r="BD488" s="86">
        <f t="shared" si="416"/>
        <v>500.308837890625</v>
      </c>
      <c r="BE488" s="86">
        <f t="shared" si="417"/>
        <v>0</v>
      </c>
      <c r="BF488" s="86" t="b">
        <f t="shared" si="418"/>
        <v>0</v>
      </c>
      <c r="BG488" s="86" t="str">
        <f t="shared" si="419"/>
        <v>Distance</v>
      </c>
      <c r="BH488" s="86" t="str">
        <f t="shared" si="420"/>
        <v>&gt;</v>
      </c>
      <c r="BI488" s="86">
        <f t="shared" si="421"/>
        <v>341.0556640625</v>
      </c>
      <c r="BJ488" s="15">
        <f t="shared" si="422"/>
        <v>0</v>
      </c>
      <c r="BK488" s="15" t="str">
        <f t="shared" si="423"/>
        <v>Distance&gt;705 AND Distance&gt;660,4921875 AND Distance&gt;579,99755859375 AND Distance&gt;500,308837890625 AND Distance&gt;341,0556640625</v>
      </c>
      <c r="BM488"/>
      <c r="BN488"/>
      <c r="BO488"/>
    </row>
    <row r="489" spans="1:67">
      <c r="A489" s="15">
        <v>486</v>
      </c>
      <c r="B489" s="15">
        <v>-2</v>
      </c>
      <c r="C489" s="15">
        <v>-8192</v>
      </c>
      <c r="D489" s="15">
        <f t="shared" si="371"/>
        <v>-1</v>
      </c>
      <c r="E489" s="15">
        <f t="shared" si="372"/>
        <v>0</v>
      </c>
      <c r="F489" s="15">
        <f t="shared" si="373"/>
        <v>-1</v>
      </c>
      <c r="G489" s="15">
        <v>717</v>
      </c>
      <c r="H489" s="15">
        <v>718</v>
      </c>
      <c r="I489" s="15">
        <v>116</v>
      </c>
      <c r="J489" s="15">
        <v>7</v>
      </c>
      <c r="K489" s="15">
        <v>997</v>
      </c>
      <c r="L489" s="15">
        <v>1365</v>
      </c>
      <c r="M489" s="15">
        <f t="shared" si="374"/>
        <v>0.333251953125</v>
      </c>
      <c r="O489" s="86">
        <f t="shared" si="375"/>
        <v>997</v>
      </c>
      <c r="P489" s="86">
        <f t="shared" si="376"/>
        <v>0.333251953125</v>
      </c>
      <c r="Q489" s="86">
        <f t="shared" si="377"/>
        <v>954</v>
      </c>
      <c r="R489" s="86" t="b">
        <f t="shared" si="378"/>
        <v>1</v>
      </c>
      <c r="S489" s="86" t="str">
        <f t="shared" si="379"/>
        <v>Dummy Node</v>
      </c>
      <c r="T489" s="86" t="str">
        <f t="shared" si="380"/>
        <v>N/A</v>
      </c>
      <c r="U489" s="86" t="str">
        <f t="shared" si="381"/>
        <v>N/A</v>
      </c>
      <c r="V489" s="86">
        <f t="shared" si="382"/>
        <v>824</v>
      </c>
      <c r="W489" s="86" t="b">
        <f t="shared" si="383"/>
        <v>0</v>
      </c>
      <c r="X489" s="86" t="str">
        <f t="shared" si="384"/>
        <v>Dummy Node</v>
      </c>
      <c r="Y489" s="86" t="str">
        <f t="shared" si="385"/>
        <v>N/A</v>
      </c>
      <c r="Z489" s="86" t="str">
        <f t="shared" si="386"/>
        <v>N/A</v>
      </c>
      <c r="AA489" s="86">
        <f t="shared" si="387"/>
        <v>647</v>
      </c>
      <c r="AB489" s="86" t="b">
        <f t="shared" si="388"/>
        <v>0</v>
      </c>
      <c r="AC489" s="86" t="str">
        <f t="shared" si="389"/>
        <v>Dummy Node</v>
      </c>
      <c r="AD489" s="86" t="str">
        <f t="shared" si="390"/>
        <v>N/A</v>
      </c>
      <c r="AE489" s="86" t="str">
        <f t="shared" si="391"/>
        <v>N/A</v>
      </c>
      <c r="AF489" s="86">
        <f t="shared" si="392"/>
        <v>404</v>
      </c>
      <c r="AG489" s="86" t="b">
        <f t="shared" si="393"/>
        <v>1</v>
      </c>
      <c r="AH489" s="86" t="str">
        <f t="shared" si="394"/>
        <v>Dummy Node</v>
      </c>
      <c r="AI489" s="86" t="str">
        <f t="shared" si="395"/>
        <v>N/A</v>
      </c>
      <c r="AJ489" s="86" t="str">
        <f t="shared" si="396"/>
        <v>N/A</v>
      </c>
      <c r="AK489" s="86">
        <f t="shared" si="397"/>
        <v>158</v>
      </c>
      <c r="AL489" s="86" t="b">
        <f t="shared" si="398"/>
        <v>0</v>
      </c>
      <c r="AM489" s="86" t="str">
        <f t="shared" si="399"/>
        <v>Distance</v>
      </c>
      <c r="AN489" s="86" t="str">
        <f t="shared" si="400"/>
        <v>&gt;</v>
      </c>
      <c r="AO489" s="86">
        <f t="shared" si="401"/>
        <v>705</v>
      </c>
      <c r="AP489" s="86">
        <f t="shared" si="402"/>
        <v>30</v>
      </c>
      <c r="AQ489" s="86" t="b">
        <f t="shared" si="403"/>
        <v>0</v>
      </c>
      <c r="AR489" s="86" t="str">
        <f t="shared" si="404"/>
        <v>Distance</v>
      </c>
      <c r="AS489" s="86" t="str">
        <f t="shared" si="405"/>
        <v>&gt;</v>
      </c>
      <c r="AT489" s="86">
        <f t="shared" si="406"/>
        <v>660.4921875</v>
      </c>
      <c r="AU489" s="86">
        <f t="shared" si="407"/>
        <v>8</v>
      </c>
      <c r="AV489" s="86" t="b">
        <f t="shared" si="408"/>
        <v>0</v>
      </c>
      <c r="AW489" s="86" t="str">
        <f t="shared" si="409"/>
        <v>Distance</v>
      </c>
      <c r="AX489" s="86" t="str">
        <f t="shared" si="410"/>
        <v>&gt;</v>
      </c>
      <c r="AY489" s="86">
        <f t="shared" si="411"/>
        <v>579.99755859375</v>
      </c>
      <c r="AZ489" s="86">
        <f t="shared" si="412"/>
        <v>2</v>
      </c>
      <c r="BA489" s="86" t="b">
        <f t="shared" si="413"/>
        <v>0</v>
      </c>
      <c r="BB489" s="86" t="str">
        <f t="shared" si="414"/>
        <v>Distance</v>
      </c>
      <c r="BC489" s="86" t="str">
        <f t="shared" si="415"/>
        <v>&gt;</v>
      </c>
      <c r="BD489" s="86">
        <f t="shared" si="416"/>
        <v>500.308837890625</v>
      </c>
      <c r="BE489" s="86">
        <f t="shared" si="417"/>
        <v>0</v>
      </c>
      <c r="BF489" s="86" t="b">
        <f t="shared" si="418"/>
        <v>0</v>
      </c>
      <c r="BG489" s="86" t="str">
        <f t="shared" si="419"/>
        <v>Distance</v>
      </c>
      <c r="BH489" s="86" t="str">
        <f t="shared" si="420"/>
        <v>&gt;</v>
      </c>
      <c r="BI489" s="86">
        <f t="shared" si="421"/>
        <v>341.0556640625</v>
      </c>
      <c r="BJ489" s="15">
        <f t="shared" si="422"/>
        <v>0</v>
      </c>
      <c r="BK489" s="15" t="str">
        <f t="shared" si="423"/>
        <v>Distance&gt;705 AND Distance&gt;660,4921875 AND Distance&gt;579,99755859375 AND Distance&gt;500,308837890625 AND Distance&gt;341,0556640625</v>
      </c>
      <c r="BM489"/>
      <c r="BN489"/>
      <c r="BO489"/>
    </row>
    <row r="490" spans="1:67">
      <c r="A490" s="15">
        <v>487</v>
      </c>
      <c r="B490" s="15">
        <v>-2</v>
      </c>
      <c r="C490" s="15">
        <v>-8192</v>
      </c>
      <c r="D490" s="15">
        <f t="shared" si="371"/>
        <v>-1</v>
      </c>
      <c r="E490" s="15">
        <f t="shared" si="372"/>
        <v>0</v>
      </c>
      <c r="F490" s="15">
        <f t="shared" si="373"/>
        <v>-1</v>
      </c>
      <c r="G490" s="15">
        <v>719</v>
      </c>
      <c r="H490" s="15">
        <v>720</v>
      </c>
      <c r="I490" s="15">
        <v>120</v>
      </c>
      <c r="J490" s="15">
        <v>7</v>
      </c>
      <c r="K490" s="15">
        <v>998</v>
      </c>
      <c r="L490" s="15">
        <v>1365</v>
      </c>
      <c r="M490" s="15">
        <f t="shared" si="374"/>
        <v>0.333251953125</v>
      </c>
      <c r="O490" s="86">
        <f t="shared" si="375"/>
        <v>998</v>
      </c>
      <c r="P490" s="86">
        <f t="shared" si="376"/>
        <v>0.333251953125</v>
      </c>
      <c r="Q490" s="86">
        <f t="shared" si="377"/>
        <v>954</v>
      </c>
      <c r="R490" s="86" t="b">
        <f t="shared" si="378"/>
        <v>0</v>
      </c>
      <c r="S490" s="86" t="str">
        <f t="shared" si="379"/>
        <v>Dummy Node</v>
      </c>
      <c r="T490" s="86" t="str">
        <f t="shared" si="380"/>
        <v>N/A</v>
      </c>
      <c r="U490" s="86" t="str">
        <f t="shared" si="381"/>
        <v>N/A</v>
      </c>
      <c r="V490" s="86">
        <f t="shared" si="382"/>
        <v>824</v>
      </c>
      <c r="W490" s="86" t="b">
        <f t="shared" si="383"/>
        <v>0</v>
      </c>
      <c r="X490" s="86" t="str">
        <f t="shared" si="384"/>
        <v>Dummy Node</v>
      </c>
      <c r="Y490" s="86" t="str">
        <f t="shared" si="385"/>
        <v>N/A</v>
      </c>
      <c r="Z490" s="86" t="str">
        <f t="shared" si="386"/>
        <v>N/A</v>
      </c>
      <c r="AA490" s="86">
        <f t="shared" si="387"/>
        <v>647</v>
      </c>
      <c r="AB490" s="86" t="b">
        <f t="shared" si="388"/>
        <v>0</v>
      </c>
      <c r="AC490" s="86" t="str">
        <f t="shared" si="389"/>
        <v>Dummy Node</v>
      </c>
      <c r="AD490" s="86" t="str">
        <f t="shared" si="390"/>
        <v>N/A</v>
      </c>
      <c r="AE490" s="86" t="str">
        <f t="shared" si="391"/>
        <v>N/A</v>
      </c>
      <c r="AF490" s="86">
        <f t="shared" si="392"/>
        <v>404</v>
      </c>
      <c r="AG490" s="86" t="b">
        <f t="shared" si="393"/>
        <v>1</v>
      </c>
      <c r="AH490" s="86" t="str">
        <f t="shared" si="394"/>
        <v>Dummy Node</v>
      </c>
      <c r="AI490" s="86" t="str">
        <f t="shared" si="395"/>
        <v>N/A</v>
      </c>
      <c r="AJ490" s="86" t="str">
        <f t="shared" si="396"/>
        <v>N/A</v>
      </c>
      <c r="AK490" s="86">
        <f t="shared" si="397"/>
        <v>158</v>
      </c>
      <c r="AL490" s="86" t="b">
        <f t="shared" si="398"/>
        <v>0</v>
      </c>
      <c r="AM490" s="86" t="str">
        <f t="shared" si="399"/>
        <v>Distance</v>
      </c>
      <c r="AN490" s="86" t="str">
        <f t="shared" si="400"/>
        <v>&gt;</v>
      </c>
      <c r="AO490" s="86">
        <f t="shared" si="401"/>
        <v>705</v>
      </c>
      <c r="AP490" s="86">
        <f t="shared" si="402"/>
        <v>30</v>
      </c>
      <c r="AQ490" s="86" t="b">
        <f t="shared" si="403"/>
        <v>0</v>
      </c>
      <c r="AR490" s="86" t="str">
        <f t="shared" si="404"/>
        <v>Distance</v>
      </c>
      <c r="AS490" s="86" t="str">
        <f t="shared" si="405"/>
        <v>&gt;</v>
      </c>
      <c r="AT490" s="86">
        <f t="shared" si="406"/>
        <v>660.4921875</v>
      </c>
      <c r="AU490" s="86">
        <f t="shared" si="407"/>
        <v>8</v>
      </c>
      <c r="AV490" s="86" t="b">
        <f t="shared" si="408"/>
        <v>0</v>
      </c>
      <c r="AW490" s="86" t="str">
        <f t="shared" si="409"/>
        <v>Distance</v>
      </c>
      <c r="AX490" s="86" t="str">
        <f t="shared" si="410"/>
        <v>&gt;</v>
      </c>
      <c r="AY490" s="86">
        <f t="shared" si="411"/>
        <v>579.99755859375</v>
      </c>
      <c r="AZ490" s="86">
        <f t="shared" si="412"/>
        <v>2</v>
      </c>
      <c r="BA490" s="86" t="b">
        <f t="shared" si="413"/>
        <v>0</v>
      </c>
      <c r="BB490" s="86" t="str">
        <f t="shared" si="414"/>
        <v>Distance</v>
      </c>
      <c r="BC490" s="86" t="str">
        <f t="shared" si="415"/>
        <v>&gt;</v>
      </c>
      <c r="BD490" s="86">
        <f t="shared" si="416"/>
        <v>500.308837890625</v>
      </c>
      <c r="BE490" s="86">
        <f t="shared" si="417"/>
        <v>0</v>
      </c>
      <c r="BF490" s="86" t="b">
        <f t="shared" si="418"/>
        <v>0</v>
      </c>
      <c r="BG490" s="86" t="str">
        <f t="shared" si="419"/>
        <v>Distance</v>
      </c>
      <c r="BH490" s="86" t="str">
        <f t="shared" si="420"/>
        <v>&gt;</v>
      </c>
      <c r="BI490" s="86">
        <f t="shared" si="421"/>
        <v>341.0556640625</v>
      </c>
      <c r="BJ490" s="15">
        <f t="shared" si="422"/>
        <v>0</v>
      </c>
      <c r="BK490" s="15" t="str">
        <f t="shared" si="423"/>
        <v>Distance&gt;705 AND Distance&gt;660,4921875 AND Distance&gt;579,99755859375 AND Distance&gt;500,308837890625 AND Distance&gt;341,0556640625</v>
      </c>
      <c r="BM490"/>
      <c r="BN490"/>
      <c r="BO490"/>
    </row>
    <row r="491" spans="1:67">
      <c r="A491" s="15">
        <v>488</v>
      </c>
      <c r="B491" s="15">
        <v>-2</v>
      </c>
      <c r="C491" s="15">
        <v>-8192</v>
      </c>
      <c r="D491" s="15">
        <f t="shared" si="371"/>
        <v>-1</v>
      </c>
      <c r="E491" s="15">
        <f t="shared" si="372"/>
        <v>0</v>
      </c>
      <c r="F491" s="15">
        <f t="shared" si="373"/>
        <v>-1</v>
      </c>
      <c r="G491" s="15">
        <v>721</v>
      </c>
      <c r="H491" s="15">
        <v>722</v>
      </c>
      <c r="I491" s="15">
        <v>120</v>
      </c>
      <c r="J491" s="15">
        <v>7</v>
      </c>
      <c r="K491" s="15">
        <v>999</v>
      </c>
      <c r="L491" s="15">
        <v>1365</v>
      </c>
      <c r="M491" s="15">
        <f t="shared" si="374"/>
        <v>0.333251953125</v>
      </c>
      <c r="O491" s="86">
        <f t="shared" si="375"/>
        <v>999</v>
      </c>
      <c r="P491" s="86">
        <f t="shared" si="376"/>
        <v>0.333251953125</v>
      </c>
      <c r="Q491" s="86">
        <f t="shared" si="377"/>
        <v>955</v>
      </c>
      <c r="R491" s="86" t="b">
        <f t="shared" si="378"/>
        <v>1</v>
      </c>
      <c r="S491" s="86" t="str">
        <f t="shared" si="379"/>
        <v>Dummy Node</v>
      </c>
      <c r="T491" s="86" t="str">
        <f t="shared" si="380"/>
        <v>N/A</v>
      </c>
      <c r="U491" s="86" t="str">
        <f t="shared" si="381"/>
        <v>N/A</v>
      </c>
      <c r="V491" s="86">
        <f t="shared" si="382"/>
        <v>825</v>
      </c>
      <c r="W491" s="86" t="b">
        <f t="shared" si="383"/>
        <v>1</v>
      </c>
      <c r="X491" s="86" t="str">
        <f t="shared" si="384"/>
        <v>Dummy Node</v>
      </c>
      <c r="Y491" s="86" t="str">
        <f t="shared" si="385"/>
        <v>N/A</v>
      </c>
      <c r="Z491" s="86" t="str">
        <f t="shared" si="386"/>
        <v>N/A</v>
      </c>
      <c r="AA491" s="86">
        <f t="shared" si="387"/>
        <v>648</v>
      </c>
      <c r="AB491" s="86" t="b">
        <f t="shared" si="388"/>
        <v>1</v>
      </c>
      <c r="AC491" s="86" t="str">
        <f t="shared" si="389"/>
        <v>Dummy Node</v>
      </c>
      <c r="AD491" s="86" t="str">
        <f t="shared" si="390"/>
        <v>N/A</v>
      </c>
      <c r="AE491" s="86" t="str">
        <f t="shared" si="391"/>
        <v>N/A</v>
      </c>
      <c r="AF491" s="86">
        <f t="shared" si="392"/>
        <v>404</v>
      </c>
      <c r="AG491" s="86" t="b">
        <f t="shared" si="393"/>
        <v>0</v>
      </c>
      <c r="AH491" s="86" t="str">
        <f t="shared" si="394"/>
        <v>Dummy Node</v>
      </c>
      <c r="AI491" s="86" t="str">
        <f t="shared" si="395"/>
        <v>N/A</v>
      </c>
      <c r="AJ491" s="86" t="str">
        <f t="shared" si="396"/>
        <v>N/A</v>
      </c>
      <c r="AK491" s="86">
        <f t="shared" si="397"/>
        <v>158</v>
      </c>
      <c r="AL491" s="86" t="b">
        <f t="shared" si="398"/>
        <v>0</v>
      </c>
      <c r="AM491" s="86" t="str">
        <f t="shared" si="399"/>
        <v>Distance</v>
      </c>
      <c r="AN491" s="86" t="str">
        <f t="shared" si="400"/>
        <v>&gt;</v>
      </c>
      <c r="AO491" s="86">
        <f t="shared" si="401"/>
        <v>705</v>
      </c>
      <c r="AP491" s="86">
        <f t="shared" si="402"/>
        <v>30</v>
      </c>
      <c r="AQ491" s="86" t="b">
        <f t="shared" si="403"/>
        <v>0</v>
      </c>
      <c r="AR491" s="86" t="str">
        <f t="shared" si="404"/>
        <v>Distance</v>
      </c>
      <c r="AS491" s="86" t="str">
        <f t="shared" si="405"/>
        <v>&gt;</v>
      </c>
      <c r="AT491" s="86">
        <f t="shared" si="406"/>
        <v>660.4921875</v>
      </c>
      <c r="AU491" s="86">
        <f t="shared" si="407"/>
        <v>8</v>
      </c>
      <c r="AV491" s="86" t="b">
        <f t="shared" si="408"/>
        <v>0</v>
      </c>
      <c r="AW491" s="86" t="str">
        <f t="shared" si="409"/>
        <v>Distance</v>
      </c>
      <c r="AX491" s="86" t="str">
        <f t="shared" si="410"/>
        <v>&gt;</v>
      </c>
      <c r="AY491" s="86">
        <f t="shared" si="411"/>
        <v>579.99755859375</v>
      </c>
      <c r="AZ491" s="86">
        <f t="shared" si="412"/>
        <v>2</v>
      </c>
      <c r="BA491" s="86" t="b">
        <f t="shared" si="413"/>
        <v>0</v>
      </c>
      <c r="BB491" s="86" t="str">
        <f t="shared" si="414"/>
        <v>Distance</v>
      </c>
      <c r="BC491" s="86" t="str">
        <f t="shared" si="415"/>
        <v>&gt;</v>
      </c>
      <c r="BD491" s="86">
        <f t="shared" si="416"/>
        <v>500.308837890625</v>
      </c>
      <c r="BE491" s="86">
        <f t="shared" si="417"/>
        <v>0</v>
      </c>
      <c r="BF491" s="86" t="b">
        <f t="shared" si="418"/>
        <v>0</v>
      </c>
      <c r="BG491" s="86" t="str">
        <f t="shared" si="419"/>
        <v>Distance</v>
      </c>
      <c r="BH491" s="86" t="str">
        <f t="shared" si="420"/>
        <v>&gt;</v>
      </c>
      <c r="BI491" s="86">
        <f t="shared" si="421"/>
        <v>341.0556640625</v>
      </c>
      <c r="BJ491" s="15">
        <f t="shared" si="422"/>
        <v>0</v>
      </c>
      <c r="BK491" s="15" t="str">
        <f t="shared" si="423"/>
        <v>Distance&gt;705 AND Distance&gt;660,4921875 AND Distance&gt;579,99755859375 AND Distance&gt;500,308837890625 AND Distance&gt;341,0556640625</v>
      </c>
      <c r="BM491"/>
      <c r="BN491"/>
      <c r="BO491"/>
    </row>
    <row r="492" spans="1:67">
      <c r="A492" s="15">
        <v>489</v>
      </c>
      <c r="B492" s="15">
        <v>-2</v>
      </c>
      <c r="C492" s="15">
        <v>-8192</v>
      </c>
      <c r="D492" s="15">
        <f t="shared" si="371"/>
        <v>-1</v>
      </c>
      <c r="E492" s="15">
        <f t="shared" si="372"/>
        <v>0</v>
      </c>
      <c r="F492" s="15">
        <f t="shared" si="373"/>
        <v>-1</v>
      </c>
      <c r="G492" s="15">
        <v>723</v>
      </c>
      <c r="H492" s="15">
        <v>724</v>
      </c>
      <c r="I492" s="15">
        <v>131</v>
      </c>
      <c r="J492" s="15">
        <v>8</v>
      </c>
      <c r="K492" s="15">
        <v>1000</v>
      </c>
      <c r="L492" s="15">
        <v>0</v>
      </c>
      <c r="M492" s="15">
        <f t="shared" si="374"/>
        <v>0</v>
      </c>
      <c r="O492" s="86">
        <f t="shared" si="375"/>
        <v>1000</v>
      </c>
      <c r="P492" s="86">
        <f t="shared" si="376"/>
        <v>0.333251953125</v>
      </c>
      <c r="Q492" s="86">
        <f t="shared" si="377"/>
        <v>955</v>
      </c>
      <c r="R492" s="86" t="b">
        <f t="shared" si="378"/>
        <v>0</v>
      </c>
      <c r="S492" s="86" t="str">
        <f t="shared" si="379"/>
        <v>Dummy Node</v>
      </c>
      <c r="T492" s="86" t="str">
        <f t="shared" si="380"/>
        <v>N/A</v>
      </c>
      <c r="U492" s="86" t="str">
        <f t="shared" si="381"/>
        <v>N/A</v>
      </c>
      <c r="V492" s="86">
        <f t="shared" si="382"/>
        <v>825</v>
      </c>
      <c r="W492" s="86" t="b">
        <f t="shared" si="383"/>
        <v>1</v>
      </c>
      <c r="X492" s="86" t="str">
        <f t="shared" si="384"/>
        <v>Dummy Node</v>
      </c>
      <c r="Y492" s="86" t="str">
        <f t="shared" si="385"/>
        <v>N/A</v>
      </c>
      <c r="Z492" s="86" t="str">
        <f t="shared" si="386"/>
        <v>N/A</v>
      </c>
      <c r="AA492" s="86">
        <f t="shared" si="387"/>
        <v>648</v>
      </c>
      <c r="AB492" s="86" t="b">
        <f t="shared" si="388"/>
        <v>1</v>
      </c>
      <c r="AC492" s="86" t="str">
        <f t="shared" si="389"/>
        <v>Dummy Node</v>
      </c>
      <c r="AD492" s="86" t="str">
        <f t="shared" si="390"/>
        <v>N/A</v>
      </c>
      <c r="AE492" s="86" t="str">
        <f t="shared" si="391"/>
        <v>N/A</v>
      </c>
      <c r="AF492" s="86">
        <f t="shared" si="392"/>
        <v>404</v>
      </c>
      <c r="AG492" s="86" t="b">
        <f t="shared" si="393"/>
        <v>0</v>
      </c>
      <c r="AH492" s="86" t="str">
        <f t="shared" si="394"/>
        <v>Dummy Node</v>
      </c>
      <c r="AI492" s="86" t="str">
        <f t="shared" si="395"/>
        <v>N/A</v>
      </c>
      <c r="AJ492" s="86" t="str">
        <f t="shared" si="396"/>
        <v>N/A</v>
      </c>
      <c r="AK492" s="86">
        <f t="shared" si="397"/>
        <v>158</v>
      </c>
      <c r="AL492" s="86" t="b">
        <f t="shared" si="398"/>
        <v>0</v>
      </c>
      <c r="AM492" s="86" t="str">
        <f t="shared" si="399"/>
        <v>Distance</v>
      </c>
      <c r="AN492" s="86" t="str">
        <f t="shared" si="400"/>
        <v>&gt;</v>
      </c>
      <c r="AO492" s="86">
        <f t="shared" si="401"/>
        <v>705</v>
      </c>
      <c r="AP492" s="86">
        <f t="shared" si="402"/>
        <v>30</v>
      </c>
      <c r="AQ492" s="86" t="b">
        <f t="shared" si="403"/>
        <v>0</v>
      </c>
      <c r="AR492" s="86" t="str">
        <f t="shared" si="404"/>
        <v>Distance</v>
      </c>
      <c r="AS492" s="86" t="str">
        <f t="shared" si="405"/>
        <v>&gt;</v>
      </c>
      <c r="AT492" s="86">
        <f t="shared" si="406"/>
        <v>660.4921875</v>
      </c>
      <c r="AU492" s="86">
        <f t="shared" si="407"/>
        <v>8</v>
      </c>
      <c r="AV492" s="86" t="b">
        <f t="shared" si="408"/>
        <v>0</v>
      </c>
      <c r="AW492" s="86" t="str">
        <f t="shared" si="409"/>
        <v>Distance</v>
      </c>
      <c r="AX492" s="86" t="str">
        <f t="shared" si="410"/>
        <v>&gt;</v>
      </c>
      <c r="AY492" s="86">
        <f t="shared" si="411"/>
        <v>579.99755859375</v>
      </c>
      <c r="AZ492" s="86">
        <f t="shared" si="412"/>
        <v>2</v>
      </c>
      <c r="BA492" s="86" t="b">
        <f t="shared" si="413"/>
        <v>0</v>
      </c>
      <c r="BB492" s="86" t="str">
        <f t="shared" si="414"/>
        <v>Distance</v>
      </c>
      <c r="BC492" s="86" t="str">
        <f t="shared" si="415"/>
        <v>&gt;</v>
      </c>
      <c r="BD492" s="86">
        <f t="shared" si="416"/>
        <v>500.308837890625</v>
      </c>
      <c r="BE492" s="86">
        <f t="shared" si="417"/>
        <v>0</v>
      </c>
      <c r="BF492" s="86" t="b">
        <f t="shared" si="418"/>
        <v>0</v>
      </c>
      <c r="BG492" s="86" t="str">
        <f t="shared" si="419"/>
        <v>Distance</v>
      </c>
      <c r="BH492" s="86" t="str">
        <f t="shared" si="420"/>
        <v>&gt;</v>
      </c>
      <c r="BI492" s="86">
        <f t="shared" si="421"/>
        <v>341.0556640625</v>
      </c>
      <c r="BJ492" s="15">
        <f t="shared" si="422"/>
        <v>0</v>
      </c>
      <c r="BK492" s="15" t="str">
        <f t="shared" si="423"/>
        <v>Distance&gt;705 AND Distance&gt;660,4921875 AND Distance&gt;579,99755859375 AND Distance&gt;500,308837890625 AND Distance&gt;341,0556640625</v>
      </c>
      <c r="BM492"/>
      <c r="BN492"/>
      <c r="BO492"/>
    </row>
    <row r="493" spans="1:67">
      <c r="A493" s="15">
        <v>490</v>
      </c>
      <c r="B493" s="15">
        <v>-2</v>
      </c>
      <c r="C493" s="15">
        <v>-8192</v>
      </c>
      <c r="D493" s="15">
        <f t="shared" si="371"/>
        <v>-1</v>
      </c>
      <c r="E493" s="15">
        <f t="shared" si="372"/>
        <v>0</v>
      </c>
      <c r="F493" s="15">
        <f t="shared" si="373"/>
        <v>-1</v>
      </c>
      <c r="G493" s="15">
        <v>725</v>
      </c>
      <c r="H493" s="15">
        <v>726</v>
      </c>
      <c r="I493" s="15">
        <v>131</v>
      </c>
      <c r="J493" s="15">
        <v>8</v>
      </c>
      <c r="K493" s="15">
        <v>1001</v>
      </c>
      <c r="L493" s="15">
        <v>0</v>
      </c>
      <c r="M493" s="15">
        <f t="shared" si="374"/>
        <v>0</v>
      </c>
      <c r="O493" s="86">
        <f t="shared" si="375"/>
        <v>1001</v>
      </c>
      <c r="P493" s="86">
        <f t="shared" si="376"/>
        <v>0.333251953125</v>
      </c>
      <c r="Q493" s="86">
        <f t="shared" si="377"/>
        <v>956</v>
      </c>
      <c r="R493" s="86" t="b">
        <f t="shared" si="378"/>
        <v>1</v>
      </c>
      <c r="S493" s="86" t="str">
        <f t="shared" si="379"/>
        <v>Dummy Node</v>
      </c>
      <c r="T493" s="86" t="str">
        <f t="shared" si="380"/>
        <v>N/A</v>
      </c>
      <c r="U493" s="86" t="str">
        <f t="shared" si="381"/>
        <v>N/A</v>
      </c>
      <c r="V493" s="86">
        <f t="shared" si="382"/>
        <v>825</v>
      </c>
      <c r="W493" s="86" t="b">
        <f t="shared" si="383"/>
        <v>0</v>
      </c>
      <c r="X493" s="86" t="str">
        <f t="shared" si="384"/>
        <v>Dummy Node</v>
      </c>
      <c r="Y493" s="86" t="str">
        <f t="shared" si="385"/>
        <v>N/A</v>
      </c>
      <c r="Z493" s="86" t="str">
        <f t="shared" si="386"/>
        <v>N/A</v>
      </c>
      <c r="AA493" s="86">
        <f t="shared" si="387"/>
        <v>648</v>
      </c>
      <c r="AB493" s="86" t="b">
        <f t="shared" si="388"/>
        <v>1</v>
      </c>
      <c r="AC493" s="86" t="str">
        <f t="shared" si="389"/>
        <v>Dummy Node</v>
      </c>
      <c r="AD493" s="86" t="str">
        <f t="shared" si="390"/>
        <v>N/A</v>
      </c>
      <c r="AE493" s="86" t="str">
        <f t="shared" si="391"/>
        <v>N/A</v>
      </c>
      <c r="AF493" s="86">
        <f t="shared" si="392"/>
        <v>404</v>
      </c>
      <c r="AG493" s="86" t="b">
        <f t="shared" si="393"/>
        <v>0</v>
      </c>
      <c r="AH493" s="86" t="str">
        <f t="shared" si="394"/>
        <v>Dummy Node</v>
      </c>
      <c r="AI493" s="86" t="str">
        <f t="shared" si="395"/>
        <v>N/A</v>
      </c>
      <c r="AJ493" s="86" t="str">
        <f t="shared" si="396"/>
        <v>N/A</v>
      </c>
      <c r="AK493" s="86">
        <f t="shared" si="397"/>
        <v>158</v>
      </c>
      <c r="AL493" s="86" t="b">
        <f t="shared" si="398"/>
        <v>0</v>
      </c>
      <c r="AM493" s="86" t="str">
        <f t="shared" si="399"/>
        <v>Distance</v>
      </c>
      <c r="AN493" s="86" t="str">
        <f t="shared" si="400"/>
        <v>&gt;</v>
      </c>
      <c r="AO493" s="86">
        <f t="shared" si="401"/>
        <v>705</v>
      </c>
      <c r="AP493" s="86">
        <f t="shared" si="402"/>
        <v>30</v>
      </c>
      <c r="AQ493" s="86" t="b">
        <f t="shared" si="403"/>
        <v>0</v>
      </c>
      <c r="AR493" s="86" t="str">
        <f t="shared" si="404"/>
        <v>Distance</v>
      </c>
      <c r="AS493" s="86" t="str">
        <f t="shared" si="405"/>
        <v>&gt;</v>
      </c>
      <c r="AT493" s="86">
        <f t="shared" si="406"/>
        <v>660.4921875</v>
      </c>
      <c r="AU493" s="86">
        <f t="shared" si="407"/>
        <v>8</v>
      </c>
      <c r="AV493" s="86" t="b">
        <f t="shared" si="408"/>
        <v>0</v>
      </c>
      <c r="AW493" s="86" t="str">
        <f t="shared" si="409"/>
        <v>Distance</v>
      </c>
      <c r="AX493" s="86" t="str">
        <f t="shared" si="410"/>
        <v>&gt;</v>
      </c>
      <c r="AY493" s="86">
        <f t="shared" si="411"/>
        <v>579.99755859375</v>
      </c>
      <c r="AZ493" s="86">
        <f t="shared" si="412"/>
        <v>2</v>
      </c>
      <c r="BA493" s="86" t="b">
        <f t="shared" si="413"/>
        <v>0</v>
      </c>
      <c r="BB493" s="86" t="str">
        <f t="shared" si="414"/>
        <v>Distance</v>
      </c>
      <c r="BC493" s="86" t="str">
        <f t="shared" si="415"/>
        <v>&gt;</v>
      </c>
      <c r="BD493" s="86">
        <f t="shared" si="416"/>
        <v>500.308837890625</v>
      </c>
      <c r="BE493" s="86">
        <f t="shared" si="417"/>
        <v>0</v>
      </c>
      <c r="BF493" s="86" t="b">
        <f t="shared" si="418"/>
        <v>0</v>
      </c>
      <c r="BG493" s="86" t="str">
        <f t="shared" si="419"/>
        <v>Distance</v>
      </c>
      <c r="BH493" s="86" t="str">
        <f t="shared" si="420"/>
        <v>&gt;</v>
      </c>
      <c r="BI493" s="86">
        <f t="shared" si="421"/>
        <v>341.0556640625</v>
      </c>
      <c r="BJ493" s="15">
        <f t="shared" si="422"/>
        <v>0</v>
      </c>
      <c r="BK493" s="15" t="str">
        <f t="shared" si="423"/>
        <v>Distance&gt;705 AND Distance&gt;660,4921875 AND Distance&gt;579,99755859375 AND Distance&gt;500,308837890625 AND Distance&gt;341,0556640625</v>
      </c>
      <c r="BM493"/>
      <c r="BN493"/>
      <c r="BO493"/>
    </row>
    <row r="494" spans="1:67">
      <c r="A494" s="15">
        <v>491</v>
      </c>
      <c r="B494" s="15">
        <v>-2</v>
      </c>
      <c r="C494" s="15">
        <v>-8192</v>
      </c>
      <c r="D494" s="15">
        <f t="shared" si="371"/>
        <v>-1</v>
      </c>
      <c r="E494" s="15">
        <f t="shared" si="372"/>
        <v>0</v>
      </c>
      <c r="F494" s="15">
        <f t="shared" si="373"/>
        <v>-1</v>
      </c>
      <c r="G494" s="15">
        <v>-1</v>
      </c>
      <c r="H494" s="15">
        <v>-1</v>
      </c>
      <c r="I494" s="15">
        <v>133</v>
      </c>
      <c r="J494" s="15">
        <v>9</v>
      </c>
      <c r="K494" s="15">
        <v>1002</v>
      </c>
      <c r="L494" s="15">
        <v>1365</v>
      </c>
      <c r="M494" s="15">
        <f t="shared" si="374"/>
        <v>0.333251953125</v>
      </c>
      <c r="O494" s="86">
        <f t="shared" si="375"/>
        <v>1002</v>
      </c>
      <c r="P494" s="86">
        <f t="shared" si="376"/>
        <v>0.333251953125</v>
      </c>
      <c r="Q494" s="86">
        <f t="shared" si="377"/>
        <v>956</v>
      </c>
      <c r="R494" s="86" t="b">
        <f t="shared" si="378"/>
        <v>0</v>
      </c>
      <c r="S494" s="86" t="str">
        <f t="shared" si="379"/>
        <v>Dummy Node</v>
      </c>
      <c r="T494" s="86" t="str">
        <f t="shared" si="380"/>
        <v>N/A</v>
      </c>
      <c r="U494" s="86" t="str">
        <f t="shared" si="381"/>
        <v>N/A</v>
      </c>
      <c r="V494" s="86">
        <f t="shared" si="382"/>
        <v>825</v>
      </c>
      <c r="W494" s="86" t="b">
        <f t="shared" si="383"/>
        <v>0</v>
      </c>
      <c r="X494" s="86" t="str">
        <f t="shared" si="384"/>
        <v>Dummy Node</v>
      </c>
      <c r="Y494" s="86" t="str">
        <f t="shared" si="385"/>
        <v>N/A</v>
      </c>
      <c r="Z494" s="86" t="str">
        <f t="shared" si="386"/>
        <v>N/A</v>
      </c>
      <c r="AA494" s="86">
        <f t="shared" si="387"/>
        <v>648</v>
      </c>
      <c r="AB494" s="86" t="b">
        <f t="shared" si="388"/>
        <v>1</v>
      </c>
      <c r="AC494" s="86" t="str">
        <f t="shared" si="389"/>
        <v>Dummy Node</v>
      </c>
      <c r="AD494" s="86" t="str">
        <f t="shared" si="390"/>
        <v>N/A</v>
      </c>
      <c r="AE494" s="86" t="str">
        <f t="shared" si="391"/>
        <v>N/A</v>
      </c>
      <c r="AF494" s="86">
        <f t="shared" si="392"/>
        <v>404</v>
      </c>
      <c r="AG494" s="86" t="b">
        <f t="shared" si="393"/>
        <v>0</v>
      </c>
      <c r="AH494" s="86" t="str">
        <f t="shared" si="394"/>
        <v>Dummy Node</v>
      </c>
      <c r="AI494" s="86" t="str">
        <f t="shared" si="395"/>
        <v>N/A</v>
      </c>
      <c r="AJ494" s="86" t="str">
        <f t="shared" si="396"/>
        <v>N/A</v>
      </c>
      <c r="AK494" s="86">
        <f t="shared" si="397"/>
        <v>158</v>
      </c>
      <c r="AL494" s="86" t="b">
        <f t="shared" si="398"/>
        <v>0</v>
      </c>
      <c r="AM494" s="86" t="str">
        <f t="shared" si="399"/>
        <v>Distance</v>
      </c>
      <c r="AN494" s="86" t="str">
        <f t="shared" si="400"/>
        <v>&gt;</v>
      </c>
      <c r="AO494" s="86">
        <f t="shared" si="401"/>
        <v>705</v>
      </c>
      <c r="AP494" s="86">
        <f t="shared" si="402"/>
        <v>30</v>
      </c>
      <c r="AQ494" s="86" t="b">
        <f t="shared" si="403"/>
        <v>0</v>
      </c>
      <c r="AR494" s="86" t="str">
        <f t="shared" si="404"/>
        <v>Distance</v>
      </c>
      <c r="AS494" s="86" t="str">
        <f t="shared" si="405"/>
        <v>&gt;</v>
      </c>
      <c r="AT494" s="86">
        <f t="shared" si="406"/>
        <v>660.4921875</v>
      </c>
      <c r="AU494" s="86">
        <f t="shared" si="407"/>
        <v>8</v>
      </c>
      <c r="AV494" s="86" t="b">
        <f t="shared" si="408"/>
        <v>0</v>
      </c>
      <c r="AW494" s="86" t="str">
        <f t="shared" si="409"/>
        <v>Distance</v>
      </c>
      <c r="AX494" s="86" t="str">
        <f t="shared" si="410"/>
        <v>&gt;</v>
      </c>
      <c r="AY494" s="86">
        <f t="shared" si="411"/>
        <v>579.99755859375</v>
      </c>
      <c r="AZ494" s="86">
        <f t="shared" si="412"/>
        <v>2</v>
      </c>
      <c r="BA494" s="86" t="b">
        <f t="shared" si="413"/>
        <v>0</v>
      </c>
      <c r="BB494" s="86" t="str">
        <f t="shared" si="414"/>
        <v>Distance</v>
      </c>
      <c r="BC494" s="86" t="str">
        <f t="shared" si="415"/>
        <v>&gt;</v>
      </c>
      <c r="BD494" s="86">
        <f t="shared" si="416"/>
        <v>500.308837890625</v>
      </c>
      <c r="BE494" s="86">
        <f t="shared" si="417"/>
        <v>0</v>
      </c>
      <c r="BF494" s="86" t="b">
        <f t="shared" si="418"/>
        <v>0</v>
      </c>
      <c r="BG494" s="86" t="str">
        <f t="shared" si="419"/>
        <v>Distance</v>
      </c>
      <c r="BH494" s="86" t="str">
        <f t="shared" si="420"/>
        <v>&gt;</v>
      </c>
      <c r="BI494" s="86">
        <f t="shared" si="421"/>
        <v>341.0556640625</v>
      </c>
      <c r="BJ494" s="15">
        <f t="shared" si="422"/>
        <v>0</v>
      </c>
      <c r="BK494" s="15" t="str">
        <f t="shared" si="423"/>
        <v>Distance&gt;705 AND Distance&gt;660,4921875 AND Distance&gt;579,99755859375 AND Distance&gt;500,308837890625 AND Distance&gt;341,0556640625</v>
      </c>
      <c r="BM494"/>
      <c r="BN494"/>
      <c r="BO494"/>
    </row>
    <row r="495" spans="1:67">
      <c r="A495" s="15">
        <v>492</v>
      </c>
      <c r="B495" s="15">
        <v>-2</v>
      </c>
      <c r="C495" s="15">
        <v>-8192</v>
      </c>
      <c r="D495" s="15">
        <f t="shared" si="371"/>
        <v>-1</v>
      </c>
      <c r="E495" s="15">
        <f t="shared" si="372"/>
        <v>0</v>
      </c>
      <c r="F495" s="15">
        <f t="shared" si="373"/>
        <v>-1</v>
      </c>
      <c r="G495" s="15">
        <v>-1</v>
      </c>
      <c r="H495" s="15">
        <v>-1</v>
      </c>
      <c r="I495" s="15">
        <v>133</v>
      </c>
      <c r="J495" s="15">
        <v>9</v>
      </c>
      <c r="K495" s="15">
        <v>1003</v>
      </c>
      <c r="L495" s="15">
        <v>1365</v>
      </c>
      <c r="M495" s="15">
        <f t="shared" si="374"/>
        <v>0.333251953125</v>
      </c>
      <c r="O495" s="86">
        <f t="shared" si="375"/>
        <v>1003</v>
      </c>
      <c r="P495" s="86">
        <f t="shared" si="376"/>
        <v>0.333251953125</v>
      </c>
      <c r="Q495" s="86">
        <f t="shared" si="377"/>
        <v>957</v>
      </c>
      <c r="R495" s="86" t="b">
        <f t="shared" si="378"/>
        <v>1</v>
      </c>
      <c r="S495" s="86" t="str">
        <f t="shared" si="379"/>
        <v>Dummy Node</v>
      </c>
      <c r="T495" s="86" t="str">
        <f t="shared" si="380"/>
        <v>N/A</v>
      </c>
      <c r="U495" s="86" t="str">
        <f t="shared" si="381"/>
        <v>N/A</v>
      </c>
      <c r="V495" s="86">
        <f t="shared" si="382"/>
        <v>826</v>
      </c>
      <c r="W495" s="86" t="b">
        <f t="shared" si="383"/>
        <v>1</v>
      </c>
      <c r="X495" s="86" t="str">
        <f t="shared" si="384"/>
        <v>Dummy Node</v>
      </c>
      <c r="Y495" s="86" t="str">
        <f t="shared" si="385"/>
        <v>N/A</v>
      </c>
      <c r="Z495" s="86" t="str">
        <f t="shared" si="386"/>
        <v>N/A</v>
      </c>
      <c r="AA495" s="86">
        <f t="shared" si="387"/>
        <v>648</v>
      </c>
      <c r="AB495" s="86" t="b">
        <f t="shared" si="388"/>
        <v>0</v>
      </c>
      <c r="AC495" s="86" t="str">
        <f t="shared" si="389"/>
        <v>Dummy Node</v>
      </c>
      <c r="AD495" s="86" t="str">
        <f t="shared" si="390"/>
        <v>N/A</v>
      </c>
      <c r="AE495" s="86" t="str">
        <f t="shared" si="391"/>
        <v>N/A</v>
      </c>
      <c r="AF495" s="86">
        <f t="shared" si="392"/>
        <v>404</v>
      </c>
      <c r="AG495" s="86" t="b">
        <f t="shared" si="393"/>
        <v>0</v>
      </c>
      <c r="AH495" s="86" t="str">
        <f t="shared" si="394"/>
        <v>Dummy Node</v>
      </c>
      <c r="AI495" s="86" t="str">
        <f t="shared" si="395"/>
        <v>N/A</v>
      </c>
      <c r="AJ495" s="86" t="str">
        <f t="shared" si="396"/>
        <v>N/A</v>
      </c>
      <c r="AK495" s="86">
        <f t="shared" si="397"/>
        <v>158</v>
      </c>
      <c r="AL495" s="86" t="b">
        <f t="shared" si="398"/>
        <v>0</v>
      </c>
      <c r="AM495" s="86" t="str">
        <f t="shared" si="399"/>
        <v>Distance</v>
      </c>
      <c r="AN495" s="86" t="str">
        <f t="shared" si="400"/>
        <v>&gt;</v>
      </c>
      <c r="AO495" s="86">
        <f t="shared" si="401"/>
        <v>705</v>
      </c>
      <c r="AP495" s="86">
        <f t="shared" si="402"/>
        <v>30</v>
      </c>
      <c r="AQ495" s="86" t="b">
        <f t="shared" si="403"/>
        <v>0</v>
      </c>
      <c r="AR495" s="86" t="str">
        <f t="shared" si="404"/>
        <v>Distance</v>
      </c>
      <c r="AS495" s="86" t="str">
        <f t="shared" si="405"/>
        <v>&gt;</v>
      </c>
      <c r="AT495" s="86">
        <f t="shared" si="406"/>
        <v>660.4921875</v>
      </c>
      <c r="AU495" s="86">
        <f t="shared" si="407"/>
        <v>8</v>
      </c>
      <c r="AV495" s="86" t="b">
        <f t="shared" si="408"/>
        <v>0</v>
      </c>
      <c r="AW495" s="86" t="str">
        <f t="shared" si="409"/>
        <v>Distance</v>
      </c>
      <c r="AX495" s="86" t="str">
        <f t="shared" si="410"/>
        <v>&gt;</v>
      </c>
      <c r="AY495" s="86">
        <f t="shared" si="411"/>
        <v>579.99755859375</v>
      </c>
      <c r="AZ495" s="86">
        <f t="shared" si="412"/>
        <v>2</v>
      </c>
      <c r="BA495" s="86" t="b">
        <f t="shared" si="413"/>
        <v>0</v>
      </c>
      <c r="BB495" s="86" t="str">
        <f t="shared" si="414"/>
        <v>Distance</v>
      </c>
      <c r="BC495" s="86" t="str">
        <f t="shared" si="415"/>
        <v>&gt;</v>
      </c>
      <c r="BD495" s="86">
        <f t="shared" si="416"/>
        <v>500.308837890625</v>
      </c>
      <c r="BE495" s="86">
        <f t="shared" si="417"/>
        <v>0</v>
      </c>
      <c r="BF495" s="86" t="b">
        <f t="shared" si="418"/>
        <v>0</v>
      </c>
      <c r="BG495" s="86" t="str">
        <f t="shared" si="419"/>
        <v>Distance</v>
      </c>
      <c r="BH495" s="86" t="str">
        <f t="shared" si="420"/>
        <v>&gt;</v>
      </c>
      <c r="BI495" s="86">
        <f t="shared" si="421"/>
        <v>341.0556640625</v>
      </c>
      <c r="BJ495" s="15">
        <f t="shared" si="422"/>
        <v>0</v>
      </c>
      <c r="BK495" s="15" t="str">
        <f t="shared" si="423"/>
        <v>Distance&gt;705 AND Distance&gt;660,4921875 AND Distance&gt;579,99755859375 AND Distance&gt;500,308837890625 AND Distance&gt;341,0556640625</v>
      </c>
      <c r="BM495"/>
      <c r="BN495"/>
      <c r="BO495"/>
    </row>
    <row r="496" spans="1:67">
      <c r="A496" s="15">
        <v>493</v>
      </c>
      <c r="B496" s="15">
        <v>-2</v>
      </c>
      <c r="C496" s="15">
        <v>-8192</v>
      </c>
      <c r="D496" s="15">
        <f t="shared" si="371"/>
        <v>-1</v>
      </c>
      <c r="E496" s="15">
        <f t="shared" si="372"/>
        <v>0</v>
      </c>
      <c r="F496" s="15">
        <f t="shared" si="373"/>
        <v>-1</v>
      </c>
      <c r="G496" s="15">
        <v>727</v>
      </c>
      <c r="H496" s="15">
        <v>728</v>
      </c>
      <c r="I496" s="15">
        <v>143</v>
      </c>
      <c r="J496" s="15">
        <v>8</v>
      </c>
      <c r="K496" s="15">
        <v>1004</v>
      </c>
      <c r="L496" s="15">
        <v>0</v>
      </c>
      <c r="M496" s="15">
        <f t="shared" si="374"/>
        <v>0</v>
      </c>
      <c r="O496" s="86">
        <f t="shared" si="375"/>
        <v>1004</v>
      </c>
      <c r="P496" s="86">
        <f t="shared" si="376"/>
        <v>0.333251953125</v>
      </c>
      <c r="Q496" s="86">
        <f t="shared" si="377"/>
        <v>957</v>
      </c>
      <c r="R496" s="86" t="b">
        <f t="shared" si="378"/>
        <v>0</v>
      </c>
      <c r="S496" s="86" t="str">
        <f t="shared" si="379"/>
        <v>Dummy Node</v>
      </c>
      <c r="T496" s="86" t="str">
        <f t="shared" si="380"/>
        <v>N/A</v>
      </c>
      <c r="U496" s="86" t="str">
        <f t="shared" si="381"/>
        <v>N/A</v>
      </c>
      <c r="V496" s="86">
        <f t="shared" si="382"/>
        <v>826</v>
      </c>
      <c r="W496" s="86" t="b">
        <f t="shared" si="383"/>
        <v>1</v>
      </c>
      <c r="X496" s="86" t="str">
        <f t="shared" si="384"/>
        <v>Dummy Node</v>
      </c>
      <c r="Y496" s="86" t="str">
        <f t="shared" si="385"/>
        <v>N/A</v>
      </c>
      <c r="Z496" s="86" t="str">
        <f t="shared" si="386"/>
        <v>N/A</v>
      </c>
      <c r="AA496" s="86">
        <f t="shared" si="387"/>
        <v>648</v>
      </c>
      <c r="AB496" s="86" t="b">
        <f t="shared" si="388"/>
        <v>0</v>
      </c>
      <c r="AC496" s="86" t="str">
        <f t="shared" si="389"/>
        <v>Dummy Node</v>
      </c>
      <c r="AD496" s="86" t="str">
        <f t="shared" si="390"/>
        <v>N/A</v>
      </c>
      <c r="AE496" s="86" t="str">
        <f t="shared" si="391"/>
        <v>N/A</v>
      </c>
      <c r="AF496" s="86">
        <f t="shared" si="392"/>
        <v>404</v>
      </c>
      <c r="AG496" s="86" t="b">
        <f t="shared" si="393"/>
        <v>0</v>
      </c>
      <c r="AH496" s="86" t="str">
        <f t="shared" si="394"/>
        <v>Dummy Node</v>
      </c>
      <c r="AI496" s="86" t="str">
        <f t="shared" si="395"/>
        <v>N/A</v>
      </c>
      <c r="AJ496" s="86" t="str">
        <f t="shared" si="396"/>
        <v>N/A</v>
      </c>
      <c r="AK496" s="86">
        <f t="shared" si="397"/>
        <v>158</v>
      </c>
      <c r="AL496" s="86" t="b">
        <f t="shared" si="398"/>
        <v>0</v>
      </c>
      <c r="AM496" s="86" t="str">
        <f t="shared" si="399"/>
        <v>Distance</v>
      </c>
      <c r="AN496" s="86" t="str">
        <f t="shared" si="400"/>
        <v>&gt;</v>
      </c>
      <c r="AO496" s="86">
        <f t="shared" si="401"/>
        <v>705</v>
      </c>
      <c r="AP496" s="86">
        <f t="shared" si="402"/>
        <v>30</v>
      </c>
      <c r="AQ496" s="86" t="b">
        <f t="shared" si="403"/>
        <v>0</v>
      </c>
      <c r="AR496" s="86" t="str">
        <f t="shared" si="404"/>
        <v>Distance</v>
      </c>
      <c r="AS496" s="86" t="str">
        <f t="shared" si="405"/>
        <v>&gt;</v>
      </c>
      <c r="AT496" s="86">
        <f t="shared" si="406"/>
        <v>660.4921875</v>
      </c>
      <c r="AU496" s="86">
        <f t="shared" si="407"/>
        <v>8</v>
      </c>
      <c r="AV496" s="86" t="b">
        <f t="shared" si="408"/>
        <v>0</v>
      </c>
      <c r="AW496" s="86" t="str">
        <f t="shared" si="409"/>
        <v>Distance</v>
      </c>
      <c r="AX496" s="86" t="str">
        <f t="shared" si="410"/>
        <v>&gt;</v>
      </c>
      <c r="AY496" s="86">
        <f t="shared" si="411"/>
        <v>579.99755859375</v>
      </c>
      <c r="AZ496" s="86">
        <f t="shared" si="412"/>
        <v>2</v>
      </c>
      <c r="BA496" s="86" t="b">
        <f t="shared" si="413"/>
        <v>0</v>
      </c>
      <c r="BB496" s="86" t="str">
        <f t="shared" si="414"/>
        <v>Distance</v>
      </c>
      <c r="BC496" s="86" t="str">
        <f t="shared" si="415"/>
        <v>&gt;</v>
      </c>
      <c r="BD496" s="86">
        <f t="shared" si="416"/>
        <v>500.308837890625</v>
      </c>
      <c r="BE496" s="86">
        <f t="shared" si="417"/>
        <v>0</v>
      </c>
      <c r="BF496" s="86" t="b">
        <f t="shared" si="418"/>
        <v>0</v>
      </c>
      <c r="BG496" s="86" t="str">
        <f t="shared" si="419"/>
        <v>Distance</v>
      </c>
      <c r="BH496" s="86" t="str">
        <f t="shared" si="420"/>
        <v>&gt;</v>
      </c>
      <c r="BI496" s="86">
        <f t="shared" si="421"/>
        <v>341.0556640625</v>
      </c>
      <c r="BJ496" s="15">
        <f t="shared" si="422"/>
        <v>0</v>
      </c>
      <c r="BK496" s="15" t="str">
        <f t="shared" si="423"/>
        <v>Distance&gt;705 AND Distance&gt;660,4921875 AND Distance&gt;579,99755859375 AND Distance&gt;500,308837890625 AND Distance&gt;341,0556640625</v>
      </c>
      <c r="BM496"/>
      <c r="BN496"/>
      <c r="BO496"/>
    </row>
    <row r="497" spans="1:67">
      <c r="A497" s="15">
        <v>494</v>
      </c>
      <c r="B497" s="15">
        <v>-2</v>
      </c>
      <c r="C497" s="15">
        <v>-8192</v>
      </c>
      <c r="D497" s="15">
        <f t="shared" si="371"/>
        <v>-1</v>
      </c>
      <c r="E497" s="15">
        <f t="shared" si="372"/>
        <v>0</v>
      </c>
      <c r="F497" s="15">
        <f t="shared" si="373"/>
        <v>-1</v>
      </c>
      <c r="G497" s="15">
        <v>729</v>
      </c>
      <c r="H497" s="15">
        <v>730</v>
      </c>
      <c r="I497" s="15">
        <v>143</v>
      </c>
      <c r="J497" s="15">
        <v>8</v>
      </c>
      <c r="K497" s="15">
        <v>1005</v>
      </c>
      <c r="L497" s="15">
        <v>0</v>
      </c>
      <c r="M497" s="15">
        <f t="shared" si="374"/>
        <v>0</v>
      </c>
      <c r="O497" s="86">
        <f t="shared" si="375"/>
        <v>1005</v>
      </c>
      <c r="P497" s="86">
        <f t="shared" si="376"/>
        <v>0.333251953125</v>
      </c>
      <c r="Q497" s="86">
        <f t="shared" si="377"/>
        <v>958</v>
      </c>
      <c r="R497" s="86" t="b">
        <f t="shared" si="378"/>
        <v>1</v>
      </c>
      <c r="S497" s="86" t="str">
        <f t="shared" si="379"/>
        <v>Dummy Node</v>
      </c>
      <c r="T497" s="86" t="str">
        <f t="shared" si="380"/>
        <v>N/A</v>
      </c>
      <c r="U497" s="86" t="str">
        <f t="shared" si="381"/>
        <v>N/A</v>
      </c>
      <c r="V497" s="86">
        <f t="shared" si="382"/>
        <v>826</v>
      </c>
      <c r="W497" s="86" t="b">
        <f t="shared" si="383"/>
        <v>0</v>
      </c>
      <c r="X497" s="86" t="str">
        <f t="shared" si="384"/>
        <v>Dummy Node</v>
      </c>
      <c r="Y497" s="86" t="str">
        <f t="shared" si="385"/>
        <v>N/A</v>
      </c>
      <c r="Z497" s="86" t="str">
        <f t="shared" si="386"/>
        <v>N/A</v>
      </c>
      <c r="AA497" s="86">
        <f t="shared" si="387"/>
        <v>648</v>
      </c>
      <c r="AB497" s="86" t="b">
        <f t="shared" si="388"/>
        <v>0</v>
      </c>
      <c r="AC497" s="86" t="str">
        <f t="shared" si="389"/>
        <v>Dummy Node</v>
      </c>
      <c r="AD497" s="86" t="str">
        <f t="shared" si="390"/>
        <v>N/A</v>
      </c>
      <c r="AE497" s="86" t="str">
        <f t="shared" si="391"/>
        <v>N/A</v>
      </c>
      <c r="AF497" s="86">
        <f t="shared" si="392"/>
        <v>404</v>
      </c>
      <c r="AG497" s="86" t="b">
        <f t="shared" si="393"/>
        <v>0</v>
      </c>
      <c r="AH497" s="86" t="str">
        <f t="shared" si="394"/>
        <v>Dummy Node</v>
      </c>
      <c r="AI497" s="86" t="str">
        <f t="shared" si="395"/>
        <v>N/A</v>
      </c>
      <c r="AJ497" s="86" t="str">
        <f t="shared" si="396"/>
        <v>N/A</v>
      </c>
      <c r="AK497" s="86">
        <f t="shared" si="397"/>
        <v>158</v>
      </c>
      <c r="AL497" s="86" t="b">
        <f t="shared" si="398"/>
        <v>0</v>
      </c>
      <c r="AM497" s="86" t="str">
        <f t="shared" si="399"/>
        <v>Distance</v>
      </c>
      <c r="AN497" s="86" t="str">
        <f t="shared" si="400"/>
        <v>&gt;</v>
      </c>
      <c r="AO497" s="86">
        <f t="shared" si="401"/>
        <v>705</v>
      </c>
      <c r="AP497" s="86">
        <f t="shared" si="402"/>
        <v>30</v>
      </c>
      <c r="AQ497" s="86" t="b">
        <f t="shared" si="403"/>
        <v>0</v>
      </c>
      <c r="AR497" s="86" t="str">
        <f t="shared" si="404"/>
        <v>Distance</v>
      </c>
      <c r="AS497" s="86" t="str">
        <f t="shared" si="405"/>
        <v>&gt;</v>
      </c>
      <c r="AT497" s="86">
        <f t="shared" si="406"/>
        <v>660.4921875</v>
      </c>
      <c r="AU497" s="86">
        <f t="shared" si="407"/>
        <v>8</v>
      </c>
      <c r="AV497" s="86" t="b">
        <f t="shared" si="408"/>
        <v>0</v>
      </c>
      <c r="AW497" s="86" t="str">
        <f t="shared" si="409"/>
        <v>Distance</v>
      </c>
      <c r="AX497" s="86" t="str">
        <f t="shared" si="410"/>
        <v>&gt;</v>
      </c>
      <c r="AY497" s="86">
        <f t="shared" si="411"/>
        <v>579.99755859375</v>
      </c>
      <c r="AZ497" s="86">
        <f t="shared" si="412"/>
        <v>2</v>
      </c>
      <c r="BA497" s="86" t="b">
        <f t="shared" si="413"/>
        <v>0</v>
      </c>
      <c r="BB497" s="86" t="str">
        <f t="shared" si="414"/>
        <v>Distance</v>
      </c>
      <c r="BC497" s="86" t="str">
        <f t="shared" si="415"/>
        <v>&gt;</v>
      </c>
      <c r="BD497" s="86">
        <f t="shared" si="416"/>
        <v>500.308837890625</v>
      </c>
      <c r="BE497" s="86">
        <f t="shared" si="417"/>
        <v>0</v>
      </c>
      <c r="BF497" s="86" t="b">
        <f t="shared" si="418"/>
        <v>0</v>
      </c>
      <c r="BG497" s="86" t="str">
        <f t="shared" si="419"/>
        <v>Distance</v>
      </c>
      <c r="BH497" s="86" t="str">
        <f t="shared" si="420"/>
        <v>&gt;</v>
      </c>
      <c r="BI497" s="86">
        <f t="shared" si="421"/>
        <v>341.0556640625</v>
      </c>
      <c r="BJ497" s="15">
        <f t="shared" si="422"/>
        <v>0</v>
      </c>
      <c r="BK497" s="15" t="str">
        <f t="shared" si="423"/>
        <v>Distance&gt;705 AND Distance&gt;660,4921875 AND Distance&gt;579,99755859375 AND Distance&gt;500,308837890625 AND Distance&gt;341,0556640625</v>
      </c>
      <c r="BM497"/>
      <c r="BN497"/>
      <c r="BO497"/>
    </row>
    <row r="498" spans="1:67">
      <c r="A498" s="15">
        <v>495</v>
      </c>
      <c r="B498" s="15">
        <v>-2</v>
      </c>
      <c r="C498" s="15">
        <v>-8192</v>
      </c>
      <c r="D498" s="15">
        <f t="shared" si="371"/>
        <v>-1</v>
      </c>
      <c r="E498" s="15">
        <f t="shared" si="372"/>
        <v>0</v>
      </c>
      <c r="F498" s="15">
        <f t="shared" si="373"/>
        <v>-1</v>
      </c>
      <c r="G498" s="15">
        <v>731</v>
      </c>
      <c r="H498" s="15">
        <v>732</v>
      </c>
      <c r="I498" s="15">
        <v>147</v>
      </c>
      <c r="J498" s="15">
        <v>8</v>
      </c>
      <c r="K498" s="15">
        <v>1006</v>
      </c>
      <c r="L498" s="15">
        <v>1365</v>
      </c>
      <c r="M498" s="15">
        <f t="shared" si="374"/>
        <v>0.333251953125</v>
      </c>
      <c r="O498" s="86">
        <f t="shared" si="375"/>
        <v>1006</v>
      </c>
      <c r="P498" s="86">
        <f t="shared" si="376"/>
        <v>0.333251953125</v>
      </c>
      <c r="Q498" s="86">
        <f t="shared" si="377"/>
        <v>958</v>
      </c>
      <c r="R498" s="86" t="b">
        <f t="shared" si="378"/>
        <v>0</v>
      </c>
      <c r="S498" s="86" t="str">
        <f t="shared" si="379"/>
        <v>Dummy Node</v>
      </c>
      <c r="T498" s="86" t="str">
        <f t="shared" si="380"/>
        <v>N/A</v>
      </c>
      <c r="U498" s="86" t="str">
        <f t="shared" si="381"/>
        <v>N/A</v>
      </c>
      <c r="V498" s="86">
        <f t="shared" si="382"/>
        <v>826</v>
      </c>
      <c r="W498" s="86" t="b">
        <f t="shared" si="383"/>
        <v>0</v>
      </c>
      <c r="X498" s="86" t="str">
        <f t="shared" si="384"/>
        <v>Dummy Node</v>
      </c>
      <c r="Y498" s="86" t="str">
        <f t="shared" si="385"/>
        <v>N/A</v>
      </c>
      <c r="Z498" s="86" t="str">
        <f t="shared" si="386"/>
        <v>N/A</v>
      </c>
      <c r="AA498" s="86">
        <f t="shared" si="387"/>
        <v>648</v>
      </c>
      <c r="AB498" s="86" t="b">
        <f t="shared" si="388"/>
        <v>0</v>
      </c>
      <c r="AC498" s="86" t="str">
        <f t="shared" si="389"/>
        <v>Dummy Node</v>
      </c>
      <c r="AD498" s="86" t="str">
        <f t="shared" si="390"/>
        <v>N/A</v>
      </c>
      <c r="AE498" s="86" t="str">
        <f t="shared" si="391"/>
        <v>N/A</v>
      </c>
      <c r="AF498" s="86">
        <f t="shared" si="392"/>
        <v>404</v>
      </c>
      <c r="AG498" s="86" t="b">
        <f t="shared" si="393"/>
        <v>0</v>
      </c>
      <c r="AH498" s="86" t="str">
        <f t="shared" si="394"/>
        <v>Dummy Node</v>
      </c>
      <c r="AI498" s="86" t="str">
        <f t="shared" si="395"/>
        <v>N/A</v>
      </c>
      <c r="AJ498" s="86" t="str">
        <f t="shared" si="396"/>
        <v>N/A</v>
      </c>
      <c r="AK498" s="86">
        <f t="shared" si="397"/>
        <v>158</v>
      </c>
      <c r="AL498" s="86" t="b">
        <f t="shared" si="398"/>
        <v>0</v>
      </c>
      <c r="AM498" s="86" t="str">
        <f t="shared" si="399"/>
        <v>Distance</v>
      </c>
      <c r="AN498" s="86" t="str">
        <f t="shared" si="400"/>
        <v>&gt;</v>
      </c>
      <c r="AO498" s="86">
        <f t="shared" si="401"/>
        <v>705</v>
      </c>
      <c r="AP498" s="86">
        <f t="shared" si="402"/>
        <v>30</v>
      </c>
      <c r="AQ498" s="86" t="b">
        <f t="shared" si="403"/>
        <v>0</v>
      </c>
      <c r="AR498" s="86" t="str">
        <f t="shared" si="404"/>
        <v>Distance</v>
      </c>
      <c r="AS498" s="86" t="str">
        <f t="shared" si="405"/>
        <v>&gt;</v>
      </c>
      <c r="AT498" s="86">
        <f t="shared" si="406"/>
        <v>660.4921875</v>
      </c>
      <c r="AU498" s="86">
        <f t="shared" si="407"/>
        <v>8</v>
      </c>
      <c r="AV498" s="86" t="b">
        <f t="shared" si="408"/>
        <v>0</v>
      </c>
      <c r="AW498" s="86" t="str">
        <f t="shared" si="409"/>
        <v>Distance</v>
      </c>
      <c r="AX498" s="86" t="str">
        <f t="shared" si="410"/>
        <v>&gt;</v>
      </c>
      <c r="AY498" s="86">
        <f t="shared" si="411"/>
        <v>579.99755859375</v>
      </c>
      <c r="AZ498" s="86">
        <f t="shared" si="412"/>
        <v>2</v>
      </c>
      <c r="BA498" s="86" t="b">
        <f t="shared" si="413"/>
        <v>0</v>
      </c>
      <c r="BB498" s="86" t="str">
        <f t="shared" si="414"/>
        <v>Distance</v>
      </c>
      <c r="BC498" s="86" t="str">
        <f t="shared" si="415"/>
        <v>&gt;</v>
      </c>
      <c r="BD498" s="86">
        <f t="shared" si="416"/>
        <v>500.308837890625</v>
      </c>
      <c r="BE498" s="86">
        <f t="shared" si="417"/>
        <v>0</v>
      </c>
      <c r="BF498" s="86" t="b">
        <f t="shared" si="418"/>
        <v>0</v>
      </c>
      <c r="BG498" s="86" t="str">
        <f t="shared" si="419"/>
        <v>Distance</v>
      </c>
      <c r="BH498" s="86" t="str">
        <f t="shared" si="420"/>
        <v>&gt;</v>
      </c>
      <c r="BI498" s="86">
        <f t="shared" si="421"/>
        <v>341.0556640625</v>
      </c>
      <c r="BJ498" s="15">
        <f t="shared" si="422"/>
        <v>0</v>
      </c>
      <c r="BK498" s="15" t="str">
        <f t="shared" si="423"/>
        <v>Distance&gt;705 AND Distance&gt;660,4921875 AND Distance&gt;579,99755859375 AND Distance&gt;500,308837890625 AND Distance&gt;341,0556640625</v>
      </c>
      <c r="BM498"/>
      <c r="BN498"/>
      <c r="BO498"/>
    </row>
    <row r="499" spans="1:67">
      <c r="A499" s="15">
        <v>496</v>
      </c>
      <c r="B499" s="15">
        <v>-2</v>
      </c>
      <c r="C499" s="15">
        <v>-8192</v>
      </c>
      <c r="D499" s="15">
        <f t="shared" si="371"/>
        <v>-1</v>
      </c>
      <c r="E499" s="15">
        <f t="shared" si="372"/>
        <v>0</v>
      </c>
      <c r="F499" s="15">
        <f t="shared" si="373"/>
        <v>-1</v>
      </c>
      <c r="G499" s="15">
        <v>733</v>
      </c>
      <c r="H499" s="15">
        <v>734</v>
      </c>
      <c r="I499" s="15">
        <v>147</v>
      </c>
      <c r="J499" s="15">
        <v>8</v>
      </c>
      <c r="K499" s="15">
        <v>1007</v>
      </c>
      <c r="L499" s="15">
        <v>1365</v>
      </c>
      <c r="M499" s="15">
        <f t="shared" si="374"/>
        <v>0.333251953125</v>
      </c>
      <c r="O499" s="86">
        <f t="shared" si="375"/>
        <v>1007</v>
      </c>
      <c r="P499" s="86">
        <f t="shared" si="376"/>
        <v>0.333251953125</v>
      </c>
      <c r="Q499" s="86">
        <f t="shared" si="377"/>
        <v>967</v>
      </c>
      <c r="R499" s="86" t="b">
        <f t="shared" si="378"/>
        <v>1</v>
      </c>
      <c r="S499" s="86" t="str">
        <f t="shared" si="379"/>
        <v>Dummy Node</v>
      </c>
      <c r="T499" s="86" t="str">
        <f t="shared" si="380"/>
        <v>N/A</v>
      </c>
      <c r="U499" s="86" t="str">
        <f t="shared" si="381"/>
        <v>N/A</v>
      </c>
      <c r="V499" s="86">
        <f t="shared" si="382"/>
        <v>835</v>
      </c>
      <c r="W499" s="86" t="b">
        <f t="shared" si="383"/>
        <v>1</v>
      </c>
      <c r="X499" s="86" t="str">
        <f t="shared" si="384"/>
        <v>Dummy Node</v>
      </c>
      <c r="Y499" s="86" t="str">
        <f t="shared" si="385"/>
        <v>N/A</v>
      </c>
      <c r="Z499" s="86" t="str">
        <f t="shared" si="386"/>
        <v>N/A</v>
      </c>
      <c r="AA499" s="86">
        <f t="shared" si="387"/>
        <v>653</v>
      </c>
      <c r="AB499" s="86" t="b">
        <f t="shared" si="388"/>
        <v>1</v>
      </c>
      <c r="AC499" s="86" t="str">
        <f t="shared" si="389"/>
        <v>Dummy Node</v>
      </c>
      <c r="AD499" s="86" t="str">
        <f t="shared" si="390"/>
        <v>N/A</v>
      </c>
      <c r="AE499" s="86" t="str">
        <f t="shared" si="391"/>
        <v>N/A</v>
      </c>
      <c r="AF499" s="86">
        <f t="shared" si="392"/>
        <v>417</v>
      </c>
      <c r="AG499" s="86" t="b">
        <f t="shared" si="393"/>
        <v>1</v>
      </c>
      <c r="AH499" s="86" t="str">
        <f t="shared" si="394"/>
        <v>Dummy Node</v>
      </c>
      <c r="AI499" s="86" t="str">
        <f t="shared" si="395"/>
        <v>N/A</v>
      </c>
      <c r="AJ499" s="86" t="str">
        <f t="shared" si="396"/>
        <v>N/A</v>
      </c>
      <c r="AK499" s="86">
        <f t="shared" si="397"/>
        <v>39</v>
      </c>
      <c r="AL499" s="86" t="b">
        <f t="shared" si="398"/>
        <v>1</v>
      </c>
      <c r="AM499" s="86" t="str">
        <f t="shared" si="399"/>
        <v>Speed</v>
      </c>
      <c r="AN499" s="86" t="str">
        <f t="shared" si="400"/>
        <v>&lt;=</v>
      </c>
      <c r="AO499" s="86">
        <f t="shared" si="401"/>
        <v>18.9267578125</v>
      </c>
      <c r="AP499" s="86">
        <f t="shared" si="402"/>
        <v>9</v>
      </c>
      <c r="AQ499" s="86" t="b">
        <f t="shared" si="403"/>
        <v>1</v>
      </c>
      <c r="AR499" s="86" t="str">
        <f t="shared" si="404"/>
        <v>Speed</v>
      </c>
      <c r="AS499" s="86" t="str">
        <f t="shared" si="405"/>
        <v>&lt;=</v>
      </c>
      <c r="AT499" s="86">
        <f t="shared" si="406"/>
        <v>19.8076171875</v>
      </c>
      <c r="AU499" s="86">
        <f t="shared" si="407"/>
        <v>7</v>
      </c>
      <c r="AV499" s="86" t="b">
        <f t="shared" si="408"/>
        <v>1</v>
      </c>
      <c r="AW499" s="86" t="str">
        <f t="shared" si="409"/>
        <v>Speed</v>
      </c>
      <c r="AX499" s="86" t="str">
        <f t="shared" si="410"/>
        <v>&lt;=</v>
      </c>
      <c r="AY499" s="86">
        <f t="shared" si="411"/>
        <v>21.949951171875</v>
      </c>
      <c r="AZ499" s="86">
        <f t="shared" si="412"/>
        <v>2</v>
      </c>
      <c r="BA499" s="86" t="b">
        <f t="shared" si="413"/>
        <v>1</v>
      </c>
      <c r="BB499" s="86" t="str">
        <f t="shared" si="414"/>
        <v>Distance</v>
      </c>
      <c r="BC499" s="86" t="str">
        <f t="shared" si="415"/>
        <v>&lt;=</v>
      </c>
      <c r="BD499" s="86">
        <f t="shared" si="416"/>
        <v>500.308837890625</v>
      </c>
      <c r="BE499" s="86">
        <f t="shared" si="417"/>
        <v>0</v>
      </c>
      <c r="BF499" s="86" t="b">
        <f t="shared" si="418"/>
        <v>0</v>
      </c>
      <c r="BG499" s="86" t="str">
        <f t="shared" si="419"/>
        <v>Distance</v>
      </c>
      <c r="BH499" s="86" t="str">
        <f t="shared" si="420"/>
        <v>&gt;</v>
      </c>
      <c r="BI499" s="86">
        <f t="shared" si="421"/>
        <v>341.0556640625</v>
      </c>
      <c r="BJ499" s="15">
        <f t="shared" si="422"/>
        <v>0</v>
      </c>
      <c r="BK499" s="15" t="str">
        <f t="shared" si="423"/>
        <v>Speed&lt;=18,9267578125 AND Speed&lt;=19,8076171875 AND Speed&lt;=21,949951171875 AND Distance&lt;=500,308837890625 AND Distance&gt;341,0556640625</v>
      </c>
      <c r="BM499"/>
      <c r="BN499"/>
      <c r="BO499"/>
    </row>
    <row r="500" spans="1:67">
      <c r="A500" s="15">
        <v>497</v>
      </c>
      <c r="B500" s="15">
        <v>-2</v>
      </c>
      <c r="C500" s="15">
        <v>-8192</v>
      </c>
      <c r="D500" s="15">
        <f t="shared" si="371"/>
        <v>-1</v>
      </c>
      <c r="E500" s="15">
        <f t="shared" si="372"/>
        <v>0</v>
      </c>
      <c r="F500" s="15">
        <f t="shared" si="373"/>
        <v>-1</v>
      </c>
      <c r="G500" s="15">
        <v>-1</v>
      </c>
      <c r="H500" s="15">
        <v>-1</v>
      </c>
      <c r="I500" s="15">
        <v>150</v>
      </c>
      <c r="J500" s="15">
        <v>9</v>
      </c>
      <c r="K500" s="15">
        <v>1008</v>
      </c>
      <c r="L500" s="15">
        <v>1365</v>
      </c>
      <c r="M500" s="15">
        <f t="shared" si="374"/>
        <v>0.333251953125</v>
      </c>
      <c r="O500" s="86">
        <f t="shared" si="375"/>
        <v>1008</v>
      </c>
      <c r="P500" s="86">
        <f t="shared" si="376"/>
        <v>0.333251953125</v>
      </c>
      <c r="Q500" s="86">
        <f t="shared" si="377"/>
        <v>967</v>
      </c>
      <c r="R500" s="86" t="b">
        <f t="shared" si="378"/>
        <v>0</v>
      </c>
      <c r="S500" s="86" t="str">
        <f t="shared" si="379"/>
        <v>Dummy Node</v>
      </c>
      <c r="T500" s="86" t="str">
        <f t="shared" si="380"/>
        <v>N/A</v>
      </c>
      <c r="U500" s="86" t="str">
        <f t="shared" si="381"/>
        <v>N/A</v>
      </c>
      <c r="V500" s="86">
        <f t="shared" si="382"/>
        <v>835</v>
      </c>
      <c r="W500" s="86" t="b">
        <f t="shared" si="383"/>
        <v>1</v>
      </c>
      <c r="X500" s="86" t="str">
        <f t="shared" si="384"/>
        <v>Dummy Node</v>
      </c>
      <c r="Y500" s="86" t="str">
        <f t="shared" si="385"/>
        <v>N/A</v>
      </c>
      <c r="Z500" s="86" t="str">
        <f t="shared" si="386"/>
        <v>N/A</v>
      </c>
      <c r="AA500" s="86">
        <f t="shared" si="387"/>
        <v>653</v>
      </c>
      <c r="AB500" s="86" t="b">
        <f t="shared" si="388"/>
        <v>1</v>
      </c>
      <c r="AC500" s="86" t="str">
        <f t="shared" si="389"/>
        <v>Dummy Node</v>
      </c>
      <c r="AD500" s="86" t="str">
        <f t="shared" si="390"/>
        <v>N/A</v>
      </c>
      <c r="AE500" s="86" t="str">
        <f t="shared" si="391"/>
        <v>N/A</v>
      </c>
      <c r="AF500" s="86">
        <f t="shared" si="392"/>
        <v>417</v>
      </c>
      <c r="AG500" s="86" t="b">
        <f t="shared" si="393"/>
        <v>1</v>
      </c>
      <c r="AH500" s="86" t="str">
        <f t="shared" si="394"/>
        <v>Dummy Node</v>
      </c>
      <c r="AI500" s="86" t="str">
        <f t="shared" si="395"/>
        <v>N/A</v>
      </c>
      <c r="AJ500" s="86" t="str">
        <f t="shared" si="396"/>
        <v>N/A</v>
      </c>
      <c r="AK500" s="86">
        <f t="shared" si="397"/>
        <v>39</v>
      </c>
      <c r="AL500" s="86" t="b">
        <f t="shared" si="398"/>
        <v>1</v>
      </c>
      <c r="AM500" s="86" t="str">
        <f t="shared" si="399"/>
        <v>Speed</v>
      </c>
      <c r="AN500" s="86" t="str">
        <f t="shared" si="400"/>
        <v>&lt;=</v>
      </c>
      <c r="AO500" s="86">
        <f t="shared" si="401"/>
        <v>18.9267578125</v>
      </c>
      <c r="AP500" s="86">
        <f t="shared" si="402"/>
        <v>9</v>
      </c>
      <c r="AQ500" s="86" t="b">
        <f t="shared" si="403"/>
        <v>1</v>
      </c>
      <c r="AR500" s="86" t="str">
        <f t="shared" si="404"/>
        <v>Speed</v>
      </c>
      <c r="AS500" s="86" t="str">
        <f t="shared" si="405"/>
        <v>&lt;=</v>
      </c>
      <c r="AT500" s="86">
        <f t="shared" si="406"/>
        <v>19.8076171875</v>
      </c>
      <c r="AU500" s="86">
        <f t="shared" si="407"/>
        <v>7</v>
      </c>
      <c r="AV500" s="86" t="b">
        <f t="shared" si="408"/>
        <v>1</v>
      </c>
      <c r="AW500" s="86" t="str">
        <f t="shared" si="409"/>
        <v>Speed</v>
      </c>
      <c r="AX500" s="86" t="str">
        <f t="shared" si="410"/>
        <v>&lt;=</v>
      </c>
      <c r="AY500" s="86">
        <f t="shared" si="411"/>
        <v>21.949951171875</v>
      </c>
      <c r="AZ500" s="86">
        <f t="shared" si="412"/>
        <v>2</v>
      </c>
      <c r="BA500" s="86" t="b">
        <f t="shared" si="413"/>
        <v>1</v>
      </c>
      <c r="BB500" s="86" t="str">
        <f t="shared" si="414"/>
        <v>Distance</v>
      </c>
      <c r="BC500" s="86" t="str">
        <f t="shared" si="415"/>
        <v>&lt;=</v>
      </c>
      <c r="BD500" s="86">
        <f t="shared" si="416"/>
        <v>500.308837890625</v>
      </c>
      <c r="BE500" s="86">
        <f t="shared" si="417"/>
        <v>0</v>
      </c>
      <c r="BF500" s="86" t="b">
        <f t="shared" si="418"/>
        <v>0</v>
      </c>
      <c r="BG500" s="86" t="str">
        <f t="shared" si="419"/>
        <v>Distance</v>
      </c>
      <c r="BH500" s="86" t="str">
        <f t="shared" si="420"/>
        <v>&gt;</v>
      </c>
      <c r="BI500" s="86">
        <f t="shared" si="421"/>
        <v>341.0556640625</v>
      </c>
      <c r="BJ500" s="15">
        <f t="shared" si="422"/>
        <v>0</v>
      </c>
      <c r="BK500" s="15" t="str">
        <f t="shared" si="423"/>
        <v>Speed&lt;=18,9267578125 AND Speed&lt;=19,8076171875 AND Speed&lt;=21,949951171875 AND Distance&lt;=500,308837890625 AND Distance&gt;341,0556640625</v>
      </c>
      <c r="BM500"/>
      <c r="BN500"/>
      <c r="BO500"/>
    </row>
    <row r="501" spans="1:67">
      <c r="A501" s="15">
        <v>498</v>
      </c>
      <c r="B501" s="15">
        <v>-2</v>
      </c>
      <c r="C501" s="15">
        <v>-8192</v>
      </c>
      <c r="D501" s="15">
        <f t="shared" si="371"/>
        <v>-1</v>
      </c>
      <c r="E501" s="15">
        <f t="shared" si="372"/>
        <v>0</v>
      </c>
      <c r="F501" s="15">
        <f t="shared" si="373"/>
        <v>-1</v>
      </c>
      <c r="G501" s="15">
        <v>-1</v>
      </c>
      <c r="H501" s="15">
        <v>-1</v>
      </c>
      <c r="I501" s="15">
        <v>150</v>
      </c>
      <c r="J501" s="15">
        <v>9</v>
      </c>
      <c r="K501" s="15">
        <v>1009</v>
      </c>
      <c r="L501" s="15">
        <v>1365</v>
      </c>
      <c r="M501" s="15">
        <f t="shared" si="374"/>
        <v>0.333251953125</v>
      </c>
      <c r="O501" s="86">
        <f t="shared" si="375"/>
        <v>1009</v>
      </c>
      <c r="P501" s="86">
        <f t="shared" si="376"/>
        <v>0.333251953125</v>
      </c>
      <c r="Q501" s="86">
        <f t="shared" si="377"/>
        <v>968</v>
      </c>
      <c r="R501" s="86" t="b">
        <f t="shared" si="378"/>
        <v>1</v>
      </c>
      <c r="S501" s="86" t="str">
        <f t="shared" si="379"/>
        <v>Dummy Node</v>
      </c>
      <c r="T501" s="86" t="str">
        <f t="shared" si="380"/>
        <v>N/A</v>
      </c>
      <c r="U501" s="86" t="str">
        <f t="shared" si="381"/>
        <v>N/A</v>
      </c>
      <c r="V501" s="86">
        <f t="shared" si="382"/>
        <v>835</v>
      </c>
      <c r="W501" s="86" t="b">
        <f t="shared" si="383"/>
        <v>0</v>
      </c>
      <c r="X501" s="86" t="str">
        <f t="shared" si="384"/>
        <v>Dummy Node</v>
      </c>
      <c r="Y501" s="86" t="str">
        <f t="shared" si="385"/>
        <v>N/A</v>
      </c>
      <c r="Z501" s="86" t="str">
        <f t="shared" si="386"/>
        <v>N/A</v>
      </c>
      <c r="AA501" s="86">
        <f t="shared" si="387"/>
        <v>653</v>
      </c>
      <c r="AB501" s="86" t="b">
        <f t="shared" si="388"/>
        <v>1</v>
      </c>
      <c r="AC501" s="86" t="str">
        <f t="shared" si="389"/>
        <v>Dummy Node</v>
      </c>
      <c r="AD501" s="86" t="str">
        <f t="shared" si="390"/>
        <v>N/A</v>
      </c>
      <c r="AE501" s="86" t="str">
        <f t="shared" si="391"/>
        <v>N/A</v>
      </c>
      <c r="AF501" s="86">
        <f t="shared" si="392"/>
        <v>417</v>
      </c>
      <c r="AG501" s="86" t="b">
        <f t="shared" si="393"/>
        <v>1</v>
      </c>
      <c r="AH501" s="86" t="str">
        <f t="shared" si="394"/>
        <v>Dummy Node</v>
      </c>
      <c r="AI501" s="86" t="str">
        <f t="shared" si="395"/>
        <v>N/A</v>
      </c>
      <c r="AJ501" s="86" t="str">
        <f t="shared" si="396"/>
        <v>N/A</v>
      </c>
      <c r="AK501" s="86">
        <f t="shared" si="397"/>
        <v>39</v>
      </c>
      <c r="AL501" s="86" t="b">
        <f t="shared" si="398"/>
        <v>1</v>
      </c>
      <c r="AM501" s="86" t="str">
        <f t="shared" si="399"/>
        <v>Speed</v>
      </c>
      <c r="AN501" s="86" t="str">
        <f t="shared" si="400"/>
        <v>&lt;=</v>
      </c>
      <c r="AO501" s="86">
        <f t="shared" si="401"/>
        <v>18.9267578125</v>
      </c>
      <c r="AP501" s="86">
        <f t="shared" si="402"/>
        <v>9</v>
      </c>
      <c r="AQ501" s="86" t="b">
        <f t="shared" si="403"/>
        <v>1</v>
      </c>
      <c r="AR501" s="86" t="str">
        <f t="shared" si="404"/>
        <v>Speed</v>
      </c>
      <c r="AS501" s="86" t="str">
        <f t="shared" si="405"/>
        <v>&lt;=</v>
      </c>
      <c r="AT501" s="86">
        <f t="shared" si="406"/>
        <v>19.8076171875</v>
      </c>
      <c r="AU501" s="86">
        <f t="shared" si="407"/>
        <v>7</v>
      </c>
      <c r="AV501" s="86" t="b">
        <f t="shared" si="408"/>
        <v>1</v>
      </c>
      <c r="AW501" s="86" t="str">
        <f t="shared" si="409"/>
        <v>Speed</v>
      </c>
      <c r="AX501" s="86" t="str">
        <f t="shared" si="410"/>
        <v>&lt;=</v>
      </c>
      <c r="AY501" s="86">
        <f t="shared" si="411"/>
        <v>21.949951171875</v>
      </c>
      <c r="AZ501" s="86">
        <f t="shared" si="412"/>
        <v>2</v>
      </c>
      <c r="BA501" s="86" t="b">
        <f t="shared" si="413"/>
        <v>1</v>
      </c>
      <c r="BB501" s="86" t="str">
        <f t="shared" si="414"/>
        <v>Distance</v>
      </c>
      <c r="BC501" s="86" t="str">
        <f t="shared" si="415"/>
        <v>&lt;=</v>
      </c>
      <c r="BD501" s="86">
        <f t="shared" si="416"/>
        <v>500.308837890625</v>
      </c>
      <c r="BE501" s="86">
        <f t="shared" si="417"/>
        <v>0</v>
      </c>
      <c r="BF501" s="86" t="b">
        <f t="shared" si="418"/>
        <v>0</v>
      </c>
      <c r="BG501" s="86" t="str">
        <f t="shared" si="419"/>
        <v>Distance</v>
      </c>
      <c r="BH501" s="86" t="str">
        <f t="shared" si="420"/>
        <v>&gt;</v>
      </c>
      <c r="BI501" s="86">
        <f t="shared" si="421"/>
        <v>341.0556640625</v>
      </c>
      <c r="BJ501" s="15">
        <f t="shared" si="422"/>
        <v>0</v>
      </c>
      <c r="BK501" s="15" t="str">
        <f t="shared" si="423"/>
        <v>Speed&lt;=18,9267578125 AND Speed&lt;=19,8076171875 AND Speed&lt;=21,949951171875 AND Distance&lt;=500,308837890625 AND Distance&gt;341,0556640625</v>
      </c>
      <c r="BM501"/>
      <c r="BN501"/>
      <c r="BO501"/>
    </row>
    <row r="502" spans="1:67">
      <c r="A502" s="15">
        <v>499</v>
      </c>
      <c r="B502" s="15">
        <v>-2</v>
      </c>
      <c r="C502" s="15">
        <v>-8192</v>
      </c>
      <c r="D502" s="15">
        <f t="shared" si="371"/>
        <v>-1</v>
      </c>
      <c r="E502" s="15">
        <f t="shared" si="372"/>
        <v>0</v>
      </c>
      <c r="F502" s="15">
        <f t="shared" si="373"/>
        <v>-1</v>
      </c>
      <c r="G502" s="15">
        <v>735</v>
      </c>
      <c r="H502" s="15">
        <v>736</v>
      </c>
      <c r="I502" s="15">
        <v>153</v>
      </c>
      <c r="J502" s="15">
        <v>8</v>
      </c>
      <c r="K502" s="15">
        <v>1010</v>
      </c>
      <c r="L502" s="15">
        <v>0</v>
      </c>
      <c r="M502" s="15">
        <f t="shared" si="374"/>
        <v>0</v>
      </c>
      <c r="O502" s="86">
        <f t="shared" si="375"/>
        <v>1010</v>
      </c>
      <c r="P502" s="86">
        <f t="shared" si="376"/>
        <v>0.333251953125</v>
      </c>
      <c r="Q502" s="86">
        <f t="shared" si="377"/>
        <v>968</v>
      </c>
      <c r="R502" s="86" t="b">
        <f t="shared" si="378"/>
        <v>0</v>
      </c>
      <c r="S502" s="86" t="str">
        <f t="shared" si="379"/>
        <v>Dummy Node</v>
      </c>
      <c r="T502" s="86" t="str">
        <f t="shared" si="380"/>
        <v>N/A</v>
      </c>
      <c r="U502" s="86" t="str">
        <f t="shared" si="381"/>
        <v>N/A</v>
      </c>
      <c r="V502" s="86">
        <f t="shared" si="382"/>
        <v>835</v>
      </c>
      <c r="W502" s="86" t="b">
        <f t="shared" si="383"/>
        <v>0</v>
      </c>
      <c r="X502" s="86" t="str">
        <f t="shared" si="384"/>
        <v>Dummy Node</v>
      </c>
      <c r="Y502" s="86" t="str">
        <f t="shared" si="385"/>
        <v>N/A</v>
      </c>
      <c r="Z502" s="86" t="str">
        <f t="shared" si="386"/>
        <v>N/A</v>
      </c>
      <c r="AA502" s="86">
        <f t="shared" si="387"/>
        <v>653</v>
      </c>
      <c r="AB502" s="86" t="b">
        <f t="shared" si="388"/>
        <v>1</v>
      </c>
      <c r="AC502" s="86" t="str">
        <f t="shared" si="389"/>
        <v>Dummy Node</v>
      </c>
      <c r="AD502" s="86" t="str">
        <f t="shared" si="390"/>
        <v>N/A</v>
      </c>
      <c r="AE502" s="86" t="str">
        <f t="shared" si="391"/>
        <v>N/A</v>
      </c>
      <c r="AF502" s="86">
        <f t="shared" si="392"/>
        <v>417</v>
      </c>
      <c r="AG502" s="86" t="b">
        <f t="shared" si="393"/>
        <v>1</v>
      </c>
      <c r="AH502" s="86" t="str">
        <f t="shared" si="394"/>
        <v>Dummy Node</v>
      </c>
      <c r="AI502" s="86" t="str">
        <f t="shared" si="395"/>
        <v>N/A</v>
      </c>
      <c r="AJ502" s="86" t="str">
        <f t="shared" si="396"/>
        <v>N/A</v>
      </c>
      <c r="AK502" s="86">
        <f t="shared" si="397"/>
        <v>39</v>
      </c>
      <c r="AL502" s="86" t="b">
        <f t="shared" si="398"/>
        <v>1</v>
      </c>
      <c r="AM502" s="86" t="str">
        <f t="shared" si="399"/>
        <v>Speed</v>
      </c>
      <c r="AN502" s="86" t="str">
        <f t="shared" si="400"/>
        <v>&lt;=</v>
      </c>
      <c r="AO502" s="86">
        <f t="shared" si="401"/>
        <v>18.9267578125</v>
      </c>
      <c r="AP502" s="86">
        <f t="shared" si="402"/>
        <v>9</v>
      </c>
      <c r="AQ502" s="86" t="b">
        <f t="shared" si="403"/>
        <v>1</v>
      </c>
      <c r="AR502" s="86" t="str">
        <f t="shared" si="404"/>
        <v>Speed</v>
      </c>
      <c r="AS502" s="86" t="str">
        <f t="shared" si="405"/>
        <v>&lt;=</v>
      </c>
      <c r="AT502" s="86">
        <f t="shared" si="406"/>
        <v>19.8076171875</v>
      </c>
      <c r="AU502" s="86">
        <f t="shared" si="407"/>
        <v>7</v>
      </c>
      <c r="AV502" s="86" t="b">
        <f t="shared" si="408"/>
        <v>1</v>
      </c>
      <c r="AW502" s="86" t="str">
        <f t="shared" si="409"/>
        <v>Speed</v>
      </c>
      <c r="AX502" s="86" t="str">
        <f t="shared" si="410"/>
        <v>&lt;=</v>
      </c>
      <c r="AY502" s="86">
        <f t="shared" si="411"/>
        <v>21.949951171875</v>
      </c>
      <c r="AZ502" s="86">
        <f t="shared" si="412"/>
        <v>2</v>
      </c>
      <c r="BA502" s="86" t="b">
        <f t="shared" si="413"/>
        <v>1</v>
      </c>
      <c r="BB502" s="86" t="str">
        <f t="shared" si="414"/>
        <v>Distance</v>
      </c>
      <c r="BC502" s="86" t="str">
        <f t="shared" si="415"/>
        <v>&lt;=</v>
      </c>
      <c r="BD502" s="86">
        <f t="shared" si="416"/>
        <v>500.308837890625</v>
      </c>
      <c r="BE502" s="86">
        <f t="shared" si="417"/>
        <v>0</v>
      </c>
      <c r="BF502" s="86" t="b">
        <f t="shared" si="418"/>
        <v>0</v>
      </c>
      <c r="BG502" s="86" t="str">
        <f t="shared" si="419"/>
        <v>Distance</v>
      </c>
      <c r="BH502" s="86" t="str">
        <f t="shared" si="420"/>
        <v>&gt;</v>
      </c>
      <c r="BI502" s="86">
        <f t="shared" si="421"/>
        <v>341.0556640625</v>
      </c>
      <c r="BJ502" s="15">
        <f t="shared" si="422"/>
        <v>0</v>
      </c>
      <c r="BK502" s="15" t="str">
        <f t="shared" si="423"/>
        <v>Speed&lt;=18,9267578125 AND Speed&lt;=19,8076171875 AND Speed&lt;=21,949951171875 AND Distance&lt;=500,308837890625 AND Distance&gt;341,0556640625</v>
      </c>
      <c r="BM502"/>
      <c r="BN502"/>
      <c r="BO502"/>
    </row>
    <row r="503" spans="1:67">
      <c r="A503" s="15">
        <v>500</v>
      </c>
      <c r="B503" s="15">
        <v>-2</v>
      </c>
      <c r="C503" s="15">
        <v>-8192</v>
      </c>
      <c r="D503" s="15">
        <f t="shared" si="371"/>
        <v>-1</v>
      </c>
      <c r="E503" s="15">
        <f t="shared" si="372"/>
        <v>0</v>
      </c>
      <c r="F503" s="15">
        <f t="shared" si="373"/>
        <v>-1</v>
      </c>
      <c r="G503" s="15">
        <v>737</v>
      </c>
      <c r="H503" s="15">
        <v>738</v>
      </c>
      <c r="I503" s="15">
        <v>153</v>
      </c>
      <c r="J503" s="15">
        <v>8</v>
      </c>
      <c r="K503" s="15">
        <v>1011</v>
      </c>
      <c r="L503" s="15">
        <v>0</v>
      </c>
      <c r="M503" s="15">
        <f t="shared" si="374"/>
        <v>0</v>
      </c>
      <c r="O503" s="86">
        <f t="shared" si="375"/>
        <v>1011</v>
      </c>
      <c r="P503" s="86">
        <f t="shared" si="376"/>
        <v>0.333251953125</v>
      </c>
      <c r="Q503" s="86">
        <f t="shared" si="377"/>
        <v>969</v>
      </c>
      <c r="R503" s="86" t="b">
        <f t="shared" si="378"/>
        <v>1</v>
      </c>
      <c r="S503" s="86" t="str">
        <f t="shared" si="379"/>
        <v>Dummy Node</v>
      </c>
      <c r="T503" s="86" t="str">
        <f t="shared" si="380"/>
        <v>N/A</v>
      </c>
      <c r="U503" s="86" t="str">
        <f t="shared" si="381"/>
        <v>N/A</v>
      </c>
      <c r="V503" s="86">
        <f t="shared" si="382"/>
        <v>836</v>
      </c>
      <c r="W503" s="86" t="b">
        <f t="shared" si="383"/>
        <v>1</v>
      </c>
      <c r="X503" s="86" t="str">
        <f t="shared" si="384"/>
        <v>Dummy Node</v>
      </c>
      <c r="Y503" s="86" t="str">
        <f t="shared" si="385"/>
        <v>N/A</v>
      </c>
      <c r="Z503" s="86" t="str">
        <f t="shared" si="386"/>
        <v>N/A</v>
      </c>
      <c r="AA503" s="86">
        <f t="shared" si="387"/>
        <v>653</v>
      </c>
      <c r="AB503" s="86" t="b">
        <f t="shared" si="388"/>
        <v>0</v>
      </c>
      <c r="AC503" s="86" t="str">
        <f t="shared" si="389"/>
        <v>Dummy Node</v>
      </c>
      <c r="AD503" s="86" t="str">
        <f t="shared" si="390"/>
        <v>N/A</v>
      </c>
      <c r="AE503" s="86" t="str">
        <f t="shared" si="391"/>
        <v>N/A</v>
      </c>
      <c r="AF503" s="86">
        <f t="shared" si="392"/>
        <v>417</v>
      </c>
      <c r="AG503" s="86" t="b">
        <f t="shared" si="393"/>
        <v>1</v>
      </c>
      <c r="AH503" s="86" t="str">
        <f t="shared" si="394"/>
        <v>Dummy Node</v>
      </c>
      <c r="AI503" s="86" t="str">
        <f t="shared" si="395"/>
        <v>N/A</v>
      </c>
      <c r="AJ503" s="86" t="str">
        <f t="shared" si="396"/>
        <v>N/A</v>
      </c>
      <c r="AK503" s="86">
        <f t="shared" si="397"/>
        <v>39</v>
      </c>
      <c r="AL503" s="86" t="b">
        <f t="shared" si="398"/>
        <v>1</v>
      </c>
      <c r="AM503" s="86" t="str">
        <f t="shared" si="399"/>
        <v>Speed</v>
      </c>
      <c r="AN503" s="86" t="str">
        <f t="shared" si="400"/>
        <v>&lt;=</v>
      </c>
      <c r="AO503" s="86">
        <f t="shared" si="401"/>
        <v>18.9267578125</v>
      </c>
      <c r="AP503" s="86">
        <f t="shared" si="402"/>
        <v>9</v>
      </c>
      <c r="AQ503" s="86" t="b">
        <f t="shared" si="403"/>
        <v>1</v>
      </c>
      <c r="AR503" s="86" t="str">
        <f t="shared" si="404"/>
        <v>Speed</v>
      </c>
      <c r="AS503" s="86" t="str">
        <f t="shared" si="405"/>
        <v>&lt;=</v>
      </c>
      <c r="AT503" s="86">
        <f t="shared" si="406"/>
        <v>19.8076171875</v>
      </c>
      <c r="AU503" s="86">
        <f t="shared" si="407"/>
        <v>7</v>
      </c>
      <c r="AV503" s="86" t="b">
        <f t="shared" si="408"/>
        <v>1</v>
      </c>
      <c r="AW503" s="86" t="str">
        <f t="shared" si="409"/>
        <v>Speed</v>
      </c>
      <c r="AX503" s="86" t="str">
        <f t="shared" si="410"/>
        <v>&lt;=</v>
      </c>
      <c r="AY503" s="86">
        <f t="shared" si="411"/>
        <v>21.949951171875</v>
      </c>
      <c r="AZ503" s="86">
        <f t="shared" si="412"/>
        <v>2</v>
      </c>
      <c r="BA503" s="86" t="b">
        <f t="shared" si="413"/>
        <v>1</v>
      </c>
      <c r="BB503" s="86" t="str">
        <f t="shared" si="414"/>
        <v>Distance</v>
      </c>
      <c r="BC503" s="86" t="str">
        <f t="shared" si="415"/>
        <v>&lt;=</v>
      </c>
      <c r="BD503" s="86">
        <f t="shared" si="416"/>
        <v>500.308837890625</v>
      </c>
      <c r="BE503" s="86">
        <f t="shared" si="417"/>
        <v>0</v>
      </c>
      <c r="BF503" s="86" t="b">
        <f t="shared" si="418"/>
        <v>0</v>
      </c>
      <c r="BG503" s="86" t="str">
        <f t="shared" si="419"/>
        <v>Distance</v>
      </c>
      <c r="BH503" s="86" t="str">
        <f t="shared" si="420"/>
        <v>&gt;</v>
      </c>
      <c r="BI503" s="86">
        <f t="shared" si="421"/>
        <v>341.0556640625</v>
      </c>
      <c r="BJ503" s="15">
        <f t="shared" si="422"/>
        <v>0</v>
      </c>
      <c r="BK503" s="15" t="str">
        <f t="shared" si="423"/>
        <v>Speed&lt;=18,9267578125 AND Speed&lt;=19,8076171875 AND Speed&lt;=21,949951171875 AND Distance&lt;=500,308837890625 AND Distance&gt;341,0556640625</v>
      </c>
      <c r="BM503"/>
      <c r="BN503"/>
      <c r="BO503"/>
    </row>
    <row r="504" spans="1:67">
      <c r="A504" s="15">
        <v>501</v>
      </c>
      <c r="B504" s="15">
        <v>-2</v>
      </c>
      <c r="C504" s="15">
        <v>-8192</v>
      </c>
      <c r="D504" s="15">
        <f t="shared" si="371"/>
        <v>-1</v>
      </c>
      <c r="E504" s="15">
        <f t="shared" si="372"/>
        <v>0</v>
      </c>
      <c r="F504" s="15">
        <f t="shared" si="373"/>
        <v>-1</v>
      </c>
      <c r="G504" s="15">
        <v>-1</v>
      </c>
      <c r="H504" s="15">
        <v>-1</v>
      </c>
      <c r="I504" s="15">
        <v>175</v>
      </c>
      <c r="J504" s="15">
        <v>9</v>
      </c>
      <c r="K504" s="15">
        <v>1012</v>
      </c>
      <c r="L504" s="15">
        <v>1365</v>
      </c>
      <c r="M504" s="15">
        <f t="shared" si="374"/>
        <v>0.333251953125</v>
      </c>
      <c r="O504" s="86">
        <f t="shared" si="375"/>
        <v>1012</v>
      </c>
      <c r="P504" s="86">
        <f t="shared" si="376"/>
        <v>0.333251953125</v>
      </c>
      <c r="Q504" s="86">
        <f t="shared" si="377"/>
        <v>969</v>
      </c>
      <c r="R504" s="86" t="b">
        <f t="shared" si="378"/>
        <v>0</v>
      </c>
      <c r="S504" s="86" t="str">
        <f t="shared" si="379"/>
        <v>Dummy Node</v>
      </c>
      <c r="T504" s="86" t="str">
        <f t="shared" si="380"/>
        <v>N/A</v>
      </c>
      <c r="U504" s="86" t="str">
        <f t="shared" si="381"/>
        <v>N/A</v>
      </c>
      <c r="V504" s="86">
        <f t="shared" si="382"/>
        <v>836</v>
      </c>
      <c r="W504" s="86" t="b">
        <f t="shared" si="383"/>
        <v>1</v>
      </c>
      <c r="X504" s="86" t="str">
        <f t="shared" si="384"/>
        <v>Dummy Node</v>
      </c>
      <c r="Y504" s="86" t="str">
        <f t="shared" si="385"/>
        <v>N/A</v>
      </c>
      <c r="Z504" s="86" t="str">
        <f t="shared" si="386"/>
        <v>N/A</v>
      </c>
      <c r="AA504" s="86">
        <f t="shared" si="387"/>
        <v>653</v>
      </c>
      <c r="AB504" s="86" t="b">
        <f t="shared" si="388"/>
        <v>0</v>
      </c>
      <c r="AC504" s="86" t="str">
        <f t="shared" si="389"/>
        <v>Dummy Node</v>
      </c>
      <c r="AD504" s="86" t="str">
        <f t="shared" si="390"/>
        <v>N/A</v>
      </c>
      <c r="AE504" s="86" t="str">
        <f t="shared" si="391"/>
        <v>N/A</v>
      </c>
      <c r="AF504" s="86">
        <f t="shared" si="392"/>
        <v>417</v>
      </c>
      <c r="AG504" s="86" t="b">
        <f t="shared" si="393"/>
        <v>1</v>
      </c>
      <c r="AH504" s="86" t="str">
        <f t="shared" si="394"/>
        <v>Dummy Node</v>
      </c>
      <c r="AI504" s="86" t="str">
        <f t="shared" si="395"/>
        <v>N/A</v>
      </c>
      <c r="AJ504" s="86" t="str">
        <f t="shared" si="396"/>
        <v>N/A</v>
      </c>
      <c r="AK504" s="86">
        <f t="shared" si="397"/>
        <v>39</v>
      </c>
      <c r="AL504" s="86" t="b">
        <f t="shared" si="398"/>
        <v>1</v>
      </c>
      <c r="AM504" s="86" t="str">
        <f t="shared" si="399"/>
        <v>Speed</v>
      </c>
      <c r="AN504" s="86" t="str">
        <f t="shared" si="400"/>
        <v>&lt;=</v>
      </c>
      <c r="AO504" s="86">
        <f t="shared" si="401"/>
        <v>18.9267578125</v>
      </c>
      <c r="AP504" s="86">
        <f t="shared" si="402"/>
        <v>9</v>
      </c>
      <c r="AQ504" s="86" t="b">
        <f t="shared" si="403"/>
        <v>1</v>
      </c>
      <c r="AR504" s="86" t="str">
        <f t="shared" si="404"/>
        <v>Speed</v>
      </c>
      <c r="AS504" s="86" t="str">
        <f t="shared" si="405"/>
        <v>&lt;=</v>
      </c>
      <c r="AT504" s="86">
        <f t="shared" si="406"/>
        <v>19.8076171875</v>
      </c>
      <c r="AU504" s="86">
        <f t="shared" si="407"/>
        <v>7</v>
      </c>
      <c r="AV504" s="86" t="b">
        <f t="shared" si="408"/>
        <v>1</v>
      </c>
      <c r="AW504" s="86" t="str">
        <f t="shared" si="409"/>
        <v>Speed</v>
      </c>
      <c r="AX504" s="86" t="str">
        <f t="shared" si="410"/>
        <v>&lt;=</v>
      </c>
      <c r="AY504" s="86">
        <f t="shared" si="411"/>
        <v>21.949951171875</v>
      </c>
      <c r="AZ504" s="86">
        <f t="shared" si="412"/>
        <v>2</v>
      </c>
      <c r="BA504" s="86" t="b">
        <f t="shared" si="413"/>
        <v>1</v>
      </c>
      <c r="BB504" s="86" t="str">
        <f t="shared" si="414"/>
        <v>Distance</v>
      </c>
      <c r="BC504" s="86" t="str">
        <f t="shared" si="415"/>
        <v>&lt;=</v>
      </c>
      <c r="BD504" s="86">
        <f t="shared" si="416"/>
        <v>500.308837890625</v>
      </c>
      <c r="BE504" s="86">
        <f t="shared" si="417"/>
        <v>0</v>
      </c>
      <c r="BF504" s="86" t="b">
        <f t="shared" si="418"/>
        <v>0</v>
      </c>
      <c r="BG504" s="86" t="str">
        <f t="shared" si="419"/>
        <v>Distance</v>
      </c>
      <c r="BH504" s="86" t="str">
        <f t="shared" si="420"/>
        <v>&gt;</v>
      </c>
      <c r="BI504" s="86">
        <f t="shared" si="421"/>
        <v>341.0556640625</v>
      </c>
      <c r="BJ504" s="15">
        <f t="shared" si="422"/>
        <v>0</v>
      </c>
      <c r="BK504" s="15" t="str">
        <f t="shared" si="423"/>
        <v>Speed&lt;=18,9267578125 AND Speed&lt;=19,8076171875 AND Speed&lt;=21,949951171875 AND Distance&lt;=500,308837890625 AND Distance&gt;341,0556640625</v>
      </c>
      <c r="BM504"/>
      <c r="BN504"/>
      <c r="BO504"/>
    </row>
    <row r="505" spans="1:67">
      <c r="A505" s="15">
        <v>502</v>
      </c>
      <c r="B505" s="15">
        <v>-2</v>
      </c>
      <c r="C505" s="15">
        <v>-8192</v>
      </c>
      <c r="D505" s="15">
        <f t="shared" si="371"/>
        <v>-1</v>
      </c>
      <c r="E505" s="15">
        <f t="shared" si="372"/>
        <v>0</v>
      </c>
      <c r="F505" s="15">
        <f t="shared" si="373"/>
        <v>-1</v>
      </c>
      <c r="G505" s="15">
        <v>-1</v>
      </c>
      <c r="H505" s="15">
        <v>-1</v>
      </c>
      <c r="I505" s="15">
        <v>175</v>
      </c>
      <c r="J505" s="15">
        <v>9</v>
      </c>
      <c r="K505" s="15">
        <v>1013</v>
      </c>
      <c r="L505" s="15">
        <v>1365</v>
      </c>
      <c r="M505" s="15">
        <f t="shared" si="374"/>
        <v>0.333251953125</v>
      </c>
      <c r="O505" s="86">
        <f t="shared" si="375"/>
        <v>1013</v>
      </c>
      <c r="P505" s="86">
        <f t="shared" si="376"/>
        <v>0.333251953125</v>
      </c>
      <c r="Q505" s="86">
        <f t="shared" si="377"/>
        <v>970</v>
      </c>
      <c r="R505" s="86" t="b">
        <f t="shared" si="378"/>
        <v>1</v>
      </c>
      <c r="S505" s="86" t="str">
        <f t="shared" si="379"/>
        <v>Dummy Node</v>
      </c>
      <c r="T505" s="86" t="str">
        <f t="shared" si="380"/>
        <v>N/A</v>
      </c>
      <c r="U505" s="86" t="str">
        <f t="shared" si="381"/>
        <v>N/A</v>
      </c>
      <c r="V505" s="86">
        <f t="shared" si="382"/>
        <v>836</v>
      </c>
      <c r="W505" s="86" t="b">
        <f t="shared" si="383"/>
        <v>0</v>
      </c>
      <c r="X505" s="86" t="str">
        <f t="shared" si="384"/>
        <v>Dummy Node</v>
      </c>
      <c r="Y505" s="86" t="str">
        <f t="shared" si="385"/>
        <v>N/A</v>
      </c>
      <c r="Z505" s="86" t="str">
        <f t="shared" si="386"/>
        <v>N/A</v>
      </c>
      <c r="AA505" s="86">
        <f t="shared" si="387"/>
        <v>653</v>
      </c>
      <c r="AB505" s="86" t="b">
        <f t="shared" si="388"/>
        <v>0</v>
      </c>
      <c r="AC505" s="86" t="str">
        <f t="shared" si="389"/>
        <v>Dummy Node</v>
      </c>
      <c r="AD505" s="86" t="str">
        <f t="shared" si="390"/>
        <v>N/A</v>
      </c>
      <c r="AE505" s="86" t="str">
        <f t="shared" si="391"/>
        <v>N/A</v>
      </c>
      <c r="AF505" s="86">
        <f t="shared" si="392"/>
        <v>417</v>
      </c>
      <c r="AG505" s="86" t="b">
        <f t="shared" si="393"/>
        <v>1</v>
      </c>
      <c r="AH505" s="86" t="str">
        <f t="shared" si="394"/>
        <v>Dummy Node</v>
      </c>
      <c r="AI505" s="86" t="str">
        <f t="shared" si="395"/>
        <v>N/A</v>
      </c>
      <c r="AJ505" s="86" t="str">
        <f t="shared" si="396"/>
        <v>N/A</v>
      </c>
      <c r="AK505" s="86">
        <f t="shared" si="397"/>
        <v>39</v>
      </c>
      <c r="AL505" s="86" t="b">
        <f t="shared" si="398"/>
        <v>1</v>
      </c>
      <c r="AM505" s="86" t="str">
        <f t="shared" si="399"/>
        <v>Speed</v>
      </c>
      <c r="AN505" s="86" t="str">
        <f t="shared" si="400"/>
        <v>&lt;=</v>
      </c>
      <c r="AO505" s="86">
        <f t="shared" si="401"/>
        <v>18.9267578125</v>
      </c>
      <c r="AP505" s="86">
        <f t="shared" si="402"/>
        <v>9</v>
      </c>
      <c r="AQ505" s="86" t="b">
        <f t="shared" si="403"/>
        <v>1</v>
      </c>
      <c r="AR505" s="86" t="str">
        <f t="shared" si="404"/>
        <v>Speed</v>
      </c>
      <c r="AS505" s="86" t="str">
        <f t="shared" si="405"/>
        <v>&lt;=</v>
      </c>
      <c r="AT505" s="86">
        <f t="shared" si="406"/>
        <v>19.8076171875</v>
      </c>
      <c r="AU505" s="86">
        <f t="shared" si="407"/>
        <v>7</v>
      </c>
      <c r="AV505" s="86" t="b">
        <f t="shared" si="408"/>
        <v>1</v>
      </c>
      <c r="AW505" s="86" t="str">
        <f t="shared" si="409"/>
        <v>Speed</v>
      </c>
      <c r="AX505" s="86" t="str">
        <f t="shared" si="410"/>
        <v>&lt;=</v>
      </c>
      <c r="AY505" s="86">
        <f t="shared" si="411"/>
        <v>21.949951171875</v>
      </c>
      <c r="AZ505" s="86">
        <f t="shared" si="412"/>
        <v>2</v>
      </c>
      <c r="BA505" s="86" t="b">
        <f t="shared" si="413"/>
        <v>1</v>
      </c>
      <c r="BB505" s="86" t="str">
        <f t="shared" si="414"/>
        <v>Distance</v>
      </c>
      <c r="BC505" s="86" t="str">
        <f t="shared" si="415"/>
        <v>&lt;=</v>
      </c>
      <c r="BD505" s="86">
        <f t="shared" si="416"/>
        <v>500.308837890625</v>
      </c>
      <c r="BE505" s="86">
        <f t="shared" si="417"/>
        <v>0</v>
      </c>
      <c r="BF505" s="86" t="b">
        <f t="shared" si="418"/>
        <v>0</v>
      </c>
      <c r="BG505" s="86" t="str">
        <f t="shared" si="419"/>
        <v>Distance</v>
      </c>
      <c r="BH505" s="86" t="str">
        <f t="shared" si="420"/>
        <v>&gt;</v>
      </c>
      <c r="BI505" s="86">
        <f t="shared" si="421"/>
        <v>341.0556640625</v>
      </c>
      <c r="BJ505" s="15">
        <f t="shared" si="422"/>
        <v>0</v>
      </c>
      <c r="BK505" s="15" t="str">
        <f t="shared" si="423"/>
        <v>Speed&lt;=18,9267578125 AND Speed&lt;=19,8076171875 AND Speed&lt;=21,949951171875 AND Distance&lt;=500,308837890625 AND Distance&gt;341,0556640625</v>
      </c>
      <c r="BM505"/>
      <c r="BN505"/>
      <c r="BO505"/>
    </row>
    <row r="506" spans="1:67">
      <c r="A506" s="15">
        <v>503</v>
      </c>
      <c r="B506" s="15">
        <v>-2</v>
      </c>
      <c r="C506" s="15">
        <v>-8192</v>
      </c>
      <c r="D506" s="15">
        <f t="shared" si="371"/>
        <v>-1</v>
      </c>
      <c r="E506" s="15">
        <f t="shared" si="372"/>
        <v>0</v>
      </c>
      <c r="F506" s="15">
        <f t="shared" si="373"/>
        <v>-1</v>
      </c>
      <c r="G506" s="15">
        <v>739</v>
      </c>
      <c r="H506" s="15">
        <v>740</v>
      </c>
      <c r="I506" s="15">
        <v>179</v>
      </c>
      <c r="J506" s="15">
        <v>7</v>
      </c>
      <c r="K506" s="15">
        <v>1014</v>
      </c>
      <c r="L506" s="15">
        <v>546</v>
      </c>
      <c r="M506" s="15">
        <f t="shared" si="374"/>
        <v>0.13330078125</v>
      </c>
      <c r="O506" s="86">
        <f t="shared" si="375"/>
        <v>1014</v>
      </c>
      <c r="P506" s="86">
        <f t="shared" si="376"/>
        <v>0.333251953125</v>
      </c>
      <c r="Q506" s="86">
        <f t="shared" si="377"/>
        <v>970</v>
      </c>
      <c r="R506" s="86" t="b">
        <f t="shared" si="378"/>
        <v>0</v>
      </c>
      <c r="S506" s="86" t="str">
        <f t="shared" si="379"/>
        <v>Dummy Node</v>
      </c>
      <c r="T506" s="86" t="str">
        <f t="shared" si="380"/>
        <v>N/A</v>
      </c>
      <c r="U506" s="86" t="str">
        <f t="shared" si="381"/>
        <v>N/A</v>
      </c>
      <c r="V506" s="86">
        <f t="shared" si="382"/>
        <v>836</v>
      </c>
      <c r="W506" s="86" t="b">
        <f t="shared" si="383"/>
        <v>0</v>
      </c>
      <c r="X506" s="86" t="str">
        <f t="shared" si="384"/>
        <v>Dummy Node</v>
      </c>
      <c r="Y506" s="86" t="str">
        <f t="shared" si="385"/>
        <v>N/A</v>
      </c>
      <c r="Z506" s="86" t="str">
        <f t="shared" si="386"/>
        <v>N/A</v>
      </c>
      <c r="AA506" s="86">
        <f t="shared" si="387"/>
        <v>653</v>
      </c>
      <c r="AB506" s="86" t="b">
        <f t="shared" si="388"/>
        <v>0</v>
      </c>
      <c r="AC506" s="86" t="str">
        <f t="shared" si="389"/>
        <v>Dummy Node</v>
      </c>
      <c r="AD506" s="86" t="str">
        <f t="shared" si="390"/>
        <v>N/A</v>
      </c>
      <c r="AE506" s="86" t="str">
        <f t="shared" si="391"/>
        <v>N/A</v>
      </c>
      <c r="AF506" s="86">
        <f t="shared" si="392"/>
        <v>417</v>
      </c>
      <c r="AG506" s="86" t="b">
        <f t="shared" si="393"/>
        <v>1</v>
      </c>
      <c r="AH506" s="86" t="str">
        <f t="shared" si="394"/>
        <v>Dummy Node</v>
      </c>
      <c r="AI506" s="86" t="str">
        <f t="shared" si="395"/>
        <v>N/A</v>
      </c>
      <c r="AJ506" s="86" t="str">
        <f t="shared" si="396"/>
        <v>N/A</v>
      </c>
      <c r="AK506" s="86">
        <f t="shared" si="397"/>
        <v>39</v>
      </c>
      <c r="AL506" s="86" t="b">
        <f t="shared" si="398"/>
        <v>1</v>
      </c>
      <c r="AM506" s="86" t="str">
        <f t="shared" si="399"/>
        <v>Speed</v>
      </c>
      <c r="AN506" s="86" t="str">
        <f t="shared" si="400"/>
        <v>&lt;=</v>
      </c>
      <c r="AO506" s="86">
        <f t="shared" si="401"/>
        <v>18.9267578125</v>
      </c>
      <c r="AP506" s="86">
        <f t="shared" si="402"/>
        <v>9</v>
      </c>
      <c r="AQ506" s="86" t="b">
        <f t="shared" si="403"/>
        <v>1</v>
      </c>
      <c r="AR506" s="86" t="str">
        <f t="shared" si="404"/>
        <v>Speed</v>
      </c>
      <c r="AS506" s="86" t="str">
        <f t="shared" si="405"/>
        <v>&lt;=</v>
      </c>
      <c r="AT506" s="86">
        <f t="shared" si="406"/>
        <v>19.8076171875</v>
      </c>
      <c r="AU506" s="86">
        <f t="shared" si="407"/>
        <v>7</v>
      </c>
      <c r="AV506" s="86" t="b">
        <f t="shared" si="408"/>
        <v>1</v>
      </c>
      <c r="AW506" s="86" t="str">
        <f t="shared" si="409"/>
        <v>Speed</v>
      </c>
      <c r="AX506" s="86" t="str">
        <f t="shared" si="410"/>
        <v>&lt;=</v>
      </c>
      <c r="AY506" s="86">
        <f t="shared" si="411"/>
        <v>21.949951171875</v>
      </c>
      <c r="AZ506" s="86">
        <f t="shared" si="412"/>
        <v>2</v>
      </c>
      <c r="BA506" s="86" t="b">
        <f t="shared" si="413"/>
        <v>1</v>
      </c>
      <c r="BB506" s="86" t="str">
        <f t="shared" si="414"/>
        <v>Distance</v>
      </c>
      <c r="BC506" s="86" t="str">
        <f t="shared" si="415"/>
        <v>&lt;=</v>
      </c>
      <c r="BD506" s="86">
        <f t="shared" si="416"/>
        <v>500.308837890625</v>
      </c>
      <c r="BE506" s="86">
        <f t="shared" si="417"/>
        <v>0</v>
      </c>
      <c r="BF506" s="86" t="b">
        <f t="shared" si="418"/>
        <v>0</v>
      </c>
      <c r="BG506" s="86" t="str">
        <f t="shared" si="419"/>
        <v>Distance</v>
      </c>
      <c r="BH506" s="86" t="str">
        <f t="shared" si="420"/>
        <v>&gt;</v>
      </c>
      <c r="BI506" s="86">
        <f t="shared" si="421"/>
        <v>341.0556640625</v>
      </c>
      <c r="BJ506" s="15">
        <f t="shared" si="422"/>
        <v>0</v>
      </c>
      <c r="BK506" s="15" t="str">
        <f t="shared" si="423"/>
        <v>Speed&lt;=18,9267578125 AND Speed&lt;=19,8076171875 AND Speed&lt;=21,949951171875 AND Distance&lt;=500,308837890625 AND Distance&gt;341,0556640625</v>
      </c>
      <c r="BM506"/>
      <c r="BN506"/>
      <c r="BO506"/>
    </row>
    <row r="507" spans="1:67">
      <c r="A507" s="15">
        <v>504</v>
      </c>
      <c r="B507" s="15">
        <v>-2</v>
      </c>
      <c r="C507" s="15">
        <v>-8192</v>
      </c>
      <c r="D507" s="15">
        <f t="shared" si="371"/>
        <v>-1</v>
      </c>
      <c r="E507" s="15">
        <f t="shared" si="372"/>
        <v>0</v>
      </c>
      <c r="F507" s="15">
        <f t="shared" si="373"/>
        <v>-1</v>
      </c>
      <c r="G507" s="15">
        <v>741</v>
      </c>
      <c r="H507" s="15">
        <v>742</v>
      </c>
      <c r="I507" s="15">
        <v>179</v>
      </c>
      <c r="J507" s="15">
        <v>7</v>
      </c>
      <c r="K507" s="15">
        <v>1015</v>
      </c>
      <c r="L507" s="15">
        <v>546</v>
      </c>
      <c r="M507" s="15">
        <f t="shared" si="374"/>
        <v>0.13330078125</v>
      </c>
      <c r="O507" s="86">
        <f t="shared" si="375"/>
        <v>1015</v>
      </c>
      <c r="P507" s="86">
        <f t="shared" si="376"/>
        <v>0.333251953125</v>
      </c>
      <c r="Q507" s="86">
        <f t="shared" si="377"/>
        <v>971</v>
      </c>
      <c r="R507" s="86" t="b">
        <f t="shared" si="378"/>
        <v>1</v>
      </c>
      <c r="S507" s="86" t="str">
        <f t="shared" si="379"/>
        <v>Dummy Node</v>
      </c>
      <c r="T507" s="86" t="str">
        <f t="shared" si="380"/>
        <v>N/A</v>
      </c>
      <c r="U507" s="86" t="str">
        <f t="shared" si="381"/>
        <v>N/A</v>
      </c>
      <c r="V507" s="86">
        <f t="shared" si="382"/>
        <v>837</v>
      </c>
      <c r="W507" s="86" t="b">
        <f t="shared" si="383"/>
        <v>1</v>
      </c>
      <c r="X507" s="86" t="str">
        <f t="shared" si="384"/>
        <v>Dummy Node</v>
      </c>
      <c r="Y507" s="86" t="str">
        <f t="shared" si="385"/>
        <v>N/A</v>
      </c>
      <c r="Z507" s="86" t="str">
        <f t="shared" si="386"/>
        <v>N/A</v>
      </c>
      <c r="AA507" s="86">
        <f t="shared" si="387"/>
        <v>654</v>
      </c>
      <c r="AB507" s="86" t="b">
        <f t="shared" si="388"/>
        <v>1</v>
      </c>
      <c r="AC507" s="86" t="str">
        <f t="shared" si="389"/>
        <v>Dummy Node</v>
      </c>
      <c r="AD507" s="86" t="str">
        <f t="shared" si="390"/>
        <v>N/A</v>
      </c>
      <c r="AE507" s="86" t="str">
        <f t="shared" si="391"/>
        <v>N/A</v>
      </c>
      <c r="AF507" s="86">
        <f t="shared" si="392"/>
        <v>417</v>
      </c>
      <c r="AG507" s="86" t="b">
        <f t="shared" si="393"/>
        <v>0</v>
      </c>
      <c r="AH507" s="86" t="str">
        <f t="shared" si="394"/>
        <v>Dummy Node</v>
      </c>
      <c r="AI507" s="86" t="str">
        <f t="shared" si="395"/>
        <v>N/A</v>
      </c>
      <c r="AJ507" s="86" t="str">
        <f t="shared" si="396"/>
        <v>N/A</v>
      </c>
      <c r="AK507" s="86">
        <f t="shared" si="397"/>
        <v>39</v>
      </c>
      <c r="AL507" s="86" t="b">
        <f t="shared" si="398"/>
        <v>1</v>
      </c>
      <c r="AM507" s="86" t="str">
        <f t="shared" si="399"/>
        <v>Speed</v>
      </c>
      <c r="AN507" s="86" t="str">
        <f t="shared" si="400"/>
        <v>&lt;=</v>
      </c>
      <c r="AO507" s="86">
        <f t="shared" si="401"/>
        <v>18.9267578125</v>
      </c>
      <c r="AP507" s="86">
        <f t="shared" si="402"/>
        <v>9</v>
      </c>
      <c r="AQ507" s="86" t="b">
        <f t="shared" si="403"/>
        <v>1</v>
      </c>
      <c r="AR507" s="86" t="str">
        <f t="shared" si="404"/>
        <v>Speed</v>
      </c>
      <c r="AS507" s="86" t="str">
        <f t="shared" si="405"/>
        <v>&lt;=</v>
      </c>
      <c r="AT507" s="86">
        <f t="shared" si="406"/>
        <v>19.8076171875</v>
      </c>
      <c r="AU507" s="86">
        <f t="shared" si="407"/>
        <v>7</v>
      </c>
      <c r="AV507" s="86" t="b">
        <f t="shared" si="408"/>
        <v>1</v>
      </c>
      <c r="AW507" s="86" t="str">
        <f t="shared" si="409"/>
        <v>Speed</v>
      </c>
      <c r="AX507" s="86" t="str">
        <f t="shared" si="410"/>
        <v>&lt;=</v>
      </c>
      <c r="AY507" s="86">
        <f t="shared" si="411"/>
        <v>21.949951171875</v>
      </c>
      <c r="AZ507" s="86">
        <f t="shared" si="412"/>
        <v>2</v>
      </c>
      <c r="BA507" s="86" t="b">
        <f t="shared" si="413"/>
        <v>1</v>
      </c>
      <c r="BB507" s="86" t="str">
        <f t="shared" si="414"/>
        <v>Distance</v>
      </c>
      <c r="BC507" s="86" t="str">
        <f t="shared" si="415"/>
        <v>&lt;=</v>
      </c>
      <c r="BD507" s="86">
        <f t="shared" si="416"/>
        <v>500.308837890625</v>
      </c>
      <c r="BE507" s="86">
        <f t="shared" si="417"/>
        <v>0</v>
      </c>
      <c r="BF507" s="86" t="b">
        <f t="shared" si="418"/>
        <v>0</v>
      </c>
      <c r="BG507" s="86" t="str">
        <f t="shared" si="419"/>
        <v>Distance</v>
      </c>
      <c r="BH507" s="86" t="str">
        <f t="shared" si="420"/>
        <v>&gt;</v>
      </c>
      <c r="BI507" s="86">
        <f t="shared" si="421"/>
        <v>341.0556640625</v>
      </c>
      <c r="BJ507" s="15">
        <f t="shared" si="422"/>
        <v>0</v>
      </c>
      <c r="BK507" s="15" t="str">
        <f t="shared" si="423"/>
        <v>Speed&lt;=18,9267578125 AND Speed&lt;=19,8076171875 AND Speed&lt;=21,949951171875 AND Distance&lt;=500,308837890625 AND Distance&gt;341,0556640625</v>
      </c>
      <c r="BM507"/>
      <c r="BN507"/>
      <c r="BO507"/>
    </row>
    <row r="508" spans="1:67">
      <c r="A508" s="15">
        <v>505</v>
      </c>
      <c r="B508" s="15">
        <v>-2</v>
      </c>
      <c r="C508" s="15">
        <v>-8192</v>
      </c>
      <c r="D508" s="15">
        <f t="shared" si="371"/>
        <v>-1</v>
      </c>
      <c r="E508" s="15">
        <f t="shared" si="372"/>
        <v>0</v>
      </c>
      <c r="F508" s="15">
        <f t="shared" si="373"/>
        <v>-1</v>
      </c>
      <c r="G508" s="15">
        <v>-1</v>
      </c>
      <c r="H508" s="15">
        <v>-1</v>
      </c>
      <c r="I508" s="15">
        <v>196</v>
      </c>
      <c r="J508" s="15">
        <v>9</v>
      </c>
      <c r="K508" s="15">
        <v>1016</v>
      </c>
      <c r="L508" s="15">
        <v>1365</v>
      </c>
      <c r="M508" s="15">
        <f t="shared" si="374"/>
        <v>0.333251953125</v>
      </c>
      <c r="O508" s="86">
        <f t="shared" si="375"/>
        <v>1016</v>
      </c>
      <c r="P508" s="86">
        <f t="shared" si="376"/>
        <v>0.333251953125</v>
      </c>
      <c r="Q508" s="86">
        <f t="shared" si="377"/>
        <v>971</v>
      </c>
      <c r="R508" s="86" t="b">
        <f t="shared" si="378"/>
        <v>0</v>
      </c>
      <c r="S508" s="86" t="str">
        <f t="shared" si="379"/>
        <v>Dummy Node</v>
      </c>
      <c r="T508" s="86" t="str">
        <f t="shared" si="380"/>
        <v>N/A</v>
      </c>
      <c r="U508" s="86" t="str">
        <f t="shared" si="381"/>
        <v>N/A</v>
      </c>
      <c r="V508" s="86">
        <f t="shared" si="382"/>
        <v>837</v>
      </c>
      <c r="W508" s="86" t="b">
        <f t="shared" si="383"/>
        <v>1</v>
      </c>
      <c r="X508" s="86" t="str">
        <f t="shared" si="384"/>
        <v>Dummy Node</v>
      </c>
      <c r="Y508" s="86" t="str">
        <f t="shared" si="385"/>
        <v>N/A</v>
      </c>
      <c r="Z508" s="86" t="str">
        <f t="shared" si="386"/>
        <v>N/A</v>
      </c>
      <c r="AA508" s="86">
        <f t="shared" si="387"/>
        <v>654</v>
      </c>
      <c r="AB508" s="86" t="b">
        <f t="shared" si="388"/>
        <v>1</v>
      </c>
      <c r="AC508" s="86" t="str">
        <f t="shared" si="389"/>
        <v>Dummy Node</v>
      </c>
      <c r="AD508" s="86" t="str">
        <f t="shared" si="390"/>
        <v>N/A</v>
      </c>
      <c r="AE508" s="86" t="str">
        <f t="shared" si="391"/>
        <v>N/A</v>
      </c>
      <c r="AF508" s="86">
        <f t="shared" si="392"/>
        <v>417</v>
      </c>
      <c r="AG508" s="86" t="b">
        <f t="shared" si="393"/>
        <v>0</v>
      </c>
      <c r="AH508" s="86" t="str">
        <f t="shared" si="394"/>
        <v>Dummy Node</v>
      </c>
      <c r="AI508" s="86" t="str">
        <f t="shared" si="395"/>
        <v>N/A</v>
      </c>
      <c r="AJ508" s="86" t="str">
        <f t="shared" si="396"/>
        <v>N/A</v>
      </c>
      <c r="AK508" s="86">
        <f t="shared" si="397"/>
        <v>39</v>
      </c>
      <c r="AL508" s="86" t="b">
        <f t="shared" si="398"/>
        <v>1</v>
      </c>
      <c r="AM508" s="86" t="str">
        <f t="shared" si="399"/>
        <v>Speed</v>
      </c>
      <c r="AN508" s="86" t="str">
        <f t="shared" si="400"/>
        <v>&lt;=</v>
      </c>
      <c r="AO508" s="86">
        <f t="shared" si="401"/>
        <v>18.9267578125</v>
      </c>
      <c r="AP508" s="86">
        <f t="shared" si="402"/>
        <v>9</v>
      </c>
      <c r="AQ508" s="86" t="b">
        <f t="shared" si="403"/>
        <v>1</v>
      </c>
      <c r="AR508" s="86" t="str">
        <f t="shared" si="404"/>
        <v>Speed</v>
      </c>
      <c r="AS508" s="86" t="str">
        <f t="shared" si="405"/>
        <v>&lt;=</v>
      </c>
      <c r="AT508" s="86">
        <f t="shared" si="406"/>
        <v>19.8076171875</v>
      </c>
      <c r="AU508" s="86">
        <f t="shared" si="407"/>
        <v>7</v>
      </c>
      <c r="AV508" s="86" t="b">
        <f t="shared" si="408"/>
        <v>1</v>
      </c>
      <c r="AW508" s="86" t="str">
        <f t="shared" si="409"/>
        <v>Speed</v>
      </c>
      <c r="AX508" s="86" t="str">
        <f t="shared" si="410"/>
        <v>&lt;=</v>
      </c>
      <c r="AY508" s="86">
        <f t="shared" si="411"/>
        <v>21.949951171875</v>
      </c>
      <c r="AZ508" s="86">
        <f t="shared" si="412"/>
        <v>2</v>
      </c>
      <c r="BA508" s="86" t="b">
        <f t="shared" si="413"/>
        <v>1</v>
      </c>
      <c r="BB508" s="86" t="str">
        <f t="shared" si="414"/>
        <v>Distance</v>
      </c>
      <c r="BC508" s="86" t="str">
        <f t="shared" si="415"/>
        <v>&lt;=</v>
      </c>
      <c r="BD508" s="86">
        <f t="shared" si="416"/>
        <v>500.308837890625</v>
      </c>
      <c r="BE508" s="86">
        <f t="shared" si="417"/>
        <v>0</v>
      </c>
      <c r="BF508" s="86" t="b">
        <f t="shared" si="418"/>
        <v>0</v>
      </c>
      <c r="BG508" s="86" t="str">
        <f t="shared" si="419"/>
        <v>Distance</v>
      </c>
      <c r="BH508" s="86" t="str">
        <f t="shared" si="420"/>
        <v>&gt;</v>
      </c>
      <c r="BI508" s="86">
        <f t="shared" si="421"/>
        <v>341.0556640625</v>
      </c>
      <c r="BJ508" s="15">
        <f t="shared" si="422"/>
        <v>0</v>
      </c>
      <c r="BK508" s="15" t="str">
        <f t="shared" si="423"/>
        <v>Speed&lt;=18,9267578125 AND Speed&lt;=19,8076171875 AND Speed&lt;=21,949951171875 AND Distance&lt;=500,308837890625 AND Distance&gt;341,0556640625</v>
      </c>
      <c r="BM508"/>
      <c r="BN508"/>
      <c r="BO508"/>
    </row>
    <row r="509" spans="1:67">
      <c r="A509" s="15">
        <v>506</v>
      </c>
      <c r="B509" s="15">
        <v>-2</v>
      </c>
      <c r="C509" s="15">
        <v>-8192</v>
      </c>
      <c r="D509" s="15">
        <f t="shared" si="371"/>
        <v>-1</v>
      </c>
      <c r="E509" s="15">
        <f t="shared" si="372"/>
        <v>0</v>
      </c>
      <c r="F509" s="15">
        <f t="shared" si="373"/>
        <v>-1</v>
      </c>
      <c r="G509" s="15">
        <v>-1</v>
      </c>
      <c r="H509" s="15">
        <v>-1</v>
      </c>
      <c r="I509" s="15">
        <v>196</v>
      </c>
      <c r="J509" s="15">
        <v>9</v>
      </c>
      <c r="K509" s="15">
        <v>1017</v>
      </c>
      <c r="L509" s="15">
        <v>1365</v>
      </c>
      <c r="M509" s="15">
        <f t="shared" si="374"/>
        <v>0.333251953125</v>
      </c>
      <c r="O509" s="86">
        <f t="shared" si="375"/>
        <v>1017</v>
      </c>
      <c r="P509" s="86">
        <f t="shared" si="376"/>
        <v>0.333251953125</v>
      </c>
      <c r="Q509" s="86">
        <f t="shared" si="377"/>
        <v>972</v>
      </c>
      <c r="R509" s="86" t="b">
        <f t="shared" si="378"/>
        <v>1</v>
      </c>
      <c r="S509" s="86" t="str">
        <f t="shared" si="379"/>
        <v>Dummy Node</v>
      </c>
      <c r="T509" s="86" t="str">
        <f t="shared" si="380"/>
        <v>N/A</v>
      </c>
      <c r="U509" s="86" t="str">
        <f t="shared" si="381"/>
        <v>N/A</v>
      </c>
      <c r="V509" s="86">
        <f t="shared" si="382"/>
        <v>837</v>
      </c>
      <c r="W509" s="86" t="b">
        <f t="shared" si="383"/>
        <v>0</v>
      </c>
      <c r="X509" s="86" t="str">
        <f t="shared" si="384"/>
        <v>Dummy Node</v>
      </c>
      <c r="Y509" s="86" t="str">
        <f t="shared" si="385"/>
        <v>N/A</v>
      </c>
      <c r="Z509" s="86" t="str">
        <f t="shared" si="386"/>
        <v>N/A</v>
      </c>
      <c r="AA509" s="86">
        <f t="shared" si="387"/>
        <v>654</v>
      </c>
      <c r="AB509" s="86" t="b">
        <f t="shared" si="388"/>
        <v>1</v>
      </c>
      <c r="AC509" s="86" t="str">
        <f t="shared" si="389"/>
        <v>Dummy Node</v>
      </c>
      <c r="AD509" s="86" t="str">
        <f t="shared" si="390"/>
        <v>N/A</v>
      </c>
      <c r="AE509" s="86" t="str">
        <f t="shared" si="391"/>
        <v>N/A</v>
      </c>
      <c r="AF509" s="86">
        <f t="shared" si="392"/>
        <v>417</v>
      </c>
      <c r="AG509" s="86" t="b">
        <f t="shared" si="393"/>
        <v>0</v>
      </c>
      <c r="AH509" s="86" t="str">
        <f t="shared" si="394"/>
        <v>Dummy Node</v>
      </c>
      <c r="AI509" s="86" t="str">
        <f t="shared" si="395"/>
        <v>N/A</v>
      </c>
      <c r="AJ509" s="86" t="str">
        <f t="shared" si="396"/>
        <v>N/A</v>
      </c>
      <c r="AK509" s="86">
        <f t="shared" si="397"/>
        <v>39</v>
      </c>
      <c r="AL509" s="86" t="b">
        <f t="shared" si="398"/>
        <v>1</v>
      </c>
      <c r="AM509" s="86" t="str">
        <f t="shared" si="399"/>
        <v>Speed</v>
      </c>
      <c r="AN509" s="86" t="str">
        <f t="shared" si="400"/>
        <v>&lt;=</v>
      </c>
      <c r="AO509" s="86">
        <f t="shared" si="401"/>
        <v>18.9267578125</v>
      </c>
      <c r="AP509" s="86">
        <f t="shared" si="402"/>
        <v>9</v>
      </c>
      <c r="AQ509" s="86" t="b">
        <f t="shared" si="403"/>
        <v>1</v>
      </c>
      <c r="AR509" s="86" t="str">
        <f t="shared" si="404"/>
        <v>Speed</v>
      </c>
      <c r="AS509" s="86" t="str">
        <f t="shared" si="405"/>
        <v>&lt;=</v>
      </c>
      <c r="AT509" s="86">
        <f t="shared" si="406"/>
        <v>19.8076171875</v>
      </c>
      <c r="AU509" s="86">
        <f t="shared" si="407"/>
        <v>7</v>
      </c>
      <c r="AV509" s="86" t="b">
        <f t="shared" si="408"/>
        <v>1</v>
      </c>
      <c r="AW509" s="86" t="str">
        <f t="shared" si="409"/>
        <v>Speed</v>
      </c>
      <c r="AX509" s="86" t="str">
        <f t="shared" si="410"/>
        <v>&lt;=</v>
      </c>
      <c r="AY509" s="86">
        <f t="shared" si="411"/>
        <v>21.949951171875</v>
      </c>
      <c r="AZ509" s="86">
        <f t="shared" si="412"/>
        <v>2</v>
      </c>
      <c r="BA509" s="86" t="b">
        <f t="shared" si="413"/>
        <v>1</v>
      </c>
      <c r="BB509" s="86" t="str">
        <f t="shared" si="414"/>
        <v>Distance</v>
      </c>
      <c r="BC509" s="86" t="str">
        <f t="shared" si="415"/>
        <v>&lt;=</v>
      </c>
      <c r="BD509" s="86">
        <f t="shared" si="416"/>
        <v>500.308837890625</v>
      </c>
      <c r="BE509" s="86">
        <f t="shared" si="417"/>
        <v>0</v>
      </c>
      <c r="BF509" s="86" t="b">
        <f t="shared" si="418"/>
        <v>0</v>
      </c>
      <c r="BG509" s="86" t="str">
        <f t="shared" si="419"/>
        <v>Distance</v>
      </c>
      <c r="BH509" s="86" t="str">
        <f t="shared" si="420"/>
        <v>&gt;</v>
      </c>
      <c r="BI509" s="86">
        <f t="shared" si="421"/>
        <v>341.0556640625</v>
      </c>
      <c r="BJ509" s="15">
        <f t="shared" si="422"/>
        <v>0</v>
      </c>
      <c r="BK509" s="15" t="str">
        <f t="shared" si="423"/>
        <v>Speed&lt;=18,9267578125 AND Speed&lt;=19,8076171875 AND Speed&lt;=21,949951171875 AND Distance&lt;=500,308837890625 AND Distance&gt;341,0556640625</v>
      </c>
      <c r="BM509"/>
      <c r="BN509"/>
      <c r="BO509"/>
    </row>
    <row r="510" spans="1:67">
      <c r="A510" s="15">
        <v>507</v>
      </c>
      <c r="B510" s="15">
        <v>-2</v>
      </c>
      <c r="C510" s="15">
        <v>-8192</v>
      </c>
      <c r="D510" s="15">
        <f t="shared" si="371"/>
        <v>-1</v>
      </c>
      <c r="E510" s="15">
        <f t="shared" si="372"/>
        <v>0</v>
      </c>
      <c r="F510" s="15">
        <f t="shared" si="373"/>
        <v>-1</v>
      </c>
      <c r="G510" s="15">
        <v>743</v>
      </c>
      <c r="H510" s="15">
        <v>744</v>
      </c>
      <c r="I510" s="15">
        <v>197</v>
      </c>
      <c r="J510" s="15">
        <v>8</v>
      </c>
      <c r="K510" s="15">
        <v>1018</v>
      </c>
      <c r="L510" s="15">
        <v>0</v>
      </c>
      <c r="M510" s="15">
        <f t="shared" si="374"/>
        <v>0</v>
      </c>
      <c r="O510" s="86">
        <f t="shared" si="375"/>
        <v>1018</v>
      </c>
      <c r="P510" s="86">
        <f t="shared" si="376"/>
        <v>0.333251953125</v>
      </c>
      <c r="Q510" s="86">
        <f t="shared" si="377"/>
        <v>972</v>
      </c>
      <c r="R510" s="86" t="b">
        <f t="shared" si="378"/>
        <v>0</v>
      </c>
      <c r="S510" s="86" t="str">
        <f t="shared" si="379"/>
        <v>Dummy Node</v>
      </c>
      <c r="T510" s="86" t="str">
        <f t="shared" si="380"/>
        <v>N/A</v>
      </c>
      <c r="U510" s="86" t="str">
        <f t="shared" si="381"/>
        <v>N/A</v>
      </c>
      <c r="V510" s="86">
        <f t="shared" si="382"/>
        <v>837</v>
      </c>
      <c r="W510" s="86" t="b">
        <f t="shared" si="383"/>
        <v>0</v>
      </c>
      <c r="X510" s="86" t="str">
        <f t="shared" si="384"/>
        <v>Dummy Node</v>
      </c>
      <c r="Y510" s="86" t="str">
        <f t="shared" si="385"/>
        <v>N/A</v>
      </c>
      <c r="Z510" s="86" t="str">
        <f t="shared" si="386"/>
        <v>N/A</v>
      </c>
      <c r="AA510" s="86">
        <f t="shared" si="387"/>
        <v>654</v>
      </c>
      <c r="AB510" s="86" t="b">
        <f t="shared" si="388"/>
        <v>1</v>
      </c>
      <c r="AC510" s="86" t="str">
        <f t="shared" si="389"/>
        <v>Dummy Node</v>
      </c>
      <c r="AD510" s="86" t="str">
        <f t="shared" si="390"/>
        <v>N/A</v>
      </c>
      <c r="AE510" s="86" t="str">
        <f t="shared" si="391"/>
        <v>N/A</v>
      </c>
      <c r="AF510" s="86">
        <f t="shared" si="392"/>
        <v>417</v>
      </c>
      <c r="AG510" s="86" t="b">
        <f t="shared" si="393"/>
        <v>0</v>
      </c>
      <c r="AH510" s="86" t="str">
        <f t="shared" si="394"/>
        <v>Dummy Node</v>
      </c>
      <c r="AI510" s="86" t="str">
        <f t="shared" si="395"/>
        <v>N/A</v>
      </c>
      <c r="AJ510" s="86" t="str">
        <f t="shared" si="396"/>
        <v>N/A</v>
      </c>
      <c r="AK510" s="86">
        <f t="shared" si="397"/>
        <v>39</v>
      </c>
      <c r="AL510" s="86" t="b">
        <f t="shared" si="398"/>
        <v>1</v>
      </c>
      <c r="AM510" s="86" t="str">
        <f t="shared" si="399"/>
        <v>Speed</v>
      </c>
      <c r="AN510" s="86" t="str">
        <f t="shared" si="400"/>
        <v>&lt;=</v>
      </c>
      <c r="AO510" s="86">
        <f t="shared" si="401"/>
        <v>18.9267578125</v>
      </c>
      <c r="AP510" s="86">
        <f t="shared" si="402"/>
        <v>9</v>
      </c>
      <c r="AQ510" s="86" t="b">
        <f t="shared" si="403"/>
        <v>1</v>
      </c>
      <c r="AR510" s="86" t="str">
        <f t="shared" si="404"/>
        <v>Speed</v>
      </c>
      <c r="AS510" s="86" t="str">
        <f t="shared" si="405"/>
        <v>&lt;=</v>
      </c>
      <c r="AT510" s="86">
        <f t="shared" si="406"/>
        <v>19.8076171875</v>
      </c>
      <c r="AU510" s="86">
        <f t="shared" si="407"/>
        <v>7</v>
      </c>
      <c r="AV510" s="86" t="b">
        <f t="shared" si="408"/>
        <v>1</v>
      </c>
      <c r="AW510" s="86" t="str">
        <f t="shared" si="409"/>
        <v>Speed</v>
      </c>
      <c r="AX510" s="86" t="str">
        <f t="shared" si="410"/>
        <v>&lt;=</v>
      </c>
      <c r="AY510" s="86">
        <f t="shared" si="411"/>
        <v>21.949951171875</v>
      </c>
      <c r="AZ510" s="86">
        <f t="shared" si="412"/>
        <v>2</v>
      </c>
      <c r="BA510" s="86" t="b">
        <f t="shared" si="413"/>
        <v>1</v>
      </c>
      <c r="BB510" s="86" t="str">
        <f t="shared" si="414"/>
        <v>Distance</v>
      </c>
      <c r="BC510" s="86" t="str">
        <f t="shared" si="415"/>
        <v>&lt;=</v>
      </c>
      <c r="BD510" s="86">
        <f t="shared" si="416"/>
        <v>500.308837890625</v>
      </c>
      <c r="BE510" s="86">
        <f t="shared" si="417"/>
        <v>0</v>
      </c>
      <c r="BF510" s="86" t="b">
        <f t="shared" si="418"/>
        <v>0</v>
      </c>
      <c r="BG510" s="86" t="str">
        <f t="shared" si="419"/>
        <v>Distance</v>
      </c>
      <c r="BH510" s="86" t="str">
        <f t="shared" si="420"/>
        <v>&gt;</v>
      </c>
      <c r="BI510" s="86">
        <f t="shared" si="421"/>
        <v>341.0556640625</v>
      </c>
      <c r="BJ510" s="15">
        <f t="shared" si="422"/>
        <v>0</v>
      </c>
      <c r="BK510" s="15" t="str">
        <f t="shared" si="423"/>
        <v>Speed&lt;=18,9267578125 AND Speed&lt;=19,8076171875 AND Speed&lt;=21,949951171875 AND Distance&lt;=500,308837890625 AND Distance&gt;341,0556640625</v>
      </c>
      <c r="BM510"/>
      <c r="BN510"/>
      <c r="BO510"/>
    </row>
    <row r="511" spans="1:67">
      <c r="A511" s="15">
        <v>508</v>
      </c>
      <c r="B511" s="15">
        <v>-2</v>
      </c>
      <c r="C511" s="15">
        <v>-8192</v>
      </c>
      <c r="D511" s="15">
        <f t="shared" si="371"/>
        <v>-1</v>
      </c>
      <c r="E511" s="15">
        <f t="shared" si="372"/>
        <v>0</v>
      </c>
      <c r="F511" s="15">
        <f t="shared" si="373"/>
        <v>-1</v>
      </c>
      <c r="G511" s="15">
        <v>745</v>
      </c>
      <c r="H511" s="15">
        <v>746</v>
      </c>
      <c r="I511" s="15">
        <v>197</v>
      </c>
      <c r="J511" s="15">
        <v>8</v>
      </c>
      <c r="K511" s="15">
        <v>1019</v>
      </c>
      <c r="L511" s="15">
        <v>0</v>
      </c>
      <c r="M511" s="15">
        <f t="shared" si="374"/>
        <v>0</v>
      </c>
      <c r="O511" s="86">
        <f t="shared" si="375"/>
        <v>1019</v>
      </c>
      <c r="P511" s="86">
        <f t="shared" si="376"/>
        <v>0.333251953125</v>
      </c>
      <c r="Q511" s="86">
        <f t="shared" si="377"/>
        <v>973</v>
      </c>
      <c r="R511" s="86" t="b">
        <f t="shared" si="378"/>
        <v>1</v>
      </c>
      <c r="S511" s="86" t="str">
        <f t="shared" si="379"/>
        <v>Dummy Node</v>
      </c>
      <c r="T511" s="86" t="str">
        <f t="shared" si="380"/>
        <v>N/A</v>
      </c>
      <c r="U511" s="86" t="str">
        <f t="shared" si="381"/>
        <v>N/A</v>
      </c>
      <c r="V511" s="86">
        <f t="shared" si="382"/>
        <v>838</v>
      </c>
      <c r="W511" s="86" t="b">
        <f t="shared" si="383"/>
        <v>1</v>
      </c>
      <c r="X511" s="86" t="str">
        <f t="shared" si="384"/>
        <v>Dummy Node</v>
      </c>
      <c r="Y511" s="86" t="str">
        <f t="shared" si="385"/>
        <v>N/A</v>
      </c>
      <c r="Z511" s="86" t="str">
        <f t="shared" si="386"/>
        <v>N/A</v>
      </c>
      <c r="AA511" s="86">
        <f t="shared" si="387"/>
        <v>654</v>
      </c>
      <c r="AB511" s="86" t="b">
        <f t="shared" si="388"/>
        <v>0</v>
      </c>
      <c r="AC511" s="86" t="str">
        <f t="shared" si="389"/>
        <v>Dummy Node</v>
      </c>
      <c r="AD511" s="86" t="str">
        <f t="shared" si="390"/>
        <v>N/A</v>
      </c>
      <c r="AE511" s="86" t="str">
        <f t="shared" si="391"/>
        <v>N/A</v>
      </c>
      <c r="AF511" s="86">
        <f t="shared" si="392"/>
        <v>417</v>
      </c>
      <c r="AG511" s="86" t="b">
        <f t="shared" si="393"/>
        <v>0</v>
      </c>
      <c r="AH511" s="86" t="str">
        <f t="shared" si="394"/>
        <v>Dummy Node</v>
      </c>
      <c r="AI511" s="86" t="str">
        <f t="shared" si="395"/>
        <v>N/A</v>
      </c>
      <c r="AJ511" s="86" t="str">
        <f t="shared" si="396"/>
        <v>N/A</v>
      </c>
      <c r="AK511" s="86">
        <f t="shared" si="397"/>
        <v>39</v>
      </c>
      <c r="AL511" s="86" t="b">
        <f t="shared" si="398"/>
        <v>1</v>
      </c>
      <c r="AM511" s="86" t="str">
        <f t="shared" si="399"/>
        <v>Speed</v>
      </c>
      <c r="AN511" s="86" t="str">
        <f t="shared" si="400"/>
        <v>&lt;=</v>
      </c>
      <c r="AO511" s="86">
        <f t="shared" si="401"/>
        <v>18.9267578125</v>
      </c>
      <c r="AP511" s="86">
        <f t="shared" si="402"/>
        <v>9</v>
      </c>
      <c r="AQ511" s="86" t="b">
        <f t="shared" si="403"/>
        <v>1</v>
      </c>
      <c r="AR511" s="86" t="str">
        <f t="shared" si="404"/>
        <v>Speed</v>
      </c>
      <c r="AS511" s="86" t="str">
        <f t="shared" si="405"/>
        <v>&lt;=</v>
      </c>
      <c r="AT511" s="86">
        <f t="shared" si="406"/>
        <v>19.8076171875</v>
      </c>
      <c r="AU511" s="86">
        <f t="shared" si="407"/>
        <v>7</v>
      </c>
      <c r="AV511" s="86" t="b">
        <f t="shared" si="408"/>
        <v>1</v>
      </c>
      <c r="AW511" s="86" t="str">
        <f t="shared" si="409"/>
        <v>Speed</v>
      </c>
      <c r="AX511" s="86" t="str">
        <f t="shared" si="410"/>
        <v>&lt;=</v>
      </c>
      <c r="AY511" s="86">
        <f t="shared" si="411"/>
        <v>21.949951171875</v>
      </c>
      <c r="AZ511" s="86">
        <f t="shared" si="412"/>
        <v>2</v>
      </c>
      <c r="BA511" s="86" t="b">
        <f t="shared" si="413"/>
        <v>1</v>
      </c>
      <c r="BB511" s="86" t="str">
        <f t="shared" si="414"/>
        <v>Distance</v>
      </c>
      <c r="BC511" s="86" t="str">
        <f t="shared" si="415"/>
        <v>&lt;=</v>
      </c>
      <c r="BD511" s="86">
        <f t="shared" si="416"/>
        <v>500.308837890625</v>
      </c>
      <c r="BE511" s="86">
        <f t="shared" si="417"/>
        <v>0</v>
      </c>
      <c r="BF511" s="86" t="b">
        <f t="shared" si="418"/>
        <v>0</v>
      </c>
      <c r="BG511" s="86" t="str">
        <f t="shared" si="419"/>
        <v>Distance</v>
      </c>
      <c r="BH511" s="86" t="str">
        <f t="shared" si="420"/>
        <v>&gt;</v>
      </c>
      <c r="BI511" s="86">
        <f t="shared" si="421"/>
        <v>341.0556640625</v>
      </c>
      <c r="BJ511" s="15">
        <f t="shared" si="422"/>
        <v>0</v>
      </c>
      <c r="BK511" s="15" t="str">
        <f t="shared" si="423"/>
        <v>Speed&lt;=18,9267578125 AND Speed&lt;=19,8076171875 AND Speed&lt;=21,949951171875 AND Distance&lt;=500,308837890625 AND Distance&gt;341,0556640625</v>
      </c>
      <c r="BM511"/>
      <c r="BN511"/>
      <c r="BO511"/>
    </row>
    <row r="512" spans="1:67">
      <c r="A512" s="15">
        <v>509</v>
      </c>
      <c r="B512" s="15">
        <v>-2</v>
      </c>
      <c r="C512" s="15">
        <v>-8192</v>
      </c>
      <c r="D512" s="15">
        <f t="shared" si="371"/>
        <v>-1</v>
      </c>
      <c r="E512" s="15">
        <f t="shared" si="372"/>
        <v>0</v>
      </c>
      <c r="F512" s="15">
        <f t="shared" si="373"/>
        <v>-1</v>
      </c>
      <c r="G512" s="15">
        <v>-1</v>
      </c>
      <c r="H512" s="15">
        <v>-1</v>
      </c>
      <c r="I512" s="15">
        <v>205</v>
      </c>
      <c r="J512" s="15">
        <v>9</v>
      </c>
      <c r="K512" s="15">
        <v>1020</v>
      </c>
      <c r="L512" s="15">
        <v>1365</v>
      </c>
      <c r="M512" s="15">
        <f t="shared" si="374"/>
        <v>0.333251953125</v>
      </c>
      <c r="O512" s="86">
        <f t="shared" si="375"/>
        <v>1020</v>
      </c>
      <c r="P512" s="86">
        <f t="shared" si="376"/>
        <v>0.333251953125</v>
      </c>
      <c r="Q512" s="86">
        <f t="shared" si="377"/>
        <v>973</v>
      </c>
      <c r="R512" s="86" t="b">
        <f t="shared" si="378"/>
        <v>0</v>
      </c>
      <c r="S512" s="86" t="str">
        <f t="shared" si="379"/>
        <v>Dummy Node</v>
      </c>
      <c r="T512" s="86" t="str">
        <f t="shared" si="380"/>
        <v>N/A</v>
      </c>
      <c r="U512" s="86" t="str">
        <f t="shared" si="381"/>
        <v>N/A</v>
      </c>
      <c r="V512" s="86">
        <f t="shared" si="382"/>
        <v>838</v>
      </c>
      <c r="W512" s="86" t="b">
        <f t="shared" si="383"/>
        <v>1</v>
      </c>
      <c r="X512" s="86" t="str">
        <f t="shared" si="384"/>
        <v>Dummy Node</v>
      </c>
      <c r="Y512" s="86" t="str">
        <f t="shared" si="385"/>
        <v>N/A</v>
      </c>
      <c r="Z512" s="86" t="str">
        <f t="shared" si="386"/>
        <v>N/A</v>
      </c>
      <c r="AA512" s="86">
        <f t="shared" si="387"/>
        <v>654</v>
      </c>
      <c r="AB512" s="86" t="b">
        <f t="shared" si="388"/>
        <v>0</v>
      </c>
      <c r="AC512" s="86" t="str">
        <f t="shared" si="389"/>
        <v>Dummy Node</v>
      </c>
      <c r="AD512" s="86" t="str">
        <f t="shared" si="390"/>
        <v>N/A</v>
      </c>
      <c r="AE512" s="86" t="str">
        <f t="shared" si="391"/>
        <v>N/A</v>
      </c>
      <c r="AF512" s="86">
        <f t="shared" si="392"/>
        <v>417</v>
      </c>
      <c r="AG512" s="86" t="b">
        <f t="shared" si="393"/>
        <v>0</v>
      </c>
      <c r="AH512" s="86" t="str">
        <f t="shared" si="394"/>
        <v>Dummy Node</v>
      </c>
      <c r="AI512" s="86" t="str">
        <f t="shared" si="395"/>
        <v>N/A</v>
      </c>
      <c r="AJ512" s="86" t="str">
        <f t="shared" si="396"/>
        <v>N/A</v>
      </c>
      <c r="AK512" s="86">
        <f t="shared" si="397"/>
        <v>39</v>
      </c>
      <c r="AL512" s="86" t="b">
        <f t="shared" si="398"/>
        <v>1</v>
      </c>
      <c r="AM512" s="86" t="str">
        <f t="shared" si="399"/>
        <v>Speed</v>
      </c>
      <c r="AN512" s="86" t="str">
        <f t="shared" si="400"/>
        <v>&lt;=</v>
      </c>
      <c r="AO512" s="86">
        <f t="shared" si="401"/>
        <v>18.9267578125</v>
      </c>
      <c r="AP512" s="86">
        <f t="shared" si="402"/>
        <v>9</v>
      </c>
      <c r="AQ512" s="86" t="b">
        <f t="shared" si="403"/>
        <v>1</v>
      </c>
      <c r="AR512" s="86" t="str">
        <f t="shared" si="404"/>
        <v>Speed</v>
      </c>
      <c r="AS512" s="86" t="str">
        <f t="shared" si="405"/>
        <v>&lt;=</v>
      </c>
      <c r="AT512" s="86">
        <f t="shared" si="406"/>
        <v>19.8076171875</v>
      </c>
      <c r="AU512" s="86">
        <f t="shared" si="407"/>
        <v>7</v>
      </c>
      <c r="AV512" s="86" t="b">
        <f t="shared" si="408"/>
        <v>1</v>
      </c>
      <c r="AW512" s="86" t="str">
        <f t="shared" si="409"/>
        <v>Speed</v>
      </c>
      <c r="AX512" s="86" t="str">
        <f t="shared" si="410"/>
        <v>&lt;=</v>
      </c>
      <c r="AY512" s="86">
        <f t="shared" si="411"/>
        <v>21.949951171875</v>
      </c>
      <c r="AZ512" s="86">
        <f t="shared" si="412"/>
        <v>2</v>
      </c>
      <c r="BA512" s="86" t="b">
        <f t="shared" si="413"/>
        <v>1</v>
      </c>
      <c r="BB512" s="86" t="str">
        <f t="shared" si="414"/>
        <v>Distance</v>
      </c>
      <c r="BC512" s="86" t="str">
        <f t="shared" si="415"/>
        <v>&lt;=</v>
      </c>
      <c r="BD512" s="86">
        <f t="shared" si="416"/>
        <v>500.308837890625</v>
      </c>
      <c r="BE512" s="86">
        <f t="shared" si="417"/>
        <v>0</v>
      </c>
      <c r="BF512" s="86" t="b">
        <f t="shared" si="418"/>
        <v>0</v>
      </c>
      <c r="BG512" s="86" t="str">
        <f t="shared" si="419"/>
        <v>Distance</v>
      </c>
      <c r="BH512" s="86" t="str">
        <f t="shared" si="420"/>
        <v>&gt;</v>
      </c>
      <c r="BI512" s="86">
        <f t="shared" si="421"/>
        <v>341.0556640625</v>
      </c>
      <c r="BJ512" s="15">
        <f t="shared" si="422"/>
        <v>0</v>
      </c>
      <c r="BK512" s="15" t="str">
        <f t="shared" si="423"/>
        <v>Speed&lt;=18,9267578125 AND Speed&lt;=19,8076171875 AND Speed&lt;=21,949951171875 AND Distance&lt;=500,308837890625 AND Distance&gt;341,0556640625</v>
      </c>
      <c r="BM512"/>
      <c r="BN512"/>
      <c r="BO512"/>
    </row>
    <row r="513" spans="1:67">
      <c r="A513" s="15">
        <v>510</v>
      </c>
      <c r="B513" s="15">
        <v>-2</v>
      </c>
      <c r="C513" s="15">
        <v>-8192</v>
      </c>
      <c r="D513" s="15">
        <f t="shared" si="371"/>
        <v>-1</v>
      </c>
      <c r="E513" s="15">
        <f t="shared" si="372"/>
        <v>0</v>
      </c>
      <c r="F513" s="15">
        <f t="shared" si="373"/>
        <v>-1</v>
      </c>
      <c r="G513" s="15">
        <v>-1</v>
      </c>
      <c r="H513" s="15">
        <v>-1</v>
      </c>
      <c r="I513" s="15">
        <v>205</v>
      </c>
      <c r="J513" s="15">
        <v>9</v>
      </c>
      <c r="K513" s="15">
        <v>1021</v>
      </c>
      <c r="L513" s="15">
        <v>1365</v>
      </c>
      <c r="M513" s="15">
        <f t="shared" si="374"/>
        <v>0.333251953125</v>
      </c>
      <c r="O513" s="86">
        <f t="shared" si="375"/>
        <v>1021</v>
      </c>
      <c r="P513" s="86">
        <f t="shared" si="376"/>
        <v>0.333251953125</v>
      </c>
      <c r="Q513" s="86">
        <f t="shared" si="377"/>
        <v>974</v>
      </c>
      <c r="R513" s="86" t="b">
        <f t="shared" si="378"/>
        <v>1</v>
      </c>
      <c r="S513" s="86" t="str">
        <f t="shared" si="379"/>
        <v>Dummy Node</v>
      </c>
      <c r="T513" s="86" t="str">
        <f t="shared" si="380"/>
        <v>N/A</v>
      </c>
      <c r="U513" s="86" t="str">
        <f t="shared" si="381"/>
        <v>N/A</v>
      </c>
      <c r="V513" s="86">
        <f t="shared" si="382"/>
        <v>838</v>
      </c>
      <c r="W513" s="86" t="b">
        <f t="shared" si="383"/>
        <v>0</v>
      </c>
      <c r="X513" s="86" t="str">
        <f t="shared" si="384"/>
        <v>Dummy Node</v>
      </c>
      <c r="Y513" s="86" t="str">
        <f t="shared" si="385"/>
        <v>N/A</v>
      </c>
      <c r="Z513" s="86" t="str">
        <f t="shared" si="386"/>
        <v>N/A</v>
      </c>
      <c r="AA513" s="86">
        <f t="shared" si="387"/>
        <v>654</v>
      </c>
      <c r="AB513" s="86" t="b">
        <f t="shared" si="388"/>
        <v>0</v>
      </c>
      <c r="AC513" s="86" t="str">
        <f t="shared" si="389"/>
        <v>Dummy Node</v>
      </c>
      <c r="AD513" s="86" t="str">
        <f t="shared" si="390"/>
        <v>N/A</v>
      </c>
      <c r="AE513" s="86" t="str">
        <f t="shared" si="391"/>
        <v>N/A</v>
      </c>
      <c r="AF513" s="86">
        <f t="shared" si="392"/>
        <v>417</v>
      </c>
      <c r="AG513" s="86" t="b">
        <f t="shared" si="393"/>
        <v>0</v>
      </c>
      <c r="AH513" s="86" t="str">
        <f t="shared" si="394"/>
        <v>Dummy Node</v>
      </c>
      <c r="AI513" s="86" t="str">
        <f t="shared" si="395"/>
        <v>N/A</v>
      </c>
      <c r="AJ513" s="86" t="str">
        <f t="shared" si="396"/>
        <v>N/A</v>
      </c>
      <c r="AK513" s="86">
        <f t="shared" si="397"/>
        <v>39</v>
      </c>
      <c r="AL513" s="86" t="b">
        <f t="shared" si="398"/>
        <v>1</v>
      </c>
      <c r="AM513" s="86" t="str">
        <f t="shared" si="399"/>
        <v>Speed</v>
      </c>
      <c r="AN513" s="86" t="str">
        <f t="shared" si="400"/>
        <v>&lt;=</v>
      </c>
      <c r="AO513" s="86">
        <f t="shared" si="401"/>
        <v>18.9267578125</v>
      </c>
      <c r="AP513" s="86">
        <f t="shared" si="402"/>
        <v>9</v>
      </c>
      <c r="AQ513" s="86" t="b">
        <f t="shared" si="403"/>
        <v>1</v>
      </c>
      <c r="AR513" s="86" t="str">
        <f t="shared" si="404"/>
        <v>Speed</v>
      </c>
      <c r="AS513" s="86" t="str">
        <f t="shared" si="405"/>
        <v>&lt;=</v>
      </c>
      <c r="AT513" s="86">
        <f t="shared" si="406"/>
        <v>19.8076171875</v>
      </c>
      <c r="AU513" s="86">
        <f t="shared" si="407"/>
        <v>7</v>
      </c>
      <c r="AV513" s="86" t="b">
        <f t="shared" si="408"/>
        <v>1</v>
      </c>
      <c r="AW513" s="86" t="str">
        <f t="shared" si="409"/>
        <v>Speed</v>
      </c>
      <c r="AX513" s="86" t="str">
        <f t="shared" si="410"/>
        <v>&lt;=</v>
      </c>
      <c r="AY513" s="86">
        <f t="shared" si="411"/>
        <v>21.949951171875</v>
      </c>
      <c r="AZ513" s="86">
        <f t="shared" si="412"/>
        <v>2</v>
      </c>
      <c r="BA513" s="86" t="b">
        <f t="shared" si="413"/>
        <v>1</v>
      </c>
      <c r="BB513" s="86" t="str">
        <f t="shared" si="414"/>
        <v>Distance</v>
      </c>
      <c r="BC513" s="86" t="str">
        <f t="shared" si="415"/>
        <v>&lt;=</v>
      </c>
      <c r="BD513" s="86">
        <f t="shared" si="416"/>
        <v>500.308837890625</v>
      </c>
      <c r="BE513" s="86">
        <f t="shared" si="417"/>
        <v>0</v>
      </c>
      <c r="BF513" s="86" t="b">
        <f t="shared" si="418"/>
        <v>0</v>
      </c>
      <c r="BG513" s="86" t="str">
        <f t="shared" si="419"/>
        <v>Distance</v>
      </c>
      <c r="BH513" s="86" t="str">
        <f t="shared" si="420"/>
        <v>&gt;</v>
      </c>
      <c r="BI513" s="86">
        <f t="shared" si="421"/>
        <v>341.0556640625</v>
      </c>
      <c r="BJ513" s="15">
        <f t="shared" si="422"/>
        <v>0</v>
      </c>
      <c r="BK513" s="15" t="str">
        <f t="shared" si="423"/>
        <v>Speed&lt;=18,9267578125 AND Speed&lt;=19,8076171875 AND Speed&lt;=21,949951171875 AND Distance&lt;=500,308837890625 AND Distance&gt;341,0556640625</v>
      </c>
      <c r="BM513"/>
      <c r="BN513"/>
      <c r="BO513"/>
    </row>
    <row r="514" spans="1:67">
      <c r="A514" s="15">
        <v>511</v>
      </c>
      <c r="B514" s="15">
        <v>-2</v>
      </c>
      <c r="C514" s="15">
        <v>-8192</v>
      </c>
      <c r="D514" s="15">
        <f t="shared" si="371"/>
        <v>-1</v>
      </c>
      <c r="E514" s="15">
        <f t="shared" si="372"/>
        <v>0</v>
      </c>
      <c r="F514" s="15">
        <f t="shared" si="373"/>
        <v>-1</v>
      </c>
      <c r="G514" s="15">
        <v>-1</v>
      </c>
      <c r="H514" s="15">
        <v>-1</v>
      </c>
      <c r="I514" s="15">
        <v>209</v>
      </c>
      <c r="J514" s="15">
        <v>9</v>
      </c>
      <c r="K514" s="15">
        <v>1022</v>
      </c>
      <c r="L514" s="15">
        <v>0</v>
      </c>
      <c r="M514" s="15">
        <f t="shared" si="374"/>
        <v>0</v>
      </c>
      <c r="O514" s="86">
        <f t="shared" si="375"/>
        <v>1022</v>
      </c>
      <c r="P514" s="86">
        <f t="shared" si="376"/>
        <v>0.333251953125</v>
      </c>
      <c r="Q514" s="86">
        <f t="shared" si="377"/>
        <v>974</v>
      </c>
      <c r="R514" s="86" t="b">
        <f t="shared" si="378"/>
        <v>0</v>
      </c>
      <c r="S514" s="86" t="str">
        <f t="shared" si="379"/>
        <v>Dummy Node</v>
      </c>
      <c r="T514" s="86" t="str">
        <f t="shared" si="380"/>
        <v>N/A</v>
      </c>
      <c r="U514" s="86" t="str">
        <f t="shared" si="381"/>
        <v>N/A</v>
      </c>
      <c r="V514" s="86">
        <f t="shared" si="382"/>
        <v>838</v>
      </c>
      <c r="W514" s="86" t="b">
        <f t="shared" si="383"/>
        <v>0</v>
      </c>
      <c r="X514" s="86" t="str">
        <f t="shared" si="384"/>
        <v>Dummy Node</v>
      </c>
      <c r="Y514" s="86" t="str">
        <f t="shared" si="385"/>
        <v>N/A</v>
      </c>
      <c r="Z514" s="86" t="str">
        <f t="shared" si="386"/>
        <v>N/A</v>
      </c>
      <c r="AA514" s="86">
        <f t="shared" si="387"/>
        <v>654</v>
      </c>
      <c r="AB514" s="86" t="b">
        <f t="shared" si="388"/>
        <v>0</v>
      </c>
      <c r="AC514" s="86" t="str">
        <f t="shared" si="389"/>
        <v>Dummy Node</v>
      </c>
      <c r="AD514" s="86" t="str">
        <f t="shared" si="390"/>
        <v>N/A</v>
      </c>
      <c r="AE514" s="86" t="str">
        <f t="shared" si="391"/>
        <v>N/A</v>
      </c>
      <c r="AF514" s="86">
        <f t="shared" si="392"/>
        <v>417</v>
      </c>
      <c r="AG514" s="86" t="b">
        <f t="shared" si="393"/>
        <v>0</v>
      </c>
      <c r="AH514" s="86" t="str">
        <f t="shared" si="394"/>
        <v>Dummy Node</v>
      </c>
      <c r="AI514" s="86" t="str">
        <f t="shared" si="395"/>
        <v>N/A</v>
      </c>
      <c r="AJ514" s="86" t="str">
        <f t="shared" si="396"/>
        <v>N/A</v>
      </c>
      <c r="AK514" s="86">
        <f t="shared" si="397"/>
        <v>39</v>
      </c>
      <c r="AL514" s="86" t="b">
        <f t="shared" si="398"/>
        <v>1</v>
      </c>
      <c r="AM514" s="86" t="str">
        <f t="shared" si="399"/>
        <v>Speed</v>
      </c>
      <c r="AN514" s="86" t="str">
        <f t="shared" si="400"/>
        <v>&lt;=</v>
      </c>
      <c r="AO514" s="86">
        <f t="shared" si="401"/>
        <v>18.9267578125</v>
      </c>
      <c r="AP514" s="86">
        <f t="shared" si="402"/>
        <v>9</v>
      </c>
      <c r="AQ514" s="86" t="b">
        <f t="shared" si="403"/>
        <v>1</v>
      </c>
      <c r="AR514" s="86" t="str">
        <f t="shared" si="404"/>
        <v>Speed</v>
      </c>
      <c r="AS514" s="86" t="str">
        <f t="shared" si="405"/>
        <v>&lt;=</v>
      </c>
      <c r="AT514" s="86">
        <f t="shared" si="406"/>
        <v>19.8076171875</v>
      </c>
      <c r="AU514" s="86">
        <f t="shared" si="407"/>
        <v>7</v>
      </c>
      <c r="AV514" s="86" t="b">
        <f t="shared" si="408"/>
        <v>1</v>
      </c>
      <c r="AW514" s="86" t="str">
        <f t="shared" si="409"/>
        <v>Speed</v>
      </c>
      <c r="AX514" s="86" t="str">
        <f t="shared" si="410"/>
        <v>&lt;=</v>
      </c>
      <c r="AY514" s="86">
        <f t="shared" si="411"/>
        <v>21.949951171875</v>
      </c>
      <c r="AZ514" s="86">
        <f t="shared" si="412"/>
        <v>2</v>
      </c>
      <c r="BA514" s="86" t="b">
        <f t="shared" si="413"/>
        <v>1</v>
      </c>
      <c r="BB514" s="86" t="str">
        <f t="shared" si="414"/>
        <v>Distance</v>
      </c>
      <c r="BC514" s="86" t="str">
        <f t="shared" si="415"/>
        <v>&lt;=</v>
      </c>
      <c r="BD514" s="86">
        <f t="shared" si="416"/>
        <v>500.308837890625</v>
      </c>
      <c r="BE514" s="86">
        <f t="shared" si="417"/>
        <v>0</v>
      </c>
      <c r="BF514" s="86" t="b">
        <f t="shared" si="418"/>
        <v>0</v>
      </c>
      <c r="BG514" s="86" t="str">
        <f t="shared" si="419"/>
        <v>Distance</v>
      </c>
      <c r="BH514" s="86" t="str">
        <f t="shared" si="420"/>
        <v>&gt;</v>
      </c>
      <c r="BI514" s="86">
        <f t="shared" si="421"/>
        <v>341.0556640625</v>
      </c>
      <c r="BJ514" s="15">
        <f t="shared" si="422"/>
        <v>0</v>
      </c>
      <c r="BK514" s="15" t="str">
        <f t="shared" si="423"/>
        <v>Speed&lt;=18,9267578125 AND Speed&lt;=19,8076171875 AND Speed&lt;=21,949951171875 AND Distance&lt;=500,308837890625 AND Distance&gt;341,0556640625</v>
      </c>
    </row>
    <row r="515" spans="1:67">
      <c r="A515" s="15">
        <v>512</v>
      </c>
      <c r="B515" s="15">
        <v>-2</v>
      </c>
      <c r="C515" s="15">
        <v>-8192</v>
      </c>
      <c r="D515" s="15">
        <f t="shared" si="371"/>
        <v>-1</v>
      </c>
      <c r="E515" s="15">
        <f t="shared" si="372"/>
        <v>0</v>
      </c>
      <c r="F515" s="15">
        <f t="shared" si="373"/>
        <v>-1</v>
      </c>
      <c r="G515" s="15">
        <v>-1</v>
      </c>
      <c r="H515" s="15">
        <v>-1</v>
      </c>
      <c r="I515" s="15">
        <v>209</v>
      </c>
      <c r="J515" s="15">
        <v>9</v>
      </c>
      <c r="K515" s="15"/>
      <c r="L515" s="15">
        <v>0</v>
      </c>
      <c r="M515" s="15">
        <f t="shared" si="374"/>
        <v>0</v>
      </c>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row>
    <row r="516" spans="1:67">
      <c r="A516" s="15">
        <v>513</v>
      </c>
      <c r="B516" s="15">
        <v>-2</v>
      </c>
      <c r="C516" s="15">
        <v>-8192</v>
      </c>
      <c r="D516" s="15">
        <f t="shared" ref="D516:D579" si="424">IF(C516&lt;&gt;-8192,INT(C516/2^12),-1)</f>
        <v>-1</v>
      </c>
      <c r="E516" s="15">
        <f t="shared" ref="E516:E579" si="425">IF(C516 &lt;&gt; -8192, MOD(C516, 2^12), 0)</f>
        <v>0</v>
      </c>
      <c r="F516" s="15">
        <f t="shared" ref="F516:F579" si="426">D516+(E516/2^12)</f>
        <v>-1</v>
      </c>
      <c r="G516" s="15">
        <v>-1</v>
      </c>
      <c r="H516" s="15">
        <v>-1</v>
      </c>
      <c r="I516" s="15">
        <v>210</v>
      </c>
      <c r="J516" s="15">
        <v>9</v>
      </c>
      <c r="K516" s="15"/>
      <c r="L516" s="15">
        <v>1092</v>
      </c>
      <c r="M516" s="15">
        <f t="shared" ref="M516:M579" si="427">IF(L516 &gt;= 2^12, "Error: Wrong Probability!", L516/2^12)</f>
        <v>0.2666015625</v>
      </c>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row>
    <row r="517" spans="1:67">
      <c r="A517" s="15">
        <v>514</v>
      </c>
      <c r="B517" s="15">
        <v>-2</v>
      </c>
      <c r="C517" s="15">
        <v>-8192</v>
      </c>
      <c r="D517" s="15">
        <f t="shared" si="424"/>
        <v>-1</v>
      </c>
      <c r="E517" s="15">
        <f t="shared" si="425"/>
        <v>0</v>
      </c>
      <c r="F517" s="15">
        <f t="shared" si="426"/>
        <v>-1</v>
      </c>
      <c r="G517" s="15">
        <v>-1</v>
      </c>
      <c r="H517" s="15">
        <v>-1</v>
      </c>
      <c r="I517" s="15">
        <v>210</v>
      </c>
      <c r="J517" s="15">
        <v>9</v>
      </c>
      <c r="K517" s="15"/>
      <c r="L517" s="15">
        <v>1092</v>
      </c>
      <c r="M517" s="15">
        <f t="shared" si="427"/>
        <v>0.2666015625</v>
      </c>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row>
    <row r="518" spans="1:67">
      <c r="A518" s="15">
        <v>515</v>
      </c>
      <c r="B518" s="15">
        <v>-2</v>
      </c>
      <c r="C518" s="15">
        <v>-8192</v>
      </c>
      <c r="D518" s="15">
        <f t="shared" si="424"/>
        <v>-1</v>
      </c>
      <c r="E518" s="15">
        <f t="shared" si="425"/>
        <v>0</v>
      </c>
      <c r="F518" s="15">
        <f t="shared" si="426"/>
        <v>-1</v>
      </c>
      <c r="G518" s="15">
        <v>747</v>
      </c>
      <c r="H518" s="15">
        <v>748</v>
      </c>
      <c r="I518" s="15">
        <v>216</v>
      </c>
      <c r="J518" s="15">
        <v>8</v>
      </c>
      <c r="K518" s="15"/>
      <c r="L518" s="15">
        <v>1365</v>
      </c>
      <c r="M518" s="15">
        <f t="shared" si="427"/>
        <v>0.333251953125</v>
      </c>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row>
    <row r="519" spans="1:67">
      <c r="A519" s="15">
        <v>516</v>
      </c>
      <c r="B519" s="15">
        <v>-2</v>
      </c>
      <c r="C519" s="15">
        <v>-8192</v>
      </c>
      <c r="D519" s="15">
        <f t="shared" si="424"/>
        <v>-1</v>
      </c>
      <c r="E519" s="15">
        <f t="shared" si="425"/>
        <v>0</v>
      </c>
      <c r="F519" s="15">
        <f t="shared" si="426"/>
        <v>-1</v>
      </c>
      <c r="G519" s="15">
        <v>749</v>
      </c>
      <c r="H519" s="15">
        <v>750</v>
      </c>
      <c r="I519" s="15">
        <v>216</v>
      </c>
      <c r="J519" s="15">
        <v>8</v>
      </c>
      <c r="K519" s="15"/>
      <c r="L519" s="15">
        <v>1365</v>
      </c>
      <c r="M519" s="15">
        <f t="shared" si="427"/>
        <v>0.333251953125</v>
      </c>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row>
    <row r="520" spans="1:67">
      <c r="A520" s="15">
        <v>517</v>
      </c>
      <c r="B520" s="15">
        <v>-2</v>
      </c>
      <c r="C520" s="15">
        <v>-8192</v>
      </c>
      <c r="D520" s="15">
        <f t="shared" si="424"/>
        <v>-1</v>
      </c>
      <c r="E520" s="15">
        <f t="shared" si="425"/>
        <v>0</v>
      </c>
      <c r="F520" s="15">
        <f t="shared" si="426"/>
        <v>-1</v>
      </c>
      <c r="G520" s="15">
        <v>-1</v>
      </c>
      <c r="H520" s="15">
        <v>-1</v>
      </c>
      <c r="I520" s="15">
        <v>218</v>
      </c>
      <c r="J520" s="15">
        <v>9</v>
      </c>
      <c r="K520" s="15"/>
      <c r="L520" s="15">
        <v>1365</v>
      </c>
      <c r="M520" s="15">
        <f t="shared" si="427"/>
        <v>0.333251953125</v>
      </c>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row>
    <row r="521" spans="1:67">
      <c r="A521" s="15">
        <v>518</v>
      </c>
      <c r="B521" s="15">
        <v>-2</v>
      </c>
      <c r="C521" s="15">
        <v>-8192</v>
      </c>
      <c r="D521" s="15">
        <f t="shared" si="424"/>
        <v>-1</v>
      </c>
      <c r="E521" s="15">
        <f t="shared" si="425"/>
        <v>0</v>
      </c>
      <c r="F521" s="15">
        <f t="shared" si="426"/>
        <v>-1</v>
      </c>
      <c r="G521" s="15">
        <v>-1</v>
      </c>
      <c r="H521" s="15">
        <v>-1</v>
      </c>
      <c r="I521" s="15">
        <v>218</v>
      </c>
      <c r="J521" s="15">
        <v>9</v>
      </c>
      <c r="K521" s="15"/>
      <c r="L521" s="15">
        <v>1365</v>
      </c>
      <c r="M521" s="15">
        <f t="shared" si="427"/>
        <v>0.333251953125</v>
      </c>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row>
    <row r="522" spans="1:67">
      <c r="A522" s="15">
        <v>519</v>
      </c>
      <c r="B522" s="15">
        <v>-2</v>
      </c>
      <c r="C522" s="15">
        <v>-8192</v>
      </c>
      <c r="D522" s="15">
        <f t="shared" si="424"/>
        <v>-1</v>
      </c>
      <c r="E522" s="15">
        <f t="shared" si="425"/>
        <v>0</v>
      </c>
      <c r="F522" s="15">
        <f t="shared" si="426"/>
        <v>-1</v>
      </c>
      <c r="G522" s="15">
        <v>-1</v>
      </c>
      <c r="H522" s="15">
        <v>-1</v>
      </c>
      <c r="I522" s="15">
        <v>219</v>
      </c>
      <c r="J522" s="15">
        <v>9</v>
      </c>
      <c r="K522" s="15"/>
      <c r="L522" s="15">
        <v>0</v>
      </c>
      <c r="M522" s="15">
        <f t="shared" si="427"/>
        <v>0</v>
      </c>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row>
    <row r="523" spans="1:67">
      <c r="A523" s="15">
        <v>520</v>
      </c>
      <c r="B523" s="15">
        <v>-2</v>
      </c>
      <c r="C523" s="15">
        <v>-8192</v>
      </c>
      <c r="D523" s="15">
        <f t="shared" si="424"/>
        <v>-1</v>
      </c>
      <c r="E523" s="15">
        <f t="shared" si="425"/>
        <v>0</v>
      </c>
      <c r="F523" s="15">
        <f t="shared" si="426"/>
        <v>-1</v>
      </c>
      <c r="G523" s="15">
        <v>-1</v>
      </c>
      <c r="H523" s="15">
        <v>-1</v>
      </c>
      <c r="I523" s="15">
        <v>219</v>
      </c>
      <c r="J523" s="15">
        <v>9</v>
      </c>
      <c r="K523" s="15"/>
      <c r="L523" s="15">
        <v>0</v>
      </c>
      <c r="M523" s="15">
        <f t="shared" si="427"/>
        <v>0</v>
      </c>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row>
    <row r="524" spans="1:67">
      <c r="A524" s="15">
        <v>521</v>
      </c>
      <c r="B524" s="15">
        <v>-2</v>
      </c>
      <c r="C524" s="15">
        <v>-8192</v>
      </c>
      <c r="D524" s="15">
        <f t="shared" si="424"/>
        <v>-1</v>
      </c>
      <c r="E524" s="15">
        <f t="shared" si="425"/>
        <v>0</v>
      </c>
      <c r="F524" s="15">
        <f t="shared" si="426"/>
        <v>-1</v>
      </c>
      <c r="G524" s="15">
        <v>-1</v>
      </c>
      <c r="H524" s="15">
        <v>-1</v>
      </c>
      <c r="I524" s="15">
        <v>221</v>
      </c>
      <c r="J524" s="15">
        <v>9</v>
      </c>
      <c r="K524" s="15"/>
      <c r="L524" s="15">
        <v>455</v>
      </c>
      <c r="M524" s="15">
        <f t="shared" si="427"/>
        <v>0.111083984375</v>
      </c>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row>
    <row r="525" spans="1:67">
      <c r="A525" s="15">
        <v>522</v>
      </c>
      <c r="B525" s="15">
        <v>-2</v>
      </c>
      <c r="C525" s="15">
        <v>-8192</v>
      </c>
      <c r="D525" s="15">
        <f t="shared" si="424"/>
        <v>-1</v>
      </c>
      <c r="E525" s="15">
        <f t="shared" si="425"/>
        <v>0</v>
      </c>
      <c r="F525" s="15">
        <f t="shared" si="426"/>
        <v>-1</v>
      </c>
      <c r="G525" s="15">
        <v>-1</v>
      </c>
      <c r="H525" s="15">
        <v>-1</v>
      </c>
      <c r="I525" s="15">
        <v>221</v>
      </c>
      <c r="J525" s="15">
        <v>9</v>
      </c>
      <c r="K525" s="15"/>
      <c r="L525" s="15">
        <v>455</v>
      </c>
      <c r="M525" s="15">
        <f t="shared" si="427"/>
        <v>0.111083984375</v>
      </c>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row>
    <row r="526" spans="1:67">
      <c r="A526" s="15">
        <v>523</v>
      </c>
      <c r="B526" s="15">
        <v>-2</v>
      </c>
      <c r="C526" s="15">
        <v>-8192</v>
      </c>
      <c r="D526" s="15">
        <f t="shared" si="424"/>
        <v>-1</v>
      </c>
      <c r="E526" s="15">
        <f t="shared" si="425"/>
        <v>0</v>
      </c>
      <c r="F526" s="15">
        <f t="shared" si="426"/>
        <v>-1</v>
      </c>
      <c r="G526" s="15">
        <v>-1</v>
      </c>
      <c r="H526" s="15">
        <v>-1</v>
      </c>
      <c r="I526" s="15">
        <v>222</v>
      </c>
      <c r="J526" s="15">
        <v>9</v>
      </c>
      <c r="K526" s="15"/>
      <c r="L526" s="15">
        <v>1365</v>
      </c>
      <c r="M526" s="15">
        <f t="shared" si="427"/>
        <v>0.333251953125</v>
      </c>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row>
    <row r="527" spans="1:67">
      <c r="A527" s="15">
        <v>524</v>
      </c>
      <c r="B527" s="15">
        <v>-2</v>
      </c>
      <c r="C527" s="15">
        <v>-8192</v>
      </c>
      <c r="D527" s="15">
        <f t="shared" si="424"/>
        <v>-1</v>
      </c>
      <c r="E527" s="15">
        <f t="shared" si="425"/>
        <v>0</v>
      </c>
      <c r="F527" s="15">
        <f t="shared" si="426"/>
        <v>-1</v>
      </c>
      <c r="G527" s="15">
        <v>-1</v>
      </c>
      <c r="H527" s="15">
        <v>-1</v>
      </c>
      <c r="I527" s="15">
        <v>222</v>
      </c>
      <c r="J527" s="15">
        <v>9</v>
      </c>
      <c r="K527" s="15"/>
      <c r="L527" s="15">
        <v>1365</v>
      </c>
      <c r="M527" s="15">
        <f t="shared" si="427"/>
        <v>0.333251953125</v>
      </c>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row>
    <row r="528" spans="1:67">
      <c r="A528" s="15">
        <v>525</v>
      </c>
      <c r="B528" s="15">
        <v>-2</v>
      </c>
      <c r="C528" s="15">
        <v>-8192</v>
      </c>
      <c r="D528" s="15">
        <f t="shared" si="424"/>
        <v>-1</v>
      </c>
      <c r="E528" s="15">
        <f t="shared" si="425"/>
        <v>0</v>
      </c>
      <c r="F528" s="15">
        <f t="shared" si="426"/>
        <v>-1</v>
      </c>
      <c r="G528" s="15">
        <v>-1</v>
      </c>
      <c r="H528" s="15">
        <v>-1</v>
      </c>
      <c r="I528" s="15">
        <v>225</v>
      </c>
      <c r="J528" s="15">
        <v>9</v>
      </c>
      <c r="K528" s="15"/>
      <c r="L528" s="15">
        <v>1365</v>
      </c>
      <c r="M528" s="15">
        <f t="shared" si="427"/>
        <v>0.333251953125</v>
      </c>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row>
    <row r="529" spans="1:61">
      <c r="A529" s="15">
        <v>526</v>
      </c>
      <c r="B529" s="15">
        <v>-2</v>
      </c>
      <c r="C529" s="15">
        <v>-8192</v>
      </c>
      <c r="D529" s="15">
        <f t="shared" si="424"/>
        <v>-1</v>
      </c>
      <c r="E529" s="15">
        <f t="shared" si="425"/>
        <v>0</v>
      </c>
      <c r="F529" s="15">
        <f t="shared" si="426"/>
        <v>-1</v>
      </c>
      <c r="G529" s="15">
        <v>-1</v>
      </c>
      <c r="H529" s="15">
        <v>-1</v>
      </c>
      <c r="I529" s="15">
        <v>225</v>
      </c>
      <c r="J529" s="15">
        <v>9</v>
      </c>
      <c r="K529" s="15"/>
      <c r="L529" s="15">
        <v>1365</v>
      </c>
      <c r="M529" s="15">
        <f t="shared" si="427"/>
        <v>0.333251953125</v>
      </c>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row>
    <row r="530" spans="1:61">
      <c r="A530" s="15">
        <v>527</v>
      </c>
      <c r="B530" s="15">
        <v>-2</v>
      </c>
      <c r="C530" s="15">
        <v>-8192</v>
      </c>
      <c r="D530" s="15">
        <f t="shared" si="424"/>
        <v>-1</v>
      </c>
      <c r="E530" s="15">
        <f t="shared" si="425"/>
        <v>0</v>
      </c>
      <c r="F530" s="15">
        <f t="shared" si="426"/>
        <v>-1</v>
      </c>
      <c r="G530" s="15">
        <v>-1</v>
      </c>
      <c r="H530" s="15">
        <v>-1</v>
      </c>
      <c r="I530" s="15">
        <v>226</v>
      </c>
      <c r="J530" s="15">
        <v>9</v>
      </c>
      <c r="K530" s="15"/>
      <c r="L530" s="15">
        <v>0</v>
      </c>
      <c r="M530" s="15">
        <f t="shared" si="427"/>
        <v>0</v>
      </c>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row>
    <row r="531" spans="1:61">
      <c r="A531" s="15">
        <v>528</v>
      </c>
      <c r="B531" s="15">
        <v>-2</v>
      </c>
      <c r="C531" s="15">
        <v>-8192</v>
      </c>
      <c r="D531" s="15">
        <f t="shared" si="424"/>
        <v>-1</v>
      </c>
      <c r="E531" s="15">
        <f t="shared" si="425"/>
        <v>0</v>
      </c>
      <c r="F531" s="15">
        <f t="shared" si="426"/>
        <v>-1</v>
      </c>
      <c r="G531" s="15">
        <v>-1</v>
      </c>
      <c r="H531" s="15">
        <v>-1</v>
      </c>
      <c r="I531" s="15">
        <v>226</v>
      </c>
      <c r="J531" s="15">
        <v>9</v>
      </c>
      <c r="K531" s="15"/>
      <c r="L531" s="15">
        <v>0</v>
      </c>
      <c r="M531" s="15">
        <f t="shared" si="427"/>
        <v>0</v>
      </c>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row>
    <row r="532" spans="1:61">
      <c r="A532" s="15">
        <v>529</v>
      </c>
      <c r="B532" s="15">
        <v>-2</v>
      </c>
      <c r="C532" s="15">
        <v>-8192</v>
      </c>
      <c r="D532" s="15">
        <f t="shared" si="424"/>
        <v>-1</v>
      </c>
      <c r="E532" s="15">
        <f t="shared" si="425"/>
        <v>0</v>
      </c>
      <c r="F532" s="15">
        <f t="shared" si="426"/>
        <v>-1</v>
      </c>
      <c r="G532" s="15">
        <v>751</v>
      </c>
      <c r="H532" s="15">
        <v>752</v>
      </c>
      <c r="I532" s="15">
        <v>231</v>
      </c>
      <c r="J532" s="15">
        <v>7</v>
      </c>
      <c r="K532" s="15"/>
      <c r="L532" s="15">
        <v>0</v>
      </c>
      <c r="M532" s="15">
        <f t="shared" si="427"/>
        <v>0</v>
      </c>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row>
    <row r="533" spans="1:61">
      <c r="A533" s="15">
        <v>530</v>
      </c>
      <c r="B533" s="15">
        <v>-2</v>
      </c>
      <c r="C533" s="15">
        <v>-8192</v>
      </c>
      <c r="D533" s="15">
        <f t="shared" si="424"/>
        <v>-1</v>
      </c>
      <c r="E533" s="15">
        <f t="shared" si="425"/>
        <v>0</v>
      </c>
      <c r="F533" s="15">
        <f t="shared" si="426"/>
        <v>-1</v>
      </c>
      <c r="G533" s="15">
        <v>753</v>
      </c>
      <c r="H533" s="15">
        <v>754</v>
      </c>
      <c r="I533" s="15">
        <v>231</v>
      </c>
      <c r="J533" s="15">
        <v>7</v>
      </c>
      <c r="K533" s="15"/>
      <c r="L533" s="15">
        <v>0</v>
      </c>
      <c r="M533" s="15">
        <f t="shared" si="427"/>
        <v>0</v>
      </c>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row>
    <row r="534" spans="1:61">
      <c r="A534" s="15">
        <v>531</v>
      </c>
      <c r="B534" s="15">
        <v>-2</v>
      </c>
      <c r="C534" s="15">
        <v>-8192</v>
      </c>
      <c r="D534" s="15">
        <f t="shared" si="424"/>
        <v>-1</v>
      </c>
      <c r="E534" s="15">
        <f t="shared" si="425"/>
        <v>0</v>
      </c>
      <c r="F534" s="15">
        <f t="shared" si="426"/>
        <v>-1</v>
      </c>
      <c r="G534" s="15">
        <v>-1</v>
      </c>
      <c r="H534" s="15">
        <v>-1</v>
      </c>
      <c r="I534" s="15">
        <v>235</v>
      </c>
      <c r="J534" s="15">
        <v>9</v>
      </c>
      <c r="K534" s="15"/>
      <c r="L534" s="15">
        <v>0</v>
      </c>
      <c r="M534" s="15">
        <f t="shared" si="427"/>
        <v>0</v>
      </c>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row>
    <row r="535" spans="1:61">
      <c r="A535" s="15">
        <v>532</v>
      </c>
      <c r="B535" s="15">
        <v>-2</v>
      </c>
      <c r="C535" s="15">
        <v>-8192</v>
      </c>
      <c r="D535" s="15">
        <f t="shared" si="424"/>
        <v>-1</v>
      </c>
      <c r="E535" s="15">
        <f t="shared" si="425"/>
        <v>0</v>
      </c>
      <c r="F535" s="15">
        <f t="shared" si="426"/>
        <v>-1</v>
      </c>
      <c r="G535" s="15">
        <v>-1</v>
      </c>
      <c r="H535" s="15">
        <v>-1</v>
      </c>
      <c r="I535" s="15">
        <v>235</v>
      </c>
      <c r="J535" s="15">
        <v>9</v>
      </c>
      <c r="K535" s="15"/>
      <c r="L535" s="15">
        <v>0</v>
      </c>
      <c r="M535" s="15">
        <f t="shared" si="427"/>
        <v>0</v>
      </c>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row>
    <row r="536" spans="1:61">
      <c r="A536" s="15">
        <v>533</v>
      </c>
      <c r="B536" s="15">
        <v>-2</v>
      </c>
      <c r="C536" s="15">
        <v>-8192</v>
      </c>
      <c r="D536" s="15">
        <f t="shared" si="424"/>
        <v>-1</v>
      </c>
      <c r="E536" s="15">
        <f t="shared" si="425"/>
        <v>0</v>
      </c>
      <c r="F536" s="15">
        <f t="shared" si="426"/>
        <v>-1</v>
      </c>
      <c r="G536" s="15">
        <v>-1</v>
      </c>
      <c r="H536" s="15">
        <v>-1</v>
      </c>
      <c r="I536" s="15">
        <v>236</v>
      </c>
      <c r="J536" s="15">
        <v>9</v>
      </c>
      <c r="K536" s="15"/>
      <c r="L536" s="15">
        <v>1365</v>
      </c>
      <c r="M536" s="15">
        <f t="shared" si="427"/>
        <v>0.333251953125</v>
      </c>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row>
    <row r="537" spans="1:61">
      <c r="A537" s="15">
        <v>534</v>
      </c>
      <c r="B537" s="15">
        <v>-2</v>
      </c>
      <c r="C537" s="15">
        <v>-8192</v>
      </c>
      <c r="D537" s="15">
        <f t="shared" si="424"/>
        <v>-1</v>
      </c>
      <c r="E537" s="15">
        <f t="shared" si="425"/>
        <v>0</v>
      </c>
      <c r="F537" s="15">
        <f t="shared" si="426"/>
        <v>-1</v>
      </c>
      <c r="G537" s="15">
        <v>-1</v>
      </c>
      <c r="H537" s="15">
        <v>-1</v>
      </c>
      <c r="I537" s="15">
        <v>236</v>
      </c>
      <c r="J537" s="15">
        <v>9</v>
      </c>
      <c r="K537" s="15"/>
      <c r="L537" s="15">
        <v>1365</v>
      </c>
      <c r="M537" s="15">
        <f t="shared" si="427"/>
        <v>0.333251953125</v>
      </c>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row>
    <row r="538" spans="1:61">
      <c r="A538" s="15">
        <v>535</v>
      </c>
      <c r="B538" s="15">
        <v>-2</v>
      </c>
      <c r="C538" s="15">
        <v>-8192</v>
      </c>
      <c r="D538" s="15">
        <f t="shared" si="424"/>
        <v>-1</v>
      </c>
      <c r="E538" s="15">
        <f t="shared" si="425"/>
        <v>0</v>
      </c>
      <c r="F538" s="15">
        <f t="shared" si="426"/>
        <v>-1</v>
      </c>
      <c r="G538" s="15">
        <v>755</v>
      </c>
      <c r="H538" s="15">
        <v>756</v>
      </c>
      <c r="I538" s="15">
        <v>240</v>
      </c>
      <c r="J538" s="15">
        <v>7</v>
      </c>
      <c r="K538" s="15"/>
      <c r="L538" s="15">
        <v>0</v>
      </c>
      <c r="M538" s="15">
        <f t="shared" si="427"/>
        <v>0</v>
      </c>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row>
    <row r="539" spans="1:61">
      <c r="A539" s="15">
        <v>536</v>
      </c>
      <c r="B539" s="15">
        <v>-2</v>
      </c>
      <c r="C539" s="15">
        <v>-8192</v>
      </c>
      <c r="D539" s="15">
        <f t="shared" si="424"/>
        <v>-1</v>
      </c>
      <c r="E539" s="15">
        <f t="shared" si="425"/>
        <v>0</v>
      </c>
      <c r="F539" s="15">
        <f t="shared" si="426"/>
        <v>-1</v>
      </c>
      <c r="G539" s="15">
        <v>757</v>
      </c>
      <c r="H539" s="15">
        <v>758</v>
      </c>
      <c r="I539" s="15">
        <v>240</v>
      </c>
      <c r="J539" s="15">
        <v>7</v>
      </c>
      <c r="K539" s="15"/>
      <c r="L539" s="15">
        <v>0</v>
      </c>
      <c r="M539" s="15">
        <f t="shared" si="427"/>
        <v>0</v>
      </c>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row>
    <row r="540" spans="1:61">
      <c r="A540" s="15">
        <v>537</v>
      </c>
      <c r="B540" s="15">
        <v>-2</v>
      </c>
      <c r="C540" s="15">
        <v>-8192</v>
      </c>
      <c r="D540" s="15">
        <f t="shared" si="424"/>
        <v>-1</v>
      </c>
      <c r="E540" s="15">
        <f t="shared" si="425"/>
        <v>0</v>
      </c>
      <c r="F540" s="15">
        <f t="shared" si="426"/>
        <v>-1</v>
      </c>
      <c r="G540" s="15">
        <v>-1</v>
      </c>
      <c r="H540" s="15">
        <v>-1</v>
      </c>
      <c r="I540" s="15">
        <v>243</v>
      </c>
      <c r="J540" s="15">
        <v>9</v>
      </c>
      <c r="K540" s="15"/>
      <c r="L540" s="15">
        <v>1365</v>
      </c>
      <c r="M540" s="15">
        <f t="shared" si="427"/>
        <v>0.333251953125</v>
      </c>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row>
    <row r="541" spans="1:61">
      <c r="A541" s="15">
        <v>538</v>
      </c>
      <c r="B541" s="15">
        <v>-2</v>
      </c>
      <c r="C541" s="15">
        <v>-8192</v>
      </c>
      <c r="D541" s="15">
        <f t="shared" si="424"/>
        <v>-1</v>
      </c>
      <c r="E541" s="15">
        <f t="shared" si="425"/>
        <v>0</v>
      </c>
      <c r="F541" s="15">
        <f t="shared" si="426"/>
        <v>-1</v>
      </c>
      <c r="G541" s="15">
        <v>-1</v>
      </c>
      <c r="H541" s="15">
        <v>-1</v>
      </c>
      <c r="I541" s="15">
        <v>243</v>
      </c>
      <c r="J541" s="15">
        <v>9</v>
      </c>
      <c r="K541" s="15"/>
      <c r="L541" s="15">
        <v>1365</v>
      </c>
      <c r="M541" s="15">
        <f t="shared" si="427"/>
        <v>0.333251953125</v>
      </c>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row>
    <row r="542" spans="1:61">
      <c r="A542" s="15">
        <v>539</v>
      </c>
      <c r="B542" s="15">
        <v>-2</v>
      </c>
      <c r="C542" s="15">
        <v>-8192</v>
      </c>
      <c r="D542" s="15">
        <f t="shared" si="424"/>
        <v>-1</v>
      </c>
      <c r="E542" s="15">
        <f t="shared" si="425"/>
        <v>0</v>
      </c>
      <c r="F542" s="15">
        <f t="shared" si="426"/>
        <v>-1</v>
      </c>
      <c r="G542" s="15">
        <v>-1</v>
      </c>
      <c r="H542" s="15">
        <v>-1</v>
      </c>
      <c r="I542" s="15">
        <v>252</v>
      </c>
      <c r="J542" s="15">
        <v>9</v>
      </c>
      <c r="K542" s="15"/>
      <c r="L542" s="15">
        <v>0</v>
      </c>
      <c r="M542" s="15">
        <f t="shared" si="427"/>
        <v>0</v>
      </c>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row>
    <row r="543" spans="1:61">
      <c r="A543" s="15">
        <v>540</v>
      </c>
      <c r="B543" s="15">
        <v>-2</v>
      </c>
      <c r="C543" s="15">
        <v>-8192</v>
      </c>
      <c r="D543" s="15">
        <f t="shared" si="424"/>
        <v>-1</v>
      </c>
      <c r="E543" s="15">
        <f t="shared" si="425"/>
        <v>0</v>
      </c>
      <c r="F543" s="15">
        <f t="shared" si="426"/>
        <v>-1</v>
      </c>
      <c r="G543" s="15">
        <v>-1</v>
      </c>
      <c r="H543" s="15">
        <v>-1</v>
      </c>
      <c r="I543" s="15">
        <v>252</v>
      </c>
      <c r="J543" s="15">
        <v>9</v>
      </c>
      <c r="K543" s="15"/>
      <c r="L543" s="15">
        <v>0</v>
      </c>
      <c r="M543" s="15">
        <f t="shared" si="427"/>
        <v>0</v>
      </c>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row>
    <row r="544" spans="1:61">
      <c r="A544" s="15">
        <v>541</v>
      </c>
      <c r="B544" s="15">
        <v>-2</v>
      </c>
      <c r="C544" s="15">
        <v>-8192</v>
      </c>
      <c r="D544" s="15">
        <f t="shared" si="424"/>
        <v>-1</v>
      </c>
      <c r="E544" s="15">
        <f t="shared" si="425"/>
        <v>0</v>
      </c>
      <c r="F544" s="15">
        <f t="shared" si="426"/>
        <v>-1</v>
      </c>
      <c r="G544" s="15">
        <v>759</v>
      </c>
      <c r="H544" s="15">
        <v>760</v>
      </c>
      <c r="I544" s="15">
        <v>256</v>
      </c>
      <c r="J544" s="15">
        <v>8</v>
      </c>
      <c r="K544" s="15"/>
      <c r="L544" s="15">
        <v>1365</v>
      </c>
      <c r="M544" s="15">
        <f t="shared" si="427"/>
        <v>0.333251953125</v>
      </c>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row>
    <row r="545" spans="1:61">
      <c r="A545" s="15">
        <v>542</v>
      </c>
      <c r="B545" s="15">
        <v>-2</v>
      </c>
      <c r="C545" s="15">
        <v>-8192</v>
      </c>
      <c r="D545" s="15">
        <f t="shared" si="424"/>
        <v>-1</v>
      </c>
      <c r="E545" s="15">
        <f t="shared" si="425"/>
        <v>0</v>
      </c>
      <c r="F545" s="15">
        <f t="shared" si="426"/>
        <v>-1</v>
      </c>
      <c r="G545" s="15">
        <v>761</v>
      </c>
      <c r="H545" s="15">
        <v>762</v>
      </c>
      <c r="I545" s="15">
        <v>256</v>
      </c>
      <c r="J545" s="15">
        <v>8</v>
      </c>
      <c r="K545" s="15"/>
      <c r="L545" s="15">
        <v>1365</v>
      </c>
      <c r="M545" s="15">
        <f t="shared" si="427"/>
        <v>0.333251953125</v>
      </c>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row>
    <row r="546" spans="1:61">
      <c r="A546" s="15">
        <v>543</v>
      </c>
      <c r="B546" s="15">
        <v>-2</v>
      </c>
      <c r="C546" s="15">
        <v>-8192</v>
      </c>
      <c r="D546" s="15">
        <f t="shared" si="424"/>
        <v>-1</v>
      </c>
      <c r="E546" s="15">
        <f t="shared" si="425"/>
        <v>0</v>
      </c>
      <c r="F546" s="15">
        <f t="shared" si="426"/>
        <v>-1</v>
      </c>
      <c r="G546" s="15">
        <v>-1</v>
      </c>
      <c r="H546" s="15">
        <v>-1</v>
      </c>
      <c r="I546" s="15">
        <v>263</v>
      </c>
      <c r="J546" s="15">
        <v>9</v>
      </c>
      <c r="K546" s="15"/>
      <c r="L546" s="15">
        <v>0</v>
      </c>
      <c r="M546" s="15">
        <f t="shared" si="427"/>
        <v>0</v>
      </c>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row>
    <row r="547" spans="1:61">
      <c r="A547" s="15">
        <v>544</v>
      </c>
      <c r="B547" s="15">
        <v>-2</v>
      </c>
      <c r="C547" s="15">
        <v>-8192</v>
      </c>
      <c r="D547" s="15">
        <f t="shared" si="424"/>
        <v>-1</v>
      </c>
      <c r="E547" s="15">
        <f t="shared" si="425"/>
        <v>0</v>
      </c>
      <c r="F547" s="15">
        <f t="shared" si="426"/>
        <v>-1</v>
      </c>
      <c r="G547" s="15">
        <v>-1</v>
      </c>
      <c r="H547" s="15">
        <v>-1</v>
      </c>
      <c r="I547" s="15">
        <v>263</v>
      </c>
      <c r="J547" s="15">
        <v>9</v>
      </c>
      <c r="K547" s="15"/>
      <c r="L547" s="15">
        <v>0</v>
      </c>
      <c r="M547" s="15">
        <f t="shared" si="427"/>
        <v>0</v>
      </c>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row>
    <row r="548" spans="1:61">
      <c r="A548" s="15">
        <v>545</v>
      </c>
      <c r="B548" s="15">
        <v>-2</v>
      </c>
      <c r="C548" s="15">
        <v>-8192</v>
      </c>
      <c r="D548" s="15">
        <f t="shared" si="424"/>
        <v>-1</v>
      </c>
      <c r="E548" s="15">
        <f t="shared" si="425"/>
        <v>0</v>
      </c>
      <c r="F548" s="15">
        <f t="shared" si="426"/>
        <v>-1</v>
      </c>
      <c r="G548" s="15">
        <v>-1</v>
      </c>
      <c r="H548" s="15">
        <v>-1</v>
      </c>
      <c r="I548" s="15">
        <v>264</v>
      </c>
      <c r="J548" s="15">
        <v>9</v>
      </c>
      <c r="K548" s="15"/>
      <c r="L548" s="15">
        <v>1365</v>
      </c>
      <c r="M548" s="15">
        <f t="shared" si="427"/>
        <v>0.333251953125</v>
      </c>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row>
    <row r="549" spans="1:61">
      <c r="A549" s="15">
        <v>546</v>
      </c>
      <c r="B549" s="15">
        <v>-2</v>
      </c>
      <c r="C549" s="15">
        <v>-8192</v>
      </c>
      <c r="D549" s="15">
        <f t="shared" si="424"/>
        <v>-1</v>
      </c>
      <c r="E549" s="15">
        <f t="shared" si="425"/>
        <v>0</v>
      </c>
      <c r="F549" s="15">
        <f t="shared" si="426"/>
        <v>-1</v>
      </c>
      <c r="G549" s="15">
        <v>-1</v>
      </c>
      <c r="H549" s="15">
        <v>-1</v>
      </c>
      <c r="I549" s="15">
        <v>264</v>
      </c>
      <c r="J549" s="15">
        <v>9</v>
      </c>
      <c r="K549" s="15"/>
      <c r="L549" s="15">
        <v>1365</v>
      </c>
      <c r="M549" s="15">
        <f t="shared" si="427"/>
        <v>0.333251953125</v>
      </c>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row>
    <row r="550" spans="1:61">
      <c r="A550" s="15">
        <v>547</v>
      </c>
      <c r="B550" s="15">
        <v>-2</v>
      </c>
      <c r="C550" s="15">
        <v>-8192</v>
      </c>
      <c r="D550" s="15">
        <f t="shared" si="424"/>
        <v>-1</v>
      </c>
      <c r="E550" s="15">
        <f t="shared" si="425"/>
        <v>0</v>
      </c>
      <c r="F550" s="15">
        <f t="shared" si="426"/>
        <v>-1</v>
      </c>
      <c r="G550" s="15">
        <v>-1</v>
      </c>
      <c r="H550" s="15">
        <v>-1</v>
      </c>
      <c r="I550" s="15">
        <v>268</v>
      </c>
      <c r="J550" s="15">
        <v>9</v>
      </c>
      <c r="K550" s="15"/>
      <c r="L550" s="15">
        <v>546</v>
      </c>
      <c r="M550" s="15">
        <f t="shared" si="427"/>
        <v>0.13330078125</v>
      </c>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row>
    <row r="551" spans="1:61">
      <c r="A551" s="15">
        <v>548</v>
      </c>
      <c r="B551" s="15">
        <v>-2</v>
      </c>
      <c r="C551" s="15">
        <v>-8192</v>
      </c>
      <c r="D551" s="15">
        <f t="shared" si="424"/>
        <v>-1</v>
      </c>
      <c r="E551" s="15">
        <f t="shared" si="425"/>
        <v>0</v>
      </c>
      <c r="F551" s="15">
        <f t="shared" si="426"/>
        <v>-1</v>
      </c>
      <c r="G551" s="15">
        <v>-1</v>
      </c>
      <c r="H551" s="15">
        <v>-1</v>
      </c>
      <c r="I551" s="15">
        <v>268</v>
      </c>
      <c r="J551" s="15">
        <v>9</v>
      </c>
      <c r="K551" s="15"/>
      <c r="L551" s="15">
        <v>546</v>
      </c>
      <c r="M551" s="15">
        <f t="shared" si="427"/>
        <v>0.13330078125</v>
      </c>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row>
    <row r="552" spans="1:61">
      <c r="A552" s="15">
        <v>549</v>
      </c>
      <c r="B552" s="15">
        <v>-2</v>
      </c>
      <c r="C552" s="15">
        <v>-8192</v>
      </c>
      <c r="D552" s="15">
        <f t="shared" si="424"/>
        <v>-1</v>
      </c>
      <c r="E552" s="15">
        <f t="shared" si="425"/>
        <v>0</v>
      </c>
      <c r="F552" s="15">
        <f t="shared" si="426"/>
        <v>-1</v>
      </c>
      <c r="G552" s="15">
        <v>763</v>
      </c>
      <c r="H552" s="15">
        <v>764</v>
      </c>
      <c r="I552" s="15">
        <v>269</v>
      </c>
      <c r="J552" s="15">
        <v>8</v>
      </c>
      <c r="K552" s="15"/>
      <c r="L552" s="15">
        <v>0</v>
      </c>
      <c r="M552" s="15">
        <f t="shared" si="427"/>
        <v>0</v>
      </c>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row>
    <row r="553" spans="1:61">
      <c r="A553" s="15">
        <v>550</v>
      </c>
      <c r="B553" s="15">
        <v>-2</v>
      </c>
      <c r="C553" s="15">
        <v>-8192</v>
      </c>
      <c r="D553" s="15">
        <f t="shared" si="424"/>
        <v>-1</v>
      </c>
      <c r="E553" s="15">
        <f t="shared" si="425"/>
        <v>0</v>
      </c>
      <c r="F553" s="15">
        <f t="shared" si="426"/>
        <v>-1</v>
      </c>
      <c r="G553" s="15">
        <v>765</v>
      </c>
      <c r="H553" s="15">
        <v>766</v>
      </c>
      <c r="I553" s="15">
        <v>269</v>
      </c>
      <c r="J553" s="15">
        <v>8</v>
      </c>
      <c r="K553" s="15"/>
      <c r="L553" s="15">
        <v>0</v>
      </c>
      <c r="M553" s="15">
        <f t="shared" si="427"/>
        <v>0</v>
      </c>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row>
    <row r="554" spans="1:61">
      <c r="A554" s="15">
        <v>551</v>
      </c>
      <c r="B554" s="15">
        <v>-2</v>
      </c>
      <c r="C554" s="15">
        <v>-8192</v>
      </c>
      <c r="D554" s="15">
        <f t="shared" si="424"/>
        <v>-1</v>
      </c>
      <c r="E554" s="15">
        <f t="shared" si="425"/>
        <v>0</v>
      </c>
      <c r="F554" s="15">
        <f t="shared" si="426"/>
        <v>-1</v>
      </c>
      <c r="G554" s="15">
        <v>-1</v>
      </c>
      <c r="H554" s="15">
        <v>-1</v>
      </c>
      <c r="I554" s="15">
        <v>272</v>
      </c>
      <c r="J554" s="15">
        <v>9</v>
      </c>
      <c r="K554" s="15"/>
      <c r="L554" s="15">
        <v>1365</v>
      </c>
      <c r="M554" s="15">
        <f t="shared" si="427"/>
        <v>0.333251953125</v>
      </c>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row>
    <row r="555" spans="1:61">
      <c r="A555" s="15">
        <v>552</v>
      </c>
      <c r="B555" s="15">
        <v>-2</v>
      </c>
      <c r="C555" s="15">
        <v>-8192</v>
      </c>
      <c r="D555" s="15">
        <f t="shared" si="424"/>
        <v>-1</v>
      </c>
      <c r="E555" s="15">
        <f t="shared" si="425"/>
        <v>0</v>
      </c>
      <c r="F555" s="15">
        <f t="shared" si="426"/>
        <v>-1</v>
      </c>
      <c r="G555" s="15">
        <v>-1</v>
      </c>
      <c r="H555" s="15">
        <v>-1</v>
      </c>
      <c r="I555" s="15">
        <v>272</v>
      </c>
      <c r="J555" s="15">
        <v>9</v>
      </c>
      <c r="K555" s="15"/>
      <c r="L555" s="15">
        <v>1365</v>
      </c>
      <c r="M555" s="15">
        <f t="shared" si="427"/>
        <v>0.333251953125</v>
      </c>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row>
    <row r="556" spans="1:61">
      <c r="A556" s="15">
        <v>553</v>
      </c>
      <c r="B556" s="15">
        <v>-2</v>
      </c>
      <c r="C556" s="15">
        <v>-8192</v>
      </c>
      <c r="D556" s="15">
        <f t="shared" si="424"/>
        <v>-1</v>
      </c>
      <c r="E556" s="15">
        <f t="shared" si="425"/>
        <v>0</v>
      </c>
      <c r="F556" s="15">
        <f t="shared" si="426"/>
        <v>-1</v>
      </c>
      <c r="G556" s="15">
        <v>-1</v>
      </c>
      <c r="H556" s="15">
        <v>-1</v>
      </c>
      <c r="I556" s="15">
        <v>278</v>
      </c>
      <c r="J556" s="15">
        <v>9</v>
      </c>
      <c r="K556" s="15"/>
      <c r="L556" s="15">
        <v>1365</v>
      </c>
      <c r="M556" s="15">
        <f t="shared" si="427"/>
        <v>0.333251953125</v>
      </c>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row>
    <row r="557" spans="1:61">
      <c r="A557" s="15">
        <v>554</v>
      </c>
      <c r="B557" s="15">
        <v>-2</v>
      </c>
      <c r="C557" s="15">
        <v>-8192</v>
      </c>
      <c r="D557" s="15">
        <f t="shared" si="424"/>
        <v>-1</v>
      </c>
      <c r="E557" s="15">
        <f t="shared" si="425"/>
        <v>0</v>
      </c>
      <c r="F557" s="15">
        <f t="shared" si="426"/>
        <v>-1</v>
      </c>
      <c r="G557" s="15">
        <v>-1</v>
      </c>
      <c r="H557" s="15">
        <v>-1</v>
      </c>
      <c r="I557" s="15">
        <v>278</v>
      </c>
      <c r="J557" s="15">
        <v>9</v>
      </c>
      <c r="K557" s="15"/>
      <c r="L557" s="15">
        <v>1365</v>
      </c>
      <c r="M557" s="15">
        <f t="shared" si="427"/>
        <v>0.333251953125</v>
      </c>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row>
    <row r="558" spans="1:61">
      <c r="A558" s="15">
        <v>555</v>
      </c>
      <c r="B558" s="15">
        <v>-2</v>
      </c>
      <c r="C558" s="15">
        <v>-8192</v>
      </c>
      <c r="D558" s="15">
        <f t="shared" si="424"/>
        <v>-1</v>
      </c>
      <c r="E558" s="15">
        <f t="shared" si="425"/>
        <v>0</v>
      </c>
      <c r="F558" s="15">
        <f t="shared" si="426"/>
        <v>-1</v>
      </c>
      <c r="G558" s="15">
        <v>-1</v>
      </c>
      <c r="H558" s="15">
        <v>-1</v>
      </c>
      <c r="I558" s="15">
        <v>281</v>
      </c>
      <c r="J558" s="15">
        <v>9</v>
      </c>
      <c r="K558" s="15"/>
      <c r="L558" s="15">
        <v>0</v>
      </c>
      <c r="M558" s="15">
        <f t="shared" si="427"/>
        <v>0</v>
      </c>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row>
    <row r="559" spans="1:61">
      <c r="A559" s="15">
        <v>556</v>
      </c>
      <c r="B559" s="15">
        <v>-2</v>
      </c>
      <c r="C559" s="15">
        <v>-8192</v>
      </c>
      <c r="D559" s="15">
        <f t="shared" si="424"/>
        <v>-1</v>
      </c>
      <c r="E559" s="15">
        <f t="shared" si="425"/>
        <v>0</v>
      </c>
      <c r="F559" s="15">
        <f t="shared" si="426"/>
        <v>-1</v>
      </c>
      <c r="G559" s="15">
        <v>-1</v>
      </c>
      <c r="H559" s="15">
        <v>-1</v>
      </c>
      <c r="I559" s="15">
        <v>281</v>
      </c>
      <c r="J559" s="15">
        <v>9</v>
      </c>
      <c r="K559" s="15"/>
      <c r="L559" s="15">
        <v>0</v>
      </c>
      <c r="M559" s="15">
        <f t="shared" si="427"/>
        <v>0</v>
      </c>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row>
    <row r="560" spans="1:61">
      <c r="A560" s="15">
        <v>557</v>
      </c>
      <c r="B560" s="15">
        <v>-2</v>
      </c>
      <c r="C560" s="15">
        <v>-8192</v>
      </c>
      <c r="D560" s="15">
        <f t="shared" si="424"/>
        <v>-1</v>
      </c>
      <c r="E560" s="15">
        <f t="shared" si="425"/>
        <v>0</v>
      </c>
      <c r="F560" s="15">
        <f t="shared" si="426"/>
        <v>-1</v>
      </c>
      <c r="G560" s="15">
        <v>-1</v>
      </c>
      <c r="H560" s="15">
        <v>-1</v>
      </c>
      <c r="I560" s="15">
        <v>282</v>
      </c>
      <c r="J560" s="15">
        <v>9</v>
      </c>
      <c r="K560" s="15"/>
      <c r="L560" s="15">
        <v>546</v>
      </c>
      <c r="M560" s="15">
        <f t="shared" si="427"/>
        <v>0.13330078125</v>
      </c>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row>
    <row r="561" spans="1:61">
      <c r="A561" s="15">
        <v>558</v>
      </c>
      <c r="B561" s="15">
        <v>-2</v>
      </c>
      <c r="C561" s="15">
        <v>-8192</v>
      </c>
      <c r="D561" s="15">
        <f t="shared" si="424"/>
        <v>-1</v>
      </c>
      <c r="E561" s="15">
        <f t="shared" si="425"/>
        <v>0</v>
      </c>
      <c r="F561" s="15">
        <f t="shared" si="426"/>
        <v>-1</v>
      </c>
      <c r="G561" s="15">
        <v>-1</v>
      </c>
      <c r="H561" s="15">
        <v>-1</v>
      </c>
      <c r="I561" s="15">
        <v>282</v>
      </c>
      <c r="J561" s="15">
        <v>9</v>
      </c>
      <c r="K561" s="15"/>
      <c r="L561" s="15">
        <v>546</v>
      </c>
      <c r="M561" s="15">
        <f t="shared" si="427"/>
        <v>0.13330078125</v>
      </c>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row>
    <row r="562" spans="1:61">
      <c r="A562" s="15">
        <v>559</v>
      </c>
      <c r="B562" s="15">
        <v>-2</v>
      </c>
      <c r="C562" s="15">
        <v>-8192</v>
      </c>
      <c r="D562" s="15">
        <f t="shared" si="424"/>
        <v>-1</v>
      </c>
      <c r="E562" s="15">
        <f t="shared" si="425"/>
        <v>0</v>
      </c>
      <c r="F562" s="15">
        <f t="shared" si="426"/>
        <v>-1</v>
      </c>
      <c r="G562" s="15">
        <v>767</v>
      </c>
      <c r="H562" s="15">
        <v>768</v>
      </c>
      <c r="I562" s="15">
        <v>284</v>
      </c>
      <c r="J562" s="15">
        <v>8</v>
      </c>
      <c r="K562" s="15"/>
      <c r="L562" s="15">
        <v>1365</v>
      </c>
      <c r="M562" s="15">
        <f t="shared" si="427"/>
        <v>0.333251953125</v>
      </c>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row>
    <row r="563" spans="1:61">
      <c r="A563" s="15">
        <v>560</v>
      </c>
      <c r="B563" s="15">
        <v>-2</v>
      </c>
      <c r="C563" s="15">
        <v>-8192</v>
      </c>
      <c r="D563" s="15">
        <f t="shared" si="424"/>
        <v>-1</v>
      </c>
      <c r="E563" s="15">
        <f t="shared" si="425"/>
        <v>0</v>
      </c>
      <c r="F563" s="15">
        <f t="shared" si="426"/>
        <v>-1</v>
      </c>
      <c r="G563" s="15">
        <v>769</v>
      </c>
      <c r="H563" s="15">
        <v>770</v>
      </c>
      <c r="I563" s="15">
        <v>284</v>
      </c>
      <c r="J563" s="15">
        <v>8</v>
      </c>
      <c r="K563" s="15"/>
      <c r="L563" s="15">
        <v>1365</v>
      </c>
      <c r="M563" s="15">
        <f t="shared" si="427"/>
        <v>0.333251953125</v>
      </c>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row>
    <row r="564" spans="1:61">
      <c r="A564" s="15">
        <v>561</v>
      </c>
      <c r="B564" s="15">
        <v>-2</v>
      </c>
      <c r="C564" s="15">
        <v>-8192</v>
      </c>
      <c r="D564" s="15">
        <f t="shared" si="424"/>
        <v>-1</v>
      </c>
      <c r="E564" s="15">
        <f t="shared" si="425"/>
        <v>0</v>
      </c>
      <c r="F564" s="15">
        <f t="shared" si="426"/>
        <v>-1</v>
      </c>
      <c r="G564" s="15">
        <v>-1</v>
      </c>
      <c r="H564" s="15">
        <v>-1</v>
      </c>
      <c r="I564" s="15">
        <v>286</v>
      </c>
      <c r="J564" s="15">
        <v>9</v>
      </c>
      <c r="K564" s="15"/>
      <c r="L564" s="15">
        <v>1365</v>
      </c>
      <c r="M564" s="15">
        <f t="shared" si="427"/>
        <v>0.333251953125</v>
      </c>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row>
    <row r="565" spans="1:61">
      <c r="A565" s="15">
        <v>562</v>
      </c>
      <c r="B565" s="15">
        <v>-2</v>
      </c>
      <c r="C565" s="15">
        <v>-8192</v>
      </c>
      <c r="D565" s="15">
        <f t="shared" si="424"/>
        <v>-1</v>
      </c>
      <c r="E565" s="15">
        <f t="shared" si="425"/>
        <v>0</v>
      </c>
      <c r="F565" s="15">
        <f t="shared" si="426"/>
        <v>-1</v>
      </c>
      <c r="G565" s="15">
        <v>-1</v>
      </c>
      <c r="H565" s="15">
        <v>-1</v>
      </c>
      <c r="I565" s="15">
        <v>286</v>
      </c>
      <c r="J565" s="15">
        <v>9</v>
      </c>
      <c r="K565" s="15"/>
      <c r="L565" s="15">
        <v>1365</v>
      </c>
      <c r="M565" s="15">
        <f t="shared" si="427"/>
        <v>0.333251953125</v>
      </c>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row>
    <row r="566" spans="1:61">
      <c r="A566" s="15">
        <v>563</v>
      </c>
      <c r="B566" s="15">
        <v>-2</v>
      </c>
      <c r="C566" s="15">
        <v>-8192</v>
      </c>
      <c r="D566" s="15">
        <f t="shared" si="424"/>
        <v>-1</v>
      </c>
      <c r="E566" s="15">
        <f t="shared" si="425"/>
        <v>0</v>
      </c>
      <c r="F566" s="15">
        <f t="shared" si="426"/>
        <v>-1</v>
      </c>
      <c r="G566" s="15">
        <v>-1</v>
      </c>
      <c r="H566" s="15">
        <v>-1</v>
      </c>
      <c r="I566" s="15">
        <v>293</v>
      </c>
      <c r="J566" s="15">
        <v>9</v>
      </c>
      <c r="K566" s="15"/>
      <c r="L566" s="15">
        <v>0</v>
      </c>
      <c r="M566" s="15">
        <f t="shared" si="427"/>
        <v>0</v>
      </c>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row>
    <row r="567" spans="1:61">
      <c r="A567" s="15">
        <v>564</v>
      </c>
      <c r="B567" s="15">
        <v>-2</v>
      </c>
      <c r="C567" s="15">
        <v>-8192</v>
      </c>
      <c r="D567" s="15">
        <f t="shared" si="424"/>
        <v>-1</v>
      </c>
      <c r="E567" s="15">
        <f t="shared" si="425"/>
        <v>0</v>
      </c>
      <c r="F567" s="15">
        <f t="shared" si="426"/>
        <v>-1</v>
      </c>
      <c r="G567" s="15">
        <v>-1</v>
      </c>
      <c r="H567" s="15">
        <v>-1</v>
      </c>
      <c r="I567" s="15">
        <v>293</v>
      </c>
      <c r="J567" s="15">
        <v>9</v>
      </c>
      <c r="K567" s="15"/>
      <c r="L567" s="15">
        <v>0</v>
      </c>
      <c r="M567" s="15">
        <f t="shared" si="427"/>
        <v>0</v>
      </c>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row>
    <row r="568" spans="1:61">
      <c r="A568" s="15">
        <v>565</v>
      </c>
      <c r="B568" s="15">
        <v>-2</v>
      </c>
      <c r="C568" s="15">
        <v>-8192</v>
      </c>
      <c r="D568" s="15">
        <f t="shared" si="424"/>
        <v>-1</v>
      </c>
      <c r="E568" s="15">
        <f t="shared" si="425"/>
        <v>0</v>
      </c>
      <c r="F568" s="15">
        <f t="shared" si="426"/>
        <v>-1</v>
      </c>
      <c r="G568" s="15">
        <v>-1</v>
      </c>
      <c r="H568" s="15">
        <v>-1</v>
      </c>
      <c r="I568" s="15">
        <v>296</v>
      </c>
      <c r="J568" s="15">
        <v>9</v>
      </c>
      <c r="K568" s="15"/>
      <c r="L568" s="15">
        <v>0</v>
      </c>
      <c r="M568" s="15">
        <f t="shared" si="427"/>
        <v>0</v>
      </c>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row>
    <row r="569" spans="1:61">
      <c r="A569" s="15">
        <v>566</v>
      </c>
      <c r="B569" s="15">
        <v>-2</v>
      </c>
      <c r="C569" s="15">
        <v>-8192</v>
      </c>
      <c r="D569" s="15">
        <f t="shared" si="424"/>
        <v>-1</v>
      </c>
      <c r="E569" s="15">
        <f t="shared" si="425"/>
        <v>0</v>
      </c>
      <c r="F569" s="15">
        <f t="shared" si="426"/>
        <v>-1</v>
      </c>
      <c r="G569" s="15">
        <v>-1</v>
      </c>
      <c r="H569" s="15">
        <v>-1</v>
      </c>
      <c r="I569" s="15">
        <v>296</v>
      </c>
      <c r="J569" s="15">
        <v>9</v>
      </c>
      <c r="K569" s="15"/>
      <c r="L569" s="15">
        <v>0</v>
      </c>
      <c r="M569" s="15">
        <f t="shared" si="427"/>
        <v>0</v>
      </c>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row>
    <row r="570" spans="1:61">
      <c r="A570" s="15">
        <v>567</v>
      </c>
      <c r="B570" s="15">
        <v>-2</v>
      </c>
      <c r="C570" s="15">
        <v>-8192</v>
      </c>
      <c r="D570" s="15">
        <f t="shared" si="424"/>
        <v>-1</v>
      </c>
      <c r="E570" s="15">
        <f t="shared" si="425"/>
        <v>0</v>
      </c>
      <c r="F570" s="15">
        <f t="shared" si="426"/>
        <v>-1</v>
      </c>
      <c r="G570" s="15">
        <v>-1</v>
      </c>
      <c r="H570" s="15">
        <v>-1</v>
      </c>
      <c r="I570" s="15">
        <v>305</v>
      </c>
      <c r="J570" s="15">
        <v>9</v>
      </c>
      <c r="K570" s="15"/>
      <c r="L570" s="15">
        <v>683</v>
      </c>
      <c r="M570" s="15">
        <f t="shared" si="427"/>
        <v>0.166748046875</v>
      </c>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row>
    <row r="571" spans="1:61">
      <c r="A571" s="15">
        <v>568</v>
      </c>
      <c r="B571" s="15">
        <v>-2</v>
      </c>
      <c r="C571" s="15">
        <v>-8192</v>
      </c>
      <c r="D571" s="15">
        <f t="shared" si="424"/>
        <v>-1</v>
      </c>
      <c r="E571" s="15">
        <f t="shared" si="425"/>
        <v>0</v>
      </c>
      <c r="F571" s="15">
        <f t="shared" si="426"/>
        <v>-1</v>
      </c>
      <c r="G571" s="15">
        <v>-1</v>
      </c>
      <c r="H571" s="15">
        <v>-1</v>
      </c>
      <c r="I571" s="15">
        <v>305</v>
      </c>
      <c r="J571" s="15">
        <v>9</v>
      </c>
      <c r="K571" s="15"/>
      <c r="L571" s="15">
        <v>683</v>
      </c>
      <c r="M571" s="15">
        <f t="shared" si="427"/>
        <v>0.166748046875</v>
      </c>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row>
    <row r="572" spans="1:61">
      <c r="A572" s="15">
        <v>569</v>
      </c>
      <c r="B572" s="15">
        <v>-2</v>
      </c>
      <c r="C572" s="15">
        <v>-8192</v>
      </c>
      <c r="D572" s="15">
        <f t="shared" si="424"/>
        <v>-1</v>
      </c>
      <c r="E572" s="15">
        <f t="shared" si="425"/>
        <v>0</v>
      </c>
      <c r="F572" s="15">
        <f t="shared" si="426"/>
        <v>-1</v>
      </c>
      <c r="G572" s="15">
        <v>-1</v>
      </c>
      <c r="H572" s="15">
        <v>-1</v>
      </c>
      <c r="I572" s="15">
        <v>306</v>
      </c>
      <c r="J572" s="15">
        <v>9</v>
      </c>
      <c r="K572" s="15"/>
      <c r="L572" s="15">
        <v>1365</v>
      </c>
      <c r="M572" s="15">
        <f t="shared" si="427"/>
        <v>0.333251953125</v>
      </c>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row>
    <row r="573" spans="1:61">
      <c r="A573" s="15">
        <v>570</v>
      </c>
      <c r="B573" s="15">
        <v>-2</v>
      </c>
      <c r="C573" s="15">
        <v>-8192</v>
      </c>
      <c r="D573" s="15">
        <f t="shared" si="424"/>
        <v>-1</v>
      </c>
      <c r="E573" s="15">
        <f t="shared" si="425"/>
        <v>0</v>
      </c>
      <c r="F573" s="15">
        <f t="shared" si="426"/>
        <v>-1</v>
      </c>
      <c r="G573" s="15">
        <v>-1</v>
      </c>
      <c r="H573" s="15">
        <v>-1</v>
      </c>
      <c r="I573" s="15">
        <v>306</v>
      </c>
      <c r="J573" s="15">
        <v>9</v>
      </c>
      <c r="K573" s="15"/>
      <c r="L573" s="15">
        <v>1365</v>
      </c>
      <c r="M573" s="15">
        <f t="shared" si="427"/>
        <v>0.333251953125</v>
      </c>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row>
    <row r="574" spans="1:61">
      <c r="A574" s="15">
        <v>571</v>
      </c>
      <c r="B574" s="15">
        <v>-2</v>
      </c>
      <c r="C574" s="15">
        <v>-8192</v>
      </c>
      <c r="D574" s="15">
        <f t="shared" si="424"/>
        <v>-1</v>
      </c>
      <c r="E574" s="15">
        <f t="shared" si="425"/>
        <v>0</v>
      </c>
      <c r="F574" s="15">
        <f t="shared" si="426"/>
        <v>-1</v>
      </c>
      <c r="G574" s="15">
        <v>-1</v>
      </c>
      <c r="H574" s="15">
        <v>-1</v>
      </c>
      <c r="I574" s="15">
        <v>308</v>
      </c>
      <c r="J574" s="15">
        <v>9</v>
      </c>
      <c r="K574" s="15"/>
      <c r="L574" s="15">
        <v>0</v>
      </c>
      <c r="M574" s="15">
        <f t="shared" si="427"/>
        <v>0</v>
      </c>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row>
    <row r="575" spans="1:61">
      <c r="A575" s="15">
        <v>572</v>
      </c>
      <c r="B575" s="15">
        <v>-2</v>
      </c>
      <c r="C575" s="15">
        <v>-8192</v>
      </c>
      <c r="D575" s="15">
        <f t="shared" si="424"/>
        <v>-1</v>
      </c>
      <c r="E575" s="15">
        <f t="shared" si="425"/>
        <v>0</v>
      </c>
      <c r="F575" s="15">
        <f t="shared" si="426"/>
        <v>-1</v>
      </c>
      <c r="G575" s="15">
        <v>-1</v>
      </c>
      <c r="H575" s="15">
        <v>-1</v>
      </c>
      <c r="I575" s="15">
        <v>308</v>
      </c>
      <c r="J575" s="15">
        <v>9</v>
      </c>
      <c r="K575" s="15"/>
      <c r="L575" s="15">
        <v>0</v>
      </c>
      <c r="M575" s="15">
        <f t="shared" si="427"/>
        <v>0</v>
      </c>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row>
    <row r="576" spans="1:61">
      <c r="A576" s="15">
        <v>573</v>
      </c>
      <c r="B576" s="15">
        <v>-2</v>
      </c>
      <c r="C576" s="15">
        <v>-8192</v>
      </c>
      <c r="D576" s="15">
        <f t="shared" si="424"/>
        <v>-1</v>
      </c>
      <c r="E576" s="15">
        <f t="shared" si="425"/>
        <v>0</v>
      </c>
      <c r="F576" s="15">
        <f t="shared" si="426"/>
        <v>-1</v>
      </c>
      <c r="G576" s="15">
        <v>-1</v>
      </c>
      <c r="H576" s="15">
        <v>-1</v>
      </c>
      <c r="I576" s="15">
        <v>311</v>
      </c>
      <c r="J576" s="15">
        <v>9</v>
      </c>
      <c r="K576" s="15"/>
      <c r="L576" s="15">
        <v>910</v>
      </c>
      <c r="M576" s="15">
        <f t="shared" si="427"/>
        <v>0.22216796875</v>
      </c>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row>
    <row r="577" spans="1:61">
      <c r="A577" s="15">
        <v>574</v>
      </c>
      <c r="B577" s="15">
        <v>-2</v>
      </c>
      <c r="C577" s="15">
        <v>-8192</v>
      </c>
      <c r="D577" s="15">
        <f t="shared" si="424"/>
        <v>-1</v>
      </c>
      <c r="E577" s="15">
        <f t="shared" si="425"/>
        <v>0</v>
      </c>
      <c r="F577" s="15">
        <f t="shared" si="426"/>
        <v>-1</v>
      </c>
      <c r="G577" s="15">
        <v>-1</v>
      </c>
      <c r="H577" s="15">
        <v>-1</v>
      </c>
      <c r="I577" s="15">
        <v>311</v>
      </c>
      <c r="J577" s="15">
        <v>9</v>
      </c>
      <c r="K577" s="15"/>
      <c r="L577" s="15">
        <v>910</v>
      </c>
      <c r="M577" s="15">
        <f t="shared" si="427"/>
        <v>0.22216796875</v>
      </c>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row>
    <row r="578" spans="1:61">
      <c r="A578" s="15">
        <v>575</v>
      </c>
      <c r="B578" s="15">
        <v>-2</v>
      </c>
      <c r="C578" s="15">
        <v>-8192</v>
      </c>
      <c r="D578" s="15">
        <f t="shared" si="424"/>
        <v>-1</v>
      </c>
      <c r="E578" s="15">
        <f t="shared" si="425"/>
        <v>0</v>
      </c>
      <c r="F578" s="15">
        <f t="shared" si="426"/>
        <v>-1</v>
      </c>
      <c r="G578" s="15">
        <v>-1</v>
      </c>
      <c r="H578" s="15">
        <v>-1</v>
      </c>
      <c r="I578" s="15">
        <v>312</v>
      </c>
      <c r="J578" s="15">
        <v>9</v>
      </c>
      <c r="K578" s="15"/>
      <c r="L578" s="15">
        <v>273</v>
      </c>
      <c r="M578" s="15">
        <f t="shared" si="427"/>
        <v>6.6650390625E-2</v>
      </c>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row>
    <row r="579" spans="1:61">
      <c r="A579" s="15">
        <v>576</v>
      </c>
      <c r="B579" s="15">
        <v>-2</v>
      </c>
      <c r="C579" s="15">
        <v>-8192</v>
      </c>
      <c r="D579" s="15">
        <f t="shared" si="424"/>
        <v>-1</v>
      </c>
      <c r="E579" s="15">
        <f t="shared" si="425"/>
        <v>0</v>
      </c>
      <c r="F579" s="15">
        <f t="shared" si="426"/>
        <v>-1</v>
      </c>
      <c r="G579" s="15">
        <v>-1</v>
      </c>
      <c r="H579" s="15">
        <v>-1</v>
      </c>
      <c r="I579" s="15">
        <v>312</v>
      </c>
      <c r="J579" s="15">
        <v>9</v>
      </c>
      <c r="K579" s="15"/>
      <c r="L579" s="15">
        <v>273</v>
      </c>
      <c r="M579" s="15">
        <f t="shared" si="427"/>
        <v>6.6650390625E-2</v>
      </c>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row>
    <row r="580" spans="1:61">
      <c r="A580" s="15">
        <v>577</v>
      </c>
      <c r="B580" s="15">
        <v>-2</v>
      </c>
      <c r="C580" s="15">
        <v>-8192</v>
      </c>
      <c r="D580" s="15">
        <f t="shared" ref="D580:D643" si="428">IF(C580&lt;&gt;-8192,INT(C580/2^12),-1)</f>
        <v>-1</v>
      </c>
      <c r="E580" s="15">
        <f t="shared" ref="E580:E643" si="429">IF(C580 &lt;&gt; -8192, MOD(C580, 2^12), 0)</f>
        <v>0</v>
      </c>
      <c r="F580" s="15">
        <f t="shared" ref="F580:F643" si="430">D580+(E580/2^12)</f>
        <v>-1</v>
      </c>
      <c r="G580" s="15">
        <v>-1</v>
      </c>
      <c r="H580" s="15">
        <v>-1</v>
      </c>
      <c r="I580" s="15">
        <v>317</v>
      </c>
      <c r="J580" s="15">
        <v>9</v>
      </c>
      <c r="K580" s="15"/>
      <c r="L580" s="15">
        <v>1365</v>
      </c>
      <c r="M580" s="15">
        <f t="shared" ref="M580:M643" si="431">IF(L580 &gt;= 2^12, "Error: Wrong Probability!", L580/2^12)</f>
        <v>0.333251953125</v>
      </c>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row>
    <row r="581" spans="1:61">
      <c r="A581" s="15">
        <v>578</v>
      </c>
      <c r="B581" s="15">
        <v>-2</v>
      </c>
      <c r="C581" s="15">
        <v>-8192</v>
      </c>
      <c r="D581" s="15">
        <f t="shared" si="428"/>
        <v>-1</v>
      </c>
      <c r="E581" s="15">
        <f t="shared" si="429"/>
        <v>0</v>
      </c>
      <c r="F581" s="15">
        <f t="shared" si="430"/>
        <v>-1</v>
      </c>
      <c r="G581" s="15">
        <v>-1</v>
      </c>
      <c r="H581" s="15">
        <v>-1</v>
      </c>
      <c r="I581" s="15">
        <v>317</v>
      </c>
      <c r="J581" s="15">
        <v>9</v>
      </c>
      <c r="K581" s="15"/>
      <c r="L581" s="15">
        <v>1365</v>
      </c>
      <c r="M581" s="15">
        <f t="shared" si="431"/>
        <v>0.333251953125</v>
      </c>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row>
    <row r="582" spans="1:61">
      <c r="A582" s="15">
        <v>579</v>
      </c>
      <c r="B582" s="15">
        <v>-2</v>
      </c>
      <c r="C582" s="15">
        <v>-8192</v>
      </c>
      <c r="D582" s="15">
        <f t="shared" si="428"/>
        <v>-1</v>
      </c>
      <c r="E582" s="15">
        <f t="shared" si="429"/>
        <v>0</v>
      </c>
      <c r="F582" s="15">
        <f t="shared" si="430"/>
        <v>-1</v>
      </c>
      <c r="G582" s="15">
        <v>771</v>
      </c>
      <c r="H582" s="15">
        <v>772</v>
      </c>
      <c r="I582" s="15">
        <v>322</v>
      </c>
      <c r="J582" s="15">
        <v>7</v>
      </c>
      <c r="K582" s="15"/>
      <c r="L582" s="15">
        <v>1365</v>
      </c>
      <c r="M582" s="15">
        <f t="shared" si="431"/>
        <v>0.333251953125</v>
      </c>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row>
    <row r="583" spans="1:61">
      <c r="A583" s="15">
        <v>580</v>
      </c>
      <c r="B583" s="15">
        <v>-2</v>
      </c>
      <c r="C583" s="15">
        <v>-8192</v>
      </c>
      <c r="D583" s="15">
        <f t="shared" si="428"/>
        <v>-1</v>
      </c>
      <c r="E583" s="15">
        <f t="shared" si="429"/>
        <v>0</v>
      </c>
      <c r="F583" s="15">
        <f t="shared" si="430"/>
        <v>-1</v>
      </c>
      <c r="G583" s="15">
        <v>773</v>
      </c>
      <c r="H583" s="15">
        <v>774</v>
      </c>
      <c r="I583" s="15">
        <v>322</v>
      </c>
      <c r="J583" s="15">
        <v>7</v>
      </c>
      <c r="K583" s="15"/>
      <c r="L583" s="15">
        <v>1365</v>
      </c>
      <c r="M583" s="15">
        <f t="shared" si="431"/>
        <v>0.333251953125</v>
      </c>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row>
    <row r="584" spans="1:61">
      <c r="A584" s="15">
        <v>581</v>
      </c>
      <c r="B584" s="15">
        <v>-2</v>
      </c>
      <c r="C584" s="15">
        <v>-8192</v>
      </c>
      <c r="D584" s="15">
        <f t="shared" si="428"/>
        <v>-1</v>
      </c>
      <c r="E584" s="15">
        <f t="shared" si="429"/>
        <v>0</v>
      </c>
      <c r="F584" s="15">
        <f t="shared" si="430"/>
        <v>-1</v>
      </c>
      <c r="G584" s="15">
        <v>775</v>
      </c>
      <c r="H584" s="15">
        <v>776</v>
      </c>
      <c r="I584" s="15">
        <v>324</v>
      </c>
      <c r="J584" s="15">
        <v>8</v>
      </c>
      <c r="K584" s="15"/>
      <c r="L584" s="15">
        <v>1365</v>
      </c>
      <c r="M584" s="15">
        <f t="shared" si="431"/>
        <v>0.333251953125</v>
      </c>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row>
    <row r="585" spans="1:61">
      <c r="A585" s="15">
        <v>582</v>
      </c>
      <c r="B585" s="15">
        <v>-2</v>
      </c>
      <c r="C585" s="15">
        <v>-8192</v>
      </c>
      <c r="D585" s="15">
        <f t="shared" si="428"/>
        <v>-1</v>
      </c>
      <c r="E585" s="15">
        <f t="shared" si="429"/>
        <v>0</v>
      </c>
      <c r="F585" s="15">
        <f t="shared" si="430"/>
        <v>-1</v>
      </c>
      <c r="G585" s="15">
        <v>777</v>
      </c>
      <c r="H585" s="15">
        <v>778</v>
      </c>
      <c r="I585" s="15">
        <v>324</v>
      </c>
      <c r="J585" s="15">
        <v>8</v>
      </c>
      <c r="K585" s="15"/>
      <c r="L585" s="15">
        <v>1365</v>
      </c>
      <c r="M585" s="15">
        <f t="shared" si="431"/>
        <v>0.333251953125</v>
      </c>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row>
    <row r="586" spans="1:61">
      <c r="A586" s="15">
        <v>583</v>
      </c>
      <c r="B586" s="15">
        <v>-2</v>
      </c>
      <c r="C586" s="15">
        <v>-8192</v>
      </c>
      <c r="D586" s="15">
        <f t="shared" si="428"/>
        <v>-1</v>
      </c>
      <c r="E586" s="15">
        <f t="shared" si="429"/>
        <v>0</v>
      </c>
      <c r="F586" s="15">
        <f t="shared" si="430"/>
        <v>-1</v>
      </c>
      <c r="G586" s="15">
        <v>-1</v>
      </c>
      <c r="H586" s="15">
        <v>-1</v>
      </c>
      <c r="I586" s="15">
        <v>325</v>
      </c>
      <c r="J586" s="15">
        <v>9</v>
      </c>
      <c r="K586" s="15"/>
      <c r="L586" s="15">
        <v>1365</v>
      </c>
      <c r="M586" s="15">
        <f t="shared" si="431"/>
        <v>0.333251953125</v>
      </c>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row>
    <row r="587" spans="1:61">
      <c r="A587" s="15">
        <v>584</v>
      </c>
      <c r="B587" s="15">
        <v>-2</v>
      </c>
      <c r="C587" s="15">
        <v>-8192</v>
      </c>
      <c r="D587" s="15">
        <f t="shared" si="428"/>
        <v>-1</v>
      </c>
      <c r="E587" s="15">
        <f t="shared" si="429"/>
        <v>0</v>
      </c>
      <c r="F587" s="15">
        <f t="shared" si="430"/>
        <v>-1</v>
      </c>
      <c r="G587" s="15">
        <v>-1</v>
      </c>
      <c r="H587" s="15">
        <v>-1</v>
      </c>
      <c r="I587" s="15">
        <v>325</v>
      </c>
      <c r="J587" s="15">
        <v>9</v>
      </c>
      <c r="K587" s="15"/>
      <c r="L587" s="15">
        <v>1365</v>
      </c>
      <c r="M587" s="15">
        <f t="shared" si="431"/>
        <v>0.333251953125</v>
      </c>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row>
    <row r="588" spans="1:61">
      <c r="A588" s="15">
        <v>585</v>
      </c>
      <c r="B588" s="15">
        <v>-2</v>
      </c>
      <c r="C588" s="15">
        <v>-8192</v>
      </c>
      <c r="D588" s="15">
        <f t="shared" si="428"/>
        <v>-1</v>
      </c>
      <c r="E588" s="15">
        <f t="shared" si="429"/>
        <v>0</v>
      </c>
      <c r="F588" s="15">
        <f t="shared" si="430"/>
        <v>-1</v>
      </c>
      <c r="G588" s="15">
        <v>779</v>
      </c>
      <c r="H588" s="15">
        <v>780</v>
      </c>
      <c r="I588" s="15">
        <v>327</v>
      </c>
      <c r="J588" s="15">
        <v>8</v>
      </c>
      <c r="K588" s="15"/>
      <c r="L588" s="15">
        <v>0</v>
      </c>
      <c r="M588" s="15">
        <f t="shared" si="431"/>
        <v>0</v>
      </c>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row>
    <row r="589" spans="1:61">
      <c r="A589" s="15">
        <v>586</v>
      </c>
      <c r="B589" s="15">
        <v>-2</v>
      </c>
      <c r="C589" s="15">
        <v>-8192</v>
      </c>
      <c r="D589" s="15">
        <f t="shared" si="428"/>
        <v>-1</v>
      </c>
      <c r="E589" s="15">
        <f t="shared" si="429"/>
        <v>0</v>
      </c>
      <c r="F589" s="15">
        <f t="shared" si="430"/>
        <v>-1</v>
      </c>
      <c r="G589" s="15">
        <v>781</v>
      </c>
      <c r="H589" s="15">
        <v>782</v>
      </c>
      <c r="I589" s="15">
        <v>327</v>
      </c>
      <c r="J589" s="15">
        <v>8</v>
      </c>
      <c r="K589" s="15"/>
      <c r="L589" s="15">
        <v>0</v>
      </c>
      <c r="M589" s="15">
        <f t="shared" si="431"/>
        <v>0</v>
      </c>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row>
    <row r="590" spans="1:61">
      <c r="A590" s="15">
        <v>587</v>
      </c>
      <c r="B590" s="15">
        <v>-2</v>
      </c>
      <c r="C590" s="15">
        <v>-8192</v>
      </c>
      <c r="D590" s="15">
        <f t="shared" si="428"/>
        <v>-1</v>
      </c>
      <c r="E590" s="15">
        <f t="shared" si="429"/>
        <v>0</v>
      </c>
      <c r="F590" s="15">
        <f t="shared" si="430"/>
        <v>-1</v>
      </c>
      <c r="G590" s="15">
        <v>-1</v>
      </c>
      <c r="H590" s="15">
        <v>-1</v>
      </c>
      <c r="I590" s="15">
        <v>330</v>
      </c>
      <c r="J590" s="15">
        <v>9</v>
      </c>
      <c r="K590" s="15"/>
      <c r="L590" s="15">
        <v>0</v>
      </c>
      <c r="M590" s="15">
        <f t="shared" si="431"/>
        <v>0</v>
      </c>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row>
    <row r="591" spans="1:61">
      <c r="A591" s="15">
        <v>588</v>
      </c>
      <c r="B591" s="15">
        <v>-2</v>
      </c>
      <c r="C591" s="15">
        <v>-8192</v>
      </c>
      <c r="D591" s="15">
        <f t="shared" si="428"/>
        <v>-1</v>
      </c>
      <c r="E591" s="15">
        <f t="shared" si="429"/>
        <v>0</v>
      </c>
      <c r="F591" s="15">
        <f t="shared" si="430"/>
        <v>-1</v>
      </c>
      <c r="G591" s="15">
        <v>-1</v>
      </c>
      <c r="H591" s="15">
        <v>-1</v>
      </c>
      <c r="I591" s="15">
        <v>330</v>
      </c>
      <c r="J591" s="15">
        <v>9</v>
      </c>
      <c r="K591" s="15"/>
      <c r="L591" s="15">
        <v>0</v>
      </c>
      <c r="M591" s="15">
        <f t="shared" si="431"/>
        <v>0</v>
      </c>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row>
    <row r="592" spans="1:61">
      <c r="A592" s="15">
        <v>589</v>
      </c>
      <c r="B592" s="15">
        <v>-2</v>
      </c>
      <c r="C592" s="15">
        <v>-8192</v>
      </c>
      <c r="D592" s="15">
        <f t="shared" si="428"/>
        <v>-1</v>
      </c>
      <c r="E592" s="15">
        <f t="shared" si="429"/>
        <v>0</v>
      </c>
      <c r="F592" s="15">
        <f t="shared" si="430"/>
        <v>-1</v>
      </c>
      <c r="G592" s="15">
        <v>783</v>
      </c>
      <c r="H592" s="15">
        <v>784</v>
      </c>
      <c r="I592" s="15">
        <v>333</v>
      </c>
      <c r="J592" s="15">
        <v>8</v>
      </c>
      <c r="K592" s="15"/>
      <c r="L592" s="15">
        <v>1365</v>
      </c>
      <c r="M592" s="15">
        <f t="shared" si="431"/>
        <v>0.333251953125</v>
      </c>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row>
    <row r="593" spans="1:61">
      <c r="A593" s="15">
        <v>590</v>
      </c>
      <c r="B593" s="15">
        <v>-2</v>
      </c>
      <c r="C593" s="15">
        <v>-8192</v>
      </c>
      <c r="D593" s="15">
        <f t="shared" si="428"/>
        <v>-1</v>
      </c>
      <c r="E593" s="15">
        <f t="shared" si="429"/>
        <v>0</v>
      </c>
      <c r="F593" s="15">
        <f t="shared" si="430"/>
        <v>-1</v>
      </c>
      <c r="G593" s="15">
        <v>785</v>
      </c>
      <c r="H593" s="15">
        <v>786</v>
      </c>
      <c r="I593" s="15">
        <v>333</v>
      </c>
      <c r="J593" s="15">
        <v>8</v>
      </c>
      <c r="K593" s="15"/>
      <c r="L593" s="15">
        <v>1365</v>
      </c>
      <c r="M593" s="15">
        <f t="shared" si="431"/>
        <v>0.333251953125</v>
      </c>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row>
    <row r="594" spans="1:61">
      <c r="A594" s="15">
        <v>591</v>
      </c>
      <c r="B594" s="15">
        <v>-2</v>
      </c>
      <c r="C594" s="15">
        <v>-8192</v>
      </c>
      <c r="D594" s="15">
        <f t="shared" si="428"/>
        <v>-1</v>
      </c>
      <c r="E594" s="15">
        <f t="shared" si="429"/>
        <v>0</v>
      </c>
      <c r="F594" s="15">
        <f t="shared" si="430"/>
        <v>-1</v>
      </c>
      <c r="G594" s="15">
        <v>-1</v>
      </c>
      <c r="H594" s="15">
        <v>-1</v>
      </c>
      <c r="I594" s="15">
        <v>336</v>
      </c>
      <c r="J594" s="15">
        <v>9</v>
      </c>
      <c r="K594" s="15"/>
      <c r="L594" s="15">
        <v>1365</v>
      </c>
      <c r="M594" s="15">
        <f t="shared" si="431"/>
        <v>0.333251953125</v>
      </c>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row>
    <row r="595" spans="1:61">
      <c r="A595" s="15">
        <v>592</v>
      </c>
      <c r="B595" s="15">
        <v>-2</v>
      </c>
      <c r="C595" s="15">
        <v>-8192</v>
      </c>
      <c r="D595" s="15">
        <f t="shared" si="428"/>
        <v>-1</v>
      </c>
      <c r="E595" s="15">
        <f t="shared" si="429"/>
        <v>0</v>
      </c>
      <c r="F595" s="15">
        <f t="shared" si="430"/>
        <v>-1</v>
      </c>
      <c r="G595" s="15">
        <v>-1</v>
      </c>
      <c r="H595" s="15">
        <v>-1</v>
      </c>
      <c r="I595" s="15">
        <v>336</v>
      </c>
      <c r="J595" s="15">
        <v>9</v>
      </c>
      <c r="K595" s="15"/>
      <c r="L595" s="15">
        <v>1365</v>
      </c>
      <c r="M595" s="15">
        <f t="shared" si="431"/>
        <v>0.333251953125</v>
      </c>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row>
    <row r="596" spans="1:61">
      <c r="A596" s="15">
        <v>593</v>
      </c>
      <c r="B596" s="15">
        <v>-2</v>
      </c>
      <c r="C596" s="15">
        <v>-8192</v>
      </c>
      <c r="D596" s="15">
        <f t="shared" si="428"/>
        <v>-1</v>
      </c>
      <c r="E596" s="15">
        <f t="shared" si="429"/>
        <v>0</v>
      </c>
      <c r="F596" s="15">
        <f t="shared" si="430"/>
        <v>-1</v>
      </c>
      <c r="G596" s="15">
        <v>787</v>
      </c>
      <c r="H596" s="15">
        <v>788</v>
      </c>
      <c r="I596" s="15">
        <v>339</v>
      </c>
      <c r="J596" s="15">
        <v>7</v>
      </c>
      <c r="K596" s="15"/>
      <c r="L596" s="15">
        <v>1365</v>
      </c>
      <c r="M596" s="15">
        <f t="shared" si="431"/>
        <v>0.333251953125</v>
      </c>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row>
    <row r="597" spans="1:61">
      <c r="A597" s="15">
        <v>594</v>
      </c>
      <c r="B597" s="15">
        <v>-2</v>
      </c>
      <c r="C597" s="15">
        <v>-8192</v>
      </c>
      <c r="D597" s="15">
        <f t="shared" si="428"/>
        <v>-1</v>
      </c>
      <c r="E597" s="15">
        <f t="shared" si="429"/>
        <v>0</v>
      </c>
      <c r="F597" s="15">
        <f t="shared" si="430"/>
        <v>-1</v>
      </c>
      <c r="G597" s="15">
        <v>789</v>
      </c>
      <c r="H597" s="15">
        <v>790</v>
      </c>
      <c r="I597" s="15">
        <v>339</v>
      </c>
      <c r="J597" s="15">
        <v>7</v>
      </c>
      <c r="K597" s="15"/>
      <c r="L597" s="15">
        <v>1365</v>
      </c>
      <c r="M597" s="15">
        <f t="shared" si="431"/>
        <v>0.333251953125</v>
      </c>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row>
    <row r="598" spans="1:61">
      <c r="A598" s="15">
        <v>595</v>
      </c>
      <c r="B598" s="15">
        <v>-2</v>
      </c>
      <c r="C598" s="15">
        <v>-8192</v>
      </c>
      <c r="D598" s="15">
        <f t="shared" si="428"/>
        <v>-1</v>
      </c>
      <c r="E598" s="15">
        <f t="shared" si="429"/>
        <v>0</v>
      </c>
      <c r="F598" s="15">
        <f t="shared" si="430"/>
        <v>-1</v>
      </c>
      <c r="G598" s="15">
        <v>791</v>
      </c>
      <c r="H598" s="15">
        <v>792</v>
      </c>
      <c r="I598" s="15">
        <v>342</v>
      </c>
      <c r="J598" s="15">
        <v>8</v>
      </c>
      <c r="K598" s="15"/>
      <c r="L598" s="15">
        <v>1365</v>
      </c>
      <c r="M598" s="15">
        <f t="shared" si="431"/>
        <v>0.333251953125</v>
      </c>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row>
    <row r="599" spans="1:61">
      <c r="A599" s="15">
        <v>596</v>
      </c>
      <c r="B599" s="15">
        <v>-2</v>
      </c>
      <c r="C599" s="15">
        <v>-8192</v>
      </c>
      <c r="D599" s="15">
        <f t="shared" si="428"/>
        <v>-1</v>
      </c>
      <c r="E599" s="15">
        <f t="shared" si="429"/>
        <v>0</v>
      </c>
      <c r="F599" s="15">
        <f t="shared" si="430"/>
        <v>-1</v>
      </c>
      <c r="G599" s="15">
        <v>793</v>
      </c>
      <c r="H599" s="15">
        <v>794</v>
      </c>
      <c r="I599" s="15">
        <v>342</v>
      </c>
      <c r="J599" s="15">
        <v>8</v>
      </c>
      <c r="K599" s="15"/>
      <c r="L599" s="15">
        <v>1365</v>
      </c>
      <c r="M599" s="15">
        <f t="shared" si="431"/>
        <v>0.333251953125</v>
      </c>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row>
    <row r="600" spans="1:61">
      <c r="A600" s="15">
        <v>597</v>
      </c>
      <c r="B600" s="15">
        <v>-2</v>
      </c>
      <c r="C600" s="15">
        <v>-8192</v>
      </c>
      <c r="D600" s="15">
        <f t="shared" si="428"/>
        <v>-1</v>
      </c>
      <c r="E600" s="15">
        <f t="shared" si="429"/>
        <v>0</v>
      </c>
      <c r="F600" s="15">
        <f t="shared" si="430"/>
        <v>-1</v>
      </c>
      <c r="G600" s="15">
        <v>-1</v>
      </c>
      <c r="H600" s="15">
        <v>-1</v>
      </c>
      <c r="I600" s="15">
        <v>344</v>
      </c>
      <c r="J600" s="15">
        <v>9</v>
      </c>
      <c r="K600" s="15"/>
      <c r="L600" s="15">
        <v>1365</v>
      </c>
      <c r="M600" s="15">
        <f t="shared" si="431"/>
        <v>0.333251953125</v>
      </c>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row>
    <row r="601" spans="1:61">
      <c r="A601" s="15">
        <v>598</v>
      </c>
      <c r="B601" s="15">
        <v>-2</v>
      </c>
      <c r="C601" s="15">
        <v>-8192</v>
      </c>
      <c r="D601" s="15">
        <f t="shared" si="428"/>
        <v>-1</v>
      </c>
      <c r="E601" s="15">
        <f t="shared" si="429"/>
        <v>0</v>
      </c>
      <c r="F601" s="15">
        <f t="shared" si="430"/>
        <v>-1</v>
      </c>
      <c r="G601" s="15">
        <v>-1</v>
      </c>
      <c r="H601" s="15">
        <v>-1</v>
      </c>
      <c r="I601" s="15">
        <v>344</v>
      </c>
      <c r="J601" s="15">
        <v>9</v>
      </c>
      <c r="K601" s="15"/>
      <c r="L601" s="15">
        <v>1365</v>
      </c>
      <c r="M601" s="15">
        <f t="shared" si="431"/>
        <v>0.333251953125</v>
      </c>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row>
    <row r="602" spans="1:61">
      <c r="A602" s="15">
        <v>599</v>
      </c>
      <c r="B602" s="15">
        <v>-2</v>
      </c>
      <c r="C602" s="15">
        <v>-8192</v>
      </c>
      <c r="D602" s="15">
        <f t="shared" si="428"/>
        <v>-1</v>
      </c>
      <c r="E602" s="15">
        <f t="shared" si="429"/>
        <v>0</v>
      </c>
      <c r="F602" s="15">
        <f t="shared" si="430"/>
        <v>-1</v>
      </c>
      <c r="G602" s="15">
        <v>-1</v>
      </c>
      <c r="H602" s="15">
        <v>-1</v>
      </c>
      <c r="I602" s="15">
        <v>346</v>
      </c>
      <c r="J602" s="15">
        <v>9</v>
      </c>
      <c r="K602" s="15"/>
      <c r="L602" s="15">
        <v>1365</v>
      </c>
      <c r="M602" s="15">
        <f t="shared" si="431"/>
        <v>0.333251953125</v>
      </c>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row>
    <row r="603" spans="1:61">
      <c r="A603" s="15">
        <v>600</v>
      </c>
      <c r="B603" s="15">
        <v>-2</v>
      </c>
      <c r="C603" s="15">
        <v>-8192</v>
      </c>
      <c r="D603" s="15">
        <f t="shared" si="428"/>
        <v>-1</v>
      </c>
      <c r="E603" s="15">
        <f t="shared" si="429"/>
        <v>0</v>
      </c>
      <c r="F603" s="15">
        <f t="shared" si="430"/>
        <v>-1</v>
      </c>
      <c r="G603" s="15">
        <v>-1</v>
      </c>
      <c r="H603" s="15">
        <v>-1</v>
      </c>
      <c r="I603" s="15">
        <v>346</v>
      </c>
      <c r="J603" s="15">
        <v>9</v>
      </c>
      <c r="K603" s="15"/>
      <c r="L603" s="15">
        <v>1365</v>
      </c>
      <c r="M603" s="15">
        <f t="shared" si="431"/>
        <v>0.333251953125</v>
      </c>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row>
    <row r="604" spans="1:61">
      <c r="A604" s="15">
        <v>601</v>
      </c>
      <c r="B604" s="15">
        <v>-2</v>
      </c>
      <c r="C604" s="15">
        <v>-8192</v>
      </c>
      <c r="D604" s="15">
        <f t="shared" si="428"/>
        <v>-1</v>
      </c>
      <c r="E604" s="15">
        <f t="shared" si="429"/>
        <v>0</v>
      </c>
      <c r="F604" s="15">
        <f t="shared" si="430"/>
        <v>-1</v>
      </c>
      <c r="G604" s="15">
        <v>795</v>
      </c>
      <c r="H604" s="15">
        <v>796</v>
      </c>
      <c r="I604" s="15">
        <v>351</v>
      </c>
      <c r="J604" s="15">
        <v>8</v>
      </c>
      <c r="K604" s="15"/>
      <c r="L604" s="15">
        <v>910</v>
      </c>
      <c r="M604" s="15">
        <f t="shared" si="431"/>
        <v>0.22216796875</v>
      </c>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row>
    <row r="605" spans="1:61">
      <c r="A605" s="15">
        <v>602</v>
      </c>
      <c r="B605" s="15">
        <v>-2</v>
      </c>
      <c r="C605" s="15">
        <v>-8192</v>
      </c>
      <c r="D605" s="15">
        <f t="shared" si="428"/>
        <v>-1</v>
      </c>
      <c r="E605" s="15">
        <f t="shared" si="429"/>
        <v>0</v>
      </c>
      <c r="F605" s="15">
        <f t="shared" si="430"/>
        <v>-1</v>
      </c>
      <c r="G605" s="15">
        <v>797</v>
      </c>
      <c r="H605" s="15">
        <v>798</v>
      </c>
      <c r="I605" s="15">
        <v>351</v>
      </c>
      <c r="J605" s="15">
        <v>8</v>
      </c>
      <c r="K605" s="15"/>
      <c r="L605" s="15">
        <v>910</v>
      </c>
      <c r="M605" s="15">
        <f t="shared" si="431"/>
        <v>0.22216796875</v>
      </c>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row>
    <row r="606" spans="1:61">
      <c r="A606" s="15">
        <v>603</v>
      </c>
      <c r="B606" s="15">
        <v>-2</v>
      </c>
      <c r="C606" s="15">
        <v>-8192</v>
      </c>
      <c r="D606" s="15">
        <f t="shared" si="428"/>
        <v>-1</v>
      </c>
      <c r="E606" s="15">
        <f t="shared" si="429"/>
        <v>0</v>
      </c>
      <c r="F606" s="15">
        <f t="shared" si="430"/>
        <v>-1</v>
      </c>
      <c r="G606" s="15">
        <v>799</v>
      </c>
      <c r="H606" s="15">
        <v>800</v>
      </c>
      <c r="I606" s="15">
        <v>352</v>
      </c>
      <c r="J606" s="15">
        <v>8</v>
      </c>
      <c r="K606" s="15"/>
      <c r="L606" s="15">
        <v>1365</v>
      </c>
      <c r="M606" s="15">
        <f t="shared" si="431"/>
        <v>0.333251953125</v>
      </c>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row>
    <row r="607" spans="1:61">
      <c r="A607" s="15">
        <v>604</v>
      </c>
      <c r="B607" s="15">
        <v>-2</v>
      </c>
      <c r="C607" s="15">
        <v>-8192</v>
      </c>
      <c r="D607" s="15">
        <f t="shared" si="428"/>
        <v>-1</v>
      </c>
      <c r="E607" s="15">
        <f t="shared" si="429"/>
        <v>0</v>
      </c>
      <c r="F607" s="15">
        <f t="shared" si="430"/>
        <v>-1</v>
      </c>
      <c r="G607" s="15">
        <v>801</v>
      </c>
      <c r="H607" s="15">
        <v>802</v>
      </c>
      <c r="I607" s="15">
        <v>352</v>
      </c>
      <c r="J607" s="15">
        <v>8</v>
      </c>
      <c r="K607" s="15"/>
      <c r="L607" s="15">
        <v>1365</v>
      </c>
      <c r="M607" s="15">
        <f t="shared" si="431"/>
        <v>0.333251953125</v>
      </c>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row>
    <row r="608" spans="1:61">
      <c r="A608" s="15">
        <v>605</v>
      </c>
      <c r="B608" s="15">
        <v>-2</v>
      </c>
      <c r="C608" s="15">
        <v>-8192</v>
      </c>
      <c r="D608" s="15">
        <f t="shared" si="428"/>
        <v>-1</v>
      </c>
      <c r="E608" s="15">
        <f t="shared" si="429"/>
        <v>0</v>
      </c>
      <c r="F608" s="15">
        <f t="shared" si="430"/>
        <v>-1</v>
      </c>
      <c r="G608" s="15">
        <v>803</v>
      </c>
      <c r="H608" s="15">
        <v>804</v>
      </c>
      <c r="I608" s="15">
        <v>357</v>
      </c>
      <c r="J608" s="15">
        <v>8</v>
      </c>
      <c r="K608" s="15"/>
      <c r="L608" s="15">
        <v>910</v>
      </c>
      <c r="M608" s="15">
        <f t="shared" si="431"/>
        <v>0.22216796875</v>
      </c>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row>
    <row r="609" spans="1:61">
      <c r="A609" s="15">
        <v>606</v>
      </c>
      <c r="B609" s="15">
        <v>-2</v>
      </c>
      <c r="C609" s="15">
        <v>-8192</v>
      </c>
      <c r="D609" s="15">
        <f t="shared" si="428"/>
        <v>-1</v>
      </c>
      <c r="E609" s="15">
        <f t="shared" si="429"/>
        <v>0</v>
      </c>
      <c r="F609" s="15">
        <f t="shared" si="430"/>
        <v>-1</v>
      </c>
      <c r="G609" s="15">
        <v>805</v>
      </c>
      <c r="H609" s="15">
        <v>806</v>
      </c>
      <c r="I609" s="15">
        <v>357</v>
      </c>
      <c r="J609" s="15">
        <v>8</v>
      </c>
      <c r="K609" s="15"/>
      <c r="L609" s="15">
        <v>910</v>
      </c>
      <c r="M609" s="15">
        <f t="shared" si="431"/>
        <v>0.22216796875</v>
      </c>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row>
    <row r="610" spans="1:61">
      <c r="A610" s="15">
        <v>607</v>
      </c>
      <c r="B610" s="15">
        <v>-2</v>
      </c>
      <c r="C610" s="15">
        <v>-8192</v>
      </c>
      <c r="D610" s="15">
        <f t="shared" si="428"/>
        <v>-1</v>
      </c>
      <c r="E610" s="15">
        <f t="shared" si="429"/>
        <v>0</v>
      </c>
      <c r="F610" s="15">
        <f t="shared" si="430"/>
        <v>-1</v>
      </c>
      <c r="G610" s="15">
        <v>807</v>
      </c>
      <c r="H610" s="15">
        <v>808</v>
      </c>
      <c r="I610" s="15">
        <v>358</v>
      </c>
      <c r="J610" s="15">
        <v>8</v>
      </c>
      <c r="K610" s="15"/>
      <c r="L610" s="15">
        <v>1365</v>
      </c>
      <c r="M610" s="15">
        <f t="shared" si="431"/>
        <v>0.333251953125</v>
      </c>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row>
    <row r="611" spans="1:61">
      <c r="A611" s="15">
        <v>608</v>
      </c>
      <c r="B611" s="15">
        <v>-2</v>
      </c>
      <c r="C611" s="15">
        <v>-8192</v>
      </c>
      <c r="D611" s="15">
        <f t="shared" si="428"/>
        <v>-1</v>
      </c>
      <c r="E611" s="15">
        <f t="shared" si="429"/>
        <v>0</v>
      </c>
      <c r="F611" s="15">
        <f t="shared" si="430"/>
        <v>-1</v>
      </c>
      <c r="G611" s="15">
        <v>809</v>
      </c>
      <c r="H611" s="15">
        <v>810</v>
      </c>
      <c r="I611" s="15">
        <v>358</v>
      </c>
      <c r="J611" s="15">
        <v>8</v>
      </c>
      <c r="K611" s="15"/>
      <c r="L611" s="15">
        <v>1365</v>
      </c>
      <c r="M611" s="15">
        <f t="shared" si="431"/>
        <v>0.333251953125</v>
      </c>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row>
    <row r="612" spans="1:61">
      <c r="A612" s="15">
        <v>609</v>
      </c>
      <c r="B612" s="15">
        <v>-2</v>
      </c>
      <c r="C612" s="15">
        <v>-8192</v>
      </c>
      <c r="D612" s="15">
        <f t="shared" si="428"/>
        <v>-1</v>
      </c>
      <c r="E612" s="15">
        <f t="shared" si="429"/>
        <v>0</v>
      </c>
      <c r="F612" s="15">
        <f t="shared" si="430"/>
        <v>-1</v>
      </c>
      <c r="G612" s="15">
        <v>-1</v>
      </c>
      <c r="H612" s="15">
        <v>-1</v>
      </c>
      <c r="I612" s="15">
        <v>362</v>
      </c>
      <c r="J612" s="15">
        <v>9</v>
      </c>
      <c r="K612" s="15"/>
      <c r="L612" s="15">
        <v>0</v>
      </c>
      <c r="M612" s="15">
        <f t="shared" si="431"/>
        <v>0</v>
      </c>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row>
    <row r="613" spans="1:61">
      <c r="A613" s="15">
        <v>610</v>
      </c>
      <c r="B613" s="15">
        <v>-2</v>
      </c>
      <c r="C613" s="15">
        <v>-8192</v>
      </c>
      <c r="D613" s="15">
        <f t="shared" si="428"/>
        <v>-1</v>
      </c>
      <c r="E613" s="15">
        <f t="shared" si="429"/>
        <v>0</v>
      </c>
      <c r="F613" s="15">
        <f t="shared" si="430"/>
        <v>-1</v>
      </c>
      <c r="G613" s="15">
        <v>-1</v>
      </c>
      <c r="H613" s="15">
        <v>-1</v>
      </c>
      <c r="I613" s="15">
        <v>362</v>
      </c>
      <c r="J613" s="15">
        <v>9</v>
      </c>
      <c r="K613" s="15"/>
      <c r="L613" s="15">
        <v>0</v>
      </c>
      <c r="M613" s="15">
        <f t="shared" si="431"/>
        <v>0</v>
      </c>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row>
    <row r="614" spans="1:61">
      <c r="A614" s="15">
        <v>611</v>
      </c>
      <c r="B614" s="15">
        <v>-2</v>
      </c>
      <c r="C614" s="15">
        <v>-8192</v>
      </c>
      <c r="D614" s="15">
        <f t="shared" si="428"/>
        <v>-1</v>
      </c>
      <c r="E614" s="15">
        <f t="shared" si="429"/>
        <v>0</v>
      </c>
      <c r="F614" s="15">
        <f t="shared" si="430"/>
        <v>-1</v>
      </c>
      <c r="G614" s="15">
        <v>-1</v>
      </c>
      <c r="H614" s="15">
        <v>-1</v>
      </c>
      <c r="I614" s="15">
        <v>365</v>
      </c>
      <c r="J614" s="15">
        <v>9</v>
      </c>
      <c r="K614" s="15"/>
      <c r="L614" s="15">
        <v>0</v>
      </c>
      <c r="M614" s="15">
        <f t="shared" si="431"/>
        <v>0</v>
      </c>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row>
    <row r="615" spans="1:61">
      <c r="A615" s="15">
        <v>612</v>
      </c>
      <c r="B615" s="15">
        <v>-2</v>
      </c>
      <c r="C615" s="15">
        <v>-8192</v>
      </c>
      <c r="D615" s="15">
        <f t="shared" si="428"/>
        <v>-1</v>
      </c>
      <c r="E615" s="15">
        <f t="shared" si="429"/>
        <v>0</v>
      </c>
      <c r="F615" s="15">
        <f t="shared" si="430"/>
        <v>-1</v>
      </c>
      <c r="G615" s="15">
        <v>-1</v>
      </c>
      <c r="H615" s="15">
        <v>-1</v>
      </c>
      <c r="I615" s="15">
        <v>365</v>
      </c>
      <c r="J615" s="15">
        <v>9</v>
      </c>
      <c r="K615" s="15"/>
      <c r="L615" s="15">
        <v>0</v>
      </c>
      <c r="M615" s="15">
        <f t="shared" si="431"/>
        <v>0</v>
      </c>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row>
    <row r="616" spans="1:61">
      <c r="A616" s="15">
        <v>613</v>
      </c>
      <c r="B616" s="15">
        <v>-2</v>
      </c>
      <c r="C616" s="15">
        <v>-8192</v>
      </c>
      <c r="D616" s="15">
        <f t="shared" si="428"/>
        <v>-1</v>
      </c>
      <c r="E616" s="15">
        <f t="shared" si="429"/>
        <v>0</v>
      </c>
      <c r="F616" s="15">
        <f t="shared" si="430"/>
        <v>-1</v>
      </c>
      <c r="G616" s="15">
        <v>-1</v>
      </c>
      <c r="H616" s="15">
        <v>-1</v>
      </c>
      <c r="I616" s="15">
        <v>366</v>
      </c>
      <c r="J616" s="15">
        <v>9</v>
      </c>
      <c r="K616" s="15"/>
      <c r="L616" s="15">
        <v>341</v>
      </c>
      <c r="M616" s="15">
        <f t="shared" si="431"/>
        <v>8.3251953125E-2</v>
      </c>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row>
    <row r="617" spans="1:61">
      <c r="A617" s="15">
        <v>614</v>
      </c>
      <c r="B617" s="15">
        <v>-2</v>
      </c>
      <c r="C617" s="15">
        <v>-8192</v>
      </c>
      <c r="D617" s="15">
        <f t="shared" si="428"/>
        <v>-1</v>
      </c>
      <c r="E617" s="15">
        <f t="shared" si="429"/>
        <v>0</v>
      </c>
      <c r="F617" s="15">
        <f t="shared" si="430"/>
        <v>-1</v>
      </c>
      <c r="G617" s="15">
        <v>-1</v>
      </c>
      <c r="H617" s="15">
        <v>-1</v>
      </c>
      <c r="I617" s="15">
        <v>366</v>
      </c>
      <c r="J617" s="15">
        <v>9</v>
      </c>
      <c r="K617" s="15"/>
      <c r="L617" s="15">
        <v>341</v>
      </c>
      <c r="M617" s="15">
        <f t="shared" si="431"/>
        <v>8.3251953125E-2</v>
      </c>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row>
    <row r="618" spans="1:61">
      <c r="A618" s="15">
        <v>615</v>
      </c>
      <c r="B618" s="15">
        <v>-2</v>
      </c>
      <c r="C618" s="15">
        <v>-8192</v>
      </c>
      <c r="D618" s="15">
        <f t="shared" si="428"/>
        <v>-1</v>
      </c>
      <c r="E618" s="15">
        <f t="shared" si="429"/>
        <v>0</v>
      </c>
      <c r="F618" s="15">
        <f t="shared" si="430"/>
        <v>-1</v>
      </c>
      <c r="G618" s="15">
        <v>-1</v>
      </c>
      <c r="H618" s="15">
        <v>-1</v>
      </c>
      <c r="I618" s="15">
        <v>368</v>
      </c>
      <c r="J618" s="15">
        <v>9</v>
      </c>
      <c r="K618" s="15"/>
      <c r="L618" s="15">
        <v>455</v>
      </c>
      <c r="M618" s="15">
        <f t="shared" si="431"/>
        <v>0.111083984375</v>
      </c>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row>
    <row r="619" spans="1:61">
      <c r="A619" s="15">
        <v>616</v>
      </c>
      <c r="B619" s="15">
        <v>-2</v>
      </c>
      <c r="C619" s="15">
        <v>-8192</v>
      </c>
      <c r="D619" s="15">
        <f t="shared" si="428"/>
        <v>-1</v>
      </c>
      <c r="E619" s="15">
        <f t="shared" si="429"/>
        <v>0</v>
      </c>
      <c r="F619" s="15">
        <f t="shared" si="430"/>
        <v>-1</v>
      </c>
      <c r="G619" s="15">
        <v>-1</v>
      </c>
      <c r="H619" s="15">
        <v>-1</v>
      </c>
      <c r="I619" s="15">
        <v>368</v>
      </c>
      <c r="J619" s="15">
        <v>9</v>
      </c>
      <c r="K619" s="15"/>
      <c r="L619" s="15">
        <v>455</v>
      </c>
      <c r="M619" s="15">
        <f t="shared" si="431"/>
        <v>0.111083984375</v>
      </c>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row>
    <row r="620" spans="1:61">
      <c r="A620" s="15">
        <v>617</v>
      </c>
      <c r="B620" s="15">
        <v>-2</v>
      </c>
      <c r="C620" s="15">
        <v>-8192</v>
      </c>
      <c r="D620" s="15">
        <f t="shared" si="428"/>
        <v>-1</v>
      </c>
      <c r="E620" s="15">
        <f t="shared" si="429"/>
        <v>0</v>
      </c>
      <c r="F620" s="15">
        <f t="shared" si="430"/>
        <v>-1</v>
      </c>
      <c r="G620" s="15">
        <v>-1</v>
      </c>
      <c r="H620" s="15">
        <v>-1</v>
      </c>
      <c r="I620" s="15">
        <v>369</v>
      </c>
      <c r="J620" s="15">
        <v>9</v>
      </c>
      <c r="K620" s="15"/>
      <c r="L620" s="15">
        <v>0</v>
      </c>
      <c r="M620" s="15">
        <f t="shared" si="431"/>
        <v>0</v>
      </c>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row>
    <row r="621" spans="1:61">
      <c r="A621" s="15">
        <v>618</v>
      </c>
      <c r="B621" s="15">
        <v>-2</v>
      </c>
      <c r="C621" s="15">
        <v>-8192</v>
      </c>
      <c r="D621" s="15">
        <f t="shared" si="428"/>
        <v>-1</v>
      </c>
      <c r="E621" s="15">
        <f t="shared" si="429"/>
        <v>0</v>
      </c>
      <c r="F621" s="15">
        <f t="shared" si="430"/>
        <v>-1</v>
      </c>
      <c r="G621" s="15">
        <v>-1</v>
      </c>
      <c r="H621" s="15">
        <v>-1</v>
      </c>
      <c r="I621" s="15">
        <v>369</v>
      </c>
      <c r="J621" s="15">
        <v>9</v>
      </c>
      <c r="K621" s="15"/>
      <c r="L621" s="15">
        <v>0</v>
      </c>
      <c r="M621" s="15">
        <f t="shared" si="431"/>
        <v>0</v>
      </c>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row>
    <row r="622" spans="1:61">
      <c r="A622" s="15">
        <v>619</v>
      </c>
      <c r="B622" s="15">
        <v>-2</v>
      </c>
      <c r="C622" s="15">
        <v>-8192</v>
      </c>
      <c r="D622" s="15">
        <f t="shared" si="428"/>
        <v>-1</v>
      </c>
      <c r="E622" s="15">
        <f t="shared" si="429"/>
        <v>0</v>
      </c>
      <c r="F622" s="15">
        <f t="shared" si="430"/>
        <v>-1</v>
      </c>
      <c r="G622" s="15">
        <v>-1</v>
      </c>
      <c r="H622" s="15">
        <v>-1</v>
      </c>
      <c r="I622" s="15">
        <v>370</v>
      </c>
      <c r="J622" s="15">
        <v>9</v>
      </c>
      <c r="K622" s="15"/>
      <c r="L622" s="15">
        <v>341</v>
      </c>
      <c r="M622" s="15">
        <f t="shared" si="431"/>
        <v>8.3251953125E-2</v>
      </c>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row>
    <row r="623" spans="1:61">
      <c r="A623" s="15">
        <v>620</v>
      </c>
      <c r="B623" s="15">
        <v>-2</v>
      </c>
      <c r="C623" s="15">
        <v>-8192</v>
      </c>
      <c r="D623" s="15">
        <f t="shared" si="428"/>
        <v>-1</v>
      </c>
      <c r="E623" s="15">
        <f t="shared" si="429"/>
        <v>0</v>
      </c>
      <c r="F623" s="15">
        <f t="shared" si="430"/>
        <v>-1</v>
      </c>
      <c r="G623" s="15">
        <v>-1</v>
      </c>
      <c r="H623" s="15">
        <v>-1</v>
      </c>
      <c r="I623" s="15">
        <v>370</v>
      </c>
      <c r="J623" s="15">
        <v>9</v>
      </c>
      <c r="K623" s="15"/>
      <c r="L623" s="15">
        <v>341</v>
      </c>
      <c r="M623" s="15">
        <f t="shared" si="431"/>
        <v>8.3251953125E-2</v>
      </c>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row>
    <row r="624" spans="1:61">
      <c r="A624" s="15">
        <v>621</v>
      </c>
      <c r="B624" s="15">
        <v>-2</v>
      </c>
      <c r="C624" s="15">
        <v>-8192</v>
      </c>
      <c r="D624" s="15">
        <f t="shared" si="428"/>
        <v>-1</v>
      </c>
      <c r="E624" s="15">
        <f t="shared" si="429"/>
        <v>0</v>
      </c>
      <c r="F624" s="15">
        <f t="shared" si="430"/>
        <v>-1</v>
      </c>
      <c r="G624" s="15">
        <v>-1</v>
      </c>
      <c r="H624" s="15">
        <v>-1</v>
      </c>
      <c r="I624" s="15">
        <v>371</v>
      </c>
      <c r="J624" s="15">
        <v>9</v>
      </c>
      <c r="K624" s="15"/>
      <c r="L624" s="15">
        <v>1365</v>
      </c>
      <c r="M624" s="15">
        <f t="shared" si="431"/>
        <v>0.333251953125</v>
      </c>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row>
    <row r="625" spans="1:61">
      <c r="A625" s="15">
        <v>622</v>
      </c>
      <c r="B625" s="15">
        <v>-2</v>
      </c>
      <c r="C625" s="15">
        <v>-8192</v>
      </c>
      <c r="D625" s="15">
        <f t="shared" si="428"/>
        <v>-1</v>
      </c>
      <c r="E625" s="15">
        <f t="shared" si="429"/>
        <v>0</v>
      </c>
      <c r="F625" s="15">
        <f t="shared" si="430"/>
        <v>-1</v>
      </c>
      <c r="G625" s="15">
        <v>-1</v>
      </c>
      <c r="H625" s="15">
        <v>-1</v>
      </c>
      <c r="I625" s="15">
        <v>371</v>
      </c>
      <c r="J625" s="15">
        <v>9</v>
      </c>
      <c r="K625" s="15"/>
      <c r="L625" s="15">
        <v>1365</v>
      </c>
      <c r="M625" s="15">
        <f t="shared" si="431"/>
        <v>0.333251953125</v>
      </c>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row>
    <row r="626" spans="1:61">
      <c r="A626" s="15">
        <v>623</v>
      </c>
      <c r="B626" s="15">
        <v>-2</v>
      </c>
      <c r="C626" s="15">
        <v>-8192</v>
      </c>
      <c r="D626" s="15">
        <f t="shared" si="428"/>
        <v>-1</v>
      </c>
      <c r="E626" s="15">
        <f t="shared" si="429"/>
        <v>0</v>
      </c>
      <c r="F626" s="15">
        <f t="shared" si="430"/>
        <v>-1</v>
      </c>
      <c r="G626" s="15">
        <v>-1</v>
      </c>
      <c r="H626" s="15">
        <v>-1</v>
      </c>
      <c r="I626" s="15">
        <v>372</v>
      </c>
      <c r="J626" s="15">
        <v>9</v>
      </c>
      <c r="K626" s="15"/>
      <c r="L626" s="15">
        <v>910</v>
      </c>
      <c r="M626" s="15">
        <f t="shared" si="431"/>
        <v>0.22216796875</v>
      </c>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row>
    <row r="627" spans="1:61">
      <c r="A627" s="15">
        <v>624</v>
      </c>
      <c r="B627" s="15">
        <v>-2</v>
      </c>
      <c r="C627" s="15">
        <v>-8192</v>
      </c>
      <c r="D627" s="15">
        <f t="shared" si="428"/>
        <v>-1</v>
      </c>
      <c r="E627" s="15">
        <f t="shared" si="429"/>
        <v>0</v>
      </c>
      <c r="F627" s="15">
        <f t="shared" si="430"/>
        <v>-1</v>
      </c>
      <c r="G627" s="15">
        <v>-1</v>
      </c>
      <c r="H627" s="15">
        <v>-1</v>
      </c>
      <c r="I627" s="15">
        <v>372</v>
      </c>
      <c r="J627" s="15">
        <v>9</v>
      </c>
      <c r="K627" s="15"/>
      <c r="L627" s="15">
        <v>910</v>
      </c>
      <c r="M627" s="15">
        <f t="shared" si="431"/>
        <v>0.22216796875</v>
      </c>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row>
    <row r="628" spans="1:61">
      <c r="A628" s="15">
        <v>625</v>
      </c>
      <c r="B628" s="15">
        <v>-2</v>
      </c>
      <c r="C628" s="15">
        <v>-8192</v>
      </c>
      <c r="D628" s="15">
        <f t="shared" si="428"/>
        <v>-1</v>
      </c>
      <c r="E628" s="15">
        <f t="shared" si="429"/>
        <v>0</v>
      </c>
      <c r="F628" s="15">
        <f t="shared" si="430"/>
        <v>-1</v>
      </c>
      <c r="G628" s="15">
        <v>-1</v>
      </c>
      <c r="H628" s="15">
        <v>-1</v>
      </c>
      <c r="I628" s="15">
        <v>378</v>
      </c>
      <c r="J628" s="15">
        <v>9</v>
      </c>
      <c r="K628" s="15"/>
      <c r="L628" s="15">
        <v>341</v>
      </c>
      <c r="M628" s="15">
        <f t="shared" si="431"/>
        <v>8.3251953125E-2</v>
      </c>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row>
    <row r="629" spans="1:61">
      <c r="A629" s="15">
        <v>626</v>
      </c>
      <c r="B629" s="15">
        <v>-2</v>
      </c>
      <c r="C629" s="15">
        <v>-8192</v>
      </c>
      <c r="D629" s="15">
        <f t="shared" si="428"/>
        <v>-1</v>
      </c>
      <c r="E629" s="15">
        <f t="shared" si="429"/>
        <v>0</v>
      </c>
      <c r="F629" s="15">
        <f t="shared" si="430"/>
        <v>-1</v>
      </c>
      <c r="G629" s="15">
        <v>-1</v>
      </c>
      <c r="H629" s="15">
        <v>-1</v>
      </c>
      <c r="I629" s="15">
        <v>378</v>
      </c>
      <c r="J629" s="15">
        <v>9</v>
      </c>
      <c r="K629" s="15"/>
      <c r="L629" s="15">
        <v>341</v>
      </c>
      <c r="M629" s="15">
        <f t="shared" si="431"/>
        <v>8.3251953125E-2</v>
      </c>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row>
    <row r="630" spans="1:61">
      <c r="A630" s="15">
        <v>627</v>
      </c>
      <c r="B630" s="15">
        <v>-2</v>
      </c>
      <c r="C630" s="15">
        <v>-8192</v>
      </c>
      <c r="D630" s="15">
        <f t="shared" si="428"/>
        <v>-1</v>
      </c>
      <c r="E630" s="15">
        <f t="shared" si="429"/>
        <v>0</v>
      </c>
      <c r="F630" s="15">
        <f t="shared" si="430"/>
        <v>-1</v>
      </c>
      <c r="G630" s="15">
        <v>-1</v>
      </c>
      <c r="H630" s="15">
        <v>-1</v>
      </c>
      <c r="I630" s="15">
        <v>381</v>
      </c>
      <c r="J630" s="15">
        <v>9</v>
      </c>
      <c r="K630" s="15"/>
      <c r="L630" s="15">
        <v>1365</v>
      </c>
      <c r="M630" s="15">
        <f t="shared" si="431"/>
        <v>0.333251953125</v>
      </c>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row>
    <row r="631" spans="1:61">
      <c r="A631" s="15">
        <v>628</v>
      </c>
      <c r="B631" s="15">
        <v>-2</v>
      </c>
      <c r="C631" s="15">
        <v>-8192</v>
      </c>
      <c r="D631" s="15">
        <f t="shared" si="428"/>
        <v>-1</v>
      </c>
      <c r="E631" s="15">
        <f t="shared" si="429"/>
        <v>0</v>
      </c>
      <c r="F631" s="15">
        <f t="shared" si="430"/>
        <v>-1</v>
      </c>
      <c r="G631" s="15">
        <v>-1</v>
      </c>
      <c r="H631" s="15">
        <v>-1</v>
      </c>
      <c r="I631" s="15">
        <v>381</v>
      </c>
      <c r="J631" s="15">
        <v>9</v>
      </c>
      <c r="K631" s="15"/>
      <c r="L631" s="15">
        <v>1365</v>
      </c>
      <c r="M631" s="15">
        <f t="shared" si="431"/>
        <v>0.333251953125</v>
      </c>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row>
    <row r="632" spans="1:61">
      <c r="A632" s="15">
        <v>629</v>
      </c>
      <c r="B632" s="15">
        <v>-2</v>
      </c>
      <c r="C632" s="15">
        <v>-8192</v>
      </c>
      <c r="D632" s="15">
        <f t="shared" si="428"/>
        <v>-1</v>
      </c>
      <c r="E632" s="15">
        <f t="shared" si="429"/>
        <v>0</v>
      </c>
      <c r="F632" s="15">
        <f t="shared" si="430"/>
        <v>-1</v>
      </c>
      <c r="G632" s="15">
        <v>-1</v>
      </c>
      <c r="H632" s="15">
        <v>-1</v>
      </c>
      <c r="I632" s="15">
        <v>382</v>
      </c>
      <c r="J632" s="15">
        <v>9</v>
      </c>
      <c r="K632" s="15"/>
      <c r="L632" s="15">
        <v>1024</v>
      </c>
      <c r="M632" s="15">
        <f t="shared" si="431"/>
        <v>0.25</v>
      </c>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row>
    <row r="633" spans="1:61">
      <c r="A633" s="15">
        <v>630</v>
      </c>
      <c r="B633" s="15">
        <v>-2</v>
      </c>
      <c r="C633" s="15">
        <v>-8192</v>
      </c>
      <c r="D633" s="15">
        <f t="shared" si="428"/>
        <v>-1</v>
      </c>
      <c r="E633" s="15">
        <f t="shared" si="429"/>
        <v>0</v>
      </c>
      <c r="F633" s="15">
        <f t="shared" si="430"/>
        <v>-1</v>
      </c>
      <c r="G633" s="15">
        <v>-1</v>
      </c>
      <c r="H633" s="15">
        <v>-1</v>
      </c>
      <c r="I633" s="15">
        <v>382</v>
      </c>
      <c r="J633" s="15">
        <v>9</v>
      </c>
      <c r="K633" s="15"/>
      <c r="L633" s="15">
        <v>1024</v>
      </c>
      <c r="M633" s="15">
        <f t="shared" si="431"/>
        <v>0.25</v>
      </c>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row>
    <row r="634" spans="1:61">
      <c r="A634" s="15">
        <v>631</v>
      </c>
      <c r="B634" s="15">
        <v>-2</v>
      </c>
      <c r="C634" s="15">
        <v>-8192</v>
      </c>
      <c r="D634" s="15">
        <f t="shared" si="428"/>
        <v>-1</v>
      </c>
      <c r="E634" s="15">
        <f t="shared" si="429"/>
        <v>0</v>
      </c>
      <c r="F634" s="15">
        <f t="shared" si="430"/>
        <v>-1</v>
      </c>
      <c r="G634" s="15">
        <v>811</v>
      </c>
      <c r="H634" s="15">
        <v>812</v>
      </c>
      <c r="I634" s="15">
        <v>383</v>
      </c>
      <c r="J634" s="15">
        <v>8</v>
      </c>
      <c r="K634" s="15"/>
      <c r="L634" s="15">
        <v>1092</v>
      </c>
      <c r="M634" s="15">
        <f t="shared" si="431"/>
        <v>0.2666015625</v>
      </c>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row>
    <row r="635" spans="1:61">
      <c r="A635" s="15">
        <v>632</v>
      </c>
      <c r="B635" s="15">
        <v>-2</v>
      </c>
      <c r="C635" s="15">
        <v>-8192</v>
      </c>
      <c r="D635" s="15">
        <f t="shared" si="428"/>
        <v>-1</v>
      </c>
      <c r="E635" s="15">
        <f t="shared" si="429"/>
        <v>0</v>
      </c>
      <c r="F635" s="15">
        <f t="shared" si="430"/>
        <v>-1</v>
      </c>
      <c r="G635" s="15">
        <v>813</v>
      </c>
      <c r="H635" s="15">
        <v>814</v>
      </c>
      <c r="I635" s="15">
        <v>383</v>
      </c>
      <c r="J635" s="15">
        <v>8</v>
      </c>
      <c r="K635" s="15"/>
      <c r="L635" s="15">
        <v>1092</v>
      </c>
      <c r="M635" s="15">
        <f t="shared" si="431"/>
        <v>0.2666015625</v>
      </c>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row>
    <row r="636" spans="1:61">
      <c r="A636" s="15">
        <v>633</v>
      </c>
      <c r="B636" s="15">
        <v>-2</v>
      </c>
      <c r="C636" s="15">
        <v>-8192</v>
      </c>
      <c r="D636" s="15">
        <f t="shared" si="428"/>
        <v>-1</v>
      </c>
      <c r="E636" s="15">
        <f t="shared" si="429"/>
        <v>0</v>
      </c>
      <c r="F636" s="15">
        <f t="shared" si="430"/>
        <v>-1</v>
      </c>
      <c r="G636" s="15">
        <v>815</v>
      </c>
      <c r="H636" s="15">
        <v>816</v>
      </c>
      <c r="I636" s="15">
        <v>384</v>
      </c>
      <c r="J636" s="15">
        <v>8</v>
      </c>
      <c r="K636" s="15"/>
      <c r="L636" s="15">
        <v>1365</v>
      </c>
      <c r="M636" s="15">
        <f t="shared" si="431"/>
        <v>0.333251953125</v>
      </c>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row>
    <row r="637" spans="1:61">
      <c r="A637" s="15">
        <v>634</v>
      </c>
      <c r="B637" s="15">
        <v>-2</v>
      </c>
      <c r="C637" s="15">
        <v>-8192</v>
      </c>
      <c r="D637" s="15">
        <f t="shared" si="428"/>
        <v>-1</v>
      </c>
      <c r="E637" s="15">
        <f t="shared" si="429"/>
        <v>0</v>
      </c>
      <c r="F637" s="15">
        <f t="shared" si="430"/>
        <v>-1</v>
      </c>
      <c r="G637" s="15">
        <v>817</v>
      </c>
      <c r="H637" s="15">
        <v>818</v>
      </c>
      <c r="I637" s="15">
        <v>384</v>
      </c>
      <c r="J637" s="15">
        <v>8</v>
      </c>
      <c r="K637" s="15"/>
      <c r="L637" s="15">
        <v>1365</v>
      </c>
      <c r="M637" s="15">
        <f t="shared" si="431"/>
        <v>0.333251953125</v>
      </c>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row>
    <row r="638" spans="1:61">
      <c r="A638" s="15">
        <v>635</v>
      </c>
      <c r="B638" s="15">
        <v>-2</v>
      </c>
      <c r="C638" s="15">
        <v>-8192</v>
      </c>
      <c r="D638" s="15">
        <f t="shared" si="428"/>
        <v>-1</v>
      </c>
      <c r="E638" s="15">
        <f t="shared" si="429"/>
        <v>0</v>
      </c>
      <c r="F638" s="15">
        <f t="shared" si="430"/>
        <v>-1</v>
      </c>
      <c r="G638" s="15">
        <v>-1</v>
      </c>
      <c r="H638" s="15">
        <v>-1</v>
      </c>
      <c r="I638" s="15">
        <v>385</v>
      </c>
      <c r="J638" s="15">
        <v>9</v>
      </c>
      <c r="K638" s="15"/>
      <c r="L638" s="15">
        <v>1365</v>
      </c>
      <c r="M638" s="15">
        <f t="shared" si="431"/>
        <v>0.333251953125</v>
      </c>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row>
    <row r="639" spans="1:61">
      <c r="A639" s="15">
        <v>636</v>
      </c>
      <c r="B639" s="15">
        <v>-2</v>
      </c>
      <c r="C639" s="15">
        <v>-8192</v>
      </c>
      <c r="D639" s="15">
        <f t="shared" si="428"/>
        <v>-1</v>
      </c>
      <c r="E639" s="15">
        <f t="shared" si="429"/>
        <v>0</v>
      </c>
      <c r="F639" s="15">
        <f t="shared" si="430"/>
        <v>-1</v>
      </c>
      <c r="G639" s="15">
        <v>-1</v>
      </c>
      <c r="H639" s="15">
        <v>-1</v>
      </c>
      <c r="I639" s="15">
        <v>385</v>
      </c>
      <c r="J639" s="15">
        <v>9</v>
      </c>
      <c r="K639" s="15"/>
      <c r="L639" s="15">
        <v>1365</v>
      </c>
      <c r="M639" s="15">
        <f t="shared" si="431"/>
        <v>0.333251953125</v>
      </c>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row>
    <row r="640" spans="1:61">
      <c r="A640" s="15">
        <v>637</v>
      </c>
      <c r="B640" s="15">
        <v>-2</v>
      </c>
      <c r="C640" s="15">
        <v>-8192</v>
      </c>
      <c r="D640" s="15">
        <f t="shared" si="428"/>
        <v>-1</v>
      </c>
      <c r="E640" s="15">
        <f t="shared" si="429"/>
        <v>0</v>
      </c>
      <c r="F640" s="15">
        <f t="shared" si="430"/>
        <v>-1</v>
      </c>
      <c r="G640" s="15">
        <v>-1</v>
      </c>
      <c r="H640" s="15">
        <v>-1</v>
      </c>
      <c r="I640" s="15">
        <v>386</v>
      </c>
      <c r="J640" s="15">
        <v>9</v>
      </c>
      <c r="K640" s="15"/>
      <c r="L640" s="15">
        <v>1092</v>
      </c>
      <c r="M640" s="15">
        <f t="shared" si="431"/>
        <v>0.2666015625</v>
      </c>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row>
    <row r="641" spans="1:61">
      <c r="A641" s="15">
        <v>638</v>
      </c>
      <c r="B641" s="15">
        <v>-2</v>
      </c>
      <c r="C641" s="15">
        <v>-8192</v>
      </c>
      <c r="D641" s="15">
        <f t="shared" si="428"/>
        <v>-1</v>
      </c>
      <c r="E641" s="15">
        <f t="shared" si="429"/>
        <v>0</v>
      </c>
      <c r="F641" s="15">
        <f t="shared" si="430"/>
        <v>-1</v>
      </c>
      <c r="G641" s="15">
        <v>-1</v>
      </c>
      <c r="H641" s="15">
        <v>-1</v>
      </c>
      <c r="I641" s="15">
        <v>386</v>
      </c>
      <c r="J641" s="15">
        <v>9</v>
      </c>
      <c r="K641" s="15"/>
      <c r="L641" s="15">
        <v>1092</v>
      </c>
      <c r="M641" s="15">
        <f t="shared" si="431"/>
        <v>0.2666015625</v>
      </c>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row>
    <row r="642" spans="1:61">
      <c r="A642" s="15">
        <v>639</v>
      </c>
      <c r="B642" s="15">
        <v>-2</v>
      </c>
      <c r="C642" s="15">
        <v>-8192</v>
      </c>
      <c r="D642" s="15">
        <f t="shared" si="428"/>
        <v>-1</v>
      </c>
      <c r="E642" s="15">
        <f t="shared" si="429"/>
        <v>0</v>
      </c>
      <c r="F642" s="15">
        <f t="shared" si="430"/>
        <v>-1</v>
      </c>
      <c r="G642" s="15">
        <v>-1</v>
      </c>
      <c r="H642" s="15">
        <v>-1</v>
      </c>
      <c r="I642" s="15">
        <v>394</v>
      </c>
      <c r="J642" s="15">
        <v>9</v>
      </c>
      <c r="K642" s="15"/>
      <c r="L642" s="15">
        <v>0</v>
      </c>
      <c r="M642" s="15">
        <f t="shared" si="431"/>
        <v>0</v>
      </c>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row>
    <row r="643" spans="1:61">
      <c r="A643" s="15">
        <v>640</v>
      </c>
      <c r="B643" s="15">
        <v>-2</v>
      </c>
      <c r="C643" s="15">
        <v>-8192</v>
      </c>
      <c r="D643" s="15">
        <f t="shared" si="428"/>
        <v>-1</v>
      </c>
      <c r="E643" s="15">
        <f t="shared" si="429"/>
        <v>0</v>
      </c>
      <c r="F643" s="15">
        <f t="shared" si="430"/>
        <v>-1</v>
      </c>
      <c r="G643" s="15">
        <v>-1</v>
      </c>
      <c r="H643" s="15">
        <v>-1</v>
      </c>
      <c r="I643" s="15">
        <v>394</v>
      </c>
      <c r="J643" s="15">
        <v>9</v>
      </c>
      <c r="K643" s="15"/>
      <c r="L643" s="15">
        <v>0</v>
      </c>
      <c r="M643" s="15">
        <f t="shared" si="431"/>
        <v>0</v>
      </c>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row>
    <row r="644" spans="1:61">
      <c r="A644" s="15">
        <v>641</v>
      </c>
      <c r="B644" s="15">
        <v>-2</v>
      </c>
      <c r="C644" s="15">
        <v>-8192</v>
      </c>
      <c r="D644" s="15">
        <f t="shared" ref="D644:D707" si="432">IF(C644&lt;&gt;-8192,INT(C644/2^12),-1)</f>
        <v>-1</v>
      </c>
      <c r="E644" s="15">
        <f t="shared" ref="E644:E707" si="433">IF(C644 &lt;&gt; -8192, MOD(C644, 2^12), 0)</f>
        <v>0</v>
      </c>
      <c r="F644" s="15">
        <f t="shared" ref="F644:F707" si="434">D644+(E644/2^12)</f>
        <v>-1</v>
      </c>
      <c r="G644" s="15">
        <v>819</v>
      </c>
      <c r="H644" s="15">
        <v>820</v>
      </c>
      <c r="I644" s="15">
        <v>400</v>
      </c>
      <c r="J644" s="15">
        <v>8</v>
      </c>
      <c r="K644" s="15"/>
      <c r="L644" s="15">
        <v>1365</v>
      </c>
      <c r="M644" s="15">
        <f t="shared" ref="M644:M707" si="435">IF(L644 &gt;= 2^12, "Error: Wrong Probability!", L644/2^12)</f>
        <v>0.333251953125</v>
      </c>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row>
    <row r="645" spans="1:61">
      <c r="A645" s="15">
        <v>642</v>
      </c>
      <c r="B645" s="15">
        <v>-2</v>
      </c>
      <c r="C645" s="15">
        <v>-8192</v>
      </c>
      <c r="D645" s="15">
        <f t="shared" si="432"/>
        <v>-1</v>
      </c>
      <c r="E645" s="15">
        <f t="shared" si="433"/>
        <v>0</v>
      </c>
      <c r="F645" s="15">
        <f t="shared" si="434"/>
        <v>-1</v>
      </c>
      <c r="G645" s="15">
        <v>821</v>
      </c>
      <c r="H645" s="15">
        <v>822</v>
      </c>
      <c r="I645" s="15">
        <v>400</v>
      </c>
      <c r="J645" s="15">
        <v>8</v>
      </c>
      <c r="K645" s="15"/>
      <c r="L645" s="15">
        <v>1365</v>
      </c>
      <c r="M645" s="15">
        <f t="shared" si="435"/>
        <v>0.333251953125</v>
      </c>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row>
    <row r="646" spans="1:61">
      <c r="A646" s="15">
        <v>643</v>
      </c>
      <c r="B646" s="15">
        <v>-2</v>
      </c>
      <c r="C646" s="15">
        <v>-8192</v>
      </c>
      <c r="D646" s="15">
        <f t="shared" si="432"/>
        <v>-1</v>
      </c>
      <c r="E646" s="15">
        <f t="shared" si="433"/>
        <v>0</v>
      </c>
      <c r="F646" s="15">
        <f t="shared" si="434"/>
        <v>-1</v>
      </c>
      <c r="G646" s="15">
        <v>-1</v>
      </c>
      <c r="H646" s="15">
        <v>-1</v>
      </c>
      <c r="I646" s="15">
        <v>401</v>
      </c>
      <c r="J646" s="15">
        <v>9</v>
      </c>
      <c r="K646" s="15"/>
      <c r="L646" s="15">
        <v>1365</v>
      </c>
      <c r="M646" s="15">
        <f t="shared" si="435"/>
        <v>0.333251953125</v>
      </c>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row>
    <row r="647" spans="1:61">
      <c r="A647" s="15">
        <v>644</v>
      </c>
      <c r="B647" s="15">
        <v>-2</v>
      </c>
      <c r="C647" s="15">
        <v>-8192</v>
      </c>
      <c r="D647" s="15">
        <f t="shared" si="432"/>
        <v>-1</v>
      </c>
      <c r="E647" s="15">
        <f t="shared" si="433"/>
        <v>0</v>
      </c>
      <c r="F647" s="15">
        <f t="shared" si="434"/>
        <v>-1</v>
      </c>
      <c r="G647" s="15">
        <v>-1</v>
      </c>
      <c r="H647" s="15">
        <v>-1</v>
      </c>
      <c r="I647" s="15">
        <v>401</v>
      </c>
      <c r="J647" s="15">
        <v>9</v>
      </c>
      <c r="K647" s="15"/>
      <c r="L647" s="15">
        <v>1365</v>
      </c>
      <c r="M647" s="15">
        <f t="shared" si="435"/>
        <v>0.333251953125</v>
      </c>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row>
    <row r="648" spans="1:61">
      <c r="A648" s="15">
        <v>645</v>
      </c>
      <c r="B648" s="15">
        <v>-2</v>
      </c>
      <c r="C648" s="15">
        <v>-8192</v>
      </c>
      <c r="D648" s="15">
        <f t="shared" si="432"/>
        <v>-1</v>
      </c>
      <c r="E648" s="15">
        <f t="shared" si="433"/>
        <v>0</v>
      </c>
      <c r="F648" s="15">
        <f t="shared" si="434"/>
        <v>-1</v>
      </c>
      <c r="G648" s="15">
        <v>-1</v>
      </c>
      <c r="H648" s="15">
        <v>-1</v>
      </c>
      <c r="I648" s="15">
        <v>402</v>
      </c>
      <c r="J648" s="15">
        <v>9</v>
      </c>
      <c r="K648" s="15"/>
      <c r="L648" s="15">
        <v>455</v>
      </c>
      <c r="M648" s="15">
        <f t="shared" si="435"/>
        <v>0.111083984375</v>
      </c>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row>
    <row r="649" spans="1:61">
      <c r="A649" s="15">
        <v>646</v>
      </c>
      <c r="B649" s="15">
        <v>-2</v>
      </c>
      <c r="C649" s="15">
        <v>-8192</v>
      </c>
      <c r="D649" s="15">
        <f t="shared" si="432"/>
        <v>-1</v>
      </c>
      <c r="E649" s="15">
        <f t="shared" si="433"/>
        <v>0</v>
      </c>
      <c r="F649" s="15">
        <f t="shared" si="434"/>
        <v>-1</v>
      </c>
      <c r="G649" s="15">
        <v>-1</v>
      </c>
      <c r="H649" s="15">
        <v>-1</v>
      </c>
      <c r="I649" s="15">
        <v>402</v>
      </c>
      <c r="J649" s="15">
        <v>9</v>
      </c>
      <c r="K649" s="15"/>
      <c r="L649" s="15">
        <v>455</v>
      </c>
      <c r="M649" s="15">
        <f t="shared" si="435"/>
        <v>0.111083984375</v>
      </c>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row>
    <row r="650" spans="1:61">
      <c r="A650" s="15">
        <v>647</v>
      </c>
      <c r="B650" s="15">
        <v>-2</v>
      </c>
      <c r="C650" s="15">
        <v>-8192</v>
      </c>
      <c r="D650" s="15">
        <f t="shared" si="432"/>
        <v>-1</v>
      </c>
      <c r="E650" s="15">
        <f t="shared" si="433"/>
        <v>0</v>
      </c>
      <c r="F650" s="15">
        <f t="shared" si="434"/>
        <v>-1</v>
      </c>
      <c r="G650" s="15">
        <v>823</v>
      </c>
      <c r="H650" s="15">
        <v>824</v>
      </c>
      <c r="I650" s="15">
        <v>404</v>
      </c>
      <c r="J650" s="15">
        <v>6</v>
      </c>
      <c r="K650" s="15"/>
      <c r="L650" s="15">
        <v>1365</v>
      </c>
      <c r="M650" s="15">
        <f t="shared" si="435"/>
        <v>0.333251953125</v>
      </c>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row>
    <row r="651" spans="1:61">
      <c r="A651" s="15">
        <v>648</v>
      </c>
      <c r="B651" s="15">
        <v>-2</v>
      </c>
      <c r="C651" s="15">
        <v>-8192</v>
      </c>
      <c r="D651" s="15">
        <f t="shared" si="432"/>
        <v>-1</v>
      </c>
      <c r="E651" s="15">
        <f t="shared" si="433"/>
        <v>0</v>
      </c>
      <c r="F651" s="15">
        <f t="shared" si="434"/>
        <v>-1</v>
      </c>
      <c r="G651" s="15">
        <v>825</v>
      </c>
      <c r="H651" s="15">
        <v>826</v>
      </c>
      <c r="I651" s="15">
        <v>404</v>
      </c>
      <c r="J651" s="15">
        <v>6</v>
      </c>
      <c r="K651" s="15"/>
      <c r="L651" s="15">
        <v>1365</v>
      </c>
      <c r="M651" s="15">
        <f t="shared" si="435"/>
        <v>0.333251953125</v>
      </c>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row>
    <row r="652" spans="1:61">
      <c r="A652" s="15">
        <v>649</v>
      </c>
      <c r="B652" s="15">
        <v>-2</v>
      </c>
      <c r="C652" s="15">
        <v>-8192</v>
      </c>
      <c r="D652" s="15">
        <f t="shared" si="432"/>
        <v>-1</v>
      </c>
      <c r="E652" s="15">
        <f t="shared" si="433"/>
        <v>0</v>
      </c>
      <c r="F652" s="15">
        <f t="shared" si="434"/>
        <v>-1</v>
      </c>
      <c r="G652" s="15">
        <v>827</v>
      </c>
      <c r="H652" s="15">
        <v>828</v>
      </c>
      <c r="I652" s="15">
        <v>405</v>
      </c>
      <c r="J652" s="15">
        <v>7</v>
      </c>
      <c r="K652" s="15"/>
      <c r="L652" s="15">
        <v>1365</v>
      </c>
      <c r="M652" s="15">
        <f t="shared" si="435"/>
        <v>0.333251953125</v>
      </c>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row>
    <row r="653" spans="1:61">
      <c r="A653" s="15">
        <v>650</v>
      </c>
      <c r="B653" s="15">
        <v>-2</v>
      </c>
      <c r="C653" s="15">
        <v>-8192</v>
      </c>
      <c r="D653" s="15">
        <f t="shared" si="432"/>
        <v>-1</v>
      </c>
      <c r="E653" s="15">
        <f t="shared" si="433"/>
        <v>0</v>
      </c>
      <c r="F653" s="15">
        <f t="shared" si="434"/>
        <v>-1</v>
      </c>
      <c r="G653" s="15">
        <v>829</v>
      </c>
      <c r="H653" s="15">
        <v>830</v>
      </c>
      <c r="I653" s="15">
        <v>405</v>
      </c>
      <c r="J653" s="15">
        <v>7</v>
      </c>
      <c r="K653" s="15"/>
      <c r="L653" s="15">
        <v>1365</v>
      </c>
      <c r="M653" s="15">
        <f t="shared" si="435"/>
        <v>0.333251953125</v>
      </c>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row>
    <row r="654" spans="1:61">
      <c r="A654" s="15">
        <v>651</v>
      </c>
      <c r="B654" s="15">
        <v>-2</v>
      </c>
      <c r="C654" s="15">
        <v>-8192</v>
      </c>
      <c r="D654" s="15">
        <f t="shared" si="432"/>
        <v>-1</v>
      </c>
      <c r="E654" s="15">
        <f t="shared" si="433"/>
        <v>0</v>
      </c>
      <c r="F654" s="15">
        <f t="shared" si="434"/>
        <v>-1</v>
      </c>
      <c r="G654" s="15">
        <v>831</v>
      </c>
      <c r="H654" s="15">
        <v>832</v>
      </c>
      <c r="I654" s="15">
        <v>408</v>
      </c>
      <c r="J654" s="15">
        <v>8</v>
      </c>
      <c r="K654" s="15"/>
      <c r="L654" s="15">
        <v>1365</v>
      </c>
      <c r="M654" s="15">
        <f t="shared" si="435"/>
        <v>0.333251953125</v>
      </c>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row>
    <row r="655" spans="1:61">
      <c r="A655" s="15">
        <v>652</v>
      </c>
      <c r="B655" s="15">
        <v>-2</v>
      </c>
      <c r="C655" s="15">
        <v>-8192</v>
      </c>
      <c r="D655" s="15">
        <f t="shared" si="432"/>
        <v>-1</v>
      </c>
      <c r="E655" s="15">
        <f t="shared" si="433"/>
        <v>0</v>
      </c>
      <c r="F655" s="15">
        <f t="shared" si="434"/>
        <v>-1</v>
      </c>
      <c r="G655" s="15">
        <v>833</v>
      </c>
      <c r="H655" s="15">
        <v>834</v>
      </c>
      <c r="I655" s="15">
        <v>408</v>
      </c>
      <c r="J655" s="15">
        <v>8</v>
      </c>
      <c r="K655" s="15"/>
      <c r="L655" s="15">
        <v>1365</v>
      </c>
      <c r="M655" s="15">
        <f t="shared" si="435"/>
        <v>0.333251953125</v>
      </c>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row>
    <row r="656" spans="1:61">
      <c r="A656" s="15">
        <v>653</v>
      </c>
      <c r="B656" s="15">
        <v>-2</v>
      </c>
      <c r="C656" s="15">
        <v>-8192</v>
      </c>
      <c r="D656" s="15">
        <f t="shared" si="432"/>
        <v>-1</v>
      </c>
      <c r="E656" s="15">
        <f t="shared" si="433"/>
        <v>0</v>
      </c>
      <c r="F656" s="15">
        <f t="shared" si="434"/>
        <v>-1</v>
      </c>
      <c r="G656" s="15">
        <v>835</v>
      </c>
      <c r="H656" s="15">
        <v>836</v>
      </c>
      <c r="I656" s="15">
        <v>417</v>
      </c>
      <c r="J656" s="15">
        <v>6</v>
      </c>
      <c r="K656" s="15"/>
      <c r="L656" s="15">
        <v>1365</v>
      </c>
      <c r="M656" s="15">
        <f t="shared" si="435"/>
        <v>0.333251953125</v>
      </c>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row>
    <row r="657" spans="1:61">
      <c r="A657" s="15">
        <v>654</v>
      </c>
      <c r="B657" s="15">
        <v>-2</v>
      </c>
      <c r="C657" s="15">
        <v>-8192</v>
      </c>
      <c r="D657" s="15">
        <f t="shared" si="432"/>
        <v>-1</v>
      </c>
      <c r="E657" s="15">
        <f t="shared" si="433"/>
        <v>0</v>
      </c>
      <c r="F657" s="15">
        <f t="shared" si="434"/>
        <v>-1</v>
      </c>
      <c r="G657" s="15">
        <v>837</v>
      </c>
      <c r="H657" s="15">
        <v>838</v>
      </c>
      <c r="I657" s="15">
        <v>417</v>
      </c>
      <c r="J657" s="15">
        <v>6</v>
      </c>
      <c r="K657" s="15"/>
      <c r="L657" s="15">
        <v>1365</v>
      </c>
      <c r="M657" s="15">
        <f t="shared" si="435"/>
        <v>0.333251953125</v>
      </c>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row>
    <row r="658" spans="1:61">
      <c r="A658" s="15">
        <v>655</v>
      </c>
      <c r="B658" s="15">
        <v>-2</v>
      </c>
      <c r="C658" s="15">
        <v>-8192</v>
      </c>
      <c r="D658" s="15">
        <f t="shared" si="432"/>
        <v>-1</v>
      </c>
      <c r="E658" s="15">
        <f t="shared" si="433"/>
        <v>0</v>
      </c>
      <c r="F658" s="15">
        <f t="shared" si="434"/>
        <v>-1</v>
      </c>
      <c r="G658" s="15">
        <v>839</v>
      </c>
      <c r="H658" s="15">
        <v>840</v>
      </c>
      <c r="I658" s="15">
        <v>420</v>
      </c>
      <c r="J658" s="15">
        <v>7</v>
      </c>
      <c r="K658" s="15"/>
      <c r="L658" s="15">
        <v>1365</v>
      </c>
      <c r="M658" s="15">
        <f t="shared" si="435"/>
        <v>0.333251953125</v>
      </c>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row>
    <row r="659" spans="1:61">
      <c r="A659" s="15">
        <v>656</v>
      </c>
      <c r="B659" s="15">
        <v>-2</v>
      </c>
      <c r="C659" s="15">
        <v>-8192</v>
      </c>
      <c r="D659" s="15">
        <f t="shared" si="432"/>
        <v>-1</v>
      </c>
      <c r="E659" s="15">
        <f t="shared" si="433"/>
        <v>0</v>
      </c>
      <c r="F659" s="15">
        <f t="shared" si="434"/>
        <v>-1</v>
      </c>
      <c r="G659" s="15">
        <v>841</v>
      </c>
      <c r="H659" s="15">
        <v>842</v>
      </c>
      <c r="I659" s="15">
        <v>420</v>
      </c>
      <c r="J659" s="15">
        <v>7</v>
      </c>
      <c r="K659" s="15"/>
      <c r="L659" s="15">
        <v>1365</v>
      </c>
      <c r="M659" s="15">
        <f t="shared" si="435"/>
        <v>0.333251953125</v>
      </c>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row>
    <row r="660" spans="1:61">
      <c r="A660" s="15">
        <v>657</v>
      </c>
      <c r="B660" s="15">
        <v>-2</v>
      </c>
      <c r="C660" s="15">
        <v>-8192</v>
      </c>
      <c r="D660" s="15">
        <f t="shared" si="432"/>
        <v>-1</v>
      </c>
      <c r="E660" s="15">
        <f t="shared" si="433"/>
        <v>0</v>
      </c>
      <c r="F660" s="15">
        <f t="shared" si="434"/>
        <v>-1</v>
      </c>
      <c r="G660" s="15">
        <v>843</v>
      </c>
      <c r="H660" s="15">
        <v>844</v>
      </c>
      <c r="I660" s="15">
        <v>421</v>
      </c>
      <c r="J660" s="15">
        <v>8</v>
      </c>
      <c r="K660" s="15"/>
      <c r="L660" s="15">
        <v>546</v>
      </c>
      <c r="M660" s="15">
        <f t="shared" si="435"/>
        <v>0.13330078125</v>
      </c>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row>
    <row r="661" spans="1:61">
      <c r="A661" s="15">
        <v>658</v>
      </c>
      <c r="B661" s="15">
        <v>-2</v>
      </c>
      <c r="C661" s="15">
        <v>-8192</v>
      </c>
      <c r="D661" s="15">
        <f t="shared" si="432"/>
        <v>-1</v>
      </c>
      <c r="E661" s="15">
        <f t="shared" si="433"/>
        <v>0</v>
      </c>
      <c r="F661" s="15">
        <f t="shared" si="434"/>
        <v>-1</v>
      </c>
      <c r="G661" s="15">
        <v>845</v>
      </c>
      <c r="H661" s="15">
        <v>846</v>
      </c>
      <c r="I661" s="15">
        <v>421</v>
      </c>
      <c r="J661" s="15">
        <v>8</v>
      </c>
      <c r="K661" s="15"/>
      <c r="L661" s="15">
        <v>546</v>
      </c>
      <c r="M661" s="15">
        <f t="shared" si="435"/>
        <v>0.13330078125</v>
      </c>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row>
    <row r="662" spans="1:61">
      <c r="A662" s="15">
        <v>659</v>
      </c>
      <c r="B662" s="15">
        <v>-2</v>
      </c>
      <c r="C662" s="15">
        <v>-8192</v>
      </c>
      <c r="D662" s="15">
        <f t="shared" si="432"/>
        <v>-1</v>
      </c>
      <c r="E662" s="15">
        <f t="shared" si="433"/>
        <v>0</v>
      </c>
      <c r="F662" s="15">
        <f t="shared" si="434"/>
        <v>-1</v>
      </c>
      <c r="G662" s="15">
        <v>847</v>
      </c>
      <c r="H662" s="15">
        <v>848</v>
      </c>
      <c r="I662" s="15">
        <v>422</v>
      </c>
      <c r="J662" s="15">
        <v>8</v>
      </c>
      <c r="K662" s="15"/>
      <c r="L662" s="15">
        <v>1365</v>
      </c>
      <c r="M662" s="15">
        <f t="shared" si="435"/>
        <v>0.333251953125</v>
      </c>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row>
    <row r="663" spans="1:61">
      <c r="A663" s="15">
        <v>660</v>
      </c>
      <c r="B663" s="15">
        <v>-2</v>
      </c>
      <c r="C663" s="15">
        <v>-8192</v>
      </c>
      <c r="D663" s="15">
        <f t="shared" si="432"/>
        <v>-1</v>
      </c>
      <c r="E663" s="15">
        <f t="shared" si="433"/>
        <v>0</v>
      </c>
      <c r="F663" s="15">
        <f t="shared" si="434"/>
        <v>-1</v>
      </c>
      <c r="G663" s="15">
        <v>849</v>
      </c>
      <c r="H663" s="15">
        <v>850</v>
      </c>
      <c r="I663" s="15">
        <v>422</v>
      </c>
      <c r="J663" s="15">
        <v>8</v>
      </c>
      <c r="K663" s="15"/>
      <c r="L663" s="15">
        <v>1365</v>
      </c>
      <c r="M663" s="15">
        <f t="shared" si="435"/>
        <v>0.333251953125</v>
      </c>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row>
    <row r="664" spans="1:61">
      <c r="A664" s="15">
        <v>661</v>
      </c>
      <c r="B664" s="15">
        <v>-2</v>
      </c>
      <c r="C664" s="15">
        <v>-8192</v>
      </c>
      <c r="D664" s="15">
        <f t="shared" si="432"/>
        <v>-1</v>
      </c>
      <c r="E664" s="15">
        <f t="shared" si="433"/>
        <v>0</v>
      </c>
      <c r="F664" s="15">
        <f t="shared" si="434"/>
        <v>-1</v>
      </c>
      <c r="G664" s="15">
        <v>851</v>
      </c>
      <c r="H664" s="15">
        <v>852</v>
      </c>
      <c r="I664" s="15">
        <v>423</v>
      </c>
      <c r="J664" s="15">
        <v>8</v>
      </c>
      <c r="K664" s="15"/>
      <c r="L664" s="15">
        <v>0</v>
      </c>
      <c r="M664" s="15">
        <f t="shared" si="435"/>
        <v>0</v>
      </c>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row>
    <row r="665" spans="1:61">
      <c r="A665" s="15">
        <v>662</v>
      </c>
      <c r="B665" s="15">
        <v>-2</v>
      </c>
      <c r="C665" s="15">
        <v>-8192</v>
      </c>
      <c r="D665" s="15">
        <f t="shared" si="432"/>
        <v>-1</v>
      </c>
      <c r="E665" s="15">
        <f t="shared" si="433"/>
        <v>0</v>
      </c>
      <c r="F665" s="15">
        <f t="shared" si="434"/>
        <v>-1</v>
      </c>
      <c r="G665" s="15">
        <v>853</v>
      </c>
      <c r="H665" s="15">
        <v>854</v>
      </c>
      <c r="I665" s="15">
        <v>423</v>
      </c>
      <c r="J665" s="15">
        <v>8</v>
      </c>
      <c r="K665" s="15"/>
      <c r="L665" s="15">
        <v>0</v>
      </c>
      <c r="M665" s="15">
        <f t="shared" si="435"/>
        <v>0</v>
      </c>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row>
    <row r="666" spans="1:61">
      <c r="A666" s="15">
        <v>663</v>
      </c>
      <c r="B666" s="15">
        <v>-2</v>
      </c>
      <c r="C666" s="15">
        <v>-8192</v>
      </c>
      <c r="D666" s="15">
        <f t="shared" si="432"/>
        <v>-1</v>
      </c>
      <c r="E666" s="15">
        <f t="shared" si="433"/>
        <v>0</v>
      </c>
      <c r="F666" s="15">
        <f t="shared" si="434"/>
        <v>-1</v>
      </c>
      <c r="G666" s="15">
        <v>-1</v>
      </c>
      <c r="H666" s="15">
        <v>-1</v>
      </c>
      <c r="I666" s="15">
        <v>425</v>
      </c>
      <c r="J666" s="15">
        <v>9</v>
      </c>
      <c r="K666" s="15"/>
      <c r="L666" s="15">
        <v>455</v>
      </c>
      <c r="M666" s="15">
        <f t="shared" si="435"/>
        <v>0.111083984375</v>
      </c>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row>
    <row r="667" spans="1:61">
      <c r="A667" s="15">
        <v>664</v>
      </c>
      <c r="B667" s="15">
        <v>-2</v>
      </c>
      <c r="C667" s="15">
        <v>-8192</v>
      </c>
      <c r="D667" s="15">
        <f t="shared" si="432"/>
        <v>-1</v>
      </c>
      <c r="E667" s="15">
        <f t="shared" si="433"/>
        <v>0</v>
      </c>
      <c r="F667" s="15">
        <f t="shared" si="434"/>
        <v>-1</v>
      </c>
      <c r="G667" s="15">
        <v>-1</v>
      </c>
      <c r="H667" s="15">
        <v>-1</v>
      </c>
      <c r="I667" s="15">
        <v>425</v>
      </c>
      <c r="J667" s="15">
        <v>9</v>
      </c>
      <c r="K667" s="15"/>
      <c r="L667" s="15">
        <v>455</v>
      </c>
      <c r="M667" s="15">
        <f t="shared" si="435"/>
        <v>0.111083984375</v>
      </c>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row>
    <row r="668" spans="1:61">
      <c r="A668" s="15">
        <v>665</v>
      </c>
      <c r="B668" s="15">
        <v>-2</v>
      </c>
      <c r="C668" s="15">
        <v>-8192</v>
      </c>
      <c r="D668" s="15">
        <f t="shared" si="432"/>
        <v>-1</v>
      </c>
      <c r="E668" s="15">
        <f t="shared" si="433"/>
        <v>0</v>
      </c>
      <c r="F668" s="15">
        <f t="shared" si="434"/>
        <v>-1</v>
      </c>
      <c r="G668" s="15">
        <v>-1</v>
      </c>
      <c r="H668" s="15">
        <v>-1</v>
      </c>
      <c r="I668" s="15">
        <v>426</v>
      </c>
      <c r="J668" s="15">
        <v>9</v>
      </c>
      <c r="K668" s="15"/>
      <c r="L668" s="15">
        <v>0</v>
      </c>
      <c r="M668" s="15">
        <f t="shared" si="435"/>
        <v>0</v>
      </c>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row>
    <row r="669" spans="1:61">
      <c r="A669" s="15">
        <v>666</v>
      </c>
      <c r="B669" s="15">
        <v>-2</v>
      </c>
      <c r="C669" s="15">
        <v>-8192</v>
      </c>
      <c r="D669" s="15">
        <f t="shared" si="432"/>
        <v>-1</v>
      </c>
      <c r="E669" s="15">
        <f t="shared" si="433"/>
        <v>0</v>
      </c>
      <c r="F669" s="15">
        <f t="shared" si="434"/>
        <v>-1</v>
      </c>
      <c r="G669" s="15">
        <v>-1</v>
      </c>
      <c r="H669" s="15">
        <v>-1</v>
      </c>
      <c r="I669" s="15">
        <v>426</v>
      </c>
      <c r="J669" s="15">
        <v>9</v>
      </c>
      <c r="K669" s="15"/>
      <c r="L669" s="15">
        <v>0</v>
      </c>
      <c r="M669" s="15">
        <f t="shared" si="435"/>
        <v>0</v>
      </c>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row>
    <row r="670" spans="1:61">
      <c r="A670" s="15">
        <v>667</v>
      </c>
      <c r="B670" s="15">
        <v>-2</v>
      </c>
      <c r="C670" s="15">
        <v>-8192</v>
      </c>
      <c r="D670" s="15">
        <f t="shared" si="432"/>
        <v>-1</v>
      </c>
      <c r="E670" s="15">
        <f t="shared" si="433"/>
        <v>0</v>
      </c>
      <c r="F670" s="15">
        <f t="shared" si="434"/>
        <v>-1</v>
      </c>
      <c r="G670" s="15">
        <v>855</v>
      </c>
      <c r="H670" s="15">
        <v>856</v>
      </c>
      <c r="I670" s="15">
        <v>427</v>
      </c>
      <c r="J670" s="15">
        <v>8</v>
      </c>
      <c r="K670" s="15"/>
      <c r="L670" s="15">
        <v>0</v>
      </c>
      <c r="M670" s="15">
        <f t="shared" si="435"/>
        <v>0</v>
      </c>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row>
    <row r="671" spans="1:61">
      <c r="A671" s="15">
        <v>668</v>
      </c>
      <c r="B671" s="15">
        <v>-2</v>
      </c>
      <c r="C671" s="15">
        <v>-8192</v>
      </c>
      <c r="D671" s="15">
        <f t="shared" si="432"/>
        <v>-1</v>
      </c>
      <c r="E671" s="15">
        <f t="shared" si="433"/>
        <v>0</v>
      </c>
      <c r="F671" s="15">
        <f t="shared" si="434"/>
        <v>-1</v>
      </c>
      <c r="G671" s="15">
        <v>857</v>
      </c>
      <c r="H671" s="15">
        <v>858</v>
      </c>
      <c r="I671" s="15">
        <v>427</v>
      </c>
      <c r="J671" s="15">
        <v>8</v>
      </c>
      <c r="K671" s="15"/>
      <c r="L671" s="15">
        <v>0</v>
      </c>
      <c r="M671" s="15">
        <f t="shared" si="435"/>
        <v>0</v>
      </c>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row>
    <row r="672" spans="1:61">
      <c r="A672" s="15">
        <v>669</v>
      </c>
      <c r="B672" s="15">
        <v>-2</v>
      </c>
      <c r="C672" s="15">
        <v>-8192</v>
      </c>
      <c r="D672" s="15">
        <f t="shared" si="432"/>
        <v>-1</v>
      </c>
      <c r="E672" s="15">
        <f t="shared" si="433"/>
        <v>0</v>
      </c>
      <c r="F672" s="15">
        <f t="shared" si="434"/>
        <v>-1</v>
      </c>
      <c r="G672" s="15">
        <v>859</v>
      </c>
      <c r="H672" s="15">
        <v>860</v>
      </c>
      <c r="I672" s="15">
        <v>434</v>
      </c>
      <c r="J672" s="15">
        <v>8</v>
      </c>
      <c r="K672" s="15"/>
      <c r="L672" s="15">
        <v>0</v>
      </c>
      <c r="M672" s="15">
        <f t="shared" si="435"/>
        <v>0</v>
      </c>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row>
    <row r="673" spans="1:61">
      <c r="A673" s="15">
        <v>670</v>
      </c>
      <c r="B673" s="15">
        <v>-2</v>
      </c>
      <c r="C673" s="15">
        <v>-8192</v>
      </c>
      <c r="D673" s="15">
        <f t="shared" si="432"/>
        <v>-1</v>
      </c>
      <c r="E673" s="15">
        <f t="shared" si="433"/>
        <v>0</v>
      </c>
      <c r="F673" s="15">
        <f t="shared" si="434"/>
        <v>-1</v>
      </c>
      <c r="G673" s="15">
        <v>861</v>
      </c>
      <c r="H673" s="15">
        <v>862</v>
      </c>
      <c r="I673" s="15">
        <v>434</v>
      </c>
      <c r="J673" s="15">
        <v>8</v>
      </c>
      <c r="K673" s="15"/>
      <c r="L673" s="15">
        <v>0</v>
      </c>
      <c r="M673" s="15">
        <f t="shared" si="435"/>
        <v>0</v>
      </c>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row>
    <row r="674" spans="1:61">
      <c r="A674" s="15">
        <v>671</v>
      </c>
      <c r="B674" s="15">
        <v>-2</v>
      </c>
      <c r="C674" s="15">
        <v>-8192</v>
      </c>
      <c r="D674" s="15">
        <f t="shared" si="432"/>
        <v>-1</v>
      </c>
      <c r="E674" s="15">
        <f t="shared" si="433"/>
        <v>0</v>
      </c>
      <c r="F674" s="15">
        <f t="shared" si="434"/>
        <v>-1</v>
      </c>
      <c r="G674" s="15">
        <v>-1</v>
      </c>
      <c r="H674" s="15">
        <v>-1</v>
      </c>
      <c r="I674" s="15">
        <v>435</v>
      </c>
      <c r="J674" s="15">
        <v>9</v>
      </c>
      <c r="K674" s="15"/>
      <c r="L674" s="15">
        <v>0</v>
      </c>
      <c r="M674" s="15">
        <f t="shared" si="435"/>
        <v>0</v>
      </c>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row>
    <row r="675" spans="1:61">
      <c r="A675" s="15">
        <v>672</v>
      </c>
      <c r="B675" s="15">
        <v>-2</v>
      </c>
      <c r="C675" s="15">
        <v>-8192</v>
      </c>
      <c r="D675" s="15">
        <f t="shared" si="432"/>
        <v>-1</v>
      </c>
      <c r="E675" s="15">
        <f t="shared" si="433"/>
        <v>0</v>
      </c>
      <c r="F675" s="15">
        <f t="shared" si="434"/>
        <v>-1</v>
      </c>
      <c r="G675" s="15">
        <v>-1</v>
      </c>
      <c r="H675" s="15">
        <v>-1</v>
      </c>
      <c r="I675" s="15">
        <v>435</v>
      </c>
      <c r="J675" s="15">
        <v>9</v>
      </c>
      <c r="K675" s="15"/>
      <c r="L675" s="15">
        <v>0</v>
      </c>
      <c r="M675" s="15">
        <f t="shared" si="435"/>
        <v>0</v>
      </c>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row>
    <row r="676" spans="1:61">
      <c r="A676" s="15">
        <v>673</v>
      </c>
      <c r="B676" s="15">
        <v>-2</v>
      </c>
      <c r="C676" s="15">
        <v>-8192</v>
      </c>
      <c r="D676" s="15">
        <f t="shared" si="432"/>
        <v>-1</v>
      </c>
      <c r="E676" s="15">
        <f t="shared" si="433"/>
        <v>0</v>
      </c>
      <c r="F676" s="15">
        <f t="shared" si="434"/>
        <v>-1</v>
      </c>
      <c r="G676" s="15">
        <v>863</v>
      </c>
      <c r="H676" s="15">
        <v>864</v>
      </c>
      <c r="I676" s="15">
        <v>445</v>
      </c>
      <c r="J676" s="15">
        <v>8</v>
      </c>
      <c r="K676" s="15"/>
      <c r="L676" s="15">
        <v>683</v>
      </c>
      <c r="M676" s="15">
        <f t="shared" si="435"/>
        <v>0.166748046875</v>
      </c>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row>
    <row r="677" spans="1:61">
      <c r="A677" s="15">
        <v>674</v>
      </c>
      <c r="B677" s="15">
        <v>-2</v>
      </c>
      <c r="C677" s="15">
        <v>-8192</v>
      </c>
      <c r="D677" s="15">
        <f t="shared" si="432"/>
        <v>-1</v>
      </c>
      <c r="E677" s="15">
        <f t="shared" si="433"/>
        <v>0</v>
      </c>
      <c r="F677" s="15">
        <f t="shared" si="434"/>
        <v>-1</v>
      </c>
      <c r="G677" s="15">
        <v>865</v>
      </c>
      <c r="H677" s="15">
        <v>866</v>
      </c>
      <c r="I677" s="15">
        <v>445</v>
      </c>
      <c r="J677" s="15">
        <v>8</v>
      </c>
      <c r="K677" s="15"/>
      <c r="L677" s="15">
        <v>683</v>
      </c>
      <c r="M677" s="15">
        <f t="shared" si="435"/>
        <v>0.166748046875</v>
      </c>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row>
    <row r="678" spans="1:61">
      <c r="A678" s="15">
        <v>675</v>
      </c>
      <c r="B678" s="15">
        <v>-2</v>
      </c>
      <c r="C678" s="15">
        <v>-8192</v>
      </c>
      <c r="D678" s="15">
        <f t="shared" si="432"/>
        <v>-1</v>
      </c>
      <c r="E678" s="15">
        <f t="shared" si="433"/>
        <v>0</v>
      </c>
      <c r="F678" s="15">
        <f t="shared" si="434"/>
        <v>-1</v>
      </c>
      <c r="G678" s="15">
        <v>-1</v>
      </c>
      <c r="H678" s="15">
        <v>-1</v>
      </c>
      <c r="I678" s="15">
        <v>448</v>
      </c>
      <c r="J678" s="15">
        <v>9</v>
      </c>
      <c r="K678" s="15"/>
      <c r="L678" s="15">
        <v>0</v>
      </c>
      <c r="M678" s="15">
        <f t="shared" si="435"/>
        <v>0</v>
      </c>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row>
    <row r="679" spans="1:61">
      <c r="A679" s="15">
        <v>676</v>
      </c>
      <c r="B679" s="15">
        <v>-2</v>
      </c>
      <c r="C679" s="15">
        <v>-8192</v>
      </c>
      <c r="D679" s="15">
        <f t="shared" si="432"/>
        <v>-1</v>
      </c>
      <c r="E679" s="15">
        <f t="shared" si="433"/>
        <v>0</v>
      </c>
      <c r="F679" s="15">
        <f t="shared" si="434"/>
        <v>-1</v>
      </c>
      <c r="G679" s="15">
        <v>-1</v>
      </c>
      <c r="H679" s="15">
        <v>-1</v>
      </c>
      <c r="I679" s="15">
        <v>448</v>
      </c>
      <c r="J679" s="15">
        <v>9</v>
      </c>
      <c r="K679" s="15"/>
      <c r="L679" s="15">
        <v>0</v>
      </c>
      <c r="M679" s="15">
        <f t="shared" si="435"/>
        <v>0</v>
      </c>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row>
    <row r="680" spans="1:61">
      <c r="A680" s="15">
        <v>677</v>
      </c>
      <c r="B680" s="15">
        <v>-2</v>
      </c>
      <c r="C680" s="15">
        <v>-8192</v>
      </c>
      <c r="D680" s="15">
        <f t="shared" si="432"/>
        <v>-1</v>
      </c>
      <c r="E680" s="15">
        <f t="shared" si="433"/>
        <v>0</v>
      </c>
      <c r="F680" s="15">
        <f t="shared" si="434"/>
        <v>-1</v>
      </c>
      <c r="G680" s="15">
        <v>-1</v>
      </c>
      <c r="H680" s="15">
        <v>-1</v>
      </c>
      <c r="I680" s="15">
        <v>451</v>
      </c>
      <c r="J680" s="15">
        <v>9</v>
      </c>
      <c r="K680" s="15"/>
      <c r="L680" s="15">
        <v>0</v>
      </c>
      <c r="M680" s="15">
        <f t="shared" si="435"/>
        <v>0</v>
      </c>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row>
    <row r="681" spans="1:61">
      <c r="A681" s="15">
        <v>678</v>
      </c>
      <c r="B681" s="15">
        <v>-2</v>
      </c>
      <c r="C681" s="15">
        <v>-8192</v>
      </c>
      <c r="D681" s="15">
        <f t="shared" si="432"/>
        <v>-1</v>
      </c>
      <c r="E681" s="15">
        <f t="shared" si="433"/>
        <v>0</v>
      </c>
      <c r="F681" s="15">
        <f t="shared" si="434"/>
        <v>-1</v>
      </c>
      <c r="G681" s="15">
        <v>-1</v>
      </c>
      <c r="H681" s="15">
        <v>-1</v>
      </c>
      <c r="I681" s="15">
        <v>451</v>
      </c>
      <c r="J681" s="15">
        <v>9</v>
      </c>
      <c r="K681" s="15"/>
      <c r="L681" s="15">
        <v>0</v>
      </c>
      <c r="M681" s="15">
        <f t="shared" si="435"/>
        <v>0</v>
      </c>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row>
    <row r="682" spans="1:61">
      <c r="A682" s="15">
        <v>679</v>
      </c>
      <c r="B682" s="15">
        <v>-2</v>
      </c>
      <c r="C682" s="15">
        <v>-8192</v>
      </c>
      <c r="D682" s="15">
        <f t="shared" si="432"/>
        <v>-1</v>
      </c>
      <c r="E682" s="15">
        <f t="shared" si="433"/>
        <v>0</v>
      </c>
      <c r="F682" s="15">
        <f t="shared" si="434"/>
        <v>-1</v>
      </c>
      <c r="G682" s="15">
        <v>-1</v>
      </c>
      <c r="H682" s="15">
        <v>-1</v>
      </c>
      <c r="I682" s="15">
        <v>458</v>
      </c>
      <c r="J682" s="15">
        <v>9</v>
      </c>
      <c r="K682" s="15"/>
      <c r="L682" s="15">
        <v>0</v>
      </c>
      <c r="M682" s="15">
        <f t="shared" si="435"/>
        <v>0</v>
      </c>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row>
    <row r="683" spans="1:61">
      <c r="A683" s="15">
        <v>680</v>
      </c>
      <c r="B683" s="15">
        <v>-2</v>
      </c>
      <c r="C683" s="15">
        <v>-8192</v>
      </c>
      <c r="D683" s="15">
        <f t="shared" si="432"/>
        <v>-1</v>
      </c>
      <c r="E683" s="15">
        <f t="shared" si="433"/>
        <v>0</v>
      </c>
      <c r="F683" s="15">
        <f t="shared" si="434"/>
        <v>-1</v>
      </c>
      <c r="G683" s="15">
        <v>-1</v>
      </c>
      <c r="H683" s="15">
        <v>-1</v>
      </c>
      <c r="I683" s="15">
        <v>458</v>
      </c>
      <c r="J683" s="15">
        <v>9</v>
      </c>
      <c r="K683" s="15"/>
      <c r="L683" s="15">
        <v>0</v>
      </c>
      <c r="M683" s="15">
        <f t="shared" si="435"/>
        <v>0</v>
      </c>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row>
    <row r="684" spans="1:61">
      <c r="A684" s="15">
        <v>681</v>
      </c>
      <c r="B684" s="15">
        <v>-2</v>
      </c>
      <c r="C684" s="15">
        <v>-8192</v>
      </c>
      <c r="D684" s="15">
        <f t="shared" si="432"/>
        <v>-1</v>
      </c>
      <c r="E684" s="15">
        <f t="shared" si="433"/>
        <v>0</v>
      </c>
      <c r="F684" s="15">
        <f t="shared" si="434"/>
        <v>-1</v>
      </c>
      <c r="G684" s="15">
        <v>867</v>
      </c>
      <c r="H684" s="15">
        <v>868</v>
      </c>
      <c r="I684" s="15">
        <v>461</v>
      </c>
      <c r="J684" s="15">
        <v>7</v>
      </c>
      <c r="K684" s="15"/>
      <c r="L684" s="15">
        <v>1365</v>
      </c>
      <c r="M684" s="15">
        <f t="shared" si="435"/>
        <v>0.333251953125</v>
      </c>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row>
    <row r="685" spans="1:61">
      <c r="A685" s="15">
        <v>682</v>
      </c>
      <c r="B685" s="15">
        <v>-2</v>
      </c>
      <c r="C685" s="15">
        <v>-8192</v>
      </c>
      <c r="D685" s="15">
        <f t="shared" si="432"/>
        <v>-1</v>
      </c>
      <c r="E685" s="15">
        <f t="shared" si="433"/>
        <v>0</v>
      </c>
      <c r="F685" s="15">
        <f t="shared" si="434"/>
        <v>-1</v>
      </c>
      <c r="G685" s="15">
        <v>869</v>
      </c>
      <c r="H685" s="15">
        <v>870</v>
      </c>
      <c r="I685" s="15">
        <v>461</v>
      </c>
      <c r="J685" s="15">
        <v>7</v>
      </c>
      <c r="K685" s="15"/>
      <c r="L685" s="15">
        <v>1365</v>
      </c>
      <c r="M685" s="15">
        <f t="shared" si="435"/>
        <v>0.333251953125</v>
      </c>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row>
    <row r="686" spans="1:61">
      <c r="A686" s="15">
        <v>683</v>
      </c>
      <c r="B686" s="15">
        <v>-2</v>
      </c>
      <c r="C686" s="15">
        <v>-8192</v>
      </c>
      <c r="D686" s="15">
        <f t="shared" si="432"/>
        <v>-1</v>
      </c>
      <c r="E686" s="15">
        <f t="shared" si="433"/>
        <v>0</v>
      </c>
      <c r="F686" s="15">
        <f t="shared" si="434"/>
        <v>-1</v>
      </c>
      <c r="G686" s="15">
        <v>871</v>
      </c>
      <c r="H686" s="15">
        <v>872</v>
      </c>
      <c r="I686" s="15">
        <v>463</v>
      </c>
      <c r="J686" s="15">
        <v>8</v>
      </c>
      <c r="K686" s="15"/>
      <c r="L686" s="15">
        <v>910</v>
      </c>
      <c r="M686" s="15">
        <f t="shared" si="435"/>
        <v>0.22216796875</v>
      </c>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row>
    <row r="687" spans="1:61">
      <c r="A687" s="15">
        <v>684</v>
      </c>
      <c r="B687" s="15">
        <v>-2</v>
      </c>
      <c r="C687" s="15">
        <v>-8192</v>
      </c>
      <c r="D687" s="15">
        <f t="shared" si="432"/>
        <v>-1</v>
      </c>
      <c r="E687" s="15">
        <f t="shared" si="433"/>
        <v>0</v>
      </c>
      <c r="F687" s="15">
        <f t="shared" si="434"/>
        <v>-1</v>
      </c>
      <c r="G687" s="15">
        <v>873</v>
      </c>
      <c r="H687" s="15">
        <v>874</v>
      </c>
      <c r="I687" s="15">
        <v>463</v>
      </c>
      <c r="J687" s="15">
        <v>8</v>
      </c>
      <c r="K687" s="15"/>
      <c r="L687" s="15">
        <v>910</v>
      </c>
      <c r="M687" s="15">
        <f t="shared" si="435"/>
        <v>0.22216796875</v>
      </c>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row>
    <row r="688" spans="1:61">
      <c r="A688" s="15">
        <v>685</v>
      </c>
      <c r="B688" s="15">
        <v>-2</v>
      </c>
      <c r="C688" s="15">
        <v>-8192</v>
      </c>
      <c r="D688" s="15">
        <f t="shared" si="432"/>
        <v>-1</v>
      </c>
      <c r="E688" s="15">
        <f t="shared" si="433"/>
        <v>0</v>
      </c>
      <c r="F688" s="15">
        <f t="shared" si="434"/>
        <v>-1</v>
      </c>
      <c r="G688" s="15">
        <v>875</v>
      </c>
      <c r="H688" s="15">
        <v>876</v>
      </c>
      <c r="I688" s="15">
        <v>464</v>
      </c>
      <c r="J688" s="15">
        <v>8</v>
      </c>
      <c r="K688" s="15"/>
      <c r="L688" s="15">
        <v>1365</v>
      </c>
      <c r="M688" s="15">
        <f t="shared" si="435"/>
        <v>0.333251953125</v>
      </c>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row>
    <row r="689" spans="1:61">
      <c r="A689" s="15">
        <v>686</v>
      </c>
      <c r="B689" s="15">
        <v>-2</v>
      </c>
      <c r="C689" s="15">
        <v>-8192</v>
      </c>
      <c r="D689" s="15">
        <f t="shared" si="432"/>
        <v>-1</v>
      </c>
      <c r="E689" s="15">
        <f t="shared" si="433"/>
        <v>0</v>
      </c>
      <c r="F689" s="15">
        <f t="shared" si="434"/>
        <v>-1</v>
      </c>
      <c r="G689" s="15">
        <v>877</v>
      </c>
      <c r="H689" s="15">
        <v>878</v>
      </c>
      <c r="I689" s="15">
        <v>464</v>
      </c>
      <c r="J689" s="15">
        <v>8</v>
      </c>
      <c r="K689" s="15"/>
      <c r="L689" s="15">
        <v>1365</v>
      </c>
      <c r="M689" s="15">
        <f t="shared" si="435"/>
        <v>0.333251953125</v>
      </c>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row>
    <row r="690" spans="1:61">
      <c r="A690" s="15">
        <v>687</v>
      </c>
      <c r="B690" s="15">
        <v>-2</v>
      </c>
      <c r="C690" s="15">
        <v>-8192</v>
      </c>
      <c r="D690" s="15">
        <f t="shared" si="432"/>
        <v>-1</v>
      </c>
      <c r="E690" s="15">
        <f t="shared" si="433"/>
        <v>0</v>
      </c>
      <c r="F690" s="15">
        <f t="shared" si="434"/>
        <v>-1</v>
      </c>
      <c r="G690" s="15">
        <v>879</v>
      </c>
      <c r="H690" s="15">
        <v>880</v>
      </c>
      <c r="I690" s="15">
        <v>465</v>
      </c>
      <c r="J690" s="15">
        <v>8</v>
      </c>
      <c r="K690" s="15"/>
      <c r="L690" s="15">
        <v>1365</v>
      </c>
      <c r="M690" s="15">
        <f t="shared" si="435"/>
        <v>0.333251953125</v>
      </c>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row>
    <row r="691" spans="1:61">
      <c r="A691" s="15">
        <v>688</v>
      </c>
      <c r="B691" s="15">
        <v>-2</v>
      </c>
      <c r="C691" s="15">
        <v>-8192</v>
      </c>
      <c r="D691" s="15">
        <f t="shared" si="432"/>
        <v>-1</v>
      </c>
      <c r="E691" s="15">
        <f t="shared" si="433"/>
        <v>0</v>
      </c>
      <c r="F691" s="15">
        <f t="shared" si="434"/>
        <v>-1</v>
      </c>
      <c r="G691" s="15">
        <v>881</v>
      </c>
      <c r="H691" s="15">
        <v>882</v>
      </c>
      <c r="I691" s="15">
        <v>465</v>
      </c>
      <c r="J691" s="15">
        <v>8</v>
      </c>
      <c r="K691" s="15"/>
      <c r="L691" s="15">
        <v>1365</v>
      </c>
      <c r="M691" s="15">
        <f t="shared" si="435"/>
        <v>0.333251953125</v>
      </c>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row>
    <row r="692" spans="1:61">
      <c r="A692" s="15">
        <v>689</v>
      </c>
      <c r="B692" s="15">
        <v>-2</v>
      </c>
      <c r="C692" s="15">
        <v>-8192</v>
      </c>
      <c r="D692" s="15">
        <f t="shared" si="432"/>
        <v>-1</v>
      </c>
      <c r="E692" s="15">
        <f t="shared" si="433"/>
        <v>0</v>
      </c>
      <c r="F692" s="15">
        <f t="shared" si="434"/>
        <v>-1</v>
      </c>
      <c r="G692" s="15">
        <v>-1</v>
      </c>
      <c r="H692" s="15">
        <v>-1</v>
      </c>
      <c r="I692" s="15">
        <v>467</v>
      </c>
      <c r="J692" s="15">
        <v>9</v>
      </c>
      <c r="K692" s="15"/>
      <c r="L692" s="15">
        <v>910</v>
      </c>
      <c r="M692" s="15">
        <f t="shared" si="435"/>
        <v>0.22216796875</v>
      </c>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row>
    <row r="693" spans="1:61">
      <c r="A693" s="15">
        <v>690</v>
      </c>
      <c r="B693" s="15">
        <v>-2</v>
      </c>
      <c r="C693" s="15">
        <v>-8192</v>
      </c>
      <c r="D693" s="15">
        <f t="shared" si="432"/>
        <v>-1</v>
      </c>
      <c r="E693" s="15">
        <f t="shared" si="433"/>
        <v>0</v>
      </c>
      <c r="F693" s="15">
        <f t="shared" si="434"/>
        <v>-1</v>
      </c>
      <c r="G693" s="15">
        <v>-1</v>
      </c>
      <c r="H693" s="15">
        <v>-1</v>
      </c>
      <c r="I693" s="15">
        <v>467</v>
      </c>
      <c r="J693" s="15">
        <v>9</v>
      </c>
      <c r="K693" s="15"/>
      <c r="L693" s="15">
        <v>910</v>
      </c>
      <c r="M693" s="15">
        <f t="shared" si="435"/>
        <v>0.22216796875</v>
      </c>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row>
    <row r="694" spans="1:61">
      <c r="A694" s="15">
        <v>691</v>
      </c>
      <c r="B694" s="15">
        <v>-2</v>
      </c>
      <c r="C694" s="15">
        <v>-8192</v>
      </c>
      <c r="D694" s="15">
        <f t="shared" si="432"/>
        <v>-1</v>
      </c>
      <c r="E694" s="15">
        <f t="shared" si="433"/>
        <v>0</v>
      </c>
      <c r="F694" s="15">
        <f t="shared" si="434"/>
        <v>-1</v>
      </c>
      <c r="G694" s="15">
        <v>-1</v>
      </c>
      <c r="H694" s="15">
        <v>-1</v>
      </c>
      <c r="I694" s="15">
        <v>468</v>
      </c>
      <c r="J694" s="15">
        <v>9</v>
      </c>
      <c r="K694" s="15"/>
      <c r="L694" s="15">
        <v>1365</v>
      </c>
      <c r="M694" s="15">
        <f t="shared" si="435"/>
        <v>0.333251953125</v>
      </c>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row>
    <row r="695" spans="1:61">
      <c r="A695" s="15">
        <v>692</v>
      </c>
      <c r="B695" s="15">
        <v>-2</v>
      </c>
      <c r="C695" s="15">
        <v>-8192</v>
      </c>
      <c r="D695" s="15">
        <f t="shared" si="432"/>
        <v>-1</v>
      </c>
      <c r="E695" s="15">
        <f t="shared" si="433"/>
        <v>0</v>
      </c>
      <c r="F695" s="15">
        <f t="shared" si="434"/>
        <v>-1</v>
      </c>
      <c r="G695" s="15">
        <v>-1</v>
      </c>
      <c r="H695" s="15">
        <v>-1</v>
      </c>
      <c r="I695" s="15">
        <v>468</v>
      </c>
      <c r="J695" s="15">
        <v>9</v>
      </c>
      <c r="K695" s="15"/>
      <c r="L695" s="15">
        <v>1365</v>
      </c>
      <c r="M695" s="15">
        <f t="shared" si="435"/>
        <v>0.333251953125</v>
      </c>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row>
    <row r="696" spans="1:61">
      <c r="A696" s="15">
        <v>693</v>
      </c>
      <c r="B696" s="15">
        <v>-2</v>
      </c>
      <c r="C696" s="15">
        <v>-8192</v>
      </c>
      <c r="D696" s="15">
        <f t="shared" si="432"/>
        <v>-1</v>
      </c>
      <c r="E696" s="15">
        <f t="shared" si="433"/>
        <v>0</v>
      </c>
      <c r="F696" s="15">
        <f t="shared" si="434"/>
        <v>-1</v>
      </c>
      <c r="G696" s="15">
        <v>883</v>
      </c>
      <c r="H696" s="15">
        <v>884</v>
      </c>
      <c r="I696" s="15">
        <v>469</v>
      </c>
      <c r="J696" s="15">
        <v>8</v>
      </c>
      <c r="K696" s="15"/>
      <c r="L696" s="15">
        <v>0</v>
      </c>
      <c r="M696" s="15">
        <f t="shared" si="435"/>
        <v>0</v>
      </c>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row>
    <row r="697" spans="1:61">
      <c r="A697" s="15">
        <v>694</v>
      </c>
      <c r="B697" s="15">
        <v>-2</v>
      </c>
      <c r="C697" s="15">
        <v>-8192</v>
      </c>
      <c r="D697" s="15">
        <f t="shared" si="432"/>
        <v>-1</v>
      </c>
      <c r="E697" s="15">
        <f t="shared" si="433"/>
        <v>0</v>
      </c>
      <c r="F697" s="15">
        <f t="shared" si="434"/>
        <v>-1</v>
      </c>
      <c r="G697" s="15">
        <v>885</v>
      </c>
      <c r="H697" s="15">
        <v>886</v>
      </c>
      <c r="I697" s="15">
        <v>469</v>
      </c>
      <c r="J697" s="15">
        <v>8</v>
      </c>
      <c r="K697" s="15"/>
      <c r="L697" s="15">
        <v>0</v>
      </c>
      <c r="M697" s="15">
        <f t="shared" si="435"/>
        <v>0</v>
      </c>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row>
    <row r="698" spans="1:61">
      <c r="A698" s="15">
        <v>695</v>
      </c>
      <c r="B698" s="15">
        <v>-2</v>
      </c>
      <c r="C698" s="15">
        <v>-8192</v>
      </c>
      <c r="D698" s="15">
        <f t="shared" si="432"/>
        <v>-1</v>
      </c>
      <c r="E698" s="15">
        <f t="shared" si="433"/>
        <v>0</v>
      </c>
      <c r="F698" s="15">
        <f t="shared" si="434"/>
        <v>-1</v>
      </c>
      <c r="G698" s="15">
        <v>-1</v>
      </c>
      <c r="H698" s="15">
        <v>-1</v>
      </c>
      <c r="I698" s="15">
        <v>471</v>
      </c>
      <c r="J698" s="15">
        <v>9</v>
      </c>
      <c r="K698" s="15"/>
      <c r="L698" s="15">
        <v>455</v>
      </c>
      <c r="M698" s="15">
        <f t="shared" si="435"/>
        <v>0.111083984375</v>
      </c>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row>
    <row r="699" spans="1:61">
      <c r="A699" s="15">
        <v>696</v>
      </c>
      <c r="B699" s="15">
        <v>-2</v>
      </c>
      <c r="C699" s="15">
        <v>-8192</v>
      </c>
      <c r="D699" s="15">
        <f t="shared" si="432"/>
        <v>-1</v>
      </c>
      <c r="E699" s="15">
        <f t="shared" si="433"/>
        <v>0</v>
      </c>
      <c r="F699" s="15">
        <f t="shared" si="434"/>
        <v>-1</v>
      </c>
      <c r="G699" s="15">
        <v>-1</v>
      </c>
      <c r="H699" s="15">
        <v>-1</v>
      </c>
      <c r="I699" s="15">
        <v>471</v>
      </c>
      <c r="J699" s="15">
        <v>9</v>
      </c>
      <c r="K699" s="15"/>
      <c r="L699" s="15">
        <v>455</v>
      </c>
      <c r="M699" s="15">
        <f t="shared" si="435"/>
        <v>0.111083984375</v>
      </c>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row>
    <row r="700" spans="1:61">
      <c r="A700" s="15">
        <v>697</v>
      </c>
      <c r="B700" s="15">
        <v>-2</v>
      </c>
      <c r="C700" s="15">
        <v>-8192</v>
      </c>
      <c r="D700" s="15">
        <f t="shared" si="432"/>
        <v>-1</v>
      </c>
      <c r="E700" s="15">
        <f t="shared" si="433"/>
        <v>0</v>
      </c>
      <c r="F700" s="15">
        <f t="shared" si="434"/>
        <v>-1</v>
      </c>
      <c r="G700" s="15">
        <v>-1</v>
      </c>
      <c r="H700" s="15">
        <v>-1</v>
      </c>
      <c r="I700" s="15">
        <v>472</v>
      </c>
      <c r="J700" s="15">
        <v>9</v>
      </c>
      <c r="K700" s="15"/>
      <c r="L700" s="15">
        <v>0</v>
      </c>
      <c r="M700" s="15">
        <f t="shared" si="435"/>
        <v>0</v>
      </c>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row>
    <row r="701" spans="1:61">
      <c r="A701" s="15">
        <v>698</v>
      </c>
      <c r="B701" s="15">
        <v>-2</v>
      </c>
      <c r="C701" s="15">
        <v>-8192</v>
      </c>
      <c r="D701" s="15">
        <f t="shared" si="432"/>
        <v>-1</v>
      </c>
      <c r="E701" s="15">
        <f t="shared" si="433"/>
        <v>0</v>
      </c>
      <c r="F701" s="15">
        <f t="shared" si="434"/>
        <v>-1</v>
      </c>
      <c r="G701" s="15">
        <v>-1</v>
      </c>
      <c r="H701" s="15">
        <v>-1</v>
      </c>
      <c r="I701" s="15">
        <v>472</v>
      </c>
      <c r="J701" s="15">
        <v>9</v>
      </c>
      <c r="K701" s="15"/>
      <c r="L701" s="15">
        <v>0</v>
      </c>
      <c r="M701" s="15">
        <f t="shared" si="435"/>
        <v>0</v>
      </c>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row>
    <row r="702" spans="1:61">
      <c r="A702" s="15">
        <v>699</v>
      </c>
      <c r="B702" s="15">
        <v>-2</v>
      </c>
      <c r="C702" s="15">
        <v>-8192</v>
      </c>
      <c r="D702" s="15">
        <f t="shared" si="432"/>
        <v>-1</v>
      </c>
      <c r="E702" s="15">
        <f t="shared" si="433"/>
        <v>0</v>
      </c>
      <c r="F702" s="15">
        <f t="shared" si="434"/>
        <v>-1</v>
      </c>
      <c r="G702" s="15">
        <v>-1</v>
      </c>
      <c r="H702" s="15">
        <v>-1</v>
      </c>
      <c r="I702" s="15">
        <v>473</v>
      </c>
      <c r="J702" s="15">
        <v>9</v>
      </c>
      <c r="K702" s="15"/>
      <c r="L702" s="15">
        <v>1365</v>
      </c>
      <c r="M702" s="15">
        <f t="shared" si="435"/>
        <v>0.333251953125</v>
      </c>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row>
    <row r="703" spans="1:61">
      <c r="A703" s="15">
        <v>700</v>
      </c>
      <c r="B703" s="15">
        <v>-2</v>
      </c>
      <c r="C703" s="15">
        <v>-8192</v>
      </c>
      <c r="D703" s="15">
        <f t="shared" si="432"/>
        <v>-1</v>
      </c>
      <c r="E703" s="15">
        <f t="shared" si="433"/>
        <v>0</v>
      </c>
      <c r="F703" s="15">
        <f t="shared" si="434"/>
        <v>-1</v>
      </c>
      <c r="G703" s="15">
        <v>-1</v>
      </c>
      <c r="H703" s="15">
        <v>-1</v>
      </c>
      <c r="I703" s="15">
        <v>473</v>
      </c>
      <c r="J703" s="15">
        <v>9</v>
      </c>
      <c r="K703" s="15"/>
      <c r="L703" s="15">
        <v>1365</v>
      </c>
      <c r="M703" s="15">
        <f t="shared" si="435"/>
        <v>0.333251953125</v>
      </c>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row>
    <row r="704" spans="1:61">
      <c r="A704" s="15">
        <v>701</v>
      </c>
      <c r="B704" s="15">
        <v>-2</v>
      </c>
      <c r="C704" s="15">
        <v>-8192</v>
      </c>
      <c r="D704" s="15">
        <f t="shared" si="432"/>
        <v>-1</v>
      </c>
      <c r="E704" s="15">
        <f t="shared" si="433"/>
        <v>0</v>
      </c>
      <c r="F704" s="15">
        <f t="shared" si="434"/>
        <v>-1</v>
      </c>
      <c r="G704" s="15">
        <v>-1</v>
      </c>
      <c r="H704" s="15">
        <v>-1</v>
      </c>
      <c r="I704" s="15">
        <v>474</v>
      </c>
      <c r="J704" s="15">
        <v>9</v>
      </c>
      <c r="K704" s="15"/>
      <c r="L704" s="15">
        <v>1365</v>
      </c>
      <c r="M704" s="15">
        <f t="shared" si="435"/>
        <v>0.333251953125</v>
      </c>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row>
    <row r="705" spans="1:61">
      <c r="A705" s="15">
        <v>702</v>
      </c>
      <c r="B705" s="15">
        <v>-2</v>
      </c>
      <c r="C705" s="15">
        <v>-8192</v>
      </c>
      <c r="D705" s="15">
        <f t="shared" si="432"/>
        <v>-1</v>
      </c>
      <c r="E705" s="15">
        <f t="shared" si="433"/>
        <v>0</v>
      </c>
      <c r="F705" s="15">
        <f t="shared" si="434"/>
        <v>-1</v>
      </c>
      <c r="G705" s="15">
        <v>-1</v>
      </c>
      <c r="H705" s="15">
        <v>-1</v>
      </c>
      <c r="I705" s="15">
        <v>474</v>
      </c>
      <c r="J705" s="15">
        <v>9</v>
      </c>
      <c r="K705" s="15"/>
      <c r="L705" s="15">
        <v>1365</v>
      </c>
      <c r="M705" s="15">
        <f t="shared" si="435"/>
        <v>0.333251953125</v>
      </c>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row>
    <row r="706" spans="1:61">
      <c r="A706" s="15">
        <v>703</v>
      </c>
      <c r="B706" s="15">
        <v>-2</v>
      </c>
      <c r="C706" s="15">
        <v>-8192</v>
      </c>
      <c r="D706" s="15">
        <f t="shared" si="432"/>
        <v>-1</v>
      </c>
      <c r="E706" s="15">
        <f t="shared" si="433"/>
        <v>0</v>
      </c>
      <c r="F706" s="15">
        <f t="shared" si="434"/>
        <v>-1</v>
      </c>
      <c r="G706" s="15">
        <v>-1</v>
      </c>
      <c r="H706" s="15">
        <v>-1</v>
      </c>
      <c r="I706" s="15">
        <v>475</v>
      </c>
      <c r="J706" s="15">
        <v>9</v>
      </c>
      <c r="K706" s="15"/>
      <c r="L706" s="15">
        <v>0</v>
      </c>
      <c r="M706" s="15">
        <f t="shared" si="435"/>
        <v>0</v>
      </c>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row>
    <row r="707" spans="1:61">
      <c r="A707" s="15">
        <v>704</v>
      </c>
      <c r="B707" s="15">
        <v>-2</v>
      </c>
      <c r="C707" s="15">
        <v>-8192</v>
      </c>
      <c r="D707" s="15">
        <f t="shared" si="432"/>
        <v>-1</v>
      </c>
      <c r="E707" s="15">
        <f t="shared" si="433"/>
        <v>0</v>
      </c>
      <c r="F707" s="15">
        <f t="shared" si="434"/>
        <v>-1</v>
      </c>
      <c r="G707" s="15">
        <v>-1</v>
      </c>
      <c r="H707" s="15">
        <v>-1</v>
      </c>
      <c r="I707" s="15">
        <v>475</v>
      </c>
      <c r="J707" s="15">
        <v>9</v>
      </c>
      <c r="K707" s="15"/>
      <c r="L707" s="15">
        <v>0</v>
      </c>
      <c r="M707" s="15">
        <f t="shared" si="435"/>
        <v>0</v>
      </c>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row>
    <row r="708" spans="1:61">
      <c r="A708" s="15">
        <v>705</v>
      </c>
      <c r="B708" s="15">
        <v>-2</v>
      </c>
      <c r="C708" s="15">
        <v>-8192</v>
      </c>
      <c r="D708" s="15">
        <f t="shared" ref="D708:D771" si="436">IF(C708&lt;&gt;-8192,INT(C708/2^12),-1)</f>
        <v>-1</v>
      </c>
      <c r="E708" s="15">
        <f t="shared" ref="E708:E771" si="437">IF(C708 &lt;&gt; -8192, MOD(C708, 2^12), 0)</f>
        <v>0</v>
      </c>
      <c r="F708" s="15">
        <f t="shared" ref="F708:F771" si="438">D708+(E708/2^12)</f>
        <v>-1</v>
      </c>
      <c r="G708" s="15">
        <v>-1</v>
      </c>
      <c r="H708" s="15">
        <v>-1</v>
      </c>
      <c r="I708" s="15">
        <v>476</v>
      </c>
      <c r="J708" s="15">
        <v>9</v>
      </c>
      <c r="K708" s="15"/>
      <c r="L708" s="15">
        <v>0</v>
      </c>
      <c r="M708" s="15">
        <f t="shared" ref="M708:M771" si="439">IF(L708 &gt;= 2^12, "Error: Wrong Probability!", L708/2^12)</f>
        <v>0</v>
      </c>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row>
    <row r="709" spans="1:61">
      <c r="A709" s="15">
        <v>706</v>
      </c>
      <c r="B709" s="15">
        <v>-2</v>
      </c>
      <c r="C709" s="15">
        <v>-8192</v>
      </c>
      <c r="D709" s="15">
        <f t="shared" si="436"/>
        <v>-1</v>
      </c>
      <c r="E709" s="15">
        <f t="shared" si="437"/>
        <v>0</v>
      </c>
      <c r="F709" s="15">
        <f t="shared" si="438"/>
        <v>-1</v>
      </c>
      <c r="G709" s="15">
        <v>-1</v>
      </c>
      <c r="H709" s="15">
        <v>-1</v>
      </c>
      <c r="I709" s="15">
        <v>476</v>
      </c>
      <c r="J709" s="15">
        <v>9</v>
      </c>
      <c r="K709" s="15"/>
      <c r="L709" s="15">
        <v>0</v>
      </c>
      <c r="M709" s="15">
        <f t="shared" si="439"/>
        <v>0</v>
      </c>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row>
    <row r="710" spans="1:61">
      <c r="A710" s="15">
        <v>707</v>
      </c>
      <c r="B710" s="15">
        <v>-2</v>
      </c>
      <c r="C710" s="15">
        <v>-8192</v>
      </c>
      <c r="D710" s="15">
        <f t="shared" si="436"/>
        <v>-1</v>
      </c>
      <c r="E710" s="15">
        <f t="shared" si="437"/>
        <v>0</v>
      </c>
      <c r="F710" s="15">
        <f t="shared" si="438"/>
        <v>-1</v>
      </c>
      <c r="G710" s="15">
        <v>-1</v>
      </c>
      <c r="H710" s="15">
        <v>-1</v>
      </c>
      <c r="I710" s="15">
        <v>477</v>
      </c>
      <c r="J710" s="15">
        <v>9</v>
      </c>
      <c r="K710" s="15"/>
      <c r="L710" s="15">
        <v>0</v>
      </c>
      <c r="M710" s="15">
        <f t="shared" si="439"/>
        <v>0</v>
      </c>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row>
    <row r="711" spans="1:61">
      <c r="A711" s="15">
        <v>708</v>
      </c>
      <c r="B711" s="15">
        <v>-2</v>
      </c>
      <c r="C711" s="15">
        <v>-8192</v>
      </c>
      <c r="D711" s="15">
        <f t="shared" si="436"/>
        <v>-1</v>
      </c>
      <c r="E711" s="15">
        <f t="shared" si="437"/>
        <v>0</v>
      </c>
      <c r="F711" s="15">
        <f t="shared" si="438"/>
        <v>-1</v>
      </c>
      <c r="G711" s="15">
        <v>-1</v>
      </c>
      <c r="H711" s="15">
        <v>-1</v>
      </c>
      <c r="I711" s="15">
        <v>477</v>
      </c>
      <c r="J711" s="15">
        <v>9</v>
      </c>
      <c r="K711" s="15"/>
      <c r="L711" s="15">
        <v>0</v>
      </c>
      <c r="M711" s="15">
        <f t="shared" si="439"/>
        <v>0</v>
      </c>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row>
    <row r="712" spans="1:61">
      <c r="A712" s="15">
        <v>709</v>
      </c>
      <c r="B712" s="15">
        <v>-2</v>
      </c>
      <c r="C712" s="15">
        <v>-8192</v>
      </c>
      <c r="D712" s="15">
        <f t="shared" si="436"/>
        <v>-1</v>
      </c>
      <c r="E712" s="15">
        <f t="shared" si="437"/>
        <v>0</v>
      </c>
      <c r="F712" s="15">
        <f t="shared" si="438"/>
        <v>-1</v>
      </c>
      <c r="G712" s="15">
        <v>-1</v>
      </c>
      <c r="H712" s="15">
        <v>-1</v>
      </c>
      <c r="I712" s="15">
        <v>478</v>
      </c>
      <c r="J712" s="15">
        <v>9</v>
      </c>
      <c r="K712" s="15"/>
      <c r="L712" s="15">
        <v>0</v>
      </c>
      <c r="M712" s="15">
        <f t="shared" si="439"/>
        <v>0</v>
      </c>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row>
    <row r="713" spans="1:61">
      <c r="A713" s="15">
        <v>710</v>
      </c>
      <c r="B713" s="15">
        <v>-2</v>
      </c>
      <c r="C713" s="15">
        <v>-8192</v>
      </c>
      <c r="D713" s="15">
        <f t="shared" si="436"/>
        <v>-1</v>
      </c>
      <c r="E713" s="15">
        <f t="shared" si="437"/>
        <v>0</v>
      </c>
      <c r="F713" s="15">
        <f t="shared" si="438"/>
        <v>-1</v>
      </c>
      <c r="G713" s="15">
        <v>-1</v>
      </c>
      <c r="H713" s="15">
        <v>-1</v>
      </c>
      <c r="I713" s="15">
        <v>478</v>
      </c>
      <c r="J713" s="15">
        <v>9</v>
      </c>
      <c r="K713" s="15"/>
      <c r="L713" s="15">
        <v>0</v>
      </c>
      <c r="M713" s="15">
        <f t="shared" si="439"/>
        <v>0</v>
      </c>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row>
    <row r="714" spans="1:61">
      <c r="A714" s="15">
        <v>711</v>
      </c>
      <c r="B714" s="15">
        <v>-2</v>
      </c>
      <c r="C714" s="15">
        <v>-8192</v>
      </c>
      <c r="D714" s="15">
        <f t="shared" si="436"/>
        <v>-1</v>
      </c>
      <c r="E714" s="15">
        <f t="shared" si="437"/>
        <v>0</v>
      </c>
      <c r="F714" s="15">
        <f t="shared" si="438"/>
        <v>-1</v>
      </c>
      <c r="G714" s="15">
        <v>887</v>
      </c>
      <c r="H714" s="15">
        <v>888</v>
      </c>
      <c r="I714" s="15">
        <v>481</v>
      </c>
      <c r="J714" s="15">
        <v>8</v>
      </c>
      <c r="K714" s="15"/>
      <c r="L714" s="15">
        <v>1365</v>
      </c>
      <c r="M714" s="15">
        <f t="shared" si="439"/>
        <v>0.333251953125</v>
      </c>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row>
    <row r="715" spans="1:61">
      <c r="A715" s="15">
        <v>712</v>
      </c>
      <c r="B715" s="15">
        <v>-2</v>
      </c>
      <c r="C715" s="15">
        <v>-8192</v>
      </c>
      <c r="D715" s="15">
        <f t="shared" si="436"/>
        <v>-1</v>
      </c>
      <c r="E715" s="15">
        <f t="shared" si="437"/>
        <v>0</v>
      </c>
      <c r="F715" s="15">
        <f t="shared" si="438"/>
        <v>-1</v>
      </c>
      <c r="G715" s="15">
        <v>889</v>
      </c>
      <c r="H715" s="15">
        <v>890</v>
      </c>
      <c r="I715" s="15">
        <v>481</v>
      </c>
      <c r="J715" s="15">
        <v>8</v>
      </c>
      <c r="K715" s="15"/>
      <c r="L715" s="15">
        <v>1365</v>
      </c>
      <c r="M715" s="15">
        <f t="shared" si="439"/>
        <v>0.333251953125</v>
      </c>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row>
    <row r="716" spans="1:61">
      <c r="A716" s="15">
        <v>713</v>
      </c>
      <c r="B716" s="15">
        <v>-2</v>
      </c>
      <c r="C716" s="15">
        <v>-8192</v>
      </c>
      <c r="D716" s="15">
        <f t="shared" si="436"/>
        <v>-1</v>
      </c>
      <c r="E716" s="15">
        <f t="shared" si="437"/>
        <v>0</v>
      </c>
      <c r="F716" s="15">
        <f t="shared" si="438"/>
        <v>-1</v>
      </c>
      <c r="G716" s="15">
        <v>891</v>
      </c>
      <c r="H716" s="15">
        <v>892</v>
      </c>
      <c r="I716" s="15">
        <v>482</v>
      </c>
      <c r="J716" s="15">
        <v>8</v>
      </c>
      <c r="K716" s="15"/>
      <c r="L716" s="15">
        <v>1365</v>
      </c>
      <c r="M716" s="15">
        <f t="shared" si="439"/>
        <v>0.333251953125</v>
      </c>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row>
    <row r="717" spans="1:61">
      <c r="A717" s="15">
        <v>714</v>
      </c>
      <c r="B717" s="15">
        <v>-2</v>
      </c>
      <c r="C717" s="15">
        <v>-8192</v>
      </c>
      <c r="D717" s="15">
        <f t="shared" si="436"/>
        <v>-1</v>
      </c>
      <c r="E717" s="15">
        <f t="shared" si="437"/>
        <v>0</v>
      </c>
      <c r="F717" s="15">
        <f t="shared" si="438"/>
        <v>-1</v>
      </c>
      <c r="G717" s="15">
        <v>893</v>
      </c>
      <c r="H717" s="15">
        <v>894</v>
      </c>
      <c r="I717" s="15">
        <v>482</v>
      </c>
      <c r="J717" s="15">
        <v>8</v>
      </c>
      <c r="K717" s="15"/>
      <c r="L717" s="15">
        <v>1365</v>
      </c>
      <c r="M717" s="15">
        <f t="shared" si="439"/>
        <v>0.333251953125</v>
      </c>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row>
    <row r="718" spans="1:61">
      <c r="A718" s="15">
        <v>715</v>
      </c>
      <c r="B718" s="15">
        <v>-2</v>
      </c>
      <c r="C718" s="15">
        <v>-8192</v>
      </c>
      <c r="D718" s="15">
        <f t="shared" si="436"/>
        <v>-1</v>
      </c>
      <c r="E718" s="15">
        <f t="shared" si="437"/>
        <v>0</v>
      </c>
      <c r="F718" s="15">
        <f t="shared" si="438"/>
        <v>-1</v>
      </c>
      <c r="G718" s="15">
        <v>895</v>
      </c>
      <c r="H718" s="15">
        <v>896</v>
      </c>
      <c r="I718" s="15">
        <v>485</v>
      </c>
      <c r="J718" s="15">
        <v>8</v>
      </c>
      <c r="K718" s="15"/>
      <c r="L718" s="15">
        <v>1365</v>
      </c>
      <c r="M718" s="15">
        <f t="shared" si="439"/>
        <v>0.333251953125</v>
      </c>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row>
    <row r="719" spans="1:61">
      <c r="A719" s="15">
        <v>716</v>
      </c>
      <c r="B719" s="15">
        <v>-2</v>
      </c>
      <c r="C719" s="15">
        <v>-8192</v>
      </c>
      <c r="D719" s="15">
        <f t="shared" si="436"/>
        <v>-1</v>
      </c>
      <c r="E719" s="15">
        <f t="shared" si="437"/>
        <v>0</v>
      </c>
      <c r="F719" s="15">
        <f t="shared" si="438"/>
        <v>-1</v>
      </c>
      <c r="G719" s="15">
        <v>897</v>
      </c>
      <c r="H719" s="15">
        <v>898</v>
      </c>
      <c r="I719" s="15">
        <v>485</v>
      </c>
      <c r="J719" s="15">
        <v>8</v>
      </c>
      <c r="K719" s="15"/>
      <c r="L719" s="15">
        <v>1365</v>
      </c>
      <c r="M719" s="15">
        <f t="shared" si="439"/>
        <v>0.333251953125</v>
      </c>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row>
    <row r="720" spans="1:61">
      <c r="A720" s="15">
        <v>717</v>
      </c>
      <c r="B720" s="15">
        <v>-2</v>
      </c>
      <c r="C720" s="15">
        <v>-8192</v>
      </c>
      <c r="D720" s="15">
        <f t="shared" si="436"/>
        <v>-1</v>
      </c>
      <c r="E720" s="15">
        <f t="shared" si="437"/>
        <v>0</v>
      </c>
      <c r="F720" s="15">
        <f t="shared" si="438"/>
        <v>-1</v>
      </c>
      <c r="G720" s="15">
        <v>899</v>
      </c>
      <c r="H720" s="15">
        <v>900</v>
      </c>
      <c r="I720" s="15">
        <v>486</v>
      </c>
      <c r="J720" s="15">
        <v>8</v>
      </c>
      <c r="K720" s="15"/>
      <c r="L720" s="15">
        <v>1365</v>
      </c>
      <c r="M720" s="15">
        <f t="shared" si="439"/>
        <v>0.333251953125</v>
      </c>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row>
    <row r="721" spans="1:61">
      <c r="A721" s="15">
        <v>718</v>
      </c>
      <c r="B721" s="15">
        <v>-2</v>
      </c>
      <c r="C721" s="15">
        <v>-8192</v>
      </c>
      <c r="D721" s="15">
        <f t="shared" si="436"/>
        <v>-1</v>
      </c>
      <c r="E721" s="15">
        <f t="shared" si="437"/>
        <v>0</v>
      </c>
      <c r="F721" s="15">
        <f t="shared" si="438"/>
        <v>-1</v>
      </c>
      <c r="G721" s="15">
        <v>901</v>
      </c>
      <c r="H721" s="15">
        <v>902</v>
      </c>
      <c r="I721" s="15">
        <v>486</v>
      </c>
      <c r="J721" s="15">
        <v>8</v>
      </c>
      <c r="K721" s="15"/>
      <c r="L721" s="15">
        <v>1365</v>
      </c>
      <c r="M721" s="15">
        <f t="shared" si="439"/>
        <v>0.333251953125</v>
      </c>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row>
    <row r="722" spans="1:61">
      <c r="A722" s="15">
        <v>719</v>
      </c>
      <c r="B722" s="15">
        <v>-2</v>
      </c>
      <c r="C722" s="15">
        <v>-8192</v>
      </c>
      <c r="D722" s="15">
        <f t="shared" si="436"/>
        <v>-1</v>
      </c>
      <c r="E722" s="15">
        <f t="shared" si="437"/>
        <v>0</v>
      </c>
      <c r="F722" s="15">
        <f t="shared" si="438"/>
        <v>-1</v>
      </c>
      <c r="G722" s="15">
        <v>903</v>
      </c>
      <c r="H722" s="15">
        <v>904</v>
      </c>
      <c r="I722" s="15">
        <v>487</v>
      </c>
      <c r="J722" s="15">
        <v>8</v>
      </c>
      <c r="K722" s="15"/>
      <c r="L722" s="15">
        <v>1365</v>
      </c>
      <c r="M722" s="15">
        <f t="shared" si="439"/>
        <v>0.333251953125</v>
      </c>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row>
    <row r="723" spans="1:61">
      <c r="A723" s="15">
        <v>720</v>
      </c>
      <c r="B723" s="15">
        <v>-2</v>
      </c>
      <c r="C723" s="15">
        <v>-8192</v>
      </c>
      <c r="D723" s="15">
        <f t="shared" si="436"/>
        <v>-1</v>
      </c>
      <c r="E723" s="15">
        <f t="shared" si="437"/>
        <v>0</v>
      </c>
      <c r="F723" s="15">
        <f t="shared" si="438"/>
        <v>-1</v>
      </c>
      <c r="G723" s="15">
        <v>905</v>
      </c>
      <c r="H723" s="15">
        <v>906</v>
      </c>
      <c r="I723" s="15">
        <v>487</v>
      </c>
      <c r="J723" s="15">
        <v>8</v>
      </c>
      <c r="K723" s="15"/>
      <c r="L723" s="15">
        <v>1365</v>
      </c>
      <c r="M723" s="15">
        <f t="shared" si="439"/>
        <v>0.333251953125</v>
      </c>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row>
    <row r="724" spans="1:61">
      <c r="A724" s="15">
        <v>721</v>
      </c>
      <c r="B724" s="15">
        <v>-2</v>
      </c>
      <c r="C724" s="15">
        <v>-8192</v>
      </c>
      <c r="D724" s="15">
        <f t="shared" si="436"/>
        <v>-1</v>
      </c>
      <c r="E724" s="15">
        <f t="shared" si="437"/>
        <v>0</v>
      </c>
      <c r="F724" s="15">
        <f t="shared" si="438"/>
        <v>-1</v>
      </c>
      <c r="G724" s="15">
        <v>907</v>
      </c>
      <c r="H724" s="15">
        <v>908</v>
      </c>
      <c r="I724" s="15">
        <v>488</v>
      </c>
      <c r="J724" s="15">
        <v>8</v>
      </c>
      <c r="K724" s="15"/>
      <c r="L724" s="15">
        <v>1365</v>
      </c>
      <c r="M724" s="15">
        <f t="shared" si="439"/>
        <v>0.333251953125</v>
      </c>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row>
    <row r="725" spans="1:61">
      <c r="A725" s="15">
        <v>722</v>
      </c>
      <c r="B725" s="15">
        <v>-2</v>
      </c>
      <c r="C725" s="15">
        <v>-8192</v>
      </c>
      <c r="D725" s="15">
        <f t="shared" si="436"/>
        <v>-1</v>
      </c>
      <c r="E725" s="15">
        <f t="shared" si="437"/>
        <v>0</v>
      </c>
      <c r="F725" s="15">
        <f t="shared" si="438"/>
        <v>-1</v>
      </c>
      <c r="G725" s="15">
        <v>909</v>
      </c>
      <c r="H725" s="15">
        <v>910</v>
      </c>
      <c r="I725" s="15">
        <v>488</v>
      </c>
      <c r="J725" s="15">
        <v>8</v>
      </c>
      <c r="K725" s="15"/>
      <c r="L725" s="15">
        <v>1365</v>
      </c>
      <c r="M725" s="15">
        <f t="shared" si="439"/>
        <v>0.333251953125</v>
      </c>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row>
    <row r="726" spans="1:61">
      <c r="A726" s="15">
        <v>723</v>
      </c>
      <c r="B726" s="15">
        <v>-2</v>
      </c>
      <c r="C726" s="15">
        <v>-8192</v>
      </c>
      <c r="D726" s="15">
        <f t="shared" si="436"/>
        <v>-1</v>
      </c>
      <c r="E726" s="15">
        <f t="shared" si="437"/>
        <v>0</v>
      </c>
      <c r="F726" s="15">
        <f t="shared" si="438"/>
        <v>-1</v>
      </c>
      <c r="G726" s="15">
        <v>-1</v>
      </c>
      <c r="H726" s="15">
        <v>-1</v>
      </c>
      <c r="I726" s="15">
        <v>489</v>
      </c>
      <c r="J726" s="15">
        <v>9</v>
      </c>
      <c r="K726" s="15"/>
      <c r="L726" s="15">
        <v>0</v>
      </c>
      <c r="M726" s="15">
        <f t="shared" si="439"/>
        <v>0</v>
      </c>
    </row>
    <row r="727" spans="1:61">
      <c r="A727" s="15">
        <v>724</v>
      </c>
      <c r="B727" s="15">
        <v>-2</v>
      </c>
      <c r="C727" s="15">
        <v>-8192</v>
      </c>
      <c r="D727" s="15">
        <f t="shared" si="436"/>
        <v>-1</v>
      </c>
      <c r="E727" s="15">
        <f t="shared" si="437"/>
        <v>0</v>
      </c>
      <c r="F727" s="15">
        <f t="shared" si="438"/>
        <v>-1</v>
      </c>
      <c r="G727" s="15">
        <v>-1</v>
      </c>
      <c r="H727" s="15">
        <v>-1</v>
      </c>
      <c r="I727" s="15">
        <v>489</v>
      </c>
      <c r="J727" s="15">
        <v>9</v>
      </c>
      <c r="K727" s="15"/>
      <c r="L727" s="15">
        <v>0</v>
      </c>
      <c r="M727" s="15">
        <f t="shared" si="439"/>
        <v>0</v>
      </c>
    </row>
    <row r="728" spans="1:61">
      <c r="A728" s="15">
        <v>725</v>
      </c>
      <c r="B728" s="15">
        <v>-2</v>
      </c>
      <c r="C728" s="15">
        <v>-8192</v>
      </c>
      <c r="D728" s="15">
        <f t="shared" si="436"/>
        <v>-1</v>
      </c>
      <c r="E728" s="15">
        <f t="shared" si="437"/>
        <v>0</v>
      </c>
      <c r="F728" s="15">
        <f t="shared" si="438"/>
        <v>-1</v>
      </c>
      <c r="G728" s="15">
        <v>-1</v>
      </c>
      <c r="H728" s="15">
        <v>-1</v>
      </c>
      <c r="I728" s="15">
        <v>490</v>
      </c>
      <c r="J728" s="15">
        <v>9</v>
      </c>
      <c r="K728" s="15"/>
      <c r="L728" s="15">
        <v>0</v>
      </c>
      <c r="M728" s="15">
        <f t="shared" si="439"/>
        <v>0</v>
      </c>
    </row>
    <row r="729" spans="1:61">
      <c r="A729" s="15">
        <v>726</v>
      </c>
      <c r="B729" s="15">
        <v>-2</v>
      </c>
      <c r="C729" s="15">
        <v>-8192</v>
      </c>
      <c r="D729" s="15">
        <f t="shared" si="436"/>
        <v>-1</v>
      </c>
      <c r="E729" s="15">
        <f t="shared" si="437"/>
        <v>0</v>
      </c>
      <c r="F729" s="15">
        <f t="shared" si="438"/>
        <v>-1</v>
      </c>
      <c r="G729" s="15">
        <v>-1</v>
      </c>
      <c r="H729" s="15">
        <v>-1</v>
      </c>
      <c r="I729" s="15">
        <v>490</v>
      </c>
      <c r="J729" s="15">
        <v>9</v>
      </c>
      <c r="K729" s="15"/>
      <c r="L729" s="15">
        <v>0</v>
      </c>
      <c r="M729" s="15">
        <f t="shared" si="439"/>
        <v>0</v>
      </c>
    </row>
    <row r="730" spans="1:61">
      <c r="A730" s="15">
        <v>727</v>
      </c>
      <c r="B730" s="15">
        <v>-2</v>
      </c>
      <c r="C730" s="15">
        <v>-8192</v>
      </c>
      <c r="D730" s="15">
        <f t="shared" si="436"/>
        <v>-1</v>
      </c>
      <c r="E730" s="15">
        <f t="shared" si="437"/>
        <v>0</v>
      </c>
      <c r="F730" s="15">
        <f t="shared" si="438"/>
        <v>-1</v>
      </c>
      <c r="G730" s="15">
        <v>-1</v>
      </c>
      <c r="H730" s="15">
        <v>-1</v>
      </c>
      <c r="I730" s="15">
        <v>493</v>
      </c>
      <c r="J730" s="15">
        <v>9</v>
      </c>
      <c r="K730" s="15"/>
      <c r="L730" s="15">
        <v>0</v>
      </c>
      <c r="M730" s="15">
        <f t="shared" si="439"/>
        <v>0</v>
      </c>
    </row>
    <row r="731" spans="1:61">
      <c r="A731" s="15">
        <v>728</v>
      </c>
      <c r="B731" s="15">
        <v>-2</v>
      </c>
      <c r="C731" s="15">
        <v>-8192</v>
      </c>
      <c r="D731" s="15">
        <f t="shared" si="436"/>
        <v>-1</v>
      </c>
      <c r="E731" s="15">
        <f t="shared" si="437"/>
        <v>0</v>
      </c>
      <c r="F731" s="15">
        <f t="shared" si="438"/>
        <v>-1</v>
      </c>
      <c r="G731" s="15">
        <v>-1</v>
      </c>
      <c r="H731" s="15">
        <v>-1</v>
      </c>
      <c r="I731" s="15">
        <v>493</v>
      </c>
      <c r="J731" s="15">
        <v>9</v>
      </c>
      <c r="K731" s="15"/>
      <c r="L731" s="15">
        <v>0</v>
      </c>
      <c r="M731" s="15">
        <f t="shared" si="439"/>
        <v>0</v>
      </c>
    </row>
    <row r="732" spans="1:61">
      <c r="A732" s="15">
        <v>729</v>
      </c>
      <c r="B732" s="15">
        <v>-2</v>
      </c>
      <c r="C732" s="15">
        <v>-8192</v>
      </c>
      <c r="D732" s="15">
        <f t="shared" si="436"/>
        <v>-1</v>
      </c>
      <c r="E732" s="15">
        <f t="shared" si="437"/>
        <v>0</v>
      </c>
      <c r="F732" s="15">
        <f t="shared" si="438"/>
        <v>-1</v>
      </c>
      <c r="G732" s="15">
        <v>-1</v>
      </c>
      <c r="H732" s="15">
        <v>-1</v>
      </c>
      <c r="I732" s="15">
        <v>494</v>
      </c>
      <c r="J732" s="15">
        <v>9</v>
      </c>
      <c r="K732" s="15"/>
      <c r="L732" s="15">
        <v>0</v>
      </c>
      <c r="M732" s="15">
        <f t="shared" si="439"/>
        <v>0</v>
      </c>
    </row>
    <row r="733" spans="1:61">
      <c r="A733" s="15">
        <v>730</v>
      </c>
      <c r="B733" s="15">
        <v>-2</v>
      </c>
      <c r="C733" s="15">
        <v>-8192</v>
      </c>
      <c r="D733" s="15">
        <f t="shared" si="436"/>
        <v>-1</v>
      </c>
      <c r="E733" s="15">
        <f t="shared" si="437"/>
        <v>0</v>
      </c>
      <c r="F733" s="15">
        <f t="shared" si="438"/>
        <v>-1</v>
      </c>
      <c r="G733" s="15">
        <v>-1</v>
      </c>
      <c r="H733" s="15">
        <v>-1</v>
      </c>
      <c r="I733" s="15">
        <v>494</v>
      </c>
      <c r="J733" s="15">
        <v>9</v>
      </c>
      <c r="K733" s="15"/>
      <c r="L733" s="15">
        <v>0</v>
      </c>
      <c r="M733" s="15">
        <f t="shared" si="439"/>
        <v>0</v>
      </c>
    </row>
    <row r="734" spans="1:61">
      <c r="A734" s="15">
        <v>731</v>
      </c>
      <c r="B734" s="15">
        <v>-2</v>
      </c>
      <c r="C734" s="15">
        <v>-8192</v>
      </c>
      <c r="D734" s="15">
        <f t="shared" si="436"/>
        <v>-1</v>
      </c>
      <c r="E734" s="15">
        <f t="shared" si="437"/>
        <v>0</v>
      </c>
      <c r="F734" s="15">
        <f t="shared" si="438"/>
        <v>-1</v>
      </c>
      <c r="G734" s="15">
        <v>-1</v>
      </c>
      <c r="H734" s="15">
        <v>-1</v>
      </c>
      <c r="I734" s="15">
        <v>495</v>
      </c>
      <c r="J734" s="15">
        <v>9</v>
      </c>
      <c r="K734" s="15"/>
      <c r="L734" s="15">
        <v>1365</v>
      </c>
      <c r="M734" s="15">
        <f t="shared" si="439"/>
        <v>0.333251953125</v>
      </c>
    </row>
    <row r="735" spans="1:61">
      <c r="A735" s="15">
        <v>732</v>
      </c>
      <c r="B735" s="15">
        <v>-2</v>
      </c>
      <c r="C735" s="15">
        <v>-8192</v>
      </c>
      <c r="D735" s="15">
        <f t="shared" si="436"/>
        <v>-1</v>
      </c>
      <c r="E735" s="15">
        <f t="shared" si="437"/>
        <v>0</v>
      </c>
      <c r="F735" s="15">
        <f t="shared" si="438"/>
        <v>-1</v>
      </c>
      <c r="G735" s="15">
        <v>-1</v>
      </c>
      <c r="H735" s="15">
        <v>-1</v>
      </c>
      <c r="I735" s="15">
        <v>495</v>
      </c>
      <c r="J735" s="15">
        <v>9</v>
      </c>
      <c r="K735" s="15"/>
      <c r="L735" s="15">
        <v>1365</v>
      </c>
      <c r="M735" s="15">
        <f t="shared" si="439"/>
        <v>0.333251953125</v>
      </c>
    </row>
    <row r="736" spans="1:61">
      <c r="A736" s="15">
        <v>733</v>
      </c>
      <c r="B736" s="15">
        <v>-2</v>
      </c>
      <c r="C736" s="15">
        <v>-8192</v>
      </c>
      <c r="D736" s="15">
        <f t="shared" si="436"/>
        <v>-1</v>
      </c>
      <c r="E736" s="15">
        <f t="shared" si="437"/>
        <v>0</v>
      </c>
      <c r="F736" s="15">
        <f t="shared" si="438"/>
        <v>-1</v>
      </c>
      <c r="G736" s="15">
        <v>-1</v>
      </c>
      <c r="H736" s="15">
        <v>-1</v>
      </c>
      <c r="I736" s="15">
        <v>496</v>
      </c>
      <c r="J736" s="15">
        <v>9</v>
      </c>
      <c r="K736" s="15"/>
      <c r="L736" s="15">
        <v>1365</v>
      </c>
      <c r="M736" s="15">
        <f t="shared" si="439"/>
        <v>0.333251953125</v>
      </c>
    </row>
    <row r="737" spans="1:13">
      <c r="A737" s="15">
        <v>734</v>
      </c>
      <c r="B737" s="15">
        <v>-2</v>
      </c>
      <c r="C737" s="15">
        <v>-8192</v>
      </c>
      <c r="D737" s="15">
        <f t="shared" si="436"/>
        <v>-1</v>
      </c>
      <c r="E737" s="15">
        <f t="shared" si="437"/>
        <v>0</v>
      </c>
      <c r="F737" s="15">
        <f t="shared" si="438"/>
        <v>-1</v>
      </c>
      <c r="G737" s="15">
        <v>-1</v>
      </c>
      <c r="H737" s="15">
        <v>-1</v>
      </c>
      <c r="I737" s="15">
        <v>496</v>
      </c>
      <c r="J737" s="15">
        <v>9</v>
      </c>
      <c r="K737" s="15"/>
      <c r="L737" s="15">
        <v>1365</v>
      </c>
      <c r="M737" s="15">
        <f t="shared" si="439"/>
        <v>0.333251953125</v>
      </c>
    </row>
    <row r="738" spans="1:13">
      <c r="A738" s="15">
        <v>735</v>
      </c>
      <c r="B738" s="15">
        <v>-2</v>
      </c>
      <c r="C738" s="15">
        <v>-8192</v>
      </c>
      <c r="D738" s="15">
        <f t="shared" si="436"/>
        <v>-1</v>
      </c>
      <c r="E738" s="15">
        <f t="shared" si="437"/>
        <v>0</v>
      </c>
      <c r="F738" s="15">
        <f t="shared" si="438"/>
        <v>-1</v>
      </c>
      <c r="G738" s="15">
        <v>-1</v>
      </c>
      <c r="H738" s="15">
        <v>-1</v>
      </c>
      <c r="I738" s="15">
        <v>499</v>
      </c>
      <c r="J738" s="15">
        <v>9</v>
      </c>
      <c r="K738" s="15"/>
      <c r="L738" s="15">
        <v>0</v>
      </c>
      <c r="M738" s="15">
        <f t="shared" si="439"/>
        <v>0</v>
      </c>
    </row>
    <row r="739" spans="1:13">
      <c r="A739" s="15">
        <v>736</v>
      </c>
      <c r="B739" s="15">
        <v>-2</v>
      </c>
      <c r="C739" s="15">
        <v>-8192</v>
      </c>
      <c r="D739" s="15">
        <f t="shared" si="436"/>
        <v>-1</v>
      </c>
      <c r="E739" s="15">
        <f t="shared" si="437"/>
        <v>0</v>
      </c>
      <c r="F739" s="15">
        <f t="shared" si="438"/>
        <v>-1</v>
      </c>
      <c r="G739" s="15">
        <v>-1</v>
      </c>
      <c r="H739" s="15">
        <v>-1</v>
      </c>
      <c r="I739" s="15">
        <v>499</v>
      </c>
      <c r="J739" s="15">
        <v>9</v>
      </c>
      <c r="K739" s="15"/>
      <c r="L739" s="15">
        <v>0</v>
      </c>
      <c r="M739" s="15">
        <f t="shared" si="439"/>
        <v>0</v>
      </c>
    </row>
    <row r="740" spans="1:13">
      <c r="A740" s="15">
        <v>737</v>
      </c>
      <c r="B740" s="15">
        <v>-2</v>
      </c>
      <c r="C740" s="15">
        <v>-8192</v>
      </c>
      <c r="D740" s="15">
        <f t="shared" si="436"/>
        <v>-1</v>
      </c>
      <c r="E740" s="15">
        <f t="shared" si="437"/>
        <v>0</v>
      </c>
      <c r="F740" s="15">
        <f t="shared" si="438"/>
        <v>-1</v>
      </c>
      <c r="G740" s="15">
        <v>-1</v>
      </c>
      <c r="H740" s="15">
        <v>-1</v>
      </c>
      <c r="I740" s="15">
        <v>500</v>
      </c>
      <c r="J740" s="15">
        <v>9</v>
      </c>
      <c r="K740" s="15"/>
      <c r="L740" s="15">
        <v>0</v>
      </c>
      <c r="M740" s="15">
        <f t="shared" si="439"/>
        <v>0</v>
      </c>
    </row>
    <row r="741" spans="1:13">
      <c r="A741" s="15">
        <v>738</v>
      </c>
      <c r="B741" s="15">
        <v>-2</v>
      </c>
      <c r="C741" s="15">
        <v>-8192</v>
      </c>
      <c r="D741" s="15">
        <f t="shared" si="436"/>
        <v>-1</v>
      </c>
      <c r="E741" s="15">
        <f t="shared" si="437"/>
        <v>0</v>
      </c>
      <c r="F741" s="15">
        <f t="shared" si="438"/>
        <v>-1</v>
      </c>
      <c r="G741" s="15">
        <v>-1</v>
      </c>
      <c r="H741" s="15">
        <v>-1</v>
      </c>
      <c r="I741" s="15">
        <v>500</v>
      </c>
      <c r="J741" s="15">
        <v>9</v>
      </c>
      <c r="K741" s="15"/>
      <c r="L741" s="15">
        <v>0</v>
      </c>
      <c r="M741" s="15">
        <f t="shared" si="439"/>
        <v>0</v>
      </c>
    </row>
    <row r="742" spans="1:13">
      <c r="A742" s="15">
        <v>739</v>
      </c>
      <c r="B742" s="15">
        <v>-2</v>
      </c>
      <c r="C742" s="15">
        <v>-8192</v>
      </c>
      <c r="D742" s="15">
        <f t="shared" si="436"/>
        <v>-1</v>
      </c>
      <c r="E742" s="15">
        <f t="shared" si="437"/>
        <v>0</v>
      </c>
      <c r="F742" s="15">
        <f t="shared" si="438"/>
        <v>-1</v>
      </c>
      <c r="G742" s="15">
        <v>911</v>
      </c>
      <c r="H742" s="15">
        <v>912</v>
      </c>
      <c r="I742" s="15">
        <v>503</v>
      </c>
      <c r="J742" s="15">
        <v>8</v>
      </c>
      <c r="K742" s="15"/>
      <c r="L742" s="15">
        <v>546</v>
      </c>
      <c r="M742" s="15">
        <f t="shared" si="439"/>
        <v>0.13330078125</v>
      </c>
    </row>
    <row r="743" spans="1:13">
      <c r="A743" s="15">
        <v>740</v>
      </c>
      <c r="B743" s="15">
        <v>-2</v>
      </c>
      <c r="C743" s="15">
        <v>-8192</v>
      </c>
      <c r="D743" s="15">
        <f t="shared" si="436"/>
        <v>-1</v>
      </c>
      <c r="E743" s="15">
        <f t="shared" si="437"/>
        <v>0</v>
      </c>
      <c r="F743" s="15">
        <f t="shared" si="438"/>
        <v>-1</v>
      </c>
      <c r="G743" s="15">
        <v>913</v>
      </c>
      <c r="H743" s="15">
        <v>914</v>
      </c>
      <c r="I743" s="15">
        <v>503</v>
      </c>
      <c r="J743" s="15">
        <v>8</v>
      </c>
      <c r="K743" s="15"/>
      <c r="L743" s="15">
        <v>546</v>
      </c>
      <c r="M743" s="15">
        <f t="shared" si="439"/>
        <v>0.13330078125</v>
      </c>
    </row>
    <row r="744" spans="1:13">
      <c r="A744" s="15">
        <v>741</v>
      </c>
      <c r="B744" s="15">
        <v>-2</v>
      </c>
      <c r="C744" s="15">
        <v>-8192</v>
      </c>
      <c r="D744" s="15">
        <f t="shared" si="436"/>
        <v>-1</v>
      </c>
      <c r="E744" s="15">
        <f t="shared" si="437"/>
        <v>0</v>
      </c>
      <c r="F744" s="15">
        <f t="shared" si="438"/>
        <v>-1</v>
      </c>
      <c r="G744" s="15">
        <v>915</v>
      </c>
      <c r="H744" s="15">
        <v>916</v>
      </c>
      <c r="I744" s="15">
        <v>504</v>
      </c>
      <c r="J744" s="15">
        <v>8</v>
      </c>
      <c r="K744" s="15"/>
      <c r="L744" s="15">
        <v>546</v>
      </c>
      <c r="M744" s="15">
        <f t="shared" si="439"/>
        <v>0.13330078125</v>
      </c>
    </row>
    <row r="745" spans="1:13">
      <c r="A745" s="15">
        <v>742</v>
      </c>
      <c r="B745" s="15">
        <v>-2</v>
      </c>
      <c r="C745" s="15">
        <v>-8192</v>
      </c>
      <c r="D745" s="15">
        <f t="shared" si="436"/>
        <v>-1</v>
      </c>
      <c r="E745" s="15">
        <f t="shared" si="437"/>
        <v>0</v>
      </c>
      <c r="F745" s="15">
        <f t="shared" si="438"/>
        <v>-1</v>
      </c>
      <c r="G745" s="15">
        <v>917</v>
      </c>
      <c r="H745" s="15">
        <v>918</v>
      </c>
      <c r="I745" s="15">
        <v>504</v>
      </c>
      <c r="J745" s="15">
        <v>8</v>
      </c>
      <c r="K745" s="15"/>
      <c r="L745" s="15">
        <v>546</v>
      </c>
      <c r="M745" s="15">
        <f t="shared" si="439"/>
        <v>0.13330078125</v>
      </c>
    </row>
    <row r="746" spans="1:13">
      <c r="A746" s="15">
        <v>743</v>
      </c>
      <c r="B746" s="15">
        <v>-2</v>
      </c>
      <c r="C746" s="15">
        <v>-8192</v>
      </c>
      <c r="D746" s="15">
        <f t="shared" si="436"/>
        <v>-1</v>
      </c>
      <c r="E746" s="15">
        <f t="shared" si="437"/>
        <v>0</v>
      </c>
      <c r="F746" s="15">
        <f t="shared" si="438"/>
        <v>-1</v>
      </c>
      <c r="G746" s="15">
        <v>-1</v>
      </c>
      <c r="H746" s="15">
        <v>-1</v>
      </c>
      <c r="I746" s="15">
        <v>507</v>
      </c>
      <c r="J746" s="15">
        <v>9</v>
      </c>
      <c r="K746" s="15"/>
      <c r="L746" s="15">
        <v>0</v>
      </c>
      <c r="M746" s="15">
        <f t="shared" si="439"/>
        <v>0</v>
      </c>
    </row>
    <row r="747" spans="1:13">
      <c r="A747" s="15">
        <v>744</v>
      </c>
      <c r="B747" s="15">
        <v>-2</v>
      </c>
      <c r="C747" s="15">
        <v>-8192</v>
      </c>
      <c r="D747" s="15">
        <f t="shared" si="436"/>
        <v>-1</v>
      </c>
      <c r="E747" s="15">
        <f t="shared" si="437"/>
        <v>0</v>
      </c>
      <c r="F747" s="15">
        <f t="shared" si="438"/>
        <v>-1</v>
      </c>
      <c r="G747" s="15">
        <v>-1</v>
      </c>
      <c r="H747" s="15">
        <v>-1</v>
      </c>
      <c r="I747" s="15">
        <v>507</v>
      </c>
      <c r="J747" s="15">
        <v>9</v>
      </c>
      <c r="K747" s="15"/>
      <c r="L747" s="15">
        <v>0</v>
      </c>
      <c r="M747" s="15">
        <f t="shared" si="439"/>
        <v>0</v>
      </c>
    </row>
    <row r="748" spans="1:13">
      <c r="A748" s="15">
        <v>745</v>
      </c>
      <c r="B748" s="15">
        <v>-2</v>
      </c>
      <c r="C748" s="15">
        <v>-8192</v>
      </c>
      <c r="D748" s="15">
        <f t="shared" si="436"/>
        <v>-1</v>
      </c>
      <c r="E748" s="15">
        <f t="shared" si="437"/>
        <v>0</v>
      </c>
      <c r="F748" s="15">
        <f t="shared" si="438"/>
        <v>-1</v>
      </c>
      <c r="G748" s="15">
        <v>-1</v>
      </c>
      <c r="H748" s="15">
        <v>-1</v>
      </c>
      <c r="I748" s="15">
        <v>508</v>
      </c>
      <c r="J748" s="15">
        <v>9</v>
      </c>
      <c r="K748" s="15"/>
      <c r="L748" s="15">
        <v>0</v>
      </c>
      <c r="M748" s="15">
        <f t="shared" si="439"/>
        <v>0</v>
      </c>
    </row>
    <row r="749" spans="1:13">
      <c r="A749" s="15">
        <v>746</v>
      </c>
      <c r="B749" s="15">
        <v>-2</v>
      </c>
      <c r="C749" s="15">
        <v>-8192</v>
      </c>
      <c r="D749" s="15">
        <f t="shared" si="436"/>
        <v>-1</v>
      </c>
      <c r="E749" s="15">
        <f t="shared" si="437"/>
        <v>0</v>
      </c>
      <c r="F749" s="15">
        <f t="shared" si="438"/>
        <v>-1</v>
      </c>
      <c r="G749" s="15">
        <v>-1</v>
      </c>
      <c r="H749" s="15">
        <v>-1</v>
      </c>
      <c r="I749" s="15">
        <v>508</v>
      </c>
      <c r="J749" s="15">
        <v>9</v>
      </c>
      <c r="K749" s="15"/>
      <c r="L749" s="15">
        <v>0</v>
      </c>
      <c r="M749" s="15">
        <f t="shared" si="439"/>
        <v>0</v>
      </c>
    </row>
    <row r="750" spans="1:13">
      <c r="A750" s="15">
        <v>747</v>
      </c>
      <c r="B750" s="15">
        <v>-2</v>
      </c>
      <c r="C750" s="15">
        <v>-8192</v>
      </c>
      <c r="D750" s="15">
        <f t="shared" si="436"/>
        <v>-1</v>
      </c>
      <c r="E750" s="15">
        <f t="shared" si="437"/>
        <v>0</v>
      </c>
      <c r="F750" s="15">
        <f t="shared" si="438"/>
        <v>-1</v>
      </c>
      <c r="G750" s="15">
        <v>-1</v>
      </c>
      <c r="H750" s="15">
        <v>-1</v>
      </c>
      <c r="I750" s="15">
        <v>515</v>
      </c>
      <c r="J750" s="15">
        <v>9</v>
      </c>
      <c r="K750" s="15"/>
      <c r="L750" s="15">
        <v>1365</v>
      </c>
      <c r="M750" s="15">
        <f t="shared" si="439"/>
        <v>0.333251953125</v>
      </c>
    </row>
    <row r="751" spans="1:13">
      <c r="A751" s="15">
        <v>748</v>
      </c>
      <c r="B751" s="15">
        <v>-2</v>
      </c>
      <c r="C751" s="15">
        <v>-8192</v>
      </c>
      <c r="D751" s="15">
        <f t="shared" si="436"/>
        <v>-1</v>
      </c>
      <c r="E751" s="15">
        <f t="shared" si="437"/>
        <v>0</v>
      </c>
      <c r="F751" s="15">
        <f t="shared" si="438"/>
        <v>-1</v>
      </c>
      <c r="G751" s="15">
        <v>-1</v>
      </c>
      <c r="H751" s="15">
        <v>-1</v>
      </c>
      <c r="I751" s="15">
        <v>515</v>
      </c>
      <c r="J751" s="15">
        <v>9</v>
      </c>
      <c r="K751" s="15"/>
      <c r="L751" s="15">
        <v>1365</v>
      </c>
      <c r="M751" s="15">
        <f t="shared" si="439"/>
        <v>0.333251953125</v>
      </c>
    </row>
    <row r="752" spans="1:13">
      <c r="A752" s="15">
        <v>749</v>
      </c>
      <c r="B752" s="15">
        <v>-2</v>
      </c>
      <c r="C752" s="15">
        <v>-8192</v>
      </c>
      <c r="D752" s="15">
        <f t="shared" si="436"/>
        <v>-1</v>
      </c>
      <c r="E752" s="15">
        <f t="shared" si="437"/>
        <v>0</v>
      </c>
      <c r="F752" s="15">
        <f t="shared" si="438"/>
        <v>-1</v>
      </c>
      <c r="G752" s="15">
        <v>-1</v>
      </c>
      <c r="H752" s="15">
        <v>-1</v>
      </c>
      <c r="I752" s="15">
        <v>516</v>
      </c>
      <c r="J752" s="15">
        <v>9</v>
      </c>
      <c r="K752" s="15"/>
      <c r="L752" s="15">
        <v>1365</v>
      </c>
      <c r="M752" s="15">
        <f t="shared" si="439"/>
        <v>0.333251953125</v>
      </c>
    </row>
    <row r="753" spans="1:13">
      <c r="A753" s="15">
        <v>750</v>
      </c>
      <c r="B753" s="15">
        <v>-2</v>
      </c>
      <c r="C753" s="15">
        <v>-8192</v>
      </c>
      <c r="D753" s="15">
        <f t="shared" si="436"/>
        <v>-1</v>
      </c>
      <c r="E753" s="15">
        <f t="shared" si="437"/>
        <v>0</v>
      </c>
      <c r="F753" s="15">
        <f t="shared" si="438"/>
        <v>-1</v>
      </c>
      <c r="G753" s="15">
        <v>-1</v>
      </c>
      <c r="H753" s="15">
        <v>-1</v>
      </c>
      <c r="I753" s="15">
        <v>516</v>
      </c>
      <c r="J753" s="15">
        <v>9</v>
      </c>
      <c r="K753" s="15"/>
      <c r="L753" s="15">
        <v>1365</v>
      </c>
      <c r="M753" s="15">
        <f t="shared" si="439"/>
        <v>0.333251953125</v>
      </c>
    </row>
    <row r="754" spans="1:13">
      <c r="A754" s="15">
        <v>751</v>
      </c>
      <c r="B754" s="15">
        <v>-2</v>
      </c>
      <c r="C754" s="15">
        <v>-8192</v>
      </c>
      <c r="D754" s="15">
        <f t="shared" si="436"/>
        <v>-1</v>
      </c>
      <c r="E754" s="15">
        <f t="shared" si="437"/>
        <v>0</v>
      </c>
      <c r="F754" s="15">
        <f t="shared" si="438"/>
        <v>-1</v>
      </c>
      <c r="G754" s="15">
        <v>919</v>
      </c>
      <c r="H754" s="15">
        <v>920</v>
      </c>
      <c r="I754" s="15">
        <v>529</v>
      </c>
      <c r="J754" s="15">
        <v>8</v>
      </c>
      <c r="K754" s="15"/>
      <c r="L754" s="15">
        <v>0</v>
      </c>
      <c r="M754" s="15">
        <f t="shared" si="439"/>
        <v>0</v>
      </c>
    </row>
    <row r="755" spans="1:13">
      <c r="A755" s="15">
        <v>752</v>
      </c>
      <c r="B755" s="15">
        <v>-2</v>
      </c>
      <c r="C755" s="15">
        <v>-8192</v>
      </c>
      <c r="D755" s="15">
        <f t="shared" si="436"/>
        <v>-1</v>
      </c>
      <c r="E755" s="15">
        <f t="shared" si="437"/>
        <v>0</v>
      </c>
      <c r="F755" s="15">
        <f t="shared" si="438"/>
        <v>-1</v>
      </c>
      <c r="G755" s="15">
        <v>921</v>
      </c>
      <c r="H755" s="15">
        <v>922</v>
      </c>
      <c r="I755" s="15">
        <v>529</v>
      </c>
      <c r="J755" s="15">
        <v>8</v>
      </c>
      <c r="K755" s="15"/>
      <c r="L755" s="15">
        <v>0</v>
      </c>
      <c r="M755" s="15">
        <f t="shared" si="439"/>
        <v>0</v>
      </c>
    </row>
    <row r="756" spans="1:13">
      <c r="A756" s="15">
        <v>753</v>
      </c>
      <c r="B756" s="15">
        <v>-2</v>
      </c>
      <c r="C756" s="15">
        <v>-8192</v>
      </c>
      <c r="D756" s="15">
        <f t="shared" si="436"/>
        <v>-1</v>
      </c>
      <c r="E756" s="15">
        <f t="shared" si="437"/>
        <v>0</v>
      </c>
      <c r="F756" s="15">
        <f t="shared" si="438"/>
        <v>-1</v>
      </c>
      <c r="G756" s="15">
        <v>923</v>
      </c>
      <c r="H756" s="15">
        <v>924</v>
      </c>
      <c r="I756" s="15">
        <v>530</v>
      </c>
      <c r="J756" s="15">
        <v>8</v>
      </c>
      <c r="K756" s="15"/>
      <c r="L756" s="15">
        <v>0</v>
      </c>
      <c r="M756" s="15">
        <f t="shared" si="439"/>
        <v>0</v>
      </c>
    </row>
    <row r="757" spans="1:13">
      <c r="A757" s="15">
        <v>754</v>
      </c>
      <c r="B757" s="15">
        <v>-2</v>
      </c>
      <c r="C757" s="15">
        <v>-8192</v>
      </c>
      <c r="D757" s="15">
        <f t="shared" si="436"/>
        <v>-1</v>
      </c>
      <c r="E757" s="15">
        <f t="shared" si="437"/>
        <v>0</v>
      </c>
      <c r="F757" s="15">
        <f t="shared" si="438"/>
        <v>-1</v>
      </c>
      <c r="G757" s="15">
        <v>925</v>
      </c>
      <c r="H757" s="15">
        <v>926</v>
      </c>
      <c r="I757" s="15">
        <v>530</v>
      </c>
      <c r="J757" s="15">
        <v>8</v>
      </c>
      <c r="K757" s="15"/>
      <c r="L757" s="15">
        <v>0</v>
      </c>
      <c r="M757" s="15">
        <f t="shared" si="439"/>
        <v>0</v>
      </c>
    </row>
    <row r="758" spans="1:13">
      <c r="A758" s="15">
        <v>755</v>
      </c>
      <c r="B758" s="15">
        <v>-2</v>
      </c>
      <c r="C758" s="15">
        <v>-8192</v>
      </c>
      <c r="D758" s="15">
        <f t="shared" si="436"/>
        <v>-1</v>
      </c>
      <c r="E758" s="15">
        <f t="shared" si="437"/>
        <v>0</v>
      </c>
      <c r="F758" s="15">
        <f t="shared" si="438"/>
        <v>-1</v>
      </c>
      <c r="G758" s="15">
        <v>927</v>
      </c>
      <c r="H758" s="15">
        <v>928</v>
      </c>
      <c r="I758" s="15">
        <v>535</v>
      </c>
      <c r="J758" s="15">
        <v>8</v>
      </c>
      <c r="K758" s="15"/>
      <c r="L758" s="15">
        <v>0</v>
      </c>
      <c r="M758" s="15">
        <f t="shared" si="439"/>
        <v>0</v>
      </c>
    </row>
    <row r="759" spans="1:13">
      <c r="A759" s="15">
        <v>756</v>
      </c>
      <c r="B759" s="15">
        <v>-2</v>
      </c>
      <c r="C759" s="15">
        <v>-8192</v>
      </c>
      <c r="D759" s="15">
        <f t="shared" si="436"/>
        <v>-1</v>
      </c>
      <c r="E759" s="15">
        <f t="shared" si="437"/>
        <v>0</v>
      </c>
      <c r="F759" s="15">
        <f t="shared" si="438"/>
        <v>-1</v>
      </c>
      <c r="G759" s="15">
        <v>929</v>
      </c>
      <c r="H759" s="15">
        <v>930</v>
      </c>
      <c r="I759" s="15">
        <v>535</v>
      </c>
      <c r="J759" s="15">
        <v>8</v>
      </c>
      <c r="K759" s="15"/>
      <c r="L759" s="15">
        <v>0</v>
      </c>
      <c r="M759" s="15">
        <f t="shared" si="439"/>
        <v>0</v>
      </c>
    </row>
    <row r="760" spans="1:13">
      <c r="A760" s="15">
        <v>757</v>
      </c>
      <c r="B760" s="15">
        <v>-2</v>
      </c>
      <c r="C760" s="15">
        <v>-8192</v>
      </c>
      <c r="D760" s="15">
        <f t="shared" si="436"/>
        <v>-1</v>
      </c>
      <c r="E760" s="15">
        <f t="shared" si="437"/>
        <v>0</v>
      </c>
      <c r="F760" s="15">
        <f t="shared" si="438"/>
        <v>-1</v>
      </c>
      <c r="G760" s="15">
        <v>931</v>
      </c>
      <c r="H760" s="15">
        <v>932</v>
      </c>
      <c r="I760" s="15">
        <v>536</v>
      </c>
      <c r="J760" s="15">
        <v>8</v>
      </c>
      <c r="K760" s="15"/>
      <c r="L760" s="15">
        <v>0</v>
      </c>
      <c r="M760" s="15">
        <f t="shared" si="439"/>
        <v>0</v>
      </c>
    </row>
    <row r="761" spans="1:13">
      <c r="A761" s="15">
        <v>758</v>
      </c>
      <c r="B761" s="15">
        <v>-2</v>
      </c>
      <c r="C761" s="15">
        <v>-8192</v>
      </c>
      <c r="D761" s="15">
        <f t="shared" si="436"/>
        <v>-1</v>
      </c>
      <c r="E761" s="15">
        <f t="shared" si="437"/>
        <v>0</v>
      </c>
      <c r="F761" s="15">
        <f t="shared" si="438"/>
        <v>-1</v>
      </c>
      <c r="G761" s="15">
        <v>933</v>
      </c>
      <c r="H761" s="15">
        <v>934</v>
      </c>
      <c r="I761" s="15">
        <v>536</v>
      </c>
      <c r="J761" s="15">
        <v>8</v>
      </c>
      <c r="K761" s="15"/>
      <c r="L761" s="15">
        <v>0</v>
      </c>
      <c r="M761" s="15">
        <f t="shared" si="439"/>
        <v>0</v>
      </c>
    </row>
    <row r="762" spans="1:13">
      <c r="A762" s="15">
        <v>759</v>
      </c>
      <c r="B762" s="15">
        <v>-2</v>
      </c>
      <c r="C762" s="15">
        <v>-8192</v>
      </c>
      <c r="D762" s="15">
        <f t="shared" si="436"/>
        <v>-1</v>
      </c>
      <c r="E762" s="15">
        <f t="shared" si="437"/>
        <v>0</v>
      </c>
      <c r="F762" s="15">
        <f t="shared" si="438"/>
        <v>-1</v>
      </c>
      <c r="G762" s="15">
        <v>-1</v>
      </c>
      <c r="H762" s="15">
        <v>-1</v>
      </c>
      <c r="I762" s="15">
        <v>541</v>
      </c>
      <c r="J762" s="15">
        <v>9</v>
      </c>
      <c r="K762" s="15"/>
      <c r="L762" s="15">
        <v>1365</v>
      </c>
      <c r="M762" s="15">
        <f t="shared" si="439"/>
        <v>0.333251953125</v>
      </c>
    </row>
    <row r="763" spans="1:13">
      <c r="A763" s="15">
        <v>760</v>
      </c>
      <c r="B763" s="15">
        <v>-2</v>
      </c>
      <c r="C763" s="15">
        <v>-8192</v>
      </c>
      <c r="D763" s="15">
        <f t="shared" si="436"/>
        <v>-1</v>
      </c>
      <c r="E763" s="15">
        <f t="shared" si="437"/>
        <v>0</v>
      </c>
      <c r="F763" s="15">
        <f t="shared" si="438"/>
        <v>-1</v>
      </c>
      <c r="G763" s="15">
        <v>-1</v>
      </c>
      <c r="H763" s="15">
        <v>-1</v>
      </c>
      <c r="I763" s="15">
        <v>541</v>
      </c>
      <c r="J763" s="15">
        <v>9</v>
      </c>
      <c r="K763" s="15"/>
      <c r="L763" s="15">
        <v>1365</v>
      </c>
      <c r="M763" s="15">
        <f t="shared" si="439"/>
        <v>0.333251953125</v>
      </c>
    </row>
    <row r="764" spans="1:13">
      <c r="A764" s="15">
        <v>761</v>
      </c>
      <c r="B764" s="15">
        <v>-2</v>
      </c>
      <c r="C764" s="15">
        <v>-8192</v>
      </c>
      <c r="D764" s="15">
        <f t="shared" si="436"/>
        <v>-1</v>
      </c>
      <c r="E764" s="15">
        <f t="shared" si="437"/>
        <v>0</v>
      </c>
      <c r="F764" s="15">
        <f t="shared" si="438"/>
        <v>-1</v>
      </c>
      <c r="G764" s="15">
        <v>-1</v>
      </c>
      <c r="H764" s="15">
        <v>-1</v>
      </c>
      <c r="I764" s="15">
        <v>542</v>
      </c>
      <c r="J764" s="15">
        <v>9</v>
      </c>
      <c r="K764" s="15"/>
      <c r="L764" s="15">
        <v>1365</v>
      </c>
      <c r="M764" s="15">
        <f t="shared" si="439"/>
        <v>0.333251953125</v>
      </c>
    </row>
    <row r="765" spans="1:13">
      <c r="A765" s="15">
        <v>762</v>
      </c>
      <c r="B765" s="15">
        <v>-2</v>
      </c>
      <c r="C765" s="15">
        <v>-8192</v>
      </c>
      <c r="D765" s="15">
        <f t="shared" si="436"/>
        <v>-1</v>
      </c>
      <c r="E765" s="15">
        <f t="shared" si="437"/>
        <v>0</v>
      </c>
      <c r="F765" s="15">
        <f t="shared" si="438"/>
        <v>-1</v>
      </c>
      <c r="G765" s="15">
        <v>-1</v>
      </c>
      <c r="H765" s="15">
        <v>-1</v>
      </c>
      <c r="I765" s="15">
        <v>542</v>
      </c>
      <c r="J765" s="15">
        <v>9</v>
      </c>
      <c r="K765" s="15"/>
      <c r="L765" s="15">
        <v>1365</v>
      </c>
      <c r="M765" s="15">
        <f t="shared" si="439"/>
        <v>0.333251953125</v>
      </c>
    </row>
    <row r="766" spans="1:13">
      <c r="A766" s="15">
        <v>763</v>
      </c>
      <c r="B766" s="15">
        <v>-2</v>
      </c>
      <c r="C766" s="15">
        <v>-8192</v>
      </c>
      <c r="D766" s="15">
        <f t="shared" si="436"/>
        <v>-1</v>
      </c>
      <c r="E766" s="15">
        <f t="shared" si="437"/>
        <v>0</v>
      </c>
      <c r="F766" s="15">
        <f t="shared" si="438"/>
        <v>-1</v>
      </c>
      <c r="G766" s="15">
        <v>-1</v>
      </c>
      <c r="H766" s="15">
        <v>-1</v>
      </c>
      <c r="I766" s="15">
        <v>549</v>
      </c>
      <c r="J766" s="15">
        <v>9</v>
      </c>
      <c r="K766" s="15"/>
      <c r="L766" s="15">
        <v>0</v>
      </c>
      <c r="M766" s="15">
        <f t="shared" si="439"/>
        <v>0</v>
      </c>
    </row>
    <row r="767" spans="1:13">
      <c r="A767" s="15">
        <v>764</v>
      </c>
      <c r="B767" s="15">
        <v>-2</v>
      </c>
      <c r="C767" s="15">
        <v>-8192</v>
      </c>
      <c r="D767" s="15">
        <f t="shared" si="436"/>
        <v>-1</v>
      </c>
      <c r="E767" s="15">
        <f t="shared" si="437"/>
        <v>0</v>
      </c>
      <c r="F767" s="15">
        <f t="shared" si="438"/>
        <v>-1</v>
      </c>
      <c r="G767" s="15">
        <v>-1</v>
      </c>
      <c r="H767" s="15">
        <v>-1</v>
      </c>
      <c r="I767" s="15">
        <v>549</v>
      </c>
      <c r="J767" s="15">
        <v>9</v>
      </c>
      <c r="K767" s="15"/>
      <c r="L767" s="15">
        <v>0</v>
      </c>
      <c r="M767" s="15">
        <f t="shared" si="439"/>
        <v>0</v>
      </c>
    </row>
    <row r="768" spans="1:13">
      <c r="A768" s="15">
        <v>765</v>
      </c>
      <c r="B768" s="15">
        <v>-2</v>
      </c>
      <c r="C768" s="15">
        <v>-8192</v>
      </c>
      <c r="D768" s="15">
        <f t="shared" si="436"/>
        <v>-1</v>
      </c>
      <c r="E768" s="15">
        <f t="shared" si="437"/>
        <v>0</v>
      </c>
      <c r="F768" s="15">
        <f t="shared" si="438"/>
        <v>-1</v>
      </c>
      <c r="G768" s="15">
        <v>-1</v>
      </c>
      <c r="H768" s="15">
        <v>-1</v>
      </c>
      <c r="I768" s="15">
        <v>550</v>
      </c>
      <c r="J768" s="15">
        <v>9</v>
      </c>
      <c r="K768" s="15"/>
      <c r="L768" s="15">
        <v>0</v>
      </c>
      <c r="M768" s="15">
        <f t="shared" si="439"/>
        <v>0</v>
      </c>
    </row>
    <row r="769" spans="1:13">
      <c r="A769" s="15">
        <v>766</v>
      </c>
      <c r="B769" s="15">
        <v>-2</v>
      </c>
      <c r="C769" s="15">
        <v>-8192</v>
      </c>
      <c r="D769" s="15">
        <f t="shared" si="436"/>
        <v>-1</v>
      </c>
      <c r="E769" s="15">
        <f t="shared" si="437"/>
        <v>0</v>
      </c>
      <c r="F769" s="15">
        <f t="shared" si="438"/>
        <v>-1</v>
      </c>
      <c r="G769" s="15">
        <v>-1</v>
      </c>
      <c r="H769" s="15">
        <v>-1</v>
      </c>
      <c r="I769" s="15">
        <v>550</v>
      </c>
      <c r="J769" s="15">
        <v>9</v>
      </c>
      <c r="K769" s="15"/>
      <c r="L769" s="15">
        <v>0</v>
      </c>
      <c r="M769" s="15">
        <f t="shared" si="439"/>
        <v>0</v>
      </c>
    </row>
    <row r="770" spans="1:13">
      <c r="A770" s="15">
        <v>767</v>
      </c>
      <c r="B770" s="15">
        <v>-2</v>
      </c>
      <c r="C770" s="15">
        <v>-8192</v>
      </c>
      <c r="D770" s="15">
        <f t="shared" si="436"/>
        <v>-1</v>
      </c>
      <c r="E770" s="15">
        <f t="shared" si="437"/>
        <v>0</v>
      </c>
      <c r="F770" s="15">
        <f t="shared" si="438"/>
        <v>-1</v>
      </c>
      <c r="G770" s="15">
        <v>-1</v>
      </c>
      <c r="H770" s="15">
        <v>-1</v>
      </c>
      <c r="I770" s="15">
        <v>559</v>
      </c>
      <c r="J770" s="15">
        <v>9</v>
      </c>
      <c r="K770" s="15"/>
      <c r="L770" s="15">
        <v>1365</v>
      </c>
      <c r="M770" s="15">
        <f t="shared" si="439"/>
        <v>0.333251953125</v>
      </c>
    </row>
    <row r="771" spans="1:13">
      <c r="A771" s="15">
        <v>768</v>
      </c>
      <c r="B771" s="15">
        <v>-2</v>
      </c>
      <c r="C771" s="15">
        <v>-8192</v>
      </c>
      <c r="D771" s="15">
        <f t="shared" si="436"/>
        <v>-1</v>
      </c>
      <c r="E771" s="15">
        <f t="shared" si="437"/>
        <v>0</v>
      </c>
      <c r="F771" s="15">
        <f t="shared" si="438"/>
        <v>-1</v>
      </c>
      <c r="G771" s="15">
        <v>-1</v>
      </c>
      <c r="H771" s="15">
        <v>-1</v>
      </c>
      <c r="I771" s="15">
        <v>559</v>
      </c>
      <c r="J771" s="15">
        <v>9</v>
      </c>
      <c r="K771" s="15"/>
      <c r="L771" s="15">
        <v>1365</v>
      </c>
      <c r="M771" s="15">
        <f t="shared" si="439"/>
        <v>0.333251953125</v>
      </c>
    </row>
    <row r="772" spans="1:13">
      <c r="A772" s="15">
        <v>769</v>
      </c>
      <c r="B772" s="15">
        <v>-2</v>
      </c>
      <c r="C772" s="15">
        <v>-8192</v>
      </c>
      <c r="D772" s="15">
        <f t="shared" ref="D772:D835" si="440">IF(C772&lt;&gt;-8192,INT(C772/2^12),-1)</f>
        <v>-1</v>
      </c>
      <c r="E772" s="15">
        <f t="shared" ref="E772:E835" si="441">IF(C772 &lt;&gt; -8192, MOD(C772, 2^12), 0)</f>
        <v>0</v>
      </c>
      <c r="F772" s="15">
        <f t="shared" ref="F772:F835" si="442">D772+(E772/2^12)</f>
        <v>-1</v>
      </c>
      <c r="G772" s="15">
        <v>-1</v>
      </c>
      <c r="H772" s="15">
        <v>-1</v>
      </c>
      <c r="I772" s="15">
        <v>560</v>
      </c>
      <c r="J772" s="15">
        <v>9</v>
      </c>
      <c r="K772" s="15"/>
      <c r="L772" s="15">
        <v>1365</v>
      </c>
      <c r="M772" s="15">
        <f t="shared" ref="M772:M835" si="443">IF(L772 &gt;= 2^12, "Error: Wrong Probability!", L772/2^12)</f>
        <v>0.333251953125</v>
      </c>
    </row>
    <row r="773" spans="1:13">
      <c r="A773" s="15">
        <v>770</v>
      </c>
      <c r="B773" s="15">
        <v>-2</v>
      </c>
      <c r="C773" s="15">
        <v>-8192</v>
      </c>
      <c r="D773" s="15">
        <f t="shared" si="440"/>
        <v>-1</v>
      </c>
      <c r="E773" s="15">
        <f t="shared" si="441"/>
        <v>0</v>
      </c>
      <c r="F773" s="15">
        <f t="shared" si="442"/>
        <v>-1</v>
      </c>
      <c r="G773" s="15">
        <v>-1</v>
      </c>
      <c r="H773" s="15">
        <v>-1</v>
      </c>
      <c r="I773" s="15">
        <v>560</v>
      </c>
      <c r="J773" s="15">
        <v>9</v>
      </c>
      <c r="K773" s="15"/>
      <c r="L773" s="15">
        <v>1365</v>
      </c>
      <c r="M773" s="15">
        <f t="shared" si="443"/>
        <v>0.333251953125</v>
      </c>
    </row>
    <row r="774" spans="1:13">
      <c r="A774" s="15">
        <v>771</v>
      </c>
      <c r="B774" s="15">
        <v>-2</v>
      </c>
      <c r="C774" s="15">
        <v>-8192</v>
      </c>
      <c r="D774" s="15">
        <f t="shared" si="440"/>
        <v>-1</v>
      </c>
      <c r="E774" s="15">
        <f t="shared" si="441"/>
        <v>0</v>
      </c>
      <c r="F774" s="15">
        <f t="shared" si="442"/>
        <v>-1</v>
      </c>
      <c r="G774" s="15">
        <v>935</v>
      </c>
      <c r="H774" s="15">
        <v>936</v>
      </c>
      <c r="I774" s="15">
        <v>579</v>
      </c>
      <c r="J774" s="15">
        <v>8</v>
      </c>
      <c r="K774" s="15"/>
      <c r="L774" s="15">
        <v>1365</v>
      </c>
      <c r="M774" s="15">
        <f t="shared" si="443"/>
        <v>0.333251953125</v>
      </c>
    </row>
    <row r="775" spans="1:13">
      <c r="A775" s="15">
        <v>772</v>
      </c>
      <c r="B775" s="15">
        <v>-2</v>
      </c>
      <c r="C775" s="15">
        <v>-8192</v>
      </c>
      <c r="D775" s="15">
        <f t="shared" si="440"/>
        <v>-1</v>
      </c>
      <c r="E775" s="15">
        <f t="shared" si="441"/>
        <v>0</v>
      </c>
      <c r="F775" s="15">
        <f t="shared" si="442"/>
        <v>-1</v>
      </c>
      <c r="G775" s="15">
        <v>937</v>
      </c>
      <c r="H775" s="15">
        <v>938</v>
      </c>
      <c r="I775" s="15">
        <v>579</v>
      </c>
      <c r="J775" s="15">
        <v>8</v>
      </c>
      <c r="K775" s="15"/>
      <c r="L775" s="15">
        <v>1365</v>
      </c>
      <c r="M775" s="15">
        <f t="shared" si="443"/>
        <v>0.333251953125</v>
      </c>
    </row>
    <row r="776" spans="1:13">
      <c r="A776" s="15">
        <v>773</v>
      </c>
      <c r="B776" s="15">
        <v>-2</v>
      </c>
      <c r="C776" s="15">
        <v>-8192</v>
      </c>
      <c r="D776" s="15">
        <f t="shared" si="440"/>
        <v>-1</v>
      </c>
      <c r="E776" s="15">
        <f t="shared" si="441"/>
        <v>0</v>
      </c>
      <c r="F776" s="15">
        <f t="shared" si="442"/>
        <v>-1</v>
      </c>
      <c r="G776" s="15">
        <v>939</v>
      </c>
      <c r="H776" s="15">
        <v>940</v>
      </c>
      <c r="I776" s="15">
        <v>580</v>
      </c>
      <c r="J776" s="15">
        <v>8</v>
      </c>
      <c r="K776" s="15"/>
      <c r="L776" s="15">
        <v>1365</v>
      </c>
      <c r="M776" s="15">
        <f t="shared" si="443"/>
        <v>0.333251953125</v>
      </c>
    </row>
    <row r="777" spans="1:13">
      <c r="A777" s="15">
        <v>774</v>
      </c>
      <c r="B777" s="15">
        <v>-2</v>
      </c>
      <c r="C777" s="15">
        <v>-8192</v>
      </c>
      <c r="D777" s="15">
        <f t="shared" si="440"/>
        <v>-1</v>
      </c>
      <c r="E777" s="15">
        <f t="shared" si="441"/>
        <v>0</v>
      </c>
      <c r="F777" s="15">
        <f t="shared" si="442"/>
        <v>-1</v>
      </c>
      <c r="G777" s="15">
        <v>941</v>
      </c>
      <c r="H777" s="15">
        <v>942</v>
      </c>
      <c r="I777" s="15">
        <v>580</v>
      </c>
      <c r="J777" s="15">
        <v>8</v>
      </c>
      <c r="K777" s="15"/>
      <c r="L777" s="15">
        <v>1365</v>
      </c>
      <c r="M777" s="15">
        <f t="shared" si="443"/>
        <v>0.333251953125</v>
      </c>
    </row>
    <row r="778" spans="1:13">
      <c r="A778" s="15">
        <v>775</v>
      </c>
      <c r="B778" s="15">
        <v>-2</v>
      </c>
      <c r="C778" s="15">
        <v>-8192</v>
      </c>
      <c r="D778" s="15">
        <f t="shared" si="440"/>
        <v>-1</v>
      </c>
      <c r="E778" s="15">
        <f t="shared" si="441"/>
        <v>0</v>
      </c>
      <c r="F778" s="15">
        <f t="shared" si="442"/>
        <v>-1</v>
      </c>
      <c r="G778" s="15">
        <v>-1</v>
      </c>
      <c r="H778" s="15">
        <v>-1</v>
      </c>
      <c r="I778" s="15">
        <v>581</v>
      </c>
      <c r="J778" s="15">
        <v>9</v>
      </c>
      <c r="K778" s="15"/>
      <c r="L778" s="15">
        <v>1365</v>
      </c>
      <c r="M778" s="15">
        <f t="shared" si="443"/>
        <v>0.333251953125</v>
      </c>
    </row>
    <row r="779" spans="1:13">
      <c r="A779" s="15">
        <v>776</v>
      </c>
      <c r="B779" s="15">
        <v>-2</v>
      </c>
      <c r="C779" s="15">
        <v>-8192</v>
      </c>
      <c r="D779" s="15">
        <f t="shared" si="440"/>
        <v>-1</v>
      </c>
      <c r="E779" s="15">
        <f t="shared" si="441"/>
        <v>0</v>
      </c>
      <c r="F779" s="15">
        <f t="shared" si="442"/>
        <v>-1</v>
      </c>
      <c r="G779" s="15">
        <v>-1</v>
      </c>
      <c r="H779" s="15">
        <v>-1</v>
      </c>
      <c r="I779" s="15">
        <v>581</v>
      </c>
      <c r="J779" s="15">
        <v>9</v>
      </c>
      <c r="K779" s="15"/>
      <c r="L779" s="15">
        <v>1365</v>
      </c>
      <c r="M779" s="15">
        <f t="shared" si="443"/>
        <v>0.333251953125</v>
      </c>
    </row>
    <row r="780" spans="1:13">
      <c r="A780" s="15">
        <v>777</v>
      </c>
      <c r="B780" s="15">
        <v>-2</v>
      </c>
      <c r="C780" s="15">
        <v>-8192</v>
      </c>
      <c r="D780" s="15">
        <f t="shared" si="440"/>
        <v>-1</v>
      </c>
      <c r="E780" s="15">
        <f t="shared" si="441"/>
        <v>0</v>
      </c>
      <c r="F780" s="15">
        <f t="shared" si="442"/>
        <v>-1</v>
      </c>
      <c r="G780" s="15">
        <v>-1</v>
      </c>
      <c r="H780" s="15">
        <v>-1</v>
      </c>
      <c r="I780" s="15">
        <v>582</v>
      </c>
      <c r="J780" s="15">
        <v>9</v>
      </c>
      <c r="K780" s="15"/>
      <c r="L780" s="15">
        <v>1365</v>
      </c>
      <c r="M780" s="15">
        <f t="shared" si="443"/>
        <v>0.333251953125</v>
      </c>
    </row>
    <row r="781" spans="1:13">
      <c r="A781" s="15">
        <v>778</v>
      </c>
      <c r="B781" s="15">
        <v>-2</v>
      </c>
      <c r="C781" s="15">
        <v>-8192</v>
      </c>
      <c r="D781" s="15">
        <f t="shared" si="440"/>
        <v>-1</v>
      </c>
      <c r="E781" s="15">
        <f t="shared" si="441"/>
        <v>0</v>
      </c>
      <c r="F781" s="15">
        <f t="shared" si="442"/>
        <v>-1</v>
      </c>
      <c r="G781" s="15">
        <v>-1</v>
      </c>
      <c r="H781" s="15">
        <v>-1</v>
      </c>
      <c r="I781" s="15">
        <v>582</v>
      </c>
      <c r="J781" s="15">
        <v>9</v>
      </c>
      <c r="K781" s="15"/>
      <c r="L781" s="15">
        <v>1365</v>
      </c>
      <c r="M781" s="15">
        <f t="shared" si="443"/>
        <v>0.333251953125</v>
      </c>
    </row>
    <row r="782" spans="1:13">
      <c r="A782" s="15">
        <v>779</v>
      </c>
      <c r="B782" s="15">
        <v>-2</v>
      </c>
      <c r="C782" s="15">
        <v>-8192</v>
      </c>
      <c r="D782" s="15">
        <f t="shared" si="440"/>
        <v>-1</v>
      </c>
      <c r="E782" s="15">
        <f t="shared" si="441"/>
        <v>0</v>
      </c>
      <c r="F782" s="15">
        <f t="shared" si="442"/>
        <v>-1</v>
      </c>
      <c r="G782" s="15">
        <v>-1</v>
      </c>
      <c r="H782" s="15">
        <v>-1</v>
      </c>
      <c r="I782" s="15">
        <v>585</v>
      </c>
      <c r="J782" s="15">
        <v>9</v>
      </c>
      <c r="K782" s="15"/>
      <c r="L782" s="15">
        <v>0</v>
      </c>
      <c r="M782" s="15">
        <f t="shared" si="443"/>
        <v>0</v>
      </c>
    </row>
    <row r="783" spans="1:13">
      <c r="A783" s="15">
        <v>780</v>
      </c>
      <c r="B783" s="15">
        <v>-2</v>
      </c>
      <c r="C783" s="15">
        <v>-8192</v>
      </c>
      <c r="D783" s="15">
        <f t="shared" si="440"/>
        <v>-1</v>
      </c>
      <c r="E783" s="15">
        <f t="shared" si="441"/>
        <v>0</v>
      </c>
      <c r="F783" s="15">
        <f t="shared" si="442"/>
        <v>-1</v>
      </c>
      <c r="G783" s="15">
        <v>-1</v>
      </c>
      <c r="H783" s="15">
        <v>-1</v>
      </c>
      <c r="I783" s="15">
        <v>585</v>
      </c>
      <c r="J783" s="15">
        <v>9</v>
      </c>
      <c r="K783" s="15"/>
      <c r="L783" s="15">
        <v>0</v>
      </c>
      <c r="M783" s="15">
        <f t="shared" si="443"/>
        <v>0</v>
      </c>
    </row>
    <row r="784" spans="1:13">
      <c r="A784" s="15">
        <v>781</v>
      </c>
      <c r="B784" s="15">
        <v>-2</v>
      </c>
      <c r="C784" s="15">
        <v>-8192</v>
      </c>
      <c r="D784" s="15">
        <f t="shared" si="440"/>
        <v>-1</v>
      </c>
      <c r="E784" s="15">
        <f t="shared" si="441"/>
        <v>0</v>
      </c>
      <c r="F784" s="15">
        <f t="shared" si="442"/>
        <v>-1</v>
      </c>
      <c r="G784" s="15">
        <v>-1</v>
      </c>
      <c r="H784" s="15">
        <v>-1</v>
      </c>
      <c r="I784" s="15">
        <v>586</v>
      </c>
      <c r="J784" s="15">
        <v>9</v>
      </c>
      <c r="K784" s="15"/>
      <c r="L784" s="15">
        <v>0</v>
      </c>
      <c r="M784" s="15">
        <f t="shared" si="443"/>
        <v>0</v>
      </c>
    </row>
    <row r="785" spans="1:13">
      <c r="A785" s="15">
        <v>782</v>
      </c>
      <c r="B785" s="15">
        <v>-2</v>
      </c>
      <c r="C785" s="15">
        <v>-8192</v>
      </c>
      <c r="D785" s="15">
        <f t="shared" si="440"/>
        <v>-1</v>
      </c>
      <c r="E785" s="15">
        <f t="shared" si="441"/>
        <v>0</v>
      </c>
      <c r="F785" s="15">
        <f t="shared" si="442"/>
        <v>-1</v>
      </c>
      <c r="G785" s="15">
        <v>-1</v>
      </c>
      <c r="H785" s="15">
        <v>-1</v>
      </c>
      <c r="I785" s="15">
        <v>586</v>
      </c>
      <c r="J785" s="15">
        <v>9</v>
      </c>
      <c r="K785" s="15"/>
      <c r="L785" s="15">
        <v>0</v>
      </c>
      <c r="M785" s="15">
        <f t="shared" si="443"/>
        <v>0</v>
      </c>
    </row>
    <row r="786" spans="1:13">
      <c r="A786" s="15">
        <v>783</v>
      </c>
      <c r="B786" s="15">
        <v>-2</v>
      </c>
      <c r="C786" s="15">
        <v>-8192</v>
      </c>
      <c r="D786" s="15">
        <f t="shared" si="440"/>
        <v>-1</v>
      </c>
      <c r="E786" s="15">
        <f t="shared" si="441"/>
        <v>0</v>
      </c>
      <c r="F786" s="15">
        <f t="shared" si="442"/>
        <v>-1</v>
      </c>
      <c r="G786" s="15">
        <v>-1</v>
      </c>
      <c r="H786" s="15">
        <v>-1</v>
      </c>
      <c r="I786" s="15">
        <v>589</v>
      </c>
      <c r="J786" s="15">
        <v>9</v>
      </c>
      <c r="K786" s="15"/>
      <c r="L786" s="15">
        <v>1365</v>
      </c>
      <c r="M786" s="15">
        <f t="shared" si="443"/>
        <v>0.333251953125</v>
      </c>
    </row>
    <row r="787" spans="1:13">
      <c r="A787" s="15">
        <v>784</v>
      </c>
      <c r="B787" s="15">
        <v>-2</v>
      </c>
      <c r="C787" s="15">
        <v>-8192</v>
      </c>
      <c r="D787" s="15">
        <f t="shared" si="440"/>
        <v>-1</v>
      </c>
      <c r="E787" s="15">
        <f t="shared" si="441"/>
        <v>0</v>
      </c>
      <c r="F787" s="15">
        <f t="shared" si="442"/>
        <v>-1</v>
      </c>
      <c r="G787" s="15">
        <v>-1</v>
      </c>
      <c r="H787" s="15">
        <v>-1</v>
      </c>
      <c r="I787" s="15">
        <v>589</v>
      </c>
      <c r="J787" s="15">
        <v>9</v>
      </c>
      <c r="K787" s="15"/>
      <c r="L787" s="15">
        <v>1365</v>
      </c>
      <c r="M787" s="15">
        <f t="shared" si="443"/>
        <v>0.333251953125</v>
      </c>
    </row>
    <row r="788" spans="1:13">
      <c r="A788" s="15">
        <v>785</v>
      </c>
      <c r="B788" s="15">
        <v>-2</v>
      </c>
      <c r="C788" s="15">
        <v>-8192</v>
      </c>
      <c r="D788" s="15">
        <f t="shared" si="440"/>
        <v>-1</v>
      </c>
      <c r="E788" s="15">
        <f t="shared" si="441"/>
        <v>0</v>
      </c>
      <c r="F788" s="15">
        <f t="shared" si="442"/>
        <v>-1</v>
      </c>
      <c r="G788" s="15">
        <v>-1</v>
      </c>
      <c r="H788" s="15">
        <v>-1</v>
      </c>
      <c r="I788" s="15">
        <v>590</v>
      </c>
      <c r="J788" s="15">
        <v>9</v>
      </c>
      <c r="K788" s="15"/>
      <c r="L788" s="15">
        <v>1365</v>
      </c>
      <c r="M788" s="15">
        <f t="shared" si="443"/>
        <v>0.333251953125</v>
      </c>
    </row>
    <row r="789" spans="1:13">
      <c r="A789" s="15">
        <v>786</v>
      </c>
      <c r="B789" s="15">
        <v>-2</v>
      </c>
      <c r="C789" s="15">
        <v>-8192</v>
      </c>
      <c r="D789" s="15">
        <f t="shared" si="440"/>
        <v>-1</v>
      </c>
      <c r="E789" s="15">
        <f t="shared" si="441"/>
        <v>0</v>
      </c>
      <c r="F789" s="15">
        <f t="shared" si="442"/>
        <v>-1</v>
      </c>
      <c r="G789" s="15">
        <v>-1</v>
      </c>
      <c r="H789" s="15">
        <v>-1</v>
      </c>
      <c r="I789" s="15">
        <v>590</v>
      </c>
      <c r="J789" s="15">
        <v>9</v>
      </c>
      <c r="K789" s="15"/>
      <c r="L789" s="15">
        <v>1365</v>
      </c>
      <c r="M789" s="15">
        <f t="shared" si="443"/>
        <v>0.333251953125</v>
      </c>
    </row>
    <row r="790" spans="1:13">
      <c r="A790" s="15">
        <v>787</v>
      </c>
      <c r="B790" s="15">
        <v>-2</v>
      </c>
      <c r="C790" s="15">
        <v>-8192</v>
      </c>
      <c r="D790" s="15">
        <f t="shared" si="440"/>
        <v>-1</v>
      </c>
      <c r="E790" s="15">
        <f t="shared" si="441"/>
        <v>0</v>
      </c>
      <c r="F790" s="15">
        <f t="shared" si="442"/>
        <v>-1</v>
      </c>
      <c r="G790" s="15">
        <v>943</v>
      </c>
      <c r="H790" s="15">
        <v>944</v>
      </c>
      <c r="I790" s="15">
        <v>593</v>
      </c>
      <c r="J790" s="15">
        <v>8</v>
      </c>
      <c r="K790" s="15"/>
      <c r="L790" s="15">
        <v>1365</v>
      </c>
      <c r="M790" s="15">
        <f t="shared" si="443"/>
        <v>0.333251953125</v>
      </c>
    </row>
    <row r="791" spans="1:13">
      <c r="A791" s="15">
        <v>788</v>
      </c>
      <c r="B791" s="15">
        <v>-2</v>
      </c>
      <c r="C791" s="15">
        <v>-8192</v>
      </c>
      <c r="D791" s="15">
        <f t="shared" si="440"/>
        <v>-1</v>
      </c>
      <c r="E791" s="15">
        <f t="shared" si="441"/>
        <v>0</v>
      </c>
      <c r="F791" s="15">
        <f t="shared" si="442"/>
        <v>-1</v>
      </c>
      <c r="G791" s="15">
        <v>945</v>
      </c>
      <c r="H791" s="15">
        <v>946</v>
      </c>
      <c r="I791" s="15">
        <v>593</v>
      </c>
      <c r="J791" s="15">
        <v>8</v>
      </c>
      <c r="K791" s="15"/>
      <c r="L791" s="15">
        <v>1365</v>
      </c>
      <c r="M791" s="15">
        <f t="shared" si="443"/>
        <v>0.333251953125</v>
      </c>
    </row>
    <row r="792" spans="1:13">
      <c r="A792" s="15">
        <v>789</v>
      </c>
      <c r="B792" s="15">
        <v>-2</v>
      </c>
      <c r="C792" s="15">
        <v>-8192</v>
      </c>
      <c r="D792" s="15">
        <f t="shared" si="440"/>
        <v>-1</v>
      </c>
      <c r="E792" s="15">
        <f t="shared" si="441"/>
        <v>0</v>
      </c>
      <c r="F792" s="15">
        <f t="shared" si="442"/>
        <v>-1</v>
      </c>
      <c r="G792" s="15">
        <v>947</v>
      </c>
      <c r="H792" s="15">
        <v>948</v>
      </c>
      <c r="I792" s="15">
        <v>594</v>
      </c>
      <c r="J792" s="15">
        <v>8</v>
      </c>
      <c r="K792" s="15"/>
      <c r="L792" s="15">
        <v>1365</v>
      </c>
      <c r="M792" s="15">
        <f t="shared" si="443"/>
        <v>0.333251953125</v>
      </c>
    </row>
    <row r="793" spans="1:13">
      <c r="A793" s="15">
        <v>790</v>
      </c>
      <c r="B793" s="15">
        <v>-2</v>
      </c>
      <c r="C793" s="15">
        <v>-8192</v>
      </c>
      <c r="D793" s="15">
        <f t="shared" si="440"/>
        <v>-1</v>
      </c>
      <c r="E793" s="15">
        <f t="shared" si="441"/>
        <v>0</v>
      </c>
      <c r="F793" s="15">
        <f t="shared" si="442"/>
        <v>-1</v>
      </c>
      <c r="G793" s="15">
        <v>949</v>
      </c>
      <c r="H793" s="15">
        <v>950</v>
      </c>
      <c r="I793" s="15">
        <v>594</v>
      </c>
      <c r="J793" s="15">
        <v>8</v>
      </c>
      <c r="K793" s="15"/>
      <c r="L793" s="15">
        <v>1365</v>
      </c>
      <c r="M793" s="15">
        <f t="shared" si="443"/>
        <v>0.333251953125</v>
      </c>
    </row>
    <row r="794" spans="1:13">
      <c r="A794" s="15">
        <v>791</v>
      </c>
      <c r="B794" s="15">
        <v>-2</v>
      </c>
      <c r="C794" s="15">
        <v>-8192</v>
      </c>
      <c r="D794" s="15">
        <f t="shared" si="440"/>
        <v>-1</v>
      </c>
      <c r="E794" s="15">
        <f t="shared" si="441"/>
        <v>0</v>
      </c>
      <c r="F794" s="15">
        <f t="shared" si="442"/>
        <v>-1</v>
      </c>
      <c r="G794" s="15">
        <v>-1</v>
      </c>
      <c r="H794" s="15">
        <v>-1</v>
      </c>
      <c r="I794" s="15">
        <v>595</v>
      </c>
      <c r="J794" s="15">
        <v>9</v>
      </c>
      <c r="K794" s="15"/>
      <c r="L794" s="15">
        <v>1365</v>
      </c>
      <c r="M794" s="15">
        <f t="shared" si="443"/>
        <v>0.333251953125</v>
      </c>
    </row>
    <row r="795" spans="1:13">
      <c r="A795" s="15">
        <v>792</v>
      </c>
      <c r="B795" s="15">
        <v>-2</v>
      </c>
      <c r="C795" s="15">
        <v>-8192</v>
      </c>
      <c r="D795" s="15">
        <f t="shared" si="440"/>
        <v>-1</v>
      </c>
      <c r="E795" s="15">
        <f t="shared" si="441"/>
        <v>0</v>
      </c>
      <c r="F795" s="15">
        <f t="shared" si="442"/>
        <v>-1</v>
      </c>
      <c r="G795" s="15">
        <v>-1</v>
      </c>
      <c r="H795" s="15">
        <v>-1</v>
      </c>
      <c r="I795" s="15">
        <v>595</v>
      </c>
      <c r="J795" s="15">
        <v>9</v>
      </c>
      <c r="K795" s="15"/>
      <c r="L795" s="15">
        <v>1365</v>
      </c>
      <c r="M795" s="15">
        <f t="shared" si="443"/>
        <v>0.333251953125</v>
      </c>
    </row>
    <row r="796" spans="1:13">
      <c r="A796" s="15">
        <v>793</v>
      </c>
      <c r="B796" s="15">
        <v>-2</v>
      </c>
      <c r="C796" s="15">
        <v>-8192</v>
      </c>
      <c r="D796" s="15">
        <f t="shared" si="440"/>
        <v>-1</v>
      </c>
      <c r="E796" s="15">
        <f t="shared" si="441"/>
        <v>0</v>
      </c>
      <c r="F796" s="15">
        <f t="shared" si="442"/>
        <v>-1</v>
      </c>
      <c r="G796" s="15">
        <v>-1</v>
      </c>
      <c r="H796" s="15">
        <v>-1</v>
      </c>
      <c r="I796" s="15">
        <v>596</v>
      </c>
      <c r="J796" s="15">
        <v>9</v>
      </c>
      <c r="K796" s="15"/>
      <c r="L796" s="15">
        <v>1365</v>
      </c>
      <c r="M796" s="15">
        <f t="shared" si="443"/>
        <v>0.333251953125</v>
      </c>
    </row>
    <row r="797" spans="1:13">
      <c r="A797" s="15">
        <v>794</v>
      </c>
      <c r="B797" s="15">
        <v>-2</v>
      </c>
      <c r="C797" s="15">
        <v>-8192</v>
      </c>
      <c r="D797" s="15">
        <f t="shared" si="440"/>
        <v>-1</v>
      </c>
      <c r="E797" s="15">
        <f t="shared" si="441"/>
        <v>0</v>
      </c>
      <c r="F797" s="15">
        <f t="shared" si="442"/>
        <v>-1</v>
      </c>
      <c r="G797" s="15">
        <v>-1</v>
      </c>
      <c r="H797" s="15">
        <v>-1</v>
      </c>
      <c r="I797" s="15">
        <v>596</v>
      </c>
      <c r="J797" s="15">
        <v>9</v>
      </c>
      <c r="K797" s="15"/>
      <c r="L797" s="15">
        <v>1365</v>
      </c>
      <c r="M797" s="15">
        <f t="shared" si="443"/>
        <v>0.333251953125</v>
      </c>
    </row>
    <row r="798" spans="1:13">
      <c r="A798" s="15">
        <v>795</v>
      </c>
      <c r="B798" s="15">
        <v>-2</v>
      </c>
      <c r="C798" s="15">
        <v>-8192</v>
      </c>
      <c r="D798" s="15">
        <f t="shared" si="440"/>
        <v>-1</v>
      </c>
      <c r="E798" s="15">
        <f t="shared" si="441"/>
        <v>0</v>
      </c>
      <c r="F798" s="15">
        <f t="shared" si="442"/>
        <v>-1</v>
      </c>
      <c r="G798" s="15">
        <v>-1</v>
      </c>
      <c r="H798" s="15">
        <v>-1</v>
      </c>
      <c r="I798" s="15">
        <v>601</v>
      </c>
      <c r="J798" s="15">
        <v>9</v>
      </c>
      <c r="K798" s="15"/>
      <c r="L798" s="15">
        <v>910</v>
      </c>
      <c r="M798" s="15">
        <f t="shared" si="443"/>
        <v>0.22216796875</v>
      </c>
    </row>
    <row r="799" spans="1:13">
      <c r="A799" s="15">
        <v>796</v>
      </c>
      <c r="B799" s="15">
        <v>-2</v>
      </c>
      <c r="C799" s="15">
        <v>-8192</v>
      </c>
      <c r="D799" s="15">
        <f t="shared" si="440"/>
        <v>-1</v>
      </c>
      <c r="E799" s="15">
        <f t="shared" si="441"/>
        <v>0</v>
      </c>
      <c r="F799" s="15">
        <f t="shared" si="442"/>
        <v>-1</v>
      </c>
      <c r="G799" s="15">
        <v>-1</v>
      </c>
      <c r="H799" s="15">
        <v>-1</v>
      </c>
      <c r="I799" s="15">
        <v>601</v>
      </c>
      <c r="J799" s="15">
        <v>9</v>
      </c>
      <c r="K799" s="15"/>
      <c r="L799" s="15">
        <v>910</v>
      </c>
      <c r="M799" s="15">
        <f t="shared" si="443"/>
        <v>0.22216796875</v>
      </c>
    </row>
    <row r="800" spans="1:13">
      <c r="A800" s="15">
        <v>797</v>
      </c>
      <c r="B800" s="15">
        <v>-2</v>
      </c>
      <c r="C800" s="15">
        <v>-8192</v>
      </c>
      <c r="D800" s="15">
        <f t="shared" si="440"/>
        <v>-1</v>
      </c>
      <c r="E800" s="15">
        <f t="shared" si="441"/>
        <v>0</v>
      </c>
      <c r="F800" s="15">
        <f t="shared" si="442"/>
        <v>-1</v>
      </c>
      <c r="G800" s="15">
        <v>-1</v>
      </c>
      <c r="H800" s="15">
        <v>-1</v>
      </c>
      <c r="I800" s="15">
        <v>602</v>
      </c>
      <c r="J800" s="15">
        <v>9</v>
      </c>
      <c r="K800" s="15"/>
      <c r="L800" s="15">
        <v>910</v>
      </c>
      <c r="M800" s="15">
        <f t="shared" si="443"/>
        <v>0.22216796875</v>
      </c>
    </row>
    <row r="801" spans="1:13">
      <c r="A801" s="15">
        <v>798</v>
      </c>
      <c r="B801" s="15">
        <v>-2</v>
      </c>
      <c r="C801" s="15">
        <v>-8192</v>
      </c>
      <c r="D801" s="15">
        <f t="shared" si="440"/>
        <v>-1</v>
      </c>
      <c r="E801" s="15">
        <f t="shared" si="441"/>
        <v>0</v>
      </c>
      <c r="F801" s="15">
        <f t="shared" si="442"/>
        <v>-1</v>
      </c>
      <c r="G801" s="15">
        <v>-1</v>
      </c>
      <c r="H801" s="15">
        <v>-1</v>
      </c>
      <c r="I801" s="15">
        <v>602</v>
      </c>
      <c r="J801" s="15">
        <v>9</v>
      </c>
      <c r="K801" s="15"/>
      <c r="L801" s="15">
        <v>910</v>
      </c>
      <c r="M801" s="15">
        <f t="shared" si="443"/>
        <v>0.22216796875</v>
      </c>
    </row>
    <row r="802" spans="1:13">
      <c r="A802" s="15">
        <v>799</v>
      </c>
      <c r="B802" s="15">
        <v>-2</v>
      </c>
      <c r="C802" s="15">
        <v>-8192</v>
      </c>
      <c r="D802" s="15">
        <f t="shared" si="440"/>
        <v>-1</v>
      </c>
      <c r="E802" s="15">
        <f t="shared" si="441"/>
        <v>0</v>
      </c>
      <c r="F802" s="15">
        <f t="shared" si="442"/>
        <v>-1</v>
      </c>
      <c r="G802" s="15">
        <v>-1</v>
      </c>
      <c r="H802" s="15">
        <v>-1</v>
      </c>
      <c r="I802" s="15">
        <v>603</v>
      </c>
      <c r="J802" s="15">
        <v>9</v>
      </c>
      <c r="K802" s="15"/>
      <c r="L802" s="15">
        <v>1365</v>
      </c>
      <c r="M802" s="15">
        <f t="shared" si="443"/>
        <v>0.333251953125</v>
      </c>
    </row>
    <row r="803" spans="1:13">
      <c r="A803" s="15">
        <v>800</v>
      </c>
      <c r="B803" s="15">
        <v>-2</v>
      </c>
      <c r="C803" s="15">
        <v>-8192</v>
      </c>
      <c r="D803" s="15">
        <f t="shared" si="440"/>
        <v>-1</v>
      </c>
      <c r="E803" s="15">
        <f t="shared" si="441"/>
        <v>0</v>
      </c>
      <c r="F803" s="15">
        <f t="shared" si="442"/>
        <v>-1</v>
      </c>
      <c r="G803" s="15">
        <v>-1</v>
      </c>
      <c r="H803" s="15">
        <v>-1</v>
      </c>
      <c r="I803" s="15">
        <v>603</v>
      </c>
      <c r="J803" s="15">
        <v>9</v>
      </c>
      <c r="K803" s="15"/>
      <c r="L803" s="15">
        <v>1365</v>
      </c>
      <c r="M803" s="15">
        <f t="shared" si="443"/>
        <v>0.333251953125</v>
      </c>
    </row>
    <row r="804" spans="1:13">
      <c r="A804" s="15">
        <v>801</v>
      </c>
      <c r="B804" s="15">
        <v>-2</v>
      </c>
      <c r="C804" s="15">
        <v>-8192</v>
      </c>
      <c r="D804" s="15">
        <f t="shared" si="440"/>
        <v>-1</v>
      </c>
      <c r="E804" s="15">
        <f t="shared" si="441"/>
        <v>0</v>
      </c>
      <c r="F804" s="15">
        <f t="shared" si="442"/>
        <v>-1</v>
      </c>
      <c r="G804" s="15">
        <v>-1</v>
      </c>
      <c r="H804" s="15">
        <v>-1</v>
      </c>
      <c r="I804" s="15">
        <v>604</v>
      </c>
      <c r="J804" s="15">
        <v>9</v>
      </c>
      <c r="K804" s="15"/>
      <c r="L804" s="15">
        <v>1365</v>
      </c>
      <c r="M804" s="15">
        <f t="shared" si="443"/>
        <v>0.333251953125</v>
      </c>
    </row>
    <row r="805" spans="1:13">
      <c r="A805" s="15">
        <v>802</v>
      </c>
      <c r="B805" s="15">
        <v>-2</v>
      </c>
      <c r="C805" s="15">
        <v>-8192</v>
      </c>
      <c r="D805" s="15">
        <f t="shared" si="440"/>
        <v>-1</v>
      </c>
      <c r="E805" s="15">
        <f t="shared" si="441"/>
        <v>0</v>
      </c>
      <c r="F805" s="15">
        <f t="shared" si="442"/>
        <v>-1</v>
      </c>
      <c r="G805" s="15">
        <v>-1</v>
      </c>
      <c r="H805" s="15">
        <v>-1</v>
      </c>
      <c r="I805" s="15">
        <v>604</v>
      </c>
      <c r="J805" s="15">
        <v>9</v>
      </c>
      <c r="K805" s="15"/>
      <c r="L805" s="15">
        <v>1365</v>
      </c>
      <c r="M805" s="15">
        <f t="shared" si="443"/>
        <v>0.333251953125</v>
      </c>
    </row>
    <row r="806" spans="1:13">
      <c r="A806" s="15">
        <v>803</v>
      </c>
      <c r="B806" s="15">
        <v>-2</v>
      </c>
      <c r="C806" s="15">
        <v>-8192</v>
      </c>
      <c r="D806" s="15">
        <f t="shared" si="440"/>
        <v>-1</v>
      </c>
      <c r="E806" s="15">
        <f t="shared" si="441"/>
        <v>0</v>
      </c>
      <c r="F806" s="15">
        <f t="shared" si="442"/>
        <v>-1</v>
      </c>
      <c r="G806" s="15">
        <v>-1</v>
      </c>
      <c r="H806" s="15">
        <v>-1</v>
      </c>
      <c r="I806" s="15">
        <v>605</v>
      </c>
      <c r="J806" s="15">
        <v>9</v>
      </c>
      <c r="K806" s="15"/>
      <c r="L806" s="15">
        <v>910</v>
      </c>
      <c r="M806" s="15">
        <f t="shared" si="443"/>
        <v>0.22216796875</v>
      </c>
    </row>
    <row r="807" spans="1:13">
      <c r="A807" s="15">
        <v>804</v>
      </c>
      <c r="B807" s="15">
        <v>-2</v>
      </c>
      <c r="C807" s="15">
        <v>-8192</v>
      </c>
      <c r="D807" s="15">
        <f t="shared" si="440"/>
        <v>-1</v>
      </c>
      <c r="E807" s="15">
        <f t="shared" si="441"/>
        <v>0</v>
      </c>
      <c r="F807" s="15">
        <f t="shared" si="442"/>
        <v>-1</v>
      </c>
      <c r="G807" s="15">
        <v>-1</v>
      </c>
      <c r="H807" s="15">
        <v>-1</v>
      </c>
      <c r="I807" s="15">
        <v>605</v>
      </c>
      <c r="J807" s="15">
        <v>9</v>
      </c>
      <c r="K807" s="15"/>
      <c r="L807" s="15">
        <v>910</v>
      </c>
      <c r="M807" s="15">
        <f t="shared" si="443"/>
        <v>0.22216796875</v>
      </c>
    </row>
    <row r="808" spans="1:13">
      <c r="A808" s="15">
        <v>805</v>
      </c>
      <c r="B808" s="15">
        <v>-2</v>
      </c>
      <c r="C808" s="15">
        <v>-8192</v>
      </c>
      <c r="D808" s="15">
        <f t="shared" si="440"/>
        <v>-1</v>
      </c>
      <c r="E808" s="15">
        <f t="shared" si="441"/>
        <v>0</v>
      </c>
      <c r="F808" s="15">
        <f t="shared" si="442"/>
        <v>-1</v>
      </c>
      <c r="G808" s="15">
        <v>-1</v>
      </c>
      <c r="H808" s="15">
        <v>-1</v>
      </c>
      <c r="I808" s="15">
        <v>606</v>
      </c>
      <c r="J808" s="15">
        <v>9</v>
      </c>
      <c r="K808" s="15"/>
      <c r="L808" s="15">
        <v>910</v>
      </c>
      <c r="M808" s="15">
        <f t="shared" si="443"/>
        <v>0.22216796875</v>
      </c>
    </row>
    <row r="809" spans="1:13">
      <c r="A809" s="15">
        <v>806</v>
      </c>
      <c r="B809" s="15">
        <v>-2</v>
      </c>
      <c r="C809" s="15">
        <v>-8192</v>
      </c>
      <c r="D809" s="15">
        <f t="shared" si="440"/>
        <v>-1</v>
      </c>
      <c r="E809" s="15">
        <f t="shared" si="441"/>
        <v>0</v>
      </c>
      <c r="F809" s="15">
        <f t="shared" si="442"/>
        <v>-1</v>
      </c>
      <c r="G809" s="15">
        <v>-1</v>
      </c>
      <c r="H809" s="15">
        <v>-1</v>
      </c>
      <c r="I809" s="15">
        <v>606</v>
      </c>
      <c r="J809" s="15">
        <v>9</v>
      </c>
      <c r="K809" s="15"/>
      <c r="L809" s="15">
        <v>910</v>
      </c>
      <c r="M809" s="15">
        <f t="shared" si="443"/>
        <v>0.22216796875</v>
      </c>
    </row>
    <row r="810" spans="1:13">
      <c r="A810" s="15">
        <v>807</v>
      </c>
      <c r="B810" s="15">
        <v>-2</v>
      </c>
      <c r="C810" s="15">
        <v>-8192</v>
      </c>
      <c r="D810" s="15">
        <f t="shared" si="440"/>
        <v>-1</v>
      </c>
      <c r="E810" s="15">
        <f t="shared" si="441"/>
        <v>0</v>
      </c>
      <c r="F810" s="15">
        <f t="shared" si="442"/>
        <v>-1</v>
      </c>
      <c r="G810" s="15">
        <v>-1</v>
      </c>
      <c r="H810" s="15">
        <v>-1</v>
      </c>
      <c r="I810" s="15">
        <v>607</v>
      </c>
      <c r="J810" s="15">
        <v>9</v>
      </c>
      <c r="K810" s="15"/>
      <c r="L810" s="15">
        <v>1365</v>
      </c>
      <c r="M810" s="15">
        <f t="shared" si="443"/>
        <v>0.333251953125</v>
      </c>
    </row>
    <row r="811" spans="1:13">
      <c r="A811" s="15">
        <v>808</v>
      </c>
      <c r="B811" s="15">
        <v>-2</v>
      </c>
      <c r="C811" s="15">
        <v>-8192</v>
      </c>
      <c r="D811" s="15">
        <f t="shared" si="440"/>
        <v>-1</v>
      </c>
      <c r="E811" s="15">
        <f t="shared" si="441"/>
        <v>0</v>
      </c>
      <c r="F811" s="15">
        <f t="shared" si="442"/>
        <v>-1</v>
      </c>
      <c r="G811" s="15">
        <v>-1</v>
      </c>
      <c r="H811" s="15">
        <v>-1</v>
      </c>
      <c r="I811" s="15">
        <v>607</v>
      </c>
      <c r="J811" s="15">
        <v>9</v>
      </c>
      <c r="K811" s="15"/>
      <c r="L811" s="15">
        <v>1365</v>
      </c>
      <c r="M811" s="15">
        <f t="shared" si="443"/>
        <v>0.333251953125</v>
      </c>
    </row>
    <row r="812" spans="1:13">
      <c r="A812" s="15">
        <v>809</v>
      </c>
      <c r="B812" s="15">
        <v>-2</v>
      </c>
      <c r="C812" s="15">
        <v>-8192</v>
      </c>
      <c r="D812" s="15">
        <f t="shared" si="440"/>
        <v>-1</v>
      </c>
      <c r="E812" s="15">
        <f t="shared" si="441"/>
        <v>0</v>
      </c>
      <c r="F812" s="15">
        <f t="shared" si="442"/>
        <v>-1</v>
      </c>
      <c r="G812" s="15">
        <v>-1</v>
      </c>
      <c r="H812" s="15">
        <v>-1</v>
      </c>
      <c r="I812" s="15">
        <v>608</v>
      </c>
      <c r="J812" s="15">
        <v>9</v>
      </c>
      <c r="K812" s="15"/>
      <c r="L812" s="15">
        <v>1365</v>
      </c>
      <c r="M812" s="15">
        <f t="shared" si="443"/>
        <v>0.333251953125</v>
      </c>
    </row>
    <row r="813" spans="1:13">
      <c r="A813" s="15">
        <v>810</v>
      </c>
      <c r="B813" s="15">
        <v>-2</v>
      </c>
      <c r="C813" s="15">
        <v>-8192</v>
      </c>
      <c r="D813" s="15">
        <f t="shared" si="440"/>
        <v>-1</v>
      </c>
      <c r="E813" s="15">
        <f t="shared" si="441"/>
        <v>0</v>
      </c>
      <c r="F813" s="15">
        <f t="shared" si="442"/>
        <v>-1</v>
      </c>
      <c r="G813" s="15">
        <v>-1</v>
      </c>
      <c r="H813" s="15">
        <v>-1</v>
      </c>
      <c r="I813" s="15">
        <v>608</v>
      </c>
      <c r="J813" s="15">
        <v>9</v>
      </c>
      <c r="K813" s="15"/>
      <c r="L813" s="15">
        <v>1365</v>
      </c>
      <c r="M813" s="15">
        <f t="shared" si="443"/>
        <v>0.333251953125</v>
      </c>
    </row>
    <row r="814" spans="1:13">
      <c r="A814" s="15">
        <v>811</v>
      </c>
      <c r="B814" s="15">
        <v>-2</v>
      </c>
      <c r="C814" s="15">
        <v>-8192</v>
      </c>
      <c r="D814" s="15">
        <f t="shared" si="440"/>
        <v>-1</v>
      </c>
      <c r="E814" s="15">
        <f t="shared" si="441"/>
        <v>0</v>
      </c>
      <c r="F814" s="15">
        <f t="shared" si="442"/>
        <v>-1</v>
      </c>
      <c r="G814" s="15">
        <v>-1</v>
      </c>
      <c r="H814" s="15">
        <v>-1</v>
      </c>
      <c r="I814" s="15">
        <v>631</v>
      </c>
      <c r="J814" s="15">
        <v>9</v>
      </c>
      <c r="K814" s="15"/>
      <c r="L814" s="15">
        <v>1092</v>
      </c>
      <c r="M814" s="15">
        <f t="shared" si="443"/>
        <v>0.2666015625</v>
      </c>
    </row>
    <row r="815" spans="1:13">
      <c r="A815" s="15">
        <v>812</v>
      </c>
      <c r="B815" s="15">
        <v>-2</v>
      </c>
      <c r="C815" s="15">
        <v>-8192</v>
      </c>
      <c r="D815" s="15">
        <f t="shared" si="440"/>
        <v>-1</v>
      </c>
      <c r="E815" s="15">
        <f t="shared" si="441"/>
        <v>0</v>
      </c>
      <c r="F815" s="15">
        <f t="shared" si="442"/>
        <v>-1</v>
      </c>
      <c r="G815" s="15">
        <v>-1</v>
      </c>
      <c r="H815" s="15">
        <v>-1</v>
      </c>
      <c r="I815" s="15">
        <v>631</v>
      </c>
      <c r="J815" s="15">
        <v>9</v>
      </c>
      <c r="K815" s="15"/>
      <c r="L815" s="15">
        <v>1092</v>
      </c>
      <c r="M815" s="15">
        <f t="shared" si="443"/>
        <v>0.2666015625</v>
      </c>
    </row>
    <row r="816" spans="1:13">
      <c r="A816" s="15">
        <v>813</v>
      </c>
      <c r="B816" s="15">
        <v>-2</v>
      </c>
      <c r="C816" s="15">
        <v>-8192</v>
      </c>
      <c r="D816" s="15">
        <f t="shared" si="440"/>
        <v>-1</v>
      </c>
      <c r="E816" s="15">
        <f t="shared" si="441"/>
        <v>0</v>
      </c>
      <c r="F816" s="15">
        <f t="shared" si="442"/>
        <v>-1</v>
      </c>
      <c r="G816" s="15">
        <v>-1</v>
      </c>
      <c r="H816" s="15">
        <v>-1</v>
      </c>
      <c r="I816" s="15">
        <v>632</v>
      </c>
      <c r="J816" s="15">
        <v>9</v>
      </c>
      <c r="K816" s="15"/>
      <c r="L816" s="15">
        <v>1092</v>
      </c>
      <c r="M816" s="15">
        <f t="shared" si="443"/>
        <v>0.2666015625</v>
      </c>
    </row>
    <row r="817" spans="1:13">
      <c r="A817" s="15">
        <v>814</v>
      </c>
      <c r="B817" s="15">
        <v>-2</v>
      </c>
      <c r="C817" s="15">
        <v>-8192</v>
      </c>
      <c r="D817" s="15">
        <f t="shared" si="440"/>
        <v>-1</v>
      </c>
      <c r="E817" s="15">
        <f t="shared" si="441"/>
        <v>0</v>
      </c>
      <c r="F817" s="15">
        <f t="shared" si="442"/>
        <v>-1</v>
      </c>
      <c r="G817" s="15">
        <v>-1</v>
      </c>
      <c r="H817" s="15">
        <v>-1</v>
      </c>
      <c r="I817" s="15">
        <v>632</v>
      </c>
      <c r="J817" s="15">
        <v>9</v>
      </c>
      <c r="K817" s="15"/>
      <c r="L817" s="15">
        <v>1092</v>
      </c>
      <c r="M817" s="15">
        <f t="shared" si="443"/>
        <v>0.2666015625</v>
      </c>
    </row>
    <row r="818" spans="1:13">
      <c r="A818" s="15">
        <v>815</v>
      </c>
      <c r="B818" s="15">
        <v>-2</v>
      </c>
      <c r="C818" s="15">
        <v>-8192</v>
      </c>
      <c r="D818" s="15">
        <f t="shared" si="440"/>
        <v>-1</v>
      </c>
      <c r="E818" s="15">
        <f t="shared" si="441"/>
        <v>0</v>
      </c>
      <c r="F818" s="15">
        <f t="shared" si="442"/>
        <v>-1</v>
      </c>
      <c r="G818" s="15">
        <v>-1</v>
      </c>
      <c r="H818" s="15">
        <v>-1</v>
      </c>
      <c r="I818" s="15">
        <v>633</v>
      </c>
      <c r="J818" s="15">
        <v>9</v>
      </c>
      <c r="K818" s="15"/>
      <c r="L818" s="15">
        <v>1365</v>
      </c>
      <c r="M818" s="15">
        <f t="shared" si="443"/>
        <v>0.333251953125</v>
      </c>
    </row>
    <row r="819" spans="1:13">
      <c r="A819" s="15">
        <v>816</v>
      </c>
      <c r="B819" s="15">
        <v>-2</v>
      </c>
      <c r="C819" s="15">
        <v>-8192</v>
      </c>
      <c r="D819" s="15">
        <f t="shared" si="440"/>
        <v>-1</v>
      </c>
      <c r="E819" s="15">
        <f t="shared" si="441"/>
        <v>0</v>
      </c>
      <c r="F819" s="15">
        <f t="shared" si="442"/>
        <v>-1</v>
      </c>
      <c r="G819" s="15">
        <v>-1</v>
      </c>
      <c r="H819" s="15">
        <v>-1</v>
      </c>
      <c r="I819" s="15">
        <v>633</v>
      </c>
      <c r="J819" s="15">
        <v>9</v>
      </c>
      <c r="K819" s="15"/>
      <c r="L819" s="15">
        <v>1365</v>
      </c>
      <c r="M819" s="15">
        <f t="shared" si="443"/>
        <v>0.333251953125</v>
      </c>
    </row>
    <row r="820" spans="1:13">
      <c r="A820" s="15">
        <v>817</v>
      </c>
      <c r="B820" s="15">
        <v>-2</v>
      </c>
      <c r="C820" s="15">
        <v>-8192</v>
      </c>
      <c r="D820" s="15">
        <f t="shared" si="440"/>
        <v>-1</v>
      </c>
      <c r="E820" s="15">
        <f t="shared" si="441"/>
        <v>0</v>
      </c>
      <c r="F820" s="15">
        <f t="shared" si="442"/>
        <v>-1</v>
      </c>
      <c r="G820" s="15">
        <v>-1</v>
      </c>
      <c r="H820" s="15">
        <v>-1</v>
      </c>
      <c r="I820" s="15">
        <v>634</v>
      </c>
      <c r="J820" s="15">
        <v>9</v>
      </c>
      <c r="K820" s="15"/>
      <c r="L820" s="15">
        <v>1365</v>
      </c>
      <c r="M820" s="15">
        <f t="shared" si="443"/>
        <v>0.333251953125</v>
      </c>
    </row>
    <row r="821" spans="1:13">
      <c r="A821" s="15">
        <v>818</v>
      </c>
      <c r="B821" s="15">
        <v>-2</v>
      </c>
      <c r="C821" s="15">
        <v>-8192</v>
      </c>
      <c r="D821" s="15">
        <f t="shared" si="440"/>
        <v>-1</v>
      </c>
      <c r="E821" s="15">
        <f t="shared" si="441"/>
        <v>0</v>
      </c>
      <c r="F821" s="15">
        <f t="shared" si="442"/>
        <v>-1</v>
      </c>
      <c r="G821" s="15">
        <v>-1</v>
      </c>
      <c r="H821" s="15">
        <v>-1</v>
      </c>
      <c r="I821" s="15">
        <v>634</v>
      </c>
      <c r="J821" s="15">
        <v>9</v>
      </c>
      <c r="K821" s="15"/>
      <c r="L821" s="15">
        <v>1365</v>
      </c>
      <c r="M821" s="15">
        <f t="shared" si="443"/>
        <v>0.333251953125</v>
      </c>
    </row>
    <row r="822" spans="1:13">
      <c r="A822" s="15">
        <v>819</v>
      </c>
      <c r="B822" s="15">
        <v>-2</v>
      </c>
      <c r="C822" s="15">
        <v>-8192</v>
      </c>
      <c r="D822" s="15">
        <f t="shared" si="440"/>
        <v>-1</v>
      </c>
      <c r="E822" s="15">
        <f t="shared" si="441"/>
        <v>0</v>
      </c>
      <c r="F822" s="15">
        <f t="shared" si="442"/>
        <v>-1</v>
      </c>
      <c r="G822" s="15">
        <v>-1</v>
      </c>
      <c r="H822" s="15">
        <v>-1</v>
      </c>
      <c r="I822" s="15">
        <v>641</v>
      </c>
      <c r="J822" s="15">
        <v>9</v>
      </c>
      <c r="K822" s="15"/>
      <c r="L822" s="15">
        <v>1365</v>
      </c>
      <c r="M822" s="15">
        <f t="shared" si="443"/>
        <v>0.333251953125</v>
      </c>
    </row>
    <row r="823" spans="1:13">
      <c r="A823" s="15">
        <v>820</v>
      </c>
      <c r="B823" s="15">
        <v>-2</v>
      </c>
      <c r="C823" s="15">
        <v>-8192</v>
      </c>
      <c r="D823" s="15">
        <f t="shared" si="440"/>
        <v>-1</v>
      </c>
      <c r="E823" s="15">
        <f t="shared" si="441"/>
        <v>0</v>
      </c>
      <c r="F823" s="15">
        <f t="shared" si="442"/>
        <v>-1</v>
      </c>
      <c r="G823" s="15">
        <v>-1</v>
      </c>
      <c r="H823" s="15">
        <v>-1</v>
      </c>
      <c r="I823" s="15">
        <v>641</v>
      </c>
      <c r="J823" s="15">
        <v>9</v>
      </c>
      <c r="K823" s="15"/>
      <c r="L823" s="15">
        <v>1365</v>
      </c>
      <c r="M823" s="15">
        <f t="shared" si="443"/>
        <v>0.333251953125</v>
      </c>
    </row>
    <row r="824" spans="1:13">
      <c r="A824" s="15">
        <v>821</v>
      </c>
      <c r="B824" s="15">
        <v>-2</v>
      </c>
      <c r="C824" s="15">
        <v>-8192</v>
      </c>
      <c r="D824" s="15">
        <f t="shared" si="440"/>
        <v>-1</v>
      </c>
      <c r="E824" s="15">
        <f t="shared" si="441"/>
        <v>0</v>
      </c>
      <c r="F824" s="15">
        <f t="shared" si="442"/>
        <v>-1</v>
      </c>
      <c r="G824" s="15">
        <v>-1</v>
      </c>
      <c r="H824" s="15">
        <v>-1</v>
      </c>
      <c r="I824" s="15">
        <v>642</v>
      </c>
      <c r="J824" s="15">
        <v>9</v>
      </c>
      <c r="K824" s="15"/>
      <c r="L824" s="15">
        <v>1365</v>
      </c>
      <c r="M824" s="15">
        <f t="shared" si="443"/>
        <v>0.333251953125</v>
      </c>
    </row>
    <row r="825" spans="1:13">
      <c r="A825" s="15">
        <v>822</v>
      </c>
      <c r="B825" s="15">
        <v>-2</v>
      </c>
      <c r="C825" s="15">
        <v>-8192</v>
      </c>
      <c r="D825" s="15">
        <f t="shared" si="440"/>
        <v>-1</v>
      </c>
      <c r="E825" s="15">
        <f t="shared" si="441"/>
        <v>0</v>
      </c>
      <c r="F825" s="15">
        <f t="shared" si="442"/>
        <v>-1</v>
      </c>
      <c r="G825" s="15">
        <v>-1</v>
      </c>
      <c r="H825" s="15">
        <v>-1</v>
      </c>
      <c r="I825" s="15">
        <v>642</v>
      </c>
      <c r="J825" s="15">
        <v>9</v>
      </c>
      <c r="K825" s="15"/>
      <c r="L825" s="15">
        <v>1365</v>
      </c>
      <c r="M825" s="15">
        <f t="shared" si="443"/>
        <v>0.333251953125</v>
      </c>
    </row>
    <row r="826" spans="1:13">
      <c r="A826" s="15">
        <v>823</v>
      </c>
      <c r="B826" s="15">
        <v>-2</v>
      </c>
      <c r="C826" s="15">
        <v>-8192</v>
      </c>
      <c r="D826" s="15">
        <f t="shared" si="440"/>
        <v>-1</v>
      </c>
      <c r="E826" s="15">
        <f t="shared" si="441"/>
        <v>0</v>
      </c>
      <c r="F826" s="15">
        <f t="shared" si="442"/>
        <v>-1</v>
      </c>
      <c r="G826" s="15">
        <v>951</v>
      </c>
      <c r="H826" s="15">
        <v>952</v>
      </c>
      <c r="I826" s="15">
        <v>647</v>
      </c>
      <c r="J826" s="15">
        <v>7</v>
      </c>
      <c r="K826" s="15"/>
      <c r="L826" s="15">
        <v>1365</v>
      </c>
      <c r="M826" s="15">
        <f t="shared" si="443"/>
        <v>0.333251953125</v>
      </c>
    </row>
    <row r="827" spans="1:13">
      <c r="A827" s="15">
        <v>824</v>
      </c>
      <c r="B827" s="15">
        <v>-2</v>
      </c>
      <c r="C827" s="15">
        <v>-8192</v>
      </c>
      <c r="D827" s="15">
        <f t="shared" si="440"/>
        <v>-1</v>
      </c>
      <c r="E827" s="15">
        <f t="shared" si="441"/>
        <v>0</v>
      </c>
      <c r="F827" s="15">
        <f t="shared" si="442"/>
        <v>-1</v>
      </c>
      <c r="G827" s="15">
        <v>953</v>
      </c>
      <c r="H827" s="15">
        <v>954</v>
      </c>
      <c r="I827" s="15">
        <v>647</v>
      </c>
      <c r="J827" s="15">
        <v>7</v>
      </c>
      <c r="K827" s="15"/>
      <c r="L827" s="15">
        <v>1365</v>
      </c>
      <c r="M827" s="15">
        <f t="shared" si="443"/>
        <v>0.333251953125</v>
      </c>
    </row>
    <row r="828" spans="1:13">
      <c r="A828" s="15">
        <v>825</v>
      </c>
      <c r="B828" s="15">
        <v>-2</v>
      </c>
      <c r="C828" s="15">
        <v>-8192</v>
      </c>
      <c r="D828" s="15">
        <f t="shared" si="440"/>
        <v>-1</v>
      </c>
      <c r="E828" s="15">
        <f t="shared" si="441"/>
        <v>0</v>
      </c>
      <c r="F828" s="15">
        <f t="shared" si="442"/>
        <v>-1</v>
      </c>
      <c r="G828" s="15">
        <v>955</v>
      </c>
      <c r="H828" s="15">
        <v>956</v>
      </c>
      <c r="I828" s="15">
        <v>648</v>
      </c>
      <c r="J828" s="15">
        <v>7</v>
      </c>
      <c r="K828" s="15"/>
      <c r="L828" s="15">
        <v>1365</v>
      </c>
      <c r="M828" s="15">
        <f t="shared" si="443"/>
        <v>0.333251953125</v>
      </c>
    </row>
    <row r="829" spans="1:13">
      <c r="A829" s="15">
        <v>826</v>
      </c>
      <c r="B829" s="15">
        <v>-2</v>
      </c>
      <c r="C829" s="15">
        <v>-8192</v>
      </c>
      <c r="D829" s="15">
        <f t="shared" si="440"/>
        <v>-1</v>
      </c>
      <c r="E829" s="15">
        <f t="shared" si="441"/>
        <v>0</v>
      </c>
      <c r="F829" s="15">
        <f t="shared" si="442"/>
        <v>-1</v>
      </c>
      <c r="G829" s="15">
        <v>957</v>
      </c>
      <c r="H829" s="15">
        <v>958</v>
      </c>
      <c r="I829" s="15">
        <v>648</v>
      </c>
      <c r="J829" s="15">
        <v>7</v>
      </c>
      <c r="K829" s="15"/>
      <c r="L829" s="15">
        <v>1365</v>
      </c>
      <c r="M829" s="15">
        <f t="shared" si="443"/>
        <v>0.333251953125</v>
      </c>
    </row>
    <row r="830" spans="1:13">
      <c r="A830" s="15">
        <v>827</v>
      </c>
      <c r="B830" s="15">
        <v>-2</v>
      </c>
      <c r="C830" s="15">
        <v>-8192</v>
      </c>
      <c r="D830" s="15">
        <f t="shared" si="440"/>
        <v>-1</v>
      </c>
      <c r="E830" s="15">
        <f t="shared" si="441"/>
        <v>0</v>
      </c>
      <c r="F830" s="15">
        <f t="shared" si="442"/>
        <v>-1</v>
      </c>
      <c r="G830" s="15">
        <v>959</v>
      </c>
      <c r="H830" s="15">
        <v>960</v>
      </c>
      <c r="I830" s="15">
        <v>649</v>
      </c>
      <c r="J830" s="15">
        <v>8</v>
      </c>
      <c r="K830" s="15"/>
      <c r="L830" s="15">
        <v>1365</v>
      </c>
      <c r="M830" s="15">
        <f t="shared" si="443"/>
        <v>0.333251953125</v>
      </c>
    </row>
    <row r="831" spans="1:13">
      <c r="A831" s="15">
        <v>828</v>
      </c>
      <c r="B831" s="15">
        <v>-2</v>
      </c>
      <c r="C831" s="15">
        <v>-8192</v>
      </c>
      <c r="D831" s="15">
        <f t="shared" si="440"/>
        <v>-1</v>
      </c>
      <c r="E831" s="15">
        <f t="shared" si="441"/>
        <v>0</v>
      </c>
      <c r="F831" s="15">
        <f t="shared" si="442"/>
        <v>-1</v>
      </c>
      <c r="G831" s="15">
        <v>961</v>
      </c>
      <c r="H831" s="15">
        <v>962</v>
      </c>
      <c r="I831" s="15">
        <v>649</v>
      </c>
      <c r="J831" s="15">
        <v>8</v>
      </c>
      <c r="K831" s="15"/>
      <c r="L831" s="15">
        <v>1365</v>
      </c>
      <c r="M831" s="15">
        <f t="shared" si="443"/>
        <v>0.333251953125</v>
      </c>
    </row>
    <row r="832" spans="1:13">
      <c r="A832" s="15">
        <v>829</v>
      </c>
      <c r="B832" s="15">
        <v>-2</v>
      </c>
      <c r="C832" s="15">
        <v>-8192</v>
      </c>
      <c r="D832" s="15">
        <f t="shared" si="440"/>
        <v>-1</v>
      </c>
      <c r="E832" s="15">
        <f t="shared" si="441"/>
        <v>0</v>
      </c>
      <c r="F832" s="15">
        <f t="shared" si="442"/>
        <v>-1</v>
      </c>
      <c r="G832" s="15">
        <v>963</v>
      </c>
      <c r="H832" s="15">
        <v>964</v>
      </c>
      <c r="I832" s="15">
        <v>650</v>
      </c>
      <c r="J832" s="15">
        <v>8</v>
      </c>
      <c r="K832" s="15"/>
      <c r="L832" s="15">
        <v>1365</v>
      </c>
      <c r="M832" s="15">
        <f t="shared" si="443"/>
        <v>0.333251953125</v>
      </c>
    </row>
    <row r="833" spans="1:13">
      <c r="A833" s="15">
        <v>830</v>
      </c>
      <c r="B833" s="15">
        <v>-2</v>
      </c>
      <c r="C833" s="15">
        <v>-8192</v>
      </c>
      <c r="D833" s="15">
        <f t="shared" si="440"/>
        <v>-1</v>
      </c>
      <c r="E833" s="15">
        <f t="shared" si="441"/>
        <v>0</v>
      </c>
      <c r="F833" s="15">
        <f t="shared" si="442"/>
        <v>-1</v>
      </c>
      <c r="G833" s="15">
        <v>965</v>
      </c>
      <c r="H833" s="15">
        <v>966</v>
      </c>
      <c r="I833" s="15">
        <v>650</v>
      </c>
      <c r="J833" s="15">
        <v>8</v>
      </c>
      <c r="K833" s="15"/>
      <c r="L833" s="15">
        <v>1365</v>
      </c>
      <c r="M833" s="15">
        <f t="shared" si="443"/>
        <v>0.333251953125</v>
      </c>
    </row>
    <row r="834" spans="1:13">
      <c r="A834" s="15">
        <v>831</v>
      </c>
      <c r="B834" s="15">
        <v>-2</v>
      </c>
      <c r="C834" s="15">
        <v>-8192</v>
      </c>
      <c r="D834" s="15">
        <f t="shared" si="440"/>
        <v>-1</v>
      </c>
      <c r="E834" s="15">
        <f t="shared" si="441"/>
        <v>0</v>
      </c>
      <c r="F834" s="15">
        <f t="shared" si="442"/>
        <v>-1</v>
      </c>
      <c r="G834" s="15">
        <v>-1</v>
      </c>
      <c r="H834" s="15">
        <v>-1</v>
      </c>
      <c r="I834" s="15">
        <v>651</v>
      </c>
      <c r="J834" s="15">
        <v>9</v>
      </c>
      <c r="K834" s="15"/>
      <c r="L834" s="15">
        <v>1365</v>
      </c>
      <c r="M834" s="15">
        <f t="shared" si="443"/>
        <v>0.333251953125</v>
      </c>
    </row>
    <row r="835" spans="1:13">
      <c r="A835" s="15">
        <v>832</v>
      </c>
      <c r="B835" s="15">
        <v>-2</v>
      </c>
      <c r="C835" s="15">
        <v>-8192</v>
      </c>
      <c r="D835" s="15">
        <f t="shared" si="440"/>
        <v>-1</v>
      </c>
      <c r="E835" s="15">
        <f t="shared" si="441"/>
        <v>0</v>
      </c>
      <c r="F835" s="15">
        <f t="shared" si="442"/>
        <v>-1</v>
      </c>
      <c r="G835" s="15">
        <v>-1</v>
      </c>
      <c r="H835" s="15">
        <v>-1</v>
      </c>
      <c r="I835" s="15">
        <v>651</v>
      </c>
      <c r="J835" s="15">
        <v>9</v>
      </c>
      <c r="K835" s="15"/>
      <c r="L835" s="15">
        <v>1365</v>
      </c>
      <c r="M835" s="15">
        <f t="shared" si="443"/>
        <v>0.333251953125</v>
      </c>
    </row>
    <row r="836" spans="1:13">
      <c r="A836" s="15">
        <v>833</v>
      </c>
      <c r="B836" s="15">
        <v>-2</v>
      </c>
      <c r="C836" s="15">
        <v>-8192</v>
      </c>
      <c r="D836" s="15">
        <f t="shared" ref="D836:D899" si="444">IF(C836&lt;&gt;-8192,INT(C836/2^12),-1)</f>
        <v>-1</v>
      </c>
      <c r="E836" s="15">
        <f t="shared" ref="E836:E899" si="445">IF(C836 &lt;&gt; -8192, MOD(C836, 2^12), 0)</f>
        <v>0</v>
      </c>
      <c r="F836" s="15">
        <f t="shared" ref="F836:F899" si="446">D836+(E836/2^12)</f>
        <v>-1</v>
      </c>
      <c r="G836" s="15">
        <v>-1</v>
      </c>
      <c r="H836" s="15">
        <v>-1</v>
      </c>
      <c r="I836" s="15">
        <v>652</v>
      </c>
      <c r="J836" s="15">
        <v>9</v>
      </c>
      <c r="K836" s="15"/>
      <c r="L836" s="15">
        <v>1365</v>
      </c>
      <c r="M836" s="15">
        <f t="shared" ref="M836:M899" si="447">IF(L836 &gt;= 2^12, "Error: Wrong Probability!", L836/2^12)</f>
        <v>0.333251953125</v>
      </c>
    </row>
    <row r="837" spans="1:13">
      <c r="A837" s="15">
        <v>834</v>
      </c>
      <c r="B837" s="15">
        <v>-2</v>
      </c>
      <c r="C837" s="15">
        <v>-8192</v>
      </c>
      <c r="D837" s="15">
        <f t="shared" si="444"/>
        <v>-1</v>
      </c>
      <c r="E837" s="15">
        <f t="shared" si="445"/>
        <v>0</v>
      </c>
      <c r="F837" s="15">
        <f t="shared" si="446"/>
        <v>-1</v>
      </c>
      <c r="G837" s="15">
        <v>-1</v>
      </c>
      <c r="H837" s="15">
        <v>-1</v>
      </c>
      <c r="I837" s="15">
        <v>652</v>
      </c>
      <c r="J837" s="15">
        <v>9</v>
      </c>
      <c r="K837" s="15"/>
      <c r="L837" s="15">
        <v>1365</v>
      </c>
      <c r="M837" s="15">
        <f t="shared" si="447"/>
        <v>0.333251953125</v>
      </c>
    </row>
    <row r="838" spans="1:13">
      <c r="A838" s="15">
        <v>835</v>
      </c>
      <c r="B838" s="15">
        <v>-2</v>
      </c>
      <c r="C838" s="15">
        <v>-8192</v>
      </c>
      <c r="D838" s="15">
        <f t="shared" si="444"/>
        <v>-1</v>
      </c>
      <c r="E838" s="15">
        <f t="shared" si="445"/>
        <v>0</v>
      </c>
      <c r="F838" s="15">
        <f t="shared" si="446"/>
        <v>-1</v>
      </c>
      <c r="G838" s="15">
        <v>967</v>
      </c>
      <c r="H838" s="15">
        <v>968</v>
      </c>
      <c r="I838" s="15">
        <v>653</v>
      </c>
      <c r="J838" s="15">
        <v>7</v>
      </c>
      <c r="K838" s="15"/>
      <c r="L838" s="15">
        <v>1365</v>
      </c>
      <c r="M838" s="15">
        <f t="shared" si="447"/>
        <v>0.333251953125</v>
      </c>
    </row>
    <row r="839" spans="1:13">
      <c r="A839" s="15">
        <v>836</v>
      </c>
      <c r="B839" s="15">
        <v>-2</v>
      </c>
      <c r="C839" s="15">
        <v>-8192</v>
      </c>
      <c r="D839" s="15">
        <f t="shared" si="444"/>
        <v>-1</v>
      </c>
      <c r="E839" s="15">
        <f t="shared" si="445"/>
        <v>0</v>
      </c>
      <c r="F839" s="15">
        <f t="shared" si="446"/>
        <v>-1</v>
      </c>
      <c r="G839" s="15">
        <v>969</v>
      </c>
      <c r="H839" s="15">
        <v>970</v>
      </c>
      <c r="I839" s="15">
        <v>653</v>
      </c>
      <c r="J839" s="15">
        <v>7</v>
      </c>
      <c r="K839" s="15"/>
      <c r="L839" s="15">
        <v>1365</v>
      </c>
      <c r="M839" s="15">
        <f t="shared" si="447"/>
        <v>0.333251953125</v>
      </c>
    </row>
    <row r="840" spans="1:13">
      <c r="A840" s="15">
        <v>837</v>
      </c>
      <c r="B840" s="15">
        <v>-2</v>
      </c>
      <c r="C840" s="15">
        <v>-8192</v>
      </c>
      <c r="D840" s="15">
        <f t="shared" si="444"/>
        <v>-1</v>
      </c>
      <c r="E840" s="15">
        <f t="shared" si="445"/>
        <v>0</v>
      </c>
      <c r="F840" s="15">
        <f t="shared" si="446"/>
        <v>-1</v>
      </c>
      <c r="G840" s="15">
        <v>971</v>
      </c>
      <c r="H840" s="15">
        <v>972</v>
      </c>
      <c r="I840" s="15">
        <v>654</v>
      </c>
      <c r="J840" s="15">
        <v>7</v>
      </c>
      <c r="K840" s="15"/>
      <c r="L840" s="15">
        <v>1365</v>
      </c>
      <c r="M840" s="15">
        <f t="shared" si="447"/>
        <v>0.333251953125</v>
      </c>
    </row>
    <row r="841" spans="1:13">
      <c r="A841" s="15">
        <v>838</v>
      </c>
      <c r="B841" s="15">
        <v>-2</v>
      </c>
      <c r="C841" s="15">
        <v>-8192</v>
      </c>
      <c r="D841" s="15">
        <f t="shared" si="444"/>
        <v>-1</v>
      </c>
      <c r="E841" s="15">
        <f t="shared" si="445"/>
        <v>0</v>
      </c>
      <c r="F841" s="15">
        <f t="shared" si="446"/>
        <v>-1</v>
      </c>
      <c r="G841" s="15">
        <v>973</v>
      </c>
      <c r="H841" s="15">
        <v>974</v>
      </c>
      <c r="I841" s="15">
        <v>654</v>
      </c>
      <c r="J841" s="15">
        <v>7</v>
      </c>
      <c r="K841" s="15"/>
      <c r="L841" s="15">
        <v>1365</v>
      </c>
      <c r="M841" s="15">
        <f t="shared" si="447"/>
        <v>0.333251953125</v>
      </c>
    </row>
    <row r="842" spans="1:13">
      <c r="A842" s="15">
        <v>839</v>
      </c>
      <c r="B842" s="15">
        <v>-2</v>
      </c>
      <c r="C842" s="15">
        <v>-8192</v>
      </c>
      <c r="D842" s="15">
        <f t="shared" si="444"/>
        <v>-1</v>
      </c>
      <c r="E842" s="15">
        <f t="shared" si="445"/>
        <v>0</v>
      </c>
      <c r="F842" s="15">
        <f t="shared" si="446"/>
        <v>-1</v>
      </c>
      <c r="G842" s="15">
        <v>975</v>
      </c>
      <c r="H842" s="15">
        <v>976</v>
      </c>
      <c r="I842" s="15">
        <v>655</v>
      </c>
      <c r="J842" s="15">
        <v>8</v>
      </c>
      <c r="K842" s="15"/>
      <c r="L842" s="15">
        <v>1365</v>
      </c>
      <c r="M842" s="15">
        <f t="shared" si="447"/>
        <v>0.333251953125</v>
      </c>
    </row>
    <row r="843" spans="1:13">
      <c r="A843" s="15">
        <v>840</v>
      </c>
      <c r="B843" s="15">
        <v>-2</v>
      </c>
      <c r="C843" s="15">
        <v>-8192</v>
      </c>
      <c r="D843" s="15">
        <f t="shared" si="444"/>
        <v>-1</v>
      </c>
      <c r="E843" s="15">
        <f t="shared" si="445"/>
        <v>0</v>
      </c>
      <c r="F843" s="15">
        <f t="shared" si="446"/>
        <v>-1</v>
      </c>
      <c r="G843" s="15">
        <v>977</v>
      </c>
      <c r="H843" s="15">
        <v>978</v>
      </c>
      <c r="I843" s="15">
        <v>655</v>
      </c>
      <c r="J843" s="15">
        <v>8</v>
      </c>
      <c r="K843" s="15"/>
      <c r="L843" s="15">
        <v>1365</v>
      </c>
      <c r="M843" s="15">
        <f t="shared" si="447"/>
        <v>0.333251953125</v>
      </c>
    </row>
    <row r="844" spans="1:13">
      <c r="A844" s="15">
        <v>841</v>
      </c>
      <c r="B844" s="15">
        <v>-2</v>
      </c>
      <c r="C844" s="15">
        <v>-8192</v>
      </c>
      <c r="D844" s="15">
        <f t="shared" si="444"/>
        <v>-1</v>
      </c>
      <c r="E844" s="15">
        <f t="shared" si="445"/>
        <v>0</v>
      </c>
      <c r="F844" s="15">
        <f t="shared" si="446"/>
        <v>-1</v>
      </c>
      <c r="G844" s="15">
        <v>979</v>
      </c>
      <c r="H844" s="15">
        <v>980</v>
      </c>
      <c r="I844" s="15">
        <v>656</v>
      </c>
      <c r="J844" s="15">
        <v>8</v>
      </c>
      <c r="K844" s="15"/>
      <c r="L844" s="15">
        <v>1365</v>
      </c>
      <c r="M844" s="15">
        <f t="shared" si="447"/>
        <v>0.333251953125</v>
      </c>
    </row>
    <row r="845" spans="1:13">
      <c r="A845" s="15">
        <v>842</v>
      </c>
      <c r="B845" s="15">
        <v>-2</v>
      </c>
      <c r="C845" s="15">
        <v>-8192</v>
      </c>
      <c r="D845" s="15">
        <f t="shared" si="444"/>
        <v>-1</v>
      </c>
      <c r="E845" s="15">
        <f t="shared" si="445"/>
        <v>0</v>
      </c>
      <c r="F845" s="15">
        <f t="shared" si="446"/>
        <v>-1</v>
      </c>
      <c r="G845" s="15">
        <v>981</v>
      </c>
      <c r="H845" s="15">
        <v>982</v>
      </c>
      <c r="I845" s="15">
        <v>656</v>
      </c>
      <c r="J845" s="15">
        <v>8</v>
      </c>
      <c r="K845" s="15"/>
      <c r="L845" s="15">
        <v>1365</v>
      </c>
      <c r="M845" s="15">
        <f t="shared" si="447"/>
        <v>0.333251953125</v>
      </c>
    </row>
    <row r="846" spans="1:13">
      <c r="A846" s="15">
        <v>843</v>
      </c>
      <c r="B846" s="15">
        <v>-2</v>
      </c>
      <c r="C846" s="15">
        <v>-8192</v>
      </c>
      <c r="D846" s="15">
        <f t="shared" si="444"/>
        <v>-1</v>
      </c>
      <c r="E846" s="15">
        <f t="shared" si="445"/>
        <v>0</v>
      </c>
      <c r="F846" s="15">
        <f t="shared" si="446"/>
        <v>-1</v>
      </c>
      <c r="G846" s="15">
        <v>-1</v>
      </c>
      <c r="H846" s="15">
        <v>-1</v>
      </c>
      <c r="I846" s="15">
        <v>657</v>
      </c>
      <c r="J846" s="15">
        <v>9</v>
      </c>
      <c r="K846" s="15"/>
      <c r="L846" s="15">
        <v>546</v>
      </c>
      <c r="M846" s="15">
        <f t="shared" si="447"/>
        <v>0.13330078125</v>
      </c>
    </row>
    <row r="847" spans="1:13">
      <c r="A847" s="15">
        <v>844</v>
      </c>
      <c r="B847" s="15">
        <v>-2</v>
      </c>
      <c r="C847" s="15">
        <v>-8192</v>
      </c>
      <c r="D847" s="15">
        <f t="shared" si="444"/>
        <v>-1</v>
      </c>
      <c r="E847" s="15">
        <f t="shared" si="445"/>
        <v>0</v>
      </c>
      <c r="F847" s="15">
        <f t="shared" si="446"/>
        <v>-1</v>
      </c>
      <c r="G847" s="15">
        <v>-1</v>
      </c>
      <c r="H847" s="15">
        <v>-1</v>
      </c>
      <c r="I847" s="15">
        <v>657</v>
      </c>
      <c r="J847" s="15">
        <v>9</v>
      </c>
      <c r="K847" s="15"/>
      <c r="L847" s="15">
        <v>546</v>
      </c>
      <c r="M847" s="15">
        <f t="shared" si="447"/>
        <v>0.13330078125</v>
      </c>
    </row>
    <row r="848" spans="1:13">
      <c r="A848" s="15">
        <v>845</v>
      </c>
      <c r="B848" s="15">
        <v>-2</v>
      </c>
      <c r="C848" s="15">
        <v>-8192</v>
      </c>
      <c r="D848" s="15">
        <f t="shared" si="444"/>
        <v>-1</v>
      </c>
      <c r="E848" s="15">
        <f t="shared" si="445"/>
        <v>0</v>
      </c>
      <c r="F848" s="15">
        <f t="shared" si="446"/>
        <v>-1</v>
      </c>
      <c r="G848" s="15">
        <v>-1</v>
      </c>
      <c r="H848" s="15">
        <v>-1</v>
      </c>
      <c r="I848" s="15">
        <v>658</v>
      </c>
      <c r="J848" s="15">
        <v>9</v>
      </c>
      <c r="K848" s="15"/>
      <c r="L848" s="15">
        <v>546</v>
      </c>
      <c r="M848" s="15">
        <f t="shared" si="447"/>
        <v>0.13330078125</v>
      </c>
    </row>
    <row r="849" spans="1:13">
      <c r="A849" s="15">
        <v>846</v>
      </c>
      <c r="B849" s="15">
        <v>-2</v>
      </c>
      <c r="C849" s="15">
        <v>-8192</v>
      </c>
      <c r="D849" s="15">
        <f t="shared" si="444"/>
        <v>-1</v>
      </c>
      <c r="E849" s="15">
        <f t="shared" si="445"/>
        <v>0</v>
      </c>
      <c r="F849" s="15">
        <f t="shared" si="446"/>
        <v>-1</v>
      </c>
      <c r="G849" s="15">
        <v>-1</v>
      </c>
      <c r="H849" s="15">
        <v>-1</v>
      </c>
      <c r="I849" s="15">
        <v>658</v>
      </c>
      <c r="J849" s="15">
        <v>9</v>
      </c>
      <c r="K849" s="15"/>
      <c r="L849" s="15">
        <v>546</v>
      </c>
      <c r="M849" s="15">
        <f t="shared" si="447"/>
        <v>0.13330078125</v>
      </c>
    </row>
    <row r="850" spans="1:13">
      <c r="A850" s="15">
        <v>847</v>
      </c>
      <c r="B850" s="15">
        <v>-2</v>
      </c>
      <c r="C850" s="15">
        <v>-8192</v>
      </c>
      <c r="D850" s="15">
        <f t="shared" si="444"/>
        <v>-1</v>
      </c>
      <c r="E850" s="15">
        <f t="shared" si="445"/>
        <v>0</v>
      </c>
      <c r="F850" s="15">
        <f t="shared" si="446"/>
        <v>-1</v>
      </c>
      <c r="G850" s="15">
        <v>-1</v>
      </c>
      <c r="H850" s="15">
        <v>-1</v>
      </c>
      <c r="I850" s="15">
        <v>659</v>
      </c>
      <c r="J850" s="15">
        <v>9</v>
      </c>
      <c r="K850" s="15"/>
      <c r="L850" s="15">
        <v>1365</v>
      </c>
      <c r="M850" s="15">
        <f t="shared" si="447"/>
        <v>0.333251953125</v>
      </c>
    </row>
    <row r="851" spans="1:13">
      <c r="A851" s="15">
        <v>848</v>
      </c>
      <c r="B851" s="15">
        <v>-2</v>
      </c>
      <c r="C851" s="15">
        <v>-8192</v>
      </c>
      <c r="D851" s="15">
        <f t="shared" si="444"/>
        <v>-1</v>
      </c>
      <c r="E851" s="15">
        <f t="shared" si="445"/>
        <v>0</v>
      </c>
      <c r="F851" s="15">
        <f t="shared" si="446"/>
        <v>-1</v>
      </c>
      <c r="G851" s="15">
        <v>-1</v>
      </c>
      <c r="H851" s="15">
        <v>-1</v>
      </c>
      <c r="I851" s="15">
        <v>659</v>
      </c>
      <c r="J851" s="15">
        <v>9</v>
      </c>
      <c r="K851" s="15"/>
      <c r="L851" s="15">
        <v>1365</v>
      </c>
      <c r="M851" s="15">
        <f t="shared" si="447"/>
        <v>0.333251953125</v>
      </c>
    </row>
    <row r="852" spans="1:13">
      <c r="A852" s="15">
        <v>849</v>
      </c>
      <c r="B852" s="15">
        <v>-2</v>
      </c>
      <c r="C852" s="15">
        <v>-8192</v>
      </c>
      <c r="D852" s="15">
        <f t="shared" si="444"/>
        <v>-1</v>
      </c>
      <c r="E852" s="15">
        <f t="shared" si="445"/>
        <v>0</v>
      </c>
      <c r="F852" s="15">
        <f t="shared" si="446"/>
        <v>-1</v>
      </c>
      <c r="G852" s="15">
        <v>-1</v>
      </c>
      <c r="H852" s="15">
        <v>-1</v>
      </c>
      <c r="I852" s="15">
        <v>660</v>
      </c>
      <c r="J852" s="15">
        <v>9</v>
      </c>
      <c r="K852" s="15"/>
      <c r="L852" s="15">
        <v>1365</v>
      </c>
      <c r="M852" s="15">
        <f t="shared" si="447"/>
        <v>0.333251953125</v>
      </c>
    </row>
    <row r="853" spans="1:13">
      <c r="A853" s="15">
        <v>850</v>
      </c>
      <c r="B853" s="15">
        <v>-2</v>
      </c>
      <c r="C853" s="15">
        <v>-8192</v>
      </c>
      <c r="D853" s="15">
        <f t="shared" si="444"/>
        <v>-1</v>
      </c>
      <c r="E853" s="15">
        <f t="shared" si="445"/>
        <v>0</v>
      </c>
      <c r="F853" s="15">
        <f t="shared" si="446"/>
        <v>-1</v>
      </c>
      <c r="G853" s="15">
        <v>-1</v>
      </c>
      <c r="H853" s="15">
        <v>-1</v>
      </c>
      <c r="I853" s="15">
        <v>660</v>
      </c>
      <c r="J853" s="15">
        <v>9</v>
      </c>
      <c r="K853" s="15"/>
      <c r="L853" s="15">
        <v>1365</v>
      </c>
      <c r="M853" s="15">
        <f t="shared" si="447"/>
        <v>0.333251953125</v>
      </c>
    </row>
    <row r="854" spans="1:13">
      <c r="A854" s="15">
        <v>851</v>
      </c>
      <c r="B854" s="15">
        <v>-2</v>
      </c>
      <c r="C854" s="15">
        <v>-8192</v>
      </c>
      <c r="D854" s="15">
        <f t="shared" si="444"/>
        <v>-1</v>
      </c>
      <c r="E854" s="15">
        <f t="shared" si="445"/>
        <v>0</v>
      </c>
      <c r="F854" s="15">
        <f t="shared" si="446"/>
        <v>-1</v>
      </c>
      <c r="G854" s="15">
        <v>-1</v>
      </c>
      <c r="H854" s="15">
        <v>-1</v>
      </c>
      <c r="I854" s="15">
        <v>661</v>
      </c>
      <c r="J854" s="15">
        <v>9</v>
      </c>
      <c r="K854" s="15"/>
      <c r="L854" s="15">
        <v>0</v>
      </c>
      <c r="M854" s="15">
        <f t="shared" si="447"/>
        <v>0</v>
      </c>
    </row>
    <row r="855" spans="1:13">
      <c r="A855" s="15">
        <v>852</v>
      </c>
      <c r="B855" s="15">
        <v>-2</v>
      </c>
      <c r="C855" s="15">
        <v>-8192</v>
      </c>
      <c r="D855" s="15">
        <f t="shared" si="444"/>
        <v>-1</v>
      </c>
      <c r="E855" s="15">
        <f t="shared" si="445"/>
        <v>0</v>
      </c>
      <c r="F855" s="15">
        <f t="shared" si="446"/>
        <v>-1</v>
      </c>
      <c r="G855" s="15">
        <v>-1</v>
      </c>
      <c r="H855" s="15">
        <v>-1</v>
      </c>
      <c r="I855" s="15">
        <v>661</v>
      </c>
      <c r="J855" s="15">
        <v>9</v>
      </c>
      <c r="K855" s="15"/>
      <c r="L855" s="15">
        <v>0</v>
      </c>
      <c r="M855" s="15">
        <f t="shared" si="447"/>
        <v>0</v>
      </c>
    </row>
    <row r="856" spans="1:13">
      <c r="A856" s="15">
        <v>853</v>
      </c>
      <c r="B856" s="15">
        <v>-2</v>
      </c>
      <c r="C856" s="15">
        <v>-8192</v>
      </c>
      <c r="D856" s="15">
        <f t="shared" si="444"/>
        <v>-1</v>
      </c>
      <c r="E856" s="15">
        <f t="shared" si="445"/>
        <v>0</v>
      </c>
      <c r="F856" s="15">
        <f t="shared" si="446"/>
        <v>-1</v>
      </c>
      <c r="G856" s="15">
        <v>-1</v>
      </c>
      <c r="H856" s="15">
        <v>-1</v>
      </c>
      <c r="I856" s="15">
        <v>662</v>
      </c>
      <c r="J856" s="15">
        <v>9</v>
      </c>
      <c r="K856" s="15"/>
      <c r="L856" s="15">
        <v>0</v>
      </c>
      <c r="M856" s="15">
        <f t="shared" si="447"/>
        <v>0</v>
      </c>
    </row>
    <row r="857" spans="1:13">
      <c r="A857" s="15">
        <v>854</v>
      </c>
      <c r="B857" s="15">
        <v>-2</v>
      </c>
      <c r="C857" s="15">
        <v>-8192</v>
      </c>
      <c r="D857" s="15">
        <f t="shared" si="444"/>
        <v>-1</v>
      </c>
      <c r="E857" s="15">
        <f t="shared" si="445"/>
        <v>0</v>
      </c>
      <c r="F857" s="15">
        <f t="shared" si="446"/>
        <v>-1</v>
      </c>
      <c r="G857" s="15">
        <v>-1</v>
      </c>
      <c r="H857" s="15">
        <v>-1</v>
      </c>
      <c r="I857" s="15">
        <v>662</v>
      </c>
      <c r="J857" s="15">
        <v>9</v>
      </c>
      <c r="K857" s="15"/>
      <c r="L857" s="15">
        <v>0</v>
      </c>
      <c r="M857" s="15">
        <f t="shared" si="447"/>
        <v>0</v>
      </c>
    </row>
    <row r="858" spans="1:13">
      <c r="A858" s="15">
        <v>855</v>
      </c>
      <c r="B858" s="15">
        <v>-2</v>
      </c>
      <c r="C858" s="15">
        <v>-8192</v>
      </c>
      <c r="D858" s="15">
        <f t="shared" si="444"/>
        <v>-1</v>
      </c>
      <c r="E858" s="15">
        <f t="shared" si="445"/>
        <v>0</v>
      </c>
      <c r="F858" s="15">
        <f t="shared" si="446"/>
        <v>-1</v>
      </c>
      <c r="G858" s="15">
        <v>-1</v>
      </c>
      <c r="H858" s="15">
        <v>-1</v>
      </c>
      <c r="I858" s="15">
        <v>667</v>
      </c>
      <c r="J858" s="15">
        <v>9</v>
      </c>
      <c r="K858" s="15"/>
      <c r="L858" s="15">
        <v>0</v>
      </c>
      <c r="M858" s="15">
        <f t="shared" si="447"/>
        <v>0</v>
      </c>
    </row>
    <row r="859" spans="1:13">
      <c r="A859" s="15">
        <v>856</v>
      </c>
      <c r="B859" s="15">
        <v>-2</v>
      </c>
      <c r="C859" s="15">
        <v>-8192</v>
      </c>
      <c r="D859" s="15">
        <f t="shared" si="444"/>
        <v>-1</v>
      </c>
      <c r="E859" s="15">
        <f t="shared" si="445"/>
        <v>0</v>
      </c>
      <c r="F859" s="15">
        <f t="shared" si="446"/>
        <v>-1</v>
      </c>
      <c r="G859" s="15">
        <v>-1</v>
      </c>
      <c r="H859" s="15">
        <v>-1</v>
      </c>
      <c r="I859" s="15">
        <v>667</v>
      </c>
      <c r="J859" s="15">
        <v>9</v>
      </c>
      <c r="K859" s="15"/>
      <c r="L859" s="15">
        <v>0</v>
      </c>
      <c r="M859" s="15">
        <f t="shared" si="447"/>
        <v>0</v>
      </c>
    </row>
    <row r="860" spans="1:13">
      <c r="A860" s="15">
        <v>857</v>
      </c>
      <c r="B860" s="15">
        <v>-2</v>
      </c>
      <c r="C860" s="15">
        <v>-8192</v>
      </c>
      <c r="D860" s="15">
        <f t="shared" si="444"/>
        <v>-1</v>
      </c>
      <c r="E860" s="15">
        <f t="shared" si="445"/>
        <v>0</v>
      </c>
      <c r="F860" s="15">
        <f t="shared" si="446"/>
        <v>-1</v>
      </c>
      <c r="G860" s="15">
        <v>-1</v>
      </c>
      <c r="H860" s="15">
        <v>-1</v>
      </c>
      <c r="I860" s="15">
        <v>668</v>
      </c>
      <c r="J860" s="15">
        <v>9</v>
      </c>
      <c r="K860" s="15"/>
      <c r="L860" s="15">
        <v>0</v>
      </c>
      <c r="M860" s="15">
        <f t="shared" si="447"/>
        <v>0</v>
      </c>
    </row>
    <row r="861" spans="1:13">
      <c r="A861" s="15">
        <v>858</v>
      </c>
      <c r="B861" s="15">
        <v>-2</v>
      </c>
      <c r="C861" s="15">
        <v>-8192</v>
      </c>
      <c r="D861" s="15">
        <f t="shared" si="444"/>
        <v>-1</v>
      </c>
      <c r="E861" s="15">
        <f t="shared" si="445"/>
        <v>0</v>
      </c>
      <c r="F861" s="15">
        <f t="shared" si="446"/>
        <v>-1</v>
      </c>
      <c r="G861" s="15">
        <v>-1</v>
      </c>
      <c r="H861" s="15">
        <v>-1</v>
      </c>
      <c r="I861" s="15">
        <v>668</v>
      </c>
      <c r="J861" s="15">
        <v>9</v>
      </c>
      <c r="K861" s="15"/>
      <c r="L861" s="15">
        <v>0</v>
      </c>
      <c r="M861" s="15">
        <f t="shared" si="447"/>
        <v>0</v>
      </c>
    </row>
    <row r="862" spans="1:13">
      <c r="A862" s="15">
        <v>859</v>
      </c>
      <c r="B862" s="15">
        <v>-2</v>
      </c>
      <c r="C862" s="15">
        <v>-8192</v>
      </c>
      <c r="D862" s="15">
        <f t="shared" si="444"/>
        <v>-1</v>
      </c>
      <c r="E862" s="15">
        <f t="shared" si="445"/>
        <v>0</v>
      </c>
      <c r="F862" s="15">
        <f t="shared" si="446"/>
        <v>-1</v>
      </c>
      <c r="G862" s="15">
        <v>-1</v>
      </c>
      <c r="H862" s="15">
        <v>-1</v>
      </c>
      <c r="I862" s="15">
        <v>669</v>
      </c>
      <c r="J862" s="15">
        <v>9</v>
      </c>
      <c r="K862" s="15"/>
      <c r="L862" s="15">
        <v>0</v>
      </c>
      <c r="M862" s="15">
        <f t="shared" si="447"/>
        <v>0</v>
      </c>
    </row>
    <row r="863" spans="1:13">
      <c r="A863" s="15">
        <v>860</v>
      </c>
      <c r="B863" s="15">
        <v>-2</v>
      </c>
      <c r="C863" s="15">
        <v>-8192</v>
      </c>
      <c r="D863" s="15">
        <f t="shared" si="444"/>
        <v>-1</v>
      </c>
      <c r="E863" s="15">
        <f t="shared" si="445"/>
        <v>0</v>
      </c>
      <c r="F863" s="15">
        <f t="shared" si="446"/>
        <v>-1</v>
      </c>
      <c r="G863" s="15">
        <v>-1</v>
      </c>
      <c r="H863" s="15">
        <v>-1</v>
      </c>
      <c r="I863" s="15">
        <v>669</v>
      </c>
      <c r="J863" s="15">
        <v>9</v>
      </c>
      <c r="K863" s="15"/>
      <c r="L863" s="15">
        <v>0</v>
      </c>
      <c r="M863" s="15">
        <f t="shared" si="447"/>
        <v>0</v>
      </c>
    </row>
    <row r="864" spans="1:13">
      <c r="A864" s="15">
        <v>861</v>
      </c>
      <c r="B864" s="15">
        <v>-2</v>
      </c>
      <c r="C864" s="15">
        <v>-8192</v>
      </c>
      <c r="D864" s="15">
        <f t="shared" si="444"/>
        <v>-1</v>
      </c>
      <c r="E864" s="15">
        <f t="shared" si="445"/>
        <v>0</v>
      </c>
      <c r="F864" s="15">
        <f t="shared" si="446"/>
        <v>-1</v>
      </c>
      <c r="G864" s="15">
        <v>-1</v>
      </c>
      <c r="H864" s="15">
        <v>-1</v>
      </c>
      <c r="I864" s="15">
        <v>670</v>
      </c>
      <c r="J864" s="15">
        <v>9</v>
      </c>
      <c r="K864" s="15"/>
      <c r="L864" s="15">
        <v>0</v>
      </c>
      <c r="M864" s="15">
        <f t="shared" si="447"/>
        <v>0</v>
      </c>
    </row>
    <row r="865" spans="1:13">
      <c r="A865" s="15">
        <v>862</v>
      </c>
      <c r="B865" s="15">
        <v>-2</v>
      </c>
      <c r="C865" s="15">
        <v>-8192</v>
      </c>
      <c r="D865" s="15">
        <f t="shared" si="444"/>
        <v>-1</v>
      </c>
      <c r="E865" s="15">
        <f t="shared" si="445"/>
        <v>0</v>
      </c>
      <c r="F865" s="15">
        <f t="shared" si="446"/>
        <v>-1</v>
      </c>
      <c r="G865" s="15">
        <v>-1</v>
      </c>
      <c r="H865" s="15">
        <v>-1</v>
      </c>
      <c r="I865" s="15">
        <v>670</v>
      </c>
      <c r="J865" s="15">
        <v>9</v>
      </c>
      <c r="K865" s="15"/>
      <c r="L865" s="15">
        <v>0</v>
      </c>
      <c r="M865" s="15">
        <f t="shared" si="447"/>
        <v>0</v>
      </c>
    </row>
    <row r="866" spans="1:13">
      <c r="A866" s="15">
        <v>863</v>
      </c>
      <c r="B866" s="15">
        <v>-2</v>
      </c>
      <c r="C866" s="15">
        <v>-8192</v>
      </c>
      <c r="D866" s="15">
        <f t="shared" si="444"/>
        <v>-1</v>
      </c>
      <c r="E866" s="15">
        <f t="shared" si="445"/>
        <v>0</v>
      </c>
      <c r="F866" s="15">
        <f t="shared" si="446"/>
        <v>-1</v>
      </c>
      <c r="G866" s="15">
        <v>-1</v>
      </c>
      <c r="H866" s="15">
        <v>-1</v>
      </c>
      <c r="I866" s="15">
        <v>673</v>
      </c>
      <c r="J866" s="15">
        <v>9</v>
      </c>
      <c r="K866" s="15"/>
      <c r="L866" s="15">
        <v>683</v>
      </c>
      <c r="M866" s="15">
        <f t="shared" si="447"/>
        <v>0.166748046875</v>
      </c>
    </row>
    <row r="867" spans="1:13">
      <c r="A867" s="15">
        <v>864</v>
      </c>
      <c r="B867" s="15">
        <v>-2</v>
      </c>
      <c r="C867" s="15">
        <v>-8192</v>
      </c>
      <c r="D867" s="15">
        <f t="shared" si="444"/>
        <v>-1</v>
      </c>
      <c r="E867" s="15">
        <f t="shared" si="445"/>
        <v>0</v>
      </c>
      <c r="F867" s="15">
        <f t="shared" si="446"/>
        <v>-1</v>
      </c>
      <c r="G867" s="15">
        <v>-1</v>
      </c>
      <c r="H867" s="15">
        <v>-1</v>
      </c>
      <c r="I867" s="15">
        <v>673</v>
      </c>
      <c r="J867" s="15">
        <v>9</v>
      </c>
      <c r="K867" s="15"/>
      <c r="L867" s="15">
        <v>683</v>
      </c>
      <c r="M867" s="15">
        <f t="shared" si="447"/>
        <v>0.166748046875</v>
      </c>
    </row>
    <row r="868" spans="1:13">
      <c r="A868" s="15">
        <v>865</v>
      </c>
      <c r="B868" s="15">
        <v>-2</v>
      </c>
      <c r="C868" s="15">
        <v>-8192</v>
      </c>
      <c r="D868" s="15">
        <f t="shared" si="444"/>
        <v>-1</v>
      </c>
      <c r="E868" s="15">
        <f t="shared" si="445"/>
        <v>0</v>
      </c>
      <c r="F868" s="15">
        <f t="shared" si="446"/>
        <v>-1</v>
      </c>
      <c r="G868" s="15">
        <v>-1</v>
      </c>
      <c r="H868" s="15">
        <v>-1</v>
      </c>
      <c r="I868" s="15">
        <v>674</v>
      </c>
      <c r="J868" s="15">
        <v>9</v>
      </c>
      <c r="K868" s="15"/>
      <c r="L868" s="15">
        <v>683</v>
      </c>
      <c r="M868" s="15">
        <f t="shared" si="447"/>
        <v>0.166748046875</v>
      </c>
    </row>
    <row r="869" spans="1:13">
      <c r="A869" s="15">
        <v>866</v>
      </c>
      <c r="B869" s="15">
        <v>-2</v>
      </c>
      <c r="C869" s="15">
        <v>-8192</v>
      </c>
      <c r="D869" s="15">
        <f t="shared" si="444"/>
        <v>-1</v>
      </c>
      <c r="E869" s="15">
        <f t="shared" si="445"/>
        <v>0</v>
      </c>
      <c r="F869" s="15">
        <f t="shared" si="446"/>
        <v>-1</v>
      </c>
      <c r="G869" s="15">
        <v>-1</v>
      </c>
      <c r="H869" s="15">
        <v>-1</v>
      </c>
      <c r="I869" s="15">
        <v>674</v>
      </c>
      <c r="J869" s="15">
        <v>9</v>
      </c>
      <c r="K869" s="15"/>
      <c r="L869" s="15">
        <v>683</v>
      </c>
      <c r="M869" s="15">
        <f t="shared" si="447"/>
        <v>0.166748046875</v>
      </c>
    </row>
    <row r="870" spans="1:13">
      <c r="A870" s="15">
        <v>867</v>
      </c>
      <c r="B870" s="15">
        <v>-2</v>
      </c>
      <c r="C870" s="15">
        <v>-8192</v>
      </c>
      <c r="D870" s="15">
        <f t="shared" si="444"/>
        <v>-1</v>
      </c>
      <c r="E870" s="15">
        <f t="shared" si="445"/>
        <v>0</v>
      </c>
      <c r="F870" s="15">
        <f t="shared" si="446"/>
        <v>-1</v>
      </c>
      <c r="G870" s="15">
        <v>983</v>
      </c>
      <c r="H870" s="15">
        <v>984</v>
      </c>
      <c r="I870" s="15">
        <v>681</v>
      </c>
      <c r="J870" s="15">
        <v>8</v>
      </c>
      <c r="K870" s="15"/>
      <c r="L870" s="15">
        <v>1365</v>
      </c>
      <c r="M870" s="15">
        <f t="shared" si="447"/>
        <v>0.333251953125</v>
      </c>
    </row>
    <row r="871" spans="1:13">
      <c r="A871" s="15">
        <v>868</v>
      </c>
      <c r="B871" s="15">
        <v>-2</v>
      </c>
      <c r="C871" s="15">
        <v>-8192</v>
      </c>
      <c r="D871" s="15">
        <f t="shared" si="444"/>
        <v>-1</v>
      </c>
      <c r="E871" s="15">
        <f t="shared" si="445"/>
        <v>0</v>
      </c>
      <c r="F871" s="15">
        <f t="shared" si="446"/>
        <v>-1</v>
      </c>
      <c r="G871" s="15">
        <v>985</v>
      </c>
      <c r="H871" s="15">
        <v>986</v>
      </c>
      <c r="I871" s="15">
        <v>681</v>
      </c>
      <c r="J871" s="15">
        <v>8</v>
      </c>
      <c r="K871" s="15"/>
      <c r="L871" s="15">
        <v>1365</v>
      </c>
      <c r="M871" s="15">
        <f t="shared" si="447"/>
        <v>0.333251953125</v>
      </c>
    </row>
    <row r="872" spans="1:13">
      <c r="A872" s="15">
        <v>869</v>
      </c>
      <c r="B872" s="15">
        <v>-2</v>
      </c>
      <c r="C872" s="15">
        <v>-8192</v>
      </c>
      <c r="D872" s="15">
        <f t="shared" si="444"/>
        <v>-1</v>
      </c>
      <c r="E872" s="15">
        <f t="shared" si="445"/>
        <v>0</v>
      </c>
      <c r="F872" s="15">
        <f t="shared" si="446"/>
        <v>-1</v>
      </c>
      <c r="G872" s="15">
        <v>987</v>
      </c>
      <c r="H872" s="15">
        <v>988</v>
      </c>
      <c r="I872" s="15">
        <v>682</v>
      </c>
      <c r="J872" s="15">
        <v>8</v>
      </c>
      <c r="K872" s="15"/>
      <c r="L872" s="15">
        <v>1365</v>
      </c>
      <c r="M872" s="15">
        <f t="shared" si="447"/>
        <v>0.333251953125</v>
      </c>
    </row>
    <row r="873" spans="1:13">
      <c r="A873" s="15">
        <v>870</v>
      </c>
      <c r="B873" s="15">
        <v>-2</v>
      </c>
      <c r="C873" s="15">
        <v>-8192</v>
      </c>
      <c r="D873" s="15">
        <f t="shared" si="444"/>
        <v>-1</v>
      </c>
      <c r="E873" s="15">
        <f t="shared" si="445"/>
        <v>0</v>
      </c>
      <c r="F873" s="15">
        <f t="shared" si="446"/>
        <v>-1</v>
      </c>
      <c r="G873" s="15">
        <v>989</v>
      </c>
      <c r="H873" s="15">
        <v>990</v>
      </c>
      <c r="I873" s="15">
        <v>682</v>
      </c>
      <c r="J873" s="15">
        <v>8</v>
      </c>
      <c r="K873" s="15"/>
      <c r="L873" s="15">
        <v>1365</v>
      </c>
      <c r="M873" s="15">
        <f t="shared" si="447"/>
        <v>0.333251953125</v>
      </c>
    </row>
    <row r="874" spans="1:13">
      <c r="A874" s="15">
        <v>871</v>
      </c>
      <c r="B874" s="15">
        <v>-2</v>
      </c>
      <c r="C874" s="15">
        <v>-8192</v>
      </c>
      <c r="D874" s="15">
        <f t="shared" si="444"/>
        <v>-1</v>
      </c>
      <c r="E874" s="15">
        <f t="shared" si="445"/>
        <v>0</v>
      </c>
      <c r="F874" s="15">
        <f t="shared" si="446"/>
        <v>-1</v>
      </c>
      <c r="G874" s="15">
        <v>-1</v>
      </c>
      <c r="H874" s="15">
        <v>-1</v>
      </c>
      <c r="I874" s="15">
        <v>683</v>
      </c>
      <c r="J874" s="15">
        <v>9</v>
      </c>
      <c r="K874" s="15"/>
      <c r="L874" s="15">
        <v>910</v>
      </c>
      <c r="M874" s="15">
        <f t="shared" si="447"/>
        <v>0.22216796875</v>
      </c>
    </row>
    <row r="875" spans="1:13">
      <c r="A875" s="15">
        <v>872</v>
      </c>
      <c r="B875" s="15">
        <v>-2</v>
      </c>
      <c r="C875" s="15">
        <v>-8192</v>
      </c>
      <c r="D875" s="15">
        <f t="shared" si="444"/>
        <v>-1</v>
      </c>
      <c r="E875" s="15">
        <f t="shared" si="445"/>
        <v>0</v>
      </c>
      <c r="F875" s="15">
        <f t="shared" si="446"/>
        <v>-1</v>
      </c>
      <c r="G875" s="15">
        <v>-1</v>
      </c>
      <c r="H875" s="15">
        <v>-1</v>
      </c>
      <c r="I875" s="15">
        <v>683</v>
      </c>
      <c r="J875" s="15">
        <v>9</v>
      </c>
      <c r="K875" s="15"/>
      <c r="L875" s="15">
        <v>910</v>
      </c>
      <c r="M875" s="15">
        <f t="shared" si="447"/>
        <v>0.22216796875</v>
      </c>
    </row>
    <row r="876" spans="1:13">
      <c r="A876" s="15">
        <v>873</v>
      </c>
      <c r="B876" s="15">
        <v>-2</v>
      </c>
      <c r="C876" s="15">
        <v>-8192</v>
      </c>
      <c r="D876" s="15">
        <f t="shared" si="444"/>
        <v>-1</v>
      </c>
      <c r="E876" s="15">
        <f t="shared" si="445"/>
        <v>0</v>
      </c>
      <c r="F876" s="15">
        <f t="shared" si="446"/>
        <v>-1</v>
      </c>
      <c r="G876" s="15">
        <v>-1</v>
      </c>
      <c r="H876" s="15">
        <v>-1</v>
      </c>
      <c r="I876" s="15">
        <v>684</v>
      </c>
      <c r="J876" s="15">
        <v>9</v>
      </c>
      <c r="K876" s="15"/>
      <c r="L876" s="15">
        <v>910</v>
      </c>
      <c r="M876" s="15">
        <f t="shared" si="447"/>
        <v>0.22216796875</v>
      </c>
    </row>
    <row r="877" spans="1:13">
      <c r="A877" s="15">
        <v>874</v>
      </c>
      <c r="B877" s="15">
        <v>-2</v>
      </c>
      <c r="C877" s="15">
        <v>-8192</v>
      </c>
      <c r="D877" s="15">
        <f t="shared" si="444"/>
        <v>-1</v>
      </c>
      <c r="E877" s="15">
        <f t="shared" si="445"/>
        <v>0</v>
      </c>
      <c r="F877" s="15">
        <f t="shared" si="446"/>
        <v>-1</v>
      </c>
      <c r="G877" s="15">
        <v>-1</v>
      </c>
      <c r="H877" s="15">
        <v>-1</v>
      </c>
      <c r="I877" s="15">
        <v>684</v>
      </c>
      <c r="J877" s="15">
        <v>9</v>
      </c>
      <c r="K877" s="15"/>
      <c r="L877" s="15">
        <v>910</v>
      </c>
      <c r="M877" s="15">
        <f t="shared" si="447"/>
        <v>0.22216796875</v>
      </c>
    </row>
    <row r="878" spans="1:13">
      <c r="A878" s="15">
        <v>875</v>
      </c>
      <c r="B878" s="15">
        <v>-2</v>
      </c>
      <c r="C878" s="15">
        <v>-8192</v>
      </c>
      <c r="D878" s="15">
        <f t="shared" si="444"/>
        <v>-1</v>
      </c>
      <c r="E878" s="15">
        <f t="shared" si="445"/>
        <v>0</v>
      </c>
      <c r="F878" s="15">
        <f t="shared" si="446"/>
        <v>-1</v>
      </c>
      <c r="G878" s="15">
        <v>-1</v>
      </c>
      <c r="H878" s="15">
        <v>-1</v>
      </c>
      <c r="I878" s="15">
        <v>685</v>
      </c>
      <c r="J878" s="15">
        <v>9</v>
      </c>
      <c r="K878" s="15"/>
      <c r="L878" s="15">
        <v>1365</v>
      </c>
      <c r="M878" s="15">
        <f t="shared" si="447"/>
        <v>0.333251953125</v>
      </c>
    </row>
    <row r="879" spans="1:13">
      <c r="A879" s="15">
        <v>876</v>
      </c>
      <c r="B879" s="15">
        <v>-2</v>
      </c>
      <c r="C879" s="15">
        <v>-8192</v>
      </c>
      <c r="D879" s="15">
        <f t="shared" si="444"/>
        <v>-1</v>
      </c>
      <c r="E879" s="15">
        <f t="shared" si="445"/>
        <v>0</v>
      </c>
      <c r="F879" s="15">
        <f t="shared" si="446"/>
        <v>-1</v>
      </c>
      <c r="G879" s="15">
        <v>-1</v>
      </c>
      <c r="H879" s="15">
        <v>-1</v>
      </c>
      <c r="I879" s="15">
        <v>685</v>
      </c>
      <c r="J879" s="15">
        <v>9</v>
      </c>
      <c r="K879" s="15"/>
      <c r="L879" s="15">
        <v>1365</v>
      </c>
      <c r="M879" s="15">
        <f t="shared" si="447"/>
        <v>0.333251953125</v>
      </c>
    </row>
    <row r="880" spans="1:13">
      <c r="A880" s="15">
        <v>877</v>
      </c>
      <c r="B880" s="15">
        <v>-2</v>
      </c>
      <c r="C880" s="15">
        <v>-8192</v>
      </c>
      <c r="D880" s="15">
        <f t="shared" si="444"/>
        <v>-1</v>
      </c>
      <c r="E880" s="15">
        <f t="shared" si="445"/>
        <v>0</v>
      </c>
      <c r="F880" s="15">
        <f t="shared" si="446"/>
        <v>-1</v>
      </c>
      <c r="G880" s="15">
        <v>-1</v>
      </c>
      <c r="H880" s="15">
        <v>-1</v>
      </c>
      <c r="I880" s="15">
        <v>686</v>
      </c>
      <c r="J880" s="15">
        <v>9</v>
      </c>
      <c r="K880" s="15"/>
      <c r="L880" s="15">
        <v>1365</v>
      </c>
      <c r="M880" s="15">
        <f t="shared" si="447"/>
        <v>0.333251953125</v>
      </c>
    </row>
    <row r="881" spans="1:13">
      <c r="A881" s="15">
        <v>878</v>
      </c>
      <c r="B881" s="15">
        <v>-2</v>
      </c>
      <c r="C881" s="15">
        <v>-8192</v>
      </c>
      <c r="D881" s="15">
        <f t="shared" si="444"/>
        <v>-1</v>
      </c>
      <c r="E881" s="15">
        <f t="shared" si="445"/>
        <v>0</v>
      </c>
      <c r="F881" s="15">
        <f t="shared" si="446"/>
        <v>-1</v>
      </c>
      <c r="G881" s="15">
        <v>-1</v>
      </c>
      <c r="H881" s="15">
        <v>-1</v>
      </c>
      <c r="I881" s="15">
        <v>686</v>
      </c>
      <c r="J881" s="15">
        <v>9</v>
      </c>
      <c r="K881" s="15"/>
      <c r="L881" s="15">
        <v>1365</v>
      </c>
      <c r="M881" s="15">
        <f t="shared" si="447"/>
        <v>0.333251953125</v>
      </c>
    </row>
    <row r="882" spans="1:13">
      <c r="A882" s="15">
        <v>879</v>
      </c>
      <c r="B882" s="15">
        <v>-2</v>
      </c>
      <c r="C882" s="15">
        <v>-8192</v>
      </c>
      <c r="D882" s="15">
        <f t="shared" si="444"/>
        <v>-1</v>
      </c>
      <c r="E882" s="15">
        <f t="shared" si="445"/>
        <v>0</v>
      </c>
      <c r="F882" s="15">
        <f t="shared" si="446"/>
        <v>-1</v>
      </c>
      <c r="G882" s="15">
        <v>-1</v>
      </c>
      <c r="H882" s="15">
        <v>-1</v>
      </c>
      <c r="I882" s="15">
        <v>687</v>
      </c>
      <c r="J882" s="15">
        <v>9</v>
      </c>
      <c r="K882" s="15"/>
      <c r="L882" s="15">
        <v>1365</v>
      </c>
      <c r="M882" s="15">
        <f t="shared" si="447"/>
        <v>0.333251953125</v>
      </c>
    </row>
    <row r="883" spans="1:13">
      <c r="A883" s="15">
        <v>880</v>
      </c>
      <c r="B883" s="15">
        <v>-2</v>
      </c>
      <c r="C883" s="15">
        <v>-8192</v>
      </c>
      <c r="D883" s="15">
        <f t="shared" si="444"/>
        <v>-1</v>
      </c>
      <c r="E883" s="15">
        <f t="shared" si="445"/>
        <v>0</v>
      </c>
      <c r="F883" s="15">
        <f t="shared" si="446"/>
        <v>-1</v>
      </c>
      <c r="G883" s="15">
        <v>-1</v>
      </c>
      <c r="H883" s="15">
        <v>-1</v>
      </c>
      <c r="I883" s="15">
        <v>687</v>
      </c>
      <c r="J883" s="15">
        <v>9</v>
      </c>
      <c r="K883" s="15"/>
      <c r="L883" s="15">
        <v>1365</v>
      </c>
      <c r="M883" s="15">
        <f t="shared" si="447"/>
        <v>0.333251953125</v>
      </c>
    </row>
    <row r="884" spans="1:13">
      <c r="A884" s="15">
        <v>881</v>
      </c>
      <c r="B884" s="15">
        <v>-2</v>
      </c>
      <c r="C884" s="15">
        <v>-8192</v>
      </c>
      <c r="D884" s="15">
        <f t="shared" si="444"/>
        <v>-1</v>
      </c>
      <c r="E884" s="15">
        <f t="shared" si="445"/>
        <v>0</v>
      </c>
      <c r="F884" s="15">
        <f t="shared" si="446"/>
        <v>-1</v>
      </c>
      <c r="G884" s="15">
        <v>-1</v>
      </c>
      <c r="H884" s="15">
        <v>-1</v>
      </c>
      <c r="I884" s="15">
        <v>688</v>
      </c>
      <c r="J884" s="15">
        <v>9</v>
      </c>
      <c r="K884" s="15"/>
      <c r="L884" s="15">
        <v>1365</v>
      </c>
      <c r="M884" s="15">
        <f t="shared" si="447"/>
        <v>0.333251953125</v>
      </c>
    </row>
    <row r="885" spans="1:13">
      <c r="A885" s="15">
        <v>882</v>
      </c>
      <c r="B885" s="15">
        <v>-2</v>
      </c>
      <c r="C885" s="15">
        <v>-8192</v>
      </c>
      <c r="D885" s="15">
        <f t="shared" si="444"/>
        <v>-1</v>
      </c>
      <c r="E885" s="15">
        <f t="shared" si="445"/>
        <v>0</v>
      </c>
      <c r="F885" s="15">
        <f t="shared" si="446"/>
        <v>-1</v>
      </c>
      <c r="G885" s="15">
        <v>-1</v>
      </c>
      <c r="H885" s="15">
        <v>-1</v>
      </c>
      <c r="I885" s="15">
        <v>688</v>
      </c>
      <c r="J885" s="15">
        <v>9</v>
      </c>
      <c r="K885" s="15"/>
      <c r="L885" s="15">
        <v>1365</v>
      </c>
      <c r="M885" s="15">
        <f t="shared" si="447"/>
        <v>0.333251953125</v>
      </c>
    </row>
    <row r="886" spans="1:13">
      <c r="A886" s="15">
        <v>883</v>
      </c>
      <c r="B886" s="15">
        <v>-2</v>
      </c>
      <c r="C886" s="15">
        <v>-8192</v>
      </c>
      <c r="D886" s="15">
        <f t="shared" si="444"/>
        <v>-1</v>
      </c>
      <c r="E886" s="15">
        <f t="shared" si="445"/>
        <v>0</v>
      </c>
      <c r="F886" s="15">
        <f t="shared" si="446"/>
        <v>-1</v>
      </c>
      <c r="G886" s="15">
        <v>-1</v>
      </c>
      <c r="H886" s="15">
        <v>-1</v>
      </c>
      <c r="I886" s="15">
        <v>693</v>
      </c>
      <c r="J886" s="15">
        <v>9</v>
      </c>
      <c r="K886" s="15"/>
      <c r="L886" s="15">
        <v>0</v>
      </c>
      <c r="M886" s="15">
        <f t="shared" si="447"/>
        <v>0</v>
      </c>
    </row>
    <row r="887" spans="1:13">
      <c r="A887" s="15">
        <v>884</v>
      </c>
      <c r="B887" s="15">
        <v>-2</v>
      </c>
      <c r="C887" s="15">
        <v>-8192</v>
      </c>
      <c r="D887" s="15">
        <f t="shared" si="444"/>
        <v>-1</v>
      </c>
      <c r="E887" s="15">
        <f t="shared" si="445"/>
        <v>0</v>
      </c>
      <c r="F887" s="15">
        <f t="shared" si="446"/>
        <v>-1</v>
      </c>
      <c r="G887" s="15">
        <v>-1</v>
      </c>
      <c r="H887" s="15">
        <v>-1</v>
      </c>
      <c r="I887" s="15">
        <v>693</v>
      </c>
      <c r="J887" s="15">
        <v>9</v>
      </c>
      <c r="K887" s="15"/>
      <c r="L887" s="15">
        <v>0</v>
      </c>
      <c r="M887" s="15">
        <f t="shared" si="447"/>
        <v>0</v>
      </c>
    </row>
    <row r="888" spans="1:13">
      <c r="A888" s="15">
        <v>885</v>
      </c>
      <c r="B888" s="15">
        <v>-2</v>
      </c>
      <c r="C888" s="15">
        <v>-8192</v>
      </c>
      <c r="D888" s="15">
        <f t="shared" si="444"/>
        <v>-1</v>
      </c>
      <c r="E888" s="15">
        <f t="shared" si="445"/>
        <v>0</v>
      </c>
      <c r="F888" s="15">
        <f t="shared" si="446"/>
        <v>-1</v>
      </c>
      <c r="G888" s="15">
        <v>-1</v>
      </c>
      <c r="H888" s="15">
        <v>-1</v>
      </c>
      <c r="I888" s="15">
        <v>694</v>
      </c>
      <c r="J888" s="15">
        <v>9</v>
      </c>
      <c r="K888" s="15"/>
      <c r="L888" s="15">
        <v>0</v>
      </c>
      <c r="M888" s="15">
        <f t="shared" si="447"/>
        <v>0</v>
      </c>
    </row>
    <row r="889" spans="1:13">
      <c r="A889" s="15">
        <v>886</v>
      </c>
      <c r="B889" s="15">
        <v>-2</v>
      </c>
      <c r="C889" s="15">
        <v>-8192</v>
      </c>
      <c r="D889" s="15">
        <f t="shared" si="444"/>
        <v>-1</v>
      </c>
      <c r="E889" s="15">
        <f t="shared" si="445"/>
        <v>0</v>
      </c>
      <c r="F889" s="15">
        <f t="shared" si="446"/>
        <v>-1</v>
      </c>
      <c r="G889" s="15">
        <v>-1</v>
      </c>
      <c r="H889" s="15">
        <v>-1</v>
      </c>
      <c r="I889" s="15">
        <v>694</v>
      </c>
      <c r="J889" s="15">
        <v>9</v>
      </c>
      <c r="K889" s="15"/>
      <c r="L889" s="15">
        <v>0</v>
      </c>
      <c r="M889" s="15">
        <f t="shared" si="447"/>
        <v>0</v>
      </c>
    </row>
    <row r="890" spans="1:13">
      <c r="A890" s="15">
        <v>887</v>
      </c>
      <c r="B890" s="15">
        <v>-2</v>
      </c>
      <c r="C890" s="15">
        <v>-8192</v>
      </c>
      <c r="D890" s="15">
        <f t="shared" si="444"/>
        <v>-1</v>
      </c>
      <c r="E890" s="15">
        <f t="shared" si="445"/>
        <v>0</v>
      </c>
      <c r="F890" s="15">
        <f t="shared" si="446"/>
        <v>-1</v>
      </c>
      <c r="G890" s="15">
        <v>-1</v>
      </c>
      <c r="H890" s="15">
        <v>-1</v>
      </c>
      <c r="I890" s="15">
        <v>711</v>
      </c>
      <c r="J890" s="15">
        <v>9</v>
      </c>
      <c r="K890" s="15"/>
      <c r="L890" s="15">
        <v>1365</v>
      </c>
      <c r="M890" s="15">
        <f t="shared" si="447"/>
        <v>0.333251953125</v>
      </c>
    </row>
    <row r="891" spans="1:13">
      <c r="A891" s="15">
        <v>888</v>
      </c>
      <c r="B891" s="15">
        <v>-2</v>
      </c>
      <c r="C891" s="15">
        <v>-8192</v>
      </c>
      <c r="D891" s="15">
        <f t="shared" si="444"/>
        <v>-1</v>
      </c>
      <c r="E891" s="15">
        <f t="shared" si="445"/>
        <v>0</v>
      </c>
      <c r="F891" s="15">
        <f t="shared" si="446"/>
        <v>-1</v>
      </c>
      <c r="G891" s="15">
        <v>-1</v>
      </c>
      <c r="H891" s="15">
        <v>-1</v>
      </c>
      <c r="I891" s="15">
        <v>711</v>
      </c>
      <c r="J891" s="15">
        <v>9</v>
      </c>
      <c r="K891" s="15"/>
      <c r="L891" s="15">
        <v>1365</v>
      </c>
      <c r="M891" s="15">
        <f t="shared" si="447"/>
        <v>0.333251953125</v>
      </c>
    </row>
    <row r="892" spans="1:13">
      <c r="A892" s="15">
        <v>889</v>
      </c>
      <c r="B892" s="15">
        <v>-2</v>
      </c>
      <c r="C892" s="15">
        <v>-8192</v>
      </c>
      <c r="D892" s="15">
        <f t="shared" si="444"/>
        <v>-1</v>
      </c>
      <c r="E892" s="15">
        <f t="shared" si="445"/>
        <v>0</v>
      </c>
      <c r="F892" s="15">
        <f t="shared" si="446"/>
        <v>-1</v>
      </c>
      <c r="G892" s="15">
        <v>-1</v>
      </c>
      <c r="H892" s="15">
        <v>-1</v>
      </c>
      <c r="I892" s="15">
        <v>712</v>
      </c>
      <c r="J892" s="15">
        <v>9</v>
      </c>
      <c r="K892" s="15"/>
      <c r="L892" s="15">
        <v>1365</v>
      </c>
      <c r="M892" s="15">
        <f t="shared" si="447"/>
        <v>0.333251953125</v>
      </c>
    </row>
    <row r="893" spans="1:13">
      <c r="A893" s="15">
        <v>890</v>
      </c>
      <c r="B893" s="15">
        <v>-2</v>
      </c>
      <c r="C893" s="15">
        <v>-8192</v>
      </c>
      <c r="D893" s="15">
        <f t="shared" si="444"/>
        <v>-1</v>
      </c>
      <c r="E893" s="15">
        <f t="shared" si="445"/>
        <v>0</v>
      </c>
      <c r="F893" s="15">
        <f t="shared" si="446"/>
        <v>-1</v>
      </c>
      <c r="G893" s="15">
        <v>-1</v>
      </c>
      <c r="H893" s="15">
        <v>-1</v>
      </c>
      <c r="I893" s="15">
        <v>712</v>
      </c>
      <c r="J893" s="15">
        <v>9</v>
      </c>
      <c r="K893" s="15"/>
      <c r="L893" s="15">
        <v>1365</v>
      </c>
      <c r="M893" s="15">
        <f t="shared" si="447"/>
        <v>0.333251953125</v>
      </c>
    </row>
    <row r="894" spans="1:13">
      <c r="A894" s="15">
        <v>891</v>
      </c>
      <c r="B894" s="15">
        <v>-2</v>
      </c>
      <c r="C894" s="15">
        <v>-8192</v>
      </c>
      <c r="D894" s="15">
        <f t="shared" si="444"/>
        <v>-1</v>
      </c>
      <c r="E894" s="15">
        <f t="shared" si="445"/>
        <v>0</v>
      </c>
      <c r="F894" s="15">
        <f t="shared" si="446"/>
        <v>-1</v>
      </c>
      <c r="G894" s="15">
        <v>-1</v>
      </c>
      <c r="H894" s="15">
        <v>-1</v>
      </c>
      <c r="I894" s="15">
        <v>713</v>
      </c>
      <c r="J894" s="15">
        <v>9</v>
      </c>
      <c r="K894" s="15"/>
      <c r="L894" s="15">
        <v>1365</v>
      </c>
      <c r="M894" s="15">
        <f t="shared" si="447"/>
        <v>0.333251953125</v>
      </c>
    </row>
    <row r="895" spans="1:13">
      <c r="A895" s="15">
        <v>892</v>
      </c>
      <c r="B895" s="15">
        <v>-2</v>
      </c>
      <c r="C895" s="15">
        <v>-8192</v>
      </c>
      <c r="D895" s="15">
        <f t="shared" si="444"/>
        <v>-1</v>
      </c>
      <c r="E895" s="15">
        <f t="shared" si="445"/>
        <v>0</v>
      </c>
      <c r="F895" s="15">
        <f t="shared" si="446"/>
        <v>-1</v>
      </c>
      <c r="G895" s="15">
        <v>-1</v>
      </c>
      <c r="H895" s="15">
        <v>-1</v>
      </c>
      <c r="I895" s="15">
        <v>713</v>
      </c>
      <c r="J895" s="15">
        <v>9</v>
      </c>
      <c r="K895" s="15"/>
      <c r="L895" s="15">
        <v>1365</v>
      </c>
      <c r="M895" s="15">
        <f t="shared" si="447"/>
        <v>0.333251953125</v>
      </c>
    </row>
    <row r="896" spans="1:13">
      <c r="A896" s="15">
        <v>893</v>
      </c>
      <c r="B896" s="15">
        <v>-2</v>
      </c>
      <c r="C896" s="15">
        <v>-8192</v>
      </c>
      <c r="D896" s="15">
        <f t="shared" si="444"/>
        <v>-1</v>
      </c>
      <c r="E896" s="15">
        <f t="shared" si="445"/>
        <v>0</v>
      </c>
      <c r="F896" s="15">
        <f t="shared" si="446"/>
        <v>-1</v>
      </c>
      <c r="G896" s="15">
        <v>-1</v>
      </c>
      <c r="H896" s="15">
        <v>-1</v>
      </c>
      <c r="I896" s="15">
        <v>714</v>
      </c>
      <c r="J896" s="15">
        <v>9</v>
      </c>
      <c r="K896" s="15"/>
      <c r="L896" s="15">
        <v>1365</v>
      </c>
      <c r="M896" s="15">
        <f t="shared" si="447"/>
        <v>0.333251953125</v>
      </c>
    </row>
    <row r="897" spans="1:13">
      <c r="A897" s="15">
        <v>894</v>
      </c>
      <c r="B897" s="15">
        <v>-2</v>
      </c>
      <c r="C897" s="15">
        <v>-8192</v>
      </c>
      <c r="D897" s="15">
        <f t="shared" si="444"/>
        <v>-1</v>
      </c>
      <c r="E897" s="15">
        <f t="shared" si="445"/>
        <v>0</v>
      </c>
      <c r="F897" s="15">
        <f t="shared" si="446"/>
        <v>-1</v>
      </c>
      <c r="G897" s="15">
        <v>-1</v>
      </c>
      <c r="H897" s="15">
        <v>-1</v>
      </c>
      <c r="I897" s="15">
        <v>714</v>
      </c>
      <c r="J897" s="15">
        <v>9</v>
      </c>
      <c r="K897" s="15"/>
      <c r="L897" s="15">
        <v>1365</v>
      </c>
      <c r="M897" s="15">
        <f t="shared" si="447"/>
        <v>0.333251953125</v>
      </c>
    </row>
    <row r="898" spans="1:13">
      <c r="A898" s="15">
        <v>895</v>
      </c>
      <c r="B898" s="15">
        <v>-2</v>
      </c>
      <c r="C898" s="15">
        <v>-8192</v>
      </c>
      <c r="D898" s="15">
        <f t="shared" si="444"/>
        <v>-1</v>
      </c>
      <c r="E898" s="15">
        <f t="shared" si="445"/>
        <v>0</v>
      </c>
      <c r="F898" s="15">
        <f t="shared" si="446"/>
        <v>-1</v>
      </c>
      <c r="G898" s="15">
        <v>-1</v>
      </c>
      <c r="H898" s="15">
        <v>-1</v>
      </c>
      <c r="I898" s="15">
        <v>715</v>
      </c>
      <c r="J898" s="15">
        <v>9</v>
      </c>
      <c r="K898" s="15"/>
      <c r="L898" s="15">
        <v>1365</v>
      </c>
      <c r="M898" s="15">
        <f t="shared" si="447"/>
        <v>0.333251953125</v>
      </c>
    </row>
    <row r="899" spans="1:13">
      <c r="A899" s="15">
        <v>896</v>
      </c>
      <c r="B899" s="15">
        <v>-2</v>
      </c>
      <c r="C899" s="15">
        <v>-8192</v>
      </c>
      <c r="D899" s="15">
        <f t="shared" si="444"/>
        <v>-1</v>
      </c>
      <c r="E899" s="15">
        <f t="shared" si="445"/>
        <v>0</v>
      </c>
      <c r="F899" s="15">
        <f t="shared" si="446"/>
        <v>-1</v>
      </c>
      <c r="G899" s="15">
        <v>-1</v>
      </c>
      <c r="H899" s="15">
        <v>-1</v>
      </c>
      <c r="I899" s="15">
        <v>715</v>
      </c>
      <c r="J899" s="15">
        <v>9</v>
      </c>
      <c r="K899" s="15"/>
      <c r="L899" s="15">
        <v>1365</v>
      </c>
      <c r="M899" s="15">
        <f t="shared" si="447"/>
        <v>0.333251953125</v>
      </c>
    </row>
    <row r="900" spans="1:13">
      <c r="A900" s="15">
        <v>897</v>
      </c>
      <c r="B900" s="15">
        <v>-2</v>
      </c>
      <c r="C900" s="15">
        <v>-8192</v>
      </c>
      <c r="D900" s="15">
        <f t="shared" ref="D900:D963" si="448">IF(C900&lt;&gt;-8192,INT(C900/2^12),-1)</f>
        <v>-1</v>
      </c>
      <c r="E900" s="15">
        <f t="shared" ref="E900:E963" si="449">IF(C900 &lt;&gt; -8192, MOD(C900, 2^12), 0)</f>
        <v>0</v>
      </c>
      <c r="F900" s="15">
        <f t="shared" ref="F900:F963" si="450">D900+(E900/2^12)</f>
        <v>-1</v>
      </c>
      <c r="G900" s="15">
        <v>-1</v>
      </c>
      <c r="H900" s="15">
        <v>-1</v>
      </c>
      <c r="I900" s="15">
        <v>716</v>
      </c>
      <c r="J900" s="15">
        <v>9</v>
      </c>
      <c r="K900" s="15"/>
      <c r="L900" s="15">
        <v>1365</v>
      </c>
      <c r="M900" s="15">
        <f t="shared" ref="M900:M963" si="451">IF(L900 &gt;= 2^12, "Error: Wrong Probability!", L900/2^12)</f>
        <v>0.333251953125</v>
      </c>
    </row>
    <row r="901" spans="1:13">
      <c r="A901" s="15">
        <v>898</v>
      </c>
      <c r="B901" s="15">
        <v>-2</v>
      </c>
      <c r="C901" s="15">
        <v>-8192</v>
      </c>
      <c r="D901" s="15">
        <f t="shared" si="448"/>
        <v>-1</v>
      </c>
      <c r="E901" s="15">
        <f t="shared" si="449"/>
        <v>0</v>
      </c>
      <c r="F901" s="15">
        <f t="shared" si="450"/>
        <v>-1</v>
      </c>
      <c r="G901" s="15">
        <v>-1</v>
      </c>
      <c r="H901" s="15">
        <v>-1</v>
      </c>
      <c r="I901" s="15">
        <v>716</v>
      </c>
      <c r="J901" s="15">
        <v>9</v>
      </c>
      <c r="K901" s="15"/>
      <c r="L901" s="15">
        <v>1365</v>
      </c>
      <c r="M901" s="15">
        <f t="shared" si="451"/>
        <v>0.333251953125</v>
      </c>
    </row>
    <row r="902" spans="1:13">
      <c r="A902" s="15">
        <v>899</v>
      </c>
      <c r="B902" s="15">
        <v>-2</v>
      </c>
      <c r="C902" s="15">
        <v>-8192</v>
      </c>
      <c r="D902" s="15">
        <f t="shared" si="448"/>
        <v>-1</v>
      </c>
      <c r="E902" s="15">
        <f t="shared" si="449"/>
        <v>0</v>
      </c>
      <c r="F902" s="15">
        <f t="shared" si="450"/>
        <v>-1</v>
      </c>
      <c r="G902" s="15">
        <v>-1</v>
      </c>
      <c r="H902" s="15">
        <v>-1</v>
      </c>
      <c r="I902" s="15">
        <v>717</v>
      </c>
      <c r="J902" s="15">
        <v>9</v>
      </c>
      <c r="K902" s="15"/>
      <c r="L902" s="15">
        <v>1365</v>
      </c>
      <c r="M902" s="15">
        <f t="shared" si="451"/>
        <v>0.333251953125</v>
      </c>
    </row>
    <row r="903" spans="1:13">
      <c r="A903" s="15">
        <v>900</v>
      </c>
      <c r="B903" s="15">
        <v>-2</v>
      </c>
      <c r="C903" s="15">
        <v>-8192</v>
      </c>
      <c r="D903" s="15">
        <f t="shared" si="448"/>
        <v>-1</v>
      </c>
      <c r="E903" s="15">
        <f t="shared" si="449"/>
        <v>0</v>
      </c>
      <c r="F903" s="15">
        <f t="shared" si="450"/>
        <v>-1</v>
      </c>
      <c r="G903" s="15">
        <v>-1</v>
      </c>
      <c r="H903" s="15">
        <v>-1</v>
      </c>
      <c r="I903" s="15">
        <v>717</v>
      </c>
      <c r="J903" s="15">
        <v>9</v>
      </c>
      <c r="K903" s="15"/>
      <c r="L903" s="15">
        <v>1365</v>
      </c>
      <c r="M903" s="15">
        <f t="shared" si="451"/>
        <v>0.333251953125</v>
      </c>
    </row>
    <row r="904" spans="1:13">
      <c r="A904" s="15">
        <v>901</v>
      </c>
      <c r="B904" s="15">
        <v>-2</v>
      </c>
      <c r="C904" s="15">
        <v>-8192</v>
      </c>
      <c r="D904" s="15">
        <f t="shared" si="448"/>
        <v>-1</v>
      </c>
      <c r="E904" s="15">
        <f t="shared" si="449"/>
        <v>0</v>
      </c>
      <c r="F904" s="15">
        <f t="shared" si="450"/>
        <v>-1</v>
      </c>
      <c r="G904" s="15">
        <v>-1</v>
      </c>
      <c r="H904" s="15">
        <v>-1</v>
      </c>
      <c r="I904" s="15">
        <v>718</v>
      </c>
      <c r="J904" s="15">
        <v>9</v>
      </c>
      <c r="K904" s="15"/>
      <c r="L904" s="15">
        <v>1365</v>
      </c>
      <c r="M904" s="15">
        <f t="shared" si="451"/>
        <v>0.333251953125</v>
      </c>
    </row>
    <row r="905" spans="1:13">
      <c r="A905" s="15">
        <v>902</v>
      </c>
      <c r="B905" s="15">
        <v>-2</v>
      </c>
      <c r="C905" s="15">
        <v>-8192</v>
      </c>
      <c r="D905" s="15">
        <f t="shared" si="448"/>
        <v>-1</v>
      </c>
      <c r="E905" s="15">
        <f t="shared" si="449"/>
        <v>0</v>
      </c>
      <c r="F905" s="15">
        <f t="shared" si="450"/>
        <v>-1</v>
      </c>
      <c r="G905" s="15">
        <v>-1</v>
      </c>
      <c r="H905" s="15">
        <v>-1</v>
      </c>
      <c r="I905" s="15">
        <v>718</v>
      </c>
      <c r="J905" s="15">
        <v>9</v>
      </c>
      <c r="K905" s="15"/>
      <c r="L905" s="15">
        <v>1365</v>
      </c>
      <c r="M905" s="15">
        <f t="shared" si="451"/>
        <v>0.333251953125</v>
      </c>
    </row>
    <row r="906" spans="1:13">
      <c r="A906" s="15">
        <v>903</v>
      </c>
      <c r="B906" s="15">
        <v>-2</v>
      </c>
      <c r="C906" s="15">
        <v>-8192</v>
      </c>
      <c r="D906" s="15">
        <f t="shared" si="448"/>
        <v>-1</v>
      </c>
      <c r="E906" s="15">
        <f t="shared" si="449"/>
        <v>0</v>
      </c>
      <c r="F906" s="15">
        <f t="shared" si="450"/>
        <v>-1</v>
      </c>
      <c r="G906" s="15">
        <v>-1</v>
      </c>
      <c r="H906" s="15">
        <v>-1</v>
      </c>
      <c r="I906" s="15">
        <v>719</v>
      </c>
      <c r="J906" s="15">
        <v>9</v>
      </c>
      <c r="K906" s="15"/>
      <c r="L906" s="15">
        <v>1365</v>
      </c>
      <c r="M906" s="15">
        <f t="shared" si="451"/>
        <v>0.333251953125</v>
      </c>
    </row>
    <row r="907" spans="1:13">
      <c r="A907" s="15">
        <v>904</v>
      </c>
      <c r="B907" s="15">
        <v>-2</v>
      </c>
      <c r="C907" s="15">
        <v>-8192</v>
      </c>
      <c r="D907" s="15">
        <f t="shared" si="448"/>
        <v>-1</v>
      </c>
      <c r="E907" s="15">
        <f t="shared" si="449"/>
        <v>0</v>
      </c>
      <c r="F907" s="15">
        <f t="shared" si="450"/>
        <v>-1</v>
      </c>
      <c r="G907" s="15">
        <v>-1</v>
      </c>
      <c r="H907" s="15">
        <v>-1</v>
      </c>
      <c r="I907" s="15">
        <v>719</v>
      </c>
      <c r="J907" s="15">
        <v>9</v>
      </c>
      <c r="K907" s="15"/>
      <c r="L907" s="15">
        <v>1365</v>
      </c>
      <c r="M907" s="15">
        <f t="shared" si="451"/>
        <v>0.333251953125</v>
      </c>
    </row>
    <row r="908" spans="1:13">
      <c r="A908" s="15">
        <v>905</v>
      </c>
      <c r="B908" s="15">
        <v>-2</v>
      </c>
      <c r="C908" s="15">
        <v>-8192</v>
      </c>
      <c r="D908" s="15">
        <f t="shared" si="448"/>
        <v>-1</v>
      </c>
      <c r="E908" s="15">
        <f t="shared" si="449"/>
        <v>0</v>
      </c>
      <c r="F908" s="15">
        <f t="shared" si="450"/>
        <v>-1</v>
      </c>
      <c r="G908" s="15">
        <v>-1</v>
      </c>
      <c r="H908" s="15">
        <v>-1</v>
      </c>
      <c r="I908" s="15">
        <v>720</v>
      </c>
      <c r="J908" s="15">
        <v>9</v>
      </c>
      <c r="K908" s="15"/>
      <c r="L908" s="15">
        <v>1365</v>
      </c>
      <c r="M908" s="15">
        <f t="shared" si="451"/>
        <v>0.333251953125</v>
      </c>
    </row>
    <row r="909" spans="1:13">
      <c r="A909" s="15">
        <v>906</v>
      </c>
      <c r="B909" s="15">
        <v>-2</v>
      </c>
      <c r="C909" s="15">
        <v>-8192</v>
      </c>
      <c r="D909" s="15">
        <f t="shared" si="448"/>
        <v>-1</v>
      </c>
      <c r="E909" s="15">
        <f t="shared" si="449"/>
        <v>0</v>
      </c>
      <c r="F909" s="15">
        <f t="shared" si="450"/>
        <v>-1</v>
      </c>
      <c r="G909" s="15">
        <v>-1</v>
      </c>
      <c r="H909" s="15">
        <v>-1</v>
      </c>
      <c r="I909" s="15">
        <v>720</v>
      </c>
      <c r="J909" s="15">
        <v>9</v>
      </c>
      <c r="K909" s="15"/>
      <c r="L909" s="15">
        <v>1365</v>
      </c>
      <c r="M909" s="15">
        <f t="shared" si="451"/>
        <v>0.333251953125</v>
      </c>
    </row>
    <row r="910" spans="1:13">
      <c r="A910" s="15">
        <v>907</v>
      </c>
      <c r="B910" s="15">
        <v>-2</v>
      </c>
      <c r="C910" s="15">
        <v>-8192</v>
      </c>
      <c r="D910" s="15">
        <f t="shared" si="448"/>
        <v>-1</v>
      </c>
      <c r="E910" s="15">
        <f t="shared" si="449"/>
        <v>0</v>
      </c>
      <c r="F910" s="15">
        <f t="shared" si="450"/>
        <v>-1</v>
      </c>
      <c r="G910" s="15">
        <v>-1</v>
      </c>
      <c r="H910" s="15">
        <v>-1</v>
      </c>
      <c r="I910" s="15">
        <v>721</v>
      </c>
      <c r="J910" s="15">
        <v>9</v>
      </c>
      <c r="K910" s="15"/>
      <c r="L910" s="15">
        <v>1365</v>
      </c>
      <c r="M910" s="15">
        <f t="shared" si="451"/>
        <v>0.333251953125</v>
      </c>
    </row>
    <row r="911" spans="1:13">
      <c r="A911" s="15">
        <v>908</v>
      </c>
      <c r="B911" s="15">
        <v>-2</v>
      </c>
      <c r="C911" s="15">
        <v>-8192</v>
      </c>
      <c r="D911" s="15">
        <f t="shared" si="448"/>
        <v>-1</v>
      </c>
      <c r="E911" s="15">
        <f t="shared" si="449"/>
        <v>0</v>
      </c>
      <c r="F911" s="15">
        <f t="shared" si="450"/>
        <v>-1</v>
      </c>
      <c r="G911" s="15">
        <v>-1</v>
      </c>
      <c r="H911" s="15">
        <v>-1</v>
      </c>
      <c r="I911" s="15">
        <v>721</v>
      </c>
      <c r="J911" s="15">
        <v>9</v>
      </c>
      <c r="K911" s="15"/>
      <c r="L911" s="15">
        <v>1365</v>
      </c>
      <c r="M911" s="15">
        <f t="shared" si="451"/>
        <v>0.333251953125</v>
      </c>
    </row>
    <row r="912" spans="1:13">
      <c r="A912" s="15">
        <v>909</v>
      </c>
      <c r="B912" s="15">
        <v>-2</v>
      </c>
      <c r="C912" s="15">
        <v>-8192</v>
      </c>
      <c r="D912" s="15">
        <f t="shared" si="448"/>
        <v>-1</v>
      </c>
      <c r="E912" s="15">
        <f t="shared" si="449"/>
        <v>0</v>
      </c>
      <c r="F912" s="15">
        <f t="shared" si="450"/>
        <v>-1</v>
      </c>
      <c r="G912" s="15">
        <v>-1</v>
      </c>
      <c r="H912" s="15">
        <v>-1</v>
      </c>
      <c r="I912" s="15">
        <v>722</v>
      </c>
      <c r="J912" s="15">
        <v>9</v>
      </c>
      <c r="K912" s="15"/>
      <c r="L912" s="15">
        <v>1365</v>
      </c>
      <c r="M912" s="15">
        <f t="shared" si="451"/>
        <v>0.333251953125</v>
      </c>
    </row>
    <row r="913" spans="1:13">
      <c r="A913" s="15">
        <v>910</v>
      </c>
      <c r="B913" s="15">
        <v>-2</v>
      </c>
      <c r="C913" s="15">
        <v>-8192</v>
      </c>
      <c r="D913" s="15">
        <f t="shared" si="448"/>
        <v>-1</v>
      </c>
      <c r="E913" s="15">
        <f t="shared" si="449"/>
        <v>0</v>
      </c>
      <c r="F913" s="15">
        <f t="shared" si="450"/>
        <v>-1</v>
      </c>
      <c r="G913" s="15">
        <v>-1</v>
      </c>
      <c r="H913" s="15">
        <v>-1</v>
      </c>
      <c r="I913" s="15">
        <v>722</v>
      </c>
      <c r="J913" s="15">
        <v>9</v>
      </c>
      <c r="K913" s="15"/>
      <c r="L913" s="15">
        <v>1365</v>
      </c>
      <c r="M913" s="15">
        <f t="shared" si="451"/>
        <v>0.333251953125</v>
      </c>
    </row>
    <row r="914" spans="1:13">
      <c r="A914" s="15">
        <v>911</v>
      </c>
      <c r="B914" s="15">
        <v>-2</v>
      </c>
      <c r="C914" s="15">
        <v>-8192</v>
      </c>
      <c r="D914" s="15">
        <f t="shared" si="448"/>
        <v>-1</v>
      </c>
      <c r="E914" s="15">
        <f t="shared" si="449"/>
        <v>0</v>
      </c>
      <c r="F914" s="15">
        <f t="shared" si="450"/>
        <v>-1</v>
      </c>
      <c r="G914" s="15">
        <v>-1</v>
      </c>
      <c r="H914" s="15">
        <v>-1</v>
      </c>
      <c r="I914" s="15">
        <v>739</v>
      </c>
      <c r="J914" s="15">
        <v>9</v>
      </c>
      <c r="K914" s="15"/>
      <c r="L914" s="15">
        <v>546</v>
      </c>
      <c r="M914" s="15">
        <f t="shared" si="451"/>
        <v>0.13330078125</v>
      </c>
    </row>
    <row r="915" spans="1:13">
      <c r="A915" s="15">
        <v>912</v>
      </c>
      <c r="B915" s="15">
        <v>-2</v>
      </c>
      <c r="C915" s="15">
        <v>-8192</v>
      </c>
      <c r="D915" s="15">
        <f t="shared" si="448"/>
        <v>-1</v>
      </c>
      <c r="E915" s="15">
        <f t="shared" si="449"/>
        <v>0</v>
      </c>
      <c r="F915" s="15">
        <f t="shared" si="450"/>
        <v>-1</v>
      </c>
      <c r="G915" s="15">
        <v>-1</v>
      </c>
      <c r="H915" s="15">
        <v>-1</v>
      </c>
      <c r="I915" s="15">
        <v>739</v>
      </c>
      <c r="J915" s="15">
        <v>9</v>
      </c>
      <c r="K915" s="15"/>
      <c r="L915" s="15">
        <v>546</v>
      </c>
      <c r="M915" s="15">
        <f t="shared" si="451"/>
        <v>0.13330078125</v>
      </c>
    </row>
    <row r="916" spans="1:13">
      <c r="A916" s="15">
        <v>913</v>
      </c>
      <c r="B916" s="15">
        <v>-2</v>
      </c>
      <c r="C916" s="15">
        <v>-8192</v>
      </c>
      <c r="D916" s="15">
        <f t="shared" si="448"/>
        <v>-1</v>
      </c>
      <c r="E916" s="15">
        <f t="shared" si="449"/>
        <v>0</v>
      </c>
      <c r="F916" s="15">
        <f t="shared" si="450"/>
        <v>-1</v>
      </c>
      <c r="G916" s="15">
        <v>-1</v>
      </c>
      <c r="H916" s="15">
        <v>-1</v>
      </c>
      <c r="I916" s="15">
        <v>740</v>
      </c>
      <c r="J916" s="15">
        <v>9</v>
      </c>
      <c r="K916" s="15"/>
      <c r="L916" s="15">
        <v>546</v>
      </c>
      <c r="M916" s="15">
        <f t="shared" si="451"/>
        <v>0.13330078125</v>
      </c>
    </row>
    <row r="917" spans="1:13">
      <c r="A917" s="15">
        <v>914</v>
      </c>
      <c r="B917" s="15">
        <v>-2</v>
      </c>
      <c r="C917" s="15">
        <v>-8192</v>
      </c>
      <c r="D917" s="15">
        <f t="shared" si="448"/>
        <v>-1</v>
      </c>
      <c r="E917" s="15">
        <f t="shared" si="449"/>
        <v>0</v>
      </c>
      <c r="F917" s="15">
        <f t="shared" si="450"/>
        <v>-1</v>
      </c>
      <c r="G917" s="15">
        <v>-1</v>
      </c>
      <c r="H917" s="15">
        <v>-1</v>
      </c>
      <c r="I917" s="15">
        <v>740</v>
      </c>
      <c r="J917" s="15">
        <v>9</v>
      </c>
      <c r="K917" s="15"/>
      <c r="L917" s="15">
        <v>546</v>
      </c>
      <c r="M917" s="15">
        <f t="shared" si="451"/>
        <v>0.13330078125</v>
      </c>
    </row>
    <row r="918" spans="1:13">
      <c r="A918" s="15">
        <v>915</v>
      </c>
      <c r="B918" s="15">
        <v>-2</v>
      </c>
      <c r="C918" s="15">
        <v>-8192</v>
      </c>
      <c r="D918" s="15">
        <f t="shared" si="448"/>
        <v>-1</v>
      </c>
      <c r="E918" s="15">
        <f t="shared" si="449"/>
        <v>0</v>
      </c>
      <c r="F918" s="15">
        <f t="shared" si="450"/>
        <v>-1</v>
      </c>
      <c r="G918" s="15">
        <v>-1</v>
      </c>
      <c r="H918" s="15">
        <v>-1</v>
      </c>
      <c r="I918" s="15">
        <v>741</v>
      </c>
      <c r="J918" s="15">
        <v>9</v>
      </c>
      <c r="K918" s="15"/>
      <c r="L918" s="15">
        <v>546</v>
      </c>
      <c r="M918" s="15">
        <f t="shared" si="451"/>
        <v>0.13330078125</v>
      </c>
    </row>
    <row r="919" spans="1:13">
      <c r="A919" s="15">
        <v>916</v>
      </c>
      <c r="B919" s="15">
        <v>-2</v>
      </c>
      <c r="C919" s="15">
        <v>-8192</v>
      </c>
      <c r="D919" s="15">
        <f t="shared" si="448"/>
        <v>-1</v>
      </c>
      <c r="E919" s="15">
        <f t="shared" si="449"/>
        <v>0</v>
      </c>
      <c r="F919" s="15">
        <f t="shared" si="450"/>
        <v>-1</v>
      </c>
      <c r="G919" s="15">
        <v>-1</v>
      </c>
      <c r="H919" s="15">
        <v>-1</v>
      </c>
      <c r="I919" s="15">
        <v>741</v>
      </c>
      <c r="J919" s="15">
        <v>9</v>
      </c>
      <c r="K919" s="15"/>
      <c r="L919" s="15">
        <v>546</v>
      </c>
      <c r="M919" s="15">
        <f t="shared" si="451"/>
        <v>0.13330078125</v>
      </c>
    </row>
    <row r="920" spans="1:13">
      <c r="A920" s="15">
        <v>917</v>
      </c>
      <c r="B920" s="15">
        <v>-2</v>
      </c>
      <c r="C920" s="15">
        <v>-8192</v>
      </c>
      <c r="D920" s="15">
        <f t="shared" si="448"/>
        <v>-1</v>
      </c>
      <c r="E920" s="15">
        <f t="shared" si="449"/>
        <v>0</v>
      </c>
      <c r="F920" s="15">
        <f t="shared" si="450"/>
        <v>-1</v>
      </c>
      <c r="G920" s="15">
        <v>-1</v>
      </c>
      <c r="H920" s="15">
        <v>-1</v>
      </c>
      <c r="I920" s="15">
        <v>742</v>
      </c>
      <c r="J920" s="15">
        <v>9</v>
      </c>
      <c r="K920" s="15"/>
      <c r="L920" s="15">
        <v>546</v>
      </c>
      <c r="M920" s="15">
        <f t="shared" si="451"/>
        <v>0.13330078125</v>
      </c>
    </row>
    <row r="921" spans="1:13">
      <c r="A921" s="15">
        <v>918</v>
      </c>
      <c r="B921" s="15">
        <v>-2</v>
      </c>
      <c r="C921" s="15">
        <v>-8192</v>
      </c>
      <c r="D921" s="15">
        <f t="shared" si="448"/>
        <v>-1</v>
      </c>
      <c r="E921" s="15">
        <f t="shared" si="449"/>
        <v>0</v>
      </c>
      <c r="F921" s="15">
        <f t="shared" si="450"/>
        <v>-1</v>
      </c>
      <c r="G921" s="15">
        <v>-1</v>
      </c>
      <c r="H921" s="15">
        <v>-1</v>
      </c>
      <c r="I921" s="15">
        <v>742</v>
      </c>
      <c r="J921" s="15">
        <v>9</v>
      </c>
      <c r="K921" s="15"/>
      <c r="L921" s="15">
        <v>546</v>
      </c>
      <c r="M921" s="15">
        <f t="shared" si="451"/>
        <v>0.13330078125</v>
      </c>
    </row>
    <row r="922" spans="1:13">
      <c r="A922" s="15">
        <v>919</v>
      </c>
      <c r="B922" s="15">
        <v>-2</v>
      </c>
      <c r="C922" s="15">
        <v>-8192</v>
      </c>
      <c r="D922" s="15">
        <f t="shared" si="448"/>
        <v>-1</v>
      </c>
      <c r="E922" s="15">
        <f t="shared" si="449"/>
        <v>0</v>
      </c>
      <c r="F922" s="15">
        <f t="shared" si="450"/>
        <v>-1</v>
      </c>
      <c r="G922" s="15">
        <v>-1</v>
      </c>
      <c r="H922" s="15">
        <v>-1</v>
      </c>
      <c r="I922" s="15">
        <v>751</v>
      </c>
      <c r="J922" s="15">
        <v>9</v>
      </c>
      <c r="K922" s="15"/>
      <c r="L922" s="15">
        <v>0</v>
      </c>
      <c r="M922" s="15">
        <f t="shared" si="451"/>
        <v>0</v>
      </c>
    </row>
    <row r="923" spans="1:13">
      <c r="A923" s="15">
        <v>920</v>
      </c>
      <c r="B923" s="15">
        <v>-2</v>
      </c>
      <c r="C923" s="15">
        <v>-8192</v>
      </c>
      <c r="D923" s="15">
        <f t="shared" si="448"/>
        <v>-1</v>
      </c>
      <c r="E923" s="15">
        <f t="shared" si="449"/>
        <v>0</v>
      </c>
      <c r="F923" s="15">
        <f t="shared" si="450"/>
        <v>-1</v>
      </c>
      <c r="G923" s="15">
        <v>-1</v>
      </c>
      <c r="H923" s="15">
        <v>-1</v>
      </c>
      <c r="I923" s="15">
        <v>751</v>
      </c>
      <c r="J923" s="15">
        <v>9</v>
      </c>
      <c r="K923" s="15"/>
      <c r="L923" s="15">
        <v>0</v>
      </c>
      <c r="M923" s="15">
        <f t="shared" si="451"/>
        <v>0</v>
      </c>
    </row>
    <row r="924" spans="1:13">
      <c r="A924" s="15">
        <v>921</v>
      </c>
      <c r="B924" s="15">
        <v>-2</v>
      </c>
      <c r="C924" s="15">
        <v>-8192</v>
      </c>
      <c r="D924" s="15">
        <f t="shared" si="448"/>
        <v>-1</v>
      </c>
      <c r="E924" s="15">
        <f t="shared" si="449"/>
        <v>0</v>
      </c>
      <c r="F924" s="15">
        <f t="shared" si="450"/>
        <v>-1</v>
      </c>
      <c r="G924" s="15">
        <v>-1</v>
      </c>
      <c r="H924" s="15">
        <v>-1</v>
      </c>
      <c r="I924" s="15">
        <v>752</v>
      </c>
      <c r="J924" s="15">
        <v>9</v>
      </c>
      <c r="K924" s="15"/>
      <c r="L924" s="15">
        <v>0</v>
      </c>
      <c r="M924" s="15">
        <f t="shared" si="451"/>
        <v>0</v>
      </c>
    </row>
    <row r="925" spans="1:13">
      <c r="A925" s="15">
        <v>922</v>
      </c>
      <c r="B925" s="15">
        <v>-2</v>
      </c>
      <c r="C925" s="15">
        <v>-8192</v>
      </c>
      <c r="D925" s="15">
        <f t="shared" si="448"/>
        <v>-1</v>
      </c>
      <c r="E925" s="15">
        <f t="shared" si="449"/>
        <v>0</v>
      </c>
      <c r="F925" s="15">
        <f t="shared" si="450"/>
        <v>-1</v>
      </c>
      <c r="G925" s="15">
        <v>-1</v>
      </c>
      <c r="H925" s="15">
        <v>-1</v>
      </c>
      <c r="I925" s="15">
        <v>752</v>
      </c>
      <c r="J925" s="15">
        <v>9</v>
      </c>
      <c r="K925" s="15"/>
      <c r="L925" s="15">
        <v>0</v>
      </c>
      <c r="M925" s="15">
        <f t="shared" si="451"/>
        <v>0</v>
      </c>
    </row>
    <row r="926" spans="1:13">
      <c r="A926" s="15">
        <v>923</v>
      </c>
      <c r="B926" s="15">
        <v>-2</v>
      </c>
      <c r="C926" s="15">
        <v>-8192</v>
      </c>
      <c r="D926" s="15">
        <f t="shared" si="448"/>
        <v>-1</v>
      </c>
      <c r="E926" s="15">
        <f t="shared" si="449"/>
        <v>0</v>
      </c>
      <c r="F926" s="15">
        <f t="shared" si="450"/>
        <v>-1</v>
      </c>
      <c r="G926" s="15">
        <v>-1</v>
      </c>
      <c r="H926" s="15">
        <v>-1</v>
      </c>
      <c r="I926" s="15">
        <v>753</v>
      </c>
      <c r="J926" s="15">
        <v>9</v>
      </c>
      <c r="K926" s="15"/>
      <c r="L926" s="15">
        <v>0</v>
      </c>
      <c r="M926" s="15">
        <f t="shared" si="451"/>
        <v>0</v>
      </c>
    </row>
    <row r="927" spans="1:13">
      <c r="A927" s="15">
        <v>924</v>
      </c>
      <c r="B927" s="15">
        <v>-2</v>
      </c>
      <c r="C927" s="15">
        <v>-8192</v>
      </c>
      <c r="D927" s="15">
        <f t="shared" si="448"/>
        <v>-1</v>
      </c>
      <c r="E927" s="15">
        <f t="shared" si="449"/>
        <v>0</v>
      </c>
      <c r="F927" s="15">
        <f t="shared" si="450"/>
        <v>-1</v>
      </c>
      <c r="G927" s="15">
        <v>-1</v>
      </c>
      <c r="H927" s="15">
        <v>-1</v>
      </c>
      <c r="I927" s="15">
        <v>753</v>
      </c>
      <c r="J927" s="15">
        <v>9</v>
      </c>
      <c r="K927" s="15"/>
      <c r="L927" s="15">
        <v>0</v>
      </c>
      <c r="M927" s="15">
        <f t="shared" si="451"/>
        <v>0</v>
      </c>
    </row>
    <row r="928" spans="1:13">
      <c r="A928" s="15">
        <v>925</v>
      </c>
      <c r="B928" s="15">
        <v>-2</v>
      </c>
      <c r="C928" s="15">
        <v>-8192</v>
      </c>
      <c r="D928" s="15">
        <f t="shared" si="448"/>
        <v>-1</v>
      </c>
      <c r="E928" s="15">
        <f t="shared" si="449"/>
        <v>0</v>
      </c>
      <c r="F928" s="15">
        <f t="shared" si="450"/>
        <v>-1</v>
      </c>
      <c r="G928" s="15">
        <v>-1</v>
      </c>
      <c r="H928" s="15">
        <v>-1</v>
      </c>
      <c r="I928" s="15">
        <v>754</v>
      </c>
      <c r="J928" s="15">
        <v>9</v>
      </c>
      <c r="K928" s="15"/>
      <c r="L928" s="15">
        <v>0</v>
      </c>
      <c r="M928" s="15">
        <f t="shared" si="451"/>
        <v>0</v>
      </c>
    </row>
    <row r="929" spans="1:13">
      <c r="A929" s="15">
        <v>926</v>
      </c>
      <c r="B929" s="15">
        <v>-2</v>
      </c>
      <c r="C929" s="15">
        <v>-8192</v>
      </c>
      <c r="D929" s="15">
        <f t="shared" si="448"/>
        <v>-1</v>
      </c>
      <c r="E929" s="15">
        <f t="shared" si="449"/>
        <v>0</v>
      </c>
      <c r="F929" s="15">
        <f t="shared" si="450"/>
        <v>-1</v>
      </c>
      <c r="G929" s="15">
        <v>-1</v>
      </c>
      <c r="H929" s="15">
        <v>-1</v>
      </c>
      <c r="I929" s="15">
        <v>754</v>
      </c>
      <c r="J929" s="15">
        <v>9</v>
      </c>
      <c r="K929" s="15"/>
      <c r="L929" s="15">
        <v>0</v>
      </c>
      <c r="M929" s="15">
        <f t="shared" si="451"/>
        <v>0</v>
      </c>
    </row>
    <row r="930" spans="1:13">
      <c r="A930" s="15">
        <v>927</v>
      </c>
      <c r="B930" s="15">
        <v>-2</v>
      </c>
      <c r="C930" s="15">
        <v>-8192</v>
      </c>
      <c r="D930" s="15">
        <f t="shared" si="448"/>
        <v>-1</v>
      </c>
      <c r="E930" s="15">
        <f t="shared" si="449"/>
        <v>0</v>
      </c>
      <c r="F930" s="15">
        <f t="shared" si="450"/>
        <v>-1</v>
      </c>
      <c r="G930" s="15">
        <v>-1</v>
      </c>
      <c r="H930" s="15">
        <v>-1</v>
      </c>
      <c r="I930" s="15">
        <v>755</v>
      </c>
      <c r="J930" s="15">
        <v>9</v>
      </c>
      <c r="K930" s="15"/>
      <c r="L930" s="15">
        <v>0</v>
      </c>
      <c r="M930" s="15">
        <f t="shared" si="451"/>
        <v>0</v>
      </c>
    </row>
    <row r="931" spans="1:13">
      <c r="A931" s="15">
        <v>928</v>
      </c>
      <c r="B931" s="15">
        <v>-2</v>
      </c>
      <c r="C931" s="15">
        <v>-8192</v>
      </c>
      <c r="D931" s="15">
        <f t="shared" si="448"/>
        <v>-1</v>
      </c>
      <c r="E931" s="15">
        <f t="shared" si="449"/>
        <v>0</v>
      </c>
      <c r="F931" s="15">
        <f t="shared" si="450"/>
        <v>-1</v>
      </c>
      <c r="G931" s="15">
        <v>-1</v>
      </c>
      <c r="H931" s="15">
        <v>-1</v>
      </c>
      <c r="I931" s="15">
        <v>755</v>
      </c>
      <c r="J931" s="15">
        <v>9</v>
      </c>
      <c r="K931" s="15"/>
      <c r="L931" s="15">
        <v>0</v>
      </c>
      <c r="M931" s="15">
        <f t="shared" si="451"/>
        <v>0</v>
      </c>
    </row>
    <row r="932" spans="1:13">
      <c r="A932" s="15">
        <v>929</v>
      </c>
      <c r="B932" s="15">
        <v>-2</v>
      </c>
      <c r="C932" s="15">
        <v>-8192</v>
      </c>
      <c r="D932" s="15">
        <f t="shared" si="448"/>
        <v>-1</v>
      </c>
      <c r="E932" s="15">
        <f t="shared" si="449"/>
        <v>0</v>
      </c>
      <c r="F932" s="15">
        <f t="shared" si="450"/>
        <v>-1</v>
      </c>
      <c r="G932" s="15">
        <v>-1</v>
      </c>
      <c r="H932" s="15">
        <v>-1</v>
      </c>
      <c r="I932" s="15">
        <v>756</v>
      </c>
      <c r="J932" s="15">
        <v>9</v>
      </c>
      <c r="K932" s="15"/>
      <c r="L932" s="15">
        <v>0</v>
      </c>
      <c r="M932" s="15">
        <f t="shared" si="451"/>
        <v>0</v>
      </c>
    </row>
    <row r="933" spans="1:13">
      <c r="A933" s="15">
        <v>930</v>
      </c>
      <c r="B933" s="15">
        <v>-2</v>
      </c>
      <c r="C933" s="15">
        <v>-8192</v>
      </c>
      <c r="D933" s="15">
        <f t="shared" si="448"/>
        <v>-1</v>
      </c>
      <c r="E933" s="15">
        <f t="shared" si="449"/>
        <v>0</v>
      </c>
      <c r="F933" s="15">
        <f t="shared" si="450"/>
        <v>-1</v>
      </c>
      <c r="G933" s="15">
        <v>-1</v>
      </c>
      <c r="H933" s="15">
        <v>-1</v>
      </c>
      <c r="I933" s="15">
        <v>756</v>
      </c>
      <c r="J933" s="15">
        <v>9</v>
      </c>
      <c r="K933" s="15"/>
      <c r="L933" s="15">
        <v>0</v>
      </c>
      <c r="M933" s="15">
        <f t="shared" si="451"/>
        <v>0</v>
      </c>
    </row>
    <row r="934" spans="1:13">
      <c r="A934" s="15">
        <v>931</v>
      </c>
      <c r="B934" s="15">
        <v>-2</v>
      </c>
      <c r="C934" s="15">
        <v>-8192</v>
      </c>
      <c r="D934" s="15">
        <f t="shared" si="448"/>
        <v>-1</v>
      </c>
      <c r="E934" s="15">
        <f t="shared" si="449"/>
        <v>0</v>
      </c>
      <c r="F934" s="15">
        <f t="shared" si="450"/>
        <v>-1</v>
      </c>
      <c r="G934" s="15">
        <v>-1</v>
      </c>
      <c r="H934" s="15">
        <v>-1</v>
      </c>
      <c r="I934" s="15">
        <v>757</v>
      </c>
      <c r="J934" s="15">
        <v>9</v>
      </c>
      <c r="K934" s="15"/>
      <c r="L934" s="15">
        <v>0</v>
      </c>
      <c r="M934" s="15">
        <f t="shared" si="451"/>
        <v>0</v>
      </c>
    </row>
    <row r="935" spans="1:13">
      <c r="A935" s="15">
        <v>932</v>
      </c>
      <c r="B935" s="15">
        <v>-2</v>
      </c>
      <c r="C935" s="15">
        <v>-8192</v>
      </c>
      <c r="D935" s="15">
        <f t="shared" si="448"/>
        <v>-1</v>
      </c>
      <c r="E935" s="15">
        <f t="shared" si="449"/>
        <v>0</v>
      </c>
      <c r="F935" s="15">
        <f t="shared" si="450"/>
        <v>-1</v>
      </c>
      <c r="G935" s="15">
        <v>-1</v>
      </c>
      <c r="H935" s="15">
        <v>-1</v>
      </c>
      <c r="I935" s="15">
        <v>757</v>
      </c>
      <c r="J935" s="15">
        <v>9</v>
      </c>
      <c r="K935" s="15"/>
      <c r="L935" s="15">
        <v>0</v>
      </c>
      <c r="M935" s="15">
        <f t="shared" si="451"/>
        <v>0</v>
      </c>
    </row>
    <row r="936" spans="1:13">
      <c r="A936" s="15">
        <v>933</v>
      </c>
      <c r="B936" s="15">
        <v>-2</v>
      </c>
      <c r="C936" s="15">
        <v>-8192</v>
      </c>
      <c r="D936" s="15">
        <f t="shared" si="448"/>
        <v>-1</v>
      </c>
      <c r="E936" s="15">
        <f t="shared" si="449"/>
        <v>0</v>
      </c>
      <c r="F936" s="15">
        <f t="shared" si="450"/>
        <v>-1</v>
      </c>
      <c r="G936" s="15">
        <v>-1</v>
      </c>
      <c r="H936" s="15">
        <v>-1</v>
      </c>
      <c r="I936" s="15">
        <v>758</v>
      </c>
      <c r="J936" s="15">
        <v>9</v>
      </c>
      <c r="K936" s="15"/>
      <c r="L936" s="15">
        <v>0</v>
      </c>
      <c r="M936" s="15">
        <f t="shared" si="451"/>
        <v>0</v>
      </c>
    </row>
    <row r="937" spans="1:13">
      <c r="A937" s="15">
        <v>934</v>
      </c>
      <c r="B937" s="15">
        <v>-2</v>
      </c>
      <c r="C937" s="15">
        <v>-8192</v>
      </c>
      <c r="D937" s="15">
        <f t="shared" si="448"/>
        <v>-1</v>
      </c>
      <c r="E937" s="15">
        <f t="shared" si="449"/>
        <v>0</v>
      </c>
      <c r="F937" s="15">
        <f t="shared" si="450"/>
        <v>-1</v>
      </c>
      <c r="G937" s="15">
        <v>-1</v>
      </c>
      <c r="H937" s="15">
        <v>-1</v>
      </c>
      <c r="I937" s="15">
        <v>758</v>
      </c>
      <c r="J937" s="15">
        <v>9</v>
      </c>
      <c r="K937" s="15"/>
      <c r="L937" s="15">
        <v>0</v>
      </c>
      <c r="M937" s="15">
        <f t="shared" si="451"/>
        <v>0</v>
      </c>
    </row>
    <row r="938" spans="1:13">
      <c r="A938" s="15">
        <v>935</v>
      </c>
      <c r="B938" s="15">
        <v>-2</v>
      </c>
      <c r="C938" s="15">
        <v>-8192</v>
      </c>
      <c r="D938" s="15">
        <f t="shared" si="448"/>
        <v>-1</v>
      </c>
      <c r="E938" s="15">
        <f t="shared" si="449"/>
        <v>0</v>
      </c>
      <c r="F938" s="15">
        <f t="shared" si="450"/>
        <v>-1</v>
      </c>
      <c r="G938" s="15">
        <v>-1</v>
      </c>
      <c r="H938" s="15">
        <v>-1</v>
      </c>
      <c r="I938" s="15">
        <v>771</v>
      </c>
      <c r="J938" s="15">
        <v>9</v>
      </c>
      <c r="K938" s="15"/>
      <c r="L938" s="15">
        <v>1365</v>
      </c>
      <c r="M938" s="15">
        <f t="shared" si="451"/>
        <v>0.333251953125</v>
      </c>
    </row>
    <row r="939" spans="1:13">
      <c r="A939" s="15">
        <v>936</v>
      </c>
      <c r="B939" s="15">
        <v>-2</v>
      </c>
      <c r="C939" s="15">
        <v>-8192</v>
      </c>
      <c r="D939" s="15">
        <f t="shared" si="448"/>
        <v>-1</v>
      </c>
      <c r="E939" s="15">
        <f t="shared" si="449"/>
        <v>0</v>
      </c>
      <c r="F939" s="15">
        <f t="shared" si="450"/>
        <v>-1</v>
      </c>
      <c r="G939" s="15">
        <v>-1</v>
      </c>
      <c r="H939" s="15">
        <v>-1</v>
      </c>
      <c r="I939" s="15">
        <v>771</v>
      </c>
      <c r="J939" s="15">
        <v>9</v>
      </c>
      <c r="K939" s="15"/>
      <c r="L939" s="15">
        <v>1365</v>
      </c>
      <c r="M939" s="15">
        <f t="shared" si="451"/>
        <v>0.333251953125</v>
      </c>
    </row>
    <row r="940" spans="1:13">
      <c r="A940" s="15">
        <v>937</v>
      </c>
      <c r="B940" s="15">
        <v>-2</v>
      </c>
      <c r="C940" s="15">
        <v>-8192</v>
      </c>
      <c r="D940" s="15">
        <f t="shared" si="448"/>
        <v>-1</v>
      </c>
      <c r="E940" s="15">
        <f t="shared" si="449"/>
        <v>0</v>
      </c>
      <c r="F940" s="15">
        <f t="shared" si="450"/>
        <v>-1</v>
      </c>
      <c r="G940" s="15">
        <v>-1</v>
      </c>
      <c r="H940" s="15">
        <v>-1</v>
      </c>
      <c r="I940" s="15">
        <v>772</v>
      </c>
      <c r="J940" s="15">
        <v>9</v>
      </c>
      <c r="K940" s="15"/>
      <c r="L940" s="15">
        <v>1365</v>
      </c>
      <c r="M940" s="15">
        <f t="shared" si="451"/>
        <v>0.333251953125</v>
      </c>
    </row>
    <row r="941" spans="1:13">
      <c r="A941" s="15">
        <v>938</v>
      </c>
      <c r="B941" s="15">
        <v>-2</v>
      </c>
      <c r="C941" s="15">
        <v>-8192</v>
      </c>
      <c r="D941" s="15">
        <f t="shared" si="448"/>
        <v>-1</v>
      </c>
      <c r="E941" s="15">
        <f t="shared" si="449"/>
        <v>0</v>
      </c>
      <c r="F941" s="15">
        <f t="shared" si="450"/>
        <v>-1</v>
      </c>
      <c r="G941" s="15">
        <v>-1</v>
      </c>
      <c r="H941" s="15">
        <v>-1</v>
      </c>
      <c r="I941" s="15">
        <v>772</v>
      </c>
      <c r="J941" s="15">
        <v>9</v>
      </c>
      <c r="K941" s="15"/>
      <c r="L941" s="15">
        <v>1365</v>
      </c>
      <c r="M941" s="15">
        <f t="shared" si="451"/>
        <v>0.333251953125</v>
      </c>
    </row>
    <row r="942" spans="1:13">
      <c r="A942" s="15">
        <v>939</v>
      </c>
      <c r="B942" s="15">
        <v>-2</v>
      </c>
      <c r="C942" s="15">
        <v>-8192</v>
      </c>
      <c r="D942" s="15">
        <f t="shared" si="448"/>
        <v>-1</v>
      </c>
      <c r="E942" s="15">
        <f t="shared" si="449"/>
        <v>0</v>
      </c>
      <c r="F942" s="15">
        <f t="shared" si="450"/>
        <v>-1</v>
      </c>
      <c r="G942" s="15">
        <v>-1</v>
      </c>
      <c r="H942" s="15">
        <v>-1</v>
      </c>
      <c r="I942" s="15">
        <v>773</v>
      </c>
      <c r="J942" s="15">
        <v>9</v>
      </c>
      <c r="K942" s="15"/>
      <c r="L942" s="15">
        <v>1365</v>
      </c>
      <c r="M942" s="15">
        <f t="shared" si="451"/>
        <v>0.333251953125</v>
      </c>
    </row>
    <row r="943" spans="1:13">
      <c r="A943" s="15">
        <v>940</v>
      </c>
      <c r="B943" s="15">
        <v>-2</v>
      </c>
      <c r="C943" s="15">
        <v>-8192</v>
      </c>
      <c r="D943" s="15">
        <f t="shared" si="448"/>
        <v>-1</v>
      </c>
      <c r="E943" s="15">
        <f t="shared" si="449"/>
        <v>0</v>
      </c>
      <c r="F943" s="15">
        <f t="shared" si="450"/>
        <v>-1</v>
      </c>
      <c r="G943" s="15">
        <v>-1</v>
      </c>
      <c r="H943" s="15">
        <v>-1</v>
      </c>
      <c r="I943" s="15">
        <v>773</v>
      </c>
      <c r="J943" s="15">
        <v>9</v>
      </c>
      <c r="K943" s="15"/>
      <c r="L943" s="15">
        <v>1365</v>
      </c>
      <c r="M943" s="15">
        <f t="shared" si="451"/>
        <v>0.333251953125</v>
      </c>
    </row>
    <row r="944" spans="1:13">
      <c r="A944" s="15">
        <v>941</v>
      </c>
      <c r="B944" s="15">
        <v>-2</v>
      </c>
      <c r="C944" s="15">
        <v>-8192</v>
      </c>
      <c r="D944" s="15">
        <f t="shared" si="448"/>
        <v>-1</v>
      </c>
      <c r="E944" s="15">
        <f t="shared" si="449"/>
        <v>0</v>
      </c>
      <c r="F944" s="15">
        <f t="shared" si="450"/>
        <v>-1</v>
      </c>
      <c r="G944" s="15">
        <v>-1</v>
      </c>
      <c r="H944" s="15">
        <v>-1</v>
      </c>
      <c r="I944" s="15">
        <v>774</v>
      </c>
      <c r="J944" s="15">
        <v>9</v>
      </c>
      <c r="K944" s="15"/>
      <c r="L944" s="15">
        <v>1365</v>
      </c>
      <c r="M944" s="15">
        <f t="shared" si="451"/>
        <v>0.333251953125</v>
      </c>
    </row>
    <row r="945" spans="1:13">
      <c r="A945" s="15">
        <v>942</v>
      </c>
      <c r="B945" s="15">
        <v>-2</v>
      </c>
      <c r="C945" s="15">
        <v>-8192</v>
      </c>
      <c r="D945" s="15">
        <f t="shared" si="448"/>
        <v>-1</v>
      </c>
      <c r="E945" s="15">
        <f t="shared" si="449"/>
        <v>0</v>
      </c>
      <c r="F945" s="15">
        <f t="shared" si="450"/>
        <v>-1</v>
      </c>
      <c r="G945" s="15">
        <v>-1</v>
      </c>
      <c r="H945" s="15">
        <v>-1</v>
      </c>
      <c r="I945" s="15">
        <v>774</v>
      </c>
      <c r="J945" s="15">
        <v>9</v>
      </c>
      <c r="K945" s="15"/>
      <c r="L945" s="15">
        <v>1365</v>
      </c>
      <c r="M945" s="15">
        <f t="shared" si="451"/>
        <v>0.333251953125</v>
      </c>
    </row>
    <row r="946" spans="1:13">
      <c r="A946" s="15">
        <v>943</v>
      </c>
      <c r="B946" s="15">
        <v>-2</v>
      </c>
      <c r="C946" s="15">
        <v>-8192</v>
      </c>
      <c r="D946" s="15">
        <f t="shared" si="448"/>
        <v>-1</v>
      </c>
      <c r="E946" s="15">
        <f t="shared" si="449"/>
        <v>0</v>
      </c>
      <c r="F946" s="15">
        <f t="shared" si="450"/>
        <v>-1</v>
      </c>
      <c r="G946" s="15">
        <v>-1</v>
      </c>
      <c r="H946" s="15">
        <v>-1</v>
      </c>
      <c r="I946" s="15">
        <v>787</v>
      </c>
      <c r="J946" s="15">
        <v>9</v>
      </c>
      <c r="K946" s="15"/>
      <c r="L946" s="15">
        <v>1365</v>
      </c>
      <c r="M946" s="15">
        <f t="shared" si="451"/>
        <v>0.333251953125</v>
      </c>
    </row>
    <row r="947" spans="1:13">
      <c r="A947" s="15">
        <v>944</v>
      </c>
      <c r="B947" s="15">
        <v>-2</v>
      </c>
      <c r="C947" s="15">
        <v>-8192</v>
      </c>
      <c r="D947" s="15">
        <f t="shared" si="448"/>
        <v>-1</v>
      </c>
      <c r="E947" s="15">
        <f t="shared" si="449"/>
        <v>0</v>
      </c>
      <c r="F947" s="15">
        <f t="shared" si="450"/>
        <v>-1</v>
      </c>
      <c r="G947" s="15">
        <v>-1</v>
      </c>
      <c r="H947" s="15">
        <v>-1</v>
      </c>
      <c r="I947" s="15">
        <v>787</v>
      </c>
      <c r="J947" s="15">
        <v>9</v>
      </c>
      <c r="K947" s="15"/>
      <c r="L947" s="15">
        <v>1365</v>
      </c>
      <c r="M947" s="15">
        <f t="shared" si="451"/>
        <v>0.333251953125</v>
      </c>
    </row>
    <row r="948" spans="1:13">
      <c r="A948" s="15">
        <v>945</v>
      </c>
      <c r="B948" s="15">
        <v>-2</v>
      </c>
      <c r="C948" s="15">
        <v>-8192</v>
      </c>
      <c r="D948" s="15">
        <f t="shared" si="448"/>
        <v>-1</v>
      </c>
      <c r="E948" s="15">
        <f t="shared" si="449"/>
        <v>0</v>
      </c>
      <c r="F948" s="15">
        <f t="shared" si="450"/>
        <v>-1</v>
      </c>
      <c r="G948" s="15">
        <v>-1</v>
      </c>
      <c r="H948" s="15">
        <v>-1</v>
      </c>
      <c r="I948" s="15">
        <v>788</v>
      </c>
      <c r="J948" s="15">
        <v>9</v>
      </c>
      <c r="K948" s="15"/>
      <c r="L948" s="15">
        <v>1365</v>
      </c>
      <c r="M948" s="15">
        <f t="shared" si="451"/>
        <v>0.333251953125</v>
      </c>
    </row>
    <row r="949" spans="1:13">
      <c r="A949" s="15">
        <v>946</v>
      </c>
      <c r="B949" s="15">
        <v>-2</v>
      </c>
      <c r="C949" s="15">
        <v>-8192</v>
      </c>
      <c r="D949" s="15">
        <f t="shared" si="448"/>
        <v>-1</v>
      </c>
      <c r="E949" s="15">
        <f t="shared" si="449"/>
        <v>0</v>
      </c>
      <c r="F949" s="15">
        <f t="shared" si="450"/>
        <v>-1</v>
      </c>
      <c r="G949" s="15">
        <v>-1</v>
      </c>
      <c r="H949" s="15">
        <v>-1</v>
      </c>
      <c r="I949" s="15">
        <v>788</v>
      </c>
      <c r="J949" s="15">
        <v>9</v>
      </c>
      <c r="K949" s="15"/>
      <c r="L949" s="15">
        <v>1365</v>
      </c>
      <c r="M949" s="15">
        <f t="shared" si="451"/>
        <v>0.333251953125</v>
      </c>
    </row>
    <row r="950" spans="1:13">
      <c r="A950" s="15">
        <v>947</v>
      </c>
      <c r="B950" s="15">
        <v>-2</v>
      </c>
      <c r="C950" s="15">
        <v>-8192</v>
      </c>
      <c r="D950" s="15">
        <f t="shared" si="448"/>
        <v>-1</v>
      </c>
      <c r="E950" s="15">
        <f t="shared" si="449"/>
        <v>0</v>
      </c>
      <c r="F950" s="15">
        <f t="shared" si="450"/>
        <v>-1</v>
      </c>
      <c r="G950" s="15">
        <v>-1</v>
      </c>
      <c r="H950" s="15">
        <v>-1</v>
      </c>
      <c r="I950" s="15">
        <v>789</v>
      </c>
      <c r="J950" s="15">
        <v>9</v>
      </c>
      <c r="K950" s="15"/>
      <c r="L950" s="15">
        <v>1365</v>
      </c>
      <c r="M950" s="15">
        <f t="shared" si="451"/>
        <v>0.333251953125</v>
      </c>
    </row>
    <row r="951" spans="1:13">
      <c r="A951" s="15">
        <v>948</v>
      </c>
      <c r="B951" s="15">
        <v>-2</v>
      </c>
      <c r="C951" s="15">
        <v>-8192</v>
      </c>
      <c r="D951" s="15">
        <f t="shared" si="448"/>
        <v>-1</v>
      </c>
      <c r="E951" s="15">
        <f t="shared" si="449"/>
        <v>0</v>
      </c>
      <c r="F951" s="15">
        <f t="shared" si="450"/>
        <v>-1</v>
      </c>
      <c r="G951" s="15">
        <v>-1</v>
      </c>
      <c r="H951" s="15">
        <v>-1</v>
      </c>
      <c r="I951" s="15">
        <v>789</v>
      </c>
      <c r="J951" s="15">
        <v>9</v>
      </c>
      <c r="K951" s="15"/>
      <c r="L951" s="15">
        <v>1365</v>
      </c>
      <c r="M951" s="15">
        <f t="shared" si="451"/>
        <v>0.333251953125</v>
      </c>
    </row>
    <row r="952" spans="1:13">
      <c r="A952" s="15">
        <v>949</v>
      </c>
      <c r="B952" s="15">
        <v>-2</v>
      </c>
      <c r="C952" s="15">
        <v>-8192</v>
      </c>
      <c r="D952" s="15">
        <f t="shared" si="448"/>
        <v>-1</v>
      </c>
      <c r="E952" s="15">
        <f t="shared" si="449"/>
        <v>0</v>
      </c>
      <c r="F952" s="15">
        <f t="shared" si="450"/>
        <v>-1</v>
      </c>
      <c r="G952" s="15">
        <v>-1</v>
      </c>
      <c r="H952" s="15">
        <v>-1</v>
      </c>
      <c r="I952" s="15">
        <v>790</v>
      </c>
      <c r="J952" s="15">
        <v>9</v>
      </c>
      <c r="K952" s="15"/>
      <c r="L952" s="15">
        <v>1365</v>
      </c>
      <c r="M952" s="15">
        <f t="shared" si="451"/>
        <v>0.333251953125</v>
      </c>
    </row>
    <row r="953" spans="1:13">
      <c r="A953" s="15">
        <v>950</v>
      </c>
      <c r="B953" s="15">
        <v>-2</v>
      </c>
      <c r="C953" s="15">
        <v>-8192</v>
      </c>
      <c r="D953" s="15">
        <f t="shared" si="448"/>
        <v>-1</v>
      </c>
      <c r="E953" s="15">
        <f t="shared" si="449"/>
        <v>0</v>
      </c>
      <c r="F953" s="15">
        <f t="shared" si="450"/>
        <v>-1</v>
      </c>
      <c r="G953" s="15">
        <v>-1</v>
      </c>
      <c r="H953" s="15">
        <v>-1</v>
      </c>
      <c r="I953" s="15">
        <v>790</v>
      </c>
      <c r="J953" s="15">
        <v>9</v>
      </c>
      <c r="K953" s="15"/>
      <c r="L953" s="15">
        <v>1365</v>
      </c>
      <c r="M953" s="15">
        <f t="shared" si="451"/>
        <v>0.333251953125</v>
      </c>
    </row>
    <row r="954" spans="1:13">
      <c r="A954" s="15">
        <v>951</v>
      </c>
      <c r="B954" s="15">
        <v>-2</v>
      </c>
      <c r="C954" s="15">
        <v>-8192</v>
      </c>
      <c r="D954" s="15">
        <f t="shared" si="448"/>
        <v>-1</v>
      </c>
      <c r="E954" s="15">
        <f t="shared" si="449"/>
        <v>0</v>
      </c>
      <c r="F954" s="15">
        <f t="shared" si="450"/>
        <v>-1</v>
      </c>
      <c r="G954" s="15">
        <v>991</v>
      </c>
      <c r="H954" s="15">
        <v>992</v>
      </c>
      <c r="I954" s="15">
        <v>823</v>
      </c>
      <c r="J954" s="15">
        <v>8</v>
      </c>
      <c r="K954" s="15"/>
      <c r="L954" s="15">
        <v>1365</v>
      </c>
      <c r="M954" s="15">
        <f t="shared" si="451"/>
        <v>0.333251953125</v>
      </c>
    </row>
    <row r="955" spans="1:13">
      <c r="A955" s="15">
        <v>952</v>
      </c>
      <c r="B955" s="15">
        <v>-2</v>
      </c>
      <c r="C955" s="15">
        <v>-8192</v>
      </c>
      <c r="D955" s="15">
        <f t="shared" si="448"/>
        <v>-1</v>
      </c>
      <c r="E955" s="15">
        <f t="shared" si="449"/>
        <v>0</v>
      </c>
      <c r="F955" s="15">
        <f t="shared" si="450"/>
        <v>-1</v>
      </c>
      <c r="G955" s="15">
        <v>993</v>
      </c>
      <c r="H955" s="15">
        <v>994</v>
      </c>
      <c r="I955" s="15">
        <v>823</v>
      </c>
      <c r="J955" s="15">
        <v>8</v>
      </c>
      <c r="K955" s="15"/>
      <c r="L955" s="15">
        <v>1365</v>
      </c>
      <c r="M955" s="15">
        <f t="shared" si="451"/>
        <v>0.333251953125</v>
      </c>
    </row>
    <row r="956" spans="1:13">
      <c r="A956" s="15">
        <v>953</v>
      </c>
      <c r="B956" s="15">
        <v>-2</v>
      </c>
      <c r="C956" s="15">
        <v>-8192</v>
      </c>
      <c r="D956" s="15">
        <f t="shared" si="448"/>
        <v>-1</v>
      </c>
      <c r="E956" s="15">
        <f t="shared" si="449"/>
        <v>0</v>
      </c>
      <c r="F956" s="15">
        <f t="shared" si="450"/>
        <v>-1</v>
      </c>
      <c r="G956" s="15">
        <v>995</v>
      </c>
      <c r="H956" s="15">
        <v>996</v>
      </c>
      <c r="I956" s="15">
        <v>824</v>
      </c>
      <c r="J956" s="15">
        <v>8</v>
      </c>
      <c r="K956" s="15"/>
      <c r="L956" s="15">
        <v>1365</v>
      </c>
      <c r="M956" s="15">
        <f t="shared" si="451"/>
        <v>0.333251953125</v>
      </c>
    </row>
    <row r="957" spans="1:13">
      <c r="A957" s="15">
        <v>954</v>
      </c>
      <c r="B957" s="15">
        <v>-2</v>
      </c>
      <c r="C957" s="15">
        <v>-8192</v>
      </c>
      <c r="D957" s="15">
        <f t="shared" si="448"/>
        <v>-1</v>
      </c>
      <c r="E957" s="15">
        <f t="shared" si="449"/>
        <v>0</v>
      </c>
      <c r="F957" s="15">
        <f t="shared" si="450"/>
        <v>-1</v>
      </c>
      <c r="G957" s="15">
        <v>997</v>
      </c>
      <c r="H957" s="15">
        <v>998</v>
      </c>
      <c r="I957" s="15">
        <v>824</v>
      </c>
      <c r="J957" s="15">
        <v>8</v>
      </c>
      <c r="K957" s="15"/>
      <c r="L957" s="15">
        <v>1365</v>
      </c>
      <c r="M957" s="15">
        <f t="shared" si="451"/>
        <v>0.333251953125</v>
      </c>
    </row>
    <row r="958" spans="1:13">
      <c r="A958" s="15">
        <v>955</v>
      </c>
      <c r="B958" s="15">
        <v>-2</v>
      </c>
      <c r="C958" s="15">
        <v>-8192</v>
      </c>
      <c r="D958" s="15">
        <f t="shared" si="448"/>
        <v>-1</v>
      </c>
      <c r="E958" s="15">
        <f t="shared" si="449"/>
        <v>0</v>
      </c>
      <c r="F958" s="15">
        <f t="shared" si="450"/>
        <v>-1</v>
      </c>
      <c r="G958" s="15">
        <v>999</v>
      </c>
      <c r="H958" s="15">
        <v>1000</v>
      </c>
      <c r="I958" s="15">
        <v>825</v>
      </c>
      <c r="J958" s="15">
        <v>8</v>
      </c>
      <c r="K958" s="15"/>
      <c r="L958" s="15">
        <v>1365</v>
      </c>
      <c r="M958" s="15">
        <f t="shared" si="451"/>
        <v>0.333251953125</v>
      </c>
    </row>
    <row r="959" spans="1:13">
      <c r="A959" s="15">
        <v>956</v>
      </c>
      <c r="B959" s="15">
        <v>-2</v>
      </c>
      <c r="C959" s="15">
        <v>-8192</v>
      </c>
      <c r="D959" s="15">
        <f t="shared" si="448"/>
        <v>-1</v>
      </c>
      <c r="E959" s="15">
        <f t="shared" si="449"/>
        <v>0</v>
      </c>
      <c r="F959" s="15">
        <f t="shared" si="450"/>
        <v>-1</v>
      </c>
      <c r="G959" s="15">
        <v>1001</v>
      </c>
      <c r="H959" s="15">
        <v>1002</v>
      </c>
      <c r="I959" s="15">
        <v>825</v>
      </c>
      <c r="J959" s="15">
        <v>8</v>
      </c>
      <c r="K959" s="15"/>
      <c r="L959" s="15">
        <v>1365</v>
      </c>
      <c r="M959" s="15">
        <f t="shared" si="451"/>
        <v>0.333251953125</v>
      </c>
    </row>
    <row r="960" spans="1:13">
      <c r="A960" s="15">
        <v>957</v>
      </c>
      <c r="B960" s="15">
        <v>-2</v>
      </c>
      <c r="C960" s="15">
        <v>-8192</v>
      </c>
      <c r="D960" s="15">
        <f t="shared" si="448"/>
        <v>-1</v>
      </c>
      <c r="E960" s="15">
        <f t="shared" si="449"/>
        <v>0</v>
      </c>
      <c r="F960" s="15">
        <f t="shared" si="450"/>
        <v>-1</v>
      </c>
      <c r="G960" s="15">
        <v>1003</v>
      </c>
      <c r="H960" s="15">
        <v>1004</v>
      </c>
      <c r="I960" s="15">
        <v>826</v>
      </c>
      <c r="J960" s="15">
        <v>8</v>
      </c>
      <c r="K960" s="15"/>
      <c r="L960" s="15">
        <v>1365</v>
      </c>
      <c r="M960" s="15">
        <f t="shared" si="451"/>
        <v>0.333251953125</v>
      </c>
    </row>
    <row r="961" spans="1:13">
      <c r="A961" s="15">
        <v>958</v>
      </c>
      <c r="B961" s="15">
        <v>-2</v>
      </c>
      <c r="C961" s="15">
        <v>-8192</v>
      </c>
      <c r="D961" s="15">
        <f t="shared" si="448"/>
        <v>-1</v>
      </c>
      <c r="E961" s="15">
        <f t="shared" si="449"/>
        <v>0</v>
      </c>
      <c r="F961" s="15">
        <f t="shared" si="450"/>
        <v>-1</v>
      </c>
      <c r="G961" s="15">
        <v>1005</v>
      </c>
      <c r="H961" s="15">
        <v>1006</v>
      </c>
      <c r="I961" s="15">
        <v>826</v>
      </c>
      <c r="J961" s="15">
        <v>8</v>
      </c>
      <c r="K961" s="15"/>
      <c r="L961" s="15">
        <v>1365</v>
      </c>
      <c r="M961" s="15">
        <f t="shared" si="451"/>
        <v>0.333251953125</v>
      </c>
    </row>
    <row r="962" spans="1:13">
      <c r="A962" s="15">
        <v>959</v>
      </c>
      <c r="B962" s="15">
        <v>-2</v>
      </c>
      <c r="C962" s="15">
        <v>-8192</v>
      </c>
      <c r="D962" s="15">
        <f t="shared" si="448"/>
        <v>-1</v>
      </c>
      <c r="E962" s="15">
        <f t="shared" si="449"/>
        <v>0</v>
      </c>
      <c r="F962" s="15">
        <f t="shared" si="450"/>
        <v>-1</v>
      </c>
      <c r="G962" s="15">
        <v>-1</v>
      </c>
      <c r="H962" s="15">
        <v>-1</v>
      </c>
      <c r="I962" s="15">
        <v>827</v>
      </c>
      <c r="J962" s="15">
        <v>9</v>
      </c>
      <c r="K962" s="15"/>
      <c r="L962" s="15">
        <v>1365</v>
      </c>
      <c r="M962" s="15">
        <f t="shared" si="451"/>
        <v>0.333251953125</v>
      </c>
    </row>
    <row r="963" spans="1:13">
      <c r="A963" s="15">
        <v>960</v>
      </c>
      <c r="B963" s="15">
        <v>-2</v>
      </c>
      <c r="C963" s="15">
        <v>-8192</v>
      </c>
      <c r="D963" s="15">
        <f t="shared" si="448"/>
        <v>-1</v>
      </c>
      <c r="E963" s="15">
        <f t="shared" si="449"/>
        <v>0</v>
      </c>
      <c r="F963" s="15">
        <f t="shared" si="450"/>
        <v>-1</v>
      </c>
      <c r="G963" s="15">
        <v>-1</v>
      </c>
      <c r="H963" s="15">
        <v>-1</v>
      </c>
      <c r="I963" s="15">
        <v>827</v>
      </c>
      <c r="J963" s="15">
        <v>9</v>
      </c>
      <c r="K963" s="15"/>
      <c r="L963" s="15">
        <v>1365</v>
      </c>
      <c r="M963" s="15">
        <f t="shared" si="451"/>
        <v>0.333251953125</v>
      </c>
    </row>
    <row r="964" spans="1:13">
      <c r="A964" s="15">
        <v>961</v>
      </c>
      <c r="B964" s="15">
        <v>-2</v>
      </c>
      <c r="C964" s="15">
        <v>-8192</v>
      </c>
      <c r="D964" s="15">
        <f t="shared" ref="D964:D1025" si="452">IF(C964&lt;&gt;-8192,INT(C964/2^12),-1)</f>
        <v>-1</v>
      </c>
      <c r="E964" s="15">
        <f t="shared" ref="E964:E1025" si="453">IF(C964 &lt;&gt; -8192, MOD(C964, 2^12), 0)</f>
        <v>0</v>
      </c>
      <c r="F964" s="15">
        <f t="shared" ref="F964:F1025" si="454">D964+(E964/2^12)</f>
        <v>-1</v>
      </c>
      <c r="G964" s="15">
        <v>-1</v>
      </c>
      <c r="H964" s="15">
        <v>-1</v>
      </c>
      <c r="I964" s="15">
        <v>828</v>
      </c>
      <c r="J964" s="15">
        <v>9</v>
      </c>
      <c r="K964" s="15"/>
      <c r="L964" s="15">
        <v>1365</v>
      </c>
      <c r="M964" s="15">
        <f t="shared" ref="M964:M1025" si="455">IF(L964 &gt;= 2^12, "Error: Wrong Probability!", L964/2^12)</f>
        <v>0.333251953125</v>
      </c>
    </row>
    <row r="965" spans="1:13">
      <c r="A965" s="15">
        <v>962</v>
      </c>
      <c r="B965" s="15">
        <v>-2</v>
      </c>
      <c r="C965" s="15">
        <v>-8192</v>
      </c>
      <c r="D965" s="15">
        <f t="shared" si="452"/>
        <v>-1</v>
      </c>
      <c r="E965" s="15">
        <f t="shared" si="453"/>
        <v>0</v>
      </c>
      <c r="F965" s="15">
        <f t="shared" si="454"/>
        <v>-1</v>
      </c>
      <c r="G965" s="15">
        <v>-1</v>
      </c>
      <c r="H965" s="15">
        <v>-1</v>
      </c>
      <c r="I965" s="15">
        <v>828</v>
      </c>
      <c r="J965" s="15">
        <v>9</v>
      </c>
      <c r="K965" s="15"/>
      <c r="L965" s="15">
        <v>1365</v>
      </c>
      <c r="M965" s="15">
        <f t="shared" si="455"/>
        <v>0.333251953125</v>
      </c>
    </row>
    <row r="966" spans="1:13">
      <c r="A966" s="15">
        <v>963</v>
      </c>
      <c r="B966" s="15">
        <v>-2</v>
      </c>
      <c r="C966" s="15">
        <v>-8192</v>
      </c>
      <c r="D966" s="15">
        <f t="shared" si="452"/>
        <v>-1</v>
      </c>
      <c r="E966" s="15">
        <f t="shared" si="453"/>
        <v>0</v>
      </c>
      <c r="F966" s="15">
        <f t="shared" si="454"/>
        <v>-1</v>
      </c>
      <c r="G966" s="15">
        <v>-1</v>
      </c>
      <c r="H966" s="15">
        <v>-1</v>
      </c>
      <c r="I966" s="15">
        <v>829</v>
      </c>
      <c r="J966" s="15">
        <v>9</v>
      </c>
      <c r="K966" s="15"/>
      <c r="L966" s="15">
        <v>1365</v>
      </c>
      <c r="M966" s="15">
        <f t="shared" si="455"/>
        <v>0.333251953125</v>
      </c>
    </row>
    <row r="967" spans="1:13">
      <c r="A967" s="15">
        <v>964</v>
      </c>
      <c r="B967" s="15">
        <v>-2</v>
      </c>
      <c r="C967" s="15">
        <v>-8192</v>
      </c>
      <c r="D967" s="15">
        <f t="shared" si="452"/>
        <v>-1</v>
      </c>
      <c r="E967" s="15">
        <f t="shared" si="453"/>
        <v>0</v>
      </c>
      <c r="F967" s="15">
        <f t="shared" si="454"/>
        <v>-1</v>
      </c>
      <c r="G967" s="15">
        <v>-1</v>
      </c>
      <c r="H967" s="15">
        <v>-1</v>
      </c>
      <c r="I967" s="15">
        <v>829</v>
      </c>
      <c r="J967" s="15">
        <v>9</v>
      </c>
      <c r="K967" s="15"/>
      <c r="L967" s="15">
        <v>1365</v>
      </c>
      <c r="M967" s="15">
        <f t="shared" si="455"/>
        <v>0.333251953125</v>
      </c>
    </row>
    <row r="968" spans="1:13">
      <c r="A968" s="15">
        <v>965</v>
      </c>
      <c r="B968" s="15">
        <v>-2</v>
      </c>
      <c r="C968" s="15">
        <v>-8192</v>
      </c>
      <c r="D968" s="15">
        <f t="shared" si="452"/>
        <v>-1</v>
      </c>
      <c r="E968" s="15">
        <f t="shared" si="453"/>
        <v>0</v>
      </c>
      <c r="F968" s="15">
        <f t="shared" si="454"/>
        <v>-1</v>
      </c>
      <c r="G968" s="15">
        <v>-1</v>
      </c>
      <c r="H968" s="15">
        <v>-1</v>
      </c>
      <c r="I968" s="15">
        <v>830</v>
      </c>
      <c r="J968" s="15">
        <v>9</v>
      </c>
      <c r="K968" s="15"/>
      <c r="L968" s="15">
        <v>1365</v>
      </c>
      <c r="M968" s="15">
        <f t="shared" si="455"/>
        <v>0.333251953125</v>
      </c>
    </row>
    <row r="969" spans="1:13">
      <c r="A969" s="15">
        <v>966</v>
      </c>
      <c r="B969" s="15">
        <v>-2</v>
      </c>
      <c r="C969" s="15">
        <v>-8192</v>
      </c>
      <c r="D969" s="15">
        <f t="shared" si="452"/>
        <v>-1</v>
      </c>
      <c r="E969" s="15">
        <f t="shared" si="453"/>
        <v>0</v>
      </c>
      <c r="F969" s="15">
        <f t="shared" si="454"/>
        <v>-1</v>
      </c>
      <c r="G969" s="15">
        <v>-1</v>
      </c>
      <c r="H969" s="15">
        <v>-1</v>
      </c>
      <c r="I969" s="15">
        <v>830</v>
      </c>
      <c r="J969" s="15">
        <v>9</v>
      </c>
      <c r="K969" s="15"/>
      <c r="L969" s="15">
        <v>1365</v>
      </c>
      <c r="M969" s="15">
        <f t="shared" si="455"/>
        <v>0.333251953125</v>
      </c>
    </row>
    <row r="970" spans="1:13">
      <c r="A970" s="15">
        <v>967</v>
      </c>
      <c r="B970" s="15">
        <v>-2</v>
      </c>
      <c r="C970" s="15">
        <v>-8192</v>
      </c>
      <c r="D970" s="15">
        <f t="shared" si="452"/>
        <v>-1</v>
      </c>
      <c r="E970" s="15">
        <f t="shared" si="453"/>
        <v>0</v>
      </c>
      <c r="F970" s="15">
        <f t="shared" si="454"/>
        <v>-1</v>
      </c>
      <c r="G970" s="15">
        <v>1007</v>
      </c>
      <c r="H970" s="15">
        <v>1008</v>
      </c>
      <c r="I970" s="15">
        <v>835</v>
      </c>
      <c r="J970" s="15">
        <v>8</v>
      </c>
      <c r="K970" s="15"/>
      <c r="L970" s="15">
        <v>1365</v>
      </c>
      <c r="M970" s="15">
        <f t="shared" si="455"/>
        <v>0.333251953125</v>
      </c>
    </row>
    <row r="971" spans="1:13">
      <c r="A971" s="15">
        <v>968</v>
      </c>
      <c r="B971" s="15">
        <v>-2</v>
      </c>
      <c r="C971" s="15">
        <v>-8192</v>
      </c>
      <c r="D971" s="15">
        <f t="shared" si="452"/>
        <v>-1</v>
      </c>
      <c r="E971" s="15">
        <f t="shared" si="453"/>
        <v>0</v>
      </c>
      <c r="F971" s="15">
        <f t="shared" si="454"/>
        <v>-1</v>
      </c>
      <c r="G971" s="15">
        <v>1009</v>
      </c>
      <c r="H971" s="15">
        <v>1010</v>
      </c>
      <c r="I971" s="15">
        <v>835</v>
      </c>
      <c r="J971" s="15">
        <v>8</v>
      </c>
      <c r="K971" s="15"/>
      <c r="L971" s="15">
        <v>1365</v>
      </c>
      <c r="M971" s="15">
        <f t="shared" si="455"/>
        <v>0.333251953125</v>
      </c>
    </row>
    <row r="972" spans="1:13">
      <c r="A972" s="15">
        <v>969</v>
      </c>
      <c r="B972" s="15">
        <v>-2</v>
      </c>
      <c r="C972" s="15">
        <v>-8192</v>
      </c>
      <c r="D972" s="15">
        <f t="shared" si="452"/>
        <v>-1</v>
      </c>
      <c r="E972" s="15">
        <f t="shared" si="453"/>
        <v>0</v>
      </c>
      <c r="F972" s="15">
        <f t="shared" si="454"/>
        <v>-1</v>
      </c>
      <c r="G972" s="15">
        <v>1011</v>
      </c>
      <c r="H972" s="15">
        <v>1012</v>
      </c>
      <c r="I972" s="15">
        <v>836</v>
      </c>
      <c r="J972" s="15">
        <v>8</v>
      </c>
      <c r="K972" s="15"/>
      <c r="L972" s="15">
        <v>1365</v>
      </c>
      <c r="M972" s="15">
        <f t="shared" si="455"/>
        <v>0.333251953125</v>
      </c>
    </row>
    <row r="973" spans="1:13">
      <c r="A973" s="15">
        <v>970</v>
      </c>
      <c r="B973" s="15">
        <v>-2</v>
      </c>
      <c r="C973" s="15">
        <v>-8192</v>
      </c>
      <c r="D973" s="15">
        <f t="shared" si="452"/>
        <v>-1</v>
      </c>
      <c r="E973" s="15">
        <f t="shared" si="453"/>
        <v>0</v>
      </c>
      <c r="F973" s="15">
        <f t="shared" si="454"/>
        <v>-1</v>
      </c>
      <c r="G973" s="15">
        <v>1013</v>
      </c>
      <c r="H973" s="15">
        <v>1014</v>
      </c>
      <c r="I973" s="15">
        <v>836</v>
      </c>
      <c r="J973" s="15">
        <v>8</v>
      </c>
      <c r="K973" s="15"/>
      <c r="L973" s="15">
        <v>1365</v>
      </c>
      <c r="M973" s="15">
        <f t="shared" si="455"/>
        <v>0.333251953125</v>
      </c>
    </row>
    <row r="974" spans="1:13">
      <c r="A974" s="15">
        <v>971</v>
      </c>
      <c r="B974" s="15">
        <v>-2</v>
      </c>
      <c r="C974" s="15">
        <v>-8192</v>
      </c>
      <c r="D974" s="15">
        <f t="shared" si="452"/>
        <v>-1</v>
      </c>
      <c r="E974" s="15">
        <f t="shared" si="453"/>
        <v>0</v>
      </c>
      <c r="F974" s="15">
        <f t="shared" si="454"/>
        <v>-1</v>
      </c>
      <c r="G974" s="15">
        <v>1015</v>
      </c>
      <c r="H974" s="15">
        <v>1016</v>
      </c>
      <c r="I974" s="15">
        <v>837</v>
      </c>
      <c r="J974" s="15">
        <v>8</v>
      </c>
      <c r="K974" s="15"/>
      <c r="L974" s="15">
        <v>1365</v>
      </c>
      <c r="M974" s="15">
        <f t="shared" si="455"/>
        <v>0.333251953125</v>
      </c>
    </row>
    <row r="975" spans="1:13">
      <c r="A975" s="15">
        <v>972</v>
      </c>
      <c r="B975" s="15">
        <v>-2</v>
      </c>
      <c r="C975" s="15">
        <v>-8192</v>
      </c>
      <c r="D975" s="15">
        <f t="shared" si="452"/>
        <v>-1</v>
      </c>
      <c r="E975" s="15">
        <f t="shared" si="453"/>
        <v>0</v>
      </c>
      <c r="F975" s="15">
        <f t="shared" si="454"/>
        <v>-1</v>
      </c>
      <c r="G975" s="15">
        <v>1017</v>
      </c>
      <c r="H975" s="15">
        <v>1018</v>
      </c>
      <c r="I975" s="15">
        <v>837</v>
      </c>
      <c r="J975" s="15">
        <v>8</v>
      </c>
      <c r="K975" s="15"/>
      <c r="L975" s="15">
        <v>1365</v>
      </c>
      <c r="M975" s="15">
        <f t="shared" si="455"/>
        <v>0.333251953125</v>
      </c>
    </row>
    <row r="976" spans="1:13">
      <c r="A976" s="15">
        <v>973</v>
      </c>
      <c r="B976" s="15">
        <v>-2</v>
      </c>
      <c r="C976" s="15">
        <v>-8192</v>
      </c>
      <c r="D976" s="15">
        <f t="shared" si="452"/>
        <v>-1</v>
      </c>
      <c r="E976" s="15">
        <f t="shared" si="453"/>
        <v>0</v>
      </c>
      <c r="F976" s="15">
        <f t="shared" si="454"/>
        <v>-1</v>
      </c>
      <c r="G976" s="15">
        <v>1019</v>
      </c>
      <c r="H976" s="15">
        <v>1020</v>
      </c>
      <c r="I976" s="15">
        <v>838</v>
      </c>
      <c r="J976" s="15">
        <v>8</v>
      </c>
      <c r="K976" s="15"/>
      <c r="L976" s="15">
        <v>1365</v>
      </c>
      <c r="M976" s="15">
        <f t="shared" si="455"/>
        <v>0.333251953125</v>
      </c>
    </row>
    <row r="977" spans="1:13">
      <c r="A977" s="15">
        <v>974</v>
      </c>
      <c r="B977" s="15">
        <v>-2</v>
      </c>
      <c r="C977" s="15">
        <v>-8192</v>
      </c>
      <c r="D977" s="15">
        <f t="shared" si="452"/>
        <v>-1</v>
      </c>
      <c r="E977" s="15">
        <f t="shared" si="453"/>
        <v>0</v>
      </c>
      <c r="F977" s="15">
        <f t="shared" si="454"/>
        <v>-1</v>
      </c>
      <c r="G977" s="15">
        <v>1021</v>
      </c>
      <c r="H977" s="15">
        <v>1022</v>
      </c>
      <c r="I977" s="15">
        <v>838</v>
      </c>
      <c r="J977" s="15">
        <v>8</v>
      </c>
      <c r="K977" s="15"/>
      <c r="L977" s="15">
        <v>1365</v>
      </c>
      <c r="M977" s="15">
        <f t="shared" si="455"/>
        <v>0.333251953125</v>
      </c>
    </row>
    <row r="978" spans="1:13">
      <c r="A978" s="15">
        <v>975</v>
      </c>
      <c r="B978" s="15">
        <v>-2</v>
      </c>
      <c r="C978" s="15">
        <v>-8192</v>
      </c>
      <c r="D978" s="15">
        <f t="shared" si="452"/>
        <v>-1</v>
      </c>
      <c r="E978" s="15">
        <f t="shared" si="453"/>
        <v>0</v>
      </c>
      <c r="F978" s="15">
        <f t="shared" si="454"/>
        <v>-1</v>
      </c>
      <c r="G978" s="15">
        <v>-1</v>
      </c>
      <c r="H978" s="15">
        <v>-1</v>
      </c>
      <c r="I978" s="15">
        <v>839</v>
      </c>
      <c r="J978" s="15">
        <v>9</v>
      </c>
      <c r="K978" s="15"/>
      <c r="L978" s="15">
        <v>1365</v>
      </c>
      <c r="M978" s="15">
        <f t="shared" si="455"/>
        <v>0.333251953125</v>
      </c>
    </row>
    <row r="979" spans="1:13">
      <c r="A979" s="15">
        <v>976</v>
      </c>
      <c r="B979" s="15">
        <v>-2</v>
      </c>
      <c r="C979" s="15">
        <v>-8192</v>
      </c>
      <c r="D979" s="15">
        <f t="shared" si="452"/>
        <v>-1</v>
      </c>
      <c r="E979" s="15">
        <f t="shared" si="453"/>
        <v>0</v>
      </c>
      <c r="F979" s="15">
        <f t="shared" si="454"/>
        <v>-1</v>
      </c>
      <c r="G979" s="15">
        <v>-1</v>
      </c>
      <c r="H979" s="15">
        <v>-1</v>
      </c>
      <c r="I979" s="15">
        <v>839</v>
      </c>
      <c r="J979" s="15">
        <v>9</v>
      </c>
      <c r="K979" s="15"/>
      <c r="L979" s="15">
        <v>1365</v>
      </c>
      <c r="M979" s="15">
        <f t="shared" si="455"/>
        <v>0.333251953125</v>
      </c>
    </row>
    <row r="980" spans="1:13">
      <c r="A980" s="15">
        <v>977</v>
      </c>
      <c r="B980" s="15">
        <v>-2</v>
      </c>
      <c r="C980" s="15">
        <v>-8192</v>
      </c>
      <c r="D980" s="15">
        <f t="shared" si="452"/>
        <v>-1</v>
      </c>
      <c r="E980" s="15">
        <f t="shared" si="453"/>
        <v>0</v>
      </c>
      <c r="F980" s="15">
        <f t="shared" si="454"/>
        <v>-1</v>
      </c>
      <c r="G980" s="15">
        <v>-1</v>
      </c>
      <c r="H980" s="15">
        <v>-1</v>
      </c>
      <c r="I980" s="15">
        <v>840</v>
      </c>
      <c r="J980" s="15">
        <v>9</v>
      </c>
      <c r="K980" s="15"/>
      <c r="L980" s="15">
        <v>1365</v>
      </c>
      <c r="M980" s="15">
        <f t="shared" si="455"/>
        <v>0.333251953125</v>
      </c>
    </row>
    <row r="981" spans="1:13">
      <c r="A981" s="15">
        <v>978</v>
      </c>
      <c r="B981" s="15">
        <v>-2</v>
      </c>
      <c r="C981" s="15">
        <v>-8192</v>
      </c>
      <c r="D981" s="15">
        <f t="shared" si="452"/>
        <v>-1</v>
      </c>
      <c r="E981" s="15">
        <f t="shared" si="453"/>
        <v>0</v>
      </c>
      <c r="F981" s="15">
        <f t="shared" si="454"/>
        <v>-1</v>
      </c>
      <c r="G981" s="15">
        <v>-1</v>
      </c>
      <c r="H981" s="15">
        <v>-1</v>
      </c>
      <c r="I981" s="15">
        <v>840</v>
      </c>
      <c r="J981" s="15">
        <v>9</v>
      </c>
      <c r="K981" s="15"/>
      <c r="L981" s="15">
        <v>1365</v>
      </c>
      <c r="M981" s="15">
        <f t="shared" si="455"/>
        <v>0.333251953125</v>
      </c>
    </row>
    <row r="982" spans="1:13">
      <c r="A982" s="15">
        <v>979</v>
      </c>
      <c r="B982" s="15">
        <v>-2</v>
      </c>
      <c r="C982" s="15">
        <v>-8192</v>
      </c>
      <c r="D982" s="15">
        <f t="shared" si="452"/>
        <v>-1</v>
      </c>
      <c r="E982" s="15">
        <f t="shared" si="453"/>
        <v>0</v>
      </c>
      <c r="F982" s="15">
        <f t="shared" si="454"/>
        <v>-1</v>
      </c>
      <c r="G982" s="15">
        <v>-1</v>
      </c>
      <c r="H982" s="15">
        <v>-1</v>
      </c>
      <c r="I982" s="15">
        <v>841</v>
      </c>
      <c r="J982" s="15">
        <v>9</v>
      </c>
      <c r="K982" s="15"/>
      <c r="L982" s="15">
        <v>1365</v>
      </c>
      <c r="M982" s="15">
        <f t="shared" si="455"/>
        <v>0.333251953125</v>
      </c>
    </row>
    <row r="983" spans="1:13">
      <c r="A983" s="15">
        <v>980</v>
      </c>
      <c r="B983" s="15">
        <v>-2</v>
      </c>
      <c r="C983" s="15">
        <v>-8192</v>
      </c>
      <c r="D983" s="15">
        <f t="shared" si="452"/>
        <v>-1</v>
      </c>
      <c r="E983" s="15">
        <f t="shared" si="453"/>
        <v>0</v>
      </c>
      <c r="F983" s="15">
        <f t="shared" si="454"/>
        <v>-1</v>
      </c>
      <c r="G983" s="15">
        <v>-1</v>
      </c>
      <c r="H983" s="15">
        <v>-1</v>
      </c>
      <c r="I983" s="15">
        <v>841</v>
      </c>
      <c r="J983" s="15">
        <v>9</v>
      </c>
      <c r="K983" s="15"/>
      <c r="L983" s="15">
        <v>1365</v>
      </c>
      <c r="M983" s="15">
        <f t="shared" si="455"/>
        <v>0.333251953125</v>
      </c>
    </row>
    <row r="984" spans="1:13">
      <c r="A984" s="15">
        <v>981</v>
      </c>
      <c r="B984" s="15">
        <v>-2</v>
      </c>
      <c r="C984" s="15">
        <v>-8192</v>
      </c>
      <c r="D984" s="15">
        <f t="shared" si="452"/>
        <v>-1</v>
      </c>
      <c r="E984" s="15">
        <f t="shared" si="453"/>
        <v>0</v>
      </c>
      <c r="F984" s="15">
        <f t="shared" si="454"/>
        <v>-1</v>
      </c>
      <c r="G984" s="15">
        <v>-1</v>
      </c>
      <c r="H984" s="15">
        <v>-1</v>
      </c>
      <c r="I984" s="15">
        <v>842</v>
      </c>
      <c r="J984" s="15">
        <v>9</v>
      </c>
      <c r="K984" s="15"/>
      <c r="L984" s="15">
        <v>1365</v>
      </c>
      <c r="M984" s="15">
        <f t="shared" si="455"/>
        <v>0.333251953125</v>
      </c>
    </row>
    <row r="985" spans="1:13">
      <c r="A985" s="15">
        <v>982</v>
      </c>
      <c r="B985" s="15">
        <v>-2</v>
      </c>
      <c r="C985" s="15">
        <v>-8192</v>
      </c>
      <c r="D985" s="15">
        <f t="shared" si="452"/>
        <v>-1</v>
      </c>
      <c r="E985" s="15">
        <f t="shared" si="453"/>
        <v>0</v>
      </c>
      <c r="F985" s="15">
        <f t="shared" si="454"/>
        <v>-1</v>
      </c>
      <c r="G985" s="15">
        <v>-1</v>
      </c>
      <c r="H985" s="15">
        <v>-1</v>
      </c>
      <c r="I985" s="15">
        <v>842</v>
      </c>
      <c r="J985" s="15">
        <v>9</v>
      </c>
      <c r="K985" s="15"/>
      <c r="L985" s="15">
        <v>1365</v>
      </c>
      <c r="M985" s="15">
        <f t="shared" si="455"/>
        <v>0.333251953125</v>
      </c>
    </row>
    <row r="986" spans="1:13">
      <c r="A986" s="15">
        <v>983</v>
      </c>
      <c r="B986" s="15">
        <v>-2</v>
      </c>
      <c r="C986" s="15">
        <v>-8192</v>
      </c>
      <c r="D986" s="15">
        <f t="shared" si="452"/>
        <v>-1</v>
      </c>
      <c r="E986" s="15">
        <f t="shared" si="453"/>
        <v>0</v>
      </c>
      <c r="F986" s="15">
        <f t="shared" si="454"/>
        <v>-1</v>
      </c>
      <c r="G986" s="15">
        <v>-1</v>
      </c>
      <c r="H986" s="15">
        <v>-1</v>
      </c>
      <c r="I986" s="15">
        <v>867</v>
      </c>
      <c r="J986" s="15">
        <v>9</v>
      </c>
      <c r="K986" s="15"/>
      <c r="L986" s="15">
        <v>1365</v>
      </c>
      <c r="M986" s="15">
        <f t="shared" si="455"/>
        <v>0.333251953125</v>
      </c>
    </row>
    <row r="987" spans="1:13">
      <c r="A987" s="15">
        <v>984</v>
      </c>
      <c r="B987" s="15">
        <v>-2</v>
      </c>
      <c r="C987" s="15">
        <v>-8192</v>
      </c>
      <c r="D987" s="15">
        <f t="shared" si="452"/>
        <v>-1</v>
      </c>
      <c r="E987" s="15">
        <f t="shared" si="453"/>
        <v>0</v>
      </c>
      <c r="F987" s="15">
        <f t="shared" si="454"/>
        <v>-1</v>
      </c>
      <c r="G987" s="15">
        <v>-1</v>
      </c>
      <c r="H987" s="15">
        <v>-1</v>
      </c>
      <c r="I987" s="15">
        <v>867</v>
      </c>
      <c r="J987" s="15">
        <v>9</v>
      </c>
      <c r="K987" s="15"/>
      <c r="L987" s="15">
        <v>1365</v>
      </c>
      <c r="M987" s="15">
        <f t="shared" si="455"/>
        <v>0.333251953125</v>
      </c>
    </row>
    <row r="988" spans="1:13">
      <c r="A988" s="15">
        <v>985</v>
      </c>
      <c r="B988" s="15">
        <v>-2</v>
      </c>
      <c r="C988" s="15">
        <v>-8192</v>
      </c>
      <c r="D988" s="15">
        <f t="shared" si="452"/>
        <v>-1</v>
      </c>
      <c r="E988" s="15">
        <f t="shared" si="453"/>
        <v>0</v>
      </c>
      <c r="F988" s="15">
        <f t="shared" si="454"/>
        <v>-1</v>
      </c>
      <c r="G988" s="15">
        <v>-1</v>
      </c>
      <c r="H988" s="15">
        <v>-1</v>
      </c>
      <c r="I988" s="15">
        <v>868</v>
      </c>
      <c r="J988" s="15">
        <v>9</v>
      </c>
      <c r="K988" s="15"/>
      <c r="L988" s="15">
        <v>1365</v>
      </c>
      <c r="M988" s="15">
        <f t="shared" si="455"/>
        <v>0.333251953125</v>
      </c>
    </row>
    <row r="989" spans="1:13">
      <c r="A989" s="15">
        <v>986</v>
      </c>
      <c r="B989" s="15">
        <v>-2</v>
      </c>
      <c r="C989" s="15">
        <v>-8192</v>
      </c>
      <c r="D989" s="15">
        <f t="shared" si="452"/>
        <v>-1</v>
      </c>
      <c r="E989" s="15">
        <f t="shared" si="453"/>
        <v>0</v>
      </c>
      <c r="F989" s="15">
        <f t="shared" si="454"/>
        <v>-1</v>
      </c>
      <c r="G989" s="15">
        <v>-1</v>
      </c>
      <c r="H989" s="15">
        <v>-1</v>
      </c>
      <c r="I989" s="15">
        <v>868</v>
      </c>
      <c r="J989" s="15">
        <v>9</v>
      </c>
      <c r="K989" s="15"/>
      <c r="L989" s="15">
        <v>1365</v>
      </c>
      <c r="M989" s="15">
        <f t="shared" si="455"/>
        <v>0.333251953125</v>
      </c>
    </row>
    <row r="990" spans="1:13">
      <c r="A990" s="15">
        <v>987</v>
      </c>
      <c r="B990" s="15">
        <v>-2</v>
      </c>
      <c r="C990" s="15">
        <v>-8192</v>
      </c>
      <c r="D990" s="15">
        <f t="shared" si="452"/>
        <v>-1</v>
      </c>
      <c r="E990" s="15">
        <f t="shared" si="453"/>
        <v>0</v>
      </c>
      <c r="F990" s="15">
        <f t="shared" si="454"/>
        <v>-1</v>
      </c>
      <c r="G990" s="15">
        <v>-1</v>
      </c>
      <c r="H990" s="15">
        <v>-1</v>
      </c>
      <c r="I990" s="15">
        <v>869</v>
      </c>
      <c r="J990" s="15">
        <v>9</v>
      </c>
      <c r="K990" s="15"/>
      <c r="L990" s="15">
        <v>1365</v>
      </c>
      <c r="M990" s="15">
        <f t="shared" si="455"/>
        <v>0.333251953125</v>
      </c>
    </row>
    <row r="991" spans="1:13">
      <c r="A991" s="15">
        <v>988</v>
      </c>
      <c r="B991" s="15">
        <v>-2</v>
      </c>
      <c r="C991" s="15">
        <v>-8192</v>
      </c>
      <c r="D991" s="15">
        <f t="shared" si="452"/>
        <v>-1</v>
      </c>
      <c r="E991" s="15">
        <f t="shared" si="453"/>
        <v>0</v>
      </c>
      <c r="F991" s="15">
        <f t="shared" si="454"/>
        <v>-1</v>
      </c>
      <c r="G991" s="15">
        <v>-1</v>
      </c>
      <c r="H991" s="15">
        <v>-1</v>
      </c>
      <c r="I991" s="15">
        <v>869</v>
      </c>
      <c r="J991" s="15">
        <v>9</v>
      </c>
      <c r="K991" s="15"/>
      <c r="L991" s="15">
        <v>1365</v>
      </c>
      <c r="M991" s="15">
        <f t="shared" si="455"/>
        <v>0.333251953125</v>
      </c>
    </row>
    <row r="992" spans="1:13">
      <c r="A992" s="15">
        <v>989</v>
      </c>
      <c r="B992" s="15">
        <v>-2</v>
      </c>
      <c r="C992" s="15">
        <v>-8192</v>
      </c>
      <c r="D992" s="15">
        <f t="shared" si="452"/>
        <v>-1</v>
      </c>
      <c r="E992" s="15">
        <f t="shared" si="453"/>
        <v>0</v>
      </c>
      <c r="F992" s="15">
        <f t="shared" si="454"/>
        <v>-1</v>
      </c>
      <c r="G992" s="15">
        <v>-1</v>
      </c>
      <c r="H992" s="15">
        <v>-1</v>
      </c>
      <c r="I992" s="15">
        <v>870</v>
      </c>
      <c r="J992" s="15">
        <v>9</v>
      </c>
      <c r="K992" s="15"/>
      <c r="L992" s="15">
        <v>1365</v>
      </c>
      <c r="M992" s="15">
        <f t="shared" si="455"/>
        <v>0.333251953125</v>
      </c>
    </row>
    <row r="993" spans="1:13">
      <c r="A993" s="15">
        <v>990</v>
      </c>
      <c r="B993" s="15">
        <v>-2</v>
      </c>
      <c r="C993" s="15">
        <v>-8192</v>
      </c>
      <c r="D993" s="15">
        <f t="shared" si="452"/>
        <v>-1</v>
      </c>
      <c r="E993" s="15">
        <f t="shared" si="453"/>
        <v>0</v>
      </c>
      <c r="F993" s="15">
        <f t="shared" si="454"/>
        <v>-1</v>
      </c>
      <c r="G993" s="15">
        <v>-1</v>
      </c>
      <c r="H993" s="15">
        <v>-1</v>
      </c>
      <c r="I993" s="15">
        <v>870</v>
      </c>
      <c r="J993" s="15">
        <v>9</v>
      </c>
      <c r="K993" s="15"/>
      <c r="L993" s="15">
        <v>1365</v>
      </c>
      <c r="M993" s="15">
        <f t="shared" si="455"/>
        <v>0.333251953125</v>
      </c>
    </row>
    <row r="994" spans="1:13">
      <c r="A994" s="15">
        <v>991</v>
      </c>
      <c r="B994" s="15">
        <v>-2</v>
      </c>
      <c r="C994" s="15">
        <v>-8192</v>
      </c>
      <c r="D994" s="15">
        <f t="shared" si="452"/>
        <v>-1</v>
      </c>
      <c r="E994" s="15">
        <f t="shared" si="453"/>
        <v>0</v>
      </c>
      <c r="F994" s="15">
        <f t="shared" si="454"/>
        <v>-1</v>
      </c>
      <c r="G994" s="15">
        <v>-1</v>
      </c>
      <c r="H994" s="15">
        <v>-1</v>
      </c>
      <c r="I994" s="15">
        <v>951</v>
      </c>
      <c r="J994" s="15">
        <v>9</v>
      </c>
      <c r="K994" s="15"/>
      <c r="L994" s="15">
        <v>1365</v>
      </c>
      <c r="M994" s="15">
        <f t="shared" si="455"/>
        <v>0.333251953125</v>
      </c>
    </row>
    <row r="995" spans="1:13">
      <c r="A995" s="15">
        <v>992</v>
      </c>
      <c r="B995" s="15">
        <v>-2</v>
      </c>
      <c r="C995" s="15">
        <v>-8192</v>
      </c>
      <c r="D995" s="15">
        <f t="shared" si="452"/>
        <v>-1</v>
      </c>
      <c r="E995" s="15">
        <f t="shared" si="453"/>
        <v>0</v>
      </c>
      <c r="F995" s="15">
        <f t="shared" si="454"/>
        <v>-1</v>
      </c>
      <c r="G995" s="15">
        <v>-1</v>
      </c>
      <c r="H995" s="15">
        <v>-1</v>
      </c>
      <c r="I995" s="15">
        <v>951</v>
      </c>
      <c r="J995" s="15">
        <v>9</v>
      </c>
      <c r="K995" s="15"/>
      <c r="L995" s="15">
        <v>1365</v>
      </c>
      <c r="M995" s="15">
        <f t="shared" si="455"/>
        <v>0.333251953125</v>
      </c>
    </row>
    <row r="996" spans="1:13">
      <c r="A996" s="15">
        <v>993</v>
      </c>
      <c r="B996" s="15">
        <v>-2</v>
      </c>
      <c r="C996" s="15">
        <v>-8192</v>
      </c>
      <c r="D996" s="15">
        <f t="shared" si="452"/>
        <v>-1</v>
      </c>
      <c r="E996" s="15">
        <f t="shared" si="453"/>
        <v>0</v>
      </c>
      <c r="F996" s="15">
        <f t="shared" si="454"/>
        <v>-1</v>
      </c>
      <c r="G996" s="15">
        <v>-1</v>
      </c>
      <c r="H996" s="15">
        <v>-1</v>
      </c>
      <c r="I996" s="15">
        <v>952</v>
      </c>
      <c r="J996" s="15">
        <v>9</v>
      </c>
      <c r="K996" s="15"/>
      <c r="L996" s="15">
        <v>1365</v>
      </c>
      <c r="M996" s="15">
        <f t="shared" si="455"/>
        <v>0.333251953125</v>
      </c>
    </row>
    <row r="997" spans="1:13">
      <c r="A997" s="15">
        <v>994</v>
      </c>
      <c r="B997" s="15">
        <v>-2</v>
      </c>
      <c r="C997" s="15">
        <v>-8192</v>
      </c>
      <c r="D997" s="15">
        <f t="shared" si="452"/>
        <v>-1</v>
      </c>
      <c r="E997" s="15">
        <f t="shared" si="453"/>
        <v>0</v>
      </c>
      <c r="F997" s="15">
        <f t="shared" si="454"/>
        <v>-1</v>
      </c>
      <c r="G997" s="15">
        <v>-1</v>
      </c>
      <c r="H997" s="15">
        <v>-1</v>
      </c>
      <c r="I997" s="15">
        <v>952</v>
      </c>
      <c r="J997" s="15">
        <v>9</v>
      </c>
      <c r="K997" s="15"/>
      <c r="L997" s="15">
        <v>1365</v>
      </c>
      <c r="M997" s="15">
        <f t="shared" si="455"/>
        <v>0.333251953125</v>
      </c>
    </row>
    <row r="998" spans="1:13">
      <c r="A998" s="15">
        <v>995</v>
      </c>
      <c r="B998" s="15">
        <v>-2</v>
      </c>
      <c r="C998" s="15">
        <v>-8192</v>
      </c>
      <c r="D998" s="15">
        <f t="shared" si="452"/>
        <v>-1</v>
      </c>
      <c r="E998" s="15">
        <f t="shared" si="453"/>
        <v>0</v>
      </c>
      <c r="F998" s="15">
        <f t="shared" si="454"/>
        <v>-1</v>
      </c>
      <c r="G998" s="15">
        <v>-1</v>
      </c>
      <c r="H998" s="15">
        <v>-1</v>
      </c>
      <c r="I998" s="15">
        <v>953</v>
      </c>
      <c r="J998" s="15">
        <v>9</v>
      </c>
      <c r="K998" s="15"/>
      <c r="L998" s="15">
        <v>1365</v>
      </c>
      <c r="M998" s="15">
        <f t="shared" si="455"/>
        <v>0.333251953125</v>
      </c>
    </row>
    <row r="999" spans="1:13">
      <c r="A999" s="15">
        <v>996</v>
      </c>
      <c r="B999" s="15">
        <v>-2</v>
      </c>
      <c r="C999" s="15">
        <v>-8192</v>
      </c>
      <c r="D999" s="15">
        <f t="shared" si="452"/>
        <v>-1</v>
      </c>
      <c r="E999" s="15">
        <f t="shared" si="453"/>
        <v>0</v>
      </c>
      <c r="F999" s="15">
        <f t="shared" si="454"/>
        <v>-1</v>
      </c>
      <c r="G999" s="15">
        <v>-1</v>
      </c>
      <c r="H999" s="15">
        <v>-1</v>
      </c>
      <c r="I999" s="15">
        <v>953</v>
      </c>
      <c r="J999" s="15">
        <v>9</v>
      </c>
      <c r="K999" s="15"/>
      <c r="L999" s="15">
        <v>1365</v>
      </c>
      <c r="M999" s="15">
        <f t="shared" si="455"/>
        <v>0.333251953125</v>
      </c>
    </row>
    <row r="1000" spans="1:13">
      <c r="A1000" s="15">
        <v>997</v>
      </c>
      <c r="B1000" s="15">
        <v>-2</v>
      </c>
      <c r="C1000" s="15">
        <v>-8192</v>
      </c>
      <c r="D1000" s="15">
        <f t="shared" si="452"/>
        <v>-1</v>
      </c>
      <c r="E1000" s="15">
        <f t="shared" si="453"/>
        <v>0</v>
      </c>
      <c r="F1000" s="15">
        <f t="shared" si="454"/>
        <v>-1</v>
      </c>
      <c r="G1000" s="15">
        <v>-1</v>
      </c>
      <c r="H1000" s="15">
        <v>-1</v>
      </c>
      <c r="I1000" s="15">
        <v>954</v>
      </c>
      <c r="J1000" s="15">
        <v>9</v>
      </c>
      <c r="K1000" s="15"/>
      <c r="L1000" s="15">
        <v>1365</v>
      </c>
      <c r="M1000" s="15">
        <f t="shared" si="455"/>
        <v>0.333251953125</v>
      </c>
    </row>
    <row r="1001" spans="1:13">
      <c r="A1001" s="15">
        <v>998</v>
      </c>
      <c r="B1001" s="15">
        <v>-2</v>
      </c>
      <c r="C1001" s="15">
        <v>-8192</v>
      </c>
      <c r="D1001" s="15">
        <f t="shared" si="452"/>
        <v>-1</v>
      </c>
      <c r="E1001" s="15">
        <f t="shared" si="453"/>
        <v>0</v>
      </c>
      <c r="F1001" s="15">
        <f t="shared" si="454"/>
        <v>-1</v>
      </c>
      <c r="G1001" s="15">
        <v>-1</v>
      </c>
      <c r="H1001" s="15">
        <v>-1</v>
      </c>
      <c r="I1001" s="15">
        <v>954</v>
      </c>
      <c r="J1001" s="15">
        <v>9</v>
      </c>
      <c r="K1001" s="15"/>
      <c r="L1001" s="15">
        <v>1365</v>
      </c>
      <c r="M1001" s="15">
        <f t="shared" si="455"/>
        <v>0.333251953125</v>
      </c>
    </row>
    <row r="1002" spans="1:13">
      <c r="A1002" s="15">
        <v>999</v>
      </c>
      <c r="B1002" s="15">
        <v>-2</v>
      </c>
      <c r="C1002" s="15">
        <v>-8192</v>
      </c>
      <c r="D1002" s="15">
        <f t="shared" si="452"/>
        <v>-1</v>
      </c>
      <c r="E1002" s="15">
        <f t="shared" si="453"/>
        <v>0</v>
      </c>
      <c r="F1002" s="15">
        <f t="shared" si="454"/>
        <v>-1</v>
      </c>
      <c r="G1002" s="15">
        <v>-1</v>
      </c>
      <c r="H1002" s="15">
        <v>-1</v>
      </c>
      <c r="I1002" s="15">
        <v>955</v>
      </c>
      <c r="J1002" s="15">
        <v>9</v>
      </c>
      <c r="K1002" s="15"/>
      <c r="L1002" s="15">
        <v>1365</v>
      </c>
      <c r="M1002" s="15">
        <f t="shared" si="455"/>
        <v>0.333251953125</v>
      </c>
    </row>
    <row r="1003" spans="1:13">
      <c r="A1003" s="15">
        <v>1000</v>
      </c>
      <c r="B1003" s="15">
        <v>-2</v>
      </c>
      <c r="C1003" s="15">
        <v>-8192</v>
      </c>
      <c r="D1003" s="15">
        <f t="shared" si="452"/>
        <v>-1</v>
      </c>
      <c r="E1003" s="15">
        <f t="shared" si="453"/>
        <v>0</v>
      </c>
      <c r="F1003" s="15">
        <f t="shared" si="454"/>
        <v>-1</v>
      </c>
      <c r="G1003" s="15">
        <v>-1</v>
      </c>
      <c r="H1003" s="15">
        <v>-1</v>
      </c>
      <c r="I1003" s="15">
        <v>955</v>
      </c>
      <c r="J1003" s="15">
        <v>9</v>
      </c>
      <c r="K1003" s="15"/>
      <c r="L1003" s="15">
        <v>1365</v>
      </c>
      <c r="M1003" s="15">
        <f t="shared" si="455"/>
        <v>0.333251953125</v>
      </c>
    </row>
    <row r="1004" spans="1:13">
      <c r="A1004" s="15">
        <v>1001</v>
      </c>
      <c r="B1004" s="15">
        <v>-2</v>
      </c>
      <c r="C1004" s="15">
        <v>-8192</v>
      </c>
      <c r="D1004" s="15">
        <f t="shared" si="452"/>
        <v>-1</v>
      </c>
      <c r="E1004" s="15">
        <f t="shared" si="453"/>
        <v>0</v>
      </c>
      <c r="F1004" s="15">
        <f t="shared" si="454"/>
        <v>-1</v>
      </c>
      <c r="G1004" s="15">
        <v>-1</v>
      </c>
      <c r="H1004" s="15">
        <v>-1</v>
      </c>
      <c r="I1004" s="15">
        <v>956</v>
      </c>
      <c r="J1004" s="15">
        <v>9</v>
      </c>
      <c r="K1004" s="15"/>
      <c r="L1004" s="15">
        <v>1365</v>
      </c>
      <c r="M1004" s="15">
        <f t="shared" si="455"/>
        <v>0.333251953125</v>
      </c>
    </row>
    <row r="1005" spans="1:13">
      <c r="A1005" s="15">
        <v>1002</v>
      </c>
      <c r="B1005" s="15">
        <v>-2</v>
      </c>
      <c r="C1005" s="15">
        <v>-8192</v>
      </c>
      <c r="D1005" s="15">
        <f t="shared" si="452"/>
        <v>-1</v>
      </c>
      <c r="E1005" s="15">
        <f t="shared" si="453"/>
        <v>0</v>
      </c>
      <c r="F1005" s="15">
        <f t="shared" si="454"/>
        <v>-1</v>
      </c>
      <c r="G1005" s="15">
        <v>-1</v>
      </c>
      <c r="H1005" s="15">
        <v>-1</v>
      </c>
      <c r="I1005" s="15">
        <v>956</v>
      </c>
      <c r="J1005" s="15">
        <v>9</v>
      </c>
      <c r="K1005" s="15"/>
      <c r="L1005" s="15">
        <v>1365</v>
      </c>
      <c r="M1005" s="15">
        <f t="shared" si="455"/>
        <v>0.333251953125</v>
      </c>
    </row>
    <row r="1006" spans="1:13">
      <c r="A1006" s="15">
        <v>1003</v>
      </c>
      <c r="B1006" s="15">
        <v>-2</v>
      </c>
      <c r="C1006" s="15">
        <v>-8192</v>
      </c>
      <c r="D1006" s="15">
        <f t="shared" si="452"/>
        <v>-1</v>
      </c>
      <c r="E1006" s="15">
        <f t="shared" si="453"/>
        <v>0</v>
      </c>
      <c r="F1006" s="15">
        <f t="shared" si="454"/>
        <v>-1</v>
      </c>
      <c r="G1006" s="15">
        <v>-1</v>
      </c>
      <c r="H1006" s="15">
        <v>-1</v>
      </c>
      <c r="I1006" s="15">
        <v>957</v>
      </c>
      <c r="J1006" s="15">
        <v>9</v>
      </c>
      <c r="K1006" s="15"/>
      <c r="L1006" s="15">
        <v>1365</v>
      </c>
      <c r="M1006" s="15">
        <f t="shared" si="455"/>
        <v>0.333251953125</v>
      </c>
    </row>
    <row r="1007" spans="1:13">
      <c r="A1007" s="15">
        <v>1004</v>
      </c>
      <c r="B1007" s="15">
        <v>-2</v>
      </c>
      <c r="C1007" s="15">
        <v>-8192</v>
      </c>
      <c r="D1007" s="15">
        <f t="shared" si="452"/>
        <v>-1</v>
      </c>
      <c r="E1007" s="15">
        <f t="shared" si="453"/>
        <v>0</v>
      </c>
      <c r="F1007" s="15">
        <f t="shared" si="454"/>
        <v>-1</v>
      </c>
      <c r="G1007" s="15">
        <v>-1</v>
      </c>
      <c r="H1007" s="15">
        <v>-1</v>
      </c>
      <c r="I1007" s="15">
        <v>957</v>
      </c>
      <c r="J1007" s="15">
        <v>9</v>
      </c>
      <c r="K1007" s="15"/>
      <c r="L1007" s="15">
        <v>1365</v>
      </c>
      <c r="M1007" s="15">
        <f t="shared" si="455"/>
        <v>0.333251953125</v>
      </c>
    </row>
    <row r="1008" spans="1:13">
      <c r="A1008" s="15">
        <v>1005</v>
      </c>
      <c r="B1008" s="15">
        <v>-2</v>
      </c>
      <c r="C1008" s="15">
        <v>-8192</v>
      </c>
      <c r="D1008" s="15">
        <f t="shared" si="452"/>
        <v>-1</v>
      </c>
      <c r="E1008" s="15">
        <f t="shared" si="453"/>
        <v>0</v>
      </c>
      <c r="F1008" s="15">
        <f t="shared" si="454"/>
        <v>-1</v>
      </c>
      <c r="G1008" s="15">
        <v>-1</v>
      </c>
      <c r="H1008" s="15">
        <v>-1</v>
      </c>
      <c r="I1008" s="15">
        <v>958</v>
      </c>
      <c r="J1008" s="15">
        <v>9</v>
      </c>
      <c r="K1008" s="15"/>
      <c r="L1008" s="15">
        <v>1365</v>
      </c>
      <c r="M1008" s="15">
        <f t="shared" si="455"/>
        <v>0.333251953125</v>
      </c>
    </row>
    <row r="1009" spans="1:13">
      <c r="A1009" s="15">
        <v>1006</v>
      </c>
      <c r="B1009" s="15">
        <v>-2</v>
      </c>
      <c r="C1009" s="15">
        <v>-8192</v>
      </c>
      <c r="D1009" s="15">
        <f t="shared" si="452"/>
        <v>-1</v>
      </c>
      <c r="E1009" s="15">
        <f t="shared" si="453"/>
        <v>0</v>
      </c>
      <c r="F1009" s="15">
        <f t="shared" si="454"/>
        <v>-1</v>
      </c>
      <c r="G1009" s="15">
        <v>-1</v>
      </c>
      <c r="H1009" s="15">
        <v>-1</v>
      </c>
      <c r="I1009" s="15">
        <v>958</v>
      </c>
      <c r="J1009" s="15">
        <v>9</v>
      </c>
      <c r="K1009" s="15"/>
      <c r="L1009" s="15">
        <v>1365</v>
      </c>
      <c r="M1009" s="15">
        <f t="shared" si="455"/>
        <v>0.333251953125</v>
      </c>
    </row>
    <row r="1010" spans="1:13">
      <c r="A1010" s="15">
        <v>1007</v>
      </c>
      <c r="B1010" s="15">
        <v>-2</v>
      </c>
      <c r="C1010" s="15">
        <v>-8192</v>
      </c>
      <c r="D1010" s="15">
        <f t="shared" si="452"/>
        <v>-1</v>
      </c>
      <c r="E1010" s="15">
        <f t="shared" si="453"/>
        <v>0</v>
      </c>
      <c r="F1010" s="15">
        <f t="shared" si="454"/>
        <v>-1</v>
      </c>
      <c r="G1010" s="15">
        <v>-1</v>
      </c>
      <c r="H1010" s="15">
        <v>-1</v>
      </c>
      <c r="I1010" s="15">
        <v>967</v>
      </c>
      <c r="J1010" s="15">
        <v>9</v>
      </c>
      <c r="K1010" s="15"/>
      <c r="L1010" s="15">
        <v>1365</v>
      </c>
      <c r="M1010" s="15">
        <f t="shared" si="455"/>
        <v>0.333251953125</v>
      </c>
    </row>
    <row r="1011" spans="1:13">
      <c r="A1011" s="15">
        <v>1008</v>
      </c>
      <c r="B1011" s="15">
        <v>-2</v>
      </c>
      <c r="C1011" s="15">
        <v>-8192</v>
      </c>
      <c r="D1011" s="15">
        <f t="shared" si="452"/>
        <v>-1</v>
      </c>
      <c r="E1011" s="15">
        <f t="shared" si="453"/>
        <v>0</v>
      </c>
      <c r="F1011" s="15">
        <f t="shared" si="454"/>
        <v>-1</v>
      </c>
      <c r="G1011" s="15">
        <v>-1</v>
      </c>
      <c r="H1011" s="15">
        <v>-1</v>
      </c>
      <c r="I1011" s="15">
        <v>967</v>
      </c>
      <c r="J1011" s="15">
        <v>9</v>
      </c>
      <c r="K1011" s="15"/>
      <c r="L1011" s="15">
        <v>1365</v>
      </c>
      <c r="M1011" s="15">
        <f t="shared" si="455"/>
        <v>0.333251953125</v>
      </c>
    </row>
    <row r="1012" spans="1:13">
      <c r="A1012" s="15">
        <v>1009</v>
      </c>
      <c r="B1012" s="15">
        <v>-2</v>
      </c>
      <c r="C1012" s="15">
        <v>-8192</v>
      </c>
      <c r="D1012" s="15">
        <f t="shared" si="452"/>
        <v>-1</v>
      </c>
      <c r="E1012" s="15">
        <f t="shared" si="453"/>
        <v>0</v>
      </c>
      <c r="F1012" s="15">
        <f t="shared" si="454"/>
        <v>-1</v>
      </c>
      <c r="G1012" s="15">
        <v>-1</v>
      </c>
      <c r="H1012" s="15">
        <v>-1</v>
      </c>
      <c r="I1012" s="15">
        <v>968</v>
      </c>
      <c r="J1012" s="15">
        <v>9</v>
      </c>
      <c r="K1012" s="15"/>
      <c r="L1012" s="15">
        <v>1365</v>
      </c>
      <c r="M1012" s="15">
        <f t="shared" si="455"/>
        <v>0.333251953125</v>
      </c>
    </row>
    <row r="1013" spans="1:13">
      <c r="A1013" s="15">
        <v>1010</v>
      </c>
      <c r="B1013" s="15">
        <v>-2</v>
      </c>
      <c r="C1013" s="15">
        <v>-8192</v>
      </c>
      <c r="D1013" s="15">
        <f t="shared" si="452"/>
        <v>-1</v>
      </c>
      <c r="E1013" s="15">
        <f t="shared" si="453"/>
        <v>0</v>
      </c>
      <c r="F1013" s="15">
        <f t="shared" si="454"/>
        <v>-1</v>
      </c>
      <c r="G1013" s="15">
        <v>-1</v>
      </c>
      <c r="H1013" s="15">
        <v>-1</v>
      </c>
      <c r="I1013" s="15">
        <v>968</v>
      </c>
      <c r="J1013" s="15">
        <v>9</v>
      </c>
      <c r="K1013" s="15"/>
      <c r="L1013" s="15">
        <v>1365</v>
      </c>
      <c r="M1013" s="15">
        <f t="shared" si="455"/>
        <v>0.333251953125</v>
      </c>
    </row>
    <row r="1014" spans="1:13">
      <c r="A1014" s="15">
        <v>1011</v>
      </c>
      <c r="B1014" s="15">
        <v>-2</v>
      </c>
      <c r="C1014" s="15">
        <v>-8192</v>
      </c>
      <c r="D1014" s="15">
        <f t="shared" si="452"/>
        <v>-1</v>
      </c>
      <c r="E1014" s="15">
        <f t="shared" si="453"/>
        <v>0</v>
      </c>
      <c r="F1014" s="15">
        <f t="shared" si="454"/>
        <v>-1</v>
      </c>
      <c r="G1014" s="15">
        <v>-1</v>
      </c>
      <c r="H1014" s="15">
        <v>-1</v>
      </c>
      <c r="I1014" s="15">
        <v>969</v>
      </c>
      <c r="J1014" s="15">
        <v>9</v>
      </c>
      <c r="K1014" s="15"/>
      <c r="L1014" s="15">
        <v>1365</v>
      </c>
      <c r="M1014" s="15">
        <f t="shared" si="455"/>
        <v>0.333251953125</v>
      </c>
    </row>
    <row r="1015" spans="1:13">
      <c r="A1015" s="15">
        <v>1012</v>
      </c>
      <c r="B1015" s="15">
        <v>-2</v>
      </c>
      <c r="C1015" s="15">
        <v>-8192</v>
      </c>
      <c r="D1015" s="15">
        <f t="shared" si="452"/>
        <v>-1</v>
      </c>
      <c r="E1015" s="15">
        <f t="shared" si="453"/>
        <v>0</v>
      </c>
      <c r="F1015" s="15">
        <f t="shared" si="454"/>
        <v>-1</v>
      </c>
      <c r="G1015" s="15">
        <v>-1</v>
      </c>
      <c r="H1015" s="15">
        <v>-1</v>
      </c>
      <c r="I1015" s="15">
        <v>969</v>
      </c>
      <c r="J1015" s="15">
        <v>9</v>
      </c>
      <c r="K1015" s="15"/>
      <c r="L1015" s="15">
        <v>1365</v>
      </c>
      <c r="M1015" s="15">
        <f t="shared" si="455"/>
        <v>0.333251953125</v>
      </c>
    </row>
    <row r="1016" spans="1:13">
      <c r="A1016" s="15">
        <v>1013</v>
      </c>
      <c r="B1016" s="15">
        <v>-2</v>
      </c>
      <c r="C1016" s="15">
        <v>-8192</v>
      </c>
      <c r="D1016" s="15">
        <f t="shared" si="452"/>
        <v>-1</v>
      </c>
      <c r="E1016" s="15">
        <f t="shared" si="453"/>
        <v>0</v>
      </c>
      <c r="F1016" s="15">
        <f t="shared" si="454"/>
        <v>-1</v>
      </c>
      <c r="G1016" s="15">
        <v>-1</v>
      </c>
      <c r="H1016" s="15">
        <v>-1</v>
      </c>
      <c r="I1016" s="15">
        <v>970</v>
      </c>
      <c r="J1016" s="15">
        <v>9</v>
      </c>
      <c r="K1016" s="15"/>
      <c r="L1016" s="15">
        <v>1365</v>
      </c>
      <c r="M1016" s="15">
        <f t="shared" si="455"/>
        <v>0.333251953125</v>
      </c>
    </row>
    <row r="1017" spans="1:13">
      <c r="A1017" s="15">
        <v>1014</v>
      </c>
      <c r="B1017" s="15">
        <v>-2</v>
      </c>
      <c r="C1017" s="15">
        <v>-8192</v>
      </c>
      <c r="D1017" s="15">
        <f t="shared" si="452"/>
        <v>-1</v>
      </c>
      <c r="E1017" s="15">
        <f t="shared" si="453"/>
        <v>0</v>
      </c>
      <c r="F1017" s="15">
        <f t="shared" si="454"/>
        <v>-1</v>
      </c>
      <c r="G1017" s="15">
        <v>-1</v>
      </c>
      <c r="H1017" s="15">
        <v>-1</v>
      </c>
      <c r="I1017" s="15">
        <v>970</v>
      </c>
      <c r="J1017" s="15">
        <v>9</v>
      </c>
      <c r="K1017" s="15"/>
      <c r="L1017" s="15">
        <v>1365</v>
      </c>
      <c r="M1017" s="15">
        <f t="shared" si="455"/>
        <v>0.333251953125</v>
      </c>
    </row>
    <row r="1018" spans="1:13">
      <c r="A1018" s="15">
        <v>1015</v>
      </c>
      <c r="B1018" s="15">
        <v>-2</v>
      </c>
      <c r="C1018" s="15">
        <v>-8192</v>
      </c>
      <c r="D1018" s="15">
        <f t="shared" si="452"/>
        <v>-1</v>
      </c>
      <c r="E1018" s="15">
        <f t="shared" si="453"/>
        <v>0</v>
      </c>
      <c r="F1018" s="15">
        <f t="shared" si="454"/>
        <v>-1</v>
      </c>
      <c r="G1018" s="15">
        <v>-1</v>
      </c>
      <c r="H1018" s="15">
        <v>-1</v>
      </c>
      <c r="I1018" s="15">
        <v>971</v>
      </c>
      <c r="J1018" s="15">
        <v>9</v>
      </c>
      <c r="K1018" s="15"/>
      <c r="L1018" s="15">
        <v>1365</v>
      </c>
      <c r="M1018" s="15">
        <f t="shared" si="455"/>
        <v>0.333251953125</v>
      </c>
    </row>
    <row r="1019" spans="1:13">
      <c r="A1019" s="15">
        <v>1016</v>
      </c>
      <c r="B1019" s="15">
        <v>-2</v>
      </c>
      <c r="C1019" s="15">
        <v>-8192</v>
      </c>
      <c r="D1019" s="15">
        <f t="shared" si="452"/>
        <v>-1</v>
      </c>
      <c r="E1019" s="15">
        <f t="shared" si="453"/>
        <v>0</v>
      </c>
      <c r="F1019" s="15">
        <f t="shared" si="454"/>
        <v>-1</v>
      </c>
      <c r="G1019" s="15">
        <v>-1</v>
      </c>
      <c r="H1019" s="15">
        <v>-1</v>
      </c>
      <c r="I1019" s="15">
        <v>971</v>
      </c>
      <c r="J1019" s="15">
        <v>9</v>
      </c>
      <c r="K1019" s="15"/>
      <c r="L1019" s="15">
        <v>1365</v>
      </c>
      <c r="M1019" s="15">
        <f t="shared" si="455"/>
        <v>0.333251953125</v>
      </c>
    </row>
    <row r="1020" spans="1:13">
      <c r="A1020" s="15">
        <v>1017</v>
      </c>
      <c r="B1020" s="15">
        <v>-2</v>
      </c>
      <c r="C1020" s="15">
        <v>-8192</v>
      </c>
      <c r="D1020" s="15">
        <f t="shared" si="452"/>
        <v>-1</v>
      </c>
      <c r="E1020" s="15">
        <f t="shared" si="453"/>
        <v>0</v>
      </c>
      <c r="F1020" s="15">
        <f t="shared" si="454"/>
        <v>-1</v>
      </c>
      <c r="G1020" s="15">
        <v>-1</v>
      </c>
      <c r="H1020" s="15">
        <v>-1</v>
      </c>
      <c r="I1020" s="15">
        <v>972</v>
      </c>
      <c r="J1020" s="15">
        <v>9</v>
      </c>
      <c r="K1020" s="15"/>
      <c r="L1020" s="15">
        <v>1365</v>
      </c>
      <c r="M1020" s="15">
        <f t="shared" si="455"/>
        <v>0.333251953125</v>
      </c>
    </row>
    <row r="1021" spans="1:13">
      <c r="A1021" s="15">
        <v>1018</v>
      </c>
      <c r="B1021" s="15">
        <v>-2</v>
      </c>
      <c r="C1021" s="15">
        <v>-8192</v>
      </c>
      <c r="D1021" s="15">
        <f t="shared" si="452"/>
        <v>-1</v>
      </c>
      <c r="E1021" s="15">
        <f t="shared" si="453"/>
        <v>0</v>
      </c>
      <c r="F1021" s="15">
        <f t="shared" si="454"/>
        <v>-1</v>
      </c>
      <c r="G1021" s="15">
        <v>-1</v>
      </c>
      <c r="H1021" s="15">
        <v>-1</v>
      </c>
      <c r="I1021" s="15">
        <v>972</v>
      </c>
      <c r="J1021" s="15">
        <v>9</v>
      </c>
      <c r="K1021" s="15"/>
      <c r="L1021" s="15">
        <v>1365</v>
      </c>
      <c r="M1021" s="15">
        <f t="shared" si="455"/>
        <v>0.333251953125</v>
      </c>
    </row>
    <row r="1022" spans="1:13">
      <c r="A1022" s="15">
        <v>1019</v>
      </c>
      <c r="B1022" s="15">
        <v>-2</v>
      </c>
      <c r="C1022" s="15">
        <v>-8192</v>
      </c>
      <c r="D1022" s="15">
        <f t="shared" si="452"/>
        <v>-1</v>
      </c>
      <c r="E1022" s="15">
        <f t="shared" si="453"/>
        <v>0</v>
      </c>
      <c r="F1022" s="15">
        <f t="shared" si="454"/>
        <v>-1</v>
      </c>
      <c r="G1022" s="15">
        <v>-1</v>
      </c>
      <c r="H1022" s="15">
        <v>-1</v>
      </c>
      <c r="I1022" s="15">
        <v>973</v>
      </c>
      <c r="J1022" s="15">
        <v>9</v>
      </c>
      <c r="K1022" s="15"/>
      <c r="L1022" s="15">
        <v>1365</v>
      </c>
      <c r="M1022" s="15">
        <f t="shared" si="455"/>
        <v>0.333251953125</v>
      </c>
    </row>
    <row r="1023" spans="1:13">
      <c r="A1023" s="15">
        <v>1020</v>
      </c>
      <c r="B1023" s="15">
        <v>-2</v>
      </c>
      <c r="C1023" s="15">
        <v>-8192</v>
      </c>
      <c r="D1023" s="15">
        <f t="shared" si="452"/>
        <v>-1</v>
      </c>
      <c r="E1023" s="15">
        <f t="shared" si="453"/>
        <v>0</v>
      </c>
      <c r="F1023" s="15">
        <f t="shared" si="454"/>
        <v>-1</v>
      </c>
      <c r="G1023" s="15">
        <v>-1</v>
      </c>
      <c r="H1023" s="15">
        <v>-1</v>
      </c>
      <c r="I1023" s="15">
        <v>973</v>
      </c>
      <c r="J1023" s="15">
        <v>9</v>
      </c>
      <c r="K1023" s="15"/>
      <c r="L1023" s="15">
        <v>1365</v>
      </c>
      <c r="M1023" s="15">
        <f t="shared" si="455"/>
        <v>0.333251953125</v>
      </c>
    </row>
    <row r="1024" spans="1:13">
      <c r="A1024" s="15">
        <v>1021</v>
      </c>
      <c r="B1024" s="15">
        <v>-2</v>
      </c>
      <c r="C1024" s="15">
        <v>-8192</v>
      </c>
      <c r="D1024" s="15">
        <f t="shared" si="452"/>
        <v>-1</v>
      </c>
      <c r="E1024" s="15">
        <f t="shared" si="453"/>
        <v>0</v>
      </c>
      <c r="F1024" s="15">
        <f t="shared" si="454"/>
        <v>-1</v>
      </c>
      <c r="G1024" s="15">
        <v>-1</v>
      </c>
      <c r="H1024" s="15">
        <v>-1</v>
      </c>
      <c r="I1024" s="15">
        <v>974</v>
      </c>
      <c r="J1024" s="15">
        <v>9</v>
      </c>
      <c r="K1024" s="15"/>
      <c r="L1024" s="15">
        <v>1365</v>
      </c>
      <c r="M1024" s="15">
        <f t="shared" si="455"/>
        <v>0.333251953125</v>
      </c>
    </row>
    <row r="1025" spans="1:13">
      <c r="A1025" s="15">
        <v>1022</v>
      </c>
      <c r="B1025" s="15">
        <v>-2</v>
      </c>
      <c r="C1025" s="15">
        <v>-8192</v>
      </c>
      <c r="D1025" s="15">
        <f t="shared" si="452"/>
        <v>-1</v>
      </c>
      <c r="E1025" s="15">
        <f t="shared" si="453"/>
        <v>0</v>
      </c>
      <c r="F1025" s="15">
        <f t="shared" si="454"/>
        <v>-1</v>
      </c>
      <c r="G1025" s="15">
        <v>-1</v>
      </c>
      <c r="H1025" s="15">
        <v>-1</v>
      </c>
      <c r="I1025" s="15">
        <v>974</v>
      </c>
      <c r="J1025" s="15">
        <v>9</v>
      </c>
      <c r="K1025" s="15"/>
      <c r="L1025" s="15">
        <v>1365</v>
      </c>
      <c r="M1025" s="15">
        <f t="shared" si="455"/>
        <v>0.333251953125</v>
      </c>
    </row>
  </sheetData>
  <autoFilter ref="A2:BI1025"/>
  <sortState ref="BM2:BO1025">
    <sortCondition ref="BM481"/>
  </sortState>
  <mergeCells count="13">
    <mergeCell ref="BJ1:BK1"/>
    <mergeCell ref="BE1:BI1"/>
    <mergeCell ref="A1:M1"/>
    <mergeCell ref="O1:O2"/>
    <mergeCell ref="P1:P2"/>
    <mergeCell ref="Q1:U1"/>
    <mergeCell ref="V1:Z1"/>
    <mergeCell ref="AA1:AE1"/>
    <mergeCell ref="AF1:AJ1"/>
    <mergeCell ref="AK1:AO1"/>
    <mergeCell ref="AP1:AT1"/>
    <mergeCell ref="AU1:AY1"/>
    <mergeCell ref="AZ1:BD1"/>
  </mergeCells>
  <pageMargins left="0.511811024" right="0.511811024" top="0.78740157499999996" bottom="0.78740157499999996" header="0.31496062000000002" footer="0.31496062000000002"/>
  <pageSetup paperSize="9" orientation="portrait" horizontalDpi="0"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25"/>
  <sheetViews>
    <sheetView topLeftCell="BG1" workbookViewId="0">
      <selection activeCell="BK1" sqref="BK1:BK2"/>
    </sheetView>
  </sheetViews>
  <sheetFormatPr defaultRowHeight="15"/>
  <cols>
    <col min="1" max="1" width="12.7109375" style="5" bestFit="1" customWidth="1"/>
    <col min="2" max="2" width="28.42578125" style="5" bestFit="1" customWidth="1"/>
    <col min="3" max="3" width="27" style="5" bestFit="1" customWidth="1"/>
    <col min="4" max="4" width="24.85546875" style="5" bestFit="1" customWidth="1"/>
    <col min="5" max="5" width="29.7109375" style="5" bestFit="1" customWidth="1"/>
    <col min="6" max="6" width="31.7109375" style="5" bestFit="1" customWidth="1"/>
    <col min="7" max="7" width="30.5703125" style="5" bestFit="1" customWidth="1"/>
    <col min="8" max="8" width="32.42578125" style="5" bestFit="1" customWidth="1"/>
    <col min="9" max="9" width="9.140625" style="5" bestFit="1" customWidth="1"/>
    <col min="10" max="10" width="14" style="5" bestFit="1" customWidth="1"/>
    <col min="11" max="11" width="9.28515625" style="5" bestFit="1" customWidth="1"/>
    <col min="12" max="12" width="35.5703125" style="5" bestFit="1" customWidth="1"/>
    <col min="13" max="13" width="40.42578125" style="5" bestFit="1" customWidth="1"/>
    <col min="14" max="14" width="9.140625" style="5"/>
    <col min="15" max="15" width="5" style="5" bestFit="1" customWidth="1"/>
    <col min="16" max="16" width="12" style="5" bestFit="1" customWidth="1"/>
    <col min="17" max="17" width="10.42578125" style="5" customWidth="1"/>
    <col min="18" max="18" width="26.28515625" style="5" customWidth="1"/>
    <col min="19" max="19" width="13.28515625" style="5" customWidth="1"/>
    <col min="20" max="20" width="16" style="5" customWidth="1"/>
    <col min="21" max="21" width="14.42578125" style="5" customWidth="1"/>
    <col min="22" max="22" width="10.42578125" style="5" customWidth="1"/>
    <col min="23" max="23" width="26.28515625" style="5" customWidth="1"/>
    <col min="24" max="24" width="13.28515625" style="5" customWidth="1"/>
    <col min="25" max="25" width="16" style="5" customWidth="1"/>
    <col min="26" max="26" width="14.42578125" style="5" customWidth="1"/>
    <col min="27" max="27" width="10.42578125" style="5" customWidth="1"/>
    <col min="28" max="28" width="26.28515625" style="5" customWidth="1"/>
    <col min="29" max="29" width="13.28515625" style="5" customWidth="1"/>
    <col min="30" max="30" width="16" style="5" customWidth="1"/>
    <col min="31" max="31" width="14.42578125" style="5" customWidth="1"/>
    <col min="32" max="32" width="10.42578125" style="5" customWidth="1"/>
    <col min="33" max="33" width="26.28515625" style="5" customWidth="1"/>
    <col min="34" max="34" width="13.28515625" style="5" customWidth="1"/>
    <col min="35" max="35" width="16" style="5" customWidth="1"/>
    <col min="36" max="36" width="14.42578125" style="5" customWidth="1"/>
    <col min="37" max="37" width="10.42578125" style="5" customWidth="1"/>
    <col min="38" max="38" width="26.28515625" style="5" customWidth="1"/>
    <col min="39" max="39" width="13.28515625" style="5" customWidth="1"/>
    <col min="40" max="40" width="16" style="5" customWidth="1"/>
    <col min="41" max="41" width="14.42578125" style="5" customWidth="1"/>
    <col min="42" max="42" width="10.42578125" style="5" customWidth="1"/>
    <col min="43" max="43" width="26.28515625" style="5" customWidth="1"/>
    <col min="44" max="44" width="13.28515625" style="5" customWidth="1"/>
    <col min="45" max="45" width="16" style="5" customWidth="1"/>
    <col min="46" max="46" width="14.42578125" style="5" customWidth="1"/>
    <col min="47" max="47" width="10.42578125" style="5" bestFit="1" customWidth="1"/>
    <col min="48" max="48" width="26.28515625" style="5" bestFit="1" customWidth="1"/>
    <col min="49" max="49" width="13" style="5" bestFit="1" customWidth="1"/>
    <col min="50" max="50" width="16" style="5" bestFit="1" customWidth="1"/>
    <col min="51" max="51" width="14.42578125" style="5" bestFit="1" customWidth="1"/>
    <col min="52" max="52" width="10.42578125" style="5" bestFit="1" customWidth="1"/>
    <col min="53" max="53" width="26.28515625" style="5" bestFit="1" customWidth="1"/>
    <col min="54" max="54" width="13" style="5" bestFit="1" customWidth="1"/>
    <col min="55" max="55" width="16" style="5" bestFit="1" customWidth="1"/>
    <col min="56" max="56" width="14.42578125" style="5" bestFit="1" customWidth="1"/>
    <col min="57" max="57" width="10.42578125" style="5" bestFit="1" customWidth="1"/>
    <col min="58" max="58" width="26.28515625" style="5" bestFit="1" customWidth="1"/>
    <col min="59" max="59" width="13" style="5" bestFit="1" customWidth="1"/>
    <col min="60" max="60" width="16" style="5" bestFit="1" customWidth="1"/>
    <col min="61" max="61" width="14.42578125" style="5" bestFit="1" customWidth="1"/>
    <col min="62" max="62" width="9.140625" style="5"/>
    <col min="63" max="63" width="19.140625" style="5" bestFit="1" customWidth="1"/>
    <col min="64" max="64" width="10.7109375" style="5" customWidth="1"/>
    <col min="65" max="65" width="10.7109375" style="5" bestFit="1" customWidth="1"/>
    <col min="66" max="66" width="12.7109375" style="5" bestFit="1" customWidth="1"/>
    <col min="67" max="67" width="81.5703125" style="5" bestFit="1" customWidth="1"/>
    <col min="68" max="68" width="35.85546875" style="5" bestFit="1" customWidth="1"/>
    <col min="69" max="69" width="16.7109375" style="5" bestFit="1" customWidth="1"/>
    <col min="70" max="16384" width="9.140625" style="5"/>
  </cols>
  <sheetData>
    <row r="1" spans="1:70">
      <c r="A1" s="128" t="s">
        <v>1513</v>
      </c>
      <c r="B1" s="128"/>
      <c r="C1" s="128"/>
      <c r="D1" s="128"/>
      <c r="E1" s="128"/>
      <c r="F1" s="128"/>
      <c r="G1" s="128"/>
      <c r="H1" s="128"/>
      <c r="I1" s="128"/>
      <c r="J1" s="128"/>
      <c r="K1" s="128"/>
      <c r="L1" s="128"/>
      <c r="M1" s="128"/>
      <c r="O1" s="127" t="s">
        <v>1512</v>
      </c>
      <c r="P1" s="127" t="s">
        <v>853</v>
      </c>
      <c r="Q1" s="127" t="s">
        <v>1541</v>
      </c>
      <c r="R1" s="127"/>
      <c r="S1" s="127"/>
      <c r="T1" s="127"/>
      <c r="U1" s="127"/>
      <c r="V1" s="127" t="s">
        <v>1542</v>
      </c>
      <c r="W1" s="127"/>
      <c r="X1" s="127"/>
      <c r="Y1" s="127"/>
      <c r="Z1" s="127"/>
      <c r="AA1" s="127" t="s">
        <v>1543</v>
      </c>
      <c r="AB1" s="127"/>
      <c r="AC1" s="127"/>
      <c r="AD1" s="127"/>
      <c r="AE1" s="127"/>
      <c r="AF1" s="127" t="s">
        <v>1544</v>
      </c>
      <c r="AG1" s="127"/>
      <c r="AH1" s="127"/>
      <c r="AI1" s="127"/>
      <c r="AJ1" s="127"/>
      <c r="AK1" s="127" t="s">
        <v>1545</v>
      </c>
      <c r="AL1" s="127"/>
      <c r="AM1" s="127"/>
      <c r="AN1" s="127"/>
      <c r="AO1" s="127"/>
      <c r="AP1" s="127" t="s">
        <v>1546</v>
      </c>
      <c r="AQ1" s="127"/>
      <c r="AR1" s="127"/>
      <c r="AS1" s="127"/>
      <c r="AT1" s="127"/>
      <c r="AU1" s="127" t="s">
        <v>1538</v>
      </c>
      <c r="AV1" s="127"/>
      <c r="AW1" s="127"/>
      <c r="AX1" s="127"/>
      <c r="AY1" s="127"/>
      <c r="AZ1" s="127" t="s">
        <v>1539</v>
      </c>
      <c r="BA1" s="127"/>
      <c r="BB1" s="127"/>
      <c r="BC1" s="127"/>
      <c r="BD1" s="127"/>
      <c r="BE1" s="127" t="s">
        <v>1540</v>
      </c>
      <c r="BF1" s="127"/>
      <c r="BG1" s="127"/>
      <c r="BH1" s="127"/>
      <c r="BI1" s="127"/>
      <c r="BK1" s="127" t="s">
        <v>1547</v>
      </c>
      <c r="BL1" s="130" t="s">
        <v>1558</v>
      </c>
      <c r="BM1" s="129" t="s">
        <v>1557</v>
      </c>
      <c r="BN1" s="130" t="s">
        <v>1559</v>
      </c>
      <c r="BO1" s="127" t="s">
        <v>1556</v>
      </c>
      <c r="BP1" s="127"/>
      <c r="BQ1" s="127"/>
      <c r="BR1" s="127"/>
    </row>
    <row r="2" spans="1:70">
      <c r="A2" s="53" t="s">
        <v>1526</v>
      </c>
      <c r="B2" s="76" t="s">
        <v>1514</v>
      </c>
      <c r="C2" s="76" t="s">
        <v>1515</v>
      </c>
      <c r="D2" s="76" t="s">
        <v>1516</v>
      </c>
      <c r="E2" s="76" t="s">
        <v>1517</v>
      </c>
      <c r="F2" s="76" t="s">
        <v>1518</v>
      </c>
      <c r="G2" s="76" t="s">
        <v>1519</v>
      </c>
      <c r="H2" s="76" t="s">
        <v>1520</v>
      </c>
      <c r="I2" s="76" t="s">
        <v>1521</v>
      </c>
      <c r="J2" s="76" t="s">
        <v>1522</v>
      </c>
      <c r="K2" s="76" t="s">
        <v>1523</v>
      </c>
      <c r="L2" s="76" t="s">
        <v>1524</v>
      </c>
      <c r="M2" s="76" t="s">
        <v>1525</v>
      </c>
      <c r="O2" s="127"/>
      <c r="P2" s="127"/>
      <c r="Q2" s="53" t="s">
        <v>1528</v>
      </c>
      <c r="R2" s="53" t="s">
        <v>1527</v>
      </c>
      <c r="S2" s="53" t="s">
        <v>1529</v>
      </c>
      <c r="T2" s="53" t="s">
        <v>1530</v>
      </c>
      <c r="U2" s="53" t="s">
        <v>1531</v>
      </c>
      <c r="V2" s="53" t="s">
        <v>1528</v>
      </c>
      <c r="W2" s="53" t="s">
        <v>1527</v>
      </c>
      <c r="X2" s="53" t="s">
        <v>1529</v>
      </c>
      <c r="Y2" s="53" t="s">
        <v>1530</v>
      </c>
      <c r="Z2" s="53" t="s">
        <v>1531</v>
      </c>
      <c r="AA2" s="53" t="s">
        <v>1528</v>
      </c>
      <c r="AB2" s="53" t="s">
        <v>1527</v>
      </c>
      <c r="AC2" s="53" t="s">
        <v>1529</v>
      </c>
      <c r="AD2" s="53" t="s">
        <v>1530</v>
      </c>
      <c r="AE2" s="53" t="s">
        <v>1531</v>
      </c>
      <c r="AF2" s="53" t="s">
        <v>1528</v>
      </c>
      <c r="AG2" s="53" t="s">
        <v>1527</v>
      </c>
      <c r="AH2" s="53" t="s">
        <v>1529</v>
      </c>
      <c r="AI2" s="53" t="s">
        <v>1530</v>
      </c>
      <c r="AJ2" s="53" t="s">
        <v>1531</v>
      </c>
      <c r="AK2" s="53" t="s">
        <v>1528</v>
      </c>
      <c r="AL2" s="53" t="s">
        <v>1527</v>
      </c>
      <c r="AM2" s="53" t="s">
        <v>1529</v>
      </c>
      <c r="AN2" s="53" t="s">
        <v>1530</v>
      </c>
      <c r="AO2" s="53" t="s">
        <v>1531</v>
      </c>
      <c r="AP2" s="53" t="s">
        <v>1528</v>
      </c>
      <c r="AQ2" s="53" t="s">
        <v>1527</v>
      </c>
      <c r="AR2" s="53" t="s">
        <v>1529</v>
      </c>
      <c r="AS2" s="53" t="s">
        <v>1530</v>
      </c>
      <c r="AT2" s="53" t="s">
        <v>1531</v>
      </c>
      <c r="AU2" s="53" t="s">
        <v>1528</v>
      </c>
      <c r="AV2" s="53" t="s">
        <v>1527</v>
      </c>
      <c r="AW2" s="53" t="s">
        <v>1529</v>
      </c>
      <c r="AX2" s="53" t="s">
        <v>1530</v>
      </c>
      <c r="AY2" s="53" t="s">
        <v>1531</v>
      </c>
      <c r="AZ2" s="53" t="s">
        <v>1528</v>
      </c>
      <c r="BA2" s="53" t="s">
        <v>1527</v>
      </c>
      <c r="BB2" s="53" t="s">
        <v>1529</v>
      </c>
      <c r="BC2" s="53" t="s">
        <v>1530</v>
      </c>
      <c r="BD2" s="53" t="s">
        <v>1531</v>
      </c>
      <c r="BE2" s="53" t="s">
        <v>1528</v>
      </c>
      <c r="BF2" s="53" t="s">
        <v>1527</v>
      </c>
      <c r="BG2" s="53" t="s">
        <v>1529</v>
      </c>
      <c r="BH2" s="53" t="s">
        <v>1530</v>
      </c>
      <c r="BI2" s="53" t="s">
        <v>1531</v>
      </c>
      <c r="BK2" s="127"/>
      <c r="BL2" s="131"/>
      <c r="BM2" s="129"/>
      <c r="BN2" s="131"/>
      <c r="BO2" s="53" t="s">
        <v>1560</v>
      </c>
      <c r="BP2" s="53" t="s">
        <v>121</v>
      </c>
      <c r="BQ2" s="53" t="s">
        <v>122</v>
      </c>
      <c r="BR2" s="53" t="s">
        <v>1561</v>
      </c>
    </row>
    <row r="3" spans="1:70">
      <c r="A3" s="15">
        <v>0</v>
      </c>
      <c r="B3" s="15">
        <v>0</v>
      </c>
      <c r="C3" s="15">
        <v>2082780</v>
      </c>
      <c r="D3" s="15">
        <f>IF(C3&lt;&gt;-8192,INT(C3/2^12),-1)</f>
        <v>508</v>
      </c>
      <c r="E3" s="15">
        <f>IF(C3 &lt;&gt; -8192, MOD(C3, 2^12), 0)</f>
        <v>2012</v>
      </c>
      <c r="F3" s="15">
        <f>D3+(E3/2^12)</f>
        <v>508.4912109375</v>
      </c>
      <c r="G3" s="15">
        <v>1</v>
      </c>
      <c r="H3" s="15">
        <v>2</v>
      </c>
      <c r="I3" s="15">
        <v>-1</v>
      </c>
      <c r="J3" s="15">
        <v>0</v>
      </c>
      <c r="K3" s="15">
        <v>511</v>
      </c>
      <c r="L3" s="15">
        <v>682</v>
      </c>
      <c r="M3" s="15">
        <f>IF(L3 &gt;= 2^12, "Error: Wrong Probability!", L3/2^12)</f>
        <v>0.16650390625</v>
      </c>
      <c r="O3" s="78">
        <f>K3</f>
        <v>511</v>
      </c>
      <c r="P3" s="78">
        <f>VLOOKUP(O3,$A$3:$M$1025,13,FALSE)</f>
        <v>4.296875E-2</v>
      </c>
      <c r="Q3" s="78">
        <f>VLOOKUP(O3,$A$3:$I$1025,9,FALSE)</f>
        <v>255</v>
      </c>
      <c r="R3" s="78" t="b">
        <f>IF(VLOOKUP(Q3,$A$3:$G$1025,7,FALSE) = O3, TRUE, IF(VLOOKUP(Q3, $A$3:$H$1025,8,FALSE) = O3, FALSE, "Error: Invalid Decision!"))</f>
        <v>1</v>
      </c>
      <c r="S3" s="78" t="str">
        <f>IF(VLOOKUP(Q3,$A$3:$B$1025,2,FALSE) = 0, "Distance", IF(VLOOKUP(Q3,$A$3:$B$1025,2,FALSE) = 1, "Speed", IF(VLOOKUP(Q3,$A$3:$B$1025,2,FALSE) = 2, "GEBR", "Dummy Node")))</f>
        <v>Dummy Node</v>
      </c>
      <c r="T3" s="78" t="str">
        <f>IF(S3="Dummy Node","N/A",IF(R3,"&lt;=","&gt;"))</f>
        <v>N/A</v>
      </c>
      <c r="U3" s="78" t="str">
        <f>IF(S3="Dummy Node","N/A",VLOOKUP(Q3,$A$3:$F$1025,6,FALSE))</f>
        <v>N/A</v>
      </c>
      <c r="V3" s="78">
        <f>VLOOKUP(Q3,$A$3:$I$1025,9,FALSE)</f>
        <v>127</v>
      </c>
      <c r="W3" s="78" t="b">
        <f>IF(VLOOKUP(V3,$A$3:$G$1025,7,FALSE) = Q3, TRUE, IF(VLOOKUP(V3, $A$3:$H$1025,8,FALSE) = Q3, FALSE, "Error: Invalid Decision!"))</f>
        <v>1</v>
      </c>
      <c r="X3" s="78" t="str">
        <f>IF(VLOOKUP(V3,$A$3:$B$1025,2,FALSE) = 0, "Distance", IF(VLOOKUP(V3,$A$3:$B$1025,2,FALSE) = 1, "Speed", IF(VLOOKUP(V3,$A$3:$B$1025,2,FALSE) = 2, "GEBR", "Dummy Node")))</f>
        <v>Dummy Node</v>
      </c>
      <c r="Y3" s="78" t="str">
        <f>IF(X3="Dummy Node","N/A",IF(W3,"&lt;=","&gt;"))</f>
        <v>N/A</v>
      </c>
      <c r="Z3" s="78" t="str">
        <f>IF(X3="Dummy Node","N/A",VLOOKUP(V3,$A$3:$F$1025,6,FALSE))</f>
        <v>N/A</v>
      </c>
      <c r="AA3" s="78">
        <f>VLOOKUP(V3,$A$3:$I$1025,9,FALSE)</f>
        <v>63</v>
      </c>
      <c r="AB3" s="78" t="b">
        <f>IF(VLOOKUP(AA3,$A$3:$G$1025,7,FALSE) = V3, TRUE, IF(VLOOKUP(AA3, $A$3:$H$1025,8,FALSE) = V3, FALSE, "Error: Invalid Decision!"))</f>
        <v>1</v>
      </c>
      <c r="AC3" s="78" t="str">
        <f>IF(VLOOKUP(AA3,$A$3:$B$1025,2,FALSE) = 0, "Distance", IF(VLOOKUP(AA3,$A$3:$B$1025,2,FALSE) = 1, "Speed", IF(VLOOKUP(AA3,$A$3:$B$1025,2,FALSE) = 2, "GEBR", "Dummy Node")))</f>
        <v>Dummy Node</v>
      </c>
      <c r="AD3" s="78" t="str">
        <f>IF(AC3="Dummy Node","N/A",IF(AB3,"&lt;=","&gt;"))</f>
        <v>N/A</v>
      </c>
      <c r="AE3" s="78" t="str">
        <f>IF(AC3="Dummy Node","N/A",VLOOKUP(AA3,$A$3:$F$1025,6,FALSE))</f>
        <v>N/A</v>
      </c>
      <c r="AF3" s="78">
        <f>VLOOKUP(AA3,$A$3:$I$1025,9,FALSE)</f>
        <v>31</v>
      </c>
      <c r="AG3" s="78" t="b">
        <f>IF(VLOOKUP(AF3,$A$3:$G$1025,7,FALSE) = AA3, TRUE, IF(VLOOKUP(AF3, $A$3:$H$1025,8,FALSE) = AA3, FALSE, "Error: Invalid Decision!"))</f>
        <v>1</v>
      </c>
      <c r="AH3" s="78" t="str">
        <f>IF(VLOOKUP(AF3,$A$3:$B$1025,2,FALSE) = 0, "Distance", IF(VLOOKUP(AF3,$A$3:$B$1025,2,FALSE) = 1, "Speed", IF(VLOOKUP(AF3,$A$3:$B$1025,2,FALSE) = 2, "GEBR", "Dummy Node")))</f>
        <v>Dummy Node</v>
      </c>
      <c r="AI3" s="78" t="str">
        <f>IF(AH3="Dummy Node","N/A",IF(AG3,"&lt;=","&gt;"))</f>
        <v>N/A</v>
      </c>
      <c r="AJ3" s="78" t="str">
        <f>IF(AH3="Dummy Node","N/A",VLOOKUP(AF3,$A$3:$F$1025,6,FALSE))</f>
        <v>N/A</v>
      </c>
      <c r="AK3" s="78">
        <f>VLOOKUP(AF3,$A$3:$I$1025,9,FALSE)</f>
        <v>15</v>
      </c>
      <c r="AL3" s="78" t="b">
        <f>IF(VLOOKUP(AK3,$A$3:$G$1025,7,FALSE) = AF3, TRUE, IF(VLOOKUP(AK3, $A$3:$H$1025,8,FALSE) = AF3, FALSE, "Error: Invalid Decision!"))</f>
        <v>1</v>
      </c>
      <c r="AM3" s="78" t="str">
        <f>IF(VLOOKUP(AK3,$A$3:$B$1025,2,FALSE) = 0, "Distance", IF(VLOOKUP(AK3,$A$3:$B$1025,2,FALSE) = 1, "Speed", IF(VLOOKUP(AK3,$A$3:$B$1025,2,FALSE) = 2, "GEBR", "Dummy Node")))</f>
        <v>Dummy Node</v>
      </c>
      <c r="AN3" s="78" t="str">
        <f>IF(AM3="Dummy Node","N/A",IF(AL3,"&lt;=","&gt;"))</f>
        <v>N/A</v>
      </c>
      <c r="AO3" s="78" t="str">
        <f>IF(AM3="Dummy Node","N/A",VLOOKUP(AK3,$A$3:$F$1025,6,FALSE))</f>
        <v>N/A</v>
      </c>
      <c r="AP3" s="78">
        <f>VLOOKUP(AK3,$A$3:$I$1025,9,FALSE)</f>
        <v>5</v>
      </c>
      <c r="AQ3" s="78" t="b">
        <f>IF(VLOOKUP(AP3,$A$3:$G$1025,7,FALSE) = AK3, TRUE, IF(VLOOKUP(AP3, $A$3:$H$1025,8,FALSE) = AK3, FALSE, "Error: Invalid Decision!"))</f>
        <v>1</v>
      </c>
      <c r="AR3" s="78" t="str">
        <f>IF(VLOOKUP(AP3,$A$3:$B$1025,2,FALSE) = 0, "Distance", IF(VLOOKUP(AP3,$A$3:$B$1025,2,FALSE) = 1, "Speed", IF(VLOOKUP(AP3,$A$3:$B$1025,2,FALSE) = 2, "GEBR", "Dummy Node")))</f>
        <v>Dummy Node</v>
      </c>
      <c r="AS3" s="78" t="str">
        <f>IF(AR3="Dummy Node","N/A",IF(AQ3,"&lt;=","&gt;"))</f>
        <v>N/A</v>
      </c>
      <c r="AT3" s="78" t="str">
        <f>IF(AR3="Dummy Node","N/A",VLOOKUP(AP3,$A$3:$F$1025,6,FALSE))</f>
        <v>N/A</v>
      </c>
      <c r="AU3" s="78">
        <f>VLOOKUP(AP3,$A$3:$I$1025,9,FALSE)</f>
        <v>3</v>
      </c>
      <c r="AV3" s="78" t="b">
        <f>IF(VLOOKUP(AU3,$A$3:$G$1025,7,FALSE) = AP3, TRUE, IF(VLOOKUP(AU3, $A$3:$H$1025,8,FALSE) = AP3, FALSE, "Error: Invalid Decision!"))</f>
        <v>1</v>
      </c>
      <c r="AW3" s="78" t="str">
        <f>IF(VLOOKUP(AU3,$A$3:$B$1025,2,FALSE) = 0, "Distance", IF(VLOOKUP(AU3,$A$3:$B$1025,2,FALSE) = 1, "Speed", IF(VLOOKUP(AU3,$A$3:$B$1025,2,FALSE) = 2, "GEBR", "Dummy Node")))</f>
        <v>Distance</v>
      </c>
      <c r="AX3" s="78" t="str">
        <f>IF(AW3="Dummy Node","N/A",IF(AV3,"&lt;=","&gt;"))</f>
        <v>&lt;=</v>
      </c>
      <c r="AY3" s="78">
        <f>IF(AW3="Dummy Node","N/A",VLOOKUP(AU3,$A$3:$F$1025,6,FALSE))</f>
        <v>132.513671875</v>
      </c>
      <c r="AZ3" s="78">
        <f>VLOOKUP(AU3,$A$3:$I$1025,9,FALSE)</f>
        <v>1</v>
      </c>
      <c r="BA3" s="78" t="b">
        <f>IF(VLOOKUP(AZ3,$A$3:$G$1025,7,FALSE) = AU3, TRUE, IF(VLOOKUP(AZ3, $A$3:$H$1025,8,FALSE) = AU3, FALSE, "Error: Invalid Decision!"))</f>
        <v>1</v>
      </c>
      <c r="BB3" s="78" t="str">
        <f>IF(VLOOKUP(AZ3,$A$3:$B$1025,2,FALSE) = 0, "Distance", IF(VLOOKUP(AZ3,$A$3:$B$1025,2,FALSE) = 1, "Speed", IF(VLOOKUP(AZ3,$A$3:$B$1025,2,FALSE) = 2, "GEBR", "Dummy Node")))</f>
        <v>Speed</v>
      </c>
      <c r="BC3" s="78" t="str">
        <f>IF(BB3="Dummy Node","N/A",IF(BA3,"&lt;=","&gt;"))</f>
        <v>&lt;=</v>
      </c>
      <c r="BD3" s="78">
        <f>IF(BB3="Dummy Node","N/A",VLOOKUP(AZ3,$A$3:$F$1025,6,FALSE))</f>
        <v>13.021484375</v>
      </c>
      <c r="BE3" s="78">
        <f>VLOOKUP(AZ3,$A$3:$I$1025,9,FALSE)</f>
        <v>0</v>
      </c>
      <c r="BF3" s="78" t="b">
        <f>IF(VLOOKUP(BE3,$A$3:$G$1025,7,FALSE) = AZ3, TRUE, IF(VLOOKUP(BE3, $A$3:$H$1025,8,FALSE) = AZ3, FALSE, "Error: Invalid Decision!"))</f>
        <v>1</v>
      </c>
      <c r="BG3" s="78" t="str">
        <f>IF(VLOOKUP(BE3,$A$3:$B$1025,2,FALSE) = 0, "Distance", IF(VLOOKUP(BE3,$A$3:$B$1025,2,FALSE) = 1, "Speed", IF(VLOOKUP(BE3,$A$3:$B$1025,2,FALSE) = 2, "GEBR", "Dummy Node")))</f>
        <v>Distance</v>
      </c>
      <c r="BH3" s="78" t="str">
        <f>IF(BG3="Dummy Node","N/A",IF(BF3,"&lt;=","&gt;"))</f>
        <v>&lt;=</v>
      </c>
      <c r="BI3" s="78">
        <f>IF(BG3="Dummy Node","N/A",VLOOKUP(BE3,$A$3:$F$1025,6,FALSE))</f>
        <v>508.4912109375</v>
      </c>
      <c r="BK3" s="15" t="s">
        <v>1548</v>
      </c>
      <c r="BL3" s="15">
        <v>3</v>
      </c>
      <c r="BM3" s="15">
        <f ca="1">INDIRECT("P"&amp;BL3)</f>
        <v>4.296875E-2</v>
      </c>
      <c r="BN3" s="15">
        <f ca="1">IF(BM3&lt;0.5/3, 1, 0)</f>
        <v>1</v>
      </c>
      <c r="BO3" s="15" t="str">
        <f ca="1">CONCATENATE(INDIRECT("AW"&amp;BL3),INDIRECT("AX"&amp;BL3),INDIRECT("AY"&amp;BL3)," AND ",INDIRECT("BB"&amp;BL3),INDIRECT("BC"&amp;BL3),INDIRECT("BD"&amp;BL3)," AND ",INDIRECT("BG"&amp;BL3),INDIRECT("BH"&amp;BL3),INDIRECT("BI"&amp;BL3))</f>
        <v>Distance&lt;=132,513671875 AND Speed&lt;=13,021484375 AND Distance&lt;=508,4912109375</v>
      </c>
      <c r="BP3" s="15" t="s">
        <v>1562</v>
      </c>
      <c r="BQ3" s="15" t="s">
        <v>1565</v>
      </c>
      <c r="BR3" s="15" t="s">
        <v>1566</v>
      </c>
    </row>
    <row r="4" spans="1:70">
      <c r="A4" s="15">
        <v>1</v>
      </c>
      <c r="B4" s="15">
        <v>1</v>
      </c>
      <c r="C4" s="15">
        <v>53336</v>
      </c>
      <c r="D4" s="15">
        <f t="shared" ref="D4:D67" si="0">IF(C4&lt;&gt;-8192,INT(C4/2^12),-1)</f>
        <v>13</v>
      </c>
      <c r="E4" s="15">
        <f t="shared" ref="E4:E67" si="1">IF(C4 &lt;&gt; -8192, MOD(C4, 2^12), 0)</f>
        <v>88</v>
      </c>
      <c r="F4" s="15">
        <f t="shared" ref="F4:F67" si="2">D4+(E4/2^12)</f>
        <v>13.021484375</v>
      </c>
      <c r="G4" s="15">
        <v>3</v>
      </c>
      <c r="H4" s="15">
        <v>4</v>
      </c>
      <c r="I4" s="15">
        <v>0</v>
      </c>
      <c r="J4" s="15">
        <v>1</v>
      </c>
      <c r="K4" s="15">
        <v>512</v>
      </c>
      <c r="L4" s="15">
        <v>208</v>
      </c>
      <c r="M4" s="15">
        <f t="shared" ref="M4:M67" si="3">IF(L4 &gt;= 2^12, "Error: Wrong Probability!", L4/2^12)</f>
        <v>5.078125E-2</v>
      </c>
      <c r="O4" s="78">
        <f t="shared" ref="O4:O67" si="4">K4</f>
        <v>512</v>
      </c>
      <c r="P4" s="78">
        <f t="shared" ref="P4:P67" si="5">VLOOKUP(O4,$A$3:$M$1025,13,FALSE)</f>
        <v>4.296875E-2</v>
      </c>
      <c r="Q4" s="78">
        <f t="shared" ref="Q4:Q67" si="6">VLOOKUP(O4,$A$3:$I$1025,9,FALSE)</f>
        <v>255</v>
      </c>
      <c r="R4" s="78" t="b">
        <f t="shared" ref="R4:R67" si="7">IF(VLOOKUP(Q4,$A$3:$G$1025,7,FALSE) = O4, TRUE, IF(VLOOKUP(Q4, $A$3:$H$1025,8,FALSE) = O4, FALSE, "Error: Invalid Decision!"))</f>
        <v>0</v>
      </c>
      <c r="S4" s="78" t="str">
        <f t="shared" ref="S4:S67" si="8">IF(VLOOKUP(Q4,$A$3:$B$1025,2,FALSE) = 0, "Distance", IF(VLOOKUP(Q4,$A$3:$B$1025,2,FALSE) = 1, "Speed", IF(VLOOKUP(Q4,$A$3:$B$1025,2,FALSE) = 2, "GEBR", "Dummy Node")))</f>
        <v>Dummy Node</v>
      </c>
      <c r="T4" s="78" t="str">
        <f t="shared" ref="T4:T67" si="9">IF(S4="Dummy Node","N/A",IF(R4,"&lt;=","&gt;"))</f>
        <v>N/A</v>
      </c>
      <c r="U4" s="78" t="str">
        <f t="shared" ref="U4:U67" si="10">IF(S4="Dummy Node","N/A",VLOOKUP(Q4,$A$3:$F$1025,6,FALSE))</f>
        <v>N/A</v>
      </c>
      <c r="V4" s="78">
        <f t="shared" ref="V4:V67" si="11">VLOOKUP(Q4,$A$3:$I$1025,9,FALSE)</f>
        <v>127</v>
      </c>
      <c r="W4" s="78" t="b">
        <f t="shared" ref="W4:W67" si="12">IF(VLOOKUP(V4,$A$3:$G$1025,7,FALSE) = Q4, TRUE, IF(VLOOKUP(V4, $A$3:$H$1025,8,FALSE) = Q4, FALSE, "Error: Invalid Decision!"))</f>
        <v>1</v>
      </c>
      <c r="X4" s="78" t="str">
        <f t="shared" ref="X4:X67" si="13">IF(VLOOKUP(V4,$A$3:$B$1025,2,FALSE) = 0, "Distance", IF(VLOOKUP(V4,$A$3:$B$1025,2,FALSE) = 1, "Speed", IF(VLOOKUP(V4,$A$3:$B$1025,2,FALSE) = 2, "GEBR", "Dummy Node")))</f>
        <v>Dummy Node</v>
      </c>
      <c r="Y4" s="78" t="str">
        <f t="shared" ref="Y4:Y67" si="14">IF(X4="Dummy Node","N/A",IF(W4,"&lt;=","&gt;"))</f>
        <v>N/A</v>
      </c>
      <c r="Z4" s="78" t="str">
        <f t="shared" ref="Z4:Z67" si="15">IF(X4="Dummy Node","N/A",VLOOKUP(V4,$A$3:$F$1025,6,FALSE))</f>
        <v>N/A</v>
      </c>
      <c r="AA4" s="78">
        <f t="shared" ref="AA4:AA67" si="16">VLOOKUP(V4,$A$3:$I$1025,9,FALSE)</f>
        <v>63</v>
      </c>
      <c r="AB4" s="78" t="b">
        <f t="shared" ref="AB4:AB67" si="17">IF(VLOOKUP(AA4,$A$3:$G$1025,7,FALSE) = V4, TRUE, IF(VLOOKUP(AA4, $A$3:$H$1025,8,FALSE) = V4, FALSE, "Error: Invalid Decision!"))</f>
        <v>1</v>
      </c>
      <c r="AC4" s="78" t="str">
        <f t="shared" ref="AC4:AC67" si="18">IF(VLOOKUP(AA4,$A$3:$B$1025,2,FALSE) = 0, "Distance", IF(VLOOKUP(AA4,$A$3:$B$1025,2,FALSE) = 1, "Speed", IF(VLOOKUP(AA4,$A$3:$B$1025,2,FALSE) = 2, "GEBR", "Dummy Node")))</f>
        <v>Dummy Node</v>
      </c>
      <c r="AD4" s="78" t="str">
        <f t="shared" ref="AD4:AD67" si="19">IF(AC4="Dummy Node","N/A",IF(AB4,"&lt;=","&gt;"))</f>
        <v>N/A</v>
      </c>
      <c r="AE4" s="78" t="str">
        <f t="shared" ref="AE4:AE67" si="20">IF(AC4="Dummy Node","N/A",VLOOKUP(AA4,$A$3:$F$1025,6,FALSE))</f>
        <v>N/A</v>
      </c>
      <c r="AF4" s="78">
        <f t="shared" ref="AF4:AF67" si="21">VLOOKUP(AA4,$A$3:$I$1025,9,FALSE)</f>
        <v>31</v>
      </c>
      <c r="AG4" s="78" t="b">
        <f t="shared" ref="AG4:AG67" si="22">IF(VLOOKUP(AF4,$A$3:$G$1025,7,FALSE) = AA4, TRUE, IF(VLOOKUP(AF4, $A$3:$H$1025,8,FALSE) = AA4, FALSE, "Error: Invalid Decision!"))</f>
        <v>1</v>
      </c>
      <c r="AH4" s="78" t="str">
        <f t="shared" ref="AH4:AH67" si="23">IF(VLOOKUP(AF4,$A$3:$B$1025,2,FALSE) = 0, "Distance", IF(VLOOKUP(AF4,$A$3:$B$1025,2,FALSE) = 1, "Speed", IF(VLOOKUP(AF4,$A$3:$B$1025,2,FALSE) = 2, "GEBR", "Dummy Node")))</f>
        <v>Dummy Node</v>
      </c>
      <c r="AI4" s="78" t="str">
        <f t="shared" ref="AI4:AI67" si="24">IF(AH4="Dummy Node","N/A",IF(AG4,"&lt;=","&gt;"))</f>
        <v>N/A</v>
      </c>
      <c r="AJ4" s="78" t="str">
        <f t="shared" ref="AJ4:AJ67" si="25">IF(AH4="Dummy Node","N/A",VLOOKUP(AF4,$A$3:$F$1025,6,FALSE))</f>
        <v>N/A</v>
      </c>
      <c r="AK4" s="78">
        <f t="shared" ref="AK4:AK67" si="26">VLOOKUP(AF4,$A$3:$I$1025,9,FALSE)</f>
        <v>15</v>
      </c>
      <c r="AL4" s="78" t="b">
        <f t="shared" ref="AL4:AL67" si="27">IF(VLOOKUP(AK4,$A$3:$G$1025,7,FALSE) = AF4, TRUE, IF(VLOOKUP(AK4, $A$3:$H$1025,8,FALSE) = AF4, FALSE, "Error: Invalid Decision!"))</f>
        <v>1</v>
      </c>
      <c r="AM4" s="78" t="str">
        <f t="shared" ref="AM4:AM67" si="28">IF(VLOOKUP(AK4,$A$3:$B$1025,2,FALSE) = 0, "Distance", IF(VLOOKUP(AK4,$A$3:$B$1025,2,FALSE) = 1, "Speed", IF(VLOOKUP(AK4,$A$3:$B$1025,2,FALSE) = 2, "GEBR", "Dummy Node")))</f>
        <v>Dummy Node</v>
      </c>
      <c r="AN4" s="78" t="str">
        <f t="shared" ref="AN4:AN67" si="29">IF(AM4="Dummy Node","N/A",IF(AL4,"&lt;=","&gt;"))</f>
        <v>N/A</v>
      </c>
      <c r="AO4" s="78" t="str">
        <f t="shared" ref="AO4:AO67" si="30">IF(AM4="Dummy Node","N/A",VLOOKUP(AK4,$A$3:$F$1025,6,FALSE))</f>
        <v>N/A</v>
      </c>
      <c r="AP4" s="78">
        <f t="shared" ref="AP4:AP67" si="31">VLOOKUP(AK4,$A$3:$I$1025,9,FALSE)</f>
        <v>5</v>
      </c>
      <c r="AQ4" s="78" t="b">
        <f t="shared" ref="AQ4:AQ67" si="32">IF(VLOOKUP(AP4,$A$3:$G$1025,7,FALSE) = AK4, TRUE, IF(VLOOKUP(AP4, $A$3:$H$1025,8,FALSE) = AK4, FALSE, "Error: Invalid Decision!"))</f>
        <v>1</v>
      </c>
      <c r="AR4" s="78" t="str">
        <f t="shared" ref="AR4:AR67" si="33">IF(VLOOKUP(AP4,$A$3:$B$1025,2,FALSE) = 0, "Distance", IF(VLOOKUP(AP4,$A$3:$B$1025,2,FALSE) = 1, "Speed", IF(VLOOKUP(AP4,$A$3:$B$1025,2,FALSE) = 2, "GEBR", "Dummy Node")))</f>
        <v>Dummy Node</v>
      </c>
      <c r="AS4" s="78" t="str">
        <f t="shared" ref="AS4:AS67" si="34">IF(AR4="Dummy Node","N/A",IF(AQ4,"&lt;=","&gt;"))</f>
        <v>N/A</v>
      </c>
      <c r="AT4" s="78" t="str">
        <f t="shared" ref="AT4:AT67" si="35">IF(AR4="Dummy Node","N/A",VLOOKUP(AP4,$A$3:$F$1025,6,FALSE))</f>
        <v>N/A</v>
      </c>
      <c r="AU4" s="78">
        <f t="shared" ref="AU4:AU67" si="36">VLOOKUP(AP4,$A$3:$I$1025,9,FALSE)</f>
        <v>3</v>
      </c>
      <c r="AV4" s="78" t="b">
        <f t="shared" ref="AV4:AV67" si="37">IF(VLOOKUP(AU4,$A$3:$G$1025,7,FALSE) = AP4, TRUE, IF(VLOOKUP(AU4, $A$3:$H$1025,8,FALSE) = AP4, FALSE, "Error: Invalid Decision!"))</f>
        <v>1</v>
      </c>
      <c r="AW4" s="78" t="str">
        <f t="shared" ref="AW4:AW67" si="38">IF(VLOOKUP(AU4,$A$3:$B$1025,2,FALSE) = 0, "Distance", IF(VLOOKUP(AU4,$A$3:$B$1025,2,FALSE) = 1, "Speed", IF(VLOOKUP(AU4,$A$3:$B$1025,2,FALSE) = 2, "GEBR", "Dummy Node")))</f>
        <v>Distance</v>
      </c>
      <c r="AX4" s="78" t="str">
        <f t="shared" ref="AX4:AX67" si="39">IF(AW4="Dummy Node","N/A",IF(AV4,"&lt;=","&gt;"))</f>
        <v>&lt;=</v>
      </c>
      <c r="AY4" s="78">
        <f t="shared" ref="AY4:AY67" si="40">IF(AW4="Dummy Node","N/A",VLOOKUP(AU4,$A$3:$F$1025,6,FALSE))</f>
        <v>132.513671875</v>
      </c>
      <c r="AZ4" s="78">
        <f t="shared" ref="AZ4:AZ67" si="41">VLOOKUP(AU4,$A$3:$I$1025,9,FALSE)</f>
        <v>1</v>
      </c>
      <c r="BA4" s="78" t="b">
        <f t="shared" ref="BA4:BA67" si="42">IF(VLOOKUP(AZ4,$A$3:$G$1025,7,FALSE) = AU4, TRUE, IF(VLOOKUP(AZ4, $A$3:$H$1025,8,FALSE) = AU4, FALSE, "Error: Invalid Decision!"))</f>
        <v>1</v>
      </c>
      <c r="BB4" s="78" t="str">
        <f t="shared" ref="BB4:BB67" si="43">IF(VLOOKUP(AZ4,$A$3:$B$1025,2,FALSE) = 0, "Distance", IF(VLOOKUP(AZ4,$A$3:$B$1025,2,FALSE) = 1, "Speed", IF(VLOOKUP(AZ4,$A$3:$B$1025,2,FALSE) = 2, "GEBR", "Dummy Node")))</f>
        <v>Speed</v>
      </c>
      <c r="BC4" s="78" t="str">
        <f t="shared" ref="BC4:BC67" si="44">IF(BB4="Dummy Node","N/A",IF(BA4,"&lt;=","&gt;"))</f>
        <v>&lt;=</v>
      </c>
      <c r="BD4" s="78">
        <f t="shared" ref="BD4:BD67" si="45">IF(BB4="Dummy Node","N/A",VLOOKUP(AZ4,$A$3:$F$1025,6,FALSE))</f>
        <v>13.021484375</v>
      </c>
      <c r="BE4" s="78">
        <f t="shared" ref="BE4:BE67" si="46">VLOOKUP(AZ4,$A$3:$I$1025,9,FALSE)</f>
        <v>0</v>
      </c>
      <c r="BF4" s="78" t="b">
        <f t="shared" ref="BF4:BF67" si="47">IF(VLOOKUP(BE4,$A$3:$G$1025,7,FALSE) = AZ4, TRUE, IF(VLOOKUP(BE4, $A$3:$H$1025,8,FALSE) = AZ4, FALSE, "Error: Invalid Decision!"))</f>
        <v>1</v>
      </c>
      <c r="BG4" s="78" t="str">
        <f t="shared" ref="BG4:BG67" si="48">IF(VLOOKUP(BE4,$A$3:$B$1025,2,FALSE) = 0, "Distance", IF(VLOOKUP(BE4,$A$3:$B$1025,2,FALSE) = 1, "Speed", IF(VLOOKUP(BE4,$A$3:$B$1025,2,FALSE) = 2, "GEBR", "Dummy Node")))</f>
        <v>Distance</v>
      </c>
      <c r="BH4" s="78" t="str">
        <f t="shared" ref="BH4:BH67" si="49">IF(BG4="Dummy Node","N/A",IF(BF4,"&lt;=","&gt;"))</f>
        <v>&lt;=</v>
      </c>
      <c r="BI4" s="78">
        <f t="shared" ref="BI4:BI67" si="50">IF(BG4="Dummy Node","N/A",VLOOKUP(BE4,$A$3:$F$1025,6,FALSE))</f>
        <v>508.4912109375</v>
      </c>
      <c r="BK4" s="15" t="s">
        <v>1549</v>
      </c>
      <c r="BL4" s="15">
        <f>BL3+64</f>
        <v>67</v>
      </c>
      <c r="BM4" s="15">
        <f t="shared" ref="BM4:BM10" ca="1" si="51">INDIRECT("P"&amp;BL4)</f>
        <v>0.325927734375</v>
      </c>
      <c r="BN4" s="15">
        <f t="shared" ref="BN4:BN10" ca="1" si="52">IF(BM4&lt;0.5/3, 1, 0)</f>
        <v>0</v>
      </c>
      <c r="BO4" s="15" t="str">
        <f t="shared" ref="BO4:BO10" ca="1" si="53">CONCATENATE(INDIRECT("AW"&amp;BL4),INDIRECT("AX"&amp;BL4),INDIRECT("AY"&amp;BL4)," AND ",INDIRECT("BB"&amp;BL4),INDIRECT("BC"&amp;BL4),INDIRECT("BD"&amp;BL4)," AND ",INDIRECT("BG"&amp;BL4),INDIRECT("BH"&amp;BL4),INDIRECT("BI"&amp;BL4))</f>
        <v>Distance&gt;132,513671875 AND Speed&lt;=13,021484375 AND Distance&lt;=508,4912109375</v>
      </c>
      <c r="BP4" s="15" t="s">
        <v>1567</v>
      </c>
      <c r="BQ4" s="15" t="s">
        <v>1565</v>
      </c>
      <c r="BR4" s="15" t="s">
        <v>1566</v>
      </c>
    </row>
    <row r="5" spans="1:70">
      <c r="A5" s="15">
        <v>2</v>
      </c>
      <c r="B5" s="15">
        <v>0</v>
      </c>
      <c r="C5" s="15">
        <v>2866606</v>
      </c>
      <c r="D5" s="15">
        <f t="shared" si="0"/>
        <v>699</v>
      </c>
      <c r="E5" s="15">
        <f t="shared" si="1"/>
        <v>3502</v>
      </c>
      <c r="F5" s="15">
        <f t="shared" si="2"/>
        <v>699.85498046875</v>
      </c>
      <c r="G5" s="15">
        <v>9</v>
      </c>
      <c r="H5" s="15">
        <v>10</v>
      </c>
      <c r="I5" s="15">
        <v>0</v>
      </c>
      <c r="J5" s="15">
        <v>1</v>
      </c>
      <c r="K5" s="15">
        <v>513</v>
      </c>
      <c r="L5" s="15">
        <v>1329</v>
      </c>
      <c r="M5" s="15">
        <f t="shared" si="3"/>
        <v>0.324462890625</v>
      </c>
      <c r="O5" s="78">
        <f t="shared" si="4"/>
        <v>513</v>
      </c>
      <c r="P5" s="78">
        <f t="shared" si="5"/>
        <v>4.296875E-2</v>
      </c>
      <c r="Q5" s="78">
        <f t="shared" si="6"/>
        <v>256</v>
      </c>
      <c r="R5" s="78" t="b">
        <f t="shared" si="7"/>
        <v>1</v>
      </c>
      <c r="S5" s="78" t="str">
        <f t="shared" si="8"/>
        <v>Dummy Node</v>
      </c>
      <c r="T5" s="78" t="str">
        <f t="shared" si="9"/>
        <v>N/A</v>
      </c>
      <c r="U5" s="78" t="str">
        <f t="shared" si="10"/>
        <v>N/A</v>
      </c>
      <c r="V5" s="78">
        <f t="shared" si="11"/>
        <v>127</v>
      </c>
      <c r="W5" s="78" t="b">
        <f t="shared" si="12"/>
        <v>0</v>
      </c>
      <c r="X5" s="78" t="str">
        <f t="shared" si="13"/>
        <v>Dummy Node</v>
      </c>
      <c r="Y5" s="78" t="str">
        <f t="shared" si="14"/>
        <v>N/A</v>
      </c>
      <c r="Z5" s="78" t="str">
        <f t="shared" si="15"/>
        <v>N/A</v>
      </c>
      <c r="AA5" s="78">
        <f t="shared" si="16"/>
        <v>63</v>
      </c>
      <c r="AB5" s="78" t="b">
        <f t="shared" si="17"/>
        <v>1</v>
      </c>
      <c r="AC5" s="78" t="str">
        <f t="shared" si="18"/>
        <v>Dummy Node</v>
      </c>
      <c r="AD5" s="78" t="str">
        <f t="shared" si="19"/>
        <v>N/A</v>
      </c>
      <c r="AE5" s="78" t="str">
        <f t="shared" si="20"/>
        <v>N/A</v>
      </c>
      <c r="AF5" s="78">
        <f t="shared" si="21"/>
        <v>31</v>
      </c>
      <c r="AG5" s="78" t="b">
        <f t="shared" si="22"/>
        <v>1</v>
      </c>
      <c r="AH5" s="78" t="str">
        <f t="shared" si="23"/>
        <v>Dummy Node</v>
      </c>
      <c r="AI5" s="78" t="str">
        <f t="shared" si="24"/>
        <v>N/A</v>
      </c>
      <c r="AJ5" s="78" t="str">
        <f t="shared" si="25"/>
        <v>N/A</v>
      </c>
      <c r="AK5" s="78">
        <f t="shared" si="26"/>
        <v>15</v>
      </c>
      <c r="AL5" s="78" t="b">
        <f t="shared" si="27"/>
        <v>1</v>
      </c>
      <c r="AM5" s="78" t="str">
        <f t="shared" si="28"/>
        <v>Dummy Node</v>
      </c>
      <c r="AN5" s="78" t="str">
        <f t="shared" si="29"/>
        <v>N/A</v>
      </c>
      <c r="AO5" s="78" t="str">
        <f t="shared" si="30"/>
        <v>N/A</v>
      </c>
      <c r="AP5" s="78">
        <f t="shared" si="31"/>
        <v>5</v>
      </c>
      <c r="AQ5" s="78" t="b">
        <f t="shared" si="32"/>
        <v>1</v>
      </c>
      <c r="AR5" s="78" t="str">
        <f t="shared" si="33"/>
        <v>Dummy Node</v>
      </c>
      <c r="AS5" s="78" t="str">
        <f t="shared" si="34"/>
        <v>N/A</v>
      </c>
      <c r="AT5" s="78" t="str">
        <f t="shared" si="35"/>
        <v>N/A</v>
      </c>
      <c r="AU5" s="78">
        <f t="shared" si="36"/>
        <v>3</v>
      </c>
      <c r="AV5" s="78" t="b">
        <f t="shared" si="37"/>
        <v>1</v>
      </c>
      <c r="AW5" s="78" t="str">
        <f t="shared" si="38"/>
        <v>Distance</v>
      </c>
      <c r="AX5" s="78" t="str">
        <f t="shared" si="39"/>
        <v>&lt;=</v>
      </c>
      <c r="AY5" s="78">
        <f t="shared" si="40"/>
        <v>132.513671875</v>
      </c>
      <c r="AZ5" s="78">
        <f t="shared" si="41"/>
        <v>1</v>
      </c>
      <c r="BA5" s="78" t="b">
        <f t="shared" si="42"/>
        <v>1</v>
      </c>
      <c r="BB5" s="78" t="str">
        <f t="shared" si="43"/>
        <v>Speed</v>
      </c>
      <c r="BC5" s="78" t="str">
        <f t="shared" si="44"/>
        <v>&lt;=</v>
      </c>
      <c r="BD5" s="78">
        <f t="shared" si="45"/>
        <v>13.021484375</v>
      </c>
      <c r="BE5" s="78">
        <f t="shared" si="46"/>
        <v>0</v>
      </c>
      <c r="BF5" s="78" t="b">
        <f t="shared" si="47"/>
        <v>1</v>
      </c>
      <c r="BG5" s="78" t="str">
        <f t="shared" si="48"/>
        <v>Distance</v>
      </c>
      <c r="BH5" s="78" t="str">
        <f t="shared" si="49"/>
        <v>&lt;=</v>
      </c>
      <c r="BI5" s="78">
        <f t="shared" si="50"/>
        <v>508.4912109375</v>
      </c>
      <c r="BK5" s="15" t="s">
        <v>1550</v>
      </c>
      <c r="BL5" s="15">
        <f t="shared" ref="BL5:BL10" si="54">BL4+64</f>
        <v>131</v>
      </c>
      <c r="BM5" s="15">
        <f t="shared" ca="1" si="51"/>
        <v>5.126953125E-3</v>
      </c>
      <c r="BN5" s="15">
        <f t="shared" ca="1" si="52"/>
        <v>1</v>
      </c>
      <c r="BO5" s="15" t="str">
        <f t="shared" ca="1" si="53"/>
        <v>Distance&lt;=289,92919921875 AND Speed&gt;13,021484375 AND Distance&lt;=508,4912109375</v>
      </c>
      <c r="BP5" s="15" t="s">
        <v>1563</v>
      </c>
      <c r="BQ5" s="15" t="s">
        <v>1568</v>
      </c>
      <c r="BR5" s="15" t="s">
        <v>1566</v>
      </c>
    </row>
    <row r="6" spans="1:70">
      <c r="A6" s="15">
        <v>3</v>
      </c>
      <c r="B6" s="15">
        <v>0</v>
      </c>
      <c r="C6" s="15">
        <v>542776</v>
      </c>
      <c r="D6" s="15">
        <f t="shared" si="0"/>
        <v>132</v>
      </c>
      <c r="E6" s="15">
        <f t="shared" si="1"/>
        <v>2104</v>
      </c>
      <c r="F6" s="15">
        <f t="shared" si="2"/>
        <v>132.513671875</v>
      </c>
      <c r="G6" s="15">
        <v>5</v>
      </c>
      <c r="H6" s="15">
        <v>6</v>
      </c>
      <c r="I6" s="15">
        <v>1</v>
      </c>
      <c r="J6" s="15">
        <v>2</v>
      </c>
      <c r="K6" s="15">
        <v>514</v>
      </c>
      <c r="L6" s="15">
        <v>623</v>
      </c>
      <c r="M6" s="15">
        <f t="shared" si="3"/>
        <v>0.152099609375</v>
      </c>
      <c r="O6" s="78">
        <f t="shared" si="4"/>
        <v>514</v>
      </c>
      <c r="P6" s="78">
        <f t="shared" si="5"/>
        <v>4.296875E-2</v>
      </c>
      <c r="Q6" s="78">
        <f t="shared" si="6"/>
        <v>256</v>
      </c>
      <c r="R6" s="78" t="b">
        <f t="shared" si="7"/>
        <v>0</v>
      </c>
      <c r="S6" s="78" t="str">
        <f t="shared" si="8"/>
        <v>Dummy Node</v>
      </c>
      <c r="T6" s="78" t="str">
        <f t="shared" si="9"/>
        <v>N/A</v>
      </c>
      <c r="U6" s="78" t="str">
        <f t="shared" si="10"/>
        <v>N/A</v>
      </c>
      <c r="V6" s="78">
        <f t="shared" si="11"/>
        <v>127</v>
      </c>
      <c r="W6" s="78" t="b">
        <f t="shared" si="12"/>
        <v>0</v>
      </c>
      <c r="X6" s="78" t="str">
        <f t="shared" si="13"/>
        <v>Dummy Node</v>
      </c>
      <c r="Y6" s="78" t="str">
        <f t="shared" si="14"/>
        <v>N/A</v>
      </c>
      <c r="Z6" s="78" t="str">
        <f t="shared" si="15"/>
        <v>N/A</v>
      </c>
      <c r="AA6" s="78">
        <f t="shared" si="16"/>
        <v>63</v>
      </c>
      <c r="AB6" s="78" t="b">
        <f t="shared" si="17"/>
        <v>1</v>
      </c>
      <c r="AC6" s="78" t="str">
        <f t="shared" si="18"/>
        <v>Dummy Node</v>
      </c>
      <c r="AD6" s="78" t="str">
        <f t="shared" si="19"/>
        <v>N/A</v>
      </c>
      <c r="AE6" s="78" t="str">
        <f t="shared" si="20"/>
        <v>N/A</v>
      </c>
      <c r="AF6" s="78">
        <f t="shared" si="21"/>
        <v>31</v>
      </c>
      <c r="AG6" s="78" t="b">
        <f t="shared" si="22"/>
        <v>1</v>
      </c>
      <c r="AH6" s="78" t="str">
        <f t="shared" si="23"/>
        <v>Dummy Node</v>
      </c>
      <c r="AI6" s="78" t="str">
        <f t="shared" si="24"/>
        <v>N/A</v>
      </c>
      <c r="AJ6" s="78" t="str">
        <f t="shared" si="25"/>
        <v>N/A</v>
      </c>
      <c r="AK6" s="78">
        <f t="shared" si="26"/>
        <v>15</v>
      </c>
      <c r="AL6" s="78" t="b">
        <f t="shared" si="27"/>
        <v>1</v>
      </c>
      <c r="AM6" s="78" t="str">
        <f t="shared" si="28"/>
        <v>Dummy Node</v>
      </c>
      <c r="AN6" s="78" t="str">
        <f t="shared" si="29"/>
        <v>N/A</v>
      </c>
      <c r="AO6" s="78" t="str">
        <f t="shared" si="30"/>
        <v>N/A</v>
      </c>
      <c r="AP6" s="78">
        <f t="shared" si="31"/>
        <v>5</v>
      </c>
      <c r="AQ6" s="78" t="b">
        <f t="shared" si="32"/>
        <v>1</v>
      </c>
      <c r="AR6" s="78" t="str">
        <f t="shared" si="33"/>
        <v>Dummy Node</v>
      </c>
      <c r="AS6" s="78" t="str">
        <f t="shared" si="34"/>
        <v>N/A</v>
      </c>
      <c r="AT6" s="78" t="str">
        <f t="shared" si="35"/>
        <v>N/A</v>
      </c>
      <c r="AU6" s="78">
        <f t="shared" si="36"/>
        <v>3</v>
      </c>
      <c r="AV6" s="78" t="b">
        <f t="shared" si="37"/>
        <v>1</v>
      </c>
      <c r="AW6" s="78" t="str">
        <f t="shared" si="38"/>
        <v>Distance</v>
      </c>
      <c r="AX6" s="78" t="str">
        <f t="shared" si="39"/>
        <v>&lt;=</v>
      </c>
      <c r="AY6" s="78">
        <f t="shared" si="40"/>
        <v>132.513671875</v>
      </c>
      <c r="AZ6" s="78">
        <f t="shared" si="41"/>
        <v>1</v>
      </c>
      <c r="BA6" s="78" t="b">
        <f t="shared" si="42"/>
        <v>1</v>
      </c>
      <c r="BB6" s="78" t="str">
        <f t="shared" si="43"/>
        <v>Speed</v>
      </c>
      <c r="BC6" s="78" t="str">
        <f t="shared" si="44"/>
        <v>&lt;=</v>
      </c>
      <c r="BD6" s="78">
        <f t="shared" si="45"/>
        <v>13.021484375</v>
      </c>
      <c r="BE6" s="78">
        <f t="shared" si="46"/>
        <v>0</v>
      </c>
      <c r="BF6" s="78" t="b">
        <f t="shared" si="47"/>
        <v>1</v>
      </c>
      <c r="BG6" s="78" t="str">
        <f t="shared" si="48"/>
        <v>Distance</v>
      </c>
      <c r="BH6" s="78" t="str">
        <f t="shared" si="49"/>
        <v>&lt;=</v>
      </c>
      <c r="BI6" s="78">
        <f t="shared" si="50"/>
        <v>508.4912109375</v>
      </c>
      <c r="BK6" s="15" t="s">
        <v>1551</v>
      </c>
      <c r="BL6" s="15">
        <f t="shared" si="54"/>
        <v>195</v>
      </c>
      <c r="BM6" s="15">
        <f t="shared" ca="1" si="51"/>
        <v>7.421875E-2</v>
      </c>
      <c r="BN6" s="15">
        <f t="shared" ca="1" si="52"/>
        <v>1</v>
      </c>
      <c r="BO6" s="15" t="str">
        <f t="shared" ca="1" si="53"/>
        <v>Distance&gt;289,92919921875 AND Speed&gt;13,021484375 AND Distance&lt;=508,4912109375</v>
      </c>
      <c r="BP6" s="15" t="s">
        <v>1569</v>
      </c>
      <c r="BQ6" s="15" t="s">
        <v>1568</v>
      </c>
      <c r="BR6" s="15" t="s">
        <v>1566</v>
      </c>
    </row>
    <row r="7" spans="1:70">
      <c r="A7" s="15">
        <v>4</v>
      </c>
      <c r="B7" s="15">
        <v>0</v>
      </c>
      <c r="C7" s="15">
        <v>1187550</v>
      </c>
      <c r="D7" s="15">
        <f t="shared" si="0"/>
        <v>289</v>
      </c>
      <c r="E7" s="15">
        <f t="shared" si="1"/>
        <v>3806</v>
      </c>
      <c r="F7" s="15">
        <f t="shared" si="2"/>
        <v>289.92919921875</v>
      </c>
      <c r="G7" s="15">
        <v>7</v>
      </c>
      <c r="H7" s="15">
        <v>8</v>
      </c>
      <c r="I7" s="15">
        <v>1</v>
      </c>
      <c r="J7" s="15">
        <v>2</v>
      </c>
      <c r="K7" s="15">
        <v>515</v>
      </c>
      <c r="L7" s="15">
        <v>87</v>
      </c>
      <c r="M7" s="15">
        <f t="shared" si="3"/>
        <v>2.1240234375E-2</v>
      </c>
      <c r="O7" s="78">
        <f t="shared" si="4"/>
        <v>515</v>
      </c>
      <c r="P7" s="78">
        <f t="shared" si="5"/>
        <v>4.296875E-2</v>
      </c>
      <c r="Q7" s="78">
        <f t="shared" si="6"/>
        <v>257</v>
      </c>
      <c r="R7" s="78" t="b">
        <f t="shared" si="7"/>
        <v>1</v>
      </c>
      <c r="S7" s="78" t="str">
        <f t="shared" si="8"/>
        <v>Dummy Node</v>
      </c>
      <c r="T7" s="78" t="str">
        <f t="shared" si="9"/>
        <v>N/A</v>
      </c>
      <c r="U7" s="78" t="str">
        <f t="shared" si="10"/>
        <v>N/A</v>
      </c>
      <c r="V7" s="78">
        <f t="shared" si="11"/>
        <v>128</v>
      </c>
      <c r="W7" s="78" t="b">
        <f t="shared" si="12"/>
        <v>1</v>
      </c>
      <c r="X7" s="78" t="str">
        <f t="shared" si="13"/>
        <v>Dummy Node</v>
      </c>
      <c r="Y7" s="78" t="str">
        <f t="shared" si="14"/>
        <v>N/A</v>
      </c>
      <c r="Z7" s="78" t="str">
        <f t="shared" si="15"/>
        <v>N/A</v>
      </c>
      <c r="AA7" s="78">
        <f t="shared" si="16"/>
        <v>63</v>
      </c>
      <c r="AB7" s="78" t="b">
        <f t="shared" si="17"/>
        <v>0</v>
      </c>
      <c r="AC7" s="78" t="str">
        <f t="shared" si="18"/>
        <v>Dummy Node</v>
      </c>
      <c r="AD7" s="78" t="str">
        <f t="shared" si="19"/>
        <v>N/A</v>
      </c>
      <c r="AE7" s="78" t="str">
        <f t="shared" si="20"/>
        <v>N/A</v>
      </c>
      <c r="AF7" s="78">
        <f t="shared" si="21"/>
        <v>31</v>
      </c>
      <c r="AG7" s="78" t="b">
        <f t="shared" si="22"/>
        <v>1</v>
      </c>
      <c r="AH7" s="78" t="str">
        <f t="shared" si="23"/>
        <v>Dummy Node</v>
      </c>
      <c r="AI7" s="78" t="str">
        <f t="shared" si="24"/>
        <v>N/A</v>
      </c>
      <c r="AJ7" s="78" t="str">
        <f t="shared" si="25"/>
        <v>N/A</v>
      </c>
      <c r="AK7" s="78">
        <f t="shared" si="26"/>
        <v>15</v>
      </c>
      <c r="AL7" s="78" t="b">
        <f t="shared" si="27"/>
        <v>1</v>
      </c>
      <c r="AM7" s="78" t="str">
        <f t="shared" si="28"/>
        <v>Dummy Node</v>
      </c>
      <c r="AN7" s="78" t="str">
        <f t="shared" si="29"/>
        <v>N/A</v>
      </c>
      <c r="AO7" s="78" t="str">
        <f t="shared" si="30"/>
        <v>N/A</v>
      </c>
      <c r="AP7" s="78">
        <f t="shared" si="31"/>
        <v>5</v>
      </c>
      <c r="AQ7" s="78" t="b">
        <f t="shared" si="32"/>
        <v>1</v>
      </c>
      <c r="AR7" s="78" t="str">
        <f t="shared" si="33"/>
        <v>Dummy Node</v>
      </c>
      <c r="AS7" s="78" t="str">
        <f t="shared" si="34"/>
        <v>N/A</v>
      </c>
      <c r="AT7" s="78" t="str">
        <f t="shared" si="35"/>
        <v>N/A</v>
      </c>
      <c r="AU7" s="78">
        <f t="shared" si="36"/>
        <v>3</v>
      </c>
      <c r="AV7" s="78" t="b">
        <f t="shared" si="37"/>
        <v>1</v>
      </c>
      <c r="AW7" s="78" t="str">
        <f t="shared" si="38"/>
        <v>Distance</v>
      </c>
      <c r="AX7" s="78" t="str">
        <f t="shared" si="39"/>
        <v>&lt;=</v>
      </c>
      <c r="AY7" s="78">
        <f t="shared" si="40"/>
        <v>132.513671875</v>
      </c>
      <c r="AZ7" s="78">
        <f t="shared" si="41"/>
        <v>1</v>
      </c>
      <c r="BA7" s="78" t="b">
        <f t="shared" si="42"/>
        <v>1</v>
      </c>
      <c r="BB7" s="78" t="str">
        <f t="shared" si="43"/>
        <v>Speed</v>
      </c>
      <c r="BC7" s="78" t="str">
        <f t="shared" si="44"/>
        <v>&lt;=</v>
      </c>
      <c r="BD7" s="78">
        <f t="shared" si="45"/>
        <v>13.021484375</v>
      </c>
      <c r="BE7" s="78">
        <f t="shared" si="46"/>
        <v>0</v>
      </c>
      <c r="BF7" s="78" t="b">
        <f t="shared" si="47"/>
        <v>1</v>
      </c>
      <c r="BG7" s="78" t="str">
        <f t="shared" si="48"/>
        <v>Distance</v>
      </c>
      <c r="BH7" s="78" t="str">
        <f t="shared" si="49"/>
        <v>&lt;=</v>
      </c>
      <c r="BI7" s="78">
        <f t="shared" si="50"/>
        <v>508.4912109375</v>
      </c>
      <c r="BK7" s="15" t="s">
        <v>1552</v>
      </c>
      <c r="BL7" s="15">
        <f t="shared" si="54"/>
        <v>259</v>
      </c>
      <c r="BM7" s="15">
        <f t="shared" ca="1" si="51"/>
        <v>0.330810546875</v>
      </c>
      <c r="BN7" s="15">
        <f t="shared" ca="1" si="52"/>
        <v>0</v>
      </c>
      <c r="BO7" s="15" t="str">
        <f t="shared" ca="1" si="53"/>
        <v>Speed&lt;=24,38330078125 AND Distance&lt;=699,85498046875 AND Distance&gt;508,4912109375</v>
      </c>
      <c r="BP7" s="15" t="s">
        <v>1570</v>
      </c>
      <c r="BQ7" s="15" t="s">
        <v>1564</v>
      </c>
      <c r="BR7" s="15" t="s">
        <v>1566</v>
      </c>
    </row>
    <row r="8" spans="1:70">
      <c r="A8" s="15">
        <v>5</v>
      </c>
      <c r="B8" s="15">
        <v>-2</v>
      </c>
      <c r="C8" s="15">
        <v>-8192</v>
      </c>
      <c r="D8" s="15">
        <f t="shared" si="0"/>
        <v>-1</v>
      </c>
      <c r="E8" s="15">
        <f t="shared" si="1"/>
        <v>0</v>
      </c>
      <c r="F8" s="15">
        <f t="shared" si="2"/>
        <v>-1</v>
      </c>
      <c r="G8" s="15">
        <v>15</v>
      </c>
      <c r="H8" s="15">
        <v>16</v>
      </c>
      <c r="I8" s="15">
        <v>3</v>
      </c>
      <c r="J8" s="15">
        <v>3</v>
      </c>
      <c r="K8" s="15">
        <v>516</v>
      </c>
      <c r="L8" s="15">
        <v>176</v>
      </c>
      <c r="M8" s="15">
        <f t="shared" si="3"/>
        <v>4.296875E-2</v>
      </c>
      <c r="O8" s="78">
        <f t="shared" si="4"/>
        <v>516</v>
      </c>
      <c r="P8" s="78">
        <f t="shared" si="5"/>
        <v>4.296875E-2</v>
      </c>
      <c r="Q8" s="78">
        <f t="shared" si="6"/>
        <v>257</v>
      </c>
      <c r="R8" s="78" t="b">
        <f t="shared" si="7"/>
        <v>0</v>
      </c>
      <c r="S8" s="78" t="str">
        <f t="shared" si="8"/>
        <v>Dummy Node</v>
      </c>
      <c r="T8" s="78" t="str">
        <f t="shared" si="9"/>
        <v>N/A</v>
      </c>
      <c r="U8" s="78" t="str">
        <f t="shared" si="10"/>
        <v>N/A</v>
      </c>
      <c r="V8" s="78">
        <f t="shared" si="11"/>
        <v>128</v>
      </c>
      <c r="W8" s="78" t="b">
        <f t="shared" si="12"/>
        <v>1</v>
      </c>
      <c r="X8" s="78" t="str">
        <f t="shared" si="13"/>
        <v>Dummy Node</v>
      </c>
      <c r="Y8" s="78" t="str">
        <f t="shared" si="14"/>
        <v>N/A</v>
      </c>
      <c r="Z8" s="78" t="str">
        <f t="shared" si="15"/>
        <v>N/A</v>
      </c>
      <c r="AA8" s="78">
        <f t="shared" si="16"/>
        <v>63</v>
      </c>
      <c r="AB8" s="78" t="b">
        <f t="shared" si="17"/>
        <v>0</v>
      </c>
      <c r="AC8" s="78" t="str">
        <f t="shared" si="18"/>
        <v>Dummy Node</v>
      </c>
      <c r="AD8" s="78" t="str">
        <f t="shared" si="19"/>
        <v>N/A</v>
      </c>
      <c r="AE8" s="78" t="str">
        <f t="shared" si="20"/>
        <v>N/A</v>
      </c>
      <c r="AF8" s="78">
        <f t="shared" si="21"/>
        <v>31</v>
      </c>
      <c r="AG8" s="78" t="b">
        <f t="shared" si="22"/>
        <v>1</v>
      </c>
      <c r="AH8" s="78" t="str">
        <f t="shared" si="23"/>
        <v>Dummy Node</v>
      </c>
      <c r="AI8" s="78" t="str">
        <f t="shared" si="24"/>
        <v>N/A</v>
      </c>
      <c r="AJ8" s="78" t="str">
        <f t="shared" si="25"/>
        <v>N/A</v>
      </c>
      <c r="AK8" s="78">
        <f t="shared" si="26"/>
        <v>15</v>
      </c>
      <c r="AL8" s="78" t="b">
        <f t="shared" si="27"/>
        <v>1</v>
      </c>
      <c r="AM8" s="78" t="str">
        <f t="shared" si="28"/>
        <v>Dummy Node</v>
      </c>
      <c r="AN8" s="78" t="str">
        <f t="shared" si="29"/>
        <v>N/A</v>
      </c>
      <c r="AO8" s="78" t="str">
        <f t="shared" si="30"/>
        <v>N/A</v>
      </c>
      <c r="AP8" s="78">
        <f t="shared" si="31"/>
        <v>5</v>
      </c>
      <c r="AQ8" s="78" t="b">
        <f t="shared" si="32"/>
        <v>1</v>
      </c>
      <c r="AR8" s="78" t="str">
        <f t="shared" si="33"/>
        <v>Dummy Node</v>
      </c>
      <c r="AS8" s="78" t="str">
        <f t="shared" si="34"/>
        <v>N/A</v>
      </c>
      <c r="AT8" s="78" t="str">
        <f t="shared" si="35"/>
        <v>N/A</v>
      </c>
      <c r="AU8" s="78">
        <f t="shared" si="36"/>
        <v>3</v>
      </c>
      <c r="AV8" s="78" t="b">
        <f t="shared" si="37"/>
        <v>1</v>
      </c>
      <c r="AW8" s="78" t="str">
        <f t="shared" si="38"/>
        <v>Distance</v>
      </c>
      <c r="AX8" s="78" t="str">
        <f t="shared" si="39"/>
        <v>&lt;=</v>
      </c>
      <c r="AY8" s="78">
        <f t="shared" si="40"/>
        <v>132.513671875</v>
      </c>
      <c r="AZ8" s="78">
        <f t="shared" si="41"/>
        <v>1</v>
      </c>
      <c r="BA8" s="78" t="b">
        <f t="shared" si="42"/>
        <v>1</v>
      </c>
      <c r="BB8" s="78" t="str">
        <f t="shared" si="43"/>
        <v>Speed</v>
      </c>
      <c r="BC8" s="78" t="str">
        <f t="shared" si="44"/>
        <v>&lt;=</v>
      </c>
      <c r="BD8" s="78">
        <f t="shared" si="45"/>
        <v>13.021484375</v>
      </c>
      <c r="BE8" s="78">
        <f t="shared" si="46"/>
        <v>0</v>
      </c>
      <c r="BF8" s="78" t="b">
        <f t="shared" si="47"/>
        <v>1</v>
      </c>
      <c r="BG8" s="78" t="str">
        <f t="shared" si="48"/>
        <v>Distance</v>
      </c>
      <c r="BH8" s="78" t="str">
        <f t="shared" si="49"/>
        <v>&lt;=</v>
      </c>
      <c r="BI8" s="78">
        <f t="shared" si="50"/>
        <v>508.4912109375</v>
      </c>
      <c r="BK8" s="15" t="s">
        <v>1553</v>
      </c>
      <c r="BL8" s="15">
        <f t="shared" si="54"/>
        <v>323</v>
      </c>
      <c r="BM8" s="15">
        <f t="shared" ca="1" si="51"/>
        <v>0.12744140625</v>
      </c>
      <c r="BN8" s="15">
        <f t="shared" ca="1" si="52"/>
        <v>1</v>
      </c>
      <c r="BO8" s="15" t="str">
        <f t="shared" ca="1" si="53"/>
        <v>Speed&gt;24,38330078125 AND Distance&lt;=699,85498046875 AND Distance&gt;508,4912109375</v>
      </c>
      <c r="BP8" s="15" t="s">
        <v>1570</v>
      </c>
      <c r="BQ8" s="15" t="s">
        <v>1571</v>
      </c>
      <c r="BR8" s="15" t="s">
        <v>1566</v>
      </c>
    </row>
    <row r="9" spans="1:70">
      <c r="A9" s="15">
        <v>6</v>
      </c>
      <c r="B9" s="15">
        <v>-2</v>
      </c>
      <c r="C9" s="15">
        <v>-8192</v>
      </c>
      <c r="D9" s="15">
        <f t="shared" si="0"/>
        <v>-1</v>
      </c>
      <c r="E9" s="15">
        <f t="shared" si="1"/>
        <v>0</v>
      </c>
      <c r="F9" s="15">
        <f t="shared" si="2"/>
        <v>-1</v>
      </c>
      <c r="G9" s="15">
        <v>17</v>
      </c>
      <c r="H9" s="15">
        <v>18</v>
      </c>
      <c r="I9" s="15">
        <v>3</v>
      </c>
      <c r="J9" s="15">
        <v>3</v>
      </c>
      <c r="K9" s="15">
        <v>517</v>
      </c>
      <c r="L9" s="15">
        <v>1335</v>
      </c>
      <c r="M9" s="15">
        <f t="shared" si="3"/>
        <v>0.325927734375</v>
      </c>
      <c r="O9" s="78">
        <f t="shared" si="4"/>
        <v>517</v>
      </c>
      <c r="P9" s="78">
        <f t="shared" si="5"/>
        <v>4.296875E-2</v>
      </c>
      <c r="Q9" s="78">
        <f t="shared" si="6"/>
        <v>258</v>
      </c>
      <c r="R9" s="78" t="b">
        <f t="shared" si="7"/>
        <v>1</v>
      </c>
      <c r="S9" s="78" t="str">
        <f t="shared" si="8"/>
        <v>Dummy Node</v>
      </c>
      <c r="T9" s="78" t="str">
        <f t="shared" si="9"/>
        <v>N/A</v>
      </c>
      <c r="U9" s="78" t="str">
        <f t="shared" si="10"/>
        <v>N/A</v>
      </c>
      <c r="V9" s="78">
        <f t="shared" si="11"/>
        <v>128</v>
      </c>
      <c r="W9" s="78" t="b">
        <f t="shared" si="12"/>
        <v>0</v>
      </c>
      <c r="X9" s="78" t="str">
        <f t="shared" si="13"/>
        <v>Dummy Node</v>
      </c>
      <c r="Y9" s="78" t="str">
        <f t="shared" si="14"/>
        <v>N/A</v>
      </c>
      <c r="Z9" s="78" t="str">
        <f t="shared" si="15"/>
        <v>N/A</v>
      </c>
      <c r="AA9" s="78">
        <f t="shared" si="16"/>
        <v>63</v>
      </c>
      <c r="AB9" s="78" t="b">
        <f t="shared" si="17"/>
        <v>0</v>
      </c>
      <c r="AC9" s="78" t="str">
        <f t="shared" si="18"/>
        <v>Dummy Node</v>
      </c>
      <c r="AD9" s="78" t="str">
        <f t="shared" si="19"/>
        <v>N/A</v>
      </c>
      <c r="AE9" s="78" t="str">
        <f t="shared" si="20"/>
        <v>N/A</v>
      </c>
      <c r="AF9" s="78">
        <f t="shared" si="21"/>
        <v>31</v>
      </c>
      <c r="AG9" s="78" t="b">
        <f t="shared" si="22"/>
        <v>1</v>
      </c>
      <c r="AH9" s="78" t="str">
        <f t="shared" si="23"/>
        <v>Dummy Node</v>
      </c>
      <c r="AI9" s="78" t="str">
        <f t="shared" si="24"/>
        <v>N/A</v>
      </c>
      <c r="AJ9" s="78" t="str">
        <f t="shared" si="25"/>
        <v>N/A</v>
      </c>
      <c r="AK9" s="78">
        <f t="shared" si="26"/>
        <v>15</v>
      </c>
      <c r="AL9" s="78" t="b">
        <f t="shared" si="27"/>
        <v>1</v>
      </c>
      <c r="AM9" s="78" t="str">
        <f t="shared" si="28"/>
        <v>Dummy Node</v>
      </c>
      <c r="AN9" s="78" t="str">
        <f t="shared" si="29"/>
        <v>N/A</v>
      </c>
      <c r="AO9" s="78" t="str">
        <f t="shared" si="30"/>
        <v>N/A</v>
      </c>
      <c r="AP9" s="78">
        <f t="shared" si="31"/>
        <v>5</v>
      </c>
      <c r="AQ9" s="78" t="b">
        <f t="shared" si="32"/>
        <v>1</v>
      </c>
      <c r="AR9" s="78" t="str">
        <f t="shared" si="33"/>
        <v>Dummy Node</v>
      </c>
      <c r="AS9" s="78" t="str">
        <f t="shared" si="34"/>
        <v>N/A</v>
      </c>
      <c r="AT9" s="78" t="str">
        <f t="shared" si="35"/>
        <v>N/A</v>
      </c>
      <c r="AU9" s="78">
        <f t="shared" si="36"/>
        <v>3</v>
      </c>
      <c r="AV9" s="78" t="b">
        <f t="shared" si="37"/>
        <v>1</v>
      </c>
      <c r="AW9" s="78" t="str">
        <f t="shared" si="38"/>
        <v>Distance</v>
      </c>
      <c r="AX9" s="78" t="str">
        <f t="shared" si="39"/>
        <v>&lt;=</v>
      </c>
      <c r="AY9" s="78">
        <f t="shared" si="40"/>
        <v>132.513671875</v>
      </c>
      <c r="AZ9" s="78">
        <f t="shared" si="41"/>
        <v>1</v>
      </c>
      <c r="BA9" s="78" t="b">
        <f t="shared" si="42"/>
        <v>1</v>
      </c>
      <c r="BB9" s="78" t="str">
        <f t="shared" si="43"/>
        <v>Speed</v>
      </c>
      <c r="BC9" s="78" t="str">
        <f t="shared" si="44"/>
        <v>&lt;=</v>
      </c>
      <c r="BD9" s="78">
        <f t="shared" si="45"/>
        <v>13.021484375</v>
      </c>
      <c r="BE9" s="78">
        <f t="shared" si="46"/>
        <v>0</v>
      </c>
      <c r="BF9" s="78" t="b">
        <f t="shared" si="47"/>
        <v>1</v>
      </c>
      <c r="BG9" s="78" t="str">
        <f t="shared" si="48"/>
        <v>Distance</v>
      </c>
      <c r="BH9" s="78" t="str">
        <f t="shared" si="49"/>
        <v>&lt;=</v>
      </c>
      <c r="BI9" s="78">
        <f t="shared" si="50"/>
        <v>508.4912109375</v>
      </c>
      <c r="BK9" s="15" t="s">
        <v>1554</v>
      </c>
      <c r="BL9" s="15">
        <f t="shared" si="54"/>
        <v>387</v>
      </c>
      <c r="BM9" s="15">
        <f t="shared" ca="1" si="51"/>
        <v>0.326904296875</v>
      </c>
      <c r="BN9" s="15">
        <f t="shared" ca="1" si="52"/>
        <v>0</v>
      </c>
      <c r="BO9" s="15" t="str">
        <f t="shared" ca="1" si="53"/>
        <v>Distance&lt;=701,8369140625 AND Distance&gt;699,85498046875 AND Distance&gt;508,4912109375</v>
      </c>
      <c r="BP9" s="15" t="s">
        <v>1572</v>
      </c>
      <c r="BQ9" s="15" t="s">
        <v>1566</v>
      </c>
      <c r="BR9" s="15" t="s">
        <v>1566</v>
      </c>
    </row>
    <row r="10" spans="1:70">
      <c r="A10" s="15">
        <v>7</v>
      </c>
      <c r="B10" s="15">
        <v>-2</v>
      </c>
      <c r="C10" s="15">
        <v>-8192</v>
      </c>
      <c r="D10" s="15">
        <f t="shared" si="0"/>
        <v>-1</v>
      </c>
      <c r="E10" s="15">
        <f t="shared" si="1"/>
        <v>0</v>
      </c>
      <c r="F10" s="15">
        <f t="shared" si="2"/>
        <v>-1</v>
      </c>
      <c r="G10" s="15">
        <v>19</v>
      </c>
      <c r="H10" s="15">
        <v>20</v>
      </c>
      <c r="I10" s="15">
        <v>4</v>
      </c>
      <c r="J10" s="15">
        <v>3</v>
      </c>
      <c r="K10" s="15">
        <v>518</v>
      </c>
      <c r="L10" s="15">
        <v>21</v>
      </c>
      <c r="M10" s="15">
        <f t="shared" si="3"/>
        <v>5.126953125E-3</v>
      </c>
      <c r="O10" s="78">
        <f t="shared" si="4"/>
        <v>518</v>
      </c>
      <c r="P10" s="78">
        <f t="shared" si="5"/>
        <v>4.296875E-2</v>
      </c>
      <c r="Q10" s="78">
        <f t="shared" si="6"/>
        <v>258</v>
      </c>
      <c r="R10" s="78" t="b">
        <f t="shared" si="7"/>
        <v>0</v>
      </c>
      <c r="S10" s="78" t="str">
        <f t="shared" si="8"/>
        <v>Dummy Node</v>
      </c>
      <c r="T10" s="78" t="str">
        <f t="shared" si="9"/>
        <v>N/A</v>
      </c>
      <c r="U10" s="78" t="str">
        <f t="shared" si="10"/>
        <v>N/A</v>
      </c>
      <c r="V10" s="78">
        <f t="shared" si="11"/>
        <v>128</v>
      </c>
      <c r="W10" s="78" t="b">
        <f t="shared" si="12"/>
        <v>0</v>
      </c>
      <c r="X10" s="78" t="str">
        <f t="shared" si="13"/>
        <v>Dummy Node</v>
      </c>
      <c r="Y10" s="78" t="str">
        <f t="shared" si="14"/>
        <v>N/A</v>
      </c>
      <c r="Z10" s="78" t="str">
        <f t="shared" si="15"/>
        <v>N/A</v>
      </c>
      <c r="AA10" s="78">
        <f t="shared" si="16"/>
        <v>63</v>
      </c>
      <c r="AB10" s="78" t="b">
        <f t="shared" si="17"/>
        <v>0</v>
      </c>
      <c r="AC10" s="78" t="str">
        <f t="shared" si="18"/>
        <v>Dummy Node</v>
      </c>
      <c r="AD10" s="78" t="str">
        <f t="shared" si="19"/>
        <v>N/A</v>
      </c>
      <c r="AE10" s="78" t="str">
        <f t="shared" si="20"/>
        <v>N/A</v>
      </c>
      <c r="AF10" s="78">
        <f t="shared" si="21"/>
        <v>31</v>
      </c>
      <c r="AG10" s="78" t="b">
        <f t="shared" si="22"/>
        <v>1</v>
      </c>
      <c r="AH10" s="78" t="str">
        <f t="shared" si="23"/>
        <v>Dummy Node</v>
      </c>
      <c r="AI10" s="78" t="str">
        <f t="shared" si="24"/>
        <v>N/A</v>
      </c>
      <c r="AJ10" s="78" t="str">
        <f t="shared" si="25"/>
        <v>N/A</v>
      </c>
      <c r="AK10" s="78">
        <f t="shared" si="26"/>
        <v>15</v>
      </c>
      <c r="AL10" s="78" t="b">
        <f t="shared" si="27"/>
        <v>1</v>
      </c>
      <c r="AM10" s="78" t="str">
        <f t="shared" si="28"/>
        <v>Dummy Node</v>
      </c>
      <c r="AN10" s="78" t="str">
        <f t="shared" si="29"/>
        <v>N/A</v>
      </c>
      <c r="AO10" s="78" t="str">
        <f t="shared" si="30"/>
        <v>N/A</v>
      </c>
      <c r="AP10" s="78">
        <f t="shared" si="31"/>
        <v>5</v>
      </c>
      <c r="AQ10" s="78" t="b">
        <f t="shared" si="32"/>
        <v>1</v>
      </c>
      <c r="AR10" s="78" t="str">
        <f t="shared" si="33"/>
        <v>Dummy Node</v>
      </c>
      <c r="AS10" s="78" t="str">
        <f t="shared" si="34"/>
        <v>N/A</v>
      </c>
      <c r="AT10" s="78" t="str">
        <f t="shared" si="35"/>
        <v>N/A</v>
      </c>
      <c r="AU10" s="78">
        <f t="shared" si="36"/>
        <v>3</v>
      </c>
      <c r="AV10" s="78" t="b">
        <f t="shared" si="37"/>
        <v>1</v>
      </c>
      <c r="AW10" s="78" t="str">
        <f t="shared" si="38"/>
        <v>Distance</v>
      </c>
      <c r="AX10" s="78" t="str">
        <f t="shared" si="39"/>
        <v>&lt;=</v>
      </c>
      <c r="AY10" s="78">
        <f t="shared" si="40"/>
        <v>132.513671875</v>
      </c>
      <c r="AZ10" s="78">
        <f t="shared" si="41"/>
        <v>1</v>
      </c>
      <c r="BA10" s="78" t="b">
        <f t="shared" si="42"/>
        <v>1</v>
      </c>
      <c r="BB10" s="78" t="str">
        <f t="shared" si="43"/>
        <v>Speed</v>
      </c>
      <c r="BC10" s="78" t="str">
        <f t="shared" si="44"/>
        <v>&lt;=</v>
      </c>
      <c r="BD10" s="78">
        <f t="shared" si="45"/>
        <v>13.021484375</v>
      </c>
      <c r="BE10" s="78">
        <f t="shared" si="46"/>
        <v>0</v>
      </c>
      <c r="BF10" s="78" t="b">
        <f t="shared" si="47"/>
        <v>1</v>
      </c>
      <c r="BG10" s="78" t="str">
        <f t="shared" si="48"/>
        <v>Distance</v>
      </c>
      <c r="BH10" s="78" t="str">
        <f t="shared" si="49"/>
        <v>&lt;=</v>
      </c>
      <c r="BI10" s="78">
        <f t="shared" si="50"/>
        <v>508.4912109375</v>
      </c>
      <c r="BK10" s="15" t="s">
        <v>1555</v>
      </c>
      <c r="BL10" s="15">
        <f t="shared" si="54"/>
        <v>451</v>
      </c>
      <c r="BM10" s="15">
        <f t="shared" ca="1" si="51"/>
        <v>0.333251953125</v>
      </c>
      <c r="BN10" s="15">
        <f t="shared" ca="1" si="52"/>
        <v>0</v>
      </c>
      <c r="BO10" s="15" t="str">
        <f t="shared" ca="1" si="53"/>
        <v>Distance&gt;701,8369140625 AND Distance&gt;699,85498046875 AND Distance&gt;508,4912109375</v>
      </c>
      <c r="BP10" s="15" t="s">
        <v>1573</v>
      </c>
      <c r="BQ10" s="15" t="s">
        <v>1566</v>
      </c>
      <c r="BR10" s="15" t="s">
        <v>1566</v>
      </c>
    </row>
    <row r="11" spans="1:70">
      <c r="A11" s="15">
        <v>8</v>
      </c>
      <c r="B11" s="15">
        <v>-2</v>
      </c>
      <c r="C11" s="15">
        <v>-8192</v>
      </c>
      <c r="D11" s="15">
        <f t="shared" si="0"/>
        <v>-1</v>
      </c>
      <c r="E11" s="15">
        <f t="shared" si="1"/>
        <v>0</v>
      </c>
      <c r="F11" s="15">
        <f t="shared" si="2"/>
        <v>-1</v>
      </c>
      <c r="G11" s="15">
        <v>21</v>
      </c>
      <c r="H11" s="15">
        <v>22</v>
      </c>
      <c r="I11" s="15">
        <v>4</v>
      </c>
      <c r="J11" s="15">
        <v>3</v>
      </c>
      <c r="K11" s="15">
        <v>519</v>
      </c>
      <c r="L11" s="15">
        <v>304</v>
      </c>
      <c r="M11" s="15">
        <f t="shared" si="3"/>
        <v>7.421875E-2</v>
      </c>
      <c r="O11" s="78">
        <f t="shared" si="4"/>
        <v>519</v>
      </c>
      <c r="P11" s="78">
        <f t="shared" si="5"/>
        <v>4.296875E-2</v>
      </c>
      <c r="Q11" s="78">
        <f t="shared" si="6"/>
        <v>259</v>
      </c>
      <c r="R11" s="78" t="b">
        <f t="shared" si="7"/>
        <v>1</v>
      </c>
      <c r="S11" s="78" t="str">
        <f t="shared" si="8"/>
        <v>Dummy Node</v>
      </c>
      <c r="T11" s="78" t="str">
        <f t="shared" si="9"/>
        <v>N/A</v>
      </c>
      <c r="U11" s="78" t="str">
        <f t="shared" si="10"/>
        <v>N/A</v>
      </c>
      <c r="V11" s="78">
        <f t="shared" si="11"/>
        <v>129</v>
      </c>
      <c r="W11" s="78" t="b">
        <f t="shared" si="12"/>
        <v>1</v>
      </c>
      <c r="X11" s="78" t="str">
        <f t="shared" si="13"/>
        <v>Dummy Node</v>
      </c>
      <c r="Y11" s="78" t="str">
        <f t="shared" si="14"/>
        <v>N/A</v>
      </c>
      <c r="Z11" s="78" t="str">
        <f t="shared" si="15"/>
        <v>N/A</v>
      </c>
      <c r="AA11" s="78">
        <f t="shared" si="16"/>
        <v>64</v>
      </c>
      <c r="AB11" s="78" t="b">
        <f t="shared" si="17"/>
        <v>1</v>
      </c>
      <c r="AC11" s="78" t="str">
        <f t="shared" si="18"/>
        <v>Dummy Node</v>
      </c>
      <c r="AD11" s="78" t="str">
        <f t="shared" si="19"/>
        <v>N/A</v>
      </c>
      <c r="AE11" s="78" t="str">
        <f t="shared" si="20"/>
        <v>N/A</v>
      </c>
      <c r="AF11" s="78">
        <f t="shared" si="21"/>
        <v>31</v>
      </c>
      <c r="AG11" s="78" t="b">
        <f t="shared" si="22"/>
        <v>0</v>
      </c>
      <c r="AH11" s="78" t="str">
        <f t="shared" si="23"/>
        <v>Dummy Node</v>
      </c>
      <c r="AI11" s="78" t="str">
        <f t="shared" si="24"/>
        <v>N/A</v>
      </c>
      <c r="AJ11" s="78" t="str">
        <f t="shared" si="25"/>
        <v>N/A</v>
      </c>
      <c r="AK11" s="78">
        <f t="shared" si="26"/>
        <v>15</v>
      </c>
      <c r="AL11" s="78" t="b">
        <f t="shared" si="27"/>
        <v>1</v>
      </c>
      <c r="AM11" s="78" t="str">
        <f t="shared" si="28"/>
        <v>Dummy Node</v>
      </c>
      <c r="AN11" s="78" t="str">
        <f t="shared" si="29"/>
        <v>N/A</v>
      </c>
      <c r="AO11" s="78" t="str">
        <f t="shared" si="30"/>
        <v>N/A</v>
      </c>
      <c r="AP11" s="78">
        <f t="shared" si="31"/>
        <v>5</v>
      </c>
      <c r="AQ11" s="78" t="b">
        <f t="shared" si="32"/>
        <v>1</v>
      </c>
      <c r="AR11" s="78" t="str">
        <f t="shared" si="33"/>
        <v>Dummy Node</v>
      </c>
      <c r="AS11" s="78" t="str">
        <f t="shared" si="34"/>
        <v>N/A</v>
      </c>
      <c r="AT11" s="78" t="str">
        <f t="shared" si="35"/>
        <v>N/A</v>
      </c>
      <c r="AU11" s="78">
        <f t="shared" si="36"/>
        <v>3</v>
      </c>
      <c r="AV11" s="78" t="b">
        <f t="shared" si="37"/>
        <v>1</v>
      </c>
      <c r="AW11" s="78" t="str">
        <f t="shared" si="38"/>
        <v>Distance</v>
      </c>
      <c r="AX11" s="78" t="str">
        <f t="shared" si="39"/>
        <v>&lt;=</v>
      </c>
      <c r="AY11" s="78">
        <f t="shared" si="40"/>
        <v>132.513671875</v>
      </c>
      <c r="AZ11" s="78">
        <f t="shared" si="41"/>
        <v>1</v>
      </c>
      <c r="BA11" s="78" t="b">
        <f t="shared" si="42"/>
        <v>1</v>
      </c>
      <c r="BB11" s="78" t="str">
        <f t="shared" si="43"/>
        <v>Speed</v>
      </c>
      <c r="BC11" s="78" t="str">
        <f t="shared" si="44"/>
        <v>&lt;=</v>
      </c>
      <c r="BD11" s="78">
        <f t="shared" si="45"/>
        <v>13.021484375</v>
      </c>
      <c r="BE11" s="78">
        <f t="shared" si="46"/>
        <v>0</v>
      </c>
      <c r="BF11" s="78" t="b">
        <f t="shared" si="47"/>
        <v>1</v>
      </c>
      <c r="BG11" s="78" t="str">
        <f t="shared" si="48"/>
        <v>Distance</v>
      </c>
      <c r="BH11" s="78" t="str">
        <f t="shared" si="49"/>
        <v>&lt;=</v>
      </c>
      <c r="BI11" s="78">
        <f t="shared" si="50"/>
        <v>508.4912109375</v>
      </c>
    </row>
    <row r="12" spans="1:70">
      <c r="A12" s="15">
        <v>9</v>
      </c>
      <c r="B12" s="15">
        <v>1</v>
      </c>
      <c r="C12" s="15">
        <v>99874</v>
      </c>
      <c r="D12" s="15">
        <f t="shared" si="0"/>
        <v>24</v>
      </c>
      <c r="E12" s="15">
        <f t="shared" si="1"/>
        <v>1570</v>
      </c>
      <c r="F12" s="15">
        <f t="shared" si="2"/>
        <v>24.38330078125</v>
      </c>
      <c r="G12" s="15">
        <v>11</v>
      </c>
      <c r="H12" s="15">
        <v>12</v>
      </c>
      <c r="I12" s="15">
        <v>2</v>
      </c>
      <c r="J12" s="15">
        <v>2</v>
      </c>
      <c r="K12" s="15">
        <v>520</v>
      </c>
      <c r="L12" s="15">
        <v>1132</v>
      </c>
      <c r="M12" s="15">
        <f t="shared" si="3"/>
        <v>0.2763671875</v>
      </c>
      <c r="O12" s="78">
        <f t="shared" si="4"/>
        <v>520</v>
      </c>
      <c r="P12" s="78">
        <f t="shared" si="5"/>
        <v>4.296875E-2</v>
      </c>
      <c r="Q12" s="78">
        <f t="shared" si="6"/>
        <v>259</v>
      </c>
      <c r="R12" s="78" t="b">
        <f t="shared" si="7"/>
        <v>0</v>
      </c>
      <c r="S12" s="78" t="str">
        <f t="shared" si="8"/>
        <v>Dummy Node</v>
      </c>
      <c r="T12" s="78" t="str">
        <f t="shared" si="9"/>
        <v>N/A</v>
      </c>
      <c r="U12" s="78" t="str">
        <f t="shared" si="10"/>
        <v>N/A</v>
      </c>
      <c r="V12" s="78">
        <f t="shared" si="11"/>
        <v>129</v>
      </c>
      <c r="W12" s="78" t="b">
        <f t="shared" si="12"/>
        <v>1</v>
      </c>
      <c r="X12" s="78" t="str">
        <f t="shared" si="13"/>
        <v>Dummy Node</v>
      </c>
      <c r="Y12" s="78" t="str">
        <f t="shared" si="14"/>
        <v>N/A</v>
      </c>
      <c r="Z12" s="78" t="str">
        <f t="shared" si="15"/>
        <v>N/A</v>
      </c>
      <c r="AA12" s="78">
        <f t="shared" si="16"/>
        <v>64</v>
      </c>
      <c r="AB12" s="78" t="b">
        <f t="shared" si="17"/>
        <v>1</v>
      </c>
      <c r="AC12" s="78" t="str">
        <f t="shared" si="18"/>
        <v>Dummy Node</v>
      </c>
      <c r="AD12" s="78" t="str">
        <f t="shared" si="19"/>
        <v>N/A</v>
      </c>
      <c r="AE12" s="78" t="str">
        <f t="shared" si="20"/>
        <v>N/A</v>
      </c>
      <c r="AF12" s="78">
        <f t="shared" si="21"/>
        <v>31</v>
      </c>
      <c r="AG12" s="78" t="b">
        <f t="shared" si="22"/>
        <v>0</v>
      </c>
      <c r="AH12" s="78" t="str">
        <f t="shared" si="23"/>
        <v>Dummy Node</v>
      </c>
      <c r="AI12" s="78" t="str">
        <f t="shared" si="24"/>
        <v>N/A</v>
      </c>
      <c r="AJ12" s="78" t="str">
        <f t="shared" si="25"/>
        <v>N/A</v>
      </c>
      <c r="AK12" s="78">
        <f t="shared" si="26"/>
        <v>15</v>
      </c>
      <c r="AL12" s="78" t="b">
        <f t="shared" si="27"/>
        <v>1</v>
      </c>
      <c r="AM12" s="78" t="str">
        <f t="shared" si="28"/>
        <v>Dummy Node</v>
      </c>
      <c r="AN12" s="78" t="str">
        <f t="shared" si="29"/>
        <v>N/A</v>
      </c>
      <c r="AO12" s="78" t="str">
        <f t="shared" si="30"/>
        <v>N/A</v>
      </c>
      <c r="AP12" s="78">
        <f t="shared" si="31"/>
        <v>5</v>
      </c>
      <c r="AQ12" s="78" t="b">
        <f t="shared" si="32"/>
        <v>1</v>
      </c>
      <c r="AR12" s="78" t="str">
        <f t="shared" si="33"/>
        <v>Dummy Node</v>
      </c>
      <c r="AS12" s="78" t="str">
        <f t="shared" si="34"/>
        <v>N/A</v>
      </c>
      <c r="AT12" s="78" t="str">
        <f t="shared" si="35"/>
        <v>N/A</v>
      </c>
      <c r="AU12" s="78">
        <f t="shared" si="36"/>
        <v>3</v>
      </c>
      <c r="AV12" s="78" t="b">
        <f t="shared" si="37"/>
        <v>1</v>
      </c>
      <c r="AW12" s="78" t="str">
        <f t="shared" si="38"/>
        <v>Distance</v>
      </c>
      <c r="AX12" s="78" t="str">
        <f t="shared" si="39"/>
        <v>&lt;=</v>
      </c>
      <c r="AY12" s="78">
        <f t="shared" si="40"/>
        <v>132.513671875</v>
      </c>
      <c r="AZ12" s="78">
        <f t="shared" si="41"/>
        <v>1</v>
      </c>
      <c r="BA12" s="78" t="b">
        <f t="shared" si="42"/>
        <v>1</v>
      </c>
      <c r="BB12" s="78" t="str">
        <f t="shared" si="43"/>
        <v>Speed</v>
      </c>
      <c r="BC12" s="78" t="str">
        <f t="shared" si="44"/>
        <v>&lt;=</v>
      </c>
      <c r="BD12" s="78">
        <f t="shared" si="45"/>
        <v>13.021484375</v>
      </c>
      <c r="BE12" s="78">
        <f t="shared" si="46"/>
        <v>0</v>
      </c>
      <c r="BF12" s="78" t="b">
        <f t="shared" si="47"/>
        <v>1</v>
      </c>
      <c r="BG12" s="78" t="str">
        <f t="shared" si="48"/>
        <v>Distance</v>
      </c>
      <c r="BH12" s="78" t="str">
        <f t="shared" si="49"/>
        <v>&lt;=</v>
      </c>
      <c r="BI12" s="78">
        <f t="shared" si="50"/>
        <v>508.4912109375</v>
      </c>
    </row>
    <row r="13" spans="1:70">
      <c r="A13" s="15">
        <v>10</v>
      </c>
      <c r="B13" s="15">
        <v>0</v>
      </c>
      <c r="C13" s="15">
        <v>2874724</v>
      </c>
      <c r="D13" s="15">
        <f t="shared" si="0"/>
        <v>701</v>
      </c>
      <c r="E13" s="15">
        <f t="shared" si="1"/>
        <v>3428</v>
      </c>
      <c r="F13" s="15">
        <f t="shared" si="2"/>
        <v>701.8369140625</v>
      </c>
      <c r="G13" s="15">
        <v>13</v>
      </c>
      <c r="H13" s="15">
        <v>14</v>
      </c>
      <c r="I13" s="15">
        <v>2</v>
      </c>
      <c r="J13" s="15">
        <v>2</v>
      </c>
      <c r="K13" s="15">
        <v>521</v>
      </c>
      <c r="L13" s="15">
        <v>1365</v>
      </c>
      <c r="M13" s="15">
        <f t="shared" si="3"/>
        <v>0.333251953125</v>
      </c>
      <c r="O13" s="78">
        <f t="shared" si="4"/>
        <v>521</v>
      </c>
      <c r="P13" s="78">
        <f t="shared" si="5"/>
        <v>4.296875E-2</v>
      </c>
      <c r="Q13" s="78">
        <f t="shared" si="6"/>
        <v>260</v>
      </c>
      <c r="R13" s="78" t="b">
        <f t="shared" si="7"/>
        <v>1</v>
      </c>
      <c r="S13" s="78" t="str">
        <f t="shared" si="8"/>
        <v>Dummy Node</v>
      </c>
      <c r="T13" s="78" t="str">
        <f t="shared" si="9"/>
        <v>N/A</v>
      </c>
      <c r="U13" s="78" t="str">
        <f t="shared" si="10"/>
        <v>N/A</v>
      </c>
      <c r="V13" s="78">
        <f t="shared" si="11"/>
        <v>129</v>
      </c>
      <c r="W13" s="78" t="b">
        <f t="shared" si="12"/>
        <v>0</v>
      </c>
      <c r="X13" s="78" t="str">
        <f t="shared" si="13"/>
        <v>Dummy Node</v>
      </c>
      <c r="Y13" s="78" t="str">
        <f t="shared" si="14"/>
        <v>N/A</v>
      </c>
      <c r="Z13" s="78" t="str">
        <f t="shared" si="15"/>
        <v>N/A</v>
      </c>
      <c r="AA13" s="78">
        <f t="shared" si="16"/>
        <v>64</v>
      </c>
      <c r="AB13" s="78" t="b">
        <f t="shared" si="17"/>
        <v>1</v>
      </c>
      <c r="AC13" s="78" t="str">
        <f t="shared" si="18"/>
        <v>Dummy Node</v>
      </c>
      <c r="AD13" s="78" t="str">
        <f t="shared" si="19"/>
        <v>N/A</v>
      </c>
      <c r="AE13" s="78" t="str">
        <f t="shared" si="20"/>
        <v>N/A</v>
      </c>
      <c r="AF13" s="78">
        <f t="shared" si="21"/>
        <v>31</v>
      </c>
      <c r="AG13" s="78" t="b">
        <f t="shared" si="22"/>
        <v>0</v>
      </c>
      <c r="AH13" s="78" t="str">
        <f t="shared" si="23"/>
        <v>Dummy Node</v>
      </c>
      <c r="AI13" s="78" t="str">
        <f t="shared" si="24"/>
        <v>N/A</v>
      </c>
      <c r="AJ13" s="78" t="str">
        <f t="shared" si="25"/>
        <v>N/A</v>
      </c>
      <c r="AK13" s="78">
        <f t="shared" si="26"/>
        <v>15</v>
      </c>
      <c r="AL13" s="78" t="b">
        <f t="shared" si="27"/>
        <v>1</v>
      </c>
      <c r="AM13" s="78" t="str">
        <f t="shared" si="28"/>
        <v>Dummy Node</v>
      </c>
      <c r="AN13" s="78" t="str">
        <f t="shared" si="29"/>
        <v>N/A</v>
      </c>
      <c r="AO13" s="78" t="str">
        <f t="shared" si="30"/>
        <v>N/A</v>
      </c>
      <c r="AP13" s="78">
        <f t="shared" si="31"/>
        <v>5</v>
      </c>
      <c r="AQ13" s="78" t="b">
        <f t="shared" si="32"/>
        <v>1</v>
      </c>
      <c r="AR13" s="78" t="str">
        <f t="shared" si="33"/>
        <v>Dummy Node</v>
      </c>
      <c r="AS13" s="78" t="str">
        <f t="shared" si="34"/>
        <v>N/A</v>
      </c>
      <c r="AT13" s="78" t="str">
        <f t="shared" si="35"/>
        <v>N/A</v>
      </c>
      <c r="AU13" s="78">
        <f t="shared" si="36"/>
        <v>3</v>
      </c>
      <c r="AV13" s="78" t="b">
        <f t="shared" si="37"/>
        <v>1</v>
      </c>
      <c r="AW13" s="78" t="str">
        <f t="shared" si="38"/>
        <v>Distance</v>
      </c>
      <c r="AX13" s="78" t="str">
        <f t="shared" si="39"/>
        <v>&lt;=</v>
      </c>
      <c r="AY13" s="78">
        <f t="shared" si="40"/>
        <v>132.513671875</v>
      </c>
      <c r="AZ13" s="78">
        <f t="shared" si="41"/>
        <v>1</v>
      </c>
      <c r="BA13" s="78" t="b">
        <f t="shared" si="42"/>
        <v>1</v>
      </c>
      <c r="BB13" s="78" t="str">
        <f t="shared" si="43"/>
        <v>Speed</v>
      </c>
      <c r="BC13" s="78" t="str">
        <f t="shared" si="44"/>
        <v>&lt;=</v>
      </c>
      <c r="BD13" s="78">
        <f t="shared" si="45"/>
        <v>13.021484375</v>
      </c>
      <c r="BE13" s="78">
        <f t="shared" si="46"/>
        <v>0</v>
      </c>
      <c r="BF13" s="78" t="b">
        <f t="shared" si="47"/>
        <v>1</v>
      </c>
      <c r="BG13" s="78" t="str">
        <f t="shared" si="48"/>
        <v>Distance</v>
      </c>
      <c r="BH13" s="78" t="str">
        <f t="shared" si="49"/>
        <v>&lt;=</v>
      </c>
      <c r="BI13" s="78">
        <f t="shared" si="50"/>
        <v>508.4912109375</v>
      </c>
    </row>
    <row r="14" spans="1:70">
      <c r="A14" s="15">
        <v>11</v>
      </c>
      <c r="B14" s="15">
        <v>-2</v>
      </c>
      <c r="C14" s="15">
        <v>-8192</v>
      </c>
      <c r="D14" s="15">
        <f t="shared" si="0"/>
        <v>-1</v>
      </c>
      <c r="E14" s="15">
        <f t="shared" si="1"/>
        <v>0</v>
      </c>
      <c r="F14" s="15">
        <f t="shared" si="2"/>
        <v>-1</v>
      </c>
      <c r="G14" s="15">
        <v>23</v>
      </c>
      <c r="H14" s="15">
        <v>24</v>
      </c>
      <c r="I14" s="15">
        <v>9</v>
      </c>
      <c r="J14" s="15">
        <v>3</v>
      </c>
      <c r="K14" s="15">
        <v>522</v>
      </c>
      <c r="L14" s="15">
        <v>1355</v>
      </c>
      <c r="M14" s="15">
        <f t="shared" si="3"/>
        <v>0.330810546875</v>
      </c>
      <c r="O14" s="78">
        <f t="shared" si="4"/>
        <v>522</v>
      </c>
      <c r="P14" s="78">
        <f t="shared" si="5"/>
        <v>4.296875E-2</v>
      </c>
      <c r="Q14" s="78">
        <f t="shared" si="6"/>
        <v>260</v>
      </c>
      <c r="R14" s="78" t="b">
        <f t="shared" si="7"/>
        <v>0</v>
      </c>
      <c r="S14" s="78" t="str">
        <f t="shared" si="8"/>
        <v>Dummy Node</v>
      </c>
      <c r="T14" s="78" t="str">
        <f t="shared" si="9"/>
        <v>N/A</v>
      </c>
      <c r="U14" s="78" t="str">
        <f t="shared" si="10"/>
        <v>N/A</v>
      </c>
      <c r="V14" s="78">
        <f t="shared" si="11"/>
        <v>129</v>
      </c>
      <c r="W14" s="78" t="b">
        <f t="shared" si="12"/>
        <v>0</v>
      </c>
      <c r="X14" s="78" t="str">
        <f t="shared" si="13"/>
        <v>Dummy Node</v>
      </c>
      <c r="Y14" s="78" t="str">
        <f t="shared" si="14"/>
        <v>N/A</v>
      </c>
      <c r="Z14" s="78" t="str">
        <f t="shared" si="15"/>
        <v>N/A</v>
      </c>
      <c r="AA14" s="78">
        <f t="shared" si="16"/>
        <v>64</v>
      </c>
      <c r="AB14" s="78" t="b">
        <f t="shared" si="17"/>
        <v>1</v>
      </c>
      <c r="AC14" s="78" t="str">
        <f t="shared" si="18"/>
        <v>Dummy Node</v>
      </c>
      <c r="AD14" s="78" t="str">
        <f t="shared" si="19"/>
        <v>N/A</v>
      </c>
      <c r="AE14" s="78" t="str">
        <f t="shared" si="20"/>
        <v>N/A</v>
      </c>
      <c r="AF14" s="78">
        <f t="shared" si="21"/>
        <v>31</v>
      </c>
      <c r="AG14" s="78" t="b">
        <f t="shared" si="22"/>
        <v>0</v>
      </c>
      <c r="AH14" s="78" t="str">
        <f t="shared" si="23"/>
        <v>Dummy Node</v>
      </c>
      <c r="AI14" s="78" t="str">
        <f t="shared" si="24"/>
        <v>N/A</v>
      </c>
      <c r="AJ14" s="78" t="str">
        <f t="shared" si="25"/>
        <v>N/A</v>
      </c>
      <c r="AK14" s="78">
        <f t="shared" si="26"/>
        <v>15</v>
      </c>
      <c r="AL14" s="78" t="b">
        <f t="shared" si="27"/>
        <v>1</v>
      </c>
      <c r="AM14" s="78" t="str">
        <f t="shared" si="28"/>
        <v>Dummy Node</v>
      </c>
      <c r="AN14" s="78" t="str">
        <f t="shared" si="29"/>
        <v>N/A</v>
      </c>
      <c r="AO14" s="78" t="str">
        <f t="shared" si="30"/>
        <v>N/A</v>
      </c>
      <c r="AP14" s="78">
        <f t="shared" si="31"/>
        <v>5</v>
      </c>
      <c r="AQ14" s="78" t="b">
        <f t="shared" si="32"/>
        <v>1</v>
      </c>
      <c r="AR14" s="78" t="str">
        <f t="shared" si="33"/>
        <v>Dummy Node</v>
      </c>
      <c r="AS14" s="78" t="str">
        <f t="shared" si="34"/>
        <v>N/A</v>
      </c>
      <c r="AT14" s="78" t="str">
        <f t="shared" si="35"/>
        <v>N/A</v>
      </c>
      <c r="AU14" s="78">
        <f t="shared" si="36"/>
        <v>3</v>
      </c>
      <c r="AV14" s="78" t="b">
        <f t="shared" si="37"/>
        <v>1</v>
      </c>
      <c r="AW14" s="78" t="str">
        <f t="shared" si="38"/>
        <v>Distance</v>
      </c>
      <c r="AX14" s="78" t="str">
        <f t="shared" si="39"/>
        <v>&lt;=</v>
      </c>
      <c r="AY14" s="78">
        <f t="shared" si="40"/>
        <v>132.513671875</v>
      </c>
      <c r="AZ14" s="78">
        <f t="shared" si="41"/>
        <v>1</v>
      </c>
      <c r="BA14" s="78" t="b">
        <f t="shared" si="42"/>
        <v>1</v>
      </c>
      <c r="BB14" s="78" t="str">
        <f t="shared" si="43"/>
        <v>Speed</v>
      </c>
      <c r="BC14" s="78" t="str">
        <f t="shared" si="44"/>
        <v>&lt;=</v>
      </c>
      <c r="BD14" s="78">
        <f t="shared" si="45"/>
        <v>13.021484375</v>
      </c>
      <c r="BE14" s="78">
        <f t="shared" si="46"/>
        <v>0</v>
      </c>
      <c r="BF14" s="78" t="b">
        <f t="shared" si="47"/>
        <v>1</v>
      </c>
      <c r="BG14" s="78" t="str">
        <f t="shared" si="48"/>
        <v>Distance</v>
      </c>
      <c r="BH14" s="78" t="str">
        <f t="shared" si="49"/>
        <v>&lt;=</v>
      </c>
      <c r="BI14" s="78">
        <f t="shared" si="50"/>
        <v>508.4912109375</v>
      </c>
    </row>
    <row r="15" spans="1:70">
      <c r="A15" s="15">
        <v>12</v>
      </c>
      <c r="B15" s="15">
        <v>-2</v>
      </c>
      <c r="C15" s="15">
        <v>-8192</v>
      </c>
      <c r="D15" s="15">
        <f t="shared" si="0"/>
        <v>-1</v>
      </c>
      <c r="E15" s="15">
        <f t="shared" si="1"/>
        <v>0</v>
      </c>
      <c r="F15" s="15">
        <f t="shared" si="2"/>
        <v>-1</v>
      </c>
      <c r="G15" s="15">
        <v>25</v>
      </c>
      <c r="H15" s="15">
        <v>26</v>
      </c>
      <c r="I15" s="15">
        <v>9</v>
      </c>
      <c r="J15" s="15">
        <v>3</v>
      </c>
      <c r="K15" s="15">
        <v>523</v>
      </c>
      <c r="L15" s="15">
        <v>522</v>
      </c>
      <c r="M15" s="15">
        <f t="shared" si="3"/>
        <v>0.12744140625</v>
      </c>
      <c r="O15" s="78">
        <f t="shared" si="4"/>
        <v>523</v>
      </c>
      <c r="P15" s="78">
        <f t="shared" si="5"/>
        <v>4.296875E-2</v>
      </c>
      <c r="Q15" s="78">
        <f t="shared" si="6"/>
        <v>261</v>
      </c>
      <c r="R15" s="78" t="b">
        <f t="shared" si="7"/>
        <v>1</v>
      </c>
      <c r="S15" s="78" t="str">
        <f t="shared" si="8"/>
        <v>Dummy Node</v>
      </c>
      <c r="T15" s="78" t="str">
        <f t="shared" si="9"/>
        <v>N/A</v>
      </c>
      <c r="U15" s="78" t="str">
        <f t="shared" si="10"/>
        <v>N/A</v>
      </c>
      <c r="V15" s="78">
        <f t="shared" si="11"/>
        <v>130</v>
      </c>
      <c r="W15" s="78" t="b">
        <f t="shared" si="12"/>
        <v>1</v>
      </c>
      <c r="X15" s="78" t="str">
        <f t="shared" si="13"/>
        <v>Dummy Node</v>
      </c>
      <c r="Y15" s="78" t="str">
        <f t="shared" si="14"/>
        <v>N/A</v>
      </c>
      <c r="Z15" s="78" t="str">
        <f t="shared" si="15"/>
        <v>N/A</v>
      </c>
      <c r="AA15" s="78">
        <f t="shared" si="16"/>
        <v>64</v>
      </c>
      <c r="AB15" s="78" t="b">
        <f t="shared" si="17"/>
        <v>0</v>
      </c>
      <c r="AC15" s="78" t="str">
        <f t="shared" si="18"/>
        <v>Dummy Node</v>
      </c>
      <c r="AD15" s="78" t="str">
        <f t="shared" si="19"/>
        <v>N/A</v>
      </c>
      <c r="AE15" s="78" t="str">
        <f t="shared" si="20"/>
        <v>N/A</v>
      </c>
      <c r="AF15" s="78">
        <f t="shared" si="21"/>
        <v>31</v>
      </c>
      <c r="AG15" s="78" t="b">
        <f t="shared" si="22"/>
        <v>0</v>
      </c>
      <c r="AH15" s="78" t="str">
        <f t="shared" si="23"/>
        <v>Dummy Node</v>
      </c>
      <c r="AI15" s="78" t="str">
        <f t="shared" si="24"/>
        <v>N/A</v>
      </c>
      <c r="AJ15" s="78" t="str">
        <f t="shared" si="25"/>
        <v>N/A</v>
      </c>
      <c r="AK15" s="78">
        <f t="shared" si="26"/>
        <v>15</v>
      </c>
      <c r="AL15" s="78" t="b">
        <f t="shared" si="27"/>
        <v>1</v>
      </c>
      <c r="AM15" s="78" t="str">
        <f t="shared" si="28"/>
        <v>Dummy Node</v>
      </c>
      <c r="AN15" s="78" t="str">
        <f t="shared" si="29"/>
        <v>N/A</v>
      </c>
      <c r="AO15" s="78" t="str">
        <f t="shared" si="30"/>
        <v>N/A</v>
      </c>
      <c r="AP15" s="78">
        <f t="shared" si="31"/>
        <v>5</v>
      </c>
      <c r="AQ15" s="78" t="b">
        <f t="shared" si="32"/>
        <v>1</v>
      </c>
      <c r="AR15" s="78" t="str">
        <f t="shared" si="33"/>
        <v>Dummy Node</v>
      </c>
      <c r="AS15" s="78" t="str">
        <f t="shared" si="34"/>
        <v>N/A</v>
      </c>
      <c r="AT15" s="78" t="str">
        <f t="shared" si="35"/>
        <v>N/A</v>
      </c>
      <c r="AU15" s="78">
        <f t="shared" si="36"/>
        <v>3</v>
      </c>
      <c r="AV15" s="78" t="b">
        <f t="shared" si="37"/>
        <v>1</v>
      </c>
      <c r="AW15" s="78" t="str">
        <f t="shared" si="38"/>
        <v>Distance</v>
      </c>
      <c r="AX15" s="78" t="str">
        <f t="shared" si="39"/>
        <v>&lt;=</v>
      </c>
      <c r="AY15" s="78">
        <f t="shared" si="40"/>
        <v>132.513671875</v>
      </c>
      <c r="AZ15" s="78">
        <f t="shared" si="41"/>
        <v>1</v>
      </c>
      <c r="BA15" s="78" t="b">
        <f t="shared" si="42"/>
        <v>1</v>
      </c>
      <c r="BB15" s="78" t="str">
        <f t="shared" si="43"/>
        <v>Speed</v>
      </c>
      <c r="BC15" s="78" t="str">
        <f t="shared" si="44"/>
        <v>&lt;=</v>
      </c>
      <c r="BD15" s="78">
        <f t="shared" si="45"/>
        <v>13.021484375</v>
      </c>
      <c r="BE15" s="78">
        <f t="shared" si="46"/>
        <v>0</v>
      </c>
      <c r="BF15" s="78" t="b">
        <f t="shared" si="47"/>
        <v>1</v>
      </c>
      <c r="BG15" s="78" t="str">
        <f t="shared" si="48"/>
        <v>Distance</v>
      </c>
      <c r="BH15" s="78" t="str">
        <f t="shared" si="49"/>
        <v>&lt;=</v>
      </c>
      <c r="BI15" s="78">
        <f t="shared" si="50"/>
        <v>508.4912109375</v>
      </c>
    </row>
    <row r="16" spans="1:70">
      <c r="A16" s="15">
        <v>13</v>
      </c>
      <c r="B16" s="15">
        <v>-2</v>
      </c>
      <c r="C16" s="15">
        <v>-8192</v>
      </c>
      <c r="D16" s="15">
        <f t="shared" si="0"/>
        <v>-1</v>
      </c>
      <c r="E16" s="15">
        <f t="shared" si="1"/>
        <v>0</v>
      </c>
      <c r="F16" s="15">
        <f t="shared" si="2"/>
        <v>-1</v>
      </c>
      <c r="G16" s="15">
        <v>27</v>
      </c>
      <c r="H16" s="15">
        <v>28</v>
      </c>
      <c r="I16" s="15">
        <v>10</v>
      </c>
      <c r="J16" s="15">
        <v>3</v>
      </c>
      <c r="K16" s="15">
        <v>524</v>
      </c>
      <c r="L16" s="15">
        <v>1339</v>
      </c>
      <c r="M16" s="15">
        <f t="shared" si="3"/>
        <v>0.326904296875</v>
      </c>
      <c r="O16" s="78">
        <f t="shared" si="4"/>
        <v>524</v>
      </c>
      <c r="P16" s="78">
        <f t="shared" si="5"/>
        <v>4.296875E-2</v>
      </c>
      <c r="Q16" s="78">
        <f t="shared" si="6"/>
        <v>261</v>
      </c>
      <c r="R16" s="78" t="b">
        <f t="shared" si="7"/>
        <v>0</v>
      </c>
      <c r="S16" s="78" t="str">
        <f t="shared" si="8"/>
        <v>Dummy Node</v>
      </c>
      <c r="T16" s="78" t="str">
        <f t="shared" si="9"/>
        <v>N/A</v>
      </c>
      <c r="U16" s="78" t="str">
        <f t="shared" si="10"/>
        <v>N/A</v>
      </c>
      <c r="V16" s="78">
        <f t="shared" si="11"/>
        <v>130</v>
      </c>
      <c r="W16" s="78" t="b">
        <f t="shared" si="12"/>
        <v>1</v>
      </c>
      <c r="X16" s="78" t="str">
        <f t="shared" si="13"/>
        <v>Dummy Node</v>
      </c>
      <c r="Y16" s="78" t="str">
        <f t="shared" si="14"/>
        <v>N/A</v>
      </c>
      <c r="Z16" s="78" t="str">
        <f t="shared" si="15"/>
        <v>N/A</v>
      </c>
      <c r="AA16" s="78">
        <f t="shared" si="16"/>
        <v>64</v>
      </c>
      <c r="AB16" s="78" t="b">
        <f t="shared" si="17"/>
        <v>0</v>
      </c>
      <c r="AC16" s="78" t="str">
        <f t="shared" si="18"/>
        <v>Dummy Node</v>
      </c>
      <c r="AD16" s="78" t="str">
        <f t="shared" si="19"/>
        <v>N/A</v>
      </c>
      <c r="AE16" s="78" t="str">
        <f t="shared" si="20"/>
        <v>N/A</v>
      </c>
      <c r="AF16" s="78">
        <f t="shared" si="21"/>
        <v>31</v>
      </c>
      <c r="AG16" s="78" t="b">
        <f t="shared" si="22"/>
        <v>0</v>
      </c>
      <c r="AH16" s="78" t="str">
        <f t="shared" si="23"/>
        <v>Dummy Node</v>
      </c>
      <c r="AI16" s="78" t="str">
        <f t="shared" si="24"/>
        <v>N/A</v>
      </c>
      <c r="AJ16" s="78" t="str">
        <f t="shared" si="25"/>
        <v>N/A</v>
      </c>
      <c r="AK16" s="78">
        <f t="shared" si="26"/>
        <v>15</v>
      </c>
      <c r="AL16" s="78" t="b">
        <f t="shared" si="27"/>
        <v>1</v>
      </c>
      <c r="AM16" s="78" t="str">
        <f t="shared" si="28"/>
        <v>Dummy Node</v>
      </c>
      <c r="AN16" s="78" t="str">
        <f t="shared" si="29"/>
        <v>N/A</v>
      </c>
      <c r="AO16" s="78" t="str">
        <f t="shared" si="30"/>
        <v>N/A</v>
      </c>
      <c r="AP16" s="78">
        <f t="shared" si="31"/>
        <v>5</v>
      </c>
      <c r="AQ16" s="78" t="b">
        <f t="shared" si="32"/>
        <v>1</v>
      </c>
      <c r="AR16" s="78" t="str">
        <f t="shared" si="33"/>
        <v>Dummy Node</v>
      </c>
      <c r="AS16" s="78" t="str">
        <f t="shared" si="34"/>
        <v>N/A</v>
      </c>
      <c r="AT16" s="78" t="str">
        <f t="shared" si="35"/>
        <v>N/A</v>
      </c>
      <c r="AU16" s="78">
        <f t="shared" si="36"/>
        <v>3</v>
      </c>
      <c r="AV16" s="78" t="b">
        <f t="shared" si="37"/>
        <v>1</v>
      </c>
      <c r="AW16" s="78" t="str">
        <f t="shared" si="38"/>
        <v>Distance</v>
      </c>
      <c r="AX16" s="78" t="str">
        <f t="shared" si="39"/>
        <v>&lt;=</v>
      </c>
      <c r="AY16" s="78">
        <f t="shared" si="40"/>
        <v>132.513671875</v>
      </c>
      <c r="AZ16" s="78">
        <f t="shared" si="41"/>
        <v>1</v>
      </c>
      <c r="BA16" s="78" t="b">
        <f t="shared" si="42"/>
        <v>1</v>
      </c>
      <c r="BB16" s="78" t="str">
        <f t="shared" si="43"/>
        <v>Speed</v>
      </c>
      <c r="BC16" s="78" t="str">
        <f t="shared" si="44"/>
        <v>&lt;=</v>
      </c>
      <c r="BD16" s="78">
        <f t="shared" si="45"/>
        <v>13.021484375</v>
      </c>
      <c r="BE16" s="78">
        <f t="shared" si="46"/>
        <v>0</v>
      </c>
      <c r="BF16" s="78" t="b">
        <f t="shared" si="47"/>
        <v>1</v>
      </c>
      <c r="BG16" s="78" t="str">
        <f t="shared" si="48"/>
        <v>Distance</v>
      </c>
      <c r="BH16" s="78" t="str">
        <f t="shared" si="49"/>
        <v>&lt;=</v>
      </c>
      <c r="BI16" s="78">
        <f t="shared" si="50"/>
        <v>508.4912109375</v>
      </c>
    </row>
    <row r="17" spans="1:61">
      <c r="A17" s="15">
        <v>14</v>
      </c>
      <c r="B17" s="15">
        <v>-2</v>
      </c>
      <c r="C17" s="15">
        <v>-8192</v>
      </c>
      <c r="D17" s="15">
        <f t="shared" si="0"/>
        <v>-1</v>
      </c>
      <c r="E17" s="15">
        <f t="shared" si="1"/>
        <v>0</v>
      </c>
      <c r="F17" s="15">
        <f t="shared" si="2"/>
        <v>-1</v>
      </c>
      <c r="G17" s="15">
        <v>29</v>
      </c>
      <c r="H17" s="15">
        <v>30</v>
      </c>
      <c r="I17" s="15">
        <v>10</v>
      </c>
      <c r="J17" s="15">
        <v>3</v>
      </c>
      <c r="K17" s="15">
        <v>525</v>
      </c>
      <c r="L17" s="15">
        <v>1365</v>
      </c>
      <c r="M17" s="15">
        <f t="shared" si="3"/>
        <v>0.333251953125</v>
      </c>
      <c r="O17" s="78">
        <f t="shared" si="4"/>
        <v>525</v>
      </c>
      <c r="P17" s="78">
        <f t="shared" si="5"/>
        <v>4.296875E-2</v>
      </c>
      <c r="Q17" s="78">
        <f t="shared" si="6"/>
        <v>262</v>
      </c>
      <c r="R17" s="78" t="b">
        <f t="shared" si="7"/>
        <v>1</v>
      </c>
      <c r="S17" s="78" t="str">
        <f t="shared" si="8"/>
        <v>Dummy Node</v>
      </c>
      <c r="T17" s="78" t="str">
        <f t="shared" si="9"/>
        <v>N/A</v>
      </c>
      <c r="U17" s="78" t="str">
        <f t="shared" si="10"/>
        <v>N/A</v>
      </c>
      <c r="V17" s="78">
        <f t="shared" si="11"/>
        <v>130</v>
      </c>
      <c r="W17" s="78" t="b">
        <f t="shared" si="12"/>
        <v>0</v>
      </c>
      <c r="X17" s="78" t="str">
        <f t="shared" si="13"/>
        <v>Dummy Node</v>
      </c>
      <c r="Y17" s="78" t="str">
        <f t="shared" si="14"/>
        <v>N/A</v>
      </c>
      <c r="Z17" s="78" t="str">
        <f t="shared" si="15"/>
        <v>N/A</v>
      </c>
      <c r="AA17" s="78">
        <f t="shared" si="16"/>
        <v>64</v>
      </c>
      <c r="AB17" s="78" t="b">
        <f t="shared" si="17"/>
        <v>0</v>
      </c>
      <c r="AC17" s="78" t="str">
        <f t="shared" si="18"/>
        <v>Dummy Node</v>
      </c>
      <c r="AD17" s="78" t="str">
        <f t="shared" si="19"/>
        <v>N/A</v>
      </c>
      <c r="AE17" s="78" t="str">
        <f t="shared" si="20"/>
        <v>N/A</v>
      </c>
      <c r="AF17" s="78">
        <f t="shared" si="21"/>
        <v>31</v>
      </c>
      <c r="AG17" s="78" t="b">
        <f t="shared" si="22"/>
        <v>0</v>
      </c>
      <c r="AH17" s="78" t="str">
        <f t="shared" si="23"/>
        <v>Dummy Node</v>
      </c>
      <c r="AI17" s="78" t="str">
        <f t="shared" si="24"/>
        <v>N/A</v>
      </c>
      <c r="AJ17" s="78" t="str">
        <f t="shared" si="25"/>
        <v>N/A</v>
      </c>
      <c r="AK17" s="78">
        <f t="shared" si="26"/>
        <v>15</v>
      </c>
      <c r="AL17" s="78" t="b">
        <f t="shared" si="27"/>
        <v>1</v>
      </c>
      <c r="AM17" s="78" t="str">
        <f t="shared" si="28"/>
        <v>Dummy Node</v>
      </c>
      <c r="AN17" s="78" t="str">
        <f t="shared" si="29"/>
        <v>N/A</v>
      </c>
      <c r="AO17" s="78" t="str">
        <f t="shared" si="30"/>
        <v>N/A</v>
      </c>
      <c r="AP17" s="78">
        <f t="shared" si="31"/>
        <v>5</v>
      </c>
      <c r="AQ17" s="78" t="b">
        <f t="shared" si="32"/>
        <v>1</v>
      </c>
      <c r="AR17" s="78" t="str">
        <f t="shared" si="33"/>
        <v>Dummy Node</v>
      </c>
      <c r="AS17" s="78" t="str">
        <f t="shared" si="34"/>
        <v>N/A</v>
      </c>
      <c r="AT17" s="78" t="str">
        <f t="shared" si="35"/>
        <v>N/A</v>
      </c>
      <c r="AU17" s="78">
        <f t="shared" si="36"/>
        <v>3</v>
      </c>
      <c r="AV17" s="78" t="b">
        <f t="shared" si="37"/>
        <v>1</v>
      </c>
      <c r="AW17" s="78" t="str">
        <f t="shared" si="38"/>
        <v>Distance</v>
      </c>
      <c r="AX17" s="78" t="str">
        <f t="shared" si="39"/>
        <v>&lt;=</v>
      </c>
      <c r="AY17" s="78">
        <f t="shared" si="40"/>
        <v>132.513671875</v>
      </c>
      <c r="AZ17" s="78">
        <f t="shared" si="41"/>
        <v>1</v>
      </c>
      <c r="BA17" s="78" t="b">
        <f t="shared" si="42"/>
        <v>1</v>
      </c>
      <c r="BB17" s="78" t="str">
        <f t="shared" si="43"/>
        <v>Speed</v>
      </c>
      <c r="BC17" s="78" t="str">
        <f t="shared" si="44"/>
        <v>&lt;=</v>
      </c>
      <c r="BD17" s="78">
        <f t="shared" si="45"/>
        <v>13.021484375</v>
      </c>
      <c r="BE17" s="78">
        <f t="shared" si="46"/>
        <v>0</v>
      </c>
      <c r="BF17" s="78" t="b">
        <f t="shared" si="47"/>
        <v>1</v>
      </c>
      <c r="BG17" s="78" t="str">
        <f t="shared" si="48"/>
        <v>Distance</v>
      </c>
      <c r="BH17" s="78" t="str">
        <f t="shared" si="49"/>
        <v>&lt;=</v>
      </c>
      <c r="BI17" s="78">
        <f t="shared" si="50"/>
        <v>508.4912109375</v>
      </c>
    </row>
    <row r="18" spans="1:61">
      <c r="A18" s="15">
        <v>15</v>
      </c>
      <c r="B18" s="15">
        <v>-2</v>
      </c>
      <c r="C18" s="15">
        <v>-8192</v>
      </c>
      <c r="D18" s="15">
        <f t="shared" si="0"/>
        <v>-1</v>
      </c>
      <c r="E18" s="15">
        <f t="shared" si="1"/>
        <v>0</v>
      </c>
      <c r="F18" s="15">
        <f t="shared" si="2"/>
        <v>-1</v>
      </c>
      <c r="G18" s="15">
        <v>31</v>
      </c>
      <c r="H18" s="15">
        <v>32</v>
      </c>
      <c r="I18" s="15">
        <v>5</v>
      </c>
      <c r="J18" s="15">
        <v>4</v>
      </c>
      <c r="K18" s="15">
        <v>526</v>
      </c>
      <c r="L18" s="15">
        <v>176</v>
      </c>
      <c r="M18" s="15">
        <f t="shared" si="3"/>
        <v>4.296875E-2</v>
      </c>
      <c r="O18" s="78">
        <f t="shared" si="4"/>
        <v>526</v>
      </c>
      <c r="P18" s="78">
        <f t="shared" si="5"/>
        <v>4.296875E-2</v>
      </c>
      <c r="Q18" s="78">
        <f t="shared" si="6"/>
        <v>262</v>
      </c>
      <c r="R18" s="78" t="b">
        <f t="shared" si="7"/>
        <v>0</v>
      </c>
      <c r="S18" s="78" t="str">
        <f t="shared" si="8"/>
        <v>Dummy Node</v>
      </c>
      <c r="T18" s="78" t="str">
        <f t="shared" si="9"/>
        <v>N/A</v>
      </c>
      <c r="U18" s="78" t="str">
        <f t="shared" si="10"/>
        <v>N/A</v>
      </c>
      <c r="V18" s="78">
        <f t="shared" si="11"/>
        <v>130</v>
      </c>
      <c r="W18" s="78" t="b">
        <f t="shared" si="12"/>
        <v>0</v>
      </c>
      <c r="X18" s="78" t="str">
        <f t="shared" si="13"/>
        <v>Dummy Node</v>
      </c>
      <c r="Y18" s="78" t="str">
        <f t="shared" si="14"/>
        <v>N/A</v>
      </c>
      <c r="Z18" s="78" t="str">
        <f t="shared" si="15"/>
        <v>N/A</v>
      </c>
      <c r="AA18" s="78">
        <f t="shared" si="16"/>
        <v>64</v>
      </c>
      <c r="AB18" s="78" t="b">
        <f t="shared" si="17"/>
        <v>0</v>
      </c>
      <c r="AC18" s="78" t="str">
        <f t="shared" si="18"/>
        <v>Dummy Node</v>
      </c>
      <c r="AD18" s="78" t="str">
        <f t="shared" si="19"/>
        <v>N/A</v>
      </c>
      <c r="AE18" s="78" t="str">
        <f t="shared" si="20"/>
        <v>N/A</v>
      </c>
      <c r="AF18" s="78">
        <f t="shared" si="21"/>
        <v>31</v>
      </c>
      <c r="AG18" s="78" t="b">
        <f t="shared" si="22"/>
        <v>0</v>
      </c>
      <c r="AH18" s="78" t="str">
        <f t="shared" si="23"/>
        <v>Dummy Node</v>
      </c>
      <c r="AI18" s="78" t="str">
        <f t="shared" si="24"/>
        <v>N/A</v>
      </c>
      <c r="AJ18" s="78" t="str">
        <f t="shared" si="25"/>
        <v>N/A</v>
      </c>
      <c r="AK18" s="78">
        <f t="shared" si="26"/>
        <v>15</v>
      </c>
      <c r="AL18" s="78" t="b">
        <f t="shared" si="27"/>
        <v>1</v>
      </c>
      <c r="AM18" s="78" t="str">
        <f t="shared" si="28"/>
        <v>Dummy Node</v>
      </c>
      <c r="AN18" s="78" t="str">
        <f t="shared" si="29"/>
        <v>N/A</v>
      </c>
      <c r="AO18" s="78" t="str">
        <f t="shared" si="30"/>
        <v>N/A</v>
      </c>
      <c r="AP18" s="78">
        <f t="shared" si="31"/>
        <v>5</v>
      </c>
      <c r="AQ18" s="78" t="b">
        <f t="shared" si="32"/>
        <v>1</v>
      </c>
      <c r="AR18" s="78" t="str">
        <f t="shared" si="33"/>
        <v>Dummy Node</v>
      </c>
      <c r="AS18" s="78" t="str">
        <f t="shared" si="34"/>
        <v>N/A</v>
      </c>
      <c r="AT18" s="78" t="str">
        <f t="shared" si="35"/>
        <v>N/A</v>
      </c>
      <c r="AU18" s="78">
        <f t="shared" si="36"/>
        <v>3</v>
      </c>
      <c r="AV18" s="78" t="b">
        <f t="shared" si="37"/>
        <v>1</v>
      </c>
      <c r="AW18" s="78" t="str">
        <f t="shared" si="38"/>
        <v>Distance</v>
      </c>
      <c r="AX18" s="78" t="str">
        <f t="shared" si="39"/>
        <v>&lt;=</v>
      </c>
      <c r="AY18" s="78">
        <f t="shared" si="40"/>
        <v>132.513671875</v>
      </c>
      <c r="AZ18" s="78">
        <f t="shared" si="41"/>
        <v>1</v>
      </c>
      <c r="BA18" s="78" t="b">
        <f t="shared" si="42"/>
        <v>1</v>
      </c>
      <c r="BB18" s="78" t="str">
        <f t="shared" si="43"/>
        <v>Speed</v>
      </c>
      <c r="BC18" s="78" t="str">
        <f t="shared" si="44"/>
        <v>&lt;=</v>
      </c>
      <c r="BD18" s="78">
        <f t="shared" si="45"/>
        <v>13.021484375</v>
      </c>
      <c r="BE18" s="78">
        <f t="shared" si="46"/>
        <v>0</v>
      </c>
      <c r="BF18" s="78" t="b">
        <f t="shared" si="47"/>
        <v>1</v>
      </c>
      <c r="BG18" s="78" t="str">
        <f t="shared" si="48"/>
        <v>Distance</v>
      </c>
      <c r="BH18" s="78" t="str">
        <f t="shared" si="49"/>
        <v>&lt;=</v>
      </c>
      <c r="BI18" s="78">
        <f t="shared" si="50"/>
        <v>508.4912109375</v>
      </c>
    </row>
    <row r="19" spans="1:61">
      <c r="A19" s="15">
        <v>16</v>
      </c>
      <c r="B19" s="15">
        <v>-2</v>
      </c>
      <c r="C19" s="15">
        <v>-8192</v>
      </c>
      <c r="D19" s="15">
        <f t="shared" si="0"/>
        <v>-1</v>
      </c>
      <c r="E19" s="15">
        <f t="shared" si="1"/>
        <v>0</v>
      </c>
      <c r="F19" s="15">
        <f t="shared" si="2"/>
        <v>-1</v>
      </c>
      <c r="G19" s="15">
        <v>33</v>
      </c>
      <c r="H19" s="15">
        <v>34</v>
      </c>
      <c r="I19" s="15">
        <v>5</v>
      </c>
      <c r="J19" s="15">
        <v>4</v>
      </c>
      <c r="K19" s="15">
        <v>527</v>
      </c>
      <c r="L19" s="15">
        <v>176</v>
      </c>
      <c r="M19" s="15">
        <f t="shared" si="3"/>
        <v>4.296875E-2</v>
      </c>
      <c r="O19" s="78">
        <f t="shared" si="4"/>
        <v>527</v>
      </c>
      <c r="P19" s="78">
        <f t="shared" si="5"/>
        <v>4.296875E-2</v>
      </c>
      <c r="Q19" s="78">
        <f t="shared" si="6"/>
        <v>263</v>
      </c>
      <c r="R19" s="78" t="b">
        <f t="shared" si="7"/>
        <v>1</v>
      </c>
      <c r="S19" s="78" t="str">
        <f t="shared" si="8"/>
        <v>Dummy Node</v>
      </c>
      <c r="T19" s="78" t="str">
        <f t="shared" si="9"/>
        <v>N/A</v>
      </c>
      <c r="U19" s="78" t="str">
        <f t="shared" si="10"/>
        <v>N/A</v>
      </c>
      <c r="V19" s="78">
        <f t="shared" si="11"/>
        <v>131</v>
      </c>
      <c r="W19" s="78" t="b">
        <f t="shared" si="12"/>
        <v>1</v>
      </c>
      <c r="X19" s="78" t="str">
        <f t="shared" si="13"/>
        <v>Dummy Node</v>
      </c>
      <c r="Y19" s="78" t="str">
        <f t="shared" si="14"/>
        <v>N/A</v>
      </c>
      <c r="Z19" s="78" t="str">
        <f t="shared" si="15"/>
        <v>N/A</v>
      </c>
      <c r="AA19" s="78">
        <f t="shared" si="16"/>
        <v>65</v>
      </c>
      <c r="AB19" s="78" t="b">
        <f t="shared" si="17"/>
        <v>1</v>
      </c>
      <c r="AC19" s="78" t="str">
        <f t="shared" si="18"/>
        <v>Dummy Node</v>
      </c>
      <c r="AD19" s="78" t="str">
        <f t="shared" si="19"/>
        <v>N/A</v>
      </c>
      <c r="AE19" s="78" t="str">
        <f t="shared" si="20"/>
        <v>N/A</v>
      </c>
      <c r="AF19" s="78">
        <f t="shared" si="21"/>
        <v>32</v>
      </c>
      <c r="AG19" s="78" t="b">
        <f t="shared" si="22"/>
        <v>1</v>
      </c>
      <c r="AH19" s="78" t="str">
        <f t="shared" si="23"/>
        <v>Dummy Node</v>
      </c>
      <c r="AI19" s="78" t="str">
        <f t="shared" si="24"/>
        <v>N/A</v>
      </c>
      <c r="AJ19" s="78" t="str">
        <f t="shared" si="25"/>
        <v>N/A</v>
      </c>
      <c r="AK19" s="78">
        <f t="shared" si="26"/>
        <v>15</v>
      </c>
      <c r="AL19" s="78" t="b">
        <f t="shared" si="27"/>
        <v>0</v>
      </c>
      <c r="AM19" s="78" t="str">
        <f t="shared" si="28"/>
        <v>Dummy Node</v>
      </c>
      <c r="AN19" s="78" t="str">
        <f t="shared" si="29"/>
        <v>N/A</v>
      </c>
      <c r="AO19" s="78" t="str">
        <f t="shared" si="30"/>
        <v>N/A</v>
      </c>
      <c r="AP19" s="78">
        <f t="shared" si="31"/>
        <v>5</v>
      </c>
      <c r="AQ19" s="78" t="b">
        <f t="shared" si="32"/>
        <v>1</v>
      </c>
      <c r="AR19" s="78" t="str">
        <f t="shared" si="33"/>
        <v>Dummy Node</v>
      </c>
      <c r="AS19" s="78" t="str">
        <f t="shared" si="34"/>
        <v>N/A</v>
      </c>
      <c r="AT19" s="78" t="str">
        <f t="shared" si="35"/>
        <v>N/A</v>
      </c>
      <c r="AU19" s="78">
        <f t="shared" si="36"/>
        <v>3</v>
      </c>
      <c r="AV19" s="78" t="b">
        <f t="shared" si="37"/>
        <v>1</v>
      </c>
      <c r="AW19" s="78" t="str">
        <f t="shared" si="38"/>
        <v>Distance</v>
      </c>
      <c r="AX19" s="78" t="str">
        <f t="shared" si="39"/>
        <v>&lt;=</v>
      </c>
      <c r="AY19" s="78">
        <f t="shared" si="40"/>
        <v>132.513671875</v>
      </c>
      <c r="AZ19" s="78">
        <f t="shared" si="41"/>
        <v>1</v>
      </c>
      <c r="BA19" s="78" t="b">
        <f t="shared" si="42"/>
        <v>1</v>
      </c>
      <c r="BB19" s="78" t="str">
        <f t="shared" si="43"/>
        <v>Speed</v>
      </c>
      <c r="BC19" s="78" t="str">
        <f t="shared" si="44"/>
        <v>&lt;=</v>
      </c>
      <c r="BD19" s="78">
        <f t="shared" si="45"/>
        <v>13.021484375</v>
      </c>
      <c r="BE19" s="78">
        <f t="shared" si="46"/>
        <v>0</v>
      </c>
      <c r="BF19" s="78" t="b">
        <f t="shared" si="47"/>
        <v>1</v>
      </c>
      <c r="BG19" s="78" t="str">
        <f t="shared" si="48"/>
        <v>Distance</v>
      </c>
      <c r="BH19" s="78" t="str">
        <f t="shared" si="49"/>
        <v>&lt;=</v>
      </c>
      <c r="BI19" s="78">
        <f t="shared" si="50"/>
        <v>508.4912109375</v>
      </c>
    </row>
    <row r="20" spans="1:61">
      <c r="A20" s="15">
        <v>17</v>
      </c>
      <c r="B20" s="15">
        <v>-2</v>
      </c>
      <c r="C20" s="15">
        <v>-8192</v>
      </c>
      <c r="D20" s="15">
        <f t="shared" si="0"/>
        <v>-1</v>
      </c>
      <c r="E20" s="15">
        <f t="shared" si="1"/>
        <v>0</v>
      </c>
      <c r="F20" s="15">
        <f t="shared" si="2"/>
        <v>-1</v>
      </c>
      <c r="G20" s="15">
        <v>35</v>
      </c>
      <c r="H20" s="15">
        <v>36</v>
      </c>
      <c r="I20" s="15">
        <v>6</v>
      </c>
      <c r="J20" s="15">
        <v>4</v>
      </c>
      <c r="K20" s="15">
        <v>528</v>
      </c>
      <c r="L20" s="15">
        <v>1335</v>
      </c>
      <c r="M20" s="15">
        <f t="shared" si="3"/>
        <v>0.325927734375</v>
      </c>
      <c r="O20" s="78">
        <f t="shared" si="4"/>
        <v>528</v>
      </c>
      <c r="P20" s="78">
        <f t="shared" si="5"/>
        <v>4.296875E-2</v>
      </c>
      <c r="Q20" s="78">
        <f t="shared" si="6"/>
        <v>263</v>
      </c>
      <c r="R20" s="78" t="b">
        <f t="shared" si="7"/>
        <v>0</v>
      </c>
      <c r="S20" s="78" t="str">
        <f t="shared" si="8"/>
        <v>Dummy Node</v>
      </c>
      <c r="T20" s="78" t="str">
        <f t="shared" si="9"/>
        <v>N/A</v>
      </c>
      <c r="U20" s="78" t="str">
        <f t="shared" si="10"/>
        <v>N/A</v>
      </c>
      <c r="V20" s="78">
        <f t="shared" si="11"/>
        <v>131</v>
      </c>
      <c r="W20" s="78" t="b">
        <f t="shared" si="12"/>
        <v>1</v>
      </c>
      <c r="X20" s="78" t="str">
        <f t="shared" si="13"/>
        <v>Dummy Node</v>
      </c>
      <c r="Y20" s="78" t="str">
        <f t="shared" si="14"/>
        <v>N/A</v>
      </c>
      <c r="Z20" s="78" t="str">
        <f t="shared" si="15"/>
        <v>N/A</v>
      </c>
      <c r="AA20" s="78">
        <f t="shared" si="16"/>
        <v>65</v>
      </c>
      <c r="AB20" s="78" t="b">
        <f t="shared" si="17"/>
        <v>1</v>
      </c>
      <c r="AC20" s="78" t="str">
        <f t="shared" si="18"/>
        <v>Dummy Node</v>
      </c>
      <c r="AD20" s="78" t="str">
        <f t="shared" si="19"/>
        <v>N/A</v>
      </c>
      <c r="AE20" s="78" t="str">
        <f t="shared" si="20"/>
        <v>N/A</v>
      </c>
      <c r="AF20" s="78">
        <f t="shared" si="21"/>
        <v>32</v>
      </c>
      <c r="AG20" s="78" t="b">
        <f t="shared" si="22"/>
        <v>1</v>
      </c>
      <c r="AH20" s="78" t="str">
        <f t="shared" si="23"/>
        <v>Dummy Node</v>
      </c>
      <c r="AI20" s="78" t="str">
        <f t="shared" si="24"/>
        <v>N/A</v>
      </c>
      <c r="AJ20" s="78" t="str">
        <f t="shared" si="25"/>
        <v>N/A</v>
      </c>
      <c r="AK20" s="78">
        <f t="shared" si="26"/>
        <v>15</v>
      </c>
      <c r="AL20" s="78" t="b">
        <f t="shared" si="27"/>
        <v>0</v>
      </c>
      <c r="AM20" s="78" t="str">
        <f t="shared" si="28"/>
        <v>Dummy Node</v>
      </c>
      <c r="AN20" s="78" t="str">
        <f t="shared" si="29"/>
        <v>N/A</v>
      </c>
      <c r="AO20" s="78" t="str">
        <f t="shared" si="30"/>
        <v>N/A</v>
      </c>
      <c r="AP20" s="78">
        <f t="shared" si="31"/>
        <v>5</v>
      </c>
      <c r="AQ20" s="78" t="b">
        <f t="shared" si="32"/>
        <v>1</v>
      </c>
      <c r="AR20" s="78" t="str">
        <f t="shared" si="33"/>
        <v>Dummy Node</v>
      </c>
      <c r="AS20" s="78" t="str">
        <f t="shared" si="34"/>
        <v>N/A</v>
      </c>
      <c r="AT20" s="78" t="str">
        <f t="shared" si="35"/>
        <v>N/A</v>
      </c>
      <c r="AU20" s="78">
        <f t="shared" si="36"/>
        <v>3</v>
      </c>
      <c r="AV20" s="78" t="b">
        <f t="shared" si="37"/>
        <v>1</v>
      </c>
      <c r="AW20" s="78" t="str">
        <f t="shared" si="38"/>
        <v>Distance</v>
      </c>
      <c r="AX20" s="78" t="str">
        <f t="shared" si="39"/>
        <v>&lt;=</v>
      </c>
      <c r="AY20" s="78">
        <f t="shared" si="40"/>
        <v>132.513671875</v>
      </c>
      <c r="AZ20" s="78">
        <f t="shared" si="41"/>
        <v>1</v>
      </c>
      <c r="BA20" s="78" t="b">
        <f t="shared" si="42"/>
        <v>1</v>
      </c>
      <c r="BB20" s="78" t="str">
        <f t="shared" si="43"/>
        <v>Speed</v>
      </c>
      <c r="BC20" s="78" t="str">
        <f t="shared" si="44"/>
        <v>&lt;=</v>
      </c>
      <c r="BD20" s="78">
        <f t="shared" si="45"/>
        <v>13.021484375</v>
      </c>
      <c r="BE20" s="78">
        <f t="shared" si="46"/>
        <v>0</v>
      </c>
      <c r="BF20" s="78" t="b">
        <f t="shared" si="47"/>
        <v>1</v>
      </c>
      <c r="BG20" s="78" t="str">
        <f t="shared" si="48"/>
        <v>Distance</v>
      </c>
      <c r="BH20" s="78" t="str">
        <f t="shared" si="49"/>
        <v>&lt;=</v>
      </c>
      <c r="BI20" s="78">
        <f t="shared" si="50"/>
        <v>508.4912109375</v>
      </c>
    </row>
    <row r="21" spans="1:61">
      <c r="A21" s="15">
        <v>18</v>
      </c>
      <c r="B21" s="15">
        <v>-2</v>
      </c>
      <c r="C21" s="15">
        <v>-8192</v>
      </c>
      <c r="D21" s="15">
        <f t="shared" si="0"/>
        <v>-1</v>
      </c>
      <c r="E21" s="15">
        <f t="shared" si="1"/>
        <v>0</v>
      </c>
      <c r="F21" s="15">
        <f t="shared" si="2"/>
        <v>-1</v>
      </c>
      <c r="G21" s="15">
        <v>37</v>
      </c>
      <c r="H21" s="15">
        <v>38</v>
      </c>
      <c r="I21" s="15">
        <v>6</v>
      </c>
      <c r="J21" s="15">
        <v>4</v>
      </c>
      <c r="K21" s="15">
        <v>529</v>
      </c>
      <c r="L21" s="15">
        <v>1335</v>
      </c>
      <c r="M21" s="15">
        <f t="shared" si="3"/>
        <v>0.325927734375</v>
      </c>
      <c r="O21" s="78">
        <f t="shared" si="4"/>
        <v>529</v>
      </c>
      <c r="P21" s="78">
        <f t="shared" si="5"/>
        <v>4.296875E-2</v>
      </c>
      <c r="Q21" s="78">
        <f t="shared" si="6"/>
        <v>264</v>
      </c>
      <c r="R21" s="78" t="b">
        <f t="shared" si="7"/>
        <v>1</v>
      </c>
      <c r="S21" s="78" t="str">
        <f t="shared" si="8"/>
        <v>Dummy Node</v>
      </c>
      <c r="T21" s="78" t="str">
        <f t="shared" si="9"/>
        <v>N/A</v>
      </c>
      <c r="U21" s="78" t="str">
        <f t="shared" si="10"/>
        <v>N/A</v>
      </c>
      <c r="V21" s="78">
        <f t="shared" si="11"/>
        <v>131</v>
      </c>
      <c r="W21" s="78" t="b">
        <f t="shared" si="12"/>
        <v>0</v>
      </c>
      <c r="X21" s="78" t="str">
        <f t="shared" si="13"/>
        <v>Dummy Node</v>
      </c>
      <c r="Y21" s="78" t="str">
        <f t="shared" si="14"/>
        <v>N/A</v>
      </c>
      <c r="Z21" s="78" t="str">
        <f t="shared" si="15"/>
        <v>N/A</v>
      </c>
      <c r="AA21" s="78">
        <f t="shared" si="16"/>
        <v>65</v>
      </c>
      <c r="AB21" s="78" t="b">
        <f t="shared" si="17"/>
        <v>1</v>
      </c>
      <c r="AC21" s="78" t="str">
        <f t="shared" si="18"/>
        <v>Dummy Node</v>
      </c>
      <c r="AD21" s="78" t="str">
        <f t="shared" si="19"/>
        <v>N/A</v>
      </c>
      <c r="AE21" s="78" t="str">
        <f t="shared" si="20"/>
        <v>N/A</v>
      </c>
      <c r="AF21" s="78">
        <f t="shared" si="21"/>
        <v>32</v>
      </c>
      <c r="AG21" s="78" t="b">
        <f t="shared" si="22"/>
        <v>1</v>
      </c>
      <c r="AH21" s="78" t="str">
        <f t="shared" si="23"/>
        <v>Dummy Node</v>
      </c>
      <c r="AI21" s="78" t="str">
        <f t="shared" si="24"/>
        <v>N/A</v>
      </c>
      <c r="AJ21" s="78" t="str">
        <f t="shared" si="25"/>
        <v>N/A</v>
      </c>
      <c r="AK21" s="78">
        <f t="shared" si="26"/>
        <v>15</v>
      </c>
      <c r="AL21" s="78" t="b">
        <f t="shared" si="27"/>
        <v>0</v>
      </c>
      <c r="AM21" s="78" t="str">
        <f t="shared" si="28"/>
        <v>Dummy Node</v>
      </c>
      <c r="AN21" s="78" t="str">
        <f t="shared" si="29"/>
        <v>N/A</v>
      </c>
      <c r="AO21" s="78" t="str">
        <f t="shared" si="30"/>
        <v>N/A</v>
      </c>
      <c r="AP21" s="78">
        <f t="shared" si="31"/>
        <v>5</v>
      </c>
      <c r="AQ21" s="78" t="b">
        <f t="shared" si="32"/>
        <v>1</v>
      </c>
      <c r="AR21" s="78" t="str">
        <f t="shared" si="33"/>
        <v>Dummy Node</v>
      </c>
      <c r="AS21" s="78" t="str">
        <f t="shared" si="34"/>
        <v>N/A</v>
      </c>
      <c r="AT21" s="78" t="str">
        <f t="shared" si="35"/>
        <v>N/A</v>
      </c>
      <c r="AU21" s="78">
        <f t="shared" si="36"/>
        <v>3</v>
      </c>
      <c r="AV21" s="78" t="b">
        <f t="shared" si="37"/>
        <v>1</v>
      </c>
      <c r="AW21" s="78" t="str">
        <f t="shared" si="38"/>
        <v>Distance</v>
      </c>
      <c r="AX21" s="78" t="str">
        <f t="shared" si="39"/>
        <v>&lt;=</v>
      </c>
      <c r="AY21" s="78">
        <f t="shared" si="40"/>
        <v>132.513671875</v>
      </c>
      <c r="AZ21" s="78">
        <f t="shared" si="41"/>
        <v>1</v>
      </c>
      <c r="BA21" s="78" t="b">
        <f t="shared" si="42"/>
        <v>1</v>
      </c>
      <c r="BB21" s="78" t="str">
        <f t="shared" si="43"/>
        <v>Speed</v>
      </c>
      <c r="BC21" s="78" t="str">
        <f t="shared" si="44"/>
        <v>&lt;=</v>
      </c>
      <c r="BD21" s="78">
        <f t="shared" si="45"/>
        <v>13.021484375</v>
      </c>
      <c r="BE21" s="78">
        <f t="shared" si="46"/>
        <v>0</v>
      </c>
      <c r="BF21" s="78" t="b">
        <f t="shared" si="47"/>
        <v>1</v>
      </c>
      <c r="BG21" s="78" t="str">
        <f t="shared" si="48"/>
        <v>Distance</v>
      </c>
      <c r="BH21" s="78" t="str">
        <f t="shared" si="49"/>
        <v>&lt;=</v>
      </c>
      <c r="BI21" s="78">
        <f t="shared" si="50"/>
        <v>508.4912109375</v>
      </c>
    </row>
    <row r="22" spans="1:61">
      <c r="A22" s="15">
        <v>19</v>
      </c>
      <c r="B22" s="15">
        <v>-2</v>
      </c>
      <c r="C22" s="15">
        <v>-8192</v>
      </c>
      <c r="D22" s="15">
        <f t="shared" si="0"/>
        <v>-1</v>
      </c>
      <c r="E22" s="15">
        <f t="shared" si="1"/>
        <v>0</v>
      </c>
      <c r="F22" s="15">
        <f t="shared" si="2"/>
        <v>-1</v>
      </c>
      <c r="G22" s="15">
        <v>39</v>
      </c>
      <c r="H22" s="15">
        <v>40</v>
      </c>
      <c r="I22" s="15">
        <v>7</v>
      </c>
      <c r="J22" s="15">
        <v>4</v>
      </c>
      <c r="K22" s="15">
        <v>530</v>
      </c>
      <c r="L22" s="15">
        <v>21</v>
      </c>
      <c r="M22" s="15">
        <f t="shared" si="3"/>
        <v>5.126953125E-3</v>
      </c>
      <c r="O22" s="78">
        <f t="shared" si="4"/>
        <v>530</v>
      </c>
      <c r="P22" s="78">
        <f t="shared" si="5"/>
        <v>4.296875E-2</v>
      </c>
      <c r="Q22" s="78">
        <f t="shared" si="6"/>
        <v>264</v>
      </c>
      <c r="R22" s="78" t="b">
        <f t="shared" si="7"/>
        <v>0</v>
      </c>
      <c r="S22" s="78" t="str">
        <f t="shared" si="8"/>
        <v>Dummy Node</v>
      </c>
      <c r="T22" s="78" t="str">
        <f t="shared" si="9"/>
        <v>N/A</v>
      </c>
      <c r="U22" s="78" t="str">
        <f t="shared" si="10"/>
        <v>N/A</v>
      </c>
      <c r="V22" s="78">
        <f t="shared" si="11"/>
        <v>131</v>
      </c>
      <c r="W22" s="78" t="b">
        <f t="shared" si="12"/>
        <v>0</v>
      </c>
      <c r="X22" s="78" t="str">
        <f t="shared" si="13"/>
        <v>Dummy Node</v>
      </c>
      <c r="Y22" s="78" t="str">
        <f t="shared" si="14"/>
        <v>N/A</v>
      </c>
      <c r="Z22" s="78" t="str">
        <f t="shared" si="15"/>
        <v>N/A</v>
      </c>
      <c r="AA22" s="78">
        <f t="shared" si="16"/>
        <v>65</v>
      </c>
      <c r="AB22" s="78" t="b">
        <f t="shared" si="17"/>
        <v>1</v>
      </c>
      <c r="AC22" s="78" t="str">
        <f t="shared" si="18"/>
        <v>Dummy Node</v>
      </c>
      <c r="AD22" s="78" t="str">
        <f t="shared" si="19"/>
        <v>N/A</v>
      </c>
      <c r="AE22" s="78" t="str">
        <f t="shared" si="20"/>
        <v>N/A</v>
      </c>
      <c r="AF22" s="78">
        <f t="shared" si="21"/>
        <v>32</v>
      </c>
      <c r="AG22" s="78" t="b">
        <f t="shared" si="22"/>
        <v>1</v>
      </c>
      <c r="AH22" s="78" t="str">
        <f t="shared" si="23"/>
        <v>Dummy Node</v>
      </c>
      <c r="AI22" s="78" t="str">
        <f t="shared" si="24"/>
        <v>N/A</v>
      </c>
      <c r="AJ22" s="78" t="str">
        <f t="shared" si="25"/>
        <v>N/A</v>
      </c>
      <c r="AK22" s="78">
        <f t="shared" si="26"/>
        <v>15</v>
      </c>
      <c r="AL22" s="78" t="b">
        <f t="shared" si="27"/>
        <v>0</v>
      </c>
      <c r="AM22" s="78" t="str">
        <f t="shared" si="28"/>
        <v>Dummy Node</v>
      </c>
      <c r="AN22" s="78" t="str">
        <f t="shared" si="29"/>
        <v>N/A</v>
      </c>
      <c r="AO22" s="78" t="str">
        <f t="shared" si="30"/>
        <v>N/A</v>
      </c>
      <c r="AP22" s="78">
        <f t="shared" si="31"/>
        <v>5</v>
      </c>
      <c r="AQ22" s="78" t="b">
        <f t="shared" si="32"/>
        <v>1</v>
      </c>
      <c r="AR22" s="78" t="str">
        <f t="shared" si="33"/>
        <v>Dummy Node</v>
      </c>
      <c r="AS22" s="78" t="str">
        <f t="shared" si="34"/>
        <v>N/A</v>
      </c>
      <c r="AT22" s="78" t="str">
        <f t="shared" si="35"/>
        <v>N/A</v>
      </c>
      <c r="AU22" s="78">
        <f t="shared" si="36"/>
        <v>3</v>
      </c>
      <c r="AV22" s="78" t="b">
        <f t="shared" si="37"/>
        <v>1</v>
      </c>
      <c r="AW22" s="78" t="str">
        <f t="shared" si="38"/>
        <v>Distance</v>
      </c>
      <c r="AX22" s="78" t="str">
        <f t="shared" si="39"/>
        <v>&lt;=</v>
      </c>
      <c r="AY22" s="78">
        <f t="shared" si="40"/>
        <v>132.513671875</v>
      </c>
      <c r="AZ22" s="78">
        <f t="shared" si="41"/>
        <v>1</v>
      </c>
      <c r="BA22" s="78" t="b">
        <f t="shared" si="42"/>
        <v>1</v>
      </c>
      <c r="BB22" s="78" t="str">
        <f t="shared" si="43"/>
        <v>Speed</v>
      </c>
      <c r="BC22" s="78" t="str">
        <f t="shared" si="44"/>
        <v>&lt;=</v>
      </c>
      <c r="BD22" s="78">
        <f t="shared" si="45"/>
        <v>13.021484375</v>
      </c>
      <c r="BE22" s="78">
        <f t="shared" si="46"/>
        <v>0</v>
      </c>
      <c r="BF22" s="78" t="b">
        <f t="shared" si="47"/>
        <v>1</v>
      </c>
      <c r="BG22" s="78" t="str">
        <f t="shared" si="48"/>
        <v>Distance</v>
      </c>
      <c r="BH22" s="78" t="str">
        <f t="shared" si="49"/>
        <v>&lt;=</v>
      </c>
      <c r="BI22" s="78">
        <f t="shared" si="50"/>
        <v>508.4912109375</v>
      </c>
    </row>
    <row r="23" spans="1:61">
      <c r="A23" s="15">
        <v>20</v>
      </c>
      <c r="B23" s="15">
        <v>-2</v>
      </c>
      <c r="C23" s="15">
        <v>-8192</v>
      </c>
      <c r="D23" s="15">
        <f t="shared" si="0"/>
        <v>-1</v>
      </c>
      <c r="E23" s="15">
        <f t="shared" si="1"/>
        <v>0</v>
      </c>
      <c r="F23" s="15">
        <f t="shared" si="2"/>
        <v>-1</v>
      </c>
      <c r="G23" s="15">
        <v>41</v>
      </c>
      <c r="H23" s="15">
        <v>42</v>
      </c>
      <c r="I23" s="15">
        <v>7</v>
      </c>
      <c r="J23" s="15">
        <v>4</v>
      </c>
      <c r="K23" s="15">
        <v>531</v>
      </c>
      <c r="L23" s="15">
        <v>21</v>
      </c>
      <c r="M23" s="15">
        <f t="shared" si="3"/>
        <v>5.126953125E-3</v>
      </c>
      <c r="O23" s="78">
        <f t="shared" si="4"/>
        <v>531</v>
      </c>
      <c r="P23" s="78">
        <f t="shared" si="5"/>
        <v>4.296875E-2</v>
      </c>
      <c r="Q23" s="78">
        <f t="shared" si="6"/>
        <v>265</v>
      </c>
      <c r="R23" s="78" t="b">
        <f t="shared" si="7"/>
        <v>1</v>
      </c>
      <c r="S23" s="78" t="str">
        <f t="shared" si="8"/>
        <v>Dummy Node</v>
      </c>
      <c r="T23" s="78" t="str">
        <f t="shared" si="9"/>
        <v>N/A</v>
      </c>
      <c r="U23" s="78" t="str">
        <f t="shared" si="10"/>
        <v>N/A</v>
      </c>
      <c r="V23" s="78">
        <f t="shared" si="11"/>
        <v>132</v>
      </c>
      <c r="W23" s="78" t="b">
        <f t="shared" si="12"/>
        <v>1</v>
      </c>
      <c r="X23" s="78" t="str">
        <f t="shared" si="13"/>
        <v>Dummy Node</v>
      </c>
      <c r="Y23" s="78" t="str">
        <f t="shared" si="14"/>
        <v>N/A</v>
      </c>
      <c r="Z23" s="78" t="str">
        <f t="shared" si="15"/>
        <v>N/A</v>
      </c>
      <c r="AA23" s="78">
        <f t="shared" si="16"/>
        <v>65</v>
      </c>
      <c r="AB23" s="78" t="b">
        <f t="shared" si="17"/>
        <v>0</v>
      </c>
      <c r="AC23" s="78" t="str">
        <f t="shared" si="18"/>
        <v>Dummy Node</v>
      </c>
      <c r="AD23" s="78" t="str">
        <f t="shared" si="19"/>
        <v>N/A</v>
      </c>
      <c r="AE23" s="78" t="str">
        <f t="shared" si="20"/>
        <v>N/A</v>
      </c>
      <c r="AF23" s="78">
        <f t="shared" si="21"/>
        <v>32</v>
      </c>
      <c r="AG23" s="78" t="b">
        <f t="shared" si="22"/>
        <v>1</v>
      </c>
      <c r="AH23" s="78" t="str">
        <f t="shared" si="23"/>
        <v>Dummy Node</v>
      </c>
      <c r="AI23" s="78" t="str">
        <f t="shared" si="24"/>
        <v>N/A</v>
      </c>
      <c r="AJ23" s="78" t="str">
        <f t="shared" si="25"/>
        <v>N/A</v>
      </c>
      <c r="AK23" s="78">
        <f t="shared" si="26"/>
        <v>15</v>
      </c>
      <c r="AL23" s="78" t="b">
        <f t="shared" si="27"/>
        <v>0</v>
      </c>
      <c r="AM23" s="78" t="str">
        <f t="shared" si="28"/>
        <v>Dummy Node</v>
      </c>
      <c r="AN23" s="78" t="str">
        <f t="shared" si="29"/>
        <v>N/A</v>
      </c>
      <c r="AO23" s="78" t="str">
        <f t="shared" si="30"/>
        <v>N/A</v>
      </c>
      <c r="AP23" s="78">
        <f t="shared" si="31"/>
        <v>5</v>
      </c>
      <c r="AQ23" s="78" t="b">
        <f t="shared" si="32"/>
        <v>1</v>
      </c>
      <c r="AR23" s="78" t="str">
        <f t="shared" si="33"/>
        <v>Dummy Node</v>
      </c>
      <c r="AS23" s="78" t="str">
        <f t="shared" si="34"/>
        <v>N/A</v>
      </c>
      <c r="AT23" s="78" t="str">
        <f t="shared" si="35"/>
        <v>N/A</v>
      </c>
      <c r="AU23" s="78">
        <f t="shared" si="36"/>
        <v>3</v>
      </c>
      <c r="AV23" s="78" t="b">
        <f t="shared" si="37"/>
        <v>1</v>
      </c>
      <c r="AW23" s="78" t="str">
        <f t="shared" si="38"/>
        <v>Distance</v>
      </c>
      <c r="AX23" s="78" t="str">
        <f t="shared" si="39"/>
        <v>&lt;=</v>
      </c>
      <c r="AY23" s="78">
        <f t="shared" si="40"/>
        <v>132.513671875</v>
      </c>
      <c r="AZ23" s="78">
        <f t="shared" si="41"/>
        <v>1</v>
      </c>
      <c r="BA23" s="78" t="b">
        <f t="shared" si="42"/>
        <v>1</v>
      </c>
      <c r="BB23" s="78" t="str">
        <f t="shared" si="43"/>
        <v>Speed</v>
      </c>
      <c r="BC23" s="78" t="str">
        <f t="shared" si="44"/>
        <v>&lt;=</v>
      </c>
      <c r="BD23" s="78">
        <f t="shared" si="45"/>
        <v>13.021484375</v>
      </c>
      <c r="BE23" s="78">
        <f t="shared" si="46"/>
        <v>0</v>
      </c>
      <c r="BF23" s="78" t="b">
        <f t="shared" si="47"/>
        <v>1</v>
      </c>
      <c r="BG23" s="78" t="str">
        <f t="shared" si="48"/>
        <v>Distance</v>
      </c>
      <c r="BH23" s="78" t="str">
        <f t="shared" si="49"/>
        <v>&lt;=</v>
      </c>
      <c r="BI23" s="78">
        <f t="shared" si="50"/>
        <v>508.4912109375</v>
      </c>
    </row>
    <row r="24" spans="1:61">
      <c r="A24" s="15">
        <v>21</v>
      </c>
      <c r="B24" s="15">
        <v>-2</v>
      </c>
      <c r="C24" s="15">
        <v>-8192</v>
      </c>
      <c r="D24" s="15">
        <f t="shared" si="0"/>
        <v>-1</v>
      </c>
      <c r="E24" s="15">
        <f t="shared" si="1"/>
        <v>0</v>
      </c>
      <c r="F24" s="15">
        <f t="shared" si="2"/>
        <v>-1</v>
      </c>
      <c r="G24" s="15">
        <v>43</v>
      </c>
      <c r="H24" s="15">
        <v>44</v>
      </c>
      <c r="I24" s="15">
        <v>8</v>
      </c>
      <c r="J24" s="15">
        <v>4</v>
      </c>
      <c r="K24" s="15">
        <v>532</v>
      </c>
      <c r="L24" s="15">
        <v>304</v>
      </c>
      <c r="M24" s="15">
        <f t="shared" si="3"/>
        <v>7.421875E-2</v>
      </c>
      <c r="O24" s="78">
        <f t="shared" si="4"/>
        <v>532</v>
      </c>
      <c r="P24" s="78">
        <f t="shared" si="5"/>
        <v>4.296875E-2</v>
      </c>
      <c r="Q24" s="78">
        <f t="shared" si="6"/>
        <v>265</v>
      </c>
      <c r="R24" s="78" t="b">
        <f t="shared" si="7"/>
        <v>0</v>
      </c>
      <c r="S24" s="78" t="str">
        <f t="shared" si="8"/>
        <v>Dummy Node</v>
      </c>
      <c r="T24" s="78" t="str">
        <f t="shared" si="9"/>
        <v>N/A</v>
      </c>
      <c r="U24" s="78" t="str">
        <f t="shared" si="10"/>
        <v>N/A</v>
      </c>
      <c r="V24" s="78">
        <f t="shared" si="11"/>
        <v>132</v>
      </c>
      <c r="W24" s="78" t="b">
        <f t="shared" si="12"/>
        <v>1</v>
      </c>
      <c r="X24" s="78" t="str">
        <f t="shared" si="13"/>
        <v>Dummy Node</v>
      </c>
      <c r="Y24" s="78" t="str">
        <f t="shared" si="14"/>
        <v>N/A</v>
      </c>
      <c r="Z24" s="78" t="str">
        <f t="shared" si="15"/>
        <v>N/A</v>
      </c>
      <c r="AA24" s="78">
        <f t="shared" si="16"/>
        <v>65</v>
      </c>
      <c r="AB24" s="78" t="b">
        <f t="shared" si="17"/>
        <v>0</v>
      </c>
      <c r="AC24" s="78" t="str">
        <f t="shared" si="18"/>
        <v>Dummy Node</v>
      </c>
      <c r="AD24" s="78" t="str">
        <f t="shared" si="19"/>
        <v>N/A</v>
      </c>
      <c r="AE24" s="78" t="str">
        <f t="shared" si="20"/>
        <v>N/A</v>
      </c>
      <c r="AF24" s="78">
        <f t="shared" si="21"/>
        <v>32</v>
      </c>
      <c r="AG24" s="78" t="b">
        <f t="shared" si="22"/>
        <v>1</v>
      </c>
      <c r="AH24" s="78" t="str">
        <f t="shared" si="23"/>
        <v>Dummy Node</v>
      </c>
      <c r="AI24" s="78" t="str">
        <f t="shared" si="24"/>
        <v>N/A</v>
      </c>
      <c r="AJ24" s="78" t="str">
        <f t="shared" si="25"/>
        <v>N/A</v>
      </c>
      <c r="AK24" s="78">
        <f t="shared" si="26"/>
        <v>15</v>
      </c>
      <c r="AL24" s="78" t="b">
        <f t="shared" si="27"/>
        <v>0</v>
      </c>
      <c r="AM24" s="78" t="str">
        <f t="shared" si="28"/>
        <v>Dummy Node</v>
      </c>
      <c r="AN24" s="78" t="str">
        <f t="shared" si="29"/>
        <v>N/A</v>
      </c>
      <c r="AO24" s="78" t="str">
        <f t="shared" si="30"/>
        <v>N/A</v>
      </c>
      <c r="AP24" s="78">
        <f t="shared" si="31"/>
        <v>5</v>
      </c>
      <c r="AQ24" s="78" t="b">
        <f t="shared" si="32"/>
        <v>1</v>
      </c>
      <c r="AR24" s="78" t="str">
        <f t="shared" si="33"/>
        <v>Dummy Node</v>
      </c>
      <c r="AS24" s="78" t="str">
        <f t="shared" si="34"/>
        <v>N/A</v>
      </c>
      <c r="AT24" s="78" t="str">
        <f t="shared" si="35"/>
        <v>N/A</v>
      </c>
      <c r="AU24" s="78">
        <f t="shared" si="36"/>
        <v>3</v>
      </c>
      <c r="AV24" s="78" t="b">
        <f t="shared" si="37"/>
        <v>1</v>
      </c>
      <c r="AW24" s="78" t="str">
        <f t="shared" si="38"/>
        <v>Distance</v>
      </c>
      <c r="AX24" s="78" t="str">
        <f t="shared" si="39"/>
        <v>&lt;=</v>
      </c>
      <c r="AY24" s="78">
        <f t="shared" si="40"/>
        <v>132.513671875</v>
      </c>
      <c r="AZ24" s="78">
        <f t="shared" si="41"/>
        <v>1</v>
      </c>
      <c r="BA24" s="78" t="b">
        <f t="shared" si="42"/>
        <v>1</v>
      </c>
      <c r="BB24" s="78" t="str">
        <f t="shared" si="43"/>
        <v>Speed</v>
      </c>
      <c r="BC24" s="78" t="str">
        <f t="shared" si="44"/>
        <v>&lt;=</v>
      </c>
      <c r="BD24" s="78">
        <f t="shared" si="45"/>
        <v>13.021484375</v>
      </c>
      <c r="BE24" s="78">
        <f t="shared" si="46"/>
        <v>0</v>
      </c>
      <c r="BF24" s="78" t="b">
        <f t="shared" si="47"/>
        <v>1</v>
      </c>
      <c r="BG24" s="78" t="str">
        <f t="shared" si="48"/>
        <v>Distance</v>
      </c>
      <c r="BH24" s="78" t="str">
        <f t="shared" si="49"/>
        <v>&lt;=</v>
      </c>
      <c r="BI24" s="78">
        <f t="shared" si="50"/>
        <v>508.4912109375</v>
      </c>
    </row>
    <row r="25" spans="1:61">
      <c r="A25" s="15">
        <v>22</v>
      </c>
      <c r="B25" s="15">
        <v>-2</v>
      </c>
      <c r="C25" s="15">
        <v>-8192</v>
      </c>
      <c r="D25" s="15">
        <f t="shared" si="0"/>
        <v>-1</v>
      </c>
      <c r="E25" s="15">
        <f t="shared" si="1"/>
        <v>0</v>
      </c>
      <c r="F25" s="15">
        <f t="shared" si="2"/>
        <v>-1</v>
      </c>
      <c r="G25" s="15">
        <v>45</v>
      </c>
      <c r="H25" s="15">
        <v>46</v>
      </c>
      <c r="I25" s="15">
        <v>8</v>
      </c>
      <c r="J25" s="15">
        <v>4</v>
      </c>
      <c r="K25" s="15">
        <v>533</v>
      </c>
      <c r="L25" s="15">
        <v>304</v>
      </c>
      <c r="M25" s="15">
        <f t="shared" si="3"/>
        <v>7.421875E-2</v>
      </c>
      <c r="O25" s="78">
        <f t="shared" si="4"/>
        <v>533</v>
      </c>
      <c r="P25" s="78">
        <f t="shared" si="5"/>
        <v>4.296875E-2</v>
      </c>
      <c r="Q25" s="78">
        <f t="shared" si="6"/>
        <v>266</v>
      </c>
      <c r="R25" s="78" t="b">
        <f t="shared" si="7"/>
        <v>1</v>
      </c>
      <c r="S25" s="78" t="str">
        <f t="shared" si="8"/>
        <v>Dummy Node</v>
      </c>
      <c r="T25" s="78" t="str">
        <f t="shared" si="9"/>
        <v>N/A</v>
      </c>
      <c r="U25" s="78" t="str">
        <f t="shared" si="10"/>
        <v>N/A</v>
      </c>
      <c r="V25" s="78">
        <f t="shared" si="11"/>
        <v>132</v>
      </c>
      <c r="W25" s="78" t="b">
        <f t="shared" si="12"/>
        <v>0</v>
      </c>
      <c r="X25" s="78" t="str">
        <f t="shared" si="13"/>
        <v>Dummy Node</v>
      </c>
      <c r="Y25" s="78" t="str">
        <f t="shared" si="14"/>
        <v>N/A</v>
      </c>
      <c r="Z25" s="78" t="str">
        <f t="shared" si="15"/>
        <v>N/A</v>
      </c>
      <c r="AA25" s="78">
        <f t="shared" si="16"/>
        <v>65</v>
      </c>
      <c r="AB25" s="78" t="b">
        <f t="shared" si="17"/>
        <v>0</v>
      </c>
      <c r="AC25" s="78" t="str">
        <f t="shared" si="18"/>
        <v>Dummy Node</v>
      </c>
      <c r="AD25" s="78" t="str">
        <f t="shared" si="19"/>
        <v>N/A</v>
      </c>
      <c r="AE25" s="78" t="str">
        <f t="shared" si="20"/>
        <v>N/A</v>
      </c>
      <c r="AF25" s="78">
        <f t="shared" si="21"/>
        <v>32</v>
      </c>
      <c r="AG25" s="78" t="b">
        <f t="shared" si="22"/>
        <v>1</v>
      </c>
      <c r="AH25" s="78" t="str">
        <f t="shared" si="23"/>
        <v>Dummy Node</v>
      </c>
      <c r="AI25" s="78" t="str">
        <f t="shared" si="24"/>
        <v>N/A</v>
      </c>
      <c r="AJ25" s="78" t="str">
        <f t="shared" si="25"/>
        <v>N/A</v>
      </c>
      <c r="AK25" s="78">
        <f t="shared" si="26"/>
        <v>15</v>
      </c>
      <c r="AL25" s="78" t="b">
        <f t="shared" si="27"/>
        <v>0</v>
      </c>
      <c r="AM25" s="78" t="str">
        <f t="shared" si="28"/>
        <v>Dummy Node</v>
      </c>
      <c r="AN25" s="78" t="str">
        <f t="shared" si="29"/>
        <v>N/A</v>
      </c>
      <c r="AO25" s="78" t="str">
        <f t="shared" si="30"/>
        <v>N/A</v>
      </c>
      <c r="AP25" s="78">
        <f t="shared" si="31"/>
        <v>5</v>
      </c>
      <c r="AQ25" s="78" t="b">
        <f t="shared" si="32"/>
        <v>1</v>
      </c>
      <c r="AR25" s="78" t="str">
        <f t="shared" si="33"/>
        <v>Dummy Node</v>
      </c>
      <c r="AS25" s="78" t="str">
        <f t="shared" si="34"/>
        <v>N/A</v>
      </c>
      <c r="AT25" s="78" t="str">
        <f t="shared" si="35"/>
        <v>N/A</v>
      </c>
      <c r="AU25" s="78">
        <f t="shared" si="36"/>
        <v>3</v>
      </c>
      <c r="AV25" s="78" t="b">
        <f t="shared" si="37"/>
        <v>1</v>
      </c>
      <c r="AW25" s="78" t="str">
        <f t="shared" si="38"/>
        <v>Distance</v>
      </c>
      <c r="AX25" s="78" t="str">
        <f t="shared" si="39"/>
        <v>&lt;=</v>
      </c>
      <c r="AY25" s="78">
        <f t="shared" si="40"/>
        <v>132.513671875</v>
      </c>
      <c r="AZ25" s="78">
        <f t="shared" si="41"/>
        <v>1</v>
      </c>
      <c r="BA25" s="78" t="b">
        <f t="shared" si="42"/>
        <v>1</v>
      </c>
      <c r="BB25" s="78" t="str">
        <f t="shared" si="43"/>
        <v>Speed</v>
      </c>
      <c r="BC25" s="78" t="str">
        <f t="shared" si="44"/>
        <v>&lt;=</v>
      </c>
      <c r="BD25" s="78">
        <f t="shared" si="45"/>
        <v>13.021484375</v>
      </c>
      <c r="BE25" s="78">
        <f t="shared" si="46"/>
        <v>0</v>
      </c>
      <c r="BF25" s="78" t="b">
        <f t="shared" si="47"/>
        <v>1</v>
      </c>
      <c r="BG25" s="78" t="str">
        <f t="shared" si="48"/>
        <v>Distance</v>
      </c>
      <c r="BH25" s="78" t="str">
        <f t="shared" si="49"/>
        <v>&lt;=</v>
      </c>
      <c r="BI25" s="78">
        <f t="shared" si="50"/>
        <v>508.4912109375</v>
      </c>
    </row>
    <row r="26" spans="1:61">
      <c r="A26" s="15">
        <v>23</v>
      </c>
      <c r="B26" s="15">
        <v>-2</v>
      </c>
      <c r="C26" s="15">
        <v>-8192</v>
      </c>
      <c r="D26" s="15">
        <f t="shared" si="0"/>
        <v>-1</v>
      </c>
      <c r="E26" s="15">
        <f t="shared" si="1"/>
        <v>0</v>
      </c>
      <c r="F26" s="15">
        <f t="shared" si="2"/>
        <v>-1</v>
      </c>
      <c r="G26" s="15">
        <v>47</v>
      </c>
      <c r="H26" s="15">
        <v>48</v>
      </c>
      <c r="I26" s="15">
        <v>11</v>
      </c>
      <c r="J26" s="15">
        <v>4</v>
      </c>
      <c r="K26" s="15">
        <v>534</v>
      </c>
      <c r="L26" s="15">
        <v>1355</v>
      </c>
      <c r="M26" s="15">
        <f t="shared" si="3"/>
        <v>0.330810546875</v>
      </c>
      <c r="O26" s="78">
        <f t="shared" si="4"/>
        <v>534</v>
      </c>
      <c r="P26" s="78">
        <f t="shared" si="5"/>
        <v>4.296875E-2</v>
      </c>
      <c r="Q26" s="78">
        <f t="shared" si="6"/>
        <v>266</v>
      </c>
      <c r="R26" s="78" t="b">
        <f t="shared" si="7"/>
        <v>0</v>
      </c>
      <c r="S26" s="78" t="str">
        <f t="shared" si="8"/>
        <v>Dummy Node</v>
      </c>
      <c r="T26" s="78" t="str">
        <f t="shared" si="9"/>
        <v>N/A</v>
      </c>
      <c r="U26" s="78" t="str">
        <f t="shared" si="10"/>
        <v>N/A</v>
      </c>
      <c r="V26" s="78">
        <f t="shared" si="11"/>
        <v>132</v>
      </c>
      <c r="W26" s="78" t="b">
        <f t="shared" si="12"/>
        <v>0</v>
      </c>
      <c r="X26" s="78" t="str">
        <f t="shared" si="13"/>
        <v>Dummy Node</v>
      </c>
      <c r="Y26" s="78" t="str">
        <f t="shared" si="14"/>
        <v>N/A</v>
      </c>
      <c r="Z26" s="78" t="str">
        <f t="shared" si="15"/>
        <v>N/A</v>
      </c>
      <c r="AA26" s="78">
        <f t="shared" si="16"/>
        <v>65</v>
      </c>
      <c r="AB26" s="78" t="b">
        <f t="shared" si="17"/>
        <v>0</v>
      </c>
      <c r="AC26" s="78" t="str">
        <f t="shared" si="18"/>
        <v>Dummy Node</v>
      </c>
      <c r="AD26" s="78" t="str">
        <f t="shared" si="19"/>
        <v>N/A</v>
      </c>
      <c r="AE26" s="78" t="str">
        <f t="shared" si="20"/>
        <v>N/A</v>
      </c>
      <c r="AF26" s="78">
        <f t="shared" si="21"/>
        <v>32</v>
      </c>
      <c r="AG26" s="78" t="b">
        <f t="shared" si="22"/>
        <v>1</v>
      </c>
      <c r="AH26" s="78" t="str">
        <f t="shared" si="23"/>
        <v>Dummy Node</v>
      </c>
      <c r="AI26" s="78" t="str">
        <f t="shared" si="24"/>
        <v>N/A</v>
      </c>
      <c r="AJ26" s="78" t="str">
        <f t="shared" si="25"/>
        <v>N/A</v>
      </c>
      <c r="AK26" s="78">
        <f t="shared" si="26"/>
        <v>15</v>
      </c>
      <c r="AL26" s="78" t="b">
        <f t="shared" si="27"/>
        <v>0</v>
      </c>
      <c r="AM26" s="78" t="str">
        <f t="shared" si="28"/>
        <v>Dummy Node</v>
      </c>
      <c r="AN26" s="78" t="str">
        <f t="shared" si="29"/>
        <v>N/A</v>
      </c>
      <c r="AO26" s="78" t="str">
        <f t="shared" si="30"/>
        <v>N/A</v>
      </c>
      <c r="AP26" s="78">
        <f t="shared" si="31"/>
        <v>5</v>
      </c>
      <c r="AQ26" s="78" t="b">
        <f t="shared" si="32"/>
        <v>1</v>
      </c>
      <c r="AR26" s="78" t="str">
        <f t="shared" si="33"/>
        <v>Dummy Node</v>
      </c>
      <c r="AS26" s="78" t="str">
        <f t="shared" si="34"/>
        <v>N/A</v>
      </c>
      <c r="AT26" s="78" t="str">
        <f t="shared" si="35"/>
        <v>N/A</v>
      </c>
      <c r="AU26" s="78">
        <f t="shared" si="36"/>
        <v>3</v>
      </c>
      <c r="AV26" s="78" t="b">
        <f t="shared" si="37"/>
        <v>1</v>
      </c>
      <c r="AW26" s="78" t="str">
        <f t="shared" si="38"/>
        <v>Distance</v>
      </c>
      <c r="AX26" s="78" t="str">
        <f t="shared" si="39"/>
        <v>&lt;=</v>
      </c>
      <c r="AY26" s="78">
        <f t="shared" si="40"/>
        <v>132.513671875</v>
      </c>
      <c r="AZ26" s="78">
        <f t="shared" si="41"/>
        <v>1</v>
      </c>
      <c r="BA26" s="78" t="b">
        <f t="shared" si="42"/>
        <v>1</v>
      </c>
      <c r="BB26" s="78" t="str">
        <f t="shared" si="43"/>
        <v>Speed</v>
      </c>
      <c r="BC26" s="78" t="str">
        <f t="shared" si="44"/>
        <v>&lt;=</v>
      </c>
      <c r="BD26" s="78">
        <f t="shared" si="45"/>
        <v>13.021484375</v>
      </c>
      <c r="BE26" s="78">
        <f t="shared" si="46"/>
        <v>0</v>
      </c>
      <c r="BF26" s="78" t="b">
        <f t="shared" si="47"/>
        <v>1</v>
      </c>
      <c r="BG26" s="78" t="str">
        <f t="shared" si="48"/>
        <v>Distance</v>
      </c>
      <c r="BH26" s="78" t="str">
        <f t="shared" si="49"/>
        <v>&lt;=</v>
      </c>
      <c r="BI26" s="78">
        <f t="shared" si="50"/>
        <v>508.4912109375</v>
      </c>
    </row>
    <row r="27" spans="1:61">
      <c r="A27" s="15">
        <v>24</v>
      </c>
      <c r="B27" s="15">
        <v>-2</v>
      </c>
      <c r="C27" s="15">
        <v>-8192</v>
      </c>
      <c r="D27" s="15">
        <f t="shared" si="0"/>
        <v>-1</v>
      </c>
      <c r="E27" s="15">
        <f t="shared" si="1"/>
        <v>0</v>
      </c>
      <c r="F27" s="15">
        <f t="shared" si="2"/>
        <v>-1</v>
      </c>
      <c r="G27" s="15">
        <v>49</v>
      </c>
      <c r="H27" s="15">
        <v>50</v>
      </c>
      <c r="I27" s="15">
        <v>11</v>
      </c>
      <c r="J27" s="15">
        <v>4</v>
      </c>
      <c r="K27" s="15">
        <v>535</v>
      </c>
      <c r="L27" s="15">
        <v>1355</v>
      </c>
      <c r="M27" s="15">
        <f t="shared" si="3"/>
        <v>0.330810546875</v>
      </c>
      <c r="O27" s="78">
        <f t="shared" si="4"/>
        <v>535</v>
      </c>
      <c r="P27" s="78">
        <f t="shared" si="5"/>
        <v>4.296875E-2</v>
      </c>
      <c r="Q27" s="78">
        <f t="shared" si="6"/>
        <v>267</v>
      </c>
      <c r="R27" s="78" t="b">
        <f t="shared" si="7"/>
        <v>1</v>
      </c>
      <c r="S27" s="78" t="str">
        <f t="shared" si="8"/>
        <v>Dummy Node</v>
      </c>
      <c r="T27" s="78" t="str">
        <f t="shared" si="9"/>
        <v>N/A</v>
      </c>
      <c r="U27" s="78" t="str">
        <f t="shared" si="10"/>
        <v>N/A</v>
      </c>
      <c r="V27" s="78">
        <f t="shared" si="11"/>
        <v>133</v>
      </c>
      <c r="W27" s="78" t="b">
        <f t="shared" si="12"/>
        <v>1</v>
      </c>
      <c r="X27" s="78" t="str">
        <f t="shared" si="13"/>
        <v>Dummy Node</v>
      </c>
      <c r="Y27" s="78" t="str">
        <f t="shared" si="14"/>
        <v>N/A</v>
      </c>
      <c r="Z27" s="78" t="str">
        <f t="shared" si="15"/>
        <v>N/A</v>
      </c>
      <c r="AA27" s="78">
        <f t="shared" si="16"/>
        <v>66</v>
      </c>
      <c r="AB27" s="78" t="b">
        <f t="shared" si="17"/>
        <v>1</v>
      </c>
      <c r="AC27" s="78" t="str">
        <f t="shared" si="18"/>
        <v>Dummy Node</v>
      </c>
      <c r="AD27" s="78" t="str">
        <f t="shared" si="19"/>
        <v>N/A</v>
      </c>
      <c r="AE27" s="78" t="str">
        <f t="shared" si="20"/>
        <v>N/A</v>
      </c>
      <c r="AF27" s="78">
        <f t="shared" si="21"/>
        <v>32</v>
      </c>
      <c r="AG27" s="78" t="b">
        <f t="shared" si="22"/>
        <v>0</v>
      </c>
      <c r="AH27" s="78" t="str">
        <f t="shared" si="23"/>
        <v>Dummy Node</v>
      </c>
      <c r="AI27" s="78" t="str">
        <f t="shared" si="24"/>
        <v>N/A</v>
      </c>
      <c r="AJ27" s="78" t="str">
        <f t="shared" si="25"/>
        <v>N/A</v>
      </c>
      <c r="AK27" s="78">
        <f t="shared" si="26"/>
        <v>15</v>
      </c>
      <c r="AL27" s="78" t="b">
        <f t="shared" si="27"/>
        <v>0</v>
      </c>
      <c r="AM27" s="78" t="str">
        <f t="shared" si="28"/>
        <v>Dummy Node</v>
      </c>
      <c r="AN27" s="78" t="str">
        <f t="shared" si="29"/>
        <v>N/A</v>
      </c>
      <c r="AO27" s="78" t="str">
        <f t="shared" si="30"/>
        <v>N/A</v>
      </c>
      <c r="AP27" s="78">
        <f t="shared" si="31"/>
        <v>5</v>
      </c>
      <c r="AQ27" s="78" t="b">
        <f t="shared" si="32"/>
        <v>1</v>
      </c>
      <c r="AR27" s="78" t="str">
        <f t="shared" si="33"/>
        <v>Dummy Node</v>
      </c>
      <c r="AS27" s="78" t="str">
        <f t="shared" si="34"/>
        <v>N/A</v>
      </c>
      <c r="AT27" s="78" t="str">
        <f t="shared" si="35"/>
        <v>N/A</v>
      </c>
      <c r="AU27" s="78">
        <f t="shared" si="36"/>
        <v>3</v>
      </c>
      <c r="AV27" s="78" t="b">
        <f t="shared" si="37"/>
        <v>1</v>
      </c>
      <c r="AW27" s="78" t="str">
        <f t="shared" si="38"/>
        <v>Distance</v>
      </c>
      <c r="AX27" s="78" t="str">
        <f t="shared" si="39"/>
        <v>&lt;=</v>
      </c>
      <c r="AY27" s="78">
        <f t="shared" si="40"/>
        <v>132.513671875</v>
      </c>
      <c r="AZ27" s="78">
        <f t="shared" si="41"/>
        <v>1</v>
      </c>
      <c r="BA27" s="78" t="b">
        <f t="shared" si="42"/>
        <v>1</v>
      </c>
      <c r="BB27" s="78" t="str">
        <f t="shared" si="43"/>
        <v>Speed</v>
      </c>
      <c r="BC27" s="78" t="str">
        <f t="shared" si="44"/>
        <v>&lt;=</v>
      </c>
      <c r="BD27" s="78">
        <f t="shared" si="45"/>
        <v>13.021484375</v>
      </c>
      <c r="BE27" s="78">
        <f t="shared" si="46"/>
        <v>0</v>
      </c>
      <c r="BF27" s="78" t="b">
        <f t="shared" si="47"/>
        <v>1</v>
      </c>
      <c r="BG27" s="78" t="str">
        <f t="shared" si="48"/>
        <v>Distance</v>
      </c>
      <c r="BH27" s="78" t="str">
        <f t="shared" si="49"/>
        <v>&lt;=</v>
      </c>
      <c r="BI27" s="78">
        <f t="shared" si="50"/>
        <v>508.4912109375</v>
      </c>
    </row>
    <row r="28" spans="1:61">
      <c r="A28" s="15">
        <v>25</v>
      </c>
      <c r="B28" s="15">
        <v>-2</v>
      </c>
      <c r="C28" s="15">
        <v>-8192</v>
      </c>
      <c r="D28" s="15">
        <f t="shared" si="0"/>
        <v>-1</v>
      </c>
      <c r="E28" s="15">
        <f t="shared" si="1"/>
        <v>0</v>
      </c>
      <c r="F28" s="15">
        <f t="shared" si="2"/>
        <v>-1</v>
      </c>
      <c r="G28" s="15">
        <v>51</v>
      </c>
      <c r="H28" s="15">
        <v>52</v>
      </c>
      <c r="I28" s="15">
        <v>12</v>
      </c>
      <c r="J28" s="15">
        <v>4</v>
      </c>
      <c r="K28" s="15">
        <v>536</v>
      </c>
      <c r="L28" s="15">
        <v>522</v>
      </c>
      <c r="M28" s="15">
        <f t="shared" si="3"/>
        <v>0.12744140625</v>
      </c>
      <c r="O28" s="78">
        <f t="shared" si="4"/>
        <v>536</v>
      </c>
      <c r="P28" s="78">
        <f t="shared" si="5"/>
        <v>4.296875E-2</v>
      </c>
      <c r="Q28" s="78">
        <f t="shared" si="6"/>
        <v>267</v>
      </c>
      <c r="R28" s="78" t="b">
        <f t="shared" si="7"/>
        <v>0</v>
      </c>
      <c r="S28" s="78" t="str">
        <f t="shared" si="8"/>
        <v>Dummy Node</v>
      </c>
      <c r="T28" s="78" t="str">
        <f t="shared" si="9"/>
        <v>N/A</v>
      </c>
      <c r="U28" s="78" t="str">
        <f t="shared" si="10"/>
        <v>N/A</v>
      </c>
      <c r="V28" s="78">
        <f t="shared" si="11"/>
        <v>133</v>
      </c>
      <c r="W28" s="78" t="b">
        <f t="shared" si="12"/>
        <v>1</v>
      </c>
      <c r="X28" s="78" t="str">
        <f t="shared" si="13"/>
        <v>Dummy Node</v>
      </c>
      <c r="Y28" s="78" t="str">
        <f t="shared" si="14"/>
        <v>N/A</v>
      </c>
      <c r="Z28" s="78" t="str">
        <f t="shared" si="15"/>
        <v>N/A</v>
      </c>
      <c r="AA28" s="78">
        <f t="shared" si="16"/>
        <v>66</v>
      </c>
      <c r="AB28" s="78" t="b">
        <f t="shared" si="17"/>
        <v>1</v>
      </c>
      <c r="AC28" s="78" t="str">
        <f t="shared" si="18"/>
        <v>Dummy Node</v>
      </c>
      <c r="AD28" s="78" t="str">
        <f t="shared" si="19"/>
        <v>N/A</v>
      </c>
      <c r="AE28" s="78" t="str">
        <f t="shared" si="20"/>
        <v>N/A</v>
      </c>
      <c r="AF28" s="78">
        <f t="shared" si="21"/>
        <v>32</v>
      </c>
      <c r="AG28" s="78" t="b">
        <f t="shared" si="22"/>
        <v>0</v>
      </c>
      <c r="AH28" s="78" t="str">
        <f t="shared" si="23"/>
        <v>Dummy Node</v>
      </c>
      <c r="AI28" s="78" t="str">
        <f t="shared" si="24"/>
        <v>N/A</v>
      </c>
      <c r="AJ28" s="78" t="str">
        <f t="shared" si="25"/>
        <v>N/A</v>
      </c>
      <c r="AK28" s="78">
        <f t="shared" si="26"/>
        <v>15</v>
      </c>
      <c r="AL28" s="78" t="b">
        <f t="shared" si="27"/>
        <v>0</v>
      </c>
      <c r="AM28" s="78" t="str">
        <f t="shared" si="28"/>
        <v>Dummy Node</v>
      </c>
      <c r="AN28" s="78" t="str">
        <f t="shared" si="29"/>
        <v>N/A</v>
      </c>
      <c r="AO28" s="78" t="str">
        <f t="shared" si="30"/>
        <v>N/A</v>
      </c>
      <c r="AP28" s="78">
        <f t="shared" si="31"/>
        <v>5</v>
      </c>
      <c r="AQ28" s="78" t="b">
        <f t="shared" si="32"/>
        <v>1</v>
      </c>
      <c r="AR28" s="78" t="str">
        <f t="shared" si="33"/>
        <v>Dummy Node</v>
      </c>
      <c r="AS28" s="78" t="str">
        <f t="shared" si="34"/>
        <v>N/A</v>
      </c>
      <c r="AT28" s="78" t="str">
        <f t="shared" si="35"/>
        <v>N/A</v>
      </c>
      <c r="AU28" s="78">
        <f t="shared" si="36"/>
        <v>3</v>
      </c>
      <c r="AV28" s="78" t="b">
        <f t="shared" si="37"/>
        <v>1</v>
      </c>
      <c r="AW28" s="78" t="str">
        <f t="shared" si="38"/>
        <v>Distance</v>
      </c>
      <c r="AX28" s="78" t="str">
        <f t="shared" si="39"/>
        <v>&lt;=</v>
      </c>
      <c r="AY28" s="78">
        <f t="shared" si="40"/>
        <v>132.513671875</v>
      </c>
      <c r="AZ28" s="78">
        <f t="shared" si="41"/>
        <v>1</v>
      </c>
      <c r="BA28" s="78" t="b">
        <f t="shared" si="42"/>
        <v>1</v>
      </c>
      <c r="BB28" s="78" t="str">
        <f t="shared" si="43"/>
        <v>Speed</v>
      </c>
      <c r="BC28" s="78" t="str">
        <f t="shared" si="44"/>
        <v>&lt;=</v>
      </c>
      <c r="BD28" s="78">
        <f t="shared" si="45"/>
        <v>13.021484375</v>
      </c>
      <c r="BE28" s="78">
        <f t="shared" si="46"/>
        <v>0</v>
      </c>
      <c r="BF28" s="78" t="b">
        <f t="shared" si="47"/>
        <v>1</v>
      </c>
      <c r="BG28" s="78" t="str">
        <f t="shared" si="48"/>
        <v>Distance</v>
      </c>
      <c r="BH28" s="78" t="str">
        <f t="shared" si="49"/>
        <v>&lt;=</v>
      </c>
      <c r="BI28" s="78">
        <f t="shared" si="50"/>
        <v>508.4912109375</v>
      </c>
    </row>
    <row r="29" spans="1:61">
      <c r="A29" s="15">
        <v>26</v>
      </c>
      <c r="B29" s="15">
        <v>-2</v>
      </c>
      <c r="C29" s="15">
        <v>-8192</v>
      </c>
      <c r="D29" s="15">
        <f t="shared" si="0"/>
        <v>-1</v>
      </c>
      <c r="E29" s="15">
        <f t="shared" si="1"/>
        <v>0</v>
      </c>
      <c r="F29" s="15">
        <f t="shared" si="2"/>
        <v>-1</v>
      </c>
      <c r="G29" s="15">
        <v>53</v>
      </c>
      <c r="H29" s="15">
        <v>54</v>
      </c>
      <c r="I29" s="15">
        <v>12</v>
      </c>
      <c r="J29" s="15">
        <v>4</v>
      </c>
      <c r="K29" s="15">
        <v>537</v>
      </c>
      <c r="L29" s="15">
        <v>522</v>
      </c>
      <c r="M29" s="15">
        <f t="shared" si="3"/>
        <v>0.12744140625</v>
      </c>
      <c r="O29" s="78">
        <f t="shared" si="4"/>
        <v>537</v>
      </c>
      <c r="P29" s="78">
        <f t="shared" si="5"/>
        <v>4.296875E-2</v>
      </c>
      <c r="Q29" s="78">
        <f t="shared" si="6"/>
        <v>268</v>
      </c>
      <c r="R29" s="78" t="b">
        <f t="shared" si="7"/>
        <v>1</v>
      </c>
      <c r="S29" s="78" t="str">
        <f t="shared" si="8"/>
        <v>Dummy Node</v>
      </c>
      <c r="T29" s="78" t="str">
        <f t="shared" si="9"/>
        <v>N/A</v>
      </c>
      <c r="U29" s="78" t="str">
        <f t="shared" si="10"/>
        <v>N/A</v>
      </c>
      <c r="V29" s="78">
        <f t="shared" si="11"/>
        <v>133</v>
      </c>
      <c r="W29" s="78" t="b">
        <f t="shared" si="12"/>
        <v>0</v>
      </c>
      <c r="X29" s="78" t="str">
        <f t="shared" si="13"/>
        <v>Dummy Node</v>
      </c>
      <c r="Y29" s="78" t="str">
        <f t="shared" si="14"/>
        <v>N/A</v>
      </c>
      <c r="Z29" s="78" t="str">
        <f t="shared" si="15"/>
        <v>N/A</v>
      </c>
      <c r="AA29" s="78">
        <f t="shared" si="16"/>
        <v>66</v>
      </c>
      <c r="AB29" s="78" t="b">
        <f t="shared" si="17"/>
        <v>1</v>
      </c>
      <c r="AC29" s="78" t="str">
        <f t="shared" si="18"/>
        <v>Dummy Node</v>
      </c>
      <c r="AD29" s="78" t="str">
        <f t="shared" si="19"/>
        <v>N/A</v>
      </c>
      <c r="AE29" s="78" t="str">
        <f t="shared" si="20"/>
        <v>N/A</v>
      </c>
      <c r="AF29" s="78">
        <f t="shared" si="21"/>
        <v>32</v>
      </c>
      <c r="AG29" s="78" t="b">
        <f t="shared" si="22"/>
        <v>0</v>
      </c>
      <c r="AH29" s="78" t="str">
        <f t="shared" si="23"/>
        <v>Dummy Node</v>
      </c>
      <c r="AI29" s="78" t="str">
        <f t="shared" si="24"/>
        <v>N/A</v>
      </c>
      <c r="AJ29" s="78" t="str">
        <f t="shared" si="25"/>
        <v>N/A</v>
      </c>
      <c r="AK29" s="78">
        <f t="shared" si="26"/>
        <v>15</v>
      </c>
      <c r="AL29" s="78" t="b">
        <f t="shared" si="27"/>
        <v>0</v>
      </c>
      <c r="AM29" s="78" t="str">
        <f t="shared" si="28"/>
        <v>Dummy Node</v>
      </c>
      <c r="AN29" s="78" t="str">
        <f t="shared" si="29"/>
        <v>N/A</v>
      </c>
      <c r="AO29" s="78" t="str">
        <f t="shared" si="30"/>
        <v>N/A</v>
      </c>
      <c r="AP29" s="78">
        <f t="shared" si="31"/>
        <v>5</v>
      </c>
      <c r="AQ29" s="78" t="b">
        <f t="shared" si="32"/>
        <v>1</v>
      </c>
      <c r="AR29" s="78" t="str">
        <f t="shared" si="33"/>
        <v>Dummy Node</v>
      </c>
      <c r="AS29" s="78" t="str">
        <f t="shared" si="34"/>
        <v>N/A</v>
      </c>
      <c r="AT29" s="78" t="str">
        <f t="shared" si="35"/>
        <v>N/A</v>
      </c>
      <c r="AU29" s="78">
        <f t="shared" si="36"/>
        <v>3</v>
      </c>
      <c r="AV29" s="78" t="b">
        <f t="shared" si="37"/>
        <v>1</v>
      </c>
      <c r="AW29" s="78" t="str">
        <f t="shared" si="38"/>
        <v>Distance</v>
      </c>
      <c r="AX29" s="78" t="str">
        <f t="shared" si="39"/>
        <v>&lt;=</v>
      </c>
      <c r="AY29" s="78">
        <f t="shared" si="40"/>
        <v>132.513671875</v>
      </c>
      <c r="AZ29" s="78">
        <f t="shared" si="41"/>
        <v>1</v>
      </c>
      <c r="BA29" s="78" t="b">
        <f t="shared" si="42"/>
        <v>1</v>
      </c>
      <c r="BB29" s="78" t="str">
        <f t="shared" si="43"/>
        <v>Speed</v>
      </c>
      <c r="BC29" s="78" t="str">
        <f t="shared" si="44"/>
        <v>&lt;=</v>
      </c>
      <c r="BD29" s="78">
        <f t="shared" si="45"/>
        <v>13.021484375</v>
      </c>
      <c r="BE29" s="78">
        <f t="shared" si="46"/>
        <v>0</v>
      </c>
      <c r="BF29" s="78" t="b">
        <f t="shared" si="47"/>
        <v>1</v>
      </c>
      <c r="BG29" s="78" t="str">
        <f t="shared" si="48"/>
        <v>Distance</v>
      </c>
      <c r="BH29" s="78" t="str">
        <f t="shared" si="49"/>
        <v>&lt;=</v>
      </c>
      <c r="BI29" s="78">
        <f t="shared" si="50"/>
        <v>508.4912109375</v>
      </c>
    </row>
    <row r="30" spans="1:61">
      <c r="A30" s="15">
        <v>27</v>
      </c>
      <c r="B30" s="15">
        <v>-2</v>
      </c>
      <c r="C30" s="15">
        <v>-8192</v>
      </c>
      <c r="D30" s="15">
        <f t="shared" si="0"/>
        <v>-1</v>
      </c>
      <c r="E30" s="15">
        <f t="shared" si="1"/>
        <v>0</v>
      </c>
      <c r="F30" s="15">
        <f t="shared" si="2"/>
        <v>-1</v>
      </c>
      <c r="G30" s="15">
        <v>55</v>
      </c>
      <c r="H30" s="15">
        <v>56</v>
      </c>
      <c r="I30" s="15">
        <v>13</v>
      </c>
      <c r="J30" s="15">
        <v>4</v>
      </c>
      <c r="K30" s="15">
        <v>538</v>
      </c>
      <c r="L30" s="15">
        <v>1339</v>
      </c>
      <c r="M30" s="15">
        <f t="shared" si="3"/>
        <v>0.326904296875</v>
      </c>
      <c r="O30" s="78">
        <f t="shared" si="4"/>
        <v>538</v>
      </c>
      <c r="P30" s="78">
        <f t="shared" si="5"/>
        <v>4.296875E-2</v>
      </c>
      <c r="Q30" s="78">
        <f t="shared" si="6"/>
        <v>268</v>
      </c>
      <c r="R30" s="78" t="b">
        <f t="shared" si="7"/>
        <v>0</v>
      </c>
      <c r="S30" s="78" t="str">
        <f t="shared" si="8"/>
        <v>Dummy Node</v>
      </c>
      <c r="T30" s="78" t="str">
        <f t="shared" si="9"/>
        <v>N/A</v>
      </c>
      <c r="U30" s="78" t="str">
        <f t="shared" si="10"/>
        <v>N/A</v>
      </c>
      <c r="V30" s="78">
        <f t="shared" si="11"/>
        <v>133</v>
      </c>
      <c r="W30" s="78" t="b">
        <f t="shared" si="12"/>
        <v>0</v>
      </c>
      <c r="X30" s="78" t="str">
        <f t="shared" si="13"/>
        <v>Dummy Node</v>
      </c>
      <c r="Y30" s="78" t="str">
        <f t="shared" si="14"/>
        <v>N/A</v>
      </c>
      <c r="Z30" s="78" t="str">
        <f t="shared" si="15"/>
        <v>N/A</v>
      </c>
      <c r="AA30" s="78">
        <f t="shared" si="16"/>
        <v>66</v>
      </c>
      <c r="AB30" s="78" t="b">
        <f t="shared" si="17"/>
        <v>1</v>
      </c>
      <c r="AC30" s="78" t="str">
        <f t="shared" si="18"/>
        <v>Dummy Node</v>
      </c>
      <c r="AD30" s="78" t="str">
        <f t="shared" si="19"/>
        <v>N/A</v>
      </c>
      <c r="AE30" s="78" t="str">
        <f t="shared" si="20"/>
        <v>N/A</v>
      </c>
      <c r="AF30" s="78">
        <f t="shared" si="21"/>
        <v>32</v>
      </c>
      <c r="AG30" s="78" t="b">
        <f t="shared" si="22"/>
        <v>0</v>
      </c>
      <c r="AH30" s="78" t="str">
        <f t="shared" si="23"/>
        <v>Dummy Node</v>
      </c>
      <c r="AI30" s="78" t="str">
        <f t="shared" si="24"/>
        <v>N/A</v>
      </c>
      <c r="AJ30" s="78" t="str">
        <f t="shared" si="25"/>
        <v>N/A</v>
      </c>
      <c r="AK30" s="78">
        <f t="shared" si="26"/>
        <v>15</v>
      </c>
      <c r="AL30" s="78" t="b">
        <f t="shared" si="27"/>
        <v>0</v>
      </c>
      <c r="AM30" s="78" t="str">
        <f t="shared" si="28"/>
        <v>Dummy Node</v>
      </c>
      <c r="AN30" s="78" t="str">
        <f t="shared" si="29"/>
        <v>N/A</v>
      </c>
      <c r="AO30" s="78" t="str">
        <f t="shared" si="30"/>
        <v>N/A</v>
      </c>
      <c r="AP30" s="78">
        <f t="shared" si="31"/>
        <v>5</v>
      </c>
      <c r="AQ30" s="78" t="b">
        <f t="shared" si="32"/>
        <v>1</v>
      </c>
      <c r="AR30" s="78" t="str">
        <f t="shared" si="33"/>
        <v>Dummy Node</v>
      </c>
      <c r="AS30" s="78" t="str">
        <f t="shared" si="34"/>
        <v>N/A</v>
      </c>
      <c r="AT30" s="78" t="str">
        <f t="shared" si="35"/>
        <v>N/A</v>
      </c>
      <c r="AU30" s="78">
        <f t="shared" si="36"/>
        <v>3</v>
      </c>
      <c r="AV30" s="78" t="b">
        <f t="shared" si="37"/>
        <v>1</v>
      </c>
      <c r="AW30" s="78" t="str">
        <f t="shared" si="38"/>
        <v>Distance</v>
      </c>
      <c r="AX30" s="78" t="str">
        <f t="shared" si="39"/>
        <v>&lt;=</v>
      </c>
      <c r="AY30" s="78">
        <f t="shared" si="40"/>
        <v>132.513671875</v>
      </c>
      <c r="AZ30" s="78">
        <f t="shared" si="41"/>
        <v>1</v>
      </c>
      <c r="BA30" s="78" t="b">
        <f t="shared" si="42"/>
        <v>1</v>
      </c>
      <c r="BB30" s="78" t="str">
        <f t="shared" si="43"/>
        <v>Speed</v>
      </c>
      <c r="BC30" s="78" t="str">
        <f t="shared" si="44"/>
        <v>&lt;=</v>
      </c>
      <c r="BD30" s="78">
        <f t="shared" si="45"/>
        <v>13.021484375</v>
      </c>
      <c r="BE30" s="78">
        <f t="shared" si="46"/>
        <v>0</v>
      </c>
      <c r="BF30" s="78" t="b">
        <f t="shared" si="47"/>
        <v>1</v>
      </c>
      <c r="BG30" s="78" t="str">
        <f t="shared" si="48"/>
        <v>Distance</v>
      </c>
      <c r="BH30" s="78" t="str">
        <f t="shared" si="49"/>
        <v>&lt;=</v>
      </c>
      <c r="BI30" s="78">
        <f t="shared" si="50"/>
        <v>508.4912109375</v>
      </c>
    </row>
    <row r="31" spans="1:61">
      <c r="A31" s="15">
        <v>28</v>
      </c>
      <c r="B31" s="15">
        <v>-2</v>
      </c>
      <c r="C31" s="15">
        <v>-8192</v>
      </c>
      <c r="D31" s="15">
        <f t="shared" si="0"/>
        <v>-1</v>
      </c>
      <c r="E31" s="15">
        <f t="shared" si="1"/>
        <v>0</v>
      </c>
      <c r="F31" s="15">
        <f t="shared" si="2"/>
        <v>-1</v>
      </c>
      <c r="G31" s="15">
        <v>57</v>
      </c>
      <c r="H31" s="15">
        <v>58</v>
      </c>
      <c r="I31" s="15">
        <v>13</v>
      </c>
      <c r="J31" s="15">
        <v>4</v>
      </c>
      <c r="K31" s="15">
        <v>539</v>
      </c>
      <c r="L31" s="15">
        <v>1339</v>
      </c>
      <c r="M31" s="15">
        <f t="shared" si="3"/>
        <v>0.326904296875</v>
      </c>
      <c r="O31" s="78">
        <f t="shared" si="4"/>
        <v>539</v>
      </c>
      <c r="P31" s="78">
        <f t="shared" si="5"/>
        <v>4.296875E-2</v>
      </c>
      <c r="Q31" s="78">
        <f t="shared" si="6"/>
        <v>269</v>
      </c>
      <c r="R31" s="78" t="b">
        <f t="shared" si="7"/>
        <v>1</v>
      </c>
      <c r="S31" s="78" t="str">
        <f t="shared" si="8"/>
        <v>Dummy Node</v>
      </c>
      <c r="T31" s="78" t="str">
        <f t="shared" si="9"/>
        <v>N/A</v>
      </c>
      <c r="U31" s="78" t="str">
        <f t="shared" si="10"/>
        <v>N/A</v>
      </c>
      <c r="V31" s="78">
        <f t="shared" si="11"/>
        <v>134</v>
      </c>
      <c r="W31" s="78" t="b">
        <f t="shared" si="12"/>
        <v>1</v>
      </c>
      <c r="X31" s="78" t="str">
        <f t="shared" si="13"/>
        <v>Dummy Node</v>
      </c>
      <c r="Y31" s="78" t="str">
        <f t="shared" si="14"/>
        <v>N/A</v>
      </c>
      <c r="Z31" s="78" t="str">
        <f t="shared" si="15"/>
        <v>N/A</v>
      </c>
      <c r="AA31" s="78">
        <f t="shared" si="16"/>
        <v>66</v>
      </c>
      <c r="AB31" s="78" t="b">
        <f t="shared" si="17"/>
        <v>0</v>
      </c>
      <c r="AC31" s="78" t="str">
        <f t="shared" si="18"/>
        <v>Dummy Node</v>
      </c>
      <c r="AD31" s="78" t="str">
        <f t="shared" si="19"/>
        <v>N/A</v>
      </c>
      <c r="AE31" s="78" t="str">
        <f t="shared" si="20"/>
        <v>N/A</v>
      </c>
      <c r="AF31" s="78">
        <f t="shared" si="21"/>
        <v>32</v>
      </c>
      <c r="AG31" s="78" t="b">
        <f t="shared" si="22"/>
        <v>0</v>
      </c>
      <c r="AH31" s="78" t="str">
        <f t="shared" si="23"/>
        <v>Dummy Node</v>
      </c>
      <c r="AI31" s="78" t="str">
        <f t="shared" si="24"/>
        <v>N/A</v>
      </c>
      <c r="AJ31" s="78" t="str">
        <f t="shared" si="25"/>
        <v>N/A</v>
      </c>
      <c r="AK31" s="78">
        <f t="shared" si="26"/>
        <v>15</v>
      </c>
      <c r="AL31" s="78" t="b">
        <f t="shared" si="27"/>
        <v>0</v>
      </c>
      <c r="AM31" s="78" t="str">
        <f t="shared" si="28"/>
        <v>Dummy Node</v>
      </c>
      <c r="AN31" s="78" t="str">
        <f t="shared" si="29"/>
        <v>N/A</v>
      </c>
      <c r="AO31" s="78" t="str">
        <f t="shared" si="30"/>
        <v>N/A</v>
      </c>
      <c r="AP31" s="78">
        <f t="shared" si="31"/>
        <v>5</v>
      </c>
      <c r="AQ31" s="78" t="b">
        <f t="shared" si="32"/>
        <v>1</v>
      </c>
      <c r="AR31" s="78" t="str">
        <f t="shared" si="33"/>
        <v>Dummy Node</v>
      </c>
      <c r="AS31" s="78" t="str">
        <f t="shared" si="34"/>
        <v>N/A</v>
      </c>
      <c r="AT31" s="78" t="str">
        <f t="shared" si="35"/>
        <v>N/A</v>
      </c>
      <c r="AU31" s="78">
        <f t="shared" si="36"/>
        <v>3</v>
      </c>
      <c r="AV31" s="78" t="b">
        <f t="shared" si="37"/>
        <v>1</v>
      </c>
      <c r="AW31" s="78" t="str">
        <f t="shared" si="38"/>
        <v>Distance</v>
      </c>
      <c r="AX31" s="78" t="str">
        <f t="shared" si="39"/>
        <v>&lt;=</v>
      </c>
      <c r="AY31" s="78">
        <f t="shared" si="40"/>
        <v>132.513671875</v>
      </c>
      <c r="AZ31" s="78">
        <f t="shared" si="41"/>
        <v>1</v>
      </c>
      <c r="BA31" s="78" t="b">
        <f t="shared" si="42"/>
        <v>1</v>
      </c>
      <c r="BB31" s="78" t="str">
        <f t="shared" si="43"/>
        <v>Speed</v>
      </c>
      <c r="BC31" s="78" t="str">
        <f t="shared" si="44"/>
        <v>&lt;=</v>
      </c>
      <c r="BD31" s="78">
        <f t="shared" si="45"/>
        <v>13.021484375</v>
      </c>
      <c r="BE31" s="78">
        <f t="shared" si="46"/>
        <v>0</v>
      </c>
      <c r="BF31" s="78" t="b">
        <f t="shared" si="47"/>
        <v>1</v>
      </c>
      <c r="BG31" s="78" t="str">
        <f t="shared" si="48"/>
        <v>Distance</v>
      </c>
      <c r="BH31" s="78" t="str">
        <f t="shared" si="49"/>
        <v>&lt;=</v>
      </c>
      <c r="BI31" s="78">
        <f t="shared" si="50"/>
        <v>508.4912109375</v>
      </c>
    </row>
    <row r="32" spans="1:61">
      <c r="A32" s="15">
        <v>29</v>
      </c>
      <c r="B32" s="15">
        <v>-2</v>
      </c>
      <c r="C32" s="15">
        <v>-8192</v>
      </c>
      <c r="D32" s="15">
        <f t="shared" si="0"/>
        <v>-1</v>
      </c>
      <c r="E32" s="15">
        <f t="shared" si="1"/>
        <v>0</v>
      </c>
      <c r="F32" s="15">
        <f t="shared" si="2"/>
        <v>-1</v>
      </c>
      <c r="G32" s="15">
        <v>59</v>
      </c>
      <c r="H32" s="15">
        <v>60</v>
      </c>
      <c r="I32" s="15">
        <v>14</v>
      </c>
      <c r="J32" s="15">
        <v>4</v>
      </c>
      <c r="K32" s="15">
        <v>540</v>
      </c>
      <c r="L32" s="15">
        <v>1365</v>
      </c>
      <c r="M32" s="15">
        <f t="shared" si="3"/>
        <v>0.333251953125</v>
      </c>
      <c r="O32" s="78">
        <f t="shared" si="4"/>
        <v>540</v>
      </c>
      <c r="P32" s="78">
        <f t="shared" si="5"/>
        <v>4.296875E-2</v>
      </c>
      <c r="Q32" s="78">
        <f t="shared" si="6"/>
        <v>269</v>
      </c>
      <c r="R32" s="78" t="b">
        <f t="shared" si="7"/>
        <v>0</v>
      </c>
      <c r="S32" s="78" t="str">
        <f t="shared" si="8"/>
        <v>Dummy Node</v>
      </c>
      <c r="T32" s="78" t="str">
        <f t="shared" si="9"/>
        <v>N/A</v>
      </c>
      <c r="U32" s="78" t="str">
        <f t="shared" si="10"/>
        <v>N/A</v>
      </c>
      <c r="V32" s="78">
        <f t="shared" si="11"/>
        <v>134</v>
      </c>
      <c r="W32" s="78" t="b">
        <f t="shared" si="12"/>
        <v>1</v>
      </c>
      <c r="X32" s="78" t="str">
        <f t="shared" si="13"/>
        <v>Dummy Node</v>
      </c>
      <c r="Y32" s="78" t="str">
        <f t="shared" si="14"/>
        <v>N/A</v>
      </c>
      <c r="Z32" s="78" t="str">
        <f t="shared" si="15"/>
        <v>N/A</v>
      </c>
      <c r="AA32" s="78">
        <f t="shared" si="16"/>
        <v>66</v>
      </c>
      <c r="AB32" s="78" t="b">
        <f t="shared" si="17"/>
        <v>0</v>
      </c>
      <c r="AC32" s="78" t="str">
        <f t="shared" si="18"/>
        <v>Dummy Node</v>
      </c>
      <c r="AD32" s="78" t="str">
        <f t="shared" si="19"/>
        <v>N/A</v>
      </c>
      <c r="AE32" s="78" t="str">
        <f t="shared" si="20"/>
        <v>N/A</v>
      </c>
      <c r="AF32" s="78">
        <f t="shared" si="21"/>
        <v>32</v>
      </c>
      <c r="AG32" s="78" t="b">
        <f t="shared" si="22"/>
        <v>0</v>
      </c>
      <c r="AH32" s="78" t="str">
        <f t="shared" si="23"/>
        <v>Dummy Node</v>
      </c>
      <c r="AI32" s="78" t="str">
        <f t="shared" si="24"/>
        <v>N/A</v>
      </c>
      <c r="AJ32" s="78" t="str">
        <f t="shared" si="25"/>
        <v>N/A</v>
      </c>
      <c r="AK32" s="78">
        <f t="shared" si="26"/>
        <v>15</v>
      </c>
      <c r="AL32" s="78" t="b">
        <f t="shared" si="27"/>
        <v>0</v>
      </c>
      <c r="AM32" s="78" t="str">
        <f t="shared" si="28"/>
        <v>Dummy Node</v>
      </c>
      <c r="AN32" s="78" t="str">
        <f t="shared" si="29"/>
        <v>N/A</v>
      </c>
      <c r="AO32" s="78" t="str">
        <f t="shared" si="30"/>
        <v>N/A</v>
      </c>
      <c r="AP32" s="78">
        <f t="shared" si="31"/>
        <v>5</v>
      </c>
      <c r="AQ32" s="78" t="b">
        <f t="shared" si="32"/>
        <v>1</v>
      </c>
      <c r="AR32" s="78" t="str">
        <f t="shared" si="33"/>
        <v>Dummy Node</v>
      </c>
      <c r="AS32" s="78" t="str">
        <f t="shared" si="34"/>
        <v>N/A</v>
      </c>
      <c r="AT32" s="78" t="str">
        <f t="shared" si="35"/>
        <v>N/A</v>
      </c>
      <c r="AU32" s="78">
        <f t="shared" si="36"/>
        <v>3</v>
      </c>
      <c r="AV32" s="78" t="b">
        <f t="shared" si="37"/>
        <v>1</v>
      </c>
      <c r="AW32" s="78" t="str">
        <f t="shared" si="38"/>
        <v>Distance</v>
      </c>
      <c r="AX32" s="78" t="str">
        <f t="shared" si="39"/>
        <v>&lt;=</v>
      </c>
      <c r="AY32" s="78">
        <f t="shared" si="40"/>
        <v>132.513671875</v>
      </c>
      <c r="AZ32" s="78">
        <f t="shared" si="41"/>
        <v>1</v>
      </c>
      <c r="BA32" s="78" t="b">
        <f t="shared" si="42"/>
        <v>1</v>
      </c>
      <c r="BB32" s="78" t="str">
        <f t="shared" si="43"/>
        <v>Speed</v>
      </c>
      <c r="BC32" s="78" t="str">
        <f t="shared" si="44"/>
        <v>&lt;=</v>
      </c>
      <c r="BD32" s="78">
        <f t="shared" si="45"/>
        <v>13.021484375</v>
      </c>
      <c r="BE32" s="78">
        <f t="shared" si="46"/>
        <v>0</v>
      </c>
      <c r="BF32" s="78" t="b">
        <f t="shared" si="47"/>
        <v>1</v>
      </c>
      <c r="BG32" s="78" t="str">
        <f t="shared" si="48"/>
        <v>Distance</v>
      </c>
      <c r="BH32" s="78" t="str">
        <f t="shared" si="49"/>
        <v>&lt;=</v>
      </c>
      <c r="BI32" s="78">
        <f t="shared" si="50"/>
        <v>508.4912109375</v>
      </c>
    </row>
    <row r="33" spans="1:61">
      <c r="A33" s="15">
        <v>30</v>
      </c>
      <c r="B33" s="15">
        <v>-2</v>
      </c>
      <c r="C33" s="15">
        <v>-8192</v>
      </c>
      <c r="D33" s="15">
        <f t="shared" si="0"/>
        <v>-1</v>
      </c>
      <c r="E33" s="15">
        <f t="shared" si="1"/>
        <v>0</v>
      </c>
      <c r="F33" s="15">
        <f t="shared" si="2"/>
        <v>-1</v>
      </c>
      <c r="G33" s="15">
        <v>61</v>
      </c>
      <c r="H33" s="15">
        <v>62</v>
      </c>
      <c r="I33" s="15">
        <v>14</v>
      </c>
      <c r="J33" s="15">
        <v>4</v>
      </c>
      <c r="K33" s="15">
        <v>541</v>
      </c>
      <c r="L33" s="15">
        <v>1365</v>
      </c>
      <c r="M33" s="15">
        <f t="shared" si="3"/>
        <v>0.333251953125</v>
      </c>
      <c r="O33" s="78">
        <f t="shared" si="4"/>
        <v>541</v>
      </c>
      <c r="P33" s="78">
        <f t="shared" si="5"/>
        <v>4.296875E-2</v>
      </c>
      <c r="Q33" s="78">
        <f t="shared" si="6"/>
        <v>270</v>
      </c>
      <c r="R33" s="78" t="b">
        <f t="shared" si="7"/>
        <v>1</v>
      </c>
      <c r="S33" s="78" t="str">
        <f t="shared" si="8"/>
        <v>Dummy Node</v>
      </c>
      <c r="T33" s="78" t="str">
        <f t="shared" si="9"/>
        <v>N/A</v>
      </c>
      <c r="U33" s="78" t="str">
        <f t="shared" si="10"/>
        <v>N/A</v>
      </c>
      <c r="V33" s="78">
        <f t="shared" si="11"/>
        <v>134</v>
      </c>
      <c r="W33" s="78" t="b">
        <f t="shared" si="12"/>
        <v>0</v>
      </c>
      <c r="X33" s="78" t="str">
        <f t="shared" si="13"/>
        <v>Dummy Node</v>
      </c>
      <c r="Y33" s="78" t="str">
        <f t="shared" si="14"/>
        <v>N/A</v>
      </c>
      <c r="Z33" s="78" t="str">
        <f t="shared" si="15"/>
        <v>N/A</v>
      </c>
      <c r="AA33" s="78">
        <f t="shared" si="16"/>
        <v>66</v>
      </c>
      <c r="AB33" s="78" t="b">
        <f t="shared" si="17"/>
        <v>0</v>
      </c>
      <c r="AC33" s="78" t="str">
        <f t="shared" si="18"/>
        <v>Dummy Node</v>
      </c>
      <c r="AD33" s="78" t="str">
        <f t="shared" si="19"/>
        <v>N/A</v>
      </c>
      <c r="AE33" s="78" t="str">
        <f t="shared" si="20"/>
        <v>N/A</v>
      </c>
      <c r="AF33" s="78">
        <f t="shared" si="21"/>
        <v>32</v>
      </c>
      <c r="AG33" s="78" t="b">
        <f t="shared" si="22"/>
        <v>0</v>
      </c>
      <c r="AH33" s="78" t="str">
        <f t="shared" si="23"/>
        <v>Dummy Node</v>
      </c>
      <c r="AI33" s="78" t="str">
        <f t="shared" si="24"/>
        <v>N/A</v>
      </c>
      <c r="AJ33" s="78" t="str">
        <f t="shared" si="25"/>
        <v>N/A</v>
      </c>
      <c r="AK33" s="78">
        <f t="shared" si="26"/>
        <v>15</v>
      </c>
      <c r="AL33" s="78" t="b">
        <f t="shared" si="27"/>
        <v>0</v>
      </c>
      <c r="AM33" s="78" t="str">
        <f t="shared" si="28"/>
        <v>Dummy Node</v>
      </c>
      <c r="AN33" s="78" t="str">
        <f t="shared" si="29"/>
        <v>N/A</v>
      </c>
      <c r="AO33" s="78" t="str">
        <f t="shared" si="30"/>
        <v>N/A</v>
      </c>
      <c r="AP33" s="78">
        <f t="shared" si="31"/>
        <v>5</v>
      </c>
      <c r="AQ33" s="78" t="b">
        <f t="shared" si="32"/>
        <v>1</v>
      </c>
      <c r="AR33" s="78" t="str">
        <f t="shared" si="33"/>
        <v>Dummy Node</v>
      </c>
      <c r="AS33" s="78" t="str">
        <f t="shared" si="34"/>
        <v>N/A</v>
      </c>
      <c r="AT33" s="78" t="str">
        <f t="shared" si="35"/>
        <v>N/A</v>
      </c>
      <c r="AU33" s="78">
        <f t="shared" si="36"/>
        <v>3</v>
      </c>
      <c r="AV33" s="78" t="b">
        <f t="shared" si="37"/>
        <v>1</v>
      </c>
      <c r="AW33" s="78" t="str">
        <f t="shared" si="38"/>
        <v>Distance</v>
      </c>
      <c r="AX33" s="78" t="str">
        <f t="shared" si="39"/>
        <v>&lt;=</v>
      </c>
      <c r="AY33" s="78">
        <f t="shared" si="40"/>
        <v>132.513671875</v>
      </c>
      <c r="AZ33" s="78">
        <f t="shared" si="41"/>
        <v>1</v>
      </c>
      <c r="BA33" s="78" t="b">
        <f t="shared" si="42"/>
        <v>1</v>
      </c>
      <c r="BB33" s="78" t="str">
        <f t="shared" si="43"/>
        <v>Speed</v>
      </c>
      <c r="BC33" s="78" t="str">
        <f t="shared" si="44"/>
        <v>&lt;=</v>
      </c>
      <c r="BD33" s="78">
        <f t="shared" si="45"/>
        <v>13.021484375</v>
      </c>
      <c r="BE33" s="78">
        <f t="shared" si="46"/>
        <v>0</v>
      </c>
      <c r="BF33" s="78" t="b">
        <f t="shared" si="47"/>
        <v>1</v>
      </c>
      <c r="BG33" s="78" t="str">
        <f t="shared" si="48"/>
        <v>Distance</v>
      </c>
      <c r="BH33" s="78" t="str">
        <f t="shared" si="49"/>
        <v>&lt;=</v>
      </c>
      <c r="BI33" s="78">
        <f t="shared" si="50"/>
        <v>508.4912109375</v>
      </c>
    </row>
    <row r="34" spans="1:61">
      <c r="A34" s="15">
        <v>31</v>
      </c>
      <c r="B34" s="15">
        <v>-2</v>
      </c>
      <c r="C34" s="15">
        <v>-8192</v>
      </c>
      <c r="D34" s="15">
        <f t="shared" si="0"/>
        <v>-1</v>
      </c>
      <c r="E34" s="15">
        <f t="shared" si="1"/>
        <v>0</v>
      </c>
      <c r="F34" s="15">
        <f t="shared" si="2"/>
        <v>-1</v>
      </c>
      <c r="G34" s="15">
        <v>63</v>
      </c>
      <c r="H34" s="15">
        <v>64</v>
      </c>
      <c r="I34" s="15">
        <v>15</v>
      </c>
      <c r="J34" s="15">
        <v>5</v>
      </c>
      <c r="K34" s="15">
        <v>542</v>
      </c>
      <c r="L34" s="15">
        <v>176</v>
      </c>
      <c r="M34" s="15">
        <f t="shared" si="3"/>
        <v>4.296875E-2</v>
      </c>
      <c r="O34" s="78">
        <f t="shared" si="4"/>
        <v>542</v>
      </c>
      <c r="P34" s="78">
        <f t="shared" si="5"/>
        <v>4.296875E-2</v>
      </c>
      <c r="Q34" s="78">
        <f t="shared" si="6"/>
        <v>270</v>
      </c>
      <c r="R34" s="78" t="b">
        <f t="shared" si="7"/>
        <v>0</v>
      </c>
      <c r="S34" s="78" t="str">
        <f t="shared" si="8"/>
        <v>Dummy Node</v>
      </c>
      <c r="T34" s="78" t="str">
        <f t="shared" si="9"/>
        <v>N/A</v>
      </c>
      <c r="U34" s="78" t="str">
        <f t="shared" si="10"/>
        <v>N/A</v>
      </c>
      <c r="V34" s="78">
        <f t="shared" si="11"/>
        <v>134</v>
      </c>
      <c r="W34" s="78" t="b">
        <f t="shared" si="12"/>
        <v>0</v>
      </c>
      <c r="X34" s="78" t="str">
        <f t="shared" si="13"/>
        <v>Dummy Node</v>
      </c>
      <c r="Y34" s="78" t="str">
        <f t="shared" si="14"/>
        <v>N/A</v>
      </c>
      <c r="Z34" s="78" t="str">
        <f t="shared" si="15"/>
        <v>N/A</v>
      </c>
      <c r="AA34" s="78">
        <f t="shared" si="16"/>
        <v>66</v>
      </c>
      <c r="AB34" s="78" t="b">
        <f t="shared" si="17"/>
        <v>0</v>
      </c>
      <c r="AC34" s="78" t="str">
        <f t="shared" si="18"/>
        <v>Dummy Node</v>
      </c>
      <c r="AD34" s="78" t="str">
        <f t="shared" si="19"/>
        <v>N/A</v>
      </c>
      <c r="AE34" s="78" t="str">
        <f t="shared" si="20"/>
        <v>N/A</v>
      </c>
      <c r="AF34" s="78">
        <f t="shared" si="21"/>
        <v>32</v>
      </c>
      <c r="AG34" s="78" t="b">
        <f t="shared" si="22"/>
        <v>0</v>
      </c>
      <c r="AH34" s="78" t="str">
        <f t="shared" si="23"/>
        <v>Dummy Node</v>
      </c>
      <c r="AI34" s="78" t="str">
        <f t="shared" si="24"/>
        <v>N/A</v>
      </c>
      <c r="AJ34" s="78" t="str">
        <f t="shared" si="25"/>
        <v>N/A</v>
      </c>
      <c r="AK34" s="78">
        <f t="shared" si="26"/>
        <v>15</v>
      </c>
      <c r="AL34" s="78" t="b">
        <f t="shared" si="27"/>
        <v>0</v>
      </c>
      <c r="AM34" s="78" t="str">
        <f t="shared" si="28"/>
        <v>Dummy Node</v>
      </c>
      <c r="AN34" s="78" t="str">
        <f t="shared" si="29"/>
        <v>N/A</v>
      </c>
      <c r="AO34" s="78" t="str">
        <f t="shared" si="30"/>
        <v>N/A</v>
      </c>
      <c r="AP34" s="78">
        <f t="shared" si="31"/>
        <v>5</v>
      </c>
      <c r="AQ34" s="78" t="b">
        <f t="shared" si="32"/>
        <v>1</v>
      </c>
      <c r="AR34" s="78" t="str">
        <f t="shared" si="33"/>
        <v>Dummy Node</v>
      </c>
      <c r="AS34" s="78" t="str">
        <f t="shared" si="34"/>
        <v>N/A</v>
      </c>
      <c r="AT34" s="78" t="str">
        <f t="shared" si="35"/>
        <v>N/A</v>
      </c>
      <c r="AU34" s="78">
        <f t="shared" si="36"/>
        <v>3</v>
      </c>
      <c r="AV34" s="78" t="b">
        <f t="shared" si="37"/>
        <v>1</v>
      </c>
      <c r="AW34" s="78" t="str">
        <f t="shared" si="38"/>
        <v>Distance</v>
      </c>
      <c r="AX34" s="78" t="str">
        <f t="shared" si="39"/>
        <v>&lt;=</v>
      </c>
      <c r="AY34" s="78">
        <f t="shared" si="40"/>
        <v>132.513671875</v>
      </c>
      <c r="AZ34" s="78">
        <f t="shared" si="41"/>
        <v>1</v>
      </c>
      <c r="BA34" s="78" t="b">
        <f t="shared" si="42"/>
        <v>1</v>
      </c>
      <c r="BB34" s="78" t="str">
        <f t="shared" si="43"/>
        <v>Speed</v>
      </c>
      <c r="BC34" s="78" t="str">
        <f t="shared" si="44"/>
        <v>&lt;=</v>
      </c>
      <c r="BD34" s="78">
        <f t="shared" si="45"/>
        <v>13.021484375</v>
      </c>
      <c r="BE34" s="78">
        <f t="shared" si="46"/>
        <v>0</v>
      </c>
      <c r="BF34" s="78" t="b">
        <f t="shared" si="47"/>
        <v>1</v>
      </c>
      <c r="BG34" s="78" t="str">
        <f t="shared" si="48"/>
        <v>Distance</v>
      </c>
      <c r="BH34" s="78" t="str">
        <f t="shared" si="49"/>
        <v>&lt;=</v>
      </c>
      <c r="BI34" s="78">
        <f t="shared" si="50"/>
        <v>508.4912109375</v>
      </c>
    </row>
    <row r="35" spans="1:61">
      <c r="A35" s="15">
        <v>32</v>
      </c>
      <c r="B35" s="15">
        <v>-2</v>
      </c>
      <c r="C35" s="15">
        <v>-8192</v>
      </c>
      <c r="D35" s="15">
        <f t="shared" si="0"/>
        <v>-1</v>
      </c>
      <c r="E35" s="15">
        <f t="shared" si="1"/>
        <v>0</v>
      </c>
      <c r="F35" s="15">
        <f t="shared" si="2"/>
        <v>-1</v>
      </c>
      <c r="G35" s="15">
        <v>65</v>
      </c>
      <c r="H35" s="15">
        <v>66</v>
      </c>
      <c r="I35" s="15">
        <v>15</v>
      </c>
      <c r="J35" s="15">
        <v>5</v>
      </c>
      <c r="K35" s="15">
        <v>543</v>
      </c>
      <c r="L35" s="15">
        <v>176</v>
      </c>
      <c r="M35" s="15">
        <f t="shared" si="3"/>
        <v>4.296875E-2</v>
      </c>
      <c r="O35" s="78">
        <f t="shared" si="4"/>
        <v>543</v>
      </c>
      <c r="P35" s="78">
        <f t="shared" si="5"/>
        <v>4.296875E-2</v>
      </c>
      <c r="Q35" s="78">
        <f t="shared" si="6"/>
        <v>271</v>
      </c>
      <c r="R35" s="78" t="b">
        <f t="shared" si="7"/>
        <v>1</v>
      </c>
      <c r="S35" s="78" t="str">
        <f t="shared" si="8"/>
        <v>Dummy Node</v>
      </c>
      <c r="T35" s="78" t="str">
        <f t="shared" si="9"/>
        <v>N/A</v>
      </c>
      <c r="U35" s="78" t="str">
        <f t="shared" si="10"/>
        <v>N/A</v>
      </c>
      <c r="V35" s="78">
        <f t="shared" si="11"/>
        <v>135</v>
      </c>
      <c r="W35" s="78" t="b">
        <f t="shared" si="12"/>
        <v>1</v>
      </c>
      <c r="X35" s="78" t="str">
        <f t="shared" si="13"/>
        <v>Dummy Node</v>
      </c>
      <c r="Y35" s="78" t="str">
        <f t="shared" si="14"/>
        <v>N/A</v>
      </c>
      <c r="Z35" s="78" t="str">
        <f t="shared" si="15"/>
        <v>N/A</v>
      </c>
      <c r="AA35" s="78">
        <f t="shared" si="16"/>
        <v>67</v>
      </c>
      <c r="AB35" s="78" t="b">
        <f t="shared" si="17"/>
        <v>1</v>
      </c>
      <c r="AC35" s="78" t="str">
        <f t="shared" si="18"/>
        <v>Dummy Node</v>
      </c>
      <c r="AD35" s="78" t="str">
        <f t="shared" si="19"/>
        <v>N/A</v>
      </c>
      <c r="AE35" s="78" t="str">
        <f t="shared" si="20"/>
        <v>N/A</v>
      </c>
      <c r="AF35" s="78">
        <f t="shared" si="21"/>
        <v>33</v>
      </c>
      <c r="AG35" s="78" t="b">
        <f t="shared" si="22"/>
        <v>1</v>
      </c>
      <c r="AH35" s="78" t="str">
        <f t="shared" si="23"/>
        <v>Dummy Node</v>
      </c>
      <c r="AI35" s="78" t="str">
        <f t="shared" si="24"/>
        <v>N/A</v>
      </c>
      <c r="AJ35" s="78" t="str">
        <f t="shared" si="25"/>
        <v>N/A</v>
      </c>
      <c r="AK35" s="78">
        <f t="shared" si="26"/>
        <v>16</v>
      </c>
      <c r="AL35" s="78" t="b">
        <f t="shared" si="27"/>
        <v>1</v>
      </c>
      <c r="AM35" s="78" t="str">
        <f t="shared" si="28"/>
        <v>Dummy Node</v>
      </c>
      <c r="AN35" s="78" t="str">
        <f t="shared" si="29"/>
        <v>N/A</v>
      </c>
      <c r="AO35" s="78" t="str">
        <f t="shared" si="30"/>
        <v>N/A</v>
      </c>
      <c r="AP35" s="78">
        <f t="shared" si="31"/>
        <v>5</v>
      </c>
      <c r="AQ35" s="78" t="b">
        <f t="shared" si="32"/>
        <v>0</v>
      </c>
      <c r="AR35" s="78" t="str">
        <f t="shared" si="33"/>
        <v>Dummy Node</v>
      </c>
      <c r="AS35" s="78" t="str">
        <f t="shared" si="34"/>
        <v>N/A</v>
      </c>
      <c r="AT35" s="78" t="str">
        <f t="shared" si="35"/>
        <v>N/A</v>
      </c>
      <c r="AU35" s="78">
        <f t="shared" si="36"/>
        <v>3</v>
      </c>
      <c r="AV35" s="78" t="b">
        <f t="shared" si="37"/>
        <v>1</v>
      </c>
      <c r="AW35" s="78" t="str">
        <f t="shared" si="38"/>
        <v>Distance</v>
      </c>
      <c r="AX35" s="78" t="str">
        <f t="shared" si="39"/>
        <v>&lt;=</v>
      </c>
      <c r="AY35" s="78">
        <f t="shared" si="40"/>
        <v>132.513671875</v>
      </c>
      <c r="AZ35" s="78">
        <f t="shared" si="41"/>
        <v>1</v>
      </c>
      <c r="BA35" s="78" t="b">
        <f t="shared" si="42"/>
        <v>1</v>
      </c>
      <c r="BB35" s="78" t="str">
        <f t="shared" si="43"/>
        <v>Speed</v>
      </c>
      <c r="BC35" s="78" t="str">
        <f t="shared" si="44"/>
        <v>&lt;=</v>
      </c>
      <c r="BD35" s="78">
        <f t="shared" si="45"/>
        <v>13.021484375</v>
      </c>
      <c r="BE35" s="78">
        <f t="shared" si="46"/>
        <v>0</v>
      </c>
      <c r="BF35" s="78" t="b">
        <f t="shared" si="47"/>
        <v>1</v>
      </c>
      <c r="BG35" s="78" t="str">
        <f t="shared" si="48"/>
        <v>Distance</v>
      </c>
      <c r="BH35" s="78" t="str">
        <f t="shared" si="49"/>
        <v>&lt;=</v>
      </c>
      <c r="BI35" s="78">
        <f t="shared" si="50"/>
        <v>508.4912109375</v>
      </c>
    </row>
    <row r="36" spans="1:61">
      <c r="A36" s="15">
        <v>33</v>
      </c>
      <c r="B36" s="15">
        <v>-2</v>
      </c>
      <c r="C36" s="15">
        <v>-8192</v>
      </c>
      <c r="D36" s="15">
        <f t="shared" si="0"/>
        <v>-1</v>
      </c>
      <c r="E36" s="15">
        <f t="shared" si="1"/>
        <v>0</v>
      </c>
      <c r="F36" s="15">
        <f t="shared" si="2"/>
        <v>-1</v>
      </c>
      <c r="G36" s="15">
        <v>67</v>
      </c>
      <c r="H36" s="15">
        <v>68</v>
      </c>
      <c r="I36" s="15">
        <v>16</v>
      </c>
      <c r="J36" s="15">
        <v>5</v>
      </c>
      <c r="K36" s="15">
        <v>544</v>
      </c>
      <c r="L36" s="15">
        <v>176</v>
      </c>
      <c r="M36" s="15">
        <f t="shared" si="3"/>
        <v>4.296875E-2</v>
      </c>
      <c r="O36" s="78">
        <f t="shared" si="4"/>
        <v>544</v>
      </c>
      <c r="P36" s="78">
        <f t="shared" si="5"/>
        <v>4.296875E-2</v>
      </c>
      <c r="Q36" s="78">
        <f t="shared" si="6"/>
        <v>271</v>
      </c>
      <c r="R36" s="78" t="b">
        <f t="shared" si="7"/>
        <v>0</v>
      </c>
      <c r="S36" s="78" t="str">
        <f t="shared" si="8"/>
        <v>Dummy Node</v>
      </c>
      <c r="T36" s="78" t="str">
        <f t="shared" si="9"/>
        <v>N/A</v>
      </c>
      <c r="U36" s="78" t="str">
        <f t="shared" si="10"/>
        <v>N/A</v>
      </c>
      <c r="V36" s="78">
        <f t="shared" si="11"/>
        <v>135</v>
      </c>
      <c r="W36" s="78" t="b">
        <f t="shared" si="12"/>
        <v>1</v>
      </c>
      <c r="X36" s="78" t="str">
        <f t="shared" si="13"/>
        <v>Dummy Node</v>
      </c>
      <c r="Y36" s="78" t="str">
        <f t="shared" si="14"/>
        <v>N/A</v>
      </c>
      <c r="Z36" s="78" t="str">
        <f t="shared" si="15"/>
        <v>N/A</v>
      </c>
      <c r="AA36" s="78">
        <f t="shared" si="16"/>
        <v>67</v>
      </c>
      <c r="AB36" s="78" t="b">
        <f t="shared" si="17"/>
        <v>1</v>
      </c>
      <c r="AC36" s="78" t="str">
        <f t="shared" si="18"/>
        <v>Dummy Node</v>
      </c>
      <c r="AD36" s="78" t="str">
        <f t="shared" si="19"/>
        <v>N/A</v>
      </c>
      <c r="AE36" s="78" t="str">
        <f t="shared" si="20"/>
        <v>N/A</v>
      </c>
      <c r="AF36" s="78">
        <f t="shared" si="21"/>
        <v>33</v>
      </c>
      <c r="AG36" s="78" t="b">
        <f t="shared" si="22"/>
        <v>1</v>
      </c>
      <c r="AH36" s="78" t="str">
        <f t="shared" si="23"/>
        <v>Dummy Node</v>
      </c>
      <c r="AI36" s="78" t="str">
        <f t="shared" si="24"/>
        <v>N/A</v>
      </c>
      <c r="AJ36" s="78" t="str">
        <f t="shared" si="25"/>
        <v>N/A</v>
      </c>
      <c r="AK36" s="78">
        <f t="shared" si="26"/>
        <v>16</v>
      </c>
      <c r="AL36" s="78" t="b">
        <f t="shared" si="27"/>
        <v>1</v>
      </c>
      <c r="AM36" s="78" t="str">
        <f t="shared" si="28"/>
        <v>Dummy Node</v>
      </c>
      <c r="AN36" s="78" t="str">
        <f t="shared" si="29"/>
        <v>N/A</v>
      </c>
      <c r="AO36" s="78" t="str">
        <f t="shared" si="30"/>
        <v>N/A</v>
      </c>
      <c r="AP36" s="78">
        <f t="shared" si="31"/>
        <v>5</v>
      </c>
      <c r="AQ36" s="78" t="b">
        <f t="shared" si="32"/>
        <v>0</v>
      </c>
      <c r="AR36" s="78" t="str">
        <f t="shared" si="33"/>
        <v>Dummy Node</v>
      </c>
      <c r="AS36" s="78" t="str">
        <f t="shared" si="34"/>
        <v>N/A</v>
      </c>
      <c r="AT36" s="78" t="str">
        <f t="shared" si="35"/>
        <v>N/A</v>
      </c>
      <c r="AU36" s="78">
        <f t="shared" si="36"/>
        <v>3</v>
      </c>
      <c r="AV36" s="78" t="b">
        <f t="shared" si="37"/>
        <v>1</v>
      </c>
      <c r="AW36" s="78" t="str">
        <f t="shared" si="38"/>
        <v>Distance</v>
      </c>
      <c r="AX36" s="78" t="str">
        <f t="shared" si="39"/>
        <v>&lt;=</v>
      </c>
      <c r="AY36" s="78">
        <f t="shared" si="40"/>
        <v>132.513671875</v>
      </c>
      <c r="AZ36" s="78">
        <f t="shared" si="41"/>
        <v>1</v>
      </c>
      <c r="BA36" s="78" t="b">
        <f t="shared" si="42"/>
        <v>1</v>
      </c>
      <c r="BB36" s="78" t="str">
        <f t="shared" si="43"/>
        <v>Speed</v>
      </c>
      <c r="BC36" s="78" t="str">
        <f t="shared" si="44"/>
        <v>&lt;=</v>
      </c>
      <c r="BD36" s="78">
        <f t="shared" si="45"/>
        <v>13.021484375</v>
      </c>
      <c r="BE36" s="78">
        <f t="shared" si="46"/>
        <v>0</v>
      </c>
      <c r="BF36" s="78" t="b">
        <f t="shared" si="47"/>
        <v>1</v>
      </c>
      <c r="BG36" s="78" t="str">
        <f t="shared" si="48"/>
        <v>Distance</v>
      </c>
      <c r="BH36" s="78" t="str">
        <f t="shared" si="49"/>
        <v>&lt;=</v>
      </c>
      <c r="BI36" s="78">
        <f t="shared" si="50"/>
        <v>508.4912109375</v>
      </c>
    </row>
    <row r="37" spans="1:61">
      <c r="A37" s="15">
        <v>34</v>
      </c>
      <c r="B37" s="15">
        <v>-2</v>
      </c>
      <c r="C37" s="15">
        <v>-8192</v>
      </c>
      <c r="D37" s="15">
        <f t="shared" si="0"/>
        <v>-1</v>
      </c>
      <c r="E37" s="15">
        <f t="shared" si="1"/>
        <v>0</v>
      </c>
      <c r="F37" s="15">
        <f t="shared" si="2"/>
        <v>-1</v>
      </c>
      <c r="G37" s="15">
        <v>69</v>
      </c>
      <c r="H37" s="15">
        <v>70</v>
      </c>
      <c r="I37" s="15">
        <v>16</v>
      </c>
      <c r="J37" s="15">
        <v>5</v>
      </c>
      <c r="K37" s="15">
        <v>545</v>
      </c>
      <c r="L37" s="15">
        <v>176</v>
      </c>
      <c r="M37" s="15">
        <f t="shared" si="3"/>
        <v>4.296875E-2</v>
      </c>
      <c r="O37" s="78">
        <f t="shared" si="4"/>
        <v>545</v>
      </c>
      <c r="P37" s="78">
        <f t="shared" si="5"/>
        <v>4.296875E-2</v>
      </c>
      <c r="Q37" s="78">
        <f t="shared" si="6"/>
        <v>272</v>
      </c>
      <c r="R37" s="78" t="b">
        <f t="shared" si="7"/>
        <v>1</v>
      </c>
      <c r="S37" s="78" t="str">
        <f t="shared" si="8"/>
        <v>Dummy Node</v>
      </c>
      <c r="T37" s="78" t="str">
        <f t="shared" si="9"/>
        <v>N/A</v>
      </c>
      <c r="U37" s="78" t="str">
        <f t="shared" si="10"/>
        <v>N/A</v>
      </c>
      <c r="V37" s="78">
        <f t="shared" si="11"/>
        <v>135</v>
      </c>
      <c r="W37" s="78" t="b">
        <f t="shared" si="12"/>
        <v>0</v>
      </c>
      <c r="X37" s="78" t="str">
        <f t="shared" si="13"/>
        <v>Dummy Node</v>
      </c>
      <c r="Y37" s="78" t="str">
        <f t="shared" si="14"/>
        <v>N/A</v>
      </c>
      <c r="Z37" s="78" t="str">
        <f t="shared" si="15"/>
        <v>N/A</v>
      </c>
      <c r="AA37" s="78">
        <f t="shared" si="16"/>
        <v>67</v>
      </c>
      <c r="AB37" s="78" t="b">
        <f t="shared" si="17"/>
        <v>1</v>
      </c>
      <c r="AC37" s="78" t="str">
        <f t="shared" si="18"/>
        <v>Dummy Node</v>
      </c>
      <c r="AD37" s="78" t="str">
        <f t="shared" si="19"/>
        <v>N/A</v>
      </c>
      <c r="AE37" s="78" t="str">
        <f t="shared" si="20"/>
        <v>N/A</v>
      </c>
      <c r="AF37" s="78">
        <f t="shared" si="21"/>
        <v>33</v>
      </c>
      <c r="AG37" s="78" t="b">
        <f t="shared" si="22"/>
        <v>1</v>
      </c>
      <c r="AH37" s="78" t="str">
        <f t="shared" si="23"/>
        <v>Dummy Node</v>
      </c>
      <c r="AI37" s="78" t="str">
        <f t="shared" si="24"/>
        <v>N/A</v>
      </c>
      <c r="AJ37" s="78" t="str">
        <f t="shared" si="25"/>
        <v>N/A</v>
      </c>
      <c r="AK37" s="78">
        <f t="shared" si="26"/>
        <v>16</v>
      </c>
      <c r="AL37" s="78" t="b">
        <f t="shared" si="27"/>
        <v>1</v>
      </c>
      <c r="AM37" s="78" t="str">
        <f t="shared" si="28"/>
        <v>Dummy Node</v>
      </c>
      <c r="AN37" s="78" t="str">
        <f t="shared" si="29"/>
        <v>N/A</v>
      </c>
      <c r="AO37" s="78" t="str">
        <f t="shared" si="30"/>
        <v>N/A</v>
      </c>
      <c r="AP37" s="78">
        <f t="shared" si="31"/>
        <v>5</v>
      </c>
      <c r="AQ37" s="78" t="b">
        <f t="shared" si="32"/>
        <v>0</v>
      </c>
      <c r="AR37" s="78" t="str">
        <f t="shared" si="33"/>
        <v>Dummy Node</v>
      </c>
      <c r="AS37" s="78" t="str">
        <f t="shared" si="34"/>
        <v>N/A</v>
      </c>
      <c r="AT37" s="78" t="str">
        <f t="shared" si="35"/>
        <v>N/A</v>
      </c>
      <c r="AU37" s="78">
        <f t="shared" si="36"/>
        <v>3</v>
      </c>
      <c r="AV37" s="78" t="b">
        <f t="shared" si="37"/>
        <v>1</v>
      </c>
      <c r="AW37" s="78" t="str">
        <f t="shared" si="38"/>
        <v>Distance</v>
      </c>
      <c r="AX37" s="78" t="str">
        <f t="shared" si="39"/>
        <v>&lt;=</v>
      </c>
      <c r="AY37" s="78">
        <f t="shared" si="40"/>
        <v>132.513671875</v>
      </c>
      <c r="AZ37" s="78">
        <f t="shared" si="41"/>
        <v>1</v>
      </c>
      <c r="BA37" s="78" t="b">
        <f t="shared" si="42"/>
        <v>1</v>
      </c>
      <c r="BB37" s="78" t="str">
        <f t="shared" si="43"/>
        <v>Speed</v>
      </c>
      <c r="BC37" s="78" t="str">
        <f t="shared" si="44"/>
        <v>&lt;=</v>
      </c>
      <c r="BD37" s="78">
        <f t="shared" si="45"/>
        <v>13.021484375</v>
      </c>
      <c r="BE37" s="78">
        <f t="shared" si="46"/>
        <v>0</v>
      </c>
      <c r="BF37" s="78" t="b">
        <f t="shared" si="47"/>
        <v>1</v>
      </c>
      <c r="BG37" s="78" t="str">
        <f t="shared" si="48"/>
        <v>Distance</v>
      </c>
      <c r="BH37" s="78" t="str">
        <f t="shared" si="49"/>
        <v>&lt;=</v>
      </c>
      <c r="BI37" s="78">
        <f t="shared" si="50"/>
        <v>508.4912109375</v>
      </c>
    </row>
    <row r="38" spans="1:61">
      <c r="A38" s="15">
        <v>35</v>
      </c>
      <c r="B38" s="15">
        <v>-2</v>
      </c>
      <c r="C38" s="15">
        <v>-8192</v>
      </c>
      <c r="D38" s="15">
        <f t="shared" si="0"/>
        <v>-1</v>
      </c>
      <c r="E38" s="15">
        <f t="shared" si="1"/>
        <v>0</v>
      </c>
      <c r="F38" s="15">
        <f t="shared" si="2"/>
        <v>-1</v>
      </c>
      <c r="G38" s="15">
        <v>71</v>
      </c>
      <c r="H38" s="15">
        <v>72</v>
      </c>
      <c r="I38" s="15">
        <v>17</v>
      </c>
      <c r="J38" s="15">
        <v>5</v>
      </c>
      <c r="K38" s="15">
        <v>546</v>
      </c>
      <c r="L38" s="15">
        <v>1335</v>
      </c>
      <c r="M38" s="15">
        <f t="shared" si="3"/>
        <v>0.325927734375</v>
      </c>
      <c r="O38" s="78">
        <f t="shared" si="4"/>
        <v>546</v>
      </c>
      <c r="P38" s="78">
        <f t="shared" si="5"/>
        <v>4.296875E-2</v>
      </c>
      <c r="Q38" s="78">
        <f t="shared" si="6"/>
        <v>272</v>
      </c>
      <c r="R38" s="78" t="b">
        <f t="shared" si="7"/>
        <v>0</v>
      </c>
      <c r="S38" s="78" t="str">
        <f t="shared" si="8"/>
        <v>Dummy Node</v>
      </c>
      <c r="T38" s="78" t="str">
        <f t="shared" si="9"/>
        <v>N/A</v>
      </c>
      <c r="U38" s="78" t="str">
        <f t="shared" si="10"/>
        <v>N/A</v>
      </c>
      <c r="V38" s="78">
        <f t="shared" si="11"/>
        <v>135</v>
      </c>
      <c r="W38" s="78" t="b">
        <f t="shared" si="12"/>
        <v>0</v>
      </c>
      <c r="X38" s="78" t="str">
        <f t="shared" si="13"/>
        <v>Dummy Node</v>
      </c>
      <c r="Y38" s="78" t="str">
        <f t="shared" si="14"/>
        <v>N/A</v>
      </c>
      <c r="Z38" s="78" t="str">
        <f t="shared" si="15"/>
        <v>N/A</v>
      </c>
      <c r="AA38" s="78">
        <f t="shared" si="16"/>
        <v>67</v>
      </c>
      <c r="AB38" s="78" t="b">
        <f t="shared" si="17"/>
        <v>1</v>
      </c>
      <c r="AC38" s="78" t="str">
        <f t="shared" si="18"/>
        <v>Dummy Node</v>
      </c>
      <c r="AD38" s="78" t="str">
        <f t="shared" si="19"/>
        <v>N/A</v>
      </c>
      <c r="AE38" s="78" t="str">
        <f t="shared" si="20"/>
        <v>N/A</v>
      </c>
      <c r="AF38" s="78">
        <f t="shared" si="21"/>
        <v>33</v>
      </c>
      <c r="AG38" s="78" t="b">
        <f t="shared" si="22"/>
        <v>1</v>
      </c>
      <c r="AH38" s="78" t="str">
        <f t="shared" si="23"/>
        <v>Dummy Node</v>
      </c>
      <c r="AI38" s="78" t="str">
        <f t="shared" si="24"/>
        <v>N/A</v>
      </c>
      <c r="AJ38" s="78" t="str">
        <f t="shared" si="25"/>
        <v>N/A</v>
      </c>
      <c r="AK38" s="78">
        <f t="shared" si="26"/>
        <v>16</v>
      </c>
      <c r="AL38" s="78" t="b">
        <f t="shared" si="27"/>
        <v>1</v>
      </c>
      <c r="AM38" s="78" t="str">
        <f t="shared" si="28"/>
        <v>Dummy Node</v>
      </c>
      <c r="AN38" s="78" t="str">
        <f t="shared" si="29"/>
        <v>N/A</v>
      </c>
      <c r="AO38" s="78" t="str">
        <f t="shared" si="30"/>
        <v>N/A</v>
      </c>
      <c r="AP38" s="78">
        <f t="shared" si="31"/>
        <v>5</v>
      </c>
      <c r="AQ38" s="78" t="b">
        <f t="shared" si="32"/>
        <v>0</v>
      </c>
      <c r="AR38" s="78" t="str">
        <f t="shared" si="33"/>
        <v>Dummy Node</v>
      </c>
      <c r="AS38" s="78" t="str">
        <f t="shared" si="34"/>
        <v>N/A</v>
      </c>
      <c r="AT38" s="78" t="str">
        <f t="shared" si="35"/>
        <v>N/A</v>
      </c>
      <c r="AU38" s="78">
        <f t="shared" si="36"/>
        <v>3</v>
      </c>
      <c r="AV38" s="78" t="b">
        <f t="shared" si="37"/>
        <v>1</v>
      </c>
      <c r="AW38" s="78" t="str">
        <f t="shared" si="38"/>
        <v>Distance</v>
      </c>
      <c r="AX38" s="78" t="str">
        <f t="shared" si="39"/>
        <v>&lt;=</v>
      </c>
      <c r="AY38" s="78">
        <f t="shared" si="40"/>
        <v>132.513671875</v>
      </c>
      <c r="AZ38" s="78">
        <f t="shared" si="41"/>
        <v>1</v>
      </c>
      <c r="BA38" s="78" t="b">
        <f t="shared" si="42"/>
        <v>1</v>
      </c>
      <c r="BB38" s="78" t="str">
        <f t="shared" si="43"/>
        <v>Speed</v>
      </c>
      <c r="BC38" s="78" t="str">
        <f t="shared" si="44"/>
        <v>&lt;=</v>
      </c>
      <c r="BD38" s="78">
        <f t="shared" si="45"/>
        <v>13.021484375</v>
      </c>
      <c r="BE38" s="78">
        <f t="shared" si="46"/>
        <v>0</v>
      </c>
      <c r="BF38" s="78" t="b">
        <f t="shared" si="47"/>
        <v>1</v>
      </c>
      <c r="BG38" s="78" t="str">
        <f t="shared" si="48"/>
        <v>Distance</v>
      </c>
      <c r="BH38" s="78" t="str">
        <f t="shared" si="49"/>
        <v>&lt;=</v>
      </c>
      <c r="BI38" s="78">
        <f t="shared" si="50"/>
        <v>508.4912109375</v>
      </c>
    </row>
    <row r="39" spans="1:61">
      <c r="A39" s="15">
        <v>36</v>
      </c>
      <c r="B39" s="15">
        <v>-2</v>
      </c>
      <c r="C39" s="15">
        <v>-8192</v>
      </c>
      <c r="D39" s="15">
        <f t="shared" si="0"/>
        <v>-1</v>
      </c>
      <c r="E39" s="15">
        <f t="shared" si="1"/>
        <v>0</v>
      </c>
      <c r="F39" s="15">
        <f t="shared" si="2"/>
        <v>-1</v>
      </c>
      <c r="G39" s="15">
        <v>73</v>
      </c>
      <c r="H39" s="15">
        <v>74</v>
      </c>
      <c r="I39" s="15">
        <v>17</v>
      </c>
      <c r="J39" s="15">
        <v>5</v>
      </c>
      <c r="K39" s="15">
        <v>547</v>
      </c>
      <c r="L39" s="15">
        <v>1335</v>
      </c>
      <c r="M39" s="15">
        <f t="shared" si="3"/>
        <v>0.325927734375</v>
      </c>
      <c r="O39" s="78">
        <f t="shared" si="4"/>
        <v>547</v>
      </c>
      <c r="P39" s="78">
        <f t="shared" si="5"/>
        <v>4.296875E-2</v>
      </c>
      <c r="Q39" s="78">
        <f t="shared" si="6"/>
        <v>273</v>
      </c>
      <c r="R39" s="78" t="b">
        <f t="shared" si="7"/>
        <v>1</v>
      </c>
      <c r="S39" s="78" t="str">
        <f t="shared" si="8"/>
        <v>Dummy Node</v>
      </c>
      <c r="T39" s="78" t="str">
        <f t="shared" si="9"/>
        <v>N/A</v>
      </c>
      <c r="U39" s="78" t="str">
        <f t="shared" si="10"/>
        <v>N/A</v>
      </c>
      <c r="V39" s="78">
        <f t="shared" si="11"/>
        <v>136</v>
      </c>
      <c r="W39" s="78" t="b">
        <f t="shared" si="12"/>
        <v>1</v>
      </c>
      <c r="X39" s="78" t="str">
        <f t="shared" si="13"/>
        <v>Dummy Node</v>
      </c>
      <c r="Y39" s="78" t="str">
        <f t="shared" si="14"/>
        <v>N/A</v>
      </c>
      <c r="Z39" s="78" t="str">
        <f t="shared" si="15"/>
        <v>N/A</v>
      </c>
      <c r="AA39" s="78">
        <f t="shared" si="16"/>
        <v>67</v>
      </c>
      <c r="AB39" s="78" t="b">
        <f t="shared" si="17"/>
        <v>0</v>
      </c>
      <c r="AC39" s="78" t="str">
        <f t="shared" si="18"/>
        <v>Dummy Node</v>
      </c>
      <c r="AD39" s="78" t="str">
        <f t="shared" si="19"/>
        <v>N/A</v>
      </c>
      <c r="AE39" s="78" t="str">
        <f t="shared" si="20"/>
        <v>N/A</v>
      </c>
      <c r="AF39" s="78">
        <f t="shared" si="21"/>
        <v>33</v>
      </c>
      <c r="AG39" s="78" t="b">
        <f t="shared" si="22"/>
        <v>1</v>
      </c>
      <c r="AH39" s="78" t="str">
        <f t="shared" si="23"/>
        <v>Dummy Node</v>
      </c>
      <c r="AI39" s="78" t="str">
        <f t="shared" si="24"/>
        <v>N/A</v>
      </c>
      <c r="AJ39" s="78" t="str">
        <f t="shared" si="25"/>
        <v>N/A</v>
      </c>
      <c r="AK39" s="78">
        <f t="shared" si="26"/>
        <v>16</v>
      </c>
      <c r="AL39" s="78" t="b">
        <f t="shared" si="27"/>
        <v>1</v>
      </c>
      <c r="AM39" s="78" t="str">
        <f t="shared" si="28"/>
        <v>Dummy Node</v>
      </c>
      <c r="AN39" s="78" t="str">
        <f t="shared" si="29"/>
        <v>N/A</v>
      </c>
      <c r="AO39" s="78" t="str">
        <f t="shared" si="30"/>
        <v>N/A</v>
      </c>
      <c r="AP39" s="78">
        <f t="shared" si="31"/>
        <v>5</v>
      </c>
      <c r="AQ39" s="78" t="b">
        <f t="shared" si="32"/>
        <v>0</v>
      </c>
      <c r="AR39" s="78" t="str">
        <f t="shared" si="33"/>
        <v>Dummy Node</v>
      </c>
      <c r="AS39" s="78" t="str">
        <f t="shared" si="34"/>
        <v>N/A</v>
      </c>
      <c r="AT39" s="78" t="str">
        <f t="shared" si="35"/>
        <v>N/A</v>
      </c>
      <c r="AU39" s="78">
        <f t="shared" si="36"/>
        <v>3</v>
      </c>
      <c r="AV39" s="78" t="b">
        <f t="shared" si="37"/>
        <v>1</v>
      </c>
      <c r="AW39" s="78" t="str">
        <f t="shared" si="38"/>
        <v>Distance</v>
      </c>
      <c r="AX39" s="78" t="str">
        <f t="shared" si="39"/>
        <v>&lt;=</v>
      </c>
      <c r="AY39" s="78">
        <f t="shared" si="40"/>
        <v>132.513671875</v>
      </c>
      <c r="AZ39" s="78">
        <f t="shared" si="41"/>
        <v>1</v>
      </c>
      <c r="BA39" s="78" t="b">
        <f t="shared" si="42"/>
        <v>1</v>
      </c>
      <c r="BB39" s="78" t="str">
        <f t="shared" si="43"/>
        <v>Speed</v>
      </c>
      <c r="BC39" s="78" t="str">
        <f t="shared" si="44"/>
        <v>&lt;=</v>
      </c>
      <c r="BD39" s="78">
        <f t="shared" si="45"/>
        <v>13.021484375</v>
      </c>
      <c r="BE39" s="78">
        <f t="shared" si="46"/>
        <v>0</v>
      </c>
      <c r="BF39" s="78" t="b">
        <f t="shared" si="47"/>
        <v>1</v>
      </c>
      <c r="BG39" s="78" t="str">
        <f t="shared" si="48"/>
        <v>Distance</v>
      </c>
      <c r="BH39" s="78" t="str">
        <f t="shared" si="49"/>
        <v>&lt;=</v>
      </c>
      <c r="BI39" s="78">
        <f t="shared" si="50"/>
        <v>508.4912109375</v>
      </c>
    </row>
    <row r="40" spans="1:61">
      <c r="A40" s="15">
        <v>37</v>
      </c>
      <c r="B40" s="15">
        <v>-2</v>
      </c>
      <c r="C40" s="15">
        <v>-8192</v>
      </c>
      <c r="D40" s="15">
        <f t="shared" si="0"/>
        <v>-1</v>
      </c>
      <c r="E40" s="15">
        <f t="shared" si="1"/>
        <v>0</v>
      </c>
      <c r="F40" s="15">
        <f t="shared" si="2"/>
        <v>-1</v>
      </c>
      <c r="G40" s="15">
        <v>75</v>
      </c>
      <c r="H40" s="15">
        <v>76</v>
      </c>
      <c r="I40" s="15">
        <v>18</v>
      </c>
      <c r="J40" s="15">
        <v>5</v>
      </c>
      <c r="K40" s="15">
        <v>548</v>
      </c>
      <c r="L40" s="15">
        <v>1335</v>
      </c>
      <c r="M40" s="15">
        <f t="shared" si="3"/>
        <v>0.325927734375</v>
      </c>
      <c r="O40" s="78">
        <f t="shared" si="4"/>
        <v>548</v>
      </c>
      <c r="P40" s="78">
        <f t="shared" si="5"/>
        <v>4.296875E-2</v>
      </c>
      <c r="Q40" s="78">
        <f t="shared" si="6"/>
        <v>273</v>
      </c>
      <c r="R40" s="78" t="b">
        <f t="shared" si="7"/>
        <v>0</v>
      </c>
      <c r="S40" s="78" t="str">
        <f t="shared" si="8"/>
        <v>Dummy Node</v>
      </c>
      <c r="T40" s="78" t="str">
        <f t="shared" si="9"/>
        <v>N/A</v>
      </c>
      <c r="U40" s="78" t="str">
        <f t="shared" si="10"/>
        <v>N/A</v>
      </c>
      <c r="V40" s="78">
        <f t="shared" si="11"/>
        <v>136</v>
      </c>
      <c r="W40" s="78" t="b">
        <f t="shared" si="12"/>
        <v>1</v>
      </c>
      <c r="X40" s="78" t="str">
        <f t="shared" si="13"/>
        <v>Dummy Node</v>
      </c>
      <c r="Y40" s="78" t="str">
        <f t="shared" si="14"/>
        <v>N/A</v>
      </c>
      <c r="Z40" s="78" t="str">
        <f t="shared" si="15"/>
        <v>N/A</v>
      </c>
      <c r="AA40" s="78">
        <f t="shared" si="16"/>
        <v>67</v>
      </c>
      <c r="AB40" s="78" t="b">
        <f t="shared" si="17"/>
        <v>0</v>
      </c>
      <c r="AC40" s="78" t="str">
        <f t="shared" si="18"/>
        <v>Dummy Node</v>
      </c>
      <c r="AD40" s="78" t="str">
        <f t="shared" si="19"/>
        <v>N/A</v>
      </c>
      <c r="AE40" s="78" t="str">
        <f t="shared" si="20"/>
        <v>N/A</v>
      </c>
      <c r="AF40" s="78">
        <f t="shared" si="21"/>
        <v>33</v>
      </c>
      <c r="AG40" s="78" t="b">
        <f t="shared" si="22"/>
        <v>1</v>
      </c>
      <c r="AH40" s="78" t="str">
        <f t="shared" si="23"/>
        <v>Dummy Node</v>
      </c>
      <c r="AI40" s="78" t="str">
        <f t="shared" si="24"/>
        <v>N/A</v>
      </c>
      <c r="AJ40" s="78" t="str">
        <f t="shared" si="25"/>
        <v>N/A</v>
      </c>
      <c r="AK40" s="78">
        <f t="shared" si="26"/>
        <v>16</v>
      </c>
      <c r="AL40" s="78" t="b">
        <f t="shared" si="27"/>
        <v>1</v>
      </c>
      <c r="AM40" s="78" t="str">
        <f t="shared" si="28"/>
        <v>Dummy Node</v>
      </c>
      <c r="AN40" s="78" t="str">
        <f t="shared" si="29"/>
        <v>N/A</v>
      </c>
      <c r="AO40" s="78" t="str">
        <f t="shared" si="30"/>
        <v>N/A</v>
      </c>
      <c r="AP40" s="78">
        <f t="shared" si="31"/>
        <v>5</v>
      </c>
      <c r="AQ40" s="78" t="b">
        <f t="shared" si="32"/>
        <v>0</v>
      </c>
      <c r="AR40" s="78" t="str">
        <f t="shared" si="33"/>
        <v>Dummy Node</v>
      </c>
      <c r="AS40" s="78" t="str">
        <f t="shared" si="34"/>
        <v>N/A</v>
      </c>
      <c r="AT40" s="78" t="str">
        <f t="shared" si="35"/>
        <v>N/A</v>
      </c>
      <c r="AU40" s="78">
        <f t="shared" si="36"/>
        <v>3</v>
      </c>
      <c r="AV40" s="78" t="b">
        <f t="shared" si="37"/>
        <v>1</v>
      </c>
      <c r="AW40" s="78" t="str">
        <f t="shared" si="38"/>
        <v>Distance</v>
      </c>
      <c r="AX40" s="78" t="str">
        <f t="shared" si="39"/>
        <v>&lt;=</v>
      </c>
      <c r="AY40" s="78">
        <f t="shared" si="40"/>
        <v>132.513671875</v>
      </c>
      <c r="AZ40" s="78">
        <f t="shared" si="41"/>
        <v>1</v>
      </c>
      <c r="BA40" s="78" t="b">
        <f t="shared" si="42"/>
        <v>1</v>
      </c>
      <c r="BB40" s="78" t="str">
        <f t="shared" si="43"/>
        <v>Speed</v>
      </c>
      <c r="BC40" s="78" t="str">
        <f t="shared" si="44"/>
        <v>&lt;=</v>
      </c>
      <c r="BD40" s="78">
        <f t="shared" si="45"/>
        <v>13.021484375</v>
      </c>
      <c r="BE40" s="78">
        <f t="shared" si="46"/>
        <v>0</v>
      </c>
      <c r="BF40" s="78" t="b">
        <f t="shared" si="47"/>
        <v>1</v>
      </c>
      <c r="BG40" s="78" t="str">
        <f t="shared" si="48"/>
        <v>Distance</v>
      </c>
      <c r="BH40" s="78" t="str">
        <f t="shared" si="49"/>
        <v>&lt;=</v>
      </c>
      <c r="BI40" s="78">
        <f t="shared" si="50"/>
        <v>508.4912109375</v>
      </c>
    </row>
    <row r="41" spans="1:61">
      <c r="A41" s="15">
        <v>38</v>
      </c>
      <c r="B41" s="15">
        <v>-2</v>
      </c>
      <c r="C41" s="15">
        <v>-8192</v>
      </c>
      <c r="D41" s="15">
        <f t="shared" si="0"/>
        <v>-1</v>
      </c>
      <c r="E41" s="15">
        <f t="shared" si="1"/>
        <v>0</v>
      </c>
      <c r="F41" s="15">
        <f t="shared" si="2"/>
        <v>-1</v>
      </c>
      <c r="G41" s="15">
        <v>77</v>
      </c>
      <c r="H41" s="15">
        <v>78</v>
      </c>
      <c r="I41" s="15">
        <v>18</v>
      </c>
      <c r="J41" s="15">
        <v>5</v>
      </c>
      <c r="K41" s="15">
        <v>549</v>
      </c>
      <c r="L41" s="15">
        <v>1335</v>
      </c>
      <c r="M41" s="15">
        <f t="shared" si="3"/>
        <v>0.325927734375</v>
      </c>
      <c r="O41" s="78">
        <f t="shared" si="4"/>
        <v>549</v>
      </c>
      <c r="P41" s="78">
        <f t="shared" si="5"/>
        <v>4.296875E-2</v>
      </c>
      <c r="Q41" s="78">
        <f t="shared" si="6"/>
        <v>274</v>
      </c>
      <c r="R41" s="78" t="b">
        <f t="shared" si="7"/>
        <v>1</v>
      </c>
      <c r="S41" s="78" t="str">
        <f t="shared" si="8"/>
        <v>Dummy Node</v>
      </c>
      <c r="T41" s="78" t="str">
        <f t="shared" si="9"/>
        <v>N/A</v>
      </c>
      <c r="U41" s="78" t="str">
        <f t="shared" si="10"/>
        <v>N/A</v>
      </c>
      <c r="V41" s="78">
        <f t="shared" si="11"/>
        <v>136</v>
      </c>
      <c r="W41" s="78" t="b">
        <f t="shared" si="12"/>
        <v>0</v>
      </c>
      <c r="X41" s="78" t="str">
        <f t="shared" si="13"/>
        <v>Dummy Node</v>
      </c>
      <c r="Y41" s="78" t="str">
        <f t="shared" si="14"/>
        <v>N/A</v>
      </c>
      <c r="Z41" s="78" t="str">
        <f t="shared" si="15"/>
        <v>N/A</v>
      </c>
      <c r="AA41" s="78">
        <f t="shared" si="16"/>
        <v>67</v>
      </c>
      <c r="AB41" s="78" t="b">
        <f t="shared" si="17"/>
        <v>0</v>
      </c>
      <c r="AC41" s="78" t="str">
        <f t="shared" si="18"/>
        <v>Dummy Node</v>
      </c>
      <c r="AD41" s="78" t="str">
        <f t="shared" si="19"/>
        <v>N/A</v>
      </c>
      <c r="AE41" s="78" t="str">
        <f t="shared" si="20"/>
        <v>N/A</v>
      </c>
      <c r="AF41" s="78">
        <f t="shared" si="21"/>
        <v>33</v>
      </c>
      <c r="AG41" s="78" t="b">
        <f t="shared" si="22"/>
        <v>1</v>
      </c>
      <c r="AH41" s="78" t="str">
        <f t="shared" si="23"/>
        <v>Dummy Node</v>
      </c>
      <c r="AI41" s="78" t="str">
        <f t="shared" si="24"/>
        <v>N/A</v>
      </c>
      <c r="AJ41" s="78" t="str">
        <f t="shared" si="25"/>
        <v>N/A</v>
      </c>
      <c r="AK41" s="78">
        <f t="shared" si="26"/>
        <v>16</v>
      </c>
      <c r="AL41" s="78" t="b">
        <f t="shared" si="27"/>
        <v>1</v>
      </c>
      <c r="AM41" s="78" t="str">
        <f t="shared" si="28"/>
        <v>Dummy Node</v>
      </c>
      <c r="AN41" s="78" t="str">
        <f t="shared" si="29"/>
        <v>N/A</v>
      </c>
      <c r="AO41" s="78" t="str">
        <f t="shared" si="30"/>
        <v>N/A</v>
      </c>
      <c r="AP41" s="78">
        <f t="shared" si="31"/>
        <v>5</v>
      </c>
      <c r="AQ41" s="78" t="b">
        <f t="shared" si="32"/>
        <v>0</v>
      </c>
      <c r="AR41" s="78" t="str">
        <f t="shared" si="33"/>
        <v>Dummy Node</v>
      </c>
      <c r="AS41" s="78" t="str">
        <f t="shared" si="34"/>
        <v>N/A</v>
      </c>
      <c r="AT41" s="78" t="str">
        <f t="shared" si="35"/>
        <v>N/A</v>
      </c>
      <c r="AU41" s="78">
        <f t="shared" si="36"/>
        <v>3</v>
      </c>
      <c r="AV41" s="78" t="b">
        <f t="shared" si="37"/>
        <v>1</v>
      </c>
      <c r="AW41" s="78" t="str">
        <f t="shared" si="38"/>
        <v>Distance</v>
      </c>
      <c r="AX41" s="78" t="str">
        <f t="shared" si="39"/>
        <v>&lt;=</v>
      </c>
      <c r="AY41" s="78">
        <f t="shared" si="40"/>
        <v>132.513671875</v>
      </c>
      <c r="AZ41" s="78">
        <f t="shared" si="41"/>
        <v>1</v>
      </c>
      <c r="BA41" s="78" t="b">
        <f t="shared" si="42"/>
        <v>1</v>
      </c>
      <c r="BB41" s="78" t="str">
        <f t="shared" si="43"/>
        <v>Speed</v>
      </c>
      <c r="BC41" s="78" t="str">
        <f t="shared" si="44"/>
        <v>&lt;=</v>
      </c>
      <c r="BD41" s="78">
        <f t="shared" si="45"/>
        <v>13.021484375</v>
      </c>
      <c r="BE41" s="78">
        <f t="shared" si="46"/>
        <v>0</v>
      </c>
      <c r="BF41" s="78" t="b">
        <f t="shared" si="47"/>
        <v>1</v>
      </c>
      <c r="BG41" s="78" t="str">
        <f t="shared" si="48"/>
        <v>Distance</v>
      </c>
      <c r="BH41" s="78" t="str">
        <f t="shared" si="49"/>
        <v>&lt;=</v>
      </c>
      <c r="BI41" s="78">
        <f t="shared" si="50"/>
        <v>508.4912109375</v>
      </c>
    </row>
    <row r="42" spans="1:61">
      <c r="A42" s="15">
        <v>39</v>
      </c>
      <c r="B42" s="15">
        <v>-2</v>
      </c>
      <c r="C42" s="15">
        <v>-8192</v>
      </c>
      <c r="D42" s="15">
        <f t="shared" si="0"/>
        <v>-1</v>
      </c>
      <c r="E42" s="15">
        <f t="shared" si="1"/>
        <v>0</v>
      </c>
      <c r="F42" s="15">
        <f t="shared" si="2"/>
        <v>-1</v>
      </c>
      <c r="G42" s="15">
        <v>79</v>
      </c>
      <c r="H42" s="15">
        <v>80</v>
      </c>
      <c r="I42" s="15">
        <v>19</v>
      </c>
      <c r="J42" s="15">
        <v>5</v>
      </c>
      <c r="K42" s="15">
        <v>550</v>
      </c>
      <c r="L42" s="15">
        <v>21</v>
      </c>
      <c r="M42" s="15">
        <f t="shared" si="3"/>
        <v>5.126953125E-3</v>
      </c>
      <c r="O42" s="78">
        <f t="shared" si="4"/>
        <v>550</v>
      </c>
      <c r="P42" s="78">
        <f t="shared" si="5"/>
        <v>4.296875E-2</v>
      </c>
      <c r="Q42" s="78">
        <f t="shared" si="6"/>
        <v>274</v>
      </c>
      <c r="R42" s="78" t="b">
        <f t="shared" si="7"/>
        <v>0</v>
      </c>
      <c r="S42" s="78" t="str">
        <f t="shared" si="8"/>
        <v>Dummy Node</v>
      </c>
      <c r="T42" s="78" t="str">
        <f t="shared" si="9"/>
        <v>N/A</v>
      </c>
      <c r="U42" s="78" t="str">
        <f t="shared" si="10"/>
        <v>N/A</v>
      </c>
      <c r="V42" s="78">
        <f t="shared" si="11"/>
        <v>136</v>
      </c>
      <c r="W42" s="78" t="b">
        <f t="shared" si="12"/>
        <v>0</v>
      </c>
      <c r="X42" s="78" t="str">
        <f t="shared" si="13"/>
        <v>Dummy Node</v>
      </c>
      <c r="Y42" s="78" t="str">
        <f t="shared" si="14"/>
        <v>N/A</v>
      </c>
      <c r="Z42" s="78" t="str">
        <f t="shared" si="15"/>
        <v>N/A</v>
      </c>
      <c r="AA42" s="78">
        <f t="shared" si="16"/>
        <v>67</v>
      </c>
      <c r="AB42" s="78" t="b">
        <f t="shared" si="17"/>
        <v>0</v>
      </c>
      <c r="AC42" s="78" t="str">
        <f t="shared" si="18"/>
        <v>Dummy Node</v>
      </c>
      <c r="AD42" s="78" t="str">
        <f t="shared" si="19"/>
        <v>N/A</v>
      </c>
      <c r="AE42" s="78" t="str">
        <f t="shared" si="20"/>
        <v>N/A</v>
      </c>
      <c r="AF42" s="78">
        <f t="shared" si="21"/>
        <v>33</v>
      </c>
      <c r="AG42" s="78" t="b">
        <f t="shared" si="22"/>
        <v>1</v>
      </c>
      <c r="AH42" s="78" t="str">
        <f t="shared" si="23"/>
        <v>Dummy Node</v>
      </c>
      <c r="AI42" s="78" t="str">
        <f t="shared" si="24"/>
        <v>N/A</v>
      </c>
      <c r="AJ42" s="78" t="str">
        <f t="shared" si="25"/>
        <v>N/A</v>
      </c>
      <c r="AK42" s="78">
        <f t="shared" si="26"/>
        <v>16</v>
      </c>
      <c r="AL42" s="78" t="b">
        <f t="shared" si="27"/>
        <v>1</v>
      </c>
      <c r="AM42" s="78" t="str">
        <f t="shared" si="28"/>
        <v>Dummy Node</v>
      </c>
      <c r="AN42" s="78" t="str">
        <f t="shared" si="29"/>
        <v>N/A</v>
      </c>
      <c r="AO42" s="78" t="str">
        <f t="shared" si="30"/>
        <v>N/A</v>
      </c>
      <c r="AP42" s="78">
        <f t="shared" si="31"/>
        <v>5</v>
      </c>
      <c r="AQ42" s="78" t="b">
        <f t="shared" si="32"/>
        <v>0</v>
      </c>
      <c r="AR42" s="78" t="str">
        <f t="shared" si="33"/>
        <v>Dummy Node</v>
      </c>
      <c r="AS42" s="78" t="str">
        <f t="shared" si="34"/>
        <v>N/A</v>
      </c>
      <c r="AT42" s="78" t="str">
        <f t="shared" si="35"/>
        <v>N/A</v>
      </c>
      <c r="AU42" s="78">
        <f t="shared" si="36"/>
        <v>3</v>
      </c>
      <c r="AV42" s="78" t="b">
        <f t="shared" si="37"/>
        <v>1</v>
      </c>
      <c r="AW42" s="78" t="str">
        <f t="shared" si="38"/>
        <v>Distance</v>
      </c>
      <c r="AX42" s="78" t="str">
        <f t="shared" si="39"/>
        <v>&lt;=</v>
      </c>
      <c r="AY42" s="78">
        <f t="shared" si="40"/>
        <v>132.513671875</v>
      </c>
      <c r="AZ42" s="78">
        <f t="shared" si="41"/>
        <v>1</v>
      </c>
      <c r="BA42" s="78" t="b">
        <f t="shared" si="42"/>
        <v>1</v>
      </c>
      <c r="BB42" s="78" t="str">
        <f t="shared" si="43"/>
        <v>Speed</v>
      </c>
      <c r="BC42" s="78" t="str">
        <f t="shared" si="44"/>
        <v>&lt;=</v>
      </c>
      <c r="BD42" s="78">
        <f t="shared" si="45"/>
        <v>13.021484375</v>
      </c>
      <c r="BE42" s="78">
        <f t="shared" si="46"/>
        <v>0</v>
      </c>
      <c r="BF42" s="78" t="b">
        <f t="shared" si="47"/>
        <v>1</v>
      </c>
      <c r="BG42" s="78" t="str">
        <f t="shared" si="48"/>
        <v>Distance</v>
      </c>
      <c r="BH42" s="78" t="str">
        <f t="shared" si="49"/>
        <v>&lt;=</v>
      </c>
      <c r="BI42" s="78">
        <f t="shared" si="50"/>
        <v>508.4912109375</v>
      </c>
    </row>
    <row r="43" spans="1:61">
      <c r="A43" s="15">
        <v>40</v>
      </c>
      <c r="B43" s="15">
        <v>-2</v>
      </c>
      <c r="C43" s="15">
        <v>-8192</v>
      </c>
      <c r="D43" s="15">
        <f t="shared" si="0"/>
        <v>-1</v>
      </c>
      <c r="E43" s="15">
        <f t="shared" si="1"/>
        <v>0</v>
      </c>
      <c r="F43" s="15">
        <f t="shared" si="2"/>
        <v>-1</v>
      </c>
      <c r="G43" s="15">
        <v>81</v>
      </c>
      <c r="H43" s="15">
        <v>82</v>
      </c>
      <c r="I43" s="15">
        <v>19</v>
      </c>
      <c r="J43" s="15">
        <v>5</v>
      </c>
      <c r="K43" s="15">
        <v>551</v>
      </c>
      <c r="L43" s="15">
        <v>21</v>
      </c>
      <c r="M43" s="15">
        <f t="shared" si="3"/>
        <v>5.126953125E-3</v>
      </c>
      <c r="O43" s="78">
        <f t="shared" si="4"/>
        <v>551</v>
      </c>
      <c r="P43" s="78">
        <f t="shared" si="5"/>
        <v>4.296875E-2</v>
      </c>
      <c r="Q43" s="78">
        <f t="shared" si="6"/>
        <v>275</v>
      </c>
      <c r="R43" s="78" t="b">
        <f t="shared" si="7"/>
        <v>1</v>
      </c>
      <c r="S43" s="78" t="str">
        <f t="shared" si="8"/>
        <v>Dummy Node</v>
      </c>
      <c r="T43" s="78" t="str">
        <f t="shared" si="9"/>
        <v>N/A</v>
      </c>
      <c r="U43" s="78" t="str">
        <f t="shared" si="10"/>
        <v>N/A</v>
      </c>
      <c r="V43" s="78">
        <f t="shared" si="11"/>
        <v>137</v>
      </c>
      <c r="W43" s="78" t="b">
        <f t="shared" si="12"/>
        <v>1</v>
      </c>
      <c r="X43" s="78" t="str">
        <f t="shared" si="13"/>
        <v>Dummy Node</v>
      </c>
      <c r="Y43" s="78" t="str">
        <f t="shared" si="14"/>
        <v>N/A</v>
      </c>
      <c r="Z43" s="78" t="str">
        <f t="shared" si="15"/>
        <v>N/A</v>
      </c>
      <c r="AA43" s="78">
        <f t="shared" si="16"/>
        <v>68</v>
      </c>
      <c r="AB43" s="78" t="b">
        <f t="shared" si="17"/>
        <v>1</v>
      </c>
      <c r="AC43" s="78" t="str">
        <f t="shared" si="18"/>
        <v>Dummy Node</v>
      </c>
      <c r="AD43" s="78" t="str">
        <f t="shared" si="19"/>
        <v>N/A</v>
      </c>
      <c r="AE43" s="78" t="str">
        <f t="shared" si="20"/>
        <v>N/A</v>
      </c>
      <c r="AF43" s="78">
        <f t="shared" si="21"/>
        <v>33</v>
      </c>
      <c r="AG43" s="78" t="b">
        <f t="shared" si="22"/>
        <v>0</v>
      </c>
      <c r="AH43" s="78" t="str">
        <f t="shared" si="23"/>
        <v>Dummy Node</v>
      </c>
      <c r="AI43" s="78" t="str">
        <f t="shared" si="24"/>
        <v>N/A</v>
      </c>
      <c r="AJ43" s="78" t="str">
        <f t="shared" si="25"/>
        <v>N/A</v>
      </c>
      <c r="AK43" s="78">
        <f t="shared" si="26"/>
        <v>16</v>
      </c>
      <c r="AL43" s="78" t="b">
        <f t="shared" si="27"/>
        <v>1</v>
      </c>
      <c r="AM43" s="78" t="str">
        <f t="shared" si="28"/>
        <v>Dummy Node</v>
      </c>
      <c r="AN43" s="78" t="str">
        <f t="shared" si="29"/>
        <v>N/A</v>
      </c>
      <c r="AO43" s="78" t="str">
        <f t="shared" si="30"/>
        <v>N/A</v>
      </c>
      <c r="AP43" s="78">
        <f t="shared" si="31"/>
        <v>5</v>
      </c>
      <c r="AQ43" s="78" t="b">
        <f t="shared" si="32"/>
        <v>0</v>
      </c>
      <c r="AR43" s="78" t="str">
        <f t="shared" si="33"/>
        <v>Dummy Node</v>
      </c>
      <c r="AS43" s="78" t="str">
        <f t="shared" si="34"/>
        <v>N/A</v>
      </c>
      <c r="AT43" s="78" t="str">
        <f t="shared" si="35"/>
        <v>N/A</v>
      </c>
      <c r="AU43" s="78">
        <f t="shared" si="36"/>
        <v>3</v>
      </c>
      <c r="AV43" s="78" t="b">
        <f t="shared" si="37"/>
        <v>1</v>
      </c>
      <c r="AW43" s="78" t="str">
        <f t="shared" si="38"/>
        <v>Distance</v>
      </c>
      <c r="AX43" s="78" t="str">
        <f t="shared" si="39"/>
        <v>&lt;=</v>
      </c>
      <c r="AY43" s="78">
        <f t="shared" si="40"/>
        <v>132.513671875</v>
      </c>
      <c r="AZ43" s="78">
        <f t="shared" si="41"/>
        <v>1</v>
      </c>
      <c r="BA43" s="78" t="b">
        <f t="shared" si="42"/>
        <v>1</v>
      </c>
      <c r="BB43" s="78" t="str">
        <f t="shared" si="43"/>
        <v>Speed</v>
      </c>
      <c r="BC43" s="78" t="str">
        <f t="shared" si="44"/>
        <v>&lt;=</v>
      </c>
      <c r="BD43" s="78">
        <f t="shared" si="45"/>
        <v>13.021484375</v>
      </c>
      <c r="BE43" s="78">
        <f t="shared" si="46"/>
        <v>0</v>
      </c>
      <c r="BF43" s="78" t="b">
        <f t="shared" si="47"/>
        <v>1</v>
      </c>
      <c r="BG43" s="78" t="str">
        <f t="shared" si="48"/>
        <v>Distance</v>
      </c>
      <c r="BH43" s="78" t="str">
        <f t="shared" si="49"/>
        <v>&lt;=</v>
      </c>
      <c r="BI43" s="78">
        <f t="shared" si="50"/>
        <v>508.4912109375</v>
      </c>
    </row>
    <row r="44" spans="1:61">
      <c r="A44" s="15">
        <v>41</v>
      </c>
      <c r="B44" s="15">
        <v>-2</v>
      </c>
      <c r="C44" s="15">
        <v>-8192</v>
      </c>
      <c r="D44" s="15">
        <f t="shared" si="0"/>
        <v>-1</v>
      </c>
      <c r="E44" s="15">
        <f t="shared" si="1"/>
        <v>0</v>
      </c>
      <c r="F44" s="15">
        <f t="shared" si="2"/>
        <v>-1</v>
      </c>
      <c r="G44" s="15">
        <v>83</v>
      </c>
      <c r="H44" s="15">
        <v>84</v>
      </c>
      <c r="I44" s="15">
        <v>20</v>
      </c>
      <c r="J44" s="15">
        <v>5</v>
      </c>
      <c r="K44" s="15">
        <v>552</v>
      </c>
      <c r="L44" s="15">
        <v>21</v>
      </c>
      <c r="M44" s="15">
        <f t="shared" si="3"/>
        <v>5.126953125E-3</v>
      </c>
      <c r="O44" s="78">
        <f t="shared" si="4"/>
        <v>552</v>
      </c>
      <c r="P44" s="78">
        <f t="shared" si="5"/>
        <v>4.296875E-2</v>
      </c>
      <c r="Q44" s="78">
        <f t="shared" si="6"/>
        <v>275</v>
      </c>
      <c r="R44" s="78" t="b">
        <f t="shared" si="7"/>
        <v>0</v>
      </c>
      <c r="S44" s="78" t="str">
        <f t="shared" si="8"/>
        <v>Dummy Node</v>
      </c>
      <c r="T44" s="78" t="str">
        <f t="shared" si="9"/>
        <v>N/A</v>
      </c>
      <c r="U44" s="78" t="str">
        <f t="shared" si="10"/>
        <v>N/A</v>
      </c>
      <c r="V44" s="78">
        <f t="shared" si="11"/>
        <v>137</v>
      </c>
      <c r="W44" s="78" t="b">
        <f t="shared" si="12"/>
        <v>1</v>
      </c>
      <c r="X44" s="78" t="str">
        <f t="shared" si="13"/>
        <v>Dummy Node</v>
      </c>
      <c r="Y44" s="78" t="str">
        <f t="shared" si="14"/>
        <v>N/A</v>
      </c>
      <c r="Z44" s="78" t="str">
        <f t="shared" si="15"/>
        <v>N/A</v>
      </c>
      <c r="AA44" s="78">
        <f t="shared" si="16"/>
        <v>68</v>
      </c>
      <c r="AB44" s="78" t="b">
        <f t="shared" si="17"/>
        <v>1</v>
      </c>
      <c r="AC44" s="78" t="str">
        <f t="shared" si="18"/>
        <v>Dummy Node</v>
      </c>
      <c r="AD44" s="78" t="str">
        <f t="shared" si="19"/>
        <v>N/A</v>
      </c>
      <c r="AE44" s="78" t="str">
        <f t="shared" si="20"/>
        <v>N/A</v>
      </c>
      <c r="AF44" s="78">
        <f t="shared" si="21"/>
        <v>33</v>
      </c>
      <c r="AG44" s="78" t="b">
        <f t="shared" si="22"/>
        <v>0</v>
      </c>
      <c r="AH44" s="78" t="str">
        <f t="shared" si="23"/>
        <v>Dummy Node</v>
      </c>
      <c r="AI44" s="78" t="str">
        <f t="shared" si="24"/>
        <v>N/A</v>
      </c>
      <c r="AJ44" s="78" t="str">
        <f t="shared" si="25"/>
        <v>N/A</v>
      </c>
      <c r="AK44" s="78">
        <f t="shared" si="26"/>
        <v>16</v>
      </c>
      <c r="AL44" s="78" t="b">
        <f t="shared" si="27"/>
        <v>1</v>
      </c>
      <c r="AM44" s="78" t="str">
        <f t="shared" si="28"/>
        <v>Dummy Node</v>
      </c>
      <c r="AN44" s="78" t="str">
        <f t="shared" si="29"/>
        <v>N/A</v>
      </c>
      <c r="AO44" s="78" t="str">
        <f t="shared" si="30"/>
        <v>N/A</v>
      </c>
      <c r="AP44" s="78">
        <f t="shared" si="31"/>
        <v>5</v>
      </c>
      <c r="AQ44" s="78" t="b">
        <f t="shared" si="32"/>
        <v>0</v>
      </c>
      <c r="AR44" s="78" t="str">
        <f t="shared" si="33"/>
        <v>Dummy Node</v>
      </c>
      <c r="AS44" s="78" t="str">
        <f t="shared" si="34"/>
        <v>N/A</v>
      </c>
      <c r="AT44" s="78" t="str">
        <f t="shared" si="35"/>
        <v>N/A</v>
      </c>
      <c r="AU44" s="78">
        <f t="shared" si="36"/>
        <v>3</v>
      </c>
      <c r="AV44" s="78" t="b">
        <f t="shared" si="37"/>
        <v>1</v>
      </c>
      <c r="AW44" s="78" t="str">
        <f t="shared" si="38"/>
        <v>Distance</v>
      </c>
      <c r="AX44" s="78" t="str">
        <f t="shared" si="39"/>
        <v>&lt;=</v>
      </c>
      <c r="AY44" s="78">
        <f t="shared" si="40"/>
        <v>132.513671875</v>
      </c>
      <c r="AZ44" s="78">
        <f t="shared" si="41"/>
        <v>1</v>
      </c>
      <c r="BA44" s="78" t="b">
        <f t="shared" si="42"/>
        <v>1</v>
      </c>
      <c r="BB44" s="78" t="str">
        <f t="shared" si="43"/>
        <v>Speed</v>
      </c>
      <c r="BC44" s="78" t="str">
        <f t="shared" si="44"/>
        <v>&lt;=</v>
      </c>
      <c r="BD44" s="78">
        <f t="shared" si="45"/>
        <v>13.021484375</v>
      </c>
      <c r="BE44" s="78">
        <f t="shared" si="46"/>
        <v>0</v>
      </c>
      <c r="BF44" s="78" t="b">
        <f t="shared" si="47"/>
        <v>1</v>
      </c>
      <c r="BG44" s="78" t="str">
        <f t="shared" si="48"/>
        <v>Distance</v>
      </c>
      <c r="BH44" s="78" t="str">
        <f t="shared" si="49"/>
        <v>&lt;=</v>
      </c>
      <c r="BI44" s="78">
        <f t="shared" si="50"/>
        <v>508.4912109375</v>
      </c>
    </row>
    <row r="45" spans="1:61">
      <c r="A45" s="15">
        <v>42</v>
      </c>
      <c r="B45" s="15">
        <v>-2</v>
      </c>
      <c r="C45" s="15">
        <v>-8192</v>
      </c>
      <c r="D45" s="15">
        <f t="shared" si="0"/>
        <v>-1</v>
      </c>
      <c r="E45" s="15">
        <f t="shared" si="1"/>
        <v>0</v>
      </c>
      <c r="F45" s="15">
        <f t="shared" si="2"/>
        <v>-1</v>
      </c>
      <c r="G45" s="15">
        <v>85</v>
      </c>
      <c r="H45" s="15">
        <v>86</v>
      </c>
      <c r="I45" s="15">
        <v>20</v>
      </c>
      <c r="J45" s="15">
        <v>5</v>
      </c>
      <c r="K45" s="15">
        <v>553</v>
      </c>
      <c r="L45" s="15">
        <v>21</v>
      </c>
      <c r="M45" s="15">
        <f t="shared" si="3"/>
        <v>5.126953125E-3</v>
      </c>
      <c r="O45" s="78">
        <f t="shared" si="4"/>
        <v>553</v>
      </c>
      <c r="P45" s="78">
        <f t="shared" si="5"/>
        <v>4.296875E-2</v>
      </c>
      <c r="Q45" s="78">
        <f t="shared" si="6"/>
        <v>276</v>
      </c>
      <c r="R45" s="78" t="b">
        <f t="shared" si="7"/>
        <v>1</v>
      </c>
      <c r="S45" s="78" t="str">
        <f t="shared" si="8"/>
        <v>Dummy Node</v>
      </c>
      <c r="T45" s="78" t="str">
        <f t="shared" si="9"/>
        <v>N/A</v>
      </c>
      <c r="U45" s="78" t="str">
        <f t="shared" si="10"/>
        <v>N/A</v>
      </c>
      <c r="V45" s="78">
        <f t="shared" si="11"/>
        <v>137</v>
      </c>
      <c r="W45" s="78" t="b">
        <f t="shared" si="12"/>
        <v>0</v>
      </c>
      <c r="X45" s="78" t="str">
        <f t="shared" si="13"/>
        <v>Dummy Node</v>
      </c>
      <c r="Y45" s="78" t="str">
        <f t="shared" si="14"/>
        <v>N/A</v>
      </c>
      <c r="Z45" s="78" t="str">
        <f t="shared" si="15"/>
        <v>N/A</v>
      </c>
      <c r="AA45" s="78">
        <f t="shared" si="16"/>
        <v>68</v>
      </c>
      <c r="AB45" s="78" t="b">
        <f t="shared" si="17"/>
        <v>1</v>
      </c>
      <c r="AC45" s="78" t="str">
        <f t="shared" si="18"/>
        <v>Dummy Node</v>
      </c>
      <c r="AD45" s="78" t="str">
        <f t="shared" si="19"/>
        <v>N/A</v>
      </c>
      <c r="AE45" s="78" t="str">
        <f t="shared" si="20"/>
        <v>N/A</v>
      </c>
      <c r="AF45" s="78">
        <f t="shared" si="21"/>
        <v>33</v>
      </c>
      <c r="AG45" s="78" t="b">
        <f t="shared" si="22"/>
        <v>0</v>
      </c>
      <c r="AH45" s="78" t="str">
        <f t="shared" si="23"/>
        <v>Dummy Node</v>
      </c>
      <c r="AI45" s="78" t="str">
        <f t="shared" si="24"/>
        <v>N/A</v>
      </c>
      <c r="AJ45" s="78" t="str">
        <f t="shared" si="25"/>
        <v>N/A</v>
      </c>
      <c r="AK45" s="78">
        <f t="shared" si="26"/>
        <v>16</v>
      </c>
      <c r="AL45" s="78" t="b">
        <f t="shared" si="27"/>
        <v>1</v>
      </c>
      <c r="AM45" s="78" t="str">
        <f t="shared" si="28"/>
        <v>Dummy Node</v>
      </c>
      <c r="AN45" s="78" t="str">
        <f t="shared" si="29"/>
        <v>N/A</v>
      </c>
      <c r="AO45" s="78" t="str">
        <f t="shared" si="30"/>
        <v>N/A</v>
      </c>
      <c r="AP45" s="78">
        <f t="shared" si="31"/>
        <v>5</v>
      </c>
      <c r="AQ45" s="78" t="b">
        <f t="shared" si="32"/>
        <v>0</v>
      </c>
      <c r="AR45" s="78" t="str">
        <f t="shared" si="33"/>
        <v>Dummy Node</v>
      </c>
      <c r="AS45" s="78" t="str">
        <f t="shared" si="34"/>
        <v>N/A</v>
      </c>
      <c r="AT45" s="78" t="str">
        <f t="shared" si="35"/>
        <v>N/A</v>
      </c>
      <c r="AU45" s="78">
        <f t="shared" si="36"/>
        <v>3</v>
      </c>
      <c r="AV45" s="78" t="b">
        <f t="shared" si="37"/>
        <v>1</v>
      </c>
      <c r="AW45" s="78" t="str">
        <f t="shared" si="38"/>
        <v>Distance</v>
      </c>
      <c r="AX45" s="78" t="str">
        <f t="shared" si="39"/>
        <v>&lt;=</v>
      </c>
      <c r="AY45" s="78">
        <f t="shared" si="40"/>
        <v>132.513671875</v>
      </c>
      <c r="AZ45" s="78">
        <f t="shared" si="41"/>
        <v>1</v>
      </c>
      <c r="BA45" s="78" t="b">
        <f t="shared" si="42"/>
        <v>1</v>
      </c>
      <c r="BB45" s="78" t="str">
        <f t="shared" si="43"/>
        <v>Speed</v>
      </c>
      <c r="BC45" s="78" t="str">
        <f t="shared" si="44"/>
        <v>&lt;=</v>
      </c>
      <c r="BD45" s="78">
        <f t="shared" si="45"/>
        <v>13.021484375</v>
      </c>
      <c r="BE45" s="78">
        <f t="shared" si="46"/>
        <v>0</v>
      </c>
      <c r="BF45" s="78" t="b">
        <f t="shared" si="47"/>
        <v>1</v>
      </c>
      <c r="BG45" s="78" t="str">
        <f t="shared" si="48"/>
        <v>Distance</v>
      </c>
      <c r="BH45" s="78" t="str">
        <f t="shared" si="49"/>
        <v>&lt;=</v>
      </c>
      <c r="BI45" s="78">
        <f t="shared" si="50"/>
        <v>508.4912109375</v>
      </c>
    </row>
    <row r="46" spans="1:61">
      <c r="A46" s="15">
        <v>43</v>
      </c>
      <c r="B46" s="15">
        <v>-2</v>
      </c>
      <c r="C46" s="15">
        <v>-8192</v>
      </c>
      <c r="D46" s="15">
        <f t="shared" si="0"/>
        <v>-1</v>
      </c>
      <c r="E46" s="15">
        <f t="shared" si="1"/>
        <v>0</v>
      </c>
      <c r="F46" s="15">
        <f t="shared" si="2"/>
        <v>-1</v>
      </c>
      <c r="G46" s="15">
        <v>87</v>
      </c>
      <c r="H46" s="15">
        <v>88</v>
      </c>
      <c r="I46" s="15">
        <v>21</v>
      </c>
      <c r="J46" s="15">
        <v>5</v>
      </c>
      <c r="K46" s="15">
        <v>554</v>
      </c>
      <c r="L46" s="15">
        <v>304</v>
      </c>
      <c r="M46" s="15">
        <f t="shared" si="3"/>
        <v>7.421875E-2</v>
      </c>
      <c r="O46" s="78">
        <f t="shared" si="4"/>
        <v>554</v>
      </c>
      <c r="P46" s="78">
        <f t="shared" si="5"/>
        <v>4.296875E-2</v>
      </c>
      <c r="Q46" s="78">
        <f t="shared" si="6"/>
        <v>276</v>
      </c>
      <c r="R46" s="78" t="b">
        <f t="shared" si="7"/>
        <v>0</v>
      </c>
      <c r="S46" s="78" t="str">
        <f t="shared" si="8"/>
        <v>Dummy Node</v>
      </c>
      <c r="T46" s="78" t="str">
        <f t="shared" si="9"/>
        <v>N/A</v>
      </c>
      <c r="U46" s="78" t="str">
        <f t="shared" si="10"/>
        <v>N/A</v>
      </c>
      <c r="V46" s="78">
        <f t="shared" si="11"/>
        <v>137</v>
      </c>
      <c r="W46" s="78" t="b">
        <f t="shared" si="12"/>
        <v>0</v>
      </c>
      <c r="X46" s="78" t="str">
        <f t="shared" si="13"/>
        <v>Dummy Node</v>
      </c>
      <c r="Y46" s="78" t="str">
        <f t="shared" si="14"/>
        <v>N/A</v>
      </c>
      <c r="Z46" s="78" t="str">
        <f t="shared" si="15"/>
        <v>N/A</v>
      </c>
      <c r="AA46" s="78">
        <f t="shared" si="16"/>
        <v>68</v>
      </c>
      <c r="AB46" s="78" t="b">
        <f t="shared" si="17"/>
        <v>1</v>
      </c>
      <c r="AC46" s="78" t="str">
        <f t="shared" si="18"/>
        <v>Dummy Node</v>
      </c>
      <c r="AD46" s="78" t="str">
        <f t="shared" si="19"/>
        <v>N/A</v>
      </c>
      <c r="AE46" s="78" t="str">
        <f t="shared" si="20"/>
        <v>N/A</v>
      </c>
      <c r="AF46" s="78">
        <f t="shared" si="21"/>
        <v>33</v>
      </c>
      <c r="AG46" s="78" t="b">
        <f t="shared" si="22"/>
        <v>0</v>
      </c>
      <c r="AH46" s="78" t="str">
        <f t="shared" si="23"/>
        <v>Dummy Node</v>
      </c>
      <c r="AI46" s="78" t="str">
        <f t="shared" si="24"/>
        <v>N/A</v>
      </c>
      <c r="AJ46" s="78" t="str">
        <f t="shared" si="25"/>
        <v>N/A</v>
      </c>
      <c r="AK46" s="78">
        <f t="shared" si="26"/>
        <v>16</v>
      </c>
      <c r="AL46" s="78" t="b">
        <f t="shared" si="27"/>
        <v>1</v>
      </c>
      <c r="AM46" s="78" t="str">
        <f t="shared" si="28"/>
        <v>Dummy Node</v>
      </c>
      <c r="AN46" s="78" t="str">
        <f t="shared" si="29"/>
        <v>N/A</v>
      </c>
      <c r="AO46" s="78" t="str">
        <f t="shared" si="30"/>
        <v>N/A</v>
      </c>
      <c r="AP46" s="78">
        <f t="shared" si="31"/>
        <v>5</v>
      </c>
      <c r="AQ46" s="78" t="b">
        <f t="shared" si="32"/>
        <v>0</v>
      </c>
      <c r="AR46" s="78" t="str">
        <f t="shared" si="33"/>
        <v>Dummy Node</v>
      </c>
      <c r="AS46" s="78" t="str">
        <f t="shared" si="34"/>
        <v>N/A</v>
      </c>
      <c r="AT46" s="78" t="str">
        <f t="shared" si="35"/>
        <v>N/A</v>
      </c>
      <c r="AU46" s="78">
        <f t="shared" si="36"/>
        <v>3</v>
      </c>
      <c r="AV46" s="78" t="b">
        <f t="shared" si="37"/>
        <v>1</v>
      </c>
      <c r="AW46" s="78" t="str">
        <f t="shared" si="38"/>
        <v>Distance</v>
      </c>
      <c r="AX46" s="78" t="str">
        <f t="shared" si="39"/>
        <v>&lt;=</v>
      </c>
      <c r="AY46" s="78">
        <f t="shared" si="40"/>
        <v>132.513671875</v>
      </c>
      <c r="AZ46" s="78">
        <f t="shared" si="41"/>
        <v>1</v>
      </c>
      <c r="BA46" s="78" t="b">
        <f t="shared" si="42"/>
        <v>1</v>
      </c>
      <c r="BB46" s="78" t="str">
        <f t="shared" si="43"/>
        <v>Speed</v>
      </c>
      <c r="BC46" s="78" t="str">
        <f t="shared" si="44"/>
        <v>&lt;=</v>
      </c>
      <c r="BD46" s="78">
        <f t="shared" si="45"/>
        <v>13.021484375</v>
      </c>
      <c r="BE46" s="78">
        <f t="shared" si="46"/>
        <v>0</v>
      </c>
      <c r="BF46" s="78" t="b">
        <f t="shared" si="47"/>
        <v>1</v>
      </c>
      <c r="BG46" s="78" t="str">
        <f t="shared" si="48"/>
        <v>Distance</v>
      </c>
      <c r="BH46" s="78" t="str">
        <f t="shared" si="49"/>
        <v>&lt;=</v>
      </c>
      <c r="BI46" s="78">
        <f t="shared" si="50"/>
        <v>508.4912109375</v>
      </c>
    </row>
    <row r="47" spans="1:61">
      <c r="A47" s="15">
        <v>44</v>
      </c>
      <c r="B47" s="15">
        <v>-2</v>
      </c>
      <c r="C47" s="15">
        <v>-8192</v>
      </c>
      <c r="D47" s="15">
        <f t="shared" si="0"/>
        <v>-1</v>
      </c>
      <c r="E47" s="15">
        <f t="shared" si="1"/>
        <v>0</v>
      </c>
      <c r="F47" s="15">
        <f t="shared" si="2"/>
        <v>-1</v>
      </c>
      <c r="G47" s="15">
        <v>89</v>
      </c>
      <c r="H47" s="15">
        <v>90</v>
      </c>
      <c r="I47" s="15">
        <v>21</v>
      </c>
      <c r="J47" s="15">
        <v>5</v>
      </c>
      <c r="K47" s="15">
        <v>555</v>
      </c>
      <c r="L47" s="15">
        <v>304</v>
      </c>
      <c r="M47" s="15">
        <f t="shared" si="3"/>
        <v>7.421875E-2</v>
      </c>
      <c r="O47" s="78">
        <f t="shared" si="4"/>
        <v>555</v>
      </c>
      <c r="P47" s="78">
        <f t="shared" si="5"/>
        <v>4.296875E-2</v>
      </c>
      <c r="Q47" s="78">
        <f t="shared" si="6"/>
        <v>277</v>
      </c>
      <c r="R47" s="78" t="b">
        <f t="shared" si="7"/>
        <v>1</v>
      </c>
      <c r="S47" s="78" t="str">
        <f t="shared" si="8"/>
        <v>Dummy Node</v>
      </c>
      <c r="T47" s="78" t="str">
        <f t="shared" si="9"/>
        <v>N/A</v>
      </c>
      <c r="U47" s="78" t="str">
        <f t="shared" si="10"/>
        <v>N/A</v>
      </c>
      <c r="V47" s="78">
        <f t="shared" si="11"/>
        <v>138</v>
      </c>
      <c r="W47" s="78" t="b">
        <f t="shared" si="12"/>
        <v>1</v>
      </c>
      <c r="X47" s="78" t="str">
        <f t="shared" si="13"/>
        <v>Dummy Node</v>
      </c>
      <c r="Y47" s="78" t="str">
        <f t="shared" si="14"/>
        <v>N/A</v>
      </c>
      <c r="Z47" s="78" t="str">
        <f t="shared" si="15"/>
        <v>N/A</v>
      </c>
      <c r="AA47" s="78">
        <f t="shared" si="16"/>
        <v>68</v>
      </c>
      <c r="AB47" s="78" t="b">
        <f t="shared" si="17"/>
        <v>0</v>
      </c>
      <c r="AC47" s="78" t="str">
        <f t="shared" si="18"/>
        <v>Dummy Node</v>
      </c>
      <c r="AD47" s="78" t="str">
        <f t="shared" si="19"/>
        <v>N/A</v>
      </c>
      <c r="AE47" s="78" t="str">
        <f t="shared" si="20"/>
        <v>N/A</v>
      </c>
      <c r="AF47" s="78">
        <f t="shared" si="21"/>
        <v>33</v>
      </c>
      <c r="AG47" s="78" t="b">
        <f t="shared" si="22"/>
        <v>0</v>
      </c>
      <c r="AH47" s="78" t="str">
        <f t="shared" si="23"/>
        <v>Dummy Node</v>
      </c>
      <c r="AI47" s="78" t="str">
        <f t="shared" si="24"/>
        <v>N/A</v>
      </c>
      <c r="AJ47" s="78" t="str">
        <f t="shared" si="25"/>
        <v>N/A</v>
      </c>
      <c r="AK47" s="78">
        <f t="shared" si="26"/>
        <v>16</v>
      </c>
      <c r="AL47" s="78" t="b">
        <f t="shared" si="27"/>
        <v>1</v>
      </c>
      <c r="AM47" s="78" t="str">
        <f t="shared" si="28"/>
        <v>Dummy Node</v>
      </c>
      <c r="AN47" s="78" t="str">
        <f t="shared" si="29"/>
        <v>N/A</v>
      </c>
      <c r="AO47" s="78" t="str">
        <f t="shared" si="30"/>
        <v>N/A</v>
      </c>
      <c r="AP47" s="78">
        <f t="shared" si="31"/>
        <v>5</v>
      </c>
      <c r="AQ47" s="78" t="b">
        <f t="shared" si="32"/>
        <v>0</v>
      </c>
      <c r="AR47" s="78" t="str">
        <f t="shared" si="33"/>
        <v>Dummy Node</v>
      </c>
      <c r="AS47" s="78" t="str">
        <f t="shared" si="34"/>
        <v>N/A</v>
      </c>
      <c r="AT47" s="78" t="str">
        <f t="shared" si="35"/>
        <v>N/A</v>
      </c>
      <c r="AU47" s="78">
        <f t="shared" si="36"/>
        <v>3</v>
      </c>
      <c r="AV47" s="78" t="b">
        <f t="shared" si="37"/>
        <v>1</v>
      </c>
      <c r="AW47" s="78" t="str">
        <f t="shared" si="38"/>
        <v>Distance</v>
      </c>
      <c r="AX47" s="78" t="str">
        <f t="shared" si="39"/>
        <v>&lt;=</v>
      </c>
      <c r="AY47" s="78">
        <f t="shared" si="40"/>
        <v>132.513671875</v>
      </c>
      <c r="AZ47" s="78">
        <f t="shared" si="41"/>
        <v>1</v>
      </c>
      <c r="BA47" s="78" t="b">
        <f t="shared" si="42"/>
        <v>1</v>
      </c>
      <c r="BB47" s="78" t="str">
        <f t="shared" si="43"/>
        <v>Speed</v>
      </c>
      <c r="BC47" s="78" t="str">
        <f t="shared" si="44"/>
        <v>&lt;=</v>
      </c>
      <c r="BD47" s="78">
        <f t="shared" si="45"/>
        <v>13.021484375</v>
      </c>
      <c r="BE47" s="78">
        <f t="shared" si="46"/>
        <v>0</v>
      </c>
      <c r="BF47" s="78" t="b">
        <f t="shared" si="47"/>
        <v>1</v>
      </c>
      <c r="BG47" s="78" t="str">
        <f t="shared" si="48"/>
        <v>Distance</v>
      </c>
      <c r="BH47" s="78" t="str">
        <f t="shared" si="49"/>
        <v>&lt;=</v>
      </c>
      <c r="BI47" s="78">
        <f t="shared" si="50"/>
        <v>508.4912109375</v>
      </c>
    </row>
    <row r="48" spans="1:61">
      <c r="A48" s="15">
        <v>45</v>
      </c>
      <c r="B48" s="15">
        <v>-2</v>
      </c>
      <c r="C48" s="15">
        <v>-8192</v>
      </c>
      <c r="D48" s="15">
        <f t="shared" si="0"/>
        <v>-1</v>
      </c>
      <c r="E48" s="15">
        <f t="shared" si="1"/>
        <v>0</v>
      </c>
      <c r="F48" s="15">
        <f t="shared" si="2"/>
        <v>-1</v>
      </c>
      <c r="G48" s="15">
        <v>91</v>
      </c>
      <c r="H48" s="15">
        <v>92</v>
      </c>
      <c r="I48" s="15">
        <v>22</v>
      </c>
      <c r="J48" s="15">
        <v>5</v>
      </c>
      <c r="K48" s="15">
        <v>556</v>
      </c>
      <c r="L48" s="15">
        <v>304</v>
      </c>
      <c r="M48" s="15">
        <f t="shared" si="3"/>
        <v>7.421875E-2</v>
      </c>
      <c r="O48" s="78">
        <f t="shared" si="4"/>
        <v>556</v>
      </c>
      <c r="P48" s="78">
        <f t="shared" si="5"/>
        <v>4.296875E-2</v>
      </c>
      <c r="Q48" s="78">
        <f t="shared" si="6"/>
        <v>277</v>
      </c>
      <c r="R48" s="78" t="b">
        <f t="shared" si="7"/>
        <v>0</v>
      </c>
      <c r="S48" s="78" t="str">
        <f t="shared" si="8"/>
        <v>Dummy Node</v>
      </c>
      <c r="T48" s="78" t="str">
        <f t="shared" si="9"/>
        <v>N/A</v>
      </c>
      <c r="U48" s="78" t="str">
        <f t="shared" si="10"/>
        <v>N/A</v>
      </c>
      <c r="V48" s="78">
        <f t="shared" si="11"/>
        <v>138</v>
      </c>
      <c r="W48" s="78" t="b">
        <f t="shared" si="12"/>
        <v>1</v>
      </c>
      <c r="X48" s="78" t="str">
        <f t="shared" si="13"/>
        <v>Dummy Node</v>
      </c>
      <c r="Y48" s="78" t="str">
        <f t="shared" si="14"/>
        <v>N/A</v>
      </c>
      <c r="Z48" s="78" t="str">
        <f t="shared" si="15"/>
        <v>N/A</v>
      </c>
      <c r="AA48" s="78">
        <f t="shared" si="16"/>
        <v>68</v>
      </c>
      <c r="AB48" s="78" t="b">
        <f t="shared" si="17"/>
        <v>0</v>
      </c>
      <c r="AC48" s="78" t="str">
        <f t="shared" si="18"/>
        <v>Dummy Node</v>
      </c>
      <c r="AD48" s="78" t="str">
        <f t="shared" si="19"/>
        <v>N/A</v>
      </c>
      <c r="AE48" s="78" t="str">
        <f t="shared" si="20"/>
        <v>N/A</v>
      </c>
      <c r="AF48" s="78">
        <f t="shared" si="21"/>
        <v>33</v>
      </c>
      <c r="AG48" s="78" t="b">
        <f t="shared" si="22"/>
        <v>0</v>
      </c>
      <c r="AH48" s="78" t="str">
        <f t="shared" si="23"/>
        <v>Dummy Node</v>
      </c>
      <c r="AI48" s="78" t="str">
        <f t="shared" si="24"/>
        <v>N/A</v>
      </c>
      <c r="AJ48" s="78" t="str">
        <f t="shared" si="25"/>
        <v>N/A</v>
      </c>
      <c r="AK48" s="78">
        <f t="shared" si="26"/>
        <v>16</v>
      </c>
      <c r="AL48" s="78" t="b">
        <f t="shared" si="27"/>
        <v>1</v>
      </c>
      <c r="AM48" s="78" t="str">
        <f t="shared" si="28"/>
        <v>Dummy Node</v>
      </c>
      <c r="AN48" s="78" t="str">
        <f t="shared" si="29"/>
        <v>N/A</v>
      </c>
      <c r="AO48" s="78" t="str">
        <f t="shared" si="30"/>
        <v>N/A</v>
      </c>
      <c r="AP48" s="78">
        <f t="shared" si="31"/>
        <v>5</v>
      </c>
      <c r="AQ48" s="78" t="b">
        <f t="shared" si="32"/>
        <v>0</v>
      </c>
      <c r="AR48" s="78" t="str">
        <f t="shared" si="33"/>
        <v>Dummy Node</v>
      </c>
      <c r="AS48" s="78" t="str">
        <f t="shared" si="34"/>
        <v>N/A</v>
      </c>
      <c r="AT48" s="78" t="str">
        <f t="shared" si="35"/>
        <v>N/A</v>
      </c>
      <c r="AU48" s="78">
        <f t="shared" si="36"/>
        <v>3</v>
      </c>
      <c r="AV48" s="78" t="b">
        <f t="shared" si="37"/>
        <v>1</v>
      </c>
      <c r="AW48" s="78" t="str">
        <f t="shared" si="38"/>
        <v>Distance</v>
      </c>
      <c r="AX48" s="78" t="str">
        <f t="shared" si="39"/>
        <v>&lt;=</v>
      </c>
      <c r="AY48" s="78">
        <f t="shared" si="40"/>
        <v>132.513671875</v>
      </c>
      <c r="AZ48" s="78">
        <f t="shared" si="41"/>
        <v>1</v>
      </c>
      <c r="BA48" s="78" t="b">
        <f t="shared" si="42"/>
        <v>1</v>
      </c>
      <c r="BB48" s="78" t="str">
        <f t="shared" si="43"/>
        <v>Speed</v>
      </c>
      <c r="BC48" s="78" t="str">
        <f t="shared" si="44"/>
        <v>&lt;=</v>
      </c>
      <c r="BD48" s="78">
        <f t="shared" si="45"/>
        <v>13.021484375</v>
      </c>
      <c r="BE48" s="78">
        <f t="shared" si="46"/>
        <v>0</v>
      </c>
      <c r="BF48" s="78" t="b">
        <f t="shared" si="47"/>
        <v>1</v>
      </c>
      <c r="BG48" s="78" t="str">
        <f t="shared" si="48"/>
        <v>Distance</v>
      </c>
      <c r="BH48" s="78" t="str">
        <f t="shared" si="49"/>
        <v>&lt;=</v>
      </c>
      <c r="BI48" s="78">
        <f t="shared" si="50"/>
        <v>508.4912109375</v>
      </c>
    </row>
    <row r="49" spans="1:61">
      <c r="A49" s="15">
        <v>46</v>
      </c>
      <c r="B49" s="15">
        <v>-2</v>
      </c>
      <c r="C49" s="15">
        <v>-8192</v>
      </c>
      <c r="D49" s="15">
        <f t="shared" si="0"/>
        <v>-1</v>
      </c>
      <c r="E49" s="15">
        <f t="shared" si="1"/>
        <v>0</v>
      </c>
      <c r="F49" s="15">
        <f t="shared" si="2"/>
        <v>-1</v>
      </c>
      <c r="G49" s="15">
        <v>93</v>
      </c>
      <c r="H49" s="15">
        <v>94</v>
      </c>
      <c r="I49" s="15">
        <v>22</v>
      </c>
      <c r="J49" s="15">
        <v>5</v>
      </c>
      <c r="K49" s="15">
        <v>557</v>
      </c>
      <c r="L49" s="15">
        <v>304</v>
      </c>
      <c r="M49" s="15">
        <f t="shared" si="3"/>
        <v>7.421875E-2</v>
      </c>
      <c r="O49" s="78">
        <f t="shared" si="4"/>
        <v>557</v>
      </c>
      <c r="P49" s="78">
        <f t="shared" si="5"/>
        <v>4.296875E-2</v>
      </c>
      <c r="Q49" s="78">
        <f t="shared" si="6"/>
        <v>278</v>
      </c>
      <c r="R49" s="78" t="b">
        <f t="shared" si="7"/>
        <v>1</v>
      </c>
      <c r="S49" s="78" t="str">
        <f t="shared" si="8"/>
        <v>Dummy Node</v>
      </c>
      <c r="T49" s="78" t="str">
        <f t="shared" si="9"/>
        <v>N/A</v>
      </c>
      <c r="U49" s="78" t="str">
        <f t="shared" si="10"/>
        <v>N/A</v>
      </c>
      <c r="V49" s="78">
        <f t="shared" si="11"/>
        <v>138</v>
      </c>
      <c r="W49" s="78" t="b">
        <f t="shared" si="12"/>
        <v>0</v>
      </c>
      <c r="X49" s="78" t="str">
        <f t="shared" si="13"/>
        <v>Dummy Node</v>
      </c>
      <c r="Y49" s="78" t="str">
        <f t="shared" si="14"/>
        <v>N/A</v>
      </c>
      <c r="Z49" s="78" t="str">
        <f t="shared" si="15"/>
        <v>N/A</v>
      </c>
      <c r="AA49" s="78">
        <f t="shared" si="16"/>
        <v>68</v>
      </c>
      <c r="AB49" s="78" t="b">
        <f t="shared" si="17"/>
        <v>0</v>
      </c>
      <c r="AC49" s="78" t="str">
        <f t="shared" si="18"/>
        <v>Dummy Node</v>
      </c>
      <c r="AD49" s="78" t="str">
        <f t="shared" si="19"/>
        <v>N/A</v>
      </c>
      <c r="AE49" s="78" t="str">
        <f t="shared" si="20"/>
        <v>N/A</v>
      </c>
      <c r="AF49" s="78">
        <f t="shared" si="21"/>
        <v>33</v>
      </c>
      <c r="AG49" s="78" t="b">
        <f t="shared" si="22"/>
        <v>0</v>
      </c>
      <c r="AH49" s="78" t="str">
        <f t="shared" si="23"/>
        <v>Dummy Node</v>
      </c>
      <c r="AI49" s="78" t="str">
        <f t="shared" si="24"/>
        <v>N/A</v>
      </c>
      <c r="AJ49" s="78" t="str">
        <f t="shared" si="25"/>
        <v>N/A</v>
      </c>
      <c r="AK49" s="78">
        <f t="shared" si="26"/>
        <v>16</v>
      </c>
      <c r="AL49" s="78" t="b">
        <f t="shared" si="27"/>
        <v>1</v>
      </c>
      <c r="AM49" s="78" t="str">
        <f t="shared" si="28"/>
        <v>Dummy Node</v>
      </c>
      <c r="AN49" s="78" t="str">
        <f t="shared" si="29"/>
        <v>N/A</v>
      </c>
      <c r="AO49" s="78" t="str">
        <f t="shared" si="30"/>
        <v>N/A</v>
      </c>
      <c r="AP49" s="78">
        <f t="shared" si="31"/>
        <v>5</v>
      </c>
      <c r="AQ49" s="78" t="b">
        <f t="shared" si="32"/>
        <v>0</v>
      </c>
      <c r="AR49" s="78" t="str">
        <f t="shared" si="33"/>
        <v>Dummy Node</v>
      </c>
      <c r="AS49" s="78" t="str">
        <f t="shared" si="34"/>
        <v>N/A</v>
      </c>
      <c r="AT49" s="78" t="str">
        <f t="shared" si="35"/>
        <v>N/A</v>
      </c>
      <c r="AU49" s="78">
        <f t="shared" si="36"/>
        <v>3</v>
      </c>
      <c r="AV49" s="78" t="b">
        <f t="shared" si="37"/>
        <v>1</v>
      </c>
      <c r="AW49" s="78" t="str">
        <f t="shared" si="38"/>
        <v>Distance</v>
      </c>
      <c r="AX49" s="78" t="str">
        <f t="shared" si="39"/>
        <v>&lt;=</v>
      </c>
      <c r="AY49" s="78">
        <f t="shared" si="40"/>
        <v>132.513671875</v>
      </c>
      <c r="AZ49" s="78">
        <f t="shared" si="41"/>
        <v>1</v>
      </c>
      <c r="BA49" s="78" t="b">
        <f t="shared" si="42"/>
        <v>1</v>
      </c>
      <c r="BB49" s="78" t="str">
        <f t="shared" si="43"/>
        <v>Speed</v>
      </c>
      <c r="BC49" s="78" t="str">
        <f t="shared" si="44"/>
        <v>&lt;=</v>
      </c>
      <c r="BD49" s="78">
        <f t="shared" si="45"/>
        <v>13.021484375</v>
      </c>
      <c r="BE49" s="78">
        <f t="shared" si="46"/>
        <v>0</v>
      </c>
      <c r="BF49" s="78" t="b">
        <f t="shared" si="47"/>
        <v>1</v>
      </c>
      <c r="BG49" s="78" t="str">
        <f t="shared" si="48"/>
        <v>Distance</v>
      </c>
      <c r="BH49" s="78" t="str">
        <f t="shared" si="49"/>
        <v>&lt;=</v>
      </c>
      <c r="BI49" s="78">
        <f t="shared" si="50"/>
        <v>508.4912109375</v>
      </c>
    </row>
    <row r="50" spans="1:61">
      <c r="A50" s="15">
        <v>47</v>
      </c>
      <c r="B50" s="15">
        <v>-2</v>
      </c>
      <c r="C50" s="15">
        <v>-8192</v>
      </c>
      <c r="D50" s="15">
        <f t="shared" si="0"/>
        <v>-1</v>
      </c>
      <c r="E50" s="15">
        <f t="shared" si="1"/>
        <v>0</v>
      </c>
      <c r="F50" s="15">
        <f t="shared" si="2"/>
        <v>-1</v>
      </c>
      <c r="G50" s="15">
        <v>95</v>
      </c>
      <c r="H50" s="15">
        <v>96</v>
      </c>
      <c r="I50" s="15">
        <v>23</v>
      </c>
      <c r="J50" s="15">
        <v>5</v>
      </c>
      <c r="K50" s="15">
        <v>558</v>
      </c>
      <c r="L50" s="15">
        <v>1355</v>
      </c>
      <c r="M50" s="15">
        <f t="shared" si="3"/>
        <v>0.330810546875</v>
      </c>
      <c r="O50" s="78">
        <f t="shared" si="4"/>
        <v>558</v>
      </c>
      <c r="P50" s="78">
        <f t="shared" si="5"/>
        <v>4.296875E-2</v>
      </c>
      <c r="Q50" s="78">
        <f t="shared" si="6"/>
        <v>278</v>
      </c>
      <c r="R50" s="78" t="b">
        <f t="shared" si="7"/>
        <v>0</v>
      </c>
      <c r="S50" s="78" t="str">
        <f t="shared" si="8"/>
        <v>Dummy Node</v>
      </c>
      <c r="T50" s="78" t="str">
        <f t="shared" si="9"/>
        <v>N/A</v>
      </c>
      <c r="U50" s="78" t="str">
        <f t="shared" si="10"/>
        <v>N/A</v>
      </c>
      <c r="V50" s="78">
        <f t="shared" si="11"/>
        <v>138</v>
      </c>
      <c r="W50" s="78" t="b">
        <f t="shared" si="12"/>
        <v>0</v>
      </c>
      <c r="X50" s="78" t="str">
        <f t="shared" si="13"/>
        <v>Dummy Node</v>
      </c>
      <c r="Y50" s="78" t="str">
        <f t="shared" si="14"/>
        <v>N/A</v>
      </c>
      <c r="Z50" s="78" t="str">
        <f t="shared" si="15"/>
        <v>N/A</v>
      </c>
      <c r="AA50" s="78">
        <f t="shared" si="16"/>
        <v>68</v>
      </c>
      <c r="AB50" s="78" t="b">
        <f t="shared" si="17"/>
        <v>0</v>
      </c>
      <c r="AC50" s="78" t="str">
        <f t="shared" si="18"/>
        <v>Dummy Node</v>
      </c>
      <c r="AD50" s="78" t="str">
        <f t="shared" si="19"/>
        <v>N/A</v>
      </c>
      <c r="AE50" s="78" t="str">
        <f t="shared" si="20"/>
        <v>N/A</v>
      </c>
      <c r="AF50" s="78">
        <f t="shared" si="21"/>
        <v>33</v>
      </c>
      <c r="AG50" s="78" t="b">
        <f t="shared" si="22"/>
        <v>0</v>
      </c>
      <c r="AH50" s="78" t="str">
        <f t="shared" si="23"/>
        <v>Dummy Node</v>
      </c>
      <c r="AI50" s="78" t="str">
        <f t="shared" si="24"/>
        <v>N/A</v>
      </c>
      <c r="AJ50" s="78" t="str">
        <f t="shared" si="25"/>
        <v>N/A</v>
      </c>
      <c r="AK50" s="78">
        <f t="shared" si="26"/>
        <v>16</v>
      </c>
      <c r="AL50" s="78" t="b">
        <f t="shared" si="27"/>
        <v>1</v>
      </c>
      <c r="AM50" s="78" t="str">
        <f t="shared" si="28"/>
        <v>Dummy Node</v>
      </c>
      <c r="AN50" s="78" t="str">
        <f t="shared" si="29"/>
        <v>N/A</v>
      </c>
      <c r="AO50" s="78" t="str">
        <f t="shared" si="30"/>
        <v>N/A</v>
      </c>
      <c r="AP50" s="78">
        <f t="shared" si="31"/>
        <v>5</v>
      </c>
      <c r="AQ50" s="78" t="b">
        <f t="shared" si="32"/>
        <v>0</v>
      </c>
      <c r="AR50" s="78" t="str">
        <f t="shared" si="33"/>
        <v>Dummy Node</v>
      </c>
      <c r="AS50" s="78" t="str">
        <f t="shared" si="34"/>
        <v>N/A</v>
      </c>
      <c r="AT50" s="78" t="str">
        <f t="shared" si="35"/>
        <v>N/A</v>
      </c>
      <c r="AU50" s="78">
        <f t="shared" si="36"/>
        <v>3</v>
      </c>
      <c r="AV50" s="78" t="b">
        <f t="shared" si="37"/>
        <v>1</v>
      </c>
      <c r="AW50" s="78" t="str">
        <f t="shared" si="38"/>
        <v>Distance</v>
      </c>
      <c r="AX50" s="78" t="str">
        <f t="shared" si="39"/>
        <v>&lt;=</v>
      </c>
      <c r="AY50" s="78">
        <f t="shared" si="40"/>
        <v>132.513671875</v>
      </c>
      <c r="AZ50" s="78">
        <f t="shared" si="41"/>
        <v>1</v>
      </c>
      <c r="BA50" s="78" t="b">
        <f t="shared" si="42"/>
        <v>1</v>
      </c>
      <c r="BB50" s="78" t="str">
        <f t="shared" si="43"/>
        <v>Speed</v>
      </c>
      <c r="BC50" s="78" t="str">
        <f t="shared" si="44"/>
        <v>&lt;=</v>
      </c>
      <c r="BD50" s="78">
        <f t="shared" si="45"/>
        <v>13.021484375</v>
      </c>
      <c r="BE50" s="78">
        <f t="shared" si="46"/>
        <v>0</v>
      </c>
      <c r="BF50" s="78" t="b">
        <f t="shared" si="47"/>
        <v>1</v>
      </c>
      <c r="BG50" s="78" t="str">
        <f t="shared" si="48"/>
        <v>Distance</v>
      </c>
      <c r="BH50" s="78" t="str">
        <f t="shared" si="49"/>
        <v>&lt;=</v>
      </c>
      <c r="BI50" s="78">
        <f t="shared" si="50"/>
        <v>508.4912109375</v>
      </c>
    </row>
    <row r="51" spans="1:61">
      <c r="A51" s="15">
        <v>48</v>
      </c>
      <c r="B51" s="15">
        <v>-2</v>
      </c>
      <c r="C51" s="15">
        <v>-8192</v>
      </c>
      <c r="D51" s="15">
        <f t="shared" si="0"/>
        <v>-1</v>
      </c>
      <c r="E51" s="15">
        <f t="shared" si="1"/>
        <v>0</v>
      </c>
      <c r="F51" s="15">
        <f t="shared" si="2"/>
        <v>-1</v>
      </c>
      <c r="G51" s="15">
        <v>97</v>
      </c>
      <c r="H51" s="15">
        <v>98</v>
      </c>
      <c r="I51" s="15">
        <v>23</v>
      </c>
      <c r="J51" s="15">
        <v>5</v>
      </c>
      <c r="K51" s="15">
        <v>559</v>
      </c>
      <c r="L51" s="15">
        <v>1355</v>
      </c>
      <c r="M51" s="15">
        <f t="shared" si="3"/>
        <v>0.330810546875</v>
      </c>
      <c r="O51" s="78">
        <f t="shared" si="4"/>
        <v>559</v>
      </c>
      <c r="P51" s="78">
        <f t="shared" si="5"/>
        <v>4.296875E-2</v>
      </c>
      <c r="Q51" s="78">
        <f t="shared" si="6"/>
        <v>279</v>
      </c>
      <c r="R51" s="78" t="b">
        <f t="shared" si="7"/>
        <v>1</v>
      </c>
      <c r="S51" s="78" t="str">
        <f t="shared" si="8"/>
        <v>Dummy Node</v>
      </c>
      <c r="T51" s="78" t="str">
        <f t="shared" si="9"/>
        <v>N/A</v>
      </c>
      <c r="U51" s="78" t="str">
        <f t="shared" si="10"/>
        <v>N/A</v>
      </c>
      <c r="V51" s="78">
        <f t="shared" si="11"/>
        <v>139</v>
      </c>
      <c r="W51" s="78" t="b">
        <f t="shared" si="12"/>
        <v>1</v>
      </c>
      <c r="X51" s="78" t="str">
        <f t="shared" si="13"/>
        <v>Dummy Node</v>
      </c>
      <c r="Y51" s="78" t="str">
        <f t="shared" si="14"/>
        <v>N/A</v>
      </c>
      <c r="Z51" s="78" t="str">
        <f t="shared" si="15"/>
        <v>N/A</v>
      </c>
      <c r="AA51" s="78">
        <f t="shared" si="16"/>
        <v>69</v>
      </c>
      <c r="AB51" s="78" t="b">
        <f t="shared" si="17"/>
        <v>1</v>
      </c>
      <c r="AC51" s="78" t="str">
        <f t="shared" si="18"/>
        <v>Dummy Node</v>
      </c>
      <c r="AD51" s="78" t="str">
        <f t="shared" si="19"/>
        <v>N/A</v>
      </c>
      <c r="AE51" s="78" t="str">
        <f t="shared" si="20"/>
        <v>N/A</v>
      </c>
      <c r="AF51" s="78">
        <f t="shared" si="21"/>
        <v>34</v>
      </c>
      <c r="AG51" s="78" t="b">
        <f t="shared" si="22"/>
        <v>1</v>
      </c>
      <c r="AH51" s="78" t="str">
        <f t="shared" si="23"/>
        <v>Dummy Node</v>
      </c>
      <c r="AI51" s="78" t="str">
        <f t="shared" si="24"/>
        <v>N/A</v>
      </c>
      <c r="AJ51" s="78" t="str">
        <f t="shared" si="25"/>
        <v>N/A</v>
      </c>
      <c r="AK51" s="78">
        <f t="shared" si="26"/>
        <v>16</v>
      </c>
      <c r="AL51" s="78" t="b">
        <f t="shared" si="27"/>
        <v>0</v>
      </c>
      <c r="AM51" s="78" t="str">
        <f t="shared" si="28"/>
        <v>Dummy Node</v>
      </c>
      <c r="AN51" s="78" t="str">
        <f t="shared" si="29"/>
        <v>N/A</v>
      </c>
      <c r="AO51" s="78" t="str">
        <f t="shared" si="30"/>
        <v>N/A</v>
      </c>
      <c r="AP51" s="78">
        <f t="shared" si="31"/>
        <v>5</v>
      </c>
      <c r="AQ51" s="78" t="b">
        <f t="shared" si="32"/>
        <v>0</v>
      </c>
      <c r="AR51" s="78" t="str">
        <f t="shared" si="33"/>
        <v>Dummy Node</v>
      </c>
      <c r="AS51" s="78" t="str">
        <f t="shared" si="34"/>
        <v>N/A</v>
      </c>
      <c r="AT51" s="78" t="str">
        <f t="shared" si="35"/>
        <v>N/A</v>
      </c>
      <c r="AU51" s="78">
        <f t="shared" si="36"/>
        <v>3</v>
      </c>
      <c r="AV51" s="78" t="b">
        <f t="shared" si="37"/>
        <v>1</v>
      </c>
      <c r="AW51" s="78" t="str">
        <f t="shared" si="38"/>
        <v>Distance</v>
      </c>
      <c r="AX51" s="78" t="str">
        <f t="shared" si="39"/>
        <v>&lt;=</v>
      </c>
      <c r="AY51" s="78">
        <f t="shared" si="40"/>
        <v>132.513671875</v>
      </c>
      <c r="AZ51" s="78">
        <f t="shared" si="41"/>
        <v>1</v>
      </c>
      <c r="BA51" s="78" t="b">
        <f t="shared" si="42"/>
        <v>1</v>
      </c>
      <c r="BB51" s="78" t="str">
        <f t="shared" si="43"/>
        <v>Speed</v>
      </c>
      <c r="BC51" s="78" t="str">
        <f t="shared" si="44"/>
        <v>&lt;=</v>
      </c>
      <c r="BD51" s="78">
        <f t="shared" si="45"/>
        <v>13.021484375</v>
      </c>
      <c r="BE51" s="78">
        <f t="shared" si="46"/>
        <v>0</v>
      </c>
      <c r="BF51" s="78" t="b">
        <f t="shared" si="47"/>
        <v>1</v>
      </c>
      <c r="BG51" s="78" t="str">
        <f t="shared" si="48"/>
        <v>Distance</v>
      </c>
      <c r="BH51" s="78" t="str">
        <f t="shared" si="49"/>
        <v>&lt;=</v>
      </c>
      <c r="BI51" s="78">
        <f t="shared" si="50"/>
        <v>508.4912109375</v>
      </c>
    </row>
    <row r="52" spans="1:61">
      <c r="A52" s="15">
        <v>49</v>
      </c>
      <c r="B52" s="15">
        <v>-2</v>
      </c>
      <c r="C52" s="15">
        <v>-8192</v>
      </c>
      <c r="D52" s="15">
        <f t="shared" si="0"/>
        <v>-1</v>
      </c>
      <c r="E52" s="15">
        <f t="shared" si="1"/>
        <v>0</v>
      </c>
      <c r="F52" s="15">
        <f t="shared" si="2"/>
        <v>-1</v>
      </c>
      <c r="G52" s="15">
        <v>99</v>
      </c>
      <c r="H52" s="15">
        <v>100</v>
      </c>
      <c r="I52" s="15">
        <v>24</v>
      </c>
      <c r="J52" s="15">
        <v>5</v>
      </c>
      <c r="K52" s="15">
        <v>560</v>
      </c>
      <c r="L52" s="15">
        <v>1355</v>
      </c>
      <c r="M52" s="15">
        <f t="shared" si="3"/>
        <v>0.330810546875</v>
      </c>
      <c r="O52" s="78">
        <f t="shared" si="4"/>
        <v>560</v>
      </c>
      <c r="P52" s="78">
        <f t="shared" si="5"/>
        <v>4.296875E-2</v>
      </c>
      <c r="Q52" s="78">
        <f t="shared" si="6"/>
        <v>279</v>
      </c>
      <c r="R52" s="78" t="b">
        <f t="shared" si="7"/>
        <v>0</v>
      </c>
      <c r="S52" s="78" t="str">
        <f t="shared" si="8"/>
        <v>Dummy Node</v>
      </c>
      <c r="T52" s="78" t="str">
        <f t="shared" si="9"/>
        <v>N/A</v>
      </c>
      <c r="U52" s="78" t="str">
        <f t="shared" si="10"/>
        <v>N/A</v>
      </c>
      <c r="V52" s="78">
        <f t="shared" si="11"/>
        <v>139</v>
      </c>
      <c r="W52" s="78" t="b">
        <f t="shared" si="12"/>
        <v>1</v>
      </c>
      <c r="X52" s="78" t="str">
        <f t="shared" si="13"/>
        <v>Dummy Node</v>
      </c>
      <c r="Y52" s="78" t="str">
        <f t="shared" si="14"/>
        <v>N/A</v>
      </c>
      <c r="Z52" s="78" t="str">
        <f t="shared" si="15"/>
        <v>N/A</v>
      </c>
      <c r="AA52" s="78">
        <f t="shared" si="16"/>
        <v>69</v>
      </c>
      <c r="AB52" s="78" t="b">
        <f t="shared" si="17"/>
        <v>1</v>
      </c>
      <c r="AC52" s="78" t="str">
        <f t="shared" si="18"/>
        <v>Dummy Node</v>
      </c>
      <c r="AD52" s="78" t="str">
        <f t="shared" si="19"/>
        <v>N/A</v>
      </c>
      <c r="AE52" s="78" t="str">
        <f t="shared" si="20"/>
        <v>N/A</v>
      </c>
      <c r="AF52" s="78">
        <f t="shared" si="21"/>
        <v>34</v>
      </c>
      <c r="AG52" s="78" t="b">
        <f t="shared" si="22"/>
        <v>1</v>
      </c>
      <c r="AH52" s="78" t="str">
        <f t="shared" si="23"/>
        <v>Dummy Node</v>
      </c>
      <c r="AI52" s="78" t="str">
        <f t="shared" si="24"/>
        <v>N/A</v>
      </c>
      <c r="AJ52" s="78" t="str">
        <f t="shared" si="25"/>
        <v>N/A</v>
      </c>
      <c r="AK52" s="78">
        <f t="shared" si="26"/>
        <v>16</v>
      </c>
      <c r="AL52" s="78" t="b">
        <f t="shared" si="27"/>
        <v>0</v>
      </c>
      <c r="AM52" s="78" t="str">
        <f t="shared" si="28"/>
        <v>Dummy Node</v>
      </c>
      <c r="AN52" s="78" t="str">
        <f t="shared" si="29"/>
        <v>N/A</v>
      </c>
      <c r="AO52" s="78" t="str">
        <f t="shared" si="30"/>
        <v>N/A</v>
      </c>
      <c r="AP52" s="78">
        <f t="shared" si="31"/>
        <v>5</v>
      </c>
      <c r="AQ52" s="78" t="b">
        <f t="shared" si="32"/>
        <v>0</v>
      </c>
      <c r="AR52" s="78" t="str">
        <f t="shared" si="33"/>
        <v>Dummy Node</v>
      </c>
      <c r="AS52" s="78" t="str">
        <f t="shared" si="34"/>
        <v>N/A</v>
      </c>
      <c r="AT52" s="78" t="str">
        <f t="shared" si="35"/>
        <v>N/A</v>
      </c>
      <c r="AU52" s="78">
        <f t="shared" si="36"/>
        <v>3</v>
      </c>
      <c r="AV52" s="78" t="b">
        <f t="shared" si="37"/>
        <v>1</v>
      </c>
      <c r="AW52" s="78" t="str">
        <f t="shared" si="38"/>
        <v>Distance</v>
      </c>
      <c r="AX52" s="78" t="str">
        <f t="shared" si="39"/>
        <v>&lt;=</v>
      </c>
      <c r="AY52" s="78">
        <f t="shared" si="40"/>
        <v>132.513671875</v>
      </c>
      <c r="AZ52" s="78">
        <f t="shared" si="41"/>
        <v>1</v>
      </c>
      <c r="BA52" s="78" t="b">
        <f t="shared" si="42"/>
        <v>1</v>
      </c>
      <c r="BB52" s="78" t="str">
        <f t="shared" si="43"/>
        <v>Speed</v>
      </c>
      <c r="BC52" s="78" t="str">
        <f t="shared" si="44"/>
        <v>&lt;=</v>
      </c>
      <c r="BD52" s="78">
        <f t="shared" si="45"/>
        <v>13.021484375</v>
      </c>
      <c r="BE52" s="78">
        <f t="shared" si="46"/>
        <v>0</v>
      </c>
      <c r="BF52" s="78" t="b">
        <f t="shared" si="47"/>
        <v>1</v>
      </c>
      <c r="BG52" s="78" t="str">
        <f t="shared" si="48"/>
        <v>Distance</v>
      </c>
      <c r="BH52" s="78" t="str">
        <f t="shared" si="49"/>
        <v>&lt;=</v>
      </c>
      <c r="BI52" s="78">
        <f t="shared" si="50"/>
        <v>508.4912109375</v>
      </c>
    </row>
    <row r="53" spans="1:61">
      <c r="A53" s="15">
        <v>50</v>
      </c>
      <c r="B53" s="15">
        <v>-2</v>
      </c>
      <c r="C53" s="15">
        <v>-8192</v>
      </c>
      <c r="D53" s="15">
        <f t="shared" si="0"/>
        <v>-1</v>
      </c>
      <c r="E53" s="15">
        <f t="shared" si="1"/>
        <v>0</v>
      </c>
      <c r="F53" s="15">
        <f t="shared" si="2"/>
        <v>-1</v>
      </c>
      <c r="G53" s="15">
        <v>101</v>
      </c>
      <c r="H53" s="15">
        <v>102</v>
      </c>
      <c r="I53" s="15">
        <v>24</v>
      </c>
      <c r="J53" s="15">
        <v>5</v>
      </c>
      <c r="K53" s="15">
        <v>561</v>
      </c>
      <c r="L53" s="15">
        <v>1355</v>
      </c>
      <c r="M53" s="15">
        <f t="shared" si="3"/>
        <v>0.330810546875</v>
      </c>
      <c r="O53" s="78">
        <f t="shared" si="4"/>
        <v>561</v>
      </c>
      <c r="P53" s="78">
        <f t="shared" si="5"/>
        <v>4.296875E-2</v>
      </c>
      <c r="Q53" s="78">
        <f t="shared" si="6"/>
        <v>280</v>
      </c>
      <c r="R53" s="78" t="b">
        <f t="shared" si="7"/>
        <v>1</v>
      </c>
      <c r="S53" s="78" t="str">
        <f t="shared" si="8"/>
        <v>Dummy Node</v>
      </c>
      <c r="T53" s="78" t="str">
        <f t="shared" si="9"/>
        <v>N/A</v>
      </c>
      <c r="U53" s="78" t="str">
        <f t="shared" si="10"/>
        <v>N/A</v>
      </c>
      <c r="V53" s="78">
        <f t="shared" si="11"/>
        <v>139</v>
      </c>
      <c r="W53" s="78" t="b">
        <f t="shared" si="12"/>
        <v>0</v>
      </c>
      <c r="X53" s="78" t="str">
        <f t="shared" si="13"/>
        <v>Dummy Node</v>
      </c>
      <c r="Y53" s="78" t="str">
        <f t="shared" si="14"/>
        <v>N/A</v>
      </c>
      <c r="Z53" s="78" t="str">
        <f t="shared" si="15"/>
        <v>N/A</v>
      </c>
      <c r="AA53" s="78">
        <f t="shared" si="16"/>
        <v>69</v>
      </c>
      <c r="AB53" s="78" t="b">
        <f t="shared" si="17"/>
        <v>1</v>
      </c>
      <c r="AC53" s="78" t="str">
        <f t="shared" si="18"/>
        <v>Dummy Node</v>
      </c>
      <c r="AD53" s="78" t="str">
        <f t="shared" si="19"/>
        <v>N/A</v>
      </c>
      <c r="AE53" s="78" t="str">
        <f t="shared" si="20"/>
        <v>N/A</v>
      </c>
      <c r="AF53" s="78">
        <f t="shared" si="21"/>
        <v>34</v>
      </c>
      <c r="AG53" s="78" t="b">
        <f t="shared" si="22"/>
        <v>1</v>
      </c>
      <c r="AH53" s="78" t="str">
        <f t="shared" si="23"/>
        <v>Dummy Node</v>
      </c>
      <c r="AI53" s="78" t="str">
        <f t="shared" si="24"/>
        <v>N/A</v>
      </c>
      <c r="AJ53" s="78" t="str">
        <f t="shared" si="25"/>
        <v>N/A</v>
      </c>
      <c r="AK53" s="78">
        <f t="shared" si="26"/>
        <v>16</v>
      </c>
      <c r="AL53" s="78" t="b">
        <f t="shared" si="27"/>
        <v>0</v>
      </c>
      <c r="AM53" s="78" t="str">
        <f t="shared" si="28"/>
        <v>Dummy Node</v>
      </c>
      <c r="AN53" s="78" t="str">
        <f t="shared" si="29"/>
        <v>N/A</v>
      </c>
      <c r="AO53" s="78" t="str">
        <f t="shared" si="30"/>
        <v>N/A</v>
      </c>
      <c r="AP53" s="78">
        <f t="shared" si="31"/>
        <v>5</v>
      </c>
      <c r="AQ53" s="78" t="b">
        <f t="shared" si="32"/>
        <v>0</v>
      </c>
      <c r="AR53" s="78" t="str">
        <f t="shared" si="33"/>
        <v>Dummy Node</v>
      </c>
      <c r="AS53" s="78" t="str">
        <f t="shared" si="34"/>
        <v>N/A</v>
      </c>
      <c r="AT53" s="78" t="str">
        <f t="shared" si="35"/>
        <v>N/A</v>
      </c>
      <c r="AU53" s="78">
        <f t="shared" si="36"/>
        <v>3</v>
      </c>
      <c r="AV53" s="78" t="b">
        <f t="shared" si="37"/>
        <v>1</v>
      </c>
      <c r="AW53" s="78" t="str">
        <f t="shared" si="38"/>
        <v>Distance</v>
      </c>
      <c r="AX53" s="78" t="str">
        <f t="shared" si="39"/>
        <v>&lt;=</v>
      </c>
      <c r="AY53" s="78">
        <f t="shared" si="40"/>
        <v>132.513671875</v>
      </c>
      <c r="AZ53" s="78">
        <f t="shared" si="41"/>
        <v>1</v>
      </c>
      <c r="BA53" s="78" t="b">
        <f t="shared" si="42"/>
        <v>1</v>
      </c>
      <c r="BB53" s="78" t="str">
        <f t="shared" si="43"/>
        <v>Speed</v>
      </c>
      <c r="BC53" s="78" t="str">
        <f t="shared" si="44"/>
        <v>&lt;=</v>
      </c>
      <c r="BD53" s="78">
        <f t="shared" si="45"/>
        <v>13.021484375</v>
      </c>
      <c r="BE53" s="78">
        <f t="shared" si="46"/>
        <v>0</v>
      </c>
      <c r="BF53" s="78" t="b">
        <f t="shared" si="47"/>
        <v>1</v>
      </c>
      <c r="BG53" s="78" t="str">
        <f t="shared" si="48"/>
        <v>Distance</v>
      </c>
      <c r="BH53" s="78" t="str">
        <f t="shared" si="49"/>
        <v>&lt;=</v>
      </c>
      <c r="BI53" s="78">
        <f t="shared" si="50"/>
        <v>508.4912109375</v>
      </c>
    </row>
    <row r="54" spans="1:61">
      <c r="A54" s="15">
        <v>51</v>
      </c>
      <c r="B54" s="15">
        <v>-2</v>
      </c>
      <c r="C54" s="15">
        <v>-8192</v>
      </c>
      <c r="D54" s="15">
        <f t="shared" si="0"/>
        <v>-1</v>
      </c>
      <c r="E54" s="15">
        <f t="shared" si="1"/>
        <v>0</v>
      </c>
      <c r="F54" s="15">
        <f t="shared" si="2"/>
        <v>-1</v>
      </c>
      <c r="G54" s="15">
        <v>103</v>
      </c>
      <c r="H54" s="15">
        <v>104</v>
      </c>
      <c r="I54" s="15">
        <v>25</v>
      </c>
      <c r="J54" s="15">
        <v>5</v>
      </c>
      <c r="K54" s="15">
        <v>562</v>
      </c>
      <c r="L54" s="15">
        <v>522</v>
      </c>
      <c r="M54" s="15">
        <f t="shared" si="3"/>
        <v>0.12744140625</v>
      </c>
      <c r="O54" s="78">
        <f t="shared" si="4"/>
        <v>562</v>
      </c>
      <c r="P54" s="78">
        <f t="shared" si="5"/>
        <v>4.296875E-2</v>
      </c>
      <c r="Q54" s="78">
        <f t="shared" si="6"/>
        <v>280</v>
      </c>
      <c r="R54" s="78" t="b">
        <f t="shared" si="7"/>
        <v>0</v>
      </c>
      <c r="S54" s="78" t="str">
        <f t="shared" si="8"/>
        <v>Dummy Node</v>
      </c>
      <c r="T54" s="78" t="str">
        <f t="shared" si="9"/>
        <v>N/A</v>
      </c>
      <c r="U54" s="78" t="str">
        <f t="shared" si="10"/>
        <v>N/A</v>
      </c>
      <c r="V54" s="78">
        <f t="shared" si="11"/>
        <v>139</v>
      </c>
      <c r="W54" s="78" t="b">
        <f t="shared" si="12"/>
        <v>0</v>
      </c>
      <c r="X54" s="78" t="str">
        <f t="shared" si="13"/>
        <v>Dummy Node</v>
      </c>
      <c r="Y54" s="78" t="str">
        <f t="shared" si="14"/>
        <v>N/A</v>
      </c>
      <c r="Z54" s="78" t="str">
        <f t="shared" si="15"/>
        <v>N/A</v>
      </c>
      <c r="AA54" s="78">
        <f t="shared" si="16"/>
        <v>69</v>
      </c>
      <c r="AB54" s="78" t="b">
        <f t="shared" si="17"/>
        <v>1</v>
      </c>
      <c r="AC54" s="78" t="str">
        <f t="shared" si="18"/>
        <v>Dummy Node</v>
      </c>
      <c r="AD54" s="78" t="str">
        <f t="shared" si="19"/>
        <v>N/A</v>
      </c>
      <c r="AE54" s="78" t="str">
        <f t="shared" si="20"/>
        <v>N/A</v>
      </c>
      <c r="AF54" s="78">
        <f t="shared" si="21"/>
        <v>34</v>
      </c>
      <c r="AG54" s="78" t="b">
        <f t="shared" si="22"/>
        <v>1</v>
      </c>
      <c r="AH54" s="78" t="str">
        <f t="shared" si="23"/>
        <v>Dummy Node</v>
      </c>
      <c r="AI54" s="78" t="str">
        <f t="shared" si="24"/>
        <v>N/A</v>
      </c>
      <c r="AJ54" s="78" t="str">
        <f t="shared" si="25"/>
        <v>N/A</v>
      </c>
      <c r="AK54" s="78">
        <f t="shared" si="26"/>
        <v>16</v>
      </c>
      <c r="AL54" s="78" t="b">
        <f t="shared" si="27"/>
        <v>0</v>
      </c>
      <c r="AM54" s="78" t="str">
        <f t="shared" si="28"/>
        <v>Dummy Node</v>
      </c>
      <c r="AN54" s="78" t="str">
        <f t="shared" si="29"/>
        <v>N/A</v>
      </c>
      <c r="AO54" s="78" t="str">
        <f t="shared" si="30"/>
        <v>N/A</v>
      </c>
      <c r="AP54" s="78">
        <f t="shared" si="31"/>
        <v>5</v>
      </c>
      <c r="AQ54" s="78" t="b">
        <f t="shared" si="32"/>
        <v>0</v>
      </c>
      <c r="AR54" s="78" t="str">
        <f t="shared" si="33"/>
        <v>Dummy Node</v>
      </c>
      <c r="AS54" s="78" t="str">
        <f t="shared" si="34"/>
        <v>N/A</v>
      </c>
      <c r="AT54" s="78" t="str">
        <f t="shared" si="35"/>
        <v>N/A</v>
      </c>
      <c r="AU54" s="78">
        <f t="shared" si="36"/>
        <v>3</v>
      </c>
      <c r="AV54" s="78" t="b">
        <f t="shared" si="37"/>
        <v>1</v>
      </c>
      <c r="AW54" s="78" t="str">
        <f t="shared" si="38"/>
        <v>Distance</v>
      </c>
      <c r="AX54" s="78" t="str">
        <f t="shared" si="39"/>
        <v>&lt;=</v>
      </c>
      <c r="AY54" s="78">
        <f t="shared" si="40"/>
        <v>132.513671875</v>
      </c>
      <c r="AZ54" s="78">
        <f t="shared" si="41"/>
        <v>1</v>
      </c>
      <c r="BA54" s="78" t="b">
        <f t="shared" si="42"/>
        <v>1</v>
      </c>
      <c r="BB54" s="78" t="str">
        <f t="shared" si="43"/>
        <v>Speed</v>
      </c>
      <c r="BC54" s="78" t="str">
        <f t="shared" si="44"/>
        <v>&lt;=</v>
      </c>
      <c r="BD54" s="78">
        <f t="shared" si="45"/>
        <v>13.021484375</v>
      </c>
      <c r="BE54" s="78">
        <f t="shared" si="46"/>
        <v>0</v>
      </c>
      <c r="BF54" s="78" t="b">
        <f t="shared" si="47"/>
        <v>1</v>
      </c>
      <c r="BG54" s="78" t="str">
        <f t="shared" si="48"/>
        <v>Distance</v>
      </c>
      <c r="BH54" s="78" t="str">
        <f t="shared" si="49"/>
        <v>&lt;=</v>
      </c>
      <c r="BI54" s="78">
        <f t="shared" si="50"/>
        <v>508.4912109375</v>
      </c>
    </row>
    <row r="55" spans="1:61">
      <c r="A55" s="15">
        <v>52</v>
      </c>
      <c r="B55" s="15">
        <v>-2</v>
      </c>
      <c r="C55" s="15">
        <v>-8192</v>
      </c>
      <c r="D55" s="15">
        <f t="shared" si="0"/>
        <v>-1</v>
      </c>
      <c r="E55" s="15">
        <f t="shared" si="1"/>
        <v>0</v>
      </c>
      <c r="F55" s="15">
        <f t="shared" si="2"/>
        <v>-1</v>
      </c>
      <c r="G55" s="15">
        <v>105</v>
      </c>
      <c r="H55" s="15">
        <v>106</v>
      </c>
      <c r="I55" s="15">
        <v>25</v>
      </c>
      <c r="J55" s="15">
        <v>5</v>
      </c>
      <c r="K55" s="15">
        <v>563</v>
      </c>
      <c r="L55" s="15">
        <v>522</v>
      </c>
      <c r="M55" s="15">
        <f t="shared" si="3"/>
        <v>0.12744140625</v>
      </c>
      <c r="O55" s="78">
        <f t="shared" si="4"/>
        <v>563</v>
      </c>
      <c r="P55" s="78">
        <f t="shared" si="5"/>
        <v>4.296875E-2</v>
      </c>
      <c r="Q55" s="78">
        <f t="shared" si="6"/>
        <v>281</v>
      </c>
      <c r="R55" s="78" t="b">
        <f t="shared" si="7"/>
        <v>1</v>
      </c>
      <c r="S55" s="78" t="str">
        <f t="shared" si="8"/>
        <v>Dummy Node</v>
      </c>
      <c r="T55" s="78" t="str">
        <f t="shared" si="9"/>
        <v>N/A</v>
      </c>
      <c r="U55" s="78" t="str">
        <f t="shared" si="10"/>
        <v>N/A</v>
      </c>
      <c r="V55" s="78">
        <f t="shared" si="11"/>
        <v>140</v>
      </c>
      <c r="W55" s="78" t="b">
        <f t="shared" si="12"/>
        <v>1</v>
      </c>
      <c r="X55" s="78" t="str">
        <f t="shared" si="13"/>
        <v>Dummy Node</v>
      </c>
      <c r="Y55" s="78" t="str">
        <f t="shared" si="14"/>
        <v>N/A</v>
      </c>
      <c r="Z55" s="78" t="str">
        <f t="shared" si="15"/>
        <v>N/A</v>
      </c>
      <c r="AA55" s="78">
        <f t="shared" si="16"/>
        <v>69</v>
      </c>
      <c r="AB55" s="78" t="b">
        <f t="shared" si="17"/>
        <v>0</v>
      </c>
      <c r="AC55" s="78" t="str">
        <f t="shared" si="18"/>
        <v>Dummy Node</v>
      </c>
      <c r="AD55" s="78" t="str">
        <f t="shared" si="19"/>
        <v>N/A</v>
      </c>
      <c r="AE55" s="78" t="str">
        <f t="shared" si="20"/>
        <v>N/A</v>
      </c>
      <c r="AF55" s="78">
        <f t="shared" si="21"/>
        <v>34</v>
      </c>
      <c r="AG55" s="78" t="b">
        <f t="shared" si="22"/>
        <v>1</v>
      </c>
      <c r="AH55" s="78" t="str">
        <f t="shared" si="23"/>
        <v>Dummy Node</v>
      </c>
      <c r="AI55" s="78" t="str">
        <f t="shared" si="24"/>
        <v>N/A</v>
      </c>
      <c r="AJ55" s="78" t="str">
        <f t="shared" si="25"/>
        <v>N/A</v>
      </c>
      <c r="AK55" s="78">
        <f t="shared" si="26"/>
        <v>16</v>
      </c>
      <c r="AL55" s="78" t="b">
        <f t="shared" si="27"/>
        <v>0</v>
      </c>
      <c r="AM55" s="78" t="str">
        <f t="shared" si="28"/>
        <v>Dummy Node</v>
      </c>
      <c r="AN55" s="78" t="str">
        <f t="shared" si="29"/>
        <v>N/A</v>
      </c>
      <c r="AO55" s="78" t="str">
        <f t="shared" si="30"/>
        <v>N/A</v>
      </c>
      <c r="AP55" s="78">
        <f t="shared" si="31"/>
        <v>5</v>
      </c>
      <c r="AQ55" s="78" t="b">
        <f t="shared" si="32"/>
        <v>0</v>
      </c>
      <c r="AR55" s="78" t="str">
        <f t="shared" si="33"/>
        <v>Dummy Node</v>
      </c>
      <c r="AS55" s="78" t="str">
        <f t="shared" si="34"/>
        <v>N/A</v>
      </c>
      <c r="AT55" s="78" t="str">
        <f t="shared" si="35"/>
        <v>N/A</v>
      </c>
      <c r="AU55" s="78">
        <f t="shared" si="36"/>
        <v>3</v>
      </c>
      <c r="AV55" s="78" t="b">
        <f t="shared" si="37"/>
        <v>1</v>
      </c>
      <c r="AW55" s="78" t="str">
        <f t="shared" si="38"/>
        <v>Distance</v>
      </c>
      <c r="AX55" s="78" t="str">
        <f t="shared" si="39"/>
        <v>&lt;=</v>
      </c>
      <c r="AY55" s="78">
        <f t="shared" si="40"/>
        <v>132.513671875</v>
      </c>
      <c r="AZ55" s="78">
        <f t="shared" si="41"/>
        <v>1</v>
      </c>
      <c r="BA55" s="78" t="b">
        <f t="shared" si="42"/>
        <v>1</v>
      </c>
      <c r="BB55" s="78" t="str">
        <f t="shared" si="43"/>
        <v>Speed</v>
      </c>
      <c r="BC55" s="78" t="str">
        <f t="shared" si="44"/>
        <v>&lt;=</v>
      </c>
      <c r="BD55" s="78">
        <f t="shared" si="45"/>
        <v>13.021484375</v>
      </c>
      <c r="BE55" s="78">
        <f t="shared" si="46"/>
        <v>0</v>
      </c>
      <c r="BF55" s="78" t="b">
        <f t="shared" si="47"/>
        <v>1</v>
      </c>
      <c r="BG55" s="78" t="str">
        <f t="shared" si="48"/>
        <v>Distance</v>
      </c>
      <c r="BH55" s="78" t="str">
        <f t="shared" si="49"/>
        <v>&lt;=</v>
      </c>
      <c r="BI55" s="78">
        <f t="shared" si="50"/>
        <v>508.4912109375</v>
      </c>
    </row>
    <row r="56" spans="1:61">
      <c r="A56" s="15">
        <v>53</v>
      </c>
      <c r="B56" s="15">
        <v>-2</v>
      </c>
      <c r="C56" s="15">
        <v>-8192</v>
      </c>
      <c r="D56" s="15">
        <f t="shared" si="0"/>
        <v>-1</v>
      </c>
      <c r="E56" s="15">
        <f t="shared" si="1"/>
        <v>0</v>
      </c>
      <c r="F56" s="15">
        <f t="shared" si="2"/>
        <v>-1</v>
      </c>
      <c r="G56" s="15">
        <v>107</v>
      </c>
      <c r="H56" s="15">
        <v>108</v>
      </c>
      <c r="I56" s="15">
        <v>26</v>
      </c>
      <c r="J56" s="15">
        <v>5</v>
      </c>
      <c r="K56" s="15">
        <v>564</v>
      </c>
      <c r="L56" s="15">
        <v>522</v>
      </c>
      <c r="M56" s="15">
        <f t="shared" si="3"/>
        <v>0.12744140625</v>
      </c>
      <c r="O56" s="78">
        <f t="shared" si="4"/>
        <v>564</v>
      </c>
      <c r="P56" s="78">
        <f t="shared" si="5"/>
        <v>4.296875E-2</v>
      </c>
      <c r="Q56" s="78">
        <f t="shared" si="6"/>
        <v>281</v>
      </c>
      <c r="R56" s="78" t="b">
        <f t="shared" si="7"/>
        <v>0</v>
      </c>
      <c r="S56" s="78" t="str">
        <f t="shared" si="8"/>
        <v>Dummy Node</v>
      </c>
      <c r="T56" s="78" t="str">
        <f t="shared" si="9"/>
        <v>N/A</v>
      </c>
      <c r="U56" s="78" t="str">
        <f t="shared" si="10"/>
        <v>N/A</v>
      </c>
      <c r="V56" s="78">
        <f t="shared" si="11"/>
        <v>140</v>
      </c>
      <c r="W56" s="78" t="b">
        <f t="shared" si="12"/>
        <v>1</v>
      </c>
      <c r="X56" s="78" t="str">
        <f t="shared" si="13"/>
        <v>Dummy Node</v>
      </c>
      <c r="Y56" s="78" t="str">
        <f t="shared" si="14"/>
        <v>N/A</v>
      </c>
      <c r="Z56" s="78" t="str">
        <f t="shared" si="15"/>
        <v>N/A</v>
      </c>
      <c r="AA56" s="78">
        <f t="shared" si="16"/>
        <v>69</v>
      </c>
      <c r="AB56" s="78" t="b">
        <f t="shared" si="17"/>
        <v>0</v>
      </c>
      <c r="AC56" s="78" t="str">
        <f t="shared" si="18"/>
        <v>Dummy Node</v>
      </c>
      <c r="AD56" s="78" t="str">
        <f t="shared" si="19"/>
        <v>N/A</v>
      </c>
      <c r="AE56" s="78" t="str">
        <f t="shared" si="20"/>
        <v>N/A</v>
      </c>
      <c r="AF56" s="78">
        <f t="shared" si="21"/>
        <v>34</v>
      </c>
      <c r="AG56" s="78" t="b">
        <f t="shared" si="22"/>
        <v>1</v>
      </c>
      <c r="AH56" s="78" t="str">
        <f t="shared" si="23"/>
        <v>Dummy Node</v>
      </c>
      <c r="AI56" s="78" t="str">
        <f t="shared" si="24"/>
        <v>N/A</v>
      </c>
      <c r="AJ56" s="78" t="str">
        <f t="shared" si="25"/>
        <v>N/A</v>
      </c>
      <c r="AK56" s="78">
        <f t="shared" si="26"/>
        <v>16</v>
      </c>
      <c r="AL56" s="78" t="b">
        <f t="shared" si="27"/>
        <v>0</v>
      </c>
      <c r="AM56" s="78" t="str">
        <f t="shared" si="28"/>
        <v>Dummy Node</v>
      </c>
      <c r="AN56" s="78" t="str">
        <f t="shared" si="29"/>
        <v>N/A</v>
      </c>
      <c r="AO56" s="78" t="str">
        <f t="shared" si="30"/>
        <v>N/A</v>
      </c>
      <c r="AP56" s="78">
        <f t="shared" si="31"/>
        <v>5</v>
      </c>
      <c r="AQ56" s="78" t="b">
        <f t="shared" si="32"/>
        <v>0</v>
      </c>
      <c r="AR56" s="78" t="str">
        <f t="shared" si="33"/>
        <v>Dummy Node</v>
      </c>
      <c r="AS56" s="78" t="str">
        <f t="shared" si="34"/>
        <v>N/A</v>
      </c>
      <c r="AT56" s="78" t="str">
        <f t="shared" si="35"/>
        <v>N/A</v>
      </c>
      <c r="AU56" s="78">
        <f t="shared" si="36"/>
        <v>3</v>
      </c>
      <c r="AV56" s="78" t="b">
        <f t="shared" si="37"/>
        <v>1</v>
      </c>
      <c r="AW56" s="78" t="str">
        <f t="shared" si="38"/>
        <v>Distance</v>
      </c>
      <c r="AX56" s="78" t="str">
        <f t="shared" si="39"/>
        <v>&lt;=</v>
      </c>
      <c r="AY56" s="78">
        <f t="shared" si="40"/>
        <v>132.513671875</v>
      </c>
      <c r="AZ56" s="78">
        <f t="shared" si="41"/>
        <v>1</v>
      </c>
      <c r="BA56" s="78" t="b">
        <f t="shared" si="42"/>
        <v>1</v>
      </c>
      <c r="BB56" s="78" t="str">
        <f t="shared" si="43"/>
        <v>Speed</v>
      </c>
      <c r="BC56" s="78" t="str">
        <f t="shared" si="44"/>
        <v>&lt;=</v>
      </c>
      <c r="BD56" s="78">
        <f t="shared" si="45"/>
        <v>13.021484375</v>
      </c>
      <c r="BE56" s="78">
        <f t="shared" si="46"/>
        <v>0</v>
      </c>
      <c r="BF56" s="78" t="b">
        <f t="shared" si="47"/>
        <v>1</v>
      </c>
      <c r="BG56" s="78" t="str">
        <f t="shared" si="48"/>
        <v>Distance</v>
      </c>
      <c r="BH56" s="78" t="str">
        <f t="shared" si="49"/>
        <v>&lt;=</v>
      </c>
      <c r="BI56" s="78">
        <f t="shared" si="50"/>
        <v>508.4912109375</v>
      </c>
    </row>
    <row r="57" spans="1:61">
      <c r="A57" s="15">
        <v>54</v>
      </c>
      <c r="B57" s="15">
        <v>-2</v>
      </c>
      <c r="C57" s="15">
        <v>-8192</v>
      </c>
      <c r="D57" s="15">
        <f t="shared" si="0"/>
        <v>-1</v>
      </c>
      <c r="E57" s="15">
        <f t="shared" si="1"/>
        <v>0</v>
      </c>
      <c r="F57" s="15">
        <f t="shared" si="2"/>
        <v>-1</v>
      </c>
      <c r="G57" s="15">
        <v>109</v>
      </c>
      <c r="H57" s="15">
        <v>110</v>
      </c>
      <c r="I57" s="15">
        <v>26</v>
      </c>
      <c r="J57" s="15">
        <v>5</v>
      </c>
      <c r="K57" s="15">
        <v>565</v>
      </c>
      <c r="L57" s="15">
        <v>522</v>
      </c>
      <c r="M57" s="15">
        <f t="shared" si="3"/>
        <v>0.12744140625</v>
      </c>
      <c r="O57" s="78">
        <f t="shared" si="4"/>
        <v>565</v>
      </c>
      <c r="P57" s="78">
        <f t="shared" si="5"/>
        <v>4.296875E-2</v>
      </c>
      <c r="Q57" s="78">
        <f t="shared" si="6"/>
        <v>282</v>
      </c>
      <c r="R57" s="78" t="b">
        <f t="shared" si="7"/>
        <v>1</v>
      </c>
      <c r="S57" s="78" t="str">
        <f t="shared" si="8"/>
        <v>Dummy Node</v>
      </c>
      <c r="T57" s="78" t="str">
        <f t="shared" si="9"/>
        <v>N/A</v>
      </c>
      <c r="U57" s="78" t="str">
        <f t="shared" si="10"/>
        <v>N/A</v>
      </c>
      <c r="V57" s="78">
        <f t="shared" si="11"/>
        <v>140</v>
      </c>
      <c r="W57" s="78" t="b">
        <f t="shared" si="12"/>
        <v>0</v>
      </c>
      <c r="X57" s="78" t="str">
        <f t="shared" si="13"/>
        <v>Dummy Node</v>
      </c>
      <c r="Y57" s="78" t="str">
        <f t="shared" si="14"/>
        <v>N/A</v>
      </c>
      <c r="Z57" s="78" t="str">
        <f t="shared" si="15"/>
        <v>N/A</v>
      </c>
      <c r="AA57" s="78">
        <f t="shared" si="16"/>
        <v>69</v>
      </c>
      <c r="AB57" s="78" t="b">
        <f t="shared" si="17"/>
        <v>0</v>
      </c>
      <c r="AC57" s="78" t="str">
        <f t="shared" si="18"/>
        <v>Dummy Node</v>
      </c>
      <c r="AD57" s="78" t="str">
        <f t="shared" si="19"/>
        <v>N/A</v>
      </c>
      <c r="AE57" s="78" t="str">
        <f t="shared" si="20"/>
        <v>N/A</v>
      </c>
      <c r="AF57" s="78">
        <f t="shared" si="21"/>
        <v>34</v>
      </c>
      <c r="AG57" s="78" t="b">
        <f t="shared" si="22"/>
        <v>1</v>
      </c>
      <c r="AH57" s="78" t="str">
        <f t="shared" si="23"/>
        <v>Dummy Node</v>
      </c>
      <c r="AI57" s="78" t="str">
        <f t="shared" si="24"/>
        <v>N/A</v>
      </c>
      <c r="AJ57" s="78" t="str">
        <f t="shared" si="25"/>
        <v>N/A</v>
      </c>
      <c r="AK57" s="78">
        <f t="shared" si="26"/>
        <v>16</v>
      </c>
      <c r="AL57" s="78" t="b">
        <f t="shared" si="27"/>
        <v>0</v>
      </c>
      <c r="AM57" s="78" t="str">
        <f t="shared" si="28"/>
        <v>Dummy Node</v>
      </c>
      <c r="AN57" s="78" t="str">
        <f t="shared" si="29"/>
        <v>N/A</v>
      </c>
      <c r="AO57" s="78" t="str">
        <f t="shared" si="30"/>
        <v>N/A</v>
      </c>
      <c r="AP57" s="78">
        <f t="shared" si="31"/>
        <v>5</v>
      </c>
      <c r="AQ57" s="78" t="b">
        <f t="shared" si="32"/>
        <v>0</v>
      </c>
      <c r="AR57" s="78" t="str">
        <f t="shared" si="33"/>
        <v>Dummy Node</v>
      </c>
      <c r="AS57" s="78" t="str">
        <f t="shared" si="34"/>
        <v>N/A</v>
      </c>
      <c r="AT57" s="78" t="str">
        <f t="shared" si="35"/>
        <v>N/A</v>
      </c>
      <c r="AU57" s="78">
        <f t="shared" si="36"/>
        <v>3</v>
      </c>
      <c r="AV57" s="78" t="b">
        <f t="shared" si="37"/>
        <v>1</v>
      </c>
      <c r="AW57" s="78" t="str">
        <f t="shared" si="38"/>
        <v>Distance</v>
      </c>
      <c r="AX57" s="78" t="str">
        <f t="shared" si="39"/>
        <v>&lt;=</v>
      </c>
      <c r="AY57" s="78">
        <f t="shared" si="40"/>
        <v>132.513671875</v>
      </c>
      <c r="AZ57" s="78">
        <f t="shared" si="41"/>
        <v>1</v>
      </c>
      <c r="BA57" s="78" t="b">
        <f t="shared" si="42"/>
        <v>1</v>
      </c>
      <c r="BB57" s="78" t="str">
        <f t="shared" si="43"/>
        <v>Speed</v>
      </c>
      <c r="BC57" s="78" t="str">
        <f t="shared" si="44"/>
        <v>&lt;=</v>
      </c>
      <c r="BD57" s="78">
        <f t="shared" si="45"/>
        <v>13.021484375</v>
      </c>
      <c r="BE57" s="78">
        <f t="shared" si="46"/>
        <v>0</v>
      </c>
      <c r="BF57" s="78" t="b">
        <f t="shared" si="47"/>
        <v>1</v>
      </c>
      <c r="BG57" s="78" t="str">
        <f t="shared" si="48"/>
        <v>Distance</v>
      </c>
      <c r="BH57" s="78" t="str">
        <f t="shared" si="49"/>
        <v>&lt;=</v>
      </c>
      <c r="BI57" s="78">
        <f t="shared" si="50"/>
        <v>508.4912109375</v>
      </c>
    </row>
    <row r="58" spans="1:61">
      <c r="A58" s="15">
        <v>55</v>
      </c>
      <c r="B58" s="15">
        <v>-2</v>
      </c>
      <c r="C58" s="15">
        <v>-8192</v>
      </c>
      <c r="D58" s="15">
        <f t="shared" si="0"/>
        <v>-1</v>
      </c>
      <c r="E58" s="15">
        <f t="shared" si="1"/>
        <v>0</v>
      </c>
      <c r="F58" s="15">
        <f t="shared" si="2"/>
        <v>-1</v>
      </c>
      <c r="G58" s="15">
        <v>111</v>
      </c>
      <c r="H58" s="15">
        <v>112</v>
      </c>
      <c r="I58" s="15">
        <v>27</v>
      </c>
      <c r="J58" s="15">
        <v>5</v>
      </c>
      <c r="K58" s="15">
        <v>566</v>
      </c>
      <c r="L58" s="15">
        <v>1339</v>
      </c>
      <c r="M58" s="15">
        <f t="shared" si="3"/>
        <v>0.326904296875</v>
      </c>
      <c r="O58" s="78">
        <f t="shared" si="4"/>
        <v>566</v>
      </c>
      <c r="P58" s="78">
        <f t="shared" si="5"/>
        <v>4.296875E-2</v>
      </c>
      <c r="Q58" s="78">
        <f t="shared" si="6"/>
        <v>282</v>
      </c>
      <c r="R58" s="78" t="b">
        <f t="shared" si="7"/>
        <v>0</v>
      </c>
      <c r="S58" s="78" t="str">
        <f t="shared" si="8"/>
        <v>Dummy Node</v>
      </c>
      <c r="T58" s="78" t="str">
        <f t="shared" si="9"/>
        <v>N/A</v>
      </c>
      <c r="U58" s="78" t="str">
        <f t="shared" si="10"/>
        <v>N/A</v>
      </c>
      <c r="V58" s="78">
        <f t="shared" si="11"/>
        <v>140</v>
      </c>
      <c r="W58" s="78" t="b">
        <f t="shared" si="12"/>
        <v>0</v>
      </c>
      <c r="X58" s="78" t="str">
        <f t="shared" si="13"/>
        <v>Dummy Node</v>
      </c>
      <c r="Y58" s="78" t="str">
        <f t="shared" si="14"/>
        <v>N/A</v>
      </c>
      <c r="Z58" s="78" t="str">
        <f t="shared" si="15"/>
        <v>N/A</v>
      </c>
      <c r="AA58" s="78">
        <f t="shared" si="16"/>
        <v>69</v>
      </c>
      <c r="AB58" s="78" t="b">
        <f t="shared" si="17"/>
        <v>0</v>
      </c>
      <c r="AC58" s="78" t="str">
        <f t="shared" si="18"/>
        <v>Dummy Node</v>
      </c>
      <c r="AD58" s="78" t="str">
        <f t="shared" si="19"/>
        <v>N/A</v>
      </c>
      <c r="AE58" s="78" t="str">
        <f t="shared" si="20"/>
        <v>N/A</v>
      </c>
      <c r="AF58" s="78">
        <f t="shared" si="21"/>
        <v>34</v>
      </c>
      <c r="AG58" s="78" t="b">
        <f t="shared" si="22"/>
        <v>1</v>
      </c>
      <c r="AH58" s="78" t="str">
        <f t="shared" si="23"/>
        <v>Dummy Node</v>
      </c>
      <c r="AI58" s="78" t="str">
        <f t="shared" si="24"/>
        <v>N/A</v>
      </c>
      <c r="AJ58" s="78" t="str">
        <f t="shared" si="25"/>
        <v>N/A</v>
      </c>
      <c r="AK58" s="78">
        <f t="shared" si="26"/>
        <v>16</v>
      </c>
      <c r="AL58" s="78" t="b">
        <f t="shared" si="27"/>
        <v>0</v>
      </c>
      <c r="AM58" s="78" t="str">
        <f t="shared" si="28"/>
        <v>Dummy Node</v>
      </c>
      <c r="AN58" s="78" t="str">
        <f t="shared" si="29"/>
        <v>N/A</v>
      </c>
      <c r="AO58" s="78" t="str">
        <f t="shared" si="30"/>
        <v>N/A</v>
      </c>
      <c r="AP58" s="78">
        <f t="shared" si="31"/>
        <v>5</v>
      </c>
      <c r="AQ58" s="78" t="b">
        <f t="shared" si="32"/>
        <v>0</v>
      </c>
      <c r="AR58" s="78" t="str">
        <f t="shared" si="33"/>
        <v>Dummy Node</v>
      </c>
      <c r="AS58" s="78" t="str">
        <f t="shared" si="34"/>
        <v>N/A</v>
      </c>
      <c r="AT58" s="78" t="str">
        <f t="shared" si="35"/>
        <v>N/A</v>
      </c>
      <c r="AU58" s="78">
        <f t="shared" si="36"/>
        <v>3</v>
      </c>
      <c r="AV58" s="78" t="b">
        <f t="shared" si="37"/>
        <v>1</v>
      </c>
      <c r="AW58" s="78" t="str">
        <f t="shared" si="38"/>
        <v>Distance</v>
      </c>
      <c r="AX58" s="78" t="str">
        <f t="shared" si="39"/>
        <v>&lt;=</v>
      </c>
      <c r="AY58" s="78">
        <f t="shared" si="40"/>
        <v>132.513671875</v>
      </c>
      <c r="AZ58" s="78">
        <f t="shared" si="41"/>
        <v>1</v>
      </c>
      <c r="BA58" s="78" t="b">
        <f t="shared" si="42"/>
        <v>1</v>
      </c>
      <c r="BB58" s="78" t="str">
        <f t="shared" si="43"/>
        <v>Speed</v>
      </c>
      <c r="BC58" s="78" t="str">
        <f t="shared" si="44"/>
        <v>&lt;=</v>
      </c>
      <c r="BD58" s="78">
        <f t="shared" si="45"/>
        <v>13.021484375</v>
      </c>
      <c r="BE58" s="78">
        <f t="shared" si="46"/>
        <v>0</v>
      </c>
      <c r="BF58" s="78" t="b">
        <f t="shared" si="47"/>
        <v>1</v>
      </c>
      <c r="BG58" s="78" t="str">
        <f t="shared" si="48"/>
        <v>Distance</v>
      </c>
      <c r="BH58" s="78" t="str">
        <f t="shared" si="49"/>
        <v>&lt;=</v>
      </c>
      <c r="BI58" s="78">
        <f t="shared" si="50"/>
        <v>508.4912109375</v>
      </c>
    </row>
    <row r="59" spans="1:61">
      <c r="A59" s="15">
        <v>56</v>
      </c>
      <c r="B59" s="15">
        <v>-2</v>
      </c>
      <c r="C59" s="15">
        <v>-8192</v>
      </c>
      <c r="D59" s="15">
        <f t="shared" si="0"/>
        <v>-1</v>
      </c>
      <c r="E59" s="15">
        <f t="shared" si="1"/>
        <v>0</v>
      </c>
      <c r="F59" s="15">
        <f t="shared" si="2"/>
        <v>-1</v>
      </c>
      <c r="G59" s="15">
        <v>113</v>
      </c>
      <c r="H59" s="15">
        <v>114</v>
      </c>
      <c r="I59" s="15">
        <v>27</v>
      </c>
      <c r="J59" s="15">
        <v>5</v>
      </c>
      <c r="K59" s="15">
        <v>567</v>
      </c>
      <c r="L59" s="15">
        <v>1339</v>
      </c>
      <c r="M59" s="15">
        <f t="shared" si="3"/>
        <v>0.326904296875</v>
      </c>
      <c r="O59" s="78">
        <f t="shared" si="4"/>
        <v>567</v>
      </c>
      <c r="P59" s="78">
        <f t="shared" si="5"/>
        <v>4.296875E-2</v>
      </c>
      <c r="Q59" s="78">
        <f t="shared" si="6"/>
        <v>283</v>
      </c>
      <c r="R59" s="78" t="b">
        <f t="shared" si="7"/>
        <v>1</v>
      </c>
      <c r="S59" s="78" t="str">
        <f t="shared" si="8"/>
        <v>Dummy Node</v>
      </c>
      <c r="T59" s="78" t="str">
        <f t="shared" si="9"/>
        <v>N/A</v>
      </c>
      <c r="U59" s="78" t="str">
        <f t="shared" si="10"/>
        <v>N/A</v>
      </c>
      <c r="V59" s="78">
        <f t="shared" si="11"/>
        <v>141</v>
      </c>
      <c r="W59" s="78" t="b">
        <f t="shared" si="12"/>
        <v>1</v>
      </c>
      <c r="X59" s="78" t="str">
        <f t="shared" si="13"/>
        <v>Dummy Node</v>
      </c>
      <c r="Y59" s="78" t="str">
        <f t="shared" si="14"/>
        <v>N/A</v>
      </c>
      <c r="Z59" s="78" t="str">
        <f t="shared" si="15"/>
        <v>N/A</v>
      </c>
      <c r="AA59" s="78">
        <f t="shared" si="16"/>
        <v>70</v>
      </c>
      <c r="AB59" s="78" t="b">
        <f t="shared" si="17"/>
        <v>1</v>
      </c>
      <c r="AC59" s="78" t="str">
        <f t="shared" si="18"/>
        <v>Dummy Node</v>
      </c>
      <c r="AD59" s="78" t="str">
        <f t="shared" si="19"/>
        <v>N/A</v>
      </c>
      <c r="AE59" s="78" t="str">
        <f t="shared" si="20"/>
        <v>N/A</v>
      </c>
      <c r="AF59" s="78">
        <f t="shared" si="21"/>
        <v>34</v>
      </c>
      <c r="AG59" s="78" t="b">
        <f t="shared" si="22"/>
        <v>0</v>
      </c>
      <c r="AH59" s="78" t="str">
        <f t="shared" si="23"/>
        <v>Dummy Node</v>
      </c>
      <c r="AI59" s="78" t="str">
        <f t="shared" si="24"/>
        <v>N/A</v>
      </c>
      <c r="AJ59" s="78" t="str">
        <f t="shared" si="25"/>
        <v>N/A</v>
      </c>
      <c r="AK59" s="78">
        <f t="shared" si="26"/>
        <v>16</v>
      </c>
      <c r="AL59" s="78" t="b">
        <f t="shared" si="27"/>
        <v>0</v>
      </c>
      <c r="AM59" s="78" t="str">
        <f t="shared" si="28"/>
        <v>Dummy Node</v>
      </c>
      <c r="AN59" s="78" t="str">
        <f t="shared" si="29"/>
        <v>N/A</v>
      </c>
      <c r="AO59" s="78" t="str">
        <f t="shared" si="30"/>
        <v>N/A</v>
      </c>
      <c r="AP59" s="78">
        <f t="shared" si="31"/>
        <v>5</v>
      </c>
      <c r="AQ59" s="78" t="b">
        <f t="shared" si="32"/>
        <v>0</v>
      </c>
      <c r="AR59" s="78" t="str">
        <f t="shared" si="33"/>
        <v>Dummy Node</v>
      </c>
      <c r="AS59" s="78" t="str">
        <f t="shared" si="34"/>
        <v>N/A</v>
      </c>
      <c r="AT59" s="78" t="str">
        <f t="shared" si="35"/>
        <v>N/A</v>
      </c>
      <c r="AU59" s="78">
        <f t="shared" si="36"/>
        <v>3</v>
      </c>
      <c r="AV59" s="78" t="b">
        <f t="shared" si="37"/>
        <v>1</v>
      </c>
      <c r="AW59" s="78" t="str">
        <f t="shared" si="38"/>
        <v>Distance</v>
      </c>
      <c r="AX59" s="78" t="str">
        <f t="shared" si="39"/>
        <v>&lt;=</v>
      </c>
      <c r="AY59" s="78">
        <f t="shared" si="40"/>
        <v>132.513671875</v>
      </c>
      <c r="AZ59" s="78">
        <f t="shared" si="41"/>
        <v>1</v>
      </c>
      <c r="BA59" s="78" t="b">
        <f t="shared" si="42"/>
        <v>1</v>
      </c>
      <c r="BB59" s="78" t="str">
        <f t="shared" si="43"/>
        <v>Speed</v>
      </c>
      <c r="BC59" s="78" t="str">
        <f t="shared" si="44"/>
        <v>&lt;=</v>
      </c>
      <c r="BD59" s="78">
        <f t="shared" si="45"/>
        <v>13.021484375</v>
      </c>
      <c r="BE59" s="78">
        <f t="shared" si="46"/>
        <v>0</v>
      </c>
      <c r="BF59" s="78" t="b">
        <f t="shared" si="47"/>
        <v>1</v>
      </c>
      <c r="BG59" s="78" t="str">
        <f t="shared" si="48"/>
        <v>Distance</v>
      </c>
      <c r="BH59" s="78" t="str">
        <f t="shared" si="49"/>
        <v>&lt;=</v>
      </c>
      <c r="BI59" s="78">
        <f t="shared" si="50"/>
        <v>508.4912109375</v>
      </c>
    </row>
    <row r="60" spans="1:61">
      <c r="A60" s="15">
        <v>57</v>
      </c>
      <c r="B60" s="15">
        <v>-2</v>
      </c>
      <c r="C60" s="15">
        <v>-8192</v>
      </c>
      <c r="D60" s="15">
        <f t="shared" si="0"/>
        <v>-1</v>
      </c>
      <c r="E60" s="15">
        <f t="shared" si="1"/>
        <v>0</v>
      </c>
      <c r="F60" s="15">
        <f t="shared" si="2"/>
        <v>-1</v>
      </c>
      <c r="G60" s="15">
        <v>115</v>
      </c>
      <c r="H60" s="15">
        <v>116</v>
      </c>
      <c r="I60" s="15">
        <v>28</v>
      </c>
      <c r="J60" s="15">
        <v>5</v>
      </c>
      <c r="K60" s="15">
        <v>568</v>
      </c>
      <c r="L60" s="15">
        <v>1339</v>
      </c>
      <c r="M60" s="15">
        <f t="shared" si="3"/>
        <v>0.326904296875</v>
      </c>
      <c r="O60" s="78">
        <f t="shared" si="4"/>
        <v>568</v>
      </c>
      <c r="P60" s="78">
        <f t="shared" si="5"/>
        <v>4.296875E-2</v>
      </c>
      <c r="Q60" s="78">
        <f t="shared" si="6"/>
        <v>283</v>
      </c>
      <c r="R60" s="78" t="b">
        <f t="shared" si="7"/>
        <v>0</v>
      </c>
      <c r="S60" s="78" t="str">
        <f t="shared" si="8"/>
        <v>Dummy Node</v>
      </c>
      <c r="T60" s="78" t="str">
        <f t="shared" si="9"/>
        <v>N/A</v>
      </c>
      <c r="U60" s="78" t="str">
        <f t="shared" si="10"/>
        <v>N/A</v>
      </c>
      <c r="V60" s="78">
        <f t="shared" si="11"/>
        <v>141</v>
      </c>
      <c r="W60" s="78" t="b">
        <f t="shared" si="12"/>
        <v>1</v>
      </c>
      <c r="X60" s="78" t="str">
        <f t="shared" si="13"/>
        <v>Dummy Node</v>
      </c>
      <c r="Y60" s="78" t="str">
        <f t="shared" si="14"/>
        <v>N/A</v>
      </c>
      <c r="Z60" s="78" t="str">
        <f t="shared" si="15"/>
        <v>N/A</v>
      </c>
      <c r="AA60" s="78">
        <f t="shared" si="16"/>
        <v>70</v>
      </c>
      <c r="AB60" s="78" t="b">
        <f t="shared" si="17"/>
        <v>1</v>
      </c>
      <c r="AC60" s="78" t="str">
        <f t="shared" si="18"/>
        <v>Dummy Node</v>
      </c>
      <c r="AD60" s="78" t="str">
        <f t="shared" si="19"/>
        <v>N/A</v>
      </c>
      <c r="AE60" s="78" t="str">
        <f t="shared" si="20"/>
        <v>N/A</v>
      </c>
      <c r="AF60" s="78">
        <f t="shared" si="21"/>
        <v>34</v>
      </c>
      <c r="AG60" s="78" t="b">
        <f t="shared" si="22"/>
        <v>0</v>
      </c>
      <c r="AH60" s="78" t="str">
        <f t="shared" si="23"/>
        <v>Dummy Node</v>
      </c>
      <c r="AI60" s="78" t="str">
        <f t="shared" si="24"/>
        <v>N/A</v>
      </c>
      <c r="AJ60" s="78" t="str">
        <f t="shared" si="25"/>
        <v>N/A</v>
      </c>
      <c r="AK60" s="78">
        <f t="shared" si="26"/>
        <v>16</v>
      </c>
      <c r="AL60" s="78" t="b">
        <f t="shared" si="27"/>
        <v>0</v>
      </c>
      <c r="AM60" s="78" t="str">
        <f t="shared" si="28"/>
        <v>Dummy Node</v>
      </c>
      <c r="AN60" s="78" t="str">
        <f t="shared" si="29"/>
        <v>N/A</v>
      </c>
      <c r="AO60" s="78" t="str">
        <f t="shared" si="30"/>
        <v>N/A</v>
      </c>
      <c r="AP60" s="78">
        <f t="shared" si="31"/>
        <v>5</v>
      </c>
      <c r="AQ60" s="78" t="b">
        <f t="shared" si="32"/>
        <v>0</v>
      </c>
      <c r="AR60" s="78" t="str">
        <f t="shared" si="33"/>
        <v>Dummy Node</v>
      </c>
      <c r="AS60" s="78" t="str">
        <f t="shared" si="34"/>
        <v>N/A</v>
      </c>
      <c r="AT60" s="78" t="str">
        <f t="shared" si="35"/>
        <v>N/A</v>
      </c>
      <c r="AU60" s="78">
        <f t="shared" si="36"/>
        <v>3</v>
      </c>
      <c r="AV60" s="78" t="b">
        <f t="shared" si="37"/>
        <v>1</v>
      </c>
      <c r="AW60" s="78" t="str">
        <f t="shared" si="38"/>
        <v>Distance</v>
      </c>
      <c r="AX60" s="78" t="str">
        <f t="shared" si="39"/>
        <v>&lt;=</v>
      </c>
      <c r="AY60" s="78">
        <f t="shared" si="40"/>
        <v>132.513671875</v>
      </c>
      <c r="AZ60" s="78">
        <f t="shared" si="41"/>
        <v>1</v>
      </c>
      <c r="BA60" s="78" t="b">
        <f t="shared" si="42"/>
        <v>1</v>
      </c>
      <c r="BB60" s="78" t="str">
        <f t="shared" si="43"/>
        <v>Speed</v>
      </c>
      <c r="BC60" s="78" t="str">
        <f t="shared" si="44"/>
        <v>&lt;=</v>
      </c>
      <c r="BD60" s="78">
        <f t="shared" si="45"/>
        <v>13.021484375</v>
      </c>
      <c r="BE60" s="78">
        <f t="shared" si="46"/>
        <v>0</v>
      </c>
      <c r="BF60" s="78" t="b">
        <f t="shared" si="47"/>
        <v>1</v>
      </c>
      <c r="BG60" s="78" t="str">
        <f t="shared" si="48"/>
        <v>Distance</v>
      </c>
      <c r="BH60" s="78" t="str">
        <f t="shared" si="49"/>
        <v>&lt;=</v>
      </c>
      <c r="BI60" s="78">
        <f t="shared" si="50"/>
        <v>508.4912109375</v>
      </c>
    </row>
    <row r="61" spans="1:61">
      <c r="A61" s="15">
        <v>58</v>
      </c>
      <c r="B61" s="15">
        <v>-2</v>
      </c>
      <c r="C61" s="15">
        <v>-8192</v>
      </c>
      <c r="D61" s="15">
        <f t="shared" si="0"/>
        <v>-1</v>
      </c>
      <c r="E61" s="15">
        <f t="shared" si="1"/>
        <v>0</v>
      </c>
      <c r="F61" s="15">
        <f t="shared" si="2"/>
        <v>-1</v>
      </c>
      <c r="G61" s="15">
        <v>117</v>
      </c>
      <c r="H61" s="15">
        <v>118</v>
      </c>
      <c r="I61" s="15">
        <v>28</v>
      </c>
      <c r="J61" s="15">
        <v>5</v>
      </c>
      <c r="K61" s="15">
        <v>569</v>
      </c>
      <c r="L61" s="15">
        <v>1339</v>
      </c>
      <c r="M61" s="15">
        <f t="shared" si="3"/>
        <v>0.326904296875</v>
      </c>
      <c r="O61" s="78">
        <f t="shared" si="4"/>
        <v>569</v>
      </c>
      <c r="P61" s="78">
        <f t="shared" si="5"/>
        <v>4.296875E-2</v>
      </c>
      <c r="Q61" s="78">
        <f t="shared" si="6"/>
        <v>284</v>
      </c>
      <c r="R61" s="78" t="b">
        <f t="shared" si="7"/>
        <v>1</v>
      </c>
      <c r="S61" s="78" t="str">
        <f t="shared" si="8"/>
        <v>Dummy Node</v>
      </c>
      <c r="T61" s="78" t="str">
        <f t="shared" si="9"/>
        <v>N/A</v>
      </c>
      <c r="U61" s="78" t="str">
        <f t="shared" si="10"/>
        <v>N/A</v>
      </c>
      <c r="V61" s="78">
        <f t="shared" si="11"/>
        <v>141</v>
      </c>
      <c r="W61" s="78" t="b">
        <f t="shared" si="12"/>
        <v>0</v>
      </c>
      <c r="X61" s="78" t="str">
        <f t="shared" si="13"/>
        <v>Dummy Node</v>
      </c>
      <c r="Y61" s="78" t="str">
        <f t="shared" si="14"/>
        <v>N/A</v>
      </c>
      <c r="Z61" s="78" t="str">
        <f t="shared" si="15"/>
        <v>N/A</v>
      </c>
      <c r="AA61" s="78">
        <f t="shared" si="16"/>
        <v>70</v>
      </c>
      <c r="AB61" s="78" t="b">
        <f t="shared" si="17"/>
        <v>1</v>
      </c>
      <c r="AC61" s="78" t="str">
        <f t="shared" si="18"/>
        <v>Dummy Node</v>
      </c>
      <c r="AD61" s="78" t="str">
        <f t="shared" si="19"/>
        <v>N/A</v>
      </c>
      <c r="AE61" s="78" t="str">
        <f t="shared" si="20"/>
        <v>N/A</v>
      </c>
      <c r="AF61" s="78">
        <f t="shared" si="21"/>
        <v>34</v>
      </c>
      <c r="AG61" s="78" t="b">
        <f t="shared" si="22"/>
        <v>0</v>
      </c>
      <c r="AH61" s="78" t="str">
        <f t="shared" si="23"/>
        <v>Dummy Node</v>
      </c>
      <c r="AI61" s="78" t="str">
        <f t="shared" si="24"/>
        <v>N/A</v>
      </c>
      <c r="AJ61" s="78" t="str">
        <f t="shared" si="25"/>
        <v>N/A</v>
      </c>
      <c r="AK61" s="78">
        <f t="shared" si="26"/>
        <v>16</v>
      </c>
      <c r="AL61" s="78" t="b">
        <f t="shared" si="27"/>
        <v>0</v>
      </c>
      <c r="AM61" s="78" t="str">
        <f t="shared" si="28"/>
        <v>Dummy Node</v>
      </c>
      <c r="AN61" s="78" t="str">
        <f t="shared" si="29"/>
        <v>N/A</v>
      </c>
      <c r="AO61" s="78" t="str">
        <f t="shared" si="30"/>
        <v>N/A</v>
      </c>
      <c r="AP61" s="78">
        <f t="shared" si="31"/>
        <v>5</v>
      </c>
      <c r="AQ61" s="78" t="b">
        <f t="shared" si="32"/>
        <v>0</v>
      </c>
      <c r="AR61" s="78" t="str">
        <f t="shared" si="33"/>
        <v>Dummy Node</v>
      </c>
      <c r="AS61" s="78" t="str">
        <f t="shared" si="34"/>
        <v>N/A</v>
      </c>
      <c r="AT61" s="78" t="str">
        <f t="shared" si="35"/>
        <v>N/A</v>
      </c>
      <c r="AU61" s="78">
        <f t="shared" si="36"/>
        <v>3</v>
      </c>
      <c r="AV61" s="78" t="b">
        <f t="shared" si="37"/>
        <v>1</v>
      </c>
      <c r="AW61" s="78" t="str">
        <f t="shared" si="38"/>
        <v>Distance</v>
      </c>
      <c r="AX61" s="78" t="str">
        <f t="shared" si="39"/>
        <v>&lt;=</v>
      </c>
      <c r="AY61" s="78">
        <f t="shared" si="40"/>
        <v>132.513671875</v>
      </c>
      <c r="AZ61" s="78">
        <f t="shared" si="41"/>
        <v>1</v>
      </c>
      <c r="BA61" s="78" t="b">
        <f t="shared" si="42"/>
        <v>1</v>
      </c>
      <c r="BB61" s="78" t="str">
        <f t="shared" si="43"/>
        <v>Speed</v>
      </c>
      <c r="BC61" s="78" t="str">
        <f t="shared" si="44"/>
        <v>&lt;=</v>
      </c>
      <c r="BD61" s="78">
        <f t="shared" si="45"/>
        <v>13.021484375</v>
      </c>
      <c r="BE61" s="78">
        <f t="shared" si="46"/>
        <v>0</v>
      </c>
      <c r="BF61" s="78" t="b">
        <f t="shared" si="47"/>
        <v>1</v>
      </c>
      <c r="BG61" s="78" t="str">
        <f t="shared" si="48"/>
        <v>Distance</v>
      </c>
      <c r="BH61" s="78" t="str">
        <f t="shared" si="49"/>
        <v>&lt;=</v>
      </c>
      <c r="BI61" s="78">
        <f t="shared" si="50"/>
        <v>508.4912109375</v>
      </c>
    </row>
    <row r="62" spans="1:61">
      <c r="A62" s="15">
        <v>59</v>
      </c>
      <c r="B62" s="15">
        <v>-2</v>
      </c>
      <c r="C62" s="15">
        <v>-8192</v>
      </c>
      <c r="D62" s="15">
        <f t="shared" si="0"/>
        <v>-1</v>
      </c>
      <c r="E62" s="15">
        <f t="shared" si="1"/>
        <v>0</v>
      </c>
      <c r="F62" s="15">
        <f t="shared" si="2"/>
        <v>-1</v>
      </c>
      <c r="G62" s="15">
        <v>119</v>
      </c>
      <c r="H62" s="15">
        <v>120</v>
      </c>
      <c r="I62" s="15">
        <v>29</v>
      </c>
      <c r="J62" s="15">
        <v>5</v>
      </c>
      <c r="K62" s="15">
        <v>570</v>
      </c>
      <c r="L62" s="15">
        <v>1365</v>
      </c>
      <c r="M62" s="15">
        <f t="shared" si="3"/>
        <v>0.333251953125</v>
      </c>
      <c r="O62" s="78">
        <f t="shared" si="4"/>
        <v>570</v>
      </c>
      <c r="P62" s="78">
        <f t="shared" si="5"/>
        <v>4.296875E-2</v>
      </c>
      <c r="Q62" s="78">
        <f t="shared" si="6"/>
        <v>284</v>
      </c>
      <c r="R62" s="78" t="b">
        <f t="shared" si="7"/>
        <v>0</v>
      </c>
      <c r="S62" s="78" t="str">
        <f t="shared" si="8"/>
        <v>Dummy Node</v>
      </c>
      <c r="T62" s="78" t="str">
        <f t="shared" si="9"/>
        <v>N/A</v>
      </c>
      <c r="U62" s="78" t="str">
        <f t="shared" si="10"/>
        <v>N/A</v>
      </c>
      <c r="V62" s="78">
        <f t="shared" si="11"/>
        <v>141</v>
      </c>
      <c r="W62" s="78" t="b">
        <f t="shared" si="12"/>
        <v>0</v>
      </c>
      <c r="X62" s="78" t="str">
        <f t="shared" si="13"/>
        <v>Dummy Node</v>
      </c>
      <c r="Y62" s="78" t="str">
        <f t="shared" si="14"/>
        <v>N/A</v>
      </c>
      <c r="Z62" s="78" t="str">
        <f t="shared" si="15"/>
        <v>N/A</v>
      </c>
      <c r="AA62" s="78">
        <f t="shared" si="16"/>
        <v>70</v>
      </c>
      <c r="AB62" s="78" t="b">
        <f t="shared" si="17"/>
        <v>1</v>
      </c>
      <c r="AC62" s="78" t="str">
        <f t="shared" si="18"/>
        <v>Dummy Node</v>
      </c>
      <c r="AD62" s="78" t="str">
        <f t="shared" si="19"/>
        <v>N/A</v>
      </c>
      <c r="AE62" s="78" t="str">
        <f t="shared" si="20"/>
        <v>N/A</v>
      </c>
      <c r="AF62" s="78">
        <f t="shared" si="21"/>
        <v>34</v>
      </c>
      <c r="AG62" s="78" t="b">
        <f t="shared" si="22"/>
        <v>0</v>
      </c>
      <c r="AH62" s="78" t="str">
        <f t="shared" si="23"/>
        <v>Dummy Node</v>
      </c>
      <c r="AI62" s="78" t="str">
        <f t="shared" si="24"/>
        <v>N/A</v>
      </c>
      <c r="AJ62" s="78" t="str">
        <f t="shared" si="25"/>
        <v>N/A</v>
      </c>
      <c r="AK62" s="78">
        <f t="shared" si="26"/>
        <v>16</v>
      </c>
      <c r="AL62" s="78" t="b">
        <f t="shared" si="27"/>
        <v>0</v>
      </c>
      <c r="AM62" s="78" t="str">
        <f t="shared" si="28"/>
        <v>Dummy Node</v>
      </c>
      <c r="AN62" s="78" t="str">
        <f t="shared" si="29"/>
        <v>N/A</v>
      </c>
      <c r="AO62" s="78" t="str">
        <f t="shared" si="30"/>
        <v>N/A</v>
      </c>
      <c r="AP62" s="78">
        <f t="shared" si="31"/>
        <v>5</v>
      </c>
      <c r="AQ62" s="78" t="b">
        <f t="shared" si="32"/>
        <v>0</v>
      </c>
      <c r="AR62" s="78" t="str">
        <f t="shared" si="33"/>
        <v>Dummy Node</v>
      </c>
      <c r="AS62" s="78" t="str">
        <f t="shared" si="34"/>
        <v>N/A</v>
      </c>
      <c r="AT62" s="78" t="str">
        <f t="shared" si="35"/>
        <v>N/A</v>
      </c>
      <c r="AU62" s="78">
        <f t="shared" si="36"/>
        <v>3</v>
      </c>
      <c r="AV62" s="78" t="b">
        <f t="shared" si="37"/>
        <v>1</v>
      </c>
      <c r="AW62" s="78" t="str">
        <f t="shared" si="38"/>
        <v>Distance</v>
      </c>
      <c r="AX62" s="78" t="str">
        <f t="shared" si="39"/>
        <v>&lt;=</v>
      </c>
      <c r="AY62" s="78">
        <f t="shared" si="40"/>
        <v>132.513671875</v>
      </c>
      <c r="AZ62" s="78">
        <f t="shared" si="41"/>
        <v>1</v>
      </c>
      <c r="BA62" s="78" t="b">
        <f t="shared" si="42"/>
        <v>1</v>
      </c>
      <c r="BB62" s="78" t="str">
        <f t="shared" si="43"/>
        <v>Speed</v>
      </c>
      <c r="BC62" s="78" t="str">
        <f t="shared" si="44"/>
        <v>&lt;=</v>
      </c>
      <c r="BD62" s="78">
        <f t="shared" si="45"/>
        <v>13.021484375</v>
      </c>
      <c r="BE62" s="78">
        <f t="shared" si="46"/>
        <v>0</v>
      </c>
      <c r="BF62" s="78" t="b">
        <f t="shared" si="47"/>
        <v>1</v>
      </c>
      <c r="BG62" s="78" t="str">
        <f t="shared" si="48"/>
        <v>Distance</v>
      </c>
      <c r="BH62" s="78" t="str">
        <f t="shared" si="49"/>
        <v>&lt;=</v>
      </c>
      <c r="BI62" s="78">
        <f t="shared" si="50"/>
        <v>508.4912109375</v>
      </c>
    </row>
    <row r="63" spans="1:61">
      <c r="A63" s="15">
        <v>60</v>
      </c>
      <c r="B63" s="15">
        <v>-2</v>
      </c>
      <c r="C63" s="15">
        <v>-8192</v>
      </c>
      <c r="D63" s="15">
        <f t="shared" si="0"/>
        <v>-1</v>
      </c>
      <c r="E63" s="15">
        <f t="shared" si="1"/>
        <v>0</v>
      </c>
      <c r="F63" s="15">
        <f t="shared" si="2"/>
        <v>-1</v>
      </c>
      <c r="G63" s="15">
        <v>121</v>
      </c>
      <c r="H63" s="15">
        <v>122</v>
      </c>
      <c r="I63" s="15">
        <v>29</v>
      </c>
      <c r="J63" s="15">
        <v>5</v>
      </c>
      <c r="K63" s="15">
        <v>571</v>
      </c>
      <c r="L63" s="15">
        <v>1365</v>
      </c>
      <c r="M63" s="15">
        <f t="shared" si="3"/>
        <v>0.333251953125</v>
      </c>
      <c r="O63" s="78">
        <f t="shared" si="4"/>
        <v>571</v>
      </c>
      <c r="P63" s="78">
        <f t="shared" si="5"/>
        <v>4.296875E-2</v>
      </c>
      <c r="Q63" s="78">
        <f t="shared" si="6"/>
        <v>285</v>
      </c>
      <c r="R63" s="78" t="b">
        <f t="shared" si="7"/>
        <v>1</v>
      </c>
      <c r="S63" s="78" t="str">
        <f t="shared" si="8"/>
        <v>Dummy Node</v>
      </c>
      <c r="T63" s="78" t="str">
        <f t="shared" si="9"/>
        <v>N/A</v>
      </c>
      <c r="U63" s="78" t="str">
        <f t="shared" si="10"/>
        <v>N/A</v>
      </c>
      <c r="V63" s="78">
        <f t="shared" si="11"/>
        <v>142</v>
      </c>
      <c r="W63" s="78" t="b">
        <f t="shared" si="12"/>
        <v>1</v>
      </c>
      <c r="X63" s="78" t="str">
        <f t="shared" si="13"/>
        <v>Dummy Node</v>
      </c>
      <c r="Y63" s="78" t="str">
        <f t="shared" si="14"/>
        <v>N/A</v>
      </c>
      <c r="Z63" s="78" t="str">
        <f t="shared" si="15"/>
        <v>N/A</v>
      </c>
      <c r="AA63" s="78">
        <f t="shared" si="16"/>
        <v>70</v>
      </c>
      <c r="AB63" s="78" t="b">
        <f t="shared" si="17"/>
        <v>0</v>
      </c>
      <c r="AC63" s="78" t="str">
        <f t="shared" si="18"/>
        <v>Dummy Node</v>
      </c>
      <c r="AD63" s="78" t="str">
        <f t="shared" si="19"/>
        <v>N/A</v>
      </c>
      <c r="AE63" s="78" t="str">
        <f t="shared" si="20"/>
        <v>N/A</v>
      </c>
      <c r="AF63" s="78">
        <f t="shared" si="21"/>
        <v>34</v>
      </c>
      <c r="AG63" s="78" t="b">
        <f t="shared" si="22"/>
        <v>0</v>
      </c>
      <c r="AH63" s="78" t="str">
        <f t="shared" si="23"/>
        <v>Dummy Node</v>
      </c>
      <c r="AI63" s="78" t="str">
        <f t="shared" si="24"/>
        <v>N/A</v>
      </c>
      <c r="AJ63" s="78" t="str">
        <f t="shared" si="25"/>
        <v>N/A</v>
      </c>
      <c r="AK63" s="78">
        <f t="shared" si="26"/>
        <v>16</v>
      </c>
      <c r="AL63" s="78" t="b">
        <f t="shared" si="27"/>
        <v>0</v>
      </c>
      <c r="AM63" s="78" t="str">
        <f t="shared" si="28"/>
        <v>Dummy Node</v>
      </c>
      <c r="AN63" s="78" t="str">
        <f t="shared" si="29"/>
        <v>N/A</v>
      </c>
      <c r="AO63" s="78" t="str">
        <f t="shared" si="30"/>
        <v>N/A</v>
      </c>
      <c r="AP63" s="78">
        <f t="shared" si="31"/>
        <v>5</v>
      </c>
      <c r="AQ63" s="78" t="b">
        <f t="shared" si="32"/>
        <v>0</v>
      </c>
      <c r="AR63" s="78" t="str">
        <f t="shared" si="33"/>
        <v>Dummy Node</v>
      </c>
      <c r="AS63" s="78" t="str">
        <f t="shared" si="34"/>
        <v>N/A</v>
      </c>
      <c r="AT63" s="78" t="str">
        <f t="shared" si="35"/>
        <v>N/A</v>
      </c>
      <c r="AU63" s="78">
        <f t="shared" si="36"/>
        <v>3</v>
      </c>
      <c r="AV63" s="78" t="b">
        <f t="shared" si="37"/>
        <v>1</v>
      </c>
      <c r="AW63" s="78" t="str">
        <f t="shared" si="38"/>
        <v>Distance</v>
      </c>
      <c r="AX63" s="78" t="str">
        <f t="shared" si="39"/>
        <v>&lt;=</v>
      </c>
      <c r="AY63" s="78">
        <f t="shared" si="40"/>
        <v>132.513671875</v>
      </c>
      <c r="AZ63" s="78">
        <f t="shared" si="41"/>
        <v>1</v>
      </c>
      <c r="BA63" s="78" t="b">
        <f t="shared" si="42"/>
        <v>1</v>
      </c>
      <c r="BB63" s="78" t="str">
        <f t="shared" si="43"/>
        <v>Speed</v>
      </c>
      <c r="BC63" s="78" t="str">
        <f t="shared" si="44"/>
        <v>&lt;=</v>
      </c>
      <c r="BD63" s="78">
        <f t="shared" si="45"/>
        <v>13.021484375</v>
      </c>
      <c r="BE63" s="78">
        <f t="shared" si="46"/>
        <v>0</v>
      </c>
      <c r="BF63" s="78" t="b">
        <f t="shared" si="47"/>
        <v>1</v>
      </c>
      <c r="BG63" s="78" t="str">
        <f t="shared" si="48"/>
        <v>Distance</v>
      </c>
      <c r="BH63" s="78" t="str">
        <f t="shared" si="49"/>
        <v>&lt;=</v>
      </c>
      <c r="BI63" s="78">
        <f t="shared" si="50"/>
        <v>508.4912109375</v>
      </c>
    </row>
    <row r="64" spans="1:61">
      <c r="A64" s="15">
        <v>61</v>
      </c>
      <c r="B64" s="15">
        <v>-2</v>
      </c>
      <c r="C64" s="15">
        <v>-8192</v>
      </c>
      <c r="D64" s="15">
        <f t="shared" si="0"/>
        <v>-1</v>
      </c>
      <c r="E64" s="15">
        <f t="shared" si="1"/>
        <v>0</v>
      </c>
      <c r="F64" s="15">
        <f t="shared" si="2"/>
        <v>-1</v>
      </c>
      <c r="G64" s="15">
        <v>123</v>
      </c>
      <c r="H64" s="15">
        <v>124</v>
      </c>
      <c r="I64" s="15">
        <v>30</v>
      </c>
      <c r="J64" s="15">
        <v>5</v>
      </c>
      <c r="K64" s="15">
        <v>572</v>
      </c>
      <c r="L64" s="15">
        <v>1365</v>
      </c>
      <c r="M64" s="15">
        <f t="shared" si="3"/>
        <v>0.333251953125</v>
      </c>
      <c r="O64" s="78">
        <f t="shared" si="4"/>
        <v>572</v>
      </c>
      <c r="P64" s="78">
        <f t="shared" si="5"/>
        <v>4.296875E-2</v>
      </c>
      <c r="Q64" s="78">
        <f t="shared" si="6"/>
        <v>285</v>
      </c>
      <c r="R64" s="78" t="b">
        <f t="shared" si="7"/>
        <v>0</v>
      </c>
      <c r="S64" s="78" t="str">
        <f t="shared" si="8"/>
        <v>Dummy Node</v>
      </c>
      <c r="T64" s="78" t="str">
        <f t="shared" si="9"/>
        <v>N/A</v>
      </c>
      <c r="U64" s="78" t="str">
        <f t="shared" si="10"/>
        <v>N/A</v>
      </c>
      <c r="V64" s="78">
        <f t="shared" si="11"/>
        <v>142</v>
      </c>
      <c r="W64" s="78" t="b">
        <f t="shared" si="12"/>
        <v>1</v>
      </c>
      <c r="X64" s="78" t="str">
        <f t="shared" si="13"/>
        <v>Dummy Node</v>
      </c>
      <c r="Y64" s="78" t="str">
        <f t="shared" si="14"/>
        <v>N/A</v>
      </c>
      <c r="Z64" s="78" t="str">
        <f t="shared" si="15"/>
        <v>N/A</v>
      </c>
      <c r="AA64" s="78">
        <f t="shared" si="16"/>
        <v>70</v>
      </c>
      <c r="AB64" s="78" t="b">
        <f t="shared" si="17"/>
        <v>0</v>
      </c>
      <c r="AC64" s="78" t="str">
        <f t="shared" si="18"/>
        <v>Dummy Node</v>
      </c>
      <c r="AD64" s="78" t="str">
        <f t="shared" si="19"/>
        <v>N/A</v>
      </c>
      <c r="AE64" s="78" t="str">
        <f t="shared" si="20"/>
        <v>N/A</v>
      </c>
      <c r="AF64" s="78">
        <f t="shared" si="21"/>
        <v>34</v>
      </c>
      <c r="AG64" s="78" t="b">
        <f t="shared" si="22"/>
        <v>0</v>
      </c>
      <c r="AH64" s="78" t="str">
        <f t="shared" si="23"/>
        <v>Dummy Node</v>
      </c>
      <c r="AI64" s="78" t="str">
        <f t="shared" si="24"/>
        <v>N/A</v>
      </c>
      <c r="AJ64" s="78" t="str">
        <f t="shared" si="25"/>
        <v>N/A</v>
      </c>
      <c r="AK64" s="78">
        <f t="shared" si="26"/>
        <v>16</v>
      </c>
      <c r="AL64" s="78" t="b">
        <f t="shared" si="27"/>
        <v>0</v>
      </c>
      <c r="AM64" s="78" t="str">
        <f t="shared" si="28"/>
        <v>Dummy Node</v>
      </c>
      <c r="AN64" s="78" t="str">
        <f t="shared" si="29"/>
        <v>N/A</v>
      </c>
      <c r="AO64" s="78" t="str">
        <f t="shared" si="30"/>
        <v>N/A</v>
      </c>
      <c r="AP64" s="78">
        <f t="shared" si="31"/>
        <v>5</v>
      </c>
      <c r="AQ64" s="78" t="b">
        <f t="shared" si="32"/>
        <v>0</v>
      </c>
      <c r="AR64" s="78" t="str">
        <f t="shared" si="33"/>
        <v>Dummy Node</v>
      </c>
      <c r="AS64" s="78" t="str">
        <f t="shared" si="34"/>
        <v>N/A</v>
      </c>
      <c r="AT64" s="78" t="str">
        <f t="shared" si="35"/>
        <v>N/A</v>
      </c>
      <c r="AU64" s="78">
        <f t="shared" si="36"/>
        <v>3</v>
      </c>
      <c r="AV64" s="78" t="b">
        <f t="shared" si="37"/>
        <v>1</v>
      </c>
      <c r="AW64" s="78" t="str">
        <f t="shared" si="38"/>
        <v>Distance</v>
      </c>
      <c r="AX64" s="78" t="str">
        <f t="shared" si="39"/>
        <v>&lt;=</v>
      </c>
      <c r="AY64" s="78">
        <f t="shared" si="40"/>
        <v>132.513671875</v>
      </c>
      <c r="AZ64" s="78">
        <f t="shared" si="41"/>
        <v>1</v>
      </c>
      <c r="BA64" s="78" t="b">
        <f t="shared" si="42"/>
        <v>1</v>
      </c>
      <c r="BB64" s="78" t="str">
        <f t="shared" si="43"/>
        <v>Speed</v>
      </c>
      <c r="BC64" s="78" t="str">
        <f t="shared" si="44"/>
        <v>&lt;=</v>
      </c>
      <c r="BD64" s="78">
        <f t="shared" si="45"/>
        <v>13.021484375</v>
      </c>
      <c r="BE64" s="78">
        <f t="shared" si="46"/>
        <v>0</v>
      </c>
      <c r="BF64" s="78" t="b">
        <f t="shared" si="47"/>
        <v>1</v>
      </c>
      <c r="BG64" s="78" t="str">
        <f t="shared" si="48"/>
        <v>Distance</v>
      </c>
      <c r="BH64" s="78" t="str">
        <f t="shared" si="49"/>
        <v>&lt;=</v>
      </c>
      <c r="BI64" s="78">
        <f t="shared" si="50"/>
        <v>508.4912109375</v>
      </c>
    </row>
    <row r="65" spans="1:61">
      <c r="A65" s="15">
        <v>62</v>
      </c>
      <c r="B65" s="15">
        <v>-2</v>
      </c>
      <c r="C65" s="15">
        <v>-8192</v>
      </c>
      <c r="D65" s="15">
        <f t="shared" si="0"/>
        <v>-1</v>
      </c>
      <c r="E65" s="15">
        <f t="shared" si="1"/>
        <v>0</v>
      </c>
      <c r="F65" s="15">
        <f t="shared" si="2"/>
        <v>-1</v>
      </c>
      <c r="G65" s="15">
        <v>125</v>
      </c>
      <c r="H65" s="15">
        <v>126</v>
      </c>
      <c r="I65" s="15">
        <v>30</v>
      </c>
      <c r="J65" s="15">
        <v>5</v>
      </c>
      <c r="K65" s="15">
        <v>573</v>
      </c>
      <c r="L65" s="15">
        <v>1365</v>
      </c>
      <c r="M65" s="15">
        <f t="shared" si="3"/>
        <v>0.333251953125</v>
      </c>
      <c r="O65" s="78">
        <f t="shared" si="4"/>
        <v>573</v>
      </c>
      <c r="P65" s="78">
        <f t="shared" si="5"/>
        <v>4.296875E-2</v>
      </c>
      <c r="Q65" s="78">
        <f t="shared" si="6"/>
        <v>286</v>
      </c>
      <c r="R65" s="78" t="b">
        <f t="shared" si="7"/>
        <v>1</v>
      </c>
      <c r="S65" s="78" t="str">
        <f t="shared" si="8"/>
        <v>Dummy Node</v>
      </c>
      <c r="T65" s="78" t="str">
        <f t="shared" si="9"/>
        <v>N/A</v>
      </c>
      <c r="U65" s="78" t="str">
        <f t="shared" si="10"/>
        <v>N/A</v>
      </c>
      <c r="V65" s="78">
        <f t="shared" si="11"/>
        <v>142</v>
      </c>
      <c r="W65" s="78" t="b">
        <f t="shared" si="12"/>
        <v>0</v>
      </c>
      <c r="X65" s="78" t="str">
        <f t="shared" si="13"/>
        <v>Dummy Node</v>
      </c>
      <c r="Y65" s="78" t="str">
        <f t="shared" si="14"/>
        <v>N/A</v>
      </c>
      <c r="Z65" s="78" t="str">
        <f t="shared" si="15"/>
        <v>N/A</v>
      </c>
      <c r="AA65" s="78">
        <f t="shared" si="16"/>
        <v>70</v>
      </c>
      <c r="AB65" s="78" t="b">
        <f t="shared" si="17"/>
        <v>0</v>
      </c>
      <c r="AC65" s="78" t="str">
        <f t="shared" si="18"/>
        <v>Dummy Node</v>
      </c>
      <c r="AD65" s="78" t="str">
        <f t="shared" si="19"/>
        <v>N/A</v>
      </c>
      <c r="AE65" s="78" t="str">
        <f t="shared" si="20"/>
        <v>N/A</v>
      </c>
      <c r="AF65" s="78">
        <f t="shared" si="21"/>
        <v>34</v>
      </c>
      <c r="AG65" s="78" t="b">
        <f t="shared" si="22"/>
        <v>0</v>
      </c>
      <c r="AH65" s="78" t="str">
        <f t="shared" si="23"/>
        <v>Dummy Node</v>
      </c>
      <c r="AI65" s="78" t="str">
        <f t="shared" si="24"/>
        <v>N/A</v>
      </c>
      <c r="AJ65" s="78" t="str">
        <f t="shared" si="25"/>
        <v>N/A</v>
      </c>
      <c r="AK65" s="78">
        <f t="shared" si="26"/>
        <v>16</v>
      </c>
      <c r="AL65" s="78" t="b">
        <f t="shared" si="27"/>
        <v>0</v>
      </c>
      <c r="AM65" s="78" t="str">
        <f t="shared" si="28"/>
        <v>Dummy Node</v>
      </c>
      <c r="AN65" s="78" t="str">
        <f t="shared" si="29"/>
        <v>N/A</v>
      </c>
      <c r="AO65" s="78" t="str">
        <f t="shared" si="30"/>
        <v>N/A</v>
      </c>
      <c r="AP65" s="78">
        <f t="shared" si="31"/>
        <v>5</v>
      </c>
      <c r="AQ65" s="78" t="b">
        <f t="shared" si="32"/>
        <v>0</v>
      </c>
      <c r="AR65" s="78" t="str">
        <f t="shared" si="33"/>
        <v>Dummy Node</v>
      </c>
      <c r="AS65" s="78" t="str">
        <f t="shared" si="34"/>
        <v>N/A</v>
      </c>
      <c r="AT65" s="78" t="str">
        <f t="shared" si="35"/>
        <v>N/A</v>
      </c>
      <c r="AU65" s="78">
        <f t="shared" si="36"/>
        <v>3</v>
      </c>
      <c r="AV65" s="78" t="b">
        <f t="shared" si="37"/>
        <v>1</v>
      </c>
      <c r="AW65" s="78" t="str">
        <f t="shared" si="38"/>
        <v>Distance</v>
      </c>
      <c r="AX65" s="78" t="str">
        <f t="shared" si="39"/>
        <v>&lt;=</v>
      </c>
      <c r="AY65" s="78">
        <f t="shared" si="40"/>
        <v>132.513671875</v>
      </c>
      <c r="AZ65" s="78">
        <f t="shared" si="41"/>
        <v>1</v>
      </c>
      <c r="BA65" s="78" t="b">
        <f t="shared" si="42"/>
        <v>1</v>
      </c>
      <c r="BB65" s="78" t="str">
        <f t="shared" si="43"/>
        <v>Speed</v>
      </c>
      <c r="BC65" s="78" t="str">
        <f t="shared" si="44"/>
        <v>&lt;=</v>
      </c>
      <c r="BD65" s="78">
        <f t="shared" si="45"/>
        <v>13.021484375</v>
      </c>
      <c r="BE65" s="78">
        <f t="shared" si="46"/>
        <v>0</v>
      </c>
      <c r="BF65" s="78" t="b">
        <f t="shared" si="47"/>
        <v>1</v>
      </c>
      <c r="BG65" s="78" t="str">
        <f t="shared" si="48"/>
        <v>Distance</v>
      </c>
      <c r="BH65" s="78" t="str">
        <f t="shared" si="49"/>
        <v>&lt;=</v>
      </c>
      <c r="BI65" s="78">
        <f t="shared" si="50"/>
        <v>508.4912109375</v>
      </c>
    </row>
    <row r="66" spans="1:61">
      <c r="A66" s="15">
        <v>63</v>
      </c>
      <c r="B66" s="15">
        <v>-2</v>
      </c>
      <c r="C66" s="15">
        <v>-8192</v>
      </c>
      <c r="D66" s="15">
        <f t="shared" si="0"/>
        <v>-1</v>
      </c>
      <c r="E66" s="15">
        <f t="shared" si="1"/>
        <v>0</v>
      </c>
      <c r="F66" s="15">
        <f t="shared" si="2"/>
        <v>-1</v>
      </c>
      <c r="G66" s="15">
        <v>127</v>
      </c>
      <c r="H66" s="15">
        <v>128</v>
      </c>
      <c r="I66" s="15">
        <v>31</v>
      </c>
      <c r="J66" s="15">
        <v>6</v>
      </c>
      <c r="K66" s="15">
        <v>574</v>
      </c>
      <c r="L66" s="15">
        <v>176</v>
      </c>
      <c r="M66" s="15">
        <f t="shared" si="3"/>
        <v>4.296875E-2</v>
      </c>
      <c r="O66" s="78">
        <f t="shared" si="4"/>
        <v>574</v>
      </c>
      <c r="P66" s="78">
        <f t="shared" si="5"/>
        <v>4.296875E-2</v>
      </c>
      <c r="Q66" s="78">
        <f t="shared" si="6"/>
        <v>286</v>
      </c>
      <c r="R66" s="78" t="b">
        <f t="shared" si="7"/>
        <v>0</v>
      </c>
      <c r="S66" s="78" t="str">
        <f t="shared" si="8"/>
        <v>Dummy Node</v>
      </c>
      <c r="T66" s="78" t="str">
        <f t="shared" si="9"/>
        <v>N/A</v>
      </c>
      <c r="U66" s="78" t="str">
        <f t="shared" si="10"/>
        <v>N/A</v>
      </c>
      <c r="V66" s="78">
        <f t="shared" si="11"/>
        <v>142</v>
      </c>
      <c r="W66" s="78" t="b">
        <f t="shared" si="12"/>
        <v>0</v>
      </c>
      <c r="X66" s="78" t="str">
        <f t="shared" si="13"/>
        <v>Dummy Node</v>
      </c>
      <c r="Y66" s="78" t="str">
        <f t="shared" si="14"/>
        <v>N/A</v>
      </c>
      <c r="Z66" s="78" t="str">
        <f t="shared" si="15"/>
        <v>N/A</v>
      </c>
      <c r="AA66" s="78">
        <f t="shared" si="16"/>
        <v>70</v>
      </c>
      <c r="AB66" s="78" t="b">
        <f t="shared" si="17"/>
        <v>0</v>
      </c>
      <c r="AC66" s="78" t="str">
        <f t="shared" si="18"/>
        <v>Dummy Node</v>
      </c>
      <c r="AD66" s="78" t="str">
        <f t="shared" si="19"/>
        <v>N/A</v>
      </c>
      <c r="AE66" s="78" t="str">
        <f t="shared" si="20"/>
        <v>N/A</v>
      </c>
      <c r="AF66" s="78">
        <f t="shared" si="21"/>
        <v>34</v>
      </c>
      <c r="AG66" s="78" t="b">
        <f t="shared" si="22"/>
        <v>0</v>
      </c>
      <c r="AH66" s="78" t="str">
        <f t="shared" si="23"/>
        <v>Dummy Node</v>
      </c>
      <c r="AI66" s="78" t="str">
        <f t="shared" si="24"/>
        <v>N/A</v>
      </c>
      <c r="AJ66" s="78" t="str">
        <f t="shared" si="25"/>
        <v>N/A</v>
      </c>
      <c r="AK66" s="78">
        <f t="shared" si="26"/>
        <v>16</v>
      </c>
      <c r="AL66" s="78" t="b">
        <f t="shared" si="27"/>
        <v>0</v>
      </c>
      <c r="AM66" s="78" t="str">
        <f t="shared" si="28"/>
        <v>Dummy Node</v>
      </c>
      <c r="AN66" s="78" t="str">
        <f t="shared" si="29"/>
        <v>N/A</v>
      </c>
      <c r="AO66" s="78" t="str">
        <f t="shared" si="30"/>
        <v>N/A</v>
      </c>
      <c r="AP66" s="78">
        <f t="shared" si="31"/>
        <v>5</v>
      </c>
      <c r="AQ66" s="78" t="b">
        <f t="shared" si="32"/>
        <v>0</v>
      </c>
      <c r="AR66" s="78" t="str">
        <f t="shared" si="33"/>
        <v>Dummy Node</v>
      </c>
      <c r="AS66" s="78" t="str">
        <f t="shared" si="34"/>
        <v>N/A</v>
      </c>
      <c r="AT66" s="78" t="str">
        <f t="shared" si="35"/>
        <v>N/A</v>
      </c>
      <c r="AU66" s="78">
        <f t="shared" si="36"/>
        <v>3</v>
      </c>
      <c r="AV66" s="78" t="b">
        <f t="shared" si="37"/>
        <v>1</v>
      </c>
      <c r="AW66" s="78" t="str">
        <f t="shared" si="38"/>
        <v>Distance</v>
      </c>
      <c r="AX66" s="78" t="str">
        <f t="shared" si="39"/>
        <v>&lt;=</v>
      </c>
      <c r="AY66" s="78">
        <f t="shared" si="40"/>
        <v>132.513671875</v>
      </c>
      <c r="AZ66" s="78">
        <f t="shared" si="41"/>
        <v>1</v>
      </c>
      <c r="BA66" s="78" t="b">
        <f t="shared" si="42"/>
        <v>1</v>
      </c>
      <c r="BB66" s="78" t="str">
        <f t="shared" si="43"/>
        <v>Speed</v>
      </c>
      <c r="BC66" s="78" t="str">
        <f t="shared" si="44"/>
        <v>&lt;=</v>
      </c>
      <c r="BD66" s="78">
        <f t="shared" si="45"/>
        <v>13.021484375</v>
      </c>
      <c r="BE66" s="78">
        <f t="shared" si="46"/>
        <v>0</v>
      </c>
      <c r="BF66" s="78" t="b">
        <f t="shared" si="47"/>
        <v>1</v>
      </c>
      <c r="BG66" s="78" t="str">
        <f t="shared" si="48"/>
        <v>Distance</v>
      </c>
      <c r="BH66" s="78" t="str">
        <f t="shared" si="49"/>
        <v>&lt;=</v>
      </c>
      <c r="BI66" s="78">
        <f t="shared" si="50"/>
        <v>508.4912109375</v>
      </c>
    </row>
    <row r="67" spans="1:61">
      <c r="A67" s="15">
        <v>64</v>
      </c>
      <c r="B67" s="15">
        <v>-2</v>
      </c>
      <c r="C67" s="15">
        <v>-8192</v>
      </c>
      <c r="D67" s="15">
        <f t="shared" si="0"/>
        <v>-1</v>
      </c>
      <c r="E67" s="15">
        <f t="shared" si="1"/>
        <v>0</v>
      </c>
      <c r="F67" s="15">
        <f t="shared" si="2"/>
        <v>-1</v>
      </c>
      <c r="G67" s="15">
        <v>129</v>
      </c>
      <c r="H67" s="15">
        <v>130</v>
      </c>
      <c r="I67" s="15">
        <v>31</v>
      </c>
      <c r="J67" s="15">
        <v>6</v>
      </c>
      <c r="K67" s="15">
        <v>575</v>
      </c>
      <c r="L67" s="15">
        <v>176</v>
      </c>
      <c r="M67" s="15">
        <f t="shared" si="3"/>
        <v>4.296875E-2</v>
      </c>
      <c r="O67" s="79">
        <f t="shared" si="4"/>
        <v>575</v>
      </c>
      <c r="P67" s="79">
        <f t="shared" si="5"/>
        <v>0.325927734375</v>
      </c>
      <c r="Q67" s="79">
        <f t="shared" si="6"/>
        <v>287</v>
      </c>
      <c r="R67" s="79" t="b">
        <f t="shared" si="7"/>
        <v>1</v>
      </c>
      <c r="S67" s="79" t="str">
        <f t="shared" si="8"/>
        <v>Dummy Node</v>
      </c>
      <c r="T67" s="79" t="str">
        <f t="shared" si="9"/>
        <v>N/A</v>
      </c>
      <c r="U67" s="79" t="str">
        <f t="shared" si="10"/>
        <v>N/A</v>
      </c>
      <c r="V67" s="79">
        <f t="shared" si="11"/>
        <v>143</v>
      </c>
      <c r="W67" s="79" t="b">
        <f t="shared" si="12"/>
        <v>1</v>
      </c>
      <c r="X67" s="79" t="str">
        <f t="shared" si="13"/>
        <v>Dummy Node</v>
      </c>
      <c r="Y67" s="79" t="str">
        <f t="shared" si="14"/>
        <v>N/A</v>
      </c>
      <c r="Z67" s="79" t="str">
        <f t="shared" si="15"/>
        <v>N/A</v>
      </c>
      <c r="AA67" s="79">
        <f t="shared" si="16"/>
        <v>71</v>
      </c>
      <c r="AB67" s="79" t="b">
        <f t="shared" si="17"/>
        <v>1</v>
      </c>
      <c r="AC67" s="79" t="str">
        <f t="shared" si="18"/>
        <v>Dummy Node</v>
      </c>
      <c r="AD67" s="79" t="str">
        <f t="shared" si="19"/>
        <v>N/A</v>
      </c>
      <c r="AE67" s="79" t="str">
        <f t="shared" si="20"/>
        <v>N/A</v>
      </c>
      <c r="AF67" s="79">
        <f t="shared" si="21"/>
        <v>35</v>
      </c>
      <c r="AG67" s="79" t="b">
        <f t="shared" si="22"/>
        <v>1</v>
      </c>
      <c r="AH67" s="79" t="str">
        <f t="shared" si="23"/>
        <v>Dummy Node</v>
      </c>
      <c r="AI67" s="79" t="str">
        <f t="shared" si="24"/>
        <v>N/A</v>
      </c>
      <c r="AJ67" s="79" t="str">
        <f t="shared" si="25"/>
        <v>N/A</v>
      </c>
      <c r="AK67" s="79">
        <f t="shared" si="26"/>
        <v>17</v>
      </c>
      <c r="AL67" s="79" t="b">
        <f t="shared" si="27"/>
        <v>1</v>
      </c>
      <c r="AM67" s="79" t="str">
        <f t="shared" si="28"/>
        <v>Dummy Node</v>
      </c>
      <c r="AN67" s="79" t="str">
        <f t="shared" si="29"/>
        <v>N/A</v>
      </c>
      <c r="AO67" s="79" t="str">
        <f t="shared" si="30"/>
        <v>N/A</v>
      </c>
      <c r="AP67" s="79">
        <f t="shared" si="31"/>
        <v>6</v>
      </c>
      <c r="AQ67" s="79" t="b">
        <f t="shared" si="32"/>
        <v>1</v>
      </c>
      <c r="AR67" s="79" t="str">
        <f t="shared" si="33"/>
        <v>Dummy Node</v>
      </c>
      <c r="AS67" s="79" t="str">
        <f t="shared" si="34"/>
        <v>N/A</v>
      </c>
      <c r="AT67" s="79" t="str">
        <f t="shared" si="35"/>
        <v>N/A</v>
      </c>
      <c r="AU67" s="79">
        <f t="shared" si="36"/>
        <v>3</v>
      </c>
      <c r="AV67" s="79" t="b">
        <f t="shared" si="37"/>
        <v>0</v>
      </c>
      <c r="AW67" s="79" t="str">
        <f t="shared" si="38"/>
        <v>Distance</v>
      </c>
      <c r="AX67" s="79" t="str">
        <f t="shared" si="39"/>
        <v>&gt;</v>
      </c>
      <c r="AY67" s="79">
        <f t="shared" si="40"/>
        <v>132.513671875</v>
      </c>
      <c r="AZ67" s="79">
        <f t="shared" si="41"/>
        <v>1</v>
      </c>
      <c r="BA67" s="79" t="b">
        <f t="shared" si="42"/>
        <v>1</v>
      </c>
      <c r="BB67" s="79" t="str">
        <f t="shared" si="43"/>
        <v>Speed</v>
      </c>
      <c r="BC67" s="79" t="str">
        <f t="shared" si="44"/>
        <v>&lt;=</v>
      </c>
      <c r="BD67" s="79">
        <f t="shared" si="45"/>
        <v>13.021484375</v>
      </c>
      <c r="BE67" s="79">
        <f t="shared" si="46"/>
        <v>0</v>
      </c>
      <c r="BF67" s="79" t="b">
        <f t="shared" si="47"/>
        <v>1</v>
      </c>
      <c r="BG67" s="79" t="str">
        <f t="shared" si="48"/>
        <v>Distance</v>
      </c>
      <c r="BH67" s="79" t="str">
        <f t="shared" si="49"/>
        <v>&lt;=</v>
      </c>
      <c r="BI67" s="79">
        <f t="shared" si="50"/>
        <v>508.4912109375</v>
      </c>
    </row>
    <row r="68" spans="1:61">
      <c r="A68" s="15">
        <v>65</v>
      </c>
      <c r="B68" s="15">
        <v>-2</v>
      </c>
      <c r="C68" s="15">
        <v>-8192</v>
      </c>
      <c r="D68" s="15">
        <f t="shared" ref="D68:D131" si="55">IF(C68&lt;&gt;-8192,INT(C68/2^12),-1)</f>
        <v>-1</v>
      </c>
      <c r="E68" s="15">
        <f t="shared" ref="E68:E131" si="56">IF(C68 &lt;&gt; -8192, MOD(C68, 2^12), 0)</f>
        <v>0</v>
      </c>
      <c r="F68" s="15">
        <f t="shared" ref="F68:F131" si="57">D68+(E68/2^12)</f>
        <v>-1</v>
      </c>
      <c r="G68" s="15">
        <v>131</v>
      </c>
      <c r="H68" s="15">
        <v>132</v>
      </c>
      <c r="I68" s="15">
        <v>32</v>
      </c>
      <c r="J68" s="15">
        <v>6</v>
      </c>
      <c r="K68" s="15">
        <v>576</v>
      </c>
      <c r="L68" s="15">
        <v>176</v>
      </c>
      <c r="M68" s="15">
        <f t="shared" ref="M68:M131" si="58">IF(L68 &gt;= 2^12, "Error: Wrong Probability!", L68/2^12)</f>
        <v>4.296875E-2</v>
      </c>
      <c r="O68" s="79">
        <f t="shared" ref="O68:O131" si="59">K68</f>
        <v>576</v>
      </c>
      <c r="P68" s="79">
        <f t="shared" ref="P68:P131" si="60">VLOOKUP(O68,$A$3:$M$1025,13,FALSE)</f>
        <v>0.325927734375</v>
      </c>
      <c r="Q68" s="79">
        <f t="shared" ref="Q68:Q131" si="61">VLOOKUP(O68,$A$3:$I$1025,9,FALSE)</f>
        <v>287</v>
      </c>
      <c r="R68" s="79" t="b">
        <f t="shared" ref="R68:R131" si="62">IF(VLOOKUP(Q68,$A$3:$G$1025,7,FALSE) = O68, TRUE, IF(VLOOKUP(Q68, $A$3:$H$1025,8,FALSE) = O68, FALSE, "Error: Invalid Decision!"))</f>
        <v>0</v>
      </c>
      <c r="S68" s="79" t="str">
        <f t="shared" ref="S68:S131" si="63">IF(VLOOKUP(Q68,$A$3:$B$1025,2,FALSE) = 0, "Distance", IF(VLOOKUP(Q68,$A$3:$B$1025,2,FALSE) = 1, "Speed", IF(VLOOKUP(Q68,$A$3:$B$1025,2,FALSE) = 2, "GEBR", "Dummy Node")))</f>
        <v>Dummy Node</v>
      </c>
      <c r="T68" s="79" t="str">
        <f t="shared" ref="T68:T131" si="64">IF(S68="Dummy Node","N/A",IF(R68,"&lt;=","&gt;"))</f>
        <v>N/A</v>
      </c>
      <c r="U68" s="79" t="str">
        <f t="shared" ref="U68:U131" si="65">IF(S68="Dummy Node","N/A",VLOOKUP(Q68,$A$3:$F$1025,6,FALSE))</f>
        <v>N/A</v>
      </c>
      <c r="V68" s="79">
        <f t="shared" ref="V68:V131" si="66">VLOOKUP(Q68,$A$3:$I$1025,9,FALSE)</f>
        <v>143</v>
      </c>
      <c r="W68" s="79" t="b">
        <f t="shared" ref="W68:W131" si="67">IF(VLOOKUP(V68,$A$3:$G$1025,7,FALSE) = Q68, TRUE, IF(VLOOKUP(V68, $A$3:$H$1025,8,FALSE) = Q68, FALSE, "Error: Invalid Decision!"))</f>
        <v>1</v>
      </c>
      <c r="X68" s="79" t="str">
        <f t="shared" ref="X68:X131" si="68">IF(VLOOKUP(V68,$A$3:$B$1025,2,FALSE) = 0, "Distance", IF(VLOOKUP(V68,$A$3:$B$1025,2,FALSE) = 1, "Speed", IF(VLOOKUP(V68,$A$3:$B$1025,2,FALSE) = 2, "GEBR", "Dummy Node")))</f>
        <v>Dummy Node</v>
      </c>
      <c r="Y68" s="79" t="str">
        <f t="shared" ref="Y68:Y131" si="69">IF(X68="Dummy Node","N/A",IF(W68,"&lt;=","&gt;"))</f>
        <v>N/A</v>
      </c>
      <c r="Z68" s="79" t="str">
        <f t="shared" ref="Z68:Z131" si="70">IF(X68="Dummy Node","N/A",VLOOKUP(V68,$A$3:$F$1025,6,FALSE))</f>
        <v>N/A</v>
      </c>
      <c r="AA68" s="79">
        <f t="shared" ref="AA68:AA131" si="71">VLOOKUP(V68,$A$3:$I$1025,9,FALSE)</f>
        <v>71</v>
      </c>
      <c r="AB68" s="79" t="b">
        <f t="shared" ref="AB68:AB131" si="72">IF(VLOOKUP(AA68,$A$3:$G$1025,7,FALSE) = V68, TRUE, IF(VLOOKUP(AA68, $A$3:$H$1025,8,FALSE) = V68, FALSE, "Error: Invalid Decision!"))</f>
        <v>1</v>
      </c>
      <c r="AC68" s="79" t="str">
        <f t="shared" ref="AC68:AC131" si="73">IF(VLOOKUP(AA68,$A$3:$B$1025,2,FALSE) = 0, "Distance", IF(VLOOKUP(AA68,$A$3:$B$1025,2,FALSE) = 1, "Speed", IF(VLOOKUP(AA68,$A$3:$B$1025,2,FALSE) = 2, "GEBR", "Dummy Node")))</f>
        <v>Dummy Node</v>
      </c>
      <c r="AD68" s="79" t="str">
        <f t="shared" ref="AD68:AD131" si="74">IF(AC68="Dummy Node","N/A",IF(AB68,"&lt;=","&gt;"))</f>
        <v>N/A</v>
      </c>
      <c r="AE68" s="79" t="str">
        <f t="shared" ref="AE68:AE131" si="75">IF(AC68="Dummy Node","N/A",VLOOKUP(AA68,$A$3:$F$1025,6,FALSE))</f>
        <v>N/A</v>
      </c>
      <c r="AF68" s="79">
        <f t="shared" ref="AF68:AF131" si="76">VLOOKUP(AA68,$A$3:$I$1025,9,FALSE)</f>
        <v>35</v>
      </c>
      <c r="AG68" s="79" t="b">
        <f t="shared" ref="AG68:AG131" si="77">IF(VLOOKUP(AF68,$A$3:$G$1025,7,FALSE) = AA68, TRUE, IF(VLOOKUP(AF68, $A$3:$H$1025,8,FALSE) = AA68, FALSE, "Error: Invalid Decision!"))</f>
        <v>1</v>
      </c>
      <c r="AH68" s="79" t="str">
        <f t="shared" ref="AH68:AH131" si="78">IF(VLOOKUP(AF68,$A$3:$B$1025,2,FALSE) = 0, "Distance", IF(VLOOKUP(AF68,$A$3:$B$1025,2,FALSE) = 1, "Speed", IF(VLOOKUP(AF68,$A$3:$B$1025,2,FALSE) = 2, "GEBR", "Dummy Node")))</f>
        <v>Dummy Node</v>
      </c>
      <c r="AI68" s="79" t="str">
        <f t="shared" ref="AI68:AI131" si="79">IF(AH68="Dummy Node","N/A",IF(AG68,"&lt;=","&gt;"))</f>
        <v>N/A</v>
      </c>
      <c r="AJ68" s="79" t="str">
        <f t="shared" ref="AJ68:AJ131" si="80">IF(AH68="Dummy Node","N/A",VLOOKUP(AF68,$A$3:$F$1025,6,FALSE))</f>
        <v>N/A</v>
      </c>
      <c r="AK68" s="79">
        <f t="shared" ref="AK68:AK131" si="81">VLOOKUP(AF68,$A$3:$I$1025,9,FALSE)</f>
        <v>17</v>
      </c>
      <c r="AL68" s="79" t="b">
        <f t="shared" ref="AL68:AL131" si="82">IF(VLOOKUP(AK68,$A$3:$G$1025,7,FALSE) = AF68, TRUE, IF(VLOOKUP(AK68, $A$3:$H$1025,8,FALSE) = AF68, FALSE, "Error: Invalid Decision!"))</f>
        <v>1</v>
      </c>
      <c r="AM68" s="79" t="str">
        <f t="shared" ref="AM68:AM131" si="83">IF(VLOOKUP(AK68,$A$3:$B$1025,2,FALSE) = 0, "Distance", IF(VLOOKUP(AK68,$A$3:$B$1025,2,FALSE) = 1, "Speed", IF(VLOOKUP(AK68,$A$3:$B$1025,2,FALSE) = 2, "GEBR", "Dummy Node")))</f>
        <v>Dummy Node</v>
      </c>
      <c r="AN68" s="79" t="str">
        <f t="shared" ref="AN68:AN131" si="84">IF(AM68="Dummy Node","N/A",IF(AL68,"&lt;=","&gt;"))</f>
        <v>N/A</v>
      </c>
      <c r="AO68" s="79" t="str">
        <f t="shared" ref="AO68:AO131" si="85">IF(AM68="Dummy Node","N/A",VLOOKUP(AK68,$A$3:$F$1025,6,FALSE))</f>
        <v>N/A</v>
      </c>
      <c r="AP68" s="79">
        <f t="shared" ref="AP68:AP131" si="86">VLOOKUP(AK68,$A$3:$I$1025,9,FALSE)</f>
        <v>6</v>
      </c>
      <c r="AQ68" s="79" t="b">
        <f t="shared" ref="AQ68:AQ131" si="87">IF(VLOOKUP(AP68,$A$3:$G$1025,7,FALSE) = AK68, TRUE, IF(VLOOKUP(AP68, $A$3:$H$1025,8,FALSE) = AK68, FALSE, "Error: Invalid Decision!"))</f>
        <v>1</v>
      </c>
      <c r="AR68" s="79" t="str">
        <f t="shared" ref="AR68:AR131" si="88">IF(VLOOKUP(AP68,$A$3:$B$1025,2,FALSE) = 0, "Distance", IF(VLOOKUP(AP68,$A$3:$B$1025,2,FALSE) = 1, "Speed", IF(VLOOKUP(AP68,$A$3:$B$1025,2,FALSE) = 2, "GEBR", "Dummy Node")))</f>
        <v>Dummy Node</v>
      </c>
      <c r="AS68" s="79" t="str">
        <f t="shared" ref="AS68:AS131" si="89">IF(AR68="Dummy Node","N/A",IF(AQ68,"&lt;=","&gt;"))</f>
        <v>N/A</v>
      </c>
      <c r="AT68" s="79" t="str">
        <f t="shared" ref="AT68:AT131" si="90">IF(AR68="Dummy Node","N/A",VLOOKUP(AP68,$A$3:$F$1025,6,FALSE))</f>
        <v>N/A</v>
      </c>
      <c r="AU68" s="79">
        <f t="shared" ref="AU68:AU131" si="91">VLOOKUP(AP68,$A$3:$I$1025,9,FALSE)</f>
        <v>3</v>
      </c>
      <c r="AV68" s="79" t="b">
        <f t="shared" ref="AV68:AV131" si="92">IF(VLOOKUP(AU68,$A$3:$G$1025,7,FALSE) = AP68, TRUE, IF(VLOOKUP(AU68, $A$3:$H$1025,8,FALSE) = AP68, FALSE, "Error: Invalid Decision!"))</f>
        <v>0</v>
      </c>
      <c r="AW68" s="79" t="str">
        <f t="shared" ref="AW68:AW131" si="93">IF(VLOOKUP(AU68,$A$3:$B$1025,2,FALSE) = 0, "Distance", IF(VLOOKUP(AU68,$A$3:$B$1025,2,FALSE) = 1, "Speed", IF(VLOOKUP(AU68,$A$3:$B$1025,2,FALSE) = 2, "GEBR", "Dummy Node")))</f>
        <v>Distance</v>
      </c>
      <c r="AX68" s="79" t="str">
        <f t="shared" ref="AX68:AX131" si="94">IF(AW68="Dummy Node","N/A",IF(AV68,"&lt;=","&gt;"))</f>
        <v>&gt;</v>
      </c>
      <c r="AY68" s="79">
        <f t="shared" ref="AY68:AY131" si="95">IF(AW68="Dummy Node","N/A",VLOOKUP(AU68,$A$3:$F$1025,6,FALSE))</f>
        <v>132.513671875</v>
      </c>
      <c r="AZ68" s="79">
        <f t="shared" ref="AZ68:AZ131" si="96">VLOOKUP(AU68,$A$3:$I$1025,9,FALSE)</f>
        <v>1</v>
      </c>
      <c r="BA68" s="79" t="b">
        <f t="shared" ref="BA68:BA131" si="97">IF(VLOOKUP(AZ68,$A$3:$G$1025,7,FALSE) = AU68, TRUE, IF(VLOOKUP(AZ68, $A$3:$H$1025,8,FALSE) = AU68, FALSE, "Error: Invalid Decision!"))</f>
        <v>1</v>
      </c>
      <c r="BB68" s="79" t="str">
        <f t="shared" ref="BB68:BB131" si="98">IF(VLOOKUP(AZ68,$A$3:$B$1025,2,FALSE) = 0, "Distance", IF(VLOOKUP(AZ68,$A$3:$B$1025,2,FALSE) = 1, "Speed", IF(VLOOKUP(AZ68,$A$3:$B$1025,2,FALSE) = 2, "GEBR", "Dummy Node")))</f>
        <v>Speed</v>
      </c>
      <c r="BC68" s="79" t="str">
        <f t="shared" ref="BC68:BC131" si="99">IF(BB68="Dummy Node","N/A",IF(BA68,"&lt;=","&gt;"))</f>
        <v>&lt;=</v>
      </c>
      <c r="BD68" s="79">
        <f t="shared" ref="BD68:BD131" si="100">IF(BB68="Dummy Node","N/A",VLOOKUP(AZ68,$A$3:$F$1025,6,FALSE))</f>
        <v>13.021484375</v>
      </c>
      <c r="BE68" s="79">
        <f t="shared" ref="BE68:BE131" si="101">VLOOKUP(AZ68,$A$3:$I$1025,9,FALSE)</f>
        <v>0</v>
      </c>
      <c r="BF68" s="79" t="b">
        <f t="shared" ref="BF68:BF131" si="102">IF(VLOOKUP(BE68,$A$3:$G$1025,7,FALSE) = AZ68, TRUE, IF(VLOOKUP(BE68, $A$3:$H$1025,8,FALSE) = AZ68, FALSE, "Error: Invalid Decision!"))</f>
        <v>1</v>
      </c>
      <c r="BG68" s="79" t="str">
        <f t="shared" ref="BG68:BG131" si="103">IF(VLOOKUP(BE68,$A$3:$B$1025,2,FALSE) = 0, "Distance", IF(VLOOKUP(BE68,$A$3:$B$1025,2,FALSE) = 1, "Speed", IF(VLOOKUP(BE68,$A$3:$B$1025,2,FALSE) = 2, "GEBR", "Dummy Node")))</f>
        <v>Distance</v>
      </c>
      <c r="BH68" s="79" t="str">
        <f t="shared" ref="BH68:BH131" si="104">IF(BG68="Dummy Node","N/A",IF(BF68,"&lt;=","&gt;"))</f>
        <v>&lt;=</v>
      </c>
      <c r="BI68" s="79">
        <f t="shared" ref="BI68:BI131" si="105">IF(BG68="Dummy Node","N/A",VLOOKUP(BE68,$A$3:$F$1025,6,FALSE))</f>
        <v>508.4912109375</v>
      </c>
    </row>
    <row r="69" spans="1:61">
      <c r="A69" s="15">
        <v>66</v>
      </c>
      <c r="B69" s="15">
        <v>-2</v>
      </c>
      <c r="C69" s="15">
        <v>-8192</v>
      </c>
      <c r="D69" s="15">
        <f t="shared" si="55"/>
        <v>-1</v>
      </c>
      <c r="E69" s="15">
        <f t="shared" si="56"/>
        <v>0</v>
      </c>
      <c r="F69" s="15">
        <f t="shared" si="57"/>
        <v>-1</v>
      </c>
      <c r="G69" s="15">
        <v>133</v>
      </c>
      <c r="H69" s="15">
        <v>134</v>
      </c>
      <c r="I69" s="15">
        <v>32</v>
      </c>
      <c r="J69" s="15">
        <v>6</v>
      </c>
      <c r="K69" s="15">
        <v>577</v>
      </c>
      <c r="L69" s="15">
        <v>176</v>
      </c>
      <c r="M69" s="15">
        <f t="shared" si="58"/>
        <v>4.296875E-2</v>
      </c>
      <c r="O69" s="79">
        <f t="shared" si="59"/>
        <v>577</v>
      </c>
      <c r="P69" s="79">
        <f t="shared" si="60"/>
        <v>0.325927734375</v>
      </c>
      <c r="Q69" s="79">
        <f t="shared" si="61"/>
        <v>288</v>
      </c>
      <c r="R69" s="79" t="b">
        <f t="shared" si="62"/>
        <v>1</v>
      </c>
      <c r="S69" s="79" t="str">
        <f t="shared" si="63"/>
        <v>Dummy Node</v>
      </c>
      <c r="T69" s="79" t="str">
        <f t="shared" si="64"/>
        <v>N/A</v>
      </c>
      <c r="U69" s="79" t="str">
        <f t="shared" si="65"/>
        <v>N/A</v>
      </c>
      <c r="V69" s="79">
        <f t="shared" si="66"/>
        <v>143</v>
      </c>
      <c r="W69" s="79" t="b">
        <f t="shared" si="67"/>
        <v>0</v>
      </c>
      <c r="X69" s="79" t="str">
        <f t="shared" si="68"/>
        <v>Dummy Node</v>
      </c>
      <c r="Y69" s="79" t="str">
        <f t="shared" si="69"/>
        <v>N/A</v>
      </c>
      <c r="Z69" s="79" t="str">
        <f t="shared" si="70"/>
        <v>N/A</v>
      </c>
      <c r="AA69" s="79">
        <f t="shared" si="71"/>
        <v>71</v>
      </c>
      <c r="AB69" s="79" t="b">
        <f t="shared" si="72"/>
        <v>1</v>
      </c>
      <c r="AC69" s="79" t="str">
        <f t="shared" si="73"/>
        <v>Dummy Node</v>
      </c>
      <c r="AD69" s="79" t="str">
        <f t="shared" si="74"/>
        <v>N/A</v>
      </c>
      <c r="AE69" s="79" t="str">
        <f t="shared" si="75"/>
        <v>N/A</v>
      </c>
      <c r="AF69" s="79">
        <f t="shared" si="76"/>
        <v>35</v>
      </c>
      <c r="AG69" s="79" t="b">
        <f t="shared" si="77"/>
        <v>1</v>
      </c>
      <c r="AH69" s="79" t="str">
        <f t="shared" si="78"/>
        <v>Dummy Node</v>
      </c>
      <c r="AI69" s="79" t="str">
        <f t="shared" si="79"/>
        <v>N/A</v>
      </c>
      <c r="AJ69" s="79" t="str">
        <f t="shared" si="80"/>
        <v>N/A</v>
      </c>
      <c r="AK69" s="79">
        <f t="shared" si="81"/>
        <v>17</v>
      </c>
      <c r="AL69" s="79" t="b">
        <f t="shared" si="82"/>
        <v>1</v>
      </c>
      <c r="AM69" s="79" t="str">
        <f t="shared" si="83"/>
        <v>Dummy Node</v>
      </c>
      <c r="AN69" s="79" t="str">
        <f t="shared" si="84"/>
        <v>N/A</v>
      </c>
      <c r="AO69" s="79" t="str">
        <f t="shared" si="85"/>
        <v>N/A</v>
      </c>
      <c r="AP69" s="79">
        <f t="shared" si="86"/>
        <v>6</v>
      </c>
      <c r="AQ69" s="79" t="b">
        <f t="shared" si="87"/>
        <v>1</v>
      </c>
      <c r="AR69" s="79" t="str">
        <f t="shared" si="88"/>
        <v>Dummy Node</v>
      </c>
      <c r="AS69" s="79" t="str">
        <f t="shared" si="89"/>
        <v>N/A</v>
      </c>
      <c r="AT69" s="79" t="str">
        <f t="shared" si="90"/>
        <v>N/A</v>
      </c>
      <c r="AU69" s="79">
        <f t="shared" si="91"/>
        <v>3</v>
      </c>
      <c r="AV69" s="79" t="b">
        <f t="shared" si="92"/>
        <v>0</v>
      </c>
      <c r="AW69" s="79" t="str">
        <f t="shared" si="93"/>
        <v>Distance</v>
      </c>
      <c r="AX69" s="79" t="str">
        <f t="shared" si="94"/>
        <v>&gt;</v>
      </c>
      <c r="AY69" s="79">
        <f t="shared" si="95"/>
        <v>132.513671875</v>
      </c>
      <c r="AZ69" s="79">
        <f t="shared" si="96"/>
        <v>1</v>
      </c>
      <c r="BA69" s="79" t="b">
        <f t="shared" si="97"/>
        <v>1</v>
      </c>
      <c r="BB69" s="79" t="str">
        <f t="shared" si="98"/>
        <v>Speed</v>
      </c>
      <c r="BC69" s="79" t="str">
        <f t="shared" si="99"/>
        <v>&lt;=</v>
      </c>
      <c r="BD69" s="79">
        <f t="shared" si="100"/>
        <v>13.021484375</v>
      </c>
      <c r="BE69" s="79">
        <f t="shared" si="101"/>
        <v>0</v>
      </c>
      <c r="BF69" s="79" t="b">
        <f t="shared" si="102"/>
        <v>1</v>
      </c>
      <c r="BG69" s="79" t="str">
        <f t="shared" si="103"/>
        <v>Distance</v>
      </c>
      <c r="BH69" s="79" t="str">
        <f t="shared" si="104"/>
        <v>&lt;=</v>
      </c>
      <c r="BI69" s="79">
        <f t="shared" si="105"/>
        <v>508.4912109375</v>
      </c>
    </row>
    <row r="70" spans="1:61">
      <c r="A70" s="15">
        <v>67</v>
      </c>
      <c r="B70" s="15">
        <v>-2</v>
      </c>
      <c r="C70" s="15">
        <v>-8192</v>
      </c>
      <c r="D70" s="15">
        <f t="shared" si="55"/>
        <v>-1</v>
      </c>
      <c r="E70" s="15">
        <f t="shared" si="56"/>
        <v>0</v>
      </c>
      <c r="F70" s="15">
        <f t="shared" si="57"/>
        <v>-1</v>
      </c>
      <c r="G70" s="15">
        <v>135</v>
      </c>
      <c r="H70" s="15">
        <v>136</v>
      </c>
      <c r="I70" s="15">
        <v>33</v>
      </c>
      <c r="J70" s="15">
        <v>6</v>
      </c>
      <c r="K70" s="15">
        <v>578</v>
      </c>
      <c r="L70" s="15">
        <v>176</v>
      </c>
      <c r="M70" s="15">
        <f t="shared" si="58"/>
        <v>4.296875E-2</v>
      </c>
      <c r="O70" s="79">
        <f t="shared" si="59"/>
        <v>578</v>
      </c>
      <c r="P70" s="79">
        <f t="shared" si="60"/>
        <v>0.325927734375</v>
      </c>
      <c r="Q70" s="79">
        <f t="shared" si="61"/>
        <v>288</v>
      </c>
      <c r="R70" s="79" t="b">
        <f t="shared" si="62"/>
        <v>0</v>
      </c>
      <c r="S70" s="79" t="str">
        <f t="shared" si="63"/>
        <v>Dummy Node</v>
      </c>
      <c r="T70" s="79" t="str">
        <f t="shared" si="64"/>
        <v>N/A</v>
      </c>
      <c r="U70" s="79" t="str">
        <f t="shared" si="65"/>
        <v>N/A</v>
      </c>
      <c r="V70" s="79">
        <f t="shared" si="66"/>
        <v>143</v>
      </c>
      <c r="W70" s="79" t="b">
        <f t="shared" si="67"/>
        <v>0</v>
      </c>
      <c r="X70" s="79" t="str">
        <f t="shared" si="68"/>
        <v>Dummy Node</v>
      </c>
      <c r="Y70" s="79" t="str">
        <f t="shared" si="69"/>
        <v>N/A</v>
      </c>
      <c r="Z70" s="79" t="str">
        <f t="shared" si="70"/>
        <v>N/A</v>
      </c>
      <c r="AA70" s="79">
        <f t="shared" si="71"/>
        <v>71</v>
      </c>
      <c r="AB70" s="79" t="b">
        <f t="shared" si="72"/>
        <v>1</v>
      </c>
      <c r="AC70" s="79" t="str">
        <f t="shared" si="73"/>
        <v>Dummy Node</v>
      </c>
      <c r="AD70" s="79" t="str">
        <f t="shared" si="74"/>
        <v>N/A</v>
      </c>
      <c r="AE70" s="79" t="str">
        <f t="shared" si="75"/>
        <v>N/A</v>
      </c>
      <c r="AF70" s="79">
        <f t="shared" si="76"/>
        <v>35</v>
      </c>
      <c r="AG70" s="79" t="b">
        <f t="shared" si="77"/>
        <v>1</v>
      </c>
      <c r="AH70" s="79" t="str">
        <f t="shared" si="78"/>
        <v>Dummy Node</v>
      </c>
      <c r="AI70" s="79" t="str">
        <f t="shared" si="79"/>
        <v>N/A</v>
      </c>
      <c r="AJ70" s="79" t="str">
        <f t="shared" si="80"/>
        <v>N/A</v>
      </c>
      <c r="AK70" s="79">
        <f t="shared" si="81"/>
        <v>17</v>
      </c>
      <c r="AL70" s="79" t="b">
        <f t="shared" si="82"/>
        <v>1</v>
      </c>
      <c r="AM70" s="79" t="str">
        <f t="shared" si="83"/>
        <v>Dummy Node</v>
      </c>
      <c r="AN70" s="79" t="str">
        <f t="shared" si="84"/>
        <v>N/A</v>
      </c>
      <c r="AO70" s="79" t="str">
        <f t="shared" si="85"/>
        <v>N/A</v>
      </c>
      <c r="AP70" s="79">
        <f t="shared" si="86"/>
        <v>6</v>
      </c>
      <c r="AQ70" s="79" t="b">
        <f t="shared" si="87"/>
        <v>1</v>
      </c>
      <c r="AR70" s="79" t="str">
        <f t="shared" si="88"/>
        <v>Dummy Node</v>
      </c>
      <c r="AS70" s="79" t="str">
        <f t="shared" si="89"/>
        <v>N/A</v>
      </c>
      <c r="AT70" s="79" t="str">
        <f t="shared" si="90"/>
        <v>N/A</v>
      </c>
      <c r="AU70" s="79">
        <f t="shared" si="91"/>
        <v>3</v>
      </c>
      <c r="AV70" s="79" t="b">
        <f t="shared" si="92"/>
        <v>0</v>
      </c>
      <c r="AW70" s="79" t="str">
        <f t="shared" si="93"/>
        <v>Distance</v>
      </c>
      <c r="AX70" s="79" t="str">
        <f t="shared" si="94"/>
        <v>&gt;</v>
      </c>
      <c r="AY70" s="79">
        <f t="shared" si="95"/>
        <v>132.513671875</v>
      </c>
      <c r="AZ70" s="79">
        <f t="shared" si="96"/>
        <v>1</v>
      </c>
      <c r="BA70" s="79" t="b">
        <f t="shared" si="97"/>
        <v>1</v>
      </c>
      <c r="BB70" s="79" t="str">
        <f t="shared" si="98"/>
        <v>Speed</v>
      </c>
      <c r="BC70" s="79" t="str">
        <f t="shared" si="99"/>
        <v>&lt;=</v>
      </c>
      <c r="BD70" s="79">
        <f t="shared" si="100"/>
        <v>13.021484375</v>
      </c>
      <c r="BE70" s="79">
        <f t="shared" si="101"/>
        <v>0</v>
      </c>
      <c r="BF70" s="79" t="b">
        <f t="shared" si="102"/>
        <v>1</v>
      </c>
      <c r="BG70" s="79" t="str">
        <f t="shared" si="103"/>
        <v>Distance</v>
      </c>
      <c r="BH70" s="79" t="str">
        <f t="shared" si="104"/>
        <v>&lt;=</v>
      </c>
      <c r="BI70" s="79">
        <f t="shared" si="105"/>
        <v>508.4912109375</v>
      </c>
    </row>
    <row r="71" spans="1:61">
      <c r="A71" s="15">
        <v>68</v>
      </c>
      <c r="B71" s="15">
        <v>-2</v>
      </c>
      <c r="C71" s="15">
        <v>-8192</v>
      </c>
      <c r="D71" s="15">
        <f t="shared" si="55"/>
        <v>-1</v>
      </c>
      <c r="E71" s="15">
        <f t="shared" si="56"/>
        <v>0</v>
      </c>
      <c r="F71" s="15">
        <f t="shared" si="57"/>
        <v>-1</v>
      </c>
      <c r="G71" s="15">
        <v>137</v>
      </c>
      <c r="H71" s="15">
        <v>138</v>
      </c>
      <c r="I71" s="15">
        <v>33</v>
      </c>
      <c r="J71" s="15">
        <v>6</v>
      </c>
      <c r="K71" s="15">
        <v>579</v>
      </c>
      <c r="L71" s="15">
        <v>176</v>
      </c>
      <c r="M71" s="15">
        <f t="shared" si="58"/>
        <v>4.296875E-2</v>
      </c>
      <c r="O71" s="79">
        <f t="shared" si="59"/>
        <v>579</v>
      </c>
      <c r="P71" s="79">
        <f t="shared" si="60"/>
        <v>0.325927734375</v>
      </c>
      <c r="Q71" s="79">
        <f t="shared" si="61"/>
        <v>289</v>
      </c>
      <c r="R71" s="79" t="b">
        <f t="shared" si="62"/>
        <v>1</v>
      </c>
      <c r="S71" s="79" t="str">
        <f t="shared" si="63"/>
        <v>Dummy Node</v>
      </c>
      <c r="T71" s="79" t="str">
        <f t="shared" si="64"/>
        <v>N/A</v>
      </c>
      <c r="U71" s="79" t="str">
        <f t="shared" si="65"/>
        <v>N/A</v>
      </c>
      <c r="V71" s="79">
        <f t="shared" si="66"/>
        <v>144</v>
      </c>
      <c r="W71" s="79" t="b">
        <f t="shared" si="67"/>
        <v>1</v>
      </c>
      <c r="X71" s="79" t="str">
        <f t="shared" si="68"/>
        <v>Dummy Node</v>
      </c>
      <c r="Y71" s="79" t="str">
        <f t="shared" si="69"/>
        <v>N/A</v>
      </c>
      <c r="Z71" s="79" t="str">
        <f t="shared" si="70"/>
        <v>N/A</v>
      </c>
      <c r="AA71" s="79">
        <f t="shared" si="71"/>
        <v>71</v>
      </c>
      <c r="AB71" s="79" t="b">
        <f t="shared" si="72"/>
        <v>0</v>
      </c>
      <c r="AC71" s="79" t="str">
        <f t="shared" si="73"/>
        <v>Dummy Node</v>
      </c>
      <c r="AD71" s="79" t="str">
        <f t="shared" si="74"/>
        <v>N/A</v>
      </c>
      <c r="AE71" s="79" t="str">
        <f t="shared" si="75"/>
        <v>N/A</v>
      </c>
      <c r="AF71" s="79">
        <f t="shared" si="76"/>
        <v>35</v>
      </c>
      <c r="AG71" s="79" t="b">
        <f t="shared" si="77"/>
        <v>1</v>
      </c>
      <c r="AH71" s="79" t="str">
        <f t="shared" si="78"/>
        <v>Dummy Node</v>
      </c>
      <c r="AI71" s="79" t="str">
        <f t="shared" si="79"/>
        <v>N/A</v>
      </c>
      <c r="AJ71" s="79" t="str">
        <f t="shared" si="80"/>
        <v>N/A</v>
      </c>
      <c r="AK71" s="79">
        <f t="shared" si="81"/>
        <v>17</v>
      </c>
      <c r="AL71" s="79" t="b">
        <f t="shared" si="82"/>
        <v>1</v>
      </c>
      <c r="AM71" s="79" t="str">
        <f t="shared" si="83"/>
        <v>Dummy Node</v>
      </c>
      <c r="AN71" s="79" t="str">
        <f t="shared" si="84"/>
        <v>N/A</v>
      </c>
      <c r="AO71" s="79" t="str">
        <f t="shared" si="85"/>
        <v>N/A</v>
      </c>
      <c r="AP71" s="79">
        <f t="shared" si="86"/>
        <v>6</v>
      </c>
      <c r="AQ71" s="79" t="b">
        <f t="shared" si="87"/>
        <v>1</v>
      </c>
      <c r="AR71" s="79" t="str">
        <f t="shared" si="88"/>
        <v>Dummy Node</v>
      </c>
      <c r="AS71" s="79" t="str">
        <f t="shared" si="89"/>
        <v>N/A</v>
      </c>
      <c r="AT71" s="79" t="str">
        <f t="shared" si="90"/>
        <v>N/A</v>
      </c>
      <c r="AU71" s="79">
        <f t="shared" si="91"/>
        <v>3</v>
      </c>
      <c r="AV71" s="79" t="b">
        <f t="shared" si="92"/>
        <v>0</v>
      </c>
      <c r="AW71" s="79" t="str">
        <f t="shared" si="93"/>
        <v>Distance</v>
      </c>
      <c r="AX71" s="79" t="str">
        <f t="shared" si="94"/>
        <v>&gt;</v>
      </c>
      <c r="AY71" s="79">
        <f t="shared" si="95"/>
        <v>132.513671875</v>
      </c>
      <c r="AZ71" s="79">
        <f t="shared" si="96"/>
        <v>1</v>
      </c>
      <c r="BA71" s="79" t="b">
        <f t="shared" si="97"/>
        <v>1</v>
      </c>
      <c r="BB71" s="79" t="str">
        <f t="shared" si="98"/>
        <v>Speed</v>
      </c>
      <c r="BC71" s="79" t="str">
        <f t="shared" si="99"/>
        <v>&lt;=</v>
      </c>
      <c r="BD71" s="79">
        <f t="shared" si="100"/>
        <v>13.021484375</v>
      </c>
      <c r="BE71" s="79">
        <f t="shared" si="101"/>
        <v>0</v>
      </c>
      <c r="BF71" s="79" t="b">
        <f t="shared" si="102"/>
        <v>1</v>
      </c>
      <c r="BG71" s="79" t="str">
        <f t="shared" si="103"/>
        <v>Distance</v>
      </c>
      <c r="BH71" s="79" t="str">
        <f t="shared" si="104"/>
        <v>&lt;=</v>
      </c>
      <c r="BI71" s="79">
        <f t="shared" si="105"/>
        <v>508.4912109375</v>
      </c>
    </row>
    <row r="72" spans="1:61">
      <c r="A72" s="15">
        <v>69</v>
      </c>
      <c r="B72" s="15">
        <v>-2</v>
      </c>
      <c r="C72" s="15">
        <v>-8192</v>
      </c>
      <c r="D72" s="15">
        <f t="shared" si="55"/>
        <v>-1</v>
      </c>
      <c r="E72" s="15">
        <f t="shared" si="56"/>
        <v>0</v>
      </c>
      <c r="F72" s="15">
        <f t="shared" si="57"/>
        <v>-1</v>
      </c>
      <c r="G72" s="15">
        <v>139</v>
      </c>
      <c r="H72" s="15">
        <v>140</v>
      </c>
      <c r="I72" s="15">
        <v>34</v>
      </c>
      <c r="J72" s="15">
        <v>6</v>
      </c>
      <c r="K72" s="15">
        <v>580</v>
      </c>
      <c r="L72" s="15">
        <v>176</v>
      </c>
      <c r="M72" s="15">
        <f t="shared" si="58"/>
        <v>4.296875E-2</v>
      </c>
      <c r="O72" s="79">
        <f t="shared" si="59"/>
        <v>580</v>
      </c>
      <c r="P72" s="79">
        <f t="shared" si="60"/>
        <v>0.325927734375</v>
      </c>
      <c r="Q72" s="79">
        <f t="shared" si="61"/>
        <v>289</v>
      </c>
      <c r="R72" s="79" t="b">
        <f t="shared" si="62"/>
        <v>0</v>
      </c>
      <c r="S72" s="79" t="str">
        <f t="shared" si="63"/>
        <v>Dummy Node</v>
      </c>
      <c r="T72" s="79" t="str">
        <f t="shared" si="64"/>
        <v>N/A</v>
      </c>
      <c r="U72" s="79" t="str">
        <f t="shared" si="65"/>
        <v>N/A</v>
      </c>
      <c r="V72" s="79">
        <f t="shared" si="66"/>
        <v>144</v>
      </c>
      <c r="W72" s="79" t="b">
        <f t="shared" si="67"/>
        <v>1</v>
      </c>
      <c r="X72" s="79" t="str">
        <f t="shared" si="68"/>
        <v>Dummy Node</v>
      </c>
      <c r="Y72" s="79" t="str">
        <f t="shared" si="69"/>
        <v>N/A</v>
      </c>
      <c r="Z72" s="79" t="str">
        <f t="shared" si="70"/>
        <v>N/A</v>
      </c>
      <c r="AA72" s="79">
        <f t="shared" si="71"/>
        <v>71</v>
      </c>
      <c r="AB72" s="79" t="b">
        <f t="shared" si="72"/>
        <v>0</v>
      </c>
      <c r="AC72" s="79" t="str">
        <f t="shared" si="73"/>
        <v>Dummy Node</v>
      </c>
      <c r="AD72" s="79" t="str">
        <f t="shared" si="74"/>
        <v>N/A</v>
      </c>
      <c r="AE72" s="79" t="str">
        <f t="shared" si="75"/>
        <v>N/A</v>
      </c>
      <c r="AF72" s="79">
        <f t="shared" si="76"/>
        <v>35</v>
      </c>
      <c r="AG72" s="79" t="b">
        <f t="shared" si="77"/>
        <v>1</v>
      </c>
      <c r="AH72" s="79" t="str">
        <f t="shared" si="78"/>
        <v>Dummy Node</v>
      </c>
      <c r="AI72" s="79" t="str">
        <f t="shared" si="79"/>
        <v>N/A</v>
      </c>
      <c r="AJ72" s="79" t="str">
        <f t="shared" si="80"/>
        <v>N/A</v>
      </c>
      <c r="AK72" s="79">
        <f t="shared" si="81"/>
        <v>17</v>
      </c>
      <c r="AL72" s="79" t="b">
        <f t="shared" si="82"/>
        <v>1</v>
      </c>
      <c r="AM72" s="79" t="str">
        <f t="shared" si="83"/>
        <v>Dummy Node</v>
      </c>
      <c r="AN72" s="79" t="str">
        <f t="shared" si="84"/>
        <v>N/A</v>
      </c>
      <c r="AO72" s="79" t="str">
        <f t="shared" si="85"/>
        <v>N/A</v>
      </c>
      <c r="AP72" s="79">
        <f t="shared" si="86"/>
        <v>6</v>
      </c>
      <c r="AQ72" s="79" t="b">
        <f t="shared" si="87"/>
        <v>1</v>
      </c>
      <c r="AR72" s="79" t="str">
        <f t="shared" si="88"/>
        <v>Dummy Node</v>
      </c>
      <c r="AS72" s="79" t="str">
        <f t="shared" si="89"/>
        <v>N/A</v>
      </c>
      <c r="AT72" s="79" t="str">
        <f t="shared" si="90"/>
        <v>N/A</v>
      </c>
      <c r="AU72" s="79">
        <f t="shared" si="91"/>
        <v>3</v>
      </c>
      <c r="AV72" s="79" t="b">
        <f t="shared" si="92"/>
        <v>0</v>
      </c>
      <c r="AW72" s="79" t="str">
        <f t="shared" si="93"/>
        <v>Distance</v>
      </c>
      <c r="AX72" s="79" t="str">
        <f t="shared" si="94"/>
        <v>&gt;</v>
      </c>
      <c r="AY72" s="79">
        <f t="shared" si="95"/>
        <v>132.513671875</v>
      </c>
      <c r="AZ72" s="79">
        <f t="shared" si="96"/>
        <v>1</v>
      </c>
      <c r="BA72" s="79" t="b">
        <f t="shared" si="97"/>
        <v>1</v>
      </c>
      <c r="BB72" s="79" t="str">
        <f t="shared" si="98"/>
        <v>Speed</v>
      </c>
      <c r="BC72" s="79" t="str">
        <f t="shared" si="99"/>
        <v>&lt;=</v>
      </c>
      <c r="BD72" s="79">
        <f t="shared" si="100"/>
        <v>13.021484375</v>
      </c>
      <c r="BE72" s="79">
        <f t="shared" si="101"/>
        <v>0</v>
      </c>
      <c r="BF72" s="79" t="b">
        <f t="shared" si="102"/>
        <v>1</v>
      </c>
      <c r="BG72" s="79" t="str">
        <f t="shared" si="103"/>
        <v>Distance</v>
      </c>
      <c r="BH72" s="79" t="str">
        <f t="shared" si="104"/>
        <v>&lt;=</v>
      </c>
      <c r="BI72" s="79">
        <f t="shared" si="105"/>
        <v>508.4912109375</v>
      </c>
    </row>
    <row r="73" spans="1:61">
      <c r="A73" s="15">
        <v>70</v>
      </c>
      <c r="B73" s="15">
        <v>-2</v>
      </c>
      <c r="C73" s="15">
        <v>-8192</v>
      </c>
      <c r="D73" s="15">
        <f t="shared" si="55"/>
        <v>-1</v>
      </c>
      <c r="E73" s="15">
        <f t="shared" si="56"/>
        <v>0</v>
      </c>
      <c r="F73" s="15">
        <f t="shared" si="57"/>
        <v>-1</v>
      </c>
      <c r="G73" s="15">
        <v>141</v>
      </c>
      <c r="H73" s="15">
        <v>142</v>
      </c>
      <c r="I73" s="15">
        <v>34</v>
      </c>
      <c r="J73" s="15">
        <v>6</v>
      </c>
      <c r="K73" s="15">
        <v>581</v>
      </c>
      <c r="L73" s="15">
        <v>176</v>
      </c>
      <c r="M73" s="15">
        <f t="shared" si="58"/>
        <v>4.296875E-2</v>
      </c>
      <c r="O73" s="79">
        <f t="shared" si="59"/>
        <v>581</v>
      </c>
      <c r="P73" s="79">
        <f t="shared" si="60"/>
        <v>0.325927734375</v>
      </c>
      <c r="Q73" s="79">
        <f t="shared" si="61"/>
        <v>290</v>
      </c>
      <c r="R73" s="79" t="b">
        <f t="shared" si="62"/>
        <v>1</v>
      </c>
      <c r="S73" s="79" t="str">
        <f t="shared" si="63"/>
        <v>Dummy Node</v>
      </c>
      <c r="T73" s="79" t="str">
        <f t="shared" si="64"/>
        <v>N/A</v>
      </c>
      <c r="U73" s="79" t="str">
        <f t="shared" si="65"/>
        <v>N/A</v>
      </c>
      <c r="V73" s="79">
        <f t="shared" si="66"/>
        <v>144</v>
      </c>
      <c r="W73" s="79" t="b">
        <f t="shared" si="67"/>
        <v>0</v>
      </c>
      <c r="X73" s="79" t="str">
        <f t="shared" si="68"/>
        <v>Dummy Node</v>
      </c>
      <c r="Y73" s="79" t="str">
        <f t="shared" si="69"/>
        <v>N/A</v>
      </c>
      <c r="Z73" s="79" t="str">
        <f t="shared" si="70"/>
        <v>N/A</v>
      </c>
      <c r="AA73" s="79">
        <f t="shared" si="71"/>
        <v>71</v>
      </c>
      <c r="AB73" s="79" t="b">
        <f t="shared" si="72"/>
        <v>0</v>
      </c>
      <c r="AC73" s="79" t="str">
        <f t="shared" si="73"/>
        <v>Dummy Node</v>
      </c>
      <c r="AD73" s="79" t="str">
        <f t="shared" si="74"/>
        <v>N/A</v>
      </c>
      <c r="AE73" s="79" t="str">
        <f t="shared" si="75"/>
        <v>N/A</v>
      </c>
      <c r="AF73" s="79">
        <f t="shared" si="76"/>
        <v>35</v>
      </c>
      <c r="AG73" s="79" t="b">
        <f t="shared" si="77"/>
        <v>1</v>
      </c>
      <c r="AH73" s="79" t="str">
        <f t="shared" si="78"/>
        <v>Dummy Node</v>
      </c>
      <c r="AI73" s="79" t="str">
        <f t="shared" si="79"/>
        <v>N/A</v>
      </c>
      <c r="AJ73" s="79" t="str">
        <f t="shared" si="80"/>
        <v>N/A</v>
      </c>
      <c r="AK73" s="79">
        <f t="shared" si="81"/>
        <v>17</v>
      </c>
      <c r="AL73" s="79" t="b">
        <f t="shared" si="82"/>
        <v>1</v>
      </c>
      <c r="AM73" s="79" t="str">
        <f t="shared" si="83"/>
        <v>Dummy Node</v>
      </c>
      <c r="AN73" s="79" t="str">
        <f t="shared" si="84"/>
        <v>N/A</v>
      </c>
      <c r="AO73" s="79" t="str">
        <f t="shared" si="85"/>
        <v>N/A</v>
      </c>
      <c r="AP73" s="79">
        <f t="shared" si="86"/>
        <v>6</v>
      </c>
      <c r="AQ73" s="79" t="b">
        <f t="shared" si="87"/>
        <v>1</v>
      </c>
      <c r="AR73" s="79" t="str">
        <f t="shared" si="88"/>
        <v>Dummy Node</v>
      </c>
      <c r="AS73" s="79" t="str">
        <f t="shared" si="89"/>
        <v>N/A</v>
      </c>
      <c r="AT73" s="79" t="str">
        <f t="shared" si="90"/>
        <v>N/A</v>
      </c>
      <c r="AU73" s="79">
        <f t="shared" si="91"/>
        <v>3</v>
      </c>
      <c r="AV73" s="79" t="b">
        <f t="shared" si="92"/>
        <v>0</v>
      </c>
      <c r="AW73" s="79" t="str">
        <f t="shared" si="93"/>
        <v>Distance</v>
      </c>
      <c r="AX73" s="79" t="str">
        <f t="shared" si="94"/>
        <v>&gt;</v>
      </c>
      <c r="AY73" s="79">
        <f t="shared" si="95"/>
        <v>132.513671875</v>
      </c>
      <c r="AZ73" s="79">
        <f t="shared" si="96"/>
        <v>1</v>
      </c>
      <c r="BA73" s="79" t="b">
        <f t="shared" si="97"/>
        <v>1</v>
      </c>
      <c r="BB73" s="79" t="str">
        <f t="shared" si="98"/>
        <v>Speed</v>
      </c>
      <c r="BC73" s="79" t="str">
        <f t="shared" si="99"/>
        <v>&lt;=</v>
      </c>
      <c r="BD73" s="79">
        <f t="shared" si="100"/>
        <v>13.021484375</v>
      </c>
      <c r="BE73" s="79">
        <f t="shared" si="101"/>
        <v>0</v>
      </c>
      <c r="BF73" s="79" t="b">
        <f t="shared" si="102"/>
        <v>1</v>
      </c>
      <c r="BG73" s="79" t="str">
        <f t="shared" si="103"/>
        <v>Distance</v>
      </c>
      <c r="BH73" s="79" t="str">
        <f t="shared" si="104"/>
        <v>&lt;=</v>
      </c>
      <c r="BI73" s="79">
        <f t="shared" si="105"/>
        <v>508.4912109375</v>
      </c>
    </row>
    <row r="74" spans="1:61">
      <c r="A74" s="15">
        <v>71</v>
      </c>
      <c r="B74" s="15">
        <v>-2</v>
      </c>
      <c r="C74" s="15">
        <v>-8192</v>
      </c>
      <c r="D74" s="15">
        <f t="shared" si="55"/>
        <v>-1</v>
      </c>
      <c r="E74" s="15">
        <f t="shared" si="56"/>
        <v>0</v>
      </c>
      <c r="F74" s="15">
        <f t="shared" si="57"/>
        <v>-1</v>
      </c>
      <c r="G74" s="15">
        <v>143</v>
      </c>
      <c r="H74" s="15">
        <v>144</v>
      </c>
      <c r="I74" s="15">
        <v>35</v>
      </c>
      <c r="J74" s="15">
        <v>6</v>
      </c>
      <c r="K74" s="15">
        <v>582</v>
      </c>
      <c r="L74" s="15">
        <v>1335</v>
      </c>
      <c r="M74" s="15">
        <f t="shared" si="58"/>
        <v>0.325927734375</v>
      </c>
      <c r="O74" s="79">
        <f t="shared" si="59"/>
        <v>582</v>
      </c>
      <c r="P74" s="79">
        <f t="shared" si="60"/>
        <v>0.325927734375</v>
      </c>
      <c r="Q74" s="79">
        <f t="shared" si="61"/>
        <v>290</v>
      </c>
      <c r="R74" s="79" t="b">
        <f t="shared" si="62"/>
        <v>0</v>
      </c>
      <c r="S74" s="79" t="str">
        <f t="shared" si="63"/>
        <v>Dummy Node</v>
      </c>
      <c r="T74" s="79" t="str">
        <f t="shared" si="64"/>
        <v>N/A</v>
      </c>
      <c r="U74" s="79" t="str">
        <f t="shared" si="65"/>
        <v>N/A</v>
      </c>
      <c r="V74" s="79">
        <f t="shared" si="66"/>
        <v>144</v>
      </c>
      <c r="W74" s="79" t="b">
        <f t="shared" si="67"/>
        <v>0</v>
      </c>
      <c r="X74" s="79" t="str">
        <f t="shared" si="68"/>
        <v>Dummy Node</v>
      </c>
      <c r="Y74" s="79" t="str">
        <f t="shared" si="69"/>
        <v>N/A</v>
      </c>
      <c r="Z74" s="79" t="str">
        <f t="shared" si="70"/>
        <v>N/A</v>
      </c>
      <c r="AA74" s="79">
        <f t="shared" si="71"/>
        <v>71</v>
      </c>
      <c r="AB74" s="79" t="b">
        <f t="shared" si="72"/>
        <v>0</v>
      </c>
      <c r="AC74" s="79" t="str">
        <f t="shared" si="73"/>
        <v>Dummy Node</v>
      </c>
      <c r="AD74" s="79" t="str">
        <f t="shared" si="74"/>
        <v>N/A</v>
      </c>
      <c r="AE74" s="79" t="str">
        <f t="shared" si="75"/>
        <v>N/A</v>
      </c>
      <c r="AF74" s="79">
        <f t="shared" si="76"/>
        <v>35</v>
      </c>
      <c r="AG74" s="79" t="b">
        <f t="shared" si="77"/>
        <v>1</v>
      </c>
      <c r="AH74" s="79" t="str">
        <f t="shared" si="78"/>
        <v>Dummy Node</v>
      </c>
      <c r="AI74" s="79" t="str">
        <f t="shared" si="79"/>
        <v>N/A</v>
      </c>
      <c r="AJ74" s="79" t="str">
        <f t="shared" si="80"/>
        <v>N/A</v>
      </c>
      <c r="AK74" s="79">
        <f t="shared" si="81"/>
        <v>17</v>
      </c>
      <c r="AL74" s="79" t="b">
        <f t="shared" si="82"/>
        <v>1</v>
      </c>
      <c r="AM74" s="79" t="str">
        <f t="shared" si="83"/>
        <v>Dummy Node</v>
      </c>
      <c r="AN74" s="79" t="str">
        <f t="shared" si="84"/>
        <v>N/A</v>
      </c>
      <c r="AO74" s="79" t="str">
        <f t="shared" si="85"/>
        <v>N/A</v>
      </c>
      <c r="AP74" s="79">
        <f t="shared" si="86"/>
        <v>6</v>
      </c>
      <c r="AQ74" s="79" t="b">
        <f t="shared" si="87"/>
        <v>1</v>
      </c>
      <c r="AR74" s="79" t="str">
        <f t="shared" si="88"/>
        <v>Dummy Node</v>
      </c>
      <c r="AS74" s="79" t="str">
        <f t="shared" si="89"/>
        <v>N/A</v>
      </c>
      <c r="AT74" s="79" t="str">
        <f t="shared" si="90"/>
        <v>N/A</v>
      </c>
      <c r="AU74" s="79">
        <f t="shared" si="91"/>
        <v>3</v>
      </c>
      <c r="AV74" s="79" t="b">
        <f t="shared" si="92"/>
        <v>0</v>
      </c>
      <c r="AW74" s="79" t="str">
        <f t="shared" si="93"/>
        <v>Distance</v>
      </c>
      <c r="AX74" s="79" t="str">
        <f t="shared" si="94"/>
        <v>&gt;</v>
      </c>
      <c r="AY74" s="79">
        <f t="shared" si="95"/>
        <v>132.513671875</v>
      </c>
      <c r="AZ74" s="79">
        <f t="shared" si="96"/>
        <v>1</v>
      </c>
      <c r="BA74" s="79" t="b">
        <f t="shared" si="97"/>
        <v>1</v>
      </c>
      <c r="BB74" s="79" t="str">
        <f t="shared" si="98"/>
        <v>Speed</v>
      </c>
      <c r="BC74" s="79" t="str">
        <f t="shared" si="99"/>
        <v>&lt;=</v>
      </c>
      <c r="BD74" s="79">
        <f t="shared" si="100"/>
        <v>13.021484375</v>
      </c>
      <c r="BE74" s="79">
        <f t="shared" si="101"/>
        <v>0</v>
      </c>
      <c r="BF74" s="79" t="b">
        <f t="shared" si="102"/>
        <v>1</v>
      </c>
      <c r="BG74" s="79" t="str">
        <f t="shared" si="103"/>
        <v>Distance</v>
      </c>
      <c r="BH74" s="79" t="str">
        <f t="shared" si="104"/>
        <v>&lt;=</v>
      </c>
      <c r="BI74" s="79">
        <f t="shared" si="105"/>
        <v>508.4912109375</v>
      </c>
    </row>
    <row r="75" spans="1:61">
      <c r="A75" s="15">
        <v>72</v>
      </c>
      <c r="B75" s="15">
        <v>-2</v>
      </c>
      <c r="C75" s="15">
        <v>-8192</v>
      </c>
      <c r="D75" s="15">
        <f t="shared" si="55"/>
        <v>-1</v>
      </c>
      <c r="E75" s="15">
        <f t="shared" si="56"/>
        <v>0</v>
      </c>
      <c r="F75" s="15">
        <f t="shared" si="57"/>
        <v>-1</v>
      </c>
      <c r="G75" s="15">
        <v>145</v>
      </c>
      <c r="H75" s="15">
        <v>146</v>
      </c>
      <c r="I75" s="15">
        <v>35</v>
      </c>
      <c r="J75" s="15">
        <v>6</v>
      </c>
      <c r="K75" s="15">
        <v>583</v>
      </c>
      <c r="L75" s="15">
        <v>1335</v>
      </c>
      <c r="M75" s="15">
        <f t="shared" si="58"/>
        <v>0.325927734375</v>
      </c>
      <c r="O75" s="79">
        <f t="shared" si="59"/>
        <v>583</v>
      </c>
      <c r="P75" s="79">
        <f t="shared" si="60"/>
        <v>0.325927734375</v>
      </c>
      <c r="Q75" s="79">
        <f t="shared" si="61"/>
        <v>291</v>
      </c>
      <c r="R75" s="79" t="b">
        <f t="shared" si="62"/>
        <v>1</v>
      </c>
      <c r="S75" s="79" t="str">
        <f t="shared" si="63"/>
        <v>Dummy Node</v>
      </c>
      <c r="T75" s="79" t="str">
        <f t="shared" si="64"/>
        <v>N/A</v>
      </c>
      <c r="U75" s="79" t="str">
        <f t="shared" si="65"/>
        <v>N/A</v>
      </c>
      <c r="V75" s="79">
        <f t="shared" si="66"/>
        <v>145</v>
      </c>
      <c r="W75" s="79" t="b">
        <f t="shared" si="67"/>
        <v>1</v>
      </c>
      <c r="X75" s="79" t="str">
        <f t="shared" si="68"/>
        <v>Dummy Node</v>
      </c>
      <c r="Y75" s="79" t="str">
        <f t="shared" si="69"/>
        <v>N/A</v>
      </c>
      <c r="Z75" s="79" t="str">
        <f t="shared" si="70"/>
        <v>N/A</v>
      </c>
      <c r="AA75" s="79">
        <f t="shared" si="71"/>
        <v>72</v>
      </c>
      <c r="AB75" s="79" t="b">
        <f t="shared" si="72"/>
        <v>1</v>
      </c>
      <c r="AC75" s="79" t="str">
        <f t="shared" si="73"/>
        <v>Dummy Node</v>
      </c>
      <c r="AD75" s="79" t="str">
        <f t="shared" si="74"/>
        <v>N/A</v>
      </c>
      <c r="AE75" s="79" t="str">
        <f t="shared" si="75"/>
        <v>N/A</v>
      </c>
      <c r="AF75" s="79">
        <f t="shared" si="76"/>
        <v>35</v>
      </c>
      <c r="AG75" s="79" t="b">
        <f t="shared" si="77"/>
        <v>0</v>
      </c>
      <c r="AH75" s="79" t="str">
        <f t="shared" si="78"/>
        <v>Dummy Node</v>
      </c>
      <c r="AI75" s="79" t="str">
        <f t="shared" si="79"/>
        <v>N/A</v>
      </c>
      <c r="AJ75" s="79" t="str">
        <f t="shared" si="80"/>
        <v>N/A</v>
      </c>
      <c r="AK75" s="79">
        <f t="shared" si="81"/>
        <v>17</v>
      </c>
      <c r="AL75" s="79" t="b">
        <f t="shared" si="82"/>
        <v>1</v>
      </c>
      <c r="AM75" s="79" t="str">
        <f t="shared" si="83"/>
        <v>Dummy Node</v>
      </c>
      <c r="AN75" s="79" t="str">
        <f t="shared" si="84"/>
        <v>N/A</v>
      </c>
      <c r="AO75" s="79" t="str">
        <f t="shared" si="85"/>
        <v>N/A</v>
      </c>
      <c r="AP75" s="79">
        <f t="shared" si="86"/>
        <v>6</v>
      </c>
      <c r="AQ75" s="79" t="b">
        <f t="shared" si="87"/>
        <v>1</v>
      </c>
      <c r="AR75" s="79" t="str">
        <f t="shared" si="88"/>
        <v>Dummy Node</v>
      </c>
      <c r="AS75" s="79" t="str">
        <f t="shared" si="89"/>
        <v>N/A</v>
      </c>
      <c r="AT75" s="79" t="str">
        <f t="shared" si="90"/>
        <v>N/A</v>
      </c>
      <c r="AU75" s="79">
        <f t="shared" si="91"/>
        <v>3</v>
      </c>
      <c r="AV75" s="79" t="b">
        <f t="shared" si="92"/>
        <v>0</v>
      </c>
      <c r="AW75" s="79" t="str">
        <f t="shared" si="93"/>
        <v>Distance</v>
      </c>
      <c r="AX75" s="79" t="str">
        <f t="shared" si="94"/>
        <v>&gt;</v>
      </c>
      <c r="AY75" s="79">
        <f t="shared" si="95"/>
        <v>132.513671875</v>
      </c>
      <c r="AZ75" s="79">
        <f t="shared" si="96"/>
        <v>1</v>
      </c>
      <c r="BA75" s="79" t="b">
        <f t="shared" si="97"/>
        <v>1</v>
      </c>
      <c r="BB75" s="79" t="str">
        <f t="shared" si="98"/>
        <v>Speed</v>
      </c>
      <c r="BC75" s="79" t="str">
        <f t="shared" si="99"/>
        <v>&lt;=</v>
      </c>
      <c r="BD75" s="79">
        <f t="shared" si="100"/>
        <v>13.021484375</v>
      </c>
      <c r="BE75" s="79">
        <f t="shared" si="101"/>
        <v>0</v>
      </c>
      <c r="BF75" s="79" t="b">
        <f t="shared" si="102"/>
        <v>1</v>
      </c>
      <c r="BG75" s="79" t="str">
        <f t="shared" si="103"/>
        <v>Distance</v>
      </c>
      <c r="BH75" s="79" t="str">
        <f t="shared" si="104"/>
        <v>&lt;=</v>
      </c>
      <c r="BI75" s="79">
        <f t="shared" si="105"/>
        <v>508.4912109375</v>
      </c>
    </row>
    <row r="76" spans="1:61">
      <c r="A76" s="15">
        <v>73</v>
      </c>
      <c r="B76" s="15">
        <v>-2</v>
      </c>
      <c r="C76" s="15">
        <v>-8192</v>
      </c>
      <c r="D76" s="15">
        <f t="shared" si="55"/>
        <v>-1</v>
      </c>
      <c r="E76" s="15">
        <f t="shared" si="56"/>
        <v>0</v>
      </c>
      <c r="F76" s="15">
        <f t="shared" si="57"/>
        <v>-1</v>
      </c>
      <c r="G76" s="15">
        <v>147</v>
      </c>
      <c r="H76" s="15">
        <v>148</v>
      </c>
      <c r="I76" s="15">
        <v>36</v>
      </c>
      <c r="J76" s="15">
        <v>6</v>
      </c>
      <c r="K76" s="15">
        <v>584</v>
      </c>
      <c r="L76" s="15">
        <v>1335</v>
      </c>
      <c r="M76" s="15">
        <f t="shared" si="58"/>
        <v>0.325927734375</v>
      </c>
      <c r="O76" s="79">
        <f t="shared" si="59"/>
        <v>584</v>
      </c>
      <c r="P76" s="79">
        <f t="shared" si="60"/>
        <v>0.325927734375</v>
      </c>
      <c r="Q76" s="79">
        <f t="shared" si="61"/>
        <v>291</v>
      </c>
      <c r="R76" s="79" t="b">
        <f t="shared" si="62"/>
        <v>0</v>
      </c>
      <c r="S76" s="79" t="str">
        <f t="shared" si="63"/>
        <v>Dummy Node</v>
      </c>
      <c r="T76" s="79" t="str">
        <f t="shared" si="64"/>
        <v>N/A</v>
      </c>
      <c r="U76" s="79" t="str">
        <f t="shared" si="65"/>
        <v>N/A</v>
      </c>
      <c r="V76" s="79">
        <f t="shared" si="66"/>
        <v>145</v>
      </c>
      <c r="W76" s="79" t="b">
        <f t="shared" si="67"/>
        <v>1</v>
      </c>
      <c r="X76" s="79" t="str">
        <f t="shared" si="68"/>
        <v>Dummy Node</v>
      </c>
      <c r="Y76" s="79" t="str">
        <f t="shared" si="69"/>
        <v>N/A</v>
      </c>
      <c r="Z76" s="79" t="str">
        <f t="shared" si="70"/>
        <v>N/A</v>
      </c>
      <c r="AA76" s="79">
        <f t="shared" si="71"/>
        <v>72</v>
      </c>
      <c r="AB76" s="79" t="b">
        <f t="shared" si="72"/>
        <v>1</v>
      </c>
      <c r="AC76" s="79" t="str">
        <f t="shared" si="73"/>
        <v>Dummy Node</v>
      </c>
      <c r="AD76" s="79" t="str">
        <f t="shared" si="74"/>
        <v>N/A</v>
      </c>
      <c r="AE76" s="79" t="str">
        <f t="shared" si="75"/>
        <v>N/A</v>
      </c>
      <c r="AF76" s="79">
        <f t="shared" si="76"/>
        <v>35</v>
      </c>
      <c r="AG76" s="79" t="b">
        <f t="shared" si="77"/>
        <v>0</v>
      </c>
      <c r="AH76" s="79" t="str">
        <f t="shared" si="78"/>
        <v>Dummy Node</v>
      </c>
      <c r="AI76" s="79" t="str">
        <f t="shared" si="79"/>
        <v>N/A</v>
      </c>
      <c r="AJ76" s="79" t="str">
        <f t="shared" si="80"/>
        <v>N/A</v>
      </c>
      <c r="AK76" s="79">
        <f t="shared" si="81"/>
        <v>17</v>
      </c>
      <c r="AL76" s="79" t="b">
        <f t="shared" si="82"/>
        <v>1</v>
      </c>
      <c r="AM76" s="79" t="str">
        <f t="shared" si="83"/>
        <v>Dummy Node</v>
      </c>
      <c r="AN76" s="79" t="str">
        <f t="shared" si="84"/>
        <v>N/A</v>
      </c>
      <c r="AO76" s="79" t="str">
        <f t="shared" si="85"/>
        <v>N/A</v>
      </c>
      <c r="AP76" s="79">
        <f t="shared" si="86"/>
        <v>6</v>
      </c>
      <c r="AQ76" s="79" t="b">
        <f t="shared" si="87"/>
        <v>1</v>
      </c>
      <c r="AR76" s="79" t="str">
        <f t="shared" si="88"/>
        <v>Dummy Node</v>
      </c>
      <c r="AS76" s="79" t="str">
        <f t="shared" si="89"/>
        <v>N/A</v>
      </c>
      <c r="AT76" s="79" t="str">
        <f t="shared" si="90"/>
        <v>N/A</v>
      </c>
      <c r="AU76" s="79">
        <f t="shared" si="91"/>
        <v>3</v>
      </c>
      <c r="AV76" s="79" t="b">
        <f t="shared" si="92"/>
        <v>0</v>
      </c>
      <c r="AW76" s="79" t="str">
        <f t="shared" si="93"/>
        <v>Distance</v>
      </c>
      <c r="AX76" s="79" t="str">
        <f t="shared" si="94"/>
        <v>&gt;</v>
      </c>
      <c r="AY76" s="79">
        <f t="shared" si="95"/>
        <v>132.513671875</v>
      </c>
      <c r="AZ76" s="79">
        <f t="shared" si="96"/>
        <v>1</v>
      </c>
      <c r="BA76" s="79" t="b">
        <f t="shared" si="97"/>
        <v>1</v>
      </c>
      <c r="BB76" s="79" t="str">
        <f t="shared" si="98"/>
        <v>Speed</v>
      </c>
      <c r="BC76" s="79" t="str">
        <f t="shared" si="99"/>
        <v>&lt;=</v>
      </c>
      <c r="BD76" s="79">
        <f t="shared" si="100"/>
        <v>13.021484375</v>
      </c>
      <c r="BE76" s="79">
        <f t="shared" si="101"/>
        <v>0</v>
      </c>
      <c r="BF76" s="79" t="b">
        <f t="shared" si="102"/>
        <v>1</v>
      </c>
      <c r="BG76" s="79" t="str">
        <f t="shared" si="103"/>
        <v>Distance</v>
      </c>
      <c r="BH76" s="79" t="str">
        <f t="shared" si="104"/>
        <v>&lt;=</v>
      </c>
      <c r="BI76" s="79">
        <f t="shared" si="105"/>
        <v>508.4912109375</v>
      </c>
    </row>
    <row r="77" spans="1:61">
      <c r="A77" s="15">
        <v>74</v>
      </c>
      <c r="B77" s="15">
        <v>-2</v>
      </c>
      <c r="C77" s="15">
        <v>-8192</v>
      </c>
      <c r="D77" s="15">
        <f t="shared" si="55"/>
        <v>-1</v>
      </c>
      <c r="E77" s="15">
        <f t="shared" si="56"/>
        <v>0</v>
      </c>
      <c r="F77" s="15">
        <f t="shared" si="57"/>
        <v>-1</v>
      </c>
      <c r="G77" s="15">
        <v>149</v>
      </c>
      <c r="H77" s="15">
        <v>150</v>
      </c>
      <c r="I77" s="15">
        <v>36</v>
      </c>
      <c r="J77" s="15">
        <v>6</v>
      </c>
      <c r="K77" s="15">
        <v>585</v>
      </c>
      <c r="L77" s="15">
        <v>1335</v>
      </c>
      <c r="M77" s="15">
        <f t="shared" si="58"/>
        <v>0.325927734375</v>
      </c>
      <c r="O77" s="79">
        <f t="shared" si="59"/>
        <v>585</v>
      </c>
      <c r="P77" s="79">
        <f t="shared" si="60"/>
        <v>0.325927734375</v>
      </c>
      <c r="Q77" s="79">
        <f t="shared" si="61"/>
        <v>292</v>
      </c>
      <c r="R77" s="79" t="b">
        <f t="shared" si="62"/>
        <v>1</v>
      </c>
      <c r="S77" s="79" t="str">
        <f t="shared" si="63"/>
        <v>Dummy Node</v>
      </c>
      <c r="T77" s="79" t="str">
        <f t="shared" si="64"/>
        <v>N/A</v>
      </c>
      <c r="U77" s="79" t="str">
        <f t="shared" si="65"/>
        <v>N/A</v>
      </c>
      <c r="V77" s="79">
        <f t="shared" si="66"/>
        <v>145</v>
      </c>
      <c r="W77" s="79" t="b">
        <f t="shared" si="67"/>
        <v>0</v>
      </c>
      <c r="X77" s="79" t="str">
        <f t="shared" si="68"/>
        <v>Dummy Node</v>
      </c>
      <c r="Y77" s="79" t="str">
        <f t="shared" si="69"/>
        <v>N/A</v>
      </c>
      <c r="Z77" s="79" t="str">
        <f t="shared" si="70"/>
        <v>N/A</v>
      </c>
      <c r="AA77" s="79">
        <f t="shared" si="71"/>
        <v>72</v>
      </c>
      <c r="AB77" s="79" t="b">
        <f t="shared" si="72"/>
        <v>1</v>
      </c>
      <c r="AC77" s="79" t="str">
        <f t="shared" si="73"/>
        <v>Dummy Node</v>
      </c>
      <c r="AD77" s="79" t="str">
        <f t="shared" si="74"/>
        <v>N/A</v>
      </c>
      <c r="AE77" s="79" t="str">
        <f t="shared" si="75"/>
        <v>N/A</v>
      </c>
      <c r="AF77" s="79">
        <f t="shared" si="76"/>
        <v>35</v>
      </c>
      <c r="AG77" s="79" t="b">
        <f t="shared" si="77"/>
        <v>0</v>
      </c>
      <c r="AH77" s="79" t="str">
        <f t="shared" si="78"/>
        <v>Dummy Node</v>
      </c>
      <c r="AI77" s="79" t="str">
        <f t="shared" si="79"/>
        <v>N/A</v>
      </c>
      <c r="AJ77" s="79" t="str">
        <f t="shared" si="80"/>
        <v>N/A</v>
      </c>
      <c r="AK77" s="79">
        <f t="shared" si="81"/>
        <v>17</v>
      </c>
      <c r="AL77" s="79" t="b">
        <f t="shared" si="82"/>
        <v>1</v>
      </c>
      <c r="AM77" s="79" t="str">
        <f t="shared" si="83"/>
        <v>Dummy Node</v>
      </c>
      <c r="AN77" s="79" t="str">
        <f t="shared" si="84"/>
        <v>N/A</v>
      </c>
      <c r="AO77" s="79" t="str">
        <f t="shared" si="85"/>
        <v>N/A</v>
      </c>
      <c r="AP77" s="79">
        <f t="shared" si="86"/>
        <v>6</v>
      </c>
      <c r="AQ77" s="79" t="b">
        <f t="shared" si="87"/>
        <v>1</v>
      </c>
      <c r="AR77" s="79" t="str">
        <f t="shared" si="88"/>
        <v>Dummy Node</v>
      </c>
      <c r="AS77" s="79" t="str">
        <f t="shared" si="89"/>
        <v>N/A</v>
      </c>
      <c r="AT77" s="79" t="str">
        <f t="shared" si="90"/>
        <v>N/A</v>
      </c>
      <c r="AU77" s="79">
        <f t="shared" si="91"/>
        <v>3</v>
      </c>
      <c r="AV77" s="79" t="b">
        <f t="shared" si="92"/>
        <v>0</v>
      </c>
      <c r="AW77" s="79" t="str">
        <f t="shared" si="93"/>
        <v>Distance</v>
      </c>
      <c r="AX77" s="79" t="str">
        <f t="shared" si="94"/>
        <v>&gt;</v>
      </c>
      <c r="AY77" s="79">
        <f t="shared" si="95"/>
        <v>132.513671875</v>
      </c>
      <c r="AZ77" s="79">
        <f t="shared" si="96"/>
        <v>1</v>
      </c>
      <c r="BA77" s="79" t="b">
        <f t="shared" si="97"/>
        <v>1</v>
      </c>
      <c r="BB77" s="79" t="str">
        <f t="shared" si="98"/>
        <v>Speed</v>
      </c>
      <c r="BC77" s="79" t="str">
        <f t="shared" si="99"/>
        <v>&lt;=</v>
      </c>
      <c r="BD77" s="79">
        <f t="shared" si="100"/>
        <v>13.021484375</v>
      </c>
      <c r="BE77" s="79">
        <f t="shared" si="101"/>
        <v>0</v>
      </c>
      <c r="BF77" s="79" t="b">
        <f t="shared" si="102"/>
        <v>1</v>
      </c>
      <c r="BG77" s="79" t="str">
        <f t="shared" si="103"/>
        <v>Distance</v>
      </c>
      <c r="BH77" s="79" t="str">
        <f t="shared" si="104"/>
        <v>&lt;=</v>
      </c>
      <c r="BI77" s="79">
        <f t="shared" si="105"/>
        <v>508.4912109375</v>
      </c>
    </row>
    <row r="78" spans="1:61">
      <c r="A78" s="15">
        <v>75</v>
      </c>
      <c r="B78" s="15">
        <v>-2</v>
      </c>
      <c r="C78" s="15">
        <v>-8192</v>
      </c>
      <c r="D78" s="15">
        <f t="shared" si="55"/>
        <v>-1</v>
      </c>
      <c r="E78" s="15">
        <f t="shared" si="56"/>
        <v>0</v>
      </c>
      <c r="F78" s="15">
        <f t="shared" si="57"/>
        <v>-1</v>
      </c>
      <c r="G78" s="15">
        <v>151</v>
      </c>
      <c r="H78" s="15">
        <v>152</v>
      </c>
      <c r="I78" s="15">
        <v>37</v>
      </c>
      <c r="J78" s="15">
        <v>6</v>
      </c>
      <c r="K78" s="15">
        <v>586</v>
      </c>
      <c r="L78" s="15">
        <v>1335</v>
      </c>
      <c r="M78" s="15">
        <f t="shared" si="58"/>
        <v>0.325927734375</v>
      </c>
      <c r="O78" s="79">
        <f t="shared" si="59"/>
        <v>586</v>
      </c>
      <c r="P78" s="79">
        <f t="shared" si="60"/>
        <v>0.325927734375</v>
      </c>
      <c r="Q78" s="79">
        <f t="shared" si="61"/>
        <v>292</v>
      </c>
      <c r="R78" s="79" t="b">
        <f t="shared" si="62"/>
        <v>0</v>
      </c>
      <c r="S78" s="79" t="str">
        <f t="shared" si="63"/>
        <v>Dummy Node</v>
      </c>
      <c r="T78" s="79" t="str">
        <f t="shared" si="64"/>
        <v>N/A</v>
      </c>
      <c r="U78" s="79" t="str">
        <f t="shared" si="65"/>
        <v>N/A</v>
      </c>
      <c r="V78" s="79">
        <f t="shared" si="66"/>
        <v>145</v>
      </c>
      <c r="W78" s="79" t="b">
        <f t="shared" si="67"/>
        <v>0</v>
      </c>
      <c r="X78" s="79" t="str">
        <f t="shared" si="68"/>
        <v>Dummy Node</v>
      </c>
      <c r="Y78" s="79" t="str">
        <f t="shared" si="69"/>
        <v>N/A</v>
      </c>
      <c r="Z78" s="79" t="str">
        <f t="shared" si="70"/>
        <v>N/A</v>
      </c>
      <c r="AA78" s="79">
        <f t="shared" si="71"/>
        <v>72</v>
      </c>
      <c r="AB78" s="79" t="b">
        <f t="shared" si="72"/>
        <v>1</v>
      </c>
      <c r="AC78" s="79" t="str">
        <f t="shared" si="73"/>
        <v>Dummy Node</v>
      </c>
      <c r="AD78" s="79" t="str">
        <f t="shared" si="74"/>
        <v>N/A</v>
      </c>
      <c r="AE78" s="79" t="str">
        <f t="shared" si="75"/>
        <v>N/A</v>
      </c>
      <c r="AF78" s="79">
        <f t="shared" si="76"/>
        <v>35</v>
      </c>
      <c r="AG78" s="79" t="b">
        <f t="shared" si="77"/>
        <v>0</v>
      </c>
      <c r="AH78" s="79" t="str">
        <f t="shared" si="78"/>
        <v>Dummy Node</v>
      </c>
      <c r="AI78" s="79" t="str">
        <f t="shared" si="79"/>
        <v>N/A</v>
      </c>
      <c r="AJ78" s="79" t="str">
        <f t="shared" si="80"/>
        <v>N/A</v>
      </c>
      <c r="AK78" s="79">
        <f t="shared" si="81"/>
        <v>17</v>
      </c>
      <c r="AL78" s="79" t="b">
        <f t="shared" si="82"/>
        <v>1</v>
      </c>
      <c r="AM78" s="79" t="str">
        <f t="shared" si="83"/>
        <v>Dummy Node</v>
      </c>
      <c r="AN78" s="79" t="str">
        <f t="shared" si="84"/>
        <v>N/A</v>
      </c>
      <c r="AO78" s="79" t="str">
        <f t="shared" si="85"/>
        <v>N/A</v>
      </c>
      <c r="AP78" s="79">
        <f t="shared" si="86"/>
        <v>6</v>
      </c>
      <c r="AQ78" s="79" t="b">
        <f t="shared" si="87"/>
        <v>1</v>
      </c>
      <c r="AR78" s="79" t="str">
        <f t="shared" si="88"/>
        <v>Dummy Node</v>
      </c>
      <c r="AS78" s="79" t="str">
        <f t="shared" si="89"/>
        <v>N/A</v>
      </c>
      <c r="AT78" s="79" t="str">
        <f t="shared" si="90"/>
        <v>N/A</v>
      </c>
      <c r="AU78" s="79">
        <f t="shared" si="91"/>
        <v>3</v>
      </c>
      <c r="AV78" s="79" t="b">
        <f t="shared" si="92"/>
        <v>0</v>
      </c>
      <c r="AW78" s="79" t="str">
        <f t="shared" si="93"/>
        <v>Distance</v>
      </c>
      <c r="AX78" s="79" t="str">
        <f t="shared" si="94"/>
        <v>&gt;</v>
      </c>
      <c r="AY78" s="79">
        <f t="shared" si="95"/>
        <v>132.513671875</v>
      </c>
      <c r="AZ78" s="79">
        <f t="shared" si="96"/>
        <v>1</v>
      </c>
      <c r="BA78" s="79" t="b">
        <f t="shared" si="97"/>
        <v>1</v>
      </c>
      <c r="BB78" s="79" t="str">
        <f t="shared" si="98"/>
        <v>Speed</v>
      </c>
      <c r="BC78" s="79" t="str">
        <f t="shared" si="99"/>
        <v>&lt;=</v>
      </c>
      <c r="BD78" s="79">
        <f t="shared" si="100"/>
        <v>13.021484375</v>
      </c>
      <c r="BE78" s="79">
        <f t="shared" si="101"/>
        <v>0</v>
      </c>
      <c r="BF78" s="79" t="b">
        <f t="shared" si="102"/>
        <v>1</v>
      </c>
      <c r="BG78" s="79" t="str">
        <f t="shared" si="103"/>
        <v>Distance</v>
      </c>
      <c r="BH78" s="79" t="str">
        <f t="shared" si="104"/>
        <v>&lt;=</v>
      </c>
      <c r="BI78" s="79">
        <f t="shared" si="105"/>
        <v>508.4912109375</v>
      </c>
    </row>
    <row r="79" spans="1:61">
      <c r="A79" s="15">
        <v>76</v>
      </c>
      <c r="B79" s="15">
        <v>-2</v>
      </c>
      <c r="C79" s="15">
        <v>-8192</v>
      </c>
      <c r="D79" s="15">
        <f t="shared" si="55"/>
        <v>-1</v>
      </c>
      <c r="E79" s="15">
        <f t="shared" si="56"/>
        <v>0</v>
      </c>
      <c r="F79" s="15">
        <f t="shared" si="57"/>
        <v>-1</v>
      </c>
      <c r="G79" s="15">
        <v>153</v>
      </c>
      <c r="H79" s="15">
        <v>154</v>
      </c>
      <c r="I79" s="15">
        <v>37</v>
      </c>
      <c r="J79" s="15">
        <v>6</v>
      </c>
      <c r="K79" s="15">
        <v>587</v>
      </c>
      <c r="L79" s="15">
        <v>1335</v>
      </c>
      <c r="M79" s="15">
        <f t="shared" si="58"/>
        <v>0.325927734375</v>
      </c>
      <c r="O79" s="79">
        <f t="shared" si="59"/>
        <v>587</v>
      </c>
      <c r="P79" s="79">
        <f t="shared" si="60"/>
        <v>0.325927734375</v>
      </c>
      <c r="Q79" s="79">
        <f t="shared" si="61"/>
        <v>293</v>
      </c>
      <c r="R79" s="79" t="b">
        <f t="shared" si="62"/>
        <v>1</v>
      </c>
      <c r="S79" s="79" t="str">
        <f t="shared" si="63"/>
        <v>Dummy Node</v>
      </c>
      <c r="T79" s="79" t="str">
        <f t="shared" si="64"/>
        <v>N/A</v>
      </c>
      <c r="U79" s="79" t="str">
        <f t="shared" si="65"/>
        <v>N/A</v>
      </c>
      <c r="V79" s="79">
        <f t="shared" si="66"/>
        <v>146</v>
      </c>
      <c r="W79" s="79" t="b">
        <f t="shared" si="67"/>
        <v>1</v>
      </c>
      <c r="X79" s="79" t="str">
        <f t="shared" si="68"/>
        <v>Dummy Node</v>
      </c>
      <c r="Y79" s="79" t="str">
        <f t="shared" si="69"/>
        <v>N/A</v>
      </c>
      <c r="Z79" s="79" t="str">
        <f t="shared" si="70"/>
        <v>N/A</v>
      </c>
      <c r="AA79" s="79">
        <f t="shared" si="71"/>
        <v>72</v>
      </c>
      <c r="AB79" s="79" t="b">
        <f t="shared" si="72"/>
        <v>0</v>
      </c>
      <c r="AC79" s="79" t="str">
        <f t="shared" si="73"/>
        <v>Dummy Node</v>
      </c>
      <c r="AD79" s="79" t="str">
        <f t="shared" si="74"/>
        <v>N/A</v>
      </c>
      <c r="AE79" s="79" t="str">
        <f t="shared" si="75"/>
        <v>N/A</v>
      </c>
      <c r="AF79" s="79">
        <f t="shared" si="76"/>
        <v>35</v>
      </c>
      <c r="AG79" s="79" t="b">
        <f t="shared" si="77"/>
        <v>0</v>
      </c>
      <c r="AH79" s="79" t="str">
        <f t="shared" si="78"/>
        <v>Dummy Node</v>
      </c>
      <c r="AI79" s="79" t="str">
        <f t="shared" si="79"/>
        <v>N/A</v>
      </c>
      <c r="AJ79" s="79" t="str">
        <f t="shared" si="80"/>
        <v>N/A</v>
      </c>
      <c r="AK79" s="79">
        <f t="shared" si="81"/>
        <v>17</v>
      </c>
      <c r="AL79" s="79" t="b">
        <f t="shared" si="82"/>
        <v>1</v>
      </c>
      <c r="AM79" s="79" t="str">
        <f t="shared" si="83"/>
        <v>Dummy Node</v>
      </c>
      <c r="AN79" s="79" t="str">
        <f t="shared" si="84"/>
        <v>N/A</v>
      </c>
      <c r="AO79" s="79" t="str">
        <f t="shared" si="85"/>
        <v>N/A</v>
      </c>
      <c r="AP79" s="79">
        <f t="shared" si="86"/>
        <v>6</v>
      </c>
      <c r="AQ79" s="79" t="b">
        <f t="shared" si="87"/>
        <v>1</v>
      </c>
      <c r="AR79" s="79" t="str">
        <f t="shared" si="88"/>
        <v>Dummy Node</v>
      </c>
      <c r="AS79" s="79" t="str">
        <f t="shared" si="89"/>
        <v>N/A</v>
      </c>
      <c r="AT79" s="79" t="str">
        <f t="shared" si="90"/>
        <v>N/A</v>
      </c>
      <c r="AU79" s="79">
        <f t="shared" si="91"/>
        <v>3</v>
      </c>
      <c r="AV79" s="79" t="b">
        <f t="shared" si="92"/>
        <v>0</v>
      </c>
      <c r="AW79" s="79" t="str">
        <f t="shared" si="93"/>
        <v>Distance</v>
      </c>
      <c r="AX79" s="79" t="str">
        <f t="shared" si="94"/>
        <v>&gt;</v>
      </c>
      <c r="AY79" s="79">
        <f t="shared" si="95"/>
        <v>132.513671875</v>
      </c>
      <c r="AZ79" s="79">
        <f t="shared" si="96"/>
        <v>1</v>
      </c>
      <c r="BA79" s="79" t="b">
        <f t="shared" si="97"/>
        <v>1</v>
      </c>
      <c r="BB79" s="79" t="str">
        <f t="shared" si="98"/>
        <v>Speed</v>
      </c>
      <c r="BC79" s="79" t="str">
        <f t="shared" si="99"/>
        <v>&lt;=</v>
      </c>
      <c r="BD79" s="79">
        <f t="shared" si="100"/>
        <v>13.021484375</v>
      </c>
      <c r="BE79" s="79">
        <f t="shared" si="101"/>
        <v>0</v>
      </c>
      <c r="BF79" s="79" t="b">
        <f t="shared" si="102"/>
        <v>1</v>
      </c>
      <c r="BG79" s="79" t="str">
        <f t="shared" si="103"/>
        <v>Distance</v>
      </c>
      <c r="BH79" s="79" t="str">
        <f t="shared" si="104"/>
        <v>&lt;=</v>
      </c>
      <c r="BI79" s="79">
        <f t="shared" si="105"/>
        <v>508.4912109375</v>
      </c>
    </row>
    <row r="80" spans="1:61">
      <c r="A80" s="15">
        <v>77</v>
      </c>
      <c r="B80" s="15">
        <v>-2</v>
      </c>
      <c r="C80" s="15">
        <v>-8192</v>
      </c>
      <c r="D80" s="15">
        <f t="shared" si="55"/>
        <v>-1</v>
      </c>
      <c r="E80" s="15">
        <f t="shared" si="56"/>
        <v>0</v>
      </c>
      <c r="F80" s="15">
        <f t="shared" si="57"/>
        <v>-1</v>
      </c>
      <c r="G80" s="15">
        <v>155</v>
      </c>
      <c r="H80" s="15">
        <v>156</v>
      </c>
      <c r="I80" s="15">
        <v>38</v>
      </c>
      <c r="J80" s="15">
        <v>6</v>
      </c>
      <c r="K80" s="15">
        <v>588</v>
      </c>
      <c r="L80" s="15">
        <v>1335</v>
      </c>
      <c r="M80" s="15">
        <f t="shared" si="58"/>
        <v>0.325927734375</v>
      </c>
      <c r="O80" s="79">
        <f t="shared" si="59"/>
        <v>588</v>
      </c>
      <c r="P80" s="79">
        <f t="shared" si="60"/>
        <v>0.325927734375</v>
      </c>
      <c r="Q80" s="79">
        <f t="shared" si="61"/>
        <v>293</v>
      </c>
      <c r="R80" s="79" t="b">
        <f t="shared" si="62"/>
        <v>0</v>
      </c>
      <c r="S80" s="79" t="str">
        <f t="shared" si="63"/>
        <v>Dummy Node</v>
      </c>
      <c r="T80" s="79" t="str">
        <f t="shared" si="64"/>
        <v>N/A</v>
      </c>
      <c r="U80" s="79" t="str">
        <f t="shared" si="65"/>
        <v>N/A</v>
      </c>
      <c r="V80" s="79">
        <f t="shared" si="66"/>
        <v>146</v>
      </c>
      <c r="W80" s="79" t="b">
        <f t="shared" si="67"/>
        <v>1</v>
      </c>
      <c r="X80" s="79" t="str">
        <f t="shared" si="68"/>
        <v>Dummy Node</v>
      </c>
      <c r="Y80" s="79" t="str">
        <f t="shared" si="69"/>
        <v>N/A</v>
      </c>
      <c r="Z80" s="79" t="str">
        <f t="shared" si="70"/>
        <v>N/A</v>
      </c>
      <c r="AA80" s="79">
        <f t="shared" si="71"/>
        <v>72</v>
      </c>
      <c r="AB80" s="79" t="b">
        <f t="shared" si="72"/>
        <v>0</v>
      </c>
      <c r="AC80" s="79" t="str">
        <f t="shared" si="73"/>
        <v>Dummy Node</v>
      </c>
      <c r="AD80" s="79" t="str">
        <f t="shared" si="74"/>
        <v>N/A</v>
      </c>
      <c r="AE80" s="79" t="str">
        <f t="shared" si="75"/>
        <v>N/A</v>
      </c>
      <c r="AF80" s="79">
        <f t="shared" si="76"/>
        <v>35</v>
      </c>
      <c r="AG80" s="79" t="b">
        <f t="shared" si="77"/>
        <v>0</v>
      </c>
      <c r="AH80" s="79" t="str">
        <f t="shared" si="78"/>
        <v>Dummy Node</v>
      </c>
      <c r="AI80" s="79" t="str">
        <f t="shared" si="79"/>
        <v>N/A</v>
      </c>
      <c r="AJ80" s="79" t="str">
        <f t="shared" si="80"/>
        <v>N/A</v>
      </c>
      <c r="AK80" s="79">
        <f t="shared" si="81"/>
        <v>17</v>
      </c>
      <c r="AL80" s="79" t="b">
        <f t="shared" si="82"/>
        <v>1</v>
      </c>
      <c r="AM80" s="79" t="str">
        <f t="shared" si="83"/>
        <v>Dummy Node</v>
      </c>
      <c r="AN80" s="79" t="str">
        <f t="shared" si="84"/>
        <v>N/A</v>
      </c>
      <c r="AO80" s="79" t="str">
        <f t="shared" si="85"/>
        <v>N/A</v>
      </c>
      <c r="AP80" s="79">
        <f t="shared" si="86"/>
        <v>6</v>
      </c>
      <c r="AQ80" s="79" t="b">
        <f t="shared" si="87"/>
        <v>1</v>
      </c>
      <c r="AR80" s="79" t="str">
        <f t="shared" si="88"/>
        <v>Dummy Node</v>
      </c>
      <c r="AS80" s="79" t="str">
        <f t="shared" si="89"/>
        <v>N/A</v>
      </c>
      <c r="AT80" s="79" t="str">
        <f t="shared" si="90"/>
        <v>N/A</v>
      </c>
      <c r="AU80" s="79">
        <f t="shared" si="91"/>
        <v>3</v>
      </c>
      <c r="AV80" s="79" t="b">
        <f t="shared" si="92"/>
        <v>0</v>
      </c>
      <c r="AW80" s="79" t="str">
        <f t="shared" si="93"/>
        <v>Distance</v>
      </c>
      <c r="AX80" s="79" t="str">
        <f t="shared" si="94"/>
        <v>&gt;</v>
      </c>
      <c r="AY80" s="79">
        <f t="shared" si="95"/>
        <v>132.513671875</v>
      </c>
      <c r="AZ80" s="79">
        <f t="shared" si="96"/>
        <v>1</v>
      </c>
      <c r="BA80" s="79" t="b">
        <f t="shared" si="97"/>
        <v>1</v>
      </c>
      <c r="BB80" s="79" t="str">
        <f t="shared" si="98"/>
        <v>Speed</v>
      </c>
      <c r="BC80" s="79" t="str">
        <f t="shared" si="99"/>
        <v>&lt;=</v>
      </c>
      <c r="BD80" s="79">
        <f t="shared" si="100"/>
        <v>13.021484375</v>
      </c>
      <c r="BE80" s="79">
        <f t="shared" si="101"/>
        <v>0</v>
      </c>
      <c r="BF80" s="79" t="b">
        <f t="shared" si="102"/>
        <v>1</v>
      </c>
      <c r="BG80" s="79" t="str">
        <f t="shared" si="103"/>
        <v>Distance</v>
      </c>
      <c r="BH80" s="79" t="str">
        <f t="shared" si="104"/>
        <v>&lt;=</v>
      </c>
      <c r="BI80" s="79">
        <f t="shared" si="105"/>
        <v>508.4912109375</v>
      </c>
    </row>
    <row r="81" spans="1:61">
      <c r="A81" s="15">
        <v>78</v>
      </c>
      <c r="B81" s="15">
        <v>-2</v>
      </c>
      <c r="C81" s="15">
        <v>-8192</v>
      </c>
      <c r="D81" s="15">
        <f t="shared" si="55"/>
        <v>-1</v>
      </c>
      <c r="E81" s="15">
        <f t="shared" si="56"/>
        <v>0</v>
      </c>
      <c r="F81" s="15">
        <f t="shared" si="57"/>
        <v>-1</v>
      </c>
      <c r="G81" s="15">
        <v>157</v>
      </c>
      <c r="H81" s="15">
        <v>158</v>
      </c>
      <c r="I81" s="15">
        <v>38</v>
      </c>
      <c r="J81" s="15">
        <v>6</v>
      </c>
      <c r="K81" s="15">
        <v>589</v>
      </c>
      <c r="L81" s="15">
        <v>1335</v>
      </c>
      <c r="M81" s="15">
        <f t="shared" si="58"/>
        <v>0.325927734375</v>
      </c>
      <c r="O81" s="79">
        <f t="shared" si="59"/>
        <v>589</v>
      </c>
      <c r="P81" s="79">
        <f t="shared" si="60"/>
        <v>0.325927734375</v>
      </c>
      <c r="Q81" s="79">
        <f t="shared" si="61"/>
        <v>294</v>
      </c>
      <c r="R81" s="79" t="b">
        <f t="shared" si="62"/>
        <v>1</v>
      </c>
      <c r="S81" s="79" t="str">
        <f t="shared" si="63"/>
        <v>Dummy Node</v>
      </c>
      <c r="T81" s="79" t="str">
        <f t="shared" si="64"/>
        <v>N/A</v>
      </c>
      <c r="U81" s="79" t="str">
        <f t="shared" si="65"/>
        <v>N/A</v>
      </c>
      <c r="V81" s="79">
        <f t="shared" si="66"/>
        <v>146</v>
      </c>
      <c r="W81" s="79" t="b">
        <f t="shared" si="67"/>
        <v>0</v>
      </c>
      <c r="X81" s="79" t="str">
        <f t="shared" si="68"/>
        <v>Dummy Node</v>
      </c>
      <c r="Y81" s="79" t="str">
        <f t="shared" si="69"/>
        <v>N/A</v>
      </c>
      <c r="Z81" s="79" t="str">
        <f t="shared" si="70"/>
        <v>N/A</v>
      </c>
      <c r="AA81" s="79">
        <f t="shared" si="71"/>
        <v>72</v>
      </c>
      <c r="AB81" s="79" t="b">
        <f t="shared" si="72"/>
        <v>0</v>
      </c>
      <c r="AC81" s="79" t="str">
        <f t="shared" si="73"/>
        <v>Dummy Node</v>
      </c>
      <c r="AD81" s="79" t="str">
        <f t="shared" si="74"/>
        <v>N/A</v>
      </c>
      <c r="AE81" s="79" t="str">
        <f t="shared" si="75"/>
        <v>N/A</v>
      </c>
      <c r="AF81" s="79">
        <f t="shared" si="76"/>
        <v>35</v>
      </c>
      <c r="AG81" s="79" t="b">
        <f t="shared" si="77"/>
        <v>0</v>
      </c>
      <c r="AH81" s="79" t="str">
        <f t="shared" si="78"/>
        <v>Dummy Node</v>
      </c>
      <c r="AI81" s="79" t="str">
        <f t="shared" si="79"/>
        <v>N/A</v>
      </c>
      <c r="AJ81" s="79" t="str">
        <f t="shared" si="80"/>
        <v>N/A</v>
      </c>
      <c r="AK81" s="79">
        <f t="shared" si="81"/>
        <v>17</v>
      </c>
      <c r="AL81" s="79" t="b">
        <f t="shared" si="82"/>
        <v>1</v>
      </c>
      <c r="AM81" s="79" t="str">
        <f t="shared" si="83"/>
        <v>Dummy Node</v>
      </c>
      <c r="AN81" s="79" t="str">
        <f t="shared" si="84"/>
        <v>N/A</v>
      </c>
      <c r="AO81" s="79" t="str">
        <f t="shared" si="85"/>
        <v>N/A</v>
      </c>
      <c r="AP81" s="79">
        <f t="shared" si="86"/>
        <v>6</v>
      </c>
      <c r="AQ81" s="79" t="b">
        <f t="shared" si="87"/>
        <v>1</v>
      </c>
      <c r="AR81" s="79" t="str">
        <f t="shared" si="88"/>
        <v>Dummy Node</v>
      </c>
      <c r="AS81" s="79" t="str">
        <f t="shared" si="89"/>
        <v>N/A</v>
      </c>
      <c r="AT81" s="79" t="str">
        <f t="shared" si="90"/>
        <v>N/A</v>
      </c>
      <c r="AU81" s="79">
        <f t="shared" si="91"/>
        <v>3</v>
      </c>
      <c r="AV81" s="79" t="b">
        <f t="shared" si="92"/>
        <v>0</v>
      </c>
      <c r="AW81" s="79" t="str">
        <f t="shared" si="93"/>
        <v>Distance</v>
      </c>
      <c r="AX81" s="79" t="str">
        <f t="shared" si="94"/>
        <v>&gt;</v>
      </c>
      <c r="AY81" s="79">
        <f t="shared" si="95"/>
        <v>132.513671875</v>
      </c>
      <c r="AZ81" s="79">
        <f t="shared" si="96"/>
        <v>1</v>
      </c>
      <c r="BA81" s="79" t="b">
        <f t="shared" si="97"/>
        <v>1</v>
      </c>
      <c r="BB81" s="79" t="str">
        <f t="shared" si="98"/>
        <v>Speed</v>
      </c>
      <c r="BC81" s="79" t="str">
        <f t="shared" si="99"/>
        <v>&lt;=</v>
      </c>
      <c r="BD81" s="79">
        <f t="shared" si="100"/>
        <v>13.021484375</v>
      </c>
      <c r="BE81" s="79">
        <f t="shared" si="101"/>
        <v>0</v>
      </c>
      <c r="BF81" s="79" t="b">
        <f t="shared" si="102"/>
        <v>1</v>
      </c>
      <c r="BG81" s="79" t="str">
        <f t="shared" si="103"/>
        <v>Distance</v>
      </c>
      <c r="BH81" s="79" t="str">
        <f t="shared" si="104"/>
        <v>&lt;=</v>
      </c>
      <c r="BI81" s="79">
        <f t="shared" si="105"/>
        <v>508.4912109375</v>
      </c>
    </row>
    <row r="82" spans="1:61">
      <c r="A82" s="15">
        <v>79</v>
      </c>
      <c r="B82" s="15">
        <v>-2</v>
      </c>
      <c r="C82" s="15">
        <v>-8192</v>
      </c>
      <c r="D82" s="15">
        <f t="shared" si="55"/>
        <v>-1</v>
      </c>
      <c r="E82" s="15">
        <f t="shared" si="56"/>
        <v>0</v>
      </c>
      <c r="F82" s="15">
        <f t="shared" si="57"/>
        <v>-1</v>
      </c>
      <c r="G82" s="15">
        <v>159</v>
      </c>
      <c r="H82" s="15">
        <v>160</v>
      </c>
      <c r="I82" s="15">
        <v>39</v>
      </c>
      <c r="J82" s="15">
        <v>6</v>
      </c>
      <c r="K82" s="15">
        <v>590</v>
      </c>
      <c r="L82" s="15">
        <v>21</v>
      </c>
      <c r="M82" s="15">
        <f t="shared" si="58"/>
        <v>5.126953125E-3</v>
      </c>
      <c r="O82" s="79">
        <f t="shared" si="59"/>
        <v>590</v>
      </c>
      <c r="P82" s="79">
        <f t="shared" si="60"/>
        <v>0.325927734375</v>
      </c>
      <c r="Q82" s="79">
        <f t="shared" si="61"/>
        <v>294</v>
      </c>
      <c r="R82" s="79" t="b">
        <f t="shared" si="62"/>
        <v>0</v>
      </c>
      <c r="S82" s="79" t="str">
        <f t="shared" si="63"/>
        <v>Dummy Node</v>
      </c>
      <c r="T82" s="79" t="str">
        <f t="shared" si="64"/>
        <v>N/A</v>
      </c>
      <c r="U82" s="79" t="str">
        <f t="shared" si="65"/>
        <v>N/A</v>
      </c>
      <c r="V82" s="79">
        <f t="shared" si="66"/>
        <v>146</v>
      </c>
      <c r="W82" s="79" t="b">
        <f t="shared" si="67"/>
        <v>0</v>
      </c>
      <c r="X82" s="79" t="str">
        <f t="shared" si="68"/>
        <v>Dummy Node</v>
      </c>
      <c r="Y82" s="79" t="str">
        <f t="shared" si="69"/>
        <v>N/A</v>
      </c>
      <c r="Z82" s="79" t="str">
        <f t="shared" si="70"/>
        <v>N/A</v>
      </c>
      <c r="AA82" s="79">
        <f t="shared" si="71"/>
        <v>72</v>
      </c>
      <c r="AB82" s="79" t="b">
        <f t="shared" si="72"/>
        <v>0</v>
      </c>
      <c r="AC82" s="79" t="str">
        <f t="shared" si="73"/>
        <v>Dummy Node</v>
      </c>
      <c r="AD82" s="79" t="str">
        <f t="shared" si="74"/>
        <v>N/A</v>
      </c>
      <c r="AE82" s="79" t="str">
        <f t="shared" si="75"/>
        <v>N/A</v>
      </c>
      <c r="AF82" s="79">
        <f t="shared" si="76"/>
        <v>35</v>
      </c>
      <c r="AG82" s="79" t="b">
        <f t="shared" si="77"/>
        <v>0</v>
      </c>
      <c r="AH82" s="79" t="str">
        <f t="shared" si="78"/>
        <v>Dummy Node</v>
      </c>
      <c r="AI82" s="79" t="str">
        <f t="shared" si="79"/>
        <v>N/A</v>
      </c>
      <c r="AJ82" s="79" t="str">
        <f t="shared" si="80"/>
        <v>N/A</v>
      </c>
      <c r="AK82" s="79">
        <f t="shared" si="81"/>
        <v>17</v>
      </c>
      <c r="AL82" s="79" t="b">
        <f t="shared" si="82"/>
        <v>1</v>
      </c>
      <c r="AM82" s="79" t="str">
        <f t="shared" si="83"/>
        <v>Dummy Node</v>
      </c>
      <c r="AN82" s="79" t="str">
        <f t="shared" si="84"/>
        <v>N/A</v>
      </c>
      <c r="AO82" s="79" t="str">
        <f t="shared" si="85"/>
        <v>N/A</v>
      </c>
      <c r="AP82" s="79">
        <f t="shared" si="86"/>
        <v>6</v>
      </c>
      <c r="AQ82" s="79" t="b">
        <f t="shared" si="87"/>
        <v>1</v>
      </c>
      <c r="AR82" s="79" t="str">
        <f t="shared" si="88"/>
        <v>Dummy Node</v>
      </c>
      <c r="AS82" s="79" t="str">
        <f t="shared" si="89"/>
        <v>N/A</v>
      </c>
      <c r="AT82" s="79" t="str">
        <f t="shared" si="90"/>
        <v>N/A</v>
      </c>
      <c r="AU82" s="79">
        <f t="shared" si="91"/>
        <v>3</v>
      </c>
      <c r="AV82" s="79" t="b">
        <f t="shared" si="92"/>
        <v>0</v>
      </c>
      <c r="AW82" s="79" t="str">
        <f t="shared" si="93"/>
        <v>Distance</v>
      </c>
      <c r="AX82" s="79" t="str">
        <f t="shared" si="94"/>
        <v>&gt;</v>
      </c>
      <c r="AY82" s="79">
        <f t="shared" si="95"/>
        <v>132.513671875</v>
      </c>
      <c r="AZ82" s="79">
        <f t="shared" si="96"/>
        <v>1</v>
      </c>
      <c r="BA82" s="79" t="b">
        <f t="shared" si="97"/>
        <v>1</v>
      </c>
      <c r="BB82" s="79" t="str">
        <f t="shared" si="98"/>
        <v>Speed</v>
      </c>
      <c r="BC82" s="79" t="str">
        <f t="shared" si="99"/>
        <v>&lt;=</v>
      </c>
      <c r="BD82" s="79">
        <f t="shared" si="100"/>
        <v>13.021484375</v>
      </c>
      <c r="BE82" s="79">
        <f t="shared" si="101"/>
        <v>0</v>
      </c>
      <c r="BF82" s="79" t="b">
        <f t="shared" si="102"/>
        <v>1</v>
      </c>
      <c r="BG82" s="79" t="str">
        <f t="shared" si="103"/>
        <v>Distance</v>
      </c>
      <c r="BH82" s="79" t="str">
        <f t="shared" si="104"/>
        <v>&lt;=</v>
      </c>
      <c r="BI82" s="79">
        <f t="shared" si="105"/>
        <v>508.4912109375</v>
      </c>
    </row>
    <row r="83" spans="1:61">
      <c r="A83" s="15">
        <v>80</v>
      </c>
      <c r="B83" s="15">
        <v>-2</v>
      </c>
      <c r="C83" s="15">
        <v>-8192</v>
      </c>
      <c r="D83" s="15">
        <f t="shared" si="55"/>
        <v>-1</v>
      </c>
      <c r="E83" s="15">
        <f t="shared" si="56"/>
        <v>0</v>
      </c>
      <c r="F83" s="15">
        <f t="shared" si="57"/>
        <v>-1</v>
      </c>
      <c r="G83" s="15">
        <v>161</v>
      </c>
      <c r="H83" s="15">
        <v>162</v>
      </c>
      <c r="I83" s="15">
        <v>39</v>
      </c>
      <c r="J83" s="15">
        <v>6</v>
      </c>
      <c r="K83" s="15">
        <v>591</v>
      </c>
      <c r="L83" s="15">
        <v>21</v>
      </c>
      <c r="M83" s="15">
        <f t="shared" si="58"/>
        <v>5.126953125E-3</v>
      </c>
      <c r="O83" s="79">
        <f t="shared" si="59"/>
        <v>591</v>
      </c>
      <c r="P83" s="79">
        <f t="shared" si="60"/>
        <v>0.325927734375</v>
      </c>
      <c r="Q83" s="79">
        <f t="shared" si="61"/>
        <v>295</v>
      </c>
      <c r="R83" s="79" t="b">
        <f t="shared" si="62"/>
        <v>1</v>
      </c>
      <c r="S83" s="79" t="str">
        <f t="shared" si="63"/>
        <v>Dummy Node</v>
      </c>
      <c r="T83" s="79" t="str">
        <f t="shared" si="64"/>
        <v>N/A</v>
      </c>
      <c r="U83" s="79" t="str">
        <f t="shared" si="65"/>
        <v>N/A</v>
      </c>
      <c r="V83" s="79">
        <f t="shared" si="66"/>
        <v>147</v>
      </c>
      <c r="W83" s="79" t="b">
        <f t="shared" si="67"/>
        <v>1</v>
      </c>
      <c r="X83" s="79" t="str">
        <f t="shared" si="68"/>
        <v>Dummy Node</v>
      </c>
      <c r="Y83" s="79" t="str">
        <f t="shared" si="69"/>
        <v>N/A</v>
      </c>
      <c r="Z83" s="79" t="str">
        <f t="shared" si="70"/>
        <v>N/A</v>
      </c>
      <c r="AA83" s="79">
        <f t="shared" si="71"/>
        <v>73</v>
      </c>
      <c r="AB83" s="79" t="b">
        <f t="shared" si="72"/>
        <v>1</v>
      </c>
      <c r="AC83" s="79" t="str">
        <f t="shared" si="73"/>
        <v>Dummy Node</v>
      </c>
      <c r="AD83" s="79" t="str">
        <f t="shared" si="74"/>
        <v>N/A</v>
      </c>
      <c r="AE83" s="79" t="str">
        <f t="shared" si="75"/>
        <v>N/A</v>
      </c>
      <c r="AF83" s="79">
        <f t="shared" si="76"/>
        <v>36</v>
      </c>
      <c r="AG83" s="79" t="b">
        <f t="shared" si="77"/>
        <v>1</v>
      </c>
      <c r="AH83" s="79" t="str">
        <f t="shared" si="78"/>
        <v>Dummy Node</v>
      </c>
      <c r="AI83" s="79" t="str">
        <f t="shared" si="79"/>
        <v>N/A</v>
      </c>
      <c r="AJ83" s="79" t="str">
        <f t="shared" si="80"/>
        <v>N/A</v>
      </c>
      <c r="AK83" s="79">
        <f t="shared" si="81"/>
        <v>17</v>
      </c>
      <c r="AL83" s="79" t="b">
        <f t="shared" si="82"/>
        <v>0</v>
      </c>
      <c r="AM83" s="79" t="str">
        <f t="shared" si="83"/>
        <v>Dummy Node</v>
      </c>
      <c r="AN83" s="79" t="str">
        <f t="shared" si="84"/>
        <v>N/A</v>
      </c>
      <c r="AO83" s="79" t="str">
        <f t="shared" si="85"/>
        <v>N/A</v>
      </c>
      <c r="AP83" s="79">
        <f t="shared" si="86"/>
        <v>6</v>
      </c>
      <c r="AQ83" s="79" t="b">
        <f t="shared" si="87"/>
        <v>1</v>
      </c>
      <c r="AR83" s="79" t="str">
        <f t="shared" si="88"/>
        <v>Dummy Node</v>
      </c>
      <c r="AS83" s="79" t="str">
        <f t="shared" si="89"/>
        <v>N/A</v>
      </c>
      <c r="AT83" s="79" t="str">
        <f t="shared" si="90"/>
        <v>N/A</v>
      </c>
      <c r="AU83" s="79">
        <f t="shared" si="91"/>
        <v>3</v>
      </c>
      <c r="AV83" s="79" t="b">
        <f t="shared" si="92"/>
        <v>0</v>
      </c>
      <c r="AW83" s="79" t="str">
        <f t="shared" si="93"/>
        <v>Distance</v>
      </c>
      <c r="AX83" s="79" t="str">
        <f t="shared" si="94"/>
        <v>&gt;</v>
      </c>
      <c r="AY83" s="79">
        <f t="shared" si="95"/>
        <v>132.513671875</v>
      </c>
      <c r="AZ83" s="79">
        <f t="shared" si="96"/>
        <v>1</v>
      </c>
      <c r="BA83" s="79" t="b">
        <f t="shared" si="97"/>
        <v>1</v>
      </c>
      <c r="BB83" s="79" t="str">
        <f t="shared" si="98"/>
        <v>Speed</v>
      </c>
      <c r="BC83" s="79" t="str">
        <f t="shared" si="99"/>
        <v>&lt;=</v>
      </c>
      <c r="BD83" s="79">
        <f t="shared" si="100"/>
        <v>13.021484375</v>
      </c>
      <c r="BE83" s="79">
        <f t="shared" si="101"/>
        <v>0</v>
      </c>
      <c r="BF83" s="79" t="b">
        <f t="shared" si="102"/>
        <v>1</v>
      </c>
      <c r="BG83" s="79" t="str">
        <f t="shared" si="103"/>
        <v>Distance</v>
      </c>
      <c r="BH83" s="79" t="str">
        <f t="shared" si="104"/>
        <v>&lt;=</v>
      </c>
      <c r="BI83" s="79">
        <f t="shared" si="105"/>
        <v>508.4912109375</v>
      </c>
    </row>
    <row r="84" spans="1:61">
      <c r="A84" s="15">
        <v>81</v>
      </c>
      <c r="B84" s="15">
        <v>-2</v>
      </c>
      <c r="C84" s="15">
        <v>-8192</v>
      </c>
      <c r="D84" s="15">
        <f t="shared" si="55"/>
        <v>-1</v>
      </c>
      <c r="E84" s="15">
        <f t="shared" si="56"/>
        <v>0</v>
      </c>
      <c r="F84" s="15">
        <f t="shared" si="57"/>
        <v>-1</v>
      </c>
      <c r="G84" s="15">
        <v>163</v>
      </c>
      <c r="H84" s="15">
        <v>164</v>
      </c>
      <c r="I84" s="15">
        <v>40</v>
      </c>
      <c r="J84" s="15">
        <v>6</v>
      </c>
      <c r="K84" s="15">
        <v>592</v>
      </c>
      <c r="L84" s="15">
        <v>21</v>
      </c>
      <c r="M84" s="15">
        <f t="shared" si="58"/>
        <v>5.126953125E-3</v>
      </c>
      <c r="O84" s="79">
        <f t="shared" si="59"/>
        <v>592</v>
      </c>
      <c r="P84" s="79">
        <f t="shared" si="60"/>
        <v>0.325927734375</v>
      </c>
      <c r="Q84" s="79">
        <f t="shared" si="61"/>
        <v>295</v>
      </c>
      <c r="R84" s="79" t="b">
        <f t="shared" si="62"/>
        <v>0</v>
      </c>
      <c r="S84" s="79" t="str">
        <f t="shared" si="63"/>
        <v>Dummy Node</v>
      </c>
      <c r="T84" s="79" t="str">
        <f t="shared" si="64"/>
        <v>N/A</v>
      </c>
      <c r="U84" s="79" t="str">
        <f t="shared" si="65"/>
        <v>N/A</v>
      </c>
      <c r="V84" s="79">
        <f t="shared" si="66"/>
        <v>147</v>
      </c>
      <c r="W84" s="79" t="b">
        <f t="shared" si="67"/>
        <v>1</v>
      </c>
      <c r="X84" s="79" t="str">
        <f t="shared" si="68"/>
        <v>Dummy Node</v>
      </c>
      <c r="Y84" s="79" t="str">
        <f t="shared" si="69"/>
        <v>N/A</v>
      </c>
      <c r="Z84" s="79" t="str">
        <f t="shared" si="70"/>
        <v>N/A</v>
      </c>
      <c r="AA84" s="79">
        <f t="shared" si="71"/>
        <v>73</v>
      </c>
      <c r="AB84" s="79" t="b">
        <f t="shared" si="72"/>
        <v>1</v>
      </c>
      <c r="AC84" s="79" t="str">
        <f t="shared" si="73"/>
        <v>Dummy Node</v>
      </c>
      <c r="AD84" s="79" t="str">
        <f t="shared" si="74"/>
        <v>N/A</v>
      </c>
      <c r="AE84" s="79" t="str">
        <f t="shared" si="75"/>
        <v>N/A</v>
      </c>
      <c r="AF84" s="79">
        <f t="shared" si="76"/>
        <v>36</v>
      </c>
      <c r="AG84" s="79" t="b">
        <f t="shared" si="77"/>
        <v>1</v>
      </c>
      <c r="AH84" s="79" t="str">
        <f t="shared" si="78"/>
        <v>Dummy Node</v>
      </c>
      <c r="AI84" s="79" t="str">
        <f t="shared" si="79"/>
        <v>N/A</v>
      </c>
      <c r="AJ84" s="79" t="str">
        <f t="shared" si="80"/>
        <v>N/A</v>
      </c>
      <c r="AK84" s="79">
        <f t="shared" si="81"/>
        <v>17</v>
      </c>
      <c r="AL84" s="79" t="b">
        <f t="shared" si="82"/>
        <v>0</v>
      </c>
      <c r="AM84" s="79" t="str">
        <f t="shared" si="83"/>
        <v>Dummy Node</v>
      </c>
      <c r="AN84" s="79" t="str">
        <f t="shared" si="84"/>
        <v>N/A</v>
      </c>
      <c r="AO84" s="79" t="str">
        <f t="shared" si="85"/>
        <v>N/A</v>
      </c>
      <c r="AP84" s="79">
        <f t="shared" si="86"/>
        <v>6</v>
      </c>
      <c r="AQ84" s="79" t="b">
        <f t="shared" si="87"/>
        <v>1</v>
      </c>
      <c r="AR84" s="79" t="str">
        <f t="shared" si="88"/>
        <v>Dummy Node</v>
      </c>
      <c r="AS84" s="79" t="str">
        <f t="shared" si="89"/>
        <v>N/A</v>
      </c>
      <c r="AT84" s="79" t="str">
        <f t="shared" si="90"/>
        <v>N/A</v>
      </c>
      <c r="AU84" s="79">
        <f t="shared" si="91"/>
        <v>3</v>
      </c>
      <c r="AV84" s="79" t="b">
        <f t="shared" si="92"/>
        <v>0</v>
      </c>
      <c r="AW84" s="79" t="str">
        <f t="shared" si="93"/>
        <v>Distance</v>
      </c>
      <c r="AX84" s="79" t="str">
        <f t="shared" si="94"/>
        <v>&gt;</v>
      </c>
      <c r="AY84" s="79">
        <f t="shared" si="95"/>
        <v>132.513671875</v>
      </c>
      <c r="AZ84" s="79">
        <f t="shared" si="96"/>
        <v>1</v>
      </c>
      <c r="BA84" s="79" t="b">
        <f t="shared" si="97"/>
        <v>1</v>
      </c>
      <c r="BB84" s="79" t="str">
        <f t="shared" si="98"/>
        <v>Speed</v>
      </c>
      <c r="BC84" s="79" t="str">
        <f t="shared" si="99"/>
        <v>&lt;=</v>
      </c>
      <c r="BD84" s="79">
        <f t="shared" si="100"/>
        <v>13.021484375</v>
      </c>
      <c r="BE84" s="79">
        <f t="shared" si="101"/>
        <v>0</v>
      </c>
      <c r="BF84" s="79" t="b">
        <f t="shared" si="102"/>
        <v>1</v>
      </c>
      <c r="BG84" s="79" t="str">
        <f t="shared" si="103"/>
        <v>Distance</v>
      </c>
      <c r="BH84" s="79" t="str">
        <f t="shared" si="104"/>
        <v>&lt;=</v>
      </c>
      <c r="BI84" s="79">
        <f t="shared" si="105"/>
        <v>508.4912109375</v>
      </c>
    </row>
    <row r="85" spans="1:61">
      <c r="A85" s="15">
        <v>82</v>
      </c>
      <c r="B85" s="15">
        <v>-2</v>
      </c>
      <c r="C85" s="15">
        <v>-8192</v>
      </c>
      <c r="D85" s="15">
        <f t="shared" si="55"/>
        <v>-1</v>
      </c>
      <c r="E85" s="15">
        <f t="shared" si="56"/>
        <v>0</v>
      </c>
      <c r="F85" s="15">
        <f t="shared" si="57"/>
        <v>-1</v>
      </c>
      <c r="G85" s="15">
        <v>165</v>
      </c>
      <c r="H85" s="15">
        <v>166</v>
      </c>
      <c r="I85" s="15">
        <v>40</v>
      </c>
      <c r="J85" s="15">
        <v>6</v>
      </c>
      <c r="K85" s="15">
        <v>593</v>
      </c>
      <c r="L85" s="15">
        <v>21</v>
      </c>
      <c r="M85" s="15">
        <f t="shared" si="58"/>
        <v>5.126953125E-3</v>
      </c>
      <c r="O85" s="79">
        <f t="shared" si="59"/>
        <v>593</v>
      </c>
      <c r="P85" s="79">
        <f t="shared" si="60"/>
        <v>0.325927734375</v>
      </c>
      <c r="Q85" s="79">
        <f t="shared" si="61"/>
        <v>296</v>
      </c>
      <c r="R85" s="79" t="b">
        <f t="shared" si="62"/>
        <v>1</v>
      </c>
      <c r="S85" s="79" t="str">
        <f t="shared" si="63"/>
        <v>Dummy Node</v>
      </c>
      <c r="T85" s="79" t="str">
        <f t="shared" si="64"/>
        <v>N/A</v>
      </c>
      <c r="U85" s="79" t="str">
        <f t="shared" si="65"/>
        <v>N/A</v>
      </c>
      <c r="V85" s="79">
        <f t="shared" si="66"/>
        <v>147</v>
      </c>
      <c r="W85" s="79" t="b">
        <f t="shared" si="67"/>
        <v>0</v>
      </c>
      <c r="X85" s="79" t="str">
        <f t="shared" si="68"/>
        <v>Dummy Node</v>
      </c>
      <c r="Y85" s="79" t="str">
        <f t="shared" si="69"/>
        <v>N/A</v>
      </c>
      <c r="Z85" s="79" t="str">
        <f t="shared" si="70"/>
        <v>N/A</v>
      </c>
      <c r="AA85" s="79">
        <f t="shared" si="71"/>
        <v>73</v>
      </c>
      <c r="AB85" s="79" t="b">
        <f t="shared" si="72"/>
        <v>1</v>
      </c>
      <c r="AC85" s="79" t="str">
        <f t="shared" si="73"/>
        <v>Dummy Node</v>
      </c>
      <c r="AD85" s="79" t="str">
        <f t="shared" si="74"/>
        <v>N/A</v>
      </c>
      <c r="AE85" s="79" t="str">
        <f t="shared" si="75"/>
        <v>N/A</v>
      </c>
      <c r="AF85" s="79">
        <f t="shared" si="76"/>
        <v>36</v>
      </c>
      <c r="AG85" s="79" t="b">
        <f t="shared" si="77"/>
        <v>1</v>
      </c>
      <c r="AH85" s="79" t="str">
        <f t="shared" si="78"/>
        <v>Dummy Node</v>
      </c>
      <c r="AI85" s="79" t="str">
        <f t="shared" si="79"/>
        <v>N/A</v>
      </c>
      <c r="AJ85" s="79" t="str">
        <f t="shared" si="80"/>
        <v>N/A</v>
      </c>
      <c r="AK85" s="79">
        <f t="shared" si="81"/>
        <v>17</v>
      </c>
      <c r="AL85" s="79" t="b">
        <f t="shared" si="82"/>
        <v>0</v>
      </c>
      <c r="AM85" s="79" t="str">
        <f t="shared" si="83"/>
        <v>Dummy Node</v>
      </c>
      <c r="AN85" s="79" t="str">
        <f t="shared" si="84"/>
        <v>N/A</v>
      </c>
      <c r="AO85" s="79" t="str">
        <f t="shared" si="85"/>
        <v>N/A</v>
      </c>
      <c r="AP85" s="79">
        <f t="shared" si="86"/>
        <v>6</v>
      </c>
      <c r="AQ85" s="79" t="b">
        <f t="shared" si="87"/>
        <v>1</v>
      </c>
      <c r="AR85" s="79" t="str">
        <f t="shared" si="88"/>
        <v>Dummy Node</v>
      </c>
      <c r="AS85" s="79" t="str">
        <f t="shared" si="89"/>
        <v>N/A</v>
      </c>
      <c r="AT85" s="79" t="str">
        <f t="shared" si="90"/>
        <v>N/A</v>
      </c>
      <c r="AU85" s="79">
        <f t="shared" si="91"/>
        <v>3</v>
      </c>
      <c r="AV85" s="79" t="b">
        <f t="shared" si="92"/>
        <v>0</v>
      </c>
      <c r="AW85" s="79" t="str">
        <f t="shared" si="93"/>
        <v>Distance</v>
      </c>
      <c r="AX85" s="79" t="str">
        <f t="shared" si="94"/>
        <v>&gt;</v>
      </c>
      <c r="AY85" s="79">
        <f t="shared" si="95"/>
        <v>132.513671875</v>
      </c>
      <c r="AZ85" s="79">
        <f t="shared" si="96"/>
        <v>1</v>
      </c>
      <c r="BA85" s="79" t="b">
        <f t="shared" si="97"/>
        <v>1</v>
      </c>
      <c r="BB85" s="79" t="str">
        <f t="shared" si="98"/>
        <v>Speed</v>
      </c>
      <c r="BC85" s="79" t="str">
        <f t="shared" si="99"/>
        <v>&lt;=</v>
      </c>
      <c r="BD85" s="79">
        <f t="shared" si="100"/>
        <v>13.021484375</v>
      </c>
      <c r="BE85" s="79">
        <f t="shared" si="101"/>
        <v>0</v>
      </c>
      <c r="BF85" s="79" t="b">
        <f t="shared" si="102"/>
        <v>1</v>
      </c>
      <c r="BG85" s="79" t="str">
        <f t="shared" si="103"/>
        <v>Distance</v>
      </c>
      <c r="BH85" s="79" t="str">
        <f t="shared" si="104"/>
        <v>&lt;=</v>
      </c>
      <c r="BI85" s="79">
        <f t="shared" si="105"/>
        <v>508.4912109375</v>
      </c>
    </row>
    <row r="86" spans="1:61">
      <c r="A86" s="15">
        <v>83</v>
      </c>
      <c r="B86" s="15">
        <v>-2</v>
      </c>
      <c r="C86" s="15">
        <v>-8192</v>
      </c>
      <c r="D86" s="15">
        <f t="shared" si="55"/>
        <v>-1</v>
      </c>
      <c r="E86" s="15">
        <f t="shared" si="56"/>
        <v>0</v>
      </c>
      <c r="F86" s="15">
        <f t="shared" si="57"/>
        <v>-1</v>
      </c>
      <c r="G86" s="15">
        <v>167</v>
      </c>
      <c r="H86" s="15">
        <v>168</v>
      </c>
      <c r="I86" s="15">
        <v>41</v>
      </c>
      <c r="J86" s="15">
        <v>6</v>
      </c>
      <c r="K86" s="15">
        <v>594</v>
      </c>
      <c r="L86" s="15">
        <v>21</v>
      </c>
      <c r="M86" s="15">
        <f t="shared" si="58"/>
        <v>5.126953125E-3</v>
      </c>
      <c r="O86" s="79">
        <f t="shared" si="59"/>
        <v>594</v>
      </c>
      <c r="P86" s="79">
        <f t="shared" si="60"/>
        <v>0.325927734375</v>
      </c>
      <c r="Q86" s="79">
        <f t="shared" si="61"/>
        <v>296</v>
      </c>
      <c r="R86" s="79" t="b">
        <f t="shared" si="62"/>
        <v>0</v>
      </c>
      <c r="S86" s="79" t="str">
        <f t="shared" si="63"/>
        <v>Dummy Node</v>
      </c>
      <c r="T86" s="79" t="str">
        <f t="shared" si="64"/>
        <v>N/A</v>
      </c>
      <c r="U86" s="79" t="str">
        <f t="shared" si="65"/>
        <v>N/A</v>
      </c>
      <c r="V86" s="79">
        <f t="shared" si="66"/>
        <v>147</v>
      </c>
      <c r="W86" s="79" t="b">
        <f t="shared" si="67"/>
        <v>0</v>
      </c>
      <c r="X86" s="79" t="str">
        <f t="shared" si="68"/>
        <v>Dummy Node</v>
      </c>
      <c r="Y86" s="79" t="str">
        <f t="shared" si="69"/>
        <v>N/A</v>
      </c>
      <c r="Z86" s="79" t="str">
        <f t="shared" si="70"/>
        <v>N/A</v>
      </c>
      <c r="AA86" s="79">
        <f t="shared" si="71"/>
        <v>73</v>
      </c>
      <c r="AB86" s="79" t="b">
        <f t="shared" si="72"/>
        <v>1</v>
      </c>
      <c r="AC86" s="79" t="str">
        <f t="shared" si="73"/>
        <v>Dummy Node</v>
      </c>
      <c r="AD86" s="79" t="str">
        <f t="shared" si="74"/>
        <v>N/A</v>
      </c>
      <c r="AE86" s="79" t="str">
        <f t="shared" si="75"/>
        <v>N/A</v>
      </c>
      <c r="AF86" s="79">
        <f t="shared" si="76"/>
        <v>36</v>
      </c>
      <c r="AG86" s="79" t="b">
        <f t="shared" si="77"/>
        <v>1</v>
      </c>
      <c r="AH86" s="79" t="str">
        <f t="shared" si="78"/>
        <v>Dummy Node</v>
      </c>
      <c r="AI86" s="79" t="str">
        <f t="shared" si="79"/>
        <v>N/A</v>
      </c>
      <c r="AJ86" s="79" t="str">
        <f t="shared" si="80"/>
        <v>N/A</v>
      </c>
      <c r="AK86" s="79">
        <f t="shared" si="81"/>
        <v>17</v>
      </c>
      <c r="AL86" s="79" t="b">
        <f t="shared" si="82"/>
        <v>0</v>
      </c>
      <c r="AM86" s="79" t="str">
        <f t="shared" si="83"/>
        <v>Dummy Node</v>
      </c>
      <c r="AN86" s="79" t="str">
        <f t="shared" si="84"/>
        <v>N/A</v>
      </c>
      <c r="AO86" s="79" t="str">
        <f t="shared" si="85"/>
        <v>N/A</v>
      </c>
      <c r="AP86" s="79">
        <f t="shared" si="86"/>
        <v>6</v>
      </c>
      <c r="AQ86" s="79" t="b">
        <f t="shared" si="87"/>
        <v>1</v>
      </c>
      <c r="AR86" s="79" t="str">
        <f t="shared" si="88"/>
        <v>Dummy Node</v>
      </c>
      <c r="AS86" s="79" t="str">
        <f t="shared" si="89"/>
        <v>N/A</v>
      </c>
      <c r="AT86" s="79" t="str">
        <f t="shared" si="90"/>
        <v>N/A</v>
      </c>
      <c r="AU86" s="79">
        <f t="shared" si="91"/>
        <v>3</v>
      </c>
      <c r="AV86" s="79" t="b">
        <f t="shared" si="92"/>
        <v>0</v>
      </c>
      <c r="AW86" s="79" t="str">
        <f t="shared" si="93"/>
        <v>Distance</v>
      </c>
      <c r="AX86" s="79" t="str">
        <f t="shared" si="94"/>
        <v>&gt;</v>
      </c>
      <c r="AY86" s="79">
        <f t="shared" si="95"/>
        <v>132.513671875</v>
      </c>
      <c r="AZ86" s="79">
        <f t="shared" si="96"/>
        <v>1</v>
      </c>
      <c r="BA86" s="79" t="b">
        <f t="shared" si="97"/>
        <v>1</v>
      </c>
      <c r="BB86" s="79" t="str">
        <f t="shared" si="98"/>
        <v>Speed</v>
      </c>
      <c r="BC86" s="79" t="str">
        <f t="shared" si="99"/>
        <v>&lt;=</v>
      </c>
      <c r="BD86" s="79">
        <f t="shared" si="100"/>
        <v>13.021484375</v>
      </c>
      <c r="BE86" s="79">
        <f t="shared" si="101"/>
        <v>0</v>
      </c>
      <c r="BF86" s="79" t="b">
        <f t="shared" si="102"/>
        <v>1</v>
      </c>
      <c r="BG86" s="79" t="str">
        <f t="shared" si="103"/>
        <v>Distance</v>
      </c>
      <c r="BH86" s="79" t="str">
        <f t="shared" si="104"/>
        <v>&lt;=</v>
      </c>
      <c r="BI86" s="79">
        <f t="shared" si="105"/>
        <v>508.4912109375</v>
      </c>
    </row>
    <row r="87" spans="1:61">
      <c r="A87" s="15">
        <v>84</v>
      </c>
      <c r="B87" s="15">
        <v>-2</v>
      </c>
      <c r="C87" s="15">
        <v>-8192</v>
      </c>
      <c r="D87" s="15">
        <f t="shared" si="55"/>
        <v>-1</v>
      </c>
      <c r="E87" s="15">
        <f t="shared" si="56"/>
        <v>0</v>
      </c>
      <c r="F87" s="15">
        <f t="shared" si="57"/>
        <v>-1</v>
      </c>
      <c r="G87" s="15">
        <v>169</v>
      </c>
      <c r="H87" s="15">
        <v>170</v>
      </c>
      <c r="I87" s="15">
        <v>41</v>
      </c>
      <c r="J87" s="15">
        <v>6</v>
      </c>
      <c r="K87" s="15">
        <v>595</v>
      </c>
      <c r="L87" s="15">
        <v>21</v>
      </c>
      <c r="M87" s="15">
        <f t="shared" si="58"/>
        <v>5.126953125E-3</v>
      </c>
      <c r="O87" s="79">
        <f t="shared" si="59"/>
        <v>595</v>
      </c>
      <c r="P87" s="79">
        <f t="shared" si="60"/>
        <v>0.325927734375</v>
      </c>
      <c r="Q87" s="79">
        <f t="shared" si="61"/>
        <v>297</v>
      </c>
      <c r="R87" s="79" t="b">
        <f t="shared" si="62"/>
        <v>1</v>
      </c>
      <c r="S87" s="79" t="str">
        <f t="shared" si="63"/>
        <v>Dummy Node</v>
      </c>
      <c r="T87" s="79" t="str">
        <f t="shared" si="64"/>
        <v>N/A</v>
      </c>
      <c r="U87" s="79" t="str">
        <f t="shared" si="65"/>
        <v>N/A</v>
      </c>
      <c r="V87" s="79">
        <f t="shared" si="66"/>
        <v>148</v>
      </c>
      <c r="W87" s="79" t="b">
        <f t="shared" si="67"/>
        <v>1</v>
      </c>
      <c r="X87" s="79" t="str">
        <f t="shared" si="68"/>
        <v>Dummy Node</v>
      </c>
      <c r="Y87" s="79" t="str">
        <f t="shared" si="69"/>
        <v>N/A</v>
      </c>
      <c r="Z87" s="79" t="str">
        <f t="shared" si="70"/>
        <v>N/A</v>
      </c>
      <c r="AA87" s="79">
        <f t="shared" si="71"/>
        <v>73</v>
      </c>
      <c r="AB87" s="79" t="b">
        <f t="shared" si="72"/>
        <v>0</v>
      </c>
      <c r="AC87" s="79" t="str">
        <f t="shared" si="73"/>
        <v>Dummy Node</v>
      </c>
      <c r="AD87" s="79" t="str">
        <f t="shared" si="74"/>
        <v>N/A</v>
      </c>
      <c r="AE87" s="79" t="str">
        <f t="shared" si="75"/>
        <v>N/A</v>
      </c>
      <c r="AF87" s="79">
        <f t="shared" si="76"/>
        <v>36</v>
      </c>
      <c r="AG87" s="79" t="b">
        <f t="shared" si="77"/>
        <v>1</v>
      </c>
      <c r="AH87" s="79" t="str">
        <f t="shared" si="78"/>
        <v>Dummy Node</v>
      </c>
      <c r="AI87" s="79" t="str">
        <f t="shared" si="79"/>
        <v>N/A</v>
      </c>
      <c r="AJ87" s="79" t="str">
        <f t="shared" si="80"/>
        <v>N/A</v>
      </c>
      <c r="AK87" s="79">
        <f t="shared" si="81"/>
        <v>17</v>
      </c>
      <c r="AL87" s="79" t="b">
        <f t="shared" si="82"/>
        <v>0</v>
      </c>
      <c r="AM87" s="79" t="str">
        <f t="shared" si="83"/>
        <v>Dummy Node</v>
      </c>
      <c r="AN87" s="79" t="str">
        <f t="shared" si="84"/>
        <v>N/A</v>
      </c>
      <c r="AO87" s="79" t="str">
        <f t="shared" si="85"/>
        <v>N/A</v>
      </c>
      <c r="AP87" s="79">
        <f t="shared" si="86"/>
        <v>6</v>
      </c>
      <c r="AQ87" s="79" t="b">
        <f t="shared" si="87"/>
        <v>1</v>
      </c>
      <c r="AR87" s="79" t="str">
        <f t="shared" si="88"/>
        <v>Dummy Node</v>
      </c>
      <c r="AS87" s="79" t="str">
        <f t="shared" si="89"/>
        <v>N/A</v>
      </c>
      <c r="AT87" s="79" t="str">
        <f t="shared" si="90"/>
        <v>N/A</v>
      </c>
      <c r="AU87" s="79">
        <f t="shared" si="91"/>
        <v>3</v>
      </c>
      <c r="AV87" s="79" t="b">
        <f t="shared" si="92"/>
        <v>0</v>
      </c>
      <c r="AW87" s="79" t="str">
        <f t="shared" si="93"/>
        <v>Distance</v>
      </c>
      <c r="AX87" s="79" t="str">
        <f t="shared" si="94"/>
        <v>&gt;</v>
      </c>
      <c r="AY87" s="79">
        <f t="shared" si="95"/>
        <v>132.513671875</v>
      </c>
      <c r="AZ87" s="79">
        <f t="shared" si="96"/>
        <v>1</v>
      </c>
      <c r="BA87" s="79" t="b">
        <f t="shared" si="97"/>
        <v>1</v>
      </c>
      <c r="BB87" s="79" t="str">
        <f t="shared" si="98"/>
        <v>Speed</v>
      </c>
      <c r="BC87" s="79" t="str">
        <f t="shared" si="99"/>
        <v>&lt;=</v>
      </c>
      <c r="BD87" s="79">
        <f t="shared" si="100"/>
        <v>13.021484375</v>
      </c>
      <c r="BE87" s="79">
        <f t="shared" si="101"/>
        <v>0</v>
      </c>
      <c r="BF87" s="79" t="b">
        <f t="shared" si="102"/>
        <v>1</v>
      </c>
      <c r="BG87" s="79" t="str">
        <f t="shared" si="103"/>
        <v>Distance</v>
      </c>
      <c r="BH87" s="79" t="str">
        <f t="shared" si="104"/>
        <v>&lt;=</v>
      </c>
      <c r="BI87" s="79">
        <f t="shared" si="105"/>
        <v>508.4912109375</v>
      </c>
    </row>
    <row r="88" spans="1:61">
      <c r="A88" s="15">
        <v>85</v>
      </c>
      <c r="B88" s="15">
        <v>-2</v>
      </c>
      <c r="C88" s="15">
        <v>-8192</v>
      </c>
      <c r="D88" s="15">
        <f t="shared" si="55"/>
        <v>-1</v>
      </c>
      <c r="E88" s="15">
        <f t="shared" si="56"/>
        <v>0</v>
      </c>
      <c r="F88" s="15">
        <f t="shared" si="57"/>
        <v>-1</v>
      </c>
      <c r="G88" s="15">
        <v>171</v>
      </c>
      <c r="H88" s="15">
        <v>172</v>
      </c>
      <c r="I88" s="15">
        <v>42</v>
      </c>
      <c r="J88" s="15">
        <v>6</v>
      </c>
      <c r="K88" s="15">
        <v>596</v>
      </c>
      <c r="L88" s="15">
        <v>21</v>
      </c>
      <c r="M88" s="15">
        <f t="shared" si="58"/>
        <v>5.126953125E-3</v>
      </c>
      <c r="O88" s="79">
        <f t="shared" si="59"/>
        <v>596</v>
      </c>
      <c r="P88" s="79">
        <f t="shared" si="60"/>
        <v>0.325927734375</v>
      </c>
      <c r="Q88" s="79">
        <f t="shared" si="61"/>
        <v>297</v>
      </c>
      <c r="R88" s="79" t="b">
        <f t="shared" si="62"/>
        <v>0</v>
      </c>
      <c r="S88" s="79" t="str">
        <f t="shared" si="63"/>
        <v>Dummy Node</v>
      </c>
      <c r="T88" s="79" t="str">
        <f t="shared" si="64"/>
        <v>N/A</v>
      </c>
      <c r="U88" s="79" t="str">
        <f t="shared" si="65"/>
        <v>N/A</v>
      </c>
      <c r="V88" s="79">
        <f t="shared" si="66"/>
        <v>148</v>
      </c>
      <c r="W88" s="79" t="b">
        <f t="shared" si="67"/>
        <v>1</v>
      </c>
      <c r="X88" s="79" t="str">
        <f t="shared" si="68"/>
        <v>Dummy Node</v>
      </c>
      <c r="Y88" s="79" t="str">
        <f t="shared" si="69"/>
        <v>N/A</v>
      </c>
      <c r="Z88" s="79" t="str">
        <f t="shared" si="70"/>
        <v>N/A</v>
      </c>
      <c r="AA88" s="79">
        <f t="shared" si="71"/>
        <v>73</v>
      </c>
      <c r="AB88" s="79" t="b">
        <f t="shared" si="72"/>
        <v>0</v>
      </c>
      <c r="AC88" s="79" t="str">
        <f t="shared" si="73"/>
        <v>Dummy Node</v>
      </c>
      <c r="AD88" s="79" t="str">
        <f t="shared" si="74"/>
        <v>N/A</v>
      </c>
      <c r="AE88" s="79" t="str">
        <f t="shared" si="75"/>
        <v>N/A</v>
      </c>
      <c r="AF88" s="79">
        <f t="shared" si="76"/>
        <v>36</v>
      </c>
      <c r="AG88" s="79" t="b">
        <f t="shared" si="77"/>
        <v>1</v>
      </c>
      <c r="AH88" s="79" t="str">
        <f t="shared" si="78"/>
        <v>Dummy Node</v>
      </c>
      <c r="AI88" s="79" t="str">
        <f t="shared" si="79"/>
        <v>N/A</v>
      </c>
      <c r="AJ88" s="79" t="str">
        <f t="shared" si="80"/>
        <v>N/A</v>
      </c>
      <c r="AK88" s="79">
        <f t="shared" si="81"/>
        <v>17</v>
      </c>
      <c r="AL88" s="79" t="b">
        <f t="shared" si="82"/>
        <v>0</v>
      </c>
      <c r="AM88" s="79" t="str">
        <f t="shared" si="83"/>
        <v>Dummy Node</v>
      </c>
      <c r="AN88" s="79" t="str">
        <f t="shared" si="84"/>
        <v>N/A</v>
      </c>
      <c r="AO88" s="79" t="str">
        <f t="shared" si="85"/>
        <v>N/A</v>
      </c>
      <c r="AP88" s="79">
        <f t="shared" si="86"/>
        <v>6</v>
      </c>
      <c r="AQ88" s="79" t="b">
        <f t="shared" si="87"/>
        <v>1</v>
      </c>
      <c r="AR88" s="79" t="str">
        <f t="shared" si="88"/>
        <v>Dummy Node</v>
      </c>
      <c r="AS88" s="79" t="str">
        <f t="shared" si="89"/>
        <v>N/A</v>
      </c>
      <c r="AT88" s="79" t="str">
        <f t="shared" si="90"/>
        <v>N/A</v>
      </c>
      <c r="AU88" s="79">
        <f t="shared" si="91"/>
        <v>3</v>
      </c>
      <c r="AV88" s="79" t="b">
        <f t="shared" si="92"/>
        <v>0</v>
      </c>
      <c r="AW88" s="79" t="str">
        <f t="shared" si="93"/>
        <v>Distance</v>
      </c>
      <c r="AX88" s="79" t="str">
        <f t="shared" si="94"/>
        <v>&gt;</v>
      </c>
      <c r="AY88" s="79">
        <f t="shared" si="95"/>
        <v>132.513671875</v>
      </c>
      <c r="AZ88" s="79">
        <f t="shared" si="96"/>
        <v>1</v>
      </c>
      <c r="BA88" s="79" t="b">
        <f t="shared" si="97"/>
        <v>1</v>
      </c>
      <c r="BB88" s="79" t="str">
        <f t="shared" si="98"/>
        <v>Speed</v>
      </c>
      <c r="BC88" s="79" t="str">
        <f t="shared" si="99"/>
        <v>&lt;=</v>
      </c>
      <c r="BD88" s="79">
        <f t="shared" si="100"/>
        <v>13.021484375</v>
      </c>
      <c r="BE88" s="79">
        <f t="shared" si="101"/>
        <v>0</v>
      </c>
      <c r="BF88" s="79" t="b">
        <f t="shared" si="102"/>
        <v>1</v>
      </c>
      <c r="BG88" s="79" t="str">
        <f t="shared" si="103"/>
        <v>Distance</v>
      </c>
      <c r="BH88" s="79" t="str">
        <f t="shared" si="104"/>
        <v>&lt;=</v>
      </c>
      <c r="BI88" s="79">
        <f t="shared" si="105"/>
        <v>508.4912109375</v>
      </c>
    </row>
    <row r="89" spans="1:61">
      <c r="A89" s="15">
        <v>86</v>
      </c>
      <c r="B89" s="15">
        <v>-2</v>
      </c>
      <c r="C89" s="15">
        <v>-8192</v>
      </c>
      <c r="D89" s="15">
        <f t="shared" si="55"/>
        <v>-1</v>
      </c>
      <c r="E89" s="15">
        <f t="shared" si="56"/>
        <v>0</v>
      </c>
      <c r="F89" s="15">
        <f t="shared" si="57"/>
        <v>-1</v>
      </c>
      <c r="G89" s="15">
        <v>173</v>
      </c>
      <c r="H89" s="15">
        <v>174</v>
      </c>
      <c r="I89" s="15">
        <v>42</v>
      </c>
      <c r="J89" s="15">
        <v>6</v>
      </c>
      <c r="K89" s="15">
        <v>597</v>
      </c>
      <c r="L89" s="15">
        <v>21</v>
      </c>
      <c r="M89" s="15">
        <f t="shared" si="58"/>
        <v>5.126953125E-3</v>
      </c>
      <c r="O89" s="79">
        <f t="shared" si="59"/>
        <v>597</v>
      </c>
      <c r="P89" s="79">
        <f t="shared" si="60"/>
        <v>0.325927734375</v>
      </c>
      <c r="Q89" s="79">
        <f t="shared" si="61"/>
        <v>298</v>
      </c>
      <c r="R89" s="79" t="b">
        <f t="shared" si="62"/>
        <v>1</v>
      </c>
      <c r="S89" s="79" t="str">
        <f t="shared" si="63"/>
        <v>Dummy Node</v>
      </c>
      <c r="T89" s="79" t="str">
        <f t="shared" si="64"/>
        <v>N/A</v>
      </c>
      <c r="U89" s="79" t="str">
        <f t="shared" si="65"/>
        <v>N/A</v>
      </c>
      <c r="V89" s="79">
        <f t="shared" si="66"/>
        <v>148</v>
      </c>
      <c r="W89" s="79" t="b">
        <f t="shared" si="67"/>
        <v>0</v>
      </c>
      <c r="X89" s="79" t="str">
        <f t="shared" si="68"/>
        <v>Dummy Node</v>
      </c>
      <c r="Y89" s="79" t="str">
        <f t="shared" si="69"/>
        <v>N/A</v>
      </c>
      <c r="Z89" s="79" t="str">
        <f t="shared" si="70"/>
        <v>N/A</v>
      </c>
      <c r="AA89" s="79">
        <f t="shared" si="71"/>
        <v>73</v>
      </c>
      <c r="AB89" s="79" t="b">
        <f t="shared" si="72"/>
        <v>0</v>
      </c>
      <c r="AC89" s="79" t="str">
        <f t="shared" si="73"/>
        <v>Dummy Node</v>
      </c>
      <c r="AD89" s="79" t="str">
        <f t="shared" si="74"/>
        <v>N/A</v>
      </c>
      <c r="AE89" s="79" t="str">
        <f t="shared" si="75"/>
        <v>N/A</v>
      </c>
      <c r="AF89" s="79">
        <f t="shared" si="76"/>
        <v>36</v>
      </c>
      <c r="AG89" s="79" t="b">
        <f t="shared" si="77"/>
        <v>1</v>
      </c>
      <c r="AH89" s="79" t="str">
        <f t="shared" si="78"/>
        <v>Dummy Node</v>
      </c>
      <c r="AI89" s="79" t="str">
        <f t="shared" si="79"/>
        <v>N/A</v>
      </c>
      <c r="AJ89" s="79" t="str">
        <f t="shared" si="80"/>
        <v>N/A</v>
      </c>
      <c r="AK89" s="79">
        <f t="shared" si="81"/>
        <v>17</v>
      </c>
      <c r="AL89" s="79" t="b">
        <f t="shared" si="82"/>
        <v>0</v>
      </c>
      <c r="AM89" s="79" t="str">
        <f t="shared" si="83"/>
        <v>Dummy Node</v>
      </c>
      <c r="AN89" s="79" t="str">
        <f t="shared" si="84"/>
        <v>N/A</v>
      </c>
      <c r="AO89" s="79" t="str">
        <f t="shared" si="85"/>
        <v>N/A</v>
      </c>
      <c r="AP89" s="79">
        <f t="shared" si="86"/>
        <v>6</v>
      </c>
      <c r="AQ89" s="79" t="b">
        <f t="shared" si="87"/>
        <v>1</v>
      </c>
      <c r="AR89" s="79" t="str">
        <f t="shared" si="88"/>
        <v>Dummy Node</v>
      </c>
      <c r="AS89" s="79" t="str">
        <f t="shared" si="89"/>
        <v>N/A</v>
      </c>
      <c r="AT89" s="79" t="str">
        <f t="shared" si="90"/>
        <v>N/A</v>
      </c>
      <c r="AU89" s="79">
        <f t="shared" si="91"/>
        <v>3</v>
      </c>
      <c r="AV89" s="79" t="b">
        <f t="shared" si="92"/>
        <v>0</v>
      </c>
      <c r="AW89" s="79" t="str">
        <f t="shared" si="93"/>
        <v>Distance</v>
      </c>
      <c r="AX89" s="79" t="str">
        <f t="shared" si="94"/>
        <v>&gt;</v>
      </c>
      <c r="AY89" s="79">
        <f t="shared" si="95"/>
        <v>132.513671875</v>
      </c>
      <c r="AZ89" s="79">
        <f t="shared" si="96"/>
        <v>1</v>
      </c>
      <c r="BA89" s="79" t="b">
        <f t="shared" si="97"/>
        <v>1</v>
      </c>
      <c r="BB89" s="79" t="str">
        <f t="shared" si="98"/>
        <v>Speed</v>
      </c>
      <c r="BC89" s="79" t="str">
        <f t="shared" si="99"/>
        <v>&lt;=</v>
      </c>
      <c r="BD89" s="79">
        <f t="shared" si="100"/>
        <v>13.021484375</v>
      </c>
      <c r="BE89" s="79">
        <f t="shared" si="101"/>
        <v>0</v>
      </c>
      <c r="BF89" s="79" t="b">
        <f t="shared" si="102"/>
        <v>1</v>
      </c>
      <c r="BG89" s="79" t="str">
        <f t="shared" si="103"/>
        <v>Distance</v>
      </c>
      <c r="BH89" s="79" t="str">
        <f t="shared" si="104"/>
        <v>&lt;=</v>
      </c>
      <c r="BI89" s="79">
        <f t="shared" si="105"/>
        <v>508.4912109375</v>
      </c>
    </row>
    <row r="90" spans="1:61">
      <c r="A90" s="15">
        <v>87</v>
      </c>
      <c r="B90" s="15">
        <v>-2</v>
      </c>
      <c r="C90" s="15">
        <v>-8192</v>
      </c>
      <c r="D90" s="15">
        <f t="shared" si="55"/>
        <v>-1</v>
      </c>
      <c r="E90" s="15">
        <f t="shared" si="56"/>
        <v>0</v>
      </c>
      <c r="F90" s="15">
        <f t="shared" si="57"/>
        <v>-1</v>
      </c>
      <c r="G90" s="15">
        <v>175</v>
      </c>
      <c r="H90" s="15">
        <v>176</v>
      </c>
      <c r="I90" s="15">
        <v>43</v>
      </c>
      <c r="J90" s="15">
        <v>6</v>
      </c>
      <c r="K90" s="15">
        <v>598</v>
      </c>
      <c r="L90" s="15">
        <v>304</v>
      </c>
      <c r="M90" s="15">
        <f t="shared" si="58"/>
        <v>7.421875E-2</v>
      </c>
      <c r="O90" s="79">
        <f t="shared" si="59"/>
        <v>598</v>
      </c>
      <c r="P90" s="79">
        <f t="shared" si="60"/>
        <v>0.325927734375</v>
      </c>
      <c r="Q90" s="79">
        <f t="shared" si="61"/>
        <v>298</v>
      </c>
      <c r="R90" s="79" t="b">
        <f t="shared" si="62"/>
        <v>0</v>
      </c>
      <c r="S90" s="79" t="str">
        <f t="shared" si="63"/>
        <v>Dummy Node</v>
      </c>
      <c r="T90" s="79" t="str">
        <f t="shared" si="64"/>
        <v>N/A</v>
      </c>
      <c r="U90" s="79" t="str">
        <f t="shared" si="65"/>
        <v>N/A</v>
      </c>
      <c r="V90" s="79">
        <f t="shared" si="66"/>
        <v>148</v>
      </c>
      <c r="W90" s="79" t="b">
        <f t="shared" si="67"/>
        <v>0</v>
      </c>
      <c r="X90" s="79" t="str">
        <f t="shared" si="68"/>
        <v>Dummy Node</v>
      </c>
      <c r="Y90" s="79" t="str">
        <f t="shared" si="69"/>
        <v>N/A</v>
      </c>
      <c r="Z90" s="79" t="str">
        <f t="shared" si="70"/>
        <v>N/A</v>
      </c>
      <c r="AA90" s="79">
        <f t="shared" si="71"/>
        <v>73</v>
      </c>
      <c r="AB90" s="79" t="b">
        <f t="shared" si="72"/>
        <v>0</v>
      </c>
      <c r="AC90" s="79" t="str">
        <f t="shared" si="73"/>
        <v>Dummy Node</v>
      </c>
      <c r="AD90" s="79" t="str">
        <f t="shared" si="74"/>
        <v>N/A</v>
      </c>
      <c r="AE90" s="79" t="str">
        <f t="shared" si="75"/>
        <v>N/A</v>
      </c>
      <c r="AF90" s="79">
        <f t="shared" si="76"/>
        <v>36</v>
      </c>
      <c r="AG90" s="79" t="b">
        <f t="shared" si="77"/>
        <v>1</v>
      </c>
      <c r="AH90" s="79" t="str">
        <f t="shared" si="78"/>
        <v>Dummy Node</v>
      </c>
      <c r="AI90" s="79" t="str">
        <f t="shared" si="79"/>
        <v>N/A</v>
      </c>
      <c r="AJ90" s="79" t="str">
        <f t="shared" si="80"/>
        <v>N/A</v>
      </c>
      <c r="AK90" s="79">
        <f t="shared" si="81"/>
        <v>17</v>
      </c>
      <c r="AL90" s="79" t="b">
        <f t="shared" si="82"/>
        <v>0</v>
      </c>
      <c r="AM90" s="79" t="str">
        <f t="shared" si="83"/>
        <v>Dummy Node</v>
      </c>
      <c r="AN90" s="79" t="str">
        <f t="shared" si="84"/>
        <v>N/A</v>
      </c>
      <c r="AO90" s="79" t="str">
        <f t="shared" si="85"/>
        <v>N/A</v>
      </c>
      <c r="AP90" s="79">
        <f t="shared" si="86"/>
        <v>6</v>
      </c>
      <c r="AQ90" s="79" t="b">
        <f t="shared" si="87"/>
        <v>1</v>
      </c>
      <c r="AR90" s="79" t="str">
        <f t="shared" si="88"/>
        <v>Dummy Node</v>
      </c>
      <c r="AS90" s="79" t="str">
        <f t="shared" si="89"/>
        <v>N/A</v>
      </c>
      <c r="AT90" s="79" t="str">
        <f t="shared" si="90"/>
        <v>N/A</v>
      </c>
      <c r="AU90" s="79">
        <f t="shared" si="91"/>
        <v>3</v>
      </c>
      <c r="AV90" s="79" t="b">
        <f t="shared" si="92"/>
        <v>0</v>
      </c>
      <c r="AW90" s="79" t="str">
        <f t="shared" si="93"/>
        <v>Distance</v>
      </c>
      <c r="AX90" s="79" t="str">
        <f t="shared" si="94"/>
        <v>&gt;</v>
      </c>
      <c r="AY90" s="79">
        <f t="shared" si="95"/>
        <v>132.513671875</v>
      </c>
      <c r="AZ90" s="79">
        <f t="shared" si="96"/>
        <v>1</v>
      </c>
      <c r="BA90" s="79" t="b">
        <f t="shared" si="97"/>
        <v>1</v>
      </c>
      <c r="BB90" s="79" t="str">
        <f t="shared" si="98"/>
        <v>Speed</v>
      </c>
      <c r="BC90" s="79" t="str">
        <f t="shared" si="99"/>
        <v>&lt;=</v>
      </c>
      <c r="BD90" s="79">
        <f t="shared" si="100"/>
        <v>13.021484375</v>
      </c>
      <c r="BE90" s="79">
        <f t="shared" si="101"/>
        <v>0</v>
      </c>
      <c r="BF90" s="79" t="b">
        <f t="shared" si="102"/>
        <v>1</v>
      </c>
      <c r="BG90" s="79" t="str">
        <f t="shared" si="103"/>
        <v>Distance</v>
      </c>
      <c r="BH90" s="79" t="str">
        <f t="shared" si="104"/>
        <v>&lt;=</v>
      </c>
      <c r="BI90" s="79">
        <f t="shared" si="105"/>
        <v>508.4912109375</v>
      </c>
    </row>
    <row r="91" spans="1:61">
      <c r="A91" s="15">
        <v>88</v>
      </c>
      <c r="B91" s="15">
        <v>-2</v>
      </c>
      <c r="C91" s="15">
        <v>-8192</v>
      </c>
      <c r="D91" s="15">
        <f t="shared" si="55"/>
        <v>-1</v>
      </c>
      <c r="E91" s="15">
        <f t="shared" si="56"/>
        <v>0</v>
      </c>
      <c r="F91" s="15">
        <f t="shared" si="57"/>
        <v>-1</v>
      </c>
      <c r="G91" s="15">
        <v>177</v>
      </c>
      <c r="H91" s="15">
        <v>178</v>
      </c>
      <c r="I91" s="15">
        <v>43</v>
      </c>
      <c r="J91" s="15">
        <v>6</v>
      </c>
      <c r="K91" s="15">
        <v>599</v>
      </c>
      <c r="L91" s="15">
        <v>304</v>
      </c>
      <c r="M91" s="15">
        <f t="shared" si="58"/>
        <v>7.421875E-2</v>
      </c>
      <c r="O91" s="79">
        <f t="shared" si="59"/>
        <v>599</v>
      </c>
      <c r="P91" s="79">
        <f t="shared" si="60"/>
        <v>0.325927734375</v>
      </c>
      <c r="Q91" s="79">
        <f t="shared" si="61"/>
        <v>299</v>
      </c>
      <c r="R91" s="79" t="b">
        <f t="shared" si="62"/>
        <v>1</v>
      </c>
      <c r="S91" s="79" t="str">
        <f t="shared" si="63"/>
        <v>Dummy Node</v>
      </c>
      <c r="T91" s="79" t="str">
        <f t="shared" si="64"/>
        <v>N/A</v>
      </c>
      <c r="U91" s="79" t="str">
        <f t="shared" si="65"/>
        <v>N/A</v>
      </c>
      <c r="V91" s="79">
        <f t="shared" si="66"/>
        <v>149</v>
      </c>
      <c r="W91" s="79" t="b">
        <f t="shared" si="67"/>
        <v>1</v>
      </c>
      <c r="X91" s="79" t="str">
        <f t="shared" si="68"/>
        <v>Dummy Node</v>
      </c>
      <c r="Y91" s="79" t="str">
        <f t="shared" si="69"/>
        <v>N/A</v>
      </c>
      <c r="Z91" s="79" t="str">
        <f t="shared" si="70"/>
        <v>N/A</v>
      </c>
      <c r="AA91" s="79">
        <f t="shared" si="71"/>
        <v>74</v>
      </c>
      <c r="AB91" s="79" t="b">
        <f t="shared" si="72"/>
        <v>1</v>
      </c>
      <c r="AC91" s="79" t="str">
        <f t="shared" si="73"/>
        <v>Dummy Node</v>
      </c>
      <c r="AD91" s="79" t="str">
        <f t="shared" si="74"/>
        <v>N/A</v>
      </c>
      <c r="AE91" s="79" t="str">
        <f t="shared" si="75"/>
        <v>N/A</v>
      </c>
      <c r="AF91" s="79">
        <f t="shared" si="76"/>
        <v>36</v>
      </c>
      <c r="AG91" s="79" t="b">
        <f t="shared" si="77"/>
        <v>0</v>
      </c>
      <c r="AH91" s="79" t="str">
        <f t="shared" si="78"/>
        <v>Dummy Node</v>
      </c>
      <c r="AI91" s="79" t="str">
        <f t="shared" si="79"/>
        <v>N/A</v>
      </c>
      <c r="AJ91" s="79" t="str">
        <f t="shared" si="80"/>
        <v>N/A</v>
      </c>
      <c r="AK91" s="79">
        <f t="shared" si="81"/>
        <v>17</v>
      </c>
      <c r="AL91" s="79" t="b">
        <f t="shared" si="82"/>
        <v>0</v>
      </c>
      <c r="AM91" s="79" t="str">
        <f t="shared" si="83"/>
        <v>Dummy Node</v>
      </c>
      <c r="AN91" s="79" t="str">
        <f t="shared" si="84"/>
        <v>N/A</v>
      </c>
      <c r="AO91" s="79" t="str">
        <f t="shared" si="85"/>
        <v>N/A</v>
      </c>
      <c r="AP91" s="79">
        <f t="shared" si="86"/>
        <v>6</v>
      </c>
      <c r="AQ91" s="79" t="b">
        <f t="shared" si="87"/>
        <v>1</v>
      </c>
      <c r="AR91" s="79" t="str">
        <f t="shared" si="88"/>
        <v>Dummy Node</v>
      </c>
      <c r="AS91" s="79" t="str">
        <f t="shared" si="89"/>
        <v>N/A</v>
      </c>
      <c r="AT91" s="79" t="str">
        <f t="shared" si="90"/>
        <v>N/A</v>
      </c>
      <c r="AU91" s="79">
        <f t="shared" si="91"/>
        <v>3</v>
      </c>
      <c r="AV91" s="79" t="b">
        <f t="shared" si="92"/>
        <v>0</v>
      </c>
      <c r="AW91" s="79" t="str">
        <f t="shared" si="93"/>
        <v>Distance</v>
      </c>
      <c r="AX91" s="79" t="str">
        <f t="shared" si="94"/>
        <v>&gt;</v>
      </c>
      <c r="AY91" s="79">
        <f t="shared" si="95"/>
        <v>132.513671875</v>
      </c>
      <c r="AZ91" s="79">
        <f t="shared" si="96"/>
        <v>1</v>
      </c>
      <c r="BA91" s="79" t="b">
        <f t="shared" si="97"/>
        <v>1</v>
      </c>
      <c r="BB91" s="79" t="str">
        <f t="shared" si="98"/>
        <v>Speed</v>
      </c>
      <c r="BC91" s="79" t="str">
        <f t="shared" si="99"/>
        <v>&lt;=</v>
      </c>
      <c r="BD91" s="79">
        <f t="shared" si="100"/>
        <v>13.021484375</v>
      </c>
      <c r="BE91" s="79">
        <f t="shared" si="101"/>
        <v>0</v>
      </c>
      <c r="BF91" s="79" t="b">
        <f t="shared" si="102"/>
        <v>1</v>
      </c>
      <c r="BG91" s="79" t="str">
        <f t="shared" si="103"/>
        <v>Distance</v>
      </c>
      <c r="BH91" s="79" t="str">
        <f t="shared" si="104"/>
        <v>&lt;=</v>
      </c>
      <c r="BI91" s="79">
        <f t="shared" si="105"/>
        <v>508.4912109375</v>
      </c>
    </row>
    <row r="92" spans="1:61">
      <c r="A92" s="15">
        <v>89</v>
      </c>
      <c r="B92" s="15">
        <v>-2</v>
      </c>
      <c r="C92" s="15">
        <v>-8192</v>
      </c>
      <c r="D92" s="15">
        <f t="shared" si="55"/>
        <v>-1</v>
      </c>
      <c r="E92" s="15">
        <f t="shared" si="56"/>
        <v>0</v>
      </c>
      <c r="F92" s="15">
        <f t="shared" si="57"/>
        <v>-1</v>
      </c>
      <c r="G92" s="15">
        <v>179</v>
      </c>
      <c r="H92" s="15">
        <v>180</v>
      </c>
      <c r="I92" s="15">
        <v>44</v>
      </c>
      <c r="J92" s="15">
        <v>6</v>
      </c>
      <c r="K92" s="15">
        <v>600</v>
      </c>
      <c r="L92" s="15">
        <v>304</v>
      </c>
      <c r="M92" s="15">
        <f t="shared" si="58"/>
        <v>7.421875E-2</v>
      </c>
      <c r="O92" s="79">
        <f t="shared" si="59"/>
        <v>600</v>
      </c>
      <c r="P92" s="79">
        <f t="shared" si="60"/>
        <v>0.325927734375</v>
      </c>
      <c r="Q92" s="79">
        <f t="shared" si="61"/>
        <v>299</v>
      </c>
      <c r="R92" s="79" t="b">
        <f t="shared" si="62"/>
        <v>0</v>
      </c>
      <c r="S92" s="79" t="str">
        <f t="shared" si="63"/>
        <v>Dummy Node</v>
      </c>
      <c r="T92" s="79" t="str">
        <f t="shared" si="64"/>
        <v>N/A</v>
      </c>
      <c r="U92" s="79" t="str">
        <f t="shared" si="65"/>
        <v>N/A</v>
      </c>
      <c r="V92" s="79">
        <f t="shared" si="66"/>
        <v>149</v>
      </c>
      <c r="W92" s="79" t="b">
        <f t="shared" si="67"/>
        <v>1</v>
      </c>
      <c r="X92" s="79" t="str">
        <f t="shared" si="68"/>
        <v>Dummy Node</v>
      </c>
      <c r="Y92" s="79" t="str">
        <f t="shared" si="69"/>
        <v>N/A</v>
      </c>
      <c r="Z92" s="79" t="str">
        <f t="shared" si="70"/>
        <v>N/A</v>
      </c>
      <c r="AA92" s="79">
        <f t="shared" si="71"/>
        <v>74</v>
      </c>
      <c r="AB92" s="79" t="b">
        <f t="shared" si="72"/>
        <v>1</v>
      </c>
      <c r="AC92" s="79" t="str">
        <f t="shared" si="73"/>
        <v>Dummy Node</v>
      </c>
      <c r="AD92" s="79" t="str">
        <f t="shared" si="74"/>
        <v>N/A</v>
      </c>
      <c r="AE92" s="79" t="str">
        <f t="shared" si="75"/>
        <v>N/A</v>
      </c>
      <c r="AF92" s="79">
        <f t="shared" si="76"/>
        <v>36</v>
      </c>
      <c r="AG92" s="79" t="b">
        <f t="shared" si="77"/>
        <v>0</v>
      </c>
      <c r="AH92" s="79" t="str">
        <f t="shared" si="78"/>
        <v>Dummy Node</v>
      </c>
      <c r="AI92" s="79" t="str">
        <f t="shared" si="79"/>
        <v>N/A</v>
      </c>
      <c r="AJ92" s="79" t="str">
        <f t="shared" si="80"/>
        <v>N/A</v>
      </c>
      <c r="AK92" s="79">
        <f t="shared" si="81"/>
        <v>17</v>
      </c>
      <c r="AL92" s="79" t="b">
        <f t="shared" si="82"/>
        <v>0</v>
      </c>
      <c r="AM92" s="79" t="str">
        <f t="shared" si="83"/>
        <v>Dummy Node</v>
      </c>
      <c r="AN92" s="79" t="str">
        <f t="shared" si="84"/>
        <v>N/A</v>
      </c>
      <c r="AO92" s="79" t="str">
        <f t="shared" si="85"/>
        <v>N/A</v>
      </c>
      <c r="AP92" s="79">
        <f t="shared" si="86"/>
        <v>6</v>
      </c>
      <c r="AQ92" s="79" t="b">
        <f t="shared" si="87"/>
        <v>1</v>
      </c>
      <c r="AR92" s="79" t="str">
        <f t="shared" si="88"/>
        <v>Dummy Node</v>
      </c>
      <c r="AS92" s="79" t="str">
        <f t="shared" si="89"/>
        <v>N/A</v>
      </c>
      <c r="AT92" s="79" t="str">
        <f t="shared" si="90"/>
        <v>N/A</v>
      </c>
      <c r="AU92" s="79">
        <f t="shared" si="91"/>
        <v>3</v>
      </c>
      <c r="AV92" s="79" t="b">
        <f t="shared" si="92"/>
        <v>0</v>
      </c>
      <c r="AW92" s="79" t="str">
        <f t="shared" si="93"/>
        <v>Distance</v>
      </c>
      <c r="AX92" s="79" t="str">
        <f t="shared" si="94"/>
        <v>&gt;</v>
      </c>
      <c r="AY92" s="79">
        <f t="shared" si="95"/>
        <v>132.513671875</v>
      </c>
      <c r="AZ92" s="79">
        <f t="shared" si="96"/>
        <v>1</v>
      </c>
      <c r="BA92" s="79" t="b">
        <f t="shared" si="97"/>
        <v>1</v>
      </c>
      <c r="BB92" s="79" t="str">
        <f t="shared" si="98"/>
        <v>Speed</v>
      </c>
      <c r="BC92" s="79" t="str">
        <f t="shared" si="99"/>
        <v>&lt;=</v>
      </c>
      <c r="BD92" s="79">
        <f t="shared" si="100"/>
        <v>13.021484375</v>
      </c>
      <c r="BE92" s="79">
        <f t="shared" si="101"/>
        <v>0</v>
      </c>
      <c r="BF92" s="79" t="b">
        <f t="shared" si="102"/>
        <v>1</v>
      </c>
      <c r="BG92" s="79" t="str">
        <f t="shared" si="103"/>
        <v>Distance</v>
      </c>
      <c r="BH92" s="79" t="str">
        <f t="shared" si="104"/>
        <v>&lt;=</v>
      </c>
      <c r="BI92" s="79">
        <f t="shared" si="105"/>
        <v>508.4912109375</v>
      </c>
    </row>
    <row r="93" spans="1:61">
      <c r="A93" s="15">
        <v>90</v>
      </c>
      <c r="B93" s="15">
        <v>-2</v>
      </c>
      <c r="C93" s="15">
        <v>-8192</v>
      </c>
      <c r="D93" s="15">
        <f t="shared" si="55"/>
        <v>-1</v>
      </c>
      <c r="E93" s="15">
        <f t="shared" si="56"/>
        <v>0</v>
      </c>
      <c r="F93" s="15">
        <f t="shared" si="57"/>
        <v>-1</v>
      </c>
      <c r="G93" s="15">
        <v>181</v>
      </c>
      <c r="H93" s="15">
        <v>182</v>
      </c>
      <c r="I93" s="15">
        <v>44</v>
      </c>
      <c r="J93" s="15">
        <v>6</v>
      </c>
      <c r="K93" s="15">
        <v>601</v>
      </c>
      <c r="L93" s="15">
        <v>304</v>
      </c>
      <c r="M93" s="15">
        <f t="shared" si="58"/>
        <v>7.421875E-2</v>
      </c>
      <c r="O93" s="79">
        <f t="shared" si="59"/>
        <v>601</v>
      </c>
      <c r="P93" s="79">
        <f t="shared" si="60"/>
        <v>0.325927734375</v>
      </c>
      <c r="Q93" s="79">
        <f t="shared" si="61"/>
        <v>300</v>
      </c>
      <c r="R93" s="79" t="b">
        <f t="shared" si="62"/>
        <v>1</v>
      </c>
      <c r="S93" s="79" t="str">
        <f t="shared" si="63"/>
        <v>Dummy Node</v>
      </c>
      <c r="T93" s="79" t="str">
        <f t="shared" si="64"/>
        <v>N/A</v>
      </c>
      <c r="U93" s="79" t="str">
        <f t="shared" si="65"/>
        <v>N/A</v>
      </c>
      <c r="V93" s="79">
        <f t="shared" si="66"/>
        <v>149</v>
      </c>
      <c r="W93" s="79" t="b">
        <f t="shared" si="67"/>
        <v>0</v>
      </c>
      <c r="X93" s="79" t="str">
        <f t="shared" si="68"/>
        <v>Dummy Node</v>
      </c>
      <c r="Y93" s="79" t="str">
        <f t="shared" si="69"/>
        <v>N/A</v>
      </c>
      <c r="Z93" s="79" t="str">
        <f t="shared" si="70"/>
        <v>N/A</v>
      </c>
      <c r="AA93" s="79">
        <f t="shared" si="71"/>
        <v>74</v>
      </c>
      <c r="AB93" s="79" t="b">
        <f t="shared" si="72"/>
        <v>1</v>
      </c>
      <c r="AC93" s="79" t="str">
        <f t="shared" si="73"/>
        <v>Dummy Node</v>
      </c>
      <c r="AD93" s="79" t="str">
        <f t="shared" si="74"/>
        <v>N/A</v>
      </c>
      <c r="AE93" s="79" t="str">
        <f t="shared" si="75"/>
        <v>N/A</v>
      </c>
      <c r="AF93" s="79">
        <f t="shared" si="76"/>
        <v>36</v>
      </c>
      <c r="AG93" s="79" t="b">
        <f t="shared" si="77"/>
        <v>0</v>
      </c>
      <c r="AH93" s="79" t="str">
        <f t="shared" si="78"/>
        <v>Dummy Node</v>
      </c>
      <c r="AI93" s="79" t="str">
        <f t="shared" si="79"/>
        <v>N/A</v>
      </c>
      <c r="AJ93" s="79" t="str">
        <f t="shared" si="80"/>
        <v>N/A</v>
      </c>
      <c r="AK93" s="79">
        <f t="shared" si="81"/>
        <v>17</v>
      </c>
      <c r="AL93" s="79" t="b">
        <f t="shared" si="82"/>
        <v>0</v>
      </c>
      <c r="AM93" s="79" t="str">
        <f t="shared" si="83"/>
        <v>Dummy Node</v>
      </c>
      <c r="AN93" s="79" t="str">
        <f t="shared" si="84"/>
        <v>N/A</v>
      </c>
      <c r="AO93" s="79" t="str">
        <f t="shared" si="85"/>
        <v>N/A</v>
      </c>
      <c r="AP93" s="79">
        <f t="shared" si="86"/>
        <v>6</v>
      </c>
      <c r="AQ93" s="79" t="b">
        <f t="shared" si="87"/>
        <v>1</v>
      </c>
      <c r="AR93" s="79" t="str">
        <f t="shared" si="88"/>
        <v>Dummy Node</v>
      </c>
      <c r="AS93" s="79" t="str">
        <f t="shared" si="89"/>
        <v>N/A</v>
      </c>
      <c r="AT93" s="79" t="str">
        <f t="shared" si="90"/>
        <v>N/A</v>
      </c>
      <c r="AU93" s="79">
        <f t="shared" si="91"/>
        <v>3</v>
      </c>
      <c r="AV93" s="79" t="b">
        <f t="shared" si="92"/>
        <v>0</v>
      </c>
      <c r="AW93" s="79" t="str">
        <f t="shared" si="93"/>
        <v>Distance</v>
      </c>
      <c r="AX93" s="79" t="str">
        <f t="shared" si="94"/>
        <v>&gt;</v>
      </c>
      <c r="AY93" s="79">
        <f t="shared" si="95"/>
        <v>132.513671875</v>
      </c>
      <c r="AZ93" s="79">
        <f t="shared" si="96"/>
        <v>1</v>
      </c>
      <c r="BA93" s="79" t="b">
        <f t="shared" si="97"/>
        <v>1</v>
      </c>
      <c r="BB93" s="79" t="str">
        <f t="shared" si="98"/>
        <v>Speed</v>
      </c>
      <c r="BC93" s="79" t="str">
        <f t="shared" si="99"/>
        <v>&lt;=</v>
      </c>
      <c r="BD93" s="79">
        <f t="shared" si="100"/>
        <v>13.021484375</v>
      </c>
      <c r="BE93" s="79">
        <f t="shared" si="101"/>
        <v>0</v>
      </c>
      <c r="BF93" s="79" t="b">
        <f t="shared" si="102"/>
        <v>1</v>
      </c>
      <c r="BG93" s="79" t="str">
        <f t="shared" si="103"/>
        <v>Distance</v>
      </c>
      <c r="BH93" s="79" t="str">
        <f t="shared" si="104"/>
        <v>&lt;=</v>
      </c>
      <c r="BI93" s="79">
        <f t="shared" si="105"/>
        <v>508.4912109375</v>
      </c>
    </row>
    <row r="94" spans="1:61">
      <c r="A94" s="15">
        <v>91</v>
      </c>
      <c r="B94" s="15">
        <v>-2</v>
      </c>
      <c r="C94" s="15">
        <v>-8192</v>
      </c>
      <c r="D94" s="15">
        <f t="shared" si="55"/>
        <v>-1</v>
      </c>
      <c r="E94" s="15">
        <f t="shared" si="56"/>
        <v>0</v>
      </c>
      <c r="F94" s="15">
        <f t="shared" si="57"/>
        <v>-1</v>
      </c>
      <c r="G94" s="15">
        <v>183</v>
      </c>
      <c r="H94" s="15">
        <v>184</v>
      </c>
      <c r="I94" s="15">
        <v>45</v>
      </c>
      <c r="J94" s="15">
        <v>6</v>
      </c>
      <c r="K94" s="15">
        <v>602</v>
      </c>
      <c r="L94" s="15">
        <v>304</v>
      </c>
      <c r="M94" s="15">
        <f t="shared" si="58"/>
        <v>7.421875E-2</v>
      </c>
      <c r="O94" s="79">
        <f t="shared" si="59"/>
        <v>602</v>
      </c>
      <c r="P94" s="79">
        <f t="shared" si="60"/>
        <v>0.325927734375</v>
      </c>
      <c r="Q94" s="79">
        <f t="shared" si="61"/>
        <v>300</v>
      </c>
      <c r="R94" s="79" t="b">
        <f t="shared" si="62"/>
        <v>0</v>
      </c>
      <c r="S94" s="79" t="str">
        <f t="shared" si="63"/>
        <v>Dummy Node</v>
      </c>
      <c r="T94" s="79" t="str">
        <f t="shared" si="64"/>
        <v>N/A</v>
      </c>
      <c r="U94" s="79" t="str">
        <f t="shared" si="65"/>
        <v>N/A</v>
      </c>
      <c r="V94" s="79">
        <f t="shared" si="66"/>
        <v>149</v>
      </c>
      <c r="W94" s="79" t="b">
        <f t="shared" si="67"/>
        <v>0</v>
      </c>
      <c r="X94" s="79" t="str">
        <f t="shared" si="68"/>
        <v>Dummy Node</v>
      </c>
      <c r="Y94" s="79" t="str">
        <f t="shared" si="69"/>
        <v>N/A</v>
      </c>
      <c r="Z94" s="79" t="str">
        <f t="shared" si="70"/>
        <v>N/A</v>
      </c>
      <c r="AA94" s="79">
        <f t="shared" si="71"/>
        <v>74</v>
      </c>
      <c r="AB94" s="79" t="b">
        <f t="shared" si="72"/>
        <v>1</v>
      </c>
      <c r="AC94" s="79" t="str">
        <f t="shared" si="73"/>
        <v>Dummy Node</v>
      </c>
      <c r="AD94" s="79" t="str">
        <f t="shared" si="74"/>
        <v>N/A</v>
      </c>
      <c r="AE94" s="79" t="str">
        <f t="shared" si="75"/>
        <v>N/A</v>
      </c>
      <c r="AF94" s="79">
        <f t="shared" si="76"/>
        <v>36</v>
      </c>
      <c r="AG94" s="79" t="b">
        <f t="shared" si="77"/>
        <v>0</v>
      </c>
      <c r="AH94" s="79" t="str">
        <f t="shared" si="78"/>
        <v>Dummy Node</v>
      </c>
      <c r="AI94" s="79" t="str">
        <f t="shared" si="79"/>
        <v>N/A</v>
      </c>
      <c r="AJ94" s="79" t="str">
        <f t="shared" si="80"/>
        <v>N/A</v>
      </c>
      <c r="AK94" s="79">
        <f t="shared" si="81"/>
        <v>17</v>
      </c>
      <c r="AL94" s="79" t="b">
        <f t="shared" si="82"/>
        <v>0</v>
      </c>
      <c r="AM94" s="79" t="str">
        <f t="shared" si="83"/>
        <v>Dummy Node</v>
      </c>
      <c r="AN94" s="79" t="str">
        <f t="shared" si="84"/>
        <v>N/A</v>
      </c>
      <c r="AO94" s="79" t="str">
        <f t="shared" si="85"/>
        <v>N/A</v>
      </c>
      <c r="AP94" s="79">
        <f t="shared" si="86"/>
        <v>6</v>
      </c>
      <c r="AQ94" s="79" t="b">
        <f t="shared" si="87"/>
        <v>1</v>
      </c>
      <c r="AR94" s="79" t="str">
        <f t="shared" si="88"/>
        <v>Dummy Node</v>
      </c>
      <c r="AS94" s="79" t="str">
        <f t="shared" si="89"/>
        <v>N/A</v>
      </c>
      <c r="AT94" s="79" t="str">
        <f t="shared" si="90"/>
        <v>N/A</v>
      </c>
      <c r="AU94" s="79">
        <f t="shared" si="91"/>
        <v>3</v>
      </c>
      <c r="AV94" s="79" t="b">
        <f t="shared" si="92"/>
        <v>0</v>
      </c>
      <c r="AW94" s="79" t="str">
        <f t="shared" si="93"/>
        <v>Distance</v>
      </c>
      <c r="AX94" s="79" t="str">
        <f t="shared" si="94"/>
        <v>&gt;</v>
      </c>
      <c r="AY94" s="79">
        <f t="shared" si="95"/>
        <v>132.513671875</v>
      </c>
      <c r="AZ94" s="79">
        <f t="shared" si="96"/>
        <v>1</v>
      </c>
      <c r="BA94" s="79" t="b">
        <f t="shared" si="97"/>
        <v>1</v>
      </c>
      <c r="BB94" s="79" t="str">
        <f t="shared" si="98"/>
        <v>Speed</v>
      </c>
      <c r="BC94" s="79" t="str">
        <f t="shared" si="99"/>
        <v>&lt;=</v>
      </c>
      <c r="BD94" s="79">
        <f t="shared" si="100"/>
        <v>13.021484375</v>
      </c>
      <c r="BE94" s="79">
        <f t="shared" si="101"/>
        <v>0</v>
      </c>
      <c r="BF94" s="79" t="b">
        <f t="shared" si="102"/>
        <v>1</v>
      </c>
      <c r="BG94" s="79" t="str">
        <f t="shared" si="103"/>
        <v>Distance</v>
      </c>
      <c r="BH94" s="79" t="str">
        <f t="shared" si="104"/>
        <v>&lt;=</v>
      </c>
      <c r="BI94" s="79">
        <f t="shared" si="105"/>
        <v>508.4912109375</v>
      </c>
    </row>
    <row r="95" spans="1:61">
      <c r="A95" s="15">
        <v>92</v>
      </c>
      <c r="B95" s="15">
        <v>-2</v>
      </c>
      <c r="C95" s="15">
        <v>-8192</v>
      </c>
      <c r="D95" s="15">
        <f t="shared" si="55"/>
        <v>-1</v>
      </c>
      <c r="E95" s="15">
        <f t="shared" si="56"/>
        <v>0</v>
      </c>
      <c r="F95" s="15">
        <f t="shared" si="57"/>
        <v>-1</v>
      </c>
      <c r="G95" s="15">
        <v>185</v>
      </c>
      <c r="H95" s="15">
        <v>186</v>
      </c>
      <c r="I95" s="15">
        <v>45</v>
      </c>
      <c r="J95" s="15">
        <v>6</v>
      </c>
      <c r="K95" s="15">
        <v>603</v>
      </c>
      <c r="L95" s="15">
        <v>304</v>
      </c>
      <c r="M95" s="15">
        <f t="shared" si="58"/>
        <v>7.421875E-2</v>
      </c>
      <c r="O95" s="79">
        <f t="shared" si="59"/>
        <v>603</v>
      </c>
      <c r="P95" s="79">
        <f t="shared" si="60"/>
        <v>0.325927734375</v>
      </c>
      <c r="Q95" s="79">
        <f t="shared" si="61"/>
        <v>301</v>
      </c>
      <c r="R95" s="79" t="b">
        <f t="shared" si="62"/>
        <v>1</v>
      </c>
      <c r="S95" s="79" t="str">
        <f t="shared" si="63"/>
        <v>Dummy Node</v>
      </c>
      <c r="T95" s="79" t="str">
        <f t="shared" si="64"/>
        <v>N/A</v>
      </c>
      <c r="U95" s="79" t="str">
        <f t="shared" si="65"/>
        <v>N/A</v>
      </c>
      <c r="V95" s="79">
        <f t="shared" si="66"/>
        <v>150</v>
      </c>
      <c r="W95" s="79" t="b">
        <f t="shared" si="67"/>
        <v>1</v>
      </c>
      <c r="X95" s="79" t="str">
        <f t="shared" si="68"/>
        <v>Dummy Node</v>
      </c>
      <c r="Y95" s="79" t="str">
        <f t="shared" si="69"/>
        <v>N/A</v>
      </c>
      <c r="Z95" s="79" t="str">
        <f t="shared" si="70"/>
        <v>N/A</v>
      </c>
      <c r="AA95" s="79">
        <f t="shared" si="71"/>
        <v>74</v>
      </c>
      <c r="AB95" s="79" t="b">
        <f t="shared" si="72"/>
        <v>0</v>
      </c>
      <c r="AC95" s="79" t="str">
        <f t="shared" si="73"/>
        <v>Dummy Node</v>
      </c>
      <c r="AD95" s="79" t="str">
        <f t="shared" si="74"/>
        <v>N/A</v>
      </c>
      <c r="AE95" s="79" t="str">
        <f t="shared" si="75"/>
        <v>N/A</v>
      </c>
      <c r="AF95" s="79">
        <f t="shared" si="76"/>
        <v>36</v>
      </c>
      <c r="AG95" s="79" t="b">
        <f t="shared" si="77"/>
        <v>0</v>
      </c>
      <c r="AH95" s="79" t="str">
        <f t="shared" si="78"/>
        <v>Dummy Node</v>
      </c>
      <c r="AI95" s="79" t="str">
        <f t="shared" si="79"/>
        <v>N/A</v>
      </c>
      <c r="AJ95" s="79" t="str">
        <f t="shared" si="80"/>
        <v>N/A</v>
      </c>
      <c r="AK95" s="79">
        <f t="shared" si="81"/>
        <v>17</v>
      </c>
      <c r="AL95" s="79" t="b">
        <f t="shared" si="82"/>
        <v>0</v>
      </c>
      <c r="AM95" s="79" t="str">
        <f t="shared" si="83"/>
        <v>Dummy Node</v>
      </c>
      <c r="AN95" s="79" t="str">
        <f t="shared" si="84"/>
        <v>N/A</v>
      </c>
      <c r="AO95" s="79" t="str">
        <f t="shared" si="85"/>
        <v>N/A</v>
      </c>
      <c r="AP95" s="79">
        <f t="shared" si="86"/>
        <v>6</v>
      </c>
      <c r="AQ95" s="79" t="b">
        <f t="shared" si="87"/>
        <v>1</v>
      </c>
      <c r="AR95" s="79" t="str">
        <f t="shared" si="88"/>
        <v>Dummy Node</v>
      </c>
      <c r="AS95" s="79" t="str">
        <f t="shared" si="89"/>
        <v>N/A</v>
      </c>
      <c r="AT95" s="79" t="str">
        <f t="shared" si="90"/>
        <v>N/A</v>
      </c>
      <c r="AU95" s="79">
        <f t="shared" si="91"/>
        <v>3</v>
      </c>
      <c r="AV95" s="79" t="b">
        <f t="shared" si="92"/>
        <v>0</v>
      </c>
      <c r="AW95" s="79" t="str">
        <f t="shared" si="93"/>
        <v>Distance</v>
      </c>
      <c r="AX95" s="79" t="str">
        <f t="shared" si="94"/>
        <v>&gt;</v>
      </c>
      <c r="AY95" s="79">
        <f t="shared" si="95"/>
        <v>132.513671875</v>
      </c>
      <c r="AZ95" s="79">
        <f t="shared" si="96"/>
        <v>1</v>
      </c>
      <c r="BA95" s="79" t="b">
        <f t="shared" si="97"/>
        <v>1</v>
      </c>
      <c r="BB95" s="79" t="str">
        <f t="shared" si="98"/>
        <v>Speed</v>
      </c>
      <c r="BC95" s="79" t="str">
        <f t="shared" si="99"/>
        <v>&lt;=</v>
      </c>
      <c r="BD95" s="79">
        <f t="shared" si="100"/>
        <v>13.021484375</v>
      </c>
      <c r="BE95" s="79">
        <f t="shared" si="101"/>
        <v>0</v>
      </c>
      <c r="BF95" s="79" t="b">
        <f t="shared" si="102"/>
        <v>1</v>
      </c>
      <c r="BG95" s="79" t="str">
        <f t="shared" si="103"/>
        <v>Distance</v>
      </c>
      <c r="BH95" s="79" t="str">
        <f t="shared" si="104"/>
        <v>&lt;=</v>
      </c>
      <c r="BI95" s="79">
        <f t="shared" si="105"/>
        <v>508.4912109375</v>
      </c>
    </row>
    <row r="96" spans="1:61">
      <c r="A96" s="15">
        <v>93</v>
      </c>
      <c r="B96" s="15">
        <v>-2</v>
      </c>
      <c r="C96" s="15">
        <v>-8192</v>
      </c>
      <c r="D96" s="15">
        <f t="shared" si="55"/>
        <v>-1</v>
      </c>
      <c r="E96" s="15">
        <f t="shared" si="56"/>
        <v>0</v>
      </c>
      <c r="F96" s="15">
        <f t="shared" si="57"/>
        <v>-1</v>
      </c>
      <c r="G96" s="15">
        <v>187</v>
      </c>
      <c r="H96" s="15">
        <v>188</v>
      </c>
      <c r="I96" s="15">
        <v>46</v>
      </c>
      <c r="J96" s="15">
        <v>6</v>
      </c>
      <c r="K96" s="15">
        <v>604</v>
      </c>
      <c r="L96" s="15">
        <v>304</v>
      </c>
      <c r="M96" s="15">
        <f t="shared" si="58"/>
        <v>7.421875E-2</v>
      </c>
      <c r="O96" s="79">
        <f t="shared" si="59"/>
        <v>604</v>
      </c>
      <c r="P96" s="79">
        <f t="shared" si="60"/>
        <v>0.325927734375</v>
      </c>
      <c r="Q96" s="79">
        <f t="shared" si="61"/>
        <v>301</v>
      </c>
      <c r="R96" s="79" t="b">
        <f t="shared" si="62"/>
        <v>0</v>
      </c>
      <c r="S96" s="79" t="str">
        <f t="shared" si="63"/>
        <v>Dummy Node</v>
      </c>
      <c r="T96" s="79" t="str">
        <f t="shared" si="64"/>
        <v>N/A</v>
      </c>
      <c r="U96" s="79" t="str">
        <f t="shared" si="65"/>
        <v>N/A</v>
      </c>
      <c r="V96" s="79">
        <f t="shared" si="66"/>
        <v>150</v>
      </c>
      <c r="W96" s="79" t="b">
        <f t="shared" si="67"/>
        <v>1</v>
      </c>
      <c r="X96" s="79" t="str">
        <f t="shared" si="68"/>
        <v>Dummy Node</v>
      </c>
      <c r="Y96" s="79" t="str">
        <f t="shared" si="69"/>
        <v>N/A</v>
      </c>
      <c r="Z96" s="79" t="str">
        <f t="shared" si="70"/>
        <v>N/A</v>
      </c>
      <c r="AA96" s="79">
        <f t="shared" si="71"/>
        <v>74</v>
      </c>
      <c r="AB96" s="79" t="b">
        <f t="shared" si="72"/>
        <v>0</v>
      </c>
      <c r="AC96" s="79" t="str">
        <f t="shared" si="73"/>
        <v>Dummy Node</v>
      </c>
      <c r="AD96" s="79" t="str">
        <f t="shared" si="74"/>
        <v>N/A</v>
      </c>
      <c r="AE96" s="79" t="str">
        <f t="shared" si="75"/>
        <v>N/A</v>
      </c>
      <c r="AF96" s="79">
        <f t="shared" si="76"/>
        <v>36</v>
      </c>
      <c r="AG96" s="79" t="b">
        <f t="shared" si="77"/>
        <v>0</v>
      </c>
      <c r="AH96" s="79" t="str">
        <f t="shared" si="78"/>
        <v>Dummy Node</v>
      </c>
      <c r="AI96" s="79" t="str">
        <f t="shared" si="79"/>
        <v>N/A</v>
      </c>
      <c r="AJ96" s="79" t="str">
        <f t="shared" si="80"/>
        <v>N/A</v>
      </c>
      <c r="AK96" s="79">
        <f t="shared" si="81"/>
        <v>17</v>
      </c>
      <c r="AL96" s="79" t="b">
        <f t="shared" si="82"/>
        <v>0</v>
      </c>
      <c r="AM96" s="79" t="str">
        <f t="shared" si="83"/>
        <v>Dummy Node</v>
      </c>
      <c r="AN96" s="79" t="str">
        <f t="shared" si="84"/>
        <v>N/A</v>
      </c>
      <c r="AO96" s="79" t="str">
        <f t="shared" si="85"/>
        <v>N/A</v>
      </c>
      <c r="AP96" s="79">
        <f t="shared" si="86"/>
        <v>6</v>
      </c>
      <c r="AQ96" s="79" t="b">
        <f t="shared" si="87"/>
        <v>1</v>
      </c>
      <c r="AR96" s="79" t="str">
        <f t="shared" si="88"/>
        <v>Dummy Node</v>
      </c>
      <c r="AS96" s="79" t="str">
        <f t="shared" si="89"/>
        <v>N/A</v>
      </c>
      <c r="AT96" s="79" t="str">
        <f t="shared" si="90"/>
        <v>N/A</v>
      </c>
      <c r="AU96" s="79">
        <f t="shared" si="91"/>
        <v>3</v>
      </c>
      <c r="AV96" s="79" t="b">
        <f t="shared" si="92"/>
        <v>0</v>
      </c>
      <c r="AW96" s="79" t="str">
        <f t="shared" si="93"/>
        <v>Distance</v>
      </c>
      <c r="AX96" s="79" t="str">
        <f t="shared" si="94"/>
        <v>&gt;</v>
      </c>
      <c r="AY96" s="79">
        <f t="shared" si="95"/>
        <v>132.513671875</v>
      </c>
      <c r="AZ96" s="79">
        <f t="shared" si="96"/>
        <v>1</v>
      </c>
      <c r="BA96" s="79" t="b">
        <f t="shared" si="97"/>
        <v>1</v>
      </c>
      <c r="BB96" s="79" t="str">
        <f t="shared" si="98"/>
        <v>Speed</v>
      </c>
      <c r="BC96" s="79" t="str">
        <f t="shared" si="99"/>
        <v>&lt;=</v>
      </c>
      <c r="BD96" s="79">
        <f t="shared" si="100"/>
        <v>13.021484375</v>
      </c>
      <c r="BE96" s="79">
        <f t="shared" si="101"/>
        <v>0</v>
      </c>
      <c r="BF96" s="79" t="b">
        <f t="shared" si="102"/>
        <v>1</v>
      </c>
      <c r="BG96" s="79" t="str">
        <f t="shared" si="103"/>
        <v>Distance</v>
      </c>
      <c r="BH96" s="79" t="str">
        <f t="shared" si="104"/>
        <v>&lt;=</v>
      </c>
      <c r="BI96" s="79">
        <f t="shared" si="105"/>
        <v>508.4912109375</v>
      </c>
    </row>
    <row r="97" spans="1:61">
      <c r="A97" s="15">
        <v>94</v>
      </c>
      <c r="B97" s="15">
        <v>-2</v>
      </c>
      <c r="C97" s="15">
        <v>-8192</v>
      </c>
      <c r="D97" s="15">
        <f t="shared" si="55"/>
        <v>-1</v>
      </c>
      <c r="E97" s="15">
        <f t="shared" si="56"/>
        <v>0</v>
      </c>
      <c r="F97" s="15">
        <f t="shared" si="57"/>
        <v>-1</v>
      </c>
      <c r="G97" s="15">
        <v>189</v>
      </c>
      <c r="H97" s="15">
        <v>190</v>
      </c>
      <c r="I97" s="15">
        <v>46</v>
      </c>
      <c r="J97" s="15">
        <v>6</v>
      </c>
      <c r="K97" s="15">
        <v>605</v>
      </c>
      <c r="L97" s="15">
        <v>304</v>
      </c>
      <c r="M97" s="15">
        <f t="shared" si="58"/>
        <v>7.421875E-2</v>
      </c>
      <c r="O97" s="79">
        <f t="shared" si="59"/>
        <v>605</v>
      </c>
      <c r="P97" s="79">
        <f t="shared" si="60"/>
        <v>0.325927734375</v>
      </c>
      <c r="Q97" s="79">
        <f t="shared" si="61"/>
        <v>302</v>
      </c>
      <c r="R97" s="79" t="b">
        <f t="shared" si="62"/>
        <v>1</v>
      </c>
      <c r="S97" s="79" t="str">
        <f t="shared" si="63"/>
        <v>Dummy Node</v>
      </c>
      <c r="T97" s="79" t="str">
        <f t="shared" si="64"/>
        <v>N/A</v>
      </c>
      <c r="U97" s="79" t="str">
        <f t="shared" si="65"/>
        <v>N/A</v>
      </c>
      <c r="V97" s="79">
        <f t="shared" si="66"/>
        <v>150</v>
      </c>
      <c r="W97" s="79" t="b">
        <f t="shared" si="67"/>
        <v>0</v>
      </c>
      <c r="X97" s="79" t="str">
        <f t="shared" si="68"/>
        <v>Dummy Node</v>
      </c>
      <c r="Y97" s="79" t="str">
        <f t="shared" si="69"/>
        <v>N/A</v>
      </c>
      <c r="Z97" s="79" t="str">
        <f t="shared" si="70"/>
        <v>N/A</v>
      </c>
      <c r="AA97" s="79">
        <f t="shared" si="71"/>
        <v>74</v>
      </c>
      <c r="AB97" s="79" t="b">
        <f t="shared" si="72"/>
        <v>0</v>
      </c>
      <c r="AC97" s="79" t="str">
        <f t="shared" si="73"/>
        <v>Dummy Node</v>
      </c>
      <c r="AD97" s="79" t="str">
        <f t="shared" si="74"/>
        <v>N/A</v>
      </c>
      <c r="AE97" s="79" t="str">
        <f t="shared" si="75"/>
        <v>N/A</v>
      </c>
      <c r="AF97" s="79">
        <f t="shared" si="76"/>
        <v>36</v>
      </c>
      <c r="AG97" s="79" t="b">
        <f t="shared" si="77"/>
        <v>0</v>
      </c>
      <c r="AH97" s="79" t="str">
        <f t="shared" si="78"/>
        <v>Dummy Node</v>
      </c>
      <c r="AI97" s="79" t="str">
        <f t="shared" si="79"/>
        <v>N/A</v>
      </c>
      <c r="AJ97" s="79" t="str">
        <f t="shared" si="80"/>
        <v>N/A</v>
      </c>
      <c r="AK97" s="79">
        <f t="shared" si="81"/>
        <v>17</v>
      </c>
      <c r="AL97" s="79" t="b">
        <f t="shared" si="82"/>
        <v>0</v>
      </c>
      <c r="AM97" s="79" t="str">
        <f t="shared" si="83"/>
        <v>Dummy Node</v>
      </c>
      <c r="AN97" s="79" t="str">
        <f t="shared" si="84"/>
        <v>N/A</v>
      </c>
      <c r="AO97" s="79" t="str">
        <f t="shared" si="85"/>
        <v>N/A</v>
      </c>
      <c r="AP97" s="79">
        <f t="shared" si="86"/>
        <v>6</v>
      </c>
      <c r="AQ97" s="79" t="b">
        <f t="shared" si="87"/>
        <v>1</v>
      </c>
      <c r="AR97" s="79" t="str">
        <f t="shared" si="88"/>
        <v>Dummy Node</v>
      </c>
      <c r="AS97" s="79" t="str">
        <f t="shared" si="89"/>
        <v>N/A</v>
      </c>
      <c r="AT97" s="79" t="str">
        <f t="shared" si="90"/>
        <v>N/A</v>
      </c>
      <c r="AU97" s="79">
        <f t="shared" si="91"/>
        <v>3</v>
      </c>
      <c r="AV97" s="79" t="b">
        <f t="shared" si="92"/>
        <v>0</v>
      </c>
      <c r="AW97" s="79" t="str">
        <f t="shared" si="93"/>
        <v>Distance</v>
      </c>
      <c r="AX97" s="79" t="str">
        <f t="shared" si="94"/>
        <v>&gt;</v>
      </c>
      <c r="AY97" s="79">
        <f t="shared" si="95"/>
        <v>132.513671875</v>
      </c>
      <c r="AZ97" s="79">
        <f t="shared" si="96"/>
        <v>1</v>
      </c>
      <c r="BA97" s="79" t="b">
        <f t="shared" si="97"/>
        <v>1</v>
      </c>
      <c r="BB97" s="79" t="str">
        <f t="shared" si="98"/>
        <v>Speed</v>
      </c>
      <c r="BC97" s="79" t="str">
        <f t="shared" si="99"/>
        <v>&lt;=</v>
      </c>
      <c r="BD97" s="79">
        <f t="shared" si="100"/>
        <v>13.021484375</v>
      </c>
      <c r="BE97" s="79">
        <f t="shared" si="101"/>
        <v>0</v>
      </c>
      <c r="BF97" s="79" t="b">
        <f t="shared" si="102"/>
        <v>1</v>
      </c>
      <c r="BG97" s="79" t="str">
        <f t="shared" si="103"/>
        <v>Distance</v>
      </c>
      <c r="BH97" s="79" t="str">
        <f t="shared" si="104"/>
        <v>&lt;=</v>
      </c>
      <c r="BI97" s="79">
        <f t="shared" si="105"/>
        <v>508.4912109375</v>
      </c>
    </row>
    <row r="98" spans="1:61">
      <c r="A98" s="15">
        <v>95</v>
      </c>
      <c r="B98" s="15">
        <v>-2</v>
      </c>
      <c r="C98" s="15">
        <v>-8192</v>
      </c>
      <c r="D98" s="15">
        <f t="shared" si="55"/>
        <v>-1</v>
      </c>
      <c r="E98" s="15">
        <f t="shared" si="56"/>
        <v>0</v>
      </c>
      <c r="F98" s="15">
        <f t="shared" si="57"/>
        <v>-1</v>
      </c>
      <c r="G98" s="15">
        <v>191</v>
      </c>
      <c r="H98" s="15">
        <v>192</v>
      </c>
      <c r="I98" s="15">
        <v>47</v>
      </c>
      <c r="J98" s="15">
        <v>6</v>
      </c>
      <c r="K98" s="15">
        <v>606</v>
      </c>
      <c r="L98" s="15">
        <v>1355</v>
      </c>
      <c r="M98" s="15">
        <f t="shared" si="58"/>
        <v>0.330810546875</v>
      </c>
      <c r="O98" s="79">
        <f t="shared" si="59"/>
        <v>606</v>
      </c>
      <c r="P98" s="79">
        <f t="shared" si="60"/>
        <v>0.325927734375</v>
      </c>
      <c r="Q98" s="79">
        <f t="shared" si="61"/>
        <v>302</v>
      </c>
      <c r="R98" s="79" t="b">
        <f t="shared" si="62"/>
        <v>0</v>
      </c>
      <c r="S98" s="79" t="str">
        <f t="shared" si="63"/>
        <v>Dummy Node</v>
      </c>
      <c r="T98" s="79" t="str">
        <f t="shared" si="64"/>
        <v>N/A</v>
      </c>
      <c r="U98" s="79" t="str">
        <f t="shared" si="65"/>
        <v>N/A</v>
      </c>
      <c r="V98" s="79">
        <f t="shared" si="66"/>
        <v>150</v>
      </c>
      <c r="W98" s="79" t="b">
        <f t="shared" si="67"/>
        <v>0</v>
      </c>
      <c r="X98" s="79" t="str">
        <f t="shared" si="68"/>
        <v>Dummy Node</v>
      </c>
      <c r="Y98" s="79" t="str">
        <f t="shared" si="69"/>
        <v>N/A</v>
      </c>
      <c r="Z98" s="79" t="str">
        <f t="shared" si="70"/>
        <v>N/A</v>
      </c>
      <c r="AA98" s="79">
        <f t="shared" si="71"/>
        <v>74</v>
      </c>
      <c r="AB98" s="79" t="b">
        <f t="shared" si="72"/>
        <v>0</v>
      </c>
      <c r="AC98" s="79" t="str">
        <f t="shared" si="73"/>
        <v>Dummy Node</v>
      </c>
      <c r="AD98" s="79" t="str">
        <f t="shared" si="74"/>
        <v>N/A</v>
      </c>
      <c r="AE98" s="79" t="str">
        <f t="shared" si="75"/>
        <v>N/A</v>
      </c>
      <c r="AF98" s="79">
        <f t="shared" si="76"/>
        <v>36</v>
      </c>
      <c r="AG98" s="79" t="b">
        <f t="shared" si="77"/>
        <v>0</v>
      </c>
      <c r="AH98" s="79" t="str">
        <f t="shared" si="78"/>
        <v>Dummy Node</v>
      </c>
      <c r="AI98" s="79" t="str">
        <f t="shared" si="79"/>
        <v>N/A</v>
      </c>
      <c r="AJ98" s="79" t="str">
        <f t="shared" si="80"/>
        <v>N/A</v>
      </c>
      <c r="AK98" s="79">
        <f t="shared" si="81"/>
        <v>17</v>
      </c>
      <c r="AL98" s="79" t="b">
        <f t="shared" si="82"/>
        <v>0</v>
      </c>
      <c r="AM98" s="79" t="str">
        <f t="shared" si="83"/>
        <v>Dummy Node</v>
      </c>
      <c r="AN98" s="79" t="str">
        <f t="shared" si="84"/>
        <v>N/A</v>
      </c>
      <c r="AO98" s="79" t="str">
        <f t="shared" si="85"/>
        <v>N/A</v>
      </c>
      <c r="AP98" s="79">
        <f t="shared" si="86"/>
        <v>6</v>
      </c>
      <c r="AQ98" s="79" t="b">
        <f t="shared" si="87"/>
        <v>1</v>
      </c>
      <c r="AR98" s="79" t="str">
        <f t="shared" si="88"/>
        <v>Dummy Node</v>
      </c>
      <c r="AS98" s="79" t="str">
        <f t="shared" si="89"/>
        <v>N/A</v>
      </c>
      <c r="AT98" s="79" t="str">
        <f t="shared" si="90"/>
        <v>N/A</v>
      </c>
      <c r="AU98" s="79">
        <f t="shared" si="91"/>
        <v>3</v>
      </c>
      <c r="AV98" s="79" t="b">
        <f t="shared" si="92"/>
        <v>0</v>
      </c>
      <c r="AW98" s="79" t="str">
        <f t="shared" si="93"/>
        <v>Distance</v>
      </c>
      <c r="AX98" s="79" t="str">
        <f t="shared" si="94"/>
        <v>&gt;</v>
      </c>
      <c r="AY98" s="79">
        <f t="shared" si="95"/>
        <v>132.513671875</v>
      </c>
      <c r="AZ98" s="79">
        <f t="shared" si="96"/>
        <v>1</v>
      </c>
      <c r="BA98" s="79" t="b">
        <f t="shared" si="97"/>
        <v>1</v>
      </c>
      <c r="BB98" s="79" t="str">
        <f t="shared" si="98"/>
        <v>Speed</v>
      </c>
      <c r="BC98" s="79" t="str">
        <f t="shared" si="99"/>
        <v>&lt;=</v>
      </c>
      <c r="BD98" s="79">
        <f t="shared" si="100"/>
        <v>13.021484375</v>
      </c>
      <c r="BE98" s="79">
        <f t="shared" si="101"/>
        <v>0</v>
      </c>
      <c r="BF98" s="79" t="b">
        <f t="shared" si="102"/>
        <v>1</v>
      </c>
      <c r="BG98" s="79" t="str">
        <f t="shared" si="103"/>
        <v>Distance</v>
      </c>
      <c r="BH98" s="79" t="str">
        <f t="shared" si="104"/>
        <v>&lt;=</v>
      </c>
      <c r="BI98" s="79">
        <f t="shared" si="105"/>
        <v>508.4912109375</v>
      </c>
    </row>
    <row r="99" spans="1:61">
      <c r="A99" s="15">
        <v>96</v>
      </c>
      <c r="B99" s="15">
        <v>-2</v>
      </c>
      <c r="C99" s="15">
        <v>-8192</v>
      </c>
      <c r="D99" s="15">
        <f t="shared" si="55"/>
        <v>-1</v>
      </c>
      <c r="E99" s="15">
        <f t="shared" si="56"/>
        <v>0</v>
      </c>
      <c r="F99" s="15">
        <f t="shared" si="57"/>
        <v>-1</v>
      </c>
      <c r="G99" s="15">
        <v>193</v>
      </c>
      <c r="H99" s="15">
        <v>194</v>
      </c>
      <c r="I99" s="15">
        <v>47</v>
      </c>
      <c r="J99" s="15">
        <v>6</v>
      </c>
      <c r="K99" s="15">
        <v>607</v>
      </c>
      <c r="L99" s="15">
        <v>1355</v>
      </c>
      <c r="M99" s="15">
        <f t="shared" si="58"/>
        <v>0.330810546875</v>
      </c>
      <c r="O99" s="79">
        <f t="shared" si="59"/>
        <v>607</v>
      </c>
      <c r="P99" s="79">
        <f t="shared" si="60"/>
        <v>0.325927734375</v>
      </c>
      <c r="Q99" s="79">
        <f t="shared" si="61"/>
        <v>303</v>
      </c>
      <c r="R99" s="79" t="b">
        <f t="shared" si="62"/>
        <v>1</v>
      </c>
      <c r="S99" s="79" t="str">
        <f t="shared" si="63"/>
        <v>Dummy Node</v>
      </c>
      <c r="T99" s="79" t="str">
        <f t="shared" si="64"/>
        <v>N/A</v>
      </c>
      <c r="U99" s="79" t="str">
        <f t="shared" si="65"/>
        <v>N/A</v>
      </c>
      <c r="V99" s="79">
        <f t="shared" si="66"/>
        <v>151</v>
      </c>
      <c r="W99" s="79" t="b">
        <f t="shared" si="67"/>
        <v>1</v>
      </c>
      <c r="X99" s="79" t="str">
        <f t="shared" si="68"/>
        <v>Dummy Node</v>
      </c>
      <c r="Y99" s="79" t="str">
        <f t="shared" si="69"/>
        <v>N/A</v>
      </c>
      <c r="Z99" s="79" t="str">
        <f t="shared" si="70"/>
        <v>N/A</v>
      </c>
      <c r="AA99" s="79">
        <f t="shared" si="71"/>
        <v>75</v>
      </c>
      <c r="AB99" s="79" t="b">
        <f t="shared" si="72"/>
        <v>1</v>
      </c>
      <c r="AC99" s="79" t="str">
        <f t="shared" si="73"/>
        <v>Dummy Node</v>
      </c>
      <c r="AD99" s="79" t="str">
        <f t="shared" si="74"/>
        <v>N/A</v>
      </c>
      <c r="AE99" s="79" t="str">
        <f t="shared" si="75"/>
        <v>N/A</v>
      </c>
      <c r="AF99" s="79">
        <f t="shared" si="76"/>
        <v>37</v>
      </c>
      <c r="AG99" s="79" t="b">
        <f t="shared" si="77"/>
        <v>1</v>
      </c>
      <c r="AH99" s="79" t="str">
        <f t="shared" si="78"/>
        <v>Dummy Node</v>
      </c>
      <c r="AI99" s="79" t="str">
        <f t="shared" si="79"/>
        <v>N/A</v>
      </c>
      <c r="AJ99" s="79" t="str">
        <f t="shared" si="80"/>
        <v>N/A</v>
      </c>
      <c r="AK99" s="79">
        <f t="shared" si="81"/>
        <v>18</v>
      </c>
      <c r="AL99" s="79" t="b">
        <f t="shared" si="82"/>
        <v>1</v>
      </c>
      <c r="AM99" s="79" t="str">
        <f t="shared" si="83"/>
        <v>Dummy Node</v>
      </c>
      <c r="AN99" s="79" t="str">
        <f t="shared" si="84"/>
        <v>N/A</v>
      </c>
      <c r="AO99" s="79" t="str">
        <f t="shared" si="85"/>
        <v>N/A</v>
      </c>
      <c r="AP99" s="79">
        <f t="shared" si="86"/>
        <v>6</v>
      </c>
      <c r="AQ99" s="79" t="b">
        <f t="shared" si="87"/>
        <v>0</v>
      </c>
      <c r="AR99" s="79" t="str">
        <f t="shared" si="88"/>
        <v>Dummy Node</v>
      </c>
      <c r="AS99" s="79" t="str">
        <f t="shared" si="89"/>
        <v>N/A</v>
      </c>
      <c r="AT99" s="79" t="str">
        <f t="shared" si="90"/>
        <v>N/A</v>
      </c>
      <c r="AU99" s="79">
        <f t="shared" si="91"/>
        <v>3</v>
      </c>
      <c r="AV99" s="79" t="b">
        <f t="shared" si="92"/>
        <v>0</v>
      </c>
      <c r="AW99" s="79" t="str">
        <f t="shared" si="93"/>
        <v>Distance</v>
      </c>
      <c r="AX99" s="79" t="str">
        <f t="shared" si="94"/>
        <v>&gt;</v>
      </c>
      <c r="AY99" s="79">
        <f t="shared" si="95"/>
        <v>132.513671875</v>
      </c>
      <c r="AZ99" s="79">
        <f t="shared" si="96"/>
        <v>1</v>
      </c>
      <c r="BA99" s="79" t="b">
        <f t="shared" si="97"/>
        <v>1</v>
      </c>
      <c r="BB99" s="79" t="str">
        <f t="shared" si="98"/>
        <v>Speed</v>
      </c>
      <c r="BC99" s="79" t="str">
        <f t="shared" si="99"/>
        <v>&lt;=</v>
      </c>
      <c r="BD99" s="79">
        <f t="shared" si="100"/>
        <v>13.021484375</v>
      </c>
      <c r="BE99" s="79">
        <f t="shared" si="101"/>
        <v>0</v>
      </c>
      <c r="BF99" s="79" t="b">
        <f t="shared" si="102"/>
        <v>1</v>
      </c>
      <c r="BG99" s="79" t="str">
        <f t="shared" si="103"/>
        <v>Distance</v>
      </c>
      <c r="BH99" s="79" t="str">
        <f t="shared" si="104"/>
        <v>&lt;=</v>
      </c>
      <c r="BI99" s="79">
        <f t="shared" si="105"/>
        <v>508.4912109375</v>
      </c>
    </row>
    <row r="100" spans="1:61">
      <c r="A100" s="15">
        <v>97</v>
      </c>
      <c r="B100" s="15">
        <v>-2</v>
      </c>
      <c r="C100" s="15">
        <v>-8192</v>
      </c>
      <c r="D100" s="15">
        <f t="shared" si="55"/>
        <v>-1</v>
      </c>
      <c r="E100" s="15">
        <f t="shared" si="56"/>
        <v>0</v>
      </c>
      <c r="F100" s="15">
        <f t="shared" si="57"/>
        <v>-1</v>
      </c>
      <c r="G100" s="15">
        <v>195</v>
      </c>
      <c r="H100" s="15">
        <v>196</v>
      </c>
      <c r="I100" s="15">
        <v>48</v>
      </c>
      <c r="J100" s="15">
        <v>6</v>
      </c>
      <c r="K100" s="15">
        <v>608</v>
      </c>
      <c r="L100" s="15">
        <v>1355</v>
      </c>
      <c r="M100" s="15">
        <f t="shared" si="58"/>
        <v>0.330810546875</v>
      </c>
      <c r="O100" s="79">
        <f t="shared" si="59"/>
        <v>608</v>
      </c>
      <c r="P100" s="79">
        <f t="shared" si="60"/>
        <v>0.325927734375</v>
      </c>
      <c r="Q100" s="79">
        <f t="shared" si="61"/>
        <v>303</v>
      </c>
      <c r="R100" s="79" t="b">
        <f t="shared" si="62"/>
        <v>0</v>
      </c>
      <c r="S100" s="79" t="str">
        <f t="shared" si="63"/>
        <v>Dummy Node</v>
      </c>
      <c r="T100" s="79" t="str">
        <f t="shared" si="64"/>
        <v>N/A</v>
      </c>
      <c r="U100" s="79" t="str">
        <f t="shared" si="65"/>
        <v>N/A</v>
      </c>
      <c r="V100" s="79">
        <f t="shared" si="66"/>
        <v>151</v>
      </c>
      <c r="W100" s="79" t="b">
        <f t="shared" si="67"/>
        <v>1</v>
      </c>
      <c r="X100" s="79" t="str">
        <f t="shared" si="68"/>
        <v>Dummy Node</v>
      </c>
      <c r="Y100" s="79" t="str">
        <f t="shared" si="69"/>
        <v>N/A</v>
      </c>
      <c r="Z100" s="79" t="str">
        <f t="shared" si="70"/>
        <v>N/A</v>
      </c>
      <c r="AA100" s="79">
        <f t="shared" si="71"/>
        <v>75</v>
      </c>
      <c r="AB100" s="79" t="b">
        <f t="shared" si="72"/>
        <v>1</v>
      </c>
      <c r="AC100" s="79" t="str">
        <f t="shared" si="73"/>
        <v>Dummy Node</v>
      </c>
      <c r="AD100" s="79" t="str">
        <f t="shared" si="74"/>
        <v>N/A</v>
      </c>
      <c r="AE100" s="79" t="str">
        <f t="shared" si="75"/>
        <v>N/A</v>
      </c>
      <c r="AF100" s="79">
        <f t="shared" si="76"/>
        <v>37</v>
      </c>
      <c r="AG100" s="79" t="b">
        <f t="shared" si="77"/>
        <v>1</v>
      </c>
      <c r="AH100" s="79" t="str">
        <f t="shared" si="78"/>
        <v>Dummy Node</v>
      </c>
      <c r="AI100" s="79" t="str">
        <f t="shared" si="79"/>
        <v>N/A</v>
      </c>
      <c r="AJ100" s="79" t="str">
        <f t="shared" si="80"/>
        <v>N/A</v>
      </c>
      <c r="AK100" s="79">
        <f t="shared" si="81"/>
        <v>18</v>
      </c>
      <c r="AL100" s="79" t="b">
        <f t="shared" si="82"/>
        <v>1</v>
      </c>
      <c r="AM100" s="79" t="str">
        <f t="shared" si="83"/>
        <v>Dummy Node</v>
      </c>
      <c r="AN100" s="79" t="str">
        <f t="shared" si="84"/>
        <v>N/A</v>
      </c>
      <c r="AO100" s="79" t="str">
        <f t="shared" si="85"/>
        <v>N/A</v>
      </c>
      <c r="AP100" s="79">
        <f t="shared" si="86"/>
        <v>6</v>
      </c>
      <c r="AQ100" s="79" t="b">
        <f t="shared" si="87"/>
        <v>0</v>
      </c>
      <c r="AR100" s="79" t="str">
        <f t="shared" si="88"/>
        <v>Dummy Node</v>
      </c>
      <c r="AS100" s="79" t="str">
        <f t="shared" si="89"/>
        <v>N/A</v>
      </c>
      <c r="AT100" s="79" t="str">
        <f t="shared" si="90"/>
        <v>N/A</v>
      </c>
      <c r="AU100" s="79">
        <f t="shared" si="91"/>
        <v>3</v>
      </c>
      <c r="AV100" s="79" t="b">
        <f t="shared" si="92"/>
        <v>0</v>
      </c>
      <c r="AW100" s="79" t="str">
        <f t="shared" si="93"/>
        <v>Distance</v>
      </c>
      <c r="AX100" s="79" t="str">
        <f t="shared" si="94"/>
        <v>&gt;</v>
      </c>
      <c r="AY100" s="79">
        <f t="shared" si="95"/>
        <v>132.513671875</v>
      </c>
      <c r="AZ100" s="79">
        <f t="shared" si="96"/>
        <v>1</v>
      </c>
      <c r="BA100" s="79" t="b">
        <f t="shared" si="97"/>
        <v>1</v>
      </c>
      <c r="BB100" s="79" t="str">
        <f t="shared" si="98"/>
        <v>Speed</v>
      </c>
      <c r="BC100" s="79" t="str">
        <f t="shared" si="99"/>
        <v>&lt;=</v>
      </c>
      <c r="BD100" s="79">
        <f t="shared" si="100"/>
        <v>13.021484375</v>
      </c>
      <c r="BE100" s="79">
        <f t="shared" si="101"/>
        <v>0</v>
      </c>
      <c r="BF100" s="79" t="b">
        <f t="shared" si="102"/>
        <v>1</v>
      </c>
      <c r="BG100" s="79" t="str">
        <f t="shared" si="103"/>
        <v>Distance</v>
      </c>
      <c r="BH100" s="79" t="str">
        <f t="shared" si="104"/>
        <v>&lt;=</v>
      </c>
      <c r="BI100" s="79">
        <f t="shared" si="105"/>
        <v>508.4912109375</v>
      </c>
    </row>
    <row r="101" spans="1:61">
      <c r="A101" s="15">
        <v>98</v>
      </c>
      <c r="B101" s="15">
        <v>-2</v>
      </c>
      <c r="C101" s="15">
        <v>-8192</v>
      </c>
      <c r="D101" s="15">
        <f t="shared" si="55"/>
        <v>-1</v>
      </c>
      <c r="E101" s="15">
        <f t="shared" si="56"/>
        <v>0</v>
      </c>
      <c r="F101" s="15">
        <f t="shared" si="57"/>
        <v>-1</v>
      </c>
      <c r="G101" s="15">
        <v>197</v>
      </c>
      <c r="H101" s="15">
        <v>198</v>
      </c>
      <c r="I101" s="15">
        <v>48</v>
      </c>
      <c r="J101" s="15">
        <v>6</v>
      </c>
      <c r="K101" s="15">
        <v>609</v>
      </c>
      <c r="L101" s="15">
        <v>1355</v>
      </c>
      <c r="M101" s="15">
        <f t="shared" si="58"/>
        <v>0.330810546875</v>
      </c>
      <c r="O101" s="79">
        <f t="shared" si="59"/>
        <v>609</v>
      </c>
      <c r="P101" s="79">
        <f t="shared" si="60"/>
        <v>0.325927734375</v>
      </c>
      <c r="Q101" s="79">
        <f t="shared" si="61"/>
        <v>304</v>
      </c>
      <c r="R101" s="79" t="b">
        <f t="shared" si="62"/>
        <v>1</v>
      </c>
      <c r="S101" s="79" t="str">
        <f t="shared" si="63"/>
        <v>Dummy Node</v>
      </c>
      <c r="T101" s="79" t="str">
        <f t="shared" si="64"/>
        <v>N/A</v>
      </c>
      <c r="U101" s="79" t="str">
        <f t="shared" si="65"/>
        <v>N/A</v>
      </c>
      <c r="V101" s="79">
        <f t="shared" si="66"/>
        <v>151</v>
      </c>
      <c r="W101" s="79" t="b">
        <f t="shared" si="67"/>
        <v>0</v>
      </c>
      <c r="X101" s="79" t="str">
        <f t="shared" si="68"/>
        <v>Dummy Node</v>
      </c>
      <c r="Y101" s="79" t="str">
        <f t="shared" si="69"/>
        <v>N/A</v>
      </c>
      <c r="Z101" s="79" t="str">
        <f t="shared" si="70"/>
        <v>N/A</v>
      </c>
      <c r="AA101" s="79">
        <f t="shared" si="71"/>
        <v>75</v>
      </c>
      <c r="AB101" s="79" t="b">
        <f t="shared" si="72"/>
        <v>1</v>
      </c>
      <c r="AC101" s="79" t="str">
        <f t="shared" si="73"/>
        <v>Dummy Node</v>
      </c>
      <c r="AD101" s="79" t="str">
        <f t="shared" si="74"/>
        <v>N/A</v>
      </c>
      <c r="AE101" s="79" t="str">
        <f t="shared" si="75"/>
        <v>N/A</v>
      </c>
      <c r="AF101" s="79">
        <f t="shared" si="76"/>
        <v>37</v>
      </c>
      <c r="AG101" s="79" t="b">
        <f t="shared" si="77"/>
        <v>1</v>
      </c>
      <c r="AH101" s="79" t="str">
        <f t="shared" si="78"/>
        <v>Dummy Node</v>
      </c>
      <c r="AI101" s="79" t="str">
        <f t="shared" si="79"/>
        <v>N/A</v>
      </c>
      <c r="AJ101" s="79" t="str">
        <f t="shared" si="80"/>
        <v>N/A</v>
      </c>
      <c r="AK101" s="79">
        <f t="shared" si="81"/>
        <v>18</v>
      </c>
      <c r="AL101" s="79" t="b">
        <f t="shared" si="82"/>
        <v>1</v>
      </c>
      <c r="AM101" s="79" t="str">
        <f t="shared" si="83"/>
        <v>Dummy Node</v>
      </c>
      <c r="AN101" s="79" t="str">
        <f t="shared" si="84"/>
        <v>N/A</v>
      </c>
      <c r="AO101" s="79" t="str">
        <f t="shared" si="85"/>
        <v>N/A</v>
      </c>
      <c r="AP101" s="79">
        <f t="shared" si="86"/>
        <v>6</v>
      </c>
      <c r="AQ101" s="79" t="b">
        <f t="shared" si="87"/>
        <v>0</v>
      </c>
      <c r="AR101" s="79" t="str">
        <f t="shared" si="88"/>
        <v>Dummy Node</v>
      </c>
      <c r="AS101" s="79" t="str">
        <f t="shared" si="89"/>
        <v>N/A</v>
      </c>
      <c r="AT101" s="79" t="str">
        <f t="shared" si="90"/>
        <v>N/A</v>
      </c>
      <c r="AU101" s="79">
        <f t="shared" si="91"/>
        <v>3</v>
      </c>
      <c r="AV101" s="79" t="b">
        <f t="shared" si="92"/>
        <v>0</v>
      </c>
      <c r="AW101" s="79" t="str">
        <f t="shared" si="93"/>
        <v>Distance</v>
      </c>
      <c r="AX101" s="79" t="str">
        <f t="shared" si="94"/>
        <v>&gt;</v>
      </c>
      <c r="AY101" s="79">
        <f t="shared" si="95"/>
        <v>132.513671875</v>
      </c>
      <c r="AZ101" s="79">
        <f t="shared" si="96"/>
        <v>1</v>
      </c>
      <c r="BA101" s="79" t="b">
        <f t="shared" si="97"/>
        <v>1</v>
      </c>
      <c r="BB101" s="79" t="str">
        <f t="shared" si="98"/>
        <v>Speed</v>
      </c>
      <c r="BC101" s="79" t="str">
        <f t="shared" si="99"/>
        <v>&lt;=</v>
      </c>
      <c r="BD101" s="79">
        <f t="shared" si="100"/>
        <v>13.021484375</v>
      </c>
      <c r="BE101" s="79">
        <f t="shared" si="101"/>
        <v>0</v>
      </c>
      <c r="BF101" s="79" t="b">
        <f t="shared" si="102"/>
        <v>1</v>
      </c>
      <c r="BG101" s="79" t="str">
        <f t="shared" si="103"/>
        <v>Distance</v>
      </c>
      <c r="BH101" s="79" t="str">
        <f t="shared" si="104"/>
        <v>&lt;=</v>
      </c>
      <c r="BI101" s="79">
        <f t="shared" si="105"/>
        <v>508.4912109375</v>
      </c>
    </row>
    <row r="102" spans="1:61">
      <c r="A102" s="15">
        <v>99</v>
      </c>
      <c r="B102" s="15">
        <v>-2</v>
      </c>
      <c r="C102" s="15">
        <v>-8192</v>
      </c>
      <c r="D102" s="15">
        <f t="shared" si="55"/>
        <v>-1</v>
      </c>
      <c r="E102" s="15">
        <f t="shared" si="56"/>
        <v>0</v>
      </c>
      <c r="F102" s="15">
        <f t="shared" si="57"/>
        <v>-1</v>
      </c>
      <c r="G102" s="15">
        <v>199</v>
      </c>
      <c r="H102" s="15">
        <v>200</v>
      </c>
      <c r="I102" s="15">
        <v>49</v>
      </c>
      <c r="J102" s="15">
        <v>6</v>
      </c>
      <c r="K102" s="15">
        <v>610</v>
      </c>
      <c r="L102" s="15">
        <v>1355</v>
      </c>
      <c r="M102" s="15">
        <f t="shared" si="58"/>
        <v>0.330810546875</v>
      </c>
      <c r="O102" s="79">
        <f t="shared" si="59"/>
        <v>610</v>
      </c>
      <c r="P102" s="79">
        <f t="shared" si="60"/>
        <v>0.325927734375</v>
      </c>
      <c r="Q102" s="79">
        <f t="shared" si="61"/>
        <v>304</v>
      </c>
      <c r="R102" s="79" t="b">
        <f t="shared" si="62"/>
        <v>0</v>
      </c>
      <c r="S102" s="79" t="str">
        <f t="shared" si="63"/>
        <v>Dummy Node</v>
      </c>
      <c r="T102" s="79" t="str">
        <f t="shared" si="64"/>
        <v>N/A</v>
      </c>
      <c r="U102" s="79" t="str">
        <f t="shared" si="65"/>
        <v>N/A</v>
      </c>
      <c r="V102" s="79">
        <f t="shared" si="66"/>
        <v>151</v>
      </c>
      <c r="W102" s="79" t="b">
        <f t="shared" si="67"/>
        <v>0</v>
      </c>
      <c r="X102" s="79" t="str">
        <f t="shared" si="68"/>
        <v>Dummy Node</v>
      </c>
      <c r="Y102" s="79" t="str">
        <f t="shared" si="69"/>
        <v>N/A</v>
      </c>
      <c r="Z102" s="79" t="str">
        <f t="shared" si="70"/>
        <v>N/A</v>
      </c>
      <c r="AA102" s="79">
        <f t="shared" si="71"/>
        <v>75</v>
      </c>
      <c r="AB102" s="79" t="b">
        <f t="shared" si="72"/>
        <v>1</v>
      </c>
      <c r="AC102" s="79" t="str">
        <f t="shared" si="73"/>
        <v>Dummy Node</v>
      </c>
      <c r="AD102" s="79" t="str">
        <f t="shared" si="74"/>
        <v>N/A</v>
      </c>
      <c r="AE102" s="79" t="str">
        <f t="shared" si="75"/>
        <v>N/A</v>
      </c>
      <c r="AF102" s="79">
        <f t="shared" si="76"/>
        <v>37</v>
      </c>
      <c r="AG102" s="79" t="b">
        <f t="shared" si="77"/>
        <v>1</v>
      </c>
      <c r="AH102" s="79" t="str">
        <f t="shared" si="78"/>
        <v>Dummy Node</v>
      </c>
      <c r="AI102" s="79" t="str">
        <f t="shared" si="79"/>
        <v>N/A</v>
      </c>
      <c r="AJ102" s="79" t="str">
        <f t="shared" si="80"/>
        <v>N/A</v>
      </c>
      <c r="AK102" s="79">
        <f t="shared" si="81"/>
        <v>18</v>
      </c>
      <c r="AL102" s="79" t="b">
        <f t="shared" si="82"/>
        <v>1</v>
      </c>
      <c r="AM102" s="79" t="str">
        <f t="shared" si="83"/>
        <v>Dummy Node</v>
      </c>
      <c r="AN102" s="79" t="str">
        <f t="shared" si="84"/>
        <v>N/A</v>
      </c>
      <c r="AO102" s="79" t="str">
        <f t="shared" si="85"/>
        <v>N/A</v>
      </c>
      <c r="AP102" s="79">
        <f t="shared" si="86"/>
        <v>6</v>
      </c>
      <c r="AQ102" s="79" t="b">
        <f t="shared" si="87"/>
        <v>0</v>
      </c>
      <c r="AR102" s="79" t="str">
        <f t="shared" si="88"/>
        <v>Dummy Node</v>
      </c>
      <c r="AS102" s="79" t="str">
        <f t="shared" si="89"/>
        <v>N/A</v>
      </c>
      <c r="AT102" s="79" t="str">
        <f t="shared" si="90"/>
        <v>N/A</v>
      </c>
      <c r="AU102" s="79">
        <f t="shared" si="91"/>
        <v>3</v>
      </c>
      <c r="AV102" s="79" t="b">
        <f t="shared" si="92"/>
        <v>0</v>
      </c>
      <c r="AW102" s="79" t="str">
        <f t="shared" si="93"/>
        <v>Distance</v>
      </c>
      <c r="AX102" s="79" t="str">
        <f t="shared" si="94"/>
        <v>&gt;</v>
      </c>
      <c r="AY102" s="79">
        <f t="shared" si="95"/>
        <v>132.513671875</v>
      </c>
      <c r="AZ102" s="79">
        <f t="shared" si="96"/>
        <v>1</v>
      </c>
      <c r="BA102" s="79" t="b">
        <f t="shared" si="97"/>
        <v>1</v>
      </c>
      <c r="BB102" s="79" t="str">
        <f t="shared" si="98"/>
        <v>Speed</v>
      </c>
      <c r="BC102" s="79" t="str">
        <f t="shared" si="99"/>
        <v>&lt;=</v>
      </c>
      <c r="BD102" s="79">
        <f t="shared" si="100"/>
        <v>13.021484375</v>
      </c>
      <c r="BE102" s="79">
        <f t="shared" si="101"/>
        <v>0</v>
      </c>
      <c r="BF102" s="79" t="b">
        <f t="shared" si="102"/>
        <v>1</v>
      </c>
      <c r="BG102" s="79" t="str">
        <f t="shared" si="103"/>
        <v>Distance</v>
      </c>
      <c r="BH102" s="79" t="str">
        <f t="shared" si="104"/>
        <v>&lt;=</v>
      </c>
      <c r="BI102" s="79">
        <f t="shared" si="105"/>
        <v>508.4912109375</v>
      </c>
    </row>
    <row r="103" spans="1:61">
      <c r="A103" s="15">
        <v>100</v>
      </c>
      <c r="B103" s="15">
        <v>-2</v>
      </c>
      <c r="C103" s="15">
        <v>-8192</v>
      </c>
      <c r="D103" s="15">
        <f t="shared" si="55"/>
        <v>-1</v>
      </c>
      <c r="E103" s="15">
        <f t="shared" si="56"/>
        <v>0</v>
      </c>
      <c r="F103" s="15">
        <f t="shared" si="57"/>
        <v>-1</v>
      </c>
      <c r="G103" s="15">
        <v>201</v>
      </c>
      <c r="H103" s="15">
        <v>202</v>
      </c>
      <c r="I103" s="15">
        <v>49</v>
      </c>
      <c r="J103" s="15">
        <v>6</v>
      </c>
      <c r="K103" s="15">
        <v>611</v>
      </c>
      <c r="L103" s="15">
        <v>1355</v>
      </c>
      <c r="M103" s="15">
        <f t="shared" si="58"/>
        <v>0.330810546875</v>
      </c>
      <c r="O103" s="79">
        <f t="shared" si="59"/>
        <v>611</v>
      </c>
      <c r="P103" s="79">
        <f t="shared" si="60"/>
        <v>0.325927734375</v>
      </c>
      <c r="Q103" s="79">
        <f t="shared" si="61"/>
        <v>305</v>
      </c>
      <c r="R103" s="79" t="b">
        <f t="shared" si="62"/>
        <v>1</v>
      </c>
      <c r="S103" s="79" t="str">
        <f t="shared" si="63"/>
        <v>Dummy Node</v>
      </c>
      <c r="T103" s="79" t="str">
        <f t="shared" si="64"/>
        <v>N/A</v>
      </c>
      <c r="U103" s="79" t="str">
        <f t="shared" si="65"/>
        <v>N/A</v>
      </c>
      <c r="V103" s="79">
        <f t="shared" si="66"/>
        <v>152</v>
      </c>
      <c r="W103" s="79" t="b">
        <f t="shared" si="67"/>
        <v>1</v>
      </c>
      <c r="X103" s="79" t="str">
        <f t="shared" si="68"/>
        <v>Dummy Node</v>
      </c>
      <c r="Y103" s="79" t="str">
        <f t="shared" si="69"/>
        <v>N/A</v>
      </c>
      <c r="Z103" s="79" t="str">
        <f t="shared" si="70"/>
        <v>N/A</v>
      </c>
      <c r="AA103" s="79">
        <f t="shared" si="71"/>
        <v>75</v>
      </c>
      <c r="AB103" s="79" t="b">
        <f t="shared" si="72"/>
        <v>0</v>
      </c>
      <c r="AC103" s="79" t="str">
        <f t="shared" si="73"/>
        <v>Dummy Node</v>
      </c>
      <c r="AD103" s="79" t="str">
        <f t="shared" si="74"/>
        <v>N/A</v>
      </c>
      <c r="AE103" s="79" t="str">
        <f t="shared" si="75"/>
        <v>N/A</v>
      </c>
      <c r="AF103" s="79">
        <f t="shared" si="76"/>
        <v>37</v>
      </c>
      <c r="AG103" s="79" t="b">
        <f t="shared" si="77"/>
        <v>1</v>
      </c>
      <c r="AH103" s="79" t="str">
        <f t="shared" si="78"/>
        <v>Dummy Node</v>
      </c>
      <c r="AI103" s="79" t="str">
        <f t="shared" si="79"/>
        <v>N/A</v>
      </c>
      <c r="AJ103" s="79" t="str">
        <f t="shared" si="80"/>
        <v>N/A</v>
      </c>
      <c r="AK103" s="79">
        <f t="shared" si="81"/>
        <v>18</v>
      </c>
      <c r="AL103" s="79" t="b">
        <f t="shared" si="82"/>
        <v>1</v>
      </c>
      <c r="AM103" s="79" t="str">
        <f t="shared" si="83"/>
        <v>Dummy Node</v>
      </c>
      <c r="AN103" s="79" t="str">
        <f t="shared" si="84"/>
        <v>N/A</v>
      </c>
      <c r="AO103" s="79" t="str">
        <f t="shared" si="85"/>
        <v>N/A</v>
      </c>
      <c r="AP103" s="79">
        <f t="shared" si="86"/>
        <v>6</v>
      </c>
      <c r="AQ103" s="79" t="b">
        <f t="shared" si="87"/>
        <v>0</v>
      </c>
      <c r="AR103" s="79" t="str">
        <f t="shared" si="88"/>
        <v>Dummy Node</v>
      </c>
      <c r="AS103" s="79" t="str">
        <f t="shared" si="89"/>
        <v>N/A</v>
      </c>
      <c r="AT103" s="79" t="str">
        <f t="shared" si="90"/>
        <v>N/A</v>
      </c>
      <c r="AU103" s="79">
        <f t="shared" si="91"/>
        <v>3</v>
      </c>
      <c r="AV103" s="79" t="b">
        <f t="shared" si="92"/>
        <v>0</v>
      </c>
      <c r="AW103" s="79" t="str">
        <f t="shared" si="93"/>
        <v>Distance</v>
      </c>
      <c r="AX103" s="79" t="str">
        <f t="shared" si="94"/>
        <v>&gt;</v>
      </c>
      <c r="AY103" s="79">
        <f t="shared" si="95"/>
        <v>132.513671875</v>
      </c>
      <c r="AZ103" s="79">
        <f t="shared" si="96"/>
        <v>1</v>
      </c>
      <c r="BA103" s="79" t="b">
        <f t="shared" si="97"/>
        <v>1</v>
      </c>
      <c r="BB103" s="79" t="str">
        <f t="shared" si="98"/>
        <v>Speed</v>
      </c>
      <c r="BC103" s="79" t="str">
        <f t="shared" si="99"/>
        <v>&lt;=</v>
      </c>
      <c r="BD103" s="79">
        <f t="shared" si="100"/>
        <v>13.021484375</v>
      </c>
      <c r="BE103" s="79">
        <f t="shared" si="101"/>
        <v>0</v>
      </c>
      <c r="BF103" s="79" t="b">
        <f t="shared" si="102"/>
        <v>1</v>
      </c>
      <c r="BG103" s="79" t="str">
        <f t="shared" si="103"/>
        <v>Distance</v>
      </c>
      <c r="BH103" s="79" t="str">
        <f t="shared" si="104"/>
        <v>&lt;=</v>
      </c>
      <c r="BI103" s="79">
        <f t="shared" si="105"/>
        <v>508.4912109375</v>
      </c>
    </row>
    <row r="104" spans="1:61">
      <c r="A104" s="15">
        <v>101</v>
      </c>
      <c r="B104" s="15">
        <v>-2</v>
      </c>
      <c r="C104" s="15">
        <v>-8192</v>
      </c>
      <c r="D104" s="15">
        <f t="shared" si="55"/>
        <v>-1</v>
      </c>
      <c r="E104" s="15">
        <f t="shared" si="56"/>
        <v>0</v>
      </c>
      <c r="F104" s="15">
        <f t="shared" si="57"/>
        <v>-1</v>
      </c>
      <c r="G104" s="15">
        <v>203</v>
      </c>
      <c r="H104" s="15">
        <v>204</v>
      </c>
      <c r="I104" s="15">
        <v>50</v>
      </c>
      <c r="J104" s="15">
        <v>6</v>
      </c>
      <c r="K104" s="15">
        <v>612</v>
      </c>
      <c r="L104" s="15">
        <v>1355</v>
      </c>
      <c r="M104" s="15">
        <f t="shared" si="58"/>
        <v>0.330810546875</v>
      </c>
      <c r="O104" s="79">
        <f t="shared" si="59"/>
        <v>612</v>
      </c>
      <c r="P104" s="79">
        <f t="shared" si="60"/>
        <v>0.325927734375</v>
      </c>
      <c r="Q104" s="79">
        <f t="shared" si="61"/>
        <v>305</v>
      </c>
      <c r="R104" s="79" t="b">
        <f t="shared" si="62"/>
        <v>0</v>
      </c>
      <c r="S104" s="79" t="str">
        <f t="shared" si="63"/>
        <v>Dummy Node</v>
      </c>
      <c r="T104" s="79" t="str">
        <f t="shared" si="64"/>
        <v>N/A</v>
      </c>
      <c r="U104" s="79" t="str">
        <f t="shared" si="65"/>
        <v>N/A</v>
      </c>
      <c r="V104" s="79">
        <f t="shared" si="66"/>
        <v>152</v>
      </c>
      <c r="W104" s="79" t="b">
        <f t="shared" si="67"/>
        <v>1</v>
      </c>
      <c r="X104" s="79" t="str">
        <f t="shared" si="68"/>
        <v>Dummy Node</v>
      </c>
      <c r="Y104" s="79" t="str">
        <f t="shared" si="69"/>
        <v>N/A</v>
      </c>
      <c r="Z104" s="79" t="str">
        <f t="shared" si="70"/>
        <v>N/A</v>
      </c>
      <c r="AA104" s="79">
        <f t="shared" si="71"/>
        <v>75</v>
      </c>
      <c r="AB104" s="79" t="b">
        <f t="shared" si="72"/>
        <v>0</v>
      </c>
      <c r="AC104" s="79" t="str">
        <f t="shared" si="73"/>
        <v>Dummy Node</v>
      </c>
      <c r="AD104" s="79" t="str">
        <f t="shared" si="74"/>
        <v>N/A</v>
      </c>
      <c r="AE104" s="79" t="str">
        <f t="shared" si="75"/>
        <v>N/A</v>
      </c>
      <c r="AF104" s="79">
        <f t="shared" si="76"/>
        <v>37</v>
      </c>
      <c r="AG104" s="79" t="b">
        <f t="shared" si="77"/>
        <v>1</v>
      </c>
      <c r="AH104" s="79" t="str">
        <f t="shared" si="78"/>
        <v>Dummy Node</v>
      </c>
      <c r="AI104" s="79" t="str">
        <f t="shared" si="79"/>
        <v>N/A</v>
      </c>
      <c r="AJ104" s="79" t="str">
        <f t="shared" si="80"/>
        <v>N/A</v>
      </c>
      <c r="AK104" s="79">
        <f t="shared" si="81"/>
        <v>18</v>
      </c>
      <c r="AL104" s="79" t="b">
        <f t="shared" si="82"/>
        <v>1</v>
      </c>
      <c r="AM104" s="79" t="str">
        <f t="shared" si="83"/>
        <v>Dummy Node</v>
      </c>
      <c r="AN104" s="79" t="str">
        <f t="shared" si="84"/>
        <v>N/A</v>
      </c>
      <c r="AO104" s="79" t="str">
        <f t="shared" si="85"/>
        <v>N/A</v>
      </c>
      <c r="AP104" s="79">
        <f t="shared" si="86"/>
        <v>6</v>
      </c>
      <c r="AQ104" s="79" t="b">
        <f t="shared" si="87"/>
        <v>0</v>
      </c>
      <c r="AR104" s="79" t="str">
        <f t="shared" si="88"/>
        <v>Dummy Node</v>
      </c>
      <c r="AS104" s="79" t="str">
        <f t="shared" si="89"/>
        <v>N/A</v>
      </c>
      <c r="AT104" s="79" t="str">
        <f t="shared" si="90"/>
        <v>N/A</v>
      </c>
      <c r="AU104" s="79">
        <f t="shared" si="91"/>
        <v>3</v>
      </c>
      <c r="AV104" s="79" t="b">
        <f t="shared" si="92"/>
        <v>0</v>
      </c>
      <c r="AW104" s="79" t="str">
        <f t="shared" si="93"/>
        <v>Distance</v>
      </c>
      <c r="AX104" s="79" t="str">
        <f t="shared" si="94"/>
        <v>&gt;</v>
      </c>
      <c r="AY104" s="79">
        <f t="shared" si="95"/>
        <v>132.513671875</v>
      </c>
      <c r="AZ104" s="79">
        <f t="shared" si="96"/>
        <v>1</v>
      </c>
      <c r="BA104" s="79" t="b">
        <f t="shared" si="97"/>
        <v>1</v>
      </c>
      <c r="BB104" s="79" t="str">
        <f t="shared" si="98"/>
        <v>Speed</v>
      </c>
      <c r="BC104" s="79" t="str">
        <f t="shared" si="99"/>
        <v>&lt;=</v>
      </c>
      <c r="BD104" s="79">
        <f t="shared" si="100"/>
        <v>13.021484375</v>
      </c>
      <c r="BE104" s="79">
        <f t="shared" si="101"/>
        <v>0</v>
      </c>
      <c r="BF104" s="79" t="b">
        <f t="shared" si="102"/>
        <v>1</v>
      </c>
      <c r="BG104" s="79" t="str">
        <f t="shared" si="103"/>
        <v>Distance</v>
      </c>
      <c r="BH104" s="79" t="str">
        <f t="shared" si="104"/>
        <v>&lt;=</v>
      </c>
      <c r="BI104" s="79">
        <f t="shared" si="105"/>
        <v>508.4912109375</v>
      </c>
    </row>
    <row r="105" spans="1:61">
      <c r="A105" s="15">
        <v>102</v>
      </c>
      <c r="B105" s="15">
        <v>-2</v>
      </c>
      <c r="C105" s="15">
        <v>-8192</v>
      </c>
      <c r="D105" s="15">
        <f t="shared" si="55"/>
        <v>-1</v>
      </c>
      <c r="E105" s="15">
        <f t="shared" si="56"/>
        <v>0</v>
      </c>
      <c r="F105" s="15">
        <f t="shared" si="57"/>
        <v>-1</v>
      </c>
      <c r="G105" s="15">
        <v>205</v>
      </c>
      <c r="H105" s="15">
        <v>206</v>
      </c>
      <c r="I105" s="15">
        <v>50</v>
      </c>
      <c r="J105" s="15">
        <v>6</v>
      </c>
      <c r="K105" s="15">
        <v>613</v>
      </c>
      <c r="L105" s="15">
        <v>1355</v>
      </c>
      <c r="M105" s="15">
        <f t="shared" si="58"/>
        <v>0.330810546875</v>
      </c>
      <c r="O105" s="79">
        <f t="shared" si="59"/>
        <v>613</v>
      </c>
      <c r="P105" s="79">
        <f t="shared" si="60"/>
        <v>0.325927734375</v>
      </c>
      <c r="Q105" s="79">
        <f t="shared" si="61"/>
        <v>306</v>
      </c>
      <c r="R105" s="79" t="b">
        <f t="shared" si="62"/>
        <v>1</v>
      </c>
      <c r="S105" s="79" t="str">
        <f t="shared" si="63"/>
        <v>Dummy Node</v>
      </c>
      <c r="T105" s="79" t="str">
        <f t="shared" si="64"/>
        <v>N/A</v>
      </c>
      <c r="U105" s="79" t="str">
        <f t="shared" si="65"/>
        <v>N/A</v>
      </c>
      <c r="V105" s="79">
        <f t="shared" si="66"/>
        <v>152</v>
      </c>
      <c r="W105" s="79" t="b">
        <f t="shared" si="67"/>
        <v>0</v>
      </c>
      <c r="X105" s="79" t="str">
        <f t="shared" si="68"/>
        <v>Dummy Node</v>
      </c>
      <c r="Y105" s="79" t="str">
        <f t="shared" si="69"/>
        <v>N/A</v>
      </c>
      <c r="Z105" s="79" t="str">
        <f t="shared" si="70"/>
        <v>N/A</v>
      </c>
      <c r="AA105" s="79">
        <f t="shared" si="71"/>
        <v>75</v>
      </c>
      <c r="AB105" s="79" t="b">
        <f t="shared" si="72"/>
        <v>0</v>
      </c>
      <c r="AC105" s="79" t="str">
        <f t="shared" si="73"/>
        <v>Dummy Node</v>
      </c>
      <c r="AD105" s="79" t="str">
        <f t="shared" si="74"/>
        <v>N/A</v>
      </c>
      <c r="AE105" s="79" t="str">
        <f t="shared" si="75"/>
        <v>N/A</v>
      </c>
      <c r="AF105" s="79">
        <f t="shared" si="76"/>
        <v>37</v>
      </c>
      <c r="AG105" s="79" t="b">
        <f t="shared" si="77"/>
        <v>1</v>
      </c>
      <c r="AH105" s="79" t="str">
        <f t="shared" si="78"/>
        <v>Dummy Node</v>
      </c>
      <c r="AI105" s="79" t="str">
        <f t="shared" si="79"/>
        <v>N/A</v>
      </c>
      <c r="AJ105" s="79" t="str">
        <f t="shared" si="80"/>
        <v>N/A</v>
      </c>
      <c r="AK105" s="79">
        <f t="shared" si="81"/>
        <v>18</v>
      </c>
      <c r="AL105" s="79" t="b">
        <f t="shared" si="82"/>
        <v>1</v>
      </c>
      <c r="AM105" s="79" t="str">
        <f t="shared" si="83"/>
        <v>Dummy Node</v>
      </c>
      <c r="AN105" s="79" t="str">
        <f t="shared" si="84"/>
        <v>N/A</v>
      </c>
      <c r="AO105" s="79" t="str">
        <f t="shared" si="85"/>
        <v>N/A</v>
      </c>
      <c r="AP105" s="79">
        <f t="shared" si="86"/>
        <v>6</v>
      </c>
      <c r="AQ105" s="79" t="b">
        <f t="shared" si="87"/>
        <v>0</v>
      </c>
      <c r="AR105" s="79" t="str">
        <f t="shared" si="88"/>
        <v>Dummy Node</v>
      </c>
      <c r="AS105" s="79" t="str">
        <f t="shared" si="89"/>
        <v>N/A</v>
      </c>
      <c r="AT105" s="79" t="str">
        <f t="shared" si="90"/>
        <v>N/A</v>
      </c>
      <c r="AU105" s="79">
        <f t="shared" si="91"/>
        <v>3</v>
      </c>
      <c r="AV105" s="79" t="b">
        <f t="shared" si="92"/>
        <v>0</v>
      </c>
      <c r="AW105" s="79" t="str">
        <f t="shared" si="93"/>
        <v>Distance</v>
      </c>
      <c r="AX105" s="79" t="str">
        <f t="shared" si="94"/>
        <v>&gt;</v>
      </c>
      <c r="AY105" s="79">
        <f t="shared" si="95"/>
        <v>132.513671875</v>
      </c>
      <c r="AZ105" s="79">
        <f t="shared" si="96"/>
        <v>1</v>
      </c>
      <c r="BA105" s="79" t="b">
        <f t="shared" si="97"/>
        <v>1</v>
      </c>
      <c r="BB105" s="79" t="str">
        <f t="shared" si="98"/>
        <v>Speed</v>
      </c>
      <c r="BC105" s="79" t="str">
        <f t="shared" si="99"/>
        <v>&lt;=</v>
      </c>
      <c r="BD105" s="79">
        <f t="shared" si="100"/>
        <v>13.021484375</v>
      </c>
      <c r="BE105" s="79">
        <f t="shared" si="101"/>
        <v>0</v>
      </c>
      <c r="BF105" s="79" t="b">
        <f t="shared" si="102"/>
        <v>1</v>
      </c>
      <c r="BG105" s="79" t="str">
        <f t="shared" si="103"/>
        <v>Distance</v>
      </c>
      <c r="BH105" s="79" t="str">
        <f t="shared" si="104"/>
        <v>&lt;=</v>
      </c>
      <c r="BI105" s="79">
        <f t="shared" si="105"/>
        <v>508.4912109375</v>
      </c>
    </row>
    <row r="106" spans="1:61">
      <c r="A106" s="15">
        <v>103</v>
      </c>
      <c r="B106" s="15">
        <v>-2</v>
      </c>
      <c r="C106" s="15">
        <v>-8192</v>
      </c>
      <c r="D106" s="15">
        <f t="shared" si="55"/>
        <v>-1</v>
      </c>
      <c r="E106" s="15">
        <f t="shared" si="56"/>
        <v>0</v>
      </c>
      <c r="F106" s="15">
        <f t="shared" si="57"/>
        <v>-1</v>
      </c>
      <c r="G106" s="15">
        <v>207</v>
      </c>
      <c r="H106" s="15">
        <v>208</v>
      </c>
      <c r="I106" s="15">
        <v>51</v>
      </c>
      <c r="J106" s="15">
        <v>6</v>
      </c>
      <c r="K106" s="15">
        <v>614</v>
      </c>
      <c r="L106" s="15">
        <v>522</v>
      </c>
      <c r="M106" s="15">
        <f t="shared" si="58"/>
        <v>0.12744140625</v>
      </c>
      <c r="O106" s="79">
        <f t="shared" si="59"/>
        <v>614</v>
      </c>
      <c r="P106" s="79">
        <f t="shared" si="60"/>
        <v>0.325927734375</v>
      </c>
      <c r="Q106" s="79">
        <f t="shared" si="61"/>
        <v>306</v>
      </c>
      <c r="R106" s="79" t="b">
        <f t="shared" si="62"/>
        <v>0</v>
      </c>
      <c r="S106" s="79" t="str">
        <f t="shared" si="63"/>
        <v>Dummy Node</v>
      </c>
      <c r="T106" s="79" t="str">
        <f t="shared" si="64"/>
        <v>N/A</v>
      </c>
      <c r="U106" s="79" t="str">
        <f t="shared" si="65"/>
        <v>N/A</v>
      </c>
      <c r="V106" s="79">
        <f t="shared" si="66"/>
        <v>152</v>
      </c>
      <c r="W106" s="79" t="b">
        <f t="shared" si="67"/>
        <v>0</v>
      </c>
      <c r="X106" s="79" t="str">
        <f t="shared" si="68"/>
        <v>Dummy Node</v>
      </c>
      <c r="Y106" s="79" t="str">
        <f t="shared" si="69"/>
        <v>N/A</v>
      </c>
      <c r="Z106" s="79" t="str">
        <f t="shared" si="70"/>
        <v>N/A</v>
      </c>
      <c r="AA106" s="79">
        <f t="shared" si="71"/>
        <v>75</v>
      </c>
      <c r="AB106" s="79" t="b">
        <f t="shared" si="72"/>
        <v>0</v>
      </c>
      <c r="AC106" s="79" t="str">
        <f t="shared" si="73"/>
        <v>Dummy Node</v>
      </c>
      <c r="AD106" s="79" t="str">
        <f t="shared" si="74"/>
        <v>N/A</v>
      </c>
      <c r="AE106" s="79" t="str">
        <f t="shared" si="75"/>
        <v>N/A</v>
      </c>
      <c r="AF106" s="79">
        <f t="shared" si="76"/>
        <v>37</v>
      </c>
      <c r="AG106" s="79" t="b">
        <f t="shared" si="77"/>
        <v>1</v>
      </c>
      <c r="AH106" s="79" t="str">
        <f t="shared" si="78"/>
        <v>Dummy Node</v>
      </c>
      <c r="AI106" s="79" t="str">
        <f t="shared" si="79"/>
        <v>N/A</v>
      </c>
      <c r="AJ106" s="79" t="str">
        <f t="shared" si="80"/>
        <v>N/A</v>
      </c>
      <c r="AK106" s="79">
        <f t="shared" si="81"/>
        <v>18</v>
      </c>
      <c r="AL106" s="79" t="b">
        <f t="shared" si="82"/>
        <v>1</v>
      </c>
      <c r="AM106" s="79" t="str">
        <f t="shared" si="83"/>
        <v>Dummy Node</v>
      </c>
      <c r="AN106" s="79" t="str">
        <f t="shared" si="84"/>
        <v>N/A</v>
      </c>
      <c r="AO106" s="79" t="str">
        <f t="shared" si="85"/>
        <v>N/A</v>
      </c>
      <c r="AP106" s="79">
        <f t="shared" si="86"/>
        <v>6</v>
      </c>
      <c r="AQ106" s="79" t="b">
        <f t="shared" si="87"/>
        <v>0</v>
      </c>
      <c r="AR106" s="79" t="str">
        <f t="shared" si="88"/>
        <v>Dummy Node</v>
      </c>
      <c r="AS106" s="79" t="str">
        <f t="shared" si="89"/>
        <v>N/A</v>
      </c>
      <c r="AT106" s="79" t="str">
        <f t="shared" si="90"/>
        <v>N/A</v>
      </c>
      <c r="AU106" s="79">
        <f t="shared" si="91"/>
        <v>3</v>
      </c>
      <c r="AV106" s="79" t="b">
        <f t="shared" si="92"/>
        <v>0</v>
      </c>
      <c r="AW106" s="79" t="str">
        <f t="shared" si="93"/>
        <v>Distance</v>
      </c>
      <c r="AX106" s="79" t="str">
        <f t="shared" si="94"/>
        <v>&gt;</v>
      </c>
      <c r="AY106" s="79">
        <f t="shared" si="95"/>
        <v>132.513671875</v>
      </c>
      <c r="AZ106" s="79">
        <f t="shared" si="96"/>
        <v>1</v>
      </c>
      <c r="BA106" s="79" t="b">
        <f t="shared" si="97"/>
        <v>1</v>
      </c>
      <c r="BB106" s="79" t="str">
        <f t="shared" si="98"/>
        <v>Speed</v>
      </c>
      <c r="BC106" s="79" t="str">
        <f t="shared" si="99"/>
        <v>&lt;=</v>
      </c>
      <c r="BD106" s="79">
        <f t="shared" si="100"/>
        <v>13.021484375</v>
      </c>
      <c r="BE106" s="79">
        <f t="shared" si="101"/>
        <v>0</v>
      </c>
      <c r="BF106" s="79" t="b">
        <f t="shared" si="102"/>
        <v>1</v>
      </c>
      <c r="BG106" s="79" t="str">
        <f t="shared" si="103"/>
        <v>Distance</v>
      </c>
      <c r="BH106" s="79" t="str">
        <f t="shared" si="104"/>
        <v>&lt;=</v>
      </c>
      <c r="BI106" s="79">
        <f t="shared" si="105"/>
        <v>508.4912109375</v>
      </c>
    </row>
    <row r="107" spans="1:61">
      <c r="A107" s="15">
        <v>104</v>
      </c>
      <c r="B107" s="15">
        <v>-2</v>
      </c>
      <c r="C107" s="15">
        <v>-8192</v>
      </c>
      <c r="D107" s="15">
        <f t="shared" si="55"/>
        <v>-1</v>
      </c>
      <c r="E107" s="15">
        <f t="shared" si="56"/>
        <v>0</v>
      </c>
      <c r="F107" s="15">
        <f t="shared" si="57"/>
        <v>-1</v>
      </c>
      <c r="G107" s="15">
        <v>209</v>
      </c>
      <c r="H107" s="15">
        <v>210</v>
      </c>
      <c r="I107" s="15">
        <v>51</v>
      </c>
      <c r="J107" s="15">
        <v>6</v>
      </c>
      <c r="K107" s="15">
        <v>615</v>
      </c>
      <c r="L107" s="15">
        <v>522</v>
      </c>
      <c r="M107" s="15">
        <f t="shared" si="58"/>
        <v>0.12744140625</v>
      </c>
      <c r="O107" s="79">
        <f t="shared" si="59"/>
        <v>615</v>
      </c>
      <c r="P107" s="79">
        <f t="shared" si="60"/>
        <v>0.325927734375</v>
      </c>
      <c r="Q107" s="79">
        <f t="shared" si="61"/>
        <v>307</v>
      </c>
      <c r="R107" s="79" t="b">
        <f t="shared" si="62"/>
        <v>1</v>
      </c>
      <c r="S107" s="79" t="str">
        <f t="shared" si="63"/>
        <v>Dummy Node</v>
      </c>
      <c r="T107" s="79" t="str">
        <f t="shared" si="64"/>
        <v>N/A</v>
      </c>
      <c r="U107" s="79" t="str">
        <f t="shared" si="65"/>
        <v>N/A</v>
      </c>
      <c r="V107" s="79">
        <f t="shared" si="66"/>
        <v>153</v>
      </c>
      <c r="W107" s="79" t="b">
        <f t="shared" si="67"/>
        <v>1</v>
      </c>
      <c r="X107" s="79" t="str">
        <f t="shared" si="68"/>
        <v>Dummy Node</v>
      </c>
      <c r="Y107" s="79" t="str">
        <f t="shared" si="69"/>
        <v>N/A</v>
      </c>
      <c r="Z107" s="79" t="str">
        <f t="shared" si="70"/>
        <v>N/A</v>
      </c>
      <c r="AA107" s="79">
        <f t="shared" si="71"/>
        <v>76</v>
      </c>
      <c r="AB107" s="79" t="b">
        <f t="shared" si="72"/>
        <v>1</v>
      </c>
      <c r="AC107" s="79" t="str">
        <f t="shared" si="73"/>
        <v>Dummy Node</v>
      </c>
      <c r="AD107" s="79" t="str">
        <f t="shared" si="74"/>
        <v>N/A</v>
      </c>
      <c r="AE107" s="79" t="str">
        <f t="shared" si="75"/>
        <v>N/A</v>
      </c>
      <c r="AF107" s="79">
        <f t="shared" si="76"/>
        <v>37</v>
      </c>
      <c r="AG107" s="79" t="b">
        <f t="shared" si="77"/>
        <v>0</v>
      </c>
      <c r="AH107" s="79" t="str">
        <f t="shared" si="78"/>
        <v>Dummy Node</v>
      </c>
      <c r="AI107" s="79" t="str">
        <f t="shared" si="79"/>
        <v>N/A</v>
      </c>
      <c r="AJ107" s="79" t="str">
        <f t="shared" si="80"/>
        <v>N/A</v>
      </c>
      <c r="AK107" s="79">
        <f t="shared" si="81"/>
        <v>18</v>
      </c>
      <c r="AL107" s="79" t="b">
        <f t="shared" si="82"/>
        <v>1</v>
      </c>
      <c r="AM107" s="79" t="str">
        <f t="shared" si="83"/>
        <v>Dummy Node</v>
      </c>
      <c r="AN107" s="79" t="str">
        <f t="shared" si="84"/>
        <v>N/A</v>
      </c>
      <c r="AO107" s="79" t="str">
        <f t="shared" si="85"/>
        <v>N/A</v>
      </c>
      <c r="AP107" s="79">
        <f t="shared" si="86"/>
        <v>6</v>
      </c>
      <c r="AQ107" s="79" t="b">
        <f t="shared" si="87"/>
        <v>0</v>
      </c>
      <c r="AR107" s="79" t="str">
        <f t="shared" si="88"/>
        <v>Dummy Node</v>
      </c>
      <c r="AS107" s="79" t="str">
        <f t="shared" si="89"/>
        <v>N/A</v>
      </c>
      <c r="AT107" s="79" t="str">
        <f t="shared" si="90"/>
        <v>N/A</v>
      </c>
      <c r="AU107" s="79">
        <f t="shared" si="91"/>
        <v>3</v>
      </c>
      <c r="AV107" s="79" t="b">
        <f t="shared" si="92"/>
        <v>0</v>
      </c>
      <c r="AW107" s="79" t="str">
        <f t="shared" si="93"/>
        <v>Distance</v>
      </c>
      <c r="AX107" s="79" t="str">
        <f t="shared" si="94"/>
        <v>&gt;</v>
      </c>
      <c r="AY107" s="79">
        <f t="shared" si="95"/>
        <v>132.513671875</v>
      </c>
      <c r="AZ107" s="79">
        <f t="shared" si="96"/>
        <v>1</v>
      </c>
      <c r="BA107" s="79" t="b">
        <f t="shared" si="97"/>
        <v>1</v>
      </c>
      <c r="BB107" s="79" t="str">
        <f t="shared" si="98"/>
        <v>Speed</v>
      </c>
      <c r="BC107" s="79" t="str">
        <f t="shared" si="99"/>
        <v>&lt;=</v>
      </c>
      <c r="BD107" s="79">
        <f t="shared" si="100"/>
        <v>13.021484375</v>
      </c>
      <c r="BE107" s="79">
        <f t="shared" si="101"/>
        <v>0</v>
      </c>
      <c r="BF107" s="79" t="b">
        <f t="shared" si="102"/>
        <v>1</v>
      </c>
      <c r="BG107" s="79" t="str">
        <f t="shared" si="103"/>
        <v>Distance</v>
      </c>
      <c r="BH107" s="79" t="str">
        <f t="shared" si="104"/>
        <v>&lt;=</v>
      </c>
      <c r="BI107" s="79">
        <f t="shared" si="105"/>
        <v>508.4912109375</v>
      </c>
    </row>
    <row r="108" spans="1:61">
      <c r="A108" s="15">
        <v>105</v>
      </c>
      <c r="B108" s="15">
        <v>-2</v>
      </c>
      <c r="C108" s="15">
        <v>-8192</v>
      </c>
      <c r="D108" s="15">
        <f t="shared" si="55"/>
        <v>-1</v>
      </c>
      <c r="E108" s="15">
        <f t="shared" si="56"/>
        <v>0</v>
      </c>
      <c r="F108" s="15">
        <f t="shared" si="57"/>
        <v>-1</v>
      </c>
      <c r="G108" s="15">
        <v>211</v>
      </c>
      <c r="H108" s="15">
        <v>212</v>
      </c>
      <c r="I108" s="15">
        <v>52</v>
      </c>
      <c r="J108" s="15">
        <v>6</v>
      </c>
      <c r="K108" s="15">
        <v>616</v>
      </c>
      <c r="L108" s="15">
        <v>522</v>
      </c>
      <c r="M108" s="15">
        <f t="shared" si="58"/>
        <v>0.12744140625</v>
      </c>
      <c r="O108" s="79">
        <f t="shared" si="59"/>
        <v>616</v>
      </c>
      <c r="P108" s="79">
        <f t="shared" si="60"/>
        <v>0.325927734375</v>
      </c>
      <c r="Q108" s="79">
        <f t="shared" si="61"/>
        <v>307</v>
      </c>
      <c r="R108" s="79" t="b">
        <f t="shared" si="62"/>
        <v>0</v>
      </c>
      <c r="S108" s="79" t="str">
        <f t="shared" si="63"/>
        <v>Dummy Node</v>
      </c>
      <c r="T108" s="79" t="str">
        <f t="shared" si="64"/>
        <v>N/A</v>
      </c>
      <c r="U108" s="79" t="str">
        <f t="shared" si="65"/>
        <v>N/A</v>
      </c>
      <c r="V108" s="79">
        <f t="shared" si="66"/>
        <v>153</v>
      </c>
      <c r="W108" s="79" t="b">
        <f t="shared" si="67"/>
        <v>1</v>
      </c>
      <c r="X108" s="79" t="str">
        <f t="shared" si="68"/>
        <v>Dummy Node</v>
      </c>
      <c r="Y108" s="79" t="str">
        <f t="shared" si="69"/>
        <v>N/A</v>
      </c>
      <c r="Z108" s="79" t="str">
        <f t="shared" si="70"/>
        <v>N/A</v>
      </c>
      <c r="AA108" s="79">
        <f t="shared" si="71"/>
        <v>76</v>
      </c>
      <c r="AB108" s="79" t="b">
        <f t="shared" si="72"/>
        <v>1</v>
      </c>
      <c r="AC108" s="79" t="str">
        <f t="shared" si="73"/>
        <v>Dummy Node</v>
      </c>
      <c r="AD108" s="79" t="str">
        <f t="shared" si="74"/>
        <v>N/A</v>
      </c>
      <c r="AE108" s="79" t="str">
        <f t="shared" si="75"/>
        <v>N/A</v>
      </c>
      <c r="AF108" s="79">
        <f t="shared" si="76"/>
        <v>37</v>
      </c>
      <c r="AG108" s="79" t="b">
        <f t="shared" si="77"/>
        <v>0</v>
      </c>
      <c r="AH108" s="79" t="str">
        <f t="shared" si="78"/>
        <v>Dummy Node</v>
      </c>
      <c r="AI108" s="79" t="str">
        <f t="shared" si="79"/>
        <v>N/A</v>
      </c>
      <c r="AJ108" s="79" t="str">
        <f t="shared" si="80"/>
        <v>N/A</v>
      </c>
      <c r="AK108" s="79">
        <f t="shared" si="81"/>
        <v>18</v>
      </c>
      <c r="AL108" s="79" t="b">
        <f t="shared" si="82"/>
        <v>1</v>
      </c>
      <c r="AM108" s="79" t="str">
        <f t="shared" si="83"/>
        <v>Dummy Node</v>
      </c>
      <c r="AN108" s="79" t="str">
        <f t="shared" si="84"/>
        <v>N/A</v>
      </c>
      <c r="AO108" s="79" t="str">
        <f t="shared" si="85"/>
        <v>N/A</v>
      </c>
      <c r="AP108" s="79">
        <f t="shared" si="86"/>
        <v>6</v>
      </c>
      <c r="AQ108" s="79" t="b">
        <f t="shared" si="87"/>
        <v>0</v>
      </c>
      <c r="AR108" s="79" t="str">
        <f t="shared" si="88"/>
        <v>Dummy Node</v>
      </c>
      <c r="AS108" s="79" t="str">
        <f t="shared" si="89"/>
        <v>N/A</v>
      </c>
      <c r="AT108" s="79" t="str">
        <f t="shared" si="90"/>
        <v>N/A</v>
      </c>
      <c r="AU108" s="79">
        <f t="shared" si="91"/>
        <v>3</v>
      </c>
      <c r="AV108" s="79" t="b">
        <f t="shared" si="92"/>
        <v>0</v>
      </c>
      <c r="AW108" s="79" t="str">
        <f t="shared" si="93"/>
        <v>Distance</v>
      </c>
      <c r="AX108" s="79" t="str">
        <f t="shared" si="94"/>
        <v>&gt;</v>
      </c>
      <c r="AY108" s="79">
        <f t="shared" si="95"/>
        <v>132.513671875</v>
      </c>
      <c r="AZ108" s="79">
        <f t="shared" si="96"/>
        <v>1</v>
      </c>
      <c r="BA108" s="79" t="b">
        <f t="shared" si="97"/>
        <v>1</v>
      </c>
      <c r="BB108" s="79" t="str">
        <f t="shared" si="98"/>
        <v>Speed</v>
      </c>
      <c r="BC108" s="79" t="str">
        <f t="shared" si="99"/>
        <v>&lt;=</v>
      </c>
      <c r="BD108" s="79">
        <f t="shared" si="100"/>
        <v>13.021484375</v>
      </c>
      <c r="BE108" s="79">
        <f t="shared" si="101"/>
        <v>0</v>
      </c>
      <c r="BF108" s="79" t="b">
        <f t="shared" si="102"/>
        <v>1</v>
      </c>
      <c r="BG108" s="79" t="str">
        <f t="shared" si="103"/>
        <v>Distance</v>
      </c>
      <c r="BH108" s="79" t="str">
        <f t="shared" si="104"/>
        <v>&lt;=</v>
      </c>
      <c r="BI108" s="79">
        <f t="shared" si="105"/>
        <v>508.4912109375</v>
      </c>
    </row>
    <row r="109" spans="1:61">
      <c r="A109" s="15">
        <v>106</v>
      </c>
      <c r="B109" s="15">
        <v>-2</v>
      </c>
      <c r="C109" s="15">
        <v>-8192</v>
      </c>
      <c r="D109" s="15">
        <f t="shared" si="55"/>
        <v>-1</v>
      </c>
      <c r="E109" s="15">
        <f t="shared" si="56"/>
        <v>0</v>
      </c>
      <c r="F109" s="15">
        <f t="shared" si="57"/>
        <v>-1</v>
      </c>
      <c r="G109" s="15">
        <v>213</v>
      </c>
      <c r="H109" s="15">
        <v>214</v>
      </c>
      <c r="I109" s="15">
        <v>52</v>
      </c>
      <c r="J109" s="15">
        <v>6</v>
      </c>
      <c r="K109" s="15">
        <v>617</v>
      </c>
      <c r="L109" s="15">
        <v>522</v>
      </c>
      <c r="M109" s="15">
        <f t="shared" si="58"/>
        <v>0.12744140625</v>
      </c>
      <c r="O109" s="79">
        <f t="shared" si="59"/>
        <v>617</v>
      </c>
      <c r="P109" s="79">
        <f t="shared" si="60"/>
        <v>0.325927734375</v>
      </c>
      <c r="Q109" s="79">
        <f t="shared" si="61"/>
        <v>308</v>
      </c>
      <c r="R109" s="79" t="b">
        <f t="shared" si="62"/>
        <v>1</v>
      </c>
      <c r="S109" s="79" t="str">
        <f t="shared" si="63"/>
        <v>Dummy Node</v>
      </c>
      <c r="T109" s="79" t="str">
        <f t="shared" si="64"/>
        <v>N/A</v>
      </c>
      <c r="U109" s="79" t="str">
        <f t="shared" si="65"/>
        <v>N/A</v>
      </c>
      <c r="V109" s="79">
        <f t="shared" si="66"/>
        <v>153</v>
      </c>
      <c r="W109" s="79" t="b">
        <f t="shared" si="67"/>
        <v>0</v>
      </c>
      <c r="X109" s="79" t="str">
        <f t="shared" si="68"/>
        <v>Dummy Node</v>
      </c>
      <c r="Y109" s="79" t="str">
        <f t="shared" si="69"/>
        <v>N/A</v>
      </c>
      <c r="Z109" s="79" t="str">
        <f t="shared" si="70"/>
        <v>N/A</v>
      </c>
      <c r="AA109" s="79">
        <f t="shared" si="71"/>
        <v>76</v>
      </c>
      <c r="AB109" s="79" t="b">
        <f t="shared" si="72"/>
        <v>1</v>
      </c>
      <c r="AC109" s="79" t="str">
        <f t="shared" si="73"/>
        <v>Dummy Node</v>
      </c>
      <c r="AD109" s="79" t="str">
        <f t="shared" si="74"/>
        <v>N/A</v>
      </c>
      <c r="AE109" s="79" t="str">
        <f t="shared" si="75"/>
        <v>N/A</v>
      </c>
      <c r="AF109" s="79">
        <f t="shared" si="76"/>
        <v>37</v>
      </c>
      <c r="AG109" s="79" t="b">
        <f t="shared" si="77"/>
        <v>0</v>
      </c>
      <c r="AH109" s="79" t="str">
        <f t="shared" si="78"/>
        <v>Dummy Node</v>
      </c>
      <c r="AI109" s="79" t="str">
        <f t="shared" si="79"/>
        <v>N/A</v>
      </c>
      <c r="AJ109" s="79" t="str">
        <f t="shared" si="80"/>
        <v>N/A</v>
      </c>
      <c r="AK109" s="79">
        <f t="shared" si="81"/>
        <v>18</v>
      </c>
      <c r="AL109" s="79" t="b">
        <f t="shared" si="82"/>
        <v>1</v>
      </c>
      <c r="AM109" s="79" t="str">
        <f t="shared" si="83"/>
        <v>Dummy Node</v>
      </c>
      <c r="AN109" s="79" t="str">
        <f t="shared" si="84"/>
        <v>N/A</v>
      </c>
      <c r="AO109" s="79" t="str">
        <f t="shared" si="85"/>
        <v>N/A</v>
      </c>
      <c r="AP109" s="79">
        <f t="shared" si="86"/>
        <v>6</v>
      </c>
      <c r="AQ109" s="79" t="b">
        <f t="shared" si="87"/>
        <v>0</v>
      </c>
      <c r="AR109" s="79" t="str">
        <f t="shared" si="88"/>
        <v>Dummy Node</v>
      </c>
      <c r="AS109" s="79" t="str">
        <f t="shared" si="89"/>
        <v>N/A</v>
      </c>
      <c r="AT109" s="79" t="str">
        <f t="shared" si="90"/>
        <v>N/A</v>
      </c>
      <c r="AU109" s="79">
        <f t="shared" si="91"/>
        <v>3</v>
      </c>
      <c r="AV109" s="79" t="b">
        <f t="shared" si="92"/>
        <v>0</v>
      </c>
      <c r="AW109" s="79" t="str">
        <f t="shared" si="93"/>
        <v>Distance</v>
      </c>
      <c r="AX109" s="79" t="str">
        <f t="shared" si="94"/>
        <v>&gt;</v>
      </c>
      <c r="AY109" s="79">
        <f t="shared" si="95"/>
        <v>132.513671875</v>
      </c>
      <c r="AZ109" s="79">
        <f t="shared" si="96"/>
        <v>1</v>
      </c>
      <c r="BA109" s="79" t="b">
        <f t="shared" si="97"/>
        <v>1</v>
      </c>
      <c r="BB109" s="79" t="str">
        <f t="shared" si="98"/>
        <v>Speed</v>
      </c>
      <c r="BC109" s="79" t="str">
        <f t="shared" si="99"/>
        <v>&lt;=</v>
      </c>
      <c r="BD109" s="79">
        <f t="shared" si="100"/>
        <v>13.021484375</v>
      </c>
      <c r="BE109" s="79">
        <f t="shared" si="101"/>
        <v>0</v>
      </c>
      <c r="BF109" s="79" t="b">
        <f t="shared" si="102"/>
        <v>1</v>
      </c>
      <c r="BG109" s="79" t="str">
        <f t="shared" si="103"/>
        <v>Distance</v>
      </c>
      <c r="BH109" s="79" t="str">
        <f t="shared" si="104"/>
        <v>&lt;=</v>
      </c>
      <c r="BI109" s="79">
        <f t="shared" si="105"/>
        <v>508.4912109375</v>
      </c>
    </row>
    <row r="110" spans="1:61">
      <c r="A110" s="15">
        <v>107</v>
      </c>
      <c r="B110" s="15">
        <v>-2</v>
      </c>
      <c r="C110" s="15">
        <v>-8192</v>
      </c>
      <c r="D110" s="15">
        <f t="shared" si="55"/>
        <v>-1</v>
      </c>
      <c r="E110" s="15">
        <f t="shared" si="56"/>
        <v>0</v>
      </c>
      <c r="F110" s="15">
        <f t="shared" si="57"/>
        <v>-1</v>
      </c>
      <c r="G110" s="15">
        <v>215</v>
      </c>
      <c r="H110" s="15">
        <v>216</v>
      </c>
      <c r="I110" s="15">
        <v>53</v>
      </c>
      <c r="J110" s="15">
        <v>6</v>
      </c>
      <c r="K110" s="15">
        <v>618</v>
      </c>
      <c r="L110" s="15">
        <v>522</v>
      </c>
      <c r="M110" s="15">
        <f t="shared" si="58"/>
        <v>0.12744140625</v>
      </c>
      <c r="O110" s="79">
        <f t="shared" si="59"/>
        <v>618</v>
      </c>
      <c r="P110" s="79">
        <f t="shared" si="60"/>
        <v>0.325927734375</v>
      </c>
      <c r="Q110" s="79">
        <f t="shared" si="61"/>
        <v>308</v>
      </c>
      <c r="R110" s="79" t="b">
        <f t="shared" si="62"/>
        <v>0</v>
      </c>
      <c r="S110" s="79" t="str">
        <f t="shared" si="63"/>
        <v>Dummy Node</v>
      </c>
      <c r="T110" s="79" t="str">
        <f t="shared" si="64"/>
        <v>N/A</v>
      </c>
      <c r="U110" s="79" t="str">
        <f t="shared" si="65"/>
        <v>N/A</v>
      </c>
      <c r="V110" s="79">
        <f t="shared" si="66"/>
        <v>153</v>
      </c>
      <c r="W110" s="79" t="b">
        <f t="shared" si="67"/>
        <v>0</v>
      </c>
      <c r="X110" s="79" t="str">
        <f t="shared" si="68"/>
        <v>Dummy Node</v>
      </c>
      <c r="Y110" s="79" t="str">
        <f t="shared" si="69"/>
        <v>N/A</v>
      </c>
      <c r="Z110" s="79" t="str">
        <f t="shared" si="70"/>
        <v>N/A</v>
      </c>
      <c r="AA110" s="79">
        <f t="shared" si="71"/>
        <v>76</v>
      </c>
      <c r="AB110" s="79" t="b">
        <f t="shared" si="72"/>
        <v>1</v>
      </c>
      <c r="AC110" s="79" t="str">
        <f t="shared" si="73"/>
        <v>Dummy Node</v>
      </c>
      <c r="AD110" s="79" t="str">
        <f t="shared" si="74"/>
        <v>N/A</v>
      </c>
      <c r="AE110" s="79" t="str">
        <f t="shared" si="75"/>
        <v>N/A</v>
      </c>
      <c r="AF110" s="79">
        <f t="shared" si="76"/>
        <v>37</v>
      </c>
      <c r="AG110" s="79" t="b">
        <f t="shared" si="77"/>
        <v>0</v>
      </c>
      <c r="AH110" s="79" t="str">
        <f t="shared" si="78"/>
        <v>Dummy Node</v>
      </c>
      <c r="AI110" s="79" t="str">
        <f t="shared" si="79"/>
        <v>N/A</v>
      </c>
      <c r="AJ110" s="79" t="str">
        <f t="shared" si="80"/>
        <v>N/A</v>
      </c>
      <c r="AK110" s="79">
        <f t="shared" si="81"/>
        <v>18</v>
      </c>
      <c r="AL110" s="79" t="b">
        <f t="shared" si="82"/>
        <v>1</v>
      </c>
      <c r="AM110" s="79" t="str">
        <f t="shared" si="83"/>
        <v>Dummy Node</v>
      </c>
      <c r="AN110" s="79" t="str">
        <f t="shared" si="84"/>
        <v>N/A</v>
      </c>
      <c r="AO110" s="79" t="str">
        <f t="shared" si="85"/>
        <v>N/A</v>
      </c>
      <c r="AP110" s="79">
        <f t="shared" si="86"/>
        <v>6</v>
      </c>
      <c r="AQ110" s="79" t="b">
        <f t="shared" si="87"/>
        <v>0</v>
      </c>
      <c r="AR110" s="79" t="str">
        <f t="shared" si="88"/>
        <v>Dummy Node</v>
      </c>
      <c r="AS110" s="79" t="str">
        <f t="shared" si="89"/>
        <v>N/A</v>
      </c>
      <c r="AT110" s="79" t="str">
        <f t="shared" si="90"/>
        <v>N/A</v>
      </c>
      <c r="AU110" s="79">
        <f t="shared" si="91"/>
        <v>3</v>
      </c>
      <c r="AV110" s="79" t="b">
        <f t="shared" si="92"/>
        <v>0</v>
      </c>
      <c r="AW110" s="79" t="str">
        <f t="shared" si="93"/>
        <v>Distance</v>
      </c>
      <c r="AX110" s="79" t="str">
        <f t="shared" si="94"/>
        <v>&gt;</v>
      </c>
      <c r="AY110" s="79">
        <f t="shared" si="95"/>
        <v>132.513671875</v>
      </c>
      <c r="AZ110" s="79">
        <f t="shared" si="96"/>
        <v>1</v>
      </c>
      <c r="BA110" s="79" t="b">
        <f t="shared" si="97"/>
        <v>1</v>
      </c>
      <c r="BB110" s="79" t="str">
        <f t="shared" si="98"/>
        <v>Speed</v>
      </c>
      <c r="BC110" s="79" t="str">
        <f t="shared" si="99"/>
        <v>&lt;=</v>
      </c>
      <c r="BD110" s="79">
        <f t="shared" si="100"/>
        <v>13.021484375</v>
      </c>
      <c r="BE110" s="79">
        <f t="shared" si="101"/>
        <v>0</v>
      </c>
      <c r="BF110" s="79" t="b">
        <f t="shared" si="102"/>
        <v>1</v>
      </c>
      <c r="BG110" s="79" t="str">
        <f t="shared" si="103"/>
        <v>Distance</v>
      </c>
      <c r="BH110" s="79" t="str">
        <f t="shared" si="104"/>
        <v>&lt;=</v>
      </c>
      <c r="BI110" s="79">
        <f t="shared" si="105"/>
        <v>508.4912109375</v>
      </c>
    </row>
    <row r="111" spans="1:61">
      <c r="A111" s="15">
        <v>108</v>
      </c>
      <c r="B111" s="15">
        <v>-2</v>
      </c>
      <c r="C111" s="15">
        <v>-8192</v>
      </c>
      <c r="D111" s="15">
        <f t="shared" si="55"/>
        <v>-1</v>
      </c>
      <c r="E111" s="15">
        <f t="shared" si="56"/>
        <v>0</v>
      </c>
      <c r="F111" s="15">
        <f t="shared" si="57"/>
        <v>-1</v>
      </c>
      <c r="G111" s="15">
        <v>217</v>
      </c>
      <c r="H111" s="15">
        <v>218</v>
      </c>
      <c r="I111" s="15">
        <v>53</v>
      </c>
      <c r="J111" s="15">
        <v>6</v>
      </c>
      <c r="K111" s="15">
        <v>619</v>
      </c>
      <c r="L111" s="15">
        <v>522</v>
      </c>
      <c r="M111" s="15">
        <f t="shared" si="58"/>
        <v>0.12744140625</v>
      </c>
      <c r="O111" s="79">
        <f t="shared" si="59"/>
        <v>619</v>
      </c>
      <c r="P111" s="79">
        <f t="shared" si="60"/>
        <v>0.325927734375</v>
      </c>
      <c r="Q111" s="79">
        <f t="shared" si="61"/>
        <v>309</v>
      </c>
      <c r="R111" s="79" t="b">
        <f t="shared" si="62"/>
        <v>1</v>
      </c>
      <c r="S111" s="79" t="str">
        <f t="shared" si="63"/>
        <v>Dummy Node</v>
      </c>
      <c r="T111" s="79" t="str">
        <f t="shared" si="64"/>
        <v>N/A</v>
      </c>
      <c r="U111" s="79" t="str">
        <f t="shared" si="65"/>
        <v>N/A</v>
      </c>
      <c r="V111" s="79">
        <f t="shared" si="66"/>
        <v>154</v>
      </c>
      <c r="W111" s="79" t="b">
        <f t="shared" si="67"/>
        <v>1</v>
      </c>
      <c r="X111" s="79" t="str">
        <f t="shared" si="68"/>
        <v>Dummy Node</v>
      </c>
      <c r="Y111" s="79" t="str">
        <f t="shared" si="69"/>
        <v>N/A</v>
      </c>
      <c r="Z111" s="79" t="str">
        <f t="shared" si="70"/>
        <v>N/A</v>
      </c>
      <c r="AA111" s="79">
        <f t="shared" si="71"/>
        <v>76</v>
      </c>
      <c r="AB111" s="79" t="b">
        <f t="shared" si="72"/>
        <v>0</v>
      </c>
      <c r="AC111" s="79" t="str">
        <f t="shared" si="73"/>
        <v>Dummy Node</v>
      </c>
      <c r="AD111" s="79" t="str">
        <f t="shared" si="74"/>
        <v>N/A</v>
      </c>
      <c r="AE111" s="79" t="str">
        <f t="shared" si="75"/>
        <v>N/A</v>
      </c>
      <c r="AF111" s="79">
        <f t="shared" si="76"/>
        <v>37</v>
      </c>
      <c r="AG111" s="79" t="b">
        <f t="shared" si="77"/>
        <v>0</v>
      </c>
      <c r="AH111" s="79" t="str">
        <f t="shared" si="78"/>
        <v>Dummy Node</v>
      </c>
      <c r="AI111" s="79" t="str">
        <f t="shared" si="79"/>
        <v>N/A</v>
      </c>
      <c r="AJ111" s="79" t="str">
        <f t="shared" si="80"/>
        <v>N/A</v>
      </c>
      <c r="AK111" s="79">
        <f t="shared" si="81"/>
        <v>18</v>
      </c>
      <c r="AL111" s="79" t="b">
        <f t="shared" si="82"/>
        <v>1</v>
      </c>
      <c r="AM111" s="79" t="str">
        <f t="shared" si="83"/>
        <v>Dummy Node</v>
      </c>
      <c r="AN111" s="79" t="str">
        <f t="shared" si="84"/>
        <v>N/A</v>
      </c>
      <c r="AO111" s="79" t="str">
        <f t="shared" si="85"/>
        <v>N/A</v>
      </c>
      <c r="AP111" s="79">
        <f t="shared" si="86"/>
        <v>6</v>
      </c>
      <c r="AQ111" s="79" t="b">
        <f t="shared" si="87"/>
        <v>0</v>
      </c>
      <c r="AR111" s="79" t="str">
        <f t="shared" si="88"/>
        <v>Dummy Node</v>
      </c>
      <c r="AS111" s="79" t="str">
        <f t="shared" si="89"/>
        <v>N/A</v>
      </c>
      <c r="AT111" s="79" t="str">
        <f t="shared" si="90"/>
        <v>N/A</v>
      </c>
      <c r="AU111" s="79">
        <f t="shared" si="91"/>
        <v>3</v>
      </c>
      <c r="AV111" s="79" t="b">
        <f t="shared" si="92"/>
        <v>0</v>
      </c>
      <c r="AW111" s="79" t="str">
        <f t="shared" si="93"/>
        <v>Distance</v>
      </c>
      <c r="AX111" s="79" t="str">
        <f t="shared" si="94"/>
        <v>&gt;</v>
      </c>
      <c r="AY111" s="79">
        <f t="shared" si="95"/>
        <v>132.513671875</v>
      </c>
      <c r="AZ111" s="79">
        <f t="shared" si="96"/>
        <v>1</v>
      </c>
      <c r="BA111" s="79" t="b">
        <f t="shared" si="97"/>
        <v>1</v>
      </c>
      <c r="BB111" s="79" t="str">
        <f t="shared" si="98"/>
        <v>Speed</v>
      </c>
      <c r="BC111" s="79" t="str">
        <f t="shared" si="99"/>
        <v>&lt;=</v>
      </c>
      <c r="BD111" s="79">
        <f t="shared" si="100"/>
        <v>13.021484375</v>
      </c>
      <c r="BE111" s="79">
        <f t="shared" si="101"/>
        <v>0</v>
      </c>
      <c r="BF111" s="79" t="b">
        <f t="shared" si="102"/>
        <v>1</v>
      </c>
      <c r="BG111" s="79" t="str">
        <f t="shared" si="103"/>
        <v>Distance</v>
      </c>
      <c r="BH111" s="79" t="str">
        <f t="shared" si="104"/>
        <v>&lt;=</v>
      </c>
      <c r="BI111" s="79">
        <f t="shared" si="105"/>
        <v>508.4912109375</v>
      </c>
    </row>
    <row r="112" spans="1:61">
      <c r="A112" s="15">
        <v>109</v>
      </c>
      <c r="B112" s="15">
        <v>-2</v>
      </c>
      <c r="C112" s="15">
        <v>-8192</v>
      </c>
      <c r="D112" s="15">
        <f t="shared" si="55"/>
        <v>-1</v>
      </c>
      <c r="E112" s="15">
        <f t="shared" si="56"/>
        <v>0</v>
      </c>
      <c r="F112" s="15">
        <f t="shared" si="57"/>
        <v>-1</v>
      </c>
      <c r="G112" s="15">
        <v>219</v>
      </c>
      <c r="H112" s="15">
        <v>220</v>
      </c>
      <c r="I112" s="15">
        <v>54</v>
      </c>
      <c r="J112" s="15">
        <v>6</v>
      </c>
      <c r="K112" s="15">
        <v>620</v>
      </c>
      <c r="L112" s="15">
        <v>522</v>
      </c>
      <c r="M112" s="15">
        <f t="shared" si="58"/>
        <v>0.12744140625</v>
      </c>
      <c r="O112" s="79">
        <f t="shared" si="59"/>
        <v>620</v>
      </c>
      <c r="P112" s="79">
        <f t="shared" si="60"/>
        <v>0.325927734375</v>
      </c>
      <c r="Q112" s="79">
        <f t="shared" si="61"/>
        <v>309</v>
      </c>
      <c r="R112" s="79" t="b">
        <f t="shared" si="62"/>
        <v>0</v>
      </c>
      <c r="S112" s="79" t="str">
        <f t="shared" si="63"/>
        <v>Dummy Node</v>
      </c>
      <c r="T112" s="79" t="str">
        <f t="shared" si="64"/>
        <v>N/A</v>
      </c>
      <c r="U112" s="79" t="str">
        <f t="shared" si="65"/>
        <v>N/A</v>
      </c>
      <c r="V112" s="79">
        <f t="shared" si="66"/>
        <v>154</v>
      </c>
      <c r="W112" s="79" t="b">
        <f t="shared" si="67"/>
        <v>1</v>
      </c>
      <c r="X112" s="79" t="str">
        <f t="shared" si="68"/>
        <v>Dummy Node</v>
      </c>
      <c r="Y112" s="79" t="str">
        <f t="shared" si="69"/>
        <v>N/A</v>
      </c>
      <c r="Z112" s="79" t="str">
        <f t="shared" si="70"/>
        <v>N/A</v>
      </c>
      <c r="AA112" s="79">
        <f t="shared" si="71"/>
        <v>76</v>
      </c>
      <c r="AB112" s="79" t="b">
        <f t="shared" si="72"/>
        <v>0</v>
      </c>
      <c r="AC112" s="79" t="str">
        <f t="shared" si="73"/>
        <v>Dummy Node</v>
      </c>
      <c r="AD112" s="79" t="str">
        <f t="shared" si="74"/>
        <v>N/A</v>
      </c>
      <c r="AE112" s="79" t="str">
        <f t="shared" si="75"/>
        <v>N/A</v>
      </c>
      <c r="AF112" s="79">
        <f t="shared" si="76"/>
        <v>37</v>
      </c>
      <c r="AG112" s="79" t="b">
        <f t="shared" si="77"/>
        <v>0</v>
      </c>
      <c r="AH112" s="79" t="str">
        <f t="shared" si="78"/>
        <v>Dummy Node</v>
      </c>
      <c r="AI112" s="79" t="str">
        <f t="shared" si="79"/>
        <v>N/A</v>
      </c>
      <c r="AJ112" s="79" t="str">
        <f t="shared" si="80"/>
        <v>N/A</v>
      </c>
      <c r="AK112" s="79">
        <f t="shared" si="81"/>
        <v>18</v>
      </c>
      <c r="AL112" s="79" t="b">
        <f t="shared" si="82"/>
        <v>1</v>
      </c>
      <c r="AM112" s="79" t="str">
        <f t="shared" si="83"/>
        <v>Dummy Node</v>
      </c>
      <c r="AN112" s="79" t="str">
        <f t="shared" si="84"/>
        <v>N/A</v>
      </c>
      <c r="AO112" s="79" t="str">
        <f t="shared" si="85"/>
        <v>N/A</v>
      </c>
      <c r="AP112" s="79">
        <f t="shared" si="86"/>
        <v>6</v>
      </c>
      <c r="AQ112" s="79" t="b">
        <f t="shared" si="87"/>
        <v>0</v>
      </c>
      <c r="AR112" s="79" t="str">
        <f t="shared" si="88"/>
        <v>Dummy Node</v>
      </c>
      <c r="AS112" s="79" t="str">
        <f t="shared" si="89"/>
        <v>N/A</v>
      </c>
      <c r="AT112" s="79" t="str">
        <f t="shared" si="90"/>
        <v>N/A</v>
      </c>
      <c r="AU112" s="79">
        <f t="shared" si="91"/>
        <v>3</v>
      </c>
      <c r="AV112" s="79" t="b">
        <f t="shared" si="92"/>
        <v>0</v>
      </c>
      <c r="AW112" s="79" t="str">
        <f t="shared" si="93"/>
        <v>Distance</v>
      </c>
      <c r="AX112" s="79" t="str">
        <f t="shared" si="94"/>
        <v>&gt;</v>
      </c>
      <c r="AY112" s="79">
        <f t="shared" si="95"/>
        <v>132.513671875</v>
      </c>
      <c r="AZ112" s="79">
        <f t="shared" si="96"/>
        <v>1</v>
      </c>
      <c r="BA112" s="79" t="b">
        <f t="shared" si="97"/>
        <v>1</v>
      </c>
      <c r="BB112" s="79" t="str">
        <f t="shared" si="98"/>
        <v>Speed</v>
      </c>
      <c r="BC112" s="79" t="str">
        <f t="shared" si="99"/>
        <v>&lt;=</v>
      </c>
      <c r="BD112" s="79">
        <f t="shared" si="100"/>
        <v>13.021484375</v>
      </c>
      <c r="BE112" s="79">
        <f t="shared" si="101"/>
        <v>0</v>
      </c>
      <c r="BF112" s="79" t="b">
        <f t="shared" si="102"/>
        <v>1</v>
      </c>
      <c r="BG112" s="79" t="str">
        <f t="shared" si="103"/>
        <v>Distance</v>
      </c>
      <c r="BH112" s="79" t="str">
        <f t="shared" si="104"/>
        <v>&lt;=</v>
      </c>
      <c r="BI112" s="79">
        <f t="shared" si="105"/>
        <v>508.4912109375</v>
      </c>
    </row>
    <row r="113" spans="1:61">
      <c r="A113" s="15">
        <v>110</v>
      </c>
      <c r="B113" s="15">
        <v>-2</v>
      </c>
      <c r="C113" s="15">
        <v>-8192</v>
      </c>
      <c r="D113" s="15">
        <f t="shared" si="55"/>
        <v>-1</v>
      </c>
      <c r="E113" s="15">
        <f t="shared" si="56"/>
        <v>0</v>
      </c>
      <c r="F113" s="15">
        <f t="shared" si="57"/>
        <v>-1</v>
      </c>
      <c r="G113" s="15">
        <v>221</v>
      </c>
      <c r="H113" s="15">
        <v>222</v>
      </c>
      <c r="I113" s="15">
        <v>54</v>
      </c>
      <c r="J113" s="15">
        <v>6</v>
      </c>
      <c r="K113" s="15">
        <v>621</v>
      </c>
      <c r="L113" s="15">
        <v>522</v>
      </c>
      <c r="M113" s="15">
        <f t="shared" si="58"/>
        <v>0.12744140625</v>
      </c>
      <c r="O113" s="79">
        <f t="shared" si="59"/>
        <v>621</v>
      </c>
      <c r="P113" s="79">
        <f t="shared" si="60"/>
        <v>0.325927734375</v>
      </c>
      <c r="Q113" s="79">
        <f t="shared" si="61"/>
        <v>310</v>
      </c>
      <c r="R113" s="79" t="b">
        <f t="shared" si="62"/>
        <v>1</v>
      </c>
      <c r="S113" s="79" t="str">
        <f t="shared" si="63"/>
        <v>Dummy Node</v>
      </c>
      <c r="T113" s="79" t="str">
        <f t="shared" si="64"/>
        <v>N/A</v>
      </c>
      <c r="U113" s="79" t="str">
        <f t="shared" si="65"/>
        <v>N/A</v>
      </c>
      <c r="V113" s="79">
        <f t="shared" si="66"/>
        <v>154</v>
      </c>
      <c r="W113" s="79" t="b">
        <f t="shared" si="67"/>
        <v>0</v>
      </c>
      <c r="X113" s="79" t="str">
        <f t="shared" si="68"/>
        <v>Dummy Node</v>
      </c>
      <c r="Y113" s="79" t="str">
        <f t="shared" si="69"/>
        <v>N/A</v>
      </c>
      <c r="Z113" s="79" t="str">
        <f t="shared" si="70"/>
        <v>N/A</v>
      </c>
      <c r="AA113" s="79">
        <f t="shared" si="71"/>
        <v>76</v>
      </c>
      <c r="AB113" s="79" t="b">
        <f t="shared" si="72"/>
        <v>0</v>
      </c>
      <c r="AC113" s="79" t="str">
        <f t="shared" si="73"/>
        <v>Dummy Node</v>
      </c>
      <c r="AD113" s="79" t="str">
        <f t="shared" si="74"/>
        <v>N/A</v>
      </c>
      <c r="AE113" s="79" t="str">
        <f t="shared" si="75"/>
        <v>N/A</v>
      </c>
      <c r="AF113" s="79">
        <f t="shared" si="76"/>
        <v>37</v>
      </c>
      <c r="AG113" s="79" t="b">
        <f t="shared" si="77"/>
        <v>0</v>
      </c>
      <c r="AH113" s="79" t="str">
        <f t="shared" si="78"/>
        <v>Dummy Node</v>
      </c>
      <c r="AI113" s="79" t="str">
        <f t="shared" si="79"/>
        <v>N/A</v>
      </c>
      <c r="AJ113" s="79" t="str">
        <f t="shared" si="80"/>
        <v>N/A</v>
      </c>
      <c r="AK113" s="79">
        <f t="shared" si="81"/>
        <v>18</v>
      </c>
      <c r="AL113" s="79" t="b">
        <f t="shared" si="82"/>
        <v>1</v>
      </c>
      <c r="AM113" s="79" t="str">
        <f t="shared" si="83"/>
        <v>Dummy Node</v>
      </c>
      <c r="AN113" s="79" t="str">
        <f t="shared" si="84"/>
        <v>N/A</v>
      </c>
      <c r="AO113" s="79" t="str">
        <f t="shared" si="85"/>
        <v>N/A</v>
      </c>
      <c r="AP113" s="79">
        <f t="shared" si="86"/>
        <v>6</v>
      </c>
      <c r="AQ113" s="79" t="b">
        <f t="shared" si="87"/>
        <v>0</v>
      </c>
      <c r="AR113" s="79" t="str">
        <f t="shared" si="88"/>
        <v>Dummy Node</v>
      </c>
      <c r="AS113" s="79" t="str">
        <f t="shared" si="89"/>
        <v>N/A</v>
      </c>
      <c r="AT113" s="79" t="str">
        <f t="shared" si="90"/>
        <v>N/A</v>
      </c>
      <c r="AU113" s="79">
        <f t="shared" si="91"/>
        <v>3</v>
      </c>
      <c r="AV113" s="79" t="b">
        <f t="shared" si="92"/>
        <v>0</v>
      </c>
      <c r="AW113" s="79" t="str">
        <f t="shared" si="93"/>
        <v>Distance</v>
      </c>
      <c r="AX113" s="79" t="str">
        <f t="shared" si="94"/>
        <v>&gt;</v>
      </c>
      <c r="AY113" s="79">
        <f t="shared" si="95"/>
        <v>132.513671875</v>
      </c>
      <c r="AZ113" s="79">
        <f t="shared" si="96"/>
        <v>1</v>
      </c>
      <c r="BA113" s="79" t="b">
        <f t="shared" si="97"/>
        <v>1</v>
      </c>
      <c r="BB113" s="79" t="str">
        <f t="shared" si="98"/>
        <v>Speed</v>
      </c>
      <c r="BC113" s="79" t="str">
        <f t="shared" si="99"/>
        <v>&lt;=</v>
      </c>
      <c r="BD113" s="79">
        <f t="shared" si="100"/>
        <v>13.021484375</v>
      </c>
      <c r="BE113" s="79">
        <f t="shared" si="101"/>
        <v>0</v>
      </c>
      <c r="BF113" s="79" t="b">
        <f t="shared" si="102"/>
        <v>1</v>
      </c>
      <c r="BG113" s="79" t="str">
        <f t="shared" si="103"/>
        <v>Distance</v>
      </c>
      <c r="BH113" s="79" t="str">
        <f t="shared" si="104"/>
        <v>&lt;=</v>
      </c>
      <c r="BI113" s="79">
        <f t="shared" si="105"/>
        <v>508.4912109375</v>
      </c>
    </row>
    <row r="114" spans="1:61">
      <c r="A114" s="15">
        <v>111</v>
      </c>
      <c r="B114" s="15">
        <v>-2</v>
      </c>
      <c r="C114" s="15">
        <v>-8192</v>
      </c>
      <c r="D114" s="15">
        <f t="shared" si="55"/>
        <v>-1</v>
      </c>
      <c r="E114" s="15">
        <f t="shared" si="56"/>
        <v>0</v>
      </c>
      <c r="F114" s="15">
        <f t="shared" si="57"/>
        <v>-1</v>
      </c>
      <c r="G114" s="15">
        <v>223</v>
      </c>
      <c r="H114" s="15">
        <v>224</v>
      </c>
      <c r="I114" s="15">
        <v>55</v>
      </c>
      <c r="J114" s="15">
        <v>6</v>
      </c>
      <c r="K114" s="15">
        <v>622</v>
      </c>
      <c r="L114" s="15">
        <v>1339</v>
      </c>
      <c r="M114" s="15">
        <f t="shared" si="58"/>
        <v>0.326904296875</v>
      </c>
      <c r="O114" s="79">
        <f t="shared" si="59"/>
        <v>622</v>
      </c>
      <c r="P114" s="79">
        <f t="shared" si="60"/>
        <v>0.325927734375</v>
      </c>
      <c r="Q114" s="79">
        <f t="shared" si="61"/>
        <v>310</v>
      </c>
      <c r="R114" s="79" t="b">
        <f t="shared" si="62"/>
        <v>0</v>
      </c>
      <c r="S114" s="79" t="str">
        <f t="shared" si="63"/>
        <v>Dummy Node</v>
      </c>
      <c r="T114" s="79" t="str">
        <f t="shared" si="64"/>
        <v>N/A</v>
      </c>
      <c r="U114" s="79" t="str">
        <f t="shared" si="65"/>
        <v>N/A</v>
      </c>
      <c r="V114" s="79">
        <f t="shared" si="66"/>
        <v>154</v>
      </c>
      <c r="W114" s="79" t="b">
        <f t="shared" si="67"/>
        <v>0</v>
      </c>
      <c r="X114" s="79" t="str">
        <f t="shared" si="68"/>
        <v>Dummy Node</v>
      </c>
      <c r="Y114" s="79" t="str">
        <f t="shared" si="69"/>
        <v>N/A</v>
      </c>
      <c r="Z114" s="79" t="str">
        <f t="shared" si="70"/>
        <v>N/A</v>
      </c>
      <c r="AA114" s="79">
        <f t="shared" si="71"/>
        <v>76</v>
      </c>
      <c r="AB114" s="79" t="b">
        <f t="shared" si="72"/>
        <v>0</v>
      </c>
      <c r="AC114" s="79" t="str">
        <f t="shared" si="73"/>
        <v>Dummy Node</v>
      </c>
      <c r="AD114" s="79" t="str">
        <f t="shared" si="74"/>
        <v>N/A</v>
      </c>
      <c r="AE114" s="79" t="str">
        <f t="shared" si="75"/>
        <v>N/A</v>
      </c>
      <c r="AF114" s="79">
        <f t="shared" si="76"/>
        <v>37</v>
      </c>
      <c r="AG114" s="79" t="b">
        <f t="shared" si="77"/>
        <v>0</v>
      </c>
      <c r="AH114" s="79" t="str">
        <f t="shared" si="78"/>
        <v>Dummy Node</v>
      </c>
      <c r="AI114" s="79" t="str">
        <f t="shared" si="79"/>
        <v>N/A</v>
      </c>
      <c r="AJ114" s="79" t="str">
        <f t="shared" si="80"/>
        <v>N/A</v>
      </c>
      <c r="AK114" s="79">
        <f t="shared" si="81"/>
        <v>18</v>
      </c>
      <c r="AL114" s="79" t="b">
        <f t="shared" si="82"/>
        <v>1</v>
      </c>
      <c r="AM114" s="79" t="str">
        <f t="shared" si="83"/>
        <v>Dummy Node</v>
      </c>
      <c r="AN114" s="79" t="str">
        <f t="shared" si="84"/>
        <v>N/A</v>
      </c>
      <c r="AO114" s="79" t="str">
        <f t="shared" si="85"/>
        <v>N/A</v>
      </c>
      <c r="AP114" s="79">
        <f t="shared" si="86"/>
        <v>6</v>
      </c>
      <c r="AQ114" s="79" t="b">
        <f t="shared" si="87"/>
        <v>0</v>
      </c>
      <c r="AR114" s="79" t="str">
        <f t="shared" si="88"/>
        <v>Dummy Node</v>
      </c>
      <c r="AS114" s="79" t="str">
        <f t="shared" si="89"/>
        <v>N/A</v>
      </c>
      <c r="AT114" s="79" t="str">
        <f t="shared" si="90"/>
        <v>N/A</v>
      </c>
      <c r="AU114" s="79">
        <f t="shared" si="91"/>
        <v>3</v>
      </c>
      <c r="AV114" s="79" t="b">
        <f t="shared" si="92"/>
        <v>0</v>
      </c>
      <c r="AW114" s="79" t="str">
        <f t="shared" si="93"/>
        <v>Distance</v>
      </c>
      <c r="AX114" s="79" t="str">
        <f t="shared" si="94"/>
        <v>&gt;</v>
      </c>
      <c r="AY114" s="79">
        <f t="shared" si="95"/>
        <v>132.513671875</v>
      </c>
      <c r="AZ114" s="79">
        <f t="shared" si="96"/>
        <v>1</v>
      </c>
      <c r="BA114" s="79" t="b">
        <f t="shared" si="97"/>
        <v>1</v>
      </c>
      <c r="BB114" s="79" t="str">
        <f t="shared" si="98"/>
        <v>Speed</v>
      </c>
      <c r="BC114" s="79" t="str">
        <f t="shared" si="99"/>
        <v>&lt;=</v>
      </c>
      <c r="BD114" s="79">
        <f t="shared" si="100"/>
        <v>13.021484375</v>
      </c>
      <c r="BE114" s="79">
        <f t="shared" si="101"/>
        <v>0</v>
      </c>
      <c r="BF114" s="79" t="b">
        <f t="shared" si="102"/>
        <v>1</v>
      </c>
      <c r="BG114" s="79" t="str">
        <f t="shared" si="103"/>
        <v>Distance</v>
      </c>
      <c r="BH114" s="79" t="str">
        <f t="shared" si="104"/>
        <v>&lt;=</v>
      </c>
      <c r="BI114" s="79">
        <f t="shared" si="105"/>
        <v>508.4912109375</v>
      </c>
    </row>
    <row r="115" spans="1:61">
      <c r="A115" s="15">
        <v>112</v>
      </c>
      <c r="B115" s="15">
        <v>-2</v>
      </c>
      <c r="C115" s="15">
        <v>-8192</v>
      </c>
      <c r="D115" s="15">
        <f t="shared" si="55"/>
        <v>-1</v>
      </c>
      <c r="E115" s="15">
        <f t="shared" si="56"/>
        <v>0</v>
      </c>
      <c r="F115" s="15">
        <f t="shared" si="57"/>
        <v>-1</v>
      </c>
      <c r="G115" s="15">
        <v>225</v>
      </c>
      <c r="H115" s="15">
        <v>226</v>
      </c>
      <c r="I115" s="15">
        <v>55</v>
      </c>
      <c r="J115" s="15">
        <v>6</v>
      </c>
      <c r="K115" s="15">
        <v>623</v>
      </c>
      <c r="L115" s="15">
        <v>1339</v>
      </c>
      <c r="M115" s="15">
        <f t="shared" si="58"/>
        <v>0.326904296875</v>
      </c>
      <c r="O115" s="79">
        <f t="shared" si="59"/>
        <v>623</v>
      </c>
      <c r="P115" s="79">
        <f t="shared" si="60"/>
        <v>0.325927734375</v>
      </c>
      <c r="Q115" s="79">
        <f t="shared" si="61"/>
        <v>311</v>
      </c>
      <c r="R115" s="79" t="b">
        <f t="shared" si="62"/>
        <v>1</v>
      </c>
      <c r="S115" s="79" t="str">
        <f t="shared" si="63"/>
        <v>Dummy Node</v>
      </c>
      <c r="T115" s="79" t="str">
        <f t="shared" si="64"/>
        <v>N/A</v>
      </c>
      <c r="U115" s="79" t="str">
        <f t="shared" si="65"/>
        <v>N/A</v>
      </c>
      <c r="V115" s="79">
        <f t="shared" si="66"/>
        <v>155</v>
      </c>
      <c r="W115" s="79" t="b">
        <f t="shared" si="67"/>
        <v>1</v>
      </c>
      <c r="X115" s="79" t="str">
        <f t="shared" si="68"/>
        <v>Dummy Node</v>
      </c>
      <c r="Y115" s="79" t="str">
        <f t="shared" si="69"/>
        <v>N/A</v>
      </c>
      <c r="Z115" s="79" t="str">
        <f t="shared" si="70"/>
        <v>N/A</v>
      </c>
      <c r="AA115" s="79">
        <f t="shared" si="71"/>
        <v>77</v>
      </c>
      <c r="AB115" s="79" t="b">
        <f t="shared" si="72"/>
        <v>1</v>
      </c>
      <c r="AC115" s="79" t="str">
        <f t="shared" si="73"/>
        <v>Dummy Node</v>
      </c>
      <c r="AD115" s="79" t="str">
        <f t="shared" si="74"/>
        <v>N/A</v>
      </c>
      <c r="AE115" s="79" t="str">
        <f t="shared" si="75"/>
        <v>N/A</v>
      </c>
      <c r="AF115" s="79">
        <f t="shared" si="76"/>
        <v>38</v>
      </c>
      <c r="AG115" s="79" t="b">
        <f t="shared" si="77"/>
        <v>1</v>
      </c>
      <c r="AH115" s="79" t="str">
        <f t="shared" si="78"/>
        <v>Dummy Node</v>
      </c>
      <c r="AI115" s="79" t="str">
        <f t="shared" si="79"/>
        <v>N/A</v>
      </c>
      <c r="AJ115" s="79" t="str">
        <f t="shared" si="80"/>
        <v>N/A</v>
      </c>
      <c r="AK115" s="79">
        <f t="shared" si="81"/>
        <v>18</v>
      </c>
      <c r="AL115" s="79" t="b">
        <f t="shared" si="82"/>
        <v>0</v>
      </c>
      <c r="AM115" s="79" t="str">
        <f t="shared" si="83"/>
        <v>Dummy Node</v>
      </c>
      <c r="AN115" s="79" t="str">
        <f t="shared" si="84"/>
        <v>N/A</v>
      </c>
      <c r="AO115" s="79" t="str">
        <f t="shared" si="85"/>
        <v>N/A</v>
      </c>
      <c r="AP115" s="79">
        <f t="shared" si="86"/>
        <v>6</v>
      </c>
      <c r="AQ115" s="79" t="b">
        <f t="shared" si="87"/>
        <v>0</v>
      </c>
      <c r="AR115" s="79" t="str">
        <f t="shared" si="88"/>
        <v>Dummy Node</v>
      </c>
      <c r="AS115" s="79" t="str">
        <f t="shared" si="89"/>
        <v>N/A</v>
      </c>
      <c r="AT115" s="79" t="str">
        <f t="shared" si="90"/>
        <v>N/A</v>
      </c>
      <c r="AU115" s="79">
        <f t="shared" si="91"/>
        <v>3</v>
      </c>
      <c r="AV115" s="79" t="b">
        <f t="shared" si="92"/>
        <v>0</v>
      </c>
      <c r="AW115" s="79" t="str">
        <f t="shared" si="93"/>
        <v>Distance</v>
      </c>
      <c r="AX115" s="79" t="str">
        <f t="shared" si="94"/>
        <v>&gt;</v>
      </c>
      <c r="AY115" s="79">
        <f t="shared" si="95"/>
        <v>132.513671875</v>
      </c>
      <c r="AZ115" s="79">
        <f t="shared" si="96"/>
        <v>1</v>
      </c>
      <c r="BA115" s="79" t="b">
        <f t="shared" si="97"/>
        <v>1</v>
      </c>
      <c r="BB115" s="79" t="str">
        <f t="shared" si="98"/>
        <v>Speed</v>
      </c>
      <c r="BC115" s="79" t="str">
        <f t="shared" si="99"/>
        <v>&lt;=</v>
      </c>
      <c r="BD115" s="79">
        <f t="shared" si="100"/>
        <v>13.021484375</v>
      </c>
      <c r="BE115" s="79">
        <f t="shared" si="101"/>
        <v>0</v>
      </c>
      <c r="BF115" s="79" t="b">
        <f t="shared" si="102"/>
        <v>1</v>
      </c>
      <c r="BG115" s="79" t="str">
        <f t="shared" si="103"/>
        <v>Distance</v>
      </c>
      <c r="BH115" s="79" t="str">
        <f t="shared" si="104"/>
        <v>&lt;=</v>
      </c>
      <c r="BI115" s="79">
        <f t="shared" si="105"/>
        <v>508.4912109375</v>
      </c>
    </row>
    <row r="116" spans="1:61">
      <c r="A116" s="15">
        <v>113</v>
      </c>
      <c r="B116" s="15">
        <v>-2</v>
      </c>
      <c r="C116" s="15">
        <v>-8192</v>
      </c>
      <c r="D116" s="15">
        <f t="shared" si="55"/>
        <v>-1</v>
      </c>
      <c r="E116" s="15">
        <f t="shared" si="56"/>
        <v>0</v>
      </c>
      <c r="F116" s="15">
        <f t="shared" si="57"/>
        <v>-1</v>
      </c>
      <c r="G116" s="15">
        <v>227</v>
      </c>
      <c r="H116" s="15">
        <v>228</v>
      </c>
      <c r="I116" s="15">
        <v>56</v>
      </c>
      <c r="J116" s="15">
        <v>6</v>
      </c>
      <c r="K116" s="15">
        <v>624</v>
      </c>
      <c r="L116" s="15">
        <v>1339</v>
      </c>
      <c r="M116" s="15">
        <f t="shared" si="58"/>
        <v>0.326904296875</v>
      </c>
      <c r="O116" s="79">
        <f t="shared" si="59"/>
        <v>624</v>
      </c>
      <c r="P116" s="79">
        <f t="shared" si="60"/>
        <v>0.325927734375</v>
      </c>
      <c r="Q116" s="79">
        <f t="shared" si="61"/>
        <v>311</v>
      </c>
      <c r="R116" s="79" t="b">
        <f t="shared" si="62"/>
        <v>0</v>
      </c>
      <c r="S116" s="79" t="str">
        <f t="shared" si="63"/>
        <v>Dummy Node</v>
      </c>
      <c r="T116" s="79" t="str">
        <f t="shared" si="64"/>
        <v>N/A</v>
      </c>
      <c r="U116" s="79" t="str">
        <f t="shared" si="65"/>
        <v>N/A</v>
      </c>
      <c r="V116" s="79">
        <f t="shared" si="66"/>
        <v>155</v>
      </c>
      <c r="W116" s="79" t="b">
        <f t="shared" si="67"/>
        <v>1</v>
      </c>
      <c r="X116" s="79" t="str">
        <f t="shared" si="68"/>
        <v>Dummy Node</v>
      </c>
      <c r="Y116" s="79" t="str">
        <f t="shared" si="69"/>
        <v>N/A</v>
      </c>
      <c r="Z116" s="79" t="str">
        <f t="shared" si="70"/>
        <v>N/A</v>
      </c>
      <c r="AA116" s="79">
        <f t="shared" si="71"/>
        <v>77</v>
      </c>
      <c r="AB116" s="79" t="b">
        <f t="shared" si="72"/>
        <v>1</v>
      </c>
      <c r="AC116" s="79" t="str">
        <f t="shared" si="73"/>
        <v>Dummy Node</v>
      </c>
      <c r="AD116" s="79" t="str">
        <f t="shared" si="74"/>
        <v>N/A</v>
      </c>
      <c r="AE116" s="79" t="str">
        <f t="shared" si="75"/>
        <v>N/A</v>
      </c>
      <c r="AF116" s="79">
        <f t="shared" si="76"/>
        <v>38</v>
      </c>
      <c r="AG116" s="79" t="b">
        <f t="shared" si="77"/>
        <v>1</v>
      </c>
      <c r="AH116" s="79" t="str">
        <f t="shared" si="78"/>
        <v>Dummy Node</v>
      </c>
      <c r="AI116" s="79" t="str">
        <f t="shared" si="79"/>
        <v>N/A</v>
      </c>
      <c r="AJ116" s="79" t="str">
        <f t="shared" si="80"/>
        <v>N/A</v>
      </c>
      <c r="AK116" s="79">
        <f t="shared" si="81"/>
        <v>18</v>
      </c>
      <c r="AL116" s="79" t="b">
        <f t="shared" si="82"/>
        <v>0</v>
      </c>
      <c r="AM116" s="79" t="str">
        <f t="shared" si="83"/>
        <v>Dummy Node</v>
      </c>
      <c r="AN116" s="79" t="str">
        <f t="shared" si="84"/>
        <v>N/A</v>
      </c>
      <c r="AO116" s="79" t="str">
        <f t="shared" si="85"/>
        <v>N/A</v>
      </c>
      <c r="AP116" s="79">
        <f t="shared" si="86"/>
        <v>6</v>
      </c>
      <c r="AQ116" s="79" t="b">
        <f t="shared" si="87"/>
        <v>0</v>
      </c>
      <c r="AR116" s="79" t="str">
        <f t="shared" si="88"/>
        <v>Dummy Node</v>
      </c>
      <c r="AS116" s="79" t="str">
        <f t="shared" si="89"/>
        <v>N/A</v>
      </c>
      <c r="AT116" s="79" t="str">
        <f t="shared" si="90"/>
        <v>N/A</v>
      </c>
      <c r="AU116" s="79">
        <f t="shared" si="91"/>
        <v>3</v>
      </c>
      <c r="AV116" s="79" t="b">
        <f t="shared" si="92"/>
        <v>0</v>
      </c>
      <c r="AW116" s="79" t="str">
        <f t="shared" si="93"/>
        <v>Distance</v>
      </c>
      <c r="AX116" s="79" t="str">
        <f t="shared" si="94"/>
        <v>&gt;</v>
      </c>
      <c r="AY116" s="79">
        <f t="shared" si="95"/>
        <v>132.513671875</v>
      </c>
      <c r="AZ116" s="79">
        <f t="shared" si="96"/>
        <v>1</v>
      </c>
      <c r="BA116" s="79" t="b">
        <f t="shared" si="97"/>
        <v>1</v>
      </c>
      <c r="BB116" s="79" t="str">
        <f t="shared" si="98"/>
        <v>Speed</v>
      </c>
      <c r="BC116" s="79" t="str">
        <f t="shared" si="99"/>
        <v>&lt;=</v>
      </c>
      <c r="BD116" s="79">
        <f t="shared" si="100"/>
        <v>13.021484375</v>
      </c>
      <c r="BE116" s="79">
        <f t="shared" si="101"/>
        <v>0</v>
      </c>
      <c r="BF116" s="79" t="b">
        <f t="shared" si="102"/>
        <v>1</v>
      </c>
      <c r="BG116" s="79" t="str">
        <f t="shared" si="103"/>
        <v>Distance</v>
      </c>
      <c r="BH116" s="79" t="str">
        <f t="shared" si="104"/>
        <v>&lt;=</v>
      </c>
      <c r="BI116" s="79">
        <f t="shared" si="105"/>
        <v>508.4912109375</v>
      </c>
    </row>
    <row r="117" spans="1:61">
      <c r="A117" s="15">
        <v>114</v>
      </c>
      <c r="B117" s="15">
        <v>-2</v>
      </c>
      <c r="C117" s="15">
        <v>-8192</v>
      </c>
      <c r="D117" s="15">
        <f t="shared" si="55"/>
        <v>-1</v>
      </c>
      <c r="E117" s="15">
        <f t="shared" si="56"/>
        <v>0</v>
      </c>
      <c r="F117" s="15">
        <f t="shared" si="57"/>
        <v>-1</v>
      </c>
      <c r="G117" s="15">
        <v>229</v>
      </c>
      <c r="H117" s="15">
        <v>230</v>
      </c>
      <c r="I117" s="15">
        <v>56</v>
      </c>
      <c r="J117" s="15">
        <v>6</v>
      </c>
      <c r="K117" s="15">
        <v>625</v>
      </c>
      <c r="L117" s="15">
        <v>1339</v>
      </c>
      <c r="M117" s="15">
        <f t="shared" si="58"/>
        <v>0.326904296875</v>
      </c>
      <c r="O117" s="79">
        <f t="shared" si="59"/>
        <v>625</v>
      </c>
      <c r="P117" s="79">
        <f t="shared" si="60"/>
        <v>0.325927734375</v>
      </c>
      <c r="Q117" s="79">
        <f t="shared" si="61"/>
        <v>312</v>
      </c>
      <c r="R117" s="79" t="b">
        <f t="shared" si="62"/>
        <v>1</v>
      </c>
      <c r="S117" s="79" t="str">
        <f t="shared" si="63"/>
        <v>Dummy Node</v>
      </c>
      <c r="T117" s="79" t="str">
        <f t="shared" si="64"/>
        <v>N/A</v>
      </c>
      <c r="U117" s="79" t="str">
        <f t="shared" si="65"/>
        <v>N/A</v>
      </c>
      <c r="V117" s="79">
        <f t="shared" si="66"/>
        <v>155</v>
      </c>
      <c r="W117" s="79" t="b">
        <f t="shared" si="67"/>
        <v>0</v>
      </c>
      <c r="X117" s="79" t="str">
        <f t="shared" si="68"/>
        <v>Dummy Node</v>
      </c>
      <c r="Y117" s="79" t="str">
        <f t="shared" si="69"/>
        <v>N/A</v>
      </c>
      <c r="Z117" s="79" t="str">
        <f t="shared" si="70"/>
        <v>N/A</v>
      </c>
      <c r="AA117" s="79">
        <f t="shared" si="71"/>
        <v>77</v>
      </c>
      <c r="AB117" s="79" t="b">
        <f t="shared" si="72"/>
        <v>1</v>
      </c>
      <c r="AC117" s="79" t="str">
        <f t="shared" si="73"/>
        <v>Dummy Node</v>
      </c>
      <c r="AD117" s="79" t="str">
        <f t="shared" si="74"/>
        <v>N/A</v>
      </c>
      <c r="AE117" s="79" t="str">
        <f t="shared" si="75"/>
        <v>N/A</v>
      </c>
      <c r="AF117" s="79">
        <f t="shared" si="76"/>
        <v>38</v>
      </c>
      <c r="AG117" s="79" t="b">
        <f t="shared" si="77"/>
        <v>1</v>
      </c>
      <c r="AH117" s="79" t="str">
        <f t="shared" si="78"/>
        <v>Dummy Node</v>
      </c>
      <c r="AI117" s="79" t="str">
        <f t="shared" si="79"/>
        <v>N/A</v>
      </c>
      <c r="AJ117" s="79" t="str">
        <f t="shared" si="80"/>
        <v>N/A</v>
      </c>
      <c r="AK117" s="79">
        <f t="shared" si="81"/>
        <v>18</v>
      </c>
      <c r="AL117" s="79" t="b">
        <f t="shared" si="82"/>
        <v>0</v>
      </c>
      <c r="AM117" s="79" t="str">
        <f t="shared" si="83"/>
        <v>Dummy Node</v>
      </c>
      <c r="AN117" s="79" t="str">
        <f t="shared" si="84"/>
        <v>N/A</v>
      </c>
      <c r="AO117" s="79" t="str">
        <f t="shared" si="85"/>
        <v>N/A</v>
      </c>
      <c r="AP117" s="79">
        <f t="shared" si="86"/>
        <v>6</v>
      </c>
      <c r="AQ117" s="79" t="b">
        <f t="shared" si="87"/>
        <v>0</v>
      </c>
      <c r="AR117" s="79" t="str">
        <f t="shared" si="88"/>
        <v>Dummy Node</v>
      </c>
      <c r="AS117" s="79" t="str">
        <f t="shared" si="89"/>
        <v>N/A</v>
      </c>
      <c r="AT117" s="79" t="str">
        <f t="shared" si="90"/>
        <v>N/A</v>
      </c>
      <c r="AU117" s="79">
        <f t="shared" si="91"/>
        <v>3</v>
      </c>
      <c r="AV117" s="79" t="b">
        <f t="shared" si="92"/>
        <v>0</v>
      </c>
      <c r="AW117" s="79" t="str">
        <f t="shared" si="93"/>
        <v>Distance</v>
      </c>
      <c r="AX117" s="79" t="str">
        <f t="shared" si="94"/>
        <v>&gt;</v>
      </c>
      <c r="AY117" s="79">
        <f t="shared" si="95"/>
        <v>132.513671875</v>
      </c>
      <c r="AZ117" s="79">
        <f t="shared" si="96"/>
        <v>1</v>
      </c>
      <c r="BA117" s="79" t="b">
        <f t="shared" si="97"/>
        <v>1</v>
      </c>
      <c r="BB117" s="79" t="str">
        <f t="shared" si="98"/>
        <v>Speed</v>
      </c>
      <c r="BC117" s="79" t="str">
        <f t="shared" si="99"/>
        <v>&lt;=</v>
      </c>
      <c r="BD117" s="79">
        <f t="shared" si="100"/>
        <v>13.021484375</v>
      </c>
      <c r="BE117" s="79">
        <f t="shared" si="101"/>
        <v>0</v>
      </c>
      <c r="BF117" s="79" t="b">
        <f t="shared" si="102"/>
        <v>1</v>
      </c>
      <c r="BG117" s="79" t="str">
        <f t="shared" si="103"/>
        <v>Distance</v>
      </c>
      <c r="BH117" s="79" t="str">
        <f t="shared" si="104"/>
        <v>&lt;=</v>
      </c>
      <c r="BI117" s="79">
        <f t="shared" si="105"/>
        <v>508.4912109375</v>
      </c>
    </row>
    <row r="118" spans="1:61">
      <c r="A118" s="15">
        <v>115</v>
      </c>
      <c r="B118" s="15">
        <v>-2</v>
      </c>
      <c r="C118" s="15">
        <v>-8192</v>
      </c>
      <c r="D118" s="15">
        <f t="shared" si="55"/>
        <v>-1</v>
      </c>
      <c r="E118" s="15">
        <f t="shared" si="56"/>
        <v>0</v>
      </c>
      <c r="F118" s="15">
        <f t="shared" si="57"/>
        <v>-1</v>
      </c>
      <c r="G118" s="15">
        <v>231</v>
      </c>
      <c r="H118" s="15">
        <v>232</v>
      </c>
      <c r="I118" s="15">
        <v>57</v>
      </c>
      <c r="J118" s="15">
        <v>6</v>
      </c>
      <c r="K118" s="15">
        <v>626</v>
      </c>
      <c r="L118" s="15">
        <v>1339</v>
      </c>
      <c r="M118" s="15">
        <f t="shared" si="58"/>
        <v>0.326904296875</v>
      </c>
      <c r="O118" s="79">
        <f t="shared" si="59"/>
        <v>626</v>
      </c>
      <c r="P118" s="79">
        <f t="shared" si="60"/>
        <v>0.325927734375</v>
      </c>
      <c r="Q118" s="79">
        <f t="shared" si="61"/>
        <v>312</v>
      </c>
      <c r="R118" s="79" t="b">
        <f t="shared" si="62"/>
        <v>0</v>
      </c>
      <c r="S118" s="79" t="str">
        <f t="shared" si="63"/>
        <v>Dummy Node</v>
      </c>
      <c r="T118" s="79" t="str">
        <f t="shared" si="64"/>
        <v>N/A</v>
      </c>
      <c r="U118" s="79" t="str">
        <f t="shared" si="65"/>
        <v>N/A</v>
      </c>
      <c r="V118" s="79">
        <f t="shared" si="66"/>
        <v>155</v>
      </c>
      <c r="W118" s="79" t="b">
        <f t="shared" si="67"/>
        <v>0</v>
      </c>
      <c r="X118" s="79" t="str">
        <f t="shared" si="68"/>
        <v>Dummy Node</v>
      </c>
      <c r="Y118" s="79" t="str">
        <f t="shared" si="69"/>
        <v>N/A</v>
      </c>
      <c r="Z118" s="79" t="str">
        <f t="shared" si="70"/>
        <v>N/A</v>
      </c>
      <c r="AA118" s="79">
        <f t="shared" si="71"/>
        <v>77</v>
      </c>
      <c r="AB118" s="79" t="b">
        <f t="shared" si="72"/>
        <v>1</v>
      </c>
      <c r="AC118" s="79" t="str">
        <f t="shared" si="73"/>
        <v>Dummy Node</v>
      </c>
      <c r="AD118" s="79" t="str">
        <f t="shared" si="74"/>
        <v>N/A</v>
      </c>
      <c r="AE118" s="79" t="str">
        <f t="shared" si="75"/>
        <v>N/A</v>
      </c>
      <c r="AF118" s="79">
        <f t="shared" si="76"/>
        <v>38</v>
      </c>
      <c r="AG118" s="79" t="b">
        <f t="shared" si="77"/>
        <v>1</v>
      </c>
      <c r="AH118" s="79" t="str">
        <f t="shared" si="78"/>
        <v>Dummy Node</v>
      </c>
      <c r="AI118" s="79" t="str">
        <f t="shared" si="79"/>
        <v>N/A</v>
      </c>
      <c r="AJ118" s="79" t="str">
        <f t="shared" si="80"/>
        <v>N/A</v>
      </c>
      <c r="AK118" s="79">
        <f t="shared" si="81"/>
        <v>18</v>
      </c>
      <c r="AL118" s="79" t="b">
        <f t="shared" si="82"/>
        <v>0</v>
      </c>
      <c r="AM118" s="79" t="str">
        <f t="shared" si="83"/>
        <v>Dummy Node</v>
      </c>
      <c r="AN118" s="79" t="str">
        <f t="shared" si="84"/>
        <v>N/A</v>
      </c>
      <c r="AO118" s="79" t="str">
        <f t="shared" si="85"/>
        <v>N/A</v>
      </c>
      <c r="AP118" s="79">
        <f t="shared" si="86"/>
        <v>6</v>
      </c>
      <c r="AQ118" s="79" t="b">
        <f t="shared" si="87"/>
        <v>0</v>
      </c>
      <c r="AR118" s="79" t="str">
        <f t="shared" si="88"/>
        <v>Dummy Node</v>
      </c>
      <c r="AS118" s="79" t="str">
        <f t="shared" si="89"/>
        <v>N/A</v>
      </c>
      <c r="AT118" s="79" t="str">
        <f t="shared" si="90"/>
        <v>N/A</v>
      </c>
      <c r="AU118" s="79">
        <f t="shared" si="91"/>
        <v>3</v>
      </c>
      <c r="AV118" s="79" t="b">
        <f t="shared" si="92"/>
        <v>0</v>
      </c>
      <c r="AW118" s="79" t="str">
        <f t="shared" si="93"/>
        <v>Distance</v>
      </c>
      <c r="AX118" s="79" t="str">
        <f t="shared" si="94"/>
        <v>&gt;</v>
      </c>
      <c r="AY118" s="79">
        <f t="shared" si="95"/>
        <v>132.513671875</v>
      </c>
      <c r="AZ118" s="79">
        <f t="shared" si="96"/>
        <v>1</v>
      </c>
      <c r="BA118" s="79" t="b">
        <f t="shared" si="97"/>
        <v>1</v>
      </c>
      <c r="BB118" s="79" t="str">
        <f t="shared" si="98"/>
        <v>Speed</v>
      </c>
      <c r="BC118" s="79" t="str">
        <f t="shared" si="99"/>
        <v>&lt;=</v>
      </c>
      <c r="BD118" s="79">
        <f t="shared" si="100"/>
        <v>13.021484375</v>
      </c>
      <c r="BE118" s="79">
        <f t="shared" si="101"/>
        <v>0</v>
      </c>
      <c r="BF118" s="79" t="b">
        <f t="shared" si="102"/>
        <v>1</v>
      </c>
      <c r="BG118" s="79" t="str">
        <f t="shared" si="103"/>
        <v>Distance</v>
      </c>
      <c r="BH118" s="79" t="str">
        <f t="shared" si="104"/>
        <v>&lt;=</v>
      </c>
      <c r="BI118" s="79">
        <f t="shared" si="105"/>
        <v>508.4912109375</v>
      </c>
    </row>
    <row r="119" spans="1:61">
      <c r="A119" s="15">
        <v>116</v>
      </c>
      <c r="B119" s="15">
        <v>-2</v>
      </c>
      <c r="C119" s="15">
        <v>-8192</v>
      </c>
      <c r="D119" s="15">
        <f t="shared" si="55"/>
        <v>-1</v>
      </c>
      <c r="E119" s="15">
        <f t="shared" si="56"/>
        <v>0</v>
      </c>
      <c r="F119" s="15">
        <f t="shared" si="57"/>
        <v>-1</v>
      </c>
      <c r="G119" s="15">
        <v>233</v>
      </c>
      <c r="H119" s="15">
        <v>234</v>
      </c>
      <c r="I119" s="15">
        <v>57</v>
      </c>
      <c r="J119" s="15">
        <v>6</v>
      </c>
      <c r="K119" s="15">
        <v>627</v>
      </c>
      <c r="L119" s="15">
        <v>1339</v>
      </c>
      <c r="M119" s="15">
        <f t="shared" si="58"/>
        <v>0.326904296875</v>
      </c>
      <c r="O119" s="79">
        <f t="shared" si="59"/>
        <v>627</v>
      </c>
      <c r="P119" s="79">
        <f t="shared" si="60"/>
        <v>0.325927734375</v>
      </c>
      <c r="Q119" s="79">
        <f t="shared" si="61"/>
        <v>313</v>
      </c>
      <c r="R119" s="79" t="b">
        <f t="shared" si="62"/>
        <v>1</v>
      </c>
      <c r="S119" s="79" t="str">
        <f t="shared" si="63"/>
        <v>Dummy Node</v>
      </c>
      <c r="T119" s="79" t="str">
        <f t="shared" si="64"/>
        <v>N/A</v>
      </c>
      <c r="U119" s="79" t="str">
        <f t="shared" si="65"/>
        <v>N/A</v>
      </c>
      <c r="V119" s="79">
        <f t="shared" si="66"/>
        <v>156</v>
      </c>
      <c r="W119" s="79" t="b">
        <f t="shared" si="67"/>
        <v>1</v>
      </c>
      <c r="X119" s="79" t="str">
        <f t="shared" si="68"/>
        <v>Dummy Node</v>
      </c>
      <c r="Y119" s="79" t="str">
        <f t="shared" si="69"/>
        <v>N/A</v>
      </c>
      <c r="Z119" s="79" t="str">
        <f t="shared" si="70"/>
        <v>N/A</v>
      </c>
      <c r="AA119" s="79">
        <f t="shared" si="71"/>
        <v>77</v>
      </c>
      <c r="AB119" s="79" t="b">
        <f t="shared" si="72"/>
        <v>0</v>
      </c>
      <c r="AC119" s="79" t="str">
        <f t="shared" si="73"/>
        <v>Dummy Node</v>
      </c>
      <c r="AD119" s="79" t="str">
        <f t="shared" si="74"/>
        <v>N/A</v>
      </c>
      <c r="AE119" s="79" t="str">
        <f t="shared" si="75"/>
        <v>N/A</v>
      </c>
      <c r="AF119" s="79">
        <f t="shared" si="76"/>
        <v>38</v>
      </c>
      <c r="AG119" s="79" t="b">
        <f t="shared" si="77"/>
        <v>1</v>
      </c>
      <c r="AH119" s="79" t="str">
        <f t="shared" si="78"/>
        <v>Dummy Node</v>
      </c>
      <c r="AI119" s="79" t="str">
        <f t="shared" si="79"/>
        <v>N/A</v>
      </c>
      <c r="AJ119" s="79" t="str">
        <f t="shared" si="80"/>
        <v>N/A</v>
      </c>
      <c r="AK119" s="79">
        <f t="shared" si="81"/>
        <v>18</v>
      </c>
      <c r="AL119" s="79" t="b">
        <f t="shared" si="82"/>
        <v>0</v>
      </c>
      <c r="AM119" s="79" t="str">
        <f t="shared" si="83"/>
        <v>Dummy Node</v>
      </c>
      <c r="AN119" s="79" t="str">
        <f t="shared" si="84"/>
        <v>N/A</v>
      </c>
      <c r="AO119" s="79" t="str">
        <f t="shared" si="85"/>
        <v>N/A</v>
      </c>
      <c r="AP119" s="79">
        <f t="shared" si="86"/>
        <v>6</v>
      </c>
      <c r="AQ119" s="79" t="b">
        <f t="shared" si="87"/>
        <v>0</v>
      </c>
      <c r="AR119" s="79" t="str">
        <f t="shared" si="88"/>
        <v>Dummy Node</v>
      </c>
      <c r="AS119" s="79" t="str">
        <f t="shared" si="89"/>
        <v>N/A</v>
      </c>
      <c r="AT119" s="79" t="str">
        <f t="shared" si="90"/>
        <v>N/A</v>
      </c>
      <c r="AU119" s="79">
        <f t="shared" si="91"/>
        <v>3</v>
      </c>
      <c r="AV119" s="79" t="b">
        <f t="shared" si="92"/>
        <v>0</v>
      </c>
      <c r="AW119" s="79" t="str">
        <f t="shared" si="93"/>
        <v>Distance</v>
      </c>
      <c r="AX119" s="79" t="str">
        <f t="shared" si="94"/>
        <v>&gt;</v>
      </c>
      <c r="AY119" s="79">
        <f t="shared" si="95"/>
        <v>132.513671875</v>
      </c>
      <c r="AZ119" s="79">
        <f t="shared" si="96"/>
        <v>1</v>
      </c>
      <c r="BA119" s="79" t="b">
        <f t="shared" si="97"/>
        <v>1</v>
      </c>
      <c r="BB119" s="79" t="str">
        <f t="shared" si="98"/>
        <v>Speed</v>
      </c>
      <c r="BC119" s="79" t="str">
        <f t="shared" si="99"/>
        <v>&lt;=</v>
      </c>
      <c r="BD119" s="79">
        <f t="shared" si="100"/>
        <v>13.021484375</v>
      </c>
      <c r="BE119" s="79">
        <f t="shared" si="101"/>
        <v>0</v>
      </c>
      <c r="BF119" s="79" t="b">
        <f t="shared" si="102"/>
        <v>1</v>
      </c>
      <c r="BG119" s="79" t="str">
        <f t="shared" si="103"/>
        <v>Distance</v>
      </c>
      <c r="BH119" s="79" t="str">
        <f t="shared" si="104"/>
        <v>&lt;=</v>
      </c>
      <c r="BI119" s="79">
        <f t="shared" si="105"/>
        <v>508.4912109375</v>
      </c>
    </row>
    <row r="120" spans="1:61">
      <c r="A120" s="15">
        <v>117</v>
      </c>
      <c r="B120" s="15">
        <v>-2</v>
      </c>
      <c r="C120" s="15">
        <v>-8192</v>
      </c>
      <c r="D120" s="15">
        <f t="shared" si="55"/>
        <v>-1</v>
      </c>
      <c r="E120" s="15">
        <f t="shared" si="56"/>
        <v>0</v>
      </c>
      <c r="F120" s="15">
        <f t="shared" si="57"/>
        <v>-1</v>
      </c>
      <c r="G120" s="15">
        <v>235</v>
      </c>
      <c r="H120" s="15">
        <v>236</v>
      </c>
      <c r="I120" s="15">
        <v>58</v>
      </c>
      <c r="J120" s="15">
        <v>6</v>
      </c>
      <c r="K120" s="15">
        <v>628</v>
      </c>
      <c r="L120" s="15">
        <v>1339</v>
      </c>
      <c r="M120" s="15">
        <f t="shared" si="58"/>
        <v>0.326904296875</v>
      </c>
      <c r="O120" s="79">
        <f t="shared" si="59"/>
        <v>628</v>
      </c>
      <c r="P120" s="79">
        <f t="shared" si="60"/>
        <v>0.325927734375</v>
      </c>
      <c r="Q120" s="79">
        <f t="shared" si="61"/>
        <v>313</v>
      </c>
      <c r="R120" s="79" t="b">
        <f t="shared" si="62"/>
        <v>0</v>
      </c>
      <c r="S120" s="79" t="str">
        <f t="shared" si="63"/>
        <v>Dummy Node</v>
      </c>
      <c r="T120" s="79" t="str">
        <f t="shared" si="64"/>
        <v>N/A</v>
      </c>
      <c r="U120" s="79" t="str">
        <f t="shared" si="65"/>
        <v>N/A</v>
      </c>
      <c r="V120" s="79">
        <f t="shared" si="66"/>
        <v>156</v>
      </c>
      <c r="W120" s="79" t="b">
        <f t="shared" si="67"/>
        <v>1</v>
      </c>
      <c r="X120" s="79" t="str">
        <f t="shared" si="68"/>
        <v>Dummy Node</v>
      </c>
      <c r="Y120" s="79" t="str">
        <f t="shared" si="69"/>
        <v>N/A</v>
      </c>
      <c r="Z120" s="79" t="str">
        <f t="shared" si="70"/>
        <v>N/A</v>
      </c>
      <c r="AA120" s="79">
        <f t="shared" si="71"/>
        <v>77</v>
      </c>
      <c r="AB120" s="79" t="b">
        <f t="shared" si="72"/>
        <v>0</v>
      </c>
      <c r="AC120" s="79" t="str">
        <f t="shared" si="73"/>
        <v>Dummy Node</v>
      </c>
      <c r="AD120" s="79" t="str">
        <f t="shared" si="74"/>
        <v>N/A</v>
      </c>
      <c r="AE120" s="79" t="str">
        <f t="shared" si="75"/>
        <v>N/A</v>
      </c>
      <c r="AF120" s="79">
        <f t="shared" si="76"/>
        <v>38</v>
      </c>
      <c r="AG120" s="79" t="b">
        <f t="shared" si="77"/>
        <v>1</v>
      </c>
      <c r="AH120" s="79" t="str">
        <f t="shared" si="78"/>
        <v>Dummy Node</v>
      </c>
      <c r="AI120" s="79" t="str">
        <f t="shared" si="79"/>
        <v>N/A</v>
      </c>
      <c r="AJ120" s="79" t="str">
        <f t="shared" si="80"/>
        <v>N/A</v>
      </c>
      <c r="AK120" s="79">
        <f t="shared" si="81"/>
        <v>18</v>
      </c>
      <c r="AL120" s="79" t="b">
        <f t="shared" si="82"/>
        <v>0</v>
      </c>
      <c r="AM120" s="79" t="str">
        <f t="shared" si="83"/>
        <v>Dummy Node</v>
      </c>
      <c r="AN120" s="79" t="str">
        <f t="shared" si="84"/>
        <v>N/A</v>
      </c>
      <c r="AO120" s="79" t="str">
        <f t="shared" si="85"/>
        <v>N/A</v>
      </c>
      <c r="AP120" s="79">
        <f t="shared" si="86"/>
        <v>6</v>
      </c>
      <c r="AQ120" s="79" t="b">
        <f t="shared" si="87"/>
        <v>0</v>
      </c>
      <c r="AR120" s="79" t="str">
        <f t="shared" si="88"/>
        <v>Dummy Node</v>
      </c>
      <c r="AS120" s="79" t="str">
        <f t="shared" si="89"/>
        <v>N/A</v>
      </c>
      <c r="AT120" s="79" t="str">
        <f t="shared" si="90"/>
        <v>N/A</v>
      </c>
      <c r="AU120" s="79">
        <f t="shared" si="91"/>
        <v>3</v>
      </c>
      <c r="AV120" s="79" t="b">
        <f t="shared" si="92"/>
        <v>0</v>
      </c>
      <c r="AW120" s="79" t="str">
        <f t="shared" si="93"/>
        <v>Distance</v>
      </c>
      <c r="AX120" s="79" t="str">
        <f t="shared" si="94"/>
        <v>&gt;</v>
      </c>
      <c r="AY120" s="79">
        <f t="shared" si="95"/>
        <v>132.513671875</v>
      </c>
      <c r="AZ120" s="79">
        <f t="shared" si="96"/>
        <v>1</v>
      </c>
      <c r="BA120" s="79" t="b">
        <f t="shared" si="97"/>
        <v>1</v>
      </c>
      <c r="BB120" s="79" t="str">
        <f t="shared" si="98"/>
        <v>Speed</v>
      </c>
      <c r="BC120" s="79" t="str">
        <f t="shared" si="99"/>
        <v>&lt;=</v>
      </c>
      <c r="BD120" s="79">
        <f t="shared" si="100"/>
        <v>13.021484375</v>
      </c>
      <c r="BE120" s="79">
        <f t="shared" si="101"/>
        <v>0</v>
      </c>
      <c r="BF120" s="79" t="b">
        <f t="shared" si="102"/>
        <v>1</v>
      </c>
      <c r="BG120" s="79" t="str">
        <f t="shared" si="103"/>
        <v>Distance</v>
      </c>
      <c r="BH120" s="79" t="str">
        <f t="shared" si="104"/>
        <v>&lt;=</v>
      </c>
      <c r="BI120" s="79">
        <f t="shared" si="105"/>
        <v>508.4912109375</v>
      </c>
    </row>
    <row r="121" spans="1:61">
      <c r="A121" s="15">
        <v>118</v>
      </c>
      <c r="B121" s="15">
        <v>-2</v>
      </c>
      <c r="C121" s="15">
        <v>-8192</v>
      </c>
      <c r="D121" s="15">
        <f t="shared" si="55"/>
        <v>-1</v>
      </c>
      <c r="E121" s="15">
        <f t="shared" si="56"/>
        <v>0</v>
      </c>
      <c r="F121" s="15">
        <f t="shared" si="57"/>
        <v>-1</v>
      </c>
      <c r="G121" s="15">
        <v>237</v>
      </c>
      <c r="H121" s="15">
        <v>238</v>
      </c>
      <c r="I121" s="15">
        <v>58</v>
      </c>
      <c r="J121" s="15">
        <v>6</v>
      </c>
      <c r="K121" s="15">
        <v>629</v>
      </c>
      <c r="L121" s="15">
        <v>1339</v>
      </c>
      <c r="M121" s="15">
        <f t="shared" si="58"/>
        <v>0.326904296875</v>
      </c>
      <c r="O121" s="79">
        <f t="shared" si="59"/>
        <v>629</v>
      </c>
      <c r="P121" s="79">
        <f t="shared" si="60"/>
        <v>0.325927734375</v>
      </c>
      <c r="Q121" s="79">
        <f t="shared" si="61"/>
        <v>314</v>
      </c>
      <c r="R121" s="79" t="b">
        <f t="shared" si="62"/>
        <v>1</v>
      </c>
      <c r="S121" s="79" t="str">
        <f t="shared" si="63"/>
        <v>Dummy Node</v>
      </c>
      <c r="T121" s="79" t="str">
        <f t="shared" si="64"/>
        <v>N/A</v>
      </c>
      <c r="U121" s="79" t="str">
        <f t="shared" si="65"/>
        <v>N/A</v>
      </c>
      <c r="V121" s="79">
        <f t="shared" si="66"/>
        <v>156</v>
      </c>
      <c r="W121" s="79" t="b">
        <f t="shared" si="67"/>
        <v>0</v>
      </c>
      <c r="X121" s="79" t="str">
        <f t="shared" si="68"/>
        <v>Dummy Node</v>
      </c>
      <c r="Y121" s="79" t="str">
        <f t="shared" si="69"/>
        <v>N/A</v>
      </c>
      <c r="Z121" s="79" t="str">
        <f t="shared" si="70"/>
        <v>N/A</v>
      </c>
      <c r="AA121" s="79">
        <f t="shared" si="71"/>
        <v>77</v>
      </c>
      <c r="AB121" s="79" t="b">
        <f t="shared" si="72"/>
        <v>0</v>
      </c>
      <c r="AC121" s="79" t="str">
        <f t="shared" si="73"/>
        <v>Dummy Node</v>
      </c>
      <c r="AD121" s="79" t="str">
        <f t="shared" si="74"/>
        <v>N/A</v>
      </c>
      <c r="AE121" s="79" t="str">
        <f t="shared" si="75"/>
        <v>N/A</v>
      </c>
      <c r="AF121" s="79">
        <f t="shared" si="76"/>
        <v>38</v>
      </c>
      <c r="AG121" s="79" t="b">
        <f t="shared" si="77"/>
        <v>1</v>
      </c>
      <c r="AH121" s="79" t="str">
        <f t="shared" si="78"/>
        <v>Dummy Node</v>
      </c>
      <c r="AI121" s="79" t="str">
        <f t="shared" si="79"/>
        <v>N/A</v>
      </c>
      <c r="AJ121" s="79" t="str">
        <f t="shared" si="80"/>
        <v>N/A</v>
      </c>
      <c r="AK121" s="79">
        <f t="shared" si="81"/>
        <v>18</v>
      </c>
      <c r="AL121" s="79" t="b">
        <f t="shared" si="82"/>
        <v>0</v>
      </c>
      <c r="AM121" s="79" t="str">
        <f t="shared" si="83"/>
        <v>Dummy Node</v>
      </c>
      <c r="AN121" s="79" t="str">
        <f t="shared" si="84"/>
        <v>N/A</v>
      </c>
      <c r="AO121" s="79" t="str">
        <f t="shared" si="85"/>
        <v>N/A</v>
      </c>
      <c r="AP121" s="79">
        <f t="shared" si="86"/>
        <v>6</v>
      </c>
      <c r="AQ121" s="79" t="b">
        <f t="shared" si="87"/>
        <v>0</v>
      </c>
      <c r="AR121" s="79" t="str">
        <f t="shared" si="88"/>
        <v>Dummy Node</v>
      </c>
      <c r="AS121" s="79" t="str">
        <f t="shared" si="89"/>
        <v>N/A</v>
      </c>
      <c r="AT121" s="79" t="str">
        <f t="shared" si="90"/>
        <v>N/A</v>
      </c>
      <c r="AU121" s="79">
        <f t="shared" si="91"/>
        <v>3</v>
      </c>
      <c r="AV121" s="79" t="b">
        <f t="shared" si="92"/>
        <v>0</v>
      </c>
      <c r="AW121" s="79" t="str">
        <f t="shared" si="93"/>
        <v>Distance</v>
      </c>
      <c r="AX121" s="79" t="str">
        <f t="shared" si="94"/>
        <v>&gt;</v>
      </c>
      <c r="AY121" s="79">
        <f t="shared" si="95"/>
        <v>132.513671875</v>
      </c>
      <c r="AZ121" s="79">
        <f t="shared" si="96"/>
        <v>1</v>
      </c>
      <c r="BA121" s="79" t="b">
        <f t="shared" si="97"/>
        <v>1</v>
      </c>
      <c r="BB121" s="79" t="str">
        <f t="shared" si="98"/>
        <v>Speed</v>
      </c>
      <c r="BC121" s="79" t="str">
        <f t="shared" si="99"/>
        <v>&lt;=</v>
      </c>
      <c r="BD121" s="79">
        <f t="shared" si="100"/>
        <v>13.021484375</v>
      </c>
      <c r="BE121" s="79">
        <f t="shared" si="101"/>
        <v>0</v>
      </c>
      <c r="BF121" s="79" t="b">
        <f t="shared" si="102"/>
        <v>1</v>
      </c>
      <c r="BG121" s="79" t="str">
        <f t="shared" si="103"/>
        <v>Distance</v>
      </c>
      <c r="BH121" s="79" t="str">
        <f t="shared" si="104"/>
        <v>&lt;=</v>
      </c>
      <c r="BI121" s="79">
        <f t="shared" si="105"/>
        <v>508.4912109375</v>
      </c>
    </row>
    <row r="122" spans="1:61">
      <c r="A122" s="15">
        <v>119</v>
      </c>
      <c r="B122" s="15">
        <v>-2</v>
      </c>
      <c r="C122" s="15">
        <v>-8192</v>
      </c>
      <c r="D122" s="15">
        <f t="shared" si="55"/>
        <v>-1</v>
      </c>
      <c r="E122" s="15">
        <f t="shared" si="56"/>
        <v>0</v>
      </c>
      <c r="F122" s="15">
        <f t="shared" si="57"/>
        <v>-1</v>
      </c>
      <c r="G122" s="15">
        <v>239</v>
      </c>
      <c r="H122" s="15">
        <v>240</v>
      </c>
      <c r="I122" s="15">
        <v>59</v>
      </c>
      <c r="J122" s="15">
        <v>6</v>
      </c>
      <c r="K122" s="15">
        <v>630</v>
      </c>
      <c r="L122" s="15">
        <v>1365</v>
      </c>
      <c r="M122" s="15">
        <f t="shared" si="58"/>
        <v>0.333251953125</v>
      </c>
      <c r="O122" s="79">
        <f t="shared" si="59"/>
        <v>630</v>
      </c>
      <c r="P122" s="79">
        <f t="shared" si="60"/>
        <v>0.325927734375</v>
      </c>
      <c r="Q122" s="79">
        <f t="shared" si="61"/>
        <v>314</v>
      </c>
      <c r="R122" s="79" t="b">
        <f t="shared" si="62"/>
        <v>0</v>
      </c>
      <c r="S122" s="79" t="str">
        <f t="shared" si="63"/>
        <v>Dummy Node</v>
      </c>
      <c r="T122" s="79" t="str">
        <f t="shared" si="64"/>
        <v>N/A</v>
      </c>
      <c r="U122" s="79" t="str">
        <f t="shared" si="65"/>
        <v>N/A</v>
      </c>
      <c r="V122" s="79">
        <f t="shared" si="66"/>
        <v>156</v>
      </c>
      <c r="W122" s="79" t="b">
        <f t="shared" si="67"/>
        <v>0</v>
      </c>
      <c r="X122" s="79" t="str">
        <f t="shared" si="68"/>
        <v>Dummy Node</v>
      </c>
      <c r="Y122" s="79" t="str">
        <f t="shared" si="69"/>
        <v>N/A</v>
      </c>
      <c r="Z122" s="79" t="str">
        <f t="shared" si="70"/>
        <v>N/A</v>
      </c>
      <c r="AA122" s="79">
        <f t="shared" si="71"/>
        <v>77</v>
      </c>
      <c r="AB122" s="79" t="b">
        <f t="shared" si="72"/>
        <v>0</v>
      </c>
      <c r="AC122" s="79" t="str">
        <f t="shared" si="73"/>
        <v>Dummy Node</v>
      </c>
      <c r="AD122" s="79" t="str">
        <f t="shared" si="74"/>
        <v>N/A</v>
      </c>
      <c r="AE122" s="79" t="str">
        <f t="shared" si="75"/>
        <v>N/A</v>
      </c>
      <c r="AF122" s="79">
        <f t="shared" si="76"/>
        <v>38</v>
      </c>
      <c r="AG122" s="79" t="b">
        <f t="shared" si="77"/>
        <v>1</v>
      </c>
      <c r="AH122" s="79" t="str">
        <f t="shared" si="78"/>
        <v>Dummy Node</v>
      </c>
      <c r="AI122" s="79" t="str">
        <f t="shared" si="79"/>
        <v>N/A</v>
      </c>
      <c r="AJ122" s="79" t="str">
        <f t="shared" si="80"/>
        <v>N/A</v>
      </c>
      <c r="AK122" s="79">
        <f t="shared" si="81"/>
        <v>18</v>
      </c>
      <c r="AL122" s="79" t="b">
        <f t="shared" si="82"/>
        <v>0</v>
      </c>
      <c r="AM122" s="79" t="str">
        <f t="shared" si="83"/>
        <v>Dummy Node</v>
      </c>
      <c r="AN122" s="79" t="str">
        <f t="shared" si="84"/>
        <v>N/A</v>
      </c>
      <c r="AO122" s="79" t="str">
        <f t="shared" si="85"/>
        <v>N/A</v>
      </c>
      <c r="AP122" s="79">
        <f t="shared" si="86"/>
        <v>6</v>
      </c>
      <c r="AQ122" s="79" t="b">
        <f t="shared" si="87"/>
        <v>0</v>
      </c>
      <c r="AR122" s="79" t="str">
        <f t="shared" si="88"/>
        <v>Dummy Node</v>
      </c>
      <c r="AS122" s="79" t="str">
        <f t="shared" si="89"/>
        <v>N/A</v>
      </c>
      <c r="AT122" s="79" t="str">
        <f t="shared" si="90"/>
        <v>N/A</v>
      </c>
      <c r="AU122" s="79">
        <f t="shared" si="91"/>
        <v>3</v>
      </c>
      <c r="AV122" s="79" t="b">
        <f t="shared" si="92"/>
        <v>0</v>
      </c>
      <c r="AW122" s="79" t="str">
        <f t="shared" si="93"/>
        <v>Distance</v>
      </c>
      <c r="AX122" s="79" t="str">
        <f t="shared" si="94"/>
        <v>&gt;</v>
      </c>
      <c r="AY122" s="79">
        <f t="shared" si="95"/>
        <v>132.513671875</v>
      </c>
      <c r="AZ122" s="79">
        <f t="shared" si="96"/>
        <v>1</v>
      </c>
      <c r="BA122" s="79" t="b">
        <f t="shared" si="97"/>
        <v>1</v>
      </c>
      <c r="BB122" s="79" t="str">
        <f t="shared" si="98"/>
        <v>Speed</v>
      </c>
      <c r="BC122" s="79" t="str">
        <f t="shared" si="99"/>
        <v>&lt;=</v>
      </c>
      <c r="BD122" s="79">
        <f t="shared" si="100"/>
        <v>13.021484375</v>
      </c>
      <c r="BE122" s="79">
        <f t="shared" si="101"/>
        <v>0</v>
      </c>
      <c r="BF122" s="79" t="b">
        <f t="shared" si="102"/>
        <v>1</v>
      </c>
      <c r="BG122" s="79" t="str">
        <f t="shared" si="103"/>
        <v>Distance</v>
      </c>
      <c r="BH122" s="79" t="str">
        <f t="shared" si="104"/>
        <v>&lt;=</v>
      </c>
      <c r="BI122" s="79">
        <f t="shared" si="105"/>
        <v>508.4912109375</v>
      </c>
    </row>
    <row r="123" spans="1:61">
      <c r="A123" s="15">
        <v>120</v>
      </c>
      <c r="B123" s="15">
        <v>-2</v>
      </c>
      <c r="C123" s="15">
        <v>-8192</v>
      </c>
      <c r="D123" s="15">
        <f t="shared" si="55"/>
        <v>-1</v>
      </c>
      <c r="E123" s="15">
        <f t="shared" si="56"/>
        <v>0</v>
      </c>
      <c r="F123" s="15">
        <f t="shared" si="57"/>
        <v>-1</v>
      </c>
      <c r="G123" s="15">
        <v>241</v>
      </c>
      <c r="H123" s="15">
        <v>242</v>
      </c>
      <c r="I123" s="15">
        <v>59</v>
      </c>
      <c r="J123" s="15">
        <v>6</v>
      </c>
      <c r="K123" s="15">
        <v>631</v>
      </c>
      <c r="L123" s="15">
        <v>1365</v>
      </c>
      <c r="M123" s="15">
        <f t="shared" si="58"/>
        <v>0.333251953125</v>
      </c>
      <c r="O123" s="79">
        <f t="shared" si="59"/>
        <v>631</v>
      </c>
      <c r="P123" s="79">
        <f t="shared" si="60"/>
        <v>0.325927734375</v>
      </c>
      <c r="Q123" s="79">
        <f t="shared" si="61"/>
        <v>315</v>
      </c>
      <c r="R123" s="79" t="b">
        <f t="shared" si="62"/>
        <v>1</v>
      </c>
      <c r="S123" s="79" t="str">
        <f t="shared" si="63"/>
        <v>Dummy Node</v>
      </c>
      <c r="T123" s="79" t="str">
        <f t="shared" si="64"/>
        <v>N/A</v>
      </c>
      <c r="U123" s="79" t="str">
        <f t="shared" si="65"/>
        <v>N/A</v>
      </c>
      <c r="V123" s="79">
        <f t="shared" si="66"/>
        <v>157</v>
      </c>
      <c r="W123" s="79" t="b">
        <f t="shared" si="67"/>
        <v>1</v>
      </c>
      <c r="X123" s="79" t="str">
        <f t="shared" si="68"/>
        <v>Dummy Node</v>
      </c>
      <c r="Y123" s="79" t="str">
        <f t="shared" si="69"/>
        <v>N/A</v>
      </c>
      <c r="Z123" s="79" t="str">
        <f t="shared" si="70"/>
        <v>N/A</v>
      </c>
      <c r="AA123" s="79">
        <f t="shared" si="71"/>
        <v>78</v>
      </c>
      <c r="AB123" s="79" t="b">
        <f t="shared" si="72"/>
        <v>1</v>
      </c>
      <c r="AC123" s="79" t="str">
        <f t="shared" si="73"/>
        <v>Dummy Node</v>
      </c>
      <c r="AD123" s="79" t="str">
        <f t="shared" si="74"/>
        <v>N/A</v>
      </c>
      <c r="AE123" s="79" t="str">
        <f t="shared" si="75"/>
        <v>N/A</v>
      </c>
      <c r="AF123" s="79">
        <f t="shared" si="76"/>
        <v>38</v>
      </c>
      <c r="AG123" s="79" t="b">
        <f t="shared" si="77"/>
        <v>0</v>
      </c>
      <c r="AH123" s="79" t="str">
        <f t="shared" si="78"/>
        <v>Dummy Node</v>
      </c>
      <c r="AI123" s="79" t="str">
        <f t="shared" si="79"/>
        <v>N/A</v>
      </c>
      <c r="AJ123" s="79" t="str">
        <f t="shared" si="80"/>
        <v>N/A</v>
      </c>
      <c r="AK123" s="79">
        <f t="shared" si="81"/>
        <v>18</v>
      </c>
      <c r="AL123" s="79" t="b">
        <f t="shared" si="82"/>
        <v>0</v>
      </c>
      <c r="AM123" s="79" t="str">
        <f t="shared" si="83"/>
        <v>Dummy Node</v>
      </c>
      <c r="AN123" s="79" t="str">
        <f t="shared" si="84"/>
        <v>N/A</v>
      </c>
      <c r="AO123" s="79" t="str">
        <f t="shared" si="85"/>
        <v>N/A</v>
      </c>
      <c r="AP123" s="79">
        <f t="shared" si="86"/>
        <v>6</v>
      </c>
      <c r="AQ123" s="79" t="b">
        <f t="shared" si="87"/>
        <v>0</v>
      </c>
      <c r="AR123" s="79" t="str">
        <f t="shared" si="88"/>
        <v>Dummy Node</v>
      </c>
      <c r="AS123" s="79" t="str">
        <f t="shared" si="89"/>
        <v>N/A</v>
      </c>
      <c r="AT123" s="79" t="str">
        <f t="shared" si="90"/>
        <v>N/A</v>
      </c>
      <c r="AU123" s="79">
        <f t="shared" si="91"/>
        <v>3</v>
      </c>
      <c r="AV123" s="79" t="b">
        <f t="shared" si="92"/>
        <v>0</v>
      </c>
      <c r="AW123" s="79" t="str">
        <f t="shared" si="93"/>
        <v>Distance</v>
      </c>
      <c r="AX123" s="79" t="str">
        <f t="shared" si="94"/>
        <v>&gt;</v>
      </c>
      <c r="AY123" s="79">
        <f t="shared" si="95"/>
        <v>132.513671875</v>
      </c>
      <c r="AZ123" s="79">
        <f t="shared" si="96"/>
        <v>1</v>
      </c>
      <c r="BA123" s="79" t="b">
        <f t="shared" si="97"/>
        <v>1</v>
      </c>
      <c r="BB123" s="79" t="str">
        <f t="shared" si="98"/>
        <v>Speed</v>
      </c>
      <c r="BC123" s="79" t="str">
        <f t="shared" si="99"/>
        <v>&lt;=</v>
      </c>
      <c r="BD123" s="79">
        <f t="shared" si="100"/>
        <v>13.021484375</v>
      </c>
      <c r="BE123" s="79">
        <f t="shared" si="101"/>
        <v>0</v>
      </c>
      <c r="BF123" s="79" t="b">
        <f t="shared" si="102"/>
        <v>1</v>
      </c>
      <c r="BG123" s="79" t="str">
        <f t="shared" si="103"/>
        <v>Distance</v>
      </c>
      <c r="BH123" s="79" t="str">
        <f t="shared" si="104"/>
        <v>&lt;=</v>
      </c>
      <c r="BI123" s="79">
        <f t="shared" si="105"/>
        <v>508.4912109375</v>
      </c>
    </row>
    <row r="124" spans="1:61">
      <c r="A124" s="15">
        <v>121</v>
      </c>
      <c r="B124" s="15">
        <v>-2</v>
      </c>
      <c r="C124" s="15">
        <v>-8192</v>
      </c>
      <c r="D124" s="15">
        <f t="shared" si="55"/>
        <v>-1</v>
      </c>
      <c r="E124" s="15">
        <f t="shared" si="56"/>
        <v>0</v>
      </c>
      <c r="F124" s="15">
        <f t="shared" si="57"/>
        <v>-1</v>
      </c>
      <c r="G124" s="15">
        <v>243</v>
      </c>
      <c r="H124" s="15">
        <v>244</v>
      </c>
      <c r="I124" s="15">
        <v>60</v>
      </c>
      <c r="J124" s="15">
        <v>6</v>
      </c>
      <c r="K124" s="15">
        <v>632</v>
      </c>
      <c r="L124" s="15">
        <v>1365</v>
      </c>
      <c r="M124" s="15">
        <f t="shared" si="58"/>
        <v>0.333251953125</v>
      </c>
      <c r="O124" s="79">
        <f t="shared" si="59"/>
        <v>632</v>
      </c>
      <c r="P124" s="79">
        <f t="shared" si="60"/>
        <v>0.325927734375</v>
      </c>
      <c r="Q124" s="79">
        <f t="shared" si="61"/>
        <v>315</v>
      </c>
      <c r="R124" s="79" t="b">
        <f t="shared" si="62"/>
        <v>0</v>
      </c>
      <c r="S124" s="79" t="str">
        <f t="shared" si="63"/>
        <v>Dummy Node</v>
      </c>
      <c r="T124" s="79" t="str">
        <f t="shared" si="64"/>
        <v>N/A</v>
      </c>
      <c r="U124" s="79" t="str">
        <f t="shared" si="65"/>
        <v>N/A</v>
      </c>
      <c r="V124" s="79">
        <f t="shared" si="66"/>
        <v>157</v>
      </c>
      <c r="W124" s="79" t="b">
        <f t="shared" si="67"/>
        <v>1</v>
      </c>
      <c r="X124" s="79" t="str">
        <f t="shared" si="68"/>
        <v>Dummy Node</v>
      </c>
      <c r="Y124" s="79" t="str">
        <f t="shared" si="69"/>
        <v>N/A</v>
      </c>
      <c r="Z124" s="79" t="str">
        <f t="shared" si="70"/>
        <v>N/A</v>
      </c>
      <c r="AA124" s="79">
        <f t="shared" si="71"/>
        <v>78</v>
      </c>
      <c r="AB124" s="79" t="b">
        <f t="shared" si="72"/>
        <v>1</v>
      </c>
      <c r="AC124" s="79" t="str">
        <f t="shared" si="73"/>
        <v>Dummy Node</v>
      </c>
      <c r="AD124" s="79" t="str">
        <f t="shared" si="74"/>
        <v>N/A</v>
      </c>
      <c r="AE124" s="79" t="str">
        <f t="shared" si="75"/>
        <v>N/A</v>
      </c>
      <c r="AF124" s="79">
        <f t="shared" si="76"/>
        <v>38</v>
      </c>
      <c r="AG124" s="79" t="b">
        <f t="shared" si="77"/>
        <v>0</v>
      </c>
      <c r="AH124" s="79" t="str">
        <f t="shared" si="78"/>
        <v>Dummy Node</v>
      </c>
      <c r="AI124" s="79" t="str">
        <f t="shared" si="79"/>
        <v>N/A</v>
      </c>
      <c r="AJ124" s="79" t="str">
        <f t="shared" si="80"/>
        <v>N/A</v>
      </c>
      <c r="AK124" s="79">
        <f t="shared" si="81"/>
        <v>18</v>
      </c>
      <c r="AL124" s="79" t="b">
        <f t="shared" si="82"/>
        <v>0</v>
      </c>
      <c r="AM124" s="79" t="str">
        <f t="shared" si="83"/>
        <v>Dummy Node</v>
      </c>
      <c r="AN124" s="79" t="str">
        <f t="shared" si="84"/>
        <v>N/A</v>
      </c>
      <c r="AO124" s="79" t="str">
        <f t="shared" si="85"/>
        <v>N/A</v>
      </c>
      <c r="AP124" s="79">
        <f t="shared" si="86"/>
        <v>6</v>
      </c>
      <c r="AQ124" s="79" t="b">
        <f t="shared" si="87"/>
        <v>0</v>
      </c>
      <c r="AR124" s="79" t="str">
        <f t="shared" si="88"/>
        <v>Dummy Node</v>
      </c>
      <c r="AS124" s="79" t="str">
        <f t="shared" si="89"/>
        <v>N/A</v>
      </c>
      <c r="AT124" s="79" t="str">
        <f t="shared" si="90"/>
        <v>N/A</v>
      </c>
      <c r="AU124" s="79">
        <f t="shared" si="91"/>
        <v>3</v>
      </c>
      <c r="AV124" s="79" t="b">
        <f t="shared" si="92"/>
        <v>0</v>
      </c>
      <c r="AW124" s="79" t="str">
        <f t="shared" si="93"/>
        <v>Distance</v>
      </c>
      <c r="AX124" s="79" t="str">
        <f t="shared" si="94"/>
        <v>&gt;</v>
      </c>
      <c r="AY124" s="79">
        <f t="shared" si="95"/>
        <v>132.513671875</v>
      </c>
      <c r="AZ124" s="79">
        <f t="shared" si="96"/>
        <v>1</v>
      </c>
      <c r="BA124" s="79" t="b">
        <f t="shared" si="97"/>
        <v>1</v>
      </c>
      <c r="BB124" s="79" t="str">
        <f t="shared" si="98"/>
        <v>Speed</v>
      </c>
      <c r="BC124" s="79" t="str">
        <f t="shared" si="99"/>
        <v>&lt;=</v>
      </c>
      <c r="BD124" s="79">
        <f t="shared" si="100"/>
        <v>13.021484375</v>
      </c>
      <c r="BE124" s="79">
        <f t="shared" si="101"/>
        <v>0</v>
      </c>
      <c r="BF124" s="79" t="b">
        <f t="shared" si="102"/>
        <v>1</v>
      </c>
      <c r="BG124" s="79" t="str">
        <f t="shared" si="103"/>
        <v>Distance</v>
      </c>
      <c r="BH124" s="79" t="str">
        <f t="shared" si="104"/>
        <v>&lt;=</v>
      </c>
      <c r="BI124" s="79">
        <f t="shared" si="105"/>
        <v>508.4912109375</v>
      </c>
    </row>
    <row r="125" spans="1:61">
      <c r="A125" s="15">
        <v>122</v>
      </c>
      <c r="B125" s="15">
        <v>-2</v>
      </c>
      <c r="C125" s="15">
        <v>-8192</v>
      </c>
      <c r="D125" s="15">
        <f t="shared" si="55"/>
        <v>-1</v>
      </c>
      <c r="E125" s="15">
        <f t="shared" si="56"/>
        <v>0</v>
      </c>
      <c r="F125" s="15">
        <f t="shared" si="57"/>
        <v>-1</v>
      </c>
      <c r="G125" s="15">
        <v>245</v>
      </c>
      <c r="H125" s="15">
        <v>246</v>
      </c>
      <c r="I125" s="15">
        <v>60</v>
      </c>
      <c r="J125" s="15">
        <v>6</v>
      </c>
      <c r="K125" s="15">
        <v>633</v>
      </c>
      <c r="L125" s="15">
        <v>1365</v>
      </c>
      <c r="M125" s="15">
        <f t="shared" si="58"/>
        <v>0.333251953125</v>
      </c>
      <c r="O125" s="79">
        <f t="shared" si="59"/>
        <v>633</v>
      </c>
      <c r="P125" s="79">
        <f t="shared" si="60"/>
        <v>0.325927734375</v>
      </c>
      <c r="Q125" s="79">
        <f t="shared" si="61"/>
        <v>316</v>
      </c>
      <c r="R125" s="79" t="b">
        <f t="shared" si="62"/>
        <v>1</v>
      </c>
      <c r="S125" s="79" t="str">
        <f t="shared" si="63"/>
        <v>Dummy Node</v>
      </c>
      <c r="T125" s="79" t="str">
        <f t="shared" si="64"/>
        <v>N/A</v>
      </c>
      <c r="U125" s="79" t="str">
        <f t="shared" si="65"/>
        <v>N/A</v>
      </c>
      <c r="V125" s="79">
        <f t="shared" si="66"/>
        <v>157</v>
      </c>
      <c r="W125" s="79" t="b">
        <f t="shared" si="67"/>
        <v>0</v>
      </c>
      <c r="X125" s="79" t="str">
        <f t="shared" si="68"/>
        <v>Dummy Node</v>
      </c>
      <c r="Y125" s="79" t="str">
        <f t="shared" si="69"/>
        <v>N/A</v>
      </c>
      <c r="Z125" s="79" t="str">
        <f t="shared" si="70"/>
        <v>N/A</v>
      </c>
      <c r="AA125" s="79">
        <f t="shared" si="71"/>
        <v>78</v>
      </c>
      <c r="AB125" s="79" t="b">
        <f t="shared" si="72"/>
        <v>1</v>
      </c>
      <c r="AC125" s="79" t="str">
        <f t="shared" si="73"/>
        <v>Dummy Node</v>
      </c>
      <c r="AD125" s="79" t="str">
        <f t="shared" si="74"/>
        <v>N/A</v>
      </c>
      <c r="AE125" s="79" t="str">
        <f t="shared" si="75"/>
        <v>N/A</v>
      </c>
      <c r="AF125" s="79">
        <f t="shared" si="76"/>
        <v>38</v>
      </c>
      <c r="AG125" s="79" t="b">
        <f t="shared" si="77"/>
        <v>0</v>
      </c>
      <c r="AH125" s="79" t="str">
        <f t="shared" si="78"/>
        <v>Dummy Node</v>
      </c>
      <c r="AI125" s="79" t="str">
        <f t="shared" si="79"/>
        <v>N/A</v>
      </c>
      <c r="AJ125" s="79" t="str">
        <f t="shared" si="80"/>
        <v>N/A</v>
      </c>
      <c r="AK125" s="79">
        <f t="shared" si="81"/>
        <v>18</v>
      </c>
      <c r="AL125" s="79" t="b">
        <f t="shared" si="82"/>
        <v>0</v>
      </c>
      <c r="AM125" s="79" t="str">
        <f t="shared" si="83"/>
        <v>Dummy Node</v>
      </c>
      <c r="AN125" s="79" t="str">
        <f t="shared" si="84"/>
        <v>N/A</v>
      </c>
      <c r="AO125" s="79" t="str">
        <f t="shared" si="85"/>
        <v>N/A</v>
      </c>
      <c r="AP125" s="79">
        <f t="shared" si="86"/>
        <v>6</v>
      </c>
      <c r="AQ125" s="79" t="b">
        <f t="shared" si="87"/>
        <v>0</v>
      </c>
      <c r="AR125" s="79" t="str">
        <f t="shared" si="88"/>
        <v>Dummy Node</v>
      </c>
      <c r="AS125" s="79" t="str">
        <f t="shared" si="89"/>
        <v>N/A</v>
      </c>
      <c r="AT125" s="79" t="str">
        <f t="shared" si="90"/>
        <v>N/A</v>
      </c>
      <c r="AU125" s="79">
        <f t="shared" si="91"/>
        <v>3</v>
      </c>
      <c r="AV125" s="79" t="b">
        <f t="shared" si="92"/>
        <v>0</v>
      </c>
      <c r="AW125" s="79" t="str">
        <f t="shared" si="93"/>
        <v>Distance</v>
      </c>
      <c r="AX125" s="79" t="str">
        <f t="shared" si="94"/>
        <v>&gt;</v>
      </c>
      <c r="AY125" s="79">
        <f t="shared" si="95"/>
        <v>132.513671875</v>
      </c>
      <c r="AZ125" s="79">
        <f t="shared" si="96"/>
        <v>1</v>
      </c>
      <c r="BA125" s="79" t="b">
        <f t="shared" si="97"/>
        <v>1</v>
      </c>
      <c r="BB125" s="79" t="str">
        <f t="shared" si="98"/>
        <v>Speed</v>
      </c>
      <c r="BC125" s="79" t="str">
        <f t="shared" si="99"/>
        <v>&lt;=</v>
      </c>
      <c r="BD125" s="79">
        <f t="shared" si="100"/>
        <v>13.021484375</v>
      </c>
      <c r="BE125" s="79">
        <f t="shared" si="101"/>
        <v>0</v>
      </c>
      <c r="BF125" s="79" t="b">
        <f t="shared" si="102"/>
        <v>1</v>
      </c>
      <c r="BG125" s="79" t="str">
        <f t="shared" si="103"/>
        <v>Distance</v>
      </c>
      <c r="BH125" s="79" t="str">
        <f t="shared" si="104"/>
        <v>&lt;=</v>
      </c>
      <c r="BI125" s="79">
        <f t="shared" si="105"/>
        <v>508.4912109375</v>
      </c>
    </row>
    <row r="126" spans="1:61">
      <c r="A126" s="15">
        <v>123</v>
      </c>
      <c r="B126" s="15">
        <v>-2</v>
      </c>
      <c r="C126" s="15">
        <v>-8192</v>
      </c>
      <c r="D126" s="15">
        <f t="shared" si="55"/>
        <v>-1</v>
      </c>
      <c r="E126" s="15">
        <f t="shared" si="56"/>
        <v>0</v>
      </c>
      <c r="F126" s="15">
        <f t="shared" si="57"/>
        <v>-1</v>
      </c>
      <c r="G126" s="15">
        <v>247</v>
      </c>
      <c r="H126" s="15">
        <v>248</v>
      </c>
      <c r="I126" s="15">
        <v>61</v>
      </c>
      <c r="J126" s="15">
        <v>6</v>
      </c>
      <c r="K126" s="15">
        <v>634</v>
      </c>
      <c r="L126" s="15">
        <v>1365</v>
      </c>
      <c r="M126" s="15">
        <f t="shared" si="58"/>
        <v>0.333251953125</v>
      </c>
      <c r="O126" s="79">
        <f t="shared" si="59"/>
        <v>634</v>
      </c>
      <c r="P126" s="79">
        <f t="shared" si="60"/>
        <v>0.325927734375</v>
      </c>
      <c r="Q126" s="79">
        <f t="shared" si="61"/>
        <v>316</v>
      </c>
      <c r="R126" s="79" t="b">
        <f t="shared" si="62"/>
        <v>0</v>
      </c>
      <c r="S126" s="79" t="str">
        <f t="shared" si="63"/>
        <v>Dummy Node</v>
      </c>
      <c r="T126" s="79" t="str">
        <f t="shared" si="64"/>
        <v>N/A</v>
      </c>
      <c r="U126" s="79" t="str">
        <f t="shared" si="65"/>
        <v>N/A</v>
      </c>
      <c r="V126" s="79">
        <f t="shared" si="66"/>
        <v>157</v>
      </c>
      <c r="W126" s="79" t="b">
        <f t="shared" si="67"/>
        <v>0</v>
      </c>
      <c r="X126" s="79" t="str">
        <f t="shared" si="68"/>
        <v>Dummy Node</v>
      </c>
      <c r="Y126" s="79" t="str">
        <f t="shared" si="69"/>
        <v>N/A</v>
      </c>
      <c r="Z126" s="79" t="str">
        <f t="shared" si="70"/>
        <v>N/A</v>
      </c>
      <c r="AA126" s="79">
        <f t="shared" si="71"/>
        <v>78</v>
      </c>
      <c r="AB126" s="79" t="b">
        <f t="shared" si="72"/>
        <v>1</v>
      </c>
      <c r="AC126" s="79" t="str">
        <f t="shared" si="73"/>
        <v>Dummy Node</v>
      </c>
      <c r="AD126" s="79" t="str">
        <f t="shared" si="74"/>
        <v>N/A</v>
      </c>
      <c r="AE126" s="79" t="str">
        <f t="shared" si="75"/>
        <v>N/A</v>
      </c>
      <c r="AF126" s="79">
        <f t="shared" si="76"/>
        <v>38</v>
      </c>
      <c r="AG126" s="79" t="b">
        <f t="shared" si="77"/>
        <v>0</v>
      </c>
      <c r="AH126" s="79" t="str">
        <f t="shared" si="78"/>
        <v>Dummy Node</v>
      </c>
      <c r="AI126" s="79" t="str">
        <f t="shared" si="79"/>
        <v>N/A</v>
      </c>
      <c r="AJ126" s="79" t="str">
        <f t="shared" si="80"/>
        <v>N/A</v>
      </c>
      <c r="AK126" s="79">
        <f t="shared" si="81"/>
        <v>18</v>
      </c>
      <c r="AL126" s="79" t="b">
        <f t="shared" si="82"/>
        <v>0</v>
      </c>
      <c r="AM126" s="79" t="str">
        <f t="shared" si="83"/>
        <v>Dummy Node</v>
      </c>
      <c r="AN126" s="79" t="str">
        <f t="shared" si="84"/>
        <v>N/A</v>
      </c>
      <c r="AO126" s="79" t="str">
        <f t="shared" si="85"/>
        <v>N/A</v>
      </c>
      <c r="AP126" s="79">
        <f t="shared" si="86"/>
        <v>6</v>
      </c>
      <c r="AQ126" s="79" t="b">
        <f t="shared" si="87"/>
        <v>0</v>
      </c>
      <c r="AR126" s="79" t="str">
        <f t="shared" si="88"/>
        <v>Dummy Node</v>
      </c>
      <c r="AS126" s="79" t="str">
        <f t="shared" si="89"/>
        <v>N/A</v>
      </c>
      <c r="AT126" s="79" t="str">
        <f t="shared" si="90"/>
        <v>N/A</v>
      </c>
      <c r="AU126" s="79">
        <f t="shared" si="91"/>
        <v>3</v>
      </c>
      <c r="AV126" s="79" t="b">
        <f t="shared" si="92"/>
        <v>0</v>
      </c>
      <c r="AW126" s="79" t="str">
        <f t="shared" si="93"/>
        <v>Distance</v>
      </c>
      <c r="AX126" s="79" t="str">
        <f t="shared" si="94"/>
        <v>&gt;</v>
      </c>
      <c r="AY126" s="79">
        <f t="shared" si="95"/>
        <v>132.513671875</v>
      </c>
      <c r="AZ126" s="79">
        <f t="shared" si="96"/>
        <v>1</v>
      </c>
      <c r="BA126" s="79" t="b">
        <f t="shared" si="97"/>
        <v>1</v>
      </c>
      <c r="BB126" s="79" t="str">
        <f t="shared" si="98"/>
        <v>Speed</v>
      </c>
      <c r="BC126" s="79" t="str">
        <f t="shared" si="99"/>
        <v>&lt;=</v>
      </c>
      <c r="BD126" s="79">
        <f t="shared" si="100"/>
        <v>13.021484375</v>
      </c>
      <c r="BE126" s="79">
        <f t="shared" si="101"/>
        <v>0</v>
      </c>
      <c r="BF126" s="79" t="b">
        <f t="shared" si="102"/>
        <v>1</v>
      </c>
      <c r="BG126" s="79" t="str">
        <f t="shared" si="103"/>
        <v>Distance</v>
      </c>
      <c r="BH126" s="79" t="str">
        <f t="shared" si="104"/>
        <v>&lt;=</v>
      </c>
      <c r="BI126" s="79">
        <f t="shared" si="105"/>
        <v>508.4912109375</v>
      </c>
    </row>
    <row r="127" spans="1:61">
      <c r="A127" s="15">
        <v>124</v>
      </c>
      <c r="B127" s="15">
        <v>-2</v>
      </c>
      <c r="C127" s="15">
        <v>-8192</v>
      </c>
      <c r="D127" s="15">
        <f t="shared" si="55"/>
        <v>-1</v>
      </c>
      <c r="E127" s="15">
        <f t="shared" si="56"/>
        <v>0</v>
      </c>
      <c r="F127" s="15">
        <f t="shared" si="57"/>
        <v>-1</v>
      </c>
      <c r="G127" s="15">
        <v>249</v>
      </c>
      <c r="H127" s="15">
        <v>250</v>
      </c>
      <c r="I127" s="15">
        <v>61</v>
      </c>
      <c r="J127" s="15">
        <v>6</v>
      </c>
      <c r="K127" s="15">
        <v>635</v>
      </c>
      <c r="L127" s="15">
        <v>1365</v>
      </c>
      <c r="M127" s="15">
        <f t="shared" si="58"/>
        <v>0.333251953125</v>
      </c>
      <c r="O127" s="79">
        <f t="shared" si="59"/>
        <v>635</v>
      </c>
      <c r="P127" s="79">
        <f t="shared" si="60"/>
        <v>0.325927734375</v>
      </c>
      <c r="Q127" s="79">
        <f t="shared" si="61"/>
        <v>317</v>
      </c>
      <c r="R127" s="79" t="b">
        <f t="shared" si="62"/>
        <v>1</v>
      </c>
      <c r="S127" s="79" t="str">
        <f t="shared" si="63"/>
        <v>Dummy Node</v>
      </c>
      <c r="T127" s="79" t="str">
        <f t="shared" si="64"/>
        <v>N/A</v>
      </c>
      <c r="U127" s="79" t="str">
        <f t="shared" si="65"/>
        <v>N/A</v>
      </c>
      <c r="V127" s="79">
        <f t="shared" si="66"/>
        <v>158</v>
      </c>
      <c r="W127" s="79" t="b">
        <f t="shared" si="67"/>
        <v>1</v>
      </c>
      <c r="X127" s="79" t="str">
        <f t="shared" si="68"/>
        <v>Dummy Node</v>
      </c>
      <c r="Y127" s="79" t="str">
        <f t="shared" si="69"/>
        <v>N/A</v>
      </c>
      <c r="Z127" s="79" t="str">
        <f t="shared" si="70"/>
        <v>N/A</v>
      </c>
      <c r="AA127" s="79">
        <f t="shared" si="71"/>
        <v>78</v>
      </c>
      <c r="AB127" s="79" t="b">
        <f t="shared" si="72"/>
        <v>0</v>
      </c>
      <c r="AC127" s="79" t="str">
        <f t="shared" si="73"/>
        <v>Dummy Node</v>
      </c>
      <c r="AD127" s="79" t="str">
        <f t="shared" si="74"/>
        <v>N/A</v>
      </c>
      <c r="AE127" s="79" t="str">
        <f t="shared" si="75"/>
        <v>N/A</v>
      </c>
      <c r="AF127" s="79">
        <f t="shared" si="76"/>
        <v>38</v>
      </c>
      <c r="AG127" s="79" t="b">
        <f t="shared" si="77"/>
        <v>0</v>
      </c>
      <c r="AH127" s="79" t="str">
        <f t="shared" si="78"/>
        <v>Dummy Node</v>
      </c>
      <c r="AI127" s="79" t="str">
        <f t="shared" si="79"/>
        <v>N/A</v>
      </c>
      <c r="AJ127" s="79" t="str">
        <f t="shared" si="80"/>
        <v>N/A</v>
      </c>
      <c r="AK127" s="79">
        <f t="shared" si="81"/>
        <v>18</v>
      </c>
      <c r="AL127" s="79" t="b">
        <f t="shared" si="82"/>
        <v>0</v>
      </c>
      <c r="AM127" s="79" t="str">
        <f t="shared" si="83"/>
        <v>Dummy Node</v>
      </c>
      <c r="AN127" s="79" t="str">
        <f t="shared" si="84"/>
        <v>N/A</v>
      </c>
      <c r="AO127" s="79" t="str">
        <f t="shared" si="85"/>
        <v>N/A</v>
      </c>
      <c r="AP127" s="79">
        <f t="shared" si="86"/>
        <v>6</v>
      </c>
      <c r="AQ127" s="79" t="b">
        <f t="shared" si="87"/>
        <v>0</v>
      </c>
      <c r="AR127" s="79" t="str">
        <f t="shared" si="88"/>
        <v>Dummy Node</v>
      </c>
      <c r="AS127" s="79" t="str">
        <f t="shared" si="89"/>
        <v>N/A</v>
      </c>
      <c r="AT127" s="79" t="str">
        <f t="shared" si="90"/>
        <v>N/A</v>
      </c>
      <c r="AU127" s="79">
        <f t="shared" si="91"/>
        <v>3</v>
      </c>
      <c r="AV127" s="79" t="b">
        <f t="shared" si="92"/>
        <v>0</v>
      </c>
      <c r="AW127" s="79" t="str">
        <f t="shared" si="93"/>
        <v>Distance</v>
      </c>
      <c r="AX127" s="79" t="str">
        <f t="shared" si="94"/>
        <v>&gt;</v>
      </c>
      <c r="AY127" s="79">
        <f t="shared" si="95"/>
        <v>132.513671875</v>
      </c>
      <c r="AZ127" s="79">
        <f t="shared" si="96"/>
        <v>1</v>
      </c>
      <c r="BA127" s="79" t="b">
        <f t="shared" si="97"/>
        <v>1</v>
      </c>
      <c r="BB127" s="79" t="str">
        <f t="shared" si="98"/>
        <v>Speed</v>
      </c>
      <c r="BC127" s="79" t="str">
        <f t="shared" si="99"/>
        <v>&lt;=</v>
      </c>
      <c r="BD127" s="79">
        <f t="shared" si="100"/>
        <v>13.021484375</v>
      </c>
      <c r="BE127" s="79">
        <f t="shared" si="101"/>
        <v>0</v>
      </c>
      <c r="BF127" s="79" t="b">
        <f t="shared" si="102"/>
        <v>1</v>
      </c>
      <c r="BG127" s="79" t="str">
        <f t="shared" si="103"/>
        <v>Distance</v>
      </c>
      <c r="BH127" s="79" t="str">
        <f t="shared" si="104"/>
        <v>&lt;=</v>
      </c>
      <c r="BI127" s="79">
        <f t="shared" si="105"/>
        <v>508.4912109375</v>
      </c>
    </row>
    <row r="128" spans="1:61">
      <c r="A128" s="15">
        <v>125</v>
      </c>
      <c r="B128" s="15">
        <v>-2</v>
      </c>
      <c r="C128" s="15">
        <v>-8192</v>
      </c>
      <c r="D128" s="15">
        <f t="shared" si="55"/>
        <v>-1</v>
      </c>
      <c r="E128" s="15">
        <f t="shared" si="56"/>
        <v>0</v>
      </c>
      <c r="F128" s="15">
        <f t="shared" si="57"/>
        <v>-1</v>
      </c>
      <c r="G128" s="15">
        <v>251</v>
      </c>
      <c r="H128" s="15">
        <v>252</v>
      </c>
      <c r="I128" s="15">
        <v>62</v>
      </c>
      <c r="J128" s="15">
        <v>6</v>
      </c>
      <c r="K128" s="15">
        <v>636</v>
      </c>
      <c r="L128" s="15">
        <v>1365</v>
      </c>
      <c r="M128" s="15">
        <f t="shared" si="58"/>
        <v>0.333251953125</v>
      </c>
      <c r="O128" s="79">
        <f t="shared" si="59"/>
        <v>636</v>
      </c>
      <c r="P128" s="79">
        <f t="shared" si="60"/>
        <v>0.325927734375</v>
      </c>
      <c r="Q128" s="79">
        <f t="shared" si="61"/>
        <v>317</v>
      </c>
      <c r="R128" s="79" t="b">
        <f t="shared" si="62"/>
        <v>0</v>
      </c>
      <c r="S128" s="79" t="str">
        <f t="shared" si="63"/>
        <v>Dummy Node</v>
      </c>
      <c r="T128" s="79" t="str">
        <f t="shared" si="64"/>
        <v>N/A</v>
      </c>
      <c r="U128" s="79" t="str">
        <f t="shared" si="65"/>
        <v>N/A</v>
      </c>
      <c r="V128" s="79">
        <f t="shared" si="66"/>
        <v>158</v>
      </c>
      <c r="W128" s="79" t="b">
        <f t="shared" si="67"/>
        <v>1</v>
      </c>
      <c r="X128" s="79" t="str">
        <f t="shared" si="68"/>
        <v>Dummy Node</v>
      </c>
      <c r="Y128" s="79" t="str">
        <f t="shared" si="69"/>
        <v>N/A</v>
      </c>
      <c r="Z128" s="79" t="str">
        <f t="shared" si="70"/>
        <v>N/A</v>
      </c>
      <c r="AA128" s="79">
        <f t="shared" si="71"/>
        <v>78</v>
      </c>
      <c r="AB128" s="79" t="b">
        <f t="shared" si="72"/>
        <v>0</v>
      </c>
      <c r="AC128" s="79" t="str">
        <f t="shared" si="73"/>
        <v>Dummy Node</v>
      </c>
      <c r="AD128" s="79" t="str">
        <f t="shared" si="74"/>
        <v>N/A</v>
      </c>
      <c r="AE128" s="79" t="str">
        <f t="shared" si="75"/>
        <v>N/A</v>
      </c>
      <c r="AF128" s="79">
        <f t="shared" si="76"/>
        <v>38</v>
      </c>
      <c r="AG128" s="79" t="b">
        <f t="shared" si="77"/>
        <v>0</v>
      </c>
      <c r="AH128" s="79" t="str">
        <f t="shared" si="78"/>
        <v>Dummy Node</v>
      </c>
      <c r="AI128" s="79" t="str">
        <f t="shared" si="79"/>
        <v>N/A</v>
      </c>
      <c r="AJ128" s="79" t="str">
        <f t="shared" si="80"/>
        <v>N/A</v>
      </c>
      <c r="AK128" s="79">
        <f t="shared" si="81"/>
        <v>18</v>
      </c>
      <c r="AL128" s="79" t="b">
        <f t="shared" si="82"/>
        <v>0</v>
      </c>
      <c r="AM128" s="79" t="str">
        <f t="shared" si="83"/>
        <v>Dummy Node</v>
      </c>
      <c r="AN128" s="79" t="str">
        <f t="shared" si="84"/>
        <v>N/A</v>
      </c>
      <c r="AO128" s="79" t="str">
        <f t="shared" si="85"/>
        <v>N/A</v>
      </c>
      <c r="AP128" s="79">
        <f t="shared" si="86"/>
        <v>6</v>
      </c>
      <c r="AQ128" s="79" t="b">
        <f t="shared" si="87"/>
        <v>0</v>
      </c>
      <c r="AR128" s="79" t="str">
        <f t="shared" si="88"/>
        <v>Dummy Node</v>
      </c>
      <c r="AS128" s="79" t="str">
        <f t="shared" si="89"/>
        <v>N/A</v>
      </c>
      <c r="AT128" s="79" t="str">
        <f t="shared" si="90"/>
        <v>N/A</v>
      </c>
      <c r="AU128" s="79">
        <f t="shared" si="91"/>
        <v>3</v>
      </c>
      <c r="AV128" s="79" t="b">
        <f t="shared" si="92"/>
        <v>0</v>
      </c>
      <c r="AW128" s="79" t="str">
        <f t="shared" si="93"/>
        <v>Distance</v>
      </c>
      <c r="AX128" s="79" t="str">
        <f t="shared" si="94"/>
        <v>&gt;</v>
      </c>
      <c r="AY128" s="79">
        <f t="shared" si="95"/>
        <v>132.513671875</v>
      </c>
      <c r="AZ128" s="79">
        <f t="shared" si="96"/>
        <v>1</v>
      </c>
      <c r="BA128" s="79" t="b">
        <f t="shared" si="97"/>
        <v>1</v>
      </c>
      <c r="BB128" s="79" t="str">
        <f t="shared" si="98"/>
        <v>Speed</v>
      </c>
      <c r="BC128" s="79" t="str">
        <f t="shared" si="99"/>
        <v>&lt;=</v>
      </c>
      <c r="BD128" s="79">
        <f t="shared" si="100"/>
        <v>13.021484375</v>
      </c>
      <c r="BE128" s="79">
        <f t="shared" si="101"/>
        <v>0</v>
      </c>
      <c r="BF128" s="79" t="b">
        <f t="shared" si="102"/>
        <v>1</v>
      </c>
      <c r="BG128" s="79" t="str">
        <f t="shared" si="103"/>
        <v>Distance</v>
      </c>
      <c r="BH128" s="79" t="str">
        <f t="shared" si="104"/>
        <v>&lt;=</v>
      </c>
      <c r="BI128" s="79">
        <f t="shared" si="105"/>
        <v>508.4912109375</v>
      </c>
    </row>
    <row r="129" spans="1:61">
      <c r="A129" s="15">
        <v>126</v>
      </c>
      <c r="B129" s="15">
        <v>-2</v>
      </c>
      <c r="C129" s="15">
        <v>-8192</v>
      </c>
      <c r="D129" s="15">
        <f t="shared" si="55"/>
        <v>-1</v>
      </c>
      <c r="E129" s="15">
        <f t="shared" si="56"/>
        <v>0</v>
      </c>
      <c r="F129" s="15">
        <f t="shared" si="57"/>
        <v>-1</v>
      </c>
      <c r="G129" s="15">
        <v>253</v>
      </c>
      <c r="H129" s="15">
        <v>254</v>
      </c>
      <c r="I129" s="15">
        <v>62</v>
      </c>
      <c r="J129" s="15">
        <v>6</v>
      </c>
      <c r="K129" s="15">
        <v>637</v>
      </c>
      <c r="L129" s="15">
        <v>1365</v>
      </c>
      <c r="M129" s="15">
        <f t="shared" si="58"/>
        <v>0.333251953125</v>
      </c>
      <c r="O129" s="79">
        <f t="shared" si="59"/>
        <v>637</v>
      </c>
      <c r="P129" s="79">
        <f t="shared" si="60"/>
        <v>0.325927734375</v>
      </c>
      <c r="Q129" s="79">
        <f t="shared" si="61"/>
        <v>318</v>
      </c>
      <c r="R129" s="79" t="b">
        <f t="shared" si="62"/>
        <v>1</v>
      </c>
      <c r="S129" s="79" t="str">
        <f t="shared" si="63"/>
        <v>Dummy Node</v>
      </c>
      <c r="T129" s="79" t="str">
        <f t="shared" si="64"/>
        <v>N/A</v>
      </c>
      <c r="U129" s="79" t="str">
        <f t="shared" si="65"/>
        <v>N/A</v>
      </c>
      <c r="V129" s="79">
        <f t="shared" si="66"/>
        <v>158</v>
      </c>
      <c r="W129" s="79" t="b">
        <f t="shared" si="67"/>
        <v>0</v>
      </c>
      <c r="X129" s="79" t="str">
        <f t="shared" si="68"/>
        <v>Dummy Node</v>
      </c>
      <c r="Y129" s="79" t="str">
        <f t="shared" si="69"/>
        <v>N/A</v>
      </c>
      <c r="Z129" s="79" t="str">
        <f t="shared" si="70"/>
        <v>N/A</v>
      </c>
      <c r="AA129" s="79">
        <f t="shared" si="71"/>
        <v>78</v>
      </c>
      <c r="AB129" s="79" t="b">
        <f t="shared" si="72"/>
        <v>0</v>
      </c>
      <c r="AC129" s="79" t="str">
        <f t="shared" si="73"/>
        <v>Dummy Node</v>
      </c>
      <c r="AD129" s="79" t="str">
        <f t="shared" si="74"/>
        <v>N/A</v>
      </c>
      <c r="AE129" s="79" t="str">
        <f t="shared" si="75"/>
        <v>N/A</v>
      </c>
      <c r="AF129" s="79">
        <f t="shared" si="76"/>
        <v>38</v>
      </c>
      <c r="AG129" s="79" t="b">
        <f t="shared" si="77"/>
        <v>0</v>
      </c>
      <c r="AH129" s="79" t="str">
        <f t="shared" si="78"/>
        <v>Dummy Node</v>
      </c>
      <c r="AI129" s="79" t="str">
        <f t="shared" si="79"/>
        <v>N/A</v>
      </c>
      <c r="AJ129" s="79" t="str">
        <f t="shared" si="80"/>
        <v>N/A</v>
      </c>
      <c r="AK129" s="79">
        <f t="shared" si="81"/>
        <v>18</v>
      </c>
      <c r="AL129" s="79" t="b">
        <f t="shared" si="82"/>
        <v>0</v>
      </c>
      <c r="AM129" s="79" t="str">
        <f t="shared" si="83"/>
        <v>Dummy Node</v>
      </c>
      <c r="AN129" s="79" t="str">
        <f t="shared" si="84"/>
        <v>N/A</v>
      </c>
      <c r="AO129" s="79" t="str">
        <f t="shared" si="85"/>
        <v>N/A</v>
      </c>
      <c r="AP129" s="79">
        <f t="shared" si="86"/>
        <v>6</v>
      </c>
      <c r="AQ129" s="79" t="b">
        <f t="shared" si="87"/>
        <v>0</v>
      </c>
      <c r="AR129" s="79" t="str">
        <f t="shared" si="88"/>
        <v>Dummy Node</v>
      </c>
      <c r="AS129" s="79" t="str">
        <f t="shared" si="89"/>
        <v>N/A</v>
      </c>
      <c r="AT129" s="79" t="str">
        <f t="shared" si="90"/>
        <v>N/A</v>
      </c>
      <c r="AU129" s="79">
        <f t="shared" si="91"/>
        <v>3</v>
      </c>
      <c r="AV129" s="79" t="b">
        <f t="shared" si="92"/>
        <v>0</v>
      </c>
      <c r="AW129" s="79" t="str">
        <f t="shared" si="93"/>
        <v>Distance</v>
      </c>
      <c r="AX129" s="79" t="str">
        <f t="shared" si="94"/>
        <v>&gt;</v>
      </c>
      <c r="AY129" s="79">
        <f t="shared" si="95"/>
        <v>132.513671875</v>
      </c>
      <c r="AZ129" s="79">
        <f t="shared" si="96"/>
        <v>1</v>
      </c>
      <c r="BA129" s="79" t="b">
        <f t="shared" si="97"/>
        <v>1</v>
      </c>
      <c r="BB129" s="79" t="str">
        <f t="shared" si="98"/>
        <v>Speed</v>
      </c>
      <c r="BC129" s="79" t="str">
        <f t="shared" si="99"/>
        <v>&lt;=</v>
      </c>
      <c r="BD129" s="79">
        <f t="shared" si="100"/>
        <v>13.021484375</v>
      </c>
      <c r="BE129" s="79">
        <f t="shared" si="101"/>
        <v>0</v>
      </c>
      <c r="BF129" s="79" t="b">
        <f t="shared" si="102"/>
        <v>1</v>
      </c>
      <c r="BG129" s="79" t="str">
        <f t="shared" si="103"/>
        <v>Distance</v>
      </c>
      <c r="BH129" s="79" t="str">
        <f t="shared" si="104"/>
        <v>&lt;=</v>
      </c>
      <c r="BI129" s="79">
        <f t="shared" si="105"/>
        <v>508.4912109375</v>
      </c>
    </row>
    <row r="130" spans="1:61">
      <c r="A130" s="15">
        <v>127</v>
      </c>
      <c r="B130" s="15">
        <v>-2</v>
      </c>
      <c r="C130" s="15">
        <v>-8192</v>
      </c>
      <c r="D130" s="15">
        <f t="shared" si="55"/>
        <v>-1</v>
      </c>
      <c r="E130" s="15">
        <f t="shared" si="56"/>
        <v>0</v>
      </c>
      <c r="F130" s="15">
        <f t="shared" si="57"/>
        <v>-1</v>
      </c>
      <c r="G130" s="15">
        <v>255</v>
      </c>
      <c r="H130" s="15">
        <v>256</v>
      </c>
      <c r="I130" s="15">
        <v>63</v>
      </c>
      <c r="J130" s="15">
        <v>7</v>
      </c>
      <c r="K130" s="15">
        <v>638</v>
      </c>
      <c r="L130" s="15">
        <v>176</v>
      </c>
      <c r="M130" s="15">
        <f t="shared" si="58"/>
        <v>4.296875E-2</v>
      </c>
      <c r="O130" s="79">
        <f t="shared" si="59"/>
        <v>638</v>
      </c>
      <c r="P130" s="79">
        <f t="shared" si="60"/>
        <v>0.325927734375</v>
      </c>
      <c r="Q130" s="79">
        <f t="shared" si="61"/>
        <v>318</v>
      </c>
      <c r="R130" s="79" t="b">
        <f t="shared" si="62"/>
        <v>0</v>
      </c>
      <c r="S130" s="79" t="str">
        <f t="shared" si="63"/>
        <v>Dummy Node</v>
      </c>
      <c r="T130" s="79" t="str">
        <f t="shared" si="64"/>
        <v>N/A</v>
      </c>
      <c r="U130" s="79" t="str">
        <f t="shared" si="65"/>
        <v>N/A</v>
      </c>
      <c r="V130" s="79">
        <f t="shared" si="66"/>
        <v>158</v>
      </c>
      <c r="W130" s="79" t="b">
        <f t="shared" si="67"/>
        <v>0</v>
      </c>
      <c r="X130" s="79" t="str">
        <f t="shared" si="68"/>
        <v>Dummy Node</v>
      </c>
      <c r="Y130" s="79" t="str">
        <f t="shared" si="69"/>
        <v>N/A</v>
      </c>
      <c r="Z130" s="79" t="str">
        <f t="shared" si="70"/>
        <v>N/A</v>
      </c>
      <c r="AA130" s="79">
        <f t="shared" si="71"/>
        <v>78</v>
      </c>
      <c r="AB130" s="79" t="b">
        <f t="shared" si="72"/>
        <v>0</v>
      </c>
      <c r="AC130" s="79" t="str">
        <f t="shared" si="73"/>
        <v>Dummy Node</v>
      </c>
      <c r="AD130" s="79" t="str">
        <f t="shared" si="74"/>
        <v>N/A</v>
      </c>
      <c r="AE130" s="79" t="str">
        <f t="shared" si="75"/>
        <v>N/A</v>
      </c>
      <c r="AF130" s="79">
        <f t="shared" si="76"/>
        <v>38</v>
      </c>
      <c r="AG130" s="79" t="b">
        <f t="shared" si="77"/>
        <v>0</v>
      </c>
      <c r="AH130" s="79" t="str">
        <f t="shared" si="78"/>
        <v>Dummy Node</v>
      </c>
      <c r="AI130" s="79" t="str">
        <f t="shared" si="79"/>
        <v>N/A</v>
      </c>
      <c r="AJ130" s="79" t="str">
        <f t="shared" si="80"/>
        <v>N/A</v>
      </c>
      <c r="AK130" s="79">
        <f t="shared" si="81"/>
        <v>18</v>
      </c>
      <c r="AL130" s="79" t="b">
        <f t="shared" si="82"/>
        <v>0</v>
      </c>
      <c r="AM130" s="79" t="str">
        <f t="shared" si="83"/>
        <v>Dummy Node</v>
      </c>
      <c r="AN130" s="79" t="str">
        <f t="shared" si="84"/>
        <v>N/A</v>
      </c>
      <c r="AO130" s="79" t="str">
        <f t="shared" si="85"/>
        <v>N/A</v>
      </c>
      <c r="AP130" s="79">
        <f t="shared" si="86"/>
        <v>6</v>
      </c>
      <c r="AQ130" s="79" t="b">
        <f t="shared" si="87"/>
        <v>0</v>
      </c>
      <c r="AR130" s="79" t="str">
        <f t="shared" si="88"/>
        <v>Dummy Node</v>
      </c>
      <c r="AS130" s="79" t="str">
        <f t="shared" si="89"/>
        <v>N/A</v>
      </c>
      <c r="AT130" s="79" t="str">
        <f t="shared" si="90"/>
        <v>N/A</v>
      </c>
      <c r="AU130" s="79">
        <f t="shared" si="91"/>
        <v>3</v>
      </c>
      <c r="AV130" s="79" t="b">
        <f t="shared" si="92"/>
        <v>0</v>
      </c>
      <c r="AW130" s="79" t="str">
        <f t="shared" si="93"/>
        <v>Distance</v>
      </c>
      <c r="AX130" s="79" t="str">
        <f t="shared" si="94"/>
        <v>&gt;</v>
      </c>
      <c r="AY130" s="79">
        <f t="shared" si="95"/>
        <v>132.513671875</v>
      </c>
      <c r="AZ130" s="79">
        <f t="shared" si="96"/>
        <v>1</v>
      </c>
      <c r="BA130" s="79" t="b">
        <f t="shared" si="97"/>
        <v>1</v>
      </c>
      <c r="BB130" s="79" t="str">
        <f t="shared" si="98"/>
        <v>Speed</v>
      </c>
      <c r="BC130" s="79" t="str">
        <f t="shared" si="99"/>
        <v>&lt;=</v>
      </c>
      <c r="BD130" s="79">
        <f t="shared" si="100"/>
        <v>13.021484375</v>
      </c>
      <c r="BE130" s="79">
        <f t="shared" si="101"/>
        <v>0</v>
      </c>
      <c r="BF130" s="79" t="b">
        <f t="shared" si="102"/>
        <v>1</v>
      </c>
      <c r="BG130" s="79" t="str">
        <f t="shared" si="103"/>
        <v>Distance</v>
      </c>
      <c r="BH130" s="79" t="str">
        <f t="shared" si="104"/>
        <v>&lt;=</v>
      </c>
      <c r="BI130" s="79">
        <f t="shared" si="105"/>
        <v>508.4912109375</v>
      </c>
    </row>
    <row r="131" spans="1:61">
      <c r="A131" s="15">
        <v>128</v>
      </c>
      <c r="B131" s="15">
        <v>-2</v>
      </c>
      <c r="C131" s="15">
        <v>-8192</v>
      </c>
      <c r="D131" s="15">
        <f t="shared" si="55"/>
        <v>-1</v>
      </c>
      <c r="E131" s="15">
        <f t="shared" si="56"/>
        <v>0</v>
      </c>
      <c r="F131" s="15">
        <f t="shared" si="57"/>
        <v>-1</v>
      </c>
      <c r="G131" s="15">
        <v>257</v>
      </c>
      <c r="H131" s="15">
        <v>258</v>
      </c>
      <c r="I131" s="15">
        <v>63</v>
      </c>
      <c r="J131" s="15">
        <v>7</v>
      </c>
      <c r="K131" s="15">
        <v>639</v>
      </c>
      <c r="L131" s="15">
        <v>176</v>
      </c>
      <c r="M131" s="15">
        <f t="shared" si="58"/>
        <v>4.296875E-2</v>
      </c>
      <c r="O131" s="80">
        <f t="shared" si="59"/>
        <v>639</v>
      </c>
      <c r="P131" s="80">
        <f t="shared" si="60"/>
        <v>5.126953125E-3</v>
      </c>
      <c r="Q131" s="80">
        <f t="shared" si="61"/>
        <v>319</v>
      </c>
      <c r="R131" s="80" t="b">
        <f t="shared" si="62"/>
        <v>1</v>
      </c>
      <c r="S131" s="80" t="str">
        <f t="shared" si="63"/>
        <v>Dummy Node</v>
      </c>
      <c r="T131" s="80" t="str">
        <f t="shared" si="64"/>
        <v>N/A</v>
      </c>
      <c r="U131" s="80" t="str">
        <f t="shared" si="65"/>
        <v>N/A</v>
      </c>
      <c r="V131" s="80">
        <f t="shared" si="66"/>
        <v>159</v>
      </c>
      <c r="W131" s="80" t="b">
        <f t="shared" si="67"/>
        <v>1</v>
      </c>
      <c r="X131" s="80" t="str">
        <f t="shared" si="68"/>
        <v>Dummy Node</v>
      </c>
      <c r="Y131" s="80" t="str">
        <f t="shared" si="69"/>
        <v>N/A</v>
      </c>
      <c r="Z131" s="80" t="str">
        <f t="shared" si="70"/>
        <v>N/A</v>
      </c>
      <c r="AA131" s="80">
        <f t="shared" si="71"/>
        <v>79</v>
      </c>
      <c r="AB131" s="80" t="b">
        <f t="shared" si="72"/>
        <v>1</v>
      </c>
      <c r="AC131" s="80" t="str">
        <f t="shared" si="73"/>
        <v>Dummy Node</v>
      </c>
      <c r="AD131" s="80" t="str">
        <f t="shared" si="74"/>
        <v>N/A</v>
      </c>
      <c r="AE131" s="80" t="str">
        <f t="shared" si="75"/>
        <v>N/A</v>
      </c>
      <c r="AF131" s="80">
        <f t="shared" si="76"/>
        <v>39</v>
      </c>
      <c r="AG131" s="80" t="b">
        <f t="shared" si="77"/>
        <v>1</v>
      </c>
      <c r="AH131" s="80" t="str">
        <f t="shared" si="78"/>
        <v>Dummy Node</v>
      </c>
      <c r="AI131" s="80" t="str">
        <f t="shared" si="79"/>
        <v>N/A</v>
      </c>
      <c r="AJ131" s="80" t="str">
        <f t="shared" si="80"/>
        <v>N/A</v>
      </c>
      <c r="AK131" s="80">
        <f t="shared" si="81"/>
        <v>19</v>
      </c>
      <c r="AL131" s="80" t="b">
        <f t="shared" si="82"/>
        <v>1</v>
      </c>
      <c r="AM131" s="80" t="str">
        <f t="shared" si="83"/>
        <v>Dummy Node</v>
      </c>
      <c r="AN131" s="80" t="str">
        <f t="shared" si="84"/>
        <v>N/A</v>
      </c>
      <c r="AO131" s="80" t="str">
        <f t="shared" si="85"/>
        <v>N/A</v>
      </c>
      <c r="AP131" s="80">
        <f t="shared" si="86"/>
        <v>7</v>
      </c>
      <c r="AQ131" s="80" t="b">
        <f t="shared" si="87"/>
        <v>1</v>
      </c>
      <c r="AR131" s="80" t="str">
        <f t="shared" si="88"/>
        <v>Dummy Node</v>
      </c>
      <c r="AS131" s="80" t="str">
        <f t="shared" si="89"/>
        <v>N/A</v>
      </c>
      <c r="AT131" s="80" t="str">
        <f t="shared" si="90"/>
        <v>N/A</v>
      </c>
      <c r="AU131" s="80">
        <f t="shared" si="91"/>
        <v>4</v>
      </c>
      <c r="AV131" s="80" t="b">
        <f t="shared" si="92"/>
        <v>1</v>
      </c>
      <c r="AW131" s="80" t="str">
        <f t="shared" si="93"/>
        <v>Distance</v>
      </c>
      <c r="AX131" s="80" t="str">
        <f t="shared" si="94"/>
        <v>&lt;=</v>
      </c>
      <c r="AY131" s="80">
        <f t="shared" si="95"/>
        <v>289.92919921875</v>
      </c>
      <c r="AZ131" s="80">
        <f t="shared" si="96"/>
        <v>1</v>
      </c>
      <c r="BA131" s="80" t="b">
        <f t="shared" si="97"/>
        <v>0</v>
      </c>
      <c r="BB131" s="80" t="str">
        <f t="shared" si="98"/>
        <v>Speed</v>
      </c>
      <c r="BC131" s="80" t="str">
        <f t="shared" si="99"/>
        <v>&gt;</v>
      </c>
      <c r="BD131" s="80">
        <f t="shared" si="100"/>
        <v>13.021484375</v>
      </c>
      <c r="BE131" s="80">
        <f t="shared" si="101"/>
        <v>0</v>
      </c>
      <c r="BF131" s="80" t="b">
        <f t="shared" si="102"/>
        <v>1</v>
      </c>
      <c r="BG131" s="80" t="str">
        <f t="shared" si="103"/>
        <v>Distance</v>
      </c>
      <c r="BH131" s="80" t="str">
        <f t="shared" si="104"/>
        <v>&lt;=</v>
      </c>
      <c r="BI131" s="80">
        <f t="shared" si="105"/>
        <v>508.4912109375</v>
      </c>
    </row>
    <row r="132" spans="1:61">
      <c r="A132" s="15">
        <v>129</v>
      </c>
      <c r="B132" s="15">
        <v>-2</v>
      </c>
      <c r="C132" s="15">
        <v>-8192</v>
      </c>
      <c r="D132" s="15">
        <f t="shared" ref="D132:D195" si="106">IF(C132&lt;&gt;-8192,INT(C132/2^12),-1)</f>
        <v>-1</v>
      </c>
      <c r="E132" s="15">
        <f t="shared" ref="E132:E195" si="107">IF(C132 &lt;&gt; -8192, MOD(C132, 2^12), 0)</f>
        <v>0</v>
      </c>
      <c r="F132" s="15">
        <f t="shared" ref="F132:F195" si="108">D132+(E132/2^12)</f>
        <v>-1</v>
      </c>
      <c r="G132" s="15">
        <v>259</v>
      </c>
      <c r="H132" s="15">
        <v>260</v>
      </c>
      <c r="I132" s="15">
        <v>64</v>
      </c>
      <c r="J132" s="15">
        <v>7</v>
      </c>
      <c r="K132" s="15">
        <v>640</v>
      </c>
      <c r="L132" s="15">
        <v>176</v>
      </c>
      <c r="M132" s="15">
        <f t="shared" ref="M132:M195" si="109">IF(L132 &gt;= 2^12, "Error: Wrong Probability!", L132/2^12)</f>
        <v>4.296875E-2</v>
      </c>
      <c r="O132" s="80">
        <f t="shared" ref="O132:O195" si="110">K132</f>
        <v>640</v>
      </c>
      <c r="P132" s="80">
        <f t="shared" ref="P132:P195" si="111">VLOOKUP(O132,$A$3:$M$1025,13,FALSE)</f>
        <v>5.126953125E-3</v>
      </c>
      <c r="Q132" s="80">
        <f t="shared" ref="Q132:Q195" si="112">VLOOKUP(O132,$A$3:$I$1025,9,FALSE)</f>
        <v>319</v>
      </c>
      <c r="R132" s="80" t="b">
        <f t="shared" ref="R132:R195" si="113">IF(VLOOKUP(Q132,$A$3:$G$1025,7,FALSE) = O132, TRUE, IF(VLOOKUP(Q132, $A$3:$H$1025,8,FALSE) = O132, FALSE, "Error: Invalid Decision!"))</f>
        <v>0</v>
      </c>
      <c r="S132" s="80" t="str">
        <f t="shared" ref="S132:S195" si="114">IF(VLOOKUP(Q132,$A$3:$B$1025,2,FALSE) = 0, "Distance", IF(VLOOKUP(Q132,$A$3:$B$1025,2,FALSE) = 1, "Speed", IF(VLOOKUP(Q132,$A$3:$B$1025,2,FALSE) = 2, "GEBR", "Dummy Node")))</f>
        <v>Dummy Node</v>
      </c>
      <c r="T132" s="80" t="str">
        <f t="shared" ref="T132:T195" si="115">IF(S132="Dummy Node","N/A",IF(R132,"&lt;=","&gt;"))</f>
        <v>N/A</v>
      </c>
      <c r="U132" s="80" t="str">
        <f t="shared" ref="U132:U195" si="116">IF(S132="Dummy Node","N/A",VLOOKUP(Q132,$A$3:$F$1025,6,FALSE))</f>
        <v>N/A</v>
      </c>
      <c r="V132" s="80">
        <f t="shared" ref="V132:V195" si="117">VLOOKUP(Q132,$A$3:$I$1025,9,FALSE)</f>
        <v>159</v>
      </c>
      <c r="W132" s="80" t="b">
        <f t="shared" ref="W132:W195" si="118">IF(VLOOKUP(V132,$A$3:$G$1025,7,FALSE) = Q132, TRUE, IF(VLOOKUP(V132, $A$3:$H$1025,8,FALSE) = Q132, FALSE, "Error: Invalid Decision!"))</f>
        <v>1</v>
      </c>
      <c r="X132" s="80" t="str">
        <f t="shared" ref="X132:X195" si="119">IF(VLOOKUP(V132,$A$3:$B$1025,2,FALSE) = 0, "Distance", IF(VLOOKUP(V132,$A$3:$B$1025,2,FALSE) = 1, "Speed", IF(VLOOKUP(V132,$A$3:$B$1025,2,FALSE) = 2, "GEBR", "Dummy Node")))</f>
        <v>Dummy Node</v>
      </c>
      <c r="Y132" s="80" t="str">
        <f t="shared" ref="Y132:Y195" si="120">IF(X132="Dummy Node","N/A",IF(W132,"&lt;=","&gt;"))</f>
        <v>N/A</v>
      </c>
      <c r="Z132" s="80" t="str">
        <f t="shared" ref="Z132:Z195" si="121">IF(X132="Dummy Node","N/A",VLOOKUP(V132,$A$3:$F$1025,6,FALSE))</f>
        <v>N/A</v>
      </c>
      <c r="AA132" s="80">
        <f t="shared" ref="AA132:AA195" si="122">VLOOKUP(V132,$A$3:$I$1025,9,FALSE)</f>
        <v>79</v>
      </c>
      <c r="AB132" s="80" t="b">
        <f t="shared" ref="AB132:AB195" si="123">IF(VLOOKUP(AA132,$A$3:$G$1025,7,FALSE) = V132, TRUE, IF(VLOOKUP(AA132, $A$3:$H$1025,8,FALSE) = V132, FALSE, "Error: Invalid Decision!"))</f>
        <v>1</v>
      </c>
      <c r="AC132" s="80" t="str">
        <f t="shared" ref="AC132:AC195" si="124">IF(VLOOKUP(AA132,$A$3:$B$1025,2,FALSE) = 0, "Distance", IF(VLOOKUP(AA132,$A$3:$B$1025,2,FALSE) = 1, "Speed", IF(VLOOKUP(AA132,$A$3:$B$1025,2,FALSE) = 2, "GEBR", "Dummy Node")))</f>
        <v>Dummy Node</v>
      </c>
      <c r="AD132" s="80" t="str">
        <f t="shared" ref="AD132:AD195" si="125">IF(AC132="Dummy Node","N/A",IF(AB132,"&lt;=","&gt;"))</f>
        <v>N/A</v>
      </c>
      <c r="AE132" s="80" t="str">
        <f t="shared" ref="AE132:AE195" si="126">IF(AC132="Dummy Node","N/A",VLOOKUP(AA132,$A$3:$F$1025,6,FALSE))</f>
        <v>N/A</v>
      </c>
      <c r="AF132" s="80">
        <f t="shared" ref="AF132:AF195" si="127">VLOOKUP(AA132,$A$3:$I$1025,9,FALSE)</f>
        <v>39</v>
      </c>
      <c r="AG132" s="80" t="b">
        <f t="shared" ref="AG132:AG195" si="128">IF(VLOOKUP(AF132,$A$3:$G$1025,7,FALSE) = AA132, TRUE, IF(VLOOKUP(AF132, $A$3:$H$1025,8,FALSE) = AA132, FALSE, "Error: Invalid Decision!"))</f>
        <v>1</v>
      </c>
      <c r="AH132" s="80" t="str">
        <f t="shared" ref="AH132:AH195" si="129">IF(VLOOKUP(AF132,$A$3:$B$1025,2,FALSE) = 0, "Distance", IF(VLOOKUP(AF132,$A$3:$B$1025,2,FALSE) = 1, "Speed", IF(VLOOKUP(AF132,$A$3:$B$1025,2,FALSE) = 2, "GEBR", "Dummy Node")))</f>
        <v>Dummy Node</v>
      </c>
      <c r="AI132" s="80" t="str">
        <f t="shared" ref="AI132:AI195" si="130">IF(AH132="Dummy Node","N/A",IF(AG132,"&lt;=","&gt;"))</f>
        <v>N/A</v>
      </c>
      <c r="AJ132" s="80" t="str">
        <f t="shared" ref="AJ132:AJ195" si="131">IF(AH132="Dummy Node","N/A",VLOOKUP(AF132,$A$3:$F$1025,6,FALSE))</f>
        <v>N/A</v>
      </c>
      <c r="AK132" s="80">
        <f t="shared" ref="AK132:AK195" si="132">VLOOKUP(AF132,$A$3:$I$1025,9,FALSE)</f>
        <v>19</v>
      </c>
      <c r="AL132" s="80" t="b">
        <f t="shared" ref="AL132:AL195" si="133">IF(VLOOKUP(AK132,$A$3:$G$1025,7,FALSE) = AF132, TRUE, IF(VLOOKUP(AK132, $A$3:$H$1025,8,FALSE) = AF132, FALSE, "Error: Invalid Decision!"))</f>
        <v>1</v>
      </c>
      <c r="AM132" s="80" t="str">
        <f t="shared" ref="AM132:AM195" si="134">IF(VLOOKUP(AK132,$A$3:$B$1025,2,FALSE) = 0, "Distance", IF(VLOOKUP(AK132,$A$3:$B$1025,2,FALSE) = 1, "Speed", IF(VLOOKUP(AK132,$A$3:$B$1025,2,FALSE) = 2, "GEBR", "Dummy Node")))</f>
        <v>Dummy Node</v>
      </c>
      <c r="AN132" s="80" t="str">
        <f t="shared" ref="AN132:AN195" si="135">IF(AM132="Dummy Node","N/A",IF(AL132,"&lt;=","&gt;"))</f>
        <v>N/A</v>
      </c>
      <c r="AO132" s="80" t="str">
        <f t="shared" ref="AO132:AO195" si="136">IF(AM132="Dummy Node","N/A",VLOOKUP(AK132,$A$3:$F$1025,6,FALSE))</f>
        <v>N/A</v>
      </c>
      <c r="AP132" s="80">
        <f t="shared" ref="AP132:AP195" si="137">VLOOKUP(AK132,$A$3:$I$1025,9,FALSE)</f>
        <v>7</v>
      </c>
      <c r="AQ132" s="80" t="b">
        <f t="shared" ref="AQ132:AQ195" si="138">IF(VLOOKUP(AP132,$A$3:$G$1025,7,FALSE) = AK132, TRUE, IF(VLOOKUP(AP132, $A$3:$H$1025,8,FALSE) = AK132, FALSE, "Error: Invalid Decision!"))</f>
        <v>1</v>
      </c>
      <c r="AR132" s="80" t="str">
        <f t="shared" ref="AR132:AR195" si="139">IF(VLOOKUP(AP132,$A$3:$B$1025,2,FALSE) = 0, "Distance", IF(VLOOKUP(AP132,$A$3:$B$1025,2,FALSE) = 1, "Speed", IF(VLOOKUP(AP132,$A$3:$B$1025,2,FALSE) = 2, "GEBR", "Dummy Node")))</f>
        <v>Dummy Node</v>
      </c>
      <c r="AS132" s="80" t="str">
        <f t="shared" ref="AS132:AS195" si="140">IF(AR132="Dummy Node","N/A",IF(AQ132,"&lt;=","&gt;"))</f>
        <v>N/A</v>
      </c>
      <c r="AT132" s="80" t="str">
        <f t="shared" ref="AT132:AT195" si="141">IF(AR132="Dummy Node","N/A",VLOOKUP(AP132,$A$3:$F$1025,6,FALSE))</f>
        <v>N/A</v>
      </c>
      <c r="AU132" s="80">
        <f t="shared" ref="AU132:AU195" si="142">VLOOKUP(AP132,$A$3:$I$1025,9,FALSE)</f>
        <v>4</v>
      </c>
      <c r="AV132" s="80" t="b">
        <f t="shared" ref="AV132:AV195" si="143">IF(VLOOKUP(AU132,$A$3:$G$1025,7,FALSE) = AP132, TRUE, IF(VLOOKUP(AU132, $A$3:$H$1025,8,FALSE) = AP132, FALSE, "Error: Invalid Decision!"))</f>
        <v>1</v>
      </c>
      <c r="AW132" s="80" t="str">
        <f t="shared" ref="AW132:AW195" si="144">IF(VLOOKUP(AU132,$A$3:$B$1025,2,FALSE) = 0, "Distance", IF(VLOOKUP(AU132,$A$3:$B$1025,2,FALSE) = 1, "Speed", IF(VLOOKUP(AU132,$A$3:$B$1025,2,FALSE) = 2, "GEBR", "Dummy Node")))</f>
        <v>Distance</v>
      </c>
      <c r="AX132" s="80" t="str">
        <f t="shared" ref="AX132:AX195" si="145">IF(AW132="Dummy Node","N/A",IF(AV132,"&lt;=","&gt;"))</f>
        <v>&lt;=</v>
      </c>
      <c r="AY132" s="80">
        <f t="shared" ref="AY132:AY195" si="146">IF(AW132="Dummy Node","N/A",VLOOKUP(AU132,$A$3:$F$1025,6,FALSE))</f>
        <v>289.92919921875</v>
      </c>
      <c r="AZ132" s="80">
        <f t="shared" ref="AZ132:AZ195" si="147">VLOOKUP(AU132,$A$3:$I$1025,9,FALSE)</f>
        <v>1</v>
      </c>
      <c r="BA132" s="80" t="b">
        <f t="shared" ref="BA132:BA195" si="148">IF(VLOOKUP(AZ132,$A$3:$G$1025,7,FALSE) = AU132, TRUE, IF(VLOOKUP(AZ132, $A$3:$H$1025,8,FALSE) = AU132, FALSE, "Error: Invalid Decision!"))</f>
        <v>0</v>
      </c>
      <c r="BB132" s="80" t="str">
        <f t="shared" ref="BB132:BB195" si="149">IF(VLOOKUP(AZ132,$A$3:$B$1025,2,FALSE) = 0, "Distance", IF(VLOOKUP(AZ132,$A$3:$B$1025,2,FALSE) = 1, "Speed", IF(VLOOKUP(AZ132,$A$3:$B$1025,2,FALSE) = 2, "GEBR", "Dummy Node")))</f>
        <v>Speed</v>
      </c>
      <c r="BC132" s="80" t="str">
        <f t="shared" ref="BC132:BC195" si="150">IF(BB132="Dummy Node","N/A",IF(BA132,"&lt;=","&gt;"))</f>
        <v>&gt;</v>
      </c>
      <c r="BD132" s="80">
        <f t="shared" ref="BD132:BD195" si="151">IF(BB132="Dummy Node","N/A",VLOOKUP(AZ132,$A$3:$F$1025,6,FALSE))</f>
        <v>13.021484375</v>
      </c>
      <c r="BE132" s="80">
        <f t="shared" ref="BE132:BE195" si="152">VLOOKUP(AZ132,$A$3:$I$1025,9,FALSE)</f>
        <v>0</v>
      </c>
      <c r="BF132" s="80" t="b">
        <f t="shared" ref="BF132:BF195" si="153">IF(VLOOKUP(BE132,$A$3:$G$1025,7,FALSE) = AZ132, TRUE, IF(VLOOKUP(BE132, $A$3:$H$1025,8,FALSE) = AZ132, FALSE, "Error: Invalid Decision!"))</f>
        <v>1</v>
      </c>
      <c r="BG132" s="80" t="str">
        <f t="shared" ref="BG132:BG195" si="154">IF(VLOOKUP(BE132,$A$3:$B$1025,2,FALSE) = 0, "Distance", IF(VLOOKUP(BE132,$A$3:$B$1025,2,FALSE) = 1, "Speed", IF(VLOOKUP(BE132,$A$3:$B$1025,2,FALSE) = 2, "GEBR", "Dummy Node")))</f>
        <v>Distance</v>
      </c>
      <c r="BH132" s="80" t="str">
        <f t="shared" ref="BH132:BH195" si="155">IF(BG132="Dummy Node","N/A",IF(BF132,"&lt;=","&gt;"))</f>
        <v>&lt;=</v>
      </c>
      <c r="BI132" s="80">
        <f t="shared" ref="BI132:BI195" si="156">IF(BG132="Dummy Node","N/A",VLOOKUP(BE132,$A$3:$F$1025,6,FALSE))</f>
        <v>508.4912109375</v>
      </c>
    </row>
    <row r="133" spans="1:61">
      <c r="A133" s="15">
        <v>130</v>
      </c>
      <c r="B133" s="15">
        <v>-2</v>
      </c>
      <c r="C133" s="15">
        <v>-8192</v>
      </c>
      <c r="D133" s="15">
        <f t="shared" si="106"/>
        <v>-1</v>
      </c>
      <c r="E133" s="15">
        <f t="shared" si="107"/>
        <v>0</v>
      </c>
      <c r="F133" s="15">
        <f t="shared" si="108"/>
        <v>-1</v>
      </c>
      <c r="G133" s="15">
        <v>261</v>
      </c>
      <c r="H133" s="15">
        <v>262</v>
      </c>
      <c r="I133" s="15">
        <v>64</v>
      </c>
      <c r="J133" s="15">
        <v>7</v>
      </c>
      <c r="K133" s="15">
        <v>641</v>
      </c>
      <c r="L133" s="15">
        <v>176</v>
      </c>
      <c r="M133" s="15">
        <f t="shared" si="109"/>
        <v>4.296875E-2</v>
      </c>
      <c r="O133" s="80">
        <f t="shared" si="110"/>
        <v>641</v>
      </c>
      <c r="P133" s="80">
        <f t="shared" si="111"/>
        <v>5.126953125E-3</v>
      </c>
      <c r="Q133" s="80">
        <f t="shared" si="112"/>
        <v>320</v>
      </c>
      <c r="R133" s="80" t="b">
        <f t="shared" si="113"/>
        <v>1</v>
      </c>
      <c r="S133" s="80" t="str">
        <f t="shared" si="114"/>
        <v>Dummy Node</v>
      </c>
      <c r="T133" s="80" t="str">
        <f t="shared" si="115"/>
        <v>N/A</v>
      </c>
      <c r="U133" s="80" t="str">
        <f t="shared" si="116"/>
        <v>N/A</v>
      </c>
      <c r="V133" s="80">
        <f t="shared" si="117"/>
        <v>159</v>
      </c>
      <c r="W133" s="80" t="b">
        <f t="shared" si="118"/>
        <v>0</v>
      </c>
      <c r="X133" s="80" t="str">
        <f t="shared" si="119"/>
        <v>Dummy Node</v>
      </c>
      <c r="Y133" s="80" t="str">
        <f t="shared" si="120"/>
        <v>N/A</v>
      </c>
      <c r="Z133" s="80" t="str">
        <f t="shared" si="121"/>
        <v>N/A</v>
      </c>
      <c r="AA133" s="80">
        <f t="shared" si="122"/>
        <v>79</v>
      </c>
      <c r="AB133" s="80" t="b">
        <f t="shared" si="123"/>
        <v>1</v>
      </c>
      <c r="AC133" s="80" t="str">
        <f t="shared" si="124"/>
        <v>Dummy Node</v>
      </c>
      <c r="AD133" s="80" t="str">
        <f t="shared" si="125"/>
        <v>N/A</v>
      </c>
      <c r="AE133" s="80" t="str">
        <f t="shared" si="126"/>
        <v>N/A</v>
      </c>
      <c r="AF133" s="80">
        <f t="shared" si="127"/>
        <v>39</v>
      </c>
      <c r="AG133" s="80" t="b">
        <f t="shared" si="128"/>
        <v>1</v>
      </c>
      <c r="AH133" s="80" t="str">
        <f t="shared" si="129"/>
        <v>Dummy Node</v>
      </c>
      <c r="AI133" s="80" t="str">
        <f t="shared" si="130"/>
        <v>N/A</v>
      </c>
      <c r="AJ133" s="80" t="str">
        <f t="shared" si="131"/>
        <v>N/A</v>
      </c>
      <c r="AK133" s="80">
        <f t="shared" si="132"/>
        <v>19</v>
      </c>
      <c r="AL133" s="80" t="b">
        <f t="shared" si="133"/>
        <v>1</v>
      </c>
      <c r="AM133" s="80" t="str">
        <f t="shared" si="134"/>
        <v>Dummy Node</v>
      </c>
      <c r="AN133" s="80" t="str">
        <f t="shared" si="135"/>
        <v>N/A</v>
      </c>
      <c r="AO133" s="80" t="str">
        <f t="shared" si="136"/>
        <v>N/A</v>
      </c>
      <c r="AP133" s="80">
        <f t="shared" si="137"/>
        <v>7</v>
      </c>
      <c r="AQ133" s="80" t="b">
        <f t="shared" si="138"/>
        <v>1</v>
      </c>
      <c r="AR133" s="80" t="str">
        <f t="shared" si="139"/>
        <v>Dummy Node</v>
      </c>
      <c r="AS133" s="80" t="str">
        <f t="shared" si="140"/>
        <v>N/A</v>
      </c>
      <c r="AT133" s="80" t="str">
        <f t="shared" si="141"/>
        <v>N/A</v>
      </c>
      <c r="AU133" s="80">
        <f t="shared" si="142"/>
        <v>4</v>
      </c>
      <c r="AV133" s="80" t="b">
        <f t="shared" si="143"/>
        <v>1</v>
      </c>
      <c r="AW133" s="80" t="str">
        <f t="shared" si="144"/>
        <v>Distance</v>
      </c>
      <c r="AX133" s="80" t="str">
        <f t="shared" si="145"/>
        <v>&lt;=</v>
      </c>
      <c r="AY133" s="80">
        <f t="shared" si="146"/>
        <v>289.92919921875</v>
      </c>
      <c r="AZ133" s="80">
        <f t="shared" si="147"/>
        <v>1</v>
      </c>
      <c r="BA133" s="80" t="b">
        <f t="shared" si="148"/>
        <v>0</v>
      </c>
      <c r="BB133" s="80" t="str">
        <f t="shared" si="149"/>
        <v>Speed</v>
      </c>
      <c r="BC133" s="80" t="str">
        <f t="shared" si="150"/>
        <v>&gt;</v>
      </c>
      <c r="BD133" s="80">
        <f t="shared" si="151"/>
        <v>13.021484375</v>
      </c>
      <c r="BE133" s="80">
        <f t="shared" si="152"/>
        <v>0</v>
      </c>
      <c r="BF133" s="80" t="b">
        <f t="shared" si="153"/>
        <v>1</v>
      </c>
      <c r="BG133" s="80" t="str">
        <f t="shared" si="154"/>
        <v>Distance</v>
      </c>
      <c r="BH133" s="80" t="str">
        <f t="shared" si="155"/>
        <v>&lt;=</v>
      </c>
      <c r="BI133" s="80">
        <f t="shared" si="156"/>
        <v>508.4912109375</v>
      </c>
    </row>
    <row r="134" spans="1:61">
      <c r="A134" s="15">
        <v>131</v>
      </c>
      <c r="B134" s="15">
        <v>-2</v>
      </c>
      <c r="C134" s="15">
        <v>-8192</v>
      </c>
      <c r="D134" s="15">
        <f t="shared" si="106"/>
        <v>-1</v>
      </c>
      <c r="E134" s="15">
        <f t="shared" si="107"/>
        <v>0</v>
      </c>
      <c r="F134" s="15">
        <f t="shared" si="108"/>
        <v>-1</v>
      </c>
      <c r="G134" s="15">
        <v>263</v>
      </c>
      <c r="H134" s="15">
        <v>264</v>
      </c>
      <c r="I134" s="15">
        <v>65</v>
      </c>
      <c r="J134" s="15">
        <v>7</v>
      </c>
      <c r="K134" s="15">
        <v>642</v>
      </c>
      <c r="L134" s="15">
        <v>176</v>
      </c>
      <c r="M134" s="15">
        <f t="shared" si="109"/>
        <v>4.296875E-2</v>
      </c>
      <c r="O134" s="80">
        <f t="shared" si="110"/>
        <v>642</v>
      </c>
      <c r="P134" s="80">
        <f t="shared" si="111"/>
        <v>5.126953125E-3</v>
      </c>
      <c r="Q134" s="80">
        <f t="shared" si="112"/>
        <v>320</v>
      </c>
      <c r="R134" s="80" t="b">
        <f t="shared" si="113"/>
        <v>0</v>
      </c>
      <c r="S134" s="80" t="str">
        <f t="shared" si="114"/>
        <v>Dummy Node</v>
      </c>
      <c r="T134" s="80" t="str">
        <f t="shared" si="115"/>
        <v>N/A</v>
      </c>
      <c r="U134" s="80" t="str">
        <f t="shared" si="116"/>
        <v>N/A</v>
      </c>
      <c r="V134" s="80">
        <f t="shared" si="117"/>
        <v>159</v>
      </c>
      <c r="W134" s="80" t="b">
        <f t="shared" si="118"/>
        <v>0</v>
      </c>
      <c r="X134" s="80" t="str">
        <f t="shared" si="119"/>
        <v>Dummy Node</v>
      </c>
      <c r="Y134" s="80" t="str">
        <f t="shared" si="120"/>
        <v>N/A</v>
      </c>
      <c r="Z134" s="80" t="str">
        <f t="shared" si="121"/>
        <v>N/A</v>
      </c>
      <c r="AA134" s="80">
        <f t="shared" si="122"/>
        <v>79</v>
      </c>
      <c r="AB134" s="80" t="b">
        <f t="shared" si="123"/>
        <v>1</v>
      </c>
      <c r="AC134" s="80" t="str">
        <f t="shared" si="124"/>
        <v>Dummy Node</v>
      </c>
      <c r="AD134" s="80" t="str">
        <f t="shared" si="125"/>
        <v>N/A</v>
      </c>
      <c r="AE134" s="80" t="str">
        <f t="shared" si="126"/>
        <v>N/A</v>
      </c>
      <c r="AF134" s="80">
        <f t="shared" si="127"/>
        <v>39</v>
      </c>
      <c r="AG134" s="80" t="b">
        <f t="shared" si="128"/>
        <v>1</v>
      </c>
      <c r="AH134" s="80" t="str">
        <f t="shared" si="129"/>
        <v>Dummy Node</v>
      </c>
      <c r="AI134" s="80" t="str">
        <f t="shared" si="130"/>
        <v>N/A</v>
      </c>
      <c r="AJ134" s="80" t="str">
        <f t="shared" si="131"/>
        <v>N/A</v>
      </c>
      <c r="AK134" s="80">
        <f t="shared" si="132"/>
        <v>19</v>
      </c>
      <c r="AL134" s="80" t="b">
        <f t="shared" si="133"/>
        <v>1</v>
      </c>
      <c r="AM134" s="80" t="str">
        <f t="shared" si="134"/>
        <v>Dummy Node</v>
      </c>
      <c r="AN134" s="80" t="str">
        <f t="shared" si="135"/>
        <v>N/A</v>
      </c>
      <c r="AO134" s="80" t="str">
        <f t="shared" si="136"/>
        <v>N/A</v>
      </c>
      <c r="AP134" s="80">
        <f t="shared" si="137"/>
        <v>7</v>
      </c>
      <c r="AQ134" s="80" t="b">
        <f t="shared" si="138"/>
        <v>1</v>
      </c>
      <c r="AR134" s="80" t="str">
        <f t="shared" si="139"/>
        <v>Dummy Node</v>
      </c>
      <c r="AS134" s="80" t="str">
        <f t="shared" si="140"/>
        <v>N/A</v>
      </c>
      <c r="AT134" s="80" t="str">
        <f t="shared" si="141"/>
        <v>N/A</v>
      </c>
      <c r="AU134" s="80">
        <f t="shared" si="142"/>
        <v>4</v>
      </c>
      <c r="AV134" s="80" t="b">
        <f t="shared" si="143"/>
        <v>1</v>
      </c>
      <c r="AW134" s="80" t="str">
        <f t="shared" si="144"/>
        <v>Distance</v>
      </c>
      <c r="AX134" s="80" t="str">
        <f t="shared" si="145"/>
        <v>&lt;=</v>
      </c>
      <c r="AY134" s="80">
        <f t="shared" si="146"/>
        <v>289.92919921875</v>
      </c>
      <c r="AZ134" s="80">
        <f t="shared" si="147"/>
        <v>1</v>
      </c>
      <c r="BA134" s="80" t="b">
        <f t="shared" si="148"/>
        <v>0</v>
      </c>
      <c r="BB134" s="80" t="str">
        <f t="shared" si="149"/>
        <v>Speed</v>
      </c>
      <c r="BC134" s="80" t="str">
        <f t="shared" si="150"/>
        <v>&gt;</v>
      </c>
      <c r="BD134" s="80">
        <f t="shared" si="151"/>
        <v>13.021484375</v>
      </c>
      <c r="BE134" s="80">
        <f t="shared" si="152"/>
        <v>0</v>
      </c>
      <c r="BF134" s="80" t="b">
        <f t="shared" si="153"/>
        <v>1</v>
      </c>
      <c r="BG134" s="80" t="str">
        <f t="shared" si="154"/>
        <v>Distance</v>
      </c>
      <c r="BH134" s="80" t="str">
        <f t="shared" si="155"/>
        <v>&lt;=</v>
      </c>
      <c r="BI134" s="80">
        <f t="shared" si="156"/>
        <v>508.4912109375</v>
      </c>
    </row>
    <row r="135" spans="1:61">
      <c r="A135" s="15">
        <v>132</v>
      </c>
      <c r="B135" s="15">
        <v>-2</v>
      </c>
      <c r="C135" s="15">
        <v>-8192</v>
      </c>
      <c r="D135" s="15">
        <f t="shared" si="106"/>
        <v>-1</v>
      </c>
      <c r="E135" s="15">
        <f t="shared" si="107"/>
        <v>0</v>
      </c>
      <c r="F135" s="15">
        <f t="shared" si="108"/>
        <v>-1</v>
      </c>
      <c r="G135" s="15">
        <v>265</v>
      </c>
      <c r="H135" s="15">
        <v>266</v>
      </c>
      <c r="I135" s="15">
        <v>65</v>
      </c>
      <c r="J135" s="15">
        <v>7</v>
      </c>
      <c r="K135" s="15">
        <v>643</v>
      </c>
      <c r="L135" s="15">
        <v>176</v>
      </c>
      <c r="M135" s="15">
        <f t="shared" si="109"/>
        <v>4.296875E-2</v>
      </c>
      <c r="O135" s="80">
        <f t="shared" si="110"/>
        <v>643</v>
      </c>
      <c r="P135" s="80">
        <f t="shared" si="111"/>
        <v>5.126953125E-3</v>
      </c>
      <c r="Q135" s="80">
        <f t="shared" si="112"/>
        <v>321</v>
      </c>
      <c r="R135" s="80" t="b">
        <f t="shared" si="113"/>
        <v>1</v>
      </c>
      <c r="S135" s="80" t="str">
        <f t="shared" si="114"/>
        <v>Dummy Node</v>
      </c>
      <c r="T135" s="80" t="str">
        <f t="shared" si="115"/>
        <v>N/A</v>
      </c>
      <c r="U135" s="80" t="str">
        <f t="shared" si="116"/>
        <v>N/A</v>
      </c>
      <c r="V135" s="80">
        <f t="shared" si="117"/>
        <v>160</v>
      </c>
      <c r="W135" s="80" t="b">
        <f t="shared" si="118"/>
        <v>1</v>
      </c>
      <c r="X135" s="80" t="str">
        <f t="shared" si="119"/>
        <v>Dummy Node</v>
      </c>
      <c r="Y135" s="80" t="str">
        <f t="shared" si="120"/>
        <v>N/A</v>
      </c>
      <c r="Z135" s="80" t="str">
        <f t="shared" si="121"/>
        <v>N/A</v>
      </c>
      <c r="AA135" s="80">
        <f t="shared" si="122"/>
        <v>79</v>
      </c>
      <c r="AB135" s="80" t="b">
        <f t="shared" si="123"/>
        <v>0</v>
      </c>
      <c r="AC135" s="80" t="str">
        <f t="shared" si="124"/>
        <v>Dummy Node</v>
      </c>
      <c r="AD135" s="80" t="str">
        <f t="shared" si="125"/>
        <v>N/A</v>
      </c>
      <c r="AE135" s="80" t="str">
        <f t="shared" si="126"/>
        <v>N/A</v>
      </c>
      <c r="AF135" s="80">
        <f t="shared" si="127"/>
        <v>39</v>
      </c>
      <c r="AG135" s="80" t="b">
        <f t="shared" si="128"/>
        <v>1</v>
      </c>
      <c r="AH135" s="80" t="str">
        <f t="shared" si="129"/>
        <v>Dummy Node</v>
      </c>
      <c r="AI135" s="80" t="str">
        <f t="shared" si="130"/>
        <v>N/A</v>
      </c>
      <c r="AJ135" s="80" t="str">
        <f t="shared" si="131"/>
        <v>N/A</v>
      </c>
      <c r="AK135" s="80">
        <f t="shared" si="132"/>
        <v>19</v>
      </c>
      <c r="AL135" s="80" t="b">
        <f t="shared" si="133"/>
        <v>1</v>
      </c>
      <c r="AM135" s="80" t="str">
        <f t="shared" si="134"/>
        <v>Dummy Node</v>
      </c>
      <c r="AN135" s="80" t="str">
        <f t="shared" si="135"/>
        <v>N/A</v>
      </c>
      <c r="AO135" s="80" t="str">
        <f t="shared" si="136"/>
        <v>N/A</v>
      </c>
      <c r="AP135" s="80">
        <f t="shared" si="137"/>
        <v>7</v>
      </c>
      <c r="AQ135" s="80" t="b">
        <f t="shared" si="138"/>
        <v>1</v>
      </c>
      <c r="AR135" s="80" t="str">
        <f t="shared" si="139"/>
        <v>Dummy Node</v>
      </c>
      <c r="AS135" s="80" t="str">
        <f t="shared" si="140"/>
        <v>N/A</v>
      </c>
      <c r="AT135" s="80" t="str">
        <f t="shared" si="141"/>
        <v>N/A</v>
      </c>
      <c r="AU135" s="80">
        <f t="shared" si="142"/>
        <v>4</v>
      </c>
      <c r="AV135" s="80" t="b">
        <f t="shared" si="143"/>
        <v>1</v>
      </c>
      <c r="AW135" s="80" t="str">
        <f t="shared" si="144"/>
        <v>Distance</v>
      </c>
      <c r="AX135" s="80" t="str">
        <f t="shared" si="145"/>
        <v>&lt;=</v>
      </c>
      <c r="AY135" s="80">
        <f t="shared" si="146"/>
        <v>289.92919921875</v>
      </c>
      <c r="AZ135" s="80">
        <f t="shared" si="147"/>
        <v>1</v>
      </c>
      <c r="BA135" s="80" t="b">
        <f t="shared" si="148"/>
        <v>0</v>
      </c>
      <c r="BB135" s="80" t="str">
        <f t="shared" si="149"/>
        <v>Speed</v>
      </c>
      <c r="BC135" s="80" t="str">
        <f t="shared" si="150"/>
        <v>&gt;</v>
      </c>
      <c r="BD135" s="80">
        <f t="shared" si="151"/>
        <v>13.021484375</v>
      </c>
      <c r="BE135" s="80">
        <f t="shared" si="152"/>
        <v>0</v>
      </c>
      <c r="BF135" s="80" t="b">
        <f t="shared" si="153"/>
        <v>1</v>
      </c>
      <c r="BG135" s="80" t="str">
        <f t="shared" si="154"/>
        <v>Distance</v>
      </c>
      <c r="BH135" s="80" t="str">
        <f t="shared" si="155"/>
        <v>&lt;=</v>
      </c>
      <c r="BI135" s="80">
        <f t="shared" si="156"/>
        <v>508.4912109375</v>
      </c>
    </row>
    <row r="136" spans="1:61">
      <c r="A136" s="15">
        <v>133</v>
      </c>
      <c r="B136" s="15">
        <v>-2</v>
      </c>
      <c r="C136" s="15">
        <v>-8192</v>
      </c>
      <c r="D136" s="15">
        <f t="shared" si="106"/>
        <v>-1</v>
      </c>
      <c r="E136" s="15">
        <f t="shared" si="107"/>
        <v>0</v>
      </c>
      <c r="F136" s="15">
        <f t="shared" si="108"/>
        <v>-1</v>
      </c>
      <c r="G136" s="15">
        <v>267</v>
      </c>
      <c r="H136" s="15">
        <v>268</v>
      </c>
      <c r="I136" s="15">
        <v>66</v>
      </c>
      <c r="J136" s="15">
        <v>7</v>
      </c>
      <c r="K136" s="15">
        <v>644</v>
      </c>
      <c r="L136" s="15">
        <v>176</v>
      </c>
      <c r="M136" s="15">
        <f t="shared" si="109"/>
        <v>4.296875E-2</v>
      </c>
      <c r="O136" s="80">
        <f t="shared" si="110"/>
        <v>644</v>
      </c>
      <c r="P136" s="80">
        <f t="shared" si="111"/>
        <v>5.126953125E-3</v>
      </c>
      <c r="Q136" s="80">
        <f t="shared" si="112"/>
        <v>321</v>
      </c>
      <c r="R136" s="80" t="b">
        <f t="shared" si="113"/>
        <v>0</v>
      </c>
      <c r="S136" s="80" t="str">
        <f t="shared" si="114"/>
        <v>Dummy Node</v>
      </c>
      <c r="T136" s="80" t="str">
        <f t="shared" si="115"/>
        <v>N/A</v>
      </c>
      <c r="U136" s="80" t="str">
        <f t="shared" si="116"/>
        <v>N/A</v>
      </c>
      <c r="V136" s="80">
        <f t="shared" si="117"/>
        <v>160</v>
      </c>
      <c r="W136" s="80" t="b">
        <f t="shared" si="118"/>
        <v>1</v>
      </c>
      <c r="X136" s="80" t="str">
        <f t="shared" si="119"/>
        <v>Dummy Node</v>
      </c>
      <c r="Y136" s="80" t="str">
        <f t="shared" si="120"/>
        <v>N/A</v>
      </c>
      <c r="Z136" s="80" t="str">
        <f t="shared" si="121"/>
        <v>N/A</v>
      </c>
      <c r="AA136" s="80">
        <f t="shared" si="122"/>
        <v>79</v>
      </c>
      <c r="AB136" s="80" t="b">
        <f t="shared" si="123"/>
        <v>0</v>
      </c>
      <c r="AC136" s="80" t="str">
        <f t="shared" si="124"/>
        <v>Dummy Node</v>
      </c>
      <c r="AD136" s="80" t="str">
        <f t="shared" si="125"/>
        <v>N/A</v>
      </c>
      <c r="AE136" s="80" t="str">
        <f t="shared" si="126"/>
        <v>N/A</v>
      </c>
      <c r="AF136" s="80">
        <f t="shared" si="127"/>
        <v>39</v>
      </c>
      <c r="AG136" s="80" t="b">
        <f t="shared" si="128"/>
        <v>1</v>
      </c>
      <c r="AH136" s="80" t="str">
        <f t="shared" si="129"/>
        <v>Dummy Node</v>
      </c>
      <c r="AI136" s="80" t="str">
        <f t="shared" si="130"/>
        <v>N/A</v>
      </c>
      <c r="AJ136" s="80" t="str">
        <f t="shared" si="131"/>
        <v>N/A</v>
      </c>
      <c r="AK136" s="80">
        <f t="shared" si="132"/>
        <v>19</v>
      </c>
      <c r="AL136" s="80" t="b">
        <f t="shared" si="133"/>
        <v>1</v>
      </c>
      <c r="AM136" s="80" t="str">
        <f t="shared" si="134"/>
        <v>Dummy Node</v>
      </c>
      <c r="AN136" s="80" t="str">
        <f t="shared" si="135"/>
        <v>N/A</v>
      </c>
      <c r="AO136" s="80" t="str">
        <f t="shared" si="136"/>
        <v>N/A</v>
      </c>
      <c r="AP136" s="80">
        <f t="shared" si="137"/>
        <v>7</v>
      </c>
      <c r="AQ136" s="80" t="b">
        <f t="shared" si="138"/>
        <v>1</v>
      </c>
      <c r="AR136" s="80" t="str">
        <f t="shared" si="139"/>
        <v>Dummy Node</v>
      </c>
      <c r="AS136" s="80" t="str">
        <f t="shared" si="140"/>
        <v>N/A</v>
      </c>
      <c r="AT136" s="80" t="str">
        <f t="shared" si="141"/>
        <v>N/A</v>
      </c>
      <c r="AU136" s="80">
        <f t="shared" si="142"/>
        <v>4</v>
      </c>
      <c r="AV136" s="80" t="b">
        <f t="shared" si="143"/>
        <v>1</v>
      </c>
      <c r="AW136" s="80" t="str">
        <f t="shared" si="144"/>
        <v>Distance</v>
      </c>
      <c r="AX136" s="80" t="str">
        <f t="shared" si="145"/>
        <v>&lt;=</v>
      </c>
      <c r="AY136" s="80">
        <f t="shared" si="146"/>
        <v>289.92919921875</v>
      </c>
      <c r="AZ136" s="80">
        <f t="shared" si="147"/>
        <v>1</v>
      </c>
      <c r="BA136" s="80" t="b">
        <f t="shared" si="148"/>
        <v>0</v>
      </c>
      <c r="BB136" s="80" t="str">
        <f t="shared" si="149"/>
        <v>Speed</v>
      </c>
      <c r="BC136" s="80" t="str">
        <f t="shared" si="150"/>
        <v>&gt;</v>
      </c>
      <c r="BD136" s="80">
        <f t="shared" si="151"/>
        <v>13.021484375</v>
      </c>
      <c r="BE136" s="80">
        <f t="shared" si="152"/>
        <v>0</v>
      </c>
      <c r="BF136" s="80" t="b">
        <f t="shared" si="153"/>
        <v>1</v>
      </c>
      <c r="BG136" s="80" t="str">
        <f t="shared" si="154"/>
        <v>Distance</v>
      </c>
      <c r="BH136" s="80" t="str">
        <f t="shared" si="155"/>
        <v>&lt;=</v>
      </c>
      <c r="BI136" s="80">
        <f t="shared" si="156"/>
        <v>508.4912109375</v>
      </c>
    </row>
    <row r="137" spans="1:61">
      <c r="A137" s="15">
        <v>134</v>
      </c>
      <c r="B137" s="15">
        <v>-2</v>
      </c>
      <c r="C137" s="15">
        <v>-8192</v>
      </c>
      <c r="D137" s="15">
        <f t="shared" si="106"/>
        <v>-1</v>
      </c>
      <c r="E137" s="15">
        <f t="shared" si="107"/>
        <v>0</v>
      </c>
      <c r="F137" s="15">
        <f t="shared" si="108"/>
        <v>-1</v>
      </c>
      <c r="G137" s="15">
        <v>269</v>
      </c>
      <c r="H137" s="15">
        <v>270</v>
      </c>
      <c r="I137" s="15">
        <v>66</v>
      </c>
      <c r="J137" s="15">
        <v>7</v>
      </c>
      <c r="K137" s="15">
        <v>645</v>
      </c>
      <c r="L137" s="15">
        <v>176</v>
      </c>
      <c r="M137" s="15">
        <f t="shared" si="109"/>
        <v>4.296875E-2</v>
      </c>
      <c r="O137" s="80">
        <f t="shared" si="110"/>
        <v>645</v>
      </c>
      <c r="P137" s="80">
        <f t="shared" si="111"/>
        <v>5.126953125E-3</v>
      </c>
      <c r="Q137" s="80">
        <f t="shared" si="112"/>
        <v>322</v>
      </c>
      <c r="R137" s="80" t="b">
        <f t="shared" si="113"/>
        <v>1</v>
      </c>
      <c r="S137" s="80" t="str">
        <f t="shared" si="114"/>
        <v>Dummy Node</v>
      </c>
      <c r="T137" s="80" t="str">
        <f t="shared" si="115"/>
        <v>N/A</v>
      </c>
      <c r="U137" s="80" t="str">
        <f t="shared" si="116"/>
        <v>N/A</v>
      </c>
      <c r="V137" s="80">
        <f t="shared" si="117"/>
        <v>160</v>
      </c>
      <c r="W137" s="80" t="b">
        <f t="shared" si="118"/>
        <v>0</v>
      </c>
      <c r="X137" s="80" t="str">
        <f t="shared" si="119"/>
        <v>Dummy Node</v>
      </c>
      <c r="Y137" s="80" t="str">
        <f t="shared" si="120"/>
        <v>N/A</v>
      </c>
      <c r="Z137" s="80" t="str">
        <f t="shared" si="121"/>
        <v>N/A</v>
      </c>
      <c r="AA137" s="80">
        <f t="shared" si="122"/>
        <v>79</v>
      </c>
      <c r="AB137" s="80" t="b">
        <f t="shared" si="123"/>
        <v>0</v>
      </c>
      <c r="AC137" s="80" t="str">
        <f t="shared" si="124"/>
        <v>Dummy Node</v>
      </c>
      <c r="AD137" s="80" t="str">
        <f t="shared" si="125"/>
        <v>N/A</v>
      </c>
      <c r="AE137" s="80" t="str">
        <f t="shared" si="126"/>
        <v>N/A</v>
      </c>
      <c r="AF137" s="80">
        <f t="shared" si="127"/>
        <v>39</v>
      </c>
      <c r="AG137" s="80" t="b">
        <f t="shared" si="128"/>
        <v>1</v>
      </c>
      <c r="AH137" s="80" t="str">
        <f t="shared" si="129"/>
        <v>Dummy Node</v>
      </c>
      <c r="AI137" s="80" t="str">
        <f t="shared" si="130"/>
        <v>N/A</v>
      </c>
      <c r="AJ137" s="80" t="str">
        <f t="shared" si="131"/>
        <v>N/A</v>
      </c>
      <c r="AK137" s="80">
        <f t="shared" si="132"/>
        <v>19</v>
      </c>
      <c r="AL137" s="80" t="b">
        <f t="shared" si="133"/>
        <v>1</v>
      </c>
      <c r="AM137" s="80" t="str">
        <f t="shared" si="134"/>
        <v>Dummy Node</v>
      </c>
      <c r="AN137" s="80" t="str">
        <f t="shared" si="135"/>
        <v>N/A</v>
      </c>
      <c r="AO137" s="80" t="str">
        <f t="shared" si="136"/>
        <v>N/A</v>
      </c>
      <c r="AP137" s="80">
        <f t="shared" si="137"/>
        <v>7</v>
      </c>
      <c r="AQ137" s="80" t="b">
        <f t="shared" si="138"/>
        <v>1</v>
      </c>
      <c r="AR137" s="80" t="str">
        <f t="shared" si="139"/>
        <v>Dummy Node</v>
      </c>
      <c r="AS137" s="80" t="str">
        <f t="shared" si="140"/>
        <v>N/A</v>
      </c>
      <c r="AT137" s="80" t="str">
        <f t="shared" si="141"/>
        <v>N/A</v>
      </c>
      <c r="AU137" s="80">
        <f t="shared" si="142"/>
        <v>4</v>
      </c>
      <c r="AV137" s="80" t="b">
        <f t="shared" si="143"/>
        <v>1</v>
      </c>
      <c r="AW137" s="80" t="str">
        <f t="shared" si="144"/>
        <v>Distance</v>
      </c>
      <c r="AX137" s="80" t="str">
        <f t="shared" si="145"/>
        <v>&lt;=</v>
      </c>
      <c r="AY137" s="80">
        <f t="shared" si="146"/>
        <v>289.92919921875</v>
      </c>
      <c r="AZ137" s="80">
        <f t="shared" si="147"/>
        <v>1</v>
      </c>
      <c r="BA137" s="80" t="b">
        <f t="shared" si="148"/>
        <v>0</v>
      </c>
      <c r="BB137" s="80" t="str">
        <f t="shared" si="149"/>
        <v>Speed</v>
      </c>
      <c r="BC137" s="80" t="str">
        <f t="shared" si="150"/>
        <v>&gt;</v>
      </c>
      <c r="BD137" s="80">
        <f t="shared" si="151"/>
        <v>13.021484375</v>
      </c>
      <c r="BE137" s="80">
        <f t="shared" si="152"/>
        <v>0</v>
      </c>
      <c r="BF137" s="80" t="b">
        <f t="shared" si="153"/>
        <v>1</v>
      </c>
      <c r="BG137" s="80" t="str">
        <f t="shared" si="154"/>
        <v>Distance</v>
      </c>
      <c r="BH137" s="80" t="str">
        <f t="shared" si="155"/>
        <v>&lt;=</v>
      </c>
      <c r="BI137" s="80">
        <f t="shared" si="156"/>
        <v>508.4912109375</v>
      </c>
    </row>
    <row r="138" spans="1:61">
      <c r="A138" s="15">
        <v>135</v>
      </c>
      <c r="B138" s="15">
        <v>-2</v>
      </c>
      <c r="C138" s="15">
        <v>-8192</v>
      </c>
      <c r="D138" s="15">
        <f t="shared" si="106"/>
        <v>-1</v>
      </c>
      <c r="E138" s="15">
        <f t="shared" si="107"/>
        <v>0</v>
      </c>
      <c r="F138" s="15">
        <f t="shared" si="108"/>
        <v>-1</v>
      </c>
      <c r="G138" s="15">
        <v>271</v>
      </c>
      <c r="H138" s="15">
        <v>272</v>
      </c>
      <c r="I138" s="15">
        <v>67</v>
      </c>
      <c r="J138" s="15">
        <v>7</v>
      </c>
      <c r="K138" s="15">
        <v>646</v>
      </c>
      <c r="L138" s="15">
        <v>176</v>
      </c>
      <c r="M138" s="15">
        <f t="shared" si="109"/>
        <v>4.296875E-2</v>
      </c>
      <c r="O138" s="80">
        <f t="shared" si="110"/>
        <v>646</v>
      </c>
      <c r="P138" s="80">
        <f t="shared" si="111"/>
        <v>5.126953125E-3</v>
      </c>
      <c r="Q138" s="80">
        <f t="shared" si="112"/>
        <v>322</v>
      </c>
      <c r="R138" s="80" t="b">
        <f t="shared" si="113"/>
        <v>0</v>
      </c>
      <c r="S138" s="80" t="str">
        <f t="shared" si="114"/>
        <v>Dummy Node</v>
      </c>
      <c r="T138" s="80" t="str">
        <f t="shared" si="115"/>
        <v>N/A</v>
      </c>
      <c r="U138" s="80" t="str">
        <f t="shared" si="116"/>
        <v>N/A</v>
      </c>
      <c r="V138" s="80">
        <f t="shared" si="117"/>
        <v>160</v>
      </c>
      <c r="W138" s="80" t="b">
        <f t="shared" si="118"/>
        <v>0</v>
      </c>
      <c r="X138" s="80" t="str">
        <f t="shared" si="119"/>
        <v>Dummy Node</v>
      </c>
      <c r="Y138" s="80" t="str">
        <f t="shared" si="120"/>
        <v>N/A</v>
      </c>
      <c r="Z138" s="80" t="str">
        <f t="shared" si="121"/>
        <v>N/A</v>
      </c>
      <c r="AA138" s="80">
        <f t="shared" si="122"/>
        <v>79</v>
      </c>
      <c r="AB138" s="80" t="b">
        <f t="shared" si="123"/>
        <v>0</v>
      </c>
      <c r="AC138" s="80" t="str">
        <f t="shared" si="124"/>
        <v>Dummy Node</v>
      </c>
      <c r="AD138" s="80" t="str">
        <f t="shared" si="125"/>
        <v>N/A</v>
      </c>
      <c r="AE138" s="80" t="str">
        <f t="shared" si="126"/>
        <v>N/A</v>
      </c>
      <c r="AF138" s="80">
        <f t="shared" si="127"/>
        <v>39</v>
      </c>
      <c r="AG138" s="80" t="b">
        <f t="shared" si="128"/>
        <v>1</v>
      </c>
      <c r="AH138" s="80" t="str">
        <f t="shared" si="129"/>
        <v>Dummy Node</v>
      </c>
      <c r="AI138" s="80" t="str">
        <f t="shared" si="130"/>
        <v>N/A</v>
      </c>
      <c r="AJ138" s="80" t="str">
        <f t="shared" si="131"/>
        <v>N/A</v>
      </c>
      <c r="AK138" s="80">
        <f t="shared" si="132"/>
        <v>19</v>
      </c>
      <c r="AL138" s="80" t="b">
        <f t="shared" si="133"/>
        <v>1</v>
      </c>
      <c r="AM138" s="80" t="str">
        <f t="shared" si="134"/>
        <v>Dummy Node</v>
      </c>
      <c r="AN138" s="80" t="str">
        <f t="shared" si="135"/>
        <v>N/A</v>
      </c>
      <c r="AO138" s="80" t="str">
        <f t="shared" si="136"/>
        <v>N/A</v>
      </c>
      <c r="AP138" s="80">
        <f t="shared" si="137"/>
        <v>7</v>
      </c>
      <c r="AQ138" s="80" t="b">
        <f t="shared" si="138"/>
        <v>1</v>
      </c>
      <c r="AR138" s="80" t="str">
        <f t="shared" si="139"/>
        <v>Dummy Node</v>
      </c>
      <c r="AS138" s="80" t="str">
        <f t="shared" si="140"/>
        <v>N/A</v>
      </c>
      <c r="AT138" s="80" t="str">
        <f t="shared" si="141"/>
        <v>N/A</v>
      </c>
      <c r="AU138" s="80">
        <f t="shared" si="142"/>
        <v>4</v>
      </c>
      <c r="AV138" s="80" t="b">
        <f t="shared" si="143"/>
        <v>1</v>
      </c>
      <c r="AW138" s="80" t="str">
        <f t="shared" si="144"/>
        <v>Distance</v>
      </c>
      <c r="AX138" s="80" t="str">
        <f t="shared" si="145"/>
        <v>&lt;=</v>
      </c>
      <c r="AY138" s="80">
        <f t="shared" si="146"/>
        <v>289.92919921875</v>
      </c>
      <c r="AZ138" s="80">
        <f t="shared" si="147"/>
        <v>1</v>
      </c>
      <c r="BA138" s="80" t="b">
        <f t="shared" si="148"/>
        <v>0</v>
      </c>
      <c r="BB138" s="80" t="str">
        <f t="shared" si="149"/>
        <v>Speed</v>
      </c>
      <c r="BC138" s="80" t="str">
        <f t="shared" si="150"/>
        <v>&gt;</v>
      </c>
      <c r="BD138" s="80">
        <f t="shared" si="151"/>
        <v>13.021484375</v>
      </c>
      <c r="BE138" s="80">
        <f t="shared" si="152"/>
        <v>0</v>
      </c>
      <c r="BF138" s="80" t="b">
        <f t="shared" si="153"/>
        <v>1</v>
      </c>
      <c r="BG138" s="80" t="str">
        <f t="shared" si="154"/>
        <v>Distance</v>
      </c>
      <c r="BH138" s="80" t="str">
        <f t="shared" si="155"/>
        <v>&lt;=</v>
      </c>
      <c r="BI138" s="80">
        <f t="shared" si="156"/>
        <v>508.4912109375</v>
      </c>
    </row>
    <row r="139" spans="1:61">
      <c r="A139" s="15">
        <v>136</v>
      </c>
      <c r="B139" s="15">
        <v>-2</v>
      </c>
      <c r="C139" s="15">
        <v>-8192</v>
      </c>
      <c r="D139" s="15">
        <f t="shared" si="106"/>
        <v>-1</v>
      </c>
      <c r="E139" s="15">
        <f t="shared" si="107"/>
        <v>0</v>
      </c>
      <c r="F139" s="15">
        <f t="shared" si="108"/>
        <v>-1</v>
      </c>
      <c r="G139" s="15">
        <v>273</v>
      </c>
      <c r="H139" s="15">
        <v>274</v>
      </c>
      <c r="I139" s="15">
        <v>67</v>
      </c>
      <c r="J139" s="15">
        <v>7</v>
      </c>
      <c r="K139" s="15">
        <v>647</v>
      </c>
      <c r="L139" s="15">
        <v>176</v>
      </c>
      <c r="M139" s="15">
        <f t="shared" si="109"/>
        <v>4.296875E-2</v>
      </c>
      <c r="O139" s="80">
        <f t="shared" si="110"/>
        <v>647</v>
      </c>
      <c r="P139" s="80">
        <f t="shared" si="111"/>
        <v>5.126953125E-3</v>
      </c>
      <c r="Q139" s="80">
        <f t="shared" si="112"/>
        <v>323</v>
      </c>
      <c r="R139" s="80" t="b">
        <f t="shared" si="113"/>
        <v>1</v>
      </c>
      <c r="S139" s="80" t="str">
        <f t="shared" si="114"/>
        <v>Dummy Node</v>
      </c>
      <c r="T139" s="80" t="str">
        <f t="shared" si="115"/>
        <v>N/A</v>
      </c>
      <c r="U139" s="80" t="str">
        <f t="shared" si="116"/>
        <v>N/A</v>
      </c>
      <c r="V139" s="80">
        <f t="shared" si="117"/>
        <v>161</v>
      </c>
      <c r="W139" s="80" t="b">
        <f t="shared" si="118"/>
        <v>1</v>
      </c>
      <c r="X139" s="80" t="str">
        <f t="shared" si="119"/>
        <v>Dummy Node</v>
      </c>
      <c r="Y139" s="80" t="str">
        <f t="shared" si="120"/>
        <v>N/A</v>
      </c>
      <c r="Z139" s="80" t="str">
        <f t="shared" si="121"/>
        <v>N/A</v>
      </c>
      <c r="AA139" s="80">
        <f t="shared" si="122"/>
        <v>80</v>
      </c>
      <c r="AB139" s="80" t="b">
        <f t="shared" si="123"/>
        <v>1</v>
      </c>
      <c r="AC139" s="80" t="str">
        <f t="shared" si="124"/>
        <v>Dummy Node</v>
      </c>
      <c r="AD139" s="80" t="str">
        <f t="shared" si="125"/>
        <v>N/A</v>
      </c>
      <c r="AE139" s="80" t="str">
        <f t="shared" si="126"/>
        <v>N/A</v>
      </c>
      <c r="AF139" s="80">
        <f t="shared" si="127"/>
        <v>39</v>
      </c>
      <c r="AG139" s="80" t="b">
        <f t="shared" si="128"/>
        <v>0</v>
      </c>
      <c r="AH139" s="80" t="str">
        <f t="shared" si="129"/>
        <v>Dummy Node</v>
      </c>
      <c r="AI139" s="80" t="str">
        <f t="shared" si="130"/>
        <v>N/A</v>
      </c>
      <c r="AJ139" s="80" t="str">
        <f t="shared" si="131"/>
        <v>N/A</v>
      </c>
      <c r="AK139" s="80">
        <f t="shared" si="132"/>
        <v>19</v>
      </c>
      <c r="AL139" s="80" t="b">
        <f t="shared" si="133"/>
        <v>1</v>
      </c>
      <c r="AM139" s="80" t="str">
        <f t="shared" si="134"/>
        <v>Dummy Node</v>
      </c>
      <c r="AN139" s="80" t="str">
        <f t="shared" si="135"/>
        <v>N/A</v>
      </c>
      <c r="AO139" s="80" t="str">
        <f t="shared" si="136"/>
        <v>N/A</v>
      </c>
      <c r="AP139" s="80">
        <f t="shared" si="137"/>
        <v>7</v>
      </c>
      <c r="AQ139" s="80" t="b">
        <f t="shared" si="138"/>
        <v>1</v>
      </c>
      <c r="AR139" s="80" t="str">
        <f t="shared" si="139"/>
        <v>Dummy Node</v>
      </c>
      <c r="AS139" s="80" t="str">
        <f t="shared" si="140"/>
        <v>N/A</v>
      </c>
      <c r="AT139" s="80" t="str">
        <f t="shared" si="141"/>
        <v>N/A</v>
      </c>
      <c r="AU139" s="80">
        <f t="shared" si="142"/>
        <v>4</v>
      </c>
      <c r="AV139" s="80" t="b">
        <f t="shared" si="143"/>
        <v>1</v>
      </c>
      <c r="AW139" s="80" t="str">
        <f t="shared" si="144"/>
        <v>Distance</v>
      </c>
      <c r="AX139" s="80" t="str">
        <f t="shared" si="145"/>
        <v>&lt;=</v>
      </c>
      <c r="AY139" s="80">
        <f t="shared" si="146"/>
        <v>289.92919921875</v>
      </c>
      <c r="AZ139" s="80">
        <f t="shared" si="147"/>
        <v>1</v>
      </c>
      <c r="BA139" s="80" t="b">
        <f t="shared" si="148"/>
        <v>0</v>
      </c>
      <c r="BB139" s="80" t="str">
        <f t="shared" si="149"/>
        <v>Speed</v>
      </c>
      <c r="BC139" s="80" t="str">
        <f t="shared" si="150"/>
        <v>&gt;</v>
      </c>
      <c r="BD139" s="80">
        <f t="shared" si="151"/>
        <v>13.021484375</v>
      </c>
      <c r="BE139" s="80">
        <f t="shared" si="152"/>
        <v>0</v>
      </c>
      <c r="BF139" s="80" t="b">
        <f t="shared" si="153"/>
        <v>1</v>
      </c>
      <c r="BG139" s="80" t="str">
        <f t="shared" si="154"/>
        <v>Distance</v>
      </c>
      <c r="BH139" s="80" t="str">
        <f t="shared" si="155"/>
        <v>&lt;=</v>
      </c>
      <c r="BI139" s="80">
        <f t="shared" si="156"/>
        <v>508.4912109375</v>
      </c>
    </row>
    <row r="140" spans="1:61">
      <c r="A140" s="15">
        <v>137</v>
      </c>
      <c r="B140" s="15">
        <v>-2</v>
      </c>
      <c r="C140" s="15">
        <v>-8192</v>
      </c>
      <c r="D140" s="15">
        <f t="shared" si="106"/>
        <v>-1</v>
      </c>
      <c r="E140" s="15">
        <f t="shared" si="107"/>
        <v>0</v>
      </c>
      <c r="F140" s="15">
        <f t="shared" si="108"/>
        <v>-1</v>
      </c>
      <c r="G140" s="15">
        <v>275</v>
      </c>
      <c r="H140" s="15">
        <v>276</v>
      </c>
      <c r="I140" s="15">
        <v>68</v>
      </c>
      <c r="J140" s="15">
        <v>7</v>
      </c>
      <c r="K140" s="15">
        <v>648</v>
      </c>
      <c r="L140" s="15">
        <v>176</v>
      </c>
      <c r="M140" s="15">
        <f t="shared" si="109"/>
        <v>4.296875E-2</v>
      </c>
      <c r="O140" s="80">
        <f t="shared" si="110"/>
        <v>648</v>
      </c>
      <c r="P140" s="80">
        <f t="shared" si="111"/>
        <v>5.126953125E-3</v>
      </c>
      <c r="Q140" s="80">
        <f t="shared" si="112"/>
        <v>323</v>
      </c>
      <c r="R140" s="80" t="b">
        <f t="shared" si="113"/>
        <v>0</v>
      </c>
      <c r="S140" s="80" t="str">
        <f t="shared" si="114"/>
        <v>Dummy Node</v>
      </c>
      <c r="T140" s="80" t="str">
        <f t="shared" si="115"/>
        <v>N/A</v>
      </c>
      <c r="U140" s="80" t="str">
        <f t="shared" si="116"/>
        <v>N/A</v>
      </c>
      <c r="V140" s="80">
        <f t="shared" si="117"/>
        <v>161</v>
      </c>
      <c r="W140" s="80" t="b">
        <f t="shared" si="118"/>
        <v>1</v>
      </c>
      <c r="X140" s="80" t="str">
        <f t="shared" si="119"/>
        <v>Dummy Node</v>
      </c>
      <c r="Y140" s="80" t="str">
        <f t="shared" si="120"/>
        <v>N/A</v>
      </c>
      <c r="Z140" s="80" t="str">
        <f t="shared" si="121"/>
        <v>N/A</v>
      </c>
      <c r="AA140" s="80">
        <f t="shared" si="122"/>
        <v>80</v>
      </c>
      <c r="AB140" s="80" t="b">
        <f t="shared" si="123"/>
        <v>1</v>
      </c>
      <c r="AC140" s="80" t="str">
        <f t="shared" si="124"/>
        <v>Dummy Node</v>
      </c>
      <c r="AD140" s="80" t="str">
        <f t="shared" si="125"/>
        <v>N/A</v>
      </c>
      <c r="AE140" s="80" t="str">
        <f t="shared" si="126"/>
        <v>N/A</v>
      </c>
      <c r="AF140" s="80">
        <f t="shared" si="127"/>
        <v>39</v>
      </c>
      <c r="AG140" s="80" t="b">
        <f t="shared" si="128"/>
        <v>0</v>
      </c>
      <c r="AH140" s="80" t="str">
        <f t="shared" si="129"/>
        <v>Dummy Node</v>
      </c>
      <c r="AI140" s="80" t="str">
        <f t="shared" si="130"/>
        <v>N/A</v>
      </c>
      <c r="AJ140" s="80" t="str">
        <f t="shared" si="131"/>
        <v>N/A</v>
      </c>
      <c r="AK140" s="80">
        <f t="shared" si="132"/>
        <v>19</v>
      </c>
      <c r="AL140" s="80" t="b">
        <f t="shared" si="133"/>
        <v>1</v>
      </c>
      <c r="AM140" s="80" t="str">
        <f t="shared" si="134"/>
        <v>Dummy Node</v>
      </c>
      <c r="AN140" s="80" t="str">
        <f t="shared" si="135"/>
        <v>N/A</v>
      </c>
      <c r="AO140" s="80" t="str">
        <f t="shared" si="136"/>
        <v>N/A</v>
      </c>
      <c r="AP140" s="80">
        <f t="shared" si="137"/>
        <v>7</v>
      </c>
      <c r="AQ140" s="80" t="b">
        <f t="shared" si="138"/>
        <v>1</v>
      </c>
      <c r="AR140" s="80" t="str">
        <f t="shared" si="139"/>
        <v>Dummy Node</v>
      </c>
      <c r="AS140" s="80" t="str">
        <f t="shared" si="140"/>
        <v>N/A</v>
      </c>
      <c r="AT140" s="80" t="str">
        <f t="shared" si="141"/>
        <v>N/A</v>
      </c>
      <c r="AU140" s="80">
        <f t="shared" si="142"/>
        <v>4</v>
      </c>
      <c r="AV140" s="80" t="b">
        <f t="shared" si="143"/>
        <v>1</v>
      </c>
      <c r="AW140" s="80" t="str">
        <f t="shared" si="144"/>
        <v>Distance</v>
      </c>
      <c r="AX140" s="80" t="str">
        <f t="shared" si="145"/>
        <v>&lt;=</v>
      </c>
      <c r="AY140" s="80">
        <f t="shared" si="146"/>
        <v>289.92919921875</v>
      </c>
      <c r="AZ140" s="80">
        <f t="shared" si="147"/>
        <v>1</v>
      </c>
      <c r="BA140" s="80" t="b">
        <f t="shared" si="148"/>
        <v>0</v>
      </c>
      <c r="BB140" s="80" t="str">
        <f t="shared" si="149"/>
        <v>Speed</v>
      </c>
      <c r="BC140" s="80" t="str">
        <f t="shared" si="150"/>
        <v>&gt;</v>
      </c>
      <c r="BD140" s="80">
        <f t="shared" si="151"/>
        <v>13.021484375</v>
      </c>
      <c r="BE140" s="80">
        <f t="shared" si="152"/>
        <v>0</v>
      </c>
      <c r="BF140" s="80" t="b">
        <f t="shared" si="153"/>
        <v>1</v>
      </c>
      <c r="BG140" s="80" t="str">
        <f t="shared" si="154"/>
        <v>Distance</v>
      </c>
      <c r="BH140" s="80" t="str">
        <f t="shared" si="155"/>
        <v>&lt;=</v>
      </c>
      <c r="BI140" s="80">
        <f t="shared" si="156"/>
        <v>508.4912109375</v>
      </c>
    </row>
    <row r="141" spans="1:61">
      <c r="A141" s="15">
        <v>138</v>
      </c>
      <c r="B141" s="15">
        <v>-2</v>
      </c>
      <c r="C141" s="15">
        <v>-8192</v>
      </c>
      <c r="D141" s="15">
        <f t="shared" si="106"/>
        <v>-1</v>
      </c>
      <c r="E141" s="15">
        <f t="shared" si="107"/>
        <v>0</v>
      </c>
      <c r="F141" s="15">
        <f t="shared" si="108"/>
        <v>-1</v>
      </c>
      <c r="G141" s="15">
        <v>277</v>
      </c>
      <c r="H141" s="15">
        <v>278</v>
      </c>
      <c r="I141" s="15">
        <v>68</v>
      </c>
      <c r="J141" s="15">
        <v>7</v>
      </c>
      <c r="K141" s="15">
        <v>649</v>
      </c>
      <c r="L141" s="15">
        <v>176</v>
      </c>
      <c r="M141" s="15">
        <f t="shared" si="109"/>
        <v>4.296875E-2</v>
      </c>
      <c r="O141" s="80">
        <f t="shared" si="110"/>
        <v>649</v>
      </c>
      <c r="P141" s="80">
        <f t="shared" si="111"/>
        <v>5.126953125E-3</v>
      </c>
      <c r="Q141" s="80">
        <f t="shared" si="112"/>
        <v>324</v>
      </c>
      <c r="R141" s="80" t="b">
        <f t="shared" si="113"/>
        <v>1</v>
      </c>
      <c r="S141" s="80" t="str">
        <f t="shared" si="114"/>
        <v>Dummy Node</v>
      </c>
      <c r="T141" s="80" t="str">
        <f t="shared" si="115"/>
        <v>N/A</v>
      </c>
      <c r="U141" s="80" t="str">
        <f t="shared" si="116"/>
        <v>N/A</v>
      </c>
      <c r="V141" s="80">
        <f t="shared" si="117"/>
        <v>161</v>
      </c>
      <c r="W141" s="80" t="b">
        <f t="shared" si="118"/>
        <v>0</v>
      </c>
      <c r="X141" s="80" t="str">
        <f t="shared" si="119"/>
        <v>Dummy Node</v>
      </c>
      <c r="Y141" s="80" t="str">
        <f t="shared" si="120"/>
        <v>N/A</v>
      </c>
      <c r="Z141" s="80" t="str">
        <f t="shared" si="121"/>
        <v>N/A</v>
      </c>
      <c r="AA141" s="80">
        <f t="shared" si="122"/>
        <v>80</v>
      </c>
      <c r="AB141" s="80" t="b">
        <f t="shared" si="123"/>
        <v>1</v>
      </c>
      <c r="AC141" s="80" t="str">
        <f t="shared" si="124"/>
        <v>Dummy Node</v>
      </c>
      <c r="AD141" s="80" t="str">
        <f t="shared" si="125"/>
        <v>N/A</v>
      </c>
      <c r="AE141" s="80" t="str">
        <f t="shared" si="126"/>
        <v>N/A</v>
      </c>
      <c r="AF141" s="80">
        <f t="shared" si="127"/>
        <v>39</v>
      </c>
      <c r="AG141" s="80" t="b">
        <f t="shared" si="128"/>
        <v>0</v>
      </c>
      <c r="AH141" s="80" t="str">
        <f t="shared" si="129"/>
        <v>Dummy Node</v>
      </c>
      <c r="AI141" s="80" t="str">
        <f t="shared" si="130"/>
        <v>N/A</v>
      </c>
      <c r="AJ141" s="80" t="str">
        <f t="shared" si="131"/>
        <v>N/A</v>
      </c>
      <c r="AK141" s="80">
        <f t="shared" si="132"/>
        <v>19</v>
      </c>
      <c r="AL141" s="80" t="b">
        <f t="shared" si="133"/>
        <v>1</v>
      </c>
      <c r="AM141" s="80" t="str">
        <f t="shared" si="134"/>
        <v>Dummy Node</v>
      </c>
      <c r="AN141" s="80" t="str">
        <f t="shared" si="135"/>
        <v>N/A</v>
      </c>
      <c r="AO141" s="80" t="str">
        <f t="shared" si="136"/>
        <v>N/A</v>
      </c>
      <c r="AP141" s="80">
        <f t="shared" si="137"/>
        <v>7</v>
      </c>
      <c r="AQ141" s="80" t="b">
        <f t="shared" si="138"/>
        <v>1</v>
      </c>
      <c r="AR141" s="80" t="str">
        <f t="shared" si="139"/>
        <v>Dummy Node</v>
      </c>
      <c r="AS141" s="80" t="str">
        <f t="shared" si="140"/>
        <v>N/A</v>
      </c>
      <c r="AT141" s="80" t="str">
        <f t="shared" si="141"/>
        <v>N/A</v>
      </c>
      <c r="AU141" s="80">
        <f t="shared" si="142"/>
        <v>4</v>
      </c>
      <c r="AV141" s="80" t="b">
        <f t="shared" si="143"/>
        <v>1</v>
      </c>
      <c r="AW141" s="80" t="str">
        <f t="shared" si="144"/>
        <v>Distance</v>
      </c>
      <c r="AX141" s="80" t="str">
        <f t="shared" si="145"/>
        <v>&lt;=</v>
      </c>
      <c r="AY141" s="80">
        <f t="shared" si="146"/>
        <v>289.92919921875</v>
      </c>
      <c r="AZ141" s="80">
        <f t="shared" si="147"/>
        <v>1</v>
      </c>
      <c r="BA141" s="80" t="b">
        <f t="shared" si="148"/>
        <v>0</v>
      </c>
      <c r="BB141" s="80" t="str">
        <f t="shared" si="149"/>
        <v>Speed</v>
      </c>
      <c r="BC141" s="80" t="str">
        <f t="shared" si="150"/>
        <v>&gt;</v>
      </c>
      <c r="BD141" s="80">
        <f t="shared" si="151"/>
        <v>13.021484375</v>
      </c>
      <c r="BE141" s="80">
        <f t="shared" si="152"/>
        <v>0</v>
      </c>
      <c r="BF141" s="80" t="b">
        <f t="shared" si="153"/>
        <v>1</v>
      </c>
      <c r="BG141" s="80" t="str">
        <f t="shared" si="154"/>
        <v>Distance</v>
      </c>
      <c r="BH141" s="80" t="str">
        <f t="shared" si="155"/>
        <v>&lt;=</v>
      </c>
      <c r="BI141" s="80">
        <f t="shared" si="156"/>
        <v>508.4912109375</v>
      </c>
    </row>
    <row r="142" spans="1:61">
      <c r="A142" s="15">
        <v>139</v>
      </c>
      <c r="B142" s="15">
        <v>-2</v>
      </c>
      <c r="C142" s="15">
        <v>-8192</v>
      </c>
      <c r="D142" s="15">
        <f t="shared" si="106"/>
        <v>-1</v>
      </c>
      <c r="E142" s="15">
        <f t="shared" si="107"/>
        <v>0</v>
      </c>
      <c r="F142" s="15">
        <f t="shared" si="108"/>
        <v>-1</v>
      </c>
      <c r="G142" s="15">
        <v>279</v>
      </c>
      <c r="H142" s="15">
        <v>280</v>
      </c>
      <c r="I142" s="15">
        <v>69</v>
      </c>
      <c r="J142" s="15">
        <v>7</v>
      </c>
      <c r="K142" s="15">
        <v>650</v>
      </c>
      <c r="L142" s="15">
        <v>176</v>
      </c>
      <c r="M142" s="15">
        <f t="shared" si="109"/>
        <v>4.296875E-2</v>
      </c>
      <c r="O142" s="80">
        <f t="shared" si="110"/>
        <v>650</v>
      </c>
      <c r="P142" s="80">
        <f t="shared" si="111"/>
        <v>5.126953125E-3</v>
      </c>
      <c r="Q142" s="80">
        <f t="shared" si="112"/>
        <v>324</v>
      </c>
      <c r="R142" s="80" t="b">
        <f t="shared" si="113"/>
        <v>0</v>
      </c>
      <c r="S142" s="80" t="str">
        <f t="shared" si="114"/>
        <v>Dummy Node</v>
      </c>
      <c r="T142" s="80" t="str">
        <f t="shared" si="115"/>
        <v>N/A</v>
      </c>
      <c r="U142" s="80" t="str">
        <f t="shared" si="116"/>
        <v>N/A</v>
      </c>
      <c r="V142" s="80">
        <f t="shared" si="117"/>
        <v>161</v>
      </c>
      <c r="W142" s="80" t="b">
        <f t="shared" si="118"/>
        <v>0</v>
      </c>
      <c r="X142" s="80" t="str">
        <f t="shared" si="119"/>
        <v>Dummy Node</v>
      </c>
      <c r="Y142" s="80" t="str">
        <f t="shared" si="120"/>
        <v>N/A</v>
      </c>
      <c r="Z142" s="80" t="str">
        <f t="shared" si="121"/>
        <v>N/A</v>
      </c>
      <c r="AA142" s="80">
        <f t="shared" si="122"/>
        <v>80</v>
      </c>
      <c r="AB142" s="80" t="b">
        <f t="shared" si="123"/>
        <v>1</v>
      </c>
      <c r="AC142" s="80" t="str">
        <f t="shared" si="124"/>
        <v>Dummy Node</v>
      </c>
      <c r="AD142" s="80" t="str">
        <f t="shared" si="125"/>
        <v>N/A</v>
      </c>
      <c r="AE142" s="80" t="str">
        <f t="shared" si="126"/>
        <v>N/A</v>
      </c>
      <c r="AF142" s="80">
        <f t="shared" si="127"/>
        <v>39</v>
      </c>
      <c r="AG142" s="80" t="b">
        <f t="shared" si="128"/>
        <v>0</v>
      </c>
      <c r="AH142" s="80" t="str">
        <f t="shared" si="129"/>
        <v>Dummy Node</v>
      </c>
      <c r="AI142" s="80" t="str">
        <f t="shared" si="130"/>
        <v>N/A</v>
      </c>
      <c r="AJ142" s="80" t="str">
        <f t="shared" si="131"/>
        <v>N/A</v>
      </c>
      <c r="AK142" s="80">
        <f t="shared" si="132"/>
        <v>19</v>
      </c>
      <c r="AL142" s="80" t="b">
        <f t="shared" si="133"/>
        <v>1</v>
      </c>
      <c r="AM142" s="80" t="str">
        <f t="shared" si="134"/>
        <v>Dummy Node</v>
      </c>
      <c r="AN142" s="80" t="str">
        <f t="shared" si="135"/>
        <v>N/A</v>
      </c>
      <c r="AO142" s="80" t="str">
        <f t="shared" si="136"/>
        <v>N/A</v>
      </c>
      <c r="AP142" s="80">
        <f t="shared" si="137"/>
        <v>7</v>
      </c>
      <c r="AQ142" s="80" t="b">
        <f t="shared" si="138"/>
        <v>1</v>
      </c>
      <c r="AR142" s="80" t="str">
        <f t="shared" si="139"/>
        <v>Dummy Node</v>
      </c>
      <c r="AS142" s="80" t="str">
        <f t="shared" si="140"/>
        <v>N/A</v>
      </c>
      <c r="AT142" s="80" t="str">
        <f t="shared" si="141"/>
        <v>N/A</v>
      </c>
      <c r="AU142" s="80">
        <f t="shared" si="142"/>
        <v>4</v>
      </c>
      <c r="AV142" s="80" t="b">
        <f t="shared" si="143"/>
        <v>1</v>
      </c>
      <c r="AW142" s="80" t="str">
        <f t="shared" si="144"/>
        <v>Distance</v>
      </c>
      <c r="AX142" s="80" t="str">
        <f t="shared" si="145"/>
        <v>&lt;=</v>
      </c>
      <c r="AY142" s="80">
        <f t="shared" si="146"/>
        <v>289.92919921875</v>
      </c>
      <c r="AZ142" s="80">
        <f t="shared" si="147"/>
        <v>1</v>
      </c>
      <c r="BA142" s="80" t="b">
        <f t="shared" si="148"/>
        <v>0</v>
      </c>
      <c r="BB142" s="80" t="str">
        <f t="shared" si="149"/>
        <v>Speed</v>
      </c>
      <c r="BC142" s="80" t="str">
        <f t="shared" si="150"/>
        <v>&gt;</v>
      </c>
      <c r="BD142" s="80">
        <f t="shared" si="151"/>
        <v>13.021484375</v>
      </c>
      <c r="BE142" s="80">
        <f t="shared" si="152"/>
        <v>0</v>
      </c>
      <c r="BF142" s="80" t="b">
        <f t="shared" si="153"/>
        <v>1</v>
      </c>
      <c r="BG142" s="80" t="str">
        <f t="shared" si="154"/>
        <v>Distance</v>
      </c>
      <c r="BH142" s="80" t="str">
        <f t="shared" si="155"/>
        <v>&lt;=</v>
      </c>
      <c r="BI142" s="80">
        <f t="shared" si="156"/>
        <v>508.4912109375</v>
      </c>
    </row>
    <row r="143" spans="1:61">
      <c r="A143" s="15">
        <v>140</v>
      </c>
      <c r="B143" s="15">
        <v>-2</v>
      </c>
      <c r="C143" s="15">
        <v>-8192</v>
      </c>
      <c r="D143" s="15">
        <f t="shared" si="106"/>
        <v>-1</v>
      </c>
      <c r="E143" s="15">
        <f t="shared" si="107"/>
        <v>0</v>
      </c>
      <c r="F143" s="15">
        <f t="shared" si="108"/>
        <v>-1</v>
      </c>
      <c r="G143" s="15">
        <v>281</v>
      </c>
      <c r="H143" s="15">
        <v>282</v>
      </c>
      <c r="I143" s="15">
        <v>69</v>
      </c>
      <c r="J143" s="15">
        <v>7</v>
      </c>
      <c r="K143" s="15">
        <v>651</v>
      </c>
      <c r="L143" s="15">
        <v>176</v>
      </c>
      <c r="M143" s="15">
        <f t="shared" si="109"/>
        <v>4.296875E-2</v>
      </c>
      <c r="O143" s="80">
        <f t="shared" si="110"/>
        <v>651</v>
      </c>
      <c r="P143" s="80">
        <f t="shared" si="111"/>
        <v>5.126953125E-3</v>
      </c>
      <c r="Q143" s="80">
        <f t="shared" si="112"/>
        <v>325</v>
      </c>
      <c r="R143" s="80" t="b">
        <f t="shared" si="113"/>
        <v>1</v>
      </c>
      <c r="S143" s="80" t="str">
        <f t="shared" si="114"/>
        <v>Dummy Node</v>
      </c>
      <c r="T143" s="80" t="str">
        <f t="shared" si="115"/>
        <v>N/A</v>
      </c>
      <c r="U143" s="80" t="str">
        <f t="shared" si="116"/>
        <v>N/A</v>
      </c>
      <c r="V143" s="80">
        <f t="shared" si="117"/>
        <v>162</v>
      </c>
      <c r="W143" s="80" t="b">
        <f t="shared" si="118"/>
        <v>1</v>
      </c>
      <c r="X143" s="80" t="str">
        <f t="shared" si="119"/>
        <v>Dummy Node</v>
      </c>
      <c r="Y143" s="80" t="str">
        <f t="shared" si="120"/>
        <v>N/A</v>
      </c>
      <c r="Z143" s="80" t="str">
        <f t="shared" si="121"/>
        <v>N/A</v>
      </c>
      <c r="AA143" s="80">
        <f t="shared" si="122"/>
        <v>80</v>
      </c>
      <c r="AB143" s="80" t="b">
        <f t="shared" si="123"/>
        <v>0</v>
      </c>
      <c r="AC143" s="80" t="str">
        <f t="shared" si="124"/>
        <v>Dummy Node</v>
      </c>
      <c r="AD143" s="80" t="str">
        <f t="shared" si="125"/>
        <v>N/A</v>
      </c>
      <c r="AE143" s="80" t="str">
        <f t="shared" si="126"/>
        <v>N/A</v>
      </c>
      <c r="AF143" s="80">
        <f t="shared" si="127"/>
        <v>39</v>
      </c>
      <c r="AG143" s="80" t="b">
        <f t="shared" si="128"/>
        <v>0</v>
      </c>
      <c r="AH143" s="80" t="str">
        <f t="shared" si="129"/>
        <v>Dummy Node</v>
      </c>
      <c r="AI143" s="80" t="str">
        <f t="shared" si="130"/>
        <v>N/A</v>
      </c>
      <c r="AJ143" s="80" t="str">
        <f t="shared" si="131"/>
        <v>N/A</v>
      </c>
      <c r="AK143" s="80">
        <f t="shared" si="132"/>
        <v>19</v>
      </c>
      <c r="AL143" s="80" t="b">
        <f t="shared" si="133"/>
        <v>1</v>
      </c>
      <c r="AM143" s="80" t="str">
        <f t="shared" si="134"/>
        <v>Dummy Node</v>
      </c>
      <c r="AN143" s="80" t="str">
        <f t="shared" si="135"/>
        <v>N/A</v>
      </c>
      <c r="AO143" s="80" t="str">
        <f t="shared" si="136"/>
        <v>N/A</v>
      </c>
      <c r="AP143" s="80">
        <f t="shared" si="137"/>
        <v>7</v>
      </c>
      <c r="AQ143" s="80" t="b">
        <f t="shared" si="138"/>
        <v>1</v>
      </c>
      <c r="AR143" s="80" t="str">
        <f t="shared" si="139"/>
        <v>Dummy Node</v>
      </c>
      <c r="AS143" s="80" t="str">
        <f t="shared" si="140"/>
        <v>N/A</v>
      </c>
      <c r="AT143" s="80" t="str">
        <f t="shared" si="141"/>
        <v>N/A</v>
      </c>
      <c r="AU143" s="80">
        <f t="shared" si="142"/>
        <v>4</v>
      </c>
      <c r="AV143" s="80" t="b">
        <f t="shared" si="143"/>
        <v>1</v>
      </c>
      <c r="AW143" s="80" t="str">
        <f t="shared" si="144"/>
        <v>Distance</v>
      </c>
      <c r="AX143" s="80" t="str">
        <f t="shared" si="145"/>
        <v>&lt;=</v>
      </c>
      <c r="AY143" s="80">
        <f t="shared" si="146"/>
        <v>289.92919921875</v>
      </c>
      <c r="AZ143" s="80">
        <f t="shared" si="147"/>
        <v>1</v>
      </c>
      <c r="BA143" s="80" t="b">
        <f t="shared" si="148"/>
        <v>0</v>
      </c>
      <c r="BB143" s="80" t="str">
        <f t="shared" si="149"/>
        <v>Speed</v>
      </c>
      <c r="BC143" s="80" t="str">
        <f t="shared" si="150"/>
        <v>&gt;</v>
      </c>
      <c r="BD143" s="80">
        <f t="shared" si="151"/>
        <v>13.021484375</v>
      </c>
      <c r="BE143" s="80">
        <f t="shared" si="152"/>
        <v>0</v>
      </c>
      <c r="BF143" s="80" t="b">
        <f t="shared" si="153"/>
        <v>1</v>
      </c>
      <c r="BG143" s="80" t="str">
        <f t="shared" si="154"/>
        <v>Distance</v>
      </c>
      <c r="BH143" s="80" t="str">
        <f t="shared" si="155"/>
        <v>&lt;=</v>
      </c>
      <c r="BI143" s="80">
        <f t="shared" si="156"/>
        <v>508.4912109375</v>
      </c>
    </row>
    <row r="144" spans="1:61">
      <c r="A144" s="15">
        <v>141</v>
      </c>
      <c r="B144" s="15">
        <v>-2</v>
      </c>
      <c r="C144" s="15">
        <v>-8192</v>
      </c>
      <c r="D144" s="15">
        <f t="shared" si="106"/>
        <v>-1</v>
      </c>
      <c r="E144" s="15">
        <f t="shared" si="107"/>
        <v>0</v>
      </c>
      <c r="F144" s="15">
        <f t="shared" si="108"/>
        <v>-1</v>
      </c>
      <c r="G144" s="15">
        <v>283</v>
      </c>
      <c r="H144" s="15">
        <v>284</v>
      </c>
      <c r="I144" s="15">
        <v>70</v>
      </c>
      <c r="J144" s="15">
        <v>7</v>
      </c>
      <c r="K144" s="15">
        <v>652</v>
      </c>
      <c r="L144" s="15">
        <v>176</v>
      </c>
      <c r="M144" s="15">
        <f t="shared" si="109"/>
        <v>4.296875E-2</v>
      </c>
      <c r="O144" s="80">
        <f t="shared" si="110"/>
        <v>652</v>
      </c>
      <c r="P144" s="80">
        <f t="shared" si="111"/>
        <v>5.126953125E-3</v>
      </c>
      <c r="Q144" s="80">
        <f t="shared" si="112"/>
        <v>325</v>
      </c>
      <c r="R144" s="80" t="b">
        <f t="shared" si="113"/>
        <v>0</v>
      </c>
      <c r="S144" s="80" t="str">
        <f t="shared" si="114"/>
        <v>Dummy Node</v>
      </c>
      <c r="T144" s="80" t="str">
        <f t="shared" si="115"/>
        <v>N/A</v>
      </c>
      <c r="U144" s="80" t="str">
        <f t="shared" si="116"/>
        <v>N/A</v>
      </c>
      <c r="V144" s="80">
        <f t="shared" si="117"/>
        <v>162</v>
      </c>
      <c r="W144" s="80" t="b">
        <f t="shared" si="118"/>
        <v>1</v>
      </c>
      <c r="X144" s="80" t="str">
        <f t="shared" si="119"/>
        <v>Dummy Node</v>
      </c>
      <c r="Y144" s="80" t="str">
        <f t="shared" si="120"/>
        <v>N/A</v>
      </c>
      <c r="Z144" s="80" t="str">
        <f t="shared" si="121"/>
        <v>N/A</v>
      </c>
      <c r="AA144" s="80">
        <f t="shared" si="122"/>
        <v>80</v>
      </c>
      <c r="AB144" s="80" t="b">
        <f t="shared" si="123"/>
        <v>0</v>
      </c>
      <c r="AC144" s="80" t="str">
        <f t="shared" si="124"/>
        <v>Dummy Node</v>
      </c>
      <c r="AD144" s="80" t="str">
        <f t="shared" si="125"/>
        <v>N/A</v>
      </c>
      <c r="AE144" s="80" t="str">
        <f t="shared" si="126"/>
        <v>N/A</v>
      </c>
      <c r="AF144" s="80">
        <f t="shared" si="127"/>
        <v>39</v>
      </c>
      <c r="AG144" s="80" t="b">
        <f t="shared" si="128"/>
        <v>0</v>
      </c>
      <c r="AH144" s="80" t="str">
        <f t="shared" si="129"/>
        <v>Dummy Node</v>
      </c>
      <c r="AI144" s="80" t="str">
        <f t="shared" si="130"/>
        <v>N/A</v>
      </c>
      <c r="AJ144" s="80" t="str">
        <f t="shared" si="131"/>
        <v>N/A</v>
      </c>
      <c r="AK144" s="80">
        <f t="shared" si="132"/>
        <v>19</v>
      </c>
      <c r="AL144" s="80" t="b">
        <f t="shared" si="133"/>
        <v>1</v>
      </c>
      <c r="AM144" s="80" t="str">
        <f t="shared" si="134"/>
        <v>Dummy Node</v>
      </c>
      <c r="AN144" s="80" t="str">
        <f t="shared" si="135"/>
        <v>N/A</v>
      </c>
      <c r="AO144" s="80" t="str">
        <f t="shared" si="136"/>
        <v>N/A</v>
      </c>
      <c r="AP144" s="80">
        <f t="shared" si="137"/>
        <v>7</v>
      </c>
      <c r="AQ144" s="80" t="b">
        <f t="shared" si="138"/>
        <v>1</v>
      </c>
      <c r="AR144" s="80" t="str">
        <f t="shared" si="139"/>
        <v>Dummy Node</v>
      </c>
      <c r="AS144" s="80" t="str">
        <f t="shared" si="140"/>
        <v>N/A</v>
      </c>
      <c r="AT144" s="80" t="str">
        <f t="shared" si="141"/>
        <v>N/A</v>
      </c>
      <c r="AU144" s="80">
        <f t="shared" si="142"/>
        <v>4</v>
      </c>
      <c r="AV144" s="80" t="b">
        <f t="shared" si="143"/>
        <v>1</v>
      </c>
      <c r="AW144" s="80" t="str">
        <f t="shared" si="144"/>
        <v>Distance</v>
      </c>
      <c r="AX144" s="80" t="str">
        <f t="shared" si="145"/>
        <v>&lt;=</v>
      </c>
      <c r="AY144" s="80">
        <f t="shared" si="146"/>
        <v>289.92919921875</v>
      </c>
      <c r="AZ144" s="80">
        <f t="shared" si="147"/>
        <v>1</v>
      </c>
      <c r="BA144" s="80" t="b">
        <f t="shared" si="148"/>
        <v>0</v>
      </c>
      <c r="BB144" s="80" t="str">
        <f t="shared" si="149"/>
        <v>Speed</v>
      </c>
      <c r="BC144" s="80" t="str">
        <f t="shared" si="150"/>
        <v>&gt;</v>
      </c>
      <c r="BD144" s="80">
        <f t="shared" si="151"/>
        <v>13.021484375</v>
      </c>
      <c r="BE144" s="80">
        <f t="shared" si="152"/>
        <v>0</v>
      </c>
      <c r="BF144" s="80" t="b">
        <f t="shared" si="153"/>
        <v>1</v>
      </c>
      <c r="BG144" s="80" t="str">
        <f t="shared" si="154"/>
        <v>Distance</v>
      </c>
      <c r="BH144" s="80" t="str">
        <f t="shared" si="155"/>
        <v>&lt;=</v>
      </c>
      <c r="BI144" s="80">
        <f t="shared" si="156"/>
        <v>508.4912109375</v>
      </c>
    </row>
    <row r="145" spans="1:61">
      <c r="A145" s="15">
        <v>142</v>
      </c>
      <c r="B145" s="15">
        <v>-2</v>
      </c>
      <c r="C145" s="15">
        <v>-8192</v>
      </c>
      <c r="D145" s="15">
        <f t="shared" si="106"/>
        <v>-1</v>
      </c>
      <c r="E145" s="15">
        <f t="shared" si="107"/>
        <v>0</v>
      </c>
      <c r="F145" s="15">
        <f t="shared" si="108"/>
        <v>-1</v>
      </c>
      <c r="G145" s="15">
        <v>285</v>
      </c>
      <c r="H145" s="15">
        <v>286</v>
      </c>
      <c r="I145" s="15">
        <v>70</v>
      </c>
      <c r="J145" s="15">
        <v>7</v>
      </c>
      <c r="K145" s="15">
        <v>653</v>
      </c>
      <c r="L145" s="15">
        <v>176</v>
      </c>
      <c r="M145" s="15">
        <f t="shared" si="109"/>
        <v>4.296875E-2</v>
      </c>
      <c r="O145" s="80">
        <f t="shared" si="110"/>
        <v>653</v>
      </c>
      <c r="P145" s="80">
        <f t="shared" si="111"/>
        <v>5.126953125E-3</v>
      </c>
      <c r="Q145" s="80">
        <f t="shared" si="112"/>
        <v>326</v>
      </c>
      <c r="R145" s="80" t="b">
        <f t="shared" si="113"/>
        <v>1</v>
      </c>
      <c r="S145" s="80" t="str">
        <f t="shared" si="114"/>
        <v>Dummy Node</v>
      </c>
      <c r="T145" s="80" t="str">
        <f t="shared" si="115"/>
        <v>N/A</v>
      </c>
      <c r="U145" s="80" t="str">
        <f t="shared" si="116"/>
        <v>N/A</v>
      </c>
      <c r="V145" s="80">
        <f t="shared" si="117"/>
        <v>162</v>
      </c>
      <c r="W145" s="80" t="b">
        <f t="shared" si="118"/>
        <v>0</v>
      </c>
      <c r="X145" s="80" t="str">
        <f t="shared" si="119"/>
        <v>Dummy Node</v>
      </c>
      <c r="Y145" s="80" t="str">
        <f t="shared" si="120"/>
        <v>N/A</v>
      </c>
      <c r="Z145" s="80" t="str">
        <f t="shared" si="121"/>
        <v>N/A</v>
      </c>
      <c r="AA145" s="80">
        <f t="shared" si="122"/>
        <v>80</v>
      </c>
      <c r="AB145" s="80" t="b">
        <f t="shared" si="123"/>
        <v>0</v>
      </c>
      <c r="AC145" s="80" t="str">
        <f t="shared" si="124"/>
        <v>Dummy Node</v>
      </c>
      <c r="AD145" s="80" t="str">
        <f t="shared" si="125"/>
        <v>N/A</v>
      </c>
      <c r="AE145" s="80" t="str">
        <f t="shared" si="126"/>
        <v>N/A</v>
      </c>
      <c r="AF145" s="80">
        <f t="shared" si="127"/>
        <v>39</v>
      </c>
      <c r="AG145" s="80" t="b">
        <f t="shared" si="128"/>
        <v>0</v>
      </c>
      <c r="AH145" s="80" t="str">
        <f t="shared" si="129"/>
        <v>Dummy Node</v>
      </c>
      <c r="AI145" s="80" t="str">
        <f t="shared" si="130"/>
        <v>N/A</v>
      </c>
      <c r="AJ145" s="80" t="str">
        <f t="shared" si="131"/>
        <v>N/A</v>
      </c>
      <c r="AK145" s="80">
        <f t="shared" si="132"/>
        <v>19</v>
      </c>
      <c r="AL145" s="80" t="b">
        <f t="shared" si="133"/>
        <v>1</v>
      </c>
      <c r="AM145" s="80" t="str">
        <f t="shared" si="134"/>
        <v>Dummy Node</v>
      </c>
      <c r="AN145" s="80" t="str">
        <f t="shared" si="135"/>
        <v>N/A</v>
      </c>
      <c r="AO145" s="80" t="str">
        <f t="shared" si="136"/>
        <v>N/A</v>
      </c>
      <c r="AP145" s="80">
        <f t="shared" si="137"/>
        <v>7</v>
      </c>
      <c r="AQ145" s="80" t="b">
        <f t="shared" si="138"/>
        <v>1</v>
      </c>
      <c r="AR145" s="80" t="str">
        <f t="shared" si="139"/>
        <v>Dummy Node</v>
      </c>
      <c r="AS145" s="80" t="str">
        <f t="shared" si="140"/>
        <v>N/A</v>
      </c>
      <c r="AT145" s="80" t="str">
        <f t="shared" si="141"/>
        <v>N/A</v>
      </c>
      <c r="AU145" s="80">
        <f t="shared" si="142"/>
        <v>4</v>
      </c>
      <c r="AV145" s="80" t="b">
        <f t="shared" si="143"/>
        <v>1</v>
      </c>
      <c r="AW145" s="80" t="str">
        <f t="shared" si="144"/>
        <v>Distance</v>
      </c>
      <c r="AX145" s="80" t="str">
        <f t="shared" si="145"/>
        <v>&lt;=</v>
      </c>
      <c r="AY145" s="80">
        <f t="shared" si="146"/>
        <v>289.92919921875</v>
      </c>
      <c r="AZ145" s="80">
        <f t="shared" si="147"/>
        <v>1</v>
      </c>
      <c r="BA145" s="80" t="b">
        <f t="shared" si="148"/>
        <v>0</v>
      </c>
      <c r="BB145" s="80" t="str">
        <f t="shared" si="149"/>
        <v>Speed</v>
      </c>
      <c r="BC145" s="80" t="str">
        <f t="shared" si="150"/>
        <v>&gt;</v>
      </c>
      <c r="BD145" s="80">
        <f t="shared" si="151"/>
        <v>13.021484375</v>
      </c>
      <c r="BE145" s="80">
        <f t="shared" si="152"/>
        <v>0</v>
      </c>
      <c r="BF145" s="80" t="b">
        <f t="shared" si="153"/>
        <v>1</v>
      </c>
      <c r="BG145" s="80" t="str">
        <f t="shared" si="154"/>
        <v>Distance</v>
      </c>
      <c r="BH145" s="80" t="str">
        <f t="shared" si="155"/>
        <v>&lt;=</v>
      </c>
      <c r="BI145" s="80">
        <f t="shared" si="156"/>
        <v>508.4912109375</v>
      </c>
    </row>
    <row r="146" spans="1:61">
      <c r="A146" s="15">
        <v>143</v>
      </c>
      <c r="B146" s="15">
        <v>-2</v>
      </c>
      <c r="C146" s="15">
        <v>-8192</v>
      </c>
      <c r="D146" s="15">
        <f t="shared" si="106"/>
        <v>-1</v>
      </c>
      <c r="E146" s="15">
        <f t="shared" si="107"/>
        <v>0</v>
      </c>
      <c r="F146" s="15">
        <f t="shared" si="108"/>
        <v>-1</v>
      </c>
      <c r="G146" s="15">
        <v>287</v>
      </c>
      <c r="H146" s="15">
        <v>288</v>
      </c>
      <c r="I146" s="15">
        <v>71</v>
      </c>
      <c r="J146" s="15">
        <v>7</v>
      </c>
      <c r="K146" s="15">
        <v>654</v>
      </c>
      <c r="L146" s="15">
        <v>1335</v>
      </c>
      <c r="M146" s="15">
        <f t="shared" si="109"/>
        <v>0.325927734375</v>
      </c>
      <c r="O146" s="80">
        <f t="shared" si="110"/>
        <v>654</v>
      </c>
      <c r="P146" s="80">
        <f t="shared" si="111"/>
        <v>5.126953125E-3</v>
      </c>
      <c r="Q146" s="80">
        <f t="shared" si="112"/>
        <v>326</v>
      </c>
      <c r="R146" s="80" t="b">
        <f t="shared" si="113"/>
        <v>0</v>
      </c>
      <c r="S146" s="80" t="str">
        <f t="shared" si="114"/>
        <v>Dummy Node</v>
      </c>
      <c r="T146" s="80" t="str">
        <f t="shared" si="115"/>
        <v>N/A</v>
      </c>
      <c r="U146" s="80" t="str">
        <f t="shared" si="116"/>
        <v>N/A</v>
      </c>
      <c r="V146" s="80">
        <f t="shared" si="117"/>
        <v>162</v>
      </c>
      <c r="W146" s="80" t="b">
        <f t="shared" si="118"/>
        <v>0</v>
      </c>
      <c r="X146" s="80" t="str">
        <f t="shared" si="119"/>
        <v>Dummy Node</v>
      </c>
      <c r="Y146" s="80" t="str">
        <f t="shared" si="120"/>
        <v>N/A</v>
      </c>
      <c r="Z146" s="80" t="str">
        <f t="shared" si="121"/>
        <v>N/A</v>
      </c>
      <c r="AA146" s="80">
        <f t="shared" si="122"/>
        <v>80</v>
      </c>
      <c r="AB146" s="80" t="b">
        <f t="shared" si="123"/>
        <v>0</v>
      </c>
      <c r="AC146" s="80" t="str">
        <f t="shared" si="124"/>
        <v>Dummy Node</v>
      </c>
      <c r="AD146" s="80" t="str">
        <f t="shared" si="125"/>
        <v>N/A</v>
      </c>
      <c r="AE146" s="80" t="str">
        <f t="shared" si="126"/>
        <v>N/A</v>
      </c>
      <c r="AF146" s="80">
        <f t="shared" si="127"/>
        <v>39</v>
      </c>
      <c r="AG146" s="80" t="b">
        <f t="shared" si="128"/>
        <v>0</v>
      </c>
      <c r="AH146" s="80" t="str">
        <f t="shared" si="129"/>
        <v>Dummy Node</v>
      </c>
      <c r="AI146" s="80" t="str">
        <f t="shared" si="130"/>
        <v>N/A</v>
      </c>
      <c r="AJ146" s="80" t="str">
        <f t="shared" si="131"/>
        <v>N/A</v>
      </c>
      <c r="AK146" s="80">
        <f t="shared" si="132"/>
        <v>19</v>
      </c>
      <c r="AL146" s="80" t="b">
        <f t="shared" si="133"/>
        <v>1</v>
      </c>
      <c r="AM146" s="80" t="str">
        <f t="shared" si="134"/>
        <v>Dummy Node</v>
      </c>
      <c r="AN146" s="80" t="str">
        <f t="shared" si="135"/>
        <v>N/A</v>
      </c>
      <c r="AO146" s="80" t="str">
        <f t="shared" si="136"/>
        <v>N/A</v>
      </c>
      <c r="AP146" s="80">
        <f t="shared" si="137"/>
        <v>7</v>
      </c>
      <c r="AQ146" s="80" t="b">
        <f t="shared" si="138"/>
        <v>1</v>
      </c>
      <c r="AR146" s="80" t="str">
        <f t="shared" si="139"/>
        <v>Dummy Node</v>
      </c>
      <c r="AS146" s="80" t="str">
        <f t="shared" si="140"/>
        <v>N/A</v>
      </c>
      <c r="AT146" s="80" t="str">
        <f t="shared" si="141"/>
        <v>N/A</v>
      </c>
      <c r="AU146" s="80">
        <f t="shared" si="142"/>
        <v>4</v>
      </c>
      <c r="AV146" s="80" t="b">
        <f t="shared" si="143"/>
        <v>1</v>
      </c>
      <c r="AW146" s="80" t="str">
        <f t="shared" si="144"/>
        <v>Distance</v>
      </c>
      <c r="AX146" s="80" t="str">
        <f t="shared" si="145"/>
        <v>&lt;=</v>
      </c>
      <c r="AY146" s="80">
        <f t="shared" si="146"/>
        <v>289.92919921875</v>
      </c>
      <c r="AZ146" s="80">
        <f t="shared" si="147"/>
        <v>1</v>
      </c>
      <c r="BA146" s="80" t="b">
        <f t="shared" si="148"/>
        <v>0</v>
      </c>
      <c r="BB146" s="80" t="str">
        <f t="shared" si="149"/>
        <v>Speed</v>
      </c>
      <c r="BC146" s="80" t="str">
        <f t="shared" si="150"/>
        <v>&gt;</v>
      </c>
      <c r="BD146" s="80">
        <f t="shared" si="151"/>
        <v>13.021484375</v>
      </c>
      <c r="BE146" s="80">
        <f t="shared" si="152"/>
        <v>0</v>
      </c>
      <c r="BF146" s="80" t="b">
        <f t="shared" si="153"/>
        <v>1</v>
      </c>
      <c r="BG146" s="80" t="str">
        <f t="shared" si="154"/>
        <v>Distance</v>
      </c>
      <c r="BH146" s="80" t="str">
        <f t="shared" si="155"/>
        <v>&lt;=</v>
      </c>
      <c r="BI146" s="80">
        <f t="shared" si="156"/>
        <v>508.4912109375</v>
      </c>
    </row>
    <row r="147" spans="1:61">
      <c r="A147" s="15">
        <v>144</v>
      </c>
      <c r="B147" s="15">
        <v>-2</v>
      </c>
      <c r="C147" s="15">
        <v>-8192</v>
      </c>
      <c r="D147" s="15">
        <f t="shared" si="106"/>
        <v>-1</v>
      </c>
      <c r="E147" s="15">
        <f t="shared" si="107"/>
        <v>0</v>
      </c>
      <c r="F147" s="15">
        <f t="shared" si="108"/>
        <v>-1</v>
      </c>
      <c r="G147" s="15">
        <v>289</v>
      </c>
      <c r="H147" s="15">
        <v>290</v>
      </c>
      <c r="I147" s="15">
        <v>71</v>
      </c>
      <c r="J147" s="15">
        <v>7</v>
      </c>
      <c r="K147" s="15">
        <v>655</v>
      </c>
      <c r="L147" s="15">
        <v>1335</v>
      </c>
      <c r="M147" s="15">
        <f t="shared" si="109"/>
        <v>0.325927734375</v>
      </c>
      <c r="O147" s="80">
        <f t="shared" si="110"/>
        <v>655</v>
      </c>
      <c r="P147" s="80">
        <f t="shared" si="111"/>
        <v>5.126953125E-3</v>
      </c>
      <c r="Q147" s="80">
        <f t="shared" si="112"/>
        <v>327</v>
      </c>
      <c r="R147" s="80" t="b">
        <f t="shared" si="113"/>
        <v>1</v>
      </c>
      <c r="S147" s="80" t="str">
        <f t="shared" si="114"/>
        <v>Dummy Node</v>
      </c>
      <c r="T147" s="80" t="str">
        <f t="shared" si="115"/>
        <v>N/A</v>
      </c>
      <c r="U147" s="80" t="str">
        <f t="shared" si="116"/>
        <v>N/A</v>
      </c>
      <c r="V147" s="80">
        <f t="shared" si="117"/>
        <v>163</v>
      </c>
      <c r="W147" s="80" t="b">
        <f t="shared" si="118"/>
        <v>1</v>
      </c>
      <c r="X147" s="80" t="str">
        <f t="shared" si="119"/>
        <v>Dummy Node</v>
      </c>
      <c r="Y147" s="80" t="str">
        <f t="shared" si="120"/>
        <v>N/A</v>
      </c>
      <c r="Z147" s="80" t="str">
        <f t="shared" si="121"/>
        <v>N/A</v>
      </c>
      <c r="AA147" s="80">
        <f t="shared" si="122"/>
        <v>81</v>
      </c>
      <c r="AB147" s="80" t="b">
        <f t="shared" si="123"/>
        <v>1</v>
      </c>
      <c r="AC147" s="80" t="str">
        <f t="shared" si="124"/>
        <v>Dummy Node</v>
      </c>
      <c r="AD147" s="80" t="str">
        <f t="shared" si="125"/>
        <v>N/A</v>
      </c>
      <c r="AE147" s="80" t="str">
        <f t="shared" si="126"/>
        <v>N/A</v>
      </c>
      <c r="AF147" s="80">
        <f t="shared" si="127"/>
        <v>40</v>
      </c>
      <c r="AG147" s="80" t="b">
        <f t="shared" si="128"/>
        <v>1</v>
      </c>
      <c r="AH147" s="80" t="str">
        <f t="shared" si="129"/>
        <v>Dummy Node</v>
      </c>
      <c r="AI147" s="80" t="str">
        <f t="shared" si="130"/>
        <v>N/A</v>
      </c>
      <c r="AJ147" s="80" t="str">
        <f t="shared" si="131"/>
        <v>N/A</v>
      </c>
      <c r="AK147" s="80">
        <f t="shared" si="132"/>
        <v>19</v>
      </c>
      <c r="AL147" s="80" t="b">
        <f t="shared" si="133"/>
        <v>0</v>
      </c>
      <c r="AM147" s="80" t="str">
        <f t="shared" si="134"/>
        <v>Dummy Node</v>
      </c>
      <c r="AN147" s="80" t="str">
        <f t="shared" si="135"/>
        <v>N/A</v>
      </c>
      <c r="AO147" s="80" t="str">
        <f t="shared" si="136"/>
        <v>N/A</v>
      </c>
      <c r="AP147" s="80">
        <f t="shared" si="137"/>
        <v>7</v>
      </c>
      <c r="AQ147" s="80" t="b">
        <f t="shared" si="138"/>
        <v>1</v>
      </c>
      <c r="AR147" s="80" t="str">
        <f t="shared" si="139"/>
        <v>Dummy Node</v>
      </c>
      <c r="AS147" s="80" t="str">
        <f t="shared" si="140"/>
        <v>N/A</v>
      </c>
      <c r="AT147" s="80" t="str">
        <f t="shared" si="141"/>
        <v>N/A</v>
      </c>
      <c r="AU147" s="80">
        <f t="shared" si="142"/>
        <v>4</v>
      </c>
      <c r="AV147" s="80" t="b">
        <f t="shared" si="143"/>
        <v>1</v>
      </c>
      <c r="AW147" s="80" t="str">
        <f t="shared" si="144"/>
        <v>Distance</v>
      </c>
      <c r="AX147" s="80" t="str">
        <f t="shared" si="145"/>
        <v>&lt;=</v>
      </c>
      <c r="AY147" s="80">
        <f t="shared" si="146"/>
        <v>289.92919921875</v>
      </c>
      <c r="AZ147" s="80">
        <f t="shared" si="147"/>
        <v>1</v>
      </c>
      <c r="BA147" s="80" t="b">
        <f t="shared" si="148"/>
        <v>0</v>
      </c>
      <c r="BB147" s="80" t="str">
        <f t="shared" si="149"/>
        <v>Speed</v>
      </c>
      <c r="BC147" s="80" t="str">
        <f t="shared" si="150"/>
        <v>&gt;</v>
      </c>
      <c r="BD147" s="80">
        <f t="shared" si="151"/>
        <v>13.021484375</v>
      </c>
      <c r="BE147" s="80">
        <f t="shared" si="152"/>
        <v>0</v>
      </c>
      <c r="BF147" s="80" t="b">
        <f t="shared" si="153"/>
        <v>1</v>
      </c>
      <c r="BG147" s="80" t="str">
        <f t="shared" si="154"/>
        <v>Distance</v>
      </c>
      <c r="BH147" s="80" t="str">
        <f t="shared" si="155"/>
        <v>&lt;=</v>
      </c>
      <c r="BI147" s="80">
        <f t="shared" si="156"/>
        <v>508.4912109375</v>
      </c>
    </row>
    <row r="148" spans="1:61">
      <c r="A148" s="15">
        <v>145</v>
      </c>
      <c r="B148" s="15">
        <v>-2</v>
      </c>
      <c r="C148" s="15">
        <v>-8192</v>
      </c>
      <c r="D148" s="15">
        <f t="shared" si="106"/>
        <v>-1</v>
      </c>
      <c r="E148" s="15">
        <f t="shared" si="107"/>
        <v>0</v>
      </c>
      <c r="F148" s="15">
        <f t="shared" si="108"/>
        <v>-1</v>
      </c>
      <c r="G148" s="15">
        <v>291</v>
      </c>
      <c r="H148" s="15">
        <v>292</v>
      </c>
      <c r="I148" s="15">
        <v>72</v>
      </c>
      <c r="J148" s="15">
        <v>7</v>
      </c>
      <c r="K148" s="15">
        <v>656</v>
      </c>
      <c r="L148" s="15">
        <v>1335</v>
      </c>
      <c r="M148" s="15">
        <f t="shared" si="109"/>
        <v>0.325927734375</v>
      </c>
      <c r="O148" s="80">
        <f t="shared" si="110"/>
        <v>656</v>
      </c>
      <c r="P148" s="80">
        <f t="shared" si="111"/>
        <v>5.126953125E-3</v>
      </c>
      <c r="Q148" s="80">
        <f t="shared" si="112"/>
        <v>327</v>
      </c>
      <c r="R148" s="80" t="b">
        <f t="shared" si="113"/>
        <v>0</v>
      </c>
      <c r="S148" s="80" t="str">
        <f t="shared" si="114"/>
        <v>Dummy Node</v>
      </c>
      <c r="T148" s="80" t="str">
        <f t="shared" si="115"/>
        <v>N/A</v>
      </c>
      <c r="U148" s="80" t="str">
        <f t="shared" si="116"/>
        <v>N/A</v>
      </c>
      <c r="V148" s="80">
        <f t="shared" si="117"/>
        <v>163</v>
      </c>
      <c r="W148" s="80" t="b">
        <f t="shared" si="118"/>
        <v>1</v>
      </c>
      <c r="X148" s="80" t="str">
        <f t="shared" si="119"/>
        <v>Dummy Node</v>
      </c>
      <c r="Y148" s="80" t="str">
        <f t="shared" si="120"/>
        <v>N/A</v>
      </c>
      <c r="Z148" s="80" t="str">
        <f t="shared" si="121"/>
        <v>N/A</v>
      </c>
      <c r="AA148" s="80">
        <f t="shared" si="122"/>
        <v>81</v>
      </c>
      <c r="AB148" s="80" t="b">
        <f t="shared" si="123"/>
        <v>1</v>
      </c>
      <c r="AC148" s="80" t="str">
        <f t="shared" si="124"/>
        <v>Dummy Node</v>
      </c>
      <c r="AD148" s="80" t="str">
        <f t="shared" si="125"/>
        <v>N/A</v>
      </c>
      <c r="AE148" s="80" t="str">
        <f t="shared" si="126"/>
        <v>N/A</v>
      </c>
      <c r="AF148" s="80">
        <f t="shared" si="127"/>
        <v>40</v>
      </c>
      <c r="AG148" s="80" t="b">
        <f t="shared" si="128"/>
        <v>1</v>
      </c>
      <c r="AH148" s="80" t="str">
        <f t="shared" si="129"/>
        <v>Dummy Node</v>
      </c>
      <c r="AI148" s="80" t="str">
        <f t="shared" si="130"/>
        <v>N/A</v>
      </c>
      <c r="AJ148" s="80" t="str">
        <f t="shared" si="131"/>
        <v>N/A</v>
      </c>
      <c r="AK148" s="80">
        <f t="shared" si="132"/>
        <v>19</v>
      </c>
      <c r="AL148" s="80" t="b">
        <f t="shared" si="133"/>
        <v>0</v>
      </c>
      <c r="AM148" s="80" t="str">
        <f t="shared" si="134"/>
        <v>Dummy Node</v>
      </c>
      <c r="AN148" s="80" t="str">
        <f t="shared" si="135"/>
        <v>N/A</v>
      </c>
      <c r="AO148" s="80" t="str">
        <f t="shared" si="136"/>
        <v>N/A</v>
      </c>
      <c r="AP148" s="80">
        <f t="shared" si="137"/>
        <v>7</v>
      </c>
      <c r="AQ148" s="80" t="b">
        <f t="shared" si="138"/>
        <v>1</v>
      </c>
      <c r="AR148" s="80" t="str">
        <f t="shared" si="139"/>
        <v>Dummy Node</v>
      </c>
      <c r="AS148" s="80" t="str">
        <f t="shared" si="140"/>
        <v>N/A</v>
      </c>
      <c r="AT148" s="80" t="str">
        <f t="shared" si="141"/>
        <v>N/A</v>
      </c>
      <c r="AU148" s="80">
        <f t="shared" si="142"/>
        <v>4</v>
      </c>
      <c r="AV148" s="80" t="b">
        <f t="shared" si="143"/>
        <v>1</v>
      </c>
      <c r="AW148" s="80" t="str">
        <f t="shared" si="144"/>
        <v>Distance</v>
      </c>
      <c r="AX148" s="80" t="str">
        <f t="shared" si="145"/>
        <v>&lt;=</v>
      </c>
      <c r="AY148" s="80">
        <f t="shared" si="146"/>
        <v>289.92919921875</v>
      </c>
      <c r="AZ148" s="80">
        <f t="shared" si="147"/>
        <v>1</v>
      </c>
      <c r="BA148" s="80" t="b">
        <f t="shared" si="148"/>
        <v>0</v>
      </c>
      <c r="BB148" s="80" t="str">
        <f t="shared" si="149"/>
        <v>Speed</v>
      </c>
      <c r="BC148" s="80" t="str">
        <f t="shared" si="150"/>
        <v>&gt;</v>
      </c>
      <c r="BD148" s="80">
        <f t="shared" si="151"/>
        <v>13.021484375</v>
      </c>
      <c r="BE148" s="80">
        <f t="shared" si="152"/>
        <v>0</v>
      </c>
      <c r="BF148" s="80" t="b">
        <f t="shared" si="153"/>
        <v>1</v>
      </c>
      <c r="BG148" s="80" t="str">
        <f t="shared" si="154"/>
        <v>Distance</v>
      </c>
      <c r="BH148" s="80" t="str">
        <f t="shared" si="155"/>
        <v>&lt;=</v>
      </c>
      <c r="BI148" s="80">
        <f t="shared" si="156"/>
        <v>508.4912109375</v>
      </c>
    </row>
    <row r="149" spans="1:61">
      <c r="A149" s="15">
        <v>146</v>
      </c>
      <c r="B149" s="15">
        <v>-2</v>
      </c>
      <c r="C149" s="15">
        <v>-8192</v>
      </c>
      <c r="D149" s="15">
        <f t="shared" si="106"/>
        <v>-1</v>
      </c>
      <c r="E149" s="15">
        <f t="shared" si="107"/>
        <v>0</v>
      </c>
      <c r="F149" s="15">
        <f t="shared" si="108"/>
        <v>-1</v>
      </c>
      <c r="G149" s="15">
        <v>293</v>
      </c>
      <c r="H149" s="15">
        <v>294</v>
      </c>
      <c r="I149" s="15">
        <v>72</v>
      </c>
      <c r="J149" s="15">
        <v>7</v>
      </c>
      <c r="K149" s="15">
        <v>657</v>
      </c>
      <c r="L149" s="15">
        <v>1335</v>
      </c>
      <c r="M149" s="15">
        <f t="shared" si="109"/>
        <v>0.325927734375</v>
      </c>
      <c r="O149" s="80">
        <f t="shared" si="110"/>
        <v>657</v>
      </c>
      <c r="P149" s="80">
        <f t="shared" si="111"/>
        <v>5.126953125E-3</v>
      </c>
      <c r="Q149" s="80">
        <f t="shared" si="112"/>
        <v>328</v>
      </c>
      <c r="R149" s="80" t="b">
        <f t="shared" si="113"/>
        <v>1</v>
      </c>
      <c r="S149" s="80" t="str">
        <f t="shared" si="114"/>
        <v>Dummy Node</v>
      </c>
      <c r="T149" s="80" t="str">
        <f t="shared" si="115"/>
        <v>N/A</v>
      </c>
      <c r="U149" s="80" t="str">
        <f t="shared" si="116"/>
        <v>N/A</v>
      </c>
      <c r="V149" s="80">
        <f t="shared" si="117"/>
        <v>163</v>
      </c>
      <c r="W149" s="80" t="b">
        <f t="shared" si="118"/>
        <v>0</v>
      </c>
      <c r="X149" s="80" t="str">
        <f t="shared" si="119"/>
        <v>Dummy Node</v>
      </c>
      <c r="Y149" s="80" t="str">
        <f t="shared" si="120"/>
        <v>N/A</v>
      </c>
      <c r="Z149" s="80" t="str">
        <f t="shared" si="121"/>
        <v>N/A</v>
      </c>
      <c r="AA149" s="80">
        <f t="shared" si="122"/>
        <v>81</v>
      </c>
      <c r="AB149" s="80" t="b">
        <f t="shared" si="123"/>
        <v>1</v>
      </c>
      <c r="AC149" s="80" t="str">
        <f t="shared" si="124"/>
        <v>Dummy Node</v>
      </c>
      <c r="AD149" s="80" t="str">
        <f t="shared" si="125"/>
        <v>N/A</v>
      </c>
      <c r="AE149" s="80" t="str">
        <f t="shared" si="126"/>
        <v>N/A</v>
      </c>
      <c r="AF149" s="80">
        <f t="shared" si="127"/>
        <v>40</v>
      </c>
      <c r="AG149" s="80" t="b">
        <f t="shared" si="128"/>
        <v>1</v>
      </c>
      <c r="AH149" s="80" t="str">
        <f t="shared" si="129"/>
        <v>Dummy Node</v>
      </c>
      <c r="AI149" s="80" t="str">
        <f t="shared" si="130"/>
        <v>N/A</v>
      </c>
      <c r="AJ149" s="80" t="str">
        <f t="shared" si="131"/>
        <v>N/A</v>
      </c>
      <c r="AK149" s="80">
        <f t="shared" si="132"/>
        <v>19</v>
      </c>
      <c r="AL149" s="80" t="b">
        <f t="shared" si="133"/>
        <v>0</v>
      </c>
      <c r="AM149" s="80" t="str">
        <f t="shared" si="134"/>
        <v>Dummy Node</v>
      </c>
      <c r="AN149" s="80" t="str">
        <f t="shared" si="135"/>
        <v>N/A</v>
      </c>
      <c r="AO149" s="80" t="str">
        <f t="shared" si="136"/>
        <v>N/A</v>
      </c>
      <c r="AP149" s="80">
        <f t="shared" si="137"/>
        <v>7</v>
      </c>
      <c r="AQ149" s="80" t="b">
        <f t="shared" si="138"/>
        <v>1</v>
      </c>
      <c r="AR149" s="80" t="str">
        <f t="shared" si="139"/>
        <v>Dummy Node</v>
      </c>
      <c r="AS149" s="80" t="str">
        <f t="shared" si="140"/>
        <v>N/A</v>
      </c>
      <c r="AT149" s="80" t="str">
        <f t="shared" si="141"/>
        <v>N/A</v>
      </c>
      <c r="AU149" s="80">
        <f t="shared" si="142"/>
        <v>4</v>
      </c>
      <c r="AV149" s="80" t="b">
        <f t="shared" si="143"/>
        <v>1</v>
      </c>
      <c r="AW149" s="80" t="str">
        <f t="shared" si="144"/>
        <v>Distance</v>
      </c>
      <c r="AX149" s="80" t="str">
        <f t="shared" si="145"/>
        <v>&lt;=</v>
      </c>
      <c r="AY149" s="80">
        <f t="shared" si="146"/>
        <v>289.92919921875</v>
      </c>
      <c r="AZ149" s="80">
        <f t="shared" si="147"/>
        <v>1</v>
      </c>
      <c r="BA149" s="80" t="b">
        <f t="shared" si="148"/>
        <v>0</v>
      </c>
      <c r="BB149" s="80" t="str">
        <f t="shared" si="149"/>
        <v>Speed</v>
      </c>
      <c r="BC149" s="80" t="str">
        <f t="shared" si="150"/>
        <v>&gt;</v>
      </c>
      <c r="BD149" s="80">
        <f t="shared" si="151"/>
        <v>13.021484375</v>
      </c>
      <c r="BE149" s="80">
        <f t="shared" si="152"/>
        <v>0</v>
      </c>
      <c r="BF149" s="80" t="b">
        <f t="shared" si="153"/>
        <v>1</v>
      </c>
      <c r="BG149" s="80" t="str">
        <f t="shared" si="154"/>
        <v>Distance</v>
      </c>
      <c r="BH149" s="80" t="str">
        <f t="shared" si="155"/>
        <v>&lt;=</v>
      </c>
      <c r="BI149" s="80">
        <f t="shared" si="156"/>
        <v>508.4912109375</v>
      </c>
    </row>
    <row r="150" spans="1:61">
      <c r="A150" s="15">
        <v>147</v>
      </c>
      <c r="B150" s="15">
        <v>-2</v>
      </c>
      <c r="C150" s="15">
        <v>-8192</v>
      </c>
      <c r="D150" s="15">
        <f t="shared" si="106"/>
        <v>-1</v>
      </c>
      <c r="E150" s="15">
        <f t="shared" si="107"/>
        <v>0</v>
      </c>
      <c r="F150" s="15">
        <f t="shared" si="108"/>
        <v>-1</v>
      </c>
      <c r="G150" s="15">
        <v>295</v>
      </c>
      <c r="H150" s="15">
        <v>296</v>
      </c>
      <c r="I150" s="15">
        <v>73</v>
      </c>
      <c r="J150" s="15">
        <v>7</v>
      </c>
      <c r="K150" s="15">
        <v>658</v>
      </c>
      <c r="L150" s="15">
        <v>1335</v>
      </c>
      <c r="M150" s="15">
        <f t="shared" si="109"/>
        <v>0.325927734375</v>
      </c>
      <c r="O150" s="80">
        <f t="shared" si="110"/>
        <v>658</v>
      </c>
      <c r="P150" s="80">
        <f t="shared" si="111"/>
        <v>5.126953125E-3</v>
      </c>
      <c r="Q150" s="80">
        <f t="shared" si="112"/>
        <v>328</v>
      </c>
      <c r="R150" s="80" t="b">
        <f t="shared" si="113"/>
        <v>0</v>
      </c>
      <c r="S150" s="80" t="str">
        <f t="shared" si="114"/>
        <v>Dummy Node</v>
      </c>
      <c r="T150" s="80" t="str">
        <f t="shared" si="115"/>
        <v>N/A</v>
      </c>
      <c r="U150" s="80" t="str">
        <f t="shared" si="116"/>
        <v>N/A</v>
      </c>
      <c r="V150" s="80">
        <f t="shared" si="117"/>
        <v>163</v>
      </c>
      <c r="W150" s="80" t="b">
        <f t="shared" si="118"/>
        <v>0</v>
      </c>
      <c r="X150" s="80" t="str">
        <f t="shared" si="119"/>
        <v>Dummy Node</v>
      </c>
      <c r="Y150" s="80" t="str">
        <f t="shared" si="120"/>
        <v>N/A</v>
      </c>
      <c r="Z150" s="80" t="str">
        <f t="shared" si="121"/>
        <v>N/A</v>
      </c>
      <c r="AA150" s="80">
        <f t="shared" si="122"/>
        <v>81</v>
      </c>
      <c r="AB150" s="80" t="b">
        <f t="shared" si="123"/>
        <v>1</v>
      </c>
      <c r="AC150" s="80" t="str">
        <f t="shared" si="124"/>
        <v>Dummy Node</v>
      </c>
      <c r="AD150" s="80" t="str">
        <f t="shared" si="125"/>
        <v>N/A</v>
      </c>
      <c r="AE150" s="80" t="str">
        <f t="shared" si="126"/>
        <v>N/A</v>
      </c>
      <c r="AF150" s="80">
        <f t="shared" si="127"/>
        <v>40</v>
      </c>
      <c r="AG150" s="80" t="b">
        <f t="shared" si="128"/>
        <v>1</v>
      </c>
      <c r="AH150" s="80" t="str">
        <f t="shared" si="129"/>
        <v>Dummy Node</v>
      </c>
      <c r="AI150" s="80" t="str">
        <f t="shared" si="130"/>
        <v>N/A</v>
      </c>
      <c r="AJ150" s="80" t="str">
        <f t="shared" si="131"/>
        <v>N/A</v>
      </c>
      <c r="AK150" s="80">
        <f t="shared" si="132"/>
        <v>19</v>
      </c>
      <c r="AL150" s="80" t="b">
        <f t="shared" si="133"/>
        <v>0</v>
      </c>
      <c r="AM150" s="80" t="str">
        <f t="shared" si="134"/>
        <v>Dummy Node</v>
      </c>
      <c r="AN150" s="80" t="str">
        <f t="shared" si="135"/>
        <v>N/A</v>
      </c>
      <c r="AO150" s="80" t="str">
        <f t="shared" si="136"/>
        <v>N/A</v>
      </c>
      <c r="AP150" s="80">
        <f t="shared" si="137"/>
        <v>7</v>
      </c>
      <c r="AQ150" s="80" t="b">
        <f t="shared" si="138"/>
        <v>1</v>
      </c>
      <c r="AR150" s="80" t="str">
        <f t="shared" si="139"/>
        <v>Dummy Node</v>
      </c>
      <c r="AS150" s="80" t="str">
        <f t="shared" si="140"/>
        <v>N/A</v>
      </c>
      <c r="AT150" s="80" t="str">
        <f t="shared" si="141"/>
        <v>N/A</v>
      </c>
      <c r="AU150" s="80">
        <f t="shared" si="142"/>
        <v>4</v>
      </c>
      <c r="AV150" s="80" t="b">
        <f t="shared" si="143"/>
        <v>1</v>
      </c>
      <c r="AW150" s="80" t="str">
        <f t="shared" si="144"/>
        <v>Distance</v>
      </c>
      <c r="AX150" s="80" t="str">
        <f t="shared" si="145"/>
        <v>&lt;=</v>
      </c>
      <c r="AY150" s="80">
        <f t="shared" si="146"/>
        <v>289.92919921875</v>
      </c>
      <c r="AZ150" s="80">
        <f t="shared" si="147"/>
        <v>1</v>
      </c>
      <c r="BA150" s="80" t="b">
        <f t="shared" si="148"/>
        <v>0</v>
      </c>
      <c r="BB150" s="80" t="str">
        <f t="shared" si="149"/>
        <v>Speed</v>
      </c>
      <c r="BC150" s="80" t="str">
        <f t="shared" si="150"/>
        <v>&gt;</v>
      </c>
      <c r="BD150" s="80">
        <f t="shared" si="151"/>
        <v>13.021484375</v>
      </c>
      <c r="BE150" s="80">
        <f t="shared" si="152"/>
        <v>0</v>
      </c>
      <c r="BF150" s="80" t="b">
        <f t="shared" si="153"/>
        <v>1</v>
      </c>
      <c r="BG150" s="80" t="str">
        <f t="shared" si="154"/>
        <v>Distance</v>
      </c>
      <c r="BH150" s="80" t="str">
        <f t="shared" si="155"/>
        <v>&lt;=</v>
      </c>
      <c r="BI150" s="80">
        <f t="shared" si="156"/>
        <v>508.4912109375</v>
      </c>
    </row>
    <row r="151" spans="1:61">
      <c r="A151" s="15">
        <v>148</v>
      </c>
      <c r="B151" s="15">
        <v>-2</v>
      </c>
      <c r="C151" s="15">
        <v>-8192</v>
      </c>
      <c r="D151" s="15">
        <f t="shared" si="106"/>
        <v>-1</v>
      </c>
      <c r="E151" s="15">
        <f t="shared" si="107"/>
        <v>0</v>
      </c>
      <c r="F151" s="15">
        <f t="shared" si="108"/>
        <v>-1</v>
      </c>
      <c r="G151" s="15">
        <v>297</v>
      </c>
      <c r="H151" s="15">
        <v>298</v>
      </c>
      <c r="I151" s="15">
        <v>73</v>
      </c>
      <c r="J151" s="15">
        <v>7</v>
      </c>
      <c r="K151" s="15">
        <v>659</v>
      </c>
      <c r="L151" s="15">
        <v>1335</v>
      </c>
      <c r="M151" s="15">
        <f t="shared" si="109"/>
        <v>0.325927734375</v>
      </c>
      <c r="O151" s="80">
        <f t="shared" si="110"/>
        <v>659</v>
      </c>
      <c r="P151" s="80">
        <f t="shared" si="111"/>
        <v>5.126953125E-3</v>
      </c>
      <c r="Q151" s="80">
        <f t="shared" si="112"/>
        <v>329</v>
      </c>
      <c r="R151" s="80" t="b">
        <f t="shared" si="113"/>
        <v>1</v>
      </c>
      <c r="S151" s="80" t="str">
        <f t="shared" si="114"/>
        <v>Dummy Node</v>
      </c>
      <c r="T151" s="80" t="str">
        <f t="shared" si="115"/>
        <v>N/A</v>
      </c>
      <c r="U151" s="80" t="str">
        <f t="shared" si="116"/>
        <v>N/A</v>
      </c>
      <c r="V151" s="80">
        <f t="shared" si="117"/>
        <v>164</v>
      </c>
      <c r="W151" s="80" t="b">
        <f t="shared" si="118"/>
        <v>1</v>
      </c>
      <c r="X151" s="80" t="str">
        <f t="shared" si="119"/>
        <v>Dummy Node</v>
      </c>
      <c r="Y151" s="80" t="str">
        <f t="shared" si="120"/>
        <v>N/A</v>
      </c>
      <c r="Z151" s="80" t="str">
        <f t="shared" si="121"/>
        <v>N/A</v>
      </c>
      <c r="AA151" s="80">
        <f t="shared" si="122"/>
        <v>81</v>
      </c>
      <c r="AB151" s="80" t="b">
        <f t="shared" si="123"/>
        <v>0</v>
      </c>
      <c r="AC151" s="80" t="str">
        <f t="shared" si="124"/>
        <v>Dummy Node</v>
      </c>
      <c r="AD151" s="80" t="str">
        <f t="shared" si="125"/>
        <v>N/A</v>
      </c>
      <c r="AE151" s="80" t="str">
        <f t="shared" si="126"/>
        <v>N/A</v>
      </c>
      <c r="AF151" s="80">
        <f t="shared" si="127"/>
        <v>40</v>
      </c>
      <c r="AG151" s="80" t="b">
        <f t="shared" si="128"/>
        <v>1</v>
      </c>
      <c r="AH151" s="80" t="str">
        <f t="shared" si="129"/>
        <v>Dummy Node</v>
      </c>
      <c r="AI151" s="80" t="str">
        <f t="shared" si="130"/>
        <v>N/A</v>
      </c>
      <c r="AJ151" s="80" t="str">
        <f t="shared" si="131"/>
        <v>N/A</v>
      </c>
      <c r="AK151" s="80">
        <f t="shared" si="132"/>
        <v>19</v>
      </c>
      <c r="AL151" s="80" t="b">
        <f t="shared" si="133"/>
        <v>0</v>
      </c>
      <c r="AM151" s="80" t="str">
        <f t="shared" si="134"/>
        <v>Dummy Node</v>
      </c>
      <c r="AN151" s="80" t="str">
        <f t="shared" si="135"/>
        <v>N/A</v>
      </c>
      <c r="AO151" s="80" t="str">
        <f t="shared" si="136"/>
        <v>N/A</v>
      </c>
      <c r="AP151" s="80">
        <f t="shared" si="137"/>
        <v>7</v>
      </c>
      <c r="AQ151" s="80" t="b">
        <f t="shared" si="138"/>
        <v>1</v>
      </c>
      <c r="AR151" s="80" t="str">
        <f t="shared" si="139"/>
        <v>Dummy Node</v>
      </c>
      <c r="AS151" s="80" t="str">
        <f t="shared" si="140"/>
        <v>N/A</v>
      </c>
      <c r="AT151" s="80" t="str">
        <f t="shared" si="141"/>
        <v>N/A</v>
      </c>
      <c r="AU151" s="80">
        <f t="shared" si="142"/>
        <v>4</v>
      </c>
      <c r="AV151" s="80" t="b">
        <f t="shared" si="143"/>
        <v>1</v>
      </c>
      <c r="AW151" s="80" t="str">
        <f t="shared" si="144"/>
        <v>Distance</v>
      </c>
      <c r="AX151" s="80" t="str">
        <f t="shared" si="145"/>
        <v>&lt;=</v>
      </c>
      <c r="AY151" s="80">
        <f t="shared" si="146"/>
        <v>289.92919921875</v>
      </c>
      <c r="AZ151" s="80">
        <f t="shared" si="147"/>
        <v>1</v>
      </c>
      <c r="BA151" s="80" t="b">
        <f t="shared" si="148"/>
        <v>0</v>
      </c>
      <c r="BB151" s="80" t="str">
        <f t="shared" si="149"/>
        <v>Speed</v>
      </c>
      <c r="BC151" s="80" t="str">
        <f t="shared" si="150"/>
        <v>&gt;</v>
      </c>
      <c r="BD151" s="80">
        <f t="shared" si="151"/>
        <v>13.021484375</v>
      </c>
      <c r="BE151" s="80">
        <f t="shared" si="152"/>
        <v>0</v>
      </c>
      <c r="BF151" s="80" t="b">
        <f t="shared" si="153"/>
        <v>1</v>
      </c>
      <c r="BG151" s="80" t="str">
        <f t="shared" si="154"/>
        <v>Distance</v>
      </c>
      <c r="BH151" s="80" t="str">
        <f t="shared" si="155"/>
        <v>&lt;=</v>
      </c>
      <c r="BI151" s="80">
        <f t="shared" si="156"/>
        <v>508.4912109375</v>
      </c>
    </row>
    <row r="152" spans="1:61">
      <c r="A152" s="15">
        <v>149</v>
      </c>
      <c r="B152" s="15">
        <v>-2</v>
      </c>
      <c r="C152" s="15">
        <v>-8192</v>
      </c>
      <c r="D152" s="15">
        <f t="shared" si="106"/>
        <v>-1</v>
      </c>
      <c r="E152" s="15">
        <f t="shared" si="107"/>
        <v>0</v>
      </c>
      <c r="F152" s="15">
        <f t="shared" si="108"/>
        <v>-1</v>
      </c>
      <c r="G152" s="15">
        <v>299</v>
      </c>
      <c r="H152" s="15">
        <v>300</v>
      </c>
      <c r="I152" s="15">
        <v>74</v>
      </c>
      <c r="J152" s="15">
        <v>7</v>
      </c>
      <c r="K152" s="15">
        <v>660</v>
      </c>
      <c r="L152" s="15">
        <v>1335</v>
      </c>
      <c r="M152" s="15">
        <f t="shared" si="109"/>
        <v>0.325927734375</v>
      </c>
      <c r="O152" s="80">
        <f t="shared" si="110"/>
        <v>660</v>
      </c>
      <c r="P152" s="80">
        <f t="shared" si="111"/>
        <v>5.126953125E-3</v>
      </c>
      <c r="Q152" s="80">
        <f t="shared" si="112"/>
        <v>329</v>
      </c>
      <c r="R152" s="80" t="b">
        <f t="shared" si="113"/>
        <v>0</v>
      </c>
      <c r="S152" s="80" t="str">
        <f t="shared" si="114"/>
        <v>Dummy Node</v>
      </c>
      <c r="T152" s="80" t="str">
        <f t="shared" si="115"/>
        <v>N/A</v>
      </c>
      <c r="U152" s="80" t="str">
        <f t="shared" si="116"/>
        <v>N/A</v>
      </c>
      <c r="V152" s="80">
        <f t="shared" si="117"/>
        <v>164</v>
      </c>
      <c r="W152" s="80" t="b">
        <f t="shared" si="118"/>
        <v>1</v>
      </c>
      <c r="X152" s="80" t="str">
        <f t="shared" si="119"/>
        <v>Dummy Node</v>
      </c>
      <c r="Y152" s="80" t="str">
        <f t="shared" si="120"/>
        <v>N/A</v>
      </c>
      <c r="Z152" s="80" t="str">
        <f t="shared" si="121"/>
        <v>N/A</v>
      </c>
      <c r="AA152" s="80">
        <f t="shared" si="122"/>
        <v>81</v>
      </c>
      <c r="AB152" s="80" t="b">
        <f t="shared" si="123"/>
        <v>0</v>
      </c>
      <c r="AC152" s="80" t="str">
        <f t="shared" si="124"/>
        <v>Dummy Node</v>
      </c>
      <c r="AD152" s="80" t="str">
        <f t="shared" si="125"/>
        <v>N/A</v>
      </c>
      <c r="AE152" s="80" t="str">
        <f t="shared" si="126"/>
        <v>N/A</v>
      </c>
      <c r="AF152" s="80">
        <f t="shared" si="127"/>
        <v>40</v>
      </c>
      <c r="AG152" s="80" t="b">
        <f t="shared" si="128"/>
        <v>1</v>
      </c>
      <c r="AH152" s="80" t="str">
        <f t="shared" si="129"/>
        <v>Dummy Node</v>
      </c>
      <c r="AI152" s="80" t="str">
        <f t="shared" si="130"/>
        <v>N/A</v>
      </c>
      <c r="AJ152" s="80" t="str">
        <f t="shared" si="131"/>
        <v>N/A</v>
      </c>
      <c r="AK152" s="80">
        <f t="shared" si="132"/>
        <v>19</v>
      </c>
      <c r="AL152" s="80" t="b">
        <f t="shared" si="133"/>
        <v>0</v>
      </c>
      <c r="AM152" s="80" t="str">
        <f t="shared" si="134"/>
        <v>Dummy Node</v>
      </c>
      <c r="AN152" s="80" t="str">
        <f t="shared" si="135"/>
        <v>N/A</v>
      </c>
      <c r="AO152" s="80" t="str">
        <f t="shared" si="136"/>
        <v>N/A</v>
      </c>
      <c r="AP152" s="80">
        <f t="shared" si="137"/>
        <v>7</v>
      </c>
      <c r="AQ152" s="80" t="b">
        <f t="shared" si="138"/>
        <v>1</v>
      </c>
      <c r="AR152" s="80" t="str">
        <f t="shared" si="139"/>
        <v>Dummy Node</v>
      </c>
      <c r="AS152" s="80" t="str">
        <f t="shared" si="140"/>
        <v>N/A</v>
      </c>
      <c r="AT152" s="80" t="str">
        <f t="shared" si="141"/>
        <v>N/A</v>
      </c>
      <c r="AU152" s="80">
        <f t="shared" si="142"/>
        <v>4</v>
      </c>
      <c r="AV152" s="80" t="b">
        <f t="shared" si="143"/>
        <v>1</v>
      </c>
      <c r="AW152" s="80" t="str">
        <f t="shared" si="144"/>
        <v>Distance</v>
      </c>
      <c r="AX152" s="80" t="str">
        <f t="shared" si="145"/>
        <v>&lt;=</v>
      </c>
      <c r="AY152" s="80">
        <f t="shared" si="146"/>
        <v>289.92919921875</v>
      </c>
      <c r="AZ152" s="80">
        <f t="shared" si="147"/>
        <v>1</v>
      </c>
      <c r="BA152" s="80" t="b">
        <f t="shared" si="148"/>
        <v>0</v>
      </c>
      <c r="BB152" s="80" t="str">
        <f t="shared" si="149"/>
        <v>Speed</v>
      </c>
      <c r="BC152" s="80" t="str">
        <f t="shared" si="150"/>
        <v>&gt;</v>
      </c>
      <c r="BD152" s="80">
        <f t="shared" si="151"/>
        <v>13.021484375</v>
      </c>
      <c r="BE152" s="80">
        <f t="shared" si="152"/>
        <v>0</v>
      </c>
      <c r="BF152" s="80" t="b">
        <f t="shared" si="153"/>
        <v>1</v>
      </c>
      <c r="BG152" s="80" t="str">
        <f t="shared" si="154"/>
        <v>Distance</v>
      </c>
      <c r="BH152" s="80" t="str">
        <f t="shared" si="155"/>
        <v>&lt;=</v>
      </c>
      <c r="BI152" s="80">
        <f t="shared" si="156"/>
        <v>508.4912109375</v>
      </c>
    </row>
    <row r="153" spans="1:61">
      <c r="A153" s="15">
        <v>150</v>
      </c>
      <c r="B153" s="15">
        <v>-2</v>
      </c>
      <c r="C153" s="15">
        <v>-8192</v>
      </c>
      <c r="D153" s="15">
        <f t="shared" si="106"/>
        <v>-1</v>
      </c>
      <c r="E153" s="15">
        <f t="shared" si="107"/>
        <v>0</v>
      </c>
      <c r="F153" s="15">
        <f t="shared" si="108"/>
        <v>-1</v>
      </c>
      <c r="G153" s="15">
        <v>301</v>
      </c>
      <c r="H153" s="15">
        <v>302</v>
      </c>
      <c r="I153" s="15">
        <v>74</v>
      </c>
      <c r="J153" s="15">
        <v>7</v>
      </c>
      <c r="K153" s="15">
        <v>661</v>
      </c>
      <c r="L153" s="15">
        <v>1335</v>
      </c>
      <c r="M153" s="15">
        <f t="shared" si="109"/>
        <v>0.325927734375</v>
      </c>
      <c r="O153" s="80">
        <f t="shared" si="110"/>
        <v>661</v>
      </c>
      <c r="P153" s="80">
        <f t="shared" si="111"/>
        <v>5.126953125E-3</v>
      </c>
      <c r="Q153" s="80">
        <f t="shared" si="112"/>
        <v>330</v>
      </c>
      <c r="R153" s="80" t="b">
        <f t="shared" si="113"/>
        <v>1</v>
      </c>
      <c r="S153" s="80" t="str">
        <f t="shared" si="114"/>
        <v>Dummy Node</v>
      </c>
      <c r="T153" s="80" t="str">
        <f t="shared" si="115"/>
        <v>N/A</v>
      </c>
      <c r="U153" s="80" t="str">
        <f t="shared" si="116"/>
        <v>N/A</v>
      </c>
      <c r="V153" s="80">
        <f t="shared" si="117"/>
        <v>164</v>
      </c>
      <c r="W153" s="80" t="b">
        <f t="shared" si="118"/>
        <v>0</v>
      </c>
      <c r="X153" s="80" t="str">
        <f t="shared" si="119"/>
        <v>Dummy Node</v>
      </c>
      <c r="Y153" s="80" t="str">
        <f t="shared" si="120"/>
        <v>N/A</v>
      </c>
      <c r="Z153" s="80" t="str">
        <f t="shared" si="121"/>
        <v>N/A</v>
      </c>
      <c r="AA153" s="80">
        <f t="shared" si="122"/>
        <v>81</v>
      </c>
      <c r="AB153" s="80" t="b">
        <f t="shared" si="123"/>
        <v>0</v>
      </c>
      <c r="AC153" s="80" t="str">
        <f t="shared" si="124"/>
        <v>Dummy Node</v>
      </c>
      <c r="AD153" s="80" t="str">
        <f t="shared" si="125"/>
        <v>N/A</v>
      </c>
      <c r="AE153" s="80" t="str">
        <f t="shared" si="126"/>
        <v>N/A</v>
      </c>
      <c r="AF153" s="80">
        <f t="shared" si="127"/>
        <v>40</v>
      </c>
      <c r="AG153" s="80" t="b">
        <f t="shared" si="128"/>
        <v>1</v>
      </c>
      <c r="AH153" s="80" t="str">
        <f t="shared" si="129"/>
        <v>Dummy Node</v>
      </c>
      <c r="AI153" s="80" t="str">
        <f t="shared" si="130"/>
        <v>N/A</v>
      </c>
      <c r="AJ153" s="80" t="str">
        <f t="shared" si="131"/>
        <v>N/A</v>
      </c>
      <c r="AK153" s="80">
        <f t="shared" si="132"/>
        <v>19</v>
      </c>
      <c r="AL153" s="80" t="b">
        <f t="shared" si="133"/>
        <v>0</v>
      </c>
      <c r="AM153" s="80" t="str">
        <f t="shared" si="134"/>
        <v>Dummy Node</v>
      </c>
      <c r="AN153" s="80" t="str">
        <f t="shared" si="135"/>
        <v>N/A</v>
      </c>
      <c r="AO153" s="80" t="str">
        <f t="shared" si="136"/>
        <v>N/A</v>
      </c>
      <c r="AP153" s="80">
        <f t="shared" si="137"/>
        <v>7</v>
      </c>
      <c r="AQ153" s="80" t="b">
        <f t="shared" si="138"/>
        <v>1</v>
      </c>
      <c r="AR153" s="80" t="str">
        <f t="shared" si="139"/>
        <v>Dummy Node</v>
      </c>
      <c r="AS153" s="80" t="str">
        <f t="shared" si="140"/>
        <v>N/A</v>
      </c>
      <c r="AT153" s="80" t="str">
        <f t="shared" si="141"/>
        <v>N/A</v>
      </c>
      <c r="AU153" s="80">
        <f t="shared" si="142"/>
        <v>4</v>
      </c>
      <c r="AV153" s="80" t="b">
        <f t="shared" si="143"/>
        <v>1</v>
      </c>
      <c r="AW153" s="80" t="str">
        <f t="shared" si="144"/>
        <v>Distance</v>
      </c>
      <c r="AX153" s="80" t="str">
        <f t="shared" si="145"/>
        <v>&lt;=</v>
      </c>
      <c r="AY153" s="80">
        <f t="shared" si="146"/>
        <v>289.92919921875</v>
      </c>
      <c r="AZ153" s="80">
        <f t="shared" si="147"/>
        <v>1</v>
      </c>
      <c r="BA153" s="80" t="b">
        <f t="shared" si="148"/>
        <v>0</v>
      </c>
      <c r="BB153" s="80" t="str">
        <f t="shared" si="149"/>
        <v>Speed</v>
      </c>
      <c r="BC153" s="80" t="str">
        <f t="shared" si="150"/>
        <v>&gt;</v>
      </c>
      <c r="BD153" s="80">
        <f t="shared" si="151"/>
        <v>13.021484375</v>
      </c>
      <c r="BE153" s="80">
        <f t="shared" si="152"/>
        <v>0</v>
      </c>
      <c r="BF153" s="80" t="b">
        <f t="shared" si="153"/>
        <v>1</v>
      </c>
      <c r="BG153" s="80" t="str">
        <f t="shared" si="154"/>
        <v>Distance</v>
      </c>
      <c r="BH153" s="80" t="str">
        <f t="shared" si="155"/>
        <v>&lt;=</v>
      </c>
      <c r="BI153" s="80">
        <f t="shared" si="156"/>
        <v>508.4912109375</v>
      </c>
    </row>
    <row r="154" spans="1:61">
      <c r="A154" s="15">
        <v>151</v>
      </c>
      <c r="B154" s="15">
        <v>-2</v>
      </c>
      <c r="C154" s="15">
        <v>-8192</v>
      </c>
      <c r="D154" s="15">
        <f t="shared" si="106"/>
        <v>-1</v>
      </c>
      <c r="E154" s="15">
        <f t="shared" si="107"/>
        <v>0</v>
      </c>
      <c r="F154" s="15">
        <f t="shared" si="108"/>
        <v>-1</v>
      </c>
      <c r="G154" s="15">
        <v>303</v>
      </c>
      <c r="H154" s="15">
        <v>304</v>
      </c>
      <c r="I154" s="15">
        <v>75</v>
      </c>
      <c r="J154" s="15">
        <v>7</v>
      </c>
      <c r="K154" s="15">
        <v>662</v>
      </c>
      <c r="L154" s="15">
        <v>1335</v>
      </c>
      <c r="M154" s="15">
        <f t="shared" si="109"/>
        <v>0.325927734375</v>
      </c>
      <c r="O154" s="80">
        <f t="shared" si="110"/>
        <v>662</v>
      </c>
      <c r="P154" s="80">
        <f t="shared" si="111"/>
        <v>5.126953125E-3</v>
      </c>
      <c r="Q154" s="80">
        <f t="shared" si="112"/>
        <v>330</v>
      </c>
      <c r="R154" s="80" t="b">
        <f t="shared" si="113"/>
        <v>0</v>
      </c>
      <c r="S154" s="80" t="str">
        <f t="shared" si="114"/>
        <v>Dummy Node</v>
      </c>
      <c r="T154" s="80" t="str">
        <f t="shared" si="115"/>
        <v>N/A</v>
      </c>
      <c r="U154" s="80" t="str">
        <f t="shared" si="116"/>
        <v>N/A</v>
      </c>
      <c r="V154" s="80">
        <f t="shared" si="117"/>
        <v>164</v>
      </c>
      <c r="W154" s="80" t="b">
        <f t="shared" si="118"/>
        <v>0</v>
      </c>
      <c r="X154" s="80" t="str">
        <f t="shared" si="119"/>
        <v>Dummy Node</v>
      </c>
      <c r="Y154" s="80" t="str">
        <f t="shared" si="120"/>
        <v>N/A</v>
      </c>
      <c r="Z154" s="80" t="str">
        <f t="shared" si="121"/>
        <v>N/A</v>
      </c>
      <c r="AA154" s="80">
        <f t="shared" si="122"/>
        <v>81</v>
      </c>
      <c r="AB154" s="80" t="b">
        <f t="shared" si="123"/>
        <v>0</v>
      </c>
      <c r="AC154" s="80" t="str">
        <f t="shared" si="124"/>
        <v>Dummy Node</v>
      </c>
      <c r="AD154" s="80" t="str">
        <f t="shared" si="125"/>
        <v>N/A</v>
      </c>
      <c r="AE154" s="80" t="str">
        <f t="shared" si="126"/>
        <v>N/A</v>
      </c>
      <c r="AF154" s="80">
        <f t="shared" si="127"/>
        <v>40</v>
      </c>
      <c r="AG154" s="80" t="b">
        <f t="shared" si="128"/>
        <v>1</v>
      </c>
      <c r="AH154" s="80" t="str">
        <f t="shared" si="129"/>
        <v>Dummy Node</v>
      </c>
      <c r="AI154" s="80" t="str">
        <f t="shared" si="130"/>
        <v>N/A</v>
      </c>
      <c r="AJ154" s="80" t="str">
        <f t="shared" si="131"/>
        <v>N/A</v>
      </c>
      <c r="AK154" s="80">
        <f t="shared" si="132"/>
        <v>19</v>
      </c>
      <c r="AL154" s="80" t="b">
        <f t="shared" si="133"/>
        <v>0</v>
      </c>
      <c r="AM154" s="80" t="str">
        <f t="shared" si="134"/>
        <v>Dummy Node</v>
      </c>
      <c r="AN154" s="80" t="str">
        <f t="shared" si="135"/>
        <v>N/A</v>
      </c>
      <c r="AO154" s="80" t="str">
        <f t="shared" si="136"/>
        <v>N/A</v>
      </c>
      <c r="AP154" s="80">
        <f t="shared" si="137"/>
        <v>7</v>
      </c>
      <c r="AQ154" s="80" t="b">
        <f t="shared" si="138"/>
        <v>1</v>
      </c>
      <c r="AR154" s="80" t="str">
        <f t="shared" si="139"/>
        <v>Dummy Node</v>
      </c>
      <c r="AS154" s="80" t="str">
        <f t="shared" si="140"/>
        <v>N/A</v>
      </c>
      <c r="AT154" s="80" t="str">
        <f t="shared" si="141"/>
        <v>N/A</v>
      </c>
      <c r="AU154" s="80">
        <f t="shared" si="142"/>
        <v>4</v>
      </c>
      <c r="AV154" s="80" t="b">
        <f t="shared" si="143"/>
        <v>1</v>
      </c>
      <c r="AW154" s="80" t="str">
        <f t="shared" si="144"/>
        <v>Distance</v>
      </c>
      <c r="AX154" s="80" t="str">
        <f t="shared" si="145"/>
        <v>&lt;=</v>
      </c>
      <c r="AY154" s="80">
        <f t="shared" si="146"/>
        <v>289.92919921875</v>
      </c>
      <c r="AZ154" s="80">
        <f t="shared" si="147"/>
        <v>1</v>
      </c>
      <c r="BA154" s="80" t="b">
        <f t="shared" si="148"/>
        <v>0</v>
      </c>
      <c r="BB154" s="80" t="str">
        <f t="shared" si="149"/>
        <v>Speed</v>
      </c>
      <c r="BC154" s="80" t="str">
        <f t="shared" si="150"/>
        <v>&gt;</v>
      </c>
      <c r="BD154" s="80">
        <f t="shared" si="151"/>
        <v>13.021484375</v>
      </c>
      <c r="BE154" s="80">
        <f t="shared" si="152"/>
        <v>0</v>
      </c>
      <c r="BF154" s="80" t="b">
        <f t="shared" si="153"/>
        <v>1</v>
      </c>
      <c r="BG154" s="80" t="str">
        <f t="shared" si="154"/>
        <v>Distance</v>
      </c>
      <c r="BH154" s="80" t="str">
        <f t="shared" si="155"/>
        <v>&lt;=</v>
      </c>
      <c r="BI154" s="80">
        <f t="shared" si="156"/>
        <v>508.4912109375</v>
      </c>
    </row>
    <row r="155" spans="1:61">
      <c r="A155" s="15">
        <v>152</v>
      </c>
      <c r="B155" s="15">
        <v>-2</v>
      </c>
      <c r="C155" s="15">
        <v>-8192</v>
      </c>
      <c r="D155" s="15">
        <f t="shared" si="106"/>
        <v>-1</v>
      </c>
      <c r="E155" s="15">
        <f t="shared" si="107"/>
        <v>0</v>
      </c>
      <c r="F155" s="15">
        <f t="shared" si="108"/>
        <v>-1</v>
      </c>
      <c r="G155" s="15">
        <v>305</v>
      </c>
      <c r="H155" s="15">
        <v>306</v>
      </c>
      <c r="I155" s="15">
        <v>75</v>
      </c>
      <c r="J155" s="15">
        <v>7</v>
      </c>
      <c r="K155" s="15">
        <v>663</v>
      </c>
      <c r="L155" s="15">
        <v>1335</v>
      </c>
      <c r="M155" s="15">
        <f t="shared" si="109"/>
        <v>0.325927734375</v>
      </c>
      <c r="O155" s="80">
        <f t="shared" si="110"/>
        <v>663</v>
      </c>
      <c r="P155" s="80">
        <f t="shared" si="111"/>
        <v>5.126953125E-3</v>
      </c>
      <c r="Q155" s="80">
        <f t="shared" si="112"/>
        <v>331</v>
      </c>
      <c r="R155" s="80" t="b">
        <f t="shared" si="113"/>
        <v>1</v>
      </c>
      <c r="S155" s="80" t="str">
        <f t="shared" si="114"/>
        <v>Dummy Node</v>
      </c>
      <c r="T155" s="80" t="str">
        <f t="shared" si="115"/>
        <v>N/A</v>
      </c>
      <c r="U155" s="80" t="str">
        <f t="shared" si="116"/>
        <v>N/A</v>
      </c>
      <c r="V155" s="80">
        <f t="shared" si="117"/>
        <v>165</v>
      </c>
      <c r="W155" s="80" t="b">
        <f t="shared" si="118"/>
        <v>1</v>
      </c>
      <c r="X155" s="80" t="str">
        <f t="shared" si="119"/>
        <v>Dummy Node</v>
      </c>
      <c r="Y155" s="80" t="str">
        <f t="shared" si="120"/>
        <v>N/A</v>
      </c>
      <c r="Z155" s="80" t="str">
        <f t="shared" si="121"/>
        <v>N/A</v>
      </c>
      <c r="AA155" s="80">
        <f t="shared" si="122"/>
        <v>82</v>
      </c>
      <c r="AB155" s="80" t="b">
        <f t="shared" si="123"/>
        <v>1</v>
      </c>
      <c r="AC155" s="80" t="str">
        <f t="shared" si="124"/>
        <v>Dummy Node</v>
      </c>
      <c r="AD155" s="80" t="str">
        <f t="shared" si="125"/>
        <v>N/A</v>
      </c>
      <c r="AE155" s="80" t="str">
        <f t="shared" si="126"/>
        <v>N/A</v>
      </c>
      <c r="AF155" s="80">
        <f t="shared" si="127"/>
        <v>40</v>
      </c>
      <c r="AG155" s="80" t="b">
        <f t="shared" si="128"/>
        <v>0</v>
      </c>
      <c r="AH155" s="80" t="str">
        <f t="shared" si="129"/>
        <v>Dummy Node</v>
      </c>
      <c r="AI155" s="80" t="str">
        <f t="shared" si="130"/>
        <v>N/A</v>
      </c>
      <c r="AJ155" s="80" t="str">
        <f t="shared" si="131"/>
        <v>N/A</v>
      </c>
      <c r="AK155" s="80">
        <f t="shared" si="132"/>
        <v>19</v>
      </c>
      <c r="AL155" s="80" t="b">
        <f t="shared" si="133"/>
        <v>0</v>
      </c>
      <c r="AM155" s="80" t="str">
        <f t="shared" si="134"/>
        <v>Dummy Node</v>
      </c>
      <c r="AN155" s="80" t="str">
        <f t="shared" si="135"/>
        <v>N/A</v>
      </c>
      <c r="AO155" s="80" t="str">
        <f t="shared" si="136"/>
        <v>N/A</v>
      </c>
      <c r="AP155" s="80">
        <f t="shared" si="137"/>
        <v>7</v>
      </c>
      <c r="AQ155" s="80" t="b">
        <f t="shared" si="138"/>
        <v>1</v>
      </c>
      <c r="AR155" s="80" t="str">
        <f t="shared" si="139"/>
        <v>Dummy Node</v>
      </c>
      <c r="AS155" s="80" t="str">
        <f t="shared" si="140"/>
        <v>N/A</v>
      </c>
      <c r="AT155" s="80" t="str">
        <f t="shared" si="141"/>
        <v>N/A</v>
      </c>
      <c r="AU155" s="80">
        <f t="shared" si="142"/>
        <v>4</v>
      </c>
      <c r="AV155" s="80" t="b">
        <f t="shared" si="143"/>
        <v>1</v>
      </c>
      <c r="AW155" s="80" t="str">
        <f t="shared" si="144"/>
        <v>Distance</v>
      </c>
      <c r="AX155" s="80" t="str">
        <f t="shared" si="145"/>
        <v>&lt;=</v>
      </c>
      <c r="AY155" s="80">
        <f t="shared" si="146"/>
        <v>289.92919921875</v>
      </c>
      <c r="AZ155" s="80">
        <f t="shared" si="147"/>
        <v>1</v>
      </c>
      <c r="BA155" s="80" t="b">
        <f t="shared" si="148"/>
        <v>0</v>
      </c>
      <c r="BB155" s="80" t="str">
        <f t="shared" si="149"/>
        <v>Speed</v>
      </c>
      <c r="BC155" s="80" t="str">
        <f t="shared" si="150"/>
        <v>&gt;</v>
      </c>
      <c r="BD155" s="80">
        <f t="shared" si="151"/>
        <v>13.021484375</v>
      </c>
      <c r="BE155" s="80">
        <f t="shared" si="152"/>
        <v>0</v>
      </c>
      <c r="BF155" s="80" t="b">
        <f t="shared" si="153"/>
        <v>1</v>
      </c>
      <c r="BG155" s="80" t="str">
        <f t="shared" si="154"/>
        <v>Distance</v>
      </c>
      <c r="BH155" s="80" t="str">
        <f t="shared" si="155"/>
        <v>&lt;=</v>
      </c>
      <c r="BI155" s="80">
        <f t="shared" si="156"/>
        <v>508.4912109375</v>
      </c>
    </row>
    <row r="156" spans="1:61">
      <c r="A156" s="15">
        <v>153</v>
      </c>
      <c r="B156" s="15">
        <v>-2</v>
      </c>
      <c r="C156" s="15">
        <v>-8192</v>
      </c>
      <c r="D156" s="15">
        <f t="shared" si="106"/>
        <v>-1</v>
      </c>
      <c r="E156" s="15">
        <f t="shared" si="107"/>
        <v>0</v>
      </c>
      <c r="F156" s="15">
        <f t="shared" si="108"/>
        <v>-1</v>
      </c>
      <c r="G156" s="15">
        <v>307</v>
      </c>
      <c r="H156" s="15">
        <v>308</v>
      </c>
      <c r="I156" s="15">
        <v>76</v>
      </c>
      <c r="J156" s="15">
        <v>7</v>
      </c>
      <c r="K156" s="15">
        <v>664</v>
      </c>
      <c r="L156" s="15">
        <v>1335</v>
      </c>
      <c r="M156" s="15">
        <f t="shared" si="109"/>
        <v>0.325927734375</v>
      </c>
      <c r="O156" s="80">
        <f t="shared" si="110"/>
        <v>664</v>
      </c>
      <c r="P156" s="80">
        <f t="shared" si="111"/>
        <v>5.126953125E-3</v>
      </c>
      <c r="Q156" s="80">
        <f t="shared" si="112"/>
        <v>331</v>
      </c>
      <c r="R156" s="80" t="b">
        <f t="shared" si="113"/>
        <v>0</v>
      </c>
      <c r="S156" s="80" t="str">
        <f t="shared" si="114"/>
        <v>Dummy Node</v>
      </c>
      <c r="T156" s="80" t="str">
        <f t="shared" si="115"/>
        <v>N/A</v>
      </c>
      <c r="U156" s="80" t="str">
        <f t="shared" si="116"/>
        <v>N/A</v>
      </c>
      <c r="V156" s="80">
        <f t="shared" si="117"/>
        <v>165</v>
      </c>
      <c r="W156" s="80" t="b">
        <f t="shared" si="118"/>
        <v>1</v>
      </c>
      <c r="X156" s="80" t="str">
        <f t="shared" si="119"/>
        <v>Dummy Node</v>
      </c>
      <c r="Y156" s="80" t="str">
        <f t="shared" si="120"/>
        <v>N/A</v>
      </c>
      <c r="Z156" s="80" t="str">
        <f t="shared" si="121"/>
        <v>N/A</v>
      </c>
      <c r="AA156" s="80">
        <f t="shared" si="122"/>
        <v>82</v>
      </c>
      <c r="AB156" s="80" t="b">
        <f t="shared" si="123"/>
        <v>1</v>
      </c>
      <c r="AC156" s="80" t="str">
        <f t="shared" si="124"/>
        <v>Dummy Node</v>
      </c>
      <c r="AD156" s="80" t="str">
        <f t="shared" si="125"/>
        <v>N/A</v>
      </c>
      <c r="AE156" s="80" t="str">
        <f t="shared" si="126"/>
        <v>N/A</v>
      </c>
      <c r="AF156" s="80">
        <f t="shared" si="127"/>
        <v>40</v>
      </c>
      <c r="AG156" s="80" t="b">
        <f t="shared" si="128"/>
        <v>0</v>
      </c>
      <c r="AH156" s="80" t="str">
        <f t="shared" si="129"/>
        <v>Dummy Node</v>
      </c>
      <c r="AI156" s="80" t="str">
        <f t="shared" si="130"/>
        <v>N/A</v>
      </c>
      <c r="AJ156" s="80" t="str">
        <f t="shared" si="131"/>
        <v>N/A</v>
      </c>
      <c r="AK156" s="80">
        <f t="shared" si="132"/>
        <v>19</v>
      </c>
      <c r="AL156" s="80" t="b">
        <f t="shared" si="133"/>
        <v>0</v>
      </c>
      <c r="AM156" s="80" t="str">
        <f t="shared" si="134"/>
        <v>Dummy Node</v>
      </c>
      <c r="AN156" s="80" t="str">
        <f t="shared" si="135"/>
        <v>N/A</v>
      </c>
      <c r="AO156" s="80" t="str">
        <f t="shared" si="136"/>
        <v>N/A</v>
      </c>
      <c r="AP156" s="80">
        <f t="shared" si="137"/>
        <v>7</v>
      </c>
      <c r="AQ156" s="80" t="b">
        <f t="shared" si="138"/>
        <v>1</v>
      </c>
      <c r="AR156" s="80" t="str">
        <f t="shared" si="139"/>
        <v>Dummy Node</v>
      </c>
      <c r="AS156" s="80" t="str">
        <f t="shared" si="140"/>
        <v>N/A</v>
      </c>
      <c r="AT156" s="80" t="str">
        <f t="shared" si="141"/>
        <v>N/A</v>
      </c>
      <c r="AU156" s="80">
        <f t="shared" si="142"/>
        <v>4</v>
      </c>
      <c r="AV156" s="80" t="b">
        <f t="shared" si="143"/>
        <v>1</v>
      </c>
      <c r="AW156" s="80" t="str">
        <f t="shared" si="144"/>
        <v>Distance</v>
      </c>
      <c r="AX156" s="80" t="str">
        <f t="shared" si="145"/>
        <v>&lt;=</v>
      </c>
      <c r="AY156" s="80">
        <f t="shared" si="146"/>
        <v>289.92919921875</v>
      </c>
      <c r="AZ156" s="80">
        <f t="shared" si="147"/>
        <v>1</v>
      </c>
      <c r="BA156" s="80" t="b">
        <f t="shared" si="148"/>
        <v>0</v>
      </c>
      <c r="BB156" s="80" t="str">
        <f t="shared" si="149"/>
        <v>Speed</v>
      </c>
      <c r="BC156" s="80" t="str">
        <f t="shared" si="150"/>
        <v>&gt;</v>
      </c>
      <c r="BD156" s="80">
        <f t="shared" si="151"/>
        <v>13.021484375</v>
      </c>
      <c r="BE156" s="80">
        <f t="shared" si="152"/>
        <v>0</v>
      </c>
      <c r="BF156" s="80" t="b">
        <f t="shared" si="153"/>
        <v>1</v>
      </c>
      <c r="BG156" s="80" t="str">
        <f t="shared" si="154"/>
        <v>Distance</v>
      </c>
      <c r="BH156" s="80" t="str">
        <f t="shared" si="155"/>
        <v>&lt;=</v>
      </c>
      <c r="BI156" s="80">
        <f t="shared" si="156"/>
        <v>508.4912109375</v>
      </c>
    </row>
    <row r="157" spans="1:61">
      <c r="A157" s="15">
        <v>154</v>
      </c>
      <c r="B157" s="15">
        <v>-2</v>
      </c>
      <c r="C157" s="15">
        <v>-8192</v>
      </c>
      <c r="D157" s="15">
        <f t="shared" si="106"/>
        <v>-1</v>
      </c>
      <c r="E157" s="15">
        <f t="shared" si="107"/>
        <v>0</v>
      </c>
      <c r="F157" s="15">
        <f t="shared" si="108"/>
        <v>-1</v>
      </c>
      <c r="G157" s="15">
        <v>309</v>
      </c>
      <c r="H157" s="15">
        <v>310</v>
      </c>
      <c r="I157" s="15">
        <v>76</v>
      </c>
      <c r="J157" s="15">
        <v>7</v>
      </c>
      <c r="K157" s="15">
        <v>665</v>
      </c>
      <c r="L157" s="15">
        <v>1335</v>
      </c>
      <c r="M157" s="15">
        <f t="shared" si="109"/>
        <v>0.325927734375</v>
      </c>
      <c r="O157" s="80">
        <f t="shared" si="110"/>
        <v>665</v>
      </c>
      <c r="P157" s="80">
        <f t="shared" si="111"/>
        <v>5.126953125E-3</v>
      </c>
      <c r="Q157" s="80">
        <f t="shared" si="112"/>
        <v>332</v>
      </c>
      <c r="R157" s="80" t="b">
        <f t="shared" si="113"/>
        <v>1</v>
      </c>
      <c r="S157" s="80" t="str">
        <f t="shared" si="114"/>
        <v>Dummy Node</v>
      </c>
      <c r="T157" s="80" t="str">
        <f t="shared" si="115"/>
        <v>N/A</v>
      </c>
      <c r="U157" s="80" t="str">
        <f t="shared" si="116"/>
        <v>N/A</v>
      </c>
      <c r="V157" s="80">
        <f t="shared" si="117"/>
        <v>165</v>
      </c>
      <c r="W157" s="80" t="b">
        <f t="shared" si="118"/>
        <v>0</v>
      </c>
      <c r="X157" s="80" t="str">
        <f t="shared" si="119"/>
        <v>Dummy Node</v>
      </c>
      <c r="Y157" s="80" t="str">
        <f t="shared" si="120"/>
        <v>N/A</v>
      </c>
      <c r="Z157" s="80" t="str">
        <f t="shared" si="121"/>
        <v>N/A</v>
      </c>
      <c r="AA157" s="80">
        <f t="shared" si="122"/>
        <v>82</v>
      </c>
      <c r="AB157" s="80" t="b">
        <f t="shared" si="123"/>
        <v>1</v>
      </c>
      <c r="AC157" s="80" t="str">
        <f t="shared" si="124"/>
        <v>Dummy Node</v>
      </c>
      <c r="AD157" s="80" t="str">
        <f t="shared" si="125"/>
        <v>N/A</v>
      </c>
      <c r="AE157" s="80" t="str">
        <f t="shared" si="126"/>
        <v>N/A</v>
      </c>
      <c r="AF157" s="80">
        <f t="shared" si="127"/>
        <v>40</v>
      </c>
      <c r="AG157" s="80" t="b">
        <f t="shared" si="128"/>
        <v>0</v>
      </c>
      <c r="AH157" s="80" t="str">
        <f t="shared" si="129"/>
        <v>Dummy Node</v>
      </c>
      <c r="AI157" s="80" t="str">
        <f t="shared" si="130"/>
        <v>N/A</v>
      </c>
      <c r="AJ157" s="80" t="str">
        <f t="shared" si="131"/>
        <v>N/A</v>
      </c>
      <c r="AK157" s="80">
        <f t="shared" si="132"/>
        <v>19</v>
      </c>
      <c r="AL157" s="80" t="b">
        <f t="shared" si="133"/>
        <v>0</v>
      </c>
      <c r="AM157" s="80" t="str">
        <f t="shared" si="134"/>
        <v>Dummy Node</v>
      </c>
      <c r="AN157" s="80" t="str">
        <f t="shared" si="135"/>
        <v>N/A</v>
      </c>
      <c r="AO157" s="80" t="str">
        <f t="shared" si="136"/>
        <v>N/A</v>
      </c>
      <c r="AP157" s="80">
        <f t="shared" si="137"/>
        <v>7</v>
      </c>
      <c r="AQ157" s="80" t="b">
        <f t="shared" si="138"/>
        <v>1</v>
      </c>
      <c r="AR157" s="80" t="str">
        <f t="shared" si="139"/>
        <v>Dummy Node</v>
      </c>
      <c r="AS157" s="80" t="str">
        <f t="shared" si="140"/>
        <v>N/A</v>
      </c>
      <c r="AT157" s="80" t="str">
        <f t="shared" si="141"/>
        <v>N/A</v>
      </c>
      <c r="AU157" s="80">
        <f t="shared" si="142"/>
        <v>4</v>
      </c>
      <c r="AV157" s="80" t="b">
        <f t="shared" si="143"/>
        <v>1</v>
      </c>
      <c r="AW157" s="80" t="str">
        <f t="shared" si="144"/>
        <v>Distance</v>
      </c>
      <c r="AX157" s="80" t="str">
        <f t="shared" si="145"/>
        <v>&lt;=</v>
      </c>
      <c r="AY157" s="80">
        <f t="shared" si="146"/>
        <v>289.92919921875</v>
      </c>
      <c r="AZ157" s="80">
        <f t="shared" si="147"/>
        <v>1</v>
      </c>
      <c r="BA157" s="80" t="b">
        <f t="shared" si="148"/>
        <v>0</v>
      </c>
      <c r="BB157" s="80" t="str">
        <f t="shared" si="149"/>
        <v>Speed</v>
      </c>
      <c r="BC157" s="80" t="str">
        <f t="shared" si="150"/>
        <v>&gt;</v>
      </c>
      <c r="BD157" s="80">
        <f t="shared" si="151"/>
        <v>13.021484375</v>
      </c>
      <c r="BE157" s="80">
        <f t="shared" si="152"/>
        <v>0</v>
      </c>
      <c r="BF157" s="80" t="b">
        <f t="shared" si="153"/>
        <v>1</v>
      </c>
      <c r="BG157" s="80" t="str">
        <f t="shared" si="154"/>
        <v>Distance</v>
      </c>
      <c r="BH157" s="80" t="str">
        <f t="shared" si="155"/>
        <v>&lt;=</v>
      </c>
      <c r="BI157" s="80">
        <f t="shared" si="156"/>
        <v>508.4912109375</v>
      </c>
    </row>
    <row r="158" spans="1:61">
      <c r="A158" s="15">
        <v>155</v>
      </c>
      <c r="B158" s="15">
        <v>-2</v>
      </c>
      <c r="C158" s="15">
        <v>-8192</v>
      </c>
      <c r="D158" s="15">
        <f t="shared" si="106"/>
        <v>-1</v>
      </c>
      <c r="E158" s="15">
        <f t="shared" si="107"/>
        <v>0</v>
      </c>
      <c r="F158" s="15">
        <f t="shared" si="108"/>
        <v>-1</v>
      </c>
      <c r="G158" s="15">
        <v>311</v>
      </c>
      <c r="H158" s="15">
        <v>312</v>
      </c>
      <c r="I158" s="15">
        <v>77</v>
      </c>
      <c r="J158" s="15">
        <v>7</v>
      </c>
      <c r="K158" s="15">
        <v>666</v>
      </c>
      <c r="L158" s="15">
        <v>1335</v>
      </c>
      <c r="M158" s="15">
        <f t="shared" si="109"/>
        <v>0.325927734375</v>
      </c>
      <c r="O158" s="80">
        <f t="shared" si="110"/>
        <v>666</v>
      </c>
      <c r="P158" s="80">
        <f t="shared" si="111"/>
        <v>5.126953125E-3</v>
      </c>
      <c r="Q158" s="80">
        <f t="shared" si="112"/>
        <v>332</v>
      </c>
      <c r="R158" s="80" t="b">
        <f t="shared" si="113"/>
        <v>0</v>
      </c>
      <c r="S158" s="80" t="str">
        <f t="shared" si="114"/>
        <v>Dummy Node</v>
      </c>
      <c r="T158" s="80" t="str">
        <f t="shared" si="115"/>
        <v>N/A</v>
      </c>
      <c r="U158" s="80" t="str">
        <f t="shared" si="116"/>
        <v>N/A</v>
      </c>
      <c r="V158" s="80">
        <f t="shared" si="117"/>
        <v>165</v>
      </c>
      <c r="W158" s="80" t="b">
        <f t="shared" si="118"/>
        <v>0</v>
      </c>
      <c r="X158" s="80" t="str">
        <f t="shared" si="119"/>
        <v>Dummy Node</v>
      </c>
      <c r="Y158" s="80" t="str">
        <f t="shared" si="120"/>
        <v>N/A</v>
      </c>
      <c r="Z158" s="80" t="str">
        <f t="shared" si="121"/>
        <v>N/A</v>
      </c>
      <c r="AA158" s="80">
        <f t="shared" si="122"/>
        <v>82</v>
      </c>
      <c r="AB158" s="80" t="b">
        <f t="shared" si="123"/>
        <v>1</v>
      </c>
      <c r="AC158" s="80" t="str">
        <f t="shared" si="124"/>
        <v>Dummy Node</v>
      </c>
      <c r="AD158" s="80" t="str">
        <f t="shared" si="125"/>
        <v>N/A</v>
      </c>
      <c r="AE158" s="80" t="str">
        <f t="shared" si="126"/>
        <v>N/A</v>
      </c>
      <c r="AF158" s="80">
        <f t="shared" si="127"/>
        <v>40</v>
      </c>
      <c r="AG158" s="80" t="b">
        <f t="shared" si="128"/>
        <v>0</v>
      </c>
      <c r="AH158" s="80" t="str">
        <f t="shared" si="129"/>
        <v>Dummy Node</v>
      </c>
      <c r="AI158" s="80" t="str">
        <f t="shared" si="130"/>
        <v>N/A</v>
      </c>
      <c r="AJ158" s="80" t="str">
        <f t="shared" si="131"/>
        <v>N/A</v>
      </c>
      <c r="AK158" s="80">
        <f t="shared" si="132"/>
        <v>19</v>
      </c>
      <c r="AL158" s="80" t="b">
        <f t="shared" si="133"/>
        <v>0</v>
      </c>
      <c r="AM158" s="80" t="str">
        <f t="shared" si="134"/>
        <v>Dummy Node</v>
      </c>
      <c r="AN158" s="80" t="str">
        <f t="shared" si="135"/>
        <v>N/A</v>
      </c>
      <c r="AO158" s="80" t="str">
        <f t="shared" si="136"/>
        <v>N/A</v>
      </c>
      <c r="AP158" s="80">
        <f t="shared" si="137"/>
        <v>7</v>
      </c>
      <c r="AQ158" s="80" t="b">
        <f t="shared" si="138"/>
        <v>1</v>
      </c>
      <c r="AR158" s="80" t="str">
        <f t="shared" si="139"/>
        <v>Dummy Node</v>
      </c>
      <c r="AS158" s="80" t="str">
        <f t="shared" si="140"/>
        <v>N/A</v>
      </c>
      <c r="AT158" s="80" t="str">
        <f t="shared" si="141"/>
        <v>N/A</v>
      </c>
      <c r="AU158" s="80">
        <f t="shared" si="142"/>
        <v>4</v>
      </c>
      <c r="AV158" s="80" t="b">
        <f t="shared" si="143"/>
        <v>1</v>
      </c>
      <c r="AW158" s="80" t="str">
        <f t="shared" si="144"/>
        <v>Distance</v>
      </c>
      <c r="AX158" s="80" t="str">
        <f t="shared" si="145"/>
        <v>&lt;=</v>
      </c>
      <c r="AY158" s="80">
        <f t="shared" si="146"/>
        <v>289.92919921875</v>
      </c>
      <c r="AZ158" s="80">
        <f t="shared" si="147"/>
        <v>1</v>
      </c>
      <c r="BA158" s="80" t="b">
        <f t="shared" si="148"/>
        <v>0</v>
      </c>
      <c r="BB158" s="80" t="str">
        <f t="shared" si="149"/>
        <v>Speed</v>
      </c>
      <c r="BC158" s="80" t="str">
        <f t="shared" si="150"/>
        <v>&gt;</v>
      </c>
      <c r="BD158" s="80">
        <f t="shared" si="151"/>
        <v>13.021484375</v>
      </c>
      <c r="BE158" s="80">
        <f t="shared" si="152"/>
        <v>0</v>
      </c>
      <c r="BF158" s="80" t="b">
        <f t="shared" si="153"/>
        <v>1</v>
      </c>
      <c r="BG158" s="80" t="str">
        <f t="shared" si="154"/>
        <v>Distance</v>
      </c>
      <c r="BH158" s="80" t="str">
        <f t="shared" si="155"/>
        <v>&lt;=</v>
      </c>
      <c r="BI158" s="80">
        <f t="shared" si="156"/>
        <v>508.4912109375</v>
      </c>
    </row>
    <row r="159" spans="1:61">
      <c r="A159" s="15">
        <v>156</v>
      </c>
      <c r="B159" s="15">
        <v>-2</v>
      </c>
      <c r="C159" s="15">
        <v>-8192</v>
      </c>
      <c r="D159" s="15">
        <f t="shared" si="106"/>
        <v>-1</v>
      </c>
      <c r="E159" s="15">
        <f t="shared" si="107"/>
        <v>0</v>
      </c>
      <c r="F159" s="15">
        <f t="shared" si="108"/>
        <v>-1</v>
      </c>
      <c r="G159" s="15">
        <v>313</v>
      </c>
      <c r="H159" s="15">
        <v>314</v>
      </c>
      <c r="I159" s="15">
        <v>77</v>
      </c>
      <c r="J159" s="15">
        <v>7</v>
      </c>
      <c r="K159" s="15">
        <v>667</v>
      </c>
      <c r="L159" s="15">
        <v>1335</v>
      </c>
      <c r="M159" s="15">
        <f t="shared" si="109"/>
        <v>0.325927734375</v>
      </c>
      <c r="O159" s="80">
        <f t="shared" si="110"/>
        <v>667</v>
      </c>
      <c r="P159" s="80">
        <f t="shared" si="111"/>
        <v>5.126953125E-3</v>
      </c>
      <c r="Q159" s="80">
        <f t="shared" si="112"/>
        <v>333</v>
      </c>
      <c r="R159" s="80" t="b">
        <f t="shared" si="113"/>
        <v>1</v>
      </c>
      <c r="S159" s="80" t="str">
        <f t="shared" si="114"/>
        <v>Dummy Node</v>
      </c>
      <c r="T159" s="80" t="str">
        <f t="shared" si="115"/>
        <v>N/A</v>
      </c>
      <c r="U159" s="80" t="str">
        <f t="shared" si="116"/>
        <v>N/A</v>
      </c>
      <c r="V159" s="80">
        <f t="shared" si="117"/>
        <v>166</v>
      </c>
      <c r="W159" s="80" t="b">
        <f t="shared" si="118"/>
        <v>1</v>
      </c>
      <c r="X159" s="80" t="str">
        <f t="shared" si="119"/>
        <v>Dummy Node</v>
      </c>
      <c r="Y159" s="80" t="str">
        <f t="shared" si="120"/>
        <v>N/A</v>
      </c>
      <c r="Z159" s="80" t="str">
        <f t="shared" si="121"/>
        <v>N/A</v>
      </c>
      <c r="AA159" s="80">
        <f t="shared" si="122"/>
        <v>82</v>
      </c>
      <c r="AB159" s="80" t="b">
        <f t="shared" si="123"/>
        <v>0</v>
      </c>
      <c r="AC159" s="80" t="str">
        <f t="shared" si="124"/>
        <v>Dummy Node</v>
      </c>
      <c r="AD159" s="80" t="str">
        <f t="shared" si="125"/>
        <v>N/A</v>
      </c>
      <c r="AE159" s="80" t="str">
        <f t="shared" si="126"/>
        <v>N/A</v>
      </c>
      <c r="AF159" s="80">
        <f t="shared" si="127"/>
        <v>40</v>
      </c>
      <c r="AG159" s="80" t="b">
        <f t="shared" si="128"/>
        <v>0</v>
      </c>
      <c r="AH159" s="80" t="str">
        <f t="shared" si="129"/>
        <v>Dummy Node</v>
      </c>
      <c r="AI159" s="80" t="str">
        <f t="shared" si="130"/>
        <v>N/A</v>
      </c>
      <c r="AJ159" s="80" t="str">
        <f t="shared" si="131"/>
        <v>N/A</v>
      </c>
      <c r="AK159" s="80">
        <f t="shared" si="132"/>
        <v>19</v>
      </c>
      <c r="AL159" s="80" t="b">
        <f t="shared" si="133"/>
        <v>0</v>
      </c>
      <c r="AM159" s="80" t="str">
        <f t="shared" si="134"/>
        <v>Dummy Node</v>
      </c>
      <c r="AN159" s="80" t="str">
        <f t="shared" si="135"/>
        <v>N/A</v>
      </c>
      <c r="AO159" s="80" t="str">
        <f t="shared" si="136"/>
        <v>N/A</v>
      </c>
      <c r="AP159" s="80">
        <f t="shared" si="137"/>
        <v>7</v>
      </c>
      <c r="AQ159" s="80" t="b">
        <f t="shared" si="138"/>
        <v>1</v>
      </c>
      <c r="AR159" s="80" t="str">
        <f t="shared" si="139"/>
        <v>Dummy Node</v>
      </c>
      <c r="AS159" s="80" t="str">
        <f t="shared" si="140"/>
        <v>N/A</v>
      </c>
      <c r="AT159" s="80" t="str">
        <f t="shared" si="141"/>
        <v>N/A</v>
      </c>
      <c r="AU159" s="80">
        <f t="shared" si="142"/>
        <v>4</v>
      </c>
      <c r="AV159" s="80" t="b">
        <f t="shared" si="143"/>
        <v>1</v>
      </c>
      <c r="AW159" s="80" t="str">
        <f t="shared" si="144"/>
        <v>Distance</v>
      </c>
      <c r="AX159" s="80" t="str">
        <f t="shared" si="145"/>
        <v>&lt;=</v>
      </c>
      <c r="AY159" s="80">
        <f t="shared" si="146"/>
        <v>289.92919921875</v>
      </c>
      <c r="AZ159" s="80">
        <f t="shared" si="147"/>
        <v>1</v>
      </c>
      <c r="BA159" s="80" t="b">
        <f t="shared" si="148"/>
        <v>0</v>
      </c>
      <c r="BB159" s="80" t="str">
        <f t="shared" si="149"/>
        <v>Speed</v>
      </c>
      <c r="BC159" s="80" t="str">
        <f t="shared" si="150"/>
        <v>&gt;</v>
      </c>
      <c r="BD159" s="80">
        <f t="shared" si="151"/>
        <v>13.021484375</v>
      </c>
      <c r="BE159" s="80">
        <f t="shared" si="152"/>
        <v>0</v>
      </c>
      <c r="BF159" s="80" t="b">
        <f t="shared" si="153"/>
        <v>1</v>
      </c>
      <c r="BG159" s="80" t="str">
        <f t="shared" si="154"/>
        <v>Distance</v>
      </c>
      <c r="BH159" s="80" t="str">
        <f t="shared" si="155"/>
        <v>&lt;=</v>
      </c>
      <c r="BI159" s="80">
        <f t="shared" si="156"/>
        <v>508.4912109375</v>
      </c>
    </row>
    <row r="160" spans="1:61">
      <c r="A160" s="15">
        <v>157</v>
      </c>
      <c r="B160" s="15">
        <v>-2</v>
      </c>
      <c r="C160" s="15">
        <v>-8192</v>
      </c>
      <c r="D160" s="15">
        <f t="shared" si="106"/>
        <v>-1</v>
      </c>
      <c r="E160" s="15">
        <f t="shared" si="107"/>
        <v>0</v>
      </c>
      <c r="F160" s="15">
        <f t="shared" si="108"/>
        <v>-1</v>
      </c>
      <c r="G160" s="15">
        <v>315</v>
      </c>
      <c r="H160" s="15">
        <v>316</v>
      </c>
      <c r="I160" s="15">
        <v>78</v>
      </c>
      <c r="J160" s="15">
        <v>7</v>
      </c>
      <c r="K160" s="15">
        <v>668</v>
      </c>
      <c r="L160" s="15">
        <v>1335</v>
      </c>
      <c r="M160" s="15">
        <f t="shared" si="109"/>
        <v>0.325927734375</v>
      </c>
      <c r="O160" s="80">
        <f t="shared" si="110"/>
        <v>668</v>
      </c>
      <c r="P160" s="80">
        <f t="shared" si="111"/>
        <v>5.126953125E-3</v>
      </c>
      <c r="Q160" s="80">
        <f t="shared" si="112"/>
        <v>333</v>
      </c>
      <c r="R160" s="80" t="b">
        <f t="shared" si="113"/>
        <v>0</v>
      </c>
      <c r="S160" s="80" t="str">
        <f t="shared" si="114"/>
        <v>Dummy Node</v>
      </c>
      <c r="T160" s="80" t="str">
        <f t="shared" si="115"/>
        <v>N/A</v>
      </c>
      <c r="U160" s="80" t="str">
        <f t="shared" si="116"/>
        <v>N/A</v>
      </c>
      <c r="V160" s="80">
        <f t="shared" si="117"/>
        <v>166</v>
      </c>
      <c r="W160" s="80" t="b">
        <f t="shared" si="118"/>
        <v>1</v>
      </c>
      <c r="X160" s="80" t="str">
        <f t="shared" si="119"/>
        <v>Dummy Node</v>
      </c>
      <c r="Y160" s="80" t="str">
        <f t="shared" si="120"/>
        <v>N/A</v>
      </c>
      <c r="Z160" s="80" t="str">
        <f t="shared" si="121"/>
        <v>N/A</v>
      </c>
      <c r="AA160" s="80">
        <f t="shared" si="122"/>
        <v>82</v>
      </c>
      <c r="AB160" s="80" t="b">
        <f t="shared" si="123"/>
        <v>0</v>
      </c>
      <c r="AC160" s="80" t="str">
        <f t="shared" si="124"/>
        <v>Dummy Node</v>
      </c>
      <c r="AD160" s="80" t="str">
        <f t="shared" si="125"/>
        <v>N/A</v>
      </c>
      <c r="AE160" s="80" t="str">
        <f t="shared" si="126"/>
        <v>N/A</v>
      </c>
      <c r="AF160" s="80">
        <f t="shared" si="127"/>
        <v>40</v>
      </c>
      <c r="AG160" s="80" t="b">
        <f t="shared" si="128"/>
        <v>0</v>
      </c>
      <c r="AH160" s="80" t="str">
        <f t="shared" si="129"/>
        <v>Dummy Node</v>
      </c>
      <c r="AI160" s="80" t="str">
        <f t="shared" si="130"/>
        <v>N/A</v>
      </c>
      <c r="AJ160" s="80" t="str">
        <f t="shared" si="131"/>
        <v>N/A</v>
      </c>
      <c r="AK160" s="80">
        <f t="shared" si="132"/>
        <v>19</v>
      </c>
      <c r="AL160" s="80" t="b">
        <f t="shared" si="133"/>
        <v>0</v>
      </c>
      <c r="AM160" s="80" t="str">
        <f t="shared" si="134"/>
        <v>Dummy Node</v>
      </c>
      <c r="AN160" s="80" t="str">
        <f t="shared" si="135"/>
        <v>N/A</v>
      </c>
      <c r="AO160" s="80" t="str">
        <f t="shared" si="136"/>
        <v>N/A</v>
      </c>
      <c r="AP160" s="80">
        <f t="shared" si="137"/>
        <v>7</v>
      </c>
      <c r="AQ160" s="80" t="b">
        <f t="shared" si="138"/>
        <v>1</v>
      </c>
      <c r="AR160" s="80" t="str">
        <f t="shared" si="139"/>
        <v>Dummy Node</v>
      </c>
      <c r="AS160" s="80" t="str">
        <f t="shared" si="140"/>
        <v>N/A</v>
      </c>
      <c r="AT160" s="80" t="str">
        <f t="shared" si="141"/>
        <v>N/A</v>
      </c>
      <c r="AU160" s="80">
        <f t="shared" si="142"/>
        <v>4</v>
      </c>
      <c r="AV160" s="80" t="b">
        <f t="shared" si="143"/>
        <v>1</v>
      </c>
      <c r="AW160" s="80" t="str">
        <f t="shared" si="144"/>
        <v>Distance</v>
      </c>
      <c r="AX160" s="80" t="str">
        <f t="shared" si="145"/>
        <v>&lt;=</v>
      </c>
      <c r="AY160" s="80">
        <f t="shared" si="146"/>
        <v>289.92919921875</v>
      </c>
      <c r="AZ160" s="80">
        <f t="shared" si="147"/>
        <v>1</v>
      </c>
      <c r="BA160" s="80" t="b">
        <f t="shared" si="148"/>
        <v>0</v>
      </c>
      <c r="BB160" s="80" t="str">
        <f t="shared" si="149"/>
        <v>Speed</v>
      </c>
      <c r="BC160" s="80" t="str">
        <f t="shared" si="150"/>
        <v>&gt;</v>
      </c>
      <c r="BD160" s="80">
        <f t="shared" si="151"/>
        <v>13.021484375</v>
      </c>
      <c r="BE160" s="80">
        <f t="shared" si="152"/>
        <v>0</v>
      </c>
      <c r="BF160" s="80" t="b">
        <f t="shared" si="153"/>
        <v>1</v>
      </c>
      <c r="BG160" s="80" t="str">
        <f t="shared" si="154"/>
        <v>Distance</v>
      </c>
      <c r="BH160" s="80" t="str">
        <f t="shared" si="155"/>
        <v>&lt;=</v>
      </c>
      <c r="BI160" s="80">
        <f t="shared" si="156"/>
        <v>508.4912109375</v>
      </c>
    </row>
    <row r="161" spans="1:61">
      <c r="A161" s="15">
        <v>158</v>
      </c>
      <c r="B161" s="15">
        <v>-2</v>
      </c>
      <c r="C161" s="15">
        <v>-8192</v>
      </c>
      <c r="D161" s="15">
        <f t="shared" si="106"/>
        <v>-1</v>
      </c>
      <c r="E161" s="15">
        <f t="shared" si="107"/>
        <v>0</v>
      </c>
      <c r="F161" s="15">
        <f t="shared" si="108"/>
        <v>-1</v>
      </c>
      <c r="G161" s="15">
        <v>317</v>
      </c>
      <c r="H161" s="15">
        <v>318</v>
      </c>
      <c r="I161" s="15">
        <v>78</v>
      </c>
      <c r="J161" s="15">
        <v>7</v>
      </c>
      <c r="K161" s="15">
        <v>669</v>
      </c>
      <c r="L161" s="15">
        <v>1335</v>
      </c>
      <c r="M161" s="15">
        <f t="shared" si="109"/>
        <v>0.325927734375</v>
      </c>
      <c r="O161" s="80">
        <f t="shared" si="110"/>
        <v>669</v>
      </c>
      <c r="P161" s="80">
        <f t="shared" si="111"/>
        <v>5.126953125E-3</v>
      </c>
      <c r="Q161" s="80">
        <f t="shared" si="112"/>
        <v>334</v>
      </c>
      <c r="R161" s="80" t="b">
        <f t="shared" si="113"/>
        <v>1</v>
      </c>
      <c r="S161" s="80" t="str">
        <f t="shared" si="114"/>
        <v>Dummy Node</v>
      </c>
      <c r="T161" s="80" t="str">
        <f t="shared" si="115"/>
        <v>N/A</v>
      </c>
      <c r="U161" s="80" t="str">
        <f t="shared" si="116"/>
        <v>N/A</v>
      </c>
      <c r="V161" s="80">
        <f t="shared" si="117"/>
        <v>166</v>
      </c>
      <c r="W161" s="80" t="b">
        <f t="shared" si="118"/>
        <v>0</v>
      </c>
      <c r="X161" s="80" t="str">
        <f t="shared" si="119"/>
        <v>Dummy Node</v>
      </c>
      <c r="Y161" s="80" t="str">
        <f t="shared" si="120"/>
        <v>N/A</v>
      </c>
      <c r="Z161" s="80" t="str">
        <f t="shared" si="121"/>
        <v>N/A</v>
      </c>
      <c r="AA161" s="80">
        <f t="shared" si="122"/>
        <v>82</v>
      </c>
      <c r="AB161" s="80" t="b">
        <f t="shared" si="123"/>
        <v>0</v>
      </c>
      <c r="AC161" s="80" t="str">
        <f t="shared" si="124"/>
        <v>Dummy Node</v>
      </c>
      <c r="AD161" s="80" t="str">
        <f t="shared" si="125"/>
        <v>N/A</v>
      </c>
      <c r="AE161" s="80" t="str">
        <f t="shared" si="126"/>
        <v>N/A</v>
      </c>
      <c r="AF161" s="80">
        <f t="shared" si="127"/>
        <v>40</v>
      </c>
      <c r="AG161" s="80" t="b">
        <f t="shared" si="128"/>
        <v>0</v>
      </c>
      <c r="AH161" s="80" t="str">
        <f t="shared" si="129"/>
        <v>Dummy Node</v>
      </c>
      <c r="AI161" s="80" t="str">
        <f t="shared" si="130"/>
        <v>N/A</v>
      </c>
      <c r="AJ161" s="80" t="str">
        <f t="shared" si="131"/>
        <v>N/A</v>
      </c>
      <c r="AK161" s="80">
        <f t="shared" si="132"/>
        <v>19</v>
      </c>
      <c r="AL161" s="80" t="b">
        <f t="shared" si="133"/>
        <v>0</v>
      </c>
      <c r="AM161" s="80" t="str">
        <f t="shared" si="134"/>
        <v>Dummy Node</v>
      </c>
      <c r="AN161" s="80" t="str">
        <f t="shared" si="135"/>
        <v>N/A</v>
      </c>
      <c r="AO161" s="80" t="str">
        <f t="shared" si="136"/>
        <v>N/A</v>
      </c>
      <c r="AP161" s="80">
        <f t="shared" si="137"/>
        <v>7</v>
      </c>
      <c r="AQ161" s="80" t="b">
        <f t="shared" si="138"/>
        <v>1</v>
      </c>
      <c r="AR161" s="80" t="str">
        <f t="shared" si="139"/>
        <v>Dummy Node</v>
      </c>
      <c r="AS161" s="80" t="str">
        <f t="shared" si="140"/>
        <v>N/A</v>
      </c>
      <c r="AT161" s="80" t="str">
        <f t="shared" si="141"/>
        <v>N/A</v>
      </c>
      <c r="AU161" s="80">
        <f t="shared" si="142"/>
        <v>4</v>
      </c>
      <c r="AV161" s="80" t="b">
        <f t="shared" si="143"/>
        <v>1</v>
      </c>
      <c r="AW161" s="80" t="str">
        <f t="shared" si="144"/>
        <v>Distance</v>
      </c>
      <c r="AX161" s="80" t="str">
        <f t="shared" si="145"/>
        <v>&lt;=</v>
      </c>
      <c r="AY161" s="80">
        <f t="shared" si="146"/>
        <v>289.92919921875</v>
      </c>
      <c r="AZ161" s="80">
        <f t="shared" si="147"/>
        <v>1</v>
      </c>
      <c r="BA161" s="80" t="b">
        <f t="shared" si="148"/>
        <v>0</v>
      </c>
      <c r="BB161" s="80" t="str">
        <f t="shared" si="149"/>
        <v>Speed</v>
      </c>
      <c r="BC161" s="80" t="str">
        <f t="shared" si="150"/>
        <v>&gt;</v>
      </c>
      <c r="BD161" s="80">
        <f t="shared" si="151"/>
        <v>13.021484375</v>
      </c>
      <c r="BE161" s="80">
        <f t="shared" si="152"/>
        <v>0</v>
      </c>
      <c r="BF161" s="80" t="b">
        <f t="shared" si="153"/>
        <v>1</v>
      </c>
      <c r="BG161" s="80" t="str">
        <f t="shared" si="154"/>
        <v>Distance</v>
      </c>
      <c r="BH161" s="80" t="str">
        <f t="shared" si="155"/>
        <v>&lt;=</v>
      </c>
      <c r="BI161" s="80">
        <f t="shared" si="156"/>
        <v>508.4912109375</v>
      </c>
    </row>
    <row r="162" spans="1:61">
      <c r="A162" s="15">
        <v>159</v>
      </c>
      <c r="B162" s="15">
        <v>-2</v>
      </c>
      <c r="C162" s="15">
        <v>-8192</v>
      </c>
      <c r="D162" s="15">
        <f t="shared" si="106"/>
        <v>-1</v>
      </c>
      <c r="E162" s="15">
        <f t="shared" si="107"/>
        <v>0</v>
      </c>
      <c r="F162" s="15">
        <f t="shared" si="108"/>
        <v>-1</v>
      </c>
      <c r="G162" s="15">
        <v>319</v>
      </c>
      <c r="H162" s="15">
        <v>320</v>
      </c>
      <c r="I162" s="15">
        <v>79</v>
      </c>
      <c r="J162" s="15">
        <v>7</v>
      </c>
      <c r="K162" s="15">
        <v>670</v>
      </c>
      <c r="L162" s="15">
        <v>21</v>
      </c>
      <c r="M162" s="15">
        <f t="shared" si="109"/>
        <v>5.126953125E-3</v>
      </c>
      <c r="O162" s="80">
        <f t="shared" si="110"/>
        <v>670</v>
      </c>
      <c r="P162" s="80">
        <f t="shared" si="111"/>
        <v>5.126953125E-3</v>
      </c>
      <c r="Q162" s="80">
        <f t="shared" si="112"/>
        <v>334</v>
      </c>
      <c r="R162" s="80" t="b">
        <f t="shared" si="113"/>
        <v>0</v>
      </c>
      <c r="S162" s="80" t="str">
        <f t="shared" si="114"/>
        <v>Dummy Node</v>
      </c>
      <c r="T162" s="80" t="str">
        <f t="shared" si="115"/>
        <v>N/A</v>
      </c>
      <c r="U162" s="80" t="str">
        <f t="shared" si="116"/>
        <v>N/A</v>
      </c>
      <c r="V162" s="80">
        <f t="shared" si="117"/>
        <v>166</v>
      </c>
      <c r="W162" s="80" t="b">
        <f t="shared" si="118"/>
        <v>0</v>
      </c>
      <c r="X162" s="80" t="str">
        <f t="shared" si="119"/>
        <v>Dummy Node</v>
      </c>
      <c r="Y162" s="80" t="str">
        <f t="shared" si="120"/>
        <v>N/A</v>
      </c>
      <c r="Z162" s="80" t="str">
        <f t="shared" si="121"/>
        <v>N/A</v>
      </c>
      <c r="AA162" s="80">
        <f t="shared" si="122"/>
        <v>82</v>
      </c>
      <c r="AB162" s="80" t="b">
        <f t="shared" si="123"/>
        <v>0</v>
      </c>
      <c r="AC162" s="80" t="str">
        <f t="shared" si="124"/>
        <v>Dummy Node</v>
      </c>
      <c r="AD162" s="80" t="str">
        <f t="shared" si="125"/>
        <v>N/A</v>
      </c>
      <c r="AE162" s="80" t="str">
        <f t="shared" si="126"/>
        <v>N/A</v>
      </c>
      <c r="AF162" s="80">
        <f t="shared" si="127"/>
        <v>40</v>
      </c>
      <c r="AG162" s="80" t="b">
        <f t="shared" si="128"/>
        <v>0</v>
      </c>
      <c r="AH162" s="80" t="str">
        <f t="shared" si="129"/>
        <v>Dummy Node</v>
      </c>
      <c r="AI162" s="80" t="str">
        <f t="shared" si="130"/>
        <v>N/A</v>
      </c>
      <c r="AJ162" s="80" t="str">
        <f t="shared" si="131"/>
        <v>N/A</v>
      </c>
      <c r="AK162" s="80">
        <f t="shared" si="132"/>
        <v>19</v>
      </c>
      <c r="AL162" s="80" t="b">
        <f t="shared" si="133"/>
        <v>0</v>
      </c>
      <c r="AM162" s="80" t="str">
        <f t="shared" si="134"/>
        <v>Dummy Node</v>
      </c>
      <c r="AN162" s="80" t="str">
        <f t="shared" si="135"/>
        <v>N/A</v>
      </c>
      <c r="AO162" s="80" t="str">
        <f t="shared" si="136"/>
        <v>N/A</v>
      </c>
      <c r="AP162" s="80">
        <f t="shared" si="137"/>
        <v>7</v>
      </c>
      <c r="AQ162" s="80" t="b">
        <f t="shared" si="138"/>
        <v>1</v>
      </c>
      <c r="AR162" s="80" t="str">
        <f t="shared" si="139"/>
        <v>Dummy Node</v>
      </c>
      <c r="AS162" s="80" t="str">
        <f t="shared" si="140"/>
        <v>N/A</v>
      </c>
      <c r="AT162" s="80" t="str">
        <f t="shared" si="141"/>
        <v>N/A</v>
      </c>
      <c r="AU162" s="80">
        <f t="shared" si="142"/>
        <v>4</v>
      </c>
      <c r="AV162" s="80" t="b">
        <f t="shared" si="143"/>
        <v>1</v>
      </c>
      <c r="AW162" s="80" t="str">
        <f t="shared" si="144"/>
        <v>Distance</v>
      </c>
      <c r="AX162" s="80" t="str">
        <f t="shared" si="145"/>
        <v>&lt;=</v>
      </c>
      <c r="AY162" s="80">
        <f t="shared" si="146"/>
        <v>289.92919921875</v>
      </c>
      <c r="AZ162" s="80">
        <f t="shared" si="147"/>
        <v>1</v>
      </c>
      <c r="BA162" s="80" t="b">
        <f t="shared" si="148"/>
        <v>0</v>
      </c>
      <c r="BB162" s="80" t="str">
        <f t="shared" si="149"/>
        <v>Speed</v>
      </c>
      <c r="BC162" s="80" t="str">
        <f t="shared" si="150"/>
        <v>&gt;</v>
      </c>
      <c r="BD162" s="80">
        <f t="shared" si="151"/>
        <v>13.021484375</v>
      </c>
      <c r="BE162" s="80">
        <f t="shared" si="152"/>
        <v>0</v>
      </c>
      <c r="BF162" s="80" t="b">
        <f t="shared" si="153"/>
        <v>1</v>
      </c>
      <c r="BG162" s="80" t="str">
        <f t="shared" si="154"/>
        <v>Distance</v>
      </c>
      <c r="BH162" s="80" t="str">
        <f t="shared" si="155"/>
        <v>&lt;=</v>
      </c>
      <c r="BI162" s="80">
        <f t="shared" si="156"/>
        <v>508.4912109375</v>
      </c>
    </row>
    <row r="163" spans="1:61">
      <c r="A163" s="15">
        <v>160</v>
      </c>
      <c r="B163" s="15">
        <v>-2</v>
      </c>
      <c r="C163" s="15">
        <v>-8192</v>
      </c>
      <c r="D163" s="15">
        <f t="shared" si="106"/>
        <v>-1</v>
      </c>
      <c r="E163" s="15">
        <f t="shared" si="107"/>
        <v>0</v>
      </c>
      <c r="F163" s="15">
        <f t="shared" si="108"/>
        <v>-1</v>
      </c>
      <c r="G163" s="15">
        <v>321</v>
      </c>
      <c r="H163" s="15">
        <v>322</v>
      </c>
      <c r="I163" s="15">
        <v>79</v>
      </c>
      <c r="J163" s="15">
        <v>7</v>
      </c>
      <c r="K163" s="15">
        <v>671</v>
      </c>
      <c r="L163" s="15">
        <v>21</v>
      </c>
      <c r="M163" s="15">
        <f t="shared" si="109"/>
        <v>5.126953125E-3</v>
      </c>
      <c r="O163" s="80">
        <f t="shared" si="110"/>
        <v>671</v>
      </c>
      <c r="P163" s="80">
        <f t="shared" si="111"/>
        <v>5.126953125E-3</v>
      </c>
      <c r="Q163" s="80">
        <f t="shared" si="112"/>
        <v>335</v>
      </c>
      <c r="R163" s="80" t="b">
        <f t="shared" si="113"/>
        <v>1</v>
      </c>
      <c r="S163" s="80" t="str">
        <f t="shared" si="114"/>
        <v>Dummy Node</v>
      </c>
      <c r="T163" s="80" t="str">
        <f t="shared" si="115"/>
        <v>N/A</v>
      </c>
      <c r="U163" s="80" t="str">
        <f t="shared" si="116"/>
        <v>N/A</v>
      </c>
      <c r="V163" s="80">
        <f t="shared" si="117"/>
        <v>167</v>
      </c>
      <c r="W163" s="80" t="b">
        <f t="shared" si="118"/>
        <v>1</v>
      </c>
      <c r="X163" s="80" t="str">
        <f t="shared" si="119"/>
        <v>Dummy Node</v>
      </c>
      <c r="Y163" s="80" t="str">
        <f t="shared" si="120"/>
        <v>N/A</v>
      </c>
      <c r="Z163" s="80" t="str">
        <f t="shared" si="121"/>
        <v>N/A</v>
      </c>
      <c r="AA163" s="80">
        <f t="shared" si="122"/>
        <v>83</v>
      </c>
      <c r="AB163" s="80" t="b">
        <f t="shared" si="123"/>
        <v>1</v>
      </c>
      <c r="AC163" s="80" t="str">
        <f t="shared" si="124"/>
        <v>Dummy Node</v>
      </c>
      <c r="AD163" s="80" t="str">
        <f t="shared" si="125"/>
        <v>N/A</v>
      </c>
      <c r="AE163" s="80" t="str">
        <f t="shared" si="126"/>
        <v>N/A</v>
      </c>
      <c r="AF163" s="80">
        <f t="shared" si="127"/>
        <v>41</v>
      </c>
      <c r="AG163" s="80" t="b">
        <f t="shared" si="128"/>
        <v>1</v>
      </c>
      <c r="AH163" s="80" t="str">
        <f t="shared" si="129"/>
        <v>Dummy Node</v>
      </c>
      <c r="AI163" s="80" t="str">
        <f t="shared" si="130"/>
        <v>N/A</v>
      </c>
      <c r="AJ163" s="80" t="str">
        <f t="shared" si="131"/>
        <v>N/A</v>
      </c>
      <c r="AK163" s="80">
        <f t="shared" si="132"/>
        <v>20</v>
      </c>
      <c r="AL163" s="80" t="b">
        <f t="shared" si="133"/>
        <v>1</v>
      </c>
      <c r="AM163" s="80" t="str">
        <f t="shared" si="134"/>
        <v>Dummy Node</v>
      </c>
      <c r="AN163" s="80" t="str">
        <f t="shared" si="135"/>
        <v>N/A</v>
      </c>
      <c r="AO163" s="80" t="str">
        <f t="shared" si="136"/>
        <v>N/A</v>
      </c>
      <c r="AP163" s="80">
        <f t="shared" si="137"/>
        <v>7</v>
      </c>
      <c r="AQ163" s="80" t="b">
        <f t="shared" si="138"/>
        <v>0</v>
      </c>
      <c r="AR163" s="80" t="str">
        <f t="shared" si="139"/>
        <v>Dummy Node</v>
      </c>
      <c r="AS163" s="80" t="str">
        <f t="shared" si="140"/>
        <v>N/A</v>
      </c>
      <c r="AT163" s="80" t="str">
        <f t="shared" si="141"/>
        <v>N/A</v>
      </c>
      <c r="AU163" s="80">
        <f t="shared" si="142"/>
        <v>4</v>
      </c>
      <c r="AV163" s="80" t="b">
        <f t="shared" si="143"/>
        <v>1</v>
      </c>
      <c r="AW163" s="80" t="str">
        <f t="shared" si="144"/>
        <v>Distance</v>
      </c>
      <c r="AX163" s="80" t="str">
        <f t="shared" si="145"/>
        <v>&lt;=</v>
      </c>
      <c r="AY163" s="80">
        <f t="shared" si="146"/>
        <v>289.92919921875</v>
      </c>
      <c r="AZ163" s="80">
        <f t="shared" si="147"/>
        <v>1</v>
      </c>
      <c r="BA163" s="80" t="b">
        <f t="shared" si="148"/>
        <v>0</v>
      </c>
      <c r="BB163" s="80" t="str">
        <f t="shared" si="149"/>
        <v>Speed</v>
      </c>
      <c r="BC163" s="80" t="str">
        <f t="shared" si="150"/>
        <v>&gt;</v>
      </c>
      <c r="BD163" s="80">
        <f t="shared" si="151"/>
        <v>13.021484375</v>
      </c>
      <c r="BE163" s="80">
        <f t="shared" si="152"/>
        <v>0</v>
      </c>
      <c r="BF163" s="80" t="b">
        <f t="shared" si="153"/>
        <v>1</v>
      </c>
      <c r="BG163" s="80" t="str">
        <f t="shared" si="154"/>
        <v>Distance</v>
      </c>
      <c r="BH163" s="80" t="str">
        <f t="shared" si="155"/>
        <v>&lt;=</v>
      </c>
      <c r="BI163" s="80">
        <f t="shared" si="156"/>
        <v>508.4912109375</v>
      </c>
    </row>
    <row r="164" spans="1:61">
      <c r="A164" s="15">
        <v>161</v>
      </c>
      <c r="B164" s="15">
        <v>-2</v>
      </c>
      <c r="C164" s="15">
        <v>-8192</v>
      </c>
      <c r="D164" s="15">
        <f t="shared" si="106"/>
        <v>-1</v>
      </c>
      <c r="E164" s="15">
        <f t="shared" si="107"/>
        <v>0</v>
      </c>
      <c r="F164" s="15">
        <f t="shared" si="108"/>
        <v>-1</v>
      </c>
      <c r="G164" s="15">
        <v>323</v>
      </c>
      <c r="H164" s="15">
        <v>324</v>
      </c>
      <c r="I164" s="15">
        <v>80</v>
      </c>
      <c r="J164" s="15">
        <v>7</v>
      </c>
      <c r="K164" s="15">
        <v>672</v>
      </c>
      <c r="L164" s="15">
        <v>21</v>
      </c>
      <c r="M164" s="15">
        <f t="shared" si="109"/>
        <v>5.126953125E-3</v>
      </c>
      <c r="O164" s="80">
        <f t="shared" si="110"/>
        <v>672</v>
      </c>
      <c r="P164" s="80">
        <f t="shared" si="111"/>
        <v>5.126953125E-3</v>
      </c>
      <c r="Q164" s="80">
        <f t="shared" si="112"/>
        <v>335</v>
      </c>
      <c r="R164" s="80" t="b">
        <f t="shared" si="113"/>
        <v>0</v>
      </c>
      <c r="S164" s="80" t="str">
        <f t="shared" si="114"/>
        <v>Dummy Node</v>
      </c>
      <c r="T164" s="80" t="str">
        <f t="shared" si="115"/>
        <v>N/A</v>
      </c>
      <c r="U164" s="80" t="str">
        <f t="shared" si="116"/>
        <v>N/A</v>
      </c>
      <c r="V164" s="80">
        <f t="shared" si="117"/>
        <v>167</v>
      </c>
      <c r="W164" s="80" t="b">
        <f t="shared" si="118"/>
        <v>1</v>
      </c>
      <c r="X164" s="80" t="str">
        <f t="shared" si="119"/>
        <v>Dummy Node</v>
      </c>
      <c r="Y164" s="80" t="str">
        <f t="shared" si="120"/>
        <v>N/A</v>
      </c>
      <c r="Z164" s="80" t="str">
        <f t="shared" si="121"/>
        <v>N/A</v>
      </c>
      <c r="AA164" s="80">
        <f t="shared" si="122"/>
        <v>83</v>
      </c>
      <c r="AB164" s="80" t="b">
        <f t="shared" si="123"/>
        <v>1</v>
      </c>
      <c r="AC164" s="80" t="str">
        <f t="shared" si="124"/>
        <v>Dummy Node</v>
      </c>
      <c r="AD164" s="80" t="str">
        <f t="shared" si="125"/>
        <v>N/A</v>
      </c>
      <c r="AE164" s="80" t="str">
        <f t="shared" si="126"/>
        <v>N/A</v>
      </c>
      <c r="AF164" s="80">
        <f t="shared" si="127"/>
        <v>41</v>
      </c>
      <c r="AG164" s="80" t="b">
        <f t="shared" si="128"/>
        <v>1</v>
      </c>
      <c r="AH164" s="80" t="str">
        <f t="shared" si="129"/>
        <v>Dummy Node</v>
      </c>
      <c r="AI164" s="80" t="str">
        <f t="shared" si="130"/>
        <v>N/A</v>
      </c>
      <c r="AJ164" s="80" t="str">
        <f t="shared" si="131"/>
        <v>N/A</v>
      </c>
      <c r="AK164" s="80">
        <f t="shared" si="132"/>
        <v>20</v>
      </c>
      <c r="AL164" s="80" t="b">
        <f t="shared" si="133"/>
        <v>1</v>
      </c>
      <c r="AM164" s="80" t="str">
        <f t="shared" si="134"/>
        <v>Dummy Node</v>
      </c>
      <c r="AN164" s="80" t="str">
        <f t="shared" si="135"/>
        <v>N/A</v>
      </c>
      <c r="AO164" s="80" t="str">
        <f t="shared" si="136"/>
        <v>N/A</v>
      </c>
      <c r="AP164" s="80">
        <f t="shared" si="137"/>
        <v>7</v>
      </c>
      <c r="AQ164" s="80" t="b">
        <f t="shared" si="138"/>
        <v>0</v>
      </c>
      <c r="AR164" s="80" t="str">
        <f t="shared" si="139"/>
        <v>Dummy Node</v>
      </c>
      <c r="AS164" s="80" t="str">
        <f t="shared" si="140"/>
        <v>N/A</v>
      </c>
      <c r="AT164" s="80" t="str">
        <f t="shared" si="141"/>
        <v>N/A</v>
      </c>
      <c r="AU164" s="80">
        <f t="shared" si="142"/>
        <v>4</v>
      </c>
      <c r="AV164" s="80" t="b">
        <f t="shared" si="143"/>
        <v>1</v>
      </c>
      <c r="AW164" s="80" t="str">
        <f t="shared" si="144"/>
        <v>Distance</v>
      </c>
      <c r="AX164" s="80" t="str">
        <f t="shared" si="145"/>
        <v>&lt;=</v>
      </c>
      <c r="AY164" s="80">
        <f t="shared" si="146"/>
        <v>289.92919921875</v>
      </c>
      <c r="AZ164" s="80">
        <f t="shared" si="147"/>
        <v>1</v>
      </c>
      <c r="BA164" s="80" t="b">
        <f t="shared" si="148"/>
        <v>0</v>
      </c>
      <c r="BB164" s="80" t="str">
        <f t="shared" si="149"/>
        <v>Speed</v>
      </c>
      <c r="BC164" s="80" t="str">
        <f t="shared" si="150"/>
        <v>&gt;</v>
      </c>
      <c r="BD164" s="80">
        <f t="shared" si="151"/>
        <v>13.021484375</v>
      </c>
      <c r="BE164" s="80">
        <f t="shared" si="152"/>
        <v>0</v>
      </c>
      <c r="BF164" s="80" t="b">
        <f t="shared" si="153"/>
        <v>1</v>
      </c>
      <c r="BG164" s="80" t="str">
        <f t="shared" si="154"/>
        <v>Distance</v>
      </c>
      <c r="BH164" s="80" t="str">
        <f t="shared" si="155"/>
        <v>&lt;=</v>
      </c>
      <c r="BI164" s="80">
        <f t="shared" si="156"/>
        <v>508.4912109375</v>
      </c>
    </row>
    <row r="165" spans="1:61">
      <c r="A165" s="15">
        <v>162</v>
      </c>
      <c r="B165" s="15">
        <v>-2</v>
      </c>
      <c r="C165" s="15">
        <v>-8192</v>
      </c>
      <c r="D165" s="15">
        <f t="shared" si="106"/>
        <v>-1</v>
      </c>
      <c r="E165" s="15">
        <f t="shared" si="107"/>
        <v>0</v>
      </c>
      <c r="F165" s="15">
        <f t="shared" si="108"/>
        <v>-1</v>
      </c>
      <c r="G165" s="15">
        <v>325</v>
      </c>
      <c r="H165" s="15">
        <v>326</v>
      </c>
      <c r="I165" s="15">
        <v>80</v>
      </c>
      <c r="J165" s="15">
        <v>7</v>
      </c>
      <c r="K165" s="15">
        <v>673</v>
      </c>
      <c r="L165" s="15">
        <v>21</v>
      </c>
      <c r="M165" s="15">
        <f t="shared" si="109"/>
        <v>5.126953125E-3</v>
      </c>
      <c r="O165" s="80">
        <f t="shared" si="110"/>
        <v>673</v>
      </c>
      <c r="P165" s="80">
        <f t="shared" si="111"/>
        <v>5.126953125E-3</v>
      </c>
      <c r="Q165" s="80">
        <f t="shared" si="112"/>
        <v>336</v>
      </c>
      <c r="R165" s="80" t="b">
        <f t="shared" si="113"/>
        <v>1</v>
      </c>
      <c r="S165" s="80" t="str">
        <f t="shared" si="114"/>
        <v>Dummy Node</v>
      </c>
      <c r="T165" s="80" t="str">
        <f t="shared" si="115"/>
        <v>N/A</v>
      </c>
      <c r="U165" s="80" t="str">
        <f t="shared" si="116"/>
        <v>N/A</v>
      </c>
      <c r="V165" s="80">
        <f t="shared" si="117"/>
        <v>167</v>
      </c>
      <c r="W165" s="80" t="b">
        <f t="shared" si="118"/>
        <v>0</v>
      </c>
      <c r="X165" s="80" t="str">
        <f t="shared" si="119"/>
        <v>Dummy Node</v>
      </c>
      <c r="Y165" s="80" t="str">
        <f t="shared" si="120"/>
        <v>N/A</v>
      </c>
      <c r="Z165" s="80" t="str">
        <f t="shared" si="121"/>
        <v>N/A</v>
      </c>
      <c r="AA165" s="80">
        <f t="shared" si="122"/>
        <v>83</v>
      </c>
      <c r="AB165" s="80" t="b">
        <f t="shared" si="123"/>
        <v>1</v>
      </c>
      <c r="AC165" s="80" t="str">
        <f t="shared" si="124"/>
        <v>Dummy Node</v>
      </c>
      <c r="AD165" s="80" t="str">
        <f t="shared" si="125"/>
        <v>N/A</v>
      </c>
      <c r="AE165" s="80" t="str">
        <f t="shared" si="126"/>
        <v>N/A</v>
      </c>
      <c r="AF165" s="80">
        <f t="shared" si="127"/>
        <v>41</v>
      </c>
      <c r="AG165" s="80" t="b">
        <f t="shared" si="128"/>
        <v>1</v>
      </c>
      <c r="AH165" s="80" t="str">
        <f t="shared" si="129"/>
        <v>Dummy Node</v>
      </c>
      <c r="AI165" s="80" t="str">
        <f t="shared" si="130"/>
        <v>N/A</v>
      </c>
      <c r="AJ165" s="80" t="str">
        <f t="shared" si="131"/>
        <v>N/A</v>
      </c>
      <c r="AK165" s="80">
        <f t="shared" si="132"/>
        <v>20</v>
      </c>
      <c r="AL165" s="80" t="b">
        <f t="shared" si="133"/>
        <v>1</v>
      </c>
      <c r="AM165" s="80" t="str">
        <f t="shared" si="134"/>
        <v>Dummy Node</v>
      </c>
      <c r="AN165" s="80" t="str">
        <f t="shared" si="135"/>
        <v>N/A</v>
      </c>
      <c r="AO165" s="80" t="str">
        <f t="shared" si="136"/>
        <v>N/A</v>
      </c>
      <c r="AP165" s="80">
        <f t="shared" si="137"/>
        <v>7</v>
      </c>
      <c r="AQ165" s="80" t="b">
        <f t="shared" si="138"/>
        <v>0</v>
      </c>
      <c r="AR165" s="80" t="str">
        <f t="shared" si="139"/>
        <v>Dummy Node</v>
      </c>
      <c r="AS165" s="80" t="str">
        <f t="shared" si="140"/>
        <v>N/A</v>
      </c>
      <c r="AT165" s="80" t="str">
        <f t="shared" si="141"/>
        <v>N/A</v>
      </c>
      <c r="AU165" s="80">
        <f t="shared" si="142"/>
        <v>4</v>
      </c>
      <c r="AV165" s="80" t="b">
        <f t="shared" si="143"/>
        <v>1</v>
      </c>
      <c r="AW165" s="80" t="str">
        <f t="shared" si="144"/>
        <v>Distance</v>
      </c>
      <c r="AX165" s="80" t="str">
        <f t="shared" si="145"/>
        <v>&lt;=</v>
      </c>
      <c r="AY165" s="80">
        <f t="shared" si="146"/>
        <v>289.92919921875</v>
      </c>
      <c r="AZ165" s="80">
        <f t="shared" si="147"/>
        <v>1</v>
      </c>
      <c r="BA165" s="80" t="b">
        <f t="shared" si="148"/>
        <v>0</v>
      </c>
      <c r="BB165" s="80" t="str">
        <f t="shared" si="149"/>
        <v>Speed</v>
      </c>
      <c r="BC165" s="80" t="str">
        <f t="shared" si="150"/>
        <v>&gt;</v>
      </c>
      <c r="BD165" s="80">
        <f t="shared" si="151"/>
        <v>13.021484375</v>
      </c>
      <c r="BE165" s="80">
        <f t="shared" si="152"/>
        <v>0</v>
      </c>
      <c r="BF165" s="80" t="b">
        <f t="shared" si="153"/>
        <v>1</v>
      </c>
      <c r="BG165" s="80" t="str">
        <f t="shared" si="154"/>
        <v>Distance</v>
      </c>
      <c r="BH165" s="80" t="str">
        <f t="shared" si="155"/>
        <v>&lt;=</v>
      </c>
      <c r="BI165" s="80">
        <f t="shared" si="156"/>
        <v>508.4912109375</v>
      </c>
    </row>
    <row r="166" spans="1:61">
      <c r="A166" s="15">
        <v>163</v>
      </c>
      <c r="B166" s="15">
        <v>-2</v>
      </c>
      <c r="C166" s="15">
        <v>-8192</v>
      </c>
      <c r="D166" s="15">
        <f t="shared" si="106"/>
        <v>-1</v>
      </c>
      <c r="E166" s="15">
        <f t="shared" si="107"/>
        <v>0</v>
      </c>
      <c r="F166" s="15">
        <f t="shared" si="108"/>
        <v>-1</v>
      </c>
      <c r="G166" s="15">
        <v>327</v>
      </c>
      <c r="H166" s="15">
        <v>328</v>
      </c>
      <c r="I166" s="15">
        <v>81</v>
      </c>
      <c r="J166" s="15">
        <v>7</v>
      </c>
      <c r="K166" s="15">
        <v>674</v>
      </c>
      <c r="L166" s="15">
        <v>21</v>
      </c>
      <c r="M166" s="15">
        <f t="shared" si="109"/>
        <v>5.126953125E-3</v>
      </c>
      <c r="O166" s="80">
        <f t="shared" si="110"/>
        <v>674</v>
      </c>
      <c r="P166" s="80">
        <f t="shared" si="111"/>
        <v>5.126953125E-3</v>
      </c>
      <c r="Q166" s="80">
        <f t="shared" si="112"/>
        <v>336</v>
      </c>
      <c r="R166" s="80" t="b">
        <f t="shared" si="113"/>
        <v>0</v>
      </c>
      <c r="S166" s="80" t="str">
        <f t="shared" si="114"/>
        <v>Dummy Node</v>
      </c>
      <c r="T166" s="80" t="str">
        <f t="shared" si="115"/>
        <v>N/A</v>
      </c>
      <c r="U166" s="80" t="str">
        <f t="shared" si="116"/>
        <v>N/A</v>
      </c>
      <c r="V166" s="80">
        <f t="shared" si="117"/>
        <v>167</v>
      </c>
      <c r="W166" s="80" t="b">
        <f t="shared" si="118"/>
        <v>0</v>
      </c>
      <c r="X166" s="80" t="str">
        <f t="shared" si="119"/>
        <v>Dummy Node</v>
      </c>
      <c r="Y166" s="80" t="str">
        <f t="shared" si="120"/>
        <v>N/A</v>
      </c>
      <c r="Z166" s="80" t="str">
        <f t="shared" si="121"/>
        <v>N/A</v>
      </c>
      <c r="AA166" s="80">
        <f t="shared" si="122"/>
        <v>83</v>
      </c>
      <c r="AB166" s="80" t="b">
        <f t="shared" si="123"/>
        <v>1</v>
      </c>
      <c r="AC166" s="80" t="str">
        <f t="shared" si="124"/>
        <v>Dummy Node</v>
      </c>
      <c r="AD166" s="80" t="str">
        <f t="shared" si="125"/>
        <v>N/A</v>
      </c>
      <c r="AE166" s="80" t="str">
        <f t="shared" si="126"/>
        <v>N/A</v>
      </c>
      <c r="AF166" s="80">
        <f t="shared" si="127"/>
        <v>41</v>
      </c>
      <c r="AG166" s="80" t="b">
        <f t="shared" si="128"/>
        <v>1</v>
      </c>
      <c r="AH166" s="80" t="str">
        <f t="shared" si="129"/>
        <v>Dummy Node</v>
      </c>
      <c r="AI166" s="80" t="str">
        <f t="shared" si="130"/>
        <v>N/A</v>
      </c>
      <c r="AJ166" s="80" t="str">
        <f t="shared" si="131"/>
        <v>N/A</v>
      </c>
      <c r="AK166" s="80">
        <f t="shared" si="132"/>
        <v>20</v>
      </c>
      <c r="AL166" s="80" t="b">
        <f t="shared" si="133"/>
        <v>1</v>
      </c>
      <c r="AM166" s="80" t="str">
        <f t="shared" si="134"/>
        <v>Dummy Node</v>
      </c>
      <c r="AN166" s="80" t="str">
        <f t="shared" si="135"/>
        <v>N/A</v>
      </c>
      <c r="AO166" s="80" t="str">
        <f t="shared" si="136"/>
        <v>N/A</v>
      </c>
      <c r="AP166" s="80">
        <f t="shared" si="137"/>
        <v>7</v>
      </c>
      <c r="AQ166" s="80" t="b">
        <f t="shared" si="138"/>
        <v>0</v>
      </c>
      <c r="AR166" s="80" t="str">
        <f t="shared" si="139"/>
        <v>Dummy Node</v>
      </c>
      <c r="AS166" s="80" t="str">
        <f t="shared" si="140"/>
        <v>N/A</v>
      </c>
      <c r="AT166" s="80" t="str">
        <f t="shared" si="141"/>
        <v>N/A</v>
      </c>
      <c r="AU166" s="80">
        <f t="shared" si="142"/>
        <v>4</v>
      </c>
      <c r="AV166" s="80" t="b">
        <f t="shared" si="143"/>
        <v>1</v>
      </c>
      <c r="AW166" s="80" t="str">
        <f t="shared" si="144"/>
        <v>Distance</v>
      </c>
      <c r="AX166" s="80" t="str">
        <f t="shared" si="145"/>
        <v>&lt;=</v>
      </c>
      <c r="AY166" s="80">
        <f t="shared" si="146"/>
        <v>289.92919921875</v>
      </c>
      <c r="AZ166" s="80">
        <f t="shared" si="147"/>
        <v>1</v>
      </c>
      <c r="BA166" s="80" t="b">
        <f t="shared" si="148"/>
        <v>0</v>
      </c>
      <c r="BB166" s="80" t="str">
        <f t="shared" si="149"/>
        <v>Speed</v>
      </c>
      <c r="BC166" s="80" t="str">
        <f t="shared" si="150"/>
        <v>&gt;</v>
      </c>
      <c r="BD166" s="80">
        <f t="shared" si="151"/>
        <v>13.021484375</v>
      </c>
      <c r="BE166" s="80">
        <f t="shared" si="152"/>
        <v>0</v>
      </c>
      <c r="BF166" s="80" t="b">
        <f t="shared" si="153"/>
        <v>1</v>
      </c>
      <c r="BG166" s="80" t="str">
        <f t="shared" si="154"/>
        <v>Distance</v>
      </c>
      <c r="BH166" s="80" t="str">
        <f t="shared" si="155"/>
        <v>&lt;=</v>
      </c>
      <c r="BI166" s="80">
        <f t="shared" si="156"/>
        <v>508.4912109375</v>
      </c>
    </row>
    <row r="167" spans="1:61">
      <c r="A167" s="15">
        <v>164</v>
      </c>
      <c r="B167" s="15">
        <v>-2</v>
      </c>
      <c r="C167" s="15">
        <v>-8192</v>
      </c>
      <c r="D167" s="15">
        <f t="shared" si="106"/>
        <v>-1</v>
      </c>
      <c r="E167" s="15">
        <f t="shared" si="107"/>
        <v>0</v>
      </c>
      <c r="F167" s="15">
        <f t="shared" si="108"/>
        <v>-1</v>
      </c>
      <c r="G167" s="15">
        <v>329</v>
      </c>
      <c r="H167" s="15">
        <v>330</v>
      </c>
      <c r="I167" s="15">
        <v>81</v>
      </c>
      <c r="J167" s="15">
        <v>7</v>
      </c>
      <c r="K167" s="15">
        <v>675</v>
      </c>
      <c r="L167" s="15">
        <v>21</v>
      </c>
      <c r="M167" s="15">
        <f t="shared" si="109"/>
        <v>5.126953125E-3</v>
      </c>
      <c r="O167" s="80">
        <f t="shared" si="110"/>
        <v>675</v>
      </c>
      <c r="P167" s="80">
        <f t="shared" si="111"/>
        <v>5.126953125E-3</v>
      </c>
      <c r="Q167" s="80">
        <f t="shared" si="112"/>
        <v>337</v>
      </c>
      <c r="R167" s="80" t="b">
        <f t="shared" si="113"/>
        <v>1</v>
      </c>
      <c r="S167" s="80" t="str">
        <f t="shared" si="114"/>
        <v>Dummy Node</v>
      </c>
      <c r="T167" s="80" t="str">
        <f t="shared" si="115"/>
        <v>N/A</v>
      </c>
      <c r="U167" s="80" t="str">
        <f t="shared" si="116"/>
        <v>N/A</v>
      </c>
      <c r="V167" s="80">
        <f t="shared" si="117"/>
        <v>168</v>
      </c>
      <c r="W167" s="80" t="b">
        <f t="shared" si="118"/>
        <v>1</v>
      </c>
      <c r="X167" s="80" t="str">
        <f t="shared" si="119"/>
        <v>Dummy Node</v>
      </c>
      <c r="Y167" s="80" t="str">
        <f t="shared" si="120"/>
        <v>N/A</v>
      </c>
      <c r="Z167" s="80" t="str">
        <f t="shared" si="121"/>
        <v>N/A</v>
      </c>
      <c r="AA167" s="80">
        <f t="shared" si="122"/>
        <v>83</v>
      </c>
      <c r="AB167" s="80" t="b">
        <f t="shared" si="123"/>
        <v>0</v>
      </c>
      <c r="AC167" s="80" t="str">
        <f t="shared" si="124"/>
        <v>Dummy Node</v>
      </c>
      <c r="AD167" s="80" t="str">
        <f t="shared" si="125"/>
        <v>N/A</v>
      </c>
      <c r="AE167" s="80" t="str">
        <f t="shared" si="126"/>
        <v>N/A</v>
      </c>
      <c r="AF167" s="80">
        <f t="shared" si="127"/>
        <v>41</v>
      </c>
      <c r="AG167" s="80" t="b">
        <f t="shared" si="128"/>
        <v>1</v>
      </c>
      <c r="AH167" s="80" t="str">
        <f t="shared" si="129"/>
        <v>Dummy Node</v>
      </c>
      <c r="AI167" s="80" t="str">
        <f t="shared" si="130"/>
        <v>N/A</v>
      </c>
      <c r="AJ167" s="80" t="str">
        <f t="shared" si="131"/>
        <v>N/A</v>
      </c>
      <c r="AK167" s="80">
        <f t="shared" si="132"/>
        <v>20</v>
      </c>
      <c r="AL167" s="80" t="b">
        <f t="shared" si="133"/>
        <v>1</v>
      </c>
      <c r="AM167" s="80" t="str">
        <f t="shared" si="134"/>
        <v>Dummy Node</v>
      </c>
      <c r="AN167" s="80" t="str">
        <f t="shared" si="135"/>
        <v>N/A</v>
      </c>
      <c r="AO167" s="80" t="str">
        <f t="shared" si="136"/>
        <v>N/A</v>
      </c>
      <c r="AP167" s="80">
        <f t="shared" si="137"/>
        <v>7</v>
      </c>
      <c r="AQ167" s="80" t="b">
        <f t="shared" si="138"/>
        <v>0</v>
      </c>
      <c r="AR167" s="80" t="str">
        <f t="shared" si="139"/>
        <v>Dummy Node</v>
      </c>
      <c r="AS167" s="80" t="str">
        <f t="shared" si="140"/>
        <v>N/A</v>
      </c>
      <c r="AT167" s="80" t="str">
        <f t="shared" si="141"/>
        <v>N/A</v>
      </c>
      <c r="AU167" s="80">
        <f t="shared" si="142"/>
        <v>4</v>
      </c>
      <c r="AV167" s="80" t="b">
        <f t="shared" si="143"/>
        <v>1</v>
      </c>
      <c r="AW167" s="80" t="str">
        <f t="shared" si="144"/>
        <v>Distance</v>
      </c>
      <c r="AX167" s="80" t="str">
        <f t="shared" si="145"/>
        <v>&lt;=</v>
      </c>
      <c r="AY167" s="80">
        <f t="shared" si="146"/>
        <v>289.92919921875</v>
      </c>
      <c r="AZ167" s="80">
        <f t="shared" si="147"/>
        <v>1</v>
      </c>
      <c r="BA167" s="80" t="b">
        <f t="shared" si="148"/>
        <v>0</v>
      </c>
      <c r="BB167" s="80" t="str">
        <f t="shared" si="149"/>
        <v>Speed</v>
      </c>
      <c r="BC167" s="80" t="str">
        <f t="shared" si="150"/>
        <v>&gt;</v>
      </c>
      <c r="BD167" s="80">
        <f t="shared" si="151"/>
        <v>13.021484375</v>
      </c>
      <c r="BE167" s="80">
        <f t="shared" si="152"/>
        <v>0</v>
      </c>
      <c r="BF167" s="80" t="b">
        <f t="shared" si="153"/>
        <v>1</v>
      </c>
      <c r="BG167" s="80" t="str">
        <f t="shared" si="154"/>
        <v>Distance</v>
      </c>
      <c r="BH167" s="80" t="str">
        <f t="shared" si="155"/>
        <v>&lt;=</v>
      </c>
      <c r="BI167" s="80">
        <f t="shared" si="156"/>
        <v>508.4912109375</v>
      </c>
    </row>
    <row r="168" spans="1:61">
      <c r="A168" s="15">
        <v>165</v>
      </c>
      <c r="B168" s="15">
        <v>-2</v>
      </c>
      <c r="C168" s="15">
        <v>-8192</v>
      </c>
      <c r="D168" s="15">
        <f t="shared" si="106"/>
        <v>-1</v>
      </c>
      <c r="E168" s="15">
        <f t="shared" si="107"/>
        <v>0</v>
      </c>
      <c r="F168" s="15">
        <f t="shared" si="108"/>
        <v>-1</v>
      </c>
      <c r="G168" s="15">
        <v>331</v>
      </c>
      <c r="H168" s="15">
        <v>332</v>
      </c>
      <c r="I168" s="15">
        <v>82</v>
      </c>
      <c r="J168" s="15">
        <v>7</v>
      </c>
      <c r="K168" s="15">
        <v>676</v>
      </c>
      <c r="L168" s="15">
        <v>21</v>
      </c>
      <c r="M168" s="15">
        <f t="shared" si="109"/>
        <v>5.126953125E-3</v>
      </c>
      <c r="O168" s="80">
        <f t="shared" si="110"/>
        <v>676</v>
      </c>
      <c r="P168" s="80">
        <f t="shared" si="111"/>
        <v>5.126953125E-3</v>
      </c>
      <c r="Q168" s="80">
        <f t="shared" si="112"/>
        <v>337</v>
      </c>
      <c r="R168" s="80" t="b">
        <f t="shared" si="113"/>
        <v>0</v>
      </c>
      <c r="S168" s="80" t="str">
        <f t="shared" si="114"/>
        <v>Dummy Node</v>
      </c>
      <c r="T168" s="80" t="str">
        <f t="shared" si="115"/>
        <v>N/A</v>
      </c>
      <c r="U168" s="80" t="str">
        <f t="shared" si="116"/>
        <v>N/A</v>
      </c>
      <c r="V168" s="80">
        <f t="shared" si="117"/>
        <v>168</v>
      </c>
      <c r="W168" s="80" t="b">
        <f t="shared" si="118"/>
        <v>1</v>
      </c>
      <c r="X168" s="80" t="str">
        <f t="shared" si="119"/>
        <v>Dummy Node</v>
      </c>
      <c r="Y168" s="80" t="str">
        <f t="shared" si="120"/>
        <v>N/A</v>
      </c>
      <c r="Z168" s="80" t="str">
        <f t="shared" si="121"/>
        <v>N/A</v>
      </c>
      <c r="AA168" s="80">
        <f t="shared" si="122"/>
        <v>83</v>
      </c>
      <c r="AB168" s="80" t="b">
        <f t="shared" si="123"/>
        <v>0</v>
      </c>
      <c r="AC168" s="80" t="str">
        <f t="shared" si="124"/>
        <v>Dummy Node</v>
      </c>
      <c r="AD168" s="80" t="str">
        <f t="shared" si="125"/>
        <v>N/A</v>
      </c>
      <c r="AE168" s="80" t="str">
        <f t="shared" si="126"/>
        <v>N/A</v>
      </c>
      <c r="AF168" s="80">
        <f t="shared" si="127"/>
        <v>41</v>
      </c>
      <c r="AG168" s="80" t="b">
        <f t="shared" si="128"/>
        <v>1</v>
      </c>
      <c r="AH168" s="80" t="str">
        <f t="shared" si="129"/>
        <v>Dummy Node</v>
      </c>
      <c r="AI168" s="80" t="str">
        <f t="shared" si="130"/>
        <v>N/A</v>
      </c>
      <c r="AJ168" s="80" t="str">
        <f t="shared" si="131"/>
        <v>N/A</v>
      </c>
      <c r="AK168" s="80">
        <f t="shared" si="132"/>
        <v>20</v>
      </c>
      <c r="AL168" s="80" t="b">
        <f t="shared" si="133"/>
        <v>1</v>
      </c>
      <c r="AM168" s="80" t="str">
        <f t="shared" si="134"/>
        <v>Dummy Node</v>
      </c>
      <c r="AN168" s="80" t="str">
        <f t="shared" si="135"/>
        <v>N/A</v>
      </c>
      <c r="AO168" s="80" t="str">
        <f t="shared" si="136"/>
        <v>N/A</v>
      </c>
      <c r="AP168" s="80">
        <f t="shared" si="137"/>
        <v>7</v>
      </c>
      <c r="AQ168" s="80" t="b">
        <f t="shared" si="138"/>
        <v>0</v>
      </c>
      <c r="AR168" s="80" t="str">
        <f t="shared" si="139"/>
        <v>Dummy Node</v>
      </c>
      <c r="AS168" s="80" t="str">
        <f t="shared" si="140"/>
        <v>N/A</v>
      </c>
      <c r="AT168" s="80" t="str">
        <f t="shared" si="141"/>
        <v>N/A</v>
      </c>
      <c r="AU168" s="80">
        <f t="shared" si="142"/>
        <v>4</v>
      </c>
      <c r="AV168" s="80" t="b">
        <f t="shared" si="143"/>
        <v>1</v>
      </c>
      <c r="AW168" s="80" t="str">
        <f t="shared" si="144"/>
        <v>Distance</v>
      </c>
      <c r="AX168" s="80" t="str">
        <f t="shared" si="145"/>
        <v>&lt;=</v>
      </c>
      <c r="AY168" s="80">
        <f t="shared" si="146"/>
        <v>289.92919921875</v>
      </c>
      <c r="AZ168" s="80">
        <f t="shared" si="147"/>
        <v>1</v>
      </c>
      <c r="BA168" s="80" t="b">
        <f t="shared" si="148"/>
        <v>0</v>
      </c>
      <c r="BB168" s="80" t="str">
        <f t="shared" si="149"/>
        <v>Speed</v>
      </c>
      <c r="BC168" s="80" t="str">
        <f t="shared" si="150"/>
        <v>&gt;</v>
      </c>
      <c r="BD168" s="80">
        <f t="shared" si="151"/>
        <v>13.021484375</v>
      </c>
      <c r="BE168" s="80">
        <f t="shared" si="152"/>
        <v>0</v>
      </c>
      <c r="BF168" s="80" t="b">
        <f t="shared" si="153"/>
        <v>1</v>
      </c>
      <c r="BG168" s="80" t="str">
        <f t="shared" si="154"/>
        <v>Distance</v>
      </c>
      <c r="BH168" s="80" t="str">
        <f t="shared" si="155"/>
        <v>&lt;=</v>
      </c>
      <c r="BI168" s="80">
        <f t="shared" si="156"/>
        <v>508.4912109375</v>
      </c>
    </row>
    <row r="169" spans="1:61">
      <c r="A169" s="15">
        <v>166</v>
      </c>
      <c r="B169" s="15">
        <v>-2</v>
      </c>
      <c r="C169" s="15">
        <v>-8192</v>
      </c>
      <c r="D169" s="15">
        <f t="shared" si="106"/>
        <v>-1</v>
      </c>
      <c r="E169" s="15">
        <f t="shared" si="107"/>
        <v>0</v>
      </c>
      <c r="F169" s="15">
        <f t="shared" si="108"/>
        <v>-1</v>
      </c>
      <c r="G169" s="15">
        <v>333</v>
      </c>
      <c r="H169" s="15">
        <v>334</v>
      </c>
      <c r="I169" s="15">
        <v>82</v>
      </c>
      <c r="J169" s="15">
        <v>7</v>
      </c>
      <c r="K169" s="15">
        <v>677</v>
      </c>
      <c r="L169" s="15">
        <v>21</v>
      </c>
      <c r="M169" s="15">
        <f t="shared" si="109"/>
        <v>5.126953125E-3</v>
      </c>
      <c r="O169" s="80">
        <f t="shared" si="110"/>
        <v>677</v>
      </c>
      <c r="P169" s="80">
        <f t="shared" si="111"/>
        <v>5.126953125E-3</v>
      </c>
      <c r="Q169" s="80">
        <f t="shared" si="112"/>
        <v>338</v>
      </c>
      <c r="R169" s="80" t="b">
        <f t="shared" si="113"/>
        <v>1</v>
      </c>
      <c r="S169" s="80" t="str">
        <f t="shared" si="114"/>
        <v>Dummy Node</v>
      </c>
      <c r="T169" s="80" t="str">
        <f t="shared" si="115"/>
        <v>N/A</v>
      </c>
      <c r="U169" s="80" t="str">
        <f t="shared" si="116"/>
        <v>N/A</v>
      </c>
      <c r="V169" s="80">
        <f t="shared" si="117"/>
        <v>168</v>
      </c>
      <c r="W169" s="80" t="b">
        <f t="shared" si="118"/>
        <v>0</v>
      </c>
      <c r="X169" s="80" t="str">
        <f t="shared" si="119"/>
        <v>Dummy Node</v>
      </c>
      <c r="Y169" s="80" t="str">
        <f t="shared" si="120"/>
        <v>N/A</v>
      </c>
      <c r="Z169" s="80" t="str">
        <f t="shared" si="121"/>
        <v>N/A</v>
      </c>
      <c r="AA169" s="80">
        <f t="shared" si="122"/>
        <v>83</v>
      </c>
      <c r="AB169" s="80" t="b">
        <f t="shared" si="123"/>
        <v>0</v>
      </c>
      <c r="AC169" s="80" t="str">
        <f t="shared" si="124"/>
        <v>Dummy Node</v>
      </c>
      <c r="AD169" s="80" t="str">
        <f t="shared" si="125"/>
        <v>N/A</v>
      </c>
      <c r="AE169" s="80" t="str">
        <f t="shared" si="126"/>
        <v>N/A</v>
      </c>
      <c r="AF169" s="80">
        <f t="shared" si="127"/>
        <v>41</v>
      </c>
      <c r="AG169" s="80" t="b">
        <f t="shared" si="128"/>
        <v>1</v>
      </c>
      <c r="AH169" s="80" t="str">
        <f t="shared" si="129"/>
        <v>Dummy Node</v>
      </c>
      <c r="AI169" s="80" t="str">
        <f t="shared" si="130"/>
        <v>N/A</v>
      </c>
      <c r="AJ169" s="80" t="str">
        <f t="shared" si="131"/>
        <v>N/A</v>
      </c>
      <c r="AK169" s="80">
        <f t="shared" si="132"/>
        <v>20</v>
      </c>
      <c r="AL169" s="80" t="b">
        <f t="shared" si="133"/>
        <v>1</v>
      </c>
      <c r="AM169" s="80" t="str">
        <f t="shared" si="134"/>
        <v>Dummy Node</v>
      </c>
      <c r="AN169" s="80" t="str">
        <f t="shared" si="135"/>
        <v>N/A</v>
      </c>
      <c r="AO169" s="80" t="str">
        <f t="shared" si="136"/>
        <v>N/A</v>
      </c>
      <c r="AP169" s="80">
        <f t="shared" si="137"/>
        <v>7</v>
      </c>
      <c r="AQ169" s="80" t="b">
        <f t="shared" si="138"/>
        <v>0</v>
      </c>
      <c r="AR169" s="80" t="str">
        <f t="shared" si="139"/>
        <v>Dummy Node</v>
      </c>
      <c r="AS169" s="80" t="str">
        <f t="shared" si="140"/>
        <v>N/A</v>
      </c>
      <c r="AT169" s="80" t="str">
        <f t="shared" si="141"/>
        <v>N/A</v>
      </c>
      <c r="AU169" s="80">
        <f t="shared" si="142"/>
        <v>4</v>
      </c>
      <c r="AV169" s="80" t="b">
        <f t="shared" si="143"/>
        <v>1</v>
      </c>
      <c r="AW169" s="80" t="str">
        <f t="shared" si="144"/>
        <v>Distance</v>
      </c>
      <c r="AX169" s="80" t="str">
        <f t="shared" si="145"/>
        <v>&lt;=</v>
      </c>
      <c r="AY169" s="80">
        <f t="shared" si="146"/>
        <v>289.92919921875</v>
      </c>
      <c r="AZ169" s="80">
        <f t="shared" si="147"/>
        <v>1</v>
      </c>
      <c r="BA169" s="80" t="b">
        <f t="shared" si="148"/>
        <v>0</v>
      </c>
      <c r="BB169" s="80" t="str">
        <f t="shared" si="149"/>
        <v>Speed</v>
      </c>
      <c r="BC169" s="80" t="str">
        <f t="shared" si="150"/>
        <v>&gt;</v>
      </c>
      <c r="BD169" s="80">
        <f t="shared" si="151"/>
        <v>13.021484375</v>
      </c>
      <c r="BE169" s="80">
        <f t="shared" si="152"/>
        <v>0</v>
      </c>
      <c r="BF169" s="80" t="b">
        <f t="shared" si="153"/>
        <v>1</v>
      </c>
      <c r="BG169" s="80" t="str">
        <f t="shared" si="154"/>
        <v>Distance</v>
      </c>
      <c r="BH169" s="80" t="str">
        <f t="shared" si="155"/>
        <v>&lt;=</v>
      </c>
      <c r="BI169" s="80">
        <f t="shared" si="156"/>
        <v>508.4912109375</v>
      </c>
    </row>
    <row r="170" spans="1:61">
      <c r="A170" s="15">
        <v>167</v>
      </c>
      <c r="B170" s="15">
        <v>-2</v>
      </c>
      <c r="C170" s="15">
        <v>-8192</v>
      </c>
      <c r="D170" s="15">
        <f t="shared" si="106"/>
        <v>-1</v>
      </c>
      <c r="E170" s="15">
        <f t="shared" si="107"/>
        <v>0</v>
      </c>
      <c r="F170" s="15">
        <f t="shared" si="108"/>
        <v>-1</v>
      </c>
      <c r="G170" s="15">
        <v>335</v>
      </c>
      <c r="H170" s="15">
        <v>336</v>
      </c>
      <c r="I170" s="15">
        <v>83</v>
      </c>
      <c r="J170" s="15">
        <v>7</v>
      </c>
      <c r="K170" s="15">
        <v>678</v>
      </c>
      <c r="L170" s="15">
        <v>21</v>
      </c>
      <c r="M170" s="15">
        <f t="shared" si="109"/>
        <v>5.126953125E-3</v>
      </c>
      <c r="O170" s="80">
        <f t="shared" si="110"/>
        <v>678</v>
      </c>
      <c r="P170" s="80">
        <f t="shared" si="111"/>
        <v>5.126953125E-3</v>
      </c>
      <c r="Q170" s="80">
        <f t="shared" si="112"/>
        <v>338</v>
      </c>
      <c r="R170" s="80" t="b">
        <f t="shared" si="113"/>
        <v>0</v>
      </c>
      <c r="S170" s="80" t="str">
        <f t="shared" si="114"/>
        <v>Dummy Node</v>
      </c>
      <c r="T170" s="80" t="str">
        <f t="shared" si="115"/>
        <v>N/A</v>
      </c>
      <c r="U170" s="80" t="str">
        <f t="shared" si="116"/>
        <v>N/A</v>
      </c>
      <c r="V170" s="80">
        <f t="shared" si="117"/>
        <v>168</v>
      </c>
      <c r="W170" s="80" t="b">
        <f t="shared" si="118"/>
        <v>0</v>
      </c>
      <c r="X170" s="80" t="str">
        <f t="shared" si="119"/>
        <v>Dummy Node</v>
      </c>
      <c r="Y170" s="80" t="str">
        <f t="shared" si="120"/>
        <v>N/A</v>
      </c>
      <c r="Z170" s="80" t="str">
        <f t="shared" si="121"/>
        <v>N/A</v>
      </c>
      <c r="AA170" s="80">
        <f t="shared" si="122"/>
        <v>83</v>
      </c>
      <c r="AB170" s="80" t="b">
        <f t="shared" si="123"/>
        <v>0</v>
      </c>
      <c r="AC170" s="80" t="str">
        <f t="shared" si="124"/>
        <v>Dummy Node</v>
      </c>
      <c r="AD170" s="80" t="str">
        <f t="shared" si="125"/>
        <v>N/A</v>
      </c>
      <c r="AE170" s="80" t="str">
        <f t="shared" si="126"/>
        <v>N/A</v>
      </c>
      <c r="AF170" s="80">
        <f t="shared" si="127"/>
        <v>41</v>
      </c>
      <c r="AG170" s="80" t="b">
        <f t="shared" si="128"/>
        <v>1</v>
      </c>
      <c r="AH170" s="80" t="str">
        <f t="shared" si="129"/>
        <v>Dummy Node</v>
      </c>
      <c r="AI170" s="80" t="str">
        <f t="shared" si="130"/>
        <v>N/A</v>
      </c>
      <c r="AJ170" s="80" t="str">
        <f t="shared" si="131"/>
        <v>N/A</v>
      </c>
      <c r="AK170" s="80">
        <f t="shared" si="132"/>
        <v>20</v>
      </c>
      <c r="AL170" s="80" t="b">
        <f t="shared" si="133"/>
        <v>1</v>
      </c>
      <c r="AM170" s="80" t="str">
        <f t="shared" si="134"/>
        <v>Dummy Node</v>
      </c>
      <c r="AN170" s="80" t="str">
        <f t="shared" si="135"/>
        <v>N/A</v>
      </c>
      <c r="AO170" s="80" t="str">
        <f t="shared" si="136"/>
        <v>N/A</v>
      </c>
      <c r="AP170" s="80">
        <f t="shared" si="137"/>
        <v>7</v>
      </c>
      <c r="AQ170" s="80" t="b">
        <f t="shared" si="138"/>
        <v>0</v>
      </c>
      <c r="AR170" s="80" t="str">
        <f t="shared" si="139"/>
        <v>Dummy Node</v>
      </c>
      <c r="AS170" s="80" t="str">
        <f t="shared" si="140"/>
        <v>N/A</v>
      </c>
      <c r="AT170" s="80" t="str">
        <f t="shared" si="141"/>
        <v>N/A</v>
      </c>
      <c r="AU170" s="80">
        <f t="shared" si="142"/>
        <v>4</v>
      </c>
      <c r="AV170" s="80" t="b">
        <f t="shared" si="143"/>
        <v>1</v>
      </c>
      <c r="AW170" s="80" t="str">
        <f t="shared" si="144"/>
        <v>Distance</v>
      </c>
      <c r="AX170" s="80" t="str">
        <f t="shared" si="145"/>
        <v>&lt;=</v>
      </c>
      <c r="AY170" s="80">
        <f t="shared" si="146"/>
        <v>289.92919921875</v>
      </c>
      <c r="AZ170" s="80">
        <f t="shared" si="147"/>
        <v>1</v>
      </c>
      <c r="BA170" s="80" t="b">
        <f t="shared" si="148"/>
        <v>0</v>
      </c>
      <c r="BB170" s="80" t="str">
        <f t="shared" si="149"/>
        <v>Speed</v>
      </c>
      <c r="BC170" s="80" t="str">
        <f t="shared" si="150"/>
        <v>&gt;</v>
      </c>
      <c r="BD170" s="80">
        <f t="shared" si="151"/>
        <v>13.021484375</v>
      </c>
      <c r="BE170" s="80">
        <f t="shared" si="152"/>
        <v>0</v>
      </c>
      <c r="BF170" s="80" t="b">
        <f t="shared" si="153"/>
        <v>1</v>
      </c>
      <c r="BG170" s="80" t="str">
        <f t="shared" si="154"/>
        <v>Distance</v>
      </c>
      <c r="BH170" s="80" t="str">
        <f t="shared" si="155"/>
        <v>&lt;=</v>
      </c>
      <c r="BI170" s="80">
        <f t="shared" si="156"/>
        <v>508.4912109375</v>
      </c>
    </row>
    <row r="171" spans="1:61">
      <c r="A171" s="15">
        <v>168</v>
      </c>
      <c r="B171" s="15">
        <v>-2</v>
      </c>
      <c r="C171" s="15">
        <v>-8192</v>
      </c>
      <c r="D171" s="15">
        <f t="shared" si="106"/>
        <v>-1</v>
      </c>
      <c r="E171" s="15">
        <f t="shared" si="107"/>
        <v>0</v>
      </c>
      <c r="F171" s="15">
        <f t="shared" si="108"/>
        <v>-1</v>
      </c>
      <c r="G171" s="15">
        <v>337</v>
      </c>
      <c r="H171" s="15">
        <v>338</v>
      </c>
      <c r="I171" s="15">
        <v>83</v>
      </c>
      <c r="J171" s="15">
        <v>7</v>
      </c>
      <c r="K171" s="15">
        <v>679</v>
      </c>
      <c r="L171" s="15">
        <v>21</v>
      </c>
      <c r="M171" s="15">
        <f t="shared" si="109"/>
        <v>5.126953125E-3</v>
      </c>
      <c r="O171" s="80">
        <f t="shared" si="110"/>
        <v>679</v>
      </c>
      <c r="P171" s="80">
        <f t="shared" si="111"/>
        <v>5.126953125E-3</v>
      </c>
      <c r="Q171" s="80">
        <f t="shared" si="112"/>
        <v>339</v>
      </c>
      <c r="R171" s="80" t="b">
        <f t="shared" si="113"/>
        <v>1</v>
      </c>
      <c r="S171" s="80" t="str">
        <f t="shared" si="114"/>
        <v>Dummy Node</v>
      </c>
      <c r="T171" s="80" t="str">
        <f t="shared" si="115"/>
        <v>N/A</v>
      </c>
      <c r="U171" s="80" t="str">
        <f t="shared" si="116"/>
        <v>N/A</v>
      </c>
      <c r="V171" s="80">
        <f t="shared" si="117"/>
        <v>169</v>
      </c>
      <c r="W171" s="80" t="b">
        <f t="shared" si="118"/>
        <v>1</v>
      </c>
      <c r="X171" s="80" t="str">
        <f t="shared" si="119"/>
        <v>Dummy Node</v>
      </c>
      <c r="Y171" s="80" t="str">
        <f t="shared" si="120"/>
        <v>N/A</v>
      </c>
      <c r="Z171" s="80" t="str">
        <f t="shared" si="121"/>
        <v>N/A</v>
      </c>
      <c r="AA171" s="80">
        <f t="shared" si="122"/>
        <v>84</v>
      </c>
      <c r="AB171" s="80" t="b">
        <f t="shared" si="123"/>
        <v>1</v>
      </c>
      <c r="AC171" s="80" t="str">
        <f t="shared" si="124"/>
        <v>Dummy Node</v>
      </c>
      <c r="AD171" s="80" t="str">
        <f t="shared" si="125"/>
        <v>N/A</v>
      </c>
      <c r="AE171" s="80" t="str">
        <f t="shared" si="126"/>
        <v>N/A</v>
      </c>
      <c r="AF171" s="80">
        <f t="shared" si="127"/>
        <v>41</v>
      </c>
      <c r="AG171" s="80" t="b">
        <f t="shared" si="128"/>
        <v>0</v>
      </c>
      <c r="AH171" s="80" t="str">
        <f t="shared" si="129"/>
        <v>Dummy Node</v>
      </c>
      <c r="AI171" s="80" t="str">
        <f t="shared" si="130"/>
        <v>N/A</v>
      </c>
      <c r="AJ171" s="80" t="str">
        <f t="shared" si="131"/>
        <v>N/A</v>
      </c>
      <c r="AK171" s="80">
        <f t="shared" si="132"/>
        <v>20</v>
      </c>
      <c r="AL171" s="80" t="b">
        <f t="shared" si="133"/>
        <v>1</v>
      </c>
      <c r="AM171" s="80" t="str">
        <f t="shared" si="134"/>
        <v>Dummy Node</v>
      </c>
      <c r="AN171" s="80" t="str">
        <f t="shared" si="135"/>
        <v>N/A</v>
      </c>
      <c r="AO171" s="80" t="str">
        <f t="shared" si="136"/>
        <v>N/A</v>
      </c>
      <c r="AP171" s="80">
        <f t="shared" si="137"/>
        <v>7</v>
      </c>
      <c r="AQ171" s="80" t="b">
        <f t="shared" si="138"/>
        <v>0</v>
      </c>
      <c r="AR171" s="80" t="str">
        <f t="shared" si="139"/>
        <v>Dummy Node</v>
      </c>
      <c r="AS171" s="80" t="str">
        <f t="shared" si="140"/>
        <v>N/A</v>
      </c>
      <c r="AT171" s="80" t="str">
        <f t="shared" si="141"/>
        <v>N/A</v>
      </c>
      <c r="AU171" s="80">
        <f t="shared" si="142"/>
        <v>4</v>
      </c>
      <c r="AV171" s="80" t="b">
        <f t="shared" si="143"/>
        <v>1</v>
      </c>
      <c r="AW171" s="80" t="str">
        <f t="shared" si="144"/>
        <v>Distance</v>
      </c>
      <c r="AX171" s="80" t="str">
        <f t="shared" si="145"/>
        <v>&lt;=</v>
      </c>
      <c r="AY171" s="80">
        <f t="shared" si="146"/>
        <v>289.92919921875</v>
      </c>
      <c r="AZ171" s="80">
        <f t="shared" si="147"/>
        <v>1</v>
      </c>
      <c r="BA171" s="80" t="b">
        <f t="shared" si="148"/>
        <v>0</v>
      </c>
      <c r="BB171" s="80" t="str">
        <f t="shared" si="149"/>
        <v>Speed</v>
      </c>
      <c r="BC171" s="80" t="str">
        <f t="shared" si="150"/>
        <v>&gt;</v>
      </c>
      <c r="BD171" s="80">
        <f t="shared" si="151"/>
        <v>13.021484375</v>
      </c>
      <c r="BE171" s="80">
        <f t="shared" si="152"/>
        <v>0</v>
      </c>
      <c r="BF171" s="80" t="b">
        <f t="shared" si="153"/>
        <v>1</v>
      </c>
      <c r="BG171" s="80" t="str">
        <f t="shared" si="154"/>
        <v>Distance</v>
      </c>
      <c r="BH171" s="80" t="str">
        <f t="shared" si="155"/>
        <v>&lt;=</v>
      </c>
      <c r="BI171" s="80">
        <f t="shared" si="156"/>
        <v>508.4912109375</v>
      </c>
    </row>
    <row r="172" spans="1:61">
      <c r="A172" s="15">
        <v>169</v>
      </c>
      <c r="B172" s="15">
        <v>-2</v>
      </c>
      <c r="C172" s="15">
        <v>-8192</v>
      </c>
      <c r="D172" s="15">
        <f t="shared" si="106"/>
        <v>-1</v>
      </c>
      <c r="E172" s="15">
        <f t="shared" si="107"/>
        <v>0</v>
      </c>
      <c r="F172" s="15">
        <f t="shared" si="108"/>
        <v>-1</v>
      </c>
      <c r="G172" s="15">
        <v>339</v>
      </c>
      <c r="H172" s="15">
        <v>340</v>
      </c>
      <c r="I172" s="15">
        <v>84</v>
      </c>
      <c r="J172" s="15">
        <v>7</v>
      </c>
      <c r="K172" s="15">
        <v>680</v>
      </c>
      <c r="L172" s="15">
        <v>21</v>
      </c>
      <c r="M172" s="15">
        <f t="shared" si="109"/>
        <v>5.126953125E-3</v>
      </c>
      <c r="O172" s="80">
        <f t="shared" si="110"/>
        <v>680</v>
      </c>
      <c r="P172" s="80">
        <f t="shared" si="111"/>
        <v>5.126953125E-3</v>
      </c>
      <c r="Q172" s="80">
        <f t="shared" si="112"/>
        <v>339</v>
      </c>
      <c r="R172" s="80" t="b">
        <f t="shared" si="113"/>
        <v>0</v>
      </c>
      <c r="S172" s="80" t="str">
        <f t="shared" si="114"/>
        <v>Dummy Node</v>
      </c>
      <c r="T172" s="80" t="str">
        <f t="shared" si="115"/>
        <v>N/A</v>
      </c>
      <c r="U172" s="80" t="str">
        <f t="shared" si="116"/>
        <v>N/A</v>
      </c>
      <c r="V172" s="80">
        <f t="shared" si="117"/>
        <v>169</v>
      </c>
      <c r="W172" s="80" t="b">
        <f t="shared" si="118"/>
        <v>1</v>
      </c>
      <c r="X172" s="80" t="str">
        <f t="shared" si="119"/>
        <v>Dummy Node</v>
      </c>
      <c r="Y172" s="80" t="str">
        <f t="shared" si="120"/>
        <v>N/A</v>
      </c>
      <c r="Z172" s="80" t="str">
        <f t="shared" si="121"/>
        <v>N/A</v>
      </c>
      <c r="AA172" s="80">
        <f t="shared" si="122"/>
        <v>84</v>
      </c>
      <c r="AB172" s="80" t="b">
        <f t="shared" si="123"/>
        <v>1</v>
      </c>
      <c r="AC172" s="80" t="str">
        <f t="shared" si="124"/>
        <v>Dummy Node</v>
      </c>
      <c r="AD172" s="80" t="str">
        <f t="shared" si="125"/>
        <v>N/A</v>
      </c>
      <c r="AE172" s="80" t="str">
        <f t="shared" si="126"/>
        <v>N/A</v>
      </c>
      <c r="AF172" s="80">
        <f t="shared" si="127"/>
        <v>41</v>
      </c>
      <c r="AG172" s="80" t="b">
        <f t="shared" si="128"/>
        <v>0</v>
      </c>
      <c r="AH172" s="80" t="str">
        <f t="shared" si="129"/>
        <v>Dummy Node</v>
      </c>
      <c r="AI172" s="80" t="str">
        <f t="shared" si="130"/>
        <v>N/A</v>
      </c>
      <c r="AJ172" s="80" t="str">
        <f t="shared" si="131"/>
        <v>N/A</v>
      </c>
      <c r="AK172" s="80">
        <f t="shared" si="132"/>
        <v>20</v>
      </c>
      <c r="AL172" s="80" t="b">
        <f t="shared" si="133"/>
        <v>1</v>
      </c>
      <c r="AM172" s="80" t="str">
        <f t="shared" si="134"/>
        <v>Dummy Node</v>
      </c>
      <c r="AN172" s="80" t="str">
        <f t="shared" si="135"/>
        <v>N/A</v>
      </c>
      <c r="AO172" s="80" t="str">
        <f t="shared" si="136"/>
        <v>N/A</v>
      </c>
      <c r="AP172" s="80">
        <f t="shared" si="137"/>
        <v>7</v>
      </c>
      <c r="AQ172" s="80" t="b">
        <f t="shared" si="138"/>
        <v>0</v>
      </c>
      <c r="AR172" s="80" t="str">
        <f t="shared" si="139"/>
        <v>Dummy Node</v>
      </c>
      <c r="AS172" s="80" t="str">
        <f t="shared" si="140"/>
        <v>N/A</v>
      </c>
      <c r="AT172" s="80" t="str">
        <f t="shared" si="141"/>
        <v>N/A</v>
      </c>
      <c r="AU172" s="80">
        <f t="shared" si="142"/>
        <v>4</v>
      </c>
      <c r="AV172" s="80" t="b">
        <f t="shared" si="143"/>
        <v>1</v>
      </c>
      <c r="AW172" s="80" t="str">
        <f t="shared" si="144"/>
        <v>Distance</v>
      </c>
      <c r="AX172" s="80" t="str">
        <f t="shared" si="145"/>
        <v>&lt;=</v>
      </c>
      <c r="AY172" s="80">
        <f t="shared" si="146"/>
        <v>289.92919921875</v>
      </c>
      <c r="AZ172" s="80">
        <f t="shared" si="147"/>
        <v>1</v>
      </c>
      <c r="BA172" s="80" t="b">
        <f t="shared" si="148"/>
        <v>0</v>
      </c>
      <c r="BB172" s="80" t="str">
        <f t="shared" si="149"/>
        <v>Speed</v>
      </c>
      <c r="BC172" s="80" t="str">
        <f t="shared" si="150"/>
        <v>&gt;</v>
      </c>
      <c r="BD172" s="80">
        <f t="shared" si="151"/>
        <v>13.021484375</v>
      </c>
      <c r="BE172" s="80">
        <f t="shared" si="152"/>
        <v>0</v>
      </c>
      <c r="BF172" s="80" t="b">
        <f t="shared" si="153"/>
        <v>1</v>
      </c>
      <c r="BG172" s="80" t="str">
        <f t="shared" si="154"/>
        <v>Distance</v>
      </c>
      <c r="BH172" s="80" t="str">
        <f t="shared" si="155"/>
        <v>&lt;=</v>
      </c>
      <c r="BI172" s="80">
        <f t="shared" si="156"/>
        <v>508.4912109375</v>
      </c>
    </row>
    <row r="173" spans="1:61">
      <c r="A173" s="15">
        <v>170</v>
      </c>
      <c r="B173" s="15">
        <v>-2</v>
      </c>
      <c r="C173" s="15">
        <v>-8192</v>
      </c>
      <c r="D173" s="15">
        <f t="shared" si="106"/>
        <v>-1</v>
      </c>
      <c r="E173" s="15">
        <f t="shared" si="107"/>
        <v>0</v>
      </c>
      <c r="F173" s="15">
        <f t="shared" si="108"/>
        <v>-1</v>
      </c>
      <c r="G173" s="15">
        <v>341</v>
      </c>
      <c r="H173" s="15">
        <v>342</v>
      </c>
      <c r="I173" s="15">
        <v>84</v>
      </c>
      <c r="J173" s="15">
        <v>7</v>
      </c>
      <c r="K173" s="15">
        <v>681</v>
      </c>
      <c r="L173" s="15">
        <v>21</v>
      </c>
      <c r="M173" s="15">
        <f t="shared" si="109"/>
        <v>5.126953125E-3</v>
      </c>
      <c r="O173" s="80">
        <f t="shared" si="110"/>
        <v>681</v>
      </c>
      <c r="P173" s="80">
        <f t="shared" si="111"/>
        <v>5.126953125E-3</v>
      </c>
      <c r="Q173" s="80">
        <f t="shared" si="112"/>
        <v>340</v>
      </c>
      <c r="R173" s="80" t="b">
        <f t="shared" si="113"/>
        <v>1</v>
      </c>
      <c r="S173" s="80" t="str">
        <f t="shared" si="114"/>
        <v>Dummy Node</v>
      </c>
      <c r="T173" s="80" t="str">
        <f t="shared" si="115"/>
        <v>N/A</v>
      </c>
      <c r="U173" s="80" t="str">
        <f t="shared" si="116"/>
        <v>N/A</v>
      </c>
      <c r="V173" s="80">
        <f t="shared" si="117"/>
        <v>169</v>
      </c>
      <c r="W173" s="80" t="b">
        <f t="shared" si="118"/>
        <v>0</v>
      </c>
      <c r="X173" s="80" t="str">
        <f t="shared" si="119"/>
        <v>Dummy Node</v>
      </c>
      <c r="Y173" s="80" t="str">
        <f t="shared" si="120"/>
        <v>N/A</v>
      </c>
      <c r="Z173" s="80" t="str">
        <f t="shared" si="121"/>
        <v>N/A</v>
      </c>
      <c r="AA173" s="80">
        <f t="shared" si="122"/>
        <v>84</v>
      </c>
      <c r="AB173" s="80" t="b">
        <f t="shared" si="123"/>
        <v>1</v>
      </c>
      <c r="AC173" s="80" t="str">
        <f t="shared" si="124"/>
        <v>Dummy Node</v>
      </c>
      <c r="AD173" s="80" t="str">
        <f t="shared" si="125"/>
        <v>N/A</v>
      </c>
      <c r="AE173" s="80" t="str">
        <f t="shared" si="126"/>
        <v>N/A</v>
      </c>
      <c r="AF173" s="80">
        <f t="shared" si="127"/>
        <v>41</v>
      </c>
      <c r="AG173" s="80" t="b">
        <f t="shared" si="128"/>
        <v>0</v>
      </c>
      <c r="AH173" s="80" t="str">
        <f t="shared" si="129"/>
        <v>Dummy Node</v>
      </c>
      <c r="AI173" s="80" t="str">
        <f t="shared" si="130"/>
        <v>N/A</v>
      </c>
      <c r="AJ173" s="80" t="str">
        <f t="shared" si="131"/>
        <v>N/A</v>
      </c>
      <c r="AK173" s="80">
        <f t="shared" si="132"/>
        <v>20</v>
      </c>
      <c r="AL173" s="80" t="b">
        <f t="shared" si="133"/>
        <v>1</v>
      </c>
      <c r="AM173" s="80" t="str">
        <f t="shared" si="134"/>
        <v>Dummy Node</v>
      </c>
      <c r="AN173" s="80" t="str">
        <f t="shared" si="135"/>
        <v>N/A</v>
      </c>
      <c r="AO173" s="80" t="str">
        <f t="shared" si="136"/>
        <v>N/A</v>
      </c>
      <c r="AP173" s="80">
        <f t="shared" si="137"/>
        <v>7</v>
      </c>
      <c r="AQ173" s="80" t="b">
        <f t="shared" si="138"/>
        <v>0</v>
      </c>
      <c r="AR173" s="80" t="str">
        <f t="shared" si="139"/>
        <v>Dummy Node</v>
      </c>
      <c r="AS173" s="80" t="str">
        <f t="shared" si="140"/>
        <v>N/A</v>
      </c>
      <c r="AT173" s="80" t="str">
        <f t="shared" si="141"/>
        <v>N/A</v>
      </c>
      <c r="AU173" s="80">
        <f t="shared" si="142"/>
        <v>4</v>
      </c>
      <c r="AV173" s="80" t="b">
        <f t="shared" si="143"/>
        <v>1</v>
      </c>
      <c r="AW173" s="80" t="str">
        <f t="shared" si="144"/>
        <v>Distance</v>
      </c>
      <c r="AX173" s="80" t="str">
        <f t="shared" si="145"/>
        <v>&lt;=</v>
      </c>
      <c r="AY173" s="80">
        <f t="shared" si="146"/>
        <v>289.92919921875</v>
      </c>
      <c r="AZ173" s="80">
        <f t="shared" si="147"/>
        <v>1</v>
      </c>
      <c r="BA173" s="80" t="b">
        <f t="shared" si="148"/>
        <v>0</v>
      </c>
      <c r="BB173" s="80" t="str">
        <f t="shared" si="149"/>
        <v>Speed</v>
      </c>
      <c r="BC173" s="80" t="str">
        <f t="shared" si="150"/>
        <v>&gt;</v>
      </c>
      <c r="BD173" s="80">
        <f t="shared" si="151"/>
        <v>13.021484375</v>
      </c>
      <c r="BE173" s="80">
        <f t="shared" si="152"/>
        <v>0</v>
      </c>
      <c r="BF173" s="80" t="b">
        <f t="shared" si="153"/>
        <v>1</v>
      </c>
      <c r="BG173" s="80" t="str">
        <f t="shared" si="154"/>
        <v>Distance</v>
      </c>
      <c r="BH173" s="80" t="str">
        <f t="shared" si="155"/>
        <v>&lt;=</v>
      </c>
      <c r="BI173" s="80">
        <f t="shared" si="156"/>
        <v>508.4912109375</v>
      </c>
    </row>
    <row r="174" spans="1:61">
      <c r="A174" s="15">
        <v>171</v>
      </c>
      <c r="B174" s="15">
        <v>-2</v>
      </c>
      <c r="C174" s="15">
        <v>-8192</v>
      </c>
      <c r="D174" s="15">
        <f t="shared" si="106"/>
        <v>-1</v>
      </c>
      <c r="E174" s="15">
        <f t="shared" si="107"/>
        <v>0</v>
      </c>
      <c r="F174" s="15">
        <f t="shared" si="108"/>
        <v>-1</v>
      </c>
      <c r="G174" s="15">
        <v>343</v>
      </c>
      <c r="H174" s="15">
        <v>344</v>
      </c>
      <c r="I174" s="15">
        <v>85</v>
      </c>
      <c r="J174" s="15">
        <v>7</v>
      </c>
      <c r="K174" s="15">
        <v>682</v>
      </c>
      <c r="L174" s="15">
        <v>21</v>
      </c>
      <c r="M174" s="15">
        <f t="shared" si="109"/>
        <v>5.126953125E-3</v>
      </c>
      <c r="O174" s="80">
        <f t="shared" si="110"/>
        <v>682</v>
      </c>
      <c r="P174" s="80">
        <f t="shared" si="111"/>
        <v>5.126953125E-3</v>
      </c>
      <c r="Q174" s="80">
        <f t="shared" si="112"/>
        <v>340</v>
      </c>
      <c r="R174" s="80" t="b">
        <f t="shared" si="113"/>
        <v>0</v>
      </c>
      <c r="S174" s="80" t="str">
        <f t="shared" si="114"/>
        <v>Dummy Node</v>
      </c>
      <c r="T174" s="80" t="str">
        <f t="shared" si="115"/>
        <v>N/A</v>
      </c>
      <c r="U174" s="80" t="str">
        <f t="shared" si="116"/>
        <v>N/A</v>
      </c>
      <c r="V174" s="80">
        <f t="shared" si="117"/>
        <v>169</v>
      </c>
      <c r="W174" s="80" t="b">
        <f t="shared" si="118"/>
        <v>0</v>
      </c>
      <c r="X174" s="80" t="str">
        <f t="shared" si="119"/>
        <v>Dummy Node</v>
      </c>
      <c r="Y174" s="80" t="str">
        <f t="shared" si="120"/>
        <v>N/A</v>
      </c>
      <c r="Z174" s="80" t="str">
        <f t="shared" si="121"/>
        <v>N/A</v>
      </c>
      <c r="AA174" s="80">
        <f t="shared" si="122"/>
        <v>84</v>
      </c>
      <c r="AB174" s="80" t="b">
        <f t="shared" si="123"/>
        <v>1</v>
      </c>
      <c r="AC174" s="80" t="str">
        <f t="shared" si="124"/>
        <v>Dummy Node</v>
      </c>
      <c r="AD174" s="80" t="str">
        <f t="shared" si="125"/>
        <v>N/A</v>
      </c>
      <c r="AE174" s="80" t="str">
        <f t="shared" si="126"/>
        <v>N/A</v>
      </c>
      <c r="AF174" s="80">
        <f t="shared" si="127"/>
        <v>41</v>
      </c>
      <c r="AG174" s="80" t="b">
        <f t="shared" si="128"/>
        <v>0</v>
      </c>
      <c r="AH174" s="80" t="str">
        <f t="shared" si="129"/>
        <v>Dummy Node</v>
      </c>
      <c r="AI174" s="80" t="str">
        <f t="shared" si="130"/>
        <v>N/A</v>
      </c>
      <c r="AJ174" s="80" t="str">
        <f t="shared" si="131"/>
        <v>N/A</v>
      </c>
      <c r="AK174" s="80">
        <f t="shared" si="132"/>
        <v>20</v>
      </c>
      <c r="AL174" s="80" t="b">
        <f t="shared" si="133"/>
        <v>1</v>
      </c>
      <c r="AM174" s="80" t="str">
        <f t="shared" si="134"/>
        <v>Dummy Node</v>
      </c>
      <c r="AN174" s="80" t="str">
        <f t="shared" si="135"/>
        <v>N/A</v>
      </c>
      <c r="AO174" s="80" t="str">
        <f t="shared" si="136"/>
        <v>N/A</v>
      </c>
      <c r="AP174" s="80">
        <f t="shared" si="137"/>
        <v>7</v>
      </c>
      <c r="AQ174" s="80" t="b">
        <f t="shared" si="138"/>
        <v>0</v>
      </c>
      <c r="AR174" s="80" t="str">
        <f t="shared" si="139"/>
        <v>Dummy Node</v>
      </c>
      <c r="AS174" s="80" t="str">
        <f t="shared" si="140"/>
        <v>N/A</v>
      </c>
      <c r="AT174" s="80" t="str">
        <f t="shared" si="141"/>
        <v>N/A</v>
      </c>
      <c r="AU174" s="80">
        <f t="shared" si="142"/>
        <v>4</v>
      </c>
      <c r="AV174" s="80" t="b">
        <f t="shared" si="143"/>
        <v>1</v>
      </c>
      <c r="AW174" s="80" t="str">
        <f t="shared" si="144"/>
        <v>Distance</v>
      </c>
      <c r="AX174" s="80" t="str">
        <f t="shared" si="145"/>
        <v>&lt;=</v>
      </c>
      <c r="AY174" s="80">
        <f t="shared" si="146"/>
        <v>289.92919921875</v>
      </c>
      <c r="AZ174" s="80">
        <f t="shared" si="147"/>
        <v>1</v>
      </c>
      <c r="BA174" s="80" t="b">
        <f t="shared" si="148"/>
        <v>0</v>
      </c>
      <c r="BB174" s="80" t="str">
        <f t="shared" si="149"/>
        <v>Speed</v>
      </c>
      <c r="BC174" s="80" t="str">
        <f t="shared" si="150"/>
        <v>&gt;</v>
      </c>
      <c r="BD174" s="80">
        <f t="shared" si="151"/>
        <v>13.021484375</v>
      </c>
      <c r="BE174" s="80">
        <f t="shared" si="152"/>
        <v>0</v>
      </c>
      <c r="BF174" s="80" t="b">
        <f t="shared" si="153"/>
        <v>1</v>
      </c>
      <c r="BG174" s="80" t="str">
        <f t="shared" si="154"/>
        <v>Distance</v>
      </c>
      <c r="BH174" s="80" t="str">
        <f t="shared" si="155"/>
        <v>&lt;=</v>
      </c>
      <c r="BI174" s="80">
        <f t="shared" si="156"/>
        <v>508.4912109375</v>
      </c>
    </row>
    <row r="175" spans="1:61">
      <c r="A175" s="15">
        <v>172</v>
      </c>
      <c r="B175" s="15">
        <v>-2</v>
      </c>
      <c r="C175" s="15">
        <v>-8192</v>
      </c>
      <c r="D175" s="15">
        <f t="shared" si="106"/>
        <v>-1</v>
      </c>
      <c r="E175" s="15">
        <f t="shared" si="107"/>
        <v>0</v>
      </c>
      <c r="F175" s="15">
        <f t="shared" si="108"/>
        <v>-1</v>
      </c>
      <c r="G175" s="15">
        <v>345</v>
      </c>
      <c r="H175" s="15">
        <v>346</v>
      </c>
      <c r="I175" s="15">
        <v>85</v>
      </c>
      <c r="J175" s="15">
        <v>7</v>
      </c>
      <c r="K175" s="15">
        <v>683</v>
      </c>
      <c r="L175" s="15">
        <v>21</v>
      </c>
      <c r="M175" s="15">
        <f t="shared" si="109"/>
        <v>5.126953125E-3</v>
      </c>
      <c r="O175" s="80">
        <f t="shared" si="110"/>
        <v>683</v>
      </c>
      <c r="P175" s="80">
        <f t="shared" si="111"/>
        <v>5.126953125E-3</v>
      </c>
      <c r="Q175" s="80">
        <f t="shared" si="112"/>
        <v>341</v>
      </c>
      <c r="R175" s="80" t="b">
        <f t="shared" si="113"/>
        <v>1</v>
      </c>
      <c r="S175" s="80" t="str">
        <f t="shared" si="114"/>
        <v>Dummy Node</v>
      </c>
      <c r="T175" s="80" t="str">
        <f t="shared" si="115"/>
        <v>N/A</v>
      </c>
      <c r="U175" s="80" t="str">
        <f t="shared" si="116"/>
        <v>N/A</v>
      </c>
      <c r="V175" s="80">
        <f t="shared" si="117"/>
        <v>170</v>
      </c>
      <c r="W175" s="80" t="b">
        <f t="shared" si="118"/>
        <v>1</v>
      </c>
      <c r="X175" s="80" t="str">
        <f t="shared" si="119"/>
        <v>Dummy Node</v>
      </c>
      <c r="Y175" s="80" t="str">
        <f t="shared" si="120"/>
        <v>N/A</v>
      </c>
      <c r="Z175" s="80" t="str">
        <f t="shared" si="121"/>
        <v>N/A</v>
      </c>
      <c r="AA175" s="80">
        <f t="shared" si="122"/>
        <v>84</v>
      </c>
      <c r="AB175" s="80" t="b">
        <f t="shared" si="123"/>
        <v>0</v>
      </c>
      <c r="AC175" s="80" t="str">
        <f t="shared" si="124"/>
        <v>Dummy Node</v>
      </c>
      <c r="AD175" s="80" t="str">
        <f t="shared" si="125"/>
        <v>N/A</v>
      </c>
      <c r="AE175" s="80" t="str">
        <f t="shared" si="126"/>
        <v>N/A</v>
      </c>
      <c r="AF175" s="80">
        <f t="shared" si="127"/>
        <v>41</v>
      </c>
      <c r="AG175" s="80" t="b">
        <f t="shared" si="128"/>
        <v>0</v>
      </c>
      <c r="AH175" s="80" t="str">
        <f t="shared" si="129"/>
        <v>Dummy Node</v>
      </c>
      <c r="AI175" s="80" t="str">
        <f t="shared" si="130"/>
        <v>N/A</v>
      </c>
      <c r="AJ175" s="80" t="str">
        <f t="shared" si="131"/>
        <v>N/A</v>
      </c>
      <c r="AK175" s="80">
        <f t="shared" si="132"/>
        <v>20</v>
      </c>
      <c r="AL175" s="80" t="b">
        <f t="shared" si="133"/>
        <v>1</v>
      </c>
      <c r="AM175" s="80" t="str">
        <f t="shared" si="134"/>
        <v>Dummy Node</v>
      </c>
      <c r="AN175" s="80" t="str">
        <f t="shared" si="135"/>
        <v>N/A</v>
      </c>
      <c r="AO175" s="80" t="str">
        <f t="shared" si="136"/>
        <v>N/A</v>
      </c>
      <c r="AP175" s="80">
        <f t="shared" si="137"/>
        <v>7</v>
      </c>
      <c r="AQ175" s="80" t="b">
        <f t="shared" si="138"/>
        <v>0</v>
      </c>
      <c r="AR175" s="80" t="str">
        <f t="shared" si="139"/>
        <v>Dummy Node</v>
      </c>
      <c r="AS175" s="80" t="str">
        <f t="shared" si="140"/>
        <v>N/A</v>
      </c>
      <c r="AT175" s="80" t="str">
        <f t="shared" si="141"/>
        <v>N/A</v>
      </c>
      <c r="AU175" s="80">
        <f t="shared" si="142"/>
        <v>4</v>
      </c>
      <c r="AV175" s="80" t="b">
        <f t="shared" si="143"/>
        <v>1</v>
      </c>
      <c r="AW175" s="80" t="str">
        <f t="shared" si="144"/>
        <v>Distance</v>
      </c>
      <c r="AX175" s="80" t="str">
        <f t="shared" si="145"/>
        <v>&lt;=</v>
      </c>
      <c r="AY175" s="80">
        <f t="shared" si="146"/>
        <v>289.92919921875</v>
      </c>
      <c r="AZ175" s="80">
        <f t="shared" si="147"/>
        <v>1</v>
      </c>
      <c r="BA175" s="80" t="b">
        <f t="shared" si="148"/>
        <v>0</v>
      </c>
      <c r="BB175" s="80" t="str">
        <f t="shared" si="149"/>
        <v>Speed</v>
      </c>
      <c r="BC175" s="80" t="str">
        <f t="shared" si="150"/>
        <v>&gt;</v>
      </c>
      <c r="BD175" s="80">
        <f t="shared" si="151"/>
        <v>13.021484375</v>
      </c>
      <c r="BE175" s="80">
        <f t="shared" si="152"/>
        <v>0</v>
      </c>
      <c r="BF175" s="80" t="b">
        <f t="shared" si="153"/>
        <v>1</v>
      </c>
      <c r="BG175" s="80" t="str">
        <f t="shared" si="154"/>
        <v>Distance</v>
      </c>
      <c r="BH175" s="80" t="str">
        <f t="shared" si="155"/>
        <v>&lt;=</v>
      </c>
      <c r="BI175" s="80">
        <f t="shared" si="156"/>
        <v>508.4912109375</v>
      </c>
    </row>
    <row r="176" spans="1:61">
      <c r="A176" s="15">
        <v>173</v>
      </c>
      <c r="B176" s="15">
        <v>-2</v>
      </c>
      <c r="C176" s="15">
        <v>-8192</v>
      </c>
      <c r="D176" s="15">
        <f t="shared" si="106"/>
        <v>-1</v>
      </c>
      <c r="E176" s="15">
        <f t="shared" si="107"/>
        <v>0</v>
      </c>
      <c r="F176" s="15">
        <f t="shared" si="108"/>
        <v>-1</v>
      </c>
      <c r="G176" s="15">
        <v>347</v>
      </c>
      <c r="H176" s="15">
        <v>348</v>
      </c>
      <c r="I176" s="15">
        <v>86</v>
      </c>
      <c r="J176" s="15">
        <v>7</v>
      </c>
      <c r="K176" s="15">
        <v>684</v>
      </c>
      <c r="L176" s="15">
        <v>21</v>
      </c>
      <c r="M176" s="15">
        <f t="shared" si="109"/>
        <v>5.126953125E-3</v>
      </c>
      <c r="O176" s="80">
        <f t="shared" si="110"/>
        <v>684</v>
      </c>
      <c r="P176" s="80">
        <f t="shared" si="111"/>
        <v>5.126953125E-3</v>
      </c>
      <c r="Q176" s="80">
        <f t="shared" si="112"/>
        <v>341</v>
      </c>
      <c r="R176" s="80" t="b">
        <f t="shared" si="113"/>
        <v>0</v>
      </c>
      <c r="S176" s="80" t="str">
        <f t="shared" si="114"/>
        <v>Dummy Node</v>
      </c>
      <c r="T176" s="80" t="str">
        <f t="shared" si="115"/>
        <v>N/A</v>
      </c>
      <c r="U176" s="80" t="str">
        <f t="shared" si="116"/>
        <v>N/A</v>
      </c>
      <c r="V176" s="80">
        <f t="shared" si="117"/>
        <v>170</v>
      </c>
      <c r="W176" s="80" t="b">
        <f t="shared" si="118"/>
        <v>1</v>
      </c>
      <c r="X176" s="80" t="str">
        <f t="shared" si="119"/>
        <v>Dummy Node</v>
      </c>
      <c r="Y176" s="80" t="str">
        <f t="shared" si="120"/>
        <v>N/A</v>
      </c>
      <c r="Z176" s="80" t="str">
        <f t="shared" si="121"/>
        <v>N/A</v>
      </c>
      <c r="AA176" s="80">
        <f t="shared" si="122"/>
        <v>84</v>
      </c>
      <c r="AB176" s="80" t="b">
        <f t="shared" si="123"/>
        <v>0</v>
      </c>
      <c r="AC176" s="80" t="str">
        <f t="shared" si="124"/>
        <v>Dummy Node</v>
      </c>
      <c r="AD176" s="80" t="str">
        <f t="shared" si="125"/>
        <v>N/A</v>
      </c>
      <c r="AE176" s="80" t="str">
        <f t="shared" si="126"/>
        <v>N/A</v>
      </c>
      <c r="AF176" s="80">
        <f t="shared" si="127"/>
        <v>41</v>
      </c>
      <c r="AG176" s="80" t="b">
        <f t="shared" si="128"/>
        <v>0</v>
      </c>
      <c r="AH176" s="80" t="str">
        <f t="shared" si="129"/>
        <v>Dummy Node</v>
      </c>
      <c r="AI176" s="80" t="str">
        <f t="shared" si="130"/>
        <v>N/A</v>
      </c>
      <c r="AJ176" s="80" t="str">
        <f t="shared" si="131"/>
        <v>N/A</v>
      </c>
      <c r="AK176" s="80">
        <f t="shared" si="132"/>
        <v>20</v>
      </c>
      <c r="AL176" s="80" t="b">
        <f t="shared" si="133"/>
        <v>1</v>
      </c>
      <c r="AM176" s="80" t="str">
        <f t="shared" si="134"/>
        <v>Dummy Node</v>
      </c>
      <c r="AN176" s="80" t="str">
        <f t="shared" si="135"/>
        <v>N/A</v>
      </c>
      <c r="AO176" s="80" t="str">
        <f t="shared" si="136"/>
        <v>N/A</v>
      </c>
      <c r="AP176" s="80">
        <f t="shared" si="137"/>
        <v>7</v>
      </c>
      <c r="AQ176" s="80" t="b">
        <f t="shared" si="138"/>
        <v>0</v>
      </c>
      <c r="AR176" s="80" t="str">
        <f t="shared" si="139"/>
        <v>Dummy Node</v>
      </c>
      <c r="AS176" s="80" t="str">
        <f t="shared" si="140"/>
        <v>N/A</v>
      </c>
      <c r="AT176" s="80" t="str">
        <f t="shared" si="141"/>
        <v>N/A</v>
      </c>
      <c r="AU176" s="80">
        <f t="shared" si="142"/>
        <v>4</v>
      </c>
      <c r="AV176" s="80" t="b">
        <f t="shared" si="143"/>
        <v>1</v>
      </c>
      <c r="AW176" s="80" t="str">
        <f t="shared" si="144"/>
        <v>Distance</v>
      </c>
      <c r="AX176" s="80" t="str">
        <f t="shared" si="145"/>
        <v>&lt;=</v>
      </c>
      <c r="AY176" s="80">
        <f t="shared" si="146"/>
        <v>289.92919921875</v>
      </c>
      <c r="AZ176" s="80">
        <f t="shared" si="147"/>
        <v>1</v>
      </c>
      <c r="BA176" s="80" t="b">
        <f t="shared" si="148"/>
        <v>0</v>
      </c>
      <c r="BB176" s="80" t="str">
        <f t="shared" si="149"/>
        <v>Speed</v>
      </c>
      <c r="BC176" s="80" t="str">
        <f t="shared" si="150"/>
        <v>&gt;</v>
      </c>
      <c r="BD176" s="80">
        <f t="shared" si="151"/>
        <v>13.021484375</v>
      </c>
      <c r="BE176" s="80">
        <f t="shared" si="152"/>
        <v>0</v>
      </c>
      <c r="BF176" s="80" t="b">
        <f t="shared" si="153"/>
        <v>1</v>
      </c>
      <c r="BG176" s="80" t="str">
        <f t="shared" si="154"/>
        <v>Distance</v>
      </c>
      <c r="BH176" s="80" t="str">
        <f t="shared" si="155"/>
        <v>&lt;=</v>
      </c>
      <c r="BI176" s="80">
        <f t="shared" si="156"/>
        <v>508.4912109375</v>
      </c>
    </row>
    <row r="177" spans="1:61">
      <c r="A177" s="15">
        <v>174</v>
      </c>
      <c r="B177" s="15">
        <v>-2</v>
      </c>
      <c r="C177" s="15">
        <v>-8192</v>
      </c>
      <c r="D177" s="15">
        <f t="shared" si="106"/>
        <v>-1</v>
      </c>
      <c r="E177" s="15">
        <f t="shared" si="107"/>
        <v>0</v>
      </c>
      <c r="F177" s="15">
        <f t="shared" si="108"/>
        <v>-1</v>
      </c>
      <c r="G177" s="15">
        <v>349</v>
      </c>
      <c r="H177" s="15">
        <v>350</v>
      </c>
      <c r="I177" s="15">
        <v>86</v>
      </c>
      <c r="J177" s="15">
        <v>7</v>
      </c>
      <c r="K177" s="15">
        <v>685</v>
      </c>
      <c r="L177" s="15">
        <v>21</v>
      </c>
      <c r="M177" s="15">
        <f t="shared" si="109"/>
        <v>5.126953125E-3</v>
      </c>
      <c r="O177" s="80">
        <f t="shared" si="110"/>
        <v>685</v>
      </c>
      <c r="P177" s="80">
        <f t="shared" si="111"/>
        <v>5.126953125E-3</v>
      </c>
      <c r="Q177" s="80">
        <f t="shared" si="112"/>
        <v>342</v>
      </c>
      <c r="R177" s="80" t="b">
        <f t="shared" si="113"/>
        <v>1</v>
      </c>
      <c r="S177" s="80" t="str">
        <f t="shared" si="114"/>
        <v>Dummy Node</v>
      </c>
      <c r="T177" s="80" t="str">
        <f t="shared" si="115"/>
        <v>N/A</v>
      </c>
      <c r="U177" s="80" t="str">
        <f t="shared" si="116"/>
        <v>N/A</v>
      </c>
      <c r="V177" s="80">
        <f t="shared" si="117"/>
        <v>170</v>
      </c>
      <c r="W177" s="80" t="b">
        <f t="shared" si="118"/>
        <v>0</v>
      </c>
      <c r="X177" s="80" t="str">
        <f t="shared" si="119"/>
        <v>Dummy Node</v>
      </c>
      <c r="Y177" s="80" t="str">
        <f t="shared" si="120"/>
        <v>N/A</v>
      </c>
      <c r="Z177" s="80" t="str">
        <f t="shared" si="121"/>
        <v>N/A</v>
      </c>
      <c r="AA177" s="80">
        <f t="shared" si="122"/>
        <v>84</v>
      </c>
      <c r="AB177" s="80" t="b">
        <f t="shared" si="123"/>
        <v>0</v>
      </c>
      <c r="AC177" s="80" t="str">
        <f t="shared" si="124"/>
        <v>Dummy Node</v>
      </c>
      <c r="AD177" s="80" t="str">
        <f t="shared" si="125"/>
        <v>N/A</v>
      </c>
      <c r="AE177" s="80" t="str">
        <f t="shared" si="126"/>
        <v>N/A</v>
      </c>
      <c r="AF177" s="80">
        <f t="shared" si="127"/>
        <v>41</v>
      </c>
      <c r="AG177" s="80" t="b">
        <f t="shared" si="128"/>
        <v>0</v>
      </c>
      <c r="AH177" s="80" t="str">
        <f t="shared" si="129"/>
        <v>Dummy Node</v>
      </c>
      <c r="AI177" s="80" t="str">
        <f t="shared" si="130"/>
        <v>N/A</v>
      </c>
      <c r="AJ177" s="80" t="str">
        <f t="shared" si="131"/>
        <v>N/A</v>
      </c>
      <c r="AK177" s="80">
        <f t="shared" si="132"/>
        <v>20</v>
      </c>
      <c r="AL177" s="80" t="b">
        <f t="shared" si="133"/>
        <v>1</v>
      </c>
      <c r="AM177" s="80" t="str">
        <f t="shared" si="134"/>
        <v>Dummy Node</v>
      </c>
      <c r="AN177" s="80" t="str">
        <f t="shared" si="135"/>
        <v>N/A</v>
      </c>
      <c r="AO177" s="80" t="str">
        <f t="shared" si="136"/>
        <v>N/A</v>
      </c>
      <c r="AP177" s="80">
        <f t="shared" si="137"/>
        <v>7</v>
      </c>
      <c r="AQ177" s="80" t="b">
        <f t="shared" si="138"/>
        <v>0</v>
      </c>
      <c r="AR177" s="80" t="str">
        <f t="shared" si="139"/>
        <v>Dummy Node</v>
      </c>
      <c r="AS177" s="80" t="str">
        <f t="shared" si="140"/>
        <v>N/A</v>
      </c>
      <c r="AT177" s="80" t="str">
        <f t="shared" si="141"/>
        <v>N/A</v>
      </c>
      <c r="AU177" s="80">
        <f t="shared" si="142"/>
        <v>4</v>
      </c>
      <c r="AV177" s="80" t="b">
        <f t="shared" si="143"/>
        <v>1</v>
      </c>
      <c r="AW177" s="80" t="str">
        <f t="shared" si="144"/>
        <v>Distance</v>
      </c>
      <c r="AX177" s="80" t="str">
        <f t="shared" si="145"/>
        <v>&lt;=</v>
      </c>
      <c r="AY177" s="80">
        <f t="shared" si="146"/>
        <v>289.92919921875</v>
      </c>
      <c r="AZ177" s="80">
        <f t="shared" si="147"/>
        <v>1</v>
      </c>
      <c r="BA177" s="80" t="b">
        <f t="shared" si="148"/>
        <v>0</v>
      </c>
      <c r="BB177" s="80" t="str">
        <f t="shared" si="149"/>
        <v>Speed</v>
      </c>
      <c r="BC177" s="80" t="str">
        <f t="shared" si="150"/>
        <v>&gt;</v>
      </c>
      <c r="BD177" s="80">
        <f t="shared" si="151"/>
        <v>13.021484375</v>
      </c>
      <c r="BE177" s="80">
        <f t="shared" si="152"/>
        <v>0</v>
      </c>
      <c r="BF177" s="80" t="b">
        <f t="shared" si="153"/>
        <v>1</v>
      </c>
      <c r="BG177" s="80" t="str">
        <f t="shared" si="154"/>
        <v>Distance</v>
      </c>
      <c r="BH177" s="80" t="str">
        <f t="shared" si="155"/>
        <v>&lt;=</v>
      </c>
      <c r="BI177" s="80">
        <f t="shared" si="156"/>
        <v>508.4912109375</v>
      </c>
    </row>
    <row r="178" spans="1:61">
      <c r="A178" s="15">
        <v>175</v>
      </c>
      <c r="B178" s="15">
        <v>-2</v>
      </c>
      <c r="C178" s="15">
        <v>-8192</v>
      </c>
      <c r="D178" s="15">
        <f t="shared" si="106"/>
        <v>-1</v>
      </c>
      <c r="E178" s="15">
        <f t="shared" si="107"/>
        <v>0</v>
      </c>
      <c r="F178" s="15">
        <f t="shared" si="108"/>
        <v>-1</v>
      </c>
      <c r="G178" s="15">
        <v>351</v>
      </c>
      <c r="H178" s="15">
        <v>352</v>
      </c>
      <c r="I178" s="15">
        <v>87</v>
      </c>
      <c r="J178" s="15">
        <v>7</v>
      </c>
      <c r="K178" s="15">
        <v>686</v>
      </c>
      <c r="L178" s="15">
        <v>304</v>
      </c>
      <c r="M178" s="15">
        <f t="shared" si="109"/>
        <v>7.421875E-2</v>
      </c>
      <c r="O178" s="80">
        <f t="shared" si="110"/>
        <v>686</v>
      </c>
      <c r="P178" s="80">
        <f t="shared" si="111"/>
        <v>5.126953125E-3</v>
      </c>
      <c r="Q178" s="80">
        <f t="shared" si="112"/>
        <v>342</v>
      </c>
      <c r="R178" s="80" t="b">
        <f t="shared" si="113"/>
        <v>0</v>
      </c>
      <c r="S178" s="80" t="str">
        <f t="shared" si="114"/>
        <v>Dummy Node</v>
      </c>
      <c r="T178" s="80" t="str">
        <f t="shared" si="115"/>
        <v>N/A</v>
      </c>
      <c r="U178" s="80" t="str">
        <f t="shared" si="116"/>
        <v>N/A</v>
      </c>
      <c r="V178" s="80">
        <f t="shared" si="117"/>
        <v>170</v>
      </c>
      <c r="W178" s="80" t="b">
        <f t="shared" si="118"/>
        <v>0</v>
      </c>
      <c r="X178" s="80" t="str">
        <f t="shared" si="119"/>
        <v>Dummy Node</v>
      </c>
      <c r="Y178" s="80" t="str">
        <f t="shared" si="120"/>
        <v>N/A</v>
      </c>
      <c r="Z178" s="80" t="str">
        <f t="shared" si="121"/>
        <v>N/A</v>
      </c>
      <c r="AA178" s="80">
        <f t="shared" si="122"/>
        <v>84</v>
      </c>
      <c r="AB178" s="80" t="b">
        <f t="shared" si="123"/>
        <v>0</v>
      </c>
      <c r="AC178" s="80" t="str">
        <f t="shared" si="124"/>
        <v>Dummy Node</v>
      </c>
      <c r="AD178" s="80" t="str">
        <f t="shared" si="125"/>
        <v>N/A</v>
      </c>
      <c r="AE178" s="80" t="str">
        <f t="shared" si="126"/>
        <v>N/A</v>
      </c>
      <c r="AF178" s="80">
        <f t="shared" si="127"/>
        <v>41</v>
      </c>
      <c r="AG178" s="80" t="b">
        <f t="shared" si="128"/>
        <v>0</v>
      </c>
      <c r="AH178" s="80" t="str">
        <f t="shared" si="129"/>
        <v>Dummy Node</v>
      </c>
      <c r="AI178" s="80" t="str">
        <f t="shared" si="130"/>
        <v>N/A</v>
      </c>
      <c r="AJ178" s="80" t="str">
        <f t="shared" si="131"/>
        <v>N/A</v>
      </c>
      <c r="AK178" s="80">
        <f t="shared" si="132"/>
        <v>20</v>
      </c>
      <c r="AL178" s="80" t="b">
        <f t="shared" si="133"/>
        <v>1</v>
      </c>
      <c r="AM178" s="80" t="str">
        <f t="shared" si="134"/>
        <v>Dummy Node</v>
      </c>
      <c r="AN178" s="80" t="str">
        <f t="shared" si="135"/>
        <v>N/A</v>
      </c>
      <c r="AO178" s="80" t="str">
        <f t="shared" si="136"/>
        <v>N/A</v>
      </c>
      <c r="AP178" s="80">
        <f t="shared" si="137"/>
        <v>7</v>
      </c>
      <c r="AQ178" s="80" t="b">
        <f t="shared" si="138"/>
        <v>0</v>
      </c>
      <c r="AR178" s="80" t="str">
        <f t="shared" si="139"/>
        <v>Dummy Node</v>
      </c>
      <c r="AS178" s="80" t="str">
        <f t="shared" si="140"/>
        <v>N/A</v>
      </c>
      <c r="AT178" s="80" t="str">
        <f t="shared" si="141"/>
        <v>N/A</v>
      </c>
      <c r="AU178" s="80">
        <f t="shared" si="142"/>
        <v>4</v>
      </c>
      <c r="AV178" s="80" t="b">
        <f t="shared" si="143"/>
        <v>1</v>
      </c>
      <c r="AW178" s="80" t="str">
        <f t="shared" si="144"/>
        <v>Distance</v>
      </c>
      <c r="AX178" s="80" t="str">
        <f t="shared" si="145"/>
        <v>&lt;=</v>
      </c>
      <c r="AY178" s="80">
        <f t="shared" si="146"/>
        <v>289.92919921875</v>
      </c>
      <c r="AZ178" s="80">
        <f t="shared" si="147"/>
        <v>1</v>
      </c>
      <c r="BA178" s="80" t="b">
        <f t="shared" si="148"/>
        <v>0</v>
      </c>
      <c r="BB178" s="80" t="str">
        <f t="shared" si="149"/>
        <v>Speed</v>
      </c>
      <c r="BC178" s="80" t="str">
        <f t="shared" si="150"/>
        <v>&gt;</v>
      </c>
      <c r="BD178" s="80">
        <f t="shared" si="151"/>
        <v>13.021484375</v>
      </c>
      <c r="BE178" s="80">
        <f t="shared" si="152"/>
        <v>0</v>
      </c>
      <c r="BF178" s="80" t="b">
        <f t="shared" si="153"/>
        <v>1</v>
      </c>
      <c r="BG178" s="80" t="str">
        <f t="shared" si="154"/>
        <v>Distance</v>
      </c>
      <c r="BH178" s="80" t="str">
        <f t="shared" si="155"/>
        <v>&lt;=</v>
      </c>
      <c r="BI178" s="80">
        <f t="shared" si="156"/>
        <v>508.4912109375</v>
      </c>
    </row>
    <row r="179" spans="1:61">
      <c r="A179" s="15">
        <v>176</v>
      </c>
      <c r="B179" s="15">
        <v>-2</v>
      </c>
      <c r="C179" s="15">
        <v>-8192</v>
      </c>
      <c r="D179" s="15">
        <f t="shared" si="106"/>
        <v>-1</v>
      </c>
      <c r="E179" s="15">
        <f t="shared" si="107"/>
        <v>0</v>
      </c>
      <c r="F179" s="15">
        <f t="shared" si="108"/>
        <v>-1</v>
      </c>
      <c r="G179" s="15">
        <v>353</v>
      </c>
      <c r="H179" s="15">
        <v>354</v>
      </c>
      <c r="I179" s="15">
        <v>87</v>
      </c>
      <c r="J179" s="15">
        <v>7</v>
      </c>
      <c r="K179" s="15">
        <v>687</v>
      </c>
      <c r="L179" s="15">
        <v>304</v>
      </c>
      <c r="M179" s="15">
        <f t="shared" si="109"/>
        <v>7.421875E-2</v>
      </c>
      <c r="O179" s="80">
        <f t="shared" si="110"/>
        <v>687</v>
      </c>
      <c r="P179" s="80">
        <f t="shared" si="111"/>
        <v>5.126953125E-3</v>
      </c>
      <c r="Q179" s="80">
        <f t="shared" si="112"/>
        <v>343</v>
      </c>
      <c r="R179" s="80" t="b">
        <f t="shared" si="113"/>
        <v>1</v>
      </c>
      <c r="S179" s="80" t="str">
        <f t="shared" si="114"/>
        <v>Dummy Node</v>
      </c>
      <c r="T179" s="80" t="str">
        <f t="shared" si="115"/>
        <v>N/A</v>
      </c>
      <c r="U179" s="80" t="str">
        <f t="shared" si="116"/>
        <v>N/A</v>
      </c>
      <c r="V179" s="80">
        <f t="shared" si="117"/>
        <v>171</v>
      </c>
      <c r="W179" s="80" t="b">
        <f t="shared" si="118"/>
        <v>1</v>
      </c>
      <c r="X179" s="80" t="str">
        <f t="shared" si="119"/>
        <v>Dummy Node</v>
      </c>
      <c r="Y179" s="80" t="str">
        <f t="shared" si="120"/>
        <v>N/A</v>
      </c>
      <c r="Z179" s="80" t="str">
        <f t="shared" si="121"/>
        <v>N/A</v>
      </c>
      <c r="AA179" s="80">
        <f t="shared" si="122"/>
        <v>85</v>
      </c>
      <c r="AB179" s="80" t="b">
        <f t="shared" si="123"/>
        <v>1</v>
      </c>
      <c r="AC179" s="80" t="str">
        <f t="shared" si="124"/>
        <v>Dummy Node</v>
      </c>
      <c r="AD179" s="80" t="str">
        <f t="shared" si="125"/>
        <v>N/A</v>
      </c>
      <c r="AE179" s="80" t="str">
        <f t="shared" si="126"/>
        <v>N/A</v>
      </c>
      <c r="AF179" s="80">
        <f t="shared" si="127"/>
        <v>42</v>
      </c>
      <c r="AG179" s="80" t="b">
        <f t="shared" si="128"/>
        <v>1</v>
      </c>
      <c r="AH179" s="80" t="str">
        <f t="shared" si="129"/>
        <v>Dummy Node</v>
      </c>
      <c r="AI179" s="80" t="str">
        <f t="shared" si="130"/>
        <v>N/A</v>
      </c>
      <c r="AJ179" s="80" t="str">
        <f t="shared" si="131"/>
        <v>N/A</v>
      </c>
      <c r="AK179" s="80">
        <f t="shared" si="132"/>
        <v>20</v>
      </c>
      <c r="AL179" s="80" t="b">
        <f t="shared" si="133"/>
        <v>0</v>
      </c>
      <c r="AM179" s="80" t="str">
        <f t="shared" si="134"/>
        <v>Dummy Node</v>
      </c>
      <c r="AN179" s="80" t="str">
        <f t="shared" si="135"/>
        <v>N/A</v>
      </c>
      <c r="AO179" s="80" t="str">
        <f t="shared" si="136"/>
        <v>N/A</v>
      </c>
      <c r="AP179" s="80">
        <f t="shared" si="137"/>
        <v>7</v>
      </c>
      <c r="AQ179" s="80" t="b">
        <f t="shared" si="138"/>
        <v>0</v>
      </c>
      <c r="AR179" s="80" t="str">
        <f t="shared" si="139"/>
        <v>Dummy Node</v>
      </c>
      <c r="AS179" s="80" t="str">
        <f t="shared" si="140"/>
        <v>N/A</v>
      </c>
      <c r="AT179" s="80" t="str">
        <f t="shared" si="141"/>
        <v>N/A</v>
      </c>
      <c r="AU179" s="80">
        <f t="shared" si="142"/>
        <v>4</v>
      </c>
      <c r="AV179" s="80" t="b">
        <f t="shared" si="143"/>
        <v>1</v>
      </c>
      <c r="AW179" s="80" t="str">
        <f t="shared" si="144"/>
        <v>Distance</v>
      </c>
      <c r="AX179" s="80" t="str">
        <f t="shared" si="145"/>
        <v>&lt;=</v>
      </c>
      <c r="AY179" s="80">
        <f t="shared" si="146"/>
        <v>289.92919921875</v>
      </c>
      <c r="AZ179" s="80">
        <f t="shared" si="147"/>
        <v>1</v>
      </c>
      <c r="BA179" s="80" t="b">
        <f t="shared" si="148"/>
        <v>0</v>
      </c>
      <c r="BB179" s="80" t="str">
        <f t="shared" si="149"/>
        <v>Speed</v>
      </c>
      <c r="BC179" s="80" t="str">
        <f t="shared" si="150"/>
        <v>&gt;</v>
      </c>
      <c r="BD179" s="80">
        <f t="shared" si="151"/>
        <v>13.021484375</v>
      </c>
      <c r="BE179" s="80">
        <f t="shared" si="152"/>
        <v>0</v>
      </c>
      <c r="BF179" s="80" t="b">
        <f t="shared" si="153"/>
        <v>1</v>
      </c>
      <c r="BG179" s="80" t="str">
        <f t="shared" si="154"/>
        <v>Distance</v>
      </c>
      <c r="BH179" s="80" t="str">
        <f t="shared" si="155"/>
        <v>&lt;=</v>
      </c>
      <c r="BI179" s="80">
        <f t="shared" si="156"/>
        <v>508.4912109375</v>
      </c>
    </row>
    <row r="180" spans="1:61">
      <c r="A180" s="15">
        <v>177</v>
      </c>
      <c r="B180" s="15">
        <v>-2</v>
      </c>
      <c r="C180" s="15">
        <v>-8192</v>
      </c>
      <c r="D180" s="15">
        <f t="shared" si="106"/>
        <v>-1</v>
      </c>
      <c r="E180" s="15">
        <f t="shared" si="107"/>
        <v>0</v>
      </c>
      <c r="F180" s="15">
        <f t="shared" si="108"/>
        <v>-1</v>
      </c>
      <c r="G180" s="15">
        <v>355</v>
      </c>
      <c r="H180" s="15">
        <v>356</v>
      </c>
      <c r="I180" s="15">
        <v>88</v>
      </c>
      <c r="J180" s="15">
        <v>7</v>
      </c>
      <c r="K180" s="15">
        <v>688</v>
      </c>
      <c r="L180" s="15">
        <v>304</v>
      </c>
      <c r="M180" s="15">
        <f t="shared" si="109"/>
        <v>7.421875E-2</v>
      </c>
      <c r="O180" s="80">
        <f t="shared" si="110"/>
        <v>688</v>
      </c>
      <c r="P180" s="80">
        <f t="shared" si="111"/>
        <v>5.126953125E-3</v>
      </c>
      <c r="Q180" s="80">
        <f t="shared" si="112"/>
        <v>343</v>
      </c>
      <c r="R180" s="80" t="b">
        <f t="shared" si="113"/>
        <v>0</v>
      </c>
      <c r="S180" s="80" t="str">
        <f t="shared" si="114"/>
        <v>Dummy Node</v>
      </c>
      <c r="T180" s="80" t="str">
        <f t="shared" si="115"/>
        <v>N/A</v>
      </c>
      <c r="U180" s="80" t="str">
        <f t="shared" si="116"/>
        <v>N/A</v>
      </c>
      <c r="V180" s="80">
        <f t="shared" si="117"/>
        <v>171</v>
      </c>
      <c r="W180" s="80" t="b">
        <f t="shared" si="118"/>
        <v>1</v>
      </c>
      <c r="X180" s="80" t="str">
        <f t="shared" si="119"/>
        <v>Dummy Node</v>
      </c>
      <c r="Y180" s="80" t="str">
        <f t="shared" si="120"/>
        <v>N/A</v>
      </c>
      <c r="Z180" s="80" t="str">
        <f t="shared" si="121"/>
        <v>N/A</v>
      </c>
      <c r="AA180" s="80">
        <f t="shared" si="122"/>
        <v>85</v>
      </c>
      <c r="AB180" s="80" t="b">
        <f t="shared" si="123"/>
        <v>1</v>
      </c>
      <c r="AC180" s="80" t="str">
        <f t="shared" si="124"/>
        <v>Dummy Node</v>
      </c>
      <c r="AD180" s="80" t="str">
        <f t="shared" si="125"/>
        <v>N/A</v>
      </c>
      <c r="AE180" s="80" t="str">
        <f t="shared" si="126"/>
        <v>N/A</v>
      </c>
      <c r="AF180" s="80">
        <f t="shared" si="127"/>
        <v>42</v>
      </c>
      <c r="AG180" s="80" t="b">
        <f t="shared" si="128"/>
        <v>1</v>
      </c>
      <c r="AH180" s="80" t="str">
        <f t="shared" si="129"/>
        <v>Dummy Node</v>
      </c>
      <c r="AI180" s="80" t="str">
        <f t="shared" si="130"/>
        <v>N/A</v>
      </c>
      <c r="AJ180" s="80" t="str">
        <f t="shared" si="131"/>
        <v>N/A</v>
      </c>
      <c r="AK180" s="80">
        <f t="shared" si="132"/>
        <v>20</v>
      </c>
      <c r="AL180" s="80" t="b">
        <f t="shared" si="133"/>
        <v>0</v>
      </c>
      <c r="AM180" s="80" t="str">
        <f t="shared" si="134"/>
        <v>Dummy Node</v>
      </c>
      <c r="AN180" s="80" t="str">
        <f t="shared" si="135"/>
        <v>N/A</v>
      </c>
      <c r="AO180" s="80" t="str">
        <f t="shared" si="136"/>
        <v>N/A</v>
      </c>
      <c r="AP180" s="80">
        <f t="shared" si="137"/>
        <v>7</v>
      </c>
      <c r="AQ180" s="80" t="b">
        <f t="shared" si="138"/>
        <v>0</v>
      </c>
      <c r="AR180" s="80" t="str">
        <f t="shared" si="139"/>
        <v>Dummy Node</v>
      </c>
      <c r="AS180" s="80" t="str">
        <f t="shared" si="140"/>
        <v>N/A</v>
      </c>
      <c r="AT180" s="80" t="str">
        <f t="shared" si="141"/>
        <v>N/A</v>
      </c>
      <c r="AU180" s="80">
        <f t="shared" si="142"/>
        <v>4</v>
      </c>
      <c r="AV180" s="80" t="b">
        <f t="shared" si="143"/>
        <v>1</v>
      </c>
      <c r="AW180" s="80" t="str">
        <f t="shared" si="144"/>
        <v>Distance</v>
      </c>
      <c r="AX180" s="80" t="str">
        <f t="shared" si="145"/>
        <v>&lt;=</v>
      </c>
      <c r="AY180" s="80">
        <f t="shared" si="146"/>
        <v>289.92919921875</v>
      </c>
      <c r="AZ180" s="80">
        <f t="shared" si="147"/>
        <v>1</v>
      </c>
      <c r="BA180" s="80" t="b">
        <f t="shared" si="148"/>
        <v>0</v>
      </c>
      <c r="BB180" s="80" t="str">
        <f t="shared" si="149"/>
        <v>Speed</v>
      </c>
      <c r="BC180" s="80" t="str">
        <f t="shared" si="150"/>
        <v>&gt;</v>
      </c>
      <c r="BD180" s="80">
        <f t="shared" si="151"/>
        <v>13.021484375</v>
      </c>
      <c r="BE180" s="80">
        <f t="shared" si="152"/>
        <v>0</v>
      </c>
      <c r="BF180" s="80" t="b">
        <f t="shared" si="153"/>
        <v>1</v>
      </c>
      <c r="BG180" s="80" t="str">
        <f t="shared" si="154"/>
        <v>Distance</v>
      </c>
      <c r="BH180" s="80" t="str">
        <f t="shared" si="155"/>
        <v>&lt;=</v>
      </c>
      <c r="BI180" s="80">
        <f t="shared" si="156"/>
        <v>508.4912109375</v>
      </c>
    </row>
    <row r="181" spans="1:61">
      <c r="A181" s="15">
        <v>178</v>
      </c>
      <c r="B181" s="15">
        <v>-2</v>
      </c>
      <c r="C181" s="15">
        <v>-8192</v>
      </c>
      <c r="D181" s="15">
        <f t="shared" si="106"/>
        <v>-1</v>
      </c>
      <c r="E181" s="15">
        <f t="shared" si="107"/>
        <v>0</v>
      </c>
      <c r="F181" s="15">
        <f t="shared" si="108"/>
        <v>-1</v>
      </c>
      <c r="G181" s="15">
        <v>357</v>
      </c>
      <c r="H181" s="15">
        <v>358</v>
      </c>
      <c r="I181" s="15">
        <v>88</v>
      </c>
      <c r="J181" s="15">
        <v>7</v>
      </c>
      <c r="K181" s="15">
        <v>689</v>
      </c>
      <c r="L181" s="15">
        <v>304</v>
      </c>
      <c r="M181" s="15">
        <f t="shared" si="109"/>
        <v>7.421875E-2</v>
      </c>
      <c r="O181" s="80">
        <f t="shared" si="110"/>
        <v>689</v>
      </c>
      <c r="P181" s="80">
        <f t="shared" si="111"/>
        <v>5.126953125E-3</v>
      </c>
      <c r="Q181" s="80">
        <f t="shared" si="112"/>
        <v>344</v>
      </c>
      <c r="R181" s="80" t="b">
        <f t="shared" si="113"/>
        <v>1</v>
      </c>
      <c r="S181" s="80" t="str">
        <f t="shared" si="114"/>
        <v>Dummy Node</v>
      </c>
      <c r="T181" s="80" t="str">
        <f t="shared" si="115"/>
        <v>N/A</v>
      </c>
      <c r="U181" s="80" t="str">
        <f t="shared" si="116"/>
        <v>N/A</v>
      </c>
      <c r="V181" s="80">
        <f t="shared" si="117"/>
        <v>171</v>
      </c>
      <c r="W181" s="80" t="b">
        <f t="shared" si="118"/>
        <v>0</v>
      </c>
      <c r="X181" s="80" t="str">
        <f t="shared" si="119"/>
        <v>Dummy Node</v>
      </c>
      <c r="Y181" s="80" t="str">
        <f t="shared" si="120"/>
        <v>N/A</v>
      </c>
      <c r="Z181" s="80" t="str">
        <f t="shared" si="121"/>
        <v>N/A</v>
      </c>
      <c r="AA181" s="80">
        <f t="shared" si="122"/>
        <v>85</v>
      </c>
      <c r="AB181" s="80" t="b">
        <f t="shared" si="123"/>
        <v>1</v>
      </c>
      <c r="AC181" s="80" t="str">
        <f t="shared" si="124"/>
        <v>Dummy Node</v>
      </c>
      <c r="AD181" s="80" t="str">
        <f t="shared" si="125"/>
        <v>N/A</v>
      </c>
      <c r="AE181" s="80" t="str">
        <f t="shared" si="126"/>
        <v>N/A</v>
      </c>
      <c r="AF181" s="80">
        <f t="shared" si="127"/>
        <v>42</v>
      </c>
      <c r="AG181" s="80" t="b">
        <f t="shared" si="128"/>
        <v>1</v>
      </c>
      <c r="AH181" s="80" t="str">
        <f t="shared" si="129"/>
        <v>Dummy Node</v>
      </c>
      <c r="AI181" s="80" t="str">
        <f t="shared" si="130"/>
        <v>N/A</v>
      </c>
      <c r="AJ181" s="80" t="str">
        <f t="shared" si="131"/>
        <v>N/A</v>
      </c>
      <c r="AK181" s="80">
        <f t="shared" si="132"/>
        <v>20</v>
      </c>
      <c r="AL181" s="80" t="b">
        <f t="shared" si="133"/>
        <v>0</v>
      </c>
      <c r="AM181" s="80" t="str">
        <f t="shared" si="134"/>
        <v>Dummy Node</v>
      </c>
      <c r="AN181" s="80" t="str">
        <f t="shared" si="135"/>
        <v>N/A</v>
      </c>
      <c r="AO181" s="80" t="str">
        <f t="shared" si="136"/>
        <v>N/A</v>
      </c>
      <c r="AP181" s="80">
        <f t="shared" si="137"/>
        <v>7</v>
      </c>
      <c r="AQ181" s="80" t="b">
        <f t="shared" si="138"/>
        <v>0</v>
      </c>
      <c r="AR181" s="80" t="str">
        <f t="shared" si="139"/>
        <v>Dummy Node</v>
      </c>
      <c r="AS181" s="80" t="str">
        <f t="shared" si="140"/>
        <v>N/A</v>
      </c>
      <c r="AT181" s="80" t="str">
        <f t="shared" si="141"/>
        <v>N/A</v>
      </c>
      <c r="AU181" s="80">
        <f t="shared" si="142"/>
        <v>4</v>
      </c>
      <c r="AV181" s="80" t="b">
        <f t="shared" si="143"/>
        <v>1</v>
      </c>
      <c r="AW181" s="80" t="str">
        <f t="shared" si="144"/>
        <v>Distance</v>
      </c>
      <c r="AX181" s="80" t="str">
        <f t="shared" si="145"/>
        <v>&lt;=</v>
      </c>
      <c r="AY181" s="80">
        <f t="shared" si="146"/>
        <v>289.92919921875</v>
      </c>
      <c r="AZ181" s="80">
        <f t="shared" si="147"/>
        <v>1</v>
      </c>
      <c r="BA181" s="80" t="b">
        <f t="shared" si="148"/>
        <v>0</v>
      </c>
      <c r="BB181" s="80" t="str">
        <f t="shared" si="149"/>
        <v>Speed</v>
      </c>
      <c r="BC181" s="80" t="str">
        <f t="shared" si="150"/>
        <v>&gt;</v>
      </c>
      <c r="BD181" s="80">
        <f t="shared" si="151"/>
        <v>13.021484375</v>
      </c>
      <c r="BE181" s="80">
        <f t="shared" si="152"/>
        <v>0</v>
      </c>
      <c r="BF181" s="80" t="b">
        <f t="shared" si="153"/>
        <v>1</v>
      </c>
      <c r="BG181" s="80" t="str">
        <f t="shared" si="154"/>
        <v>Distance</v>
      </c>
      <c r="BH181" s="80" t="str">
        <f t="shared" si="155"/>
        <v>&lt;=</v>
      </c>
      <c r="BI181" s="80">
        <f t="shared" si="156"/>
        <v>508.4912109375</v>
      </c>
    </row>
    <row r="182" spans="1:61">
      <c r="A182" s="15">
        <v>179</v>
      </c>
      <c r="B182" s="15">
        <v>-2</v>
      </c>
      <c r="C182" s="15">
        <v>-8192</v>
      </c>
      <c r="D182" s="15">
        <f t="shared" si="106"/>
        <v>-1</v>
      </c>
      <c r="E182" s="15">
        <f t="shared" si="107"/>
        <v>0</v>
      </c>
      <c r="F182" s="15">
        <f t="shared" si="108"/>
        <v>-1</v>
      </c>
      <c r="G182" s="15">
        <v>359</v>
      </c>
      <c r="H182" s="15">
        <v>360</v>
      </c>
      <c r="I182" s="15">
        <v>89</v>
      </c>
      <c r="J182" s="15">
        <v>7</v>
      </c>
      <c r="K182" s="15">
        <v>690</v>
      </c>
      <c r="L182" s="15">
        <v>304</v>
      </c>
      <c r="M182" s="15">
        <f t="shared" si="109"/>
        <v>7.421875E-2</v>
      </c>
      <c r="O182" s="80">
        <f t="shared" si="110"/>
        <v>690</v>
      </c>
      <c r="P182" s="80">
        <f t="shared" si="111"/>
        <v>5.126953125E-3</v>
      </c>
      <c r="Q182" s="80">
        <f t="shared" si="112"/>
        <v>344</v>
      </c>
      <c r="R182" s="80" t="b">
        <f t="shared" si="113"/>
        <v>0</v>
      </c>
      <c r="S182" s="80" t="str">
        <f t="shared" si="114"/>
        <v>Dummy Node</v>
      </c>
      <c r="T182" s="80" t="str">
        <f t="shared" si="115"/>
        <v>N/A</v>
      </c>
      <c r="U182" s="80" t="str">
        <f t="shared" si="116"/>
        <v>N/A</v>
      </c>
      <c r="V182" s="80">
        <f t="shared" si="117"/>
        <v>171</v>
      </c>
      <c r="W182" s="80" t="b">
        <f t="shared" si="118"/>
        <v>0</v>
      </c>
      <c r="X182" s="80" t="str">
        <f t="shared" si="119"/>
        <v>Dummy Node</v>
      </c>
      <c r="Y182" s="80" t="str">
        <f t="shared" si="120"/>
        <v>N/A</v>
      </c>
      <c r="Z182" s="80" t="str">
        <f t="shared" si="121"/>
        <v>N/A</v>
      </c>
      <c r="AA182" s="80">
        <f t="shared" si="122"/>
        <v>85</v>
      </c>
      <c r="AB182" s="80" t="b">
        <f t="shared" si="123"/>
        <v>1</v>
      </c>
      <c r="AC182" s="80" t="str">
        <f t="shared" si="124"/>
        <v>Dummy Node</v>
      </c>
      <c r="AD182" s="80" t="str">
        <f t="shared" si="125"/>
        <v>N/A</v>
      </c>
      <c r="AE182" s="80" t="str">
        <f t="shared" si="126"/>
        <v>N/A</v>
      </c>
      <c r="AF182" s="80">
        <f t="shared" si="127"/>
        <v>42</v>
      </c>
      <c r="AG182" s="80" t="b">
        <f t="shared" si="128"/>
        <v>1</v>
      </c>
      <c r="AH182" s="80" t="str">
        <f t="shared" si="129"/>
        <v>Dummy Node</v>
      </c>
      <c r="AI182" s="80" t="str">
        <f t="shared" si="130"/>
        <v>N/A</v>
      </c>
      <c r="AJ182" s="80" t="str">
        <f t="shared" si="131"/>
        <v>N/A</v>
      </c>
      <c r="AK182" s="80">
        <f t="shared" si="132"/>
        <v>20</v>
      </c>
      <c r="AL182" s="80" t="b">
        <f t="shared" si="133"/>
        <v>0</v>
      </c>
      <c r="AM182" s="80" t="str">
        <f t="shared" si="134"/>
        <v>Dummy Node</v>
      </c>
      <c r="AN182" s="80" t="str">
        <f t="shared" si="135"/>
        <v>N/A</v>
      </c>
      <c r="AO182" s="80" t="str">
        <f t="shared" si="136"/>
        <v>N/A</v>
      </c>
      <c r="AP182" s="80">
        <f t="shared" si="137"/>
        <v>7</v>
      </c>
      <c r="AQ182" s="80" t="b">
        <f t="shared" si="138"/>
        <v>0</v>
      </c>
      <c r="AR182" s="80" t="str">
        <f t="shared" si="139"/>
        <v>Dummy Node</v>
      </c>
      <c r="AS182" s="80" t="str">
        <f t="shared" si="140"/>
        <v>N/A</v>
      </c>
      <c r="AT182" s="80" t="str">
        <f t="shared" si="141"/>
        <v>N/A</v>
      </c>
      <c r="AU182" s="80">
        <f t="shared" si="142"/>
        <v>4</v>
      </c>
      <c r="AV182" s="80" t="b">
        <f t="shared" si="143"/>
        <v>1</v>
      </c>
      <c r="AW182" s="80" t="str">
        <f t="shared" si="144"/>
        <v>Distance</v>
      </c>
      <c r="AX182" s="80" t="str">
        <f t="shared" si="145"/>
        <v>&lt;=</v>
      </c>
      <c r="AY182" s="80">
        <f t="shared" si="146"/>
        <v>289.92919921875</v>
      </c>
      <c r="AZ182" s="80">
        <f t="shared" si="147"/>
        <v>1</v>
      </c>
      <c r="BA182" s="80" t="b">
        <f t="shared" si="148"/>
        <v>0</v>
      </c>
      <c r="BB182" s="80" t="str">
        <f t="shared" si="149"/>
        <v>Speed</v>
      </c>
      <c r="BC182" s="80" t="str">
        <f t="shared" si="150"/>
        <v>&gt;</v>
      </c>
      <c r="BD182" s="80">
        <f t="shared" si="151"/>
        <v>13.021484375</v>
      </c>
      <c r="BE182" s="80">
        <f t="shared" si="152"/>
        <v>0</v>
      </c>
      <c r="BF182" s="80" t="b">
        <f t="shared" si="153"/>
        <v>1</v>
      </c>
      <c r="BG182" s="80" t="str">
        <f t="shared" si="154"/>
        <v>Distance</v>
      </c>
      <c r="BH182" s="80" t="str">
        <f t="shared" si="155"/>
        <v>&lt;=</v>
      </c>
      <c r="BI182" s="80">
        <f t="shared" si="156"/>
        <v>508.4912109375</v>
      </c>
    </row>
    <row r="183" spans="1:61">
      <c r="A183" s="15">
        <v>180</v>
      </c>
      <c r="B183" s="15">
        <v>-2</v>
      </c>
      <c r="C183" s="15">
        <v>-8192</v>
      </c>
      <c r="D183" s="15">
        <f t="shared" si="106"/>
        <v>-1</v>
      </c>
      <c r="E183" s="15">
        <f t="shared" si="107"/>
        <v>0</v>
      </c>
      <c r="F183" s="15">
        <f t="shared" si="108"/>
        <v>-1</v>
      </c>
      <c r="G183" s="15">
        <v>361</v>
      </c>
      <c r="H183" s="15">
        <v>362</v>
      </c>
      <c r="I183" s="15">
        <v>89</v>
      </c>
      <c r="J183" s="15">
        <v>7</v>
      </c>
      <c r="K183" s="15">
        <v>691</v>
      </c>
      <c r="L183" s="15">
        <v>304</v>
      </c>
      <c r="M183" s="15">
        <f t="shared" si="109"/>
        <v>7.421875E-2</v>
      </c>
      <c r="O183" s="80">
        <f t="shared" si="110"/>
        <v>691</v>
      </c>
      <c r="P183" s="80">
        <f t="shared" si="111"/>
        <v>5.126953125E-3</v>
      </c>
      <c r="Q183" s="80">
        <f t="shared" si="112"/>
        <v>345</v>
      </c>
      <c r="R183" s="80" t="b">
        <f t="shared" si="113"/>
        <v>1</v>
      </c>
      <c r="S183" s="80" t="str">
        <f t="shared" si="114"/>
        <v>Dummy Node</v>
      </c>
      <c r="T183" s="80" t="str">
        <f t="shared" si="115"/>
        <v>N/A</v>
      </c>
      <c r="U183" s="80" t="str">
        <f t="shared" si="116"/>
        <v>N/A</v>
      </c>
      <c r="V183" s="80">
        <f t="shared" si="117"/>
        <v>172</v>
      </c>
      <c r="W183" s="80" t="b">
        <f t="shared" si="118"/>
        <v>1</v>
      </c>
      <c r="X183" s="80" t="str">
        <f t="shared" si="119"/>
        <v>Dummy Node</v>
      </c>
      <c r="Y183" s="80" t="str">
        <f t="shared" si="120"/>
        <v>N/A</v>
      </c>
      <c r="Z183" s="80" t="str">
        <f t="shared" si="121"/>
        <v>N/A</v>
      </c>
      <c r="AA183" s="80">
        <f t="shared" si="122"/>
        <v>85</v>
      </c>
      <c r="AB183" s="80" t="b">
        <f t="shared" si="123"/>
        <v>0</v>
      </c>
      <c r="AC183" s="80" t="str">
        <f t="shared" si="124"/>
        <v>Dummy Node</v>
      </c>
      <c r="AD183" s="80" t="str">
        <f t="shared" si="125"/>
        <v>N/A</v>
      </c>
      <c r="AE183" s="80" t="str">
        <f t="shared" si="126"/>
        <v>N/A</v>
      </c>
      <c r="AF183" s="80">
        <f t="shared" si="127"/>
        <v>42</v>
      </c>
      <c r="AG183" s="80" t="b">
        <f t="shared" si="128"/>
        <v>1</v>
      </c>
      <c r="AH183" s="80" t="str">
        <f t="shared" si="129"/>
        <v>Dummy Node</v>
      </c>
      <c r="AI183" s="80" t="str">
        <f t="shared" si="130"/>
        <v>N/A</v>
      </c>
      <c r="AJ183" s="80" t="str">
        <f t="shared" si="131"/>
        <v>N/A</v>
      </c>
      <c r="AK183" s="80">
        <f t="shared" si="132"/>
        <v>20</v>
      </c>
      <c r="AL183" s="80" t="b">
        <f t="shared" si="133"/>
        <v>0</v>
      </c>
      <c r="AM183" s="80" t="str">
        <f t="shared" si="134"/>
        <v>Dummy Node</v>
      </c>
      <c r="AN183" s="80" t="str">
        <f t="shared" si="135"/>
        <v>N/A</v>
      </c>
      <c r="AO183" s="80" t="str">
        <f t="shared" si="136"/>
        <v>N/A</v>
      </c>
      <c r="AP183" s="80">
        <f t="shared" si="137"/>
        <v>7</v>
      </c>
      <c r="AQ183" s="80" t="b">
        <f t="shared" si="138"/>
        <v>0</v>
      </c>
      <c r="AR183" s="80" t="str">
        <f t="shared" si="139"/>
        <v>Dummy Node</v>
      </c>
      <c r="AS183" s="80" t="str">
        <f t="shared" si="140"/>
        <v>N/A</v>
      </c>
      <c r="AT183" s="80" t="str">
        <f t="shared" si="141"/>
        <v>N/A</v>
      </c>
      <c r="AU183" s="80">
        <f t="shared" si="142"/>
        <v>4</v>
      </c>
      <c r="AV183" s="80" t="b">
        <f t="shared" si="143"/>
        <v>1</v>
      </c>
      <c r="AW183" s="80" t="str">
        <f t="shared" si="144"/>
        <v>Distance</v>
      </c>
      <c r="AX183" s="80" t="str">
        <f t="shared" si="145"/>
        <v>&lt;=</v>
      </c>
      <c r="AY183" s="80">
        <f t="shared" si="146"/>
        <v>289.92919921875</v>
      </c>
      <c r="AZ183" s="80">
        <f t="shared" si="147"/>
        <v>1</v>
      </c>
      <c r="BA183" s="80" t="b">
        <f t="shared" si="148"/>
        <v>0</v>
      </c>
      <c r="BB183" s="80" t="str">
        <f t="shared" si="149"/>
        <v>Speed</v>
      </c>
      <c r="BC183" s="80" t="str">
        <f t="shared" si="150"/>
        <v>&gt;</v>
      </c>
      <c r="BD183" s="80">
        <f t="shared" si="151"/>
        <v>13.021484375</v>
      </c>
      <c r="BE183" s="80">
        <f t="shared" si="152"/>
        <v>0</v>
      </c>
      <c r="BF183" s="80" t="b">
        <f t="shared" si="153"/>
        <v>1</v>
      </c>
      <c r="BG183" s="80" t="str">
        <f t="shared" si="154"/>
        <v>Distance</v>
      </c>
      <c r="BH183" s="80" t="str">
        <f t="shared" si="155"/>
        <v>&lt;=</v>
      </c>
      <c r="BI183" s="80">
        <f t="shared" si="156"/>
        <v>508.4912109375</v>
      </c>
    </row>
    <row r="184" spans="1:61">
      <c r="A184" s="15">
        <v>181</v>
      </c>
      <c r="B184" s="15">
        <v>-2</v>
      </c>
      <c r="C184" s="15">
        <v>-8192</v>
      </c>
      <c r="D184" s="15">
        <f t="shared" si="106"/>
        <v>-1</v>
      </c>
      <c r="E184" s="15">
        <f t="shared" si="107"/>
        <v>0</v>
      </c>
      <c r="F184" s="15">
        <f t="shared" si="108"/>
        <v>-1</v>
      </c>
      <c r="G184" s="15">
        <v>363</v>
      </c>
      <c r="H184" s="15">
        <v>364</v>
      </c>
      <c r="I184" s="15">
        <v>90</v>
      </c>
      <c r="J184" s="15">
        <v>7</v>
      </c>
      <c r="K184" s="15">
        <v>692</v>
      </c>
      <c r="L184" s="15">
        <v>304</v>
      </c>
      <c r="M184" s="15">
        <f t="shared" si="109"/>
        <v>7.421875E-2</v>
      </c>
      <c r="O184" s="80">
        <f t="shared" si="110"/>
        <v>692</v>
      </c>
      <c r="P184" s="80">
        <f t="shared" si="111"/>
        <v>5.126953125E-3</v>
      </c>
      <c r="Q184" s="80">
        <f t="shared" si="112"/>
        <v>345</v>
      </c>
      <c r="R184" s="80" t="b">
        <f t="shared" si="113"/>
        <v>0</v>
      </c>
      <c r="S184" s="80" t="str">
        <f t="shared" si="114"/>
        <v>Dummy Node</v>
      </c>
      <c r="T184" s="80" t="str">
        <f t="shared" si="115"/>
        <v>N/A</v>
      </c>
      <c r="U184" s="80" t="str">
        <f t="shared" si="116"/>
        <v>N/A</v>
      </c>
      <c r="V184" s="80">
        <f t="shared" si="117"/>
        <v>172</v>
      </c>
      <c r="W184" s="80" t="b">
        <f t="shared" si="118"/>
        <v>1</v>
      </c>
      <c r="X184" s="80" t="str">
        <f t="shared" si="119"/>
        <v>Dummy Node</v>
      </c>
      <c r="Y184" s="80" t="str">
        <f t="shared" si="120"/>
        <v>N/A</v>
      </c>
      <c r="Z184" s="80" t="str">
        <f t="shared" si="121"/>
        <v>N/A</v>
      </c>
      <c r="AA184" s="80">
        <f t="shared" si="122"/>
        <v>85</v>
      </c>
      <c r="AB184" s="80" t="b">
        <f t="shared" si="123"/>
        <v>0</v>
      </c>
      <c r="AC184" s="80" t="str">
        <f t="shared" si="124"/>
        <v>Dummy Node</v>
      </c>
      <c r="AD184" s="80" t="str">
        <f t="shared" si="125"/>
        <v>N/A</v>
      </c>
      <c r="AE184" s="80" t="str">
        <f t="shared" si="126"/>
        <v>N/A</v>
      </c>
      <c r="AF184" s="80">
        <f t="shared" si="127"/>
        <v>42</v>
      </c>
      <c r="AG184" s="80" t="b">
        <f t="shared" si="128"/>
        <v>1</v>
      </c>
      <c r="AH184" s="80" t="str">
        <f t="shared" si="129"/>
        <v>Dummy Node</v>
      </c>
      <c r="AI184" s="80" t="str">
        <f t="shared" si="130"/>
        <v>N/A</v>
      </c>
      <c r="AJ184" s="80" t="str">
        <f t="shared" si="131"/>
        <v>N/A</v>
      </c>
      <c r="AK184" s="80">
        <f t="shared" si="132"/>
        <v>20</v>
      </c>
      <c r="AL184" s="80" t="b">
        <f t="shared" si="133"/>
        <v>0</v>
      </c>
      <c r="AM184" s="80" t="str">
        <f t="shared" si="134"/>
        <v>Dummy Node</v>
      </c>
      <c r="AN184" s="80" t="str">
        <f t="shared" si="135"/>
        <v>N/A</v>
      </c>
      <c r="AO184" s="80" t="str">
        <f t="shared" si="136"/>
        <v>N/A</v>
      </c>
      <c r="AP184" s="80">
        <f t="shared" si="137"/>
        <v>7</v>
      </c>
      <c r="AQ184" s="80" t="b">
        <f t="shared" si="138"/>
        <v>0</v>
      </c>
      <c r="AR184" s="80" t="str">
        <f t="shared" si="139"/>
        <v>Dummy Node</v>
      </c>
      <c r="AS184" s="80" t="str">
        <f t="shared" si="140"/>
        <v>N/A</v>
      </c>
      <c r="AT184" s="80" t="str">
        <f t="shared" si="141"/>
        <v>N/A</v>
      </c>
      <c r="AU184" s="80">
        <f t="shared" si="142"/>
        <v>4</v>
      </c>
      <c r="AV184" s="80" t="b">
        <f t="shared" si="143"/>
        <v>1</v>
      </c>
      <c r="AW184" s="80" t="str">
        <f t="shared" si="144"/>
        <v>Distance</v>
      </c>
      <c r="AX184" s="80" t="str">
        <f t="shared" si="145"/>
        <v>&lt;=</v>
      </c>
      <c r="AY184" s="80">
        <f t="shared" si="146"/>
        <v>289.92919921875</v>
      </c>
      <c r="AZ184" s="80">
        <f t="shared" si="147"/>
        <v>1</v>
      </c>
      <c r="BA184" s="80" t="b">
        <f t="shared" si="148"/>
        <v>0</v>
      </c>
      <c r="BB184" s="80" t="str">
        <f t="shared" si="149"/>
        <v>Speed</v>
      </c>
      <c r="BC184" s="80" t="str">
        <f t="shared" si="150"/>
        <v>&gt;</v>
      </c>
      <c r="BD184" s="80">
        <f t="shared" si="151"/>
        <v>13.021484375</v>
      </c>
      <c r="BE184" s="80">
        <f t="shared" si="152"/>
        <v>0</v>
      </c>
      <c r="BF184" s="80" t="b">
        <f t="shared" si="153"/>
        <v>1</v>
      </c>
      <c r="BG184" s="80" t="str">
        <f t="shared" si="154"/>
        <v>Distance</v>
      </c>
      <c r="BH184" s="80" t="str">
        <f t="shared" si="155"/>
        <v>&lt;=</v>
      </c>
      <c r="BI184" s="80">
        <f t="shared" si="156"/>
        <v>508.4912109375</v>
      </c>
    </row>
    <row r="185" spans="1:61">
      <c r="A185" s="15">
        <v>182</v>
      </c>
      <c r="B185" s="15">
        <v>-2</v>
      </c>
      <c r="C185" s="15">
        <v>-8192</v>
      </c>
      <c r="D185" s="15">
        <f t="shared" si="106"/>
        <v>-1</v>
      </c>
      <c r="E185" s="15">
        <f t="shared" si="107"/>
        <v>0</v>
      </c>
      <c r="F185" s="15">
        <f t="shared" si="108"/>
        <v>-1</v>
      </c>
      <c r="G185" s="15">
        <v>365</v>
      </c>
      <c r="H185" s="15">
        <v>366</v>
      </c>
      <c r="I185" s="15">
        <v>90</v>
      </c>
      <c r="J185" s="15">
        <v>7</v>
      </c>
      <c r="K185" s="15">
        <v>693</v>
      </c>
      <c r="L185" s="15">
        <v>304</v>
      </c>
      <c r="M185" s="15">
        <f t="shared" si="109"/>
        <v>7.421875E-2</v>
      </c>
      <c r="O185" s="80">
        <f t="shared" si="110"/>
        <v>693</v>
      </c>
      <c r="P185" s="80">
        <f t="shared" si="111"/>
        <v>5.126953125E-3</v>
      </c>
      <c r="Q185" s="80">
        <f t="shared" si="112"/>
        <v>346</v>
      </c>
      <c r="R185" s="80" t="b">
        <f t="shared" si="113"/>
        <v>1</v>
      </c>
      <c r="S185" s="80" t="str">
        <f t="shared" si="114"/>
        <v>Dummy Node</v>
      </c>
      <c r="T185" s="80" t="str">
        <f t="shared" si="115"/>
        <v>N/A</v>
      </c>
      <c r="U185" s="80" t="str">
        <f t="shared" si="116"/>
        <v>N/A</v>
      </c>
      <c r="V185" s="80">
        <f t="shared" si="117"/>
        <v>172</v>
      </c>
      <c r="W185" s="80" t="b">
        <f t="shared" si="118"/>
        <v>0</v>
      </c>
      <c r="X185" s="80" t="str">
        <f t="shared" si="119"/>
        <v>Dummy Node</v>
      </c>
      <c r="Y185" s="80" t="str">
        <f t="shared" si="120"/>
        <v>N/A</v>
      </c>
      <c r="Z185" s="80" t="str">
        <f t="shared" si="121"/>
        <v>N/A</v>
      </c>
      <c r="AA185" s="80">
        <f t="shared" si="122"/>
        <v>85</v>
      </c>
      <c r="AB185" s="80" t="b">
        <f t="shared" si="123"/>
        <v>0</v>
      </c>
      <c r="AC185" s="80" t="str">
        <f t="shared" si="124"/>
        <v>Dummy Node</v>
      </c>
      <c r="AD185" s="80" t="str">
        <f t="shared" si="125"/>
        <v>N/A</v>
      </c>
      <c r="AE185" s="80" t="str">
        <f t="shared" si="126"/>
        <v>N/A</v>
      </c>
      <c r="AF185" s="80">
        <f t="shared" si="127"/>
        <v>42</v>
      </c>
      <c r="AG185" s="80" t="b">
        <f t="shared" si="128"/>
        <v>1</v>
      </c>
      <c r="AH185" s="80" t="str">
        <f t="shared" si="129"/>
        <v>Dummy Node</v>
      </c>
      <c r="AI185" s="80" t="str">
        <f t="shared" si="130"/>
        <v>N/A</v>
      </c>
      <c r="AJ185" s="80" t="str">
        <f t="shared" si="131"/>
        <v>N/A</v>
      </c>
      <c r="AK185" s="80">
        <f t="shared" si="132"/>
        <v>20</v>
      </c>
      <c r="AL185" s="80" t="b">
        <f t="shared" si="133"/>
        <v>0</v>
      </c>
      <c r="AM185" s="80" t="str">
        <f t="shared" si="134"/>
        <v>Dummy Node</v>
      </c>
      <c r="AN185" s="80" t="str">
        <f t="shared" si="135"/>
        <v>N/A</v>
      </c>
      <c r="AO185" s="80" t="str">
        <f t="shared" si="136"/>
        <v>N/A</v>
      </c>
      <c r="AP185" s="80">
        <f t="shared" si="137"/>
        <v>7</v>
      </c>
      <c r="AQ185" s="80" t="b">
        <f t="shared" si="138"/>
        <v>0</v>
      </c>
      <c r="AR185" s="80" t="str">
        <f t="shared" si="139"/>
        <v>Dummy Node</v>
      </c>
      <c r="AS185" s="80" t="str">
        <f t="shared" si="140"/>
        <v>N/A</v>
      </c>
      <c r="AT185" s="80" t="str">
        <f t="shared" si="141"/>
        <v>N/A</v>
      </c>
      <c r="AU185" s="80">
        <f t="shared" si="142"/>
        <v>4</v>
      </c>
      <c r="AV185" s="80" t="b">
        <f t="shared" si="143"/>
        <v>1</v>
      </c>
      <c r="AW185" s="80" t="str">
        <f t="shared" si="144"/>
        <v>Distance</v>
      </c>
      <c r="AX185" s="80" t="str">
        <f t="shared" si="145"/>
        <v>&lt;=</v>
      </c>
      <c r="AY185" s="80">
        <f t="shared" si="146"/>
        <v>289.92919921875</v>
      </c>
      <c r="AZ185" s="80">
        <f t="shared" si="147"/>
        <v>1</v>
      </c>
      <c r="BA185" s="80" t="b">
        <f t="shared" si="148"/>
        <v>0</v>
      </c>
      <c r="BB185" s="80" t="str">
        <f t="shared" si="149"/>
        <v>Speed</v>
      </c>
      <c r="BC185" s="80" t="str">
        <f t="shared" si="150"/>
        <v>&gt;</v>
      </c>
      <c r="BD185" s="80">
        <f t="shared" si="151"/>
        <v>13.021484375</v>
      </c>
      <c r="BE185" s="80">
        <f t="shared" si="152"/>
        <v>0</v>
      </c>
      <c r="BF185" s="80" t="b">
        <f t="shared" si="153"/>
        <v>1</v>
      </c>
      <c r="BG185" s="80" t="str">
        <f t="shared" si="154"/>
        <v>Distance</v>
      </c>
      <c r="BH185" s="80" t="str">
        <f t="shared" si="155"/>
        <v>&lt;=</v>
      </c>
      <c r="BI185" s="80">
        <f t="shared" si="156"/>
        <v>508.4912109375</v>
      </c>
    </row>
    <row r="186" spans="1:61">
      <c r="A186" s="15">
        <v>183</v>
      </c>
      <c r="B186" s="15">
        <v>-2</v>
      </c>
      <c r="C186" s="15">
        <v>-8192</v>
      </c>
      <c r="D186" s="15">
        <f t="shared" si="106"/>
        <v>-1</v>
      </c>
      <c r="E186" s="15">
        <f t="shared" si="107"/>
        <v>0</v>
      </c>
      <c r="F186" s="15">
        <f t="shared" si="108"/>
        <v>-1</v>
      </c>
      <c r="G186" s="15">
        <v>367</v>
      </c>
      <c r="H186" s="15">
        <v>368</v>
      </c>
      <c r="I186" s="15">
        <v>91</v>
      </c>
      <c r="J186" s="15">
        <v>7</v>
      </c>
      <c r="K186" s="15">
        <v>694</v>
      </c>
      <c r="L186" s="15">
        <v>304</v>
      </c>
      <c r="M186" s="15">
        <f t="shared" si="109"/>
        <v>7.421875E-2</v>
      </c>
      <c r="O186" s="80">
        <f t="shared" si="110"/>
        <v>694</v>
      </c>
      <c r="P186" s="80">
        <f t="shared" si="111"/>
        <v>5.126953125E-3</v>
      </c>
      <c r="Q186" s="80">
        <f t="shared" si="112"/>
        <v>346</v>
      </c>
      <c r="R186" s="80" t="b">
        <f t="shared" si="113"/>
        <v>0</v>
      </c>
      <c r="S186" s="80" t="str">
        <f t="shared" si="114"/>
        <v>Dummy Node</v>
      </c>
      <c r="T186" s="80" t="str">
        <f t="shared" si="115"/>
        <v>N/A</v>
      </c>
      <c r="U186" s="80" t="str">
        <f t="shared" si="116"/>
        <v>N/A</v>
      </c>
      <c r="V186" s="80">
        <f t="shared" si="117"/>
        <v>172</v>
      </c>
      <c r="W186" s="80" t="b">
        <f t="shared" si="118"/>
        <v>0</v>
      </c>
      <c r="X186" s="80" t="str">
        <f t="shared" si="119"/>
        <v>Dummy Node</v>
      </c>
      <c r="Y186" s="80" t="str">
        <f t="shared" si="120"/>
        <v>N/A</v>
      </c>
      <c r="Z186" s="80" t="str">
        <f t="shared" si="121"/>
        <v>N/A</v>
      </c>
      <c r="AA186" s="80">
        <f t="shared" si="122"/>
        <v>85</v>
      </c>
      <c r="AB186" s="80" t="b">
        <f t="shared" si="123"/>
        <v>0</v>
      </c>
      <c r="AC186" s="80" t="str">
        <f t="shared" si="124"/>
        <v>Dummy Node</v>
      </c>
      <c r="AD186" s="80" t="str">
        <f t="shared" si="125"/>
        <v>N/A</v>
      </c>
      <c r="AE186" s="80" t="str">
        <f t="shared" si="126"/>
        <v>N/A</v>
      </c>
      <c r="AF186" s="80">
        <f t="shared" si="127"/>
        <v>42</v>
      </c>
      <c r="AG186" s="80" t="b">
        <f t="shared" si="128"/>
        <v>1</v>
      </c>
      <c r="AH186" s="80" t="str">
        <f t="shared" si="129"/>
        <v>Dummy Node</v>
      </c>
      <c r="AI186" s="80" t="str">
        <f t="shared" si="130"/>
        <v>N/A</v>
      </c>
      <c r="AJ186" s="80" t="str">
        <f t="shared" si="131"/>
        <v>N/A</v>
      </c>
      <c r="AK186" s="80">
        <f t="shared" si="132"/>
        <v>20</v>
      </c>
      <c r="AL186" s="80" t="b">
        <f t="shared" si="133"/>
        <v>0</v>
      </c>
      <c r="AM186" s="80" t="str">
        <f t="shared" si="134"/>
        <v>Dummy Node</v>
      </c>
      <c r="AN186" s="80" t="str">
        <f t="shared" si="135"/>
        <v>N/A</v>
      </c>
      <c r="AO186" s="80" t="str">
        <f t="shared" si="136"/>
        <v>N/A</v>
      </c>
      <c r="AP186" s="80">
        <f t="shared" si="137"/>
        <v>7</v>
      </c>
      <c r="AQ186" s="80" t="b">
        <f t="shared" si="138"/>
        <v>0</v>
      </c>
      <c r="AR186" s="80" t="str">
        <f t="shared" si="139"/>
        <v>Dummy Node</v>
      </c>
      <c r="AS186" s="80" t="str">
        <f t="shared" si="140"/>
        <v>N/A</v>
      </c>
      <c r="AT186" s="80" t="str">
        <f t="shared" si="141"/>
        <v>N/A</v>
      </c>
      <c r="AU186" s="80">
        <f t="shared" si="142"/>
        <v>4</v>
      </c>
      <c r="AV186" s="80" t="b">
        <f t="shared" si="143"/>
        <v>1</v>
      </c>
      <c r="AW186" s="80" t="str">
        <f t="shared" si="144"/>
        <v>Distance</v>
      </c>
      <c r="AX186" s="80" t="str">
        <f t="shared" si="145"/>
        <v>&lt;=</v>
      </c>
      <c r="AY186" s="80">
        <f t="shared" si="146"/>
        <v>289.92919921875</v>
      </c>
      <c r="AZ186" s="80">
        <f t="shared" si="147"/>
        <v>1</v>
      </c>
      <c r="BA186" s="80" t="b">
        <f t="shared" si="148"/>
        <v>0</v>
      </c>
      <c r="BB186" s="80" t="str">
        <f t="shared" si="149"/>
        <v>Speed</v>
      </c>
      <c r="BC186" s="80" t="str">
        <f t="shared" si="150"/>
        <v>&gt;</v>
      </c>
      <c r="BD186" s="80">
        <f t="shared" si="151"/>
        <v>13.021484375</v>
      </c>
      <c r="BE186" s="80">
        <f t="shared" si="152"/>
        <v>0</v>
      </c>
      <c r="BF186" s="80" t="b">
        <f t="shared" si="153"/>
        <v>1</v>
      </c>
      <c r="BG186" s="80" t="str">
        <f t="shared" si="154"/>
        <v>Distance</v>
      </c>
      <c r="BH186" s="80" t="str">
        <f t="shared" si="155"/>
        <v>&lt;=</v>
      </c>
      <c r="BI186" s="80">
        <f t="shared" si="156"/>
        <v>508.4912109375</v>
      </c>
    </row>
    <row r="187" spans="1:61">
      <c r="A187" s="15">
        <v>184</v>
      </c>
      <c r="B187" s="15">
        <v>-2</v>
      </c>
      <c r="C187" s="15">
        <v>-8192</v>
      </c>
      <c r="D187" s="15">
        <f t="shared" si="106"/>
        <v>-1</v>
      </c>
      <c r="E187" s="15">
        <f t="shared" si="107"/>
        <v>0</v>
      </c>
      <c r="F187" s="15">
        <f t="shared" si="108"/>
        <v>-1</v>
      </c>
      <c r="G187" s="15">
        <v>369</v>
      </c>
      <c r="H187" s="15">
        <v>370</v>
      </c>
      <c r="I187" s="15">
        <v>91</v>
      </c>
      <c r="J187" s="15">
        <v>7</v>
      </c>
      <c r="K187" s="15">
        <v>695</v>
      </c>
      <c r="L187" s="15">
        <v>304</v>
      </c>
      <c r="M187" s="15">
        <f t="shared" si="109"/>
        <v>7.421875E-2</v>
      </c>
      <c r="O187" s="80">
        <f t="shared" si="110"/>
        <v>695</v>
      </c>
      <c r="P187" s="80">
        <f t="shared" si="111"/>
        <v>5.126953125E-3</v>
      </c>
      <c r="Q187" s="80">
        <f t="shared" si="112"/>
        <v>347</v>
      </c>
      <c r="R187" s="80" t="b">
        <f t="shared" si="113"/>
        <v>1</v>
      </c>
      <c r="S187" s="80" t="str">
        <f t="shared" si="114"/>
        <v>Dummy Node</v>
      </c>
      <c r="T187" s="80" t="str">
        <f t="shared" si="115"/>
        <v>N/A</v>
      </c>
      <c r="U187" s="80" t="str">
        <f t="shared" si="116"/>
        <v>N/A</v>
      </c>
      <c r="V187" s="80">
        <f t="shared" si="117"/>
        <v>173</v>
      </c>
      <c r="W187" s="80" t="b">
        <f t="shared" si="118"/>
        <v>1</v>
      </c>
      <c r="X187" s="80" t="str">
        <f t="shared" si="119"/>
        <v>Dummy Node</v>
      </c>
      <c r="Y187" s="80" t="str">
        <f t="shared" si="120"/>
        <v>N/A</v>
      </c>
      <c r="Z187" s="80" t="str">
        <f t="shared" si="121"/>
        <v>N/A</v>
      </c>
      <c r="AA187" s="80">
        <f t="shared" si="122"/>
        <v>86</v>
      </c>
      <c r="AB187" s="80" t="b">
        <f t="shared" si="123"/>
        <v>1</v>
      </c>
      <c r="AC187" s="80" t="str">
        <f t="shared" si="124"/>
        <v>Dummy Node</v>
      </c>
      <c r="AD187" s="80" t="str">
        <f t="shared" si="125"/>
        <v>N/A</v>
      </c>
      <c r="AE187" s="80" t="str">
        <f t="shared" si="126"/>
        <v>N/A</v>
      </c>
      <c r="AF187" s="80">
        <f t="shared" si="127"/>
        <v>42</v>
      </c>
      <c r="AG187" s="80" t="b">
        <f t="shared" si="128"/>
        <v>0</v>
      </c>
      <c r="AH187" s="80" t="str">
        <f t="shared" si="129"/>
        <v>Dummy Node</v>
      </c>
      <c r="AI187" s="80" t="str">
        <f t="shared" si="130"/>
        <v>N/A</v>
      </c>
      <c r="AJ187" s="80" t="str">
        <f t="shared" si="131"/>
        <v>N/A</v>
      </c>
      <c r="AK187" s="80">
        <f t="shared" si="132"/>
        <v>20</v>
      </c>
      <c r="AL187" s="80" t="b">
        <f t="shared" si="133"/>
        <v>0</v>
      </c>
      <c r="AM187" s="80" t="str">
        <f t="shared" si="134"/>
        <v>Dummy Node</v>
      </c>
      <c r="AN187" s="80" t="str">
        <f t="shared" si="135"/>
        <v>N/A</v>
      </c>
      <c r="AO187" s="80" t="str">
        <f t="shared" si="136"/>
        <v>N/A</v>
      </c>
      <c r="AP187" s="80">
        <f t="shared" si="137"/>
        <v>7</v>
      </c>
      <c r="AQ187" s="80" t="b">
        <f t="shared" si="138"/>
        <v>0</v>
      </c>
      <c r="AR187" s="80" t="str">
        <f t="shared" si="139"/>
        <v>Dummy Node</v>
      </c>
      <c r="AS187" s="80" t="str">
        <f t="shared" si="140"/>
        <v>N/A</v>
      </c>
      <c r="AT187" s="80" t="str">
        <f t="shared" si="141"/>
        <v>N/A</v>
      </c>
      <c r="AU187" s="80">
        <f t="shared" si="142"/>
        <v>4</v>
      </c>
      <c r="AV187" s="80" t="b">
        <f t="shared" si="143"/>
        <v>1</v>
      </c>
      <c r="AW187" s="80" t="str">
        <f t="shared" si="144"/>
        <v>Distance</v>
      </c>
      <c r="AX187" s="80" t="str">
        <f t="shared" si="145"/>
        <v>&lt;=</v>
      </c>
      <c r="AY187" s="80">
        <f t="shared" si="146"/>
        <v>289.92919921875</v>
      </c>
      <c r="AZ187" s="80">
        <f t="shared" si="147"/>
        <v>1</v>
      </c>
      <c r="BA187" s="80" t="b">
        <f t="shared" si="148"/>
        <v>0</v>
      </c>
      <c r="BB187" s="80" t="str">
        <f t="shared" si="149"/>
        <v>Speed</v>
      </c>
      <c r="BC187" s="80" t="str">
        <f t="shared" si="150"/>
        <v>&gt;</v>
      </c>
      <c r="BD187" s="80">
        <f t="shared" si="151"/>
        <v>13.021484375</v>
      </c>
      <c r="BE187" s="80">
        <f t="shared" si="152"/>
        <v>0</v>
      </c>
      <c r="BF187" s="80" t="b">
        <f t="shared" si="153"/>
        <v>1</v>
      </c>
      <c r="BG187" s="80" t="str">
        <f t="shared" si="154"/>
        <v>Distance</v>
      </c>
      <c r="BH187" s="80" t="str">
        <f t="shared" si="155"/>
        <v>&lt;=</v>
      </c>
      <c r="BI187" s="80">
        <f t="shared" si="156"/>
        <v>508.4912109375</v>
      </c>
    </row>
    <row r="188" spans="1:61">
      <c r="A188" s="15">
        <v>185</v>
      </c>
      <c r="B188" s="15">
        <v>-2</v>
      </c>
      <c r="C188" s="15">
        <v>-8192</v>
      </c>
      <c r="D188" s="15">
        <f t="shared" si="106"/>
        <v>-1</v>
      </c>
      <c r="E188" s="15">
        <f t="shared" si="107"/>
        <v>0</v>
      </c>
      <c r="F188" s="15">
        <f t="shared" si="108"/>
        <v>-1</v>
      </c>
      <c r="G188" s="15">
        <v>371</v>
      </c>
      <c r="H188" s="15">
        <v>372</v>
      </c>
      <c r="I188" s="15">
        <v>92</v>
      </c>
      <c r="J188" s="15">
        <v>7</v>
      </c>
      <c r="K188" s="15">
        <v>696</v>
      </c>
      <c r="L188" s="15">
        <v>304</v>
      </c>
      <c r="M188" s="15">
        <f t="shared" si="109"/>
        <v>7.421875E-2</v>
      </c>
      <c r="O188" s="80">
        <f t="shared" si="110"/>
        <v>696</v>
      </c>
      <c r="P188" s="80">
        <f t="shared" si="111"/>
        <v>5.126953125E-3</v>
      </c>
      <c r="Q188" s="80">
        <f t="shared" si="112"/>
        <v>347</v>
      </c>
      <c r="R188" s="80" t="b">
        <f t="shared" si="113"/>
        <v>0</v>
      </c>
      <c r="S188" s="80" t="str">
        <f t="shared" si="114"/>
        <v>Dummy Node</v>
      </c>
      <c r="T188" s="80" t="str">
        <f t="shared" si="115"/>
        <v>N/A</v>
      </c>
      <c r="U188" s="80" t="str">
        <f t="shared" si="116"/>
        <v>N/A</v>
      </c>
      <c r="V188" s="80">
        <f t="shared" si="117"/>
        <v>173</v>
      </c>
      <c r="W188" s="80" t="b">
        <f t="shared" si="118"/>
        <v>1</v>
      </c>
      <c r="X188" s="80" t="str">
        <f t="shared" si="119"/>
        <v>Dummy Node</v>
      </c>
      <c r="Y188" s="80" t="str">
        <f t="shared" si="120"/>
        <v>N/A</v>
      </c>
      <c r="Z188" s="80" t="str">
        <f t="shared" si="121"/>
        <v>N/A</v>
      </c>
      <c r="AA188" s="80">
        <f t="shared" si="122"/>
        <v>86</v>
      </c>
      <c r="AB188" s="80" t="b">
        <f t="shared" si="123"/>
        <v>1</v>
      </c>
      <c r="AC188" s="80" t="str">
        <f t="shared" si="124"/>
        <v>Dummy Node</v>
      </c>
      <c r="AD188" s="80" t="str">
        <f t="shared" si="125"/>
        <v>N/A</v>
      </c>
      <c r="AE188" s="80" t="str">
        <f t="shared" si="126"/>
        <v>N/A</v>
      </c>
      <c r="AF188" s="80">
        <f t="shared" si="127"/>
        <v>42</v>
      </c>
      <c r="AG188" s="80" t="b">
        <f t="shared" si="128"/>
        <v>0</v>
      </c>
      <c r="AH188" s="80" t="str">
        <f t="shared" si="129"/>
        <v>Dummy Node</v>
      </c>
      <c r="AI188" s="80" t="str">
        <f t="shared" si="130"/>
        <v>N/A</v>
      </c>
      <c r="AJ188" s="80" t="str">
        <f t="shared" si="131"/>
        <v>N/A</v>
      </c>
      <c r="AK188" s="80">
        <f t="shared" si="132"/>
        <v>20</v>
      </c>
      <c r="AL188" s="80" t="b">
        <f t="shared" si="133"/>
        <v>0</v>
      </c>
      <c r="AM188" s="80" t="str">
        <f t="shared" si="134"/>
        <v>Dummy Node</v>
      </c>
      <c r="AN188" s="80" t="str">
        <f t="shared" si="135"/>
        <v>N/A</v>
      </c>
      <c r="AO188" s="80" t="str">
        <f t="shared" si="136"/>
        <v>N/A</v>
      </c>
      <c r="AP188" s="80">
        <f t="shared" si="137"/>
        <v>7</v>
      </c>
      <c r="AQ188" s="80" t="b">
        <f t="shared" si="138"/>
        <v>0</v>
      </c>
      <c r="AR188" s="80" t="str">
        <f t="shared" si="139"/>
        <v>Dummy Node</v>
      </c>
      <c r="AS188" s="80" t="str">
        <f t="shared" si="140"/>
        <v>N/A</v>
      </c>
      <c r="AT188" s="80" t="str">
        <f t="shared" si="141"/>
        <v>N/A</v>
      </c>
      <c r="AU188" s="80">
        <f t="shared" si="142"/>
        <v>4</v>
      </c>
      <c r="AV188" s="80" t="b">
        <f t="shared" si="143"/>
        <v>1</v>
      </c>
      <c r="AW188" s="80" t="str">
        <f t="shared" si="144"/>
        <v>Distance</v>
      </c>
      <c r="AX188" s="80" t="str">
        <f t="shared" si="145"/>
        <v>&lt;=</v>
      </c>
      <c r="AY188" s="80">
        <f t="shared" si="146"/>
        <v>289.92919921875</v>
      </c>
      <c r="AZ188" s="80">
        <f t="shared" si="147"/>
        <v>1</v>
      </c>
      <c r="BA188" s="80" t="b">
        <f t="shared" si="148"/>
        <v>0</v>
      </c>
      <c r="BB188" s="80" t="str">
        <f t="shared" si="149"/>
        <v>Speed</v>
      </c>
      <c r="BC188" s="80" t="str">
        <f t="shared" si="150"/>
        <v>&gt;</v>
      </c>
      <c r="BD188" s="80">
        <f t="shared" si="151"/>
        <v>13.021484375</v>
      </c>
      <c r="BE188" s="80">
        <f t="shared" si="152"/>
        <v>0</v>
      </c>
      <c r="BF188" s="80" t="b">
        <f t="shared" si="153"/>
        <v>1</v>
      </c>
      <c r="BG188" s="80" t="str">
        <f t="shared" si="154"/>
        <v>Distance</v>
      </c>
      <c r="BH188" s="80" t="str">
        <f t="shared" si="155"/>
        <v>&lt;=</v>
      </c>
      <c r="BI188" s="80">
        <f t="shared" si="156"/>
        <v>508.4912109375</v>
      </c>
    </row>
    <row r="189" spans="1:61">
      <c r="A189" s="15">
        <v>186</v>
      </c>
      <c r="B189" s="15">
        <v>-2</v>
      </c>
      <c r="C189" s="15">
        <v>-8192</v>
      </c>
      <c r="D189" s="15">
        <f t="shared" si="106"/>
        <v>-1</v>
      </c>
      <c r="E189" s="15">
        <f t="shared" si="107"/>
        <v>0</v>
      </c>
      <c r="F189" s="15">
        <f t="shared" si="108"/>
        <v>-1</v>
      </c>
      <c r="G189" s="15">
        <v>373</v>
      </c>
      <c r="H189" s="15">
        <v>374</v>
      </c>
      <c r="I189" s="15">
        <v>92</v>
      </c>
      <c r="J189" s="15">
        <v>7</v>
      </c>
      <c r="K189" s="15">
        <v>697</v>
      </c>
      <c r="L189" s="15">
        <v>304</v>
      </c>
      <c r="M189" s="15">
        <f t="shared" si="109"/>
        <v>7.421875E-2</v>
      </c>
      <c r="O189" s="80">
        <f t="shared" si="110"/>
        <v>697</v>
      </c>
      <c r="P189" s="80">
        <f t="shared" si="111"/>
        <v>5.126953125E-3</v>
      </c>
      <c r="Q189" s="80">
        <f t="shared" si="112"/>
        <v>348</v>
      </c>
      <c r="R189" s="80" t="b">
        <f t="shared" si="113"/>
        <v>1</v>
      </c>
      <c r="S189" s="80" t="str">
        <f t="shared" si="114"/>
        <v>Dummy Node</v>
      </c>
      <c r="T189" s="80" t="str">
        <f t="shared" si="115"/>
        <v>N/A</v>
      </c>
      <c r="U189" s="80" t="str">
        <f t="shared" si="116"/>
        <v>N/A</v>
      </c>
      <c r="V189" s="80">
        <f t="shared" si="117"/>
        <v>173</v>
      </c>
      <c r="W189" s="80" t="b">
        <f t="shared" si="118"/>
        <v>0</v>
      </c>
      <c r="X189" s="80" t="str">
        <f t="shared" si="119"/>
        <v>Dummy Node</v>
      </c>
      <c r="Y189" s="80" t="str">
        <f t="shared" si="120"/>
        <v>N/A</v>
      </c>
      <c r="Z189" s="80" t="str">
        <f t="shared" si="121"/>
        <v>N/A</v>
      </c>
      <c r="AA189" s="80">
        <f t="shared" si="122"/>
        <v>86</v>
      </c>
      <c r="AB189" s="80" t="b">
        <f t="shared" si="123"/>
        <v>1</v>
      </c>
      <c r="AC189" s="80" t="str">
        <f t="shared" si="124"/>
        <v>Dummy Node</v>
      </c>
      <c r="AD189" s="80" t="str">
        <f t="shared" si="125"/>
        <v>N/A</v>
      </c>
      <c r="AE189" s="80" t="str">
        <f t="shared" si="126"/>
        <v>N/A</v>
      </c>
      <c r="AF189" s="80">
        <f t="shared" si="127"/>
        <v>42</v>
      </c>
      <c r="AG189" s="80" t="b">
        <f t="shared" si="128"/>
        <v>0</v>
      </c>
      <c r="AH189" s="80" t="str">
        <f t="shared" si="129"/>
        <v>Dummy Node</v>
      </c>
      <c r="AI189" s="80" t="str">
        <f t="shared" si="130"/>
        <v>N/A</v>
      </c>
      <c r="AJ189" s="80" t="str">
        <f t="shared" si="131"/>
        <v>N/A</v>
      </c>
      <c r="AK189" s="80">
        <f t="shared" si="132"/>
        <v>20</v>
      </c>
      <c r="AL189" s="80" t="b">
        <f t="shared" si="133"/>
        <v>0</v>
      </c>
      <c r="AM189" s="80" t="str">
        <f t="shared" si="134"/>
        <v>Dummy Node</v>
      </c>
      <c r="AN189" s="80" t="str">
        <f t="shared" si="135"/>
        <v>N/A</v>
      </c>
      <c r="AO189" s="80" t="str">
        <f t="shared" si="136"/>
        <v>N/A</v>
      </c>
      <c r="AP189" s="80">
        <f t="shared" si="137"/>
        <v>7</v>
      </c>
      <c r="AQ189" s="80" t="b">
        <f t="shared" si="138"/>
        <v>0</v>
      </c>
      <c r="AR189" s="80" t="str">
        <f t="shared" si="139"/>
        <v>Dummy Node</v>
      </c>
      <c r="AS189" s="80" t="str">
        <f t="shared" si="140"/>
        <v>N/A</v>
      </c>
      <c r="AT189" s="80" t="str">
        <f t="shared" si="141"/>
        <v>N/A</v>
      </c>
      <c r="AU189" s="80">
        <f t="shared" si="142"/>
        <v>4</v>
      </c>
      <c r="AV189" s="80" t="b">
        <f t="shared" si="143"/>
        <v>1</v>
      </c>
      <c r="AW189" s="80" t="str">
        <f t="shared" si="144"/>
        <v>Distance</v>
      </c>
      <c r="AX189" s="80" t="str">
        <f t="shared" si="145"/>
        <v>&lt;=</v>
      </c>
      <c r="AY189" s="80">
        <f t="shared" si="146"/>
        <v>289.92919921875</v>
      </c>
      <c r="AZ189" s="80">
        <f t="shared" si="147"/>
        <v>1</v>
      </c>
      <c r="BA189" s="80" t="b">
        <f t="shared" si="148"/>
        <v>0</v>
      </c>
      <c r="BB189" s="80" t="str">
        <f t="shared" si="149"/>
        <v>Speed</v>
      </c>
      <c r="BC189" s="80" t="str">
        <f t="shared" si="150"/>
        <v>&gt;</v>
      </c>
      <c r="BD189" s="80">
        <f t="shared" si="151"/>
        <v>13.021484375</v>
      </c>
      <c r="BE189" s="80">
        <f t="shared" si="152"/>
        <v>0</v>
      </c>
      <c r="BF189" s="80" t="b">
        <f t="shared" si="153"/>
        <v>1</v>
      </c>
      <c r="BG189" s="80" t="str">
        <f t="shared" si="154"/>
        <v>Distance</v>
      </c>
      <c r="BH189" s="80" t="str">
        <f t="shared" si="155"/>
        <v>&lt;=</v>
      </c>
      <c r="BI189" s="80">
        <f t="shared" si="156"/>
        <v>508.4912109375</v>
      </c>
    </row>
    <row r="190" spans="1:61">
      <c r="A190" s="15">
        <v>187</v>
      </c>
      <c r="B190" s="15">
        <v>-2</v>
      </c>
      <c r="C190" s="15">
        <v>-8192</v>
      </c>
      <c r="D190" s="15">
        <f t="shared" si="106"/>
        <v>-1</v>
      </c>
      <c r="E190" s="15">
        <f t="shared" si="107"/>
        <v>0</v>
      </c>
      <c r="F190" s="15">
        <f t="shared" si="108"/>
        <v>-1</v>
      </c>
      <c r="G190" s="15">
        <v>375</v>
      </c>
      <c r="H190" s="15">
        <v>376</v>
      </c>
      <c r="I190" s="15">
        <v>93</v>
      </c>
      <c r="J190" s="15">
        <v>7</v>
      </c>
      <c r="K190" s="15">
        <v>698</v>
      </c>
      <c r="L190" s="15">
        <v>304</v>
      </c>
      <c r="M190" s="15">
        <f t="shared" si="109"/>
        <v>7.421875E-2</v>
      </c>
      <c r="O190" s="80">
        <f t="shared" si="110"/>
        <v>698</v>
      </c>
      <c r="P190" s="80">
        <f t="shared" si="111"/>
        <v>5.126953125E-3</v>
      </c>
      <c r="Q190" s="80">
        <f t="shared" si="112"/>
        <v>348</v>
      </c>
      <c r="R190" s="80" t="b">
        <f t="shared" si="113"/>
        <v>0</v>
      </c>
      <c r="S190" s="80" t="str">
        <f t="shared" si="114"/>
        <v>Dummy Node</v>
      </c>
      <c r="T190" s="80" t="str">
        <f t="shared" si="115"/>
        <v>N/A</v>
      </c>
      <c r="U190" s="80" t="str">
        <f t="shared" si="116"/>
        <v>N/A</v>
      </c>
      <c r="V190" s="80">
        <f t="shared" si="117"/>
        <v>173</v>
      </c>
      <c r="W190" s="80" t="b">
        <f t="shared" si="118"/>
        <v>0</v>
      </c>
      <c r="X190" s="80" t="str">
        <f t="shared" si="119"/>
        <v>Dummy Node</v>
      </c>
      <c r="Y190" s="80" t="str">
        <f t="shared" si="120"/>
        <v>N/A</v>
      </c>
      <c r="Z190" s="80" t="str">
        <f t="shared" si="121"/>
        <v>N/A</v>
      </c>
      <c r="AA190" s="80">
        <f t="shared" si="122"/>
        <v>86</v>
      </c>
      <c r="AB190" s="80" t="b">
        <f t="shared" si="123"/>
        <v>1</v>
      </c>
      <c r="AC190" s="80" t="str">
        <f t="shared" si="124"/>
        <v>Dummy Node</v>
      </c>
      <c r="AD190" s="80" t="str">
        <f t="shared" si="125"/>
        <v>N/A</v>
      </c>
      <c r="AE190" s="80" t="str">
        <f t="shared" si="126"/>
        <v>N/A</v>
      </c>
      <c r="AF190" s="80">
        <f t="shared" si="127"/>
        <v>42</v>
      </c>
      <c r="AG190" s="80" t="b">
        <f t="shared" si="128"/>
        <v>0</v>
      </c>
      <c r="AH190" s="80" t="str">
        <f t="shared" si="129"/>
        <v>Dummy Node</v>
      </c>
      <c r="AI190" s="80" t="str">
        <f t="shared" si="130"/>
        <v>N/A</v>
      </c>
      <c r="AJ190" s="80" t="str">
        <f t="shared" si="131"/>
        <v>N/A</v>
      </c>
      <c r="AK190" s="80">
        <f t="shared" si="132"/>
        <v>20</v>
      </c>
      <c r="AL190" s="80" t="b">
        <f t="shared" si="133"/>
        <v>0</v>
      </c>
      <c r="AM190" s="80" t="str">
        <f t="shared" si="134"/>
        <v>Dummy Node</v>
      </c>
      <c r="AN190" s="80" t="str">
        <f t="shared" si="135"/>
        <v>N/A</v>
      </c>
      <c r="AO190" s="80" t="str">
        <f t="shared" si="136"/>
        <v>N/A</v>
      </c>
      <c r="AP190" s="80">
        <f t="shared" si="137"/>
        <v>7</v>
      </c>
      <c r="AQ190" s="80" t="b">
        <f t="shared" si="138"/>
        <v>0</v>
      </c>
      <c r="AR190" s="80" t="str">
        <f t="shared" si="139"/>
        <v>Dummy Node</v>
      </c>
      <c r="AS190" s="80" t="str">
        <f t="shared" si="140"/>
        <v>N/A</v>
      </c>
      <c r="AT190" s="80" t="str">
        <f t="shared" si="141"/>
        <v>N/A</v>
      </c>
      <c r="AU190" s="80">
        <f t="shared" si="142"/>
        <v>4</v>
      </c>
      <c r="AV190" s="80" t="b">
        <f t="shared" si="143"/>
        <v>1</v>
      </c>
      <c r="AW190" s="80" t="str">
        <f t="shared" si="144"/>
        <v>Distance</v>
      </c>
      <c r="AX190" s="80" t="str">
        <f t="shared" si="145"/>
        <v>&lt;=</v>
      </c>
      <c r="AY190" s="80">
        <f t="shared" si="146"/>
        <v>289.92919921875</v>
      </c>
      <c r="AZ190" s="80">
        <f t="shared" si="147"/>
        <v>1</v>
      </c>
      <c r="BA190" s="80" t="b">
        <f t="shared" si="148"/>
        <v>0</v>
      </c>
      <c r="BB190" s="80" t="str">
        <f t="shared" si="149"/>
        <v>Speed</v>
      </c>
      <c r="BC190" s="80" t="str">
        <f t="shared" si="150"/>
        <v>&gt;</v>
      </c>
      <c r="BD190" s="80">
        <f t="shared" si="151"/>
        <v>13.021484375</v>
      </c>
      <c r="BE190" s="80">
        <f t="shared" si="152"/>
        <v>0</v>
      </c>
      <c r="BF190" s="80" t="b">
        <f t="shared" si="153"/>
        <v>1</v>
      </c>
      <c r="BG190" s="80" t="str">
        <f t="shared" si="154"/>
        <v>Distance</v>
      </c>
      <c r="BH190" s="80" t="str">
        <f t="shared" si="155"/>
        <v>&lt;=</v>
      </c>
      <c r="BI190" s="80">
        <f t="shared" si="156"/>
        <v>508.4912109375</v>
      </c>
    </row>
    <row r="191" spans="1:61">
      <c r="A191" s="15">
        <v>188</v>
      </c>
      <c r="B191" s="15">
        <v>-2</v>
      </c>
      <c r="C191" s="15">
        <v>-8192</v>
      </c>
      <c r="D191" s="15">
        <f t="shared" si="106"/>
        <v>-1</v>
      </c>
      <c r="E191" s="15">
        <f t="shared" si="107"/>
        <v>0</v>
      </c>
      <c r="F191" s="15">
        <f t="shared" si="108"/>
        <v>-1</v>
      </c>
      <c r="G191" s="15">
        <v>377</v>
      </c>
      <c r="H191" s="15">
        <v>378</v>
      </c>
      <c r="I191" s="15">
        <v>93</v>
      </c>
      <c r="J191" s="15">
        <v>7</v>
      </c>
      <c r="K191" s="15">
        <v>699</v>
      </c>
      <c r="L191" s="15">
        <v>304</v>
      </c>
      <c r="M191" s="15">
        <f t="shared" si="109"/>
        <v>7.421875E-2</v>
      </c>
      <c r="O191" s="80">
        <f t="shared" si="110"/>
        <v>699</v>
      </c>
      <c r="P191" s="80">
        <f t="shared" si="111"/>
        <v>5.126953125E-3</v>
      </c>
      <c r="Q191" s="80">
        <f t="shared" si="112"/>
        <v>349</v>
      </c>
      <c r="R191" s="80" t="b">
        <f t="shared" si="113"/>
        <v>1</v>
      </c>
      <c r="S191" s="80" t="str">
        <f t="shared" si="114"/>
        <v>Dummy Node</v>
      </c>
      <c r="T191" s="80" t="str">
        <f t="shared" si="115"/>
        <v>N/A</v>
      </c>
      <c r="U191" s="80" t="str">
        <f t="shared" si="116"/>
        <v>N/A</v>
      </c>
      <c r="V191" s="80">
        <f t="shared" si="117"/>
        <v>174</v>
      </c>
      <c r="W191" s="80" t="b">
        <f t="shared" si="118"/>
        <v>1</v>
      </c>
      <c r="X191" s="80" t="str">
        <f t="shared" si="119"/>
        <v>Dummy Node</v>
      </c>
      <c r="Y191" s="80" t="str">
        <f t="shared" si="120"/>
        <v>N/A</v>
      </c>
      <c r="Z191" s="80" t="str">
        <f t="shared" si="121"/>
        <v>N/A</v>
      </c>
      <c r="AA191" s="80">
        <f t="shared" si="122"/>
        <v>86</v>
      </c>
      <c r="AB191" s="80" t="b">
        <f t="shared" si="123"/>
        <v>0</v>
      </c>
      <c r="AC191" s="80" t="str">
        <f t="shared" si="124"/>
        <v>Dummy Node</v>
      </c>
      <c r="AD191" s="80" t="str">
        <f t="shared" si="125"/>
        <v>N/A</v>
      </c>
      <c r="AE191" s="80" t="str">
        <f t="shared" si="126"/>
        <v>N/A</v>
      </c>
      <c r="AF191" s="80">
        <f t="shared" si="127"/>
        <v>42</v>
      </c>
      <c r="AG191" s="80" t="b">
        <f t="shared" si="128"/>
        <v>0</v>
      </c>
      <c r="AH191" s="80" t="str">
        <f t="shared" si="129"/>
        <v>Dummy Node</v>
      </c>
      <c r="AI191" s="80" t="str">
        <f t="shared" si="130"/>
        <v>N/A</v>
      </c>
      <c r="AJ191" s="80" t="str">
        <f t="shared" si="131"/>
        <v>N/A</v>
      </c>
      <c r="AK191" s="80">
        <f t="shared" si="132"/>
        <v>20</v>
      </c>
      <c r="AL191" s="80" t="b">
        <f t="shared" si="133"/>
        <v>0</v>
      </c>
      <c r="AM191" s="80" t="str">
        <f t="shared" si="134"/>
        <v>Dummy Node</v>
      </c>
      <c r="AN191" s="80" t="str">
        <f t="shared" si="135"/>
        <v>N/A</v>
      </c>
      <c r="AO191" s="80" t="str">
        <f t="shared" si="136"/>
        <v>N/A</v>
      </c>
      <c r="AP191" s="80">
        <f t="shared" si="137"/>
        <v>7</v>
      </c>
      <c r="AQ191" s="80" t="b">
        <f t="shared" si="138"/>
        <v>0</v>
      </c>
      <c r="AR191" s="80" t="str">
        <f t="shared" si="139"/>
        <v>Dummy Node</v>
      </c>
      <c r="AS191" s="80" t="str">
        <f t="shared" si="140"/>
        <v>N/A</v>
      </c>
      <c r="AT191" s="80" t="str">
        <f t="shared" si="141"/>
        <v>N/A</v>
      </c>
      <c r="AU191" s="80">
        <f t="shared" si="142"/>
        <v>4</v>
      </c>
      <c r="AV191" s="80" t="b">
        <f t="shared" si="143"/>
        <v>1</v>
      </c>
      <c r="AW191" s="80" t="str">
        <f t="shared" si="144"/>
        <v>Distance</v>
      </c>
      <c r="AX191" s="80" t="str">
        <f t="shared" si="145"/>
        <v>&lt;=</v>
      </c>
      <c r="AY191" s="80">
        <f t="shared" si="146"/>
        <v>289.92919921875</v>
      </c>
      <c r="AZ191" s="80">
        <f t="shared" si="147"/>
        <v>1</v>
      </c>
      <c r="BA191" s="80" t="b">
        <f t="shared" si="148"/>
        <v>0</v>
      </c>
      <c r="BB191" s="80" t="str">
        <f t="shared" si="149"/>
        <v>Speed</v>
      </c>
      <c r="BC191" s="80" t="str">
        <f t="shared" si="150"/>
        <v>&gt;</v>
      </c>
      <c r="BD191" s="80">
        <f t="shared" si="151"/>
        <v>13.021484375</v>
      </c>
      <c r="BE191" s="80">
        <f t="shared" si="152"/>
        <v>0</v>
      </c>
      <c r="BF191" s="80" t="b">
        <f t="shared" si="153"/>
        <v>1</v>
      </c>
      <c r="BG191" s="80" t="str">
        <f t="shared" si="154"/>
        <v>Distance</v>
      </c>
      <c r="BH191" s="80" t="str">
        <f t="shared" si="155"/>
        <v>&lt;=</v>
      </c>
      <c r="BI191" s="80">
        <f t="shared" si="156"/>
        <v>508.4912109375</v>
      </c>
    </row>
    <row r="192" spans="1:61">
      <c r="A192" s="15">
        <v>189</v>
      </c>
      <c r="B192" s="15">
        <v>-2</v>
      </c>
      <c r="C192" s="15">
        <v>-8192</v>
      </c>
      <c r="D192" s="15">
        <f t="shared" si="106"/>
        <v>-1</v>
      </c>
      <c r="E192" s="15">
        <f t="shared" si="107"/>
        <v>0</v>
      </c>
      <c r="F192" s="15">
        <f t="shared" si="108"/>
        <v>-1</v>
      </c>
      <c r="G192" s="15">
        <v>379</v>
      </c>
      <c r="H192" s="15">
        <v>380</v>
      </c>
      <c r="I192" s="15">
        <v>94</v>
      </c>
      <c r="J192" s="15">
        <v>7</v>
      </c>
      <c r="K192" s="15">
        <v>700</v>
      </c>
      <c r="L192" s="15">
        <v>304</v>
      </c>
      <c r="M192" s="15">
        <f t="shared" si="109"/>
        <v>7.421875E-2</v>
      </c>
      <c r="O192" s="80">
        <f t="shared" si="110"/>
        <v>700</v>
      </c>
      <c r="P192" s="80">
        <f t="shared" si="111"/>
        <v>5.126953125E-3</v>
      </c>
      <c r="Q192" s="80">
        <f t="shared" si="112"/>
        <v>349</v>
      </c>
      <c r="R192" s="80" t="b">
        <f t="shared" si="113"/>
        <v>0</v>
      </c>
      <c r="S192" s="80" t="str">
        <f t="shared" si="114"/>
        <v>Dummy Node</v>
      </c>
      <c r="T192" s="80" t="str">
        <f t="shared" si="115"/>
        <v>N/A</v>
      </c>
      <c r="U192" s="80" t="str">
        <f t="shared" si="116"/>
        <v>N/A</v>
      </c>
      <c r="V192" s="80">
        <f t="shared" si="117"/>
        <v>174</v>
      </c>
      <c r="W192" s="80" t="b">
        <f t="shared" si="118"/>
        <v>1</v>
      </c>
      <c r="X192" s="80" t="str">
        <f t="shared" si="119"/>
        <v>Dummy Node</v>
      </c>
      <c r="Y192" s="80" t="str">
        <f t="shared" si="120"/>
        <v>N/A</v>
      </c>
      <c r="Z192" s="80" t="str">
        <f t="shared" si="121"/>
        <v>N/A</v>
      </c>
      <c r="AA192" s="80">
        <f t="shared" si="122"/>
        <v>86</v>
      </c>
      <c r="AB192" s="80" t="b">
        <f t="shared" si="123"/>
        <v>0</v>
      </c>
      <c r="AC192" s="80" t="str">
        <f t="shared" si="124"/>
        <v>Dummy Node</v>
      </c>
      <c r="AD192" s="80" t="str">
        <f t="shared" si="125"/>
        <v>N/A</v>
      </c>
      <c r="AE192" s="80" t="str">
        <f t="shared" si="126"/>
        <v>N/A</v>
      </c>
      <c r="AF192" s="80">
        <f t="shared" si="127"/>
        <v>42</v>
      </c>
      <c r="AG192" s="80" t="b">
        <f t="shared" si="128"/>
        <v>0</v>
      </c>
      <c r="AH192" s="80" t="str">
        <f t="shared" si="129"/>
        <v>Dummy Node</v>
      </c>
      <c r="AI192" s="80" t="str">
        <f t="shared" si="130"/>
        <v>N/A</v>
      </c>
      <c r="AJ192" s="80" t="str">
        <f t="shared" si="131"/>
        <v>N/A</v>
      </c>
      <c r="AK192" s="80">
        <f t="shared" si="132"/>
        <v>20</v>
      </c>
      <c r="AL192" s="80" t="b">
        <f t="shared" si="133"/>
        <v>0</v>
      </c>
      <c r="AM192" s="80" t="str">
        <f t="shared" si="134"/>
        <v>Dummy Node</v>
      </c>
      <c r="AN192" s="80" t="str">
        <f t="shared" si="135"/>
        <v>N/A</v>
      </c>
      <c r="AO192" s="80" t="str">
        <f t="shared" si="136"/>
        <v>N/A</v>
      </c>
      <c r="AP192" s="80">
        <f t="shared" si="137"/>
        <v>7</v>
      </c>
      <c r="AQ192" s="80" t="b">
        <f t="shared" si="138"/>
        <v>0</v>
      </c>
      <c r="AR192" s="80" t="str">
        <f t="shared" si="139"/>
        <v>Dummy Node</v>
      </c>
      <c r="AS192" s="80" t="str">
        <f t="shared" si="140"/>
        <v>N/A</v>
      </c>
      <c r="AT192" s="80" t="str">
        <f t="shared" si="141"/>
        <v>N/A</v>
      </c>
      <c r="AU192" s="80">
        <f t="shared" si="142"/>
        <v>4</v>
      </c>
      <c r="AV192" s="80" t="b">
        <f t="shared" si="143"/>
        <v>1</v>
      </c>
      <c r="AW192" s="80" t="str">
        <f t="shared" si="144"/>
        <v>Distance</v>
      </c>
      <c r="AX192" s="80" t="str">
        <f t="shared" si="145"/>
        <v>&lt;=</v>
      </c>
      <c r="AY192" s="80">
        <f t="shared" si="146"/>
        <v>289.92919921875</v>
      </c>
      <c r="AZ192" s="80">
        <f t="shared" si="147"/>
        <v>1</v>
      </c>
      <c r="BA192" s="80" t="b">
        <f t="shared" si="148"/>
        <v>0</v>
      </c>
      <c r="BB192" s="80" t="str">
        <f t="shared" si="149"/>
        <v>Speed</v>
      </c>
      <c r="BC192" s="80" t="str">
        <f t="shared" si="150"/>
        <v>&gt;</v>
      </c>
      <c r="BD192" s="80">
        <f t="shared" si="151"/>
        <v>13.021484375</v>
      </c>
      <c r="BE192" s="80">
        <f t="shared" si="152"/>
        <v>0</v>
      </c>
      <c r="BF192" s="80" t="b">
        <f t="shared" si="153"/>
        <v>1</v>
      </c>
      <c r="BG192" s="80" t="str">
        <f t="shared" si="154"/>
        <v>Distance</v>
      </c>
      <c r="BH192" s="80" t="str">
        <f t="shared" si="155"/>
        <v>&lt;=</v>
      </c>
      <c r="BI192" s="80">
        <f t="shared" si="156"/>
        <v>508.4912109375</v>
      </c>
    </row>
    <row r="193" spans="1:61">
      <c r="A193" s="15">
        <v>190</v>
      </c>
      <c r="B193" s="15">
        <v>-2</v>
      </c>
      <c r="C193" s="15">
        <v>-8192</v>
      </c>
      <c r="D193" s="15">
        <f t="shared" si="106"/>
        <v>-1</v>
      </c>
      <c r="E193" s="15">
        <f t="shared" si="107"/>
        <v>0</v>
      </c>
      <c r="F193" s="15">
        <f t="shared" si="108"/>
        <v>-1</v>
      </c>
      <c r="G193" s="15">
        <v>381</v>
      </c>
      <c r="H193" s="15">
        <v>382</v>
      </c>
      <c r="I193" s="15">
        <v>94</v>
      </c>
      <c r="J193" s="15">
        <v>7</v>
      </c>
      <c r="K193" s="15">
        <v>701</v>
      </c>
      <c r="L193" s="15">
        <v>304</v>
      </c>
      <c r="M193" s="15">
        <f t="shared" si="109"/>
        <v>7.421875E-2</v>
      </c>
      <c r="O193" s="80">
        <f t="shared" si="110"/>
        <v>701</v>
      </c>
      <c r="P193" s="80">
        <f t="shared" si="111"/>
        <v>5.126953125E-3</v>
      </c>
      <c r="Q193" s="80">
        <f t="shared" si="112"/>
        <v>350</v>
      </c>
      <c r="R193" s="80" t="b">
        <f t="shared" si="113"/>
        <v>1</v>
      </c>
      <c r="S193" s="80" t="str">
        <f t="shared" si="114"/>
        <v>Dummy Node</v>
      </c>
      <c r="T193" s="80" t="str">
        <f t="shared" si="115"/>
        <v>N/A</v>
      </c>
      <c r="U193" s="80" t="str">
        <f t="shared" si="116"/>
        <v>N/A</v>
      </c>
      <c r="V193" s="80">
        <f t="shared" si="117"/>
        <v>174</v>
      </c>
      <c r="W193" s="80" t="b">
        <f t="shared" si="118"/>
        <v>0</v>
      </c>
      <c r="X193" s="80" t="str">
        <f t="shared" si="119"/>
        <v>Dummy Node</v>
      </c>
      <c r="Y193" s="80" t="str">
        <f t="shared" si="120"/>
        <v>N/A</v>
      </c>
      <c r="Z193" s="80" t="str">
        <f t="shared" si="121"/>
        <v>N/A</v>
      </c>
      <c r="AA193" s="80">
        <f t="shared" si="122"/>
        <v>86</v>
      </c>
      <c r="AB193" s="80" t="b">
        <f t="shared" si="123"/>
        <v>0</v>
      </c>
      <c r="AC193" s="80" t="str">
        <f t="shared" si="124"/>
        <v>Dummy Node</v>
      </c>
      <c r="AD193" s="80" t="str">
        <f t="shared" si="125"/>
        <v>N/A</v>
      </c>
      <c r="AE193" s="80" t="str">
        <f t="shared" si="126"/>
        <v>N/A</v>
      </c>
      <c r="AF193" s="80">
        <f t="shared" si="127"/>
        <v>42</v>
      </c>
      <c r="AG193" s="80" t="b">
        <f t="shared" si="128"/>
        <v>0</v>
      </c>
      <c r="AH193" s="80" t="str">
        <f t="shared" si="129"/>
        <v>Dummy Node</v>
      </c>
      <c r="AI193" s="80" t="str">
        <f t="shared" si="130"/>
        <v>N/A</v>
      </c>
      <c r="AJ193" s="80" t="str">
        <f t="shared" si="131"/>
        <v>N/A</v>
      </c>
      <c r="AK193" s="80">
        <f t="shared" si="132"/>
        <v>20</v>
      </c>
      <c r="AL193" s="80" t="b">
        <f t="shared" si="133"/>
        <v>0</v>
      </c>
      <c r="AM193" s="80" t="str">
        <f t="shared" si="134"/>
        <v>Dummy Node</v>
      </c>
      <c r="AN193" s="80" t="str">
        <f t="shared" si="135"/>
        <v>N/A</v>
      </c>
      <c r="AO193" s="80" t="str">
        <f t="shared" si="136"/>
        <v>N/A</v>
      </c>
      <c r="AP193" s="80">
        <f t="shared" si="137"/>
        <v>7</v>
      </c>
      <c r="AQ193" s="80" t="b">
        <f t="shared" si="138"/>
        <v>0</v>
      </c>
      <c r="AR193" s="80" t="str">
        <f t="shared" si="139"/>
        <v>Dummy Node</v>
      </c>
      <c r="AS193" s="80" t="str">
        <f t="shared" si="140"/>
        <v>N/A</v>
      </c>
      <c r="AT193" s="80" t="str">
        <f t="shared" si="141"/>
        <v>N/A</v>
      </c>
      <c r="AU193" s="80">
        <f t="shared" si="142"/>
        <v>4</v>
      </c>
      <c r="AV193" s="80" t="b">
        <f t="shared" si="143"/>
        <v>1</v>
      </c>
      <c r="AW193" s="80" t="str">
        <f t="shared" si="144"/>
        <v>Distance</v>
      </c>
      <c r="AX193" s="80" t="str">
        <f t="shared" si="145"/>
        <v>&lt;=</v>
      </c>
      <c r="AY193" s="80">
        <f t="shared" si="146"/>
        <v>289.92919921875</v>
      </c>
      <c r="AZ193" s="80">
        <f t="shared" si="147"/>
        <v>1</v>
      </c>
      <c r="BA193" s="80" t="b">
        <f t="shared" si="148"/>
        <v>0</v>
      </c>
      <c r="BB193" s="80" t="str">
        <f t="shared" si="149"/>
        <v>Speed</v>
      </c>
      <c r="BC193" s="80" t="str">
        <f t="shared" si="150"/>
        <v>&gt;</v>
      </c>
      <c r="BD193" s="80">
        <f t="shared" si="151"/>
        <v>13.021484375</v>
      </c>
      <c r="BE193" s="80">
        <f t="shared" si="152"/>
        <v>0</v>
      </c>
      <c r="BF193" s="80" t="b">
        <f t="shared" si="153"/>
        <v>1</v>
      </c>
      <c r="BG193" s="80" t="str">
        <f t="shared" si="154"/>
        <v>Distance</v>
      </c>
      <c r="BH193" s="80" t="str">
        <f t="shared" si="155"/>
        <v>&lt;=</v>
      </c>
      <c r="BI193" s="80">
        <f t="shared" si="156"/>
        <v>508.4912109375</v>
      </c>
    </row>
    <row r="194" spans="1:61">
      <c r="A194" s="15">
        <v>191</v>
      </c>
      <c r="B194" s="15">
        <v>-2</v>
      </c>
      <c r="C194" s="15">
        <v>-8192</v>
      </c>
      <c r="D194" s="15">
        <f t="shared" si="106"/>
        <v>-1</v>
      </c>
      <c r="E194" s="15">
        <f t="shared" si="107"/>
        <v>0</v>
      </c>
      <c r="F194" s="15">
        <f t="shared" si="108"/>
        <v>-1</v>
      </c>
      <c r="G194" s="15">
        <v>383</v>
      </c>
      <c r="H194" s="15">
        <v>384</v>
      </c>
      <c r="I194" s="15">
        <v>95</v>
      </c>
      <c r="J194" s="15">
        <v>7</v>
      </c>
      <c r="K194" s="15">
        <v>702</v>
      </c>
      <c r="L194" s="15">
        <v>1355</v>
      </c>
      <c r="M194" s="15">
        <f t="shared" si="109"/>
        <v>0.330810546875</v>
      </c>
      <c r="O194" s="80">
        <f t="shared" si="110"/>
        <v>702</v>
      </c>
      <c r="P194" s="80">
        <f t="shared" si="111"/>
        <v>5.126953125E-3</v>
      </c>
      <c r="Q194" s="80">
        <f t="shared" si="112"/>
        <v>350</v>
      </c>
      <c r="R194" s="80" t="b">
        <f t="shared" si="113"/>
        <v>0</v>
      </c>
      <c r="S194" s="80" t="str">
        <f t="shared" si="114"/>
        <v>Dummy Node</v>
      </c>
      <c r="T194" s="80" t="str">
        <f t="shared" si="115"/>
        <v>N/A</v>
      </c>
      <c r="U194" s="80" t="str">
        <f t="shared" si="116"/>
        <v>N/A</v>
      </c>
      <c r="V194" s="80">
        <f t="shared" si="117"/>
        <v>174</v>
      </c>
      <c r="W194" s="80" t="b">
        <f t="shared" si="118"/>
        <v>0</v>
      </c>
      <c r="X194" s="80" t="str">
        <f t="shared" si="119"/>
        <v>Dummy Node</v>
      </c>
      <c r="Y194" s="80" t="str">
        <f t="shared" si="120"/>
        <v>N/A</v>
      </c>
      <c r="Z194" s="80" t="str">
        <f t="shared" si="121"/>
        <v>N/A</v>
      </c>
      <c r="AA194" s="80">
        <f t="shared" si="122"/>
        <v>86</v>
      </c>
      <c r="AB194" s="80" t="b">
        <f t="shared" si="123"/>
        <v>0</v>
      </c>
      <c r="AC194" s="80" t="str">
        <f t="shared" si="124"/>
        <v>Dummy Node</v>
      </c>
      <c r="AD194" s="80" t="str">
        <f t="shared" si="125"/>
        <v>N/A</v>
      </c>
      <c r="AE194" s="80" t="str">
        <f t="shared" si="126"/>
        <v>N/A</v>
      </c>
      <c r="AF194" s="80">
        <f t="shared" si="127"/>
        <v>42</v>
      </c>
      <c r="AG194" s="80" t="b">
        <f t="shared" si="128"/>
        <v>0</v>
      </c>
      <c r="AH194" s="80" t="str">
        <f t="shared" si="129"/>
        <v>Dummy Node</v>
      </c>
      <c r="AI194" s="80" t="str">
        <f t="shared" si="130"/>
        <v>N/A</v>
      </c>
      <c r="AJ194" s="80" t="str">
        <f t="shared" si="131"/>
        <v>N/A</v>
      </c>
      <c r="AK194" s="80">
        <f t="shared" si="132"/>
        <v>20</v>
      </c>
      <c r="AL194" s="80" t="b">
        <f t="shared" si="133"/>
        <v>0</v>
      </c>
      <c r="AM194" s="80" t="str">
        <f t="shared" si="134"/>
        <v>Dummy Node</v>
      </c>
      <c r="AN194" s="80" t="str">
        <f t="shared" si="135"/>
        <v>N/A</v>
      </c>
      <c r="AO194" s="80" t="str">
        <f t="shared" si="136"/>
        <v>N/A</v>
      </c>
      <c r="AP194" s="80">
        <f t="shared" si="137"/>
        <v>7</v>
      </c>
      <c r="AQ194" s="80" t="b">
        <f t="shared" si="138"/>
        <v>0</v>
      </c>
      <c r="AR194" s="80" t="str">
        <f t="shared" si="139"/>
        <v>Dummy Node</v>
      </c>
      <c r="AS194" s="80" t="str">
        <f t="shared" si="140"/>
        <v>N/A</v>
      </c>
      <c r="AT194" s="80" t="str">
        <f t="shared" si="141"/>
        <v>N/A</v>
      </c>
      <c r="AU194" s="80">
        <f t="shared" si="142"/>
        <v>4</v>
      </c>
      <c r="AV194" s="80" t="b">
        <f t="shared" si="143"/>
        <v>1</v>
      </c>
      <c r="AW194" s="80" t="str">
        <f t="shared" si="144"/>
        <v>Distance</v>
      </c>
      <c r="AX194" s="80" t="str">
        <f t="shared" si="145"/>
        <v>&lt;=</v>
      </c>
      <c r="AY194" s="80">
        <f t="shared" si="146"/>
        <v>289.92919921875</v>
      </c>
      <c r="AZ194" s="80">
        <f t="shared" si="147"/>
        <v>1</v>
      </c>
      <c r="BA194" s="80" t="b">
        <f t="shared" si="148"/>
        <v>0</v>
      </c>
      <c r="BB194" s="80" t="str">
        <f t="shared" si="149"/>
        <v>Speed</v>
      </c>
      <c r="BC194" s="80" t="str">
        <f t="shared" si="150"/>
        <v>&gt;</v>
      </c>
      <c r="BD194" s="80">
        <f t="shared" si="151"/>
        <v>13.021484375</v>
      </c>
      <c r="BE194" s="80">
        <f t="shared" si="152"/>
        <v>0</v>
      </c>
      <c r="BF194" s="80" t="b">
        <f t="shared" si="153"/>
        <v>1</v>
      </c>
      <c r="BG194" s="80" t="str">
        <f t="shared" si="154"/>
        <v>Distance</v>
      </c>
      <c r="BH194" s="80" t="str">
        <f t="shared" si="155"/>
        <v>&lt;=</v>
      </c>
      <c r="BI194" s="80">
        <f t="shared" si="156"/>
        <v>508.4912109375</v>
      </c>
    </row>
    <row r="195" spans="1:61">
      <c r="A195" s="15">
        <v>192</v>
      </c>
      <c r="B195" s="15">
        <v>-2</v>
      </c>
      <c r="C195" s="15">
        <v>-8192</v>
      </c>
      <c r="D195" s="15">
        <f t="shared" si="106"/>
        <v>-1</v>
      </c>
      <c r="E195" s="15">
        <f t="shared" si="107"/>
        <v>0</v>
      </c>
      <c r="F195" s="15">
        <f t="shared" si="108"/>
        <v>-1</v>
      </c>
      <c r="G195" s="15">
        <v>385</v>
      </c>
      <c r="H195" s="15">
        <v>386</v>
      </c>
      <c r="I195" s="15">
        <v>95</v>
      </c>
      <c r="J195" s="15">
        <v>7</v>
      </c>
      <c r="K195" s="15">
        <v>703</v>
      </c>
      <c r="L195" s="15">
        <v>1355</v>
      </c>
      <c r="M195" s="15">
        <f t="shared" si="109"/>
        <v>0.330810546875</v>
      </c>
      <c r="O195" s="81">
        <f t="shared" si="110"/>
        <v>703</v>
      </c>
      <c r="P195" s="81">
        <f t="shared" si="111"/>
        <v>7.421875E-2</v>
      </c>
      <c r="Q195" s="81">
        <f t="shared" si="112"/>
        <v>351</v>
      </c>
      <c r="R195" s="81" t="b">
        <f t="shared" si="113"/>
        <v>1</v>
      </c>
      <c r="S195" s="81" t="str">
        <f t="shared" si="114"/>
        <v>Dummy Node</v>
      </c>
      <c r="T195" s="81" t="str">
        <f t="shared" si="115"/>
        <v>N/A</v>
      </c>
      <c r="U195" s="81" t="str">
        <f t="shared" si="116"/>
        <v>N/A</v>
      </c>
      <c r="V195" s="81">
        <f t="shared" si="117"/>
        <v>175</v>
      </c>
      <c r="W195" s="81" t="b">
        <f t="shared" si="118"/>
        <v>1</v>
      </c>
      <c r="X195" s="81" t="str">
        <f t="shared" si="119"/>
        <v>Dummy Node</v>
      </c>
      <c r="Y195" s="81" t="str">
        <f t="shared" si="120"/>
        <v>N/A</v>
      </c>
      <c r="Z195" s="81" t="str">
        <f t="shared" si="121"/>
        <v>N/A</v>
      </c>
      <c r="AA195" s="81">
        <f t="shared" si="122"/>
        <v>87</v>
      </c>
      <c r="AB195" s="81" t="b">
        <f t="shared" si="123"/>
        <v>1</v>
      </c>
      <c r="AC195" s="81" t="str">
        <f t="shared" si="124"/>
        <v>Dummy Node</v>
      </c>
      <c r="AD195" s="81" t="str">
        <f t="shared" si="125"/>
        <v>N/A</v>
      </c>
      <c r="AE195" s="81" t="str">
        <f t="shared" si="126"/>
        <v>N/A</v>
      </c>
      <c r="AF195" s="81">
        <f t="shared" si="127"/>
        <v>43</v>
      </c>
      <c r="AG195" s="81" t="b">
        <f t="shared" si="128"/>
        <v>1</v>
      </c>
      <c r="AH195" s="81" t="str">
        <f t="shared" si="129"/>
        <v>Dummy Node</v>
      </c>
      <c r="AI195" s="81" t="str">
        <f t="shared" si="130"/>
        <v>N/A</v>
      </c>
      <c r="AJ195" s="81" t="str">
        <f t="shared" si="131"/>
        <v>N/A</v>
      </c>
      <c r="AK195" s="81">
        <f t="shared" si="132"/>
        <v>21</v>
      </c>
      <c r="AL195" s="81" t="b">
        <f t="shared" si="133"/>
        <v>1</v>
      </c>
      <c r="AM195" s="81" t="str">
        <f t="shared" si="134"/>
        <v>Dummy Node</v>
      </c>
      <c r="AN195" s="81" t="str">
        <f t="shared" si="135"/>
        <v>N/A</v>
      </c>
      <c r="AO195" s="81" t="str">
        <f t="shared" si="136"/>
        <v>N/A</v>
      </c>
      <c r="AP195" s="81">
        <f t="shared" si="137"/>
        <v>8</v>
      </c>
      <c r="AQ195" s="81" t="b">
        <f t="shared" si="138"/>
        <v>1</v>
      </c>
      <c r="AR195" s="81" t="str">
        <f t="shared" si="139"/>
        <v>Dummy Node</v>
      </c>
      <c r="AS195" s="81" t="str">
        <f t="shared" si="140"/>
        <v>N/A</v>
      </c>
      <c r="AT195" s="81" t="str">
        <f t="shared" si="141"/>
        <v>N/A</v>
      </c>
      <c r="AU195" s="81">
        <f t="shared" si="142"/>
        <v>4</v>
      </c>
      <c r="AV195" s="81" t="b">
        <f t="shared" si="143"/>
        <v>0</v>
      </c>
      <c r="AW195" s="81" t="str">
        <f t="shared" si="144"/>
        <v>Distance</v>
      </c>
      <c r="AX195" s="81" t="str">
        <f t="shared" si="145"/>
        <v>&gt;</v>
      </c>
      <c r="AY195" s="81">
        <f t="shared" si="146"/>
        <v>289.92919921875</v>
      </c>
      <c r="AZ195" s="81">
        <f t="shared" si="147"/>
        <v>1</v>
      </c>
      <c r="BA195" s="81" t="b">
        <f t="shared" si="148"/>
        <v>0</v>
      </c>
      <c r="BB195" s="81" t="str">
        <f t="shared" si="149"/>
        <v>Speed</v>
      </c>
      <c r="BC195" s="81" t="str">
        <f t="shared" si="150"/>
        <v>&gt;</v>
      </c>
      <c r="BD195" s="81">
        <f t="shared" si="151"/>
        <v>13.021484375</v>
      </c>
      <c r="BE195" s="81">
        <f t="shared" si="152"/>
        <v>0</v>
      </c>
      <c r="BF195" s="81" t="b">
        <f t="shared" si="153"/>
        <v>1</v>
      </c>
      <c r="BG195" s="81" t="str">
        <f t="shared" si="154"/>
        <v>Distance</v>
      </c>
      <c r="BH195" s="81" t="str">
        <f t="shared" si="155"/>
        <v>&lt;=</v>
      </c>
      <c r="BI195" s="81">
        <f t="shared" si="156"/>
        <v>508.4912109375</v>
      </c>
    </row>
    <row r="196" spans="1:61">
      <c r="A196" s="15">
        <v>193</v>
      </c>
      <c r="B196" s="15">
        <v>-2</v>
      </c>
      <c r="C196" s="15">
        <v>-8192</v>
      </c>
      <c r="D196" s="15">
        <f t="shared" ref="D196:D259" si="157">IF(C196&lt;&gt;-8192,INT(C196/2^12),-1)</f>
        <v>-1</v>
      </c>
      <c r="E196" s="15">
        <f t="shared" ref="E196:E259" si="158">IF(C196 &lt;&gt; -8192, MOD(C196, 2^12), 0)</f>
        <v>0</v>
      </c>
      <c r="F196" s="15">
        <f t="shared" ref="F196:F259" si="159">D196+(E196/2^12)</f>
        <v>-1</v>
      </c>
      <c r="G196" s="15">
        <v>387</v>
      </c>
      <c r="H196" s="15">
        <v>388</v>
      </c>
      <c r="I196" s="15">
        <v>96</v>
      </c>
      <c r="J196" s="15">
        <v>7</v>
      </c>
      <c r="K196" s="15">
        <v>704</v>
      </c>
      <c r="L196" s="15">
        <v>1355</v>
      </c>
      <c r="M196" s="15">
        <f t="shared" ref="M196:M259" si="160">IF(L196 &gt;= 2^12, "Error: Wrong Probability!", L196/2^12)</f>
        <v>0.330810546875</v>
      </c>
      <c r="O196" s="81">
        <f t="shared" ref="O196:O259" si="161">K196</f>
        <v>704</v>
      </c>
      <c r="P196" s="81">
        <f t="shared" ref="P196:P259" si="162">VLOOKUP(O196,$A$3:$M$1025,13,FALSE)</f>
        <v>7.421875E-2</v>
      </c>
      <c r="Q196" s="81">
        <f t="shared" ref="Q196:Q259" si="163">VLOOKUP(O196,$A$3:$I$1025,9,FALSE)</f>
        <v>351</v>
      </c>
      <c r="R196" s="81" t="b">
        <f t="shared" ref="R196:R259" si="164">IF(VLOOKUP(Q196,$A$3:$G$1025,7,FALSE) = O196, TRUE, IF(VLOOKUP(Q196, $A$3:$H$1025,8,FALSE) = O196, FALSE, "Error: Invalid Decision!"))</f>
        <v>0</v>
      </c>
      <c r="S196" s="81" t="str">
        <f t="shared" ref="S196:S259" si="165">IF(VLOOKUP(Q196,$A$3:$B$1025,2,FALSE) = 0, "Distance", IF(VLOOKUP(Q196,$A$3:$B$1025,2,FALSE) = 1, "Speed", IF(VLOOKUP(Q196,$A$3:$B$1025,2,FALSE) = 2, "GEBR", "Dummy Node")))</f>
        <v>Dummy Node</v>
      </c>
      <c r="T196" s="81" t="str">
        <f t="shared" ref="T196:T259" si="166">IF(S196="Dummy Node","N/A",IF(R196,"&lt;=","&gt;"))</f>
        <v>N/A</v>
      </c>
      <c r="U196" s="81" t="str">
        <f t="shared" ref="U196:U259" si="167">IF(S196="Dummy Node","N/A",VLOOKUP(Q196,$A$3:$F$1025,6,FALSE))</f>
        <v>N/A</v>
      </c>
      <c r="V196" s="81">
        <f t="shared" ref="V196:V259" si="168">VLOOKUP(Q196,$A$3:$I$1025,9,FALSE)</f>
        <v>175</v>
      </c>
      <c r="W196" s="81" t="b">
        <f t="shared" ref="W196:W259" si="169">IF(VLOOKUP(V196,$A$3:$G$1025,7,FALSE) = Q196, TRUE, IF(VLOOKUP(V196, $A$3:$H$1025,8,FALSE) = Q196, FALSE, "Error: Invalid Decision!"))</f>
        <v>1</v>
      </c>
      <c r="X196" s="81" t="str">
        <f t="shared" ref="X196:X259" si="170">IF(VLOOKUP(V196,$A$3:$B$1025,2,FALSE) = 0, "Distance", IF(VLOOKUP(V196,$A$3:$B$1025,2,FALSE) = 1, "Speed", IF(VLOOKUP(V196,$A$3:$B$1025,2,FALSE) = 2, "GEBR", "Dummy Node")))</f>
        <v>Dummy Node</v>
      </c>
      <c r="Y196" s="81" t="str">
        <f t="shared" ref="Y196:Y259" si="171">IF(X196="Dummy Node","N/A",IF(W196,"&lt;=","&gt;"))</f>
        <v>N/A</v>
      </c>
      <c r="Z196" s="81" t="str">
        <f t="shared" ref="Z196:Z259" si="172">IF(X196="Dummy Node","N/A",VLOOKUP(V196,$A$3:$F$1025,6,FALSE))</f>
        <v>N/A</v>
      </c>
      <c r="AA196" s="81">
        <f t="shared" ref="AA196:AA259" si="173">VLOOKUP(V196,$A$3:$I$1025,9,FALSE)</f>
        <v>87</v>
      </c>
      <c r="AB196" s="81" t="b">
        <f t="shared" ref="AB196:AB259" si="174">IF(VLOOKUP(AA196,$A$3:$G$1025,7,FALSE) = V196, TRUE, IF(VLOOKUP(AA196, $A$3:$H$1025,8,FALSE) = V196, FALSE, "Error: Invalid Decision!"))</f>
        <v>1</v>
      </c>
      <c r="AC196" s="81" t="str">
        <f t="shared" ref="AC196:AC259" si="175">IF(VLOOKUP(AA196,$A$3:$B$1025,2,FALSE) = 0, "Distance", IF(VLOOKUP(AA196,$A$3:$B$1025,2,FALSE) = 1, "Speed", IF(VLOOKUP(AA196,$A$3:$B$1025,2,FALSE) = 2, "GEBR", "Dummy Node")))</f>
        <v>Dummy Node</v>
      </c>
      <c r="AD196" s="81" t="str">
        <f t="shared" ref="AD196:AD259" si="176">IF(AC196="Dummy Node","N/A",IF(AB196,"&lt;=","&gt;"))</f>
        <v>N/A</v>
      </c>
      <c r="AE196" s="81" t="str">
        <f t="shared" ref="AE196:AE259" si="177">IF(AC196="Dummy Node","N/A",VLOOKUP(AA196,$A$3:$F$1025,6,FALSE))</f>
        <v>N/A</v>
      </c>
      <c r="AF196" s="81">
        <f t="shared" ref="AF196:AF259" si="178">VLOOKUP(AA196,$A$3:$I$1025,9,FALSE)</f>
        <v>43</v>
      </c>
      <c r="AG196" s="81" t="b">
        <f t="shared" ref="AG196:AG259" si="179">IF(VLOOKUP(AF196,$A$3:$G$1025,7,FALSE) = AA196, TRUE, IF(VLOOKUP(AF196, $A$3:$H$1025,8,FALSE) = AA196, FALSE, "Error: Invalid Decision!"))</f>
        <v>1</v>
      </c>
      <c r="AH196" s="81" t="str">
        <f t="shared" ref="AH196:AH259" si="180">IF(VLOOKUP(AF196,$A$3:$B$1025,2,FALSE) = 0, "Distance", IF(VLOOKUP(AF196,$A$3:$B$1025,2,FALSE) = 1, "Speed", IF(VLOOKUP(AF196,$A$3:$B$1025,2,FALSE) = 2, "GEBR", "Dummy Node")))</f>
        <v>Dummy Node</v>
      </c>
      <c r="AI196" s="81" t="str">
        <f t="shared" ref="AI196:AI259" si="181">IF(AH196="Dummy Node","N/A",IF(AG196,"&lt;=","&gt;"))</f>
        <v>N/A</v>
      </c>
      <c r="AJ196" s="81" t="str">
        <f t="shared" ref="AJ196:AJ259" si="182">IF(AH196="Dummy Node","N/A",VLOOKUP(AF196,$A$3:$F$1025,6,FALSE))</f>
        <v>N/A</v>
      </c>
      <c r="AK196" s="81">
        <f t="shared" ref="AK196:AK259" si="183">VLOOKUP(AF196,$A$3:$I$1025,9,FALSE)</f>
        <v>21</v>
      </c>
      <c r="AL196" s="81" t="b">
        <f t="shared" ref="AL196:AL259" si="184">IF(VLOOKUP(AK196,$A$3:$G$1025,7,FALSE) = AF196, TRUE, IF(VLOOKUP(AK196, $A$3:$H$1025,8,FALSE) = AF196, FALSE, "Error: Invalid Decision!"))</f>
        <v>1</v>
      </c>
      <c r="AM196" s="81" t="str">
        <f t="shared" ref="AM196:AM259" si="185">IF(VLOOKUP(AK196,$A$3:$B$1025,2,FALSE) = 0, "Distance", IF(VLOOKUP(AK196,$A$3:$B$1025,2,FALSE) = 1, "Speed", IF(VLOOKUP(AK196,$A$3:$B$1025,2,FALSE) = 2, "GEBR", "Dummy Node")))</f>
        <v>Dummy Node</v>
      </c>
      <c r="AN196" s="81" t="str">
        <f t="shared" ref="AN196:AN259" si="186">IF(AM196="Dummy Node","N/A",IF(AL196,"&lt;=","&gt;"))</f>
        <v>N/A</v>
      </c>
      <c r="AO196" s="81" t="str">
        <f t="shared" ref="AO196:AO259" si="187">IF(AM196="Dummy Node","N/A",VLOOKUP(AK196,$A$3:$F$1025,6,FALSE))</f>
        <v>N/A</v>
      </c>
      <c r="AP196" s="81">
        <f t="shared" ref="AP196:AP259" si="188">VLOOKUP(AK196,$A$3:$I$1025,9,FALSE)</f>
        <v>8</v>
      </c>
      <c r="AQ196" s="81" t="b">
        <f t="shared" ref="AQ196:AQ259" si="189">IF(VLOOKUP(AP196,$A$3:$G$1025,7,FALSE) = AK196, TRUE, IF(VLOOKUP(AP196, $A$3:$H$1025,8,FALSE) = AK196, FALSE, "Error: Invalid Decision!"))</f>
        <v>1</v>
      </c>
      <c r="AR196" s="81" t="str">
        <f t="shared" ref="AR196:AR259" si="190">IF(VLOOKUP(AP196,$A$3:$B$1025,2,FALSE) = 0, "Distance", IF(VLOOKUP(AP196,$A$3:$B$1025,2,FALSE) = 1, "Speed", IF(VLOOKUP(AP196,$A$3:$B$1025,2,FALSE) = 2, "GEBR", "Dummy Node")))</f>
        <v>Dummy Node</v>
      </c>
      <c r="AS196" s="81" t="str">
        <f t="shared" ref="AS196:AS259" si="191">IF(AR196="Dummy Node","N/A",IF(AQ196,"&lt;=","&gt;"))</f>
        <v>N/A</v>
      </c>
      <c r="AT196" s="81" t="str">
        <f t="shared" ref="AT196:AT259" si="192">IF(AR196="Dummy Node","N/A",VLOOKUP(AP196,$A$3:$F$1025,6,FALSE))</f>
        <v>N/A</v>
      </c>
      <c r="AU196" s="81">
        <f t="shared" ref="AU196:AU259" si="193">VLOOKUP(AP196,$A$3:$I$1025,9,FALSE)</f>
        <v>4</v>
      </c>
      <c r="AV196" s="81" t="b">
        <f t="shared" ref="AV196:AV259" si="194">IF(VLOOKUP(AU196,$A$3:$G$1025,7,FALSE) = AP196, TRUE, IF(VLOOKUP(AU196, $A$3:$H$1025,8,FALSE) = AP196, FALSE, "Error: Invalid Decision!"))</f>
        <v>0</v>
      </c>
      <c r="AW196" s="81" t="str">
        <f t="shared" ref="AW196:AW259" si="195">IF(VLOOKUP(AU196,$A$3:$B$1025,2,FALSE) = 0, "Distance", IF(VLOOKUP(AU196,$A$3:$B$1025,2,FALSE) = 1, "Speed", IF(VLOOKUP(AU196,$A$3:$B$1025,2,FALSE) = 2, "GEBR", "Dummy Node")))</f>
        <v>Distance</v>
      </c>
      <c r="AX196" s="81" t="str">
        <f t="shared" ref="AX196:AX259" si="196">IF(AW196="Dummy Node","N/A",IF(AV196,"&lt;=","&gt;"))</f>
        <v>&gt;</v>
      </c>
      <c r="AY196" s="81">
        <f t="shared" ref="AY196:AY259" si="197">IF(AW196="Dummy Node","N/A",VLOOKUP(AU196,$A$3:$F$1025,6,FALSE))</f>
        <v>289.92919921875</v>
      </c>
      <c r="AZ196" s="81">
        <f t="shared" ref="AZ196:AZ259" si="198">VLOOKUP(AU196,$A$3:$I$1025,9,FALSE)</f>
        <v>1</v>
      </c>
      <c r="BA196" s="81" t="b">
        <f t="shared" ref="BA196:BA259" si="199">IF(VLOOKUP(AZ196,$A$3:$G$1025,7,FALSE) = AU196, TRUE, IF(VLOOKUP(AZ196, $A$3:$H$1025,8,FALSE) = AU196, FALSE, "Error: Invalid Decision!"))</f>
        <v>0</v>
      </c>
      <c r="BB196" s="81" t="str">
        <f t="shared" ref="BB196:BB259" si="200">IF(VLOOKUP(AZ196,$A$3:$B$1025,2,FALSE) = 0, "Distance", IF(VLOOKUP(AZ196,$A$3:$B$1025,2,FALSE) = 1, "Speed", IF(VLOOKUP(AZ196,$A$3:$B$1025,2,FALSE) = 2, "GEBR", "Dummy Node")))</f>
        <v>Speed</v>
      </c>
      <c r="BC196" s="81" t="str">
        <f t="shared" ref="BC196:BC259" si="201">IF(BB196="Dummy Node","N/A",IF(BA196,"&lt;=","&gt;"))</f>
        <v>&gt;</v>
      </c>
      <c r="BD196" s="81">
        <f t="shared" ref="BD196:BD259" si="202">IF(BB196="Dummy Node","N/A",VLOOKUP(AZ196,$A$3:$F$1025,6,FALSE))</f>
        <v>13.021484375</v>
      </c>
      <c r="BE196" s="81">
        <f t="shared" ref="BE196:BE259" si="203">VLOOKUP(AZ196,$A$3:$I$1025,9,FALSE)</f>
        <v>0</v>
      </c>
      <c r="BF196" s="81" t="b">
        <f t="shared" ref="BF196:BF259" si="204">IF(VLOOKUP(BE196,$A$3:$G$1025,7,FALSE) = AZ196, TRUE, IF(VLOOKUP(BE196, $A$3:$H$1025,8,FALSE) = AZ196, FALSE, "Error: Invalid Decision!"))</f>
        <v>1</v>
      </c>
      <c r="BG196" s="81" t="str">
        <f t="shared" ref="BG196:BG259" si="205">IF(VLOOKUP(BE196,$A$3:$B$1025,2,FALSE) = 0, "Distance", IF(VLOOKUP(BE196,$A$3:$B$1025,2,FALSE) = 1, "Speed", IF(VLOOKUP(BE196,$A$3:$B$1025,2,FALSE) = 2, "GEBR", "Dummy Node")))</f>
        <v>Distance</v>
      </c>
      <c r="BH196" s="81" t="str">
        <f t="shared" ref="BH196:BH259" si="206">IF(BG196="Dummy Node","N/A",IF(BF196,"&lt;=","&gt;"))</f>
        <v>&lt;=</v>
      </c>
      <c r="BI196" s="81">
        <f t="shared" ref="BI196:BI259" si="207">IF(BG196="Dummy Node","N/A",VLOOKUP(BE196,$A$3:$F$1025,6,FALSE))</f>
        <v>508.4912109375</v>
      </c>
    </row>
    <row r="197" spans="1:61">
      <c r="A197" s="15">
        <v>194</v>
      </c>
      <c r="B197" s="15">
        <v>-2</v>
      </c>
      <c r="C197" s="15">
        <v>-8192</v>
      </c>
      <c r="D197" s="15">
        <f t="shared" si="157"/>
        <v>-1</v>
      </c>
      <c r="E197" s="15">
        <f t="shared" si="158"/>
        <v>0</v>
      </c>
      <c r="F197" s="15">
        <f t="shared" si="159"/>
        <v>-1</v>
      </c>
      <c r="G197" s="15">
        <v>389</v>
      </c>
      <c r="H197" s="15">
        <v>390</v>
      </c>
      <c r="I197" s="15">
        <v>96</v>
      </c>
      <c r="J197" s="15">
        <v>7</v>
      </c>
      <c r="K197" s="15">
        <v>705</v>
      </c>
      <c r="L197" s="15">
        <v>1355</v>
      </c>
      <c r="M197" s="15">
        <f t="shared" si="160"/>
        <v>0.330810546875</v>
      </c>
      <c r="O197" s="81">
        <f t="shared" si="161"/>
        <v>705</v>
      </c>
      <c r="P197" s="81">
        <f t="shared" si="162"/>
        <v>7.421875E-2</v>
      </c>
      <c r="Q197" s="81">
        <f t="shared" si="163"/>
        <v>352</v>
      </c>
      <c r="R197" s="81" t="b">
        <f t="shared" si="164"/>
        <v>1</v>
      </c>
      <c r="S197" s="81" t="str">
        <f t="shared" si="165"/>
        <v>Dummy Node</v>
      </c>
      <c r="T197" s="81" t="str">
        <f t="shared" si="166"/>
        <v>N/A</v>
      </c>
      <c r="U197" s="81" t="str">
        <f t="shared" si="167"/>
        <v>N/A</v>
      </c>
      <c r="V197" s="81">
        <f t="shared" si="168"/>
        <v>175</v>
      </c>
      <c r="W197" s="81" t="b">
        <f t="shared" si="169"/>
        <v>0</v>
      </c>
      <c r="X197" s="81" t="str">
        <f t="shared" si="170"/>
        <v>Dummy Node</v>
      </c>
      <c r="Y197" s="81" t="str">
        <f t="shared" si="171"/>
        <v>N/A</v>
      </c>
      <c r="Z197" s="81" t="str">
        <f t="shared" si="172"/>
        <v>N/A</v>
      </c>
      <c r="AA197" s="81">
        <f t="shared" si="173"/>
        <v>87</v>
      </c>
      <c r="AB197" s="81" t="b">
        <f t="shared" si="174"/>
        <v>1</v>
      </c>
      <c r="AC197" s="81" t="str">
        <f t="shared" si="175"/>
        <v>Dummy Node</v>
      </c>
      <c r="AD197" s="81" t="str">
        <f t="shared" si="176"/>
        <v>N/A</v>
      </c>
      <c r="AE197" s="81" t="str">
        <f t="shared" si="177"/>
        <v>N/A</v>
      </c>
      <c r="AF197" s="81">
        <f t="shared" si="178"/>
        <v>43</v>
      </c>
      <c r="AG197" s="81" t="b">
        <f t="shared" si="179"/>
        <v>1</v>
      </c>
      <c r="AH197" s="81" t="str">
        <f t="shared" si="180"/>
        <v>Dummy Node</v>
      </c>
      <c r="AI197" s="81" t="str">
        <f t="shared" si="181"/>
        <v>N/A</v>
      </c>
      <c r="AJ197" s="81" t="str">
        <f t="shared" si="182"/>
        <v>N/A</v>
      </c>
      <c r="AK197" s="81">
        <f t="shared" si="183"/>
        <v>21</v>
      </c>
      <c r="AL197" s="81" t="b">
        <f t="shared" si="184"/>
        <v>1</v>
      </c>
      <c r="AM197" s="81" t="str">
        <f t="shared" si="185"/>
        <v>Dummy Node</v>
      </c>
      <c r="AN197" s="81" t="str">
        <f t="shared" si="186"/>
        <v>N/A</v>
      </c>
      <c r="AO197" s="81" t="str">
        <f t="shared" si="187"/>
        <v>N/A</v>
      </c>
      <c r="AP197" s="81">
        <f t="shared" si="188"/>
        <v>8</v>
      </c>
      <c r="AQ197" s="81" t="b">
        <f t="shared" si="189"/>
        <v>1</v>
      </c>
      <c r="AR197" s="81" t="str">
        <f t="shared" si="190"/>
        <v>Dummy Node</v>
      </c>
      <c r="AS197" s="81" t="str">
        <f t="shared" si="191"/>
        <v>N/A</v>
      </c>
      <c r="AT197" s="81" t="str">
        <f t="shared" si="192"/>
        <v>N/A</v>
      </c>
      <c r="AU197" s="81">
        <f t="shared" si="193"/>
        <v>4</v>
      </c>
      <c r="AV197" s="81" t="b">
        <f t="shared" si="194"/>
        <v>0</v>
      </c>
      <c r="AW197" s="81" t="str">
        <f t="shared" si="195"/>
        <v>Distance</v>
      </c>
      <c r="AX197" s="81" t="str">
        <f t="shared" si="196"/>
        <v>&gt;</v>
      </c>
      <c r="AY197" s="81">
        <f t="shared" si="197"/>
        <v>289.92919921875</v>
      </c>
      <c r="AZ197" s="81">
        <f t="shared" si="198"/>
        <v>1</v>
      </c>
      <c r="BA197" s="81" t="b">
        <f t="shared" si="199"/>
        <v>0</v>
      </c>
      <c r="BB197" s="81" t="str">
        <f t="shared" si="200"/>
        <v>Speed</v>
      </c>
      <c r="BC197" s="81" t="str">
        <f t="shared" si="201"/>
        <v>&gt;</v>
      </c>
      <c r="BD197" s="81">
        <f t="shared" si="202"/>
        <v>13.021484375</v>
      </c>
      <c r="BE197" s="81">
        <f t="shared" si="203"/>
        <v>0</v>
      </c>
      <c r="BF197" s="81" t="b">
        <f t="shared" si="204"/>
        <v>1</v>
      </c>
      <c r="BG197" s="81" t="str">
        <f t="shared" si="205"/>
        <v>Distance</v>
      </c>
      <c r="BH197" s="81" t="str">
        <f t="shared" si="206"/>
        <v>&lt;=</v>
      </c>
      <c r="BI197" s="81">
        <f t="shared" si="207"/>
        <v>508.4912109375</v>
      </c>
    </row>
    <row r="198" spans="1:61">
      <c r="A198" s="15">
        <v>195</v>
      </c>
      <c r="B198" s="15">
        <v>-2</v>
      </c>
      <c r="C198" s="15">
        <v>-8192</v>
      </c>
      <c r="D198" s="15">
        <f t="shared" si="157"/>
        <v>-1</v>
      </c>
      <c r="E198" s="15">
        <f t="shared" si="158"/>
        <v>0</v>
      </c>
      <c r="F198" s="15">
        <f t="shared" si="159"/>
        <v>-1</v>
      </c>
      <c r="G198" s="15">
        <v>391</v>
      </c>
      <c r="H198" s="15">
        <v>392</v>
      </c>
      <c r="I198" s="15">
        <v>97</v>
      </c>
      <c r="J198" s="15">
        <v>7</v>
      </c>
      <c r="K198" s="15">
        <v>706</v>
      </c>
      <c r="L198" s="15">
        <v>1355</v>
      </c>
      <c r="M198" s="15">
        <f t="shared" si="160"/>
        <v>0.330810546875</v>
      </c>
      <c r="O198" s="81">
        <f t="shared" si="161"/>
        <v>706</v>
      </c>
      <c r="P198" s="81">
        <f t="shared" si="162"/>
        <v>7.421875E-2</v>
      </c>
      <c r="Q198" s="81">
        <f t="shared" si="163"/>
        <v>352</v>
      </c>
      <c r="R198" s="81" t="b">
        <f t="shared" si="164"/>
        <v>0</v>
      </c>
      <c r="S198" s="81" t="str">
        <f t="shared" si="165"/>
        <v>Dummy Node</v>
      </c>
      <c r="T198" s="81" t="str">
        <f t="shared" si="166"/>
        <v>N/A</v>
      </c>
      <c r="U198" s="81" t="str">
        <f t="shared" si="167"/>
        <v>N/A</v>
      </c>
      <c r="V198" s="81">
        <f t="shared" si="168"/>
        <v>175</v>
      </c>
      <c r="W198" s="81" t="b">
        <f t="shared" si="169"/>
        <v>0</v>
      </c>
      <c r="X198" s="81" t="str">
        <f t="shared" si="170"/>
        <v>Dummy Node</v>
      </c>
      <c r="Y198" s="81" t="str">
        <f t="shared" si="171"/>
        <v>N/A</v>
      </c>
      <c r="Z198" s="81" t="str">
        <f t="shared" si="172"/>
        <v>N/A</v>
      </c>
      <c r="AA198" s="81">
        <f t="shared" si="173"/>
        <v>87</v>
      </c>
      <c r="AB198" s="81" t="b">
        <f t="shared" si="174"/>
        <v>1</v>
      </c>
      <c r="AC198" s="81" t="str">
        <f t="shared" si="175"/>
        <v>Dummy Node</v>
      </c>
      <c r="AD198" s="81" t="str">
        <f t="shared" si="176"/>
        <v>N/A</v>
      </c>
      <c r="AE198" s="81" t="str">
        <f t="shared" si="177"/>
        <v>N/A</v>
      </c>
      <c r="AF198" s="81">
        <f t="shared" si="178"/>
        <v>43</v>
      </c>
      <c r="AG198" s="81" t="b">
        <f t="shared" si="179"/>
        <v>1</v>
      </c>
      <c r="AH198" s="81" t="str">
        <f t="shared" si="180"/>
        <v>Dummy Node</v>
      </c>
      <c r="AI198" s="81" t="str">
        <f t="shared" si="181"/>
        <v>N/A</v>
      </c>
      <c r="AJ198" s="81" t="str">
        <f t="shared" si="182"/>
        <v>N/A</v>
      </c>
      <c r="AK198" s="81">
        <f t="shared" si="183"/>
        <v>21</v>
      </c>
      <c r="AL198" s="81" t="b">
        <f t="shared" si="184"/>
        <v>1</v>
      </c>
      <c r="AM198" s="81" t="str">
        <f t="shared" si="185"/>
        <v>Dummy Node</v>
      </c>
      <c r="AN198" s="81" t="str">
        <f t="shared" si="186"/>
        <v>N/A</v>
      </c>
      <c r="AO198" s="81" t="str">
        <f t="shared" si="187"/>
        <v>N/A</v>
      </c>
      <c r="AP198" s="81">
        <f t="shared" si="188"/>
        <v>8</v>
      </c>
      <c r="AQ198" s="81" t="b">
        <f t="shared" si="189"/>
        <v>1</v>
      </c>
      <c r="AR198" s="81" t="str">
        <f t="shared" si="190"/>
        <v>Dummy Node</v>
      </c>
      <c r="AS198" s="81" t="str">
        <f t="shared" si="191"/>
        <v>N/A</v>
      </c>
      <c r="AT198" s="81" t="str">
        <f t="shared" si="192"/>
        <v>N/A</v>
      </c>
      <c r="AU198" s="81">
        <f t="shared" si="193"/>
        <v>4</v>
      </c>
      <c r="AV198" s="81" t="b">
        <f t="shared" si="194"/>
        <v>0</v>
      </c>
      <c r="AW198" s="81" t="str">
        <f t="shared" si="195"/>
        <v>Distance</v>
      </c>
      <c r="AX198" s="81" t="str">
        <f t="shared" si="196"/>
        <v>&gt;</v>
      </c>
      <c r="AY198" s="81">
        <f t="shared" si="197"/>
        <v>289.92919921875</v>
      </c>
      <c r="AZ198" s="81">
        <f t="shared" si="198"/>
        <v>1</v>
      </c>
      <c r="BA198" s="81" t="b">
        <f t="shared" si="199"/>
        <v>0</v>
      </c>
      <c r="BB198" s="81" t="str">
        <f t="shared" si="200"/>
        <v>Speed</v>
      </c>
      <c r="BC198" s="81" t="str">
        <f t="shared" si="201"/>
        <v>&gt;</v>
      </c>
      <c r="BD198" s="81">
        <f t="shared" si="202"/>
        <v>13.021484375</v>
      </c>
      <c r="BE198" s="81">
        <f t="shared" si="203"/>
        <v>0</v>
      </c>
      <c r="BF198" s="81" t="b">
        <f t="shared" si="204"/>
        <v>1</v>
      </c>
      <c r="BG198" s="81" t="str">
        <f t="shared" si="205"/>
        <v>Distance</v>
      </c>
      <c r="BH198" s="81" t="str">
        <f t="shared" si="206"/>
        <v>&lt;=</v>
      </c>
      <c r="BI198" s="81">
        <f t="shared" si="207"/>
        <v>508.4912109375</v>
      </c>
    </row>
    <row r="199" spans="1:61">
      <c r="A199" s="15">
        <v>196</v>
      </c>
      <c r="B199" s="15">
        <v>-2</v>
      </c>
      <c r="C199" s="15">
        <v>-8192</v>
      </c>
      <c r="D199" s="15">
        <f t="shared" si="157"/>
        <v>-1</v>
      </c>
      <c r="E199" s="15">
        <f t="shared" si="158"/>
        <v>0</v>
      </c>
      <c r="F199" s="15">
        <f t="shared" si="159"/>
        <v>-1</v>
      </c>
      <c r="G199" s="15">
        <v>393</v>
      </c>
      <c r="H199" s="15">
        <v>394</v>
      </c>
      <c r="I199" s="15">
        <v>97</v>
      </c>
      <c r="J199" s="15">
        <v>7</v>
      </c>
      <c r="K199" s="15">
        <v>707</v>
      </c>
      <c r="L199" s="15">
        <v>1355</v>
      </c>
      <c r="M199" s="15">
        <f t="shared" si="160"/>
        <v>0.330810546875</v>
      </c>
      <c r="O199" s="81">
        <f t="shared" si="161"/>
        <v>707</v>
      </c>
      <c r="P199" s="81">
        <f t="shared" si="162"/>
        <v>7.421875E-2</v>
      </c>
      <c r="Q199" s="81">
        <f t="shared" si="163"/>
        <v>353</v>
      </c>
      <c r="R199" s="81" t="b">
        <f t="shared" si="164"/>
        <v>1</v>
      </c>
      <c r="S199" s="81" t="str">
        <f t="shared" si="165"/>
        <v>Dummy Node</v>
      </c>
      <c r="T199" s="81" t="str">
        <f t="shared" si="166"/>
        <v>N/A</v>
      </c>
      <c r="U199" s="81" t="str">
        <f t="shared" si="167"/>
        <v>N/A</v>
      </c>
      <c r="V199" s="81">
        <f t="shared" si="168"/>
        <v>176</v>
      </c>
      <c r="W199" s="81" t="b">
        <f t="shared" si="169"/>
        <v>1</v>
      </c>
      <c r="X199" s="81" t="str">
        <f t="shared" si="170"/>
        <v>Dummy Node</v>
      </c>
      <c r="Y199" s="81" t="str">
        <f t="shared" si="171"/>
        <v>N/A</v>
      </c>
      <c r="Z199" s="81" t="str">
        <f t="shared" si="172"/>
        <v>N/A</v>
      </c>
      <c r="AA199" s="81">
        <f t="shared" si="173"/>
        <v>87</v>
      </c>
      <c r="AB199" s="81" t="b">
        <f t="shared" si="174"/>
        <v>0</v>
      </c>
      <c r="AC199" s="81" t="str">
        <f t="shared" si="175"/>
        <v>Dummy Node</v>
      </c>
      <c r="AD199" s="81" t="str">
        <f t="shared" si="176"/>
        <v>N/A</v>
      </c>
      <c r="AE199" s="81" t="str">
        <f t="shared" si="177"/>
        <v>N/A</v>
      </c>
      <c r="AF199" s="81">
        <f t="shared" si="178"/>
        <v>43</v>
      </c>
      <c r="AG199" s="81" t="b">
        <f t="shared" si="179"/>
        <v>1</v>
      </c>
      <c r="AH199" s="81" t="str">
        <f t="shared" si="180"/>
        <v>Dummy Node</v>
      </c>
      <c r="AI199" s="81" t="str">
        <f t="shared" si="181"/>
        <v>N/A</v>
      </c>
      <c r="AJ199" s="81" t="str">
        <f t="shared" si="182"/>
        <v>N/A</v>
      </c>
      <c r="AK199" s="81">
        <f t="shared" si="183"/>
        <v>21</v>
      </c>
      <c r="AL199" s="81" t="b">
        <f t="shared" si="184"/>
        <v>1</v>
      </c>
      <c r="AM199" s="81" t="str">
        <f t="shared" si="185"/>
        <v>Dummy Node</v>
      </c>
      <c r="AN199" s="81" t="str">
        <f t="shared" si="186"/>
        <v>N/A</v>
      </c>
      <c r="AO199" s="81" t="str">
        <f t="shared" si="187"/>
        <v>N/A</v>
      </c>
      <c r="AP199" s="81">
        <f t="shared" si="188"/>
        <v>8</v>
      </c>
      <c r="AQ199" s="81" t="b">
        <f t="shared" si="189"/>
        <v>1</v>
      </c>
      <c r="AR199" s="81" t="str">
        <f t="shared" si="190"/>
        <v>Dummy Node</v>
      </c>
      <c r="AS199" s="81" t="str">
        <f t="shared" si="191"/>
        <v>N/A</v>
      </c>
      <c r="AT199" s="81" t="str">
        <f t="shared" si="192"/>
        <v>N/A</v>
      </c>
      <c r="AU199" s="81">
        <f t="shared" si="193"/>
        <v>4</v>
      </c>
      <c r="AV199" s="81" t="b">
        <f t="shared" si="194"/>
        <v>0</v>
      </c>
      <c r="AW199" s="81" t="str">
        <f t="shared" si="195"/>
        <v>Distance</v>
      </c>
      <c r="AX199" s="81" t="str">
        <f t="shared" si="196"/>
        <v>&gt;</v>
      </c>
      <c r="AY199" s="81">
        <f t="shared" si="197"/>
        <v>289.92919921875</v>
      </c>
      <c r="AZ199" s="81">
        <f t="shared" si="198"/>
        <v>1</v>
      </c>
      <c r="BA199" s="81" t="b">
        <f t="shared" si="199"/>
        <v>0</v>
      </c>
      <c r="BB199" s="81" t="str">
        <f t="shared" si="200"/>
        <v>Speed</v>
      </c>
      <c r="BC199" s="81" t="str">
        <f t="shared" si="201"/>
        <v>&gt;</v>
      </c>
      <c r="BD199" s="81">
        <f t="shared" si="202"/>
        <v>13.021484375</v>
      </c>
      <c r="BE199" s="81">
        <f t="shared" si="203"/>
        <v>0</v>
      </c>
      <c r="BF199" s="81" t="b">
        <f t="shared" si="204"/>
        <v>1</v>
      </c>
      <c r="BG199" s="81" t="str">
        <f t="shared" si="205"/>
        <v>Distance</v>
      </c>
      <c r="BH199" s="81" t="str">
        <f t="shared" si="206"/>
        <v>&lt;=</v>
      </c>
      <c r="BI199" s="81">
        <f t="shared" si="207"/>
        <v>508.4912109375</v>
      </c>
    </row>
    <row r="200" spans="1:61">
      <c r="A200" s="15">
        <v>197</v>
      </c>
      <c r="B200" s="15">
        <v>-2</v>
      </c>
      <c r="C200" s="15">
        <v>-8192</v>
      </c>
      <c r="D200" s="15">
        <f t="shared" si="157"/>
        <v>-1</v>
      </c>
      <c r="E200" s="15">
        <f t="shared" si="158"/>
        <v>0</v>
      </c>
      <c r="F200" s="15">
        <f t="shared" si="159"/>
        <v>-1</v>
      </c>
      <c r="G200" s="15">
        <v>395</v>
      </c>
      <c r="H200" s="15">
        <v>396</v>
      </c>
      <c r="I200" s="15">
        <v>98</v>
      </c>
      <c r="J200" s="15">
        <v>7</v>
      </c>
      <c r="K200" s="15">
        <v>708</v>
      </c>
      <c r="L200" s="15">
        <v>1355</v>
      </c>
      <c r="M200" s="15">
        <f t="shared" si="160"/>
        <v>0.330810546875</v>
      </c>
      <c r="O200" s="81">
        <f t="shared" si="161"/>
        <v>708</v>
      </c>
      <c r="P200" s="81">
        <f t="shared" si="162"/>
        <v>7.421875E-2</v>
      </c>
      <c r="Q200" s="81">
        <f t="shared" si="163"/>
        <v>353</v>
      </c>
      <c r="R200" s="81" t="b">
        <f t="shared" si="164"/>
        <v>0</v>
      </c>
      <c r="S200" s="81" t="str">
        <f t="shared" si="165"/>
        <v>Dummy Node</v>
      </c>
      <c r="T200" s="81" t="str">
        <f t="shared" si="166"/>
        <v>N/A</v>
      </c>
      <c r="U200" s="81" t="str">
        <f t="shared" si="167"/>
        <v>N/A</v>
      </c>
      <c r="V200" s="81">
        <f t="shared" si="168"/>
        <v>176</v>
      </c>
      <c r="W200" s="81" t="b">
        <f t="shared" si="169"/>
        <v>1</v>
      </c>
      <c r="X200" s="81" t="str">
        <f t="shared" si="170"/>
        <v>Dummy Node</v>
      </c>
      <c r="Y200" s="81" t="str">
        <f t="shared" si="171"/>
        <v>N/A</v>
      </c>
      <c r="Z200" s="81" t="str">
        <f t="shared" si="172"/>
        <v>N/A</v>
      </c>
      <c r="AA200" s="81">
        <f t="shared" si="173"/>
        <v>87</v>
      </c>
      <c r="AB200" s="81" t="b">
        <f t="shared" si="174"/>
        <v>0</v>
      </c>
      <c r="AC200" s="81" t="str">
        <f t="shared" si="175"/>
        <v>Dummy Node</v>
      </c>
      <c r="AD200" s="81" t="str">
        <f t="shared" si="176"/>
        <v>N/A</v>
      </c>
      <c r="AE200" s="81" t="str">
        <f t="shared" si="177"/>
        <v>N/A</v>
      </c>
      <c r="AF200" s="81">
        <f t="shared" si="178"/>
        <v>43</v>
      </c>
      <c r="AG200" s="81" t="b">
        <f t="shared" si="179"/>
        <v>1</v>
      </c>
      <c r="AH200" s="81" t="str">
        <f t="shared" si="180"/>
        <v>Dummy Node</v>
      </c>
      <c r="AI200" s="81" t="str">
        <f t="shared" si="181"/>
        <v>N/A</v>
      </c>
      <c r="AJ200" s="81" t="str">
        <f t="shared" si="182"/>
        <v>N/A</v>
      </c>
      <c r="AK200" s="81">
        <f t="shared" si="183"/>
        <v>21</v>
      </c>
      <c r="AL200" s="81" t="b">
        <f t="shared" si="184"/>
        <v>1</v>
      </c>
      <c r="AM200" s="81" t="str">
        <f t="shared" si="185"/>
        <v>Dummy Node</v>
      </c>
      <c r="AN200" s="81" t="str">
        <f t="shared" si="186"/>
        <v>N/A</v>
      </c>
      <c r="AO200" s="81" t="str">
        <f t="shared" si="187"/>
        <v>N/A</v>
      </c>
      <c r="AP200" s="81">
        <f t="shared" si="188"/>
        <v>8</v>
      </c>
      <c r="AQ200" s="81" t="b">
        <f t="shared" si="189"/>
        <v>1</v>
      </c>
      <c r="AR200" s="81" t="str">
        <f t="shared" si="190"/>
        <v>Dummy Node</v>
      </c>
      <c r="AS200" s="81" t="str">
        <f t="shared" si="191"/>
        <v>N/A</v>
      </c>
      <c r="AT200" s="81" t="str">
        <f t="shared" si="192"/>
        <v>N/A</v>
      </c>
      <c r="AU200" s="81">
        <f t="shared" si="193"/>
        <v>4</v>
      </c>
      <c r="AV200" s="81" t="b">
        <f t="shared" si="194"/>
        <v>0</v>
      </c>
      <c r="AW200" s="81" t="str">
        <f t="shared" si="195"/>
        <v>Distance</v>
      </c>
      <c r="AX200" s="81" t="str">
        <f t="shared" si="196"/>
        <v>&gt;</v>
      </c>
      <c r="AY200" s="81">
        <f t="shared" si="197"/>
        <v>289.92919921875</v>
      </c>
      <c r="AZ200" s="81">
        <f t="shared" si="198"/>
        <v>1</v>
      </c>
      <c r="BA200" s="81" t="b">
        <f t="shared" si="199"/>
        <v>0</v>
      </c>
      <c r="BB200" s="81" t="str">
        <f t="shared" si="200"/>
        <v>Speed</v>
      </c>
      <c r="BC200" s="81" t="str">
        <f t="shared" si="201"/>
        <v>&gt;</v>
      </c>
      <c r="BD200" s="81">
        <f t="shared" si="202"/>
        <v>13.021484375</v>
      </c>
      <c r="BE200" s="81">
        <f t="shared" si="203"/>
        <v>0</v>
      </c>
      <c r="BF200" s="81" t="b">
        <f t="shared" si="204"/>
        <v>1</v>
      </c>
      <c r="BG200" s="81" t="str">
        <f t="shared" si="205"/>
        <v>Distance</v>
      </c>
      <c r="BH200" s="81" t="str">
        <f t="shared" si="206"/>
        <v>&lt;=</v>
      </c>
      <c r="BI200" s="81">
        <f t="shared" si="207"/>
        <v>508.4912109375</v>
      </c>
    </row>
    <row r="201" spans="1:61">
      <c r="A201" s="15">
        <v>198</v>
      </c>
      <c r="B201" s="15">
        <v>-2</v>
      </c>
      <c r="C201" s="15">
        <v>-8192</v>
      </c>
      <c r="D201" s="15">
        <f t="shared" si="157"/>
        <v>-1</v>
      </c>
      <c r="E201" s="15">
        <f t="shared" si="158"/>
        <v>0</v>
      </c>
      <c r="F201" s="15">
        <f t="shared" si="159"/>
        <v>-1</v>
      </c>
      <c r="G201" s="15">
        <v>397</v>
      </c>
      <c r="H201" s="15">
        <v>398</v>
      </c>
      <c r="I201" s="15">
        <v>98</v>
      </c>
      <c r="J201" s="15">
        <v>7</v>
      </c>
      <c r="K201" s="15">
        <v>709</v>
      </c>
      <c r="L201" s="15">
        <v>1355</v>
      </c>
      <c r="M201" s="15">
        <f t="shared" si="160"/>
        <v>0.330810546875</v>
      </c>
      <c r="O201" s="81">
        <f t="shared" si="161"/>
        <v>709</v>
      </c>
      <c r="P201" s="81">
        <f t="shared" si="162"/>
        <v>7.421875E-2</v>
      </c>
      <c r="Q201" s="81">
        <f t="shared" si="163"/>
        <v>354</v>
      </c>
      <c r="R201" s="81" t="b">
        <f t="shared" si="164"/>
        <v>1</v>
      </c>
      <c r="S201" s="81" t="str">
        <f t="shared" si="165"/>
        <v>Dummy Node</v>
      </c>
      <c r="T201" s="81" t="str">
        <f t="shared" si="166"/>
        <v>N/A</v>
      </c>
      <c r="U201" s="81" t="str">
        <f t="shared" si="167"/>
        <v>N/A</v>
      </c>
      <c r="V201" s="81">
        <f t="shared" si="168"/>
        <v>176</v>
      </c>
      <c r="W201" s="81" t="b">
        <f t="shared" si="169"/>
        <v>0</v>
      </c>
      <c r="X201" s="81" t="str">
        <f t="shared" si="170"/>
        <v>Dummy Node</v>
      </c>
      <c r="Y201" s="81" t="str">
        <f t="shared" si="171"/>
        <v>N/A</v>
      </c>
      <c r="Z201" s="81" t="str">
        <f t="shared" si="172"/>
        <v>N/A</v>
      </c>
      <c r="AA201" s="81">
        <f t="shared" si="173"/>
        <v>87</v>
      </c>
      <c r="AB201" s="81" t="b">
        <f t="shared" si="174"/>
        <v>0</v>
      </c>
      <c r="AC201" s="81" t="str">
        <f t="shared" si="175"/>
        <v>Dummy Node</v>
      </c>
      <c r="AD201" s="81" t="str">
        <f t="shared" si="176"/>
        <v>N/A</v>
      </c>
      <c r="AE201" s="81" t="str">
        <f t="shared" si="177"/>
        <v>N/A</v>
      </c>
      <c r="AF201" s="81">
        <f t="shared" si="178"/>
        <v>43</v>
      </c>
      <c r="AG201" s="81" t="b">
        <f t="shared" si="179"/>
        <v>1</v>
      </c>
      <c r="AH201" s="81" t="str">
        <f t="shared" si="180"/>
        <v>Dummy Node</v>
      </c>
      <c r="AI201" s="81" t="str">
        <f t="shared" si="181"/>
        <v>N/A</v>
      </c>
      <c r="AJ201" s="81" t="str">
        <f t="shared" si="182"/>
        <v>N/A</v>
      </c>
      <c r="AK201" s="81">
        <f t="shared" si="183"/>
        <v>21</v>
      </c>
      <c r="AL201" s="81" t="b">
        <f t="shared" si="184"/>
        <v>1</v>
      </c>
      <c r="AM201" s="81" t="str">
        <f t="shared" si="185"/>
        <v>Dummy Node</v>
      </c>
      <c r="AN201" s="81" t="str">
        <f t="shared" si="186"/>
        <v>N/A</v>
      </c>
      <c r="AO201" s="81" t="str">
        <f t="shared" si="187"/>
        <v>N/A</v>
      </c>
      <c r="AP201" s="81">
        <f t="shared" si="188"/>
        <v>8</v>
      </c>
      <c r="AQ201" s="81" t="b">
        <f t="shared" si="189"/>
        <v>1</v>
      </c>
      <c r="AR201" s="81" t="str">
        <f t="shared" si="190"/>
        <v>Dummy Node</v>
      </c>
      <c r="AS201" s="81" t="str">
        <f t="shared" si="191"/>
        <v>N/A</v>
      </c>
      <c r="AT201" s="81" t="str">
        <f t="shared" si="192"/>
        <v>N/A</v>
      </c>
      <c r="AU201" s="81">
        <f t="shared" si="193"/>
        <v>4</v>
      </c>
      <c r="AV201" s="81" t="b">
        <f t="shared" si="194"/>
        <v>0</v>
      </c>
      <c r="AW201" s="81" t="str">
        <f t="shared" si="195"/>
        <v>Distance</v>
      </c>
      <c r="AX201" s="81" t="str">
        <f t="shared" si="196"/>
        <v>&gt;</v>
      </c>
      <c r="AY201" s="81">
        <f t="shared" si="197"/>
        <v>289.92919921875</v>
      </c>
      <c r="AZ201" s="81">
        <f t="shared" si="198"/>
        <v>1</v>
      </c>
      <c r="BA201" s="81" t="b">
        <f t="shared" si="199"/>
        <v>0</v>
      </c>
      <c r="BB201" s="81" t="str">
        <f t="shared" si="200"/>
        <v>Speed</v>
      </c>
      <c r="BC201" s="81" t="str">
        <f t="shared" si="201"/>
        <v>&gt;</v>
      </c>
      <c r="BD201" s="81">
        <f t="shared" si="202"/>
        <v>13.021484375</v>
      </c>
      <c r="BE201" s="81">
        <f t="shared" si="203"/>
        <v>0</v>
      </c>
      <c r="BF201" s="81" t="b">
        <f t="shared" si="204"/>
        <v>1</v>
      </c>
      <c r="BG201" s="81" t="str">
        <f t="shared" si="205"/>
        <v>Distance</v>
      </c>
      <c r="BH201" s="81" t="str">
        <f t="shared" si="206"/>
        <v>&lt;=</v>
      </c>
      <c r="BI201" s="81">
        <f t="shared" si="207"/>
        <v>508.4912109375</v>
      </c>
    </row>
    <row r="202" spans="1:61">
      <c r="A202" s="15">
        <v>199</v>
      </c>
      <c r="B202" s="15">
        <v>-2</v>
      </c>
      <c r="C202" s="15">
        <v>-8192</v>
      </c>
      <c r="D202" s="15">
        <f t="shared" si="157"/>
        <v>-1</v>
      </c>
      <c r="E202" s="15">
        <f t="shared" si="158"/>
        <v>0</v>
      </c>
      <c r="F202" s="15">
        <f t="shared" si="159"/>
        <v>-1</v>
      </c>
      <c r="G202" s="15">
        <v>399</v>
      </c>
      <c r="H202" s="15">
        <v>400</v>
      </c>
      <c r="I202" s="15">
        <v>99</v>
      </c>
      <c r="J202" s="15">
        <v>7</v>
      </c>
      <c r="K202" s="15">
        <v>710</v>
      </c>
      <c r="L202" s="15">
        <v>1355</v>
      </c>
      <c r="M202" s="15">
        <f t="shared" si="160"/>
        <v>0.330810546875</v>
      </c>
      <c r="O202" s="81">
        <f t="shared" si="161"/>
        <v>710</v>
      </c>
      <c r="P202" s="81">
        <f t="shared" si="162"/>
        <v>7.421875E-2</v>
      </c>
      <c r="Q202" s="81">
        <f t="shared" si="163"/>
        <v>354</v>
      </c>
      <c r="R202" s="81" t="b">
        <f t="shared" si="164"/>
        <v>0</v>
      </c>
      <c r="S202" s="81" t="str">
        <f t="shared" si="165"/>
        <v>Dummy Node</v>
      </c>
      <c r="T202" s="81" t="str">
        <f t="shared" si="166"/>
        <v>N/A</v>
      </c>
      <c r="U202" s="81" t="str">
        <f t="shared" si="167"/>
        <v>N/A</v>
      </c>
      <c r="V202" s="81">
        <f t="shared" si="168"/>
        <v>176</v>
      </c>
      <c r="W202" s="81" t="b">
        <f t="shared" si="169"/>
        <v>0</v>
      </c>
      <c r="X202" s="81" t="str">
        <f t="shared" si="170"/>
        <v>Dummy Node</v>
      </c>
      <c r="Y202" s="81" t="str">
        <f t="shared" si="171"/>
        <v>N/A</v>
      </c>
      <c r="Z202" s="81" t="str">
        <f t="shared" si="172"/>
        <v>N/A</v>
      </c>
      <c r="AA202" s="81">
        <f t="shared" si="173"/>
        <v>87</v>
      </c>
      <c r="AB202" s="81" t="b">
        <f t="shared" si="174"/>
        <v>0</v>
      </c>
      <c r="AC202" s="81" t="str">
        <f t="shared" si="175"/>
        <v>Dummy Node</v>
      </c>
      <c r="AD202" s="81" t="str">
        <f t="shared" si="176"/>
        <v>N/A</v>
      </c>
      <c r="AE202" s="81" t="str">
        <f t="shared" si="177"/>
        <v>N/A</v>
      </c>
      <c r="AF202" s="81">
        <f t="shared" si="178"/>
        <v>43</v>
      </c>
      <c r="AG202" s="81" t="b">
        <f t="shared" si="179"/>
        <v>1</v>
      </c>
      <c r="AH202" s="81" t="str">
        <f t="shared" si="180"/>
        <v>Dummy Node</v>
      </c>
      <c r="AI202" s="81" t="str">
        <f t="shared" si="181"/>
        <v>N/A</v>
      </c>
      <c r="AJ202" s="81" t="str">
        <f t="shared" si="182"/>
        <v>N/A</v>
      </c>
      <c r="AK202" s="81">
        <f t="shared" si="183"/>
        <v>21</v>
      </c>
      <c r="AL202" s="81" t="b">
        <f t="shared" si="184"/>
        <v>1</v>
      </c>
      <c r="AM202" s="81" t="str">
        <f t="shared" si="185"/>
        <v>Dummy Node</v>
      </c>
      <c r="AN202" s="81" t="str">
        <f t="shared" si="186"/>
        <v>N/A</v>
      </c>
      <c r="AO202" s="81" t="str">
        <f t="shared" si="187"/>
        <v>N/A</v>
      </c>
      <c r="AP202" s="81">
        <f t="shared" si="188"/>
        <v>8</v>
      </c>
      <c r="AQ202" s="81" t="b">
        <f t="shared" si="189"/>
        <v>1</v>
      </c>
      <c r="AR202" s="81" t="str">
        <f t="shared" si="190"/>
        <v>Dummy Node</v>
      </c>
      <c r="AS202" s="81" t="str">
        <f t="shared" si="191"/>
        <v>N/A</v>
      </c>
      <c r="AT202" s="81" t="str">
        <f t="shared" si="192"/>
        <v>N/A</v>
      </c>
      <c r="AU202" s="81">
        <f t="shared" si="193"/>
        <v>4</v>
      </c>
      <c r="AV202" s="81" t="b">
        <f t="shared" si="194"/>
        <v>0</v>
      </c>
      <c r="AW202" s="81" t="str">
        <f t="shared" si="195"/>
        <v>Distance</v>
      </c>
      <c r="AX202" s="81" t="str">
        <f t="shared" si="196"/>
        <v>&gt;</v>
      </c>
      <c r="AY202" s="81">
        <f t="shared" si="197"/>
        <v>289.92919921875</v>
      </c>
      <c r="AZ202" s="81">
        <f t="shared" si="198"/>
        <v>1</v>
      </c>
      <c r="BA202" s="81" t="b">
        <f t="shared" si="199"/>
        <v>0</v>
      </c>
      <c r="BB202" s="81" t="str">
        <f t="shared" si="200"/>
        <v>Speed</v>
      </c>
      <c r="BC202" s="81" t="str">
        <f t="shared" si="201"/>
        <v>&gt;</v>
      </c>
      <c r="BD202" s="81">
        <f t="shared" si="202"/>
        <v>13.021484375</v>
      </c>
      <c r="BE202" s="81">
        <f t="shared" si="203"/>
        <v>0</v>
      </c>
      <c r="BF202" s="81" t="b">
        <f t="shared" si="204"/>
        <v>1</v>
      </c>
      <c r="BG202" s="81" t="str">
        <f t="shared" si="205"/>
        <v>Distance</v>
      </c>
      <c r="BH202" s="81" t="str">
        <f t="shared" si="206"/>
        <v>&lt;=</v>
      </c>
      <c r="BI202" s="81">
        <f t="shared" si="207"/>
        <v>508.4912109375</v>
      </c>
    </row>
    <row r="203" spans="1:61">
      <c r="A203" s="15">
        <v>200</v>
      </c>
      <c r="B203" s="15">
        <v>-2</v>
      </c>
      <c r="C203" s="15">
        <v>-8192</v>
      </c>
      <c r="D203" s="15">
        <f t="shared" si="157"/>
        <v>-1</v>
      </c>
      <c r="E203" s="15">
        <f t="shared" si="158"/>
        <v>0</v>
      </c>
      <c r="F203" s="15">
        <f t="shared" si="159"/>
        <v>-1</v>
      </c>
      <c r="G203" s="15">
        <v>401</v>
      </c>
      <c r="H203" s="15">
        <v>402</v>
      </c>
      <c r="I203" s="15">
        <v>99</v>
      </c>
      <c r="J203" s="15">
        <v>7</v>
      </c>
      <c r="K203" s="15">
        <v>711</v>
      </c>
      <c r="L203" s="15">
        <v>1355</v>
      </c>
      <c r="M203" s="15">
        <f t="shared" si="160"/>
        <v>0.330810546875</v>
      </c>
      <c r="O203" s="81">
        <f t="shared" si="161"/>
        <v>711</v>
      </c>
      <c r="P203" s="81">
        <f t="shared" si="162"/>
        <v>7.421875E-2</v>
      </c>
      <c r="Q203" s="81">
        <f t="shared" si="163"/>
        <v>355</v>
      </c>
      <c r="R203" s="81" t="b">
        <f t="shared" si="164"/>
        <v>1</v>
      </c>
      <c r="S203" s="81" t="str">
        <f t="shared" si="165"/>
        <v>Dummy Node</v>
      </c>
      <c r="T203" s="81" t="str">
        <f t="shared" si="166"/>
        <v>N/A</v>
      </c>
      <c r="U203" s="81" t="str">
        <f t="shared" si="167"/>
        <v>N/A</v>
      </c>
      <c r="V203" s="81">
        <f t="shared" si="168"/>
        <v>177</v>
      </c>
      <c r="W203" s="81" t="b">
        <f t="shared" si="169"/>
        <v>1</v>
      </c>
      <c r="X203" s="81" t="str">
        <f t="shared" si="170"/>
        <v>Dummy Node</v>
      </c>
      <c r="Y203" s="81" t="str">
        <f t="shared" si="171"/>
        <v>N/A</v>
      </c>
      <c r="Z203" s="81" t="str">
        <f t="shared" si="172"/>
        <v>N/A</v>
      </c>
      <c r="AA203" s="81">
        <f t="shared" si="173"/>
        <v>88</v>
      </c>
      <c r="AB203" s="81" t="b">
        <f t="shared" si="174"/>
        <v>1</v>
      </c>
      <c r="AC203" s="81" t="str">
        <f t="shared" si="175"/>
        <v>Dummy Node</v>
      </c>
      <c r="AD203" s="81" t="str">
        <f t="shared" si="176"/>
        <v>N/A</v>
      </c>
      <c r="AE203" s="81" t="str">
        <f t="shared" si="177"/>
        <v>N/A</v>
      </c>
      <c r="AF203" s="81">
        <f t="shared" si="178"/>
        <v>43</v>
      </c>
      <c r="AG203" s="81" t="b">
        <f t="shared" si="179"/>
        <v>0</v>
      </c>
      <c r="AH203" s="81" t="str">
        <f t="shared" si="180"/>
        <v>Dummy Node</v>
      </c>
      <c r="AI203" s="81" t="str">
        <f t="shared" si="181"/>
        <v>N/A</v>
      </c>
      <c r="AJ203" s="81" t="str">
        <f t="shared" si="182"/>
        <v>N/A</v>
      </c>
      <c r="AK203" s="81">
        <f t="shared" si="183"/>
        <v>21</v>
      </c>
      <c r="AL203" s="81" t="b">
        <f t="shared" si="184"/>
        <v>1</v>
      </c>
      <c r="AM203" s="81" t="str">
        <f t="shared" si="185"/>
        <v>Dummy Node</v>
      </c>
      <c r="AN203" s="81" t="str">
        <f t="shared" si="186"/>
        <v>N/A</v>
      </c>
      <c r="AO203" s="81" t="str">
        <f t="shared" si="187"/>
        <v>N/A</v>
      </c>
      <c r="AP203" s="81">
        <f t="shared" si="188"/>
        <v>8</v>
      </c>
      <c r="AQ203" s="81" t="b">
        <f t="shared" si="189"/>
        <v>1</v>
      </c>
      <c r="AR203" s="81" t="str">
        <f t="shared" si="190"/>
        <v>Dummy Node</v>
      </c>
      <c r="AS203" s="81" t="str">
        <f t="shared" si="191"/>
        <v>N/A</v>
      </c>
      <c r="AT203" s="81" t="str">
        <f t="shared" si="192"/>
        <v>N/A</v>
      </c>
      <c r="AU203" s="81">
        <f t="shared" si="193"/>
        <v>4</v>
      </c>
      <c r="AV203" s="81" t="b">
        <f t="shared" si="194"/>
        <v>0</v>
      </c>
      <c r="AW203" s="81" t="str">
        <f t="shared" si="195"/>
        <v>Distance</v>
      </c>
      <c r="AX203" s="81" t="str">
        <f t="shared" si="196"/>
        <v>&gt;</v>
      </c>
      <c r="AY203" s="81">
        <f t="shared" si="197"/>
        <v>289.92919921875</v>
      </c>
      <c r="AZ203" s="81">
        <f t="shared" si="198"/>
        <v>1</v>
      </c>
      <c r="BA203" s="81" t="b">
        <f t="shared" si="199"/>
        <v>0</v>
      </c>
      <c r="BB203" s="81" t="str">
        <f t="shared" si="200"/>
        <v>Speed</v>
      </c>
      <c r="BC203" s="81" t="str">
        <f t="shared" si="201"/>
        <v>&gt;</v>
      </c>
      <c r="BD203" s="81">
        <f t="shared" si="202"/>
        <v>13.021484375</v>
      </c>
      <c r="BE203" s="81">
        <f t="shared" si="203"/>
        <v>0</v>
      </c>
      <c r="BF203" s="81" t="b">
        <f t="shared" si="204"/>
        <v>1</v>
      </c>
      <c r="BG203" s="81" t="str">
        <f t="shared" si="205"/>
        <v>Distance</v>
      </c>
      <c r="BH203" s="81" t="str">
        <f t="shared" si="206"/>
        <v>&lt;=</v>
      </c>
      <c r="BI203" s="81">
        <f t="shared" si="207"/>
        <v>508.4912109375</v>
      </c>
    </row>
    <row r="204" spans="1:61">
      <c r="A204" s="15">
        <v>201</v>
      </c>
      <c r="B204" s="15">
        <v>-2</v>
      </c>
      <c r="C204" s="15">
        <v>-8192</v>
      </c>
      <c r="D204" s="15">
        <f t="shared" si="157"/>
        <v>-1</v>
      </c>
      <c r="E204" s="15">
        <f t="shared" si="158"/>
        <v>0</v>
      </c>
      <c r="F204" s="15">
        <f t="shared" si="159"/>
        <v>-1</v>
      </c>
      <c r="G204" s="15">
        <v>403</v>
      </c>
      <c r="H204" s="15">
        <v>404</v>
      </c>
      <c r="I204" s="15">
        <v>100</v>
      </c>
      <c r="J204" s="15">
        <v>7</v>
      </c>
      <c r="K204" s="15">
        <v>712</v>
      </c>
      <c r="L204" s="15">
        <v>1355</v>
      </c>
      <c r="M204" s="15">
        <f t="shared" si="160"/>
        <v>0.330810546875</v>
      </c>
      <c r="O204" s="81">
        <f t="shared" si="161"/>
        <v>712</v>
      </c>
      <c r="P204" s="81">
        <f t="shared" si="162"/>
        <v>7.421875E-2</v>
      </c>
      <c r="Q204" s="81">
        <f t="shared" si="163"/>
        <v>355</v>
      </c>
      <c r="R204" s="81" t="b">
        <f t="shared" si="164"/>
        <v>0</v>
      </c>
      <c r="S204" s="81" t="str">
        <f t="shared" si="165"/>
        <v>Dummy Node</v>
      </c>
      <c r="T204" s="81" t="str">
        <f t="shared" si="166"/>
        <v>N/A</v>
      </c>
      <c r="U204" s="81" t="str">
        <f t="shared" si="167"/>
        <v>N/A</v>
      </c>
      <c r="V204" s="81">
        <f t="shared" si="168"/>
        <v>177</v>
      </c>
      <c r="W204" s="81" t="b">
        <f t="shared" si="169"/>
        <v>1</v>
      </c>
      <c r="X204" s="81" t="str">
        <f t="shared" si="170"/>
        <v>Dummy Node</v>
      </c>
      <c r="Y204" s="81" t="str">
        <f t="shared" si="171"/>
        <v>N/A</v>
      </c>
      <c r="Z204" s="81" t="str">
        <f t="shared" si="172"/>
        <v>N/A</v>
      </c>
      <c r="AA204" s="81">
        <f t="shared" si="173"/>
        <v>88</v>
      </c>
      <c r="AB204" s="81" t="b">
        <f t="shared" si="174"/>
        <v>1</v>
      </c>
      <c r="AC204" s="81" t="str">
        <f t="shared" si="175"/>
        <v>Dummy Node</v>
      </c>
      <c r="AD204" s="81" t="str">
        <f t="shared" si="176"/>
        <v>N/A</v>
      </c>
      <c r="AE204" s="81" t="str">
        <f t="shared" si="177"/>
        <v>N/A</v>
      </c>
      <c r="AF204" s="81">
        <f t="shared" si="178"/>
        <v>43</v>
      </c>
      <c r="AG204" s="81" t="b">
        <f t="shared" si="179"/>
        <v>0</v>
      </c>
      <c r="AH204" s="81" t="str">
        <f t="shared" si="180"/>
        <v>Dummy Node</v>
      </c>
      <c r="AI204" s="81" t="str">
        <f t="shared" si="181"/>
        <v>N/A</v>
      </c>
      <c r="AJ204" s="81" t="str">
        <f t="shared" si="182"/>
        <v>N/A</v>
      </c>
      <c r="AK204" s="81">
        <f t="shared" si="183"/>
        <v>21</v>
      </c>
      <c r="AL204" s="81" t="b">
        <f t="shared" si="184"/>
        <v>1</v>
      </c>
      <c r="AM204" s="81" t="str">
        <f t="shared" si="185"/>
        <v>Dummy Node</v>
      </c>
      <c r="AN204" s="81" t="str">
        <f t="shared" si="186"/>
        <v>N/A</v>
      </c>
      <c r="AO204" s="81" t="str">
        <f t="shared" si="187"/>
        <v>N/A</v>
      </c>
      <c r="AP204" s="81">
        <f t="shared" si="188"/>
        <v>8</v>
      </c>
      <c r="AQ204" s="81" t="b">
        <f t="shared" si="189"/>
        <v>1</v>
      </c>
      <c r="AR204" s="81" t="str">
        <f t="shared" si="190"/>
        <v>Dummy Node</v>
      </c>
      <c r="AS204" s="81" t="str">
        <f t="shared" si="191"/>
        <v>N/A</v>
      </c>
      <c r="AT204" s="81" t="str">
        <f t="shared" si="192"/>
        <v>N/A</v>
      </c>
      <c r="AU204" s="81">
        <f t="shared" si="193"/>
        <v>4</v>
      </c>
      <c r="AV204" s="81" t="b">
        <f t="shared" si="194"/>
        <v>0</v>
      </c>
      <c r="AW204" s="81" t="str">
        <f t="shared" si="195"/>
        <v>Distance</v>
      </c>
      <c r="AX204" s="81" t="str">
        <f t="shared" si="196"/>
        <v>&gt;</v>
      </c>
      <c r="AY204" s="81">
        <f t="shared" si="197"/>
        <v>289.92919921875</v>
      </c>
      <c r="AZ204" s="81">
        <f t="shared" si="198"/>
        <v>1</v>
      </c>
      <c r="BA204" s="81" t="b">
        <f t="shared" si="199"/>
        <v>0</v>
      </c>
      <c r="BB204" s="81" t="str">
        <f t="shared" si="200"/>
        <v>Speed</v>
      </c>
      <c r="BC204" s="81" t="str">
        <f t="shared" si="201"/>
        <v>&gt;</v>
      </c>
      <c r="BD204" s="81">
        <f t="shared" si="202"/>
        <v>13.021484375</v>
      </c>
      <c r="BE204" s="81">
        <f t="shared" si="203"/>
        <v>0</v>
      </c>
      <c r="BF204" s="81" t="b">
        <f t="shared" si="204"/>
        <v>1</v>
      </c>
      <c r="BG204" s="81" t="str">
        <f t="shared" si="205"/>
        <v>Distance</v>
      </c>
      <c r="BH204" s="81" t="str">
        <f t="shared" si="206"/>
        <v>&lt;=</v>
      </c>
      <c r="BI204" s="81">
        <f t="shared" si="207"/>
        <v>508.4912109375</v>
      </c>
    </row>
    <row r="205" spans="1:61">
      <c r="A205" s="15">
        <v>202</v>
      </c>
      <c r="B205" s="15">
        <v>-2</v>
      </c>
      <c r="C205" s="15">
        <v>-8192</v>
      </c>
      <c r="D205" s="15">
        <f t="shared" si="157"/>
        <v>-1</v>
      </c>
      <c r="E205" s="15">
        <f t="shared" si="158"/>
        <v>0</v>
      </c>
      <c r="F205" s="15">
        <f t="shared" si="159"/>
        <v>-1</v>
      </c>
      <c r="G205" s="15">
        <v>405</v>
      </c>
      <c r="H205" s="15">
        <v>406</v>
      </c>
      <c r="I205" s="15">
        <v>100</v>
      </c>
      <c r="J205" s="15">
        <v>7</v>
      </c>
      <c r="K205" s="15">
        <v>713</v>
      </c>
      <c r="L205" s="15">
        <v>1355</v>
      </c>
      <c r="M205" s="15">
        <f t="shared" si="160"/>
        <v>0.330810546875</v>
      </c>
      <c r="O205" s="81">
        <f t="shared" si="161"/>
        <v>713</v>
      </c>
      <c r="P205" s="81">
        <f t="shared" si="162"/>
        <v>7.421875E-2</v>
      </c>
      <c r="Q205" s="81">
        <f t="shared" si="163"/>
        <v>356</v>
      </c>
      <c r="R205" s="81" t="b">
        <f t="shared" si="164"/>
        <v>1</v>
      </c>
      <c r="S205" s="81" t="str">
        <f t="shared" si="165"/>
        <v>Dummy Node</v>
      </c>
      <c r="T205" s="81" t="str">
        <f t="shared" si="166"/>
        <v>N/A</v>
      </c>
      <c r="U205" s="81" t="str">
        <f t="shared" si="167"/>
        <v>N/A</v>
      </c>
      <c r="V205" s="81">
        <f t="shared" si="168"/>
        <v>177</v>
      </c>
      <c r="W205" s="81" t="b">
        <f t="shared" si="169"/>
        <v>0</v>
      </c>
      <c r="X205" s="81" t="str">
        <f t="shared" si="170"/>
        <v>Dummy Node</v>
      </c>
      <c r="Y205" s="81" t="str">
        <f t="shared" si="171"/>
        <v>N/A</v>
      </c>
      <c r="Z205" s="81" t="str">
        <f t="shared" si="172"/>
        <v>N/A</v>
      </c>
      <c r="AA205" s="81">
        <f t="shared" si="173"/>
        <v>88</v>
      </c>
      <c r="AB205" s="81" t="b">
        <f t="shared" si="174"/>
        <v>1</v>
      </c>
      <c r="AC205" s="81" t="str">
        <f t="shared" si="175"/>
        <v>Dummy Node</v>
      </c>
      <c r="AD205" s="81" t="str">
        <f t="shared" si="176"/>
        <v>N/A</v>
      </c>
      <c r="AE205" s="81" t="str">
        <f t="shared" si="177"/>
        <v>N/A</v>
      </c>
      <c r="AF205" s="81">
        <f t="shared" si="178"/>
        <v>43</v>
      </c>
      <c r="AG205" s="81" t="b">
        <f t="shared" si="179"/>
        <v>0</v>
      </c>
      <c r="AH205" s="81" t="str">
        <f t="shared" si="180"/>
        <v>Dummy Node</v>
      </c>
      <c r="AI205" s="81" t="str">
        <f t="shared" si="181"/>
        <v>N/A</v>
      </c>
      <c r="AJ205" s="81" t="str">
        <f t="shared" si="182"/>
        <v>N/A</v>
      </c>
      <c r="AK205" s="81">
        <f t="shared" si="183"/>
        <v>21</v>
      </c>
      <c r="AL205" s="81" t="b">
        <f t="shared" si="184"/>
        <v>1</v>
      </c>
      <c r="AM205" s="81" t="str">
        <f t="shared" si="185"/>
        <v>Dummy Node</v>
      </c>
      <c r="AN205" s="81" t="str">
        <f t="shared" si="186"/>
        <v>N/A</v>
      </c>
      <c r="AO205" s="81" t="str">
        <f t="shared" si="187"/>
        <v>N/A</v>
      </c>
      <c r="AP205" s="81">
        <f t="shared" si="188"/>
        <v>8</v>
      </c>
      <c r="AQ205" s="81" t="b">
        <f t="shared" si="189"/>
        <v>1</v>
      </c>
      <c r="AR205" s="81" t="str">
        <f t="shared" si="190"/>
        <v>Dummy Node</v>
      </c>
      <c r="AS205" s="81" t="str">
        <f t="shared" si="191"/>
        <v>N/A</v>
      </c>
      <c r="AT205" s="81" t="str">
        <f t="shared" si="192"/>
        <v>N/A</v>
      </c>
      <c r="AU205" s="81">
        <f t="shared" si="193"/>
        <v>4</v>
      </c>
      <c r="AV205" s="81" t="b">
        <f t="shared" si="194"/>
        <v>0</v>
      </c>
      <c r="AW205" s="81" t="str">
        <f t="shared" si="195"/>
        <v>Distance</v>
      </c>
      <c r="AX205" s="81" t="str">
        <f t="shared" si="196"/>
        <v>&gt;</v>
      </c>
      <c r="AY205" s="81">
        <f t="shared" si="197"/>
        <v>289.92919921875</v>
      </c>
      <c r="AZ205" s="81">
        <f t="shared" si="198"/>
        <v>1</v>
      </c>
      <c r="BA205" s="81" t="b">
        <f t="shared" si="199"/>
        <v>0</v>
      </c>
      <c r="BB205" s="81" t="str">
        <f t="shared" si="200"/>
        <v>Speed</v>
      </c>
      <c r="BC205" s="81" t="str">
        <f t="shared" si="201"/>
        <v>&gt;</v>
      </c>
      <c r="BD205" s="81">
        <f t="shared" si="202"/>
        <v>13.021484375</v>
      </c>
      <c r="BE205" s="81">
        <f t="shared" si="203"/>
        <v>0</v>
      </c>
      <c r="BF205" s="81" t="b">
        <f t="shared" si="204"/>
        <v>1</v>
      </c>
      <c r="BG205" s="81" t="str">
        <f t="shared" si="205"/>
        <v>Distance</v>
      </c>
      <c r="BH205" s="81" t="str">
        <f t="shared" si="206"/>
        <v>&lt;=</v>
      </c>
      <c r="BI205" s="81">
        <f t="shared" si="207"/>
        <v>508.4912109375</v>
      </c>
    </row>
    <row r="206" spans="1:61">
      <c r="A206" s="15">
        <v>203</v>
      </c>
      <c r="B206" s="15">
        <v>-2</v>
      </c>
      <c r="C206" s="15">
        <v>-8192</v>
      </c>
      <c r="D206" s="15">
        <f t="shared" si="157"/>
        <v>-1</v>
      </c>
      <c r="E206" s="15">
        <f t="shared" si="158"/>
        <v>0</v>
      </c>
      <c r="F206" s="15">
        <f t="shared" si="159"/>
        <v>-1</v>
      </c>
      <c r="G206" s="15">
        <v>407</v>
      </c>
      <c r="H206" s="15">
        <v>408</v>
      </c>
      <c r="I206" s="15">
        <v>101</v>
      </c>
      <c r="J206" s="15">
        <v>7</v>
      </c>
      <c r="K206" s="15">
        <v>714</v>
      </c>
      <c r="L206" s="15">
        <v>1355</v>
      </c>
      <c r="M206" s="15">
        <f t="shared" si="160"/>
        <v>0.330810546875</v>
      </c>
      <c r="O206" s="81">
        <f t="shared" si="161"/>
        <v>714</v>
      </c>
      <c r="P206" s="81">
        <f t="shared" si="162"/>
        <v>7.421875E-2</v>
      </c>
      <c r="Q206" s="81">
        <f t="shared" si="163"/>
        <v>356</v>
      </c>
      <c r="R206" s="81" t="b">
        <f t="shared" si="164"/>
        <v>0</v>
      </c>
      <c r="S206" s="81" t="str">
        <f t="shared" si="165"/>
        <v>Dummy Node</v>
      </c>
      <c r="T206" s="81" t="str">
        <f t="shared" si="166"/>
        <v>N/A</v>
      </c>
      <c r="U206" s="81" t="str">
        <f t="shared" si="167"/>
        <v>N/A</v>
      </c>
      <c r="V206" s="81">
        <f t="shared" si="168"/>
        <v>177</v>
      </c>
      <c r="W206" s="81" t="b">
        <f t="shared" si="169"/>
        <v>0</v>
      </c>
      <c r="X206" s="81" t="str">
        <f t="shared" si="170"/>
        <v>Dummy Node</v>
      </c>
      <c r="Y206" s="81" t="str">
        <f t="shared" si="171"/>
        <v>N/A</v>
      </c>
      <c r="Z206" s="81" t="str">
        <f t="shared" si="172"/>
        <v>N/A</v>
      </c>
      <c r="AA206" s="81">
        <f t="shared" si="173"/>
        <v>88</v>
      </c>
      <c r="AB206" s="81" t="b">
        <f t="shared" si="174"/>
        <v>1</v>
      </c>
      <c r="AC206" s="81" t="str">
        <f t="shared" si="175"/>
        <v>Dummy Node</v>
      </c>
      <c r="AD206" s="81" t="str">
        <f t="shared" si="176"/>
        <v>N/A</v>
      </c>
      <c r="AE206" s="81" t="str">
        <f t="shared" si="177"/>
        <v>N/A</v>
      </c>
      <c r="AF206" s="81">
        <f t="shared" si="178"/>
        <v>43</v>
      </c>
      <c r="AG206" s="81" t="b">
        <f t="shared" si="179"/>
        <v>0</v>
      </c>
      <c r="AH206" s="81" t="str">
        <f t="shared" si="180"/>
        <v>Dummy Node</v>
      </c>
      <c r="AI206" s="81" t="str">
        <f t="shared" si="181"/>
        <v>N/A</v>
      </c>
      <c r="AJ206" s="81" t="str">
        <f t="shared" si="182"/>
        <v>N/A</v>
      </c>
      <c r="AK206" s="81">
        <f t="shared" si="183"/>
        <v>21</v>
      </c>
      <c r="AL206" s="81" t="b">
        <f t="shared" si="184"/>
        <v>1</v>
      </c>
      <c r="AM206" s="81" t="str">
        <f t="shared" si="185"/>
        <v>Dummy Node</v>
      </c>
      <c r="AN206" s="81" t="str">
        <f t="shared" si="186"/>
        <v>N/A</v>
      </c>
      <c r="AO206" s="81" t="str">
        <f t="shared" si="187"/>
        <v>N/A</v>
      </c>
      <c r="AP206" s="81">
        <f t="shared" si="188"/>
        <v>8</v>
      </c>
      <c r="AQ206" s="81" t="b">
        <f t="shared" si="189"/>
        <v>1</v>
      </c>
      <c r="AR206" s="81" t="str">
        <f t="shared" si="190"/>
        <v>Dummy Node</v>
      </c>
      <c r="AS206" s="81" t="str">
        <f t="shared" si="191"/>
        <v>N/A</v>
      </c>
      <c r="AT206" s="81" t="str">
        <f t="shared" si="192"/>
        <v>N/A</v>
      </c>
      <c r="AU206" s="81">
        <f t="shared" si="193"/>
        <v>4</v>
      </c>
      <c r="AV206" s="81" t="b">
        <f t="shared" si="194"/>
        <v>0</v>
      </c>
      <c r="AW206" s="81" t="str">
        <f t="shared" si="195"/>
        <v>Distance</v>
      </c>
      <c r="AX206" s="81" t="str">
        <f t="shared" si="196"/>
        <v>&gt;</v>
      </c>
      <c r="AY206" s="81">
        <f t="shared" si="197"/>
        <v>289.92919921875</v>
      </c>
      <c r="AZ206" s="81">
        <f t="shared" si="198"/>
        <v>1</v>
      </c>
      <c r="BA206" s="81" t="b">
        <f t="shared" si="199"/>
        <v>0</v>
      </c>
      <c r="BB206" s="81" t="str">
        <f t="shared" si="200"/>
        <v>Speed</v>
      </c>
      <c r="BC206" s="81" t="str">
        <f t="shared" si="201"/>
        <v>&gt;</v>
      </c>
      <c r="BD206" s="81">
        <f t="shared" si="202"/>
        <v>13.021484375</v>
      </c>
      <c r="BE206" s="81">
        <f t="shared" si="203"/>
        <v>0</v>
      </c>
      <c r="BF206" s="81" t="b">
        <f t="shared" si="204"/>
        <v>1</v>
      </c>
      <c r="BG206" s="81" t="str">
        <f t="shared" si="205"/>
        <v>Distance</v>
      </c>
      <c r="BH206" s="81" t="str">
        <f t="shared" si="206"/>
        <v>&lt;=</v>
      </c>
      <c r="BI206" s="81">
        <f t="shared" si="207"/>
        <v>508.4912109375</v>
      </c>
    </row>
    <row r="207" spans="1:61">
      <c r="A207" s="15">
        <v>204</v>
      </c>
      <c r="B207" s="15">
        <v>-2</v>
      </c>
      <c r="C207" s="15">
        <v>-8192</v>
      </c>
      <c r="D207" s="15">
        <f t="shared" si="157"/>
        <v>-1</v>
      </c>
      <c r="E207" s="15">
        <f t="shared" si="158"/>
        <v>0</v>
      </c>
      <c r="F207" s="15">
        <f t="shared" si="159"/>
        <v>-1</v>
      </c>
      <c r="G207" s="15">
        <v>409</v>
      </c>
      <c r="H207" s="15">
        <v>410</v>
      </c>
      <c r="I207" s="15">
        <v>101</v>
      </c>
      <c r="J207" s="15">
        <v>7</v>
      </c>
      <c r="K207" s="15">
        <v>715</v>
      </c>
      <c r="L207" s="15">
        <v>1355</v>
      </c>
      <c r="M207" s="15">
        <f t="shared" si="160"/>
        <v>0.330810546875</v>
      </c>
      <c r="O207" s="81">
        <f t="shared" si="161"/>
        <v>715</v>
      </c>
      <c r="P207" s="81">
        <f t="shared" si="162"/>
        <v>7.421875E-2</v>
      </c>
      <c r="Q207" s="81">
        <f t="shared" si="163"/>
        <v>357</v>
      </c>
      <c r="R207" s="81" t="b">
        <f t="shared" si="164"/>
        <v>1</v>
      </c>
      <c r="S207" s="81" t="str">
        <f t="shared" si="165"/>
        <v>Dummy Node</v>
      </c>
      <c r="T207" s="81" t="str">
        <f t="shared" si="166"/>
        <v>N/A</v>
      </c>
      <c r="U207" s="81" t="str">
        <f t="shared" si="167"/>
        <v>N/A</v>
      </c>
      <c r="V207" s="81">
        <f t="shared" si="168"/>
        <v>178</v>
      </c>
      <c r="W207" s="81" t="b">
        <f t="shared" si="169"/>
        <v>1</v>
      </c>
      <c r="X207" s="81" t="str">
        <f t="shared" si="170"/>
        <v>Dummy Node</v>
      </c>
      <c r="Y207" s="81" t="str">
        <f t="shared" si="171"/>
        <v>N/A</v>
      </c>
      <c r="Z207" s="81" t="str">
        <f t="shared" si="172"/>
        <v>N/A</v>
      </c>
      <c r="AA207" s="81">
        <f t="shared" si="173"/>
        <v>88</v>
      </c>
      <c r="AB207" s="81" t="b">
        <f t="shared" si="174"/>
        <v>0</v>
      </c>
      <c r="AC207" s="81" t="str">
        <f t="shared" si="175"/>
        <v>Dummy Node</v>
      </c>
      <c r="AD207" s="81" t="str">
        <f t="shared" si="176"/>
        <v>N/A</v>
      </c>
      <c r="AE207" s="81" t="str">
        <f t="shared" si="177"/>
        <v>N/A</v>
      </c>
      <c r="AF207" s="81">
        <f t="shared" si="178"/>
        <v>43</v>
      </c>
      <c r="AG207" s="81" t="b">
        <f t="shared" si="179"/>
        <v>0</v>
      </c>
      <c r="AH207" s="81" t="str">
        <f t="shared" si="180"/>
        <v>Dummy Node</v>
      </c>
      <c r="AI207" s="81" t="str">
        <f t="shared" si="181"/>
        <v>N/A</v>
      </c>
      <c r="AJ207" s="81" t="str">
        <f t="shared" si="182"/>
        <v>N/A</v>
      </c>
      <c r="AK207" s="81">
        <f t="shared" si="183"/>
        <v>21</v>
      </c>
      <c r="AL207" s="81" t="b">
        <f t="shared" si="184"/>
        <v>1</v>
      </c>
      <c r="AM207" s="81" t="str">
        <f t="shared" si="185"/>
        <v>Dummy Node</v>
      </c>
      <c r="AN207" s="81" t="str">
        <f t="shared" si="186"/>
        <v>N/A</v>
      </c>
      <c r="AO207" s="81" t="str">
        <f t="shared" si="187"/>
        <v>N/A</v>
      </c>
      <c r="AP207" s="81">
        <f t="shared" si="188"/>
        <v>8</v>
      </c>
      <c r="AQ207" s="81" t="b">
        <f t="shared" si="189"/>
        <v>1</v>
      </c>
      <c r="AR207" s="81" t="str">
        <f t="shared" si="190"/>
        <v>Dummy Node</v>
      </c>
      <c r="AS207" s="81" t="str">
        <f t="shared" si="191"/>
        <v>N/A</v>
      </c>
      <c r="AT207" s="81" t="str">
        <f t="shared" si="192"/>
        <v>N/A</v>
      </c>
      <c r="AU207" s="81">
        <f t="shared" si="193"/>
        <v>4</v>
      </c>
      <c r="AV207" s="81" t="b">
        <f t="shared" si="194"/>
        <v>0</v>
      </c>
      <c r="AW207" s="81" t="str">
        <f t="shared" si="195"/>
        <v>Distance</v>
      </c>
      <c r="AX207" s="81" t="str">
        <f t="shared" si="196"/>
        <v>&gt;</v>
      </c>
      <c r="AY207" s="81">
        <f t="shared" si="197"/>
        <v>289.92919921875</v>
      </c>
      <c r="AZ207" s="81">
        <f t="shared" si="198"/>
        <v>1</v>
      </c>
      <c r="BA207" s="81" t="b">
        <f t="shared" si="199"/>
        <v>0</v>
      </c>
      <c r="BB207" s="81" t="str">
        <f t="shared" si="200"/>
        <v>Speed</v>
      </c>
      <c r="BC207" s="81" t="str">
        <f t="shared" si="201"/>
        <v>&gt;</v>
      </c>
      <c r="BD207" s="81">
        <f t="shared" si="202"/>
        <v>13.021484375</v>
      </c>
      <c r="BE207" s="81">
        <f t="shared" si="203"/>
        <v>0</v>
      </c>
      <c r="BF207" s="81" t="b">
        <f t="shared" si="204"/>
        <v>1</v>
      </c>
      <c r="BG207" s="81" t="str">
        <f t="shared" si="205"/>
        <v>Distance</v>
      </c>
      <c r="BH207" s="81" t="str">
        <f t="shared" si="206"/>
        <v>&lt;=</v>
      </c>
      <c r="BI207" s="81">
        <f t="shared" si="207"/>
        <v>508.4912109375</v>
      </c>
    </row>
    <row r="208" spans="1:61">
      <c r="A208" s="15">
        <v>205</v>
      </c>
      <c r="B208" s="15">
        <v>-2</v>
      </c>
      <c r="C208" s="15">
        <v>-8192</v>
      </c>
      <c r="D208" s="15">
        <f t="shared" si="157"/>
        <v>-1</v>
      </c>
      <c r="E208" s="15">
        <f t="shared" si="158"/>
        <v>0</v>
      </c>
      <c r="F208" s="15">
        <f t="shared" si="159"/>
        <v>-1</v>
      </c>
      <c r="G208" s="15">
        <v>411</v>
      </c>
      <c r="H208" s="15">
        <v>412</v>
      </c>
      <c r="I208" s="15">
        <v>102</v>
      </c>
      <c r="J208" s="15">
        <v>7</v>
      </c>
      <c r="K208" s="15">
        <v>716</v>
      </c>
      <c r="L208" s="15">
        <v>1355</v>
      </c>
      <c r="M208" s="15">
        <f t="shared" si="160"/>
        <v>0.330810546875</v>
      </c>
      <c r="O208" s="81">
        <f t="shared" si="161"/>
        <v>716</v>
      </c>
      <c r="P208" s="81">
        <f t="shared" si="162"/>
        <v>7.421875E-2</v>
      </c>
      <c r="Q208" s="81">
        <f t="shared" si="163"/>
        <v>357</v>
      </c>
      <c r="R208" s="81" t="b">
        <f t="shared" si="164"/>
        <v>0</v>
      </c>
      <c r="S208" s="81" t="str">
        <f t="shared" si="165"/>
        <v>Dummy Node</v>
      </c>
      <c r="T208" s="81" t="str">
        <f t="shared" si="166"/>
        <v>N/A</v>
      </c>
      <c r="U208" s="81" t="str">
        <f t="shared" si="167"/>
        <v>N/A</v>
      </c>
      <c r="V208" s="81">
        <f t="shared" si="168"/>
        <v>178</v>
      </c>
      <c r="W208" s="81" t="b">
        <f t="shared" si="169"/>
        <v>1</v>
      </c>
      <c r="X208" s="81" t="str">
        <f t="shared" si="170"/>
        <v>Dummy Node</v>
      </c>
      <c r="Y208" s="81" t="str">
        <f t="shared" si="171"/>
        <v>N/A</v>
      </c>
      <c r="Z208" s="81" t="str">
        <f t="shared" si="172"/>
        <v>N/A</v>
      </c>
      <c r="AA208" s="81">
        <f t="shared" si="173"/>
        <v>88</v>
      </c>
      <c r="AB208" s="81" t="b">
        <f t="shared" si="174"/>
        <v>0</v>
      </c>
      <c r="AC208" s="81" t="str">
        <f t="shared" si="175"/>
        <v>Dummy Node</v>
      </c>
      <c r="AD208" s="81" t="str">
        <f t="shared" si="176"/>
        <v>N/A</v>
      </c>
      <c r="AE208" s="81" t="str">
        <f t="shared" si="177"/>
        <v>N/A</v>
      </c>
      <c r="AF208" s="81">
        <f t="shared" si="178"/>
        <v>43</v>
      </c>
      <c r="AG208" s="81" t="b">
        <f t="shared" si="179"/>
        <v>0</v>
      </c>
      <c r="AH208" s="81" t="str">
        <f t="shared" si="180"/>
        <v>Dummy Node</v>
      </c>
      <c r="AI208" s="81" t="str">
        <f t="shared" si="181"/>
        <v>N/A</v>
      </c>
      <c r="AJ208" s="81" t="str">
        <f t="shared" si="182"/>
        <v>N/A</v>
      </c>
      <c r="AK208" s="81">
        <f t="shared" si="183"/>
        <v>21</v>
      </c>
      <c r="AL208" s="81" t="b">
        <f t="shared" si="184"/>
        <v>1</v>
      </c>
      <c r="AM208" s="81" t="str">
        <f t="shared" si="185"/>
        <v>Dummy Node</v>
      </c>
      <c r="AN208" s="81" t="str">
        <f t="shared" si="186"/>
        <v>N/A</v>
      </c>
      <c r="AO208" s="81" t="str">
        <f t="shared" si="187"/>
        <v>N/A</v>
      </c>
      <c r="AP208" s="81">
        <f t="shared" si="188"/>
        <v>8</v>
      </c>
      <c r="AQ208" s="81" t="b">
        <f t="shared" si="189"/>
        <v>1</v>
      </c>
      <c r="AR208" s="81" t="str">
        <f t="shared" si="190"/>
        <v>Dummy Node</v>
      </c>
      <c r="AS208" s="81" t="str">
        <f t="shared" si="191"/>
        <v>N/A</v>
      </c>
      <c r="AT208" s="81" t="str">
        <f t="shared" si="192"/>
        <v>N/A</v>
      </c>
      <c r="AU208" s="81">
        <f t="shared" si="193"/>
        <v>4</v>
      </c>
      <c r="AV208" s="81" t="b">
        <f t="shared" si="194"/>
        <v>0</v>
      </c>
      <c r="AW208" s="81" t="str">
        <f t="shared" si="195"/>
        <v>Distance</v>
      </c>
      <c r="AX208" s="81" t="str">
        <f t="shared" si="196"/>
        <v>&gt;</v>
      </c>
      <c r="AY208" s="81">
        <f t="shared" si="197"/>
        <v>289.92919921875</v>
      </c>
      <c r="AZ208" s="81">
        <f t="shared" si="198"/>
        <v>1</v>
      </c>
      <c r="BA208" s="81" t="b">
        <f t="shared" si="199"/>
        <v>0</v>
      </c>
      <c r="BB208" s="81" t="str">
        <f t="shared" si="200"/>
        <v>Speed</v>
      </c>
      <c r="BC208" s="81" t="str">
        <f t="shared" si="201"/>
        <v>&gt;</v>
      </c>
      <c r="BD208" s="81">
        <f t="shared" si="202"/>
        <v>13.021484375</v>
      </c>
      <c r="BE208" s="81">
        <f t="shared" si="203"/>
        <v>0</v>
      </c>
      <c r="BF208" s="81" t="b">
        <f t="shared" si="204"/>
        <v>1</v>
      </c>
      <c r="BG208" s="81" t="str">
        <f t="shared" si="205"/>
        <v>Distance</v>
      </c>
      <c r="BH208" s="81" t="str">
        <f t="shared" si="206"/>
        <v>&lt;=</v>
      </c>
      <c r="BI208" s="81">
        <f t="shared" si="207"/>
        <v>508.4912109375</v>
      </c>
    </row>
    <row r="209" spans="1:61">
      <c r="A209" s="15">
        <v>206</v>
      </c>
      <c r="B209" s="15">
        <v>-2</v>
      </c>
      <c r="C209" s="15">
        <v>-8192</v>
      </c>
      <c r="D209" s="15">
        <f t="shared" si="157"/>
        <v>-1</v>
      </c>
      <c r="E209" s="15">
        <f t="shared" si="158"/>
        <v>0</v>
      </c>
      <c r="F209" s="15">
        <f t="shared" si="159"/>
        <v>-1</v>
      </c>
      <c r="G209" s="15">
        <v>413</v>
      </c>
      <c r="H209" s="15">
        <v>414</v>
      </c>
      <c r="I209" s="15">
        <v>102</v>
      </c>
      <c r="J209" s="15">
        <v>7</v>
      </c>
      <c r="K209" s="15">
        <v>717</v>
      </c>
      <c r="L209" s="15">
        <v>1355</v>
      </c>
      <c r="M209" s="15">
        <f t="shared" si="160"/>
        <v>0.330810546875</v>
      </c>
      <c r="O209" s="81">
        <f t="shared" si="161"/>
        <v>717</v>
      </c>
      <c r="P209" s="81">
        <f t="shared" si="162"/>
        <v>7.421875E-2</v>
      </c>
      <c r="Q209" s="81">
        <f t="shared" si="163"/>
        <v>358</v>
      </c>
      <c r="R209" s="81" t="b">
        <f t="shared" si="164"/>
        <v>1</v>
      </c>
      <c r="S209" s="81" t="str">
        <f t="shared" si="165"/>
        <v>Dummy Node</v>
      </c>
      <c r="T209" s="81" t="str">
        <f t="shared" si="166"/>
        <v>N/A</v>
      </c>
      <c r="U209" s="81" t="str">
        <f t="shared" si="167"/>
        <v>N/A</v>
      </c>
      <c r="V209" s="81">
        <f t="shared" si="168"/>
        <v>178</v>
      </c>
      <c r="W209" s="81" t="b">
        <f t="shared" si="169"/>
        <v>0</v>
      </c>
      <c r="X209" s="81" t="str">
        <f t="shared" si="170"/>
        <v>Dummy Node</v>
      </c>
      <c r="Y209" s="81" t="str">
        <f t="shared" si="171"/>
        <v>N/A</v>
      </c>
      <c r="Z209" s="81" t="str">
        <f t="shared" si="172"/>
        <v>N/A</v>
      </c>
      <c r="AA209" s="81">
        <f t="shared" si="173"/>
        <v>88</v>
      </c>
      <c r="AB209" s="81" t="b">
        <f t="shared" si="174"/>
        <v>0</v>
      </c>
      <c r="AC209" s="81" t="str">
        <f t="shared" si="175"/>
        <v>Dummy Node</v>
      </c>
      <c r="AD209" s="81" t="str">
        <f t="shared" si="176"/>
        <v>N/A</v>
      </c>
      <c r="AE209" s="81" t="str">
        <f t="shared" si="177"/>
        <v>N/A</v>
      </c>
      <c r="AF209" s="81">
        <f t="shared" si="178"/>
        <v>43</v>
      </c>
      <c r="AG209" s="81" t="b">
        <f t="shared" si="179"/>
        <v>0</v>
      </c>
      <c r="AH209" s="81" t="str">
        <f t="shared" si="180"/>
        <v>Dummy Node</v>
      </c>
      <c r="AI209" s="81" t="str">
        <f t="shared" si="181"/>
        <v>N/A</v>
      </c>
      <c r="AJ209" s="81" t="str">
        <f t="shared" si="182"/>
        <v>N/A</v>
      </c>
      <c r="AK209" s="81">
        <f t="shared" si="183"/>
        <v>21</v>
      </c>
      <c r="AL209" s="81" t="b">
        <f t="shared" si="184"/>
        <v>1</v>
      </c>
      <c r="AM209" s="81" t="str">
        <f t="shared" si="185"/>
        <v>Dummy Node</v>
      </c>
      <c r="AN209" s="81" t="str">
        <f t="shared" si="186"/>
        <v>N/A</v>
      </c>
      <c r="AO209" s="81" t="str">
        <f t="shared" si="187"/>
        <v>N/A</v>
      </c>
      <c r="AP209" s="81">
        <f t="shared" si="188"/>
        <v>8</v>
      </c>
      <c r="AQ209" s="81" t="b">
        <f t="shared" si="189"/>
        <v>1</v>
      </c>
      <c r="AR209" s="81" t="str">
        <f t="shared" si="190"/>
        <v>Dummy Node</v>
      </c>
      <c r="AS209" s="81" t="str">
        <f t="shared" si="191"/>
        <v>N/A</v>
      </c>
      <c r="AT209" s="81" t="str">
        <f t="shared" si="192"/>
        <v>N/A</v>
      </c>
      <c r="AU209" s="81">
        <f t="shared" si="193"/>
        <v>4</v>
      </c>
      <c r="AV209" s="81" t="b">
        <f t="shared" si="194"/>
        <v>0</v>
      </c>
      <c r="AW209" s="81" t="str">
        <f t="shared" si="195"/>
        <v>Distance</v>
      </c>
      <c r="AX209" s="81" t="str">
        <f t="shared" si="196"/>
        <v>&gt;</v>
      </c>
      <c r="AY209" s="81">
        <f t="shared" si="197"/>
        <v>289.92919921875</v>
      </c>
      <c r="AZ209" s="81">
        <f t="shared" si="198"/>
        <v>1</v>
      </c>
      <c r="BA209" s="81" t="b">
        <f t="shared" si="199"/>
        <v>0</v>
      </c>
      <c r="BB209" s="81" t="str">
        <f t="shared" si="200"/>
        <v>Speed</v>
      </c>
      <c r="BC209" s="81" t="str">
        <f t="shared" si="201"/>
        <v>&gt;</v>
      </c>
      <c r="BD209" s="81">
        <f t="shared" si="202"/>
        <v>13.021484375</v>
      </c>
      <c r="BE209" s="81">
        <f t="shared" si="203"/>
        <v>0</v>
      </c>
      <c r="BF209" s="81" t="b">
        <f t="shared" si="204"/>
        <v>1</v>
      </c>
      <c r="BG209" s="81" t="str">
        <f t="shared" si="205"/>
        <v>Distance</v>
      </c>
      <c r="BH209" s="81" t="str">
        <f t="shared" si="206"/>
        <v>&lt;=</v>
      </c>
      <c r="BI209" s="81">
        <f t="shared" si="207"/>
        <v>508.4912109375</v>
      </c>
    </row>
    <row r="210" spans="1:61">
      <c r="A210" s="15">
        <v>207</v>
      </c>
      <c r="B210" s="15">
        <v>-2</v>
      </c>
      <c r="C210" s="15">
        <v>-8192</v>
      </c>
      <c r="D210" s="15">
        <f t="shared" si="157"/>
        <v>-1</v>
      </c>
      <c r="E210" s="15">
        <f t="shared" si="158"/>
        <v>0</v>
      </c>
      <c r="F210" s="15">
        <f t="shared" si="159"/>
        <v>-1</v>
      </c>
      <c r="G210" s="15">
        <v>415</v>
      </c>
      <c r="H210" s="15">
        <v>416</v>
      </c>
      <c r="I210" s="15">
        <v>103</v>
      </c>
      <c r="J210" s="15">
        <v>7</v>
      </c>
      <c r="K210" s="15">
        <v>718</v>
      </c>
      <c r="L210" s="15">
        <v>522</v>
      </c>
      <c r="M210" s="15">
        <f t="shared" si="160"/>
        <v>0.12744140625</v>
      </c>
      <c r="O210" s="81">
        <f t="shared" si="161"/>
        <v>718</v>
      </c>
      <c r="P210" s="81">
        <f t="shared" si="162"/>
        <v>7.421875E-2</v>
      </c>
      <c r="Q210" s="81">
        <f t="shared" si="163"/>
        <v>358</v>
      </c>
      <c r="R210" s="81" t="b">
        <f t="shared" si="164"/>
        <v>0</v>
      </c>
      <c r="S210" s="81" t="str">
        <f t="shared" si="165"/>
        <v>Dummy Node</v>
      </c>
      <c r="T210" s="81" t="str">
        <f t="shared" si="166"/>
        <v>N/A</v>
      </c>
      <c r="U210" s="81" t="str">
        <f t="shared" si="167"/>
        <v>N/A</v>
      </c>
      <c r="V210" s="81">
        <f t="shared" si="168"/>
        <v>178</v>
      </c>
      <c r="W210" s="81" t="b">
        <f t="shared" si="169"/>
        <v>0</v>
      </c>
      <c r="X210" s="81" t="str">
        <f t="shared" si="170"/>
        <v>Dummy Node</v>
      </c>
      <c r="Y210" s="81" t="str">
        <f t="shared" si="171"/>
        <v>N/A</v>
      </c>
      <c r="Z210" s="81" t="str">
        <f t="shared" si="172"/>
        <v>N/A</v>
      </c>
      <c r="AA210" s="81">
        <f t="shared" si="173"/>
        <v>88</v>
      </c>
      <c r="AB210" s="81" t="b">
        <f t="shared" si="174"/>
        <v>0</v>
      </c>
      <c r="AC210" s="81" t="str">
        <f t="shared" si="175"/>
        <v>Dummy Node</v>
      </c>
      <c r="AD210" s="81" t="str">
        <f t="shared" si="176"/>
        <v>N/A</v>
      </c>
      <c r="AE210" s="81" t="str">
        <f t="shared" si="177"/>
        <v>N/A</v>
      </c>
      <c r="AF210" s="81">
        <f t="shared" si="178"/>
        <v>43</v>
      </c>
      <c r="AG210" s="81" t="b">
        <f t="shared" si="179"/>
        <v>0</v>
      </c>
      <c r="AH210" s="81" t="str">
        <f t="shared" si="180"/>
        <v>Dummy Node</v>
      </c>
      <c r="AI210" s="81" t="str">
        <f t="shared" si="181"/>
        <v>N/A</v>
      </c>
      <c r="AJ210" s="81" t="str">
        <f t="shared" si="182"/>
        <v>N/A</v>
      </c>
      <c r="AK210" s="81">
        <f t="shared" si="183"/>
        <v>21</v>
      </c>
      <c r="AL210" s="81" t="b">
        <f t="shared" si="184"/>
        <v>1</v>
      </c>
      <c r="AM210" s="81" t="str">
        <f t="shared" si="185"/>
        <v>Dummy Node</v>
      </c>
      <c r="AN210" s="81" t="str">
        <f t="shared" si="186"/>
        <v>N/A</v>
      </c>
      <c r="AO210" s="81" t="str">
        <f t="shared" si="187"/>
        <v>N/A</v>
      </c>
      <c r="AP210" s="81">
        <f t="shared" si="188"/>
        <v>8</v>
      </c>
      <c r="AQ210" s="81" t="b">
        <f t="shared" si="189"/>
        <v>1</v>
      </c>
      <c r="AR210" s="81" t="str">
        <f t="shared" si="190"/>
        <v>Dummy Node</v>
      </c>
      <c r="AS210" s="81" t="str">
        <f t="shared" si="191"/>
        <v>N/A</v>
      </c>
      <c r="AT210" s="81" t="str">
        <f t="shared" si="192"/>
        <v>N/A</v>
      </c>
      <c r="AU210" s="81">
        <f t="shared" si="193"/>
        <v>4</v>
      </c>
      <c r="AV210" s="81" t="b">
        <f t="shared" si="194"/>
        <v>0</v>
      </c>
      <c r="AW210" s="81" t="str">
        <f t="shared" si="195"/>
        <v>Distance</v>
      </c>
      <c r="AX210" s="81" t="str">
        <f t="shared" si="196"/>
        <v>&gt;</v>
      </c>
      <c r="AY210" s="81">
        <f t="shared" si="197"/>
        <v>289.92919921875</v>
      </c>
      <c r="AZ210" s="81">
        <f t="shared" si="198"/>
        <v>1</v>
      </c>
      <c r="BA210" s="81" t="b">
        <f t="shared" si="199"/>
        <v>0</v>
      </c>
      <c r="BB210" s="81" t="str">
        <f t="shared" si="200"/>
        <v>Speed</v>
      </c>
      <c r="BC210" s="81" t="str">
        <f t="shared" si="201"/>
        <v>&gt;</v>
      </c>
      <c r="BD210" s="81">
        <f t="shared" si="202"/>
        <v>13.021484375</v>
      </c>
      <c r="BE210" s="81">
        <f t="shared" si="203"/>
        <v>0</v>
      </c>
      <c r="BF210" s="81" t="b">
        <f t="shared" si="204"/>
        <v>1</v>
      </c>
      <c r="BG210" s="81" t="str">
        <f t="shared" si="205"/>
        <v>Distance</v>
      </c>
      <c r="BH210" s="81" t="str">
        <f t="shared" si="206"/>
        <v>&lt;=</v>
      </c>
      <c r="BI210" s="81">
        <f t="shared" si="207"/>
        <v>508.4912109375</v>
      </c>
    </row>
    <row r="211" spans="1:61">
      <c r="A211" s="15">
        <v>208</v>
      </c>
      <c r="B211" s="15">
        <v>-2</v>
      </c>
      <c r="C211" s="15">
        <v>-8192</v>
      </c>
      <c r="D211" s="15">
        <f t="shared" si="157"/>
        <v>-1</v>
      </c>
      <c r="E211" s="15">
        <f t="shared" si="158"/>
        <v>0</v>
      </c>
      <c r="F211" s="15">
        <f t="shared" si="159"/>
        <v>-1</v>
      </c>
      <c r="G211" s="15">
        <v>417</v>
      </c>
      <c r="H211" s="15">
        <v>418</v>
      </c>
      <c r="I211" s="15">
        <v>103</v>
      </c>
      <c r="J211" s="15">
        <v>7</v>
      </c>
      <c r="K211" s="15">
        <v>719</v>
      </c>
      <c r="L211" s="15">
        <v>522</v>
      </c>
      <c r="M211" s="15">
        <f t="shared" si="160"/>
        <v>0.12744140625</v>
      </c>
      <c r="O211" s="81">
        <f t="shared" si="161"/>
        <v>719</v>
      </c>
      <c r="P211" s="81">
        <f t="shared" si="162"/>
        <v>7.421875E-2</v>
      </c>
      <c r="Q211" s="81">
        <f t="shared" si="163"/>
        <v>359</v>
      </c>
      <c r="R211" s="81" t="b">
        <f t="shared" si="164"/>
        <v>1</v>
      </c>
      <c r="S211" s="81" t="str">
        <f t="shared" si="165"/>
        <v>Dummy Node</v>
      </c>
      <c r="T211" s="81" t="str">
        <f t="shared" si="166"/>
        <v>N/A</v>
      </c>
      <c r="U211" s="81" t="str">
        <f t="shared" si="167"/>
        <v>N/A</v>
      </c>
      <c r="V211" s="81">
        <f t="shared" si="168"/>
        <v>179</v>
      </c>
      <c r="W211" s="81" t="b">
        <f t="shared" si="169"/>
        <v>1</v>
      </c>
      <c r="X211" s="81" t="str">
        <f t="shared" si="170"/>
        <v>Dummy Node</v>
      </c>
      <c r="Y211" s="81" t="str">
        <f t="shared" si="171"/>
        <v>N/A</v>
      </c>
      <c r="Z211" s="81" t="str">
        <f t="shared" si="172"/>
        <v>N/A</v>
      </c>
      <c r="AA211" s="81">
        <f t="shared" si="173"/>
        <v>89</v>
      </c>
      <c r="AB211" s="81" t="b">
        <f t="shared" si="174"/>
        <v>1</v>
      </c>
      <c r="AC211" s="81" t="str">
        <f t="shared" si="175"/>
        <v>Dummy Node</v>
      </c>
      <c r="AD211" s="81" t="str">
        <f t="shared" si="176"/>
        <v>N/A</v>
      </c>
      <c r="AE211" s="81" t="str">
        <f t="shared" si="177"/>
        <v>N/A</v>
      </c>
      <c r="AF211" s="81">
        <f t="shared" si="178"/>
        <v>44</v>
      </c>
      <c r="AG211" s="81" t="b">
        <f t="shared" si="179"/>
        <v>1</v>
      </c>
      <c r="AH211" s="81" t="str">
        <f t="shared" si="180"/>
        <v>Dummy Node</v>
      </c>
      <c r="AI211" s="81" t="str">
        <f t="shared" si="181"/>
        <v>N/A</v>
      </c>
      <c r="AJ211" s="81" t="str">
        <f t="shared" si="182"/>
        <v>N/A</v>
      </c>
      <c r="AK211" s="81">
        <f t="shared" si="183"/>
        <v>21</v>
      </c>
      <c r="AL211" s="81" t="b">
        <f t="shared" si="184"/>
        <v>0</v>
      </c>
      <c r="AM211" s="81" t="str">
        <f t="shared" si="185"/>
        <v>Dummy Node</v>
      </c>
      <c r="AN211" s="81" t="str">
        <f t="shared" si="186"/>
        <v>N/A</v>
      </c>
      <c r="AO211" s="81" t="str">
        <f t="shared" si="187"/>
        <v>N/A</v>
      </c>
      <c r="AP211" s="81">
        <f t="shared" si="188"/>
        <v>8</v>
      </c>
      <c r="AQ211" s="81" t="b">
        <f t="shared" si="189"/>
        <v>1</v>
      </c>
      <c r="AR211" s="81" t="str">
        <f t="shared" si="190"/>
        <v>Dummy Node</v>
      </c>
      <c r="AS211" s="81" t="str">
        <f t="shared" si="191"/>
        <v>N/A</v>
      </c>
      <c r="AT211" s="81" t="str">
        <f t="shared" si="192"/>
        <v>N/A</v>
      </c>
      <c r="AU211" s="81">
        <f t="shared" si="193"/>
        <v>4</v>
      </c>
      <c r="AV211" s="81" t="b">
        <f t="shared" si="194"/>
        <v>0</v>
      </c>
      <c r="AW211" s="81" t="str">
        <f t="shared" si="195"/>
        <v>Distance</v>
      </c>
      <c r="AX211" s="81" t="str">
        <f t="shared" si="196"/>
        <v>&gt;</v>
      </c>
      <c r="AY211" s="81">
        <f t="shared" si="197"/>
        <v>289.92919921875</v>
      </c>
      <c r="AZ211" s="81">
        <f t="shared" si="198"/>
        <v>1</v>
      </c>
      <c r="BA211" s="81" t="b">
        <f t="shared" si="199"/>
        <v>0</v>
      </c>
      <c r="BB211" s="81" t="str">
        <f t="shared" si="200"/>
        <v>Speed</v>
      </c>
      <c r="BC211" s="81" t="str">
        <f t="shared" si="201"/>
        <v>&gt;</v>
      </c>
      <c r="BD211" s="81">
        <f t="shared" si="202"/>
        <v>13.021484375</v>
      </c>
      <c r="BE211" s="81">
        <f t="shared" si="203"/>
        <v>0</v>
      </c>
      <c r="BF211" s="81" t="b">
        <f t="shared" si="204"/>
        <v>1</v>
      </c>
      <c r="BG211" s="81" t="str">
        <f t="shared" si="205"/>
        <v>Distance</v>
      </c>
      <c r="BH211" s="81" t="str">
        <f t="shared" si="206"/>
        <v>&lt;=</v>
      </c>
      <c r="BI211" s="81">
        <f t="shared" si="207"/>
        <v>508.4912109375</v>
      </c>
    </row>
    <row r="212" spans="1:61">
      <c r="A212" s="15">
        <v>209</v>
      </c>
      <c r="B212" s="15">
        <v>-2</v>
      </c>
      <c r="C212" s="15">
        <v>-8192</v>
      </c>
      <c r="D212" s="15">
        <f t="shared" si="157"/>
        <v>-1</v>
      </c>
      <c r="E212" s="15">
        <f t="shared" si="158"/>
        <v>0</v>
      </c>
      <c r="F212" s="15">
        <f t="shared" si="159"/>
        <v>-1</v>
      </c>
      <c r="G212" s="15">
        <v>419</v>
      </c>
      <c r="H212" s="15">
        <v>420</v>
      </c>
      <c r="I212" s="15">
        <v>104</v>
      </c>
      <c r="J212" s="15">
        <v>7</v>
      </c>
      <c r="K212" s="15">
        <v>720</v>
      </c>
      <c r="L212" s="15">
        <v>522</v>
      </c>
      <c r="M212" s="15">
        <f t="shared" si="160"/>
        <v>0.12744140625</v>
      </c>
      <c r="O212" s="81">
        <f t="shared" si="161"/>
        <v>720</v>
      </c>
      <c r="P212" s="81">
        <f t="shared" si="162"/>
        <v>7.421875E-2</v>
      </c>
      <c r="Q212" s="81">
        <f t="shared" si="163"/>
        <v>359</v>
      </c>
      <c r="R212" s="81" t="b">
        <f t="shared" si="164"/>
        <v>0</v>
      </c>
      <c r="S212" s="81" t="str">
        <f t="shared" si="165"/>
        <v>Dummy Node</v>
      </c>
      <c r="T212" s="81" t="str">
        <f t="shared" si="166"/>
        <v>N/A</v>
      </c>
      <c r="U212" s="81" t="str">
        <f t="shared" si="167"/>
        <v>N/A</v>
      </c>
      <c r="V212" s="81">
        <f t="shared" si="168"/>
        <v>179</v>
      </c>
      <c r="W212" s="81" t="b">
        <f t="shared" si="169"/>
        <v>1</v>
      </c>
      <c r="X212" s="81" t="str">
        <f t="shared" si="170"/>
        <v>Dummy Node</v>
      </c>
      <c r="Y212" s="81" t="str">
        <f t="shared" si="171"/>
        <v>N/A</v>
      </c>
      <c r="Z212" s="81" t="str">
        <f t="shared" si="172"/>
        <v>N/A</v>
      </c>
      <c r="AA212" s="81">
        <f t="shared" si="173"/>
        <v>89</v>
      </c>
      <c r="AB212" s="81" t="b">
        <f t="shared" si="174"/>
        <v>1</v>
      </c>
      <c r="AC212" s="81" t="str">
        <f t="shared" si="175"/>
        <v>Dummy Node</v>
      </c>
      <c r="AD212" s="81" t="str">
        <f t="shared" si="176"/>
        <v>N/A</v>
      </c>
      <c r="AE212" s="81" t="str">
        <f t="shared" si="177"/>
        <v>N/A</v>
      </c>
      <c r="AF212" s="81">
        <f t="shared" si="178"/>
        <v>44</v>
      </c>
      <c r="AG212" s="81" t="b">
        <f t="shared" si="179"/>
        <v>1</v>
      </c>
      <c r="AH212" s="81" t="str">
        <f t="shared" si="180"/>
        <v>Dummy Node</v>
      </c>
      <c r="AI212" s="81" t="str">
        <f t="shared" si="181"/>
        <v>N/A</v>
      </c>
      <c r="AJ212" s="81" t="str">
        <f t="shared" si="182"/>
        <v>N/A</v>
      </c>
      <c r="AK212" s="81">
        <f t="shared" si="183"/>
        <v>21</v>
      </c>
      <c r="AL212" s="81" t="b">
        <f t="shared" si="184"/>
        <v>0</v>
      </c>
      <c r="AM212" s="81" t="str">
        <f t="shared" si="185"/>
        <v>Dummy Node</v>
      </c>
      <c r="AN212" s="81" t="str">
        <f t="shared" si="186"/>
        <v>N/A</v>
      </c>
      <c r="AO212" s="81" t="str">
        <f t="shared" si="187"/>
        <v>N/A</v>
      </c>
      <c r="AP212" s="81">
        <f t="shared" si="188"/>
        <v>8</v>
      </c>
      <c r="AQ212" s="81" t="b">
        <f t="shared" si="189"/>
        <v>1</v>
      </c>
      <c r="AR212" s="81" t="str">
        <f t="shared" si="190"/>
        <v>Dummy Node</v>
      </c>
      <c r="AS212" s="81" t="str">
        <f t="shared" si="191"/>
        <v>N/A</v>
      </c>
      <c r="AT212" s="81" t="str">
        <f t="shared" si="192"/>
        <v>N/A</v>
      </c>
      <c r="AU212" s="81">
        <f t="shared" si="193"/>
        <v>4</v>
      </c>
      <c r="AV212" s="81" t="b">
        <f t="shared" si="194"/>
        <v>0</v>
      </c>
      <c r="AW212" s="81" t="str">
        <f t="shared" si="195"/>
        <v>Distance</v>
      </c>
      <c r="AX212" s="81" t="str">
        <f t="shared" si="196"/>
        <v>&gt;</v>
      </c>
      <c r="AY212" s="81">
        <f t="shared" si="197"/>
        <v>289.92919921875</v>
      </c>
      <c r="AZ212" s="81">
        <f t="shared" si="198"/>
        <v>1</v>
      </c>
      <c r="BA212" s="81" t="b">
        <f t="shared" si="199"/>
        <v>0</v>
      </c>
      <c r="BB212" s="81" t="str">
        <f t="shared" si="200"/>
        <v>Speed</v>
      </c>
      <c r="BC212" s="81" t="str">
        <f t="shared" si="201"/>
        <v>&gt;</v>
      </c>
      <c r="BD212" s="81">
        <f t="shared" si="202"/>
        <v>13.021484375</v>
      </c>
      <c r="BE212" s="81">
        <f t="shared" si="203"/>
        <v>0</v>
      </c>
      <c r="BF212" s="81" t="b">
        <f t="shared" si="204"/>
        <v>1</v>
      </c>
      <c r="BG212" s="81" t="str">
        <f t="shared" si="205"/>
        <v>Distance</v>
      </c>
      <c r="BH212" s="81" t="str">
        <f t="shared" si="206"/>
        <v>&lt;=</v>
      </c>
      <c r="BI212" s="81">
        <f t="shared" si="207"/>
        <v>508.4912109375</v>
      </c>
    </row>
    <row r="213" spans="1:61">
      <c r="A213" s="15">
        <v>210</v>
      </c>
      <c r="B213" s="15">
        <v>-2</v>
      </c>
      <c r="C213" s="15">
        <v>-8192</v>
      </c>
      <c r="D213" s="15">
        <f t="shared" si="157"/>
        <v>-1</v>
      </c>
      <c r="E213" s="15">
        <f t="shared" si="158"/>
        <v>0</v>
      </c>
      <c r="F213" s="15">
        <f t="shared" si="159"/>
        <v>-1</v>
      </c>
      <c r="G213" s="15">
        <v>421</v>
      </c>
      <c r="H213" s="15">
        <v>422</v>
      </c>
      <c r="I213" s="15">
        <v>104</v>
      </c>
      <c r="J213" s="15">
        <v>7</v>
      </c>
      <c r="K213" s="15">
        <v>721</v>
      </c>
      <c r="L213" s="15">
        <v>522</v>
      </c>
      <c r="M213" s="15">
        <f t="shared" si="160"/>
        <v>0.12744140625</v>
      </c>
      <c r="O213" s="81">
        <f t="shared" si="161"/>
        <v>721</v>
      </c>
      <c r="P213" s="81">
        <f t="shared" si="162"/>
        <v>7.421875E-2</v>
      </c>
      <c r="Q213" s="81">
        <f t="shared" si="163"/>
        <v>360</v>
      </c>
      <c r="R213" s="81" t="b">
        <f t="shared" si="164"/>
        <v>1</v>
      </c>
      <c r="S213" s="81" t="str">
        <f t="shared" si="165"/>
        <v>Dummy Node</v>
      </c>
      <c r="T213" s="81" t="str">
        <f t="shared" si="166"/>
        <v>N/A</v>
      </c>
      <c r="U213" s="81" t="str">
        <f t="shared" si="167"/>
        <v>N/A</v>
      </c>
      <c r="V213" s="81">
        <f t="shared" si="168"/>
        <v>179</v>
      </c>
      <c r="W213" s="81" t="b">
        <f t="shared" si="169"/>
        <v>0</v>
      </c>
      <c r="X213" s="81" t="str">
        <f t="shared" si="170"/>
        <v>Dummy Node</v>
      </c>
      <c r="Y213" s="81" t="str">
        <f t="shared" si="171"/>
        <v>N/A</v>
      </c>
      <c r="Z213" s="81" t="str">
        <f t="shared" si="172"/>
        <v>N/A</v>
      </c>
      <c r="AA213" s="81">
        <f t="shared" si="173"/>
        <v>89</v>
      </c>
      <c r="AB213" s="81" t="b">
        <f t="shared" si="174"/>
        <v>1</v>
      </c>
      <c r="AC213" s="81" t="str">
        <f t="shared" si="175"/>
        <v>Dummy Node</v>
      </c>
      <c r="AD213" s="81" t="str">
        <f t="shared" si="176"/>
        <v>N/A</v>
      </c>
      <c r="AE213" s="81" t="str">
        <f t="shared" si="177"/>
        <v>N/A</v>
      </c>
      <c r="AF213" s="81">
        <f t="shared" si="178"/>
        <v>44</v>
      </c>
      <c r="AG213" s="81" t="b">
        <f t="shared" si="179"/>
        <v>1</v>
      </c>
      <c r="AH213" s="81" t="str">
        <f t="shared" si="180"/>
        <v>Dummy Node</v>
      </c>
      <c r="AI213" s="81" t="str">
        <f t="shared" si="181"/>
        <v>N/A</v>
      </c>
      <c r="AJ213" s="81" t="str">
        <f t="shared" si="182"/>
        <v>N/A</v>
      </c>
      <c r="AK213" s="81">
        <f t="shared" si="183"/>
        <v>21</v>
      </c>
      <c r="AL213" s="81" t="b">
        <f t="shared" si="184"/>
        <v>0</v>
      </c>
      <c r="AM213" s="81" t="str">
        <f t="shared" si="185"/>
        <v>Dummy Node</v>
      </c>
      <c r="AN213" s="81" t="str">
        <f t="shared" si="186"/>
        <v>N/A</v>
      </c>
      <c r="AO213" s="81" t="str">
        <f t="shared" si="187"/>
        <v>N/A</v>
      </c>
      <c r="AP213" s="81">
        <f t="shared" si="188"/>
        <v>8</v>
      </c>
      <c r="AQ213" s="81" t="b">
        <f t="shared" si="189"/>
        <v>1</v>
      </c>
      <c r="AR213" s="81" t="str">
        <f t="shared" si="190"/>
        <v>Dummy Node</v>
      </c>
      <c r="AS213" s="81" t="str">
        <f t="shared" si="191"/>
        <v>N/A</v>
      </c>
      <c r="AT213" s="81" t="str">
        <f t="shared" si="192"/>
        <v>N/A</v>
      </c>
      <c r="AU213" s="81">
        <f t="shared" si="193"/>
        <v>4</v>
      </c>
      <c r="AV213" s="81" t="b">
        <f t="shared" si="194"/>
        <v>0</v>
      </c>
      <c r="AW213" s="81" t="str">
        <f t="shared" si="195"/>
        <v>Distance</v>
      </c>
      <c r="AX213" s="81" t="str">
        <f t="shared" si="196"/>
        <v>&gt;</v>
      </c>
      <c r="AY213" s="81">
        <f t="shared" si="197"/>
        <v>289.92919921875</v>
      </c>
      <c r="AZ213" s="81">
        <f t="shared" si="198"/>
        <v>1</v>
      </c>
      <c r="BA213" s="81" t="b">
        <f t="shared" si="199"/>
        <v>0</v>
      </c>
      <c r="BB213" s="81" t="str">
        <f t="shared" si="200"/>
        <v>Speed</v>
      </c>
      <c r="BC213" s="81" t="str">
        <f t="shared" si="201"/>
        <v>&gt;</v>
      </c>
      <c r="BD213" s="81">
        <f t="shared" si="202"/>
        <v>13.021484375</v>
      </c>
      <c r="BE213" s="81">
        <f t="shared" si="203"/>
        <v>0</v>
      </c>
      <c r="BF213" s="81" t="b">
        <f t="shared" si="204"/>
        <v>1</v>
      </c>
      <c r="BG213" s="81" t="str">
        <f t="shared" si="205"/>
        <v>Distance</v>
      </c>
      <c r="BH213" s="81" t="str">
        <f t="shared" si="206"/>
        <v>&lt;=</v>
      </c>
      <c r="BI213" s="81">
        <f t="shared" si="207"/>
        <v>508.4912109375</v>
      </c>
    </row>
    <row r="214" spans="1:61">
      <c r="A214" s="15">
        <v>211</v>
      </c>
      <c r="B214" s="15">
        <v>-2</v>
      </c>
      <c r="C214" s="15">
        <v>-8192</v>
      </c>
      <c r="D214" s="15">
        <f t="shared" si="157"/>
        <v>-1</v>
      </c>
      <c r="E214" s="15">
        <f t="shared" si="158"/>
        <v>0</v>
      </c>
      <c r="F214" s="15">
        <f t="shared" si="159"/>
        <v>-1</v>
      </c>
      <c r="G214" s="15">
        <v>423</v>
      </c>
      <c r="H214" s="15">
        <v>424</v>
      </c>
      <c r="I214" s="15">
        <v>105</v>
      </c>
      <c r="J214" s="15">
        <v>7</v>
      </c>
      <c r="K214" s="15">
        <v>722</v>
      </c>
      <c r="L214" s="15">
        <v>522</v>
      </c>
      <c r="M214" s="15">
        <f t="shared" si="160"/>
        <v>0.12744140625</v>
      </c>
      <c r="O214" s="81">
        <f t="shared" si="161"/>
        <v>722</v>
      </c>
      <c r="P214" s="81">
        <f t="shared" si="162"/>
        <v>7.421875E-2</v>
      </c>
      <c r="Q214" s="81">
        <f t="shared" si="163"/>
        <v>360</v>
      </c>
      <c r="R214" s="81" t="b">
        <f t="shared" si="164"/>
        <v>0</v>
      </c>
      <c r="S214" s="81" t="str">
        <f t="shared" si="165"/>
        <v>Dummy Node</v>
      </c>
      <c r="T214" s="81" t="str">
        <f t="shared" si="166"/>
        <v>N/A</v>
      </c>
      <c r="U214" s="81" t="str">
        <f t="shared" si="167"/>
        <v>N/A</v>
      </c>
      <c r="V214" s="81">
        <f t="shared" si="168"/>
        <v>179</v>
      </c>
      <c r="W214" s="81" t="b">
        <f t="shared" si="169"/>
        <v>0</v>
      </c>
      <c r="X214" s="81" t="str">
        <f t="shared" si="170"/>
        <v>Dummy Node</v>
      </c>
      <c r="Y214" s="81" t="str">
        <f t="shared" si="171"/>
        <v>N/A</v>
      </c>
      <c r="Z214" s="81" t="str">
        <f t="shared" si="172"/>
        <v>N/A</v>
      </c>
      <c r="AA214" s="81">
        <f t="shared" si="173"/>
        <v>89</v>
      </c>
      <c r="AB214" s="81" t="b">
        <f t="shared" si="174"/>
        <v>1</v>
      </c>
      <c r="AC214" s="81" t="str">
        <f t="shared" si="175"/>
        <v>Dummy Node</v>
      </c>
      <c r="AD214" s="81" t="str">
        <f t="shared" si="176"/>
        <v>N/A</v>
      </c>
      <c r="AE214" s="81" t="str">
        <f t="shared" si="177"/>
        <v>N/A</v>
      </c>
      <c r="AF214" s="81">
        <f t="shared" si="178"/>
        <v>44</v>
      </c>
      <c r="AG214" s="81" t="b">
        <f t="shared" si="179"/>
        <v>1</v>
      </c>
      <c r="AH214" s="81" t="str">
        <f t="shared" si="180"/>
        <v>Dummy Node</v>
      </c>
      <c r="AI214" s="81" t="str">
        <f t="shared" si="181"/>
        <v>N/A</v>
      </c>
      <c r="AJ214" s="81" t="str">
        <f t="shared" si="182"/>
        <v>N/A</v>
      </c>
      <c r="AK214" s="81">
        <f t="shared" si="183"/>
        <v>21</v>
      </c>
      <c r="AL214" s="81" t="b">
        <f t="shared" si="184"/>
        <v>0</v>
      </c>
      <c r="AM214" s="81" t="str">
        <f t="shared" si="185"/>
        <v>Dummy Node</v>
      </c>
      <c r="AN214" s="81" t="str">
        <f t="shared" si="186"/>
        <v>N/A</v>
      </c>
      <c r="AO214" s="81" t="str">
        <f t="shared" si="187"/>
        <v>N/A</v>
      </c>
      <c r="AP214" s="81">
        <f t="shared" si="188"/>
        <v>8</v>
      </c>
      <c r="AQ214" s="81" t="b">
        <f t="shared" si="189"/>
        <v>1</v>
      </c>
      <c r="AR214" s="81" t="str">
        <f t="shared" si="190"/>
        <v>Dummy Node</v>
      </c>
      <c r="AS214" s="81" t="str">
        <f t="shared" si="191"/>
        <v>N/A</v>
      </c>
      <c r="AT214" s="81" t="str">
        <f t="shared" si="192"/>
        <v>N/A</v>
      </c>
      <c r="AU214" s="81">
        <f t="shared" si="193"/>
        <v>4</v>
      </c>
      <c r="AV214" s="81" t="b">
        <f t="shared" si="194"/>
        <v>0</v>
      </c>
      <c r="AW214" s="81" t="str">
        <f t="shared" si="195"/>
        <v>Distance</v>
      </c>
      <c r="AX214" s="81" t="str">
        <f t="shared" si="196"/>
        <v>&gt;</v>
      </c>
      <c r="AY214" s="81">
        <f t="shared" si="197"/>
        <v>289.92919921875</v>
      </c>
      <c r="AZ214" s="81">
        <f t="shared" si="198"/>
        <v>1</v>
      </c>
      <c r="BA214" s="81" t="b">
        <f t="shared" si="199"/>
        <v>0</v>
      </c>
      <c r="BB214" s="81" t="str">
        <f t="shared" si="200"/>
        <v>Speed</v>
      </c>
      <c r="BC214" s="81" t="str">
        <f t="shared" si="201"/>
        <v>&gt;</v>
      </c>
      <c r="BD214" s="81">
        <f t="shared" si="202"/>
        <v>13.021484375</v>
      </c>
      <c r="BE214" s="81">
        <f t="shared" si="203"/>
        <v>0</v>
      </c>
      <c r="BF214" s="81" t="b">
        <f t="shared" si="204"/>
        <v>1</v>
      </c>
      <c r="BG214" s="81" t="str">
        <f t="shared" si="205"/>
        <v>Distance</v>
      </c>
      <c r="BH214" s="81" t="str">
        <f t="shared" si="206"/>
        <v>&lt;=</v>
      </c>
      <c r="BI214" s="81">
        <f t="shared" si="207"/>
        <v>508.4912109375</v>
      </c>
    </row>
    <row r="215" spans="1:61">
      <c r="A215" s="15">
        <v>212</v>
      </c>
      <c r="B215" s="15">
        <v>-2</v>
      </c>
      <c r="C215" s="15">
        <v>-8192</v>
      </c>
      <c r="D215" s="15">
        <f t="shared" si="157"/>
        <v>-1</v>
      </c>
      <c r="E215" s="15">
        <f t="shared" si="158"/>
        <v>0</v>
      </c>
      <c r="F215" s="15">
        <f t="shared" si="159"/>
        <v>-1</v>
      </c>
      <c r="G215" s="15">
        <v>425</v>
      </c>
      <c r="H215" s="15">
        <v>426</v>
      </c>
      <c r="I215" s="15">
        <v>105</v>
      </c>
      <c r="J215" s="15">
        <v>7</v>
      </c>
      <c r="K215" s="15">
        <v>723</v>
      </c>
      <c r="L215" s="15">
        <v>522</v>
      </c>
      <c r="M215" s="15">
        <f t="shared" si="160"/>
        <v>0.12744140625</v>
      </c>
      <c r="O215" s="81">
        <f t="shared" si="161"/>
        <v>723</v>
      </c>
      <c r="P215" s="81">
        <f t="shared" si="162"/>
        <v>7.421875E-2</v>
      </c>
      <c r="Q215" s="81">
        <f t="shared" si="163"/>
        <v>361</v>
      </c>
      <c r="R215" s="81" t="b">
        <f t="shared" si="164"/>
        <v>1</v>
      </c>
      <c r="S215" s="81" t="str">
        <f t="shared" si="165"/>
        <v>Dummy Node</v>
      </c>
      <c r="T215" s="81" t="str">
        <f t="shared" si="166"/>
        <v>N/A</v>
      </c>
      <c r="U215" s="81" t="str">
        <f t="shared" si="167"/>
        <v>N/A</v>
      </c>
      <c r="V215" s="81">
        <f t="shared" si="168"/>
        <v>180</v>
      </c>
      <c r="W215" s="81" t="b">
        <f t="shared" si="169"/>
        <v>1</v>
      </c>
      <c r="X215" s="81" t="str">
        <f t="shared" si="170"/>
        <v>Dummy Node</v>
      </c>
      <c r="Y215" s="81" t="str">
        <f t="shared" si="171"/>
        <v>N/A</v>
      </c>
      <c r="Z215" s="81" t="str">
        <f t="shared" si="172"/>
        <v>N/A</v>
      </c>
      <c r="AA215" s="81">
        <f t="shared" si="173"/>
        <v>89</v>
      </c>
      <c r="AB215" s="81" t="b">
        <f t="shared" si="174"/>
        <v>0</v>
      </c>
      <c r="AC215" s="81" t="str">
        <f t="shared" si="175"/>
        <v>Dummy Node</v>
      </c>
      <c r="AD215" s="81" t="str">
        <f t="shared" si="176"/>
        <v>N/A</v>
      </c>
      <c r="AE215" s="81" t="str">
        <f t="shared" si="177"/>
        <v>N/A</v>
      </c>
      <c r="AF215" s="81">
        <f t="shared" si="178"/>
        <v>44</v>
      </c>
      <c r="AG215" s="81" t="b">
        <f t="shared" si="179"/>
        <v>1</v>
      </c>
      <c r="AH215" s="81" t="str">
        <f t="shared" si="180"/>
        <v>Dummy Node</v>
      </c>
      <c r="AI215" s="81" t="str">
        <f t="shared" si="181"/>
        <v>N/A</v>
      </c>
      <c r="AJ215" s="81" t="str">
        <f t="shared" si="182"/>
        <v>N/A</v>
      </c>
      <c r="AK215" s="81">
        <f t="shared" si="183"/>
        <v>21</v>
      </c>
      <c r="AL215" s="81" t="b">
        <f t="shared" si="184"/>
        <v>0</v>
      </c>
      <c r="AM215" s="81" t="str">
        <f t="shared" si="185"/>
        <v>Dummy Node</v>
      </c>
      <c r="AN215" s="81" t="str">
        <f t="shared" si="186"/>
        <v>N/A</v>
      </c>
      <c r="AO215" s="81" t="str">
        <f t="shared" si="187"/>
        <v>N/A</v>
      </c>
      <c r="AP215" s="81">
        <f t="shared" si="188"/>
        <v>8</v>
      </c>
      <c r="AQ215" s="81" t="b">
        <f t="shared" si="189"/>
        <v>1</v>
      </c>
      <c r="AR215" s="81" t="str">
        <f t="shared" si="190"/>
        <v>Dummy Node</v>
      </c>
      <c r="AS215" s="81" t="str">
        <f t="shared" si="191"/>
        <v>N/A</v>
      </c>
      <c r="AT215" s="81" t="str">
        <f t="shared" si="192"/>
        <v>N/A</v>
      </c>
      <c r="AU215" s="81">
        <f t="shared" si="193"/>
        <v>4</v>
      </c>
      <c r="AV215" s="81" t="b">
        <f t="shared" si="194"/>
        <v>0</v>
      </c>
      <c r="AW215" s="81" t="str">
        <f t="shared" si="195"/>
        <v>Distance</v>
      </c>
      <c r="AX215" s="81" t="str">
        <f t="shared" si="196"/>
        <v>&gt;</v>
      </c>
      <c r="AY215" s="81">
        <f t="shared" si="197"/>
        <v>289.92919921875</v>
      </c>
      <c r="AZ215" s="81">
        <f t="shared" si="198"/>
        <v>1</v>
      </c>
      <c r="BA215" s="81" t="b">
        <f t="shared" si="199"/>
        <v>0</v>
      </c>
      <c r="BB215" s="81" t="str">
        <f t="shared" si="200"/>
        <v>Speed</v>
      </c>
      <c r="BC215" s="81" t="str">
        <f t="shared" si="201"/>
        <v>&gt;</v>
      </c>
      <c r="BD215" s="81">
        <f t="shared" si="202"/>
        <v>13.021484375</v>
      </c>
      <c r="BE215" s="81">
        <f t="shared" si="203"/>
        <v>0</v>
      </c>
      <c r="BF215" s="81" t="b">
        <f t="shared" si="204"/>
        <v>1</v>
      </c>
      <c r="BG215" s="81" t="str">
        <f t="shared" si="205"/>
        <v>Distance</v>
      </c>
      <c r="BH215" s="81" t="str">
        <f t="shared" si="206"/>
        <v>&lt;=</v>
      </c>
      <c r="BI215" s="81">
        <f t="shared" si="207"/>
        <v>508.4912109375</v>
      </c>
    </row>
    <row r="216" spans="1:61">
      <c r="A216" s="15">
        <v>213</v>
      </c>
      <c r="B216" s="15">
        <v>-2</v>
      </c>
      <c r="C216" s="15">
        <v>-8192</v>
      </c>
      <c r="D216" s="15">
        <f t="shared" si="157"/>
        <v>-1</v>
      </c>
      <c r="E216" s="15">
        <f t="shared" si="158"/>
        <v>0</v>
      </c>
      <c r="F216" s="15">
        <f t="shared" si="159"/>
        <v>-1</v>
      </c>
      <c r="G216" s="15">
        <v>427</v>
      </c>
      <c r="H216" s="15">
        <v>428</v>
      </c>
      <c r="I216" s="15">
        <v>106</v>
      </c>
      <c r="J216" s="15">
        <v>7</v>
      </c>
      <c r="K216" s="15">
        <v>724</v>
      </c>
      <c r="L216" s="15">
        <v>522</v>
      </c>
      <c r="M216" s="15">
        <f t="shared" si="160"/>
        <v>0.12744140625</v>
      </c>
      <c r="O216" s="81">
        <f t="shared" si="161"/>
        <v>724</v>
      </c>
      <c r="P216" s="81">
        <f t="shared" si="162"/>
        <v>7.421875E-2</v>
      </c>
      <c r="Q216" s="81">
        <f t="shared" si="163"/>
        <v>361</v>
      </c>
      <c r="R216" s="81" t="b">
        <f t="shared" si="164"/>
        <v>0</v>
      </c>
      <c r="S216" s="81" t="str">
        <f t="shared" si="165"/>
        <v>Dummy Node</v>
      </c>
      <c r="T216" s="81" t="str">
        <f t="shared" si="166"/>
        <v>N/A</v>
      </c>
      <c r="U216" s="81" t="str">
        <f t="shared" si="167"/>
        <v>N/A</v>
      </c>
      <c r="V216" s="81">
        <f t="shared" si="168"/>
        <v>180</v>
      </c>
      <c r="W216" s="81" t="b">
        <f t="shared" si="169"/>
        <v>1</v>
      </c>
      <c r="X216" s="81" t="str">
        <f t="shared" si="170"/>
        <v>Dummy Node</v>
      </c>
      <c r="Y216" s="81" t="str">
        <f t="shared" si="171"/>
        <v>N/A</v>
      </c>
      <c r="Z216" s="81" t="str">
        <f t="shared" si="172"/>
        <v>N/A</v>
      </c>
      <c r="AA216" s="81">
        <f t="shared" si="173"/>
        <v>89</v>
      </c>
      <c r="AB216" s="81" t="b">
        <f t="shared" si="174"/>
        <v>0</v>
      </c>
      <c r="AC216" s="81" t="str">
        <f t="shared" si="175"/>
        <v>Dummy Node</v>
      </c>
      <c r="AD216" s="81" t="str">
        <f t="shared" si="176"/>
        <v>N/A</v>
      </c>
      <c r="AE216" s="81" t="str">
        <f t="shared" si="177"/>
        <v>N/A</v>
      </c>
      <c r="AF216" s="81">
        <f t="shared" si="178"/>
        <v>44</v>
      </c>
      <c r="AG216" s="81" t="b">
        <f t="shared" si="179"/>
        <v>1</v>
      </c>
      <c r="AH216" s="81" t="str">
        <f t="shared" si="180"/>
        <v>Dummy Node</v>
      </c>
      <c r="AI216" s="81" t="str">
        <f t="shared" si="181"/>
        <v>N/A</v>
      </c>
      <c r="AJ216" s="81" t="str">
        <f t="shared" si="182"/>
        <v>N/A</v>
      </c>
      <c r="AK216" s="81">
        <f t="shared" si="183"/>
        <v>21</v>
      </c>
      <c r="AL216" s="81" t="b">
        <f t="shared" si="184"/>
        <v>0</v>
      </c>
      <c r="AM216" s="81" t="str">
        <f t="shared" si="185"/>
        <v>Dummy Node</v>
      </c>
      <c r="AN216" s="81" t="str">
        <f t="shared" si="186"/>
        <v>N/A</v>
      </c>
      <c r="AO216" s="81" t="str">
        <f t="shared" si="187"/>
        <v>N/A</v>
      </c>
      <c r="AP216" s="81">
        <f t="shared" si="188"/>
        <v>8</v>
      </c>
      <c r="AQ216" s="81" t="b">
        <f t="shared" si="189"/>
        <v>1</v>
      </c>
      <c r="AR216" s="81" t="str">
        <f t="shared" si="190"/>
        <v>Dummy Node</v>
      </c>
      <c r="AS216" s="81" t="str">
        <f t="shared" si="191"/>
        <v>N/A</v>
      </c>
      <c r="AT216" s="81" t="str">
        <f t="shared" si="192"/>
        <v>N/A</v>
      </c>
      <c r="AU216" s="81">
        <f t="shared" si="193"/>
        <v>4</v>
      </c>
      <c r="AV216" s="81" t="b">
        <f t="shared" si="194"/>
        <v>0</v>
      </c>
      <c r="AW216" s="81" t="str">
        <f t="shared" si="195"/>
        <v>Distance</v>
      </c>
      <c r="AX216" s="81" t="str">
        <f t="shared" si="196"/>
        <v>&gt;</v>
      </c>
      <c r="AY216" s="81">
        <f t="shared" si="197"/>
        <v>289.92919921875</v>
      </c>
      <c r="AZ216" s="81">
        <f t="shared" si="198"/>
        <v>1</v>
      </c>
      <c r="BA216" s="81" t="b">
        <f t="shared" si="199"/>
        <v>0</v>
      </c>
      <c r="BB216" s="81" t="str">
        <f t="shared" si="200"/>
        <v>Speed</v>
      </c>
      <c r="BC216" s="81" t="str">
        <f t="shared" si="201"/>
        <v>&gt;</v>
      </c>
      <c r="BD216" s="81">
        <f t="shared" si="202"/>
        <v>13.021484375</v>
      </c>
      <c r="BE216" s="81">
        <f t="shared" si="203"/>
        <v>0</v>
      </c>
      <c r="BF216" s="81" t="b">
        <f t="shared" si="204"/>
        <v>1</v>
      </c>
      <c r="BG216" s="81" t="str">
        <f t="shared" si="205"/>
        <v>Distance</v>
      </c>
      <c r="BH216" s="81" t="str">
        <f t="shared" si="206"/>
        <v>&lt;=</v>
      </c>
      <c r="BI216" s="81">
        <f t="shared" si="207"/>
        <v>508.4912109375</v>
      </c>
    </row>
    <row r="217" spans="1:61">
      <c r="A217" s="15">
        <v>214</v>
      </c>
      <c r="B217" s="15">
        <v>-2</v>
      </c>
      <c r="C217" s="15">
        <v>-8192</v>
      </c>
      <c r="D217" s="15">
        <f t="shared" si="157"/>
        <v>-1</v>
      </c>
      <c r="E217" s="15">
        <f t="shared" si="158"/>
        <v>0</v>
      </c>
      <c r="F217" s="15">
        <f t="shared" si="159"/>
        <v>-1</v>
      </c>
      <c r="G217" s="15">
        <v>429</v>
      </c>
      <c r="H217" s="15">
        <v>430</v>
      </c>
      <c r="I217" s="15">
        <v>106</v>
      </c>
      <c r="J217" s="15">
        <v>7</v>
      </c>
      <c r="K217" s="15">
        <v>725</v>
      </c>
      <c r="L217" s="15">
        <v>522</v>
      </c>
      <c r="M217" s="15">
        <f t="shared" si="160"/>
        <v>0.12744140625</v>
      </c>
      <c r="O217" s="81">
        <f t="shared" si="161"/>
        <v>725</v>
      </c>
      <c r="P217" s="81">
        <f t="shared" si="162"/>
        <v>7.421875E-2</v>
      </c>
      <c r="Q217" s="81">
        <f t="shared" si="163"/>
        <v>362</v>
      </c>
      <c r="R217" s="81" t="b">
        <f t="shared" si="164"/>
        <v>1</v>
      </c>
      <c r="S217" s="81" t="str">
        <f t="shared" si="165"/>
        <v>Dummy Node</v>
      </c>
      <c r="T217" s="81" t="str">
        <f t="shared" si="166"/>
        <v>N/A</v>
      </c>
      <c r="U217" s="81" t="str">
        <f t="shared" si="167"/>
        <v>N/A</v>
      </c>
      <c r="V217" s="81">
        <f t="shared" si="168"/>
        <v>180</v>
      </c>
      <c r="W217" s="81" t="b">
        <f t="shared" si="169"/>
        <v>0</v>
      </c>
      <c r="X217" s="81" t="str">
        <f t="shared" si="170"/>
        <v>Dummy Node</v>
      </c>
      <c r="Y217" s="81" t="str">
        <f t="shared" si="171"/>
        <v>N/A</v>
      </c>
      <c r="Z217" s="81" t="str">
        <f t="shared" si="172"/>
        <v>N/A</v>
      </c>
      <c r="AA217" s="81">
        <f t="shared" si="173"/>
        <v>89</v>
      </c>
      <c r="AB217" s="81" t="b">
        <f t="shared" si="174"/>
        <v>0</v>
      </c>
      <c r="AC217" s="81" t="str">
        <f t="shared" si="175"/>
        <v>Dummy Node</v>
      </c>
      <c r="AD217" s="81" t="str">
        <f t="shared" si="176"/>
        <v>N/A</v>
      </c>
      <c r="AE217" s="81" t="str">
        <f t="shared" si="177"/>
        <v>N/A</v>
      </c>
      <c r="AF217" s="81">
        <f t="shared" si="178"/>
        <v>44</v>
      </c>
      <c r="AG217" s="81" t="b">
        <f t="shared" si="179"/>
        <v>1</v>
      </c>
      <c r="AH217" s="81" t="str">
        <f t="shared" si="180"/>
        <v>Dummy Node</v>
      </c>
      <c r="AI217" s="81" t="str">
        <f t="shared" si="181"/>
        <v>N/A</v>
      </c>
      <c r="AJ217" s="81" t="str">
        <f t="shared" si="182"/>
        <v>N/A</v>
      </c>
      <c r="AK217" s="81">
        <f t="shared" si="183"/>
        <v>21</v>
      </c>
      <c r="AL217" s="81" t="b">
        <f t="shared" si="184"/>
        <v>0</v>
      </c>
      <c r="AM217" s="81" t="str">
        <f t="shared" si="185"/>
        <v>Dummy Node</v>
      </c>
      <c r="AN217" s="81" t="str">
        <f t="shared" si="186"/>
        <v>N/A</v>
      </c>
      <c r="AO217" s="81" t="str">
        <f t="shared" si="187"/>
        <v>N/A</v>
      </c>
      <c r="AP217" s="81">
        <f t="shared" si="188"/>
        <v>8</v>
      </c>
      <c r="AQ217" s="81" t="b">
        <f t="shared" si="189"/>
        <v>1</v>
      </c>
      <c r="AR217" s="81" t="str">
        <f t="shared" si="190"/>
        <v>Dummy Node</v>
      </c>
      <c r="AS217" s="81" t="str">
        <f t="shared" si="191"/>
        <v>N/A</v>
      </c>
      <c r="AT217" s="81" t="str">
        <f t="shared" si="192"/>
        <v>N/A</v>
      </c>
      <c r="AU217" s="81">
        <f t="shared" si="193"/>
        <v>4</v>
      </c>
      <c r="AV217" s="81" t="b">
        <f t="shared" si="194"/>
        <v>0</v>
      </c>
      <c r="AW217" s="81" t="str">
        <f t="shared" si="195"/>
        <v>Distance</v>
      </c>
      <c r="AX217" s="81" t="str">
        <f t="shared" si="196"/>
        <v>&gt;</v>
      </c>
      <c r="AY217" s="81">
        <f t="shared" si="197"/>
        <v>289.92919921875</v>
      </c>
      <c r="AZ217" s="81">
        <f t="shared" si="198"/>
        <v>1</v>
      </c>
      <c r="BA217" s="81" t="b">
        <f t="shared" si="199"/>
        <v>0</v>
      </c>
      <c r="BB217" s="81" t="str">
        <f t="shared" si="200"/>
        <v>Speed</v>
      </c>
      <c r="BC217" s="81" t="str">
        <f t="shared" si="201"/>
        <v>&gt;</v>
      </c>
      <c r="BD217" s="81">
        <f t="shared" si="202"/>
        <v>13.021484375</v>
      </c>
      <c r="BE217" s="81">
        <f t="shared" si="203"/>
        <v>0</v>
      </c>
      <c r="BF217" s="81" t="b">
        <f t="shared" si="204"/>
        <v>1</v>
      </c>
      <c r="BG217" s="81" t="str">
        <f t="shared" si="205"/>
        <v>Distance</v>
      </c>
      <c r="BH217" s="81" t="str">
        <f t="shared" si="206"/>
        <v>&lt;=</v>
      </c>
      <c r="BI217" s="81">
        <f t="shared" si="207"/>
        <v>508.4912109375</v>
      </c>
    </row>
    <row r="218" spans="1:61">
      <c r="A218" s="15">
        <v>215</v>
      </c>
      <c r="B218" s="15">
        <v>-2</v>
      </c>
      <c r="C218" s="15">
        <v>-8192</v>
      </c>
      <c r="D218" s="15">
        <f t="shared" si="157"/>
        <v>-1</v>
      </c>
      <c r="E218" s="15">
        <f t="shared" si="158"/>
        <v>0</v>
      </c>
      <c r="F218" s="15">
        <f t="shared" si="159"/>
        <v>-1</v>
      </c>
      <c r="G218" s="15">
        <v>431</v>
      </c>
      <c r="H218" s="15">
        <v>432</v>
      </c>
      <c r="I218" s="15">
        <v>107</v>
      </c>
      <c r="J218" s="15">
        <v>7</v>
      </c>
      <c r="K218" s="15">
        <v>726</v>
      </c>
      <c r="L218" s="15">
        <v>522</v>
      </c>
      <c r="M218" s="15">
        <f t="shared" si="160"/>
        <v>0.12744140625</v>
      </c>
      <c r="O218" s="81">
        <f t="shared" si="161"/>
        <v>726</v>
      </c>
      <c r="P218" s="81">
        <f t="shared" si="162"/>
        <v>7.421875E-2</v>
      </c>
      <c r="Q218" s="81">
        <f t="shared" si="163"/>
        <v>362</v>
      </c>
      <c r="R218" s="81" t="b">
        <f t="shared" si="164"/>
        <v>0</v>
      </c>
      <c r="S218" s="81" t="str">
        <f t="shared" si="165"/>
        <v>Dummy Node</v>
      </c>
      <c r="T218" s="81" t="str">
        <f t="shared" si="166"/>
        <v>N/A</v>
      </c>
      <c r="U218" s="81" t="str">
        <f t="shared" si="167"/>
        <v>N/A</v>
      </c>
      <c r="V218" s="81">
        <f t="shared" si="168"/>
        <v>180</v>
      </c>
      <c r="W218" s="81" t="b">
        <f t="shared" si="169"/>
        <v>0</v>
      </c>
      <c r="X218" s="81" t="str">
        <f t="shared" si="170"/>
        <v>Dummy Node</v>
      </c>
      <c r="Y218" s="81" t="str">
        <f t="shared" si="171"/>
        <v>N/A</v>
      </c>
      <c r="Z218" s="81" t="str">
        <f t="shared" si="172"/>
        <v>N/A</v>
      </c>
      <c r="AA218" s="81">
        <f t="shared" si="173"/>
        <v>89</v>
      </c>
      <c r="AB218" s="81" t="b">
        <f t="shared" si="174"/>
        <v>0</v>
      </c>
      <c r="AC218" s="81" t="str">
        <f t="shared" si="175"/>
        <v>Dummy Node</v>
      </c>
      <c r="AD218" s="81" t="str">
        <f t="shared" si="176"/>
        <v>N/A</v>
      </c>
      <c r="AE218" s="81" t="str">
        <f t="shared" si="177"/>
        <v>N/A</v>
      </c>
      <c r="AF218" s="81">
        <f t="shared" si="178"/>
        <v>44</v>
      </c>
      <c r="AG218" s="81" t="b">
        <f t="shared" si="179"/>
        <v>1</v>
      </c>
      <c r="AH218" s="81" t="str">
        <f t="shared" si="180"/>
        <v>Dummy Node</v>
      </c>
      <c r="AI218" s="81" t="str">
        <f t="shared" si="181"/>
        <v>N/A</v>
      </c>
      <c r="AJ218" s="81" t="str">
        <f t="shared" si="182"/>
        <v>N/A</v>
      </c>
      <c r="AK218" s="81">
        <f t="shared" si="183"/>
        <v>21</v>
      </c>
      <c r="AL218" s="81" t="b">
        <f t="shared" si="184"/>
        <v>0</v>
      </c>
      <c r="AM218" s="81" t="str">
        <f t="shared" si="185"/>
        <v>Dummy Node</v>
      </c>
      <c r="AN218" s="81" t="str">
        <f t="shared" si="186"/>
        <v>N/A</v>
      </c>
      <c r="AO218" s="81" t="str">
        <f t="shared" si="187"/>
        <v>N/A</v>
      </c>
      <c r="AP218" s="81">
        <f t="shared" si="188"/>
        <v>8</v>
      </c>
      <c r="AQ218" s="81" t="b">
        <f t="shared" si="189"/>
        <v>1</v>
      </c>
      <c r="AR218" s="81" t="str">
        <f t="shared" si="190"/>
        <v>Dummy Node</v>
      </c>
      <c r="AS218" s="81" t="str">
        <f t="shared" si="191"/>
        <v>N/A</v>
      </c>
      <c r="AT218" s="81" t="str">
        <f t="shared" si="192"/>
        <v>N/A</v>
      </c>
      <c r="AU218" s="81">
        <f t="shared" si="193"/>
        <v>4</v>
      </c>
      <c r="AV218" s="81" t="b">
        <f t="shared" si="194"/>
        <v>0</v>
      </c>
      <c r="AW218" s="81" t="str">
        <f t="shared" si="195"/>
        <v>Distance</v>
      </c>
      <c r="AX218" s="81" t="str">
        <f t="shared" si="196"/>
        <v>&gt;</v>
      </c>
      <c r="AY218" s="81">
        <f t="shared" si="197"/>
        <v>289.92919921875</v>
      </c>
      <c r="AZ218" s="81">
        <f t="shared" si="198"/>
        <v>1</v>
      </c>
      <c r="BA218" s="81" t="b">
        <f t="shared" si="199"/>
        <v>0</v>
      </c>
      <c r="BB218" s="81" t="str">
        <f t="shared" si="200"/>
        <v>Speed</v>
      </c>
      <c r="BC218" s="81" t="str">
        <f t="shared" si="201"/>
        <v>&gt;</v>
      </c>
      <c r="BD218" s="81">
        <f t="shared" si="202"/>
        <v>13.021484375</v>
      </c>
      <c r="BE218" s="81">
        <f t="shared" si="203"/>
        <v>0</v>
      </c>
      <c r="BF218" s="81" t="b">
        <f t="shared" si="204"/>
        <v>1</v>
      </c>
      <c r="BG218" s="81" t="str">
        <f t="shared" si="205"/>
        <v>Distance</v>
      </c>
      <c r="BH218" s="81" t="str">
        <f t="shared" si="206"/>
        <v>&lt;=</v>
      </c>
      <c r="BI218" s="81">
        <f t="shared" si="207"/>
        <v>508.4912109375</v>
      </c>
    </row>
    <row r="219" spans="1:61">
      <c r="A219" s="15">
        <v>216</v>
      </c>
      <c r="B219" s="15">
        <v>-2</v>
      </c>
      <c r="C219" s="15">
        <v>-8192</v>
      </c>
      <c r="D219" s="15">
        <f t="shared" si="157"/>
        <v>-1</v>
      </c>
      <c r="E219" s="15">
        <f t="shared" si="158"/>
        <v>0</v>
      </c>
      <c r="F219" s="15">
        <f t="shared" si="159"/>
        <v>-1</v>
      </c>
      <c r="G219" s="15">
        <v>433</v>
      </c>
      <c r="H219" s="15">
        <v>434</v>
      </c>
      <c r="I219" s="15">
        <v>107</v>
      </c>
      <c r="J219" s="15">
        <v>7</v>
      </c>
      <c r="K219" s="15">
        <v>727</v>
      </c>
      <c r="L219" s="15">
        <v>522</v>
      </c>
      <c r="M219" s="15">
        <f t="shared" si="160"/>
        <v>0.12744140625</v>
      </c>
      <c r="O219" s="81">
        <f t="shared" si="161"/>
        <v>727</v>
      </c>
      <c r="P219" s="81">
        <f t="shared" si="162"/>
        <v>7.421875E-2</v>
      </c>
      <c r="Q219" s="81">
        <f t="shared" si="163"/>
        <v>363</v>
      </c>
      <c r="R219" s="81" t="b">
        <f t="shared" si="164"/>
        <v>1</v>
      </c>
      <c r="S219" s="81" t="str">
        <f t="shared" si="165"/>
        <v>Dummy Node</v>
      </c>
      <c r="T219" s="81" t="str">
        <f t="shared" si="166"/>
        <v>N/A</v>
      </c>
      <c r="U219" s="81" t="str">
        <f t="shared" si="167"/>
        <v>N/A</v>
      </c>
      <c r="V219" s="81">
        <f t="shared" si="168"/>
        <v>181</v>
      </c>
      <c r="W219" s="81" t="b">
        <f t="shared" si="169"/>
        <v>1</v>
      </c>
      <c r="X219" s="81" t="str">
        <f t="shared" si="170"/>
        <v>Dummy Node</v>
      </c>
      <c r="Y219" s="81" t="str">
        <f t="shared" si="171"/>
        <v>N/A</v>
      </c>
      <c r="Z219" s="81" t="str">
        <f t="shared" si="172"/>
        <v>N/A</v>
      </c>
      <c r="AA219" s="81">
        <f t="shared" si="173"/>
        <v>90</v>
      </c>
      <c r="AB219" s="81" t="b">
        <f t="shared" si="174"/>
        <v>1</v>
      </c>
      <c r="AC219" s="81" t="str">
        <f t="shared" si="175"/>
        <v>Dummy Node</v>
      </c>
      <c r="AD219" s="81" t="str">
        <f t="shared" si="176"/>
        <v>N/A</v>
      </c>
      <c r="AE219" s="81" t="str">
        <f t="shared" si="177"/>
        <v>N/A</v>
      </c>
      <c r="AF219" s="81">
        <f t="shared" si="178"/>
        <v>44</v>
      </c>
      <c r="AG219" s="81" t="b">
        <f t="shared" si="179"/>
        <v>0</v>
      </c>
      <c r="AH219" s="81" t="str">
        <f t="shared" si="180"/>
        <v>Dummy Node</v>
      </c>
      <c r="AI219" s="81" t="str">
        <f t="shared" si="181"/>
        <v>N/A</v>
      </c>
      <c r="AJ219" s="81" t="str">
        <f t="shared" si="182"/>
        <v>N/A</v>
      </c>
      <c r="AK219" s="81">
        <f t="shared" si="183"/>
        <v>21</v>
      </c>
      <c r="AL219" s="81" t="b">
        <f t="shared" si="184"/>
        <v>0</v>
      </c>
      <c r="AM219" s="81" t="str">
        <f t="shared" si="185"/>
        <v>Dummy Node</v>
      </c>
      <c r="AN219" s="81" t="str">
        <f t="shared" si="186"/>
        <v>N/A</v>
      </c>
      <c r="AO219" s="81" t="str">
        <f t="shared" si="187"/>
        <v>N/A</v>
      </c>
      <c r="AP219" s="81">
        <f t="shared" si="188"/>
        <v>8</v>
      </c>
      <c r="AQ219" s="81" t="b">
        <f t="shared" si="189"/>
        <v>1</v>
      </c>
      <c r="AR219" s="81" t="str">
        <f t="shared" si="190"/>
        <v>Dummy Node</v>
      </c>
      <c r="AS219" s="81" t="str">
        <f t="shared" si="191"/>
        <v>N/A</v>
      </c>
      <c r="AT219" s="81" t="str">
        <f t="shared" si="192"/>
        <v>N/A</v>
      </c>
      <c r="AU219" s="81">
        <f t="shared" si="193"/>
        <v>4</v>
      </c>
      <c r="AV219" s="81" t="b">
        <f t="shared" si="194"/>
        <v>0</v>
      </c>
      <c r="AW219" s="81" t="str">
        <f t="shared" si="195"/>
        <v>Distance</v>
      </c>
      <c r="AX219" s="81" t="str">
        <f t="shared" si="196"/>
        <v>&gt;</v>
      </c>
      <c r="AY219" s="81">
        <f t="shared" si="197"/>
        <v>289.92919921875</v>
      </c>
      <c r="AZ219" s="81">
        <f t="shared" si="198"/>
        <v>1</v>
      </c>
      <c r="BA219" s="81" t="b">
        <f t="shared" si="199"/>
        <v>0</v>
      </c>
      <c r="BB219" s="81" t="str">
        <f t="shared" si="200"/>
        <v>Speed</v>
      </c>
      <c r="BC219" s="81" t="str">
        <f t="shared" si="201"/>
        <v>&gt;</v>
      </c>
      <c r="BD219" s="81">
        <f t="shared" si="202"/>
        <v>13.021484375</v>
      </c>
      <c r="BE219" s="81">
        <f t="shared" si="203"/>
        <v>0</v>
      </c>
      <c r="BF219" s="81" t="b">
        <f t="shared" si="204"/>
        <v>1</v>
      </c>
      <c r="BG219" s="81" t="str">
        <f t="shared" si="205"/>
        <v>Distance</v>
      </c>
      <c r="BH219" s="81" t="str">
        <f t="shared" si="206"/>
        <v>&lt;=</v>
      </c>
      <c r="BI219" s="81">
        <f t="shared" si="207"/>
        <v>508.4912109375</v>
      </c>
    </row>
    <row r="220" spans="1:61">
      <c r="A220" s="15">
        <v>217</v>
      </c>
      <c r="B220" s="15">
        <v>-2</v>
      </c>
      <c r="C220" s="15">
        <v>-8192</v>
      </c>
      <c r="D220" s="15">
        <f t="shared" si="157"/>
        <v>-1</v>
      </c>
      <c r="E220" s="15">
        <f t="shared" si="158"/>
        <v>0</v>
      </c>
      <c r="F220" s="15">
        <f t="shared" si="159"/>
        <v>-1</v>
      </c>
      <c r="G220" s="15">
        <v>435</v>
      </c>
      <c r="H220" s="15">
        <v>436</v>
      </c>
      <c r="I220" s="15">
        <v>108</v>
      </c>
      <c r="J220" s="15">
        <v>7</v>
      </c>
      <c r="K220" s="15">
        <v>728</v>
      </c>
      <c r="L220" s="15">
        <v>522</v>
      </c>
      <c r="M220" s="15">
        <f t="shared" si="160"/>
        <v>0.12744140625</v>
      </c>
      <c r="O220" s="81">
        <f t="shared" si="161"/>
        <v>728</v>
      </c>
      <c r="P220" s="81">
        <f t="shared" si="162"/>
        <v>7.421875E-2</v>
      </c>
      <c r="Q220" s="81">
        <f t="shared" si="163"/>
        <v>363</v>
      </c>
      <c r="R220" s="81" t="b">
        <f t="shared" si="164"/>
        <v>0</v>
      </c>
      <c r="S220" s="81" t="str">
        <f t="shared" si="165"/>
        <v>Dummy Node</v>
      </c>
      <c r="T220" s="81" t="str">
        <f t="shared" si="166"/>
        <v>N/A</v>
      </c>
      <c r="U220" s="81" t="str">
        <f t="shared" si="167"/>
        <v>N/A</v>
      </c>
      <c r="V220" s="81">
        <f t="shared" si="168"/>
        <v>181</v>
      </c>
      <c r="W220" s="81" t="b">
        <f t="shared" si="169"/>
        <v>1</v>
      </c>
      <c r="X220" s="81" t="str">
        <f t="shared" si="170"/>
        <v>Dummy Node</v>
      </c>
      <c r="Y220" s="81" t="str">
        <f t="shared" si="171"/>
        <v>N/A</v>
      </c>
      <c r="Z220" s="81" t="str">
        <f t="shared" si="172"/>
        <v>N/A</v>
      </c>
      <c r="AA220" s="81">
        <f t="shared" si="173"/>
        <v>90</v>
      </c>
      <c r="AB220" s="81" t="b">
        <f t="shared" si="174"/>
        <v>1</v>
      </c>
      <c r="AC220" s="81" t="str">
        <f t="shared" si="175"/>
        <v>Dummy Node</v>
      </c>
      <c r="AD220" s="81" t="str">
        <f t="shared" si="176"/>
        <v>N/A</v>
      </c>
      <c r="AE220" s="81" t="str">
        <f t="shared" si="177"/>
        <v>N/A</v>
      </c>
      <c r="AF220" s="81">
        <f t="shared" si="178"/>
        <v>44</v>
      </c>
      <c r="AG220" s="81" t="b">
        <f t="shared" si="179"/>
        <v>0</v>
      </c>
      <c r="AH220" s="81" t="str">
        <f t="shared" si="180"/>
        <v>Dummy Node</v>
      </c>
      <c r="AI220" s="81" t="str">
        <f t="shared" si="181"/>
        <v>N/A</v>
      </c>
      <c r="AJ220" s="81" t="str">
        <f t="shared" si="182"/>
        <v>N/A</v>
      </c>
      <c r="AK220" s="81">
        <f t="shared" si="183"/>
        <v>21</v>
      </c>
      <c r="AL220" s="81" t="b">
        <f t="shared" si="184"/>
        <v>0</v>
      </c>
      <c r="AM220" s="81" t="str">
        <f t="shared" si="185"/>
        <v>Dummy Node</v>
      </c>
      <c r="AN220" s="81" t="str">
        <f t="shared" si="186"/>
        <v>N/A</v>
      </c>
      <c r="AO220" s="81" t="str">
        <f t="shared" si="187"/>
        <v>N/A</v>
      </c>
      <c r="AP220" s="81">
        <f t="shared" si="188"/>
        <v>8</v>
      </c>
      <c r="AQ220" s="81" t="b">
        <f t="shared" si="189"/>
        <v>1</v>
      </c>
      <c r="AR220" s="81" t="str">
        <f t="shared" si="190"/>
        <v>Dummy Node</v>
      </c>
      <c r="AS220" s="81" t="str">
        <f t="shared" si="191"/>
        <v>N/A</v>
      </c>
      <c r="AT220" s="81" t="str">
        <f t="shared" si="192"/>
        <v>N/A</v>
      </c>
      <c r="AU220" s="81">
        <f t="shared" si="193"/>
        <v>4</v>
      </c>
      <c r="AV220" s="81" t="b">
        <f t="shared" si="194"/>
        <v>0</v>
      </c>
      <c r="AW220" s="81" t="str">
        <f t="shared" si="195"/>
        <v>Distance</v>
      </c>
      <c r="AX220" s="81" t="str">
        <f t="shared" si="196"/>
        <v>&gt;</v>
      </c>
      <c r="AY220" s="81">
        <f t="shared" si="197"/>
        <v>289.92919921875</v>
      </c>
      <c r="AZ220" s="81">
        <f t="shared" si="198"/>
        <v>1</v>
      </c>
      <c r="BA220" s="81" t="b">
        <f t="shared" si="199"/>
        <v>0</v>
      </c>
      <c r="BB220" s="81" t="str">
        <f t="shared" si="200"/>
        <v>Speed</v>
      </c>
      <c r="BC220" s="81" t="str">
        <f t="shared" si="201"/>
        <v>&gt;</v>
      </c>
      <c r="BD220" s="81">
        <f t="shared" si="202"/>
        <v>13.021484375</v>
      </c>
      <c r="BE220" s="81">
        <f t="shared" si="203"/>
        <v>0</v>
      </c>
      <c r="BF220" s="81" t="b">
        <f t="shared" si="204"/>
        <v>1</v>
      </c>
      <c r="BG220" s="81" t="str">
        <f t="shared" si="205"/>
        <v>Distance</v>
      </c>
      <c r="BH220" s="81" t="str">
        <f t="shared" si="206"/>
        <v>&lt;=</v>
      </c>
      <c r="BI220" s="81">
        <f t="shared" si="207"/>
        <v>508.4912109375</v>
      </c>
    </row>
    <row r="221" spans="1:61">
      <c r="A221" s="15">
        <v>218</v>
      </c>
      <c r="B221" s="15">
        <v>-2</v>
      </c>
      <c r="C221" s="15">
        <v>-8192</v>
      </c>
      <c r="D221" s="15">
        <f t="shared" si="157"/>
        <v>-1</v>
      </c>
      <c r="E221" s="15">
        <f t="shared" si="158"/>
        <v>0</v>
      </c>
      <c r="F221" s="15">
        <f t="shared" si="159"/>
        <v>-1</v>
      </c>
      <c r="G221" s="15">
        <v>437</v>
      </c>
      <c r="H221" s="15">
        <v>438</v>
      </c>
      <c r="I221" s="15">
        <v>108</v>
      </c>
      <c r="J221" s="15">
        <v>7</v>
      </c>
      <c r="K221" s="15">
        <v>729</v>
      </c>
      <c r="L221" s="15">
        <v>522</v>
      </c>
      <c r="M221" s="15">
        <f t="shared" si="160"/>
        <v>0.12744140625</v>
      </c>
      <c r="O221" s="81">
        <f t="shared" si="161"/>
        <v>729</v>
      </c>
      <c r="P221" s="81">
        <f t="shared" si="162"/>
        <v>7.421875E-2</v>
      </c>
      <c r="Q221" s="81">
        <f t="shared" si="163"/>
        <v>364</v>
      </c>
      <c r="R221" s="81" t="b">
        <f t="shared" si="164"/>
        <v>1</v>
      </c>
      <c r="S221" s="81" t="str">
        <f t="shared" si="165"/>
        <v>Dummy Node</v>
      </c>
      <c r="T221" s="81" t="str">
        <f t="shared" si="166"/>
        <v>N/A</v>
      </c>
      <c r="U221" s="81" t="str">
        <f t="shared" si="167"/>
        <v>N/A</v>
      </c>
      <c r="V221" s="81">
        <f t="shared" si="168"/>
        <v>181</v>
      </c>
      <c r="W221" s="81" t="b">
        <f t="shared" si="169"/>
        <v>0</v>
      </c>
      <c r="X221" s="81" t="str">
        <f t="shared" si="170"/>
        <v>Dummy Node</v>
      </c>
      <c r="Y221" s="81" t="str">
        <f t="shared" si="171"/>
        <v>N/A</v>
      </c>
      <c r="Z221" s="81" t="str">
        <f t="shared" si="172"/>
        <v>N/A</v>
      </c>
      <c r="AA221" s="81">
        <f t="shared" si="173"/>
        <v>90</v>
      </c>
      <c r="AB221" s="81" t="b">
        <f t="shared" si="174"/>
        <v>1</v>
      </c>
      <c r="AC221" s="81" t="str">
        <f t="shared" si="175"/>
        <v>Dummy Node</v>
      </c>
      <c r="AD221" s="81" t="str">
        <f t="shared" si="176"/>
        <v>N/A</v>
      </c>
      <c r="AE221" s="81" t="str">
        <f t="shared" si="177"/>
        <v>N/A</v>
      </c>
      <c r="AF221" s="81">
        <f t="shared" si="178"/>
        <v>44</v>
      </c>
      <c r="AG221" s="81" t="b">
        <f t="shared" si="179"/>
        <v>0</v>
      </c>
      <c r="AH221" s="81" t="str">
        <f t="shared" si="180"/>
        <v>Dummy Node</v>
      </c>
      <c r="AI221" s="81" t="str">
        <f t="shared" si="181"/>
        <v>N/A</v>
      </c>
      <c r="AJ221" s="81" t="str">
        <f t="shared" si="182"/>
        <v>N/A</v>
      </c>
      <c r="AK221" s="81">
        <f t="shared" si="183"/>
        <v>21</v>
      </c>
      <c r="AL221" s="81" t="b">
        <f t="shared" si="184"/>
        <v>0</v>
      </c>
      <c r="AM221" s="81" t="str">
        <f t="shared" si="185"/>
        <v>Dummy Node</v>
      </c>
      <c r="AN221" s="81" t="str">
        <f t="shared" si="186"/>
        <v>N/A</v>
      </c>
      <c r="AO221" s="81" t="str">
        <f t="shared" si="187"/>
        <v>N/A</v>
      </c>
      <c r="AP221" s="81">
        <f t="shared" si="188"/>
        <v>8</v>
      </c>
      <c r="AQ221" s="81" t="b">
        <f t="shared" si="189"/>
        <v>1</v>
      </c>
      <c r="AR221" s="81" t="str">
        <f t="shared" si="190"/>
        <v>Dummy Node</v>
      </c>
      <c r="AS221" s="81" t="str">
        <f t="shared" si="191"/>
        <v>N/A</v>
      </c>
      <c r="AT221" s="81" t="str">
        <f t="shared" si="192"/>
        <v>N/A</v>
      </c>
      <c r="AU221" s="81">
        <f t="shared" si="193"/>
        <v>4</v>
      </c>
      <c r="AV221" s="81" t="b">
        <f t="shared" si="194"/>
        <v>0</v>
      </c>
      <c r="AW221" s="81" t="str">
        <f t="shared" si="195"/>
        <v>Distance</v>
      </c>
      <c r="AX221" s="81" t="str">
        <f t="shared" si="196"/>
        <v>&gt;</v>
      </c>
      <c r="AY221" s="81">
        <f t="shared" si="197"/>
        <v>289.92919921875</v>
      </c>
      <c r="AZ221" s="81">
        <f t="shared" si="198"/>
        <v>1</v>
      </c>
      <c r="BA221" s="81" t="b">
        <f t="shared" si="199"/>
        <v>0</v>
      </c>
      <c r="BB221" s="81" t="str">
        <f t="shared" si="200"/>
        <v>Speed</v>
      </c>
      <c r="BC221" s="81" t="str">
        <f t="shared" si="201"/>
        <v>&gt;</v>
      </c>
      <c r="BD221" s="81">
        <f t="shared" si="202"/>
        <v>13.021484375</v>
      </c>
      <c r="BE221" s="81">
        <f t="shared" si="203"/>
        <v>0</v>
      </c>
      <c r="BF221" s="81" t="b">
        <f t="shared" si="204"/>
        <v>1</v>
      </c>
      <c r="BG221" s="81" t="str">
        <f t="shared" si="205"/>
        <v>Distance</v>
      </c>
      <c r="BH221" s="81" t="str">
        <f t="shared" si="206"/>
        <v>&lt;=</v>
      </c>
      <c r="BI221" s="81">
        <f t="shared" si="207"/>
        <v>508.4912109375</v>
      </c>
    </row>
    <row r="222" spans="1:61">
      <c r="A222" s="15">
        <v>219</v>
      </c>
      <c r="B222" s="15">
        <v>-2</v>
      </c>
      <c r="C222" s="15">
        <v>-8192</v>
      </c>
      <c r="D222" s="15">
        <f t="shared" si="157"/>
        <v>-1</v>
      </c>
      <c r="E222" s="15">
        <f t="shared" si="158"/>
        <v>0</v>
      </c>
      <c r="F222" s="15">
        <f t="shared" si="159"/>
        <v>-1</v>
      </c>
      <c r="G222" s="15">
        <v>439</v>
      </c>
      <c r="H222" s="15">
        <v>440</v>
      </c>
      <c r="I222" s="15">
        <v>109</v>
      </c>
      <c r="J222" s="15">
        <v>7</v>
      </c>
      <c r="K222" s="15">
        <v>730</v>
      </c>
      <c r="L222" s="15">
        <v>522</v>
      </c>
      <c r="M222" s="15">
        <f t="shared" si="160"/>
        <v>0.12744140625</v>
      </c>
      <c r="O222" s="81">
        <f t="shared" si="161"/>
        <v>730</v>
      </c>
      <c r="P222" s="81">
        <f t="shared" si="162"/>
        <v>7.421875E-2</v>
      </c>
      <c r="Q222" s="81">
        <f t="shared" si="163"/>
        <v>364</v>
      </c>
      <c r="R222" s="81" t="b">
        <f t="shared" si="164"/>
        <v>0</v>
      </c>
      <c r="S222" s="81" t="str">
        <f t="shared" si="165"/>
        <v>Dummy Node</v>
      </c>
      <c r="T222" s="81" t="str">
        <f t="shared" si="166"/>
        <v>N/A</v>
      </c>
      <c r="U222" s="81" t="str">
        <f t="shared" si="167"/>
        <v>N/A</v>
      </c>
      <c r="V222" s="81">
        <f t="shared" si="168"/>
        <v>181</v>
      </c>
      <c r="W222" s="81" t="b">
        <f t="shared" si="169"/>
        <v>0</v>
      </c>
      <c r="X222" s="81" t="str">
        <f t="shared" si="170"/>
        <v>Dummy Node</v>
      </c>
      <c r="Y222" s="81" t="str">
        <f t="shared" si="171"/>
        <v>N/A</v>
      </c>
      <c r="Z222" s="81" t="str">
        <f t="shared" si="172"/>
        <v>N/A</v>
      </c>
      <c r="AA222" s="81">
        <f t="shared" si="173"/>
        <v>90</v>
      </c>
      <c r="AB222" s="81" t="b">
        <f t="shared" si="174"/>
        <v>1</v>
      </c>
      <c r="AC222" s="81" t="str">
        <f t="shared" si="175"/>
        <v>Dummy Node</v>
      </c>
      <c r="AD222" s="81" t="str">
        <f t="shared" si="176"/>
        <v>N/A</v>
      </c>
      <c r="AE222" s="81" t="str">
        <f t="shared" si="177"/>
        <v>N/A</v>
      </c>
      <c r="AF222" s="81">
        <f t="shared" si="178"/>
        <v>44</v>
      </c>
      <c r="AG222" s="81" t="b">
        <f t="shared" si="179"/>
        <v>0</v>
      </c>
      <c r="AH222" s="81" t="str">
        <f t="shared" si="180"/>
        <v>Dummy Node</v>
      </c>
      <c r="AI222" s="81" t="str">
        <f t="shared" si="181"/>
        <v>N/A</v>
      </c>
      <c r="AJ222" s="81" t="str">
        <f t="shared" si="182"/>
        <v>N/A</v>
      </c>
      <c r="AK222" s="81">
        <f t="shared" si="183"/>
        <v>21</v>
      </c>
      <c r="AL222" s="81" t="b">
        <f t="shared" si="184"/>
        <v>0</v>
      </c>
      <c r="AM222" s="81" t="str">
        <f t="shared" si="185"/>
        <v>Dummy Node</v>
      </c>
      <c r="AN222" s="81" t="str">
        <f t="shared" si="186"/>
        <v>N/A</v>
      </c>
      <c r="AO222" s="81" t="str">
        <f t="shared" si="187"/>
        <v>N/A</v>
      </c>
      <c r="AP222" s="81">
        <f t="shared" si="188"/>
        <v>8</v>
      </c>
      <c r="AQ222" s="81" t="b">
        <f t="shared" si="189"/>
        <v>1</v>
      </c>
      <c r="AR222" s="81" t="str">
        <f t="shared" si="190"/>
        <v>Dummy Node</v>
      </c>
      <c r="AS222" s="81" t="str">
        <f t="shared" si="191"/>
        <v>N/A</v>
      </c>
      <c r="AT222" s="81" t="str">
        <f t="shared" si="192"/>
        <v>N/A</v>
      </c>
      <c r="AU222" s="81">
        <f t="shared" si="193"/>
        <v>4</v>
      </c>
      <c r="AV222" s="81" t="b">
        <f t="shared" si="194"/>
        <v>0</v>
      </c>
      <c r="AW222" s="81" t="str">
        <f t="shared" si="195"/>
        <v>Distance</v>
      </c>
      <c r="AX222" s="81" t="str">
        <f t="shared" si="196"/>
        <v>&gt;</v>
      </c>
      <c r="AY222" s="81">
        <f t="shared" si="197"/>
        <v>289.92919921875</v>
      </c>
      <c r="AZ222" s="81">
        <f t="shared" si="198"/>
        <v>1</v>
      </c>
      <c r="BA222" s="81" t="b">
        <f t="shared" si="199"/>
        <v>0</v>
      </c>
      <c r="BB222" s="81" t="str">
        <f t="shared" si="200"/>
        <v>Speed</v>
      </c>
      <c r="BC222" s="81" t="str">
        <f t="shared" si="201"/>
        <v>&gt;</v>
      </c>
      <c r="BD222" s="81">
        <f t="shared" si="202"/>
        <v>13.021484375</v>
      </c>
      <c r="BE222" s="81">
        <f t="shared" si="203"/>
        <v>0</v>
      </c>
      <c r="BF222" s="81" t="b">
        <f t="shared" si="204"/>
        <v>1</v>
      </c>
      <c r="BG222" s="81" t="str">
        <f t="shared" si="205"/>
        <v>Distance</v>
      </c>
      <c r="BH222" s="81" t="str">
        <f t="shared" si="206"/>
        <v>&lt;=</v>
      </c>
      <c r="BI222" s="81">
        <f t="shared" si="207"/>
        <v>508.4912109375</v>
      </c>
    </row>
    <row r="223" spans="1:61">
      <c r="A223" s="15">
        <v>220</v>
      </c>
      <c r="B223" s="15">
        <v>-2</v>
      </c>
      <c r="C223" s="15">
        <v>-8192</v>
      </c>
      <c r="D223" s="15">
        <f t="shared" si="157"/>
        <v>-1</v>
      </c>
      <c r="E223" s="15">
        <f t="shared" si="158"/>
        <v>0</v>
      </c>
      <c r="F223" s="15">
        <f t="shared" si="159"/>
        <v>-1</v>
      </c>
      <c r="G223" s="15">
        <v>441</v>
      </c>
      <c r="H223" s="15">
        <v>442</v>
      </c>
      <c r="I223" s="15">
        <v>109</v>
      </c>
      <c r="J223" s="15">
        <v>7</v>
      </c>
      <c r="K223" s="15">
        <v>731</v>
      </c>
      <c r="L223" s="15">
        <v>522</v>
      </c>
      <c r="M223" s="15">
        <f t="shared" si="160"/>
        <v>0.12744140625</v>
      </c>
      <c r="O223" s="81">
        <f t="shared" si="161"/>
        <v>731</v>
      </c>
      <c r="P223" s="81">
        <f t="shared" si="162"/>
        <v>7.421875E-2</v>
      </c>
      <c r="Q223" s="81">
        <f t="shared" si="163"/>
        <v>365</v>
      </c>
      <c r="R223" s="81" t="b">
        <f t="shared" si="164"/>
        <v>1</v>
      </c>
      <c r="S223" s="81" t="str">
        <f t="shared" si="165"/>
        <v>Dummy Node</v>
      </c>
      <c r="T223" s="81" t="str">
        <f t="shared" si="166"/>
        <v>N/A</v>
      </c>
      <c r="U223" s="81" t="str">
        <f t="shared" si="167"/>
        <v>N/A</v>
      </c>
      <c r="V223" s="81">
        <f t="shared" si="168"/>
        <v>182</v>
      </c>
      <c r="W223" s="81" t="b">
        <f t="shared" si="169"/>
        <v>1</v>
      </c>
      <c r="X223" s="81" t="str">
        <f t="shared" si="170"/>
        <v>Dummy Node</v>
      </c>
      <c r="Y223" s="81" t="str">
        <f t="shared" si="171"/>
        <v>N/A</v>
      </c>
      <c r="Z223" s="81" t="str">
        <f t="shared" si="172"/>
        <v>N/A</v>
      </c>
      <c r="AA223" s="81">
        <f t="shared" si="173"/>
        <v>90</v>
      </c>
      <c r="AB223" s="81" t="b">
        <f t="shared" si="174"/>
        <v>0</v>
      </c>
      <c r="AC223" s="81" t="str">
        <f t="shared" si="175"/>
        <v>Dummy Node</v>
      </c>
      <c r="AD223" s="81" t="str">
        <f t="shared" si="176"/>
        <v>N/A</v>
      </c>
      <c r="AE223" s="81" t="str">
        <f t="shared" si="177"/>
        <v>N/A</v>
      </c>
      <c r="AF223" s="81">
        <f t="shared" si="178"/>
        <v>44</v>
      </c>
      <c r="AG223" s="81" t="b">
        <f t="shared" si="179"/>
        <v>0</v>
      </c>
      <c r="AH223" s="81" t="str">
        <f t="shared" si="180"/>
        <v>Dummy Node</v>
      </c>
      <c r="AI223" s="81" t="str">
        <f t="shared" si="181"/>
        <v>N/A</v>
      </c>
      <c r="AJ223" s="81" t="str">
        <f t="shared" si="182"/>
        <v>N/A</v>
      </c>
      <c r="AK223" s="81">
        <f t="shared" si="183"/>
        <v>21</v>
      </c>
      <c r="AL223" s="81" t="b">
        <f t="shared" si="184"/>
        <v>0</v>
      </c>
      <c r="AM223" s="81" t="str">
        <f t="shared" si="185"/>
        <v>Dummy Node</v>
      </c>
      <c r="AN223" s="81" t="str">
        <f t="shared" si="186"/>
        <v>N/A</v>
      </c>
      <c r="AO223" s="81" t="str">
        <f t="shared" si="187"/>
        <v>N/A</v>
      </c>
      <c r="AP223" s="81">
        <f t="shared" si="188"/>
        <v>8</v>
      </c>
      <c r="AQ223" s="81" t="b">
        <f t="shared" si="189"/>
        <v>1</v>
      </c>
      <c r="AR223" s="81" t="str">
        <f t="shared" si="190"/>
        <v>Dummy Node</v>
      </c>
      <c r="AS223" s="81" t="str">
        <f t="shared" si="191"/>
        <v>N/A</v>
      </c>
      <c r="AT223" s="81" t="str">
        <f t="shared" si="192"/>
        <v>N/A</v>
      </c>
      <c r="AU223" s="81">
        <f t="shared" si="193"/>
        <v>4</v>
      </c>
      <c r="AV223" s="81" t="b">
        <f t="shared" si="194"/>
        <v>0</v>
      </c>
      <c r="AW223" s="81" t="str">
        <f t="shared" si="195"/>
        <v>Distance</v>
      </c>
      <c r="AX223" s="81" t="str">
        <f t="shared" si="196"/>
        <v>&gt;</v>
      </c>
      <c r="AY223" s="81">
        <f t="shared" si="197"/>
        <v>289.92919921875</v>
      </c>
      <c r="AZ223" s="81">
        <f t="shared" si="198"/>
        <v>1</v>
      </c>
      <c r="BA223" s="81" t="b">
        <f t="shared" si="199"/>
        <v>0</v>
      </c>
      <c r="BB223" s="81" t="str">
        <f t="shared" si="200"/>
        <v>Speed</v>
      </c>
      <c r="BC223" s="81" t="str">
        <f t="shared" si="201"/>
        <v>&gt;</v>
      </c>
      <c r="BD223" s="81">
        <f t="shared" si="202"/>
        <v>13.021484375</v>
      </c>
      <c r="BE223" s="81">
        <f t="shared" si="203"/>
        <v>0</v>
      </c>
      <c r="BF223" s="81" t="b">
        <f t="shared" si="204"/>
        <v>1</v>
      </c>
      <c r="BG223" s="81" t="str">
        <f t="shared" si="205"/>
        <v>Distance</v>
      </c>
      <c r="BH223" s="81" t="str">
        <f t="shared" si="206"/>
        <v>&lt;=</v>
      </c>
      <c r="BI223" s="81">
        <f t="shared" si="207"/>
        <v>508.4912109375</v>
      </c>
    </row>
    <row r="224" spans="1:61">
      <c r="A224" s="15">
        <v>221</v>
      </c>
      <c r="B224" s="15">
        <v>-2</v>
      </c>
      <c r="C224" s="15">
        <v>-8192</v>
      </c>
      <c r="D224" s="15">
        <f t="shared" si="157"/>
        <v>-1</v>
      </c>
      <c r="E224" s="15">
        <f t="shared" si="158"/>
        <v>0</v>
      </c>
      <c r="F224" s="15">
        <f t="shared" si="159"/>
        <v>-1</v>
      </c>
      <c r="G224" s="15">
        <v>443</v>
      </c>
      <c r="H224" s="15">
        <v>444</v>
      </c>
      <c r="I224" s="15">
        <v>110</v>
      </c>
      <c r="J224" s="15">
        <v>7</v>
      </c>
      <c r="K224" s="15">
        <v>732</v>
      </c>
      <c r="L224" s="15">
        <v>522</v>
      </c>
      <c r="M224" s="15">
        <f t="shared" si="160"/>
        <v>0.12744140625</v>
      </c>
      <c r="O224" s="81">
        <f t="shared" si="161"/>
        <v>732</v>
      </c>
      <c r="P224" s="81">
        <f t="shared" si="162"/>
        <v>7.421875E-2</v>
      </c>
      <c r="Q224" s="81">
        <f t="shared" si="163"/>
        <v>365</v>
      </c>
      <c r="R224" s="81" t="b">
        <f t="shared" si="164"/>
        <v>0</v>
      </c>
      <c r="S224" s="81" t="str">
        <f t="shared" si="165"/>
        <v>Dummy Node</v>
      </c>
      <c r="T224" s="81" t="str">
        <f t="shared" si="166"/>
        <v>N/A</v>
      </c>
      <c r="U224" s="81" t="str">
        <f t="shared" si="167"/>
        <v>N/A</v>
      </c>
      <c r="V224" s="81">
        <f t="shared" si="168"/>
        <v>182</v>
      </c>
      <c r="W224" s="81" t="b">
        <f t="shared" si="169"/>
        <v>1</v>
      </c>
      <c r="X224" s="81" t="str">
        <f t="shared" si="170"/>
        <v>Dummy Node</v>
      </c>
      <c r="Y224" s="81" t="str">
        <f t="shared" si="171"/>
        <v>N/A</v>
      </c>
      <c r="Z224" s="81" t="str">
        <f t="shared" si="172"/>
        <v>N/A</v>
      </c>
      <c r="AA224" s="81">
        <f t="shared" si="173"/>
        <v>90</v>
      </c>
      <c r="AB224" s="81" t="b">
        <f t="shared" si="174"/>
        <v>0</v>
      </c>
      <c r="AC224" s="81" t="str">
        <f t="shared" si="175"/>
        <v>Dummy Node</v>
      </c>
      <c r="AD224" s="81" t="str">
        <f t="shared" si="176"/>
        <v>N/A</v>
      </c>
      <c r="AE224" s="81" t="str">
        <f t="shared" si="177"/>
        <v>N/A</v>
      </c>
      <c r="AF224" s="81">
        <f t="shared" si="178"/>
        <v>44</v>
      </c>
      <c r="AG224" s="81" t="b">
        <f t="shared" si="179"/>
        <v>0</v>
      </c>
      <c r="AH224" s="81" t="str">
        <f t="shared" si="180"/>
        <v>Dummy Node</v>
      </c>
      <c r="AI224" s="81" t="str">
        <f t="shared" si="181"/>
        <v>N/A</v>
      </c>
      <c r="AJ224" s="81" t="str">
        <f t="shared" si="182"/>
        <v>N/A</v>
      </c>
      <c r="AK224" s="81">
        <f t="shared" si="183"/>
        <v>21</v>
      </c>
      <c r="AL224" s="81" t="b">
        <f t="shared" si="184"/>
        <v>0</v>
      </c>
      <c r="AM224" s="81" t="str">
        <f t="shared" si="185"/>
        <v>Dummy Node</v>
      </c>
      <c r="AN224" s="81" t="str">
        <f t="shared" si="186"/>
        <v>N/A</v>
      </c>
      <c r="AO224" s="81" t="str">
        <f t="shared" si="187"/>
        <v>N/A</v>
      </c>
      <c r="AP224" s="81">
        <f t="shared" si="188"/>
        <v>8</v>
      </c>
      <c r="AQ224" s="81" t="b">
        <f t="shared" si="189"/>
        <v>1</v>
      </c>
      <c r="AR224" s="81" t="str">
        <f t="shared" si="190"/>
        <v>Dummy Node</v>
      </c>
      <c r="AS224" s="81" t="str">
        <f t="shared" si="191"/>
        <v>N/A</v>
      </c>
      <c r="AT224" s="81" t="str">
        <f t="shared" si="192"/>
        <v>N/A</v>
      </c>
      <c r="AU224" s="81">
        <f t="shared" si="193"/>
        <v>4</v>
      </c>
      <c r="AV224" s="81" t="b">
        <f t="shared" si="194"/>
        <v>0</v>
      </c>
      <c r="AW224" s="81" t="str">
        <f t="shared" si="195"/>
        <v>Distance</v>
      </c>
      <c r="AX224" s="81" t="str">
        <f t="shared" si="196"/>
        <v>&gt;</v>
      </c>
      <c r="AY224" s="81">
        <f t="shared" si="197"/>
        <v>289.92919921875</v>
      </c>
      <c r="AZ224" s="81">
        <f t="shared" si="198"/>
        <v>1</v>
      </c>
      <c r="BA224" s="81" t="b">
        <f t="shared" si="199"/>
        <v>0</v>
      </c>
      <c r="BB224" s="81" t="str">
        <f t="shared" si="200"/>
        <v>Speed</v>
      </c>
      <c r="BC224" s="81" t="str">
        <f t="shared" si="201"/>
        <v>&gt;</v>
      </c>
      <c r="BD224" s="81">
        <f t="shared" si="202"/>
        <v>13.021484375</v>
      </c>
      <c r="BE224" s="81">
        <f t="shared" si="203"/>
        <v>0</v>
      </c>
      <c r="BF224" s="81" t="b">
        <f t="shared" si="204"/>
        <v>1</v>
      </c>
      <c r="BG224" s="81" t="str">
        <f t="shared" si="205"/>
        <v>Distance</v>
      </c>
      <c r="BH224" s="81" t="str">
        <f t="shared" si="206"/>
        <v>&lt;=</v>
      </c>
      <c r="BI224" s="81">
        <f t="shared" si="207"/>
        <v>508.4912109375</v>
      </c>
    </row>
    <row r="225" spans="1:61">
      <c r="A225" s="15">
        <v>222</v>
      </c>
      <c r="B225" s="15">
        <v>-2</v>
      </c>
      <c r="C225" s="15">
        <v>-8192</v>
      </c>
      <c r="D225" s="15">
        <f t="shared" si="157"/>
        <v>-1</v>
      </c>
      <c r="E225" s="15">
        <f t="shared" si="158"/>
        <v>0</v>
      </c>
      <c r="F225" s="15">
        <f t="shared" si="159"/>
        <v>-1</v>
      </c>
      <c r="G225" s="15">
        <v>445</v>
      </c>
      <c r="H225" s="15">
        <v>446</v>
      </c>
      <c r="I225" s="15">
        <v>110</v>
      </c>
      <c r="J225" s="15">
        <v>7</v>
      </c>
      <c r="K225" s="15">
        <v>733</v>
      </c>
      <c r="L225" s="15">
        <v>522</v>
      </c>
      <c r="M225" s="15">
        <f t="shared" si="160"/>
        <v>0.12744140625</v>
      </c>
      <c r="O225" s="81">
        <f t="shared" si="161"/>
        <v>733</v>
      </c>
      <c r="P225" s="81">
        <f t="shared" si="162"/>
        <v>7.421875E-2</v>
      </c>
      <c r="Q225" s="81">
        <f t="shared" si="163"/>
        <v>366</v>
      </c>
      <c r="R225" s="81" t="b">
        <f t="shared" si="164"/>
        <v>1</v>
      </c>
      <c r="S225" s="81" t="str">
        <f t="shared" si="165"/>
        <v>Dummy Node</v>
      </c>
      <c r="T225" s="81" t="str">
        <f t="shared" si="166"/>
        <v>N/A</v>
      </c>
      <c r="U225" s="81" t="str">
        <f t="shared" si="167"/>
        <v>N/A</v>
      </c>
      <c r="V225" s="81">
        <f t="shared" si="168"/>
        <v>182</v>
      </c>
      <c r="W225" s="81" t="b">
        <f t="shared" si="169"/>
        <v>0</v>
      </c>
      <c r="X225" s="81" t="str">
        <f t="shared" si="170"/>
        <v>Dummy Node</v>
      </c>
      <c r="Y225" s="81" t="str">
        <f t="shared" si="171"/>
        <v>N/A</v>
      </c>
      <c r="Z225" s="81" t="str">
        <f t="shared" si="172"/>
        <v>N/A</v>
      </c>
      <c r="AA225" s="81">
        <f t="shared" si="173"/>
        <v>90</v>
      </c>
      <c r="AB225" s="81" t="b">
        <f t="shared" si="174"/>
        <v>0</v>
      </c>
      <c r="AC225" s="81" t="str">
        <f t="shared" si="175"/>
        <v>Dummy Node</v>
      </c>
      <c r="AD225" s="81" t="str">
        <f t="shared" si="176"/>
        <v>N/A</v>
      </c>
      <c r="AE225" s="81" t="str">
        <f t="shared" si="177"/>
        <v>N/A</v>
      </c>
      <c r="AF225" s="81">
        <f t="shared" si="178"/>
        <v>44</v>
      </c>
      <c r="AG225" s="81" t="b">
        <f t="shared" si="179"/>
        <v>0</v>
      </c>
      <c r="AH225" s="81" t="str">
        <f t="shared" si="180"/>
        <v>Dummy Node</v>
      </c>
      <c r="AI225" s="81" t="str">
        <f t="shared" si="181"/>
        <v>N/A</v>
      </c>
      <c r="AJ225" s="81" t="str">
        <f t="shared" si="182"/>
        <v>N/A</v>
      </c>
      <c r="AK225" s="81">
        <f t="shared" si="183"/>
        <v>21</v>
      </c>
      <c r="AL225" s="81" t="b">
        <f t="shared" si="184"/>
        <v>0</v>
      </c>
      <c r="AM225" s="81" t="str">
        <f t="shared" si="185"/>
        <v>Dummy Node</v>
      </c>
      <c r="AN225" s="81" t="str">
        <f t="shared" si="186"/>
        <v>N/A</v>
      </c>
      <c r="AO225" s="81" t="str">
        <f t="shared" si="187"/>
        <v>N/A</v>
      </c>
      <c r="AP225" s="81">
        <f t="shared" si="188"/>
        <v>8</v>
      </c>
      <c r="AQ225" s="81" t="b">
        <f t="shared" si="189"/>
        <v>1</v>
      </c>
      <c r="AR225" s="81" t="str">
        <f t="shared" si="190"/>
        <v>Dummy Node</v>
      </c>
      <c r="AS225" s="81" t="str">
        <f t="shared" si="191"/>
        <v>N/A</v>
      </c>
      <c r="AT225" s="81" t="str">
        <f t="shared" si="192"/>
        <v>N/A</v>
      </c>
      <c r="AU225" s="81">
        <f t="shared" si="193"/>
        <v>4</v>
      </c>
      <c r="AV225" s="81" t="b">
        <f t="shared" si="194"/>
        <v>0</v>
      </c>
      <c r="AW225" s="81" t="str">
        <f t="shared" si="195"/>
        <v>Distance</v>
      </c>
      <c r="AX225" s="81" t="str">
        <f t="shared" si="196"/>
        <v>&gt;</v>
      </c>
      <c r="AY225" s="81">
        <f t="shared" si="197"/>
        <v>289.92919921875</v>
      </c>
      <c r="AZ225" s="81">
        <f t="shared" si="198"/>
        <v>1</v>
      </c>
      <c r="BA225" s="81" t="b">
        <f t="shared" si="199"/>
        <v>0</v>
      </c>
      <c r="BB225" s="81" t="str">
        <f t="shared" si="200"/>
        <v>Speed</v>
      </c>
      <c r="BC225" s="81" t="str">
        <f t="shared" si="201"/>
        <v>&gt;</v>
      </c>
      <c r="BD225" s="81">
        <f t="shared" si="202"/>
        <v>13.021484375</v>
      </c>
      <c r="BE225" s="81">
        <f t="shared" si="203"/>
        <v>0</v>
      </c>
      <c r="BF225" s="81" t="b">
        <f t="shared" si="204"/>
        <v>1</v>
      </c>
      <c r="BG225" s="81" t="str">
        <f t="shared" si="205"/>
        <v>Distance</v>
      </c>
      <c r="BH225" s="81" t="str">
        <f t="shared" si="206"/>
        <v>&lt;=</v>
      </c>
      <c r="BI225" s="81">
        <f t="shared" si="207"/>
        <v>508.4912109375</v>
      </c>
    </row>
    <row r="226" spans="1:61">
      <c r="A226" s="15">
        <v>223</v>
      </c>
      <c r="B226" s="15">
        <v>-2</v>
      </c>
      <c r="C226" s="15">
        <v>-8192</v>
      </c>
      <c r="D226" s="15">
        <f t="shared" si="157"/>
        <v>-1</v>
      </c>
      <c r="E226" s="15">
        <f t="shared" si="158"/>
        <v>0</v>
      </c>
      <c r="F226" s="15">
        <f t="shared" si="159"/>
        <v>-1</v>
      </c>
      <c r="G226" s="15">
        <v>447</v>
      </c>
      <c r="H226" s="15">
        <v>448</v>
      </c>
      <c r="I226" s="15">
        <v>111</v>
      </c>
      <c r="J226" s="15">
        <v>7</v>
      </c>
      <c r="K226" s="15">
        <v>734</v>
      </c>
      <c r="L226" s="15">
        <v>1339</v>
      </c>
      <c r="M226" s="15">
        <f t="shared" si="160"/>
        <v>0.326904296875</v>
      </c>
      <c r="O226" s="81">
        <f t="shared" si="161"/>
        <v>734</v>
      </c>
      <c r="P226" s="81">
        <f t="shared" si="162"/>
        <v>7.421875E-2</v>
      </c>
      <c r="Q226" s="81">
        <f t="shared" si="163"/>
        <v>366</v>
      </c>
      <c r="R226" s="81" t="b">
        <f t="shared" si="164"/>
        <v>0</v>
      </c>
      <c r="S226" s="81" t="str">
        <f t="shared" si="165"/>
        <v>Dummy Node</v>
      </c>
      <c r="T226" s="81" t="str">
        <f t="shared" si="166"/>
        <v>N/A</v>
      </c>
      <c r="U226" s="81" t="str">
        <f t="shared" si="167"/>
        <v>N/A</v>
      </c>
      <c r="V226" s="81">
        <f t="shared" si="168"/>
        <v>182</v>
      </c>
      <c r="W226" s="81" t="b">
        <f t="shared" si="169"/>
        <v>0</v>
      </c>
      <c r="X226" s="81" t="str">
        <f t="shared" si="170"/>
        <v>Dummy Node</v>
      </c>
      <c r="Y226" s="81" t="str">
        <f t="shared" si="171"/>
        <v>N/A</v>
      </c>
      <c r="Z226" s="81" t="str">
        <f t="shared" si="172"/>
        <v>N/A</v>
      </c>
      <c r="AA226" s="81">
        <f t="shared" si="173"/>
        <v>90</v>
      </c>
      <c r="AB226" s="81" t="b">
        <f t="shared" si="174"/>
        <v>0</v>
      </c>
      <c r="AC226" s="81" t="str">
        <f t="shared" si="175"/>
        <v>Dummy Node</v>
      </c>
      <c r="AD226" s="81" t="str">
        <f t="shared" si="176"/>
        <v>N/A</v>
      </c>
      <c r="AE226" s="81" t="str">
        <f t="shared" si="177"/>
        <v>N/A</v>
      </c>
      <c r="AF226" s="81">
        <f t="shared" si="178"/>
        <v>44</v>
      </c>
      <c r="AG226" s="81" t="b">
        <f t="shared" si="179"/>
        <v>0</v>
      </c>
      <c r="AH226" s="81" t="str">
        <f t="shared" si="180"/>
        <v>Dummy Node</v>
      </c>
      <c r="AI226" s="81" t="str">
        <f t="shared" si="181"/>
        <v>N/A</v>
      </c>
      <c r="AJ226" s="81" t="str">
        <f t="shared" si="182"/>
        <v>N/A</v>
      </c>
      <c r="AK226" s="81">
        <f t="shared" si="183"/>
        <v>21</v>
      </c>
      <c r="AL226" s="81" t="b">
        <f t="shared" si="184"/>
        <v>0</v>
      </c>
      <c r="AM226" s="81" t="str">
        <f t="shared" si="185"/>
        <v>Dummy Node</v>
      </c>
      <c r="AN226" s="81" t="str">
        <f t="shared" si="186"/>
        <v>N/A</v>
      </c>
      <c r="AO226" s="81" t="str">
        <f t="shared" si="187"/>
        <v>N/A</v>
      </c>
      <c r="AP226" s="81">
        <f t="shared" si="188"/>
        <v>8</v>
      </c>
      <c r="AQ226" s="81" t="b">
        <f t="shared" si="189"/>
        <v>1</v>
      </c>
      <c r="AR226" s="81" t="str">
        <f t="shared" si="190"/>
        <v>Dummy Node</v>
      </c>
      <c r="AS226" s="81" t="str">
        <f t="shared" si="191"/>
        <v>N/A</v>
      </c>
      <c r="AT226" s="81" t="str">
        <f t="shared" si="192"/>
        <v>N/A</v>
      </c>
      <c r="AU226" s="81">
        <f t="shared" si="193"/>
        <v>4</v>
      </c>
      <c r="AV226" s="81" t="b">
        <f t="shared" si="194"/>
        <v>0</v>
      </c>
      <c r="AW226" s="81" t="str">
        <f t="shared" si="195"/>
        <v>Distance</v>
      </c>
      <c r="AX226" s="81" t="str">
        <f t="shared" si="196"/>
        <v>&gt;</v>
      </c>
      <c r="AY226" s="81">
        <f t="shared" si="197"/>
        <v>289.92919921875</v>
      </c>
      <c r="AZ226" s="81">
        <f t="shared" si="198"/>
        <v>1</v>
      </c>
      <c r="BA226" s="81" t="b">
        <f t="shared" si="199"/>
        <v>0</v>
      </c>
      <c r="BB226" s="81" t="str">
        <f t="shared" si="200"/>
        <v>Speed</v>
      </c>
      <c r="BC226" s="81" t="str">
        <f t="shared" si="201"/>
        <v>&gt;</v>
      </c>
      <c r="BD226" s="81">
        <f t="shared" si="202"/>
        <v>13.021484375</v>
      </c>
      <c r="BE226" s="81">
        <f t="shared" si="203"/>
        <v>0</v>
      </c>
      <c r="BF226" s="81" t="b">
        <f t="shared" si="204"/>
        <v>1</v>
      </c>
      <c r="BG226" s="81" t="str">
        <f t="shared" si="205"/>
        <v>Distance</v>
      </c>
      <c r="BH226" s="81" t="str">
        <f t="shared" si="206"/>
        <v>&lt;=</v>
      </c>
      <c r="BI226" s="81">
        <f t="shared" si="207"/>
        <v>508.4912109375</v>
      </c>
    </row>
    <row r="227" spans="1:61">
      <c r="A227" s="15">
        <v>224</v>
      </c>
      <c r="B227" s="15">
        <v>-2</v>
      </c>
      <c r="C227" s="15">
        <v>-8192</v>
      </c>
      <c r="D227" s="15">
        <f t="shared" si="157"/>
        <v>-1</v>
      </c>
      <c r="E227" s="15">
        <f t="shared" si="158"/>
        <v>0</v>
      </c>
      <c r="F227" s="15">
        <f t="shared" si="159"/>
        <v>-1</v>
      </c>
      <c r="G227" s="15">
        <v>449</v>
      </c>
      <c r="H227" s="15">
        <v>450</v>
      </c>
      <c r="I227" s="15">
        <v>111</v>
      </c>
      <c r="J227" s="15">
        <v>7</v>
      </c>
      <c r="K227" s="15">
        <v>735</v>
      </c>
      <c r="L227" s="15">
        <v>1339</v>
      </c>
      <c r="M227" s="15">
        <f t="shared" si="160"/>
        <v>0.326904296875</v>
      </c>
      <c r="O227" s="81">
        <f t="shared" si="161"/>
        <v>735</v>
      </c>
      <c r="P227" s="81">
        <f t="shared" si="162"/>
        <v>7.421875E-2</v>
      </c>
      <c r="Q227" s="81">
        <f t="shared" si="163"/>
        <v>367</v>
      </c>
      <c r="R227" s="81" t="b">
        <f t="shared" si="164"/>
        <v>1</v>
      </c>
      <c r="S227" s="81" t="str">
        <f t="shared" si="165"/>
        <v>Dummy Node</v>
      </c>
      <c r="T227" s="81" t="str">
        <f t="shared" si="166"/>
        <v>N/A</v>
      </c>
      <c r="U227" s="81" t="str">
        <f t="shared" si="167"/>
        <v>N/A</v>
      </c>
      <c r="V227" s="81">
        <f t="shared" si="168"/>
        <v>183</v>
      </c>
      <c r="W227" s="81" t="b">
        <f t="shared" si="169"/>
        <v>1</v>
      </c>
      <c r="X227" s="81" t="str">
        <f t="shared" si="170"/>
        <v>Dummy Node</v>
      </c>
      <c r="Y227" s="81" t="str">
        <f t="shared" si="171"/>
        <v>N/A</v>
      </c>
      <c r="Z227" s="81" t="str">
        <f t="shared" si="172"/>
        <v>N/A</v>
      </c>
      <c r="AA227" s="81">
        <f t="shared" si="173"/>
        <v>91</v>
      </c>
      <c r="AB227" s="81" t="b">
        <f t="shared" si="174"/>
        <v>1</v>
      </c>
      <c r="AC227" s="81" t="str">
        <f t="shared" si="175"/>
        <v>Dummy Node</v>
      </c>
      <c r="AD227" s="81" t="str">
        <f t="shared" si="176"/>
        <v>N/A</v>
      </c>
      <c r="AE227" s="81" t="str">
        <f t="shared" si="177"/>
        <v>N/A</v>
      </c>
      <c r="AF227" s="81">
        <f t="shared" si="178"/>
        <v>45</v>
      </c>
      <c r="AG227" s="81" t="b">
        <f t="shared" si="179"/>
        <v>1</v>
      </c>
      <c r="AH227" s="81" t="str">
        <f t="shared" si="180"/>
        <v>Dummy Node</v>
      </c>
      <c r="AI227" s="81" t="str">
        <f t="shared" si="181"/>
        <v>N/A</v>
      </c>
      <c r="AJ227" s="81" t="str">
        <f t="shared" si="182"/>
        <v>N/A</v>
      </c>
      <c r="AK227" s="81">
        <f t="shared" si="183"/>
        <v>22</v>
      </c>
      <c r="AL227" s="81" t="b">
        <f t="shared" si="184"/>
        <v>1</v>
      </c>
      <c r="AM227" s="81" t="str">
        <f t="shared" si="185"/>
        <v>Dummy Node</v>
      </c>
      <c r="AN227" s="81" t="str">
        <f t="shared" si="186"/>
        <v>N/A</v>
      </c>
      <c r="AO227" s="81" t="str">
        <f t="shared" si="187"/>
        <v>N/A</v>
      </c>
      <c r="AP227" s="81">
        <f t="shared" si="188"/>
        <v>8</v>
      </c>
      <c r="AQ227" s="81" t="b">
        <f t="shared" si="189"/>
        <v>0</v>
      </c>
      <c r="AR227" s="81" t="str">
        <f t="shared" si="190"/>
        <v>Dummy Node</v>
      </c>
      <c r="AS227" s="81" t="str">
        <f t="shared" si="191"/>
        <v>N/A</v>
      </c>
      <c r="AT227" s="81" t="str">
        <f t="shared" si="192"/>
        <v>N/A</v>
      </c>
      <c r="AU227" s="81">
        <f t="shared" si="193"/>
        <v>4</v>
      </c>
      <c r="AV227" s="81" t="b">
        <f t="shared" si="194"/>
        <v>0</v>
      </c>
      <c r="AW227" s="81" t="str">
        <f t="shared" si="195"/>
        <v>Distance</v>
      </c>
      <c r="AX227" s="81" t="str">
        <f t="shared" si="196"/>
        <v>&gt;</v>
      </c>
      <c r="AY227" s="81">
        <f t="shared" si="197"/>
        <v>289.92919921875</v>
      </c>
      <c r="AZ227" s="81">
        <f t="shared" si="198"/>
        <v>1</v>
      </c>
      <c r="BA227" s="81" t="b">
        <f t="shared" si="199"/>
        <v>0</v>
      </c>
      <c r="BB227" s="81" t="str">
        <f t="shared" si="200"/>
        <v>Speed</v>
      </c>
      <c r="BC227" s="81" t="str">
        <f t="shared" si="201"/>
        <v>&gt;</v>
      </c>
      <c r="BD227" s="81">
        <f t="shared" si="202"/>
        <v>13.021484375</v>
      </c>
      <c r="BE227" s="81">
        <f t="shared" si="203"/>
        <v>0</v>
      </c>
      <c r="BF227" s="81" t="b">
        <f t="shared" si="204"/>
        <v>1</v>
      </c>
      <c r="BG227" s="81" t="str">
        <f t="shared" si="205"/>
        <v>Distance</v>
      </c>
      <c r="BH227" s="81" t="str">
        <f t="shared" si="206"/>
        <v>&lt;=</v>
      </c>
      <c r="BI227" s="81">
        <f t="shared" si="207"/>
        <v>508.4912109375</v>
      </c>
    </row>
    <row r="228" spans="1:61">
      <c r="A228" s="15">
        <v>225</v>
      </c>
      <c r="B228" s="15">
        <v>-2</v>
      </c>
      <c r="C228" s="15">
        <v>-8192</v>
      </c>
      <c r="D228" s="15">
        <f t="shared" si="157"/>
        <v>-1</v>
      </c>
      <c r="E228" s="15">
        <f t="shared" si="158"/>
        <v>0</v>
      </c>
      <c r="F228" s="15">
        <f t="shared" si="159"/>
        <v>-1</v>
      </c>
      <c r="G228" s="15">
        <v>451</v>
      </c>
      <c r="H228" s="15">
        <v>452</v>
      </c>
      <c r="I228" s="15">
        <v>112</v>
      </c>
      <c r="J228" s="15">
        <v>7</v>
      </c>
      <c r="K228" s="15">
        <v>736</v>
      </c>
      <c r="L228" s="15">
        <v>1339</v>
      </c>
      <c r="M228" s="15">
        <f t="shared" si="160"/>
        <v>0.326904296875</v>
      </c>
      <c r="O228" s="81">
        <f t="shared" si="161"/>
        <v>736</v>
      </c>
      <c r="P228" s="81">
        <f t="shared" si="162"/>
        <v>7.421875E-2</v>
      </c>
      <c r="Q228" s="81">
        <f t="shared" si="163"/>
        <v>367</v>
      </c>
      <c r="R228" s="81" t="b">
        <f t="shared" si="164"/>
        <v>0</v>
      </c>
      <c r="S228" s="81" t="str">
        <f t="shared" si="165"/>
        <v>Dummy Node</v>
      </c>
      <c r="T228" s="81" t="str">
        <f t="shared" si="166"/>
        <v>N/A</v>
      </c>
      <c r="U228" s="81" t="str">
        <f t="shared" si="167"/>
        <v>N/A</v>
      </c>
      <c r="V228" s="81">
        <f t="shared" si="168"/>
        <v>183</v>
      </c>
      <c r="W228" s="81" t="b">
        <f t="shared" si="169"/>
        <v>1</v>
      </c>
      <c r="X228" s="81" t="str">
        <f t="shared" si="170"/>
        <v>Dummy Node</v>
      </c>
      <c r="Y228" s="81" t="str">
        <f t="shared" si="171"/>
        <v>N/A</v>
      </c>
      <c r="Z228" s="81" t="str">
        <f t="shared" si="172"/>
        <v>N/A</v>
      </c>
      <c r="AA228" s="81">
        <f t="shared" si="173"/>
        <v>91</v>
      </c>
      <c r="AB228" s="81" t="b">
        <f t="shared" si="174"/>
        <v>1</v>
      </c>
      <c r="AC228" s="81" t="str">
        <f t="shared" si="175"/>
        <v>Dummy Node</v>
      </c>
      <c r="AD228" s="81" t="str">
        <f t="shared" si="176"/>
        <v>N/A</v>
      </c>
      <c r="AE228" s="81" t="str">
        <f t="shared" si="177"/>
        <v>N/A</v>
      </c>
      <c r="AF228" s="81">
        <f t="shared" si="178"/>
        <v>45</v>
      </c>
      <c r="AG228" s="81" t="b">
        <f t="shared" si="179"/>
        <v>1</v>
      </c>
      <c r="AH228" s="81" t="str">
        <f t="shared" si="180"/>
        <v>Dummy Node</v>
      </c>
      <c r="AI228" s="81" t="str">
        <f t="shared" si="181"/>
        <v>N/A</v>
      </c>
      <c r="AJ228" s="81" t="str">
        <f t="shared" si="182"/>
        <v>N/A</v>
      </c>
      <c r="AK228" s="81">
        <f t="shared" si="183"/>
        <v>22</v>
      </c>
      <c r="AL228" s="81" t="b">
        <f t="shared" si="184"/>
        <v>1</v>
      </c>
      <c r="AM228" s="81" t="str">
        <f t="shared" si="185"/>
        <v>Dummy Node</v>
      </c>
      <c r="AN228" s="81" t="str">
        <f t="shared" si="186"/>
        <v>N/A</v>
      </c>
      <c r="AO228" s="81" t="str">
        <f t="shared" si="187"/>
        <v>N/A</v>
      </c>
      <c r="AP228" s="81">
        <f t="shared" si="188"/>
        <v>8</v>
      </c>
      <c r="AQ228" s="81" t="b">
        <f t="shared" si="189"/>
        <v>0</v>
      </c>
      <c r="AR228" s="81" t="str">
        <f t="shared" si="190"/>
        <v>Dummy Node</v>
      </c>
      <c r="AS228" s="81" t="str">
        <f t="shared" si="191"/>
        <v>N/A</v>
      </c>
      <c r="AT228" s="81" t="str">
        <f t="shared" si="192"/>
        <v>N/A</v>
      </c>
      <c r="AU228" s="81">
        <f t="shared" si="193"/>
        <v>4</v>
      </c>
      <c r="AV228" s="81" t="b">
        <f t="shared" si="194"/>
        <v>0</v>
      </c>
      <c r="AW228" s="81" t="str">
        <f t="shared" si="195"/>
        <v>Distance</v>
      </c>
      <c r="AX228" s="81" t="str">
        <f t="shared" si="196"/>
        <v>&gt;</v>
      </c>
      <c r="AY228" s="81">
        <f t="shared" si="197"/>
        <v>289.92919921875</v>
      </c>
      <c r="AZ228" s="81">
        <f t="shared" si="198"/>
        <v>1</v>
      </c>
      <c r="BA228" s="81" t="b">
        <f t="shared" si="199"/>
        <v>0</v>
      </c>
      <c r="BB228" s="81" t="str">
        <f t="shared" si="200"/>
        <v>Speed</v>
      </c>
      <c r="BC228" s="81" t="str">
        <f t="shared" si="201"/>
        <v>&gt;</v>
      </c>
      <c r="BD228" s="81">
        <f t="shared" si="202"/>
        <v>13.021484375</v>
      </c>
      <c r="BE228" s="81">
        <f t="shared" si="203"/>
        <v>0</v>
      </c>
      <c r="BF228" s="81" t="b">
        <f t="shared" si="204"/>
        <v>1</v>
      </c>
      <c r="BG228" s="81" t="str">
        <f t="shared" si="205"/>
        <v>Distance</v>
      </c>
      <c r="BH228" s="81" t="str">
        <f t="shared" si="206"/>
        <v>&lt;=</v>
      </c>
      <c r="BI228" s="81">
        <f t="shared" si="207"/>
        <v>508.4912109375</v>
      </c>
    </row>
    <row r="229" spans="1:61">
      <c r="A229" s="15">
        <v>226</v>
      </c>
      <c r="B229" s="15">
        <v>-2</v>
      </c>
      <c r="C229" s="15">
        <v>-8192</v>
      </c>
      <c r="D229" s="15">
        <f t="shared" si="157"/>
        <v>-1</v>
      </c>
      <c r="E229" s="15">
        <f t="shared" si="158"/>
        <v>0</v>
      </c>
      <c r="F229" s="15">
        <f t="shared" si="159"/>
        <v>-1</v>
      </c>
      <c r="G229" s="15">
        <v>453</v>
      </c>
      <c r="H229" s="15">
        <v>454</v>
      </c>
      <c r="I229" s="15">
        <v>112</v>
      </c>
      <c r="J229" s="15">
        <v>7</v>
      </c>
      <c r="K229" s="15">
        <v>737</v>
      </c>
      <c r="L229" s="15">
        <v>1339</v>
      </c>
      <c r="M229" s="15">
        <f t="shared" si="160"/>
        <v>0.326904296875</v>
      </c>
      <c r="O229" s="81">
        <f t="shared" si="161"/>
        <v>737</v>
      </c>
      <c r="P229" s="81">
        <f t="shared" si="162"/>
        <v>7.421875E-2</v>
      </c>
      <c r="Q229" s="81">
        <f t="shared" si="163"/>
        <v>368</v>
      </c>
      <c r="R229" s="81" t="b">
        <f t="shared" si="164"/>
        <v>1</v>
      </c>
      <c r="S229" s="81" t="str">
        <f t="shared" si="165"/>
        <v>Dummy Node</v>
      </c>
      <c r="T229" s="81" t="str">
        <f t="shared" si="166"/>
        <v>N/A</v>
      </c>
      <c r="U229" s="81" t="str">
        <f t="shared" si="167"/>
        <v>N/A</v>
      </c>
      <c r="V229" s="81">
        <f t="shared" si="168"/>
        <v>183</v>
      </c>
      <c r="W229" s="81" t="b">
        <f t="shared" si="169"/>
        <v>0</v>
      </c>
      <c r="X229" s="81" t="str">
        <f t="shared" si="170"/>
        <v>Dummy Node</v>
      </c>
      <c r="Y229" s="81" t="str">
        <f t="shared" si="171"/>
        <v>N/A</v>
      </c>
      <c r="Z229" s="81" t="str">
        <f t="shared" si="172"/>
        <v>N/A</v>
      </c>
      <c r="AA229" s="81">
        <f t="shared" si="173"/>
        <v>91</v>
      </c>
      <c r="AB229" s="81" t="b">
        <f t="shared" si="174"/>
        <v>1</v>
      </c>
      <c r="AC229" s="81" t="str">
        <f t="shared" si="175"/>
        <v>Dummy Node</v>
      </c>
      <c r="AD229" s="81" t="str">
        <f t="shared" si="176"/>
        <v>N/A</v>
      </c>
      <c r="AE229" s="81" t="str">
        <f t="shared" si="177"/>
        <v>N/A</v>
      </c>
      <c r="AF229" s="81">
        <f t="shared" si="178"/>
        <v>45</v>
      </c>
      <c r="AG229" s="81" t="b">
        <f t="shared" si="179"/>
        <v>1</v>
      </c>
      <c r="AH229" s="81" t="str">
        <f t="shared" si="180"/>
        <v>Dummy Node</v>
      </c>
      <c r="AI229" s="81" t="str">
        <f t="shared" si="181"/>
        <v>N/A</v>
      </c>
      <c r="AJ229" s="81" t="str">
        <f t="shared" si="182"/>
        <v>N/A</v>
      </c>
      <c r="AK229" s="81">
        <f t="shared" si="183"/>
        <v>22</v>
      </c>
      <c r="AL229" s="81" t="b">
        <f t="shared" si="184"/>
        <v>1</v>
      </c>
      <c r="AM229" s="81" t="str">
        <f t="shared" si="185"/>
        <v>Dummy Node</v>
      </c>
      <c r="AN229" s="81" t="str">
        <f t="shared" si="186"/>
        <v>N/A</v>
      </c>
      <c r="AO229" s="81" t="str">
        <f t="shared" si="187"/>
        <v>N/A</v>
      </c>
      <c r="AP229" s="81">
        <f t="shared" si="188"/>
        <v>8</v>
      </c>
      <c r="AQ229" s="81" t="b">
        <f t="shared" si="189"/>
        <v>0</v>
      </c>
      <c r="AR229" s="81" t="str">
        <f t="shared" si="190"/>
        <v>Dummy Node</v>
      </c>
      <c r="AS229" s="81" t="str">
        <f t="shared" si="191"/>
        <v>N/A</v>
      </c>
      <c r="AT229" s="81" t="str">
        <f t="shared" si="192"/>
        <v>N/A</v>
      </c>
      <c r="AU229" s="81">
        <f t="shared" si="193"/>
        <v>4</v>
      </c>
      <c r="AV229" s="81" t="b">
        <f t="shared" si="194"/>
        <v>0</v>
      </c>
      <c r="AW229" s="81" t="str">
        <f t="shared" si="195"/>
        <v>Distance</v>
      </c>
      <c r="AX229" s="81" t="str">
        <f t="shared" si="196"/>
        <v>&gt;</v>
      </c>
      <c r="AY229" s="81">
        <f t="shared" si="197"/>
        <v>289.92919921875</v>
      </c>
      <c r="AZ229" s="81">
        <f t="shared" si="198"/>
        <v>1</v>
      </c>
      <c r="BA229" s="81" t="b">
        <f t="shared" si="199"/>
        <v>0</v>
      </c>
      <c r="BB229" s="81" t="str">
        <f t="shared" si="200"/>
        <v>Speed</v>
      </c>
      <c r="BC229" s="81" t="str">
        <f t="shared" si="201"/>
        <v>&gt;</v>
      </c>
      <c r="BD229" s="81">
        <f t="shared" si="202"/>
        <v>13.021484375</v>
      </c>
      <c r="BE229" s="81">
        <f t="shared" si="203"/>
        <v>0</v>
      </c>
      <c r="BF229" s="81" t="b">
        <f t="shared" si="204"/>
        <v>1</v>
      </c>
      <c r="BG229" s="81" t="str">
        <f t="shared" si="205"/>
        <v>Distance</v>
      </c>
      <c r="BH229" s="81" t="str">
        <f t="shared" si="206"/>
        <v>&lt;=</v>
      </c>
      <c r="BI229" s="81">
        <f t="shared" si="207"/>
        <v>508.4912109375</v>
      </c>
    </row>
    <row r="230" spans="1:61">
      <c r="A230" s="15">
        <v>227</v>
      </c>
      <c r="B230" s="15">
        <v>-2</v>
      </c>
      <c r="C230" s="15">
        <v>-8192</v>
      </c>
      <c r="D230" s="15">
        <f t="shared" si="157"/>
        <v>-1</v>
      </c>
      <c r="E230" s="15">
        <f t="shared" si="158"/>
        <v>0</v>
      </c>
      <c r="F230" s="15">
        <f t="shared" si="159"/>
        <v>-1</v>
      </c>
      <c r="G230" s="15">
        <v>455</v>
      </c>
      <c r="H230" s="15">
        <v>456</v>
      </c>
      <c r="I230" s="15">
        <v>113</v>
      </c>
      <c r="J230" s="15">
        <v>7</v>
      </c>
      <c r="K230" s="15">
        <v>738</v>
      </c>
      <c r="L230" s="15">
        <v>1339</v>
      </c>
      <c r="M230" s="15">
        <f t="shared" si="160"/>
        <v>0.326904296875</v>
      </c>
      <c r="O230" s="81">
        <f t="shared" si="161"/>
        <v>738</v>
      </c>
      <c r="P230" s="81">
        <f t="shared" si="162"/>
        <v>7.421875E-2</v>
      </c>
      <c r="Q230" s="81">
        <f t="shared" si="163"/>
        <v>368</v>
      </c>
      <c r="R230" s="81" t="b">
        <f t="shared" si="164"/>
        <v>0</v>
      </c>
      <c r="S230" s="81" t="str">
        <f t="shared" si="165"/>
        <v>Dummy Node</v>
      </c>
      <c r="T230" s="81" t="str">
        <f t="shared" si="166"/>
        <v>N/A</v>
      </c>
      <c r="U230" s="81" t="str">
        <f t="shared" si="167"/>
        <v>N/A</v>
      </c>
      <c r="V230" s="81">
        <f t="shared" si="168"/>
        <v>183</v>
      </c>
      <c r="W230" s="81" t="b">
        <f t="shared" si="169"/>
        <v>0</v>
      </c>
      <c r="X230" s="81" t="str">
        <f t="shared" si="170"/>
        <v>Dummy Node</v>
      </c>
      <c r="Y230" s="81" t="str">
        <f t="shared" si="171"/>
        <v>N/A</v>
      </c>
      <c r="Z230" s="81" t="str">
        <f t="shared" si="172"/>
        <v>N/A</v>
      </c>
      <c r="AA230" s="81">
        <f t="shared" si="173"/>
        <v>91</v>
      </c>
      <c r="AB230" s="81" t="b">
        <f t="shared" si="174"/>
        <v>1</v>
      </c>
      <c r="AC230" s="81" t="str">
        <f t="shared" si="175"/>
        <v>Dummy Node</v>
      </c>
      <c r="AD230" s="81" t="str">
        <f t="shared" si="176"/>
        <v>N/A</v>
      </c>
      <c r="AE230" s="81" t="str">
        <f t="shared" si="177"/>
        <v>N/A</v>
      </c>
      <c r="AF230" s="81">
        <f t="shared" si="178"/>
        <v>45</v>
      </c>
      <c r="AG230" s="81" t="b">
        <f t="shared" si="179"/>
        <v>1</v>
      </c>
      <c r="AH230" s="81" t="str">
        <f t="shared" si="180"/>
        <v>Dummy Node</v>
      </c>
      <c r="AI230" s="81" t="str">
        <f t="shared" si="181"/>
        <v>N/A</v>
      </c>
      <c r="AJ230" s="81" t="str">
        <f t="shared" si="182"/>
        <v>N/A</v>
      </c>
      <c r="AK230" s="81">
        <f t="shared" si="183"/>
        <v>22</v>
      </c>
      <c r="AL230" s="81" t="b">
        <f t="shared" si="184"/>
        <v>1</v>
      </c>
      <c r="AM230" s="81" t="str">
        <f t="shared" si="185"/>
        <v>Dummy Node</v>
      </c>
      <c r="AN230" s="81" t="str">
        <f t="shared" si="186"/>
        <v>N/A</v>
      </c>
      <c r="AO230" s="81" t="str">
        <f t="shared" si="187"/>
        <v>N/A</v>
      </c>
      <c r="AP230" s="81">
        <f t="shared" si="188"/>
        <v>8</v>
      </c>
      <c r="AQ230" s="81" t="b">
        <f t="shared" si="189"/>
        <v>0</v>
      </c>
      <c r="AR230" s="81" t="str">
        <f t="shared" si="190"/>
        <v>Dummy Node</v>
      </c>
      <c r="AS230" s="81" t="str">
        <f t="shared" si="191"/>
        <v>N/A</v>
      </c>
      <c r="AT230" s="81" t="str">
        <f t="shared" si="192"/>
        <v>N/A</v>
      </c>
      <c r="AU230" s="81">
        <f t="shared" si="193"/>
        <v>4</v>
      </c>
      <c r="AV230" s="81" t="b">
        <f t="shared" si="194"/>
        <v>0</v>
      </c>
      <c r="AW230" s="81" t="str">
        <f t="shared" si="195"/>
        <v>Distance</v>
      </c>
      <c r="AX230" s="81" t="str">
        <f t="shared" si="196"/>
        <v>&gt;</v>
      </c>
      <c r="AY230" s="81">
        <f t="shared" si="197"/>
        <v>289.92919921875</v>
      </c>
      <c r="AZ230" s="81">
        <f t="shared" si="198"/>
        <v>1</v>
      </c>
      <c r="BA230" s="81" t="b">
        <f t="shared" si="199"/>
        <v>0</v>
      </c>
      <c r="BB230" s="81" t="str">
        <f t="shared" si="200"/>
        <v>Speed</v>
      </c>
      <c r="BC230" s="81" t="str">
        <f t="shared" si="201"/>
        <v>&gt;</v>
      </c>
      <c r="BD230" s="81">
        <f t="shared" si="202"/>
        <v>13.021484375</v>
      </c>
      <c r="BE230" s="81">
        <f t="shared" si="203"/>
        <v>0</v>
      </c>
      <c r="BF230" s="81" t="b">
        <f t="shared" si="204"/>
        <v>1</v>
      </c>
      <c r="BG230" s="81" t="str">
        <f t="shared" si="205"/>
        <v>Distance</v>
      </c>
      <c r="BH230" s="81" t="str">
        <f t="shared" si="206"/>
        <v>&lt;=</v>
      </c>
      <c r="BI230" s="81">
        <f t="shared" si="207"/>
        <v>508.4912109375</v>
      </c>
    </row>
    <row r="231" spans="1:61">
      <c r="A231" s="15">
        <v>228</v>
      </c>
      <c r="B231" s="15">
        <v>-2</v>
      </c>
      <c r="C231" s="15">
        <v>-8192</v>
      </c>
      <c r="D231" s="15">
        <f t="shared" si="157"/>
        <v>-1</v>
      </c>
      <c r="E231" s="15">
        <f t="shared" si="158"/>
        <v>0</v>
      </c>
      <c r="F231" s="15">
        <f t="shared" si="159"/>
        <v>-1</v>
      </c>
      <c r="G231" s="15">
        <v>457</v>
      </c>
      <c r="H231" s="15">
        <v>458</v>
      </c>
      <c r="I231" s="15">
        <v>113</v>
      </c>
      <c r="J231" s="15">
        <v>7</v>
      </c>
      <c r="K231" s="15">
        <v>739</v>
      </c>
      <c r="L231" s="15">
        <v>1339</v>
      </c>
      <c r="M231" s="15">
        <f t="shared" si="160"/>
        <v>0.326904296875</v>
      </c>
      <c r="O231" s="81">
        <f t="shared" si="161"/>
        <v>739</v>
      </c>
      <c r="P231" s="81">
        <f t="shared" si="162"/>
        <v>7.421875E-2</v>
      </c>
      <c r="Q231" s="81">
        <f t="shared" si="163"/>
        <v>369</v>
      </c>
      <c r="R231" s="81" t="b">
        <f t="shared" si="164"/>
        <v>1</v>
      </c>
      <c r="S231" s="81" t="str">
        <f t="shared" si="165"/>
        <v>Dummy Node</v>
      </c>
      <c r="T231" s="81" t="str">
        <f t="shared" si="166"/>
        <v>N/A</v>
      </c>
      <c r="U231" s="81" t="str">
        <f t="shared" si="167"/>
        <v>N/A</v>
      </c>
      <c r="V231" s="81">
        <f t="shared" si="168"/>
        <v>184</v>
      </c>
      <c r="W231" s="81" t="b">
        <f t="shared" si="169"/>
        <v>1</v>
      </c>
      <c r="X231" s="81" t="str">
        <f t="shared" si="170"/>
        <v>Dummy Node</v>
      </c>
      <c r="Y231" s="81" t="str">
        <f t="shared" si="171"/>
        <v>N/A</v>
      </c>
      <c r="Z231" s="81" t="str">
        <f t="shared" si="172"/>
        <v>N/A</v>
      </c>
      <c r="AA231" s="81">
        <f t="shared" si="173"/>
        <v>91</v>
      </c>
      <c r="AB231" s="81" t="b">
        <f t="shared" si="174"/>
        <v>0</v>
      </c>
      <c r="AC231" s="81" t="str">
        <f t="shared" si="175"/>
        <v>Dummy Node</v>
      </c>
      <c r="AD231" s="81" t="str">
        <f t="shared" si="176"/>
        <v>N/A</v>
      </c>
      <c r="AE231" s="81" t="str">
        <f t="shared" si="177"/>
        <v>N/A</v>
      </c>
      <c r="AF231" s="81">
        <f t="shared" si="178"/>
        <v>45</v>
      </c>
      <c r="AG231" s="81" t="b">
        <f t="shared" si="179"/>
        <v>1</v>
      </c>
      <c r="AH231" s="81" t="str">
        <f t="shared" si="180"/>
        <v>Dummy Node</v>
      </c>
      <c r="AI231" s="81" t="str">
        <f t="shared" si="181"/>
        <v>N/A</v>
      </c>
      <c r="AJ231" s="81" t="str">
        <f t="shared" si="182"/>
        <v>N/A</v>
      </c>
      <c r="AK231" s="81">
        <f t="shared" si="183"/>
        <v>22</v>
      </c>
      <c r="AL231" s="81" t="b">
        <f t="shared" si="184"/>
        <v>1</v>
      </c>
      <c r="AM231" s="81" t="str">
        <f t="shared" si="185"/>
        <v>Dummy Node</v>
      </c>
      <c r="AN231" s="81" t="str">
        <f t="shared" si="186"/>
        <v>N/A</v>
      </c>
      <c r="AO231" s="81" t="str">
        <f t="shared" si="187"/>
        <v>N/A</v>
      </c>
      <c r="AP231" s="81">
        <f t="shared" si="188"/>
        <v>8</v>
      </c>
      <c r="AQ231" s="81" t="b">
        <f t="shared" si="189"/>
        <v>0</v>
      </c>
      <c r="AR231" s="81" t="str">
        <f t="shared" si="190"/>
        <v>Dummy Node</v>
      </c>
      <c r="AS231" s="81" t="str">
        <f t="shared" si="191"/>
        <v>N/A</v>
      </c>
      <c r="AT231" s="81" t="str">
        <f t="shared" si="192"/>
        <v>N/A</v>
      </c>
      <c r="AU231" s="81">
        <f t="shared" si="193"/>
        <v>4</v>
      </c>
      <c r="AV231" s="81" t="b">
        <f t="shared" si="194"/>
        <v>0</v>
      </c>
      <c r="AW231" s="81" t="str">
        <f t="shared" si="195"/>
        <v>Distance</v>
      </c>
      <c r="AX231" s="81" t="str">
        <f t="shared" si="196"/>
        <v>&gt;</v>
      </c>
      <c r="AY231" s="81">
        <f t="shared" si="197"/>
        <v>289.92919921875</v>
      </c>
      <c r="AZ231" s="81">
        <f t="shared" si="198"/>
        <v>1</v>
      </c>
      <c r="BA231" s="81" t="b">
        <f t="shared" si="199"/>
        <v>0</v>
      </c>
      <c r="BB231" s="81" t="str">
        <f t="shared" si="200"/>
        <v>Speed</v>
      </c>
      <c r="BC231" s="81" t="str">
        <f t="shared" si="201"/>
        <v>&gt;</v>
      </c>
      <c r="BD231" s="81">
        <f t="shared" si="202"/>
        <v>13.021484375</v>
      </c>
      <c r="BE231" s="81">
        <f t="shared" si="203"/>
        <v>0</v>
      </c>
      <c r="BF231" s="81" t="b">
        <f t="shared" si="204"/>
        <v>1</v>
      </c>
      <c r="BG231" s="81" t="str">
        <f t="shared" si="205"/>
        <v>Distance</v>
      </c>
      <c r="BH231" s="81" t="str">
        <f t="shared" si="206"/>
        <v>&lt;=</v>
      </c>
      <c r="BI231" s="81">
        <f t="shared" si="207"/>
        <v>508.4912109375</v>
      </c>
    </row>
    <row r="232" spans="1:61">
      <c r="A232" s="15">
        <v>229</v>
      </c>
      <c r="B232" s="15">
        <v>-2</v>
      </c>
      <c r="C232" s="15">
        <v>-8192</v>
      </c>
      <c r="D232" s="15">
        <f t="shared" si="157"/>
        <v>-1</v>
      </c>
      <c r="E232" s="15">
        <f t="shared" si="158"/>
        <v>0</v>
      </c>
      <c r="F232" s="15">
        <f t="shared" si="159"/>
        <v>-1</v>
      </c>
      <c r="G232" s="15">
        <v>459</v>
      </c>
      <c r="H232" s="15">
        <v>460</v>
      </c>
      <c r="I232" s="15">
        <v>114</v>
      </c>
      <c r="J232" s="15">
        <v>7</v>
      </c>
      <c r="K232" s="15">
        <v>740</v>
      </c>
      <c r="L232" s="15">
        <v>1339</v>
      </c>
      <c r="M232" s="15">
        <f t="shared" si="160"/>
        <v>0.326904296875</v>
      </c>
      <c r="O232" s="81">
        <f t="shared" si="161"/>
        <v>740</v>
      </c>
      <c r="P232" s="81">
        <f t="shared" si="162"/>
        <v>7.421875E-2</v>
      </c>
      <c r="Q232" s="81">
        <f t="shared" si="163"/>
        <v>369</v>
      </c>
      <c r="R232" s="81" t="b">
        <f t="shared" si="164"/>
        <v>0</v>
      </c>
      <c r="S232" s="81" t="str">
        <f t="shared" si="165"/>
        <v>Dummy Node</v>
      </c>
      <c r="T232" s="81" t="str">
        <f t="shared" si="166"/>
        <v>N/A</v>
      </c>
      <c r="U232" s="81" t="str">
        <f t="shared" si="167"/>
        <v>N/A</v>
      </c>
      <c r="V232" s="81">
        <f t="shared" si="168"/>
        <v>184</v>
      </c>
      <c r="W232" s="81" t="b">
        <f t="shared" si="169"/>
        <v>1</v>
      </c>
      <c r="X232" s="81" t="str">
        <f t="shared" si="170"/>
        <v>Dummy Node</v>
      </c>
      <c r="Y232" s="81" t="str">
        <f t="shared" si="171"/>
        <v>N/A</v>
      </c>
      <c r="Z232" s="81" t="str">
        <f t="shared" si="172"/>
        <v>N/A</v>
      </c>
      <c r="AA232" s="81">
        <f t="shared" si="173"/>
        <v>91</v>
      </c>
      <c r="AB232" s="81" t="b">
        <f t="shared" si="174"/>
        <v>0</v>
      </c>
      <c r="AC232" s="81" t="str">
        <f t="shared" si="175"/>
        <v>Dummy Node</v>
      </c>
      <c r="AD232" s="81" t="str">
        <f t="shared" si="176"/>
        <v>N/A</v>
      </c>
      <c r="AE232" s="81" t="str">
        <f t="shared" si="177"/>
        <v>N/A</v>
      </c>
      <c r="AF232" s="81">
        <f t="shared" si="178"/>
        <v>45</v>
      </c>
      <c r="AG232" s="81" t="b">
        <f t="shared" si="179"/>
        <v>1</v>
      </c>
      <c r="AH232" s="81" t="str">
        <f t="shared" si="180"/>
        <v>Dummy Node</v>
      </c>
      <c r="AI232" s="81" t="str">
        <f t="shared" si="181"/>
        <v>N/A</v>
      </c>
      <c r="AJ232" s="81" t="str">
        <f t="shared" si="182"/>
        <v>N/A</v>
      </c>
      <c r="AK232" s="81">
        <f t="shared" si="183"/>
        <v>22</v>
      </c>
      <c r="AL232" s="81" t="b">
        <f t="shared" si="184"/>
        <v>1</v>
      </c>
      <c r="AM232" s="81" t="str">
        <f t="shared" si="185"/>
        <v>Dummy Node</v>
      </c>
      <c r="AN232" s="81" t="str">
        <f t="shared" si="186"/>
        <v>N/A</v>
      </c>
      <c r="AO232" s="81" t="str">
        <f t="shared" si="187"/>
        <v>N/A</v>
      </c>
      <c r="AP232" s="81">
        <f t="shared" si="188"/>
        <v>8</v>
      </c>
      <c r="AQ232" s="81" t="b">
        <f t="shared" si="189"/>
        <v>0</v>
      </c>
      <c r="AR232" s="81" t="str">
        <f t="shared" si="190"/>
        <v>Dummy Node</v>
      </c>
      <c r="AS232" s="81" t="str">
        <f t="shared" si="191"/>
        <v>N/A</v>
      </c>
      <c r="AT232" s="81" t="str">
        <f t="shared" si="192"/>
        <v>N/A</v>
      </c>
      <c r="AU232" s="81">
        <f t="shared" si="193"/>
        <v>4</v>
      </c>
      <c r="AV232" s="81" t="b">
        <f t="shared" si="194"/>
        <v>0</v>
      </c>
      <c r="AW232" s="81" t="str">
        <f t="shared" si="195"/>
        <v>Distance</v>
      </c>
      <c r="AX232" s="81" t="str">
        <f t="shared" si="196"/>
        <v>&gt;</v>
      </c>
      <c r="AY232" s="81">
        <f t="shared" si="197"/>
        <v>289.92919921875</v>
      </c>
      <c r="AZ232" s="81">
        <f t="shared" si="198"/>
        <v>1</v>
      </c>
      <c r="BA232" s="81" t="b">
        <f t="shared" si="199"/>
        <v>0</v>
      </c>
      <c r="BB232" s="81" t="str">
        <f t="shared" si="200"/>
        <v>Speed</v>
      </c>
      <c r="BC232" s="81" t="str">
        <f t="shared" si="201"/>
        <v>&gt;</v>
      </c>
      <c r="BD232" s="81">
        <f t="shared" si="202"/>
        <v>13.021484375</v>
      </c>
      <c r="BE232" s="81">
        <f t="shared" si="203"/>
        <v>0</v>
      </c>
      <c r="BF232" s="81" t="b">
        <f t="shared" si="204"/>
        <v>1</v>
      </c>
      <c r="BG232" s="81" t="str">
        <f t="shared" si="205"/>
        <v>Distance</v>
      </c>
      <c r="BH232" s="81" t="str">
        <f t="shared" si="206"/>
        <v>&lt;=</v>
      </c>
      <c r="BI232" s="81">
        <f t="shared" si="207"/>
        <v>508.4912109375</v>
      </c>
    </row>
    <row r="233" spans="1:61">
      <c r="A233" s="15">
        <v>230</v>
      </c>
      <c r="B233" s="15">
        <v>-2</v>
      </c>
      <c r="C233" s="15">
        <v>-8192</v>
      </c>
      <c r="D233" s="15">
        <f t="shared" si="157"/>
        <v>-1</v>
      </c>
      <c r="E233" s="15">
        <f t="shared" si="158"/>
        <v>0</v>
      </c>
      <c r="F233" s="15">
        <f t="shared" si="159"/>
        <v>-1</v>
      </c>
      <c r="G233" s="15">
        <v>461</v>
      </c>
      <c r="H233" s="15">
        <v>462</v>
      </c>
      <c r="I233" s="15">
        <v>114</v>
      </c>
      <c r="J233" s="15">
        <v>7</v>
      </c>
      <c r="K233" s="15">
        <v>741</v>
      </c>
      <c r="L233" s="15">
        <v>1339</v>
      </c>
      <c r="M233" s="15">
        <f t="shared" si="160"/>
        <v>0.326904296875</v>
      </c>
      <c r="O233" s="81">
        <f t="shared" si="161"/>
        <v>741</v>
      </c>
      <c r="P233" s="81">
        <f t="shared" si="162"/>
        <v>7.421875E-2</v>
      </c>
      <c r="Q233" s="81">
        <f t="shared" si="163"/>
        <v>370</v>
      </c>
      <c r="R233" s="81" t="b">
        <f t="shared" si="164"/>
        <v>1</v>
      </c>
      <c r="S233" s="81" t="str">
        <f t="shared" si="165"/>
        <v>Dummy Node</v>
      </c>
      <c r="T233" s="81" t="str">
        <f t="shared" si="166"/>
        <v>N/A</v>
      </c>
      <c r="U233" s="81" t="str">
        <f t="shared" si="167"/>
        <v>N/A</v>
      </c>
      <c r="V233" s="81">
        <f t="shared" si="168"/>
        <v>184</v>
      </c>
      <c r="W233" s="81" t="b">
        <f t="shared" si="169"/>
        <v>0</v>
      </c>
      <c r="X233" s="81" t="str">
        <f t="shared" si="170"/>
        <v>Dummy Node</v>
      </c>
      <c r="Y233" s="81" t="str">
        <f t="shared" si="171"/>
        <v>N/A</v>
      </c>
      <c r="Z233" s="81" t="str">
        <f t="shared" si="172"/>
        <v>N/A</v>
      </c>
      <c r="AA233" s="81">
        <f t="shared" si="173"/>
        <v>91</v>
      </c>
      <c r="AB233" s="81" t="b">
        <f t="shared" si="174"/>
        <v>0</v>
      </c>
      <c r="AC233" s="81" t="str">
        <f t="shared" si="175"/>
        <v>Dummy Node</v>
      </c>
      <c r="AD233" s="81" t="str">
        <f t="shared" si="176"/>
        <v>N/A</v>
      </c>
      <c r="AE233" s="81" t="str">
        <f t="shared" si="177"/>
        <v>N/A</v>
      </c>
      <c r="AF233" s="81">
        <f t="shared" si="178"/>
        <v>45</v>
      </c>
      <c r="AG233" s="81" t="b">
        <f t="shared" si="179"/>
        <v>1</v>
      </c>
      <c r="AH233" s="81" t="str">
        <f t="shared" si="180"/>
        <v>Dummy Node</v>
      </c>
      <c r="AI233" s="81" t="str">
        <f t="shared" si="181"/>
        <v>N/A</v>
      </c>
      <c r="AJ233" s="81" t="str">
        <f t="shared" si="182"/>
        <v>N/A</v>
      </c>
      <c r="AK233" s="81">
        <f t="shared" si="183"/>
        <v>22</v>
      </c>
      <c r="AL233" s="81" t="b">
        <f t="shared" si="184"/>
        <v>1</v>
      </c>
      <c r="AM233" s="81" t="str">
        <f t="shared" si="185"/>
        <v>Dummy Node</v>
      </c>
      <c r="AN233" s="81" t="str">
        <f t="shared" si="186"/>
        <v>N/A</v>
      </c>
      <c r="AO233" s="81" t="str">
        <f t="shared" si="187"/>
        <v>N/A</v>
      </c>
      <c r="AP233" s="81">
        <f t="shared" si="188"/>
        <v>8</v>
      </c>
      <c r="AQ233" s="81" t="b">
        <f t="shared" si="189"/>
        <v>0</v>
      </c>
      <c r="AR233" s="81" t="str">
        <f t="shared" si="190"/>
        <v>Dummy Node</v>
      </c>
      <c r="AS233" s="81" t="str">
        <f t="shared" si="191"/>
        <v>N/A</v>
      </c>
      <c r="AT233" s="81" t="str">
        <f t="shared" si="192"/>
        <v>N/A</v>
      </c>
      <c r="AU233" s="81">
        <f t="shared" si="193"/>
        <v>4</v>
      </c>
      <c r="AV233" s="81" t="b">
        <f t="shared" si="194"/>
        <v>0</v>
      </c>
      <c r="AW233" s="81" t="str">
        <f t="shared" si="195"/>
        <v>Distance</v>
      </c>
      <c r="AX233" s="81" t="str">
        <f t="shared" si="196"/>
        <v>&gt;</v>
      </c>
      <c r="AY233" s="81">
        <f t="shared" si="197"/>
        <v>289.92919921875</v>
      </c>
      <c r="AZ233" s="81">
        <f t="shared" si="198"/>
        <v>1</v>
      </c>
      <c r="BA233" s="81" t="b">
        <f t="shared" si="199"/>
        <v>0</v>
      </c>
      <c r="BB233" s="81" t="str">
        <f t="shared" si="200"/>
        <v>Speed</v>
      </c>
      <c r="BC233" s="81" t="str">
        <f t="shared" si="201"/>
        <v>&gt;</v>
      </c>
      <c r="BD233" s="81">
        <f t="shared" si="202"/>
        <v>13.021484375</v>
      </c>
      <c r="BE233" s="81">
        <f t="shared" si="203"/>
        <v>0</v>
      </c>
      <c r="BF233" s="81" t="b">
        <f t="shared" si="204"/>
        <v>1</v>
      </c>
      <c r="BG233" s="81" t="str">
        <f t="shared" si="205"/>
        <v>Distance</v>
      </c>
      <c r="BH233" s="81" t="str">
        <f t="shared" si="206"/>
        <v>&lt;=</v>
      </c>
      <c r="BI233" s="81">
        <f t="shared" si="207"/>
        <v>508.4912109375</v>
      </c>
    </row>
    <row r="234" spans="1:61">
      <c r="A234" s="15">
        <v>231</v>
      </c>
      <c r="B234" s="15">
        <v>-2</v>
      </c>
      <c r="C234" s="15">
        <v>-8192</v>
      </c>
      <c r="D234" s="15">
        <f t="shared" si="157"/>
        <v>-1</v>
      </c>
      <c r="E234" s="15">
        <f t="shared" si="158"/>
        <v>0</v>
      </c>
      <c r="F234" s="15">
        <f t="shared" si="159"/>
        <v>-1</v>
      </c>
      <c r="G234" s="15">
        <v>463</v>
      </c>
      <c r="H234" s="15">
        <v>464</v>
      </c>
      <c r="I234" s="15">
        <v>115</v>
      </c>
      <c r="J234" s="15">
        <v>7</v>
      </c>
      <c r="K234" s="15">
        <v>742</v>
      </c>
      <c r="L234" s="15">
        <v>1339</v>
      </c>
      <c r="M234" s="15">
        <f t="shared" si="160"/>
        <v>0.326904296875</v>
      </c>
      <c r="O234" s="81">
        <f t="shared" si="161"/>
        <v>742</v>
      </c>
      <c r="P234" s="81">
        <f t="shared" si="162"/>
        <v>7.421875E-2</v>
      </c>
      <c r="Q234" s="81">
        <f t="shared" si="163"/>
        <v>370</v>
      </c>
      <c r="R234" s="81" t="b">
        <f t="shared" si="164"/>
        <v>0</v>
      </c>
      <c r="S234" s="81" t="str">
        <f t="shared" si="165"/>
        <v>Dummy Node</v>
      </c>
      <c r="T234" s="81" t="str">
        <f t="shared" si="166"/>
        <v>N/A</v>
      </c>
      <c r="U234" s="81" t="str">
        <f t="shared" si="167"/>
        <v>N/A</v>
      </c>
      <c r="V234" s="81">
        <f t="shared" si="168"/>
        <v>184</v>
      </c>
      <c r="W234" s="81" t="b">
        <f t="shared" si="169"/>
        <v>0</v>
      </c>
      <c r="X234" s="81" t="str">
        <f t="shared" si="170"/>
        <v>Dummy Node</v>
      </c>
      <c r="Y234" s="81" t="str">
        <f t="shared" si="171"/>
        <v>N/A</v>
      </c>
      <c r="Z234" s="81" t="str">
        <f t="shared" si="172"/>
        <v>N/A</v>
      </c>
      <c r="AA234" s="81">
        <f t="shared" si="173"/>
        <v>91</v>
      </c>
      <c r="AB234" s="81" t="b">
        <f t="shared" si="174"/>
        <v>0</v>
      </c>
      <c r="AC234" s="81" t="str">
        <f t="shared" si="175"/>
        <v>Dummy Node</v>
      </c>
      <c r="AD234" s="81" t="str">
        <f t="shared" si="176"/>
        <v>N/A</v>
      </c>
      <c r="AE234" s="81" t="str">
        <f t="shared" si="177"/>
        <v>N/A</v>
      </c>
      <c r="AF234" s="81">
        <f t="shared" si="178"/>
        <v>45</v>
      </c>
      <c r="AG234" s="81" t="b">
        <f t="shared" si="179"/>
        <v>1</v>
      </c>
      <c r="AH234" s="81" t="str">
        <f t="shared" si="180"/>
        <v>Dummy Node</v>
      </c>
      <c r="AI234" s="81" t="str">
        <f t="shared" si="181"/>
        <v>N/A</v>
      </c>
      <c r="AJ234" s="81" t="str">
        <f t="shared" si="182"/>
        <v>N/A</v>
      </c>
      <c r="AK234" s="81">
        <f t="shared" si="183"/>
        <v>22</v>
      </c>
      <c r="AL234" s="81" t="b">
        <f t="shared" si="184"/>
        <v>1</v>
      </c>
      <c r="AM234" s="81" t="str">
        <f t="shared" si="185"/>
        <v>Dummy Node</v>
      </c>
      <c r="AN234" s="81" t="str">
        <f t="shared" si="186"/>
        <v>N/A</v>
      </c>
      <c r="AO234" s="81" t="str">
        <f t="shared" si="187"/>
        <v>N/A</v>
      </c>
      <c r="AP234" s="81">
        <f t="shared" si="188"/>
        <v>8</v>
      </c>
      <c r="AQ234" s="81" t="b">
        <f t="shared" si="189"/>
        <v>0</v>
      </c>
      <c r="AR234" s="81" t="str">
        <f t="shared" si="190"/>
        <v>Dummy Node</v>
      </c>
      <c r="AS234" s="81" t="str">
        <f t="shared" si="191"/>
        <v>N/A</v>
      </c>
      <c r="AT234" s="81" t="str">
        <f t="shared" si="192"/>
        <v>N/A</v>
      </c>
      <c r="AU234" s="81">
        <f t="shared" si="193"/>
        <v>4</v>
      </c>
      <c r="AV234" s="81" t="b">
        <f t="shared" si="194"/>
        <v>0</v>
      </c>
      <c r="AW234" s="81" t="str">
        <f t="shared" si="195"/>
        <v>Distance</v>
      </c>
      <c r="AX234" s="81" t="str">
        <f t="shared" si="196"/>
        <v>&gt;</v>
      </c>
      <c r="AY234" s="81">
        <f t="shared" si="197"/>
        <v>289.92919921875</v>
      </c>
      <c r="AZ234" s="81">
        <f t="shared" si="198"/>
        <v>1</v>
      </c>
      <c r="BA234" s="81" t="b">
        <f t="shared" si="199"/>
        <v>0</v>
      </c>
      <c r="BB234" s="81" t="str">
        <f t="shared" si="200"/>
        <v>Speed</v>
      </c>
      <c r="BC234" s="81" t="str">
        <f t="shared" si="201"/>
        <v>&gt;</v>
      </c>
      <c r="BD234" s="81">
        <f t="shared" si="202"/>
        <v>13.021484375</v>
      </c>
      <c r="BE234" s="81">
        <f t="shared" si="203"/>
        <v>0</v>
      </c>
      <c r="BF234" s="81" t="b">
        <f t="shared" si="204"/>
        <v>1</v>
      </c>
      <c r="BG234" s="81" t="str">
        <f t="shared" si="205"/>
        <v>Distance</v>
      </c>
      <c r="BH234" s="81" t="str">
        <f t="shared" si="206"/>
        <v>&lt;=</v>
      </c>
      <c r="BI234" s="81">
        <f t="shared" si="207"/>
        <v>508.4912109375</v>
      </c>
    </row>
    <row r="235" spans="1:61">
      <c r="A235" s="15">
        <v>232</v>
      </c>
      <c r="B235" s="15">
        <v>-2</v>
      </c>
      <c r="C235" s="15">
        <v>-8192</v>
      </c>
      <c r="D235" s="15">
        <f t="shared" si="157"/>
        <v>-1</v>
      </c>
      <c r="E235" s="15">
        <f t="shared" si="158"/>
        <v>0</v>
      </c>
      <c r="F235" s="15">
        <f t="shared" si="159"/>
        <v>-1</v>
      </c>
      <c r="G235" s="15">
        <v>465</v>
      </c>
      <c r="H235" s="15">
        <v>466</v>
      </c>
      <c r="I235" s="15">
        <v>115</v>
      </c>
      <c r="J235" s="15">
        <v>7</v>
      </c>
      <c r="K235" s="15">
        <v>743</v>
      </c>
      <c r="L235" s="15">
        <v>1339</v>
      </c>
      <c r="M235" s="15">
        <f t="shared" si="160"/>
        <v>0.326904296875</v>
      </c>
      <c r="O235" s="81">
        <f t="shared" si="161"/>
        <v>743</v>
      </c>
      <c r="P235" s="81">
        <f t="shared" si="162"/>
        <v>7.421875E-2</v>
      </c>
      <c r="Q235" s="81">
        <f t="shared" si="163"/>
        <v>371</v>
      </c>
      <c r="R235" s="81" t="b">
        <f t="shared" si="164"/>
        <v>1</v>
      </c>
      <c r="S235" s="81" t="str">
        <f t="shared" si="165"/>
        <v>Dummy Node</v>
      </c>
      <c r="T235" s="81" t="str">
        <f t="shared" si="166"/>
        <v>N/A</v>
      </c>
      <c r="U235" s="81" t="str">
        <f t="shared" si="167"/>
        <v>N/A</v>
      </c>
      <c r="V235" s="81">
        <f t="shared" si="168"/>
        <v>185</v>
      </c>
      <c r="W235" s="81" t="b">
        <f t="shared" si="169"/>
        <v>1</v>
      </c>
      <c r="X235" s="81" t="str">
        <f t="shared" si="170"/>
        <v>Dummy Node</v>
      </c>
      <c r="Y235" s="81" t="str">
        <f t="shared" si="171"/>
        <v>N/A</v>
      </c>
      <c r="Z235" s="81" t="str">
        <f t="shared" si="172"/>
        <v>N/A</v>
      </c>
      <c r="AA235" s="81">
        <f t="shared" si="173"/>
        <v>92</v>
      </c>
      <c r="AB235" s="81" t="b">
        <f t="shared" si="174"/>
        <v>1</v>
      </c>
      <c r="AC235" s="81" t="str">
        <f t="shared" si="175"/>
        <v>Dummy Node</v>
      </c>
      <c r="AD235" s="81" t="str">
        <f t="shared" si="176"/>
        <v>N/A</v>
      </c>
      <c r="AE235" s="81" t="str">
        <f t="shared" si="177"/>
        <v>N/A</v>
      </c>
      <c r="AF235" s="81">
        <f t="shared" si="178"/>
        <v>45</v>
      </c>
      <c r="AG235" s="81" t="b">
        <f t="shared" si="179"/>
        <v>0</v>
      </c>
      <c r="AH235" s="81" t="str">
        <f t="shared" si="180"/>
        <v>Dummy Node</v>
      </c>
      <c r="AI235" s="81" t="str">
        <f t="shared" si="181"/>
        <v>N/A</v>
      </c>
      <c r="AJ235" s="81" t="str">
        <f t="shared" si="182"/>
        <v>N/A</v>
      </c>
      <c r="AK235" s="81">
        <f t="shared" si="183"/>
        <v>22</v>
      </c>
      <c r="AL235" s="81" t="b">
        <f t="shared" si="184"/>
        <v>1</v>
      </c>
      <c r="AM235" s="81" t="str">
        <f t="shared" si="185"/>
        <v>Dummy Node</v>
      </c>
      <c r="AN235" s="81" t="str">
        <f t="shared" si="186"/>
        <v>N/A</v>
      </c>
      <c r="AO235" s="81" t="str">
        <f t="shared" si="187"/>
        <v>N/A</v>
      </c>
      <c r="AP235" s="81">
        <f t="shared" si="188"/>
        <v>8</v>
      </c>
      <c r="AQ235" s="81" t="b">
        <f t="shared" si="189"/>
        <v>0</v>
      </c>
      <c r="AR235" s="81" t="str">
        <f t="shared" si="190"/>
        <v>Dummy Node</v>
      </c>
      <c r="AS235" s="81" t="str">
        <f t="shared" si="191"/>
        <v>N/A</v>
      </c>
      <c r="AT235" s="81" t="str">
        <f t="shared" si="192"/>
        <v>N/A</v>
      </c>
      <c r="AU235" s="81">
        <f t="shared" si="193"/>
        <v>4</v>
      </c>
      <c r="AV235" s="81" t="b">
        <f t="shared" si="194"/>
        <v>0</v>
      </c>
      <c r="AW235" s="81" t="str">
        <f t="shared" si="195"/>
        <v>Distance</v>
      </c>
      <c r="AX235" s="81" t="str">
        <f t="shared" si="196"/>
        <v>&gt;</v>
      </c>
      <c r="AY235" s="81">
        <f t="shared" si="197"/>
        <v>289.92919921875</v>
      </c>
      <c r="AZ235" s="81">
        <f t="shared" si="198"/>
        <v>1</v>
      </c>
      <c r="BA235" s="81" t="b">
        <f t="shared" si="199"/>
        <v>0</v>
      </c>
      <c r="BB235" s="81" t="str">
        <f t="shared" si="200"/>
        <v>Speed</v>
      </c>
      <c r="BC235" s="81" t="str">
        <f t="shared" si="201"/>
        <v>&gt;</v>
      </c>
      <c r="BD235" s="81">
        <f t="shared" si="202"/>
        <v>13.021484375</v>
      </c>
      <c r="BE235" s="81">
        <f t="shared" si="203"/>
        <v>0</v>
      </c>
      <c r="BF235" s="81" t="b">
        <f t="shared" si="204"/>
        <v>1</v>
      </c>
      <c r="BG235" s="81" t="str">
        <f t="shared" si="205"/>
        <v>Distance</v>
      </c>
      <c r="BH235" s="81" t="str">
        <f t="shared" si="206"/>
        <v>&lt;=</v>
      </c>
      <c r="BI235" s="81">
        <f t="shared" si="207"/>
        <v>508.4912109375</v>
      </c>
    </row>
    <row r="236" spans="1:61">
      <c r="A236" s="15">
        <v>233</v>
      </c>
      <c r="B236" s="15">
        <v>-2</v>
      </c>
      <c r="C236" s="15">
        <v>-8192</v>
      </c>
      <c r="D236" s="15">
        <f t="shared" si="157"/>
        <v>-1</v>
      </c>
      <c r="E236" s="15">
        <f t="shared" si="158"/>
        <v>0</v>
      </c>
      <c r="F236" s="15">
        <f t="shared" si="159"/>
        <v>-1</v>
      </c>
      <c r="G236" s="15">
        <v>467</v>
      </c>
      <c r="H236" s="15">
        <v>468</v>
      </c>
      <c r="I236" s="15">
        <v>116</v>
      </c>
      <c r="J236" s="15">
        <v>7</v>
      </c>
      <c r="K236" s="15">
        <v>744</v>
      </c>
      <c r="L236" s="15">
        <v>1339</v>
      </c>
      <c r="M236" s="15">
        <f t="shared" si="160"/>
        <v>0.326904296875</v>
      </c>
      <c r="O236" s="81">
        <f t="shared" si="161"/>
        <v>744</v>
      </c>
      <c r="P236" s="81">
        <f t="shared" si="162"/>
        <v>7.421875E-2</v>
      </c>
      <c r="Q236" s="81">
        <f t="shared" si="163"/>
        <v>371</v>
      </c>
      <c r="R236" s="81" t="b">
        <f t="shared" si="164"/>
        <v>0</v>
      </c>
      <c r="S236" s="81" t="str">
        <f t="shared" si="165"/>
        <v>Dummy Node</v>
      </c>
      <c r="T236" s="81" t="str">
        <f t="shared" si="166"/>
        <v>N/A</v>
      </c>
      <c r="U236" s="81" t="str">
        <f t="shared" si="167"/>
        <v>N/A</v>
      </c>
      <c r="V236" s="81">
        <f t="shared" si="168"/>
        <v>185</v>
      </c>
      <c r="W236" s="81" t="b">
        <f t="shared" si="169"/>
        <v>1</v>
      </c>
      <c r="X236" s="81" t="str">
        <f t="shared" si="170"/>
        <v>Dummy Node</v>
      </c>
      <c r="Y236" s="81" t="str">
        <f t="shared" si="171"/>
        <v>N/A</v>
      </c>
      <c r="Z236" s="81" t="str">
        <f t="shared" si="172"/>
        <v>N/A</v>
      </c>
      <c r="AA236" s="81">
        <f t="shared" si="173"/>
        <v>92</v>
      </c>
      <c r="AB236" s="81" t="b">
        <f t="shared" si="174"/>
        <v>1</v>
      </c>
      <c r="AC236" s="81" t="str">
        <f t="shared" si="175"/>
        <v>Dummy Node</v>
      </c>
      <c r="AD236" s="81" t="str">
        <f t="shared" si="176"/>
        <v>N/A</v>
      </c>
      <c r="AE236" s="81" t="str">
        <f t="shared" si="177"/>
        <v>N/A</v>
      </c>
      <c r="AF236" s="81">
        <f t="shared" si="178"/>
        <v>45</v>
      </c>
      <c r="AG236" s="81" t="b">
        <f t="shared" si="179"/>
        <v>0</v>
      </c>
      <c r="AH236" s="81" t="str">
        <f t="shared" si="180"/>
        <v>Dummy Node</v>
      </c>
      <c r="AI236" s="81" t="str">
        <f t="shared" si="181"/>
        <v>N/A</v>
      </c>
      <c r="AJ236" s="81" t="str">
        <f t="shared" si="182"/>
        <v>N/A</v>
      </c>
      <c r="AK236" s="81">
        <f t="shared" si="183"/>
        <v>22</v>
      </c>
      <c r="AL236" s="81" t="b">
        <f t="shared" si="184"/>
        <v>1</v>
      </c>
      <c r="AM236" s="81" t="str">
        <f t="shared" si="185"/>
        <v>Dummy Node</v>
      </c>
      <c r="AN236" s="81" t="str">
        <f t="shared" si="186"/>
        <v>N/A</v>
      </c>
      <c r="AO236" s="81" t="str">
        <f t="shared" si="187"/>
        <v>N/A</v>
      </c>
      <c r="AP236" s="81">
        <f t="shared" si="188"/>
        <v>8</v>
      </c>
      <c r="AQ236" s="81" t="b">
        <f t="shared" si="189"/>
        <v>0</v>
      </c>
      <c r="AR236" s="81" t="str">
        <f t="shared" si="190"/>
        <v>Dummy Node</v>
      </c>
      <c r="AS236" s="81" t="str">
        <f t="shared" si="191"/>
        <v>N/A</v>
      </c>
      <c r="AT236" s="81" t="str">
        <f t="shared" si="192"/>
        <v>N/A</v>
      </c>
      <c r="AU236" s="81">
        <f t="shared" si="193"/>
        <v>4</v>
      </c>
      <c r="AV236" s="81" t="b">
        <f t="shared" si="194"/>
        <v>0</v>
      </c>
      <c r="AW236" s="81" t="str">
        <f t="shared" si="195"/>
        <v>Distance</v>
      </c>
      <c r="AX236" s="81" t="str">
        <f t="shared" si="196"/>
        <v>&gt;</v>
      </c>
      <c r="AY236" s="81">
        <f t="shared" si="197"/>
        <v>289.92919921875</v>
      </c>
      <c r="AZ236" s="81">
        <f t="shared" si="198"/>
        <v>1</v>
      </c>
      <c r="BA236" s="81" t="b">
        <f t="shared" si="199"/>
        <v>0</v>
      </c>
      <c r="BB236" s="81" t="str">
        <f t="shared" si="200"/>
        <v>Speed</v>
      </c>
      <c r="BC236" s="81" t="str">
        <f t="shared" si="201"/>
        <v>&gt;</v>
      </c>
      <c r="BD236" s="81">
        <f t="shared" si="202"/>
        <v>13.021484375</v>
      </c>
      <c r="BE236" s="81">
        <f t="shared" si="203"/>
        <v>0</v>
      </c>
      <c r="BF236" s="81" t="b">
        <f t="shared" si="204"/>
        <v>1</v>
      </c>
      <c r="BG236" s="81" t="str">
        <f t="shared" si="205"/>
        <v>Distance</v>
      </c>
      <c r="BH236" s="81" t="str">
        <f t="shared" si="206"/>
        <v>&lt;=</v>
      </c>
      <c r="BI236" s="81">
        <f t="shared" si="207"/>
        <v>508.4912109375</v>
      </c>
    </row>
    <row r="237" spans="1:61">
      <c r="A237" s="15">
        <v>234</v>
      </c>
      <c r="B237" s="15">
        <v>-2</v>
      </c>
      <c r="C237" s="15">
        <v>-8192</v>
      </c>
      <c r="D237" s="15">
        <f t="shared" si="157"/>
        <v>-1</v>
      </c>
      <c r="E237" s="15">
        <f t="shared" si="158"/>
        <v>0</v>
      </c>
      <c r="F237" s="15">
        <f t="shared" si="159"/>
        <v>-1</v>
      </c>
      <c r="G237" s="15">
        <v>469</v>
      </c>
      <c r="H237" s="15">
        <v>470</v>
      </c>
      <c r="I237" s="15">
        <v>116</v>
      </c>
      <c r="J237" s="15">
        <v>7</v>
      </c>
      <c r="K237" s="15">
        <v>745</v>
      </c>
      <c r="L237" s="15">
        <v>1339</v>
      </c>
      <c r="M237" s="15">
        <f t="shared" si="160"/>
        <v>0.326904296875</v>
      </c>
      <c r="O237" s="81">
        <f t="shared" si="161"/>
        <v>745</v>
      </c>
      <c r="P237" s="81">
        <f t="shared" si="162"/>
        <v>7.421875E-2</v>
      </c>
      <c r="Q237" s="81">
        <f t="shared" si="163"/>
        <v>372</v>
      </c>
      <c r="R237" s="81" t="b">
        <f t="shared" si="164"/>
        <v>1</v>
      </c>
      <c r="S237" s="81" t="str">
        <f t="shared" si="165"/>
        <v>Dummy Node</v>
      </c>
      <c r="T237" s="81" t="str">
        <f t="shared" si="166"/>
        <v>N/A</v>
      </c>
      <c r="U237" s="81" t="str">
        <f t="shared" si="167"/>
        <v>N/A</v>
      </c>
      <c r="V237" s="81">
        <f t="shared" si="168"/>
        <v>185</v>
      </c>
      <c r="W237" s="81" t="b">
        <f t="shared" si="169"/>
        <v>0</v>
      </c>
      <c r="X237" s="81" t="str">
        <f t="shared" si="170"/>
        <v>Dummy Node</v>
      </c>
      <c r="Y237" s="81" t="str">
        <f t="shared" si="171"/>
        <v>N/A</v>
      </c>
      <c r="Z237" s="81" t="str">
        <f t="shared" si="172"/>
        <v>N/A</v>
      </c>
      <c r="AA237" s="81">
        <f t="shared" si="173"/>
        <v>92</v>
      </c>
      <c r="AB237" s="81" t="b">
        <f t="shared" si="174"/>
        <v>1</v>
      </c>
      <c r="AC237" s="81" t="str">
        <f t="shared" si="175"/>
        <v>Dummy Node</v>
      </c>
      <c r="AD237" s="81" t="str">
        <f t="shared" si="176"/>
        <v>N/A</v>
      </c>
      <c r="AE237" s="81" t="str">
        <f t="shared" si="177"/>
        <v>N/A</v>
      </c>
      <c r="AF237" s="81">
        <f t="shared" si="178"/>
        <v>45</v>
      </c>
      <c r="AG237" s="81" t="b">
        <f t="shared" si="179"/>
        <v>0</v>
      </c>
      <c r="AH237" s="81" t="str">
        <f t="shared" si="180"/>
        <v>Dummy Node</v>
      </c>
      <c r="AI237" s="81" t="str">
        <f t="shared" si="181"/>
        <v>N/A</v>
      </c>
      <c r="AJ237" s="81" t="str">
        <f t="shared" si="182"/>
        <v>N/A</v>
      </c>
      <c r="AK237" s="81">
        <f t="shared" si="183"/>
        <v>22</v>
      </c>
      <c r="AL237" s="81" t="b">
        <f t="shared" si="184"/>
        <v>1</v>
      </c>
      <c r="AM237" s="81" t="str">
        <f t="shared" si="185"/>
        <v>Dummy Node</v>
      </c>
      <c r="AN237" s="81" t="str">
        <f t="shared" si="186"/>
        <v>N/A</v>
      </c>
      <c r="AO237" s="81" t="str">
        <f t="shared" si="187"/>
        <v>N/A</v>
      </c>
      <c r="AP237" s="81">
        <f t="shared" si="188"/>
        <v>8</v>
      </c>
      <c r="AQ237" s="81" t="b">
        <f t="shared" si="189"/>
        <v>0</v>
      </c>
      <c r="AR237" s="81" t="str">
        <f t="shared" si="190"/>
        <v>Dummy Node</v>
      </c>
      <c r="AS237" s="81" t="str">
        <f t="shared" si="191"/>
        <v>N/A</v>
      </c>
      <c r="AT237" s="81" t="str">
        <f t="shared" si="192"/>
        <v>N/A</v>
      </c>
      <c r="AU237" s="81">
        <f t="shared" si="193"/>
        <v>4</v>
      </c>
      <c r="AV237" s="81" t="b">
        <f t="shared" si="194"/>
        <v>0</v>
      </c>
      <c r="AW237" s="81" t="str">
        <f t="shared" si="195"/>
        <v>Distance</v>
      </c>
      <c r="AX237" s="81" t="str">
        <f t="shared" si="196"/>
        <v>&gt;</v>
      </c>
      <c r="AY237" s="81">
        <f t="shared" si="197"/>
        <v>289.92919921875</v>
      </c>
      <c r="AZ237" s="81">
        <f t="shared" si="198"/>
        <v>1</v>
      </c>
      <c r="BA237" s="81" t="b">
        <f t="shared" si="199"/>
        <v>0</v>
      </c>
      <c r="BB237" s="81" t="str">
        <f t="shared" si="200"/>
        <v>Speed</v>
      </c>
      <c r="BC237" s="81" t="str">
        <f t="shared" si="201"/>
        <v>&gt;</v>
      </c>
      <c r="BD237" s="81">
        <f t="shared" si="202"/>
        <v>13.021484375</v>
      </c>
      <c r="BE237" s="81">
        <f t="shared" si="203"/>
        <v>0</v>
      </c>
      <c r="BF237" s="81" t="b">
        <f t="shared" si="204"/>
        <v>1</v>
      </c>
      <c r="BG237" s="81" t="str">
        <f t="shared" si="205"/>
        <v>Distance</v>
      </c>
      <c r="BH237" s="81" t="str">
        <f t="shared" si="206"/>
        <v>&lt;=</v>
      </c>
      <c r="BI237" s="81">
        <f t="shared" si="207"/>
        <v>508.4912109375</v>
      </c>
    </row>
    <row r="238" spans="1:61">
      <c r="A238" s="15">
        <v>235</v>
      </c>
      <c r="B238" s="15">
        <v>-2</v>
      </c>
      <c r="C238" s="15">
        <v>-8192</v>
      </c>
      <c r="D238" s="15">
        <f t="shared" si="157"/>
        <v>-1</v>
      </c>
      <c r="E238" s="15">
        <f t="shared" si="158"/>
        <v>0</v>
      </c>
      <c r="F238" s="15">
        <f t="shared" si="159"/>
        <v>-1</v>
      </c>
      <c r="G238" s="15">
        <v>471</v>
      </c>
      <c r="H238" s="15">
        <v>472</v>
      </c>
      <c r="I238" s="15">
        <v>117</v>
      </c>
      <c r="J238" s="15">
        <v>7</v>
      </c>
      <c r="K238" s="15">
        <v>746</v>
      </c>
      <c r="L238" s="15">
        <v>1339</v>
      </c>
      <c r="M238" s="15">
        <f t="shared" si="160"/>
        <v>0.326904296875</v>
      </c>
      <c r="O238" s="81">
        <f t="shared" si="161"/>
        <v>746</v>
      </c>
      <c r="P238" s="81">
        <f t="shared" si="162"/>
        <v>7.421875E-2</v>
      </c>
      <c r="Q238" s="81">
        <f t="shared" si="163"/>
        <v>372</v>
      </c>
      <c r="R238" s="81" t="b">
        <f t="shared" si="164"/>
        <v>0</v>
      </c>
      <c r="S238" s="81" t="str">
        <f t="shared" si="165"/>
        <v>Dummy Node</v>
      </c>
      <c r="T238" s="81" t="str">
        <f t="shared" si="166"/>
        <v>N/A</v>
      </c>
      <c r="U238" s="81" t="str">
        <f t="shared" si="167"/>
        <v>N/A</v>
      </c>
      <c r="V238" s="81">
        <f t="shared" si="168"/>
        <v>185</v>
      </c>
      <c r="W238" s="81" t="b">
        <f t="shared" si="169"/>
        <v>0</v>
      </c>
      <c r="X238" s="81" t="str">
        <f t="shared" si="170"/>
        <v>Dummy Node</v>
      </c>
      <c r="Y238" s="81" t="str">
        <f t="shared" si="171"/>
        <v>N/A</v>
      </c>
      <c r="Z238" s="81" t="str">
        <f t="shared" si="172"/>
        <v>N/A</v>
      </c>
      <c r="AA238" s="81">
        <f t="shared" si="173"/>
        <v>92</v>
      </c>
      <c r="AB238" s="81" t="b">
        <f t="shared" si="174"/>
        <v>1</v>
      </c>
      <c r="AC238" s="81" t="str">
        <f t="shared" si="175"/>
        <v>Dummy Node</v>
      </c>
      <c r="AD238" s="81" t="str">
        <f t="shared" si="176"/>
        <v>N/A</v>
      </c>
      <c r="AE238" s="81" t="str">
        <f t="shared" si="177"/>
        <v>N/A</v>
      </c>
      <c r="AF238" s="81">
        <f t="shared" si="178"/>
        <v>45</v>
      </c>
      <c r="AG238" s="81" t="b">
        <f t="shared" si="179"/>
        <v>0</v>
      </c>
      <c r="AH238" s="81" t="str">
        <f t="shared" si="180"/>
        <v>Dummy Node</v>
      </c>
      <c r="AI238" s="81" t="str">
        <f t="shared" si="181"/>
        <v>N/A</v>
      </c>
      <c r="AJ238" s="81" t="str">
        <f t="shared" si="182"/>
        <v>N/A</v>
      </c>
      <c r="AK238" s="81">
        <f t="shared" si="183"/>
        <v>22</v>
      </c>
      <c r="AL238" s="81" t="b">
        <f t="shared" si="184"/>
        <v>1</v>
      </c>
      <c r="AM238" s="81" t="str">
        <f t="shared" si="185"/>
        <v>Dummy Node</v>
      </c>
      <c r="AN238" s="81" t="str">
        <f t="shared" si="186"/>
        <v>N/A</v>
      </c>
      <c r="AO238" s="81" t="str">
        <f t="shared" si="187"/>
        <v>N/A</v>
      </c>
      <c r="AP238" s="81">
        <f t="shared" si="188"/>
        <v>8</v>
      </c>
      <c r="AQ238" s="81" t="b">
        <f t="shared" si="189"/>
        <v>0</v>
      </c>
      <c r="AR238" s="81" t="str">
        <f t="shared" si="190"/>
        <v>Dummy Node</v>
      </c>
      <c r="AS238" s="81" t="str">
        <f t="shared" si="191"/>
        <v>N/A</v>
      </c>
      <c r="AT238" s="81" t="str">
        <f t="shared" si="192"/>
        <v>N/A</v>
      </c>
      <c r="AU238" s="81">
        <f t="shared" si="193"/>
        <v>4</v>
      </c>
      <c r="AV238" s="81" t="b">
        <f t="shared" si="194"/>
        <v>0</v>
      </c>
      <c r="AW238" s="81" t="str">
        <f t="shared" si="195"/>
        <v>Distance</v>
      </c>
      <c r="AX238" s="81" t="str">
        <f t="shared" si="196"/>
        <v>&gt;</v>
      </c>
      <c r="AY238" s="81">
        <f t="shared" si="197"/>
        <v>289.92919921875</v>
      </c>
      <c r="AZ238" s="81">
        <f t="shared" si="198"/>
        <v>1</v>
      </c>
      <c r="BA238" s="81" t="b">
        <f t="shared" si="199"/>
        <v>0</v>
      </c>
      <c r="BB238" s="81" t="str">
        <f t="shared" si="200"/>
        <v>Speed</v>
      </c>
      <c r="BC238" s="81" t="str">
        <f t="shared" si="201"/>
        <v>&gt;</v>
      </c>
      <c r="BD238" s="81">
        <f t="shared" si="202"/>
        <v>13.021484375</v>
      </c>
      <c r="BE238" s="81">
        <f t="shared" si="203"/>
        <v>0</v>
      </c>
      <c r="BF238" s="81" t="b">
        <f t="shared" si="204"/>
        <v>1</v>
      </c>
      <c r="BG238" s="81" t="str">
        <f t="shared" si="205"/>
        <v>Distance</v>
      </c>
      <c r="BH238" s="81" t="str">
        <f t="shared" si="206"/>
        <v>&lt;=</v>
      </c>
      <c r="BI238" s="81">
        <f t="shared" si="207"/>
        <v>508.4912109375</v>
      </c>
    </row>
    <row r="239" spans="1:61">
      <c r="A239" s="15">
        <v>236</v>
      </c>
      <c r="B239" s="15">
        <v>-2</v>
      </c>
      <c r="C239" s="15">
        <v>-8192</v>
      </c>
      <c r="D239" s="15">
        <f t="shared" si="157"/>
        <v>-1</v>
      </c>
      <c r="E239" s="15">
        <f t="shared" si="158"/>
        <v>0</v>
      </c>
      <c r="F239" s="15">
        <f t="shared" si="159"/>
        <v>-1</v>
      </c>
      <c r="G239" s="15">
        <v>473</v>
      </c>
      <c r="H239" s="15">
        <v>474</v>
      </c>
      <c r="I239" s="15">
        <v>117</v>
      </c>
      <c r="J239" s="15">
        <v>7</v>
      </c>
      <c r="K239" s="15">
        <v>747</v>
      </c>
      <c r="L239" s="15">
        <v>1339</v>
      </c>
      <c r="M239" s="15">
        <f t="shared" si="160"/>
        <v>0.326904296875</v>
      </c>
      <c r="O239" s="81">
        <f t="shared" si="161"/>
        <v>747</v>
      </c>
      <c r="P239" s="81">
        <f t="shared" si="162"/>
        <v>7.421875E-2</v>
      </c>
      <c r="Q239" s="81">
        <f t="shared" si="163"/>
        <v>373</v>
      </c>
      <c r="R239" s="81" t="b">
        <f t="shared" si="164"/>
        <v>1</v>
      </c>
      <c r="S239" s="81" t="str">
        <f t="shared" si="165"/>
        <v>Dummy Node</v>
      </c>
      <c r="T239" s="81" t="str">
        <f t="shared" si="166"/>
        <v>N/A</v>
      </c>
      <c r="U239" s="81" t="str">
        <f t="shared" si="167"/>
        <v>N/A</v>
      </c>
      <c r="V239" s="81">
        <f t="shared" si="168"/>
        <v>186</v>
      </c>
      <c r="W239" s="81" t="b">
        <f t="shared" si="169"/>
        <v>1</v>
      </c>
      <c r="X239" s="81" t="str">
        <f t="shared" si="170"/>
        <v>Dummy Node</v>
      </c>
      <c r="Y239" s="81" t="str">
        <f t="shared" si="171"/>
        <v>N/A</v>
      </c>
      <c r="Z239" s="81" t="str">
        <f t="shared" si="172"/>
        <v>N/A</v>
      </c>
      <c r="AA239" s="81">
        <f t="shared" si="173"/>
        <v>92</v>
      </c>
      <c r="AB239" s="81" t="b">
        <f t="shared" si="174"/>
        <v>0</v>
      </c>
      <c r="AC239" s="81" t="str">
        <f t="shared" si="175"/>
        <v>Dummy Node</v>
      </c>
      <c r="AD239" s="81" t="str">
        <f t="shared" si="176"/>
        <v>N/A</v>
      </c>
      <c r="AE239" s="81" t="str">
        <f t="shared" si="177"/>
        <v>N/A</v>
      </c>
      <c r="AF239" s="81">
        <f t="shared" si="178"/>
        <v>45</v>
      </c>
      <c r="AG239" s="81" t="b">
        <f t="shared" si="179"/>
        <v>0</v>
      </c>
      <c r="AH239" s="81" t="str">
        <f t="shared" si="180"/>
        <v>Dummy Node</v>
      </c>
      <c r="AI239" s="81" t="str">
        <f t="shared" si="181"/>
        <v>N/A</v>
      </c>
      <c r="AJ239" s="81" t="str">
        <f t="shared" si="182"/>
        <v>N/A</v>
      </c>
      <c r="AK239" s="81">
        <f t="shared" si="183"/>
        <v>22</v>
      </c>
      <c r="AL239" s="81" t="b">
        <f t="shared" si="184"/>
        <v>1</v>
      </c>
      <c r="AM239" s="81" t="str">
        <f t="shared" si="185"/>
        <v>Dummy Node</v>
      </c>
      <c r="AN239" s="81" t="str">
        <f t="shared" si="186"/>
        <v>N/A</v>
      </c>
      <c r="AO239" s="81" t="str">
        <f t="shared" si="187"/>
        <v>N/A</v>
      </c>
      <c r="AP239" s="81">
        <f t="shared" si="188"/>
        <v>8</v>
      </c>
      <c r="AQ239" s="81" t="b">
        <f t="shared" si="189"/>
        <v>0</v>
      </c>
      <c r="AR239" s="81" t="str">
        <f t="shared" si="190"/>
        <v>Dummy Node</v>
      </c>
      <c r="AS239" s="81" t="str">
        <f t="shared" si="191"/>
        <v>N/A</v>
      </c>
      <c r="AT239" s="81" t="str">
        <f t="shared" si="192"/>
        <v>N/A</v>
      </c>
      <c r="AU239" s="81">
        <f t="shared" si="193"/>
        <v>4</v>
      </c>
      <c r="AV239" s="81" t="b">
        <f t="shared" si="194"/>
        <v>0</v>
      </c>
      <c r="AW239" s="81" t="str">
        <f t="shared" si="195"/>
        <v>Distance</v>
      </c>
      <c r="AX239" s="81" t="str">
        <f t="shared" si="196"/>
        <v>&gt;</v>
      </c>
      <c r="AY239" s="81">
        <f t="shared" si="197"/>
        <v>289.92919921875</v>
      </c>
      <c r="AZ239" s="81">
        <f t="shared" si="198"/>
        <v>1</v>
      </c>
      <c r="BA239" s="81" t="b">
        <f t="shared" si="199"/>
        <v>0</v>
      </c>
      <c r="BB239" s="81" t="str">
        <f t="shared" si="200"/>
        <v>Speed</v>
      </c>
      <c r="BC239" s="81" t="str">
        <f t="shared" si="201"/>
        <v>&gt;</v>
      </c>
      <c r="BD239" s="81">
        <f t="shared" si="202"/>
        <v>13.021484375</v>
      </c>
      <c r="BE239" s="81">
        <f t="shared" si="203"/>
        <v>0</v>
      </c>
      <c r="BF239" s="81" t="b">
        <f t="shared" si="204"/>
        <v>1</v>
      </c>
      <c r="BG239" s="81" t="str">
        <f t="shared" si="205"/>
        <v>Distance</v>
      </c>
      <c r="BH239" s="81" t="str">
        <f t="shared" si="206"/>
        <v>&lt;=</v>
      </c>
      <c r="BI239" s="81">
        <f t="shared" si="207"/>
        <v>508.4912109375</v>
      </c>
    </row>
    <row r="240" spans="1:61">
      <c r="A240" s="15">
        <v>237</v>
      </c>
      <c r="B240" s="15">
        <v>-2</v>
      </c>
      <c r="C240" s="15">
        <v>-8192</v>
      </c>
      <c r="D240" s="15">
        <f t="shared" si="157"/>
        <v>-1</v>
      </c>
      <c r="E240" s="15">
        <f t="shared" si="158"/>
        <v>0</v>
      </c>
      <c r="F240" s="15">
        <f t="shared" si="159"/>
        <v>-1</v>
      </c>
      <c r="G240" s="15">
        <v>475</v>
      </c>
      <c r="H240" s="15">
        <v>476</v>
      </c>
      <c r="I240" s="15">
        <v>118</v>
      </c>
      <c r="J240" s="15">
        <v>7</v>
      </c>
      <c r="K240" s="15">
        <v>748</v>
      </c>
      <c r="L240" s="15">
        <v>1339</v>
      </c>
      <c r="M240" s="15">
        <f t="shared" si="160"/>
        <v>0.326904296875</v>
      </c>
      <c r="O240" s="81">
        <f t="shared" si="161"/>
        <v>748</v>
      </c>
      <c r="P240" s="81">
        <f t="shared" si="162"/>
        <v>7.421875E-2</v>
      </c>
      <c r="Q240" s="81">
        <f t="shared" si="163"/>
        <v>373</v>
      </c>
      <c r="R240" s="81" t="b">
        <f t="shared" si="164"/>
        <v>0</v>
      </c>
      <c r="S240" s="81" t="str">
        <f t="shared" si="165"/>
        <v>Dummy Node</v>
      </c>
      <c r="T240" s="81" t="str">
        <f t="shared" si="166"/>
        <v>N/A</v>
      </c>
      <c r="U240" s="81" t="str">
        <f t="shared" si="167"/>
        <v>N/A</v>
      </c>
      <c r="V240" s="81">
        <f t="shared" si="168"/>
        <v>186</v>
      </c>
      <c r="W240" s="81" t="b">
        <f t="shared" si="169"/>
        <v>1</v>
      </c>
      <c r="X240" s="81" t="str">
        <f t="shared" si="170"/>
        <v>Dummy Node</v>
      </c>
      <c r="Y240" s="81" t="str">
        <f t="shared" si="171"/>
        <v>N/A</v>
      </c>
      <c r="Z240" s="81" t="str">
        <f t="shared" si="172"/>
        <v>N/A</v>
      </c>
      <c r="AA240" s="81">
        <f t="shared" si="173"/>
        <v>92</v>
      </c>
      <c r="AB240" s="81" t="b">
        <f t="shared" si="174"/>
        <v>0</v>
      </c>
      <c r="AC240" s="81" t="str">
        <f t="shared" si="175"/>
        <v>Dummy Node</v>
      </c>
      <c r="AD240" s="81" t="str">
        <f t="shared" si="176"/>
        <v>N/A</v>
      </c>
      <c r="AE240" s="81" t="str">
        <f t="shared" si="177"/>
        <v>N/A</v>
      </c>
      <c r="AF240" s="81">
        <f t="shared" si="178"/>
        <v>45</v>
      </c>
      <c r="AG240" s="81" t="b">
        <f t="shared" si="179"/>
        <v>0</v>
      </c>
      <c r="AH240" s="81" t="str">
        <f t="shared" si="180"/>
        <v>Dummy Node</v>
      </c>
      <c r="AI240" s="81" t="str">
        <f t="shared" si="181"/>
        <v>N/A</v>
      </c>
      <c r="AJ240" s="81" t="str">
        <f t="shared" si="182"/>
        <v>N/A</v>
      </c>
      <c r="AK240" s="81">
        <f t="shared" si="183"/>
        <v>22</v>
      </c>
      <c r="AL240" s="81" t="b">
        <f t="shared" si="184"/>
        <v>1</v>
      </c>
      <c r="AM240" s="81" t="str">
        <f t="shared" si="185"/>
        <v>Dummy Node</v>
      </c>
      <c r="AN240" s="81" t="str">
        <f t="shared" si="186"/>
        <v>N/A</v>
      </c>
      <c r="AO240" s="81" t="str">
        <f t="shared" si="187"/>
        <v>N/A</v>
      </c>
      <c r="AP240" s="81">
        <f t="shared" si="188"/>
        <v>8</v>
      </c>
      <c r="AQ240" s="81" t="b">
        <f t="shared" si="189"/>
        <v>0</v>
      </c>
      <c r="AR240" s="81" t="str">
        <f t="shared" si="190"/>
        <v>Dummy Node</v>
      </c>
      <c r="AS240" s="81" t="str">
        <f t="shared" si="191"/>
        <v>N/A</v>
      </c>
      <c r="AT240" s="81" t="str">
        <f t="shared" si="192"/>
        <v>N/A</v>
      </c>
      <c r="AU240" s="81">
        <f t="shared" si="193"/>
        <v>4</v>
      </c>
      <c r="AV240" s="81" t="b">
        <f t="shared" si="194"/>
        <v>0</v>
      </c>
      <c r="AW240" s="81" t="str">
        <f t="shared" si="195"/>
        <v>Distance</v>
      </c>
      <c r="AX240" s="81" t="str">
        <f t="shared" si="196"/>
        <v>&gt;</v>
      </c>
      <c r="AY240" s="81">
        <f t="shared" si="197"/>
        <v>289.92919921875</v>
      </c>
      <c r="AZ240" s="81">
        <f t="shared" si="198"/>
        <v>1</v>
      </c>
      <c r="BA240" s="81" t="b">
        <f t="shared" si="199"/>
        <v>0</v>
      </c>
      <c r="BB240" s="81" t="str">
        <f t="shared" si="200"/>
        <v>Speed</v>
      </c>
      <c r="BC240" s="81" t="str">
        <f t="shared" si="201"/>
        <v>&gt;</v>
      </c>
      <c r="BD240" s="81">
        <f t="shared" si="202"/>
        <v>13.021484375</v>
      </c>
      <c r="BE240" s="81">
        <f t="shared" si="203"/>
        <v>0</v>
      </c>
      <c r="BF240" s="81" t="b">
        <f t="shared" si="204"/>
        <v>1</v>
      </c>
      <c r="BG240" s="81" t="str">
        <f t="shared" si="205"/>
        <v>Distance</v>
      </c>
      <c r="BH240" s="81" t="str">
        <f t="shared" si="206"/>
        <v>&lt;=</v>
      </c>
      <c r="BI240" s="81">
        <f t="shared" si="207"/>
        <v>508.4912109375</v>
      </c>
    </row>
    <row r="241" spans="1:61">
      <c r="A241" s="15">
        <v>238</v>
      </c>
      <c r="B241" s="15">
        <v>-2</v>
      </c>
      <c r="C241" s="15">
        <v>-8192</v>
      </c>
      <c r="D241" s="15">
        <f t="shared" si="157"/>
        <v>-1</v>
      </c>
      <c r="E241" s="15">
        <f t="shared" si="158"/>
        <v>0</v>
      </c>
      <c r="F241" s="15">
        <f t="shared" si="159"/>
        <v>-1</v>
      </c>
      <c r="G241" s="15">
        <v>477</v>
      </c>
      <c r="H241" s="15">
        <v>478</v>
      </c>
      <c r="I241" s="15">
        <v>118</v>
      </c>
      <c r="J241" s="15">
        <v>7</v>
      </c>
      <c r="K241" s="15">
        <v>749</v>
      </c>
      <c r="L241" s="15">
        <v>1339</v>
      </c>
      <c r="M241" s="15">
        <f t="shared" si="160"/>
        <v>0.326904296875</v>
      </c>
      <c r="O241" s="81">
        <f t="shared" si="161"/>
        <v>749</v>
      </c>
      <c r="P241" s="81">
        <f t="shared" si="162"/>
        <v>7.421875E-2</v>
      </c>
      <c r="Q241" s="81">
        <f t="shared" si="163"/>
        <v>374</v>
      </c>
      <c r="R241" s="81" t="b">
        <f t="shared" si="164"/>
        <v>1</v>
      </c>
      <c r="S241" s="81" t="str">
        <f t="shared" si="165"/>
        <v>Dummy Node</v>
      </c>
      <c r="T241" s="81" t="str">
        <f t="shared" si="166"/>
        <v>N/A</v>
      </c>
      <c r="U241" s="81" t="str">
        <f t="shared" si="167"/>
        <v>N/A</v>
      </c>
      <c r="V241" s="81">
        <f t="shared" si="168"/>
        <v>186</v>
      </c>
      <c r="W241" s="81" t="b">
        <f t="shared" si="169"/>
        <v>0</v>
      </c>
      <c r="X241" s="81" t="str">
        <f t="shared" si="170"/>
        <v>Dummy Node</v>
      </c>
      <c r="Y241" s="81" t="str">
        <f t="shared" si="171"/>
        <v>N/A</v>
      </c>
      <c r="Z241" s="81" t="str">
        <f t="shared" si="172"/>
        <v>N/A</v>
      </c>
      <c r="AA241" s="81">
        <f t="shared" si="173"/>
        <v>92</v>
      </c>
      <c r="AB241" s="81" t="b">
        <f t="shared" si="174"/>
        <v>0</v>
      </c>
      <c r="AC241" s="81" t="str">
        <f t="shared" si="175"/>
        <v>Dummy Node</v>
      </c>
      <c r="AD241" s="81" t="str">
        <f t="shared" si="176"/>
        <v>N/A</v>
      </c>
      <c r="AE241" s="81" t="str">
        <f t="shared" si="177"/>
        <v>N/A</v>
      </c>
      <c r="AF241" s="81">
        <f t="shared" si="178"/>
        <v>45</v>
      </c>
      <c r="AG241" s="81" t="b">
        <f t="shared" si="179"/>
        <v>0</v>
      </c>
      <c r="AH241" s="81" t="str">
        <f t="shared" si="180"/>
        <v>Dummy Node</v>
      </c>
      <c r="AI241" s="81" t="str">
        <f t="shared" si="181"/>
        <v>N/A</v>
      </c>
      <c r="AJ241" s="81" t="str">
        <f t="shared" si="182"/>
        <v>N/A</v>
      </c>
      <c r="AK241" s="81">
        <f t="shared" si="183"/>
        <v>22</v>
      </c>
      <c r="AL241" s="81" t="b">
        <f t="shared" si="184"/>
        <v>1</v>
      </c>
      <c r="AM241" s="81" t="str">
        <f t="shared" si="185"/>
        <v>Dummy Node</v>
      </c>
      <c r="AN241" s="81" t="str">
        <f t="shared" si="186"/>
        <v>N/A</v>
      </c>
      <c r="AO241" s="81" t="str">
        <f t="shared" si="187"/>
        <v>N/A</v>
      </c>
      <c r="AP241" s="81">
        <f t="shared" si="188"/>
        <v>8</v>
      </c>
      <c r="AQ241" s="81" t="b">
        <f t="shared" si="189"/>
        <v>0</v>
      </c>
      <c r="AR241" s="81" t="str">
        <f t="shared" si="190"/>
        <v>Dummy Node</v>
      </c>
      <c r="AS241" s="81" t="str">
        <f t="shared" si="191"/>
        <v>N/A</v>
      </c>
      <c r="AT241" s="81" t="str">
        <f t="shared" si="192"/>
        <v>N/A</v>
      </c>
      <c r="AU241" s="81">
        <f t="shared" si="193"/>
        <v>4</v>
      </c>
      <c r="AV241" s="81" t="b">
        <f t="shared" si="194"/>
        <v>0</v>
      </c>
      <c r="AW241" s="81" t="str">
        <f t="shared" si="195"/>
        <v>Distance</v>
      </c>
      <c r="AX241" s="81" t="str">
        <f t="shared" si="196"/>
        <v>&gt;</v>
      </c>
      <c r="AY241" s="81">
        <f t="shared" si="197"/>
        <v>289.92919921875</v>
      </c>
      <c r="AZ241" s="81">
        <f t="shared" si="198"/>
        <v>1</v>
      </c>
      <c r="BA241" s="81" t="b">
        <f t="shared" si="199"/>
        <v>0</v>
      </c>
      <c r="BB241" s="81" t="str">
        <f t="shared" si="200"/>
        <v>Speed</v>
      </c>
      <c r="BC241" s="81" t="str">
        <f t="shared" si="201"/>
        <v>&gt;</v>
      </c>
      <c r="BD241" s="81">
        <f t="shared" si="202"/>
        <v>13.021484375</v>
      </c>
      <c r="BE241" s="81">
        <f t="shared" si="203"/>
        <v>0</v>
      </c>
      <c r="BF241" s="81" t="b">
        <f t="shared" si="204"/>
        <v>1</v>
      </c>
      <c r="BG241" s="81" t="str">
        <f t="shared" si="205"/>
        <v>Distance</v>
      </c>
      <c r="BH241" s="81" t="str">
        <f t="shared" si="206"/>
        <v>&lt;=</v>
      </c>
      <c r="BI241" s="81">
        <f t="shared" si="207"/>
        <v>508.4912109375</v>
      </c>
    </row>
    <row r="242" spans="1:61">
      <c r="A242" s="15">
        <v>239</v>
      </c>
      <c r="B242" s="15">
        <v>-2</v>
      </c>
      <c r="C242" s="15">
        <v>-8192</v>
      </c>
      <c r="D242" s="15">
        <f t="shared" si="157"/>
        <v>-1</v>
      </c>
      <c r="E242" s="15">
        <f t="shared" si="158"/>
        <v>0</v>
      </c>
      <c r="F242" s="15">
        <f t="shared" si="159"/>
        <v>-1</v>
      </c>
      <c r="G242" s="15">
        <v>479</v>
      </c>
      <c r="H242" s="15">
        <v>480</v>
      </c>
      <c r="I242" s="15">
        <v>119</v>
      </c>
      <c r="J242" s="15">
        <v>7</v>
      </c>
      <c r="K242" s="15">
        <v>750</v>
      </c>
      <c r="L242" s="15">
        <v>1365</v>
      </c>
      <c r="M242" s="15">
        <f t="shared" si="160"/>
        <v>0.333251953125</v>
      </c>
      <c r="O242" s="81">
        <f t="shared" si="161"/>
        <v>750</v>
      </c>
      <c r="P242" s="81">
        <f t="shared" si="162"/>
        <v>7.421875E-2</v>
      </c>
      <c r="Q242" s="81">
        <f t="shared" si="163"/>
        <v>374</v>
      </c>
      <c r="R242" s="81" t="b">
        <f t="shared" si="164"/>
        <v>0</v>
      </c>
      <c r="S242" s="81" t="str">
        <f t="shared" si="165"/>
        <v>Dummy Node</v>
      </c>
      <c r="T242" s="81" t="str">
        <f t="shared" si="166"/>
        <v>N/A</v>
      </c>
      <c r="U242" s="81" t="str">
        <f t="shared" si="167"/>
        <v>N/A</v>
      </c>
      <c r="V242" s="81">
        <f t="shared" si="168"/>
        <v>186</v>
      </c>
      <c r="W242" s="81" t="b">
        <f t="shared" si="169"/>
        <v>0</v>
      </c>
      <c r="X242" s="81" t="str">
        <f t="shared" si="170"/>
        <v>Dummy Node</v>
      </c>
      <c r="Y242" s="81" t="str">
        <f t="shared" si="171"/>
        <v>N/A</v>
      </c>
      <c r="Z242" s="81" t="str">
        <f t="shared" si="172"/>
        <v>N/A</v>
      </c>
      <c r="AA242" s="81">
        <f t="shared" si="173"/>
        <v>92</v>
      </c>
      <c r="AB242" s="81" t="b">
        <f t="shared" si="174"/>
        <v>0</v>
      </c>
      <c r="AC242" s="81" t="str">
        <f t="shared" si="175"/>
        <v>Dummy Node</v>
      </c>
      <c r="AD242" s="81" t="str">
        <f t="shared" si="176"/>
        <v>N/A</v>
      </c>
      <c r="AE242" s="81" t="str">
        <f t="shared" si="177"/>
        <v>N/A</v>
      </c>
      <c r="AF242" s="81">
        <f t="shared" si="178"/>
        <v>45</v>
      </c>
      <c r="AG242" s="81" t="b">
        <f t="shared" si="179"/>
        <v>0</v>
      </c>
      <c r="AH242" s="81" t="str">
        <f t="shared" si="180"/>
        <v>Dummy Node</v>
      </c>
      <c r="AI242" s="81" t="str">
        <f t="shared" si="181"/>
        <v>N/A</v>
      </c>
      <c r="AJ242" s="81" t="str">
        <f t="shared" si="182"/>
        <v>N/A</v>
      </c>
      <c r="AK242" s="81">
        <f t="shared" si="183"/>
        <v>22</v>
      </c>
      <c r="AL242" s="81" t="b">
        <f t="shared" si="184"/>
        <v>1</v>
      </c>
      <c r="AM242" s="81" t="str">
        <f t="shared" si="185"/>
        <v>Dummy Node</v>
      </c>
      <c r="AN242" s="81" t="str">
        <f t="shared" si="186"/>
        <v>N/A</v>
      </c>
      <c r="AO242" s="81" t="str">
        <f t="shared" si="187"/>
        <v>N/A</v>
      </c>
      <c r="AP242" s="81">
        <f t="shared" si="188"/>
        <v>8</v>
      </c>
      <c r="AQ242" s="81" t="b">
        <f t="shared" si="189"/>
        <v>0</v>
      </c>
      <c r="AR242" s="81" t="str">
        <f t="shared" si="190"/>
        <v>Dummy Node</v>
      </c>
      <c r="AS242" s="81" t="str">
        <f t="shared" si="191"/>
        <v>N/A</v>
      </c>
      <c r="AT242" s="81" t="str">
        <f t="shared" si="192"/>
        <v>N/A</v>
      </c>
      <c r="AU242" s="81">
        <f t="shared" si="193"/>
        <v>4</v>
      </c>
      <c r="AV242" s="81" t="b">
        <f t="shared" si="194"/>
        <v>0</v>
      </c>
      <c r="AW242" s="81" t="str">
        <f t="shared" si="195"/>
        <v>Distance</v>
      </c>
      <c r="AX242" s="81" t="str">
        <f t="shared" si="196"/>
        <v>&gt;</v>
      </c>
      <c r="AY242" s="81">
        <f t="shared" si="197"/>
        <v>289.92919921875</v>
      </c>
      <c r="AZ242" s="81">
        <f t="shared" si="198"/>
        <v>1</v>
      </c>
      <c r="BA242" s="81" t="b">
        <f t="shared" si="199"/>
        <v>0</v>
      </c>
      <c r="BB242" s="81" t="str">
        <f t="shared" si="200"/>
        <v>Speed</v>
      </c>
      <c r="BC242" s="81" t="str">
        <f t="shared" si="201"/>
        <v>&gt;</v>
      </c>
      <c r="BD242" s="81">
        <f t="shared" si="202"/>
        <v>13.021484375</v>
      </c>
      <c r="BE242" s="81">
        <f t="shared" si="203"/>
        <v>0</v>
      </c>
      <c r="BF242" s="81" t="b">
        <f t="shared" si="204"/>
        <v>1</v>
      </c>
      <c r="BG242" s="81" t="str">
        <f t="shared" si="205"/>
        <v>Distance</v>
      </c>
      <c r="BH242" s="81" t="str">
        <f t="shared" si="206"/>
        <v>&lt;=</v>
      </c>
      <c r="BI242" s="81">
        <f t="shared" si="207"/>
        <v>508.4912109375</v>
      </c>
    </row>
    <row r="243" spans="1:61">
      <c r="A243" s="15">
        <v>240</v>
      </c>
      <c r="B243" s="15">
        <v>-2</v>
      </c>
      <c r="C243" s="15">
        <v>-8192</v>
      </c>
      <c r="D243" s="15">
        <f t="shared" si="157"/>
        <v>-1</v>
      </c>
      <c r="E243" s="15">
        <f t="shared" si="158"/>
        <v>0</v>
      </c>
      <c r="F243" s="15">
        <f t="shared" si="159"/>
        <v>-1</v>
      </c>
      <c r="G243" s="15">
        <v>481</v>
      </c>
      <c r="H243" s="15">
        <v>482</v>
      </c>
      <c r="I243" s="15">
        <v>119</v>
      </c>
      <c r="J243" s="15">
        <v>7</v>
      </c>
      <c r="K243" s="15">
        <v>751</v>
      </c>
      <c r="L243" s="15">
        <v>1365</v>
      </c>
      <c r="M243" s="15">
        <f t="shared" si="160"/>
        <v>0.333251953125</v>
      </c>
      <c r="O243" s="81">
        <f t="shared" si="161"/>
        <v>751</v>
      </c>
      <c r="P243" s="81">
        <f t="shared" si="162"/>
        <v>7.421875E-2</v>
      </c>
      <c r="Q243" s="81">
        <f t="shared" si="163"/>
        <v>375</v>
      </c>
      <c r="R243" s="81" t="b">
        <f t="shared" si="164"/>
        <v>1</v>
      </c>
      <c r="S243" s="81" t="str">
        <f t="shared" si="165"/>
        <v>Dummy Node</v>
      </c>
      <c r="T243" s="81" t="str">
        <f t="shared" si="166"/>
        <v>N/A</v>
      </c>
      <c r="U243" s="81" t="str">
        <f t="shared" si="167"/>
        <v>N/A</v>
      </c>
      <c r="V243" s="81">
        <f t="shared" si="168"/>
        <v>187</v>
      </c>
      <c r="W243" s="81" t="b">
        <f t="shared" si="169"/>
        <v>1</v>
      </c>
      <c r="X243" s="81" t="str">
        <f t="shared" si="170"/>
        <v>Dummy Node</v>
      </c>
      <c r="Y243" s="81" t="str">
        <f t="shared" si="171"/>
        <v>N/A</v>
      </c>
      <c r="Z243" s="81" t="str">
        <f t="shared" si="172"/>
        <v>N/A</v>
      </c>
      <c r="AA243" s="81">
        <f t="shared" si="173"/>
        <v>93</v>
      </c>
      <c r="AB243" s="81" t="b">
        <f t="shared" si="174"/>
        <v>1</v>
      </c>
      <c r="AC243" s="81" t="str">
        <f t="shared" si="175"/>
        <v>Dummy Node</v>
      </c>
      <c r="AD243" s="81" t="str">
        <f t="shared" si="176"/>
        <v>N/A</v>
      </c>
      <c r="AE243" s="81" t="str">
        <f t="shared" si="177"/>
        <v>N/A</v>
      </c>
      <c r="AF243" s="81">
        <f t="shared" si="178"/>
        <v>46</v>
      </c>
      <c r="AG243" s="81" t="b">
        <f t="shared" si="179"/>
        <v>1</v>
      </c>
      <c r="AH243" s="81" t="str">
        <f t="shared" si="180"/>
        <v>Dummy Node</v>
      </c>
      <c r="AI243" s="81" t="str">
        <f t="shared" si="181"/>
        <v>N/A</v>
      </c>
      <c r="AJ243" s="81" t="str">
        <f t="shared" si="182"/>
        <v>N/A</v>
      </c>
      <c r="AK243" s="81">
        <f t="shared" si="183"/>
        <v>22</v>
      </c>
      <c r="AL243" s="81" t="b">
        <f t="shared" si="184"/>
        <v>0</v>
      </c>
      <c r="AM243" s="81" t="str">
        <f t="shared" si="185"/>
        <v>Dummy Node</v>
      </c>
      <c r="AN243" s="81" t="str">
        <f t="shared" si="186"/>
        <v>N/A</v>
      </c>
      <c r="AO243" s="81" t="str">
        <f t="shared" si="187"/>
        <v>N/A</v>
      </c>
      <c r="AP243" s="81">
        <f t="shared" si="188"/>
        <v>8</v>
      </c>
      <c r="AQ243" s="81" t="b">
        <f t="shared" si="189"/>
        <v>0</v>
      </c>
      <c r="AR243" s="81" t="str">
        <f t="shared" si="190"/>
        <v>Dummy Node</v>
      </c>
      <c r="AS243" s="81" t="str">
        <f t="shared" si="191"/>
        <v>N/A</v>
      </c>
      <c r="AT243" s="81" t="str">
        <f t="shared" si="192"/>
        <v>N/A</v>
      </c>
      <c r="AU243" s="81">
        <f t="shared" si="193"/>
        <v>4</v>
      </c>
      <c r="AV243" s="81" t="b">
        <f t="shared" si="194"/>
        <v>0</v>
      </c>
      <c r="AW243" s="81" t="str">
        <f t="shared" si="195"/>
        <v>Distance</v>
      </c>
      <c r="AX243" s="81" t="str">
        <f t="shared" si="196"/>
        <v>&gt;</v>
      </c>
      <c r="AY243" s="81">
        <f t="shared" si="197"/>
        <v>289.92919921875</v>
      </c>
      <c r="AZ243" s="81">
        <f t="shared" si="198"/>
        <v>1</v>
      </c>
      <c r="BA243" s="81" t="b">
        <f t="shared" si="199"/>
        <v>0</v>
      </c>
      <c r="BB243" s="81" t="str">
        <f t="shared" si="200"/>
        <v>Speed</v>
      </c>
      <c r="BC243" s="81" t="str">
        <f t="shared" si="201"/>
        <v>&gt;</v>
      </c>
      <c r="BD243" s="81">
        <f t="shared" si="202"/>
        <v>13.021484375</v>
      </c>
      <c r="BE243" s="81">
        <f t="shared" si="203"/>
        <v>0</v>
      </c>
      <c r="BF243" s="81" t="b">
        <f t="shared" si="204"/>
        <v>1</v>
      </c>
      <c r="BG243" s="81" t="str">
        <f t="shared" si="205"/>
        <v>Distance</v>
      </c>
      <c r="BH243" s="81" t="str">
        <f t="shared" si="206"/>
        <v>&lt;=</v>
      </c>
      <c r="BI243" s="81">
        <f t="shared" si="207"/>
        <v>508.4912109375</v>
      </c>
    </row>
    <row r="244" spans="1:61">
      <c r="A244" s="15">
        <v>241</v>
      </c>
      <c r="B244" s="15">
        <v>-2</v>
      </c>
      <c r="C244" s="15">
        <v>-8192</v>
      </c>
      <c r="D244" s="15">
        <f t="shared" si="157"/>
        <v>-1</v>
      </c>
      <c r="E244" s="15">
        <f t="shared" si="158"/>
        <v>0</v>
      </c>
      <c r="F244" s="15">
        <f t="shared" si="159"/>
        <v>-1</v>
      </c>
      <c r="G244" s="15">
        <v>483</v>
      </c>
      <c r="H244" s="15">
        <v>484</v>
      </c>
      <c r="I244" s="15">
        <v>120</v>
      </c>
      <c r="J244" s="15">
        <v>7</v>
      </c>
      <c r="K244" s="15">
        <v>752</v>
      </c>
      <c r="L244" s="15">
        <v>1365</v>
      </c>
      <c r="M244" s="15">
        <f t="shared" si="160"/>
        <v>0.333251953125</v>
      </c>
      <c r="O244" s="81">
        <f t="shared" si="161"/>
        <v>752</v>
      </c>
      <c r="P244" s="81">
        <f t="shared" si="162"/>
        <v>7.421875E-2</v>
      </c>
      <c r="Q244" s="81">
        <f t="shared" si="163"/>
        <v>375</v>
      </c>
      <c r="R244" s="81" t="b">
        <f t="shared" si="164"/>
        <v>0</v>
      </c>
      <c r="S244" s="81" t="str">
        <f t="shared" si="165"/>
        <v>Dummy Node</v>
      </c>
      <c r="T244" s="81" t="str">
        <f t="shared" si="166"/>
        <v>N/A</v>
      </c>
      <c r="U244" s="81" t="str">
        <f t="shared" si="167"/>
        <v>N/A</v>
      </c>
      <c r="V244" s="81">
        <f t="shared" si="168"/>
        <v>187</v>
      </c>
      <c r="W244" s="81" t="b">
        <f t="shared" si="169"/>
        <v>1</v>
      </c>
      <c r="X244" s="81" t="str">
        <f t="shared" si="170"/>
        <v>Dummy Node</v>
      </c>
      <c r="Y244" s="81" t="str">
        <f t="shared" si="171"/>
        <v>N/A</v>
      </c>
      <c r="Z244" s="81" t="str">
        <f t="shared" si="172"/>
        <v>N/A</v>
      </c>
      <c r="AA244" s="81">
        <f t="shared" si="173"/>
        <v>93</v>
      </c>
      <c r="AB244" s="81" t="b">
        <f t="shared" si="174"/>
        <v>1</v>
      </c>
      <c r="AC244" s="81" t="str">
        <f t="shared" si="175"/>
        <v>Dummy Node</v>
      </c>
      <c r="AD244" s="81" t="str">
        <f t="shared" si="176"/>
        <v>N/A</v>
      </c>
      <c r="AE244" s="81" t="str">
        <f t="shared" si="177"/>
        <v>N/A</v>
      </c>
      <c r="AF244" s="81">
        <f t="shared" si="178"/>
        <v>46</v>
      </c>
      <c r="AG244" s="81" t="b">
        <f t="shared" si="179"/>
        <v>1</v>
      </c>
      <c r="AH244" s="81" t="str">
        <f t="shared" si="180"/>
        <v>Dummy Node</v>
      </c>
      <c r="AI244" s="81" t="str">
        <f t="shared" si="181"/>
        <v>N/A</v>
      </c>
      <c r="AJ244" s="81" t="str">
        <f t="shared" si="182"/>
        <v>N/A</v>
      </c>
      <c r="AK244" s="81">
        <f t="shared" si="183"/>
        <v>22</v>
      </c>
      <c r="AL244" s="81" t="b">
        <f t="shared" si="184"/>
        <v>0</v>
      </c>
      <c r="AM244" s="81" t="str">
        <f t="shared" si="185"/>
        <v>Dummy Node</v>
      </c>
      <c r="AN244" s="81" t="str">
        <f t="shared" si="186"/>
        <v>N/A</v>
      </c>
      <c r="AO244" s="81" t="str">
        <f t="shared" si="187"/>
        <v>N/A</v>
      </c>
      <c r="AP244" s="81">
        <f t="shared" si="188"/>
        <v>8</v>
      </c>
      <c r="AQ244" s="81" t="b">
        <f t="shared" si="189"/>
        <v>0</v>
      </c>
      <c r="AR244" s="81" t="str">
        <f t="shared" si="190"/>
        <v>Dummy Node</v>
      </c>
      <c r="AS244" s="81" t="str">
        <f t="shared" si="191"/>
        <v>N/A</v>
      </c>
      <c r="AT244" s="81" t="str">
        <f t="shared" si="192"/>
        <v>N/A</v>
      </c>
      <c r="AU244" s="81">
        <f t="shared" si="193"/>
        <v>4</v>
      </c>
      <c r="AV244" s="81" t="b">
        <f t="shared" si="194"/>
        <v>0</v>
      </c>
      <c r="AW244" s="81" t="str">
        <f t="shared" si="195"/>
        <v>Distance</v>
      </c>
      <c r="AX244" s="81" t="str">
        <f t="shared" si="196"/>
        <v>&gt;</v>
      </c>
      <c r="AY244" s="81">
        <f t="shared" si="197"/>
        <v>289.92919921875</v>
      </c>
      <c r="AZ244" s="81">
        <f t="shared" si="198"/>
        <v>1</v>
      </c>
      <c r="BA244" s="81" t="b">
        <f t="shared" si="199"/>
        <v>0</v>
      </c>
      <c r="BB244" s="81" t="str">
        <f t="shared" si="200"/>
        <v>Speed</v>
      </c>
      <c r="BC244" s="81" t="str">
        <f t="shared" si="201"/>
        <v>&gt;</v>
      </c>
      <c r="BD244" s="81">
        <f t="shared" si="202"/>
        <v>13.021484375</v>
      </c>
      <c r="BE244" s="81">
        <f t="shared" si="203"/>
        <v>0</v>
      </c>
      <c r="BF244" s="81" t="b">
        <f t="shared" si="204"/>
        <v>1</v>
      </c>
      <c r="BG244" s="81" t="str">
        <f t="shared" si="205"/>
        <v>Distance</v>
      </c>
      <c r="BH244" s="81" t="str">
        <f t="shared" si="206"/>
        <v>&lt;=</v>
      </c>
      <c r="BI244" s="81">
        <f t="shared" si="207"/>
        <v>508.4912109375</v>
      </c>
    </row>
    <row r="245" spans="1:61">
      <c r="A245" s="15">
        <v>242</v>
      </c>
      <c r="B245" s="15">
        <v>-2</v>
      </c>
      <c r="C245" s="15">
        <v>-8192</v>
      </c>
      <c r="D245" s="15">
        <f t="shared" si="157"/>
        <v>-1</v>
      </c>
      <c r="E245" s="15">
        <f t="shared" si="158"/>
        <v>0</v>
      </c>
      <c r="F245" s="15">
        <f t="shared" si="159"/>
        <v>-1</v>
      </c>
      <c r="G245" s="15">
        <v>485</v>
      </c>
      <c r="H245" s="15">
        <v>486</v>
      </c>
      <c r="I245" s="15">
        <v>120</v>
      </c>
      <c r="J245" s="15">
        <v>7</v>
      </c>
      <c r="K245" s="15">
        <v>753</v>
      </c>
      <c r="L245" s="15">
        <v>1365</v>
      </c>
      <c r="M245" s="15">
        <f t="shared" si="160"/>
        <v>0.333251953125</v>
      </c>
      <c r="O245" s="81">
        <f t="shared" si="161"/>
        <v>753</v>
      </c>
      <c r="P245" s="81">
        <f t="shared" si="162"/>
        <v>7.421875E-2</v>
      </c>
      <c r="Q245" s="81">
        <f t="shared" si="163"/>
        <v>376</v>
      </c>
      <c r="R245" s="81" t="b">
        <f t="shared" si="164"/>
        <v>1</v>
      </c>
      <c r="S245" s="81" t="str">
        <f t="shared" si="165"/>
        <v>Dummy Node</v>
      </c>
      <c r="T245" s="81" t="str">
        <f t="shared" si="166"/>
        <v>N/A</v>
      </c>
      <c r="U245" s="81" t="str">
        <f t="shared" si="167"/>
        <v>N/A</v>
      </c>
      <c r="V245" s="81">
        <f t="shared" si="168"/>
        <v>187</v>
      </c>
      <c r="W245" s="81" t="b">
        <f t="shared" si="169"/>
        <v>0</v>
      </c>
      <c r="X245" s="81" t="str">
        <f t="shared" si="170"/>
        <v>Dummy Node</v>
      </c>
      <c r="Y245" s="81" t="str">
        <f t="shared" si="171"/>
        <v>N/A</v>
      </c>
      <c r="Z245" s="81" t="str">
        <f t="shared" si="172"/>
        <v>N/A</v>
      </c>
      <c r="AA245" s="81">
        <f t="shared" si="173"/>
        <v>93</v>
      </c>
      <c r="AB245" s="81" t="b">
        <f t="shared" si="174"/>
        <v>1</v>
      </c>
      <c r="AC245" s="81" t="str">
        <f t="shared" si="175"/>
        <v>Dummy Node</v>
      </c>
      <c r="AD245" s="81" t="str">
        <f t="shared" si="176"/>
        <v>N/A</v>
      </c>
      <c r="AE245" s="81" t="str">
        <f t="shared" si="177"/>
        <v>N/A</v>
      </c>
      <c r="AF245" s="81">
        <f t="shared" si="178"/>
        <v>46</v>
      </c>
      <c r="AG245" s="81" t="b">
        <f t="shared" si="179"/>
        <v>1</v>
      </c>
      <c r="AH245" s="81" t="str">
        <f t="shared" si="180"/>
        <v>Dummy Node</v>
      </c>
      <c r="AI245" s="81" t="str">
        <f t="shared" si="181"/>
        <v>N/A</v>
      </c>
      <c r="AJ245" s="81" t="str">
        <f t="shared" si="182"/>
        <v>N/A</v>
      </c>
      <c r="AK245" s="81">
        <f t="shared" si="183"/>
        <v>22</v>
      </c>
      <c r="AL245" s="81" t="b">
        <f t="shared" si="184"/>
        <v>0</v>
      </c>
      <c r="AM245" s="81" t="str">
        <f t="shared" si="185"/>
        <v>Dummy Node</v>
      </c>
      <c r="AN245" s="81" t="str">
        <f t="shared" si="186"/>
        <v>N/A</v>
      </c>
      <c r="AO245" s="81" t="str">
        <f t="shared" si="187"/>
        <v>N/A</v>
      </c>
      <c r="AP245" s="81">
        <f t="shared" si="188"/>
        <v>8</v>
      </c>
      <c r="AQ245" s="81" t="b">
        <f t="shared" si="189"/>
        <v>0</v>
      </c>
      <c r="AR245" s="81" t="str">
        <f t="shared" si="190"/>
        <v>Dummy Node</v>
      </c>
      <c r="AS245" s="81" t="str">
        <f t="shared" si="191"/>
        <v>N/A</v>
      </c>
      <c r="AT245" s="81" t="str">
        <f t="shared" si="192"/>
        <v>N/A</v>
      </c>
      <c r="AU245" s="81">
        <f t="shared" si="193"/>
        <v>4</v>
      </c>
      <c r="AV245" s="81" t="b">
        <f t="shared" si="194"/>
        <v>0</v>
      </c>
      <c r="AW245" s="81" t="str">
        <f t="shared" si="195"/>
        <v>Distance</v>
      </c>
      <c r="AX245" s="81" t="str">
        <f t="shared" si="196"/>
        <v>&gt;</v>
      </c>
      <c r="AY245" s="81">
        <f t="shared" si="197"/>
        <v>289.92919921875</v>
      </c>
      <c r="AZ245" s="81">
        <f t="shared" si="198"/>
        <v>1</v>
      </c>
      <c r="BA245" s="81" t="b">
        <f t="shared" si="199"/>
        <v>0</v>
      </c>
      <c r="BB245" s="81" t="str">
        <f t="shared" si="200"/>
        <v>Speed</v>
      </c>
      <c r="BC245" s="81" t="str">
        <f t="shared" si="201"/>
        <v>&gt;</v>
      </c>
      <c r="BD245" s="81">
        <f t="shared" si="202"/>
        <v>13.021484375</v>
      </c>
      <c r="BE245" s="81">
        <f t="shared" si="203"/>
        <v>0</v>
      </c>
      <c r="BF245" s="81" t="b">
        <f t="shared" si="204"/>
        <v>1</v>
      </c>
      <c r="BG245" s="81" t="str">
        <f t="shared" si="205"/>
        <v>Distance</v>
      </c>
      <c r="BH245" s="81" t="str">
        <f t="shared" si="206"/>
        <v>&lt;=</v>
      </c>
      <c r="BI245" s="81">
        <f t="shared" si="207"/>
        <v>508.4912109375</v>
      </c>
    </row>
    <row r="246" spans="1:61">
      <c r="A246" s="15">
        <v>243</v>
      </c>
      <c r="B246" s="15">
        <v>-2</v>
      </c>
      <c r="C246" s="15">
        <v>-8192</v>
      </c>
      <c r="D246" s="15">
        <f t="shared" si="157"/>
        <v>-1</v>
      </c>
      <c r="E246" s="15">
        <f t="shared" si="158"/>
        <v>0</v>
      </c>
      <c r="F246" s="15">
        <f t="shared" si="159"/>
        <v>-1</v>
      </c>
      <c r="G246" s="15">
        <v>487</v>
      </c>
      <c r="H246" s="15">
        <v>488</v>
      </c>
      <c r="I246" s="15">
        <v>121</v>
      </c>
      <c r="J246" s="15">
        <v>7</v>
      </c>
      <c r="K246" s="15">
        <v>754</v>
      </c>
      <c r="L246" s="15">
        <v>1365</v>
      </c>
      <c r="M246" s="15">
        <f t="shared" si="160"/>
        <v>0.333251953125</v>
      </c>
      <c r="O246" s="81">
        <f t="shared" si="161"/>
        <v>754</v>
      </c>
      <c r="P246" s="81">
        <f t="shared" si="162"/>
        <v>7.421875E-2</v>
      </c>
      <c r="Q246" s="81">
        <f t="shared" si="163"/>
        <v>376</v>
      </c>
      <c r="R246" s="81" t="b">
        <f t="shared" si="164"/>
        <v>0</v>
      </c>
      <c r="S246" s="81" t="str">
        <f t="shared" si="165"/>
        <v>Dummy Node</v>
      </c>
      <c r="T246" s="81" t="str">
        <f t="shared" si="166"/>
        <v>N/A</v>
      </c>
      <c r="U246" s="81" t="str">
        <f t="shared" si="167"/>
        <v>N/A</v>
      </c>
      <c r="V246" s="81">
        <f t="shared" si="168"/>
        <v>187</v>
      </c>
      <c r="W246" s="81" t="b">
        <f t="shared" si="169"/>
        <v>0</v>
      </c>
      <c r="X246" s="81" t="str">
        <f t="shared" si="170"/>
        <v>Dummy Node</v>
      </c>
      <c r="Y246" s="81" t="str">
        <f t="shared" si="171"/>
        <v>N/A</v>
      </c>
      <c r="Z246" s="81" t="str">
        <f t="shared" si="172"/>
        <v>N/A</v>
      </c>
      <c r="AA246" s="81">
        <f t="shared" si="173"/>
        <v>93</v>
      </c>
      <c r="AB246" s="81" t="b">
        <f t="shared" si="174"/>
        <v>1</v>
      </c>
      <c r="AC246" s="81" t="str">
        <f t="shared" si="175"/>
        <v>Dummy Node</v>
      </c>
      <c r="AD246" s="81" t="str">
        <f t="shared" si="176"/>
        <v>N/A</v>
      </c>
      <c r="AE246" s="81" t="str">
        <f t="shared" si="177"/>
        <v>N/A</v>
      </c>
      <c r="AF246" s="81">
        <f t="shared" si="178"/>
        <v>46</v>
      </c>
      <c r="AG246" s="81" t="b">
        <f t="shared" si="179"/>
        <v>1</v>
      </c>
      <c r="AH246" s="81" t="str">
        <f t="shared" si="180"/>
        <v>Dummy Node</v>
      </c>
      <c r="AI246" s="81" t="str">
        <f t="shared" si="181"/>
        <v>N/A</v>
      </c>
      <c r="AJ246" s="81" t="str">
        <f t="shared" si="182"/>
        <v>N/A</v>
      </c>
      <c r="AK246" s="81">
        <f t="shared" si="183"/>
        <v>22</v>
      </c>
      <c r="AL246" s="81" t="b">
        <f t="shared" si="184"/>
        <v>0</v>
      </c>
      <c r="AM246" s="81" t="str">
        <f t="shared" si="185"/>
        <v>Dummy Node</v>
      </c>
      <c r="AN246" s="81" t="str">
        <f t="shared" si="186"/>
        <v>N/A</v>
      </c>
      <c r="AO246" s="81" t="str">
        <f t="shared" si="187"/>
        <v>N/A</v>
      </c>
      <c r="AP246" s="81">
        <f t="shared" si="188"/>
        <v>8</v>
      </c>
      <c r="AQ246" s="81" t="b">
        <f t="shared" si="189"/>
        <v>0</v>
      </c>
      <c r="AR246" s="81" t="str">
        <f t="shared" si="190"/>
        <v>Dummy Node</v>
      </c>
      <c r="AS246" s="81" t="str">
        <f t="shared" si="191"/>
        <v>N/A</v>
      </c>
      <c r="AT246" s="81" t="str">
        <f t="shared" si="192"/>
        <v>N/A</v>
      </c>
      <c r="AU246" s="81">
        <f t="shared" si="193"/>
        <v>4</v>
      </c>
      <c r="AV246" s="81" t="b">
        <f t="shared" si="194"/>
        <v>0</v>
      </c>
      <c r="AW246" s="81" t="str">
        <f t="shared" si="195"/>
        <v>Distance</v>
      </c>
      <c r="AX246" s="81" t="str">
        <f t="shared" si="196"/>
        <v>&gt;</v>
      </c>
      <c r="AY246" s="81">
        <f t="shared" si="197"/>
        <v>289.92919921875</v>
      </c>
      <c r="AZ246" s="81">
        <f t="shared" si="198"/>
        <v>1</v>
      </c>
      <c r="BA246" s="81" t="b">
        <f t="shared" si="199"/>
        <v>0</v>
      </c>
      <c r="BB246" s="81" t="str">
        <f t="shared" si="200"/>
        <v>Speed</v>
      </c>
      <c r="BC246" s="81" t="str">
        <f t="shared" si="201"/>
        <v>&gt;</v>
      </c>
      <c r="BD246" s="81">
        <f t="shared" si="202"/>
        <v>13.021484375</v>
      </c>
      <c r="BE246" s="81">
        <f t="shared" si="203"/>
        <v>0</v>
      </c>
      <c r="BF246" s="81" t="b">
        <f t="shared" si="204"/>
        <v>1</v>
      </c>
      <c r="BG246" s="81" t="str">
        <f t="shared" si="205"/>
        <v>Distance</v>
      </c>
      <c r="BH246" s="81" t="str">
        <f t="shared" si="206"/>
        <v>&lt;=</v>
      </c>
      <c r="BI246" s="81">
        <f t="shared" si="207"/>
        <v>508.4912109375</v>
      </c>
    </row>
    <row r="247" spans="1:61">
      <c r="A247" s="15">
        <v>244</v>
      </c>
      <c r="B247" s="15">
        <v>-2</v>
      </c>
      <c r="C247" s="15">
        <v>-8192</v>
      </c>
      <c r="D247" s="15">
        <f t="shared" si="157"/>
        <v>-1</v>
      </c>
      <c r="E247" s="15">
        <f t="shared" si="158"/>
        <v>0</v>
      </c>
      <c r="F247" s="15">
        <f t="shared" si="159"/>
        <v>-1</v>
      </c>
      <c r="G247" s="15">
        <v>489</v>
      </c>
      <c r="H247" s="15">
        <v>490</v>
      </c>
      <c r="I247" s="15">
        <v>121</v>
      </c>
      <c r="J247" s="15">
        <v>7</v>
      </c>
      <c r="K247" s="15">
        <v>755</v>
      </c>
      <c r="L247" s="15">
        <v>1365</v>
      </c>
      <c r="M247" s="15">
        <f t="shared" si="160"/>
        <v>0.333251953125</v>
      </c>
      <c r="O247" s="81">
        <f t="shared" si="161"/>
        <v>755</v>
      </c>
      <c r="P247" s="81">
        <f t="shared" si="162"/>
        <v>7.421875E-2</v>
      </c>
      <c r="Q247" s="81">
        <f t="shared" si="163"/>
        <v>377</v>
      </c>
      <c r="R247" s="81" t="b">
        <f t="shared" si="164"/>
        <v>1</v>
      </c>
      <c r="S247" s="81" t="str">
        <f t="shared" si="165"/>
        <v>Dummy Node</v>
      </c>
      <c r="T247" s="81" t="str">
        <f t="shared" si="166"/>
        <v>N/A</v>
      </c>
      <c r="U247" s="81" t="str">
        <f t="shared" si="167"/>
        <v>N/A</v>
      </c>
      <c r="V247" s="81">
        <f t="shared" si="168"/>
        <v>188</v>
      </c>
      <c r="W247" s="81" t="b">
        <f t="shared" si="169"/>
        <v>1</v>
      </c>
      <c r="X247" s="81" t="str">
        <f t="shared" si="170"/>
        <v>Dummy Node</v>
      </c>
      <c r="Y247" s="81" t="str">
        <f t="shared" si="171"/>
        <v>N/A</v>
      </c>
      <c r="Z247" s="81" t="str">
        <f t="shared" si="172"/>
        <v>N/A</v>
      </c>
      <c r="AA247" s="81">
        <f t="shared" si="173"/>
        <v>93</v>
      </c>
      <c r="AB247" s="81" t="b">
        <f t="shared" si="174"/>
        <v>0</v>
      </c>
      <c r="AC247" s="81" t="str">
        <f t="shared" si="175"/>
        <v>Dummy Node</v>
      </c>
      <c r="AD247" s="81" t="str">
        <f t="shared" si="176"/>
        <v>N/A</v>
      </c>
      <c r="AE247" s="81" t="str">
        <f t="shared" si="177"/>
        <v>N/A</v>
      </c>
      <c r="AF247" s="81">
        <f t="shared" si="178"/>
        <v>46</v>
      </c>
      <c r="AG247" s="81" t="b">
        <f t="shared" si="179"/>
        <v>1</v>
      </c>
      <c r="AH247" s="81" t="str">
        <f t="shared" si="180"/>
        <v>Dummy Node</v>
      </c>
      <c r="AI247" s="81" t="str">
        <f t="shared" si="181"/>
        <v>N/A</v>
      </c>
      <c r="AJ247" s="81" t="str">
        <f t="shared" si="182"/>
        <v>N/A</v>
      </c>
      <c r="AK247" s="81">
        <f t="shared" si="183"/>
        <v>22</v>
      </c>
      <c r="AL247" s="81" t="b">
        <f t="shared" si="184"/>
        <v>0</v>
      </c>
      <c r="AM247" s="81" t="str">
        <f t="shared" si="185"/>
        <v>Dummy Node</v>
      </c>
      <c r="AN247" s="81" t="str">
        <f t="shared" si="186"/>
        <v>N/A</v>
      </c>
      <c r="AO247" s="81" t="str">
        <f t="shared" si="187"/>
        <v>N/A</v>
      </c>
      <c r="AP247" s="81">
        <f t="shared" si="188"/>
        <v>8</v>
      </c>
      <c r="AQ247" s="81" t="b">
        <f t="shared" si="189"/>
        <v>0</v>
      </c>
      <c r="AR247" s="81" t="str">
        <f t="shared" si="190"/>
        <v>Dummy Node</v>
      </c>
      <c r="AS247" s="81" t="str">
        <f t="shared" si="191"/>
        <v>N/A</v>
      </c>
      <c r="AT247" s="81" t="str">
        <f t="shared" si="192"/>
        <v>N/A</v>
      </c>
      <c r="AU247" s="81">
        <f t="shared" si="193"/>
        <v>4</v>
      </c>
      <c r="AV247" s="81" t="b">
        <f t="shared" si="194"/>
        <v>0</v>
      </c>
      <c r="AW247" s="81" t="str">
        <f t="shared" si="195"/>
        <v>Distance</v>
      </c>
      <c r="AX247" s="81" t="str">
        <f t="shared" si="196"/>
        <v>&gt;</v>
      </c>
      <c r="AY247" s="81">
        <f t="shared" si="197"/>
        <v>289.92919921875</v>
      </c>
      <c r="AZ247" s="81">
        <f t="shared" si="198"/>
        <v>1</v>
      </c>
      <c r="BA247" s="81" t="b">
        <f t="shared" si="199"/>
        <v>0</v>
      </c>
      <c r="BB247" s="81" t="str">
        <f t="shared" si="200"/>
        <v>Speed</v>
      </c>
      <c r="BC247" s="81" t="str">
        <f t="shared" si="201"/>
        <v>&gt;</v>
      </c>
      <c r="BD247" s="81">
        <f t="shared" si="202"/>
        <v>13.021484375</v>
      </c>
      <c r="BE247" s="81">
        <f t="shared" si="203"/>
        <v>0</v>
      </c>
      <c r="BF247" s="81" t="b">
        <f t="shared" si="204"/>
        <v>1</v>
      </c>
      <c r="BG247" s="81" t="str">
        <f t="shared" si="205"/>
        <v>Distance</v>
      </c>
      <c r="BH247" s="81" t="str">
        <f t="shared" si="206"/>
        <v>&lt;=</v>
      </c>
      <c r="BI247" s="81">
        <f t="shared" si="207"/>
        <v>508.4912109375</v>
      </c>
    </row>
    <row r="248" spans="1:61">
      <c r="A248" s="15">
        <v>245</v>
      </c>
      <c r="B248" s="15">
        <v>-2</v>
      </c>
      <c r="C248" s="15">
        <v>-8192</v>
      </c>
      <c r="D248" s="15">
        <f t="shared" si="157"/>
        <v>-1</v>
      </c>
      <c r="E248" s="15">
        <f t="shared" si="158"/>
        <v>0</v>
      </c>
      <c r="F248" s="15">
        <f t="shared" si="159"/>
        <v>-1</v>
      </c>
      <c r="G248" s="15">
        <v>491</v>
      </c>
      <c r="H248" s="15">
        <v>492</v>
      </c>
      <c r="I248" s="15">
        <v>122</v>
      </c>
      <c r="J248" s="15">
        <v>7</v>
      </c>
      <c r="K248" s="15">
        <v>756</v>
      </c>
      <c r="L248" s="15">
        <v>1365</v>
      </c>
      <c r="M248" s="15">
        <f t="shared" si="160"/>
        <v>0.333251953125</v>
      </c>
      <c r="O248" s="81">
        <f t="shared" si="161"/>
        <v>756</v>
      </c>
      <c r="P248" s="81">
        <f t="shared" si="162"/>
        <v>7.421875E-2</v>
      </c>
      <c r="Q248" s="81">
        <f t="shared" si="163"/>
        <v>377</v>
      </c>
      <c r="R248" s="81" t="b">
        <f t="shared" si="164"/>
        <v>0</v>
      </c>
      <c r="S248" s="81" t="str">
        <f t="shared" si="165"/>
        <v>Dummy Node</v>
      </c>
      <c r="T248" s="81" t="str">
        <f t="shared" si="166"/>
        <v>N/A</v>
      </c>
      <c r="U248" s="81" t="str">
        <f t="shared" si="167"/>
        <v>N/A</v>
      </c>
      <c r="V248" s="81">
        <f t="shared" si="168"/>
        <v>188</v>
      </c>
      <c r="W248" s="81" t="b">
        <f t="shared" si="169"/>
        <v>1</v>
      </c>
      <c r="X248" s="81" t="str">
        <f t="shared" si="170"/>
        <v>Dummy Node</v>
      </c>
      <c r="Y248" s="81" t="str">
        <f t="shared" si="171"/>
        <v>N/A</v>
      </c>
      <c r="Z248" s="81" t="str">
        <f t="shared" si="172"/>
        <v>N/A</v>
      </c>
      <c r="AA248" s="81">
        <f t="shared" si="173"/>
        <v>93</v>
      </c>
      <c r="AB248" s="81" t="b">
        <f t="shared" si="174"/>
        <v>0</v>
      </c>
      <c r="AC248" s="81" t="str">
        <f t="shared" si="175"/>
        <v>Dummy Node</v>
      </c>
      <c r="AD248" s="81" t="str">
        <f t="shared" si="176"/>
        <v>N/A</v>
      </c>
      <c r="AE248" s="81" t="str">
        <f t="shared" si="177"/>
        <v>N/A</v>
      </c>
      <c r="AF248" s="81">
        <f t="shared" si="178"/>
        <v>46</v>
      </c>
      <c r="AG248" s="81" t="b">
        <f t="shared" si="179"/>
        <v>1</v>
      </c>
      <c r="AH248" s="81" t="str">
        <f t="shared" si="180"/>
        <v>Dummy Node</v>
      </c>
      <c r="AI248" s="81" t="str">
        <f t="shared" si="181"/>
        <v>N/A</v>
      </c>
      <c r="AJ248" s="81" t="str">
        <f t="shared" si="182"/>
        <v>N/A</v>
      </c>
      <c r="AK248" s="81">
        <f t="shared" si="183"/>
        <v>22</v>
      </c>
      <c r="AL248" s="81" t="b">
        <f t="shared" si="184"/>
        <v>0</v>
      </c>
      <c r="AM248" s="81" t="str">
        <f t="shared" si="185"/>
        <v>Dummy Node</v>
      </c>
      <c r="AN248" s="81" t="str">
        <f t="shared" si="186"/>
        <v>N/A</v>
      </c>
      <c r="AO248" s="81" t="str">
        <f t="shared" si="187"/>
        <v>N/A</v>
      </c>
      <c r="AP248" s="81">
        <f t="shared" si="188"/>
        <v>8</v>
      </c>
      <c r="AQ248" s="81" t="b">
        <f t="shared" si="189"/>
        <v>0</v>
      </c>
      <c r="AR248" s="81" t="str">
        <f t="shared" si="190"/>
        <v>Dummy Node</v>
      </c>
      <c r="AS248" s="81" t="str">
        <f t="shared" si="191"/>
        <v>N/A</v>
      </c>
      <c r="AT248" s="81" t="str">
        <f t="shared" si="192"/>
        <v>N/A</v>
      </c>
      <c r="AU248" s="81">
        <f t="shared" si="193"/>
        <v>4</v>
      </c>
      <c r="AV248" s="81" t="b">
        <f t="shared" si="194"/>
        <v>0</v>
      </c>
      <c r="AW248" s="81" t="str">
        <f t="shared" si="195"/>
        <v>Distance</v>
      </c>
      <c r="AX248" s="81" t="str">
        <f t="shared" si="196"/>
        <v>&gt;</v>
      </c>
      <c r="AY248" s="81">
        <f t="shared" si="197"/>
        <v>289.92919921875</v>
      </c>
      <c r="AZ248" s="81">
        <f t="shared" si="198"/>
        <v>1</v>
      </c>
      <c r="BA248" s="81" t="b">
        <f t="shared" si="199"/>
        <v>0</v>
      </c>
      <c r="BB248" s="81" t="str">
        <f t="shared" si="200"/>
        <v>Speed</v>
      </c>
      <c r="BC248" s="81" t="str">
        <f t="shared" si="201"/>
        <v>&gt;</v>
      </c>
      <c r="BD248" s="81">
        <f t="shared" si="202"/>
        <v>13.021484375</v>
      </c>
      <c r="BE248" s="81">
        <f t="shared" si="203"/>
        <v>0</v>
      </c>
      <c r="BF248" s="81" t="b">
        <f t="shared" si="204"/>
        <v>1</v>
      </c>
      <c r="BG248" s="81" t="str">
        <f t="shared" si="205"/>
        <v>Distance</v>
      </c>
      <c r="BH248" s="81" t="str">
        <f t="shared" si="206"/>
        <v>&lt;=</v>
      </c>
      <c r="BI248" s="81">
        <f t="shared" si="207"/>
        <v>508.4912109375</v>
      </c>
    </row>
    <row r="249" spans="1:61">
      <c r="A249" s="15">
        <v>246</v>
      </c>
      <c r="B249" s="15">
        <v>-2</v>
      </c>
      <c r="C249" s="15">
        <v>-8192</v>
      </c>
      <c r="D249" s="15">
        <f t="shared" si="157"/>
        <v>-1</v>
      </c>
      <c r="E249" s="15">
        <f t="shared" si="158"/>
        <v>0</v>
      </c>
      <c r="F249" s="15">
        <f t="shared" si="159"/>
        <v>-1</v>
      </c>
      <c r="G249" s="15">
        <v>493</v>
      </c>
      <c r="H249" s="15">
        <v>494</v>
      </c>
      <c r="I249" s="15">
        <v>122</v>
      </c>
      <c r="J249" s="15">
        <v>7</v>
      </c>
      <c r="K249" s="15">
        <v>757</v>
      </c>
      <c r="L249" s="15">
        <v>1365</v>
      </c>
      <c r="M249" s="15">
        <f t="shared" si="160"/>
        <v>0.333251953125</v>
      </c>
      <c r="O249" s="81">
        <f t="shared" si="161"/>
        <v>757</v>
      </c>
      <c r="P249" s="81">
        <f t="shared" si="162"/>
        <v>7.421875E-2</v>
      </c>
      <c r="Q249" s="81">
        <f t="shared" si="163"/>
        <v>378</v>
      </c>
      <c r="R249" s="81" t="b">
        <f t="shared" si="164"/>
        <v>1</v>
      </c>
      <c r="S249" s="81" t="str">
        <f t="shared" si="165"/>
        <v>Dummy Node</v>
      </c>
      <c r="T249" s="81" t="str">
        <f t="shared" si="166"/>
        <v>N/A</v>
      </c>
      <c r="U249" s="81" t="str">
        <f t="shared" si="167"/>
        <v>N/A</v>
      </c>
      <c r="V249" s="81">
        <f t="shared" si="168"/>
        <v>188</v>
      </c>
      <c r="W249" s="81" t="b">
        <f t="shared" si="169"/>
        <v>0</v>
      </c>
      <c r="X249" s="81" t="str">
        <f t="shared" si="170"/>
        <v>Dummy Node</v>
      </c>
      <c r="Y249" s="81" t="str">
        <f t="shared" si="171"/>
        <v>N/A</v>
      </c>
      <c r="Z249" s="81" t="str">
        <f t="shared" si="172"/>
        <v>N/A</v>
      </c>
      <c r="AA249" s="81">
        <f t="shared" si="173"/>
        <v>93</v>
      </c>
      <c r="AB249" s="81" t="b">
        <f t="shared" si="174"/>
        <v>0</v>
      </c>
      <c r="AC249" s="81" t="str">
        <f t="shared" si="175"/>
        <v>Dummy Node</v>
      </c>
      <c r="AD249" s="81" t="str">
        <f t="shared" si="176"/>
        <v>N/A</v>
      </c>
      <c r="AE249" s="81" t="str">
        <f t="shared" si="177"/>
        <v>N/A</v>
      </c>
      <c r="AF249" s="81">
        <f t="shared" si="178"/>
        <v>46</v>
      </c>
      <c r="AG249" s="81" t="b">
        <f t="shared" si="179"/>
        <v>1</v>
      </c>
      <c r="AH249" s="81" t="str">
        <f t="shared" si="180"/>
        <v>Dummy Node</v>
      </c>
      <c r="AI249" s="81" t="str">
        <f t="shared" si="181"/>
        <v>N/A</v>
      </c>
      <c r="AJ249" s="81" t="str">
        <f t="shared" si="182"/>
        <v>N/A</v>
      </c>
      <c r="AK249" s="81">
        <f t="shared" si="183"/>
        <v>22</v>
      </c>
      <c r="AL249" s="81" t="b">
        <f t="shared" si="184"/>
        <v>0</v>
      </c>
      <c r="AM249" s="81" t="str">
        <f t="shared" si="185"/>
        <v>Dummy Node</v>
      </c>
      <c r="AN249" s="81" t="str">
        <f t="shared" si="186"/>
        <v>N/A</v>
      </c>
      <c r="AO249" s="81" t="str">
        <f t="shared" si="187"/>
        <v>N/A</v>
      </c>
      <c r="AP249" s="81">
        <f t="shared" si="188"/>
        <v>8</v>
      </c>
      <c r="AQ249" s="81" t="b">
        <f t="shared" si="189"/>
        <v>0</v>
      </c>
      <c r="AR249" s="81" t="str">
        <f t="shared" si="190"/>
        <v>Dummy Node</v>
      </c>
      <c r="AS249" s="81" t="str">
        <f t="shared" si="191"/>
        <v>N/A</v>
      </c>
      <c r="AT249" s="81" t="str">
        <f t="shared" si="192"/>
        <v>N/A</v>
      </c>
      <c r="AU249" s="81">
        <f t="shared" si="193"/>
        <v>4</v>
      </c>
      <c r="AV249" s="81" t="b">
        <f t="shared" si="194"/>
        <v>0</v>
      </c>
      <c r="AW249" s="81" t="str">
        <f t="shared" si="195"/>
        <v>Distance</v>
      </c>
      <c r="AX249" s="81" t="str">
        <f t="shared" si="196"/>
        <v>&gt;</v>
      </c>
      <c r="AY249" s="81">
        <f t="shared" si="197"/>
        <v>289.92919921875</v>
      </c>
      <c r="AZ249" s="81">
        <f t="shared" si="198"/>
        <v>1</v>
      </c>
      <c r="BA249" s="81" t="b">
        <f t="shared" si="199"/>
        <v>0</v>
      </c>
      <c r="BB249" s="81" t="str">
        <f t="shared" si="200"/>
        <v>Speed</v>
      </c>
      <c r="BC249" s="81" t="str">
        <f t="shared" si="201"/>
        <v>&gt;</v>
      </c>
      <c r="BD249" s="81">
        <f t="shared" si="202"/>
        <v>13.021484375</v>
      </c>
      <c r="BE249" s="81">
        <f t="shared" si="203"/>
        <v>0</v>
      </c>
      <c r="BF249" s="81" t="b">
        <f t="shared" si="204"/>
        <v>1</v>
      </c>
      <c r="BG249" s="81" t="str">
        <f t="shared" si="205"/>
        <v>Distance</v>
      </c>
      <c r="BH249" s="81" t="str">
        <f t="shared" si="206"/>
        <v>&lt;=</v>
      </c>
      <c r="BI249" s="81">
        <f t="shared" si="207"/>
        <v>508.4912109375</v>
      </c>
    </row>
    <row r="250" spans="1:61">
      <c r="A250" s="15">
        <v>247</v>
      </c>
      <c r="B250" s="15">
        <v>-2</v>
      </c>
      <c r="C250" s="15">
        <v>-8192</v>
      </c>
      <c r="D250" s="15">
        <f t="shared" si="157"/>
        <v>-1</v>
      </c>
      <c r="E250" s="15">
        <f t="shared" si="158"/>
        <v>0</v>
      </c>
      <c r="F250" s="15">
        <f t="shared" si="159"/>
        <v>-1</v>
      </c>
      <c r="G250" s="15">
        <v>495</v>
      </c>
      <c r="H250" s="15">
        <v>496</v>
      </c>
      <c r="I250" s="15">
        <v>123</v>
      </c>
      <c r="J250" s="15">
        <v>7</v>
      </c>
      <c r="K250" s="15">
        <v>758</v>
      </c>
      <c r="L250" s="15">
        <v>1365</v>
      </c>
      <c r="M250" s="15">
        <f t="shared" si="160"/>
        <v>0.333251953125</v>
      </c>
      <c r="O250" s="81">
        <f t="shared" si="161"/>
        <v>758</v>
      </c>
      <c r="P250" s="81">
        <f t="shared" si="162"/>
        <v>7.421875E-2</v>
      </c>
      <c r="Q250" s="81">
        <f t="shared" si="163"/>
        <v>378</v>
      </c>
      <c r="R250" s="81" t="b">
        <f t="shared" si="164"/>
        <v>0</v>
      </c>
      <c r="S250" s="81" t="str">
        <f t="shared" si="165"/>
        <v>Dummy Node</v>
      </c>
      <c r="T250" s="81" t="str">
        <f t="shared" si="166"/>
        <v>N/A</v>
      </c>
      <c r="U250" s="81" t="str">
        <f t="shared" si="167"/>
        <v>N/A</v>
      </c>
      <c r="V250" s="81">
        <f t="shared" si="168"/>
        <v>188</v>
      </c>
      <c r="W250" s="81" t="b">
        <f t="shared" si="169"/>
        <v>0</v>
      </c>
      <c r="X250" s="81" t="str">
        <f t="shared" si="170"/>
        <v>Dummy Node</v>
      </c>
      <c r="Y250" s="81" t="str">
        <f t="shared" si="171"/>
        <v>N/A</v>
      </c>
      <c r="Z250" s="81" t="str">
        <f t="shared" si="172"/>
        <v>N/A</v>
      </c>
      <c r="AA250" s="81">
        <f t="shared" si="173"/>
        <v>93</v>
      </c>
      <c r="AB250" s="81" t="b">
        <f t="shared" si="174"/>
        <v>0</v>
      </c>
      <c r="AC250" s="81" t="str">
        <f t="shared" si="175"/>
        <v>Dummy Node</v>
      </c>
      <c r="AD250" s="81" t="str">
        <f t="shared" si="176"/>
        <v>N/A</v>
      </c>
      <c r="AE250" s="81" t="str">
        <f t="shared" si="177"/>
        <v>N/A</v>
      </c>
      <c r="AF250" s="81">
        <f t="shared" si="178"/>
        <v>46</v>
      </c>
      <c r="AG250" s="81" t="b">
        <f t="shared" si="179"/>
        <v>1</v>
      </c>
      <c r="AH250" s="81" t="str">
        <f t="shared" si="180"/>
        <v>Dummy Node</v>
      </c>
      <c r="AI250" s="81" t="str">
        <f t="shared" si="181"/>
        <v>N/A</v>
      </c>
      <c r="AJ250" s="81" t="str">
        <f t="shared" si="182"/>
        <v>N/A</v>
      </c>
      <c r="AK250" s="81">
        <f t="shared" si="183"/>
        <v>22</v>
      </c>
      <c r="AL250" s="81" t="b">
        <f t="shared" si="184"/>
        <v>0</v>
      </c>
      <c r="AM250" s="81" t="str">
        <f t="shared" si="185"/>
        <v>Dummy Node</v>
      </c>
      <c r="AN250" s="81" t="str">
        <f t="shared" si="186"/>
        <v>N/A</v>
      </c>
      <c r="AO250" s="81" t="str">
        <f t="shared" si="187"/>
        <v>N/A</v>
      </c>
      <c r="AP250" s="81">
        <f t="shared" si="188"/>
        <v>8</v>
      </c>
      <c r="AQ250" s="81" t="b">
        <f t="shared" si="189"/>
        <v>0</v>
      </c>
      <c r="AR250" s="81" t="str">
        <f t="shared" si="190"/>
        <v>Dummy Node</v>
      </c>
      <c r="AS250" s="81" t="str">
        <f t="shared" si="191"/>
        <v>N/A</v>
      </c>
      <c r="AT250" s="81" t="str">
        <f t="shared" si="192"/>
        <v>N/A</v>
      </c>
      <c r="AU250" s="81">
        <f t="shared" si="193"/>
        <v>4</v>
      </c>
      <c r="AV250" s="81" t="b">
        <f t="shared" si="194"/>
        <v>0</v>
      </c>
      <c r="AW250" s="81" t="str">
        <f t="shared" si="195"/>
        <v>Distance</v>
      </c>
      <c r="AX250" s="81" t="str">
        <f t="shared" si="196"/>
        <v>&gt;</v>
      </c>
      <c r="AY250" s="81">
        <f t="shared" si="197"/>
        <v>289.92919921875</v>
      </c>
      <c r="AZ250" s="81">
        <f t="shared" si="198"/>
        <v>1</v>
      </c>
      <c r="BA250" s="81" t="b">
        <f t="shared" si="199"/>
        <v>0</v>
      </c>
      <c r="BB250" s="81" t="str">
        <f t="shared" si="200"/>
        <v>Speed</v>
      </c>
      <c r="BC250" s="81" t="str">
        <f t="shared" si="201"/>
        <v>&gt;</v>
      </c>
      <c r="BD250" s="81">
        <f t="shared" si="202"/>
        <v>13.021484375</v>
      </c>
      <c r="BE250" s="81">
        <f t="shared" si="203"/>
        <v>0</v>
      </c>
      <c r="BF250" s="81" t="b">
        <f t="shared" si="204"/>
        <v>1</v>
      </c>
      <c r="BG250" s="81" t="str">
        <f t="shared" si="205"/>
        <v>Distance</v>
      </c>
      <c r="BH250" s="81" t="str">
        <f t="shared" si="206"/>
        <v>&lt;=</v>
      </c>
      <c r="BI250" s="81">
        <f t="shared" si="207"/>
        <v>508.4912109375</v>
      </c>
    </row>
    <row r="251" spans="1:61">
      <c r="A251" s="15">
        <v>248</v>
      </c>
      <c r="B251" s="15">
        <v>-2</v>
      </c>
      <c r="C251" s="15">
        <v>-8192</v>
      </c>
      <c r="D251" s="15">
        <f t="shared" si="157"/>
        <v>-1</v>
      </c>
      <c r="E251" s="15">
        <f t="shared" si="158"/>
        <v>0</v>
      </c>
      <c r="F251" s="15">
        <f t="shared" si="159"/>
        <v>-1</v>
      </c>
      <c r="G251" s="15">
        <v>497</v>
      </c>
      <c r="H251" s="15">
        <v>498</v>
      </c>
      <c r="I251" s="15">
        <v>123</v>
      </c>
      <c r="J251" s="15">
        <v>7</v>
      </c>
      <c r="K251" s="15">
        <v>759</v>
      </c>
      <c r="L251" s="15">
        <v>1365</v>
      </c>
      <c r="M251" s="15">
        <f t="shared" si="160"/>
        <v>0.333251953125</v>
      </c>
      <c r="O251" s="81">
        <f t="shared" si="161"/>
        <v>759</v>
      </c>
      <c r="P251" s="81">
        <f t="shared" si="162"/>
        <v>7.421875E-2</v>
      </c>
      <c r="Q251" s="81">
        <f t="shared" si="163"/>
        <v>379</v>
      </c>
      <c r="R251" s="81" t="b">
        <f t="shared" si="164"/>
        <v>1</v>
      </c>
      <c r="S251" s="81" t="str">
        <f t="shared" si="165"/>
        <v>Dummy Node</v>
      </c>
      <c r="T251" s="81" t="str">
        <f t="shared" si="166"/>
        <v>N/A</v>
      </c>
      <c r="U251" s="81" t="str">
        <f t="shared" si="167"/>
        <v>N/A</v>
      </c>
      <c r="V251" s="81">
        <f t="shared" si="168"/>
        <v>189</v>
      </c>
      <c r="W251" s="81" t="b">
        <f t="shared" si="169"/>
        <v>1</v>
      </c>
      <c r="X251" s="81" t="str">
        <f t="shared" si="170"/>
        <v>Dummy Node</v>
      </c>
      <c r="Y251" s="81" t="str">
        <f t="shared" si="171"/>
        <v>N/A</v>
      </c>
      <c r="Z251" s="81" t="str">
        <f t="shared" si="172"/>
        <v>N/A</v>
      </c>
      <c r="AA251" s="81">
        <f t="shared" si="173"/>
        <v>94</v>
      </c>
      <c r="AB251" s="81" t="b">
        <f t="shared" si="174"/>
        <v>1</v>
      </c>
      <c r="AC251" s="81" t="str">
        <f t="shared" si="175"/>
        <v>Dummy Node</v>
      </c>
      <c r="AD251" s="81" t="str">
        <f t="shared" si="176"/>
        <v>N/A</v>
      </c>
      <c r="AE251" s="81" t="str">
        <f t="shared" si="177"/>
        <v>N/A</v>
      </c>
      <c r="AF251" s="81">
        <f t="shared" si="178"/>
        <v>46</v>
      </c>
      <c r="AG251" s="81" t="b">
        <f t="shared" si="179"/>
        <v>0</v>
      </c>
      <c r="AH251" s="81" t="str">
        <f t="shared" si="180"/>
        <v>Dummy Node</v>
      </c>
      <c r="AI251" s="81" t="str">
        <f t="shared" si="181"/>
        <v>N/A</v>
      </c>
      <c r="AJ251" s="81" t="str">
        <f t="shared" si="182"/>
        <v>N/A</v>
      </c>
      <c r="AK251" s="81">
        <f t="shared" si="183"/>
        <v>22</v>
      </c>
      <c r="AL251" s="81" t="b">
        <f t="shared" si="184"/>
        <v>0</v>
      </c>
      <c r="AM251" s="81" t="str">
        <f t="shared" si="185"/>
        <v>Dummy Node</v>
      </c>
      <c r="AN251" s="81" t="str">
        <f t="shared" si="186"/>
        <v>N/A</v>
      </c>
      <c r="AO251" s="81" t="str">
        <f t="shared" si="187"/>
        <v>N/A</v>
      </c>
      <c r="AP251" s="81">
        <f t="shared" si="188"/>
        <v>8</v>
      </c>
      <c r="AQ251" s="81" t="b">
        <f t="shared" si="189"/>
        <v>0</v>
      </c>
      <c r="AR251" s="81" t="str">
        <f t="shared" si="190"/>
        <v>Dummy Node</v>
      </c>
      <c r="AS251" s="81" t="str">
        <f t="shared" si="191"/>
        <v>N/A</v>
      </c>
      <c r="AT251" s="81" t="str">
        <f t="shared" si="192"/>
        <v>N/A</v>
      </c>
      <c r="AU251" s="81">
        <f t="shared" si="193"/>
        <v>4</v>
      </c>
      <c r="AV251" s="81" t="b">
        <f t="shared" si="194"/>
        <v>0</v>
      </c>
      <c r="AW251" s="81" t="str">
        <f t="shared" si="195"/>
        <v>Distance</v>
      </c>
      <c r="AX251" s="81" t="str">
        <f t="shared" si="196"/>
        <v>&gt;</v>
      </c>
      <c r="AY251" s="81">
        <f t="shared" si="197"/>
        <v>289.92919921875</v>
      </c>
      <c r="AZ251" s="81">
        <f t="shared" si="198"/>
        <v>1</v>
      </c>
      <c r="BA251" s="81" t="b">
        <f t="shared" si="199"/>
        <v>0</v>
      </c>
      <c r="BB251" s="81" t="str">
        <f t="shared" si="200"/>
        <v>Speed</v>
      </c>
      <c r="BC251" s="81" t="str">
        <f t="shared" si="201"/>
        <v>&gt;</v>
      </c>
      <c r="BD251" s="81">
        <f t="shared" si="202"/>
        <v>13.021484375</v>
      </c>
      <c r="BE251" s="81">
        <f t="shared" si="203"/>
        <v>0</v>
      </c>
      <c r="BF251" s="81" t="b">
        <f t="shared" si="204"/>
        <v>1</v>
      </c>
      <c r="BG251" s="81" t="str">
        <f t="shared" si="205"/>
        <v>Distance</v>
      </c>
      <c r="BH251" s="81" t="str">
        <f t="shared" si="206"/>
        <v>&lt;=</v>
      </c>
      <c r="BI251" s="81">
        <f t="shared" si="207"/>
        <v>508.4912109375</v>
      </c>
    </row>
    <row r="252" spans="1:61">
      <c r="A252" s="15">
        <v>249</v>
      </c>
      <c r="B252" s="15">
        <v>-2</v>
      </c>
      <c r="C252" s="15">
        <v>-8192</v>
      </c>
      <c r="D252" s="15">
        <f t="shared" si="157"/>
        <v>-1</v>
      </c>
      <c r="E252" s="15">
        <f t="shared" si="158"/>
        <v>0</v>
      </c>
      <c r="F252" s="15">
        <f t="shared" si="159"/>
        <v>-1</v>
      </c>
      <c r="G252" s="15">
        <v>499</v>
      </c>
      <c r="H252" s="15">
        <v>500</v>
      </c>
      <c r="I252" s="15">
        <v>124</v>
      </c>
      <c r="J252" s="15">
        <v>7</v>
      </c>
      <c r="K252" s="15">
        <v>760</v>
      </c>
      <c r="L252" s="15">
        <v>1365</v>
      </c>
      <c r="M252" s="15">
        <f t="shared" si="160"/>
        <v>0.333251953125</v>
      </c>
      <c r="O252" s="81">
        <f t="shared" si="161"/>
        <v>760</v>
      </c>
      <c r="P252" s="81">
        <f t="shared" si="162"/>
        <v>7.421875E-2</v>
      </c>
      <c r="Q252" s="81">
        <f t="shared" si="163"/>
        <v>379</v>
      </c>
      <c r="R252" s="81" t="b">
        <f t="shared" si="164"/>
        <v>0</v>
      </c>
      <c r="S252" s="81" t="str">
        <f t="shared" si="165"/>
        <v>Dummy Node</v>
      </c>
      <c r="T252" s="81" t="str">
        <f t="shared" si="166"/>
        <v>N/A</v>
      </c>
      <c r="U252" s="81" t="str">
        <f t="shared" si="167"/>
        <v>N/A</v>
      </c>
      <c r="V252" s="81">
        <f t="shared" si="168"/>
        <v>189</v>
      </c>
      <c r="W252" s="81" t="b">
        <f t="shared" si="169"/>
        <v>1</v>
      </c>
      <c r="X252" s="81" t="str">
        <f t="shared" si="170"/>
        <v>Dummy Node</v>
      </c>
      <c r="Y252" s="81" t="str">
        <f t="shared" si="171"/>
        <v>N/A</v>
      </c>
      <c r="Z252" s="81" t="str">
        <f t="shared" si="172"/>
        <v>N/A</v>
      </c>
      <c r="AA252" s="81">
        <f t="shared" si="173"/>
        <v>94</v>
      </c>
      <c r="AB252" s="81" t="b">
        <f t="shared" si="174"/>
        <v>1</v>
      </c>
      <c r="AC252" s="81" t="str">
        <f t="shared" si="175"/>
        <v>Dummy Node</v>
      </c>
      <c r="AD252" s="81" t="str">
        <f t="shared" si="176"/>
        <v>N/A</v>
      </c>
      <c r="AE252" s="81" t="str">
        <f t="shared" si="177"/>
        <v>N/A</v>
      </c>
      <c r="AF252" s="81">
        <f t="shared" si="178"/>
        <v>46</v>
      </c>
      <c r="AG252" s="81" t="b">
        <f t="shared" si="179"/>
        <v>0</v>
      </c>
      <c r="AH252" s="81" t="str">
        <f t="shared" si="180"/>
        <v>Dummy Node</v>
      </c>
      <c r="AI252" s="81" t="str">
        <f t="shared" si="181"/>
        <v>N/A</v>
      </c>
      <c r="AJ252" s="81" t="str">
        <f t="shared" si="182"/>
        <v>N/A</v>
      </c>
      <c r="AK252" s="81">
        <f t="shared" si="183"/>
        <v>22</v>
      </c>
      <c r="AL252" s="81" t="b">
        <f t="shared" si="184"/>
        <v>0</v>
      </c>
      <c r="AM252" s="81" t="str">
        <f t="shared" si="185"/>
        <v>Dummy Node</v>
      </c>
      <c r="AN252" s="81" t="str">
        <f t="shared" si="186"/>
        <v>N/A</v>
      </c>
      <c r="AO252" s="81" t="str">
        <f t="shared" si="187"/>
        <v>N/A</v>
      </c>
      <c r="AP252" s="81">
        <f t="shared" si="188"/>
        <v>8</v>
      </c>
      <c r="AQ252" s="81" t="b">
        <f t="shared" si="189"/>
        <v>0</v>
      </c>
      <c r="AR252" s="81" t="str">
        <f t="shared" si="190"/>
        <v>Dummy Node</v>
      </c>
      <c r="AS252" s="81" t="str">
        <f t="shared" si="191"/>
        <v>N/A</v>
      </c>
      <c r="AT252" s="81" t="str">
        <f t="shared" si="192"/>
        <v>N/A</v>
      </c>
      <c r="AU252" s="81">
        <f t="shared" si="193"/>
        <v>4</v>
      </c>
      <c r="AV252" s="81" t="b">
        <f t="shared" si="194"/>
        <v>0</v>
      </c>
      <c r="AW252" s="81" t="str">
        <f t="shared" si="195"/>
        <v>Distance</v>
      </c>
      <c r="AX252" s="81" t="str">
        <f t="shared" si="196"/>
        <v>&gt;</v>
      </c>
      <c r="AY252" s="81">
        <f t="shared" si="197"/>
        <v>289.92919921875</v>
      </c>
      <c r="AZ252" s="81">
        <f t="shared" si="198"/>
        <v>1</v>
      </c>
      <c r="BA252" s="81" t="b">
        <f t="shared" si="199"/>
        <v>0</v>
      </c>
      <c r="BB252" s="81" t="str">
        <f t="shared" si="200"/>
        <v>Speed</v>
      </c>
      <c r="BC252" s="81" t="str">
        <f t="shared" si="201"/>
        <v>&gt;</v>
      </c>
      <c r="BD252" s="81">
        <f t="shared" si="202"/>
        <v>13.021484375</v>
      </c>
      <c r="BE252" s="81">
        <f t="shared" si="203"/>
        <v>0</v>
      </c>
      <c r="BF252" s="81" t="b">
        <f t="shared" si="204"/>
        <v>1</v>
      </c>
      <c r="BG252" s="81" t="str">
        <f t="shared" si="205"/>
        <v>Distance</v>
      </c>
      <c r="BH252" s="81" t="str">
        <f t="shared" si="206"/>
        <v>&lt;=</v>
      </c>
      <c r="BI252" s="81">
        <f t="shared" si="207"/>
        <v>508.4912109375</v>
      </c>
    </row>
    <row r="253" spans="1:61">
      <c r="A253" s="15">
        <v>250</v>
      </c>
      <c r="B253" s="15">
        <v>-2</v>
      </c>
      <c r="C253" s="15">
        <v>-8192</v>
      </c>
      <c r="D253" s="15">
        <f t="shared" si="157"/>
        <v>-1</v>
      </c>
      <c r="E253" s="15">
        <f t="shared" si="158"/>
        <v>0</v>
      </c>
      <c r="F253" s="15">
        <f t="shared" si="159"/>
        <v>-1</v>
      </c>
      <c r="G253" s="15">
        <v>501</v>
      </c>
      <c r="H253" s="15">
        <v>502</v>
      </c>
      <c r="I253" s="15">
        <v>124</v>
      </c>
      <c r="J253" s="15">
        <v>7</v>
      </c>
      <c r="K253" s="15">
        <v>761</v>
      </c>
      <c r="L253" s="15">
        <v>1365</v>
      </c>
      <c r="M253" s="15">
        <f t="shared" si="160"/>
        <v>0.333251953125</v>
      </c>
      <c r="O253" s="81">
        <f t="shared" si="161"/>
        <v>761</v>
      </c>
      <c r="P253" s="81">
        <f t="shared" si="162"/>
        <v>7.421875E-2</v>
      </c>
      <c r="Q253" s="81">
        <f t="shared" si="163"/>
        <v>380</v>
      </c>
      <c r="R253" s="81" t="b">
        <f t="shared" si="164"/>
        <v>1</v>
      </c>
      <c r="S253" s="81" t="str">
        <f t="shared" si="165"/>
        <v>Dummy Node</v>
      </c>
      <c r="T253" s="81" t="str">
        <f t="shared" si="166"/>
        <v>N/A</v>
      </c>
      <c r="U253" s="81" t="str">
        <f t="shared" si="167"/>
        <v>N/A</v>
      </c>
      <c r="V253" s="81">
        <f t="shared" si="168"/>
        <v>189</v>
      </c>
      <c r="W253" s="81" t="b">
        <f t="shared" si="169"/>
        <v>0</v>
      </c>
      <c r="X253" s="81" t="str">
        <f t="shared" si="170"/>
        <v>Dummy Node</v>
      </c>
      <c r="Y253" s="81" t="str">
        <f t="shared" si="171"/>
        <v>N/A</v>
      </c>
      <c r="Z253" s="81" t="str">
        <f t="shared" si="172"/>
        <v>N/A</v>
      </c>
      <c r="AA253" s="81">
        <f t="shared" si="173"/>
        <v>94</v>
      </c>
      <c r="AB253" s="81" t="b">
        <f t="shared" si="174"/>
        <v>1</v>
      </c>
      <c r="AC253" s="81" t="str">
        <f t="shared" si="175"/>
        <v>Dummy Node</v>
      </c>
      <c r="AD253" s="81" t="str">
        <f t="shared" si="176"/>
        <v>N/A</v>
      </c>
      <c r="AE253" s="81" t="str">
        <f t="shared" si="177"/>
        <v>N/A</v>
      </c>
      <c r="AF253" s="81">
        <f t="shared" si="178"/>
        <v>46</v>
      </c>
      <c r="AG253" s="81" t="b">
        <f t="shared" si="179"/>
        <v>0</v>
      </c>
      <c r="AH253" s="81" t="str">
        <f t="shared" si="180"/>
        <v>Dummy Node</v>
      </c>
      <c r="AI253" s="81" t="str">
        <f t="shared" si="181"/>
        <v>N/A</v>
      </c>
      <c r="AJ253" s="81" t="str">
        <f t="shared" si="182"/>
        <v>N/A</v>
      </c>
      <c r="AK253" s="81">
        <f t="shared" si="183"/>
        <v>22</v>
      </c>
      <c r="AL253" s="81" t="b">
        <f t="shared" si="184"/>
        <v>0</v>
      </c>
      <c r="AM253" s="81" t="str">
        <f t="shared" si="185"/>
        <v>Dummy Node</v>
      </c>
      <c r="AN253" s="81" t="str">
        <f t="shared" si="186"/>
        <v>N/A</v>
      </c>
      <c r="AO253" s="81" t="str">
        <f t="shared" si="187"/>
        <v>N/A</v>
      </c>
      <c r="AP253" s="81">
        <f t="shared" si="188"/>
        <v>8</v>
      </c>
      <c r="AQ253" s="81" t="b">
        <f t="shared" si="189"/>
        <v>0</v>
      </c>
      <c r="AR253" s="81" t="str">
        <f t="shared" si="190"/>
        <v>Dummy Node</v>
      </c>
      <c r="AS253" s="81" t="str">
        <f t="shared" si="191"/>
        <v>N/A</v>
      </c>
      <c r="AT253" s="81" t="str">
        <f t="shared" si="192"/>
        <v>N/A</v>
      </c>
      <c r="AU253" s="81">
        <f t="shared" si="193"/>
        <v>4</v>
      </c>
      <c r="AV253" s="81" t="b">
        <f t="shared" si="194"/>
        <v>0</v>
      </c>
      <c r="AW253" s="81" t="str">
        <f t="shared" si="195"/>
        <v>Distance</v>
      </c>
      <c r="AX253" s="81" t="str">
        <f t="shared" si="196"/>
        <v>&gt;</v>
      </c>
      <c r="AY253" s="81">
        <f t="shared" si="197"/>
        <v>289.92919921875</v>
      </c>
      <c r="AZ253" s="81">
        <f t="shared" si="198"/>
        <v>1</v>
      </c>
      <c r="BA253" s="81" t="b">
        <f t="shared" si="199"/>
        <v>0</v>
      </c>
      <c r="BB253" s="81" t="str">
        <f t="shared" si="200"/>
        <v>Speed</v>
      </c>
      <c r="BC253" s="81" t="str">
        <f t="shared" si="201"/>
        <v>&gt;</v>
      </c>
      <c r="BD253" s="81">
        <f t="shared" si="202"/>
        <v>13.021484375</v>
      </c>
      <c r="BE253" s="81">
        <f t="shared" si="203"/>
        <v>0</v>
      </c>
      <c r="BF253" s="81" t="b">
        <f t="shared" si="204"/>
        <v>1</v>
      </c>
      <c r="BG253" s="81" t="str">
        <f t="shared" si="205"/>
        <v>Distance</v>
      </c>
      <c r="BH253" s="81" t="str">
        <f t="shared" si="206"/>
        <v>&lt;=</v>
      </c>
      <c r="BI253" s="81">
        <f t="shared" si="207"/>
        <v>508.4912109375</v>
      </c>
    </row>
    <row r="254" spans="1:61">
      <c r="A254" s="15">
        <v>251</v>
      </c>
      <c r="B254" s="15">
        <v>-2</v>
      </c>
      <c r="C254" s="15">
        <v>-8192</v>
      </c>
      <c r="D254" s="15">
        <f t="shared" si="157"/>
        <v>-1</v>
      </c>
      <c r="E254" s="15">
        <f t="shared" si="158"/>
        <v>0</v>
      </c>
      <c r="F254" s="15">
        <f t="shared" si="159"/>
        <v>-1</v>
      </c>
      <c r="G254" s="15">
        <v>503</v>
      </c>
      <c r="H254" s="15">
        <v>504</v>
      </c>
      <c r="I254" s="15">
        <v>125</v>
      </c>
      <c r="J254" s="15">
        <v>7</v>
      </c>
      <c r="K254" s="15">
        <v>762</v>
      </c>
      <c r="L254" s="15">
        <v>1365</v>
      </c>
      <c r="M254" s="15">
        <f t="shared" si="160"/>
        <v>0.333251953125</v>
      </c>
      <c r="O254" s="81">
        <f t="shared" si="161"/>
        <v>762</v>
      </c>
      <c r="P254" s="81">
        <f t="shared" si="162"/>
        <v>7.421875E-2</v>
      </c>
      <c r="Q254" s="81">
        <f t="shared" si="163"/>
        <v>380</v>
      </c>
      <c r="R254" s="81" t="b">
        <f t="shared" si="164"/>
        <v>0</v>
      </c>
      <c r="S254" s="81" t="str">
        <f t="shared" si="165"/>
        <v>Dummy Node</v>
      </c>
      <c r="T254" s="81" t="str">
        <f t="shared" si="166"/>
        <v>N/A</v>
      </c>
      <c r="U254" s="81" t="str">
        <f t="shared" si="167"/>
        <v>N/A</v>
      </c>
      <c r="V254" s="81">
        <f t="shared" si="168"/>
        <v>189</v>
      </c>
      <c r="W254" s="81" t="b">
        <f t="shared" si="169"/>
        <v>0</v>
      </c>
      <c r="X254" s="81" t="str">
        <f t="shared" si="170"/>
        <v>Dummy Node</v>
      </c>
      <c r="Y254" s="81" t="str">
        <f t="shared" si="171"/>
        <v>N/A</v>
      </c>
      <c r="Z254" s="81" t="str">
        <f t="shared" si="172"/>
        <v>N/A</v>
      </c>
      <c r="AA254" s="81">
        <f t="shared" si="173"/>
        <v>94</v>
      </c>
      <c r="AB254" s="81" t="b">
        <f t="shared" si="174"/>
        <v>1</v>
      </c>
      <c r="AC254" s="81" t="str">
        <f t="shared" si="175"/>
        <v>Dummy Node</v>
      </c>
      <c r="AD254" s="81" t="str">
        <f t="shared" si="176"/>
        <v>N/A</v>
      </c>
      <c r="AE254" s="81" t="str">
        <f t="shared" si="177"/>
        <v>N/A</v>
      </c>
      <c r="AF254" s="81">
        <f t="shared" si="178"/>
        <v>46</v>
      </c>
      <c r="AG254" s="81" t="b">
        <f t="shared" si="179"/>
        <v>0</v>
      </c>
      <c r="AH254" s="81" t="str">
        <f t="shared" si="180"/>
        <v>Dummy Node</v>
      </c>
      <c r="AI254" s="81" t="str">
        <f t="shared" si="181"/>
        <v>N/A</v>
      </c>
      <c r="AJ254" s="81" t="str">
        <f t="shared" si="182"/>
        <v>N/A</v>
      </c>
      <c r="AK254" s="81">
        <f t="shared" si="183"/>
        <v>22</v>
      </c>
      <c r="AL254" s="81" t="b">
        <f t="shared" si="184"/>
        <v>0</v>
      </c>
      <c r="AM254" s="81" t="str">
        <f t="shared" si="185"/>
        <v>Dummy Node</v>
      </c>
      <c r="AN254" s="81" t="str">
        <f t="shared" si="186"/>
        <v>N/A</v>
      </c>
      <c r="AO254" s="81" t="str">
        <f t="shared" si="187"/>
        <v>N/A</v>
      </c>
      <c r="AP254" s="81">
        <f t="shared" si="188"/>
        <v>8</v>
      </c>
      <c r="AQ254" s="81" t="b">
        <f t="shared" si="189"/>
        <v>0</v>
      </c>
      <c r="AR254" s="81" t="str">
        <f t="shared" si="190"/>
        <v>Dummy Node</v>
      </c>
      <c r="AS254" s="81" t="str">
        <f t="shared" si="191"/>
        <v>N/A</v>
      </c>
      <c r="AT254" s="81" t="str">
        <f t="shared" si="192"/>
        <v>N/A</v>
      </c>
      <c r="AU254" s="81">
        <f t="shared" si="193"/>
        <v>4</v>
      </c>
      <c r="AV254" s="81" t="b">
        <f t="shared" si="194"/>
        <v>0</v>
      </c>
      <c r="AW254" s="81" t="str">
        <f t="shared" si="195"/>
        <v>Distance</v>
      </c>
      <c r="AX254" s="81" t="str">
        <f t="shared" si="196"/>
        <v>&gt;</v>
      </c>
      <c r="AY254" s="81">
        <f t="shared" si="197"/>
        <v>289.92919921875</v>
      </c>
      <c r="AZ254" s="81">
        <f t="shared" si="198"/>
        <v>1</v>
      </c>
      <c r="BA254" s="81" t="b">
        <f t="shared" si="199"/>
        <v>0</v>
      </c>
      <c r="BB254" s="81" t="str">
        <f t="shared" si="200"/>
        <v>Speed</v>
      </c>
      <c r="BC254" s="81" t="str">
        <f t="shared" si="201"/>
        <v>&gt;</v>
      </c>
      <c r="BD254" s="81">
        <f t="shared" si="202"/>
        <v>13.021484375</v>
      </c>
      <c r="BE254" s="81">
        <f t="shared" si="203"/>
        <v>0</v>
      </c>
      <c r="BF254" s="81" t="b">
        <f t="shared" si="204"/>
        <v>1</v>
      </c>
      <c r="BG254" s="81" t="str">
        <f t="shared" si="205"/>
        <v>Distance</v>
      </c>
      <c r="BH254" s="81" t="str">
        <f t="shared" si="206"/>
        <v>&lt;=</v>
      </c>
      <c r="BI254" s="81">
        <f t="shared" si="207"/>
        <v>508.4912109375</v>
      </c>
    </row>
    <row r="255" spans="1:61">
      <c r="A255" s="15">
        <v>252</v>
      </c>
      <c r="B255" s="15">
        <v>-2</v>
      </c>
      <c r="C255" s="15">
        <v>-8192</v>
      </c>
      <c r="D255" s="15">
        <f t="shared" si="157"/>
        <v>-1</v>
      </c>
      <c r="E255" s="15">
        <f t="shared" si="158"/>
        <v>0</v>
      </c>
      <c r="F255" s="15">
        <f t="shared" si="159"/>
        <v>-1</v>
      </c>
      <c r="G255" s="15">
        <v>505</v>
      </c>
      <c r="H255" s="15">
        <v>506</v>
      </c>
      <c r="I255" s="15">
        <v>125</v>
      </c>
      <c r="J255" s="15">
        <v>7</v>
      </c>
      <c r="K255" s="15">
        <v>763</v>
      </c>
      <c r="L255" s="15">
        <v>1365</v>
      </c>
      <c r="M255" s="15">
        <f t="shared" si="160"/>
        <v>0.333251953125</v>
      </c>
      <c r="O255" s="81">
        <f t="shared" si="161"/>
        <v>763</v>
      </c>
      <c r="P255" s="81">
        <f t="shared" si="162"/>
        <v>7.421875E-2</v>
      </c>
      <c r="Q255" s="81">
        <f t="shared" si="163"/>
        <v>381</v>
      </c>
      <c r="R255" s="81" t="b">
        <f t="shared" si="164"/>
        <v>1</v>
      </c>
      <c r="S255" s="81" t="str">
        <f t="shared" si="165"/>
        <v>Dummy Node</v>
      </c>
      <c r="T255" s="81" t="str">
        <f t="shared" si="166"/>
        <v>N/A</v>
      </c>
      <c r="U255" s="81" t="str">
        <f t="shared" si="167"/>
        <v>N/A</v>
      </c>
      <c r="V255" s="81">
        <f t="shared" si="168"/>
        <v>190</v>
      </c>
      <c r="W255" s="81" t="b">
        <f t="shared" si="169"/>
        <v>1</v>
      </c>
      <c r="X255" s="81" t="str">
        <f t="shared" si="170"/>
        <v>Dummy Node</v>
      </c>
      <c r="Y255" s="81" t="str">
        <f t="shared" si="171"/>
        <v>N/A</v>
      </c>
      <c r="Z255" s="81" t="str">
        <f t="shared" si="172"/>
        <v>N/A</v>
      </c>
      <c r="AA255" s="81">
        <f t="shared" si="173"/>
        <v>94</v>
      </c>
      <c r="AB255" s="81" t="b">
        <f t="shared" si="174"/>
        <v>0</v>
      </c>
      <c r="AC255" s="81" t="str">
        <f t="shared" si="175"/>
        <v>Dummy Node</v>
      </c>
      <c r="AD255" s="81" t="str">
        <f t="shared" si="176"/>
        <v>N/A</v>
      </c>
      <c r="AE255" s="81" t="str">
        <f t="shared" si="177"/>
        <v>N/A</v>
      </c>
      <c r="AF255" s="81">
        <f t="shared" si="178"/>
        <v>46</v>
      </c>
      <c r="AG255" s="81" t="b">
        <f t="shared" si="179"/>
        <v>0</v>
      </c>
      <c r="AH255" s="81" t="str">
        <f t="shared" si="180"/>
        <v>Dummy Node</v>
      </c>
      <c r="AI255" s="81" t="str">
        <f t="shared" si="181"/>
        <v>N/A</v>
      </c>
      <c r="AJ255" s="81" t="str">
        <f t="shared" si="182"/>
        <v>N/A</v>
      </c>
      <c r="AK255" s="81">
        <f t="shared" si="183"/>
        <v>22</v>
      </c>
      <c r="AL255" s="81" t="b">
        <f t="shared" si="184"/>
        <v>0</v>
      </c>
      <c r="AM255" s="81" t="str">
        <f t="shared" si="185"/>
        <v>Dummy Node</v>
      </c>
      <c r="AN255" s="81" t="str">
        <f t="shared" si="186"/>
        <v>N/A</v>
      </c>
      <c r="AO255" s="81" t="str">
        <f t="shared" si="187"/>
        <v>N/A</v>
      </c>
      <c r="AP255" s="81">
        <f t="shared" si="188"/>
        <v>8</v>
      </c>
      <c r="AQ255" s="81" t="b">
        <f t="shared" si="189"/>
        <v>0</v>
      </c>
      <c r="AR255" s="81" t="str">
        <f t="shared" si="190"/>
        <v>Dummy Node</v>
      </c>
      <c r="AS255" s="81" t="str">
        <f t="shared" si="191"/>
        <v>N/A</v>
      </c>
      <c r="AT255" s="81" t="str">
        <f t="shared" si="192"/>
        <v>N/A</v>
      </c>
      <c r="AU255" s="81">
        <f t="shared" si="193"/>
        <v>4</v>
      </c>
      <c r="AV255" s="81" t="b">
        <f t="shared" si="194"/>
        <v>0</v>
      </c>
      <c r="AW255" s="81" t="str">
        <f t="shared" si="195"/>
        <v>Distance</v>
      </c>
      <c r="AX255" s="81" t="str">
        <f t="shared" si="196"/>
        <v>&gt;</v>
      </c>
      <c r="AY255" s="81">
        <f t="shared" si="197"/>
        <v>289.92919921875</v>
      </c>
      <c r="AZ255" s="81">
        <f t="shared" si="198"/>
        <v>1</v>
      </c>
      <c r="BA255" s="81" t="b">
        <f t="shared" si="199"/>
        <v>0</v>
      </c>
      <c r="BB255" s="81" t="str">
        <f t="shared" si="200"/>
        <v>Speed</v>
      </c>
      <c r="BC255" s="81" t="str">
        <f t="shared" si="201"/>
        <v>&gt;</v>
      </c>
      <c r="BD255" s="81">
        <f t="shared" si="202"/>
        <v>13.021484375</v>
      </c>
      <c r="BE255" s="81">
        <f t="shared" si="203"/>
        <v>0</v>
      </c>
      <c r="BF255" s="81" t="b">
        <f t="shared" si="204"/>
        <v>1</v>
      </c>
      <c r="BG255" s="81" t="str">
        <f t="shared" si="205"/>
        <v>Distance</v>
      </c>
      <c r="BH255" s="81" t="str">
        <f t="shared" si="206"/>
        <v>&lt;=</v>
      </c>
      <c r="BI255" s="81">
        <f t="shared" si="207"/>
        <v>508.4912109375</v>
      </c>
    </row>
    <row r="256" spans="1:61">
      <c r="A256" s="15">
        <v>253</v>
      </c>
      <c r="B256" s="15">
        <v>-2</v>
      </c>
      <c r="C256" s="15">
        <v>-8192</v>
      </c>
      <c r="D256" s="15">
        <f t="shared" si="157"/>
        <v>-1</v>
      </c>
      <c r="E256" s="15">
        <f t="shared" si="158"/>
        <v>0</v>
      </c>
      <c r="F256" s="15">
        <f t="shared" si="159"/>
        <v>-1</v>
      </c>
      <c r="G256" s="15">
        <v>507</v>
      </c>
      <c r="H256" s="15">
        <v>508</v>
      </c>
      <c r="I256" s="15">
        <v>126</v>
      </c>
      <c r="J256" s="15">
        <v>7</v>
      </c>
      <c r="K256" s="15">
        <v>764</v>
      </c>
      <c r="L256" s="15">
        <v>1365</v>
      </c>
      <c r="M256" s="15">
        <f t="shared" si="160"/>
        <v>0.333251953125</v>
      </c>
      <c r="O256" s="81">
        <f t="shared" si="161"/>
        <v>764</v>
      </c>
      <c r="P256" s="81">
        <f t="shared" si="162"/>
        <v>7.421875E-2</v>
      </c>
      <c r="Q256" s="81">
        <f t="shared" si="163"/>
        <v>381</v>
      </c>
      <c r="R256" s="81" t="b">
        <f t="shared" si="164"/>
        <v>0</v>
      </c>
      <c r="S256" s="81" t="str">
        <f t="shared" si="165"/>
        <v>Dummy Node</v>
      </c>
      <c r="T256" s="81" t="str">
        <f t="shared" si="166"/>
        <v>N/A</v>
      </c>
      <c r="U256" s="81" t="str">
        <f t="shared" si="167"/>
        <v>N/A</v>
      </c>
      <c r="V256" s="81">
        <f t="shared" si="168"/>
        <v>190</v>
      </c>
      <c r="W256" s="81" t="b">
        <f t="shared" si="169"/>
        <v>1</v>
      </c>
      <c r="X256" s="81" t="str">
        <f t="shared" si="170"/>
        <v>Dummy Node</v>
      </c>
      <c r="Y256" s="81" t="str">
        <f t="shared" si="171"/>
        <v>N/A</v>
      </c>
      <c r="Z256" s="81" t="str">
        <f t="shared" si="172"/>
        <v>N/A</v>
      </c>
      <c r="AA256" s="81">
        <f t="shared" si="173"/>
        <v>94</v>
      </c>
      <c r="AB256" s="81" t="b">
        <f t="shared" si="174"/>
        <v>0</v>
      </c>
      <c r="AC256" s="81" t="str">
        <f t="shared" si="175"/>
        <v>Dummy Node</v>
      </c>
      <c r="AD256" s="81" t="str">
        <f t="shared" si="176"/>
        <v>N/A</v>
      </c>
      <c r="AE256" s="81" t="str">
        <f t="shared" si="177"/>
        <v>N/A</v>
      </c>
      <c r="AF256" s="81">
        <f t="shared" si="178"/>
        <v>46</v>
      </c>
      <c r="AG256" s="81" t="b">
        <f t="shared" si="179"/>
        <v>0</v>
      </c>
      <c r="AH256" s="81" t="str">
        <f t="shared" si="180"/>
        <v>Dummy Node</v>
      </c>
      <c r="AI256" s="81" t="str">
        <f t="shared" si="181"/>
        <v>N/A</v>
      </c>
      <c r="AJ256" s="81" t="str">
        <f t="shared" si="182"/>
        <v>N/A</v>
      </c>
      <c r="AK256" s="81">
        <f t="shared" si="183"/>
        <v>22</v>
      </c>
      <c r="AL256" s="81" t="b">
        <f t="shared" si="184"/>
        <v>0</v>
      </c>
      <c r="AM256" s="81" t="str">
        <f t="shared" si="185"/>
        <v>Dummy Node</v>
      </c>
      <c r="AN256" s="81" t="str">
        <f t="shared" si="186"/>
        <v>N/A</v>
      </c>
      <c r="AO256" s="81" t="str">
        <f t="shared" si="187"/>
        <v>N/A</v>
      </c>
      <c r="AP256" s="81">
        <f t="shared" si="188"/>
        <v>8</v>
      </c>
      <c r="AQ256" s="81" t="b">
        <f t="shared" si="189"/>
        <v>0</v>
      </c>
      <c r="AR256" s="81" t="str">
        <f t="shared" si="190"/>
        <v>Dummy Node</v>
      </c>
      <c r="AS256" s="81" t="str">
        <f t="shared" si="191"/>
        <v>N/A</v>
      </c>
      <c r="AT256" s="81" t="str">
        <f t="shared" si="192"/>
        <v>N/A</v>
      </c>
      <c r="AU256" s="81">
        <f t="shared" si="193"/>
        <v>4</v>
      </c>
      <c r="AV256" s="81" t="b">
        <f t="shared" si="194"/>
        <v>0</v>
      </c>
      <c r="AW256" s="81" t="str">
        <f t="shared" si="195"/>
        <v>Distance</v>
      </c>
      <c r="AX256" s="81" t="str">
        <f t="shared" si="196"/>
        <v>&gt;</v>
      </c>
      <c r="AY256" s="81">
        <f t="shared" si="197"/>
        <v>289.92919921875</v>
      </c>
      <c r="AZ256" s="81">
        <f t="shared" si="198"/>
        <v>1</v>
      </c>
      <c r="BA256" s="81" t="b">
        <f t="shared" si="199"/>
        <v>0</v>
      </c>
      <c r="BB256" s="81" t="str">
        <f t="shared" si="200"/>
        <v>Speed</v>
      </c>
      <c r="BC256" s="81" t="str">
        <f t="shared" si="201"/>
        <v>&gt;</v>
      </c>
      <c r="BD256" s="81">
        <f t="shared" si="202"/>
        <v>13.021484375</v>
      </c>
      <c r="BE256" s="81">
        <f t="shared" si="203"/>
        <v>0</v>
      </c>
      <c r="BF256" s="81" t="b">
        <f t="shared" si="204"/>
        <v>1</v>
      </c>
      <c r="BG256" s="81" t="str">
        <f t="shared" si="205"/>
        <v>Distance</v>
      </c>
      <c r="BH256" s="81" t="str">
        <f t="shared" si="206"/>
        <v>&lt;=</v>
      </c>
      <c r="BI256" s="81">
        <f t="shared" si="207"/>
        <v>508.4912109375</v>
      </c>
    </row>
    <row r="257" spans="1:61">
      <c r="A257" s="15">
        <v>254</v>
      </c>
      <c r="B257" s="15">
        <v>-2</v>
      </c>
      <c r="C257" s="15">
        <v>-8192</v>
      </c>
      <c r="D257" s="15">
        <f t="shared" si="157"/>
        <v>-1</v>
      </c>
      <c r="E257" s="15">
        <f t="shared" si="158"/>
        <v>0</v>
      </c>
      <c r="F257" s="15">
        <f t="shared" si="159"/>
        <v>-1</v>
      </c>
      <c r="G257" s="15">
        <v>509</v>
      </c>
      <c r="H257" s="15">
        <v>510</v>
      </c>
      <c r="I257" s="15">
        <v>126</v>
      </c>
      <c r="J257" s="15">
        <v>7</v>
      </c>
      <c r="K257" s="15">
        <v>765</v>
      </c>
      <c r="L257" s="15">
        <v>1365</v>
      </c>
      <c r="M257" s="15">
        <f t="shared" si="160"/>
        <v>0.333251953125</v>
      </c>
      <c r="O257" s="81">
        <f t="shared" si="161"/>
        <v>765</v>
      </c>
      <c r="P257" s="81">
        <f t="shared" si="162"/>
        <v>7.421875E-2</v>
      </c>
      <c r="Q257" s="81">
        <f t="shared" si="163"/>
        <v>382</v>
      </c>
      <c r="R257" s="81" t="b">
        <f t="shared" si="164"/>
        <v>1</v>
      </c>
      <c r="S257" s="81" t="str">
        <f t="shared" si="165"/>
        <v>Dummy Node</v>
      </c>
      <c r="T257" s="81" t="str">
        <f t="shared" si="166"/>
        <v>N/A</v>
      </c>
      <c r="U257" s="81" t="str">
        <f t="shared" si="167"/>
        <v>N/A</v>
      </c>
      <c r="V257" s="81">
        <f t="shared" si="168"/>
        <v>190</v>
      </c>
      <c r="W257" s="81" t="b">
        <f t="shared" si="169"/>
        <v>0</v>
      </c>
      <c r="X257" s="81" t="str">
        <f t="shared" si="170"/>
        <v>Dummy Node</v>
      </c>
      <c r="Y257" s="81" t="str">
        <f t="shared" si="171"/>
        <v>N/A</v>
      </c>
      <c r="Z257" s="81" t="str">
        <f t="shared" si="172"/>
        <v>N/A</v>
      </c>
      <c r="AA257" s="81">
        <f t="shared" si="173"/>
        <v>94</v>
      </c>
      <c r="AB257" s="81" t="b">
        <f t="shared" si="174"/>
        <v>0</v>
      </c>
      <c r="AC257" s="81" t="str">
        <f t="shared" si="175"/>
        <v>Dummy Node</v>
      </c>
      <c r="AD257" s="81" t="str">
        <f t="shared" si="176"/>
        <v>N/A</v>
      </c>
      <c r="AE257" s="81" t="str">
        <f t="shared" si="177"/>
        <v>N/A</v>
      </c>
      <c r="AF257" s="81">
        <f t="shared" si="178"/>
        <v>46</v>
      </c>
      <c r="AG257" s="81" t="b">
        <f t="shared" si="179"/>
        <v>0</v>
      </c>
      <c r="AH257" s="81" t="str">
        <f t="shared" si="180"/>
        <v>Dummy Node</v>
      </c>
      <c r="AI257" s="81" t="str">
        <f t="shared" si="181"/>
        <v>N/A</v>
      </c>
      <c r="AJ257" s="81" t="str">
        <f t="shared" si="182"/>
        <v>N/A</v>
      </c>
      <c r="AK257" s="81">
        <f t="shared" si="183"/>
        <v>22</v>
      </c>
      <c r="AL257" s="81" t="b">
        <f t="shared" si="184"/>
        <v>0</v>
      </c>
      <c r="AM257" s="81" t="str">
        <f t="shared" si="185"/>
        <v>Dummy Node</v>
      </c>
      <c r="AN257" s="81" t="str">
        <f t="shared" si="186"/>
        <v>N/A</v>
      </c>
      <c r="AO257" s="81" t="str">
        <f t="shared" si="187"/>
        <v>N/A</v>
      </c>
      <c r="AP257" s="81">
        <f t="shared" si="188"/>
        <v>8</v>
      </c>
      <c r="AQ257" s="81" t="b">
        <f t="shared" si="189"/>
        <v>0</v>
      </c>
      <c r="AR257" s="81" t="str">
        <f t="shared" si="190"/>
        <v>Dummy Node</v>
      </c>
      <c r="AS257" s="81" t="str">
        <f t="shared" si="191"/>
        <v>N/A</v>
      </c>
      <c r="AT257" s="81" t="str">
        <f t="shared" si="192"/>
        <v>N/A</v>
      </c>
      <c r="AU257" s="81">
        <f t="shared" si="193"/>
        <v>4</v>
      </c>
      <c r="AV257" s="81" t="b">
        <f t="shared" si="194"/>
        <v>0</v>
      </c>
      <c r="AW257" s="81" t="str">
        <f t="shared" si="195"/>
        <v>Distance</v>
      </c>
      <c r="AX257" s="81" t="str">
        <f t="shared" si="196"/>
        <v>&gt;</v>
      </c>
      <c r="AY257" s="81">
        <f t="shared" si="197"/>
        <v>289.92919921875</v>
      </c>
      <c r="AZ257" s="81">
        <f t="shared" si="198"/>
        <v>1</v>
      </c>
      <c r="BA257" s="81" t="b">
        <f t="shared" si="199"/>
        <v>0</v>
      </c>
      <c r="BB257" s="81" t="str">
        <f t="shared" si="200"/>
        <v>Speed</v>
      </c>
      <c r="BC257" s="81" t="str">
        <f t="shared" si="201"/>
        <v>&gt;</v>
      </c>
      <c r="BD257" s="81">
        <f t="shared" si="202"/>
        <v>13.021484375</v>
      </c>
      <c r="BE257" s="81">
        <f t="shared" si="203"/>
        <v>0</v>
      </c>
      <c r="BF257" s="81" t="b">
        <f t="shared" si="204"/>
        <v>1</v>
      </c>
      <c r="BG257" s="81" t="str">
        <f t="shared" si="205"/>
        <v>Distance</v>
      </c>
      <c r="BH257" s="81" t="str">
        <f t="shared" si="206"/>
        <v>&lt;=</v>
      </c>
      <c r="BI257" s="81">
        <f t="shared" si="207"/>
        <v>508.4912109375</v>
      </c>
    </row>
    <row r="258" spans="1:61">
      <c r="A258" s="15">
        <v>255</v>
      </c>
      <c r="B258" s="15">
        <v>-2</v>
      </c>
      <c r="C258" s="15">
        <v>-8192</v>
      </c>
      <c r="D258" s="15">
        <f t="shared" si="157"/>
        <v>-1</v>
      </c>
      <c r="E258" s="15">
        <f t="shared" si="158"/>
        <v>0</v>
      </c>
      <c r="F258" s="15">
        <f t="shared" si="159"/>
        <v>-1</v>
      </c>
      <c r="G258" s="15">
        <v>511</v>
      </c>
      <c r="H258" s="15">
        <v>512</v>
      </c>
      <c r="I258" s="15">
        <v>127</v>
      </c>
      <c r="J258" s="15">
        <v>8</v>
      </c>
      <c r="K258" s="15">
        <v>766</v>
      </c>
      <c r="L258" s="15">
        <v>176</v>
      </c>
      <c r="M258" s="15">
        <f t="shared" si="160"/>
        <v>4.296875E-2</v>
      </c>
      <c r="O258" s="81">
        <f t="shared" si="161"/>
        <v>766</v>
      </c>
      <c r="P258" s="81">
        <f t="shared" si="162"/>
        <v>7.421875E-2</v>
      </c>
      <c r="Q258" s="81">
        <f t="shared" si="163"/>
        <v>382</v>
      </c>
      <c r="R258" s="81" t="b">
        <f t="shared" si="164"/>
        <v>0</v>
      </c>
      <c r="S258" s="81" t="str">
        <f t="shared" si="165"/>
        <v>Dummy Node</v>
      </c>
      <c r="T258" s="81" t="str">
        <f t="shared" si="166"/>
        <v>N/A</v>
      </c>
      <c r="U258" s="81" t="str">
        <f t="shared" si="167"/>
        <v>N/A</v>
      </c>
      <c r="V258" s="81">
        <f t="shared" si="168"/>
        <v>190</v>
      </c>
      <c r="W258" s="81" t="b">
        <f t="shared" si="169"/>
        <v>0</v>
      </c>
      <c r="X258" s="81" t="str">
        <f t="shared" si="170"/>
        <v>Dummy Node</v>
      </c>
      <c r="Y258" s="81" t="str">
        <f t="shared" si="171"/>
        <v>N/A</v>
      </c>
      <c r="Z258" s="81" t="str">
        <f t="shared" si="172"/>
        <v>N/A</v>
      </c>
      <c r="AA258" s="81">
        <f t="shared" si="173"/>
        <v>94</v>
      </c>
      <c r="AB258" s="81" t="b">
        <f t="shared" si="174"/>
        <v>0</v>
      </c>
      <c r="AC258" s="81" t="str">
        <f t="shared" si="175"/>
        <v>Dummy Node</v>
      </c>
      <c r="AD258" s="81" t="str">
        <f t="shared" si="176"/>
        <v>N/A</v>
      </c>
      <c r="AE258" s="81" t="str">
        <f t="shared" si="177"/>
        <v>N/A</v>
      </c>
      <c r="AF258" s="81">
        <f t="shared" si="178"/>
        <v>46</v>
      </c>
      <c r="AG258" s="81" t="b">
        <f t="shared" si="179"/>
        <v>0</v>
      </c>
      <c r="AH258" s="81" t="str">
        <f t="shared" si="180"/>
        <v>Dummy Node</v>
      </c>
      <c r="AI258" s="81" t="str">
        <f t="shared" si="181"/>
        <v>N/A</v>
      </c>
      <c r="AJ258" s="81" t="str">
        <f t="shared" si="182"/>
        <v>N/A</v>
      </c>
      <c r="AK258" s="81">
        <f t="shared" si="183"/>
        <v>22</v>
      </c>
      <c r="AL258" s="81" t="b">
        <f t="shared" si="184"/>
        <v>0</v>
      </c>
      <c r="AM258" s="81" t="str">
        <f t="shared" si="185"/>
        <v>Dummy Node</v>
      </c>
      <c r="AN258" s="81" t="str">
        <f t="shared" si="186"/>
        <v>N/A</v>
      </c>
      <c r="AO258" s="81" t="str">
        <f t="shared" si="187"/>
        <v>N/A</v>
      </c>
      <c r="AP258" s="81">
        <f t="shared" si="188"/>
        <v>8</v>
      </c>
      <c r="AQ258" s="81" t="b">
        <f t="shared" si="189"/>
        <v>0</v>
      </c>
      <c r="AR258" s="81" t="str">
        <f t="shared" si="190"/>
        <v>Dummy Node</v>
      </c>
      <c r="AS258" s="81" t="str">
        <f t="shared" si="191"/>
        <v>N/A</v>
      </c>
      <c r="AT258" s="81" t="str">
        <f t="shared" si="192"/>
        <v>N/A</v>
      </c>
      <c r="AU258" s="81">
        <f t="shared" si="193"/>
        <v>4</v>
      </c>
      <c r="AV258" s="81" t="b">
        <f t="shared" si="194"/>
        <v>0</v>
      </c>
      <c r="AW258" s="81" t="str">
        <f t="shared" si="195"/>
        <v>Distance</v>
      </c>
      <c r="AX258" s="81" t="str">
        <f t="shared" si="196"/>
        <v>&gt;</v>
      </c>
      <c r="AY258" s="81">
        <f t="shared" si="197"/>
        <v>289.92919921875</v>
      </c>
      <c r="AZ258" s="81">
        <f t="shared" si="198"/>
        <v>1</v>
      </c>
      <c r="BA258" s="81" t="b">
        <f t="shared" si="199"/>
        <v>0</v>
      </c>
      <c r="BB258" s="81" t="str">
        <f t="shared" si="200"/>
        <v>Speed</v>
      </c>
      <c r="BC258" s="81" t="str">
        <f t="shared" si="201"/>
        <v>&gt;</v>
      </c>
      <c r="BD258" s="81">
        <f t="shared" si="202"/>
        <v>13.021484375</v>
      </c>
      <c r="BE258" s="81">
        <f t="shared" si="203"/>
        <v>0</v>
      </c>
      <c r="BF258" s="81" t="b">
        <f t="shared" si="204"/>
        <v>1</v>
      </c>
      <c r="BG258" s="81" t="str">
        <f t="shared" si="205"/>
        <v>Distance</v>
      </c>
      <c r="BH258" s="81" t="str">
        <f t="shared" si="206"/>
        <v>&lt;=</v>
      </c>
      <c r="BI258" s="81">
        <f t="shared" si="207"/>
        <v>508.4912109375</v>
      </c>
    </row>
    <row r="259" spans="1:61">
      <c r="A259" s="15">
        <v>256</v>
      </c>
      <c r="B259" s="15">
        <v>-2</v>
      </c>
      <c r="C259" s="15">
        <v>-8192</v>
      </c>
      <c r="D259" s="15">
        <f t="shared" si="157"/>
        <v>-1</v>
      </c>
      <c r="E259" s="15">
        <f t="shared" si="158"/>
        <v>0</v>
      </c>
      <c r="F259" s="15">
        <f t="shared" si="159"/>
        <v>-1</v>
      </c>
      <c r="G259" s="15">
        <v>513</v>
      </c>
      <c r="H259" s="15">
        <v>514</v>
      </c>
      <c r="I259" s="15">
        <v>127</v>
      </c>
      <c r="J259" s="15">
        <v>8</v>
      </c>
      <c r="K259" s="15">
        <v>767</v>
      </c>
      <c r="L259" s="15">
        <v>176</v>
      </c>
      <c r="M259" s="15">
        <f t="shared" si="160"/>
        <v>4.296875E-2</v>
      </c>
      <c r="O259" s="82">
        <f t="shared" si="161"/>
        <v>767</v>
      </c>
      <c r="P259" s="82">
        <f t="shared" si="162"/>
        <v>0.330810546875</v>
      </c>
      <c r="Q259" s="82">
        <f t="shared" si="163"/>
        <v>383</v>
      </c>
      <c r="R259" s="82" t="b">
        <f t="shared" si="164"/>
        <v>1</v>
      </c>
      <c r="S259" s="82" t="str">
        <f t="shared" si="165"/>
        <v>Dummy Node</v>
      </c>
      <c r="T259" s="82" t="str">
        <f t="shared" si="166"/>
        <v>N/A</v>
      </c>
      <c r="U259" s="82" t="str">
        <f t="shared" si="167"/>
        <v>N/A</v>
      </c>
      <c r="V259" s="82">
        <f t="shared" si="168"/>
        <v>191</v>
      </c>
      <c r="W259" s="82" t="b">
        <f t="shared" si="169"/>
        <v>1</v>
      </c>
      <c r="X259" s="82" t="str">
        <f t="shared" si="170"/>
        <v>Dummy Node</v>
      </c>
      <c r="Y259" s="82" t="str">
        <f t="shared" si="171"/>
        <v>N/A</v>
      </c>
      <c r="Z259" s="82" t="str">
        <f t="shared" si="172"/>
        <v>N/A</v>
      </c>
      <c r="AA259" s="82">
        <f t="shared" si="173"/>
        <v>95</v>
      </c>
      <c r="AB259" s="82" t="b">
        <f t="shared" si="174"/>
        <v>1</v>
      </c>
      <c r="AC259" s="82" t="str">
        <f t="shared" si="175"/>
        <v>Dummy Node</v>
      </c>
      <c r="AD259" s="82" t="str">
        <f t="shared" si="176"/>
        <v>N/A</v>
      </c>
      <c r="AE259" s="82" t="str">
        <f t="shared" si="177"/>
        <v>N/A</v>
      </c>
      <c r="AF259" s="82">
        <f t="shared" si="178"/>
        <v>47</v>
      </c>
      <c r="AG259" s="82" t="b">
        <f t="shared" si="179"/>
        <v>1</v>
      </c>
      <c r="AH259" s="82" t="str">
        <f t="shared" si="180"/>
        <v>Dummy Node</v>
      </c>
      <c r="AI259" s="82" t="str">
        <f t="shared" si="181"/>
        <v>N/A</v>
      </c>
      <c r="AJ259" s="82" t="str">
        <f t="shared" si="182"/>
        <v>N/A</v>
      </c>
      <c r="AK259" s="82">
        <f t="shared" si="183"/>
        <v>23</v>
      </c>
      <c r="AL259" s="82" t="b">
        <f t="shared" si="184"/>
        <v>1</v>
      </c>
      <c r="AM259" s="82" t="str">
        <f t="shared" si="185"/>
        <v>Dummy Node</v>
      </c>
      <c r="AN259" s="82" t="str">
        <f t="shared" si="186"/>
        <v>N/A</v>
      </c>
      <c r="AO259" s="82" t="str">
        <f t="shared" si="187"/>
        <v>N/A</v>
      </c>
      <c r="AP259" s="82">
        <f t="shared" si="188"/>
        <v>11</v>
      </c>
      <c r="AQ259" s="82" t="b">
        <f t="shared" si="189"/>
        <v>1</v>
      </c>
      <c r="AR259" s="82" t="str">
        <f t="shared" si="190"/>
        <v>Dummy Node</v>
      </c>
      <c r="AS259" s="82" t="str">
        <f t="shared" si="191"/>
        <v>N/A</v>
      </c>
      <c r="AT259" s="82" t="str">
        <f t="shared" si="192"/>
        <v>N/A</v>
      </c>
      <c r="AU259" s="82">
        <f t="shared" si="193"/>
        <v>9</v>
      </c>
      <c r="AV259" s="82" t="b">
        <f t="shared" si="194"/>
        <v>1</v>
      </c>
      <c r="AW259" s="82" t="str">
        <f t="shared" si="195"/>
        <v>Speed</v>
      </c>
      <c r="AX259" s="82" t="str">
        <f t="shared" si="196"/>
        <v>&lt;=</v>
      </c>
      <c r="AY259" s="82">
        <f t="shared" si="197"/>
        <v>24.38330078125</v>
      </c>
      <c r="AZ259" s="82">
        <f t="shared" si="198"/>
        <v>2</v>
      </c>
      <c r="BA259" s="82" t="b">
        <f t="shared" si="199"/>
        <v>1</v>
      </c>
      <c r="BB259" s="82" t="str">
        <f t="shared" si="200"/>
        <v>Distance</v>
      </c>
      <c r="BC259" s="82" t="str">
        <f t="shared" si="201"/>
        <v>&lt;=</v>
      </c>
      <c r="BD259" s="82">
        <f t="shared" si="202"/>
        <v>699.85498046875</v>
      </c>
      <c r="BE259" s="82">
        <f t="shared" si="203"/>
        <v>0</v>
      </c>
      <c r="BF259" s="82" t="b">
        <f t="shared" si="204"/>
        <v>0</v>
      </c>
      <c r="BG259" s="82" t="str">
        <f t="shared" si="205"/>
        <v>Distance</v>
      </c>
      <c r="BH259" s="82" t="str">
        <f t="shared" si="206"/>
        <v>&gt;</v>
      </c>
      <c r="BI259" s="82">
        <f t="shared" si="207"/>
        <v>508.4912109375</v>
      </c>
    </row>
    <row r="260" spans="1:61">
      <c r="A260" s="15">
        <v>257</v>
      </c>
      <c r="B260" s="15">
        <v>-2</v>
      </c>
      <c r="C260" s="15">
        <v>-8192</v>
      </c>
      <c r="D260" s="15">
        <f t="shared" ref="D260:D323" si="208">IF(C260&lt;&gt;-8192,INT(C260/2^12),-1)</f>
        <v>-1</v>
      </c>
      <c r="E260" s="15">
        <f t="shared" ref="E260:E323" si="209">IF(C260 &lt;&gt; -8192, MOD(C260, 2^12), 0)</f>
        <v>0</v>
      </c>
      <c r="F260" s="15">
        <f t="shared" ref="F260:F323" si="210">D260+(E260/2^12)</f>
        <v>-1</v>
      </c>
      <c r="G260" s="15">
        <v>515</v>
      </c>
      <c r="H260" s="15">
        <v>516</v>
      </c>
      <c r="I260" s="15">
        <v>128</v>
      </c>
      <c r="J260" s="15">
        <v>8</v>
      </c>
      <c r="K260" s="15">
        <v>768</v>
      </c>
      <c r="L260" s="15">
        <v>176</v>
      </c>
      <c r="M260" s="15">
        <f t="shared" ref="M260:M323" si="211">IF(L260 &gt;= 2^12, "Error: Wrong Probability!", L260/2^12)</f>
        <v>4.296875E-2</v>
      </c>
      <c r="O260" s="82">
        <f t="shared" ref="O260:O323" si="212">K260</f>
        <v>768</v>
      </c>
      <c r="P260" s="82">
        <f t="shared" ref="P260:P323" si="213">VLOOKUP(O260,$A$3:$M$1025,13,FALSE)</f>
        <v>0.330810546875</v>
      </c>
      <c r="Q260" s="82">
        <f t="shared" ref="Q260:Q323" si="214">VLOOKUP(O260,$A$3:$I$1025,9,FALSE)</f>
        <v>383</v>
      </c>
      <c r="R260" s="82" t="b">
        <f t="shared" ref="R260:R323" si="215">IF(VLOOKUP(Q260,$A$3:$G$1025,7,FALSE) = O260, TRUE, IF(VLOOKUP(Q260, $A$3:$H$1025,8,FALSE) = O260, FALSE, "Error: Invalid Decision!"))</f>
        <v>0</v>
      </c>
      <c r="S260" s="82" t="str">
        <f t="shared" ref="S260:S323" si="216">IF(VLOOKUP(Q260,$A$3:$B$1025,2,FALSE) = 0, "Distance", IF(VLOOKUP(Q260,$A$3:$B$1025,2,FALSE) = 1, "Speed", IF(VLOOKUP(Q260,$A$3:$B$1025,2,FALSE) = 2, "GEBR", "Dummy Node")))</f>
        <v>Dummy Node</v>
      </c>
      <c r="T260" s="82" t="str">
        <f t="shared" ref="T260:T323" si="217">IF(S260="Dummy Node","N/A",IF(R260,"&lt;=","&gt;"))</f>
        <v>N/A</v>
      </c>
      <c r="U260" s="82" t="str">
        <f t="shared" ref="U260:U323" si="218">IF(S260="Dummy Node","N/A",VLOOKUP(Q260,$A$3:$F$1025,6,FALSE))</f>
        <v>N/A</v>
      </c>
      <c r="V260" s="82">
        <f t="shared" ref="V260:V323" si="219">VLOOKUP(Q260,$A$3:$I$1025,9,FALSE)</f>
        <v>191</v>
      </c>
      <c r="W260" s="82" t="b">
        <f t="shared" ref="W260:W323" si="220">IF(VLOOKUP(V260,$A$3:$G$1025,7,FALSE) = Q260, TRUE, IF(VLOOKUP(V260, $A$3:$H$1025,8,FALSE) = Q260, FALSE, "Error: Invalid Decision!"))</f>
        <v>1</v>
      </c>
      <c r="X260" s="82" t="str">
        <f t="shared" ref="X260:X323" si="221">IF(VLOOKUP(V260,$A$3:$B$1025,2,FALSE) = 0, "Distance", IF(VLOOKUP(V260,$A$3:$B$1025,2,FALSE) = 1, "Speed", IF(VLOOKUP(V260,$A$3:$B$1025,2,FALSE) = 2, "GEBR", "Dummy Node")))</f>
        <v>Dummy Node</v>
      </c>
      <c r="Y260" s="82" t="str">
        <f t="shared" ref="Y260:Y323" si="222">IF(X260="Dummy Node","N/A",IF(W260,"&lt;=","&gt;"))</f>
        <v>N/A</v>
      </c>
      <c r="Z260" s="82" t="str">
        <f t="shared" ref="Z260:Z323" si="223">IF(X260="Dummy Node","N/A",VLOOKUP(V260,$A$3:$F$1025,6,FALSE))</f>
        <v>N/A</v>
      </c>
      <c r="AA260" s="82">
        <f t="shared" ref="AA260:AA323" si="224">VLOOKUP(V260,$A$3:$I$1025,9,FALSE)</f>
        <v>95</v>
      </c>
      <c r="AB260" s="82" t="b">
        <f t="shared" ref="AB260:AB323" si="225">IF(VLOOKUP(AA260,$A$3:$G$1025,7,FALSE) = V260, TRUE, IF(VLOOKUP(AA260, $A$3:$H$1025,8,FALSE) = V260, FALSE, "Error: Invalid Decision!"))</f>
        <v>1</v>
      </c>
      <c r="AC260" s="82" t="str">
        <f t="shared" ref="AC260:AC323" si="226">IF(VLOOKUP(AA260,$A$3:$B$1025,2,FALSE) = 0, "Distance", IF(VLOOKUP(AA260,$A$3:$B$1025,2,FALSE) = 1, "Speed", IF(VLOOKUP(AA260,$A$3:$B$1025,2,FALSE) = 2, "GEBR", "Dummy Node")))</f>
        <v>Dummy Node</v>
      </c>
      <c r="AD260" s="82" t="str">
        <f t="shared" ref="AD260:AD323" si="227">IF(AC260="Dummy Node","N/A",IF(AB260,"&lt;=","&gt;"))</f>
        <v>N/A</v>
      </c>
      <c r="AE260" s="82" t="str">
        <f t="shared" ref="AE260:AE323" si="228">IF(AC260="Dummy Node","N/A",VLOOKUP(AA260,$A$3:$F$1025,6,FALSE))</f>
        <v>N/A</v>
      </c>
      <c r="AF260" s="82">
        <f t="shared" ref="AF260:AF323" si="229">VLOOKUP(AA260,$A$3:$I$1025,9,FALSE)</f>
        <v>47</v>
      </c>
      <c r="AG260" s="82" t="b">
        <f t="shared" ref="AG260:AG323" si="230">IF(VLOOKUP(AF260,$A$3:$G$1025,7,FALSE) = AA260, TRUE, IF(VLOOKUP(AF260, $A$3:$H$1025,8,FALSE) = AA260, FALSE, "Error: Invalid Decision!"))</f>
        <v>1</v>
      </c>
      <c r="AH260" s="82" t="str">
        <f t="shared" ref="AH260:AH323" si="231">IF(VLOOKUP(AF260,$A$3:$B$1025,2,FALSE) = 0, "Distance", IF(VLOOKUP(AF260,$A$3:$B$1025,2,FALSE) = 1, "Speed", IF(VLOOKUP(AF260,$A$3:$B$1025,2,FALSE) = 2, "GEBR", "Dummy Node")))</f>
        <v>Dummy Node</v>
      </c>
      <c r="AI260" s="82" t="str">
        <f t="shared" ref="AI260:AI323" si="232">IF(AH260="Dummy Node","N/A",IF(AG260,"&lt;=","&gt;"))</f>
        <v>N/A</v>
      </c>
      <c r="AJ260" s="82" t="str">
        <f t="shared" ref="AJ260:AJ323" si="233">IF(AH260="Dummy Node","N/A",VLOOKUP(AF260,$A$3:$F$1025,6,FALSE))</f>
        <v>N/A</v>
      </c>
      <c r="AK260" s="82">
        <f t="shared" ref="AK260:AK323" si="234">VLOOKUP(AF260,$A$3:$I$1025,9,FALSE)</f>
        <v>23</v>
      </c>
      <c r="AL260" s="82" t="b">
        <f t="shared" ref="AL260:AL323" si="235">IF(VLOOKUP(AK260,$A$3:$G$1025,7,FALSE) = AF260, TRUE, IF(VLOOKUP(AK260, $A$3:$H$1025,8,FALSE) = AF260, FALSE, "Error: Invalid Decision!"))</f>
        <v>1</v>
      </c>
      <c r="AM260" s="82" t="str">
        <f t="shared" ref="AM260:AM323" si="236">IF(VLOOKUP(AK260,$A$3:$B$1025,2,FALSE) = 0, "Distance", IF(VLOOKUP(AK260,$A$3:$B$1025,2,FALSE) = 1, "Speed", IF(VLOOKUP(AK260,$A$3:$B$1025,2,FALSE) = 2, "GEBR", "Dummy Node")))</f>
        <v>Dummy Node</v>
      </c>
      <c r="AN260" s="82" t="str">
        <f t="shared" ref="AN260:AN323" si="237">IF(AM260="Dummy Node","N/A",IF(AL260,"&lt;=","&gt;"))</f>
        <v>N/A</v>
      </c>
      <c r="AO260" s="82" t="str">
        <f t="shared" ref="AO260:AO323" si="238">IF(AM260="Dummy Node","N/A",VLOOKUP(AK260,$A$3:$F$1025,6,FALSE))</f>
        <v>N/A</v>
      </c>
      <c r="AP260" s="82">
        <f t="shared" ref="AP260:AP323" si="239">VLOOKUP(AK260,$A$3:$I$1025,9,FALSE)</f>
        <v>11</v>
      </c>
      <c r="AQ260" s="82" t="b">
        <f t="shared" ref="AQ260:AQ323" si="240">IF(VLOOKUP(AP260,$A$3:$G$1025,7,FALSE) = AK260, TRUE, IF(VLOOKUP(AP260, $A$3:$H$1025,8,FALSE) = AK260, FALSE, "Error: Invalid Decision!"))</f>
        <v>1</v>
      </c>
      <c r="AR260" s="82" t="str">
        <f t="shared" ref="AR260:AR323" si="241">IF(VLOOKUP(AP260,$A$3:$B$1025,2,FALSE) = 0, "Distance", IF(VLOOKUP(AP260,$A$3:$B$1025,2,FALSE) = 1, "Speed", IF(VLOOKUP(AP260,$A$3:$B$1025,2,FALSE) = 2, "GEBR", "Dummy Node")))</f>
        <v>Dummy Node</v>
      </c>
      <c r="AS260" s="82" t="str">
        <f t="shared" ref="AS260:AS323" si="242">IF(AR260="Dummy Node","N/A",IF(AQ260,"&lt;=","&gt;"))</f>
        <v>N/A</v>
      </c>
      <c r="AT260" s="82" t="str">
        <f t="shared" ref="AT260:AT323" si="243">IF(AR260="Dummy Node","N/A",VLOOKUP(AP260,$A$3:$F$1025,6,FALSE))</f>
        <v>N/A</v>
      </c>
      <c r="AU260" s="82">
        <f t="shared" ref="AU260:AU323" si="244">VLOOKUP(AP260,$A$3:$I$1025,9,FALSE)</f>
        <v>9</v>
      </c>
      <c r="AV260" s="82" t="b">
        <f t="shared" ref="AV260:AV323" si="245">IF(VLOOKUP(AU260,$A$3:$G$1025,7,FALSE) = AP260, TRUE, IF(VLOOKUP(AU260, $A$3:$H$1025,8,FALSE) = AP260, FALSE, "Error: Invalid Decision!"))</f>
        <v>1</v>
      </c>
      <c r="AW260" s="82" t="str">
        <f t="shared" ref="AW260:AW323" si="246">IF(VLOOKUP(AU260,$A$3:$B$1025,2,FALSE) = 0, "Distance", IF(VLOOKUP(AU260,$A$3:$B$1025,2,FALSE) = 1, "Speed", IF(VLOOKUP(AU260,$A$3:$B$1025,2,FALSE) = 2, "GEBR", "Dummy Node")))</f>
        <v>Speed</v>
      </c>
      <c r="AX260" s="82" t="str">
        <f t="shared" ref="AX260:AX323" si="247">IF(AW260="Dummy Node","N/A",IF(AV260,"&lt;=","&gt;"))</f>
        <v>&lt;=</v>
      </c>
      <c r="AY260" s="82">
        <f t="shared" ref="AY260:AY323" si="248">IF(AW260="Dummy Node","N/A",VLOOKUP(AU260,$A$3:$F$1025,6,FALSE))</f>
        <v>24.38330078125</v>
      </c>
      <c r="AZ260" s="82">
        <f t="shared" ref="AZ260:AZ323" si="249">VLOOKUP(AU260,$A$3:$I$1025,9,FALSE)</f>
        <v>2</v>
      </c>
      <c r="BA260" s="82" t="b">
        <f t="shared" ref="BA260:BA323" si="250">IF(VLOOKUP(AZ260,$A$3:$G$1025,7,FALSE) = AU260, TRUE, IF(VLOOKUP(AZ260, $A$3:$H$1025,8,FALSE) = AU260, FALSE, "Error: Invalid Decision!"))</f>
        <v>1</v>
      </c>
      <c r="BB260" s="82" t="str">
        <f t="shared" ref="BB260:BB323" si="251">IF(VLOOKUP(AZ260,$A$3:$B$1025,2,FALSE) = 0, "Distance", IF(VLOOKUP(AZ260,$A$3:$B$1025,2,FALSE) = 1, "Speed", IF(VLOOKUP(AZ260,$A$3:$B$1025,2,FALSE) = 2, "GEBR", "Dummy Node")))</f>
        <v>Distance</v>
      </c>
      <c r="BC260" s="82" t="str">
        <f t="shared" ref="BC260:BC323" si="252">IF(BB260="Dummy Node","N/A",IF(BA260,"&lt;=","&gt;"))</f>
        <v>&lt;=</v>
      </c>
      <c r="BD260" s="82">
        <f t="shared" ref="BD260:BD323" si="253">IF(BB260="Dummy Node","N/A",VLOOKUP(AZ260,$A$3:$F$1025,6,FALSE))</f>
        <v>699.85498046875</v>
      </c>
      <c r="BE260" s="82">
        <f t="shared" ref="BE260:BE323" si="254">VLOOKUP(AZ260,$A$3:$I$1025,9,FALSE)</f>
        <v>0</v>
      </c>
      <c r="BF260" s="82" t="b">
        <f t="shared" ref="BF260:BF323" si="255">IF(VLOOKUP(BE260,$A$3:$G$1025,7,FALSE) = AZ260, TRUE, IF(VLOOKUP(BE260, $A$3:$H$1025,8,FALSE) = AZ260, FALSE, "Error: Invalid Decision!"))</f>
        <v>0</v>
      </c>
      <c r="BG260" s="82" t="str">
        <f t="shared" ref="BG260:BG323" si="256">IF(VLOOKUP(BE260,$A$3:$B$1025,2,FALSE) = 0, "Distance", IF(VLOOKUP(BE260,$A$3:$B$1025,2,FALSE) = 1, "Speed", IF(VLOOKUP(BE260,$A$3:$B$1025,2,FALSE) = 2, "GEBR", "Dummy Node")))</f>
        <v>Distance</v>
      </c>
      <c r="BH260" s="82" t="str">
        <f t="shared" ref="BH260:BH323" si="257">IF(BG260="Dummy Node","N/A",IF(BF260,"&lt;=","&gt;"))</f>
        <v>&gt;</v>
      </c>
      <c r="BI260" s="82">
        <f t="shared" ref="BI260:BI323" si="258">IF(BG260="Dummy Node","N/A",VLOOKUP(BE260,$A$3:$F$1025,6,FALSE))</f>
        <v>508.4912109375</v>
      </c>
    </row>
    <row r="261" spans="1:61">
      <c r="A261" s="15">
        <v>258</v>
      </c>
      <c r="B261" s="15">
        <v>-2</v>
      </c>
      <c r="C261" s="15">
        <v>-8192</v>
      </c>
      <c r="D261" s="15">
        <f t="shared" si="208"/>
        <v>-1</v>
      </c>
      <c r="E261" s="15">
        <f t="shared" si="209"/>
        <v>0</v>
      </c>
      <c r="F261" s="15">
        <f t="shared" si="210"/>
        <v>-1</v>
      </c>
      <c r="G261" s="15">
        <v>517</v>
      </c>
      <c r="H261" s="15">
        <v>518</v>
      </c>
      <c r="I261" s="15">
        <v>128</v>
      </c>
      <c r="J261" s="15">
        <v>8</v>
      </c>
      <c r="K261" s="15">
        <v>769</v>
      </c>
      <c r="L261" s="15">
        <v>176</v>
      </c>
      <c r="M261" s="15">
        <f t="shared" si="211"/>
        <v>4.296875E-2</v>
      </c>
      <c r="O261" s="82">
        <f t="shared" si="212"/>
        <v>769</v>
      </c>
      <c r="P261" s="82">
        <f t="shared" si="213"/>
        <v>0.330810546875</v>
      </c>
      <c r="Q261" s="82">
        <f t="shared" si="214"/>
        <v>384</v>
      </c>
      <c r="R261" s="82" t="b">
        <f t="shared" si="215"/>
        <v>1</v>
      </c>
      <c r="S261" s="82" t="str">
        <f t="shared" si="216"/>
        <v>Dummy Node</v>
      </c>
      <c r="T261" s="82" t="str">
        <f t="shared" si="217"/>
        <v>N/A</v>
      </c>
      <c r="U261" s="82" t="str">
        <f t="shared" si="218"/>
        <v>N/A</v>
      </c>
      <c r="V261" s="82">
        <f t="shared" si="219"/>
        <v>191</v>
      </c>
      <c r="W261" s="82" t="b">
        <f t="shared" si="220"/>
        <v>0</v>
      </c>
      <c r="X261" s="82" t="str">
        <f t="shared" si="221"/>
        <v>Dummy Node</v>
      </c>
      <c r="Y261" s="82" t="str">
        <f t="shared" si="222"/>
        <v>N/A</v>
      </c>
      <c r="Z261" s="82" t="str">
        <f t="shared" si="223"/>
        <v>N/A</v>
      </c>
      <c r="AA261" s="82">
        <f t="shared" si="224"/>
        <v>95</v>
      </c>
      <c r="AB261" s="82" t="b">
        <f t="shared" si="225"/>
        <v>1</v>
      </c>
      <c r="AC261" s="82" t="str">
        <f t="shared" si="226"/>
        <v>Dummy Node</v>
      </c>
      <c r="AD261" s="82" t="str">
        <f t="shared" si="227"/>
        <v>N/A</v>
      </c>
      <c r="AE261" s="82" t="str">
        <f t="shared" si="228"/>
        <v>N/A</v>
      </c>
      <c r="AF261" s="82">
        <f t="shared" si="229"/>
        <v>47</v>
      </c>
      <c r="AG261" s="82" t="b">
        <f t="shared" si="230"/>
        <v>1</v>
      </c>
      <c r="AH261" s="82" t="str">
        <f t="shared" si="231"/>
        <v>Dummy Node</v>
      </c>
      <c r="AI261" s="82" t="str">
        <f t="shared" si="232"/>
        <v>N/A</v>
      </c>
      <c r="AJ261" s="82" t="str">
        <f t="shared" si="233"/>
        <v>N/A</v>
      </c>
      <c r="AK261" s="82">
        <f t="shared" si="234"/>
        <v>23</v>
      </c>
      <c r="AL261" s="82" t="b">
        <f t="shared" si="235"/>
        <v>1</v>
      </c>
      <c r="AM261" s="82" t="str">
        <f t="shared" si="236"/>
        <v>Dummy Node</v>
      </c>
      <c r="AN261" s="82" t="str">
        <f t="shared" si="237"/>
        <v>N/A</v>
      </c>
      <c r="AO261" s="82" t="str">
        <f t="shared" si="238"/>
        <v>N/A</v>
      </c>
      <c r="AP261" s="82">
        <f t="shared" si="239"/>
        <v>11</v>
      </c>
      <c r="AQ261" s="82" t="b">
        <f t="shared" si="240"/>
        <v>1</v>
      </c>
      <c r="AR261" s="82" t="str">
        <f t="shared" si="241"/>
        <v>Dummy Node</v>
      </c>
      <c r="AS261" s="82" t="str">
        <f t="shared" si="242"/>
        <v>N/A</v>
      </c>
      <c r="AT261" s="82" t="str">
        <f t="shared" si="243"/>
        <v>N/A</v>
      </c>
      <c r="AU261" s="82">
        <f t="shared" si="244"/>
        <v>9</v>
      </c>
      <c r="AV261" s="82" t="b">
        <f t="shared" si="245"/>
        <v>1</v>
      </c>
      <c r="AW261" s="82" t="str">
        <f t="shared" si="246"/>
        <v>Speed</v>
      </c>
      <c r="AX261" s="82" t="str">
        <f t="shared" si="247"/>
        <v>&lt;=</v>
      </c>
      <c r="AY261" s="82">
        <f t="shared" si="248"/>
        <v>24.38330078125</v>
      </c>
      <c r="AZ261" s="82">
        <f t="shared" si="249"/>
        <v>2</v>
      </c>
      <c r="BA261" s="82" t="b">
        <f t="shared" si="250"/>
        <v>1</v>
      </c>
      <c r="BB261" s="82" t="str">
        <f t="shared" si="251"/>
        <v>Distance</v>
      </c>
      <c r="BC261" s="82" t="str">
        <f t="shared" si="252"/>
        <v>&lt;=</v>
      </c>
      <c r="BD261" s="82">
        <f t="shared" si="253"/>
        <v>699.85498046875</v>
      </c>
      <c r="BE261" s="82">
        <f t="shared" si="254"/>
        <v>0</v>
      </c>
      <c r="BF261" s="82" t="b">
        <f t="shared" si="255"/>
        <v>0</v>
      </c>
      <c r="BG261" s="82" t="str">
        <f t="shared" si="256"/>
        <v>Distance</v>
      </c>
      <c r="BH261" s="82" t="str">
        <f t="shared" si="257"/>
        <v>&gt;</v>
      </c>
      <c r="BI261" s="82">
        <f t="shared" si="258"/>
        <v>508.4912109375</v>
      </c>
    </row>
    <row r="262" spans="1:61">
      <c r="A262" s="15">
        <v>259</v>
      </c>
      <c r="B262" s="15">
        <v>-2</v>
      </c>
      <c r="C262" s="15">
        <v>-8192</v>
      </c>
      <c r="D262" s="15">
        <f t="shared" si="208"/>
        <v>-1</v>
      </c>
      <c r="E262" s="15">
        <f t="shared" si="209"/>
        <v>0</v>
      </c>
      <c r="F262" s="15">
        <f t="shared" si="210"/>
        <v>-1</v>
      </c>
      <c r="G262" s="15">
        <v>519</v>
      </c>
      <c r="H262" s="15">
        <v>520</v>
      </c>
      <c r="I262" s="15">
        <v>129</v>
      </c>
      <c r="J262" s="15">
        <v>8</v>
      </c>
      <c r="K262" s="15">
        <v>770</v>
      </c>
      <c r="L262" s="15">
        <v>176</v>
      </c>
      <c r="M262" s="15">
        <f t="shared" si="211"/>
        <v>4.296875E-2</v>
      </c>
      <c r="O262" s="82">
        <f t="shared" si="212"/>
        <v>770</v>
      </c>
      <c r="P262" s="82">
        <f t="shared" si="213"/>
        <v>0.330810546875</v>
      </c>
      <c r="Q262" s="82">
        <f t="shared" si="214"/>
        <v>384</v>
      </c>
      <c r="R262" s="82" t="b">
        <f t="shared" si="215"/>
        <v>0</v>
      </c>
      <c r="S262" s="82" t="str">
        <f t="shared" si="216"/>
        <v>Dummy Node</v>
      </c>
      <c r="T262" s="82" t="str">
        <f t="shared" si="217"/>
        <v>N/A</v>
      </c>
      <c r="U262" s="82" t="str">
        <f t="shared" si="218"/>
        <v>N/A</v>
      </c>
      <c r="V262" s="82">
        <f t="shared" si="219"/>
        <v>191</v>
      </c>
      <c r="W262" s="82" t="b">
        <f t="shared" si="220"/>
        <v>0</v>
      </c>
      <c r="X262" s="82" t="str">
        <f t="shared" si="221"/>
        <v>Dummy Node</v>
      </c>
      <c r="Y262" s="82" t="str">
        <f t="shared" si="222"/>
        <v>N/A</v>
      </c>
      <c r="Z262" s="82" t="str">
        <f t="shared" si="223"/>
        <v>N/A</v>
      </c>
      <c r="AA262" s="82">
        <f t="shared" si="224"/>
        <v>95</v>
      </c>
      <c r="AB262" s="82" t="b">
        <f t="shared" si="225"/>
        <v>1</v>
      </c>
      <c r="AC262" s="82" t="str">
        <f t="shared" si="226"/>
        <v>Dummy Node</v>
      </c>
      <c r="AD262" s="82" t="str">
        <f t="shared" si="227"/>
        <v>N/A</v>
      </c>
      <c r="AE262" s="82" t="str">
        <f t="shared" si="228"/>
        <v>N/A</v>
      </c>
      <c r="AF262" s="82">
        <f t="shared" si="229"/>
        <v>47</v>
      </c>
      <c r="AG262" s="82" t="b">
        <f t="shared" si="230"/>
        <v>1</v>
      </c>
      <c r="AH262" s="82" t="str">
        <f t="shared" si="231"/>
        <v>Dummy Node</v>
      </c>
      <c r="AI262" s="82" t="str">
        <f t="shared" si="232"/>
        <v>N/A</v>
      </c>
      <c r="AJ262" s="82" t="str">
        <f t="shared" si="233"/>
        <v>N/A</v>
      </c>
      <c r="AK262" s="82">
        <f t="shared" si="234"/>
        <v>23</v>
      </c>
      <c r="AL262" s="82" t="b">
        <f t="shared" si="235"/>
        <v>1</v>
      </c>
      <c r="AM262" s="82" t="str">
        <f t="shared" si="236"/>
        <v>Dummy Node</v>
      </c>
      <c r="AN262" s="82" t="str">
        <f t="shared" si="237"/>
        <v>N/A</v>
      </c>
      <c r="AO262" s="82" t="str">
        <f t="shared" si="238"/>
        <v>N/A</v>
      </c>
      <c r="AP262" s="82">
        <f t="shared" si="239"/>
        <v>11</v>
      </c>
      <c r="AQ262" s="82" t="b">
        <f t="shared" si="240"/>
        <v>1</v>
      </c>
      <c r="AR262" s="82" t="str">
        <f t="shared" si="241"/>
        <v>Dummy Node</v>
      </c>
      <c r="AS262" s="82" t="str">
        <f t="shared" si="242"/>
        <v>N/A</v>
      </c>
      <c r="AT262" s="82" t="str">
        <f t="shared" si="243"/>
        <v>N/A</v>
      </c>
      <c r="AU262" s="82">
        <f t="shared" si="244"/>
        <v>9</v>
      </c>
      <c r="AV262" s="82" t="b">
        <f t="shared" si="245"/>
        <v>1</v>
      </c>
      <c r="AW262" s="82" t="str">
        <f t="shared" si="246"/>
        <v>Speed</v>
      </c>
      <c r="AX262" s="82" t="str">
        <f t="shared" si="247"/>
        <v>&lt;=</v>
      </c>
      <c r="AY262" s="82">
        <f t="shared" si="248"/>
        <v>24.38330078125</v>
      </c>
      <c r="AZ262" s="82">
        <f t="shared" si="249"/>
        <v>2</v>
      </c>
      <c r="BA262" s="82" t="b">
        <f t="shared" si="250"/>
        <v>1</v>
      </c>
      <c r="BB262" s="82" t="str">
        <f t="shared" si="251"/>
        <v>Distance</v>
      </c>
      <c r="BC262" s="82" t="str">
        <f t="shared" si="252"/>
        <v>&lt;=</v>
      </c>
      <c r="BD262" s="82">
        <f t="shared" si="253"/>
        <v>699.85498046875</v>
      </c>
      <c r="BE262" s="82">
        <f t="shared" si="254"/>
        <v>0</v>
      </c>
      <c r="BF262" s="82" t="b">
        <f t="shared" si="255"/>
        <v>0</v>
      </c>
      <c r="BG262" s="82" t="str">
        <f t="shared" si="256"/>
        <v>Distance</v>
      </c>
      <c r="BH262" s="82" t="str">
        <f t="shared" si="257"/>
        <v>&gt;</v>
      </c>
      <c r="BI262" s="82">
        <f t="shared" si="258"/>
        <v>508.4912109375</v>
      </c>
    </row>
    <row r="263" spans="1:61">
      <c r="A263" s="15">
        <v>260</v>
      </c>
      <c r="B263" s="15">
        <v>-2</v>
      </c>
      <c r="C263" s="15">
        <v>-8192</v>
      </c>
      <c r="D263" s="15">
        <f t="shared" si="208"/>
        <v>-1</v>
      </c>
      <c r="E263" s="15">
        <f t="shared" si="209"/>
        <v>0</v>
      </c>
      <c r="F263" s="15">
        <f t="shared" si="210"/>
        <v>-1</v>
      </c>
      <c r="G263" s="15">
        <v>521</v>
      </c>
      <c r="H263" s="15">
        <v>522</v>
      </c>
      <c r="I263" s="15">
        <v>129</v>
      </c>
      <c r="J263" s="15">
        <v>8</v>
      </c>
      <c r="K263" s="15">
        <v>771</v>
      </c>
      <c r="L263" s="15">
        <v>176</v>
      </c>
      <c r="M263" s="15">
        <f t="shared" si="211"/>
        <v>4.296875E-2</v>
      </c>
      <c r="O263" s="82">
        <f t="shared" si="212"/>
        <v>771</v>
      </c>
      <c r="P263" s="82">
        <f t="shared" si="213"/>
        <v>0.330810546875</v>
      </c>
      <c r="Q263" s="82">
        <f t="shared" si="214"/>
        <v>385</v>
      </c>
      <c r="R263" s="82" t="b">
        <f t="shared" si="215"/>
        <v>1</v>
      </c>
      <c r="S263" s="82" t="str">
        <f t="shared" si="216"/>
        <v>Dummy Node</v>
      </c>
      <c r="T263" s="82" t="str">
        <f t="shared" si="217"/>
        <v>N/A</v>
      </c>
      <c r="U263" s="82" t="str">
        <f t="shared" si="218"/>
        <v>N/A</v>
      </c>
      <c r="V263" s="82">
        <f t="shared" si="219"/>
        <v>192</v>
      </c>
      <c r="W263" s="82" t="b">
        <f t="shared" si="220"/>
        <v>1</v>
      </c>
      <c r="X263" s="82" t="str">
        <f t="shared" si="221"/>
        <v>Dummy Node</v>
      </c>
      <c r="Y263" s="82" t="str">
        <f t="shared" si="222"/>
        <v>N/A</v>
      </c>
      <c r="Z263" s="82" t="str">
        <f t="shared" si="223"/>
        <v>N/A</v>
      </c>
      <c r="AA263" s="82">
        <f t="shared" si="224"/>
        <v>95</v>
      </c>
      <c r="AB263" s="82" t="b">
        <f t="shared" si="225"/>
        <v>0</v>
      </c>
      <c r="AC263" s="82" t="str">
        <f t="shared" si="226"/>
        <v>Dummy Node</v>
      </c>
      <c r="AD263" s="82" t="str">
        <f t="shared" si="227"/>
        <v>N/A</v>
      </c>
      <c r="AE263" s="82" t="str">
        <f t="shared" si="228"/>
        <v>N/A</v>
      </c>
      <c r="AF263" s="82">
        <f t="shared" si="229"/>
        <v>47</v>
      </c>
      <c r="AG263" s="82" t="b">
        <f t="shared" si="230"/>
        <v>1</v>
      </c>
      <c r="AH263" s="82" t="str">
        <f t="shared" si="231"/>
        <v>Dummy Node</v>
      </c>
      <c r="AI263" s="82" t="str">
        <f t="shared" si="232"/>
        <v>N/A</v>
      </c>
      <c r="AJ263" s="82" t="str">
        <f t="shared" si="233"/>
        <v>N/A</v>
      </c>
      <c r="AK263" s="82">
        <f t="shared" si="234"/>
        <v>23</v>
      </c>
      <c r="AL263" s="82" t="b">
        <f t="shared" si="235"/>
        <v>1</v>
      </c>
      <c r="AM263" s="82" t="str">
        <f t="shared" si="236"/>
        <v>Dummy Node</v>
      </c>
      <c r="AN263" s="82" t="str">
        <f t="shared" si="237"/>
        <v>N/A</v>
      </c>
      <c r="AO263" s="82" t="str">
        <f t="shared" si="238"/>
        <v>N/A</v>
      </c>
      <c r="AP263" s="82">
        <f t="shared" si="239"/>
        <v>11</v>
      </c>
      <c r="AQ263" s="82" t="b">
        <f t="shared" si="240"/>
        <v>1</v>
      </c>
      <c r="AR263" s="82" t="str">
        <f t="shared" si="241"/>
        <v>Dummy Node</v>
      </c>
      <c r="AS263" s="82" t="str">
        <f t="shared" si="242"/>
        <v>N/A</v>
      </c>
      <c r="AT263" s="82" t="str">
        <f t="shared" si="243"/>
        <v>N/A</v>
      </c>
      <c r="AU263" s="82">
        <f t="shared" si="244"/>
        <v>9</v>
      </c>
      <c r="AV263" s="82" t="b">
        <f t="shared" si="245"/>
        <v>1</v>
      </c>
      <c r="AW263" s="82" t="str">
        <f t="shared" si="246"/>
        <v>Speed</v>
      </c>
      <c r="AX263" s="82" t="str">
        <f t="shared" si="247"/>
        <v>&lt;=</v>
      </c>
      <c r="AY263" s="82">
        <f t="shared" si="248"/>
        <v>24.38330078125</v>
      </c>
      <c r="AZ263" s="82">
        <f t="shared" si="249"/>
        <v>2</v>
      </c>
      <c r="BA263" s="82" t="b">
        <f t="shared" si="250"/>
        <v>1</v>
      </c>
      <c r="BB263" s="82" t="str">
        <f t="shared" si="251"/>
        <v>Distance</v>
      </c>
      <c r="BC263" s="82" t="str">
        <f t="shared" si="252"/>
        <v>&lt;=</v>
      </c>
      <c r="BD263" s="82">
        <f t="shared" si="253"/>
        <v>699.85498046875</v>
      </c>
      <c r="BE263" s="82">
        <f t="shared" si="254"/>
        <v>0</v>
      </c>
      <c r="BF263" s="82" t="b">
        <f t="shared" si="255"/>
        <v>0</v>
      </c>
      <c r="BG263" s="82" t="str">
        <f t="shared" si="256"/>
        <v>Distance</v>
      </c>
      <c r="BH263" s="82" t="str">
        <f t="shared" si="257"/>
        <v>&gt;</v>
      </c>
      <c r="BI263" s="82">
        <f t="shared" si="258"/>
        <v>508.4912109375</v>
      </c>
    </row>
    <row r="264" spans="1:61">
      <c r="A264" s="15">
        <v>261</v>
      </c>
      <c r="B264" s="15">
        <v>-2</v>
      </c>
      <c r="C264" s="15">
        <v>-8192</v>
      </c>
      <c r="D264" s="15">
        <f t="shared" si="208"/>
        <v>-1</v>
      </c>
      <c r="E264" s="15">
        <f t="shared" si="209"/>
        <v>0</v>
      </c>
      <c r="F264" s="15">
        <f t="shared" si="210"/>
        <v>-1</v>
      </c>
      <c r="G264" s="15">
        <v>523</v>
      </c>
      <c r="H264" s="15">
        <v>524</v>
      </c>
      <c r="I264" s="15">
        <v>130</v>
      </c>
      <c r="J264" s="15">
        <v>8</v>
      </c>
      <c r="K264" s="15">
        <v>772</v>
      </c>
      <c r="L264" s="15">
        <v>176</v>
      </c>
      <c r="M264" s="15">
        <f t="shared" si="211"/>
        <v>4.296875E-2</v>
      </c>
      <c r="O264" s="82">
        <f t="shared" si="212"/>
        <v>772</v>
      </c>
      <c r="P264" s="82">
        <f t="shared" si="213"/>
        <v>0.330810546875</v>
      </c>
      <c r="Q264" s="82">
        <f t="shared" si="214"/>
        <v>385</v>
      </c>
      <c r="R264" s="82" t="b">
        <f t="shared" si="215"/>
        <v>0</v>
      </c>
      <c r="S264" s="82" t="str">
        <f t="shared" si="216"/>
        <v>Dummy Node</v>
      </c>
      <c r="T264" s="82" t="str">
        <f t="shared" si="217"/>
        <v>N/A</v>
      </c>
      <c r="U264" s="82" t="str">
        <f t="shared" si="218"/>
        <v>N/A</v>
      </c>
      <c r="V264" s="82">
        <f t="shared" si="219"/>
        <v>192</v>
      </c>
      <c r="W264" s="82" t="b">
        <f t="shared" si="220"/>
        <v>1</v>
      </c>
      <c r="X264" s="82" t="str">
        <f t="shared" si="221"/>
        <v>Dummy Node</v>
      </c>
      <c r="Y264" s="82" t="str">
        <f t="shared" si="222"/>
        <v>N/A</v>
      </c>
      <c r="Z264" s="82" t="str">
        <f t="shared" si="223"/>
        <v>N/A</v>
      </c>
      <c r="AA264" s="82">
        <f t="shared" si="224"/>
        <v>95</v>
      </c>
      <c r="AB264" s="82" t="b">
        <f t="shared" si="225"/>
        <v>0</v>
      </c>
      <c r="AC264" s="82" t="str">
        <f t="shared" si="226"/>
        <v>Dummy Node</v>
      </c>
      <c r="AD264" s="82" t="str">
        <f t="shared" si="227"/>
        <v>N/A</v>
      </c>
      <c r="AE264" s="82" t="str">
        <f t="shared" si="228"/>
        <v>N/A</v>
      </c>
      <c r="AF264" s="82">
        <f t="shared" si="229"/>
        <v>47</v>
      </c>
      <c r="AG264" s="82" t="b">
        <f t="shared" si="230"/>
        <v>1</v>
      </c>
      <c r="AH264" s="82" t="str">
        <f t="shared" si="231"/>
        <v>Dummy Node</v>
      </c>
      <c r="AI264" s="82" t="str">
        <f t="shared" si="232"/>
        <v>N/A</v>
      </c>
      <c r="AJ264" s="82" t="str">
        <f t="shared" si="233"/>
        <v>N/A</v>
      </c>
      <c r="AK264" s="82">
        <f t="shared" si="234"/>
        <v>23</v>
      </c>
      <c r="AL264" s="82" t="b">
        <f t="shared" si="235"/>
        <v>1</v>
      </c>
      <c r="AM264" s="82" t="str">
        <f t="shared" si="236"/>
        <v>Dummy Node</v>
      </c>
      <c r="AN264" s="82" t="str">
        <f t="shared" si="237"/>
        <v>N/A</v>
      </c>
      <c r="AO264" s="82" t="str">
        <f t="shared" si="238"/>
        <v>N/A</v>
      </c>
      <c r="AP264" s="82">
        <f t="shared" si="239"/>
        <v>11</v>
      </c>
      <c r="AQ264" s="82" t="b">
        <f t="shared" si="240"/>
        <v>1</v>
      </c>
      <c r="AR264" s="82" t="str">
        <f t="shared" si="241"/>
        <v>Dummy Node</v>
      </c>
      <c r="AS264" s="82" t="str">
        <f t="shared" si="242"/>
        <v>N/A</v>
      </c>
      <c r="AT264" s="82" t="str">
        <f t="shared" si="243"/>
        <v>N/A</v>
      </c>
      <c r="AU264" s="82">
        <f t="shared" si="244"/>
        <v>9</v>
      </c>
      <c r="AV264" s="82" t="b">
        <f t="shared" si="245"/>
        <v>1</v>
      </c>
      <c r="AW264" s="82" t="str">
        <f t="shared" si="246"/>
        <v>Speed</v>
      </c>
      <c r="AX264" s="82" t="str">
        <f t="shared" si="247"/>
        <v>&lt;=</v>
      </c>
      <c r="AY264" s="82">
        <f t="shared" si="248"/>
        <v>24.38330078125</v>
      </c>
      <c r="AZ264" s="82">
        <f t="shared" si="249"/>
        <v>2</v>
      </c>
      <c r="BA264" s="82" t="b">
        <f t="shared" si="250"/>
        <v>1</v>
      </c>
      <c r="BB264" s="82" t="str">
        <f t="shared" si="251"/>
        <v>Distance</v>
      </c>
      <c r="BC264" s="82" t="str">
        <f t="shared" si="252"/>
        <v>&lt;=</v>
      </c>
      <c r="BD264" s="82">
        <f t="shared" si="253"/>
        <v>699.85498046875</v>
      </c>
      <c r="BE264" s="82">
        <f t="shared" si="254"/>
        <v>0</v>
      </c>
      <c r="BF264" s="82" t="b">
        <f t="shared" si="255"/>
        <v>0</v>
      </c>
      <c r="BG264" s="82" t="str">
        <f t="shared" si="256"/>
        <v>Distance</v>
      </c>
      <c r="BH264" s="82" t="str">
        <f t="shared" si="257"/>
        <v>&gt;</v>
      </c>
      <c r="BI264" s="82">
        <f t="shared" si="258"/>
        <v>508.4912109375</v>
      </c>
    </row>
    <row r="265" spans="1:61">
      <c r="A265" s="15">
        <v>262</v>
      </c>
      <c r="B265" s="15">
        <v>-2</v>
      </c>
      <c r="C265" s="15">
        <v>-8192</v>
      </c>
      <c r="D265" s="15">
        <f t="shared" si="208"/>
        <v>-1</v>
      </c>
      <c r="E265" s="15">
        <f t="shared" si="209"/>
        <v>0</v>
      </c>
      <c r="F265" s="15">
        <f t="shared" si="210"/>
        <v>-1</v>
      </c>
      <c r="G265" s="15">
        <v>525</v>
      </c>
      <c r="H265" s="15">
        <v>526</v>
      </c>
      <c r="I265" s="15">
        <v>130</v>
      </c>
      <c r="J265" s="15">
        <v>8</v>
      </c>
      <c r="K265" s="15">
        <v>773</v>
      </c>
      <c r="L265" s="15">
        <v>176</v>
      </c>
      <c r="M265" s="15">
        <f t="shared" si="211"/>
        <v>4.296875E-2</v>
      </c>
      <c r="O265" s="82">
        <f t="shared" si="212"/>
        <v>773</v>
      </c>
      <c r="P265" s="82">
        <f t="shared" si="213"/>
        <v>0.330810546875</v>
      </c>
      <c r="Q265" s="82">
        <f t="shared" si="214"/>
        <v>386</v>
      </c>
      <c r="R265" s="82" t="b">
        <f t="shared" si="215"/>
        <v>1</v>
      </c>
      <c r="S265" s="82" t="str">
        <f t="shared" si="216"/>
        <v>Dummy Node</v>
      </c>
      <c r="T265" s="82" t="str">
        <f t="shared" si="217"/>
        <v>N/A</v>
      </c>
      <c r="U265" s="82" t="str">
        <f t="shared" si="218"/>
        <v>N/A</v>
      </c>
      <c r="V265" s="82">
        <f t="shared" si="219"/>
        <v>192</v>
      </c>
      <c r="W265" s="82" t="b">
        <f t="shared" si="220"/>
        <v>0</v>
      </c>
      <c r="X265" s="82" t="str">
        <f t="shared" si="221"/>
        <v>Dummy Node</v>
      </c>
      <c r="Y265" s="82" t="str">
        <f t="shared" si="222"/>
        <v>N/A</v>
      </c>
      <c r="Z265" s="82" t="str">
        <f t="shared" si="223"/>
        <v>N/A</v>
      </c>
      <c r="AA265" s="82">
        <f t="shared" si="224"/>
        <v>95</v>
      </c>
      <c r="AB265" s="82" t="b">
        <f t="shared" si="225"/>
        <v>0</v>
      </c>
      <c r="AC265" s="82" t="str">
        <f t="shared" si="226"/>
        <v>Dummy Node</v>
      </c>
      <c r="AD265" s="82" t="str">
        <f t="shared" si="227"/>
        <v>N/A</v>
      </c>
      <c r="AE265" s="82" t="str">
        <f t="shared" si="228"/>
        <v>N/A</v>
      </c>
      <c r="AF265" s="82">
        <f t="shared" si="229"/>
        <v>47</v>
      </c>
      <c r="AG265" s="82" t="b">
        <f t="shared" si="230"/>
        <v>1</v>
      </c>
      <c r="AH265" s="82" t="str">
        <f t="shared" si="231"/>
        <v>Dummy Node</v>
      </c>
      <c r="AI265" s="82" t="str">
        <f t="shared" si="232"/>
        <v>N/A</v>
      </c>
      <c r="AJ265" s="82" t="str">
        <f t="shared" si="233"/>
        <v>N/A</v>
      </c>
      <c r="AK265" s="82">
        <f t="shared" si="234"/>
        <v>23</v>
      </c>
      <c r="AL265" s="82" t="b">
        <f t="shared" si="235"/>
        <v>1</v>
      </c>
      <c r="AM265" s="82" t="str">
        <f t="shared" si="236"/>
        <v>Dummy Node</v>
      </c>
      <c r="AN265" s="82" t="str">
        <f t="shared" si="237"/>
        <v>N/A</v>
      </c>
      <c r="AO265" s="82" t="str">
        <f t="shared" si="238"/>
        <v>N/A</v>
      </c>
      <c r="AP265" s="82">
        <f t="shared" si="239"/>
        <v>11</v>
      </c>
      <c r="AQ265" s="82" t="b">
        <f t="shared" si="240"/>
        <v>1</v>
      </c>
      <c r="AR265" s="82" t="str">
        <f t="shared" si="241"/>
        <v>Dummy Node</v>
      </c>
      <c r="AS265" s="82" t="str">
        <f t="shared" si="242"/>
        <v>N/A</v>
      </c>
      <c r="AT265" s="82" t="str">
        <f t="shared" si="243"/>
        <v>N/A</v>
      </c>
      <c r="AU265" s="82">
        <f t="shared" si="244"/>
        <v>9</v>
      </c>
      <c r="AV265" s="82" t="b">
        <f t="shared" si="245"/>
        <v>1</v>
      </c>
      <c r="AW265" s="82" t="str">
        <f t="shared" si="246"/>
        <v>Speed</v>
      </c>
      <c r="AX265" s="82" t="str">
        <f t="shared" si="247"/>
        <v>&lt;=</v>
      </c>
      <c r="AY265" s="82">
        <f t="shared" si="248"/>
        <v>24.38330078125</v>
      </c>
      <c r="AZ265" s="82">
        <f t="shared" si="249"/>
        <v>2</v>
      </c>
      <c r="BA265" s="82" t="b">
        <f t="shared" si="250"/>
        <v>1</v>
      </c>
      <c r="BB265" s="82" t="str">
        <f t="shared" si="251"/>
        <v>Distance</v>
      </c>
      <c r="BC265" s="82" t="str">
        <f t="shared" si="252"/>
        <v>&lt;=</v>
      </c>
      <c r="BD265" s="82">
        <f t="shared" si="253"/>
        <v>699.85498046875</v>
      </c>
      <c r="BE265" s="82">
        <f t="shared" si="254"/>
        <v>0</v>
      </c>
      <c r="BF265" s="82" t="b">
        <f t="shared" si="255"/>
        <v>0</v>
      </c>
      <c r="BG265" s="82" t="str">
        <f t="shared" si="256"/>
        <v>Distance</v>
      </c>
      <c r="BH265" s="82" t="str">
        <f t="shared" si="257"/>
        <v>&gt;</v>
      </c>
      <c r="BI265" s="82">
        <f t="shared" si="258"/>
        <v>508.4912109375</v>
      </c>
    </row>
    <row r="266" spans="1:61">
      <c r="A266" s="15">
        <v>263</v>
      </c>
      <c r="B266" s="15">
        <v>-2</v>
      </c>
      <c r="C266" s="15">
        <v>-8192</v>
      </c>
      <c r="D266" s="15">
        <f t="shared" si="208"/>
        <v>-1</v>
      </c>
      <c r="E266" s="15">
        <f t="shared" si="209"/>
        <v>0</v>
      </c>
      <c r="F266" s="15">
        <f t="shared" si="210"/>
        <v>-1</v>
      </c>
      <c r="G266" s="15">
        <v>527</v>
      </c>
      <c r="H266" s="15">
        <v>528</v>
      </c>
      <c r="I266" s="15">
        <v>131</v>
      </c>
      <c r="J266" s="15">
        <v>8</v>
      </c>
      <c r="K266" s="15">
        <v>774</v>
      </c>
      <c r="L266" s="15">
        <v>176</v>
      </c>
      <c r="M266" s="15">
        <f t="shared" si="211"/>
        <v>4.296875E-2</v>
      </c>
      <c r="O266" s="82">
        <f t="shared" si="212"/>
        <v>774</v>
      </c>
      <c r="P266" s="82">
        <f t="shared" si="213"/>
        <v>0.330810546875</v>
      </c>
      <c r="Q266" s="82">
        <f t="shared" si="214"/>
        <v>386</v>
      </c>
      <c r="R266" s="82" t="b">
        <f t="shared" si="215"/>
        <v>0</v>
      </c>
      <c r="S266" s="82" t="str">
        <f t="shared" si="216"/>
        <v>Dummy Node</v>
      </c>
      <c r="T266" s="82" t="str">
        <f t="shared" si="217"/>
        <v>N/A</v>
      </c>
      <c r="U266" s="82" t="str">
        <f t="shared" si="218"/>
        <v>N/A</v>
      </c>
      <c r="V266" s="82">
        <f t="shared" si="219"/>
        <v>192</v>
      </c>
      <c r="W266" s="82" t="b">
        <f t="shared" si="220"/>
        <v>0</v>
      </c>
      <c r="X266" s="82" t="str">
        <f t="shared" si="221"/>
        <v>Dummy Node</v>
      </c>
      <c r="Y266" s="82" t="str">
        <f t="shared" si="222"/>
        <v>N/A</v>
      </c>
      <c r="Z266" s="82" t="str">
        <f t="shared" si="223"/>
        <v>N/A</v>
      </c>
      <c r="AA266" s="82">
        <f t="shared" si="224"/>
        <v>95</v>
      </c>
      <c r="AB266" s="82" t="b">
        <f t="shared" si="225"/>
        <v>0</v>
      </c>
      <c r="AC266" s="82" t="str">
        <f t="shared" si="226"/>
        <v>Dummy Node</v>
      </c>
      <c r="AD266" s="82" t="str">
        <f t="shared" si="227"/>
        <v>N/A</v>
      </c>
      <c r="AE266" s="82" t="str">
        <f t="shared" si="228"/>
        <v>N/A</v>
      </c>
      <c r="AF266" s="82">
        <f t="shared" si="229"/>
        <v>47</v>
      </c>
      <c r="AG266" s="82" t="b">
        <f t="shared" si="230"/>
        <v>1</v>
      </c>
      <c r="AH266" s="82" t="str">
        <f t="shared" si="231"/>
        <v>Dummy Node</v>
      </c>
      <c r="AI266" s="82" t="str">
        <f t="shared" si="232"/>
        <v>N/A</v>
      </c>
      <c r="AJ266" s="82" t="str">
        <f t="shared" si="233"/>
        <v>N/A</v>
      </c>
      <c r="AK266" s="82">
        <f t="shared" si="234"/>
        <v>23</v>
      </c>
      <c r="AL266" s="82" t="b">
        <f t="shared" si="235"/>
        <v>1</v>
      </c>
      <c r="AM266" s="82" t="str">
        <f t="shared" si="236"/>
        <v>Dummy Node</v>
      </c>
      <c r="AN266" s="82" t="str">
        <f t="shared" si="237"/>
        <v>N/A</v>
      </c>
      <c r="AO266" s="82" t="str">
        <f t="shared" si="238"/>
        <v>N/A</v>
      </c>
      <c r="AP266" s="82">
        <f t="shared" si="239"/>
        <v>11</v>
      </c>
      <c r="AQ266" s="82" t="b">
        <f t="shared" si="240"/>
        <v>1</v>
      </c>
      <c r="AR266" s="82" t="str">
        <f t="shared" si="241"/>
        <v>Dummy Node</v>
      </c>
      <c r="AS266" s="82" t="str">
        <f t="shared" si="242"/>
        <v>N/A</v>
      </c>
      <c r="AT266" s="82" t="str">
        <f t="shared" si="243"/>
        <v>N/A</v>
      </c>
      <c r="AU266" s="82">
        <f t="shared" si="244"/>
        <v>9</v>
      </c>
      <c r="AV266" s="82" t="b">
        <f t="shared" si="245"/>
        <v>1</v>
      </c>
      <c r="AW266" s="82" t="str">
        <f t="shared" si="246"/>
        <v>Speed</v>
      </c>
      <c r="AX266" s="82" t="str">
        <f t="shared" si="247"/>
        <v>&lt;=</v>
      </c>
      <c r="AY266" s="82">
        <f t="shared" si="248"/>
        <v>24.38330078125</v>
      </c>
      <c r="AZ266" s="82">
        <f t="shared" si="249"/>
        <v>2</v>
      </c>
      <c r="BA266" s="82" t="b">
        <f t="shared" si="250"/>
        <v>1</v>
      </c>
      <c r="BB266" s="82" t="str">
        <f t="shared" si="251"/>
        <v>Distance</v>
      </c>
      <c r="BC266" s="82" t="str">
        <f t="shared" si="252"/>
        <v>&lt;=</v>
      </c>
      <c r="BD266" s="82">
        <f t="shared" si="253"/>
        <v>699.85498046875</v>
      </c>
      <c r="BE266" s="82">
        <f t="shared" si="254"/>
        <v>0</v>
      </c>
      <c r="BF266" s="82" t="b">
        <f t="shared" si="255"/>
        <v>0</v>
      </c>
      <c r="BG266" s="82" t="str">
        <f t="shared" si="256"/>
        <v>Distance</v>
      </c>
      <c r="BH266" s="82" t="str">
        <f t="shared" si="257"/>
        <v>&gt;</v>
      </c>
      <c r="BI266" s="82">
        <f t="shared" si="258"/>
        <v>508.4912109375</v>
      </c>
    </row>
    <row r="267" spans="1:61">
      <c r="A267" s="15">
        <v>264</v>
      </c>
      <c r="B267" s="15">
        <v>-2</v>
      </c>
      <c r="C267" s="15">
        <v>-8192</v>
      </c>
      <c r="D267" s="15">
        <f t="shared" si="208"/>
        <v>-1</v>
      </c>
      <c r="E267" s="15">
        <f t="shared" si="209"/>
        <v>0</v>
      </c>
      <c r="F267" s="15">
        <f t="shared" si="210"/>
        <v>-1</v>
      </c>
      <c r="G267" s="15">
        <v>529</v>
      </c>
      <c r="H267" s="15">
        <v>530</v>
      </c>
      <c r="I267" s="15">
        <v>131</v>
      </c>
      <c r="J267" s="15">
        <v>8</v>
      </c>
      <c r="K267" s="15">
        <v>775</v>
      </c>
      <c r="L267" s="15">
        <v>176</v>
      </c>
      <c r="M267" s="15">
        <f t="shared" si="211"/>
        <v>4.296875E-2</v>
      </c>
      <c r="O267" s="82">
        <f t="shared" si="212"/>
        <v>775</v>
      </c>
      <c r="P267" s="82">
        <f t="shared" si="213"/>
        <v>0.330810546875</v>
      </c>
      <c r="Q267" s="82">
        <f t="shared" si="214"/>
        <v>387</v>
      </c>
      <c r="R267" s="82" t="b">
        <f t="shared" si="215"/>
        <v>1</v>
      </c>
      <c r="S267" s="82" t="str">
        <f t="shared" si="216"/>
        <v>Dummy Node</v>
      </c>
      <c r="T267" s="82" t="str">
        <f t="shared" si="217"/>
        <v>N/A</v>
      </c>
      <c r="U267" s="82" t="str">
        <f t="shared" si="218"/>
        <v>N/A</v>
      </c>
      <c r="V267" s="82">
        <f t="shared" si="219"/>
        <v>193</v>
      </c>
      <c r="W267" s="82" t="b">
        <f t="shared" si="220"/>
        <v>1</v>
      </c>
      <c r="X267" s="82" t="str">
        <f t="shared" si="221"/>
        <v>Dummy Node</v>
      </c>
      <c r="Y267" s="82" t="str">
        <f t="shared" si="222"/>
        <v>N/A</v>
      </c>
      <c r="Z267" s="82" t="str">
        <f t="shared" si="223"/>
        <v>N/A</v>
      </c>
      <c r="AA267" s="82">
        <f t="shared" si="224"/>
        <v>96</v>
      </c>
      <c r="AB267" s="82" t="b">
        <f t="shared" si="225"/>
        <v>1</v>
      </c>
      <c r="AC267" s="82" t="str">
        <f t="shared" si="226"/>
        <v>Dummy Node</v>
      </c>
      <c r="AD267" s="82" t="str">
        <f t="shared" si="227"/>
        <v>N/A</v>
      </c>
      <c r="AE267" s="82" t="str">
        <f t="shared" si="228"/>
        <v>N/A</v>
      </c>
      <c r="AF267" s="82">
        <f t="shared" si="229"/>
        <v>47</v>
      </c>
      <c r="AG267" s="82" t="b">
        <f t="shared" si="230"/>
        <v>0</v>
      </c>
      <c r="AH267" s="82" t="str">
        <f t="shared" si="231"/>
        <v>Dummy Node</v>
      </c>
      <c r="AI267" s="82" t="str">
        <f t="shared" si="232"/>
        <v>N/A</v>
      </c>
      <c r="AJ267" s="82" t="str">
        <f t="shared" si="233"/>
        <v>N/A</v>
      </c>
      <c r="AK267" s="82">
        <f t="shared" si="234"/>
        <v>23</v>
      </c>
      <c r="AL267" s="82" t="b">
        <f t="shared" si="235"/>
        <v>1</v>
      </c>
      <c r="AM267" s="82" t="str">
        <f t="shared" si="236"/>
        <v>Dummy Node</v>
      </c>
      <c r="AN267" s="82" t="str">
        <f t="shared" si="237"/>
        <v>N/A</v>
      </c>
      <c r="AO267" s="82" t="str">
        <f t="shared" si="238"/>
        <v>N/A</v>
      </c>
      <c r="AP267" s="82">
        <f t="shared" si="239"/>
        <v>11</v>
      </c>
      <c r="AQ267" s="82" t="b">
        <f t="shared" si="240"/>
        <v>1</v>
      </c>
      <c r="AR267" s="82" t="str">
        <f t="shared" si="241"/>
        <v>Dummy Node</v>
      </c>
      <c r="AS267" s="82" t="str">
        <f t="shared" si="242"/>
        <v>N/A</v>
      </c>
      <c r="AT267" s="82" t="str">
        <f t="shared" si="243"/>
        <v>N/A</v>
      </c>
      <c r="AU267" s="82">
        <f t="shared" si="244"/>
        <v>9</v>
      </c>
      <c r="AV267" s="82" t="b">
        <f t="shared" si="245"/>
        <v>1</v>
      </c>
      <c r="AW267" s="82" t="str">
        <f t="shared" si="246"/>
        <v>Speed</v>
      </c>
      <c r="AX267" s="82" t="str">
        <f t="shared" si="247"/>
        <v>&lt;=</v>
      </c>
      <c r="AY267" s="82">
        <f t="shared" si="248"/>
        <v>24.38330078125</v>
      </c>
      <c r="AZ267" s="82">
        <f t="shared" si="249"/>
        <v>2</v>
      </c>
      <c r="BA267" s="82" t="b">
        <f t="shared" si="250"/>
        <v>1</v>
      </c>
      <c r="BB267" s="82" t="str">
        <f t="shared" si="251"/>
        <v>Distance</v>
      </c>
      <c r="BC267" s="82" t="str">
        <f t="shared" si="252"/>
        <v>&lt;=</v>
      </c>
      <c r="BD267" s="82">
        <f t="shared" si="253"/>
        <v>699.85498046875</v>
      </c>
      <c r="BE267" s="82">
        <f t="shared" si="254"/>
        <v>0</v>
      </c>
      <c r="BF267" s="82" t="b">
        <f t="shared" si="255"/>
        <v>0</v>
      </c>
      <c r="BG267" s="82" t="str">
        <f t="shared" si="256"/>
        <v>Distance</v>
      </c>
      <c r="BH267" s="82" t="str">
        <f t="shared" si="257"/>
        <v>&gt;</v>
      </c>
      <c r="BI267" s="82">
        <f t="shared" si="258"/>
        <v>508.4912109375</v>
      </c>
    </row>
    <row r="268" spans="1:61">
      <c r="A268" s="15">
        <v>265</v>
      </c>
      <c r="B268" s="15">
        <v>-2</v>
      </c>
      <c r="C268" s="15">
        <v>-8192</v>
      </c>
      <c r="D268" s="15">
        <f t="shared" si="208"/>
        <v>-1</v>
      </c>
      <c r="E268" s="15">
        <f t="shared" si="209"/>
        <v>0</v>
      </c>
      <c r="F268" s="15">
        <f t="shared" si="210"/>
        <v>-1</v>
      </c>
      <c r="G268" s="15">
        <v>531</v>
      </c>
      <c r="H268" s="15">
        <v>532</v>
      </c>
      <c r="I268" s="15">
        <v>132</v>
      </c>
      <c r="J268" s="15">
        <v>8</v>
      </c>
      <c r="K268" s="15">
        <v>776</v>
      </c>
      <c r="L268" s="15">
        <v>176</v>
      </c>
      <c r="M268" s="15">
        <f t="shared" si="211"/>
        <v>4.296875E-2</v>
      </c>
      <c r="O268" s="82">
        <f t="shared" si="212"/>
        <v>776</v>
      </c>
      <c r="P268" s="82">
        <f t="shared" si="213"/>
        <v>0.330810546875</v>
      </c>
      <c r="Q268" s="82">
        <f t="shared" si="214"/>
        <v>387</v>
      </c>
      <c r="R268" s="82" t="b">
        <f t="shared" si="215"/>
        <v>0</v>
      </c>
      <c r="S268" s="82" t="str">
        <f t="shared" si="216"/>
        <v>Dummy Node</v>
      </c>
      <c r="T268" s="82" t="str">
        <f t="shared" si="217"/>
        <v>N/A</v>
      </c>
      <c r="U268" s="82" t="str">
        <f t="shared" si="218"/>
        <v>N/A</v>
      </c>
      <c r="V268" s="82">
        <f t="shared" si="219"/>
        <v>193</v>
      </c>
      <c r="W268" s="82" t="b">
        <f t="shared" si="220"/>
        <v>1</v>
      </c>
      <c r="X268" s="82" t="str">
        <f t="shared" si="221"/>
        <v>Dummy Node</v>
      </c>
      <c r="Y268" s="82" t="str">
        <f t="shared" si="222"/>
        <v>N/A</v>
      </c>
      <c r="Z268" s="82" t="str">
        <f t="shared" si="223"/>
        <v>N/A</v>
      </c>
      <c r="AA268" s="82">
        <f t="shared" si="224"/>
        <v>96</v>
      </c>
      <c r="AB268" s="82" t="b">
        <f t="shared" si="225"/>
        <v>1</v>
      </c>
      <c r="AC268" s="82" t="str">
        <f t="shared" si="226"/>
        <v>Dummy Node</v>
      </c>
      <c r="AD268" s="82" t="str">
        <f t="shared" si="227"/>
        <v>N/A</v>
      </c>
      <c r="AE268" s="82" t="str">
        <f t="shared" si="228"/>
        <v>N/A</v>
      </c>
      <c r="AF268" s="82">
        <f t="shared" si="229"/>
        <v>47</v>
      </c>
      <c r="AG268" s="82" t="b">
        <f t="shared" si="230"/>
        <v>0</v>
      </c>
      <c r="AH268" s="82" t="str">
        <f t="shared" si="231"/>
        <v>Dummy Node</v>
      </c>
      <c r="AI268" s="82" t="str">
        <f t="shared" si="232"/>
        <v>N/A</v>
      </c>
      <c r="AJ268" s="82" t="str">
        <f t="shared" si="233"/>
        <v>N/A</v>
      </c>
      <c r="AK268" s="82">
        <f t="shared" si="234"/>
        <v>23</v>
      </c>
      <c r="AL268" s="82" t="b">
        <f t="shared" si="235"/>
        <v>1</v>
      </c>
      <c r="AM268" s="82" t="str">
        <f t="shared" si="236"/>
        <v>Dummy Node</v>
      </c>
      <c r="AN268" s="82" t="str">
        <f t="shared" si="237"/>
        <v>N/A</v>
      </c>
      <c r="AO268" s="82" t="str">
        <f t="shared" si="238"/>
        <v>N/A</v>
      </c>
      <c r="AP268" s="82">
        <f t="shared" si="239"/>
        <v>11</v>
      </c>
      <c r="AQ268" s="82" t="b">
        <f t="shared" si="240"/>
        <v>1</v>
      </c>
      <c r="AR268" s="82" t="str">
        <f t="shared" si="241"/>
        <v>Dummy Node</v>
      </c>
      <c r="AS268" s="82" t="str">
        <f t="shared" si="242"/>
        <v>N/A</v>
      </c>
      <c r="AT268" s="82" t="str">
        <f t="shared" si="243"/>
        <v>N/A</v>
      </c>
      <c r="AU268" s="82">
        <f t="shared" si="244"/>
        <v>9</v>
      </c>
      <c r="AV268" s="82" t="b">
        <f t="shared" si="245"/>
        <v>1</v>
      </c>
      <c r="AW268" s="82" t="str">
        <f t="shared" si="246"/>
        <v>Speed</v>
      </c>
      <c r="AX268" s="82" t="str">
        <f t="shared" si="247"/>
        <v>&lt;=</v>
      </c>
      <c r="AY268" s="82">
        <f t="shared" si="248"/>
        <v>24.38330078125</v>
      </c>
      <c r="AZ268" s="82">
        <f t="shared" si="249"/>
        <v>2</v>
      </c>
      <c r="BA268" s="82" t="b">
        <f t="shared" si="250"/>
        <v>1</v>
      </c>
      <c r="BB268" s="82" t="str">
        <f t="shared" si="251"/>
        <v>Distance</v>
      </c>
      <c r="BC268" s="82" t="str">
        <f t="shared" si="252"/>
        <v>&lt;=</v>
      </c>
      <c r="BD268" s="82">
        <f t="shared" si="253"/>
        <v>699.85498046875</v>
      </c>
      <c r="BE268" s="82">
        <f t="shared" si="254"/>
        <v>0</v>
      </c>
      <c r="BF268" s="82" t="b">
        <f t="shared" si="255"/>
        <v>0</v>
      </c>
      <c r="BG268" s="82" t="str">
        <f t="shared" si="256"/>
        <v>Distance</v>
      </c>
      <c r="BH268" s="82" t="str">
        <f t="shared" si="257"/>
        <v>&gt;</v>
      </c>
      <c r="BI268" s="82">
        <f t="shared" si="258"/>
        <v>508.4912109375</v>
      </c>
    </row>
    <row r="269" spans="1:61">
      <c r="A269" s="15">
        <v>266</v>
      </c>
      <c r="B269" s="15">
        <v>-2</v>
      </c>
      <c r="C269" s="15">
        <v>-8192</v>
      </c>
      <c r="D269" s="15">
        <f t="shared" si="208"/>
        <v>-1</v>
      </c>
      <c r="E269" s="15">
        <f t="shared" si="209"/>
        <v>0</v>
      </c>
      <c r="F269" s="15">
        <f t="shared" si="210"/>
        <v>-1</v>
      </c>
      <c r="G269" s="15">
        <v>533</v>
      </c>
      <c r="H269" s="15">
        <v>534</v>
      </c>
      <c r="I269" s="15">
        <v>132</v>
      </c>
      <c r="J269" s="15">
        <v>8</v>
      </c>
      <c r="K269" s="15">
        <v>777</v>
      </c>
      <c r="L269" s="15">
        <v>176</v>
      </c>
      <c r="M269" s="15">
        <f t="shared" si="211"/>
        <v>4.296875E-2</v>
      </c>
      <c r="O269" s="82">
        <f t="shared" si="212"/>
        <v>777</v>
      </c>
      <c r="P269" s="82">
        <f t="shared" si="213"/>
        <v>0.330810546875</v>
      </c>
      <c r="Q269" s="82">
        <f t="shared" si="214"/>
        <v>388</v>
      </c>
      <c r="R269" s="82" t="b">
        <f t="shared" si="215"/>
        <v>1</v>
      </c>
      <c r="S269" s="82" t="str">
        <f t="shared" si="216"/>
        <v>Dummy Node</v>
      </c>
      <c r="T269" s="82" t="str">
        <f t="shared" si="217"/>
        <v>N/A</v>
      </c>
      <c r="U269" s="82" t="str">
        <f t="shared" si="218"/>
        <v>N/A</v>
      </c>
      <c r="V269" s="82">
        <f t="shared" si="219"/>
        <v>193</v>
      </c>
      <c r="W269" s="82" t="b">
        <f t="shared" si="220"/>
        <v>0</v>
      </c>
      <c r="X269" s="82" t="str">
        <f t="shared" si="221"/>
        <v>Dummy Node</v>
      </c>
      <c r="Y269" s="82" t="str">
        <f t="shared" si="222"/>
        <v>N/A</v>
      </c>
      <c r="Z269" s="82" t="str">
        <f t="shared" si="223"/>
        <v>N/A</v>
      </c>
      <c r="AA269" s="82">
        <f t="shared" si="224"/>
        <v>96</v>
      </c>
      <c r="AB269" s="82" t="b">
        <f t="shared" si="225"/>
        <v>1</v>
      </c>
      <c r="AC269" s="82" t="str">
        <f t="shared" si="226"/>
        <v>Dummy Node</v>
      </c>
      <c r="AD269" s="82" t="str">
        <f t="shared" si="227"/>
        <v>N/A</v>
      </c>
      <c r="AE269" s="82" t="str">
        <f t="shared" si="228"/>
        <v>N/A</v>
      </c>
      <c r="AF269" s="82">
        <f t="shared" si="229"/>
        <v>47</v>
      </c>
      <c r="AG269" s="82" t="b">
        <f t="shared" si="230"/>
        <v>0</v>
      </c>
      <c r="AH269" s="82" t="str">
        <f t="shared" si="231"/>
        <v>Dummy Node</v>
      </c>
      <c r="AI269" s="82" t="str">
        <f t="shared" si="232"/>
        <v>N/A</v>
      </c>
      <c r="AJ269" s="82" t="str">
        <f t="shared" si="233"/>
        <v>N/A</v>
      </c>
      <c r="AK269" s="82">
        <f t="shared" si="234"/>
        <v>23</v>
      </c>
      <c r="AL269" s="82" t="b">
        <f t="shared" si="235"/>
        <v>1</v>
      </c>
      <c r="AM269" s="82" t="str">
        <f t="shared" si="236"/>
        <v>Dummy Node</v>
      </c>
      <c r="AN269" s="82" t="str">
        <f t="shared" si="237"/>
        <v>N/A</v>
      </c>
      <c r="AO269" s="82" t="str">
        <f t="shared" si="238"/>
        <v>N/A</v>
      </c>
      <c r="AP269" s="82">
        <f t="shared" si="239"/>
        <v>11</v>
      </c>
      <c r="AQ269" s="82" t="b">
        <f t="shared" si="240"/>
        <v>1</v>
      </c>
      <c r="AR269" s="82" t="str">
        <f t="shared" si="241"/>
        <v>Dummy Node</v>
      </c>
      <c r="AS269" s="82" t="str">
        <f t="shared" si="242"/>
        <v>N/A</v>
      </c>
      <c r="AT269" s="82" t="str">
        <f t="shared" si="243"/>
        <v>N/A</v>
      </c>
      <c r="AU269" s="82">
        <f t="shared" si="244"/>
        <v>9</v>
      </c>
      <c r="AV269" s="82" t="b">
        <f t="shared" si="245"/>
        <v>1</v>
      </c>
      <c r="AW269" s="82" t="str">
        <f t="shared" si="246"/>
        <v>Speed</v>
      </c>
      <c r="AX269" s="82" t="str">
        <f t="shared" si="247"/>
        <v>&lt;=</v>
      </c>
      <c r="AY269" s="82">
        <f t="shared" si="248"/>
        <v>24.38330078125</v>
      </c>
      <c r="AZ269" s="82">
        <f t="shared" si="249"/>
        <v>2</v>
      </c>
      <c r="BA269" s="82" t="b">
        <f t="shared" si="250"/>
        <v>1</v>
      </c>
      <c r="BB269" s="82" t="str">
        <f t="shared" si="251"/>
        <v>Distance</v>
      </c>
      <c r="BC269" s="82" t="str">
        <f t="shared" si="252"/>
        <v>&lt;=</v>
      </c>
      <c r="BD269" s="82">
        <f t="shared" si="253"/>
        <v>699.85498046875</v>
      </c>
      <c r="BE269" s="82">
        <f t="shared" si="254"/>
        <v>0</v>
      </c>
      <c r="BF269" s="82" t="b">
        <f t="shared" si="255"/>
        <v>0</v>
      </c>
      <c r="BG269" s="82" t="str">
        <f t="shared" si="256"/>
        <v>Distance</v>
      </c>
      <c r="BH269" s="82" t="str">
        <f t="shared" si="257"/>
        <v>&gt;</v>
      </c>
      <c r="BI269" s="82">
        <f t="shared" si="258"/>
        <v>508.4912109375</v>
      </c>
    </row>
    <row r="270" spans="1:61">
      <c r="A270" s="15">
        <v>267</v>
      </c>
      <c r="B270" s="15">
        <v>-2</v>
      </c>
      <c r="C270" s="15">
        <v>-8192</v>
      </c>
      <c r="D270" s="15">
        <f t="shared" si="208"/>
        <v>-1</v>
      </c>
      <c r="E270" s="15">
        <f t="shared" si="209"/>
        <v>0</v>
      </c>
      <c r="F270" s="15">
        <f t="shared" si="210"/>
        <v>-1</v>
      </c>
      <c r="G270" s="15">
        <v>535</v>
      </c>
      <c r="H270" s="15">
        <v>536</v>
      </c>
      <c r="I270" s="15">
        <v>133</v>
      </c>
      <c r="J270" s="15">
        <v>8</v>
      </c>
      <c r="K270" s="15">
        <v>778</v>
      </c>
      <c r="L270" s="15">
        <v>176</v>
      </c>
      <c r="M270" s="15">
        <f t="shared" si="211"/>
        <v>4.296875E-2</v>
      </c>
      <c r="O270" s="82">
        <f t="shared" si="212"/>
        <v>778</v>
      </c>
      <c r="P270" s="82">
        <f t="shared" si="213"/>
        <v>0.330810546875</v>
      </c>
      <c r="Q270" s="82">
        <f t="shared" si="214"/>
        <v>388</v>
      </c>
      <c r="R270" s="82" t="b">
        <f t="shared" si="215"/>
        <v>0</v>
      </c>
      <c r="S270" s="82" t="str">
        <f t="shared" si="216"/>
        <v>Dummy Node</v>
      </c>
      <c r="T270" s="82" t="str">
        <f t="shared" si="217"/>
        <v>N/A</v>
      </c>
      <c r="U270" s="82" t="str">
        <f t="shared" si="218"/>
        <v>N/A</v>
      </c>
      <c r="V270" s="82">
        <f t="shared" si="219"/>
        <v>193</v>
      </c>
      <c r="W270" s="82" t="b">
        <f t="shared" si="220"/>
        <v>0</v>
      </c>
      <c r="X270" s="82" t="str">
        <f t="shared" si="221"/>
        <v>Dummy Node</v>
      </c>
      <c r="Y270" s="82" t="str">
        <f t="shared" si="222"/>
        <v>N/A</v>
      </c>
      <c r="Z270" s="82" t="str">
        <f t="shared" si="223"/>
        <v>N/A</v>
      </c>
      <c r="AA270" s="82">
        <f t="shared" si="224"/>
        <v>96</v>
      </c>
      <c r="AB270" s="82" t="b">
        <f t="shared" si="225"/>
        <v>1</v>
      </c>
      <c r="AC270" s="82" t="str">
        <f t="shared" si="226"/>
        <v>Dummy Node</v>
      </c>
      <c r="AD270" s="82" t="str">
        <f t="shared" si="227"/>
        <v>N/A</v>
      </c>
      <c r="AE270" s="82" t="str">
        <f t="shared" si="228"/>
        <v>N/A</v>
      </c>
      <c r="AF270" s="82">
        <f t="shared" si="229"/>
        <v>47</v>
      </c>
      <c r="AG270" s="82" t="b">
        <f t="shared" si="230"/>
        <v>0</v>
      </c>
      <c r="AH270" s="82" t="str">
        <f t="shared" si="231"/>
        <v>Dummy Node</v>
      </c>
      <c r="AI270" s="82" t="str">
        <f t="shared" si="232"/>
        <v>N/A</v>
      </c>
      <c r="AJ270" s="82" t="str">
        <f t="shared" si="233"/>
        <v>N/A</v>
      </c>
      <c r="AK270" s="82">
        <f t="shared" si="234"/>
        <v>23</v>
      </c>
      <c r="AL270" s="82" t="b">
        <f t="shared" si="235"/>
        <v>1</v>
      </c>
      <c r="AM270" s="82" t="str">
        <f t="shared" si="236"/>
        <v>Dummy Node</v>
      </c>
      <c r="AN270" s="82" t="str">
        <f t="shared" si="237"/>
        <v>N/A</v>
      </c>
      <c r="AO270" s="82" t="str">
        <f t="shared" si="238"/>
        <v>N/A</v>
      </c>
      <c r="AP270" s="82">
        <f t="shared" si="239"/>
        <v>11</v>
      </c>
      <c r="AQ270" s="82" t="b">
        <f t="shared" si="240"/>
        <v>1</v>
      </c>
      <c r="AR270" s="82" t="str">
        <f t="shared" si="241"/>
        <v>Dummy Node</v>
      </c>
      <c r="AS270" s="82" t="str">
        <f t="shared" si="242"/>
        <v>N/A</v>
      </c>
      <c r="AT270" s="82" t="str">
        <f t="shared" si="243"/>
        <v>N/A</v>
      </c>
      <c r="AU270" s="82">
        <f t="shared" si="244"/>
        <v>9</v>
      </c>
      <c r="AV270" s="82" t="b">
        <f t="shared" si="245"/>
        <v>1</v>
      </c>
      <c r="AW270" s="82" t="str">
        <f t="shared" si="246"/>
        <v>Speed</v>
      </c>
      <c r="AX270" s="82" t="str">
        <f t="shared" si="247"/>
        <v>&lt;=</v>
      </c>
      <c r="AY270" s="82">
        <f t="shared" si="248"/>
        <v>24.38330078125</v>
      </c>
      <c r="AZ270" s="82">
        <f t="shared" si="249"/>
        <v>2</v>
      </c>
      <c r="BA270" s="82" t="b">
        <f t="shared" si="250"/>
        <v>1</v>
      </c>
      <c r="BB270" s="82" t="str">
        <f t="shared" si="251"/>
        <v>Distance</v>
      </c>
      <c r="BC270" s="82" t="str">
        <f t="shared" si="252"/>
        <v>&lt;=</v>
      </c>
      <c r="BD270" s="82">
        <f t="shared" si="253"/>
        <v>699.85498046875</v>
      </c>
      <c r="BE270" s="82">
        <f t="shared" si="254"/>
        <v>0</v>
      </c>
      <c r="BF270" s="82" t="b">
        <f t="shared" si="255"/>
        <v>0</v>
      </c>
      <c r="BG270" s="82" t="str">
        <f t="shared" si="256"/>
        <v>Distance</v>
      </c>
      <c r="BH270" s="82" t="str">
        <f t="shared" si="257"/>
        <v>&gt;</v>
      </c>
      <c r="BI270" s="82">
        <f t="shared" si="258"/>
        <v>508.4912109375</v>
      </c>
    </row>
    <row r="271" spans="1:61">
      <c r="A271" s="15">
        <v>268</v>
      </c>
      <c r="B271" s="15">
        <v>-2</v>
      </c>
      <c r="C271" s="15">
        <v>-8192</v>
      </c>
      <c r="D271" s="15">
        <f t="shared" si="208"/>
        <v>-1</v>
      </c>
      <c r="E271" s="15">
        <f t="shared" si="209"/>
        <v>0</v>
      </c>
      <c r="F271" s="15">
        <f t="shared" si="210"/>
        <v>-1</v>
      </c>
      <c r="G271" s="15">
        <v>537</v>
      </c>
      <c r="H271" s="15">
        <v>538</v>
      </c>
      <c r="I271" s="15">
        <v>133</v>
      </c>
      <c r="J271" s="15">
        <v>8</v>
      </c>
      <c r="K271" s="15">
        <v>779</v>
      </c>
      <c r="L271" s="15">
        <v>176</v>
      </c>
      <c r="M271" s="15">
        <f t="shared" si="211"/>
        <v>4.296875E-2</v>
      </c>
      <c r="O271" s="82">
        <f t="shared" si="212"/>
        <v>779</v>
      </c>
      <c r="P271" s="82">
        <f t="shared" si="213"/>
        <v>0.330810546875</v>
      </c>
      <c r="Q271" s="82">
        <f t="shared" si="214"/>
        <v>389</v>
      </c>
      <c r="R271" s="82" t="b">
        <f t="shared" si="215"/>
        <v>1</v>
      </c>
      <c r="S271" s="82" t="str">
        <f t="shared" si="216"/>
        <v>Dummy Node</v>
      </c>
      <c r="T271" s="82" t="str">
        <f t="shared" si="217"/>
        <v>N/A</v>
      </c>
      <c r="U271" s="82" t="str">
        <f t="shared" si="218"/>
        <v>N/A</v>
      </c>
      <c r="V271" s="82">
        <f t="shared" si="219"/>
        <v>194</v>
      </c>
      <c r="W271" s="82" t="b">
        <f t="shared" si="220"/>
        <v>1</v>
      </c>
      <c r="X271" s="82" t="str">
        <f t="shared" si="221"/>
        <v>Dummy Node</v>
      </c>
      <c r="Y271" s="82" t="str">
        <f t="shared" si="222"/>
        <v>N/A</v>
      </c>
      <c r="Z271" s="82" t="str">
        <f t="shared" si="223"/>
        <v>N/A</v>
      </c>
      <c r="AA271" s="82">
        <f t="shared" si="224"/>
        <v>96</v>
      </c>
      <c r="AB271" s="82" t="b">
        <f t="shared" si="225"/>
        <v>0</v>
      </c>
      <c r="AC271" s="82" t="str">
        <f t="shared" si="226"/>
        <v>Dummy Node</v>
      </c>
      <c r="AD271" s="82" t="str">
        <f t="shared" si="227"/>
        <v>N/A</v>
      </c>
      <c r="AE271" s="82" t="str">
        <f t="shared" si="228"/>
        <v>N/A</v>
      </c>
      <c r="AF271" s="82">
        <f t="shared" si="229"/>
        <v>47</v>
      </c>
      <c r="AG271" s="82" t="b">
        <f t="shared" si="230"/>
        <v>0</v>
      </c>
      <c r="AH271" s="82" t="str">
        <f t="shared" si="231"/>
        <v>Dummy Node</v>
      </c>
      <c r="AI271" s="82" t="str">
        <f t="shared" si="232"/>
        <v>N/A</v>
      </c>
      <c r="AJ271" s="82" t="str">
        <f t="shared" si="233"/>
        <v>N/A</v>
      </c>
      <c r="AK271" s="82">
        <f t="shared" si="234"/>
        <v>23</v>
      </c>
      <c r="AL271" s="82" t="b">
        <f t="shared" si="235"/>
        <v>1</v>
      </c>
      <c r="AM271" s="82" t="str">
        <f t="shared" si="236"/>
        <v>Dummy Node</v>
      </c>
      <c r="AN271" s="82" t="str">
        <f t="shared" si="237"/>
        <v>N/A</v>
      </c>
      <c r="AO271" s="82" t="str">
        <f t="shared" si="238"/>
        <v>N/A</v>
      </c>
      <c r="AP271" s="82">
        <f t="shared" si="239"/>
        <v>11</v>
      </c>
      <c r="AQ271" s="82" t="b">
        <f t="shared" si="240"/>
        <v>1</v>
      </c>
      <c r="AR271" s="82" t="str">
        <f t="shared" si="241"/>
        <v>Dummy Node</v>
      </c>
      <c r="AS271" s="82" t="str">
        <f t="shared" si="242"/>
        <v>N/A</v>
      </c>
      <c r="AT271" s="82" t="str">
        <f t="shared" si="243"/>
        <v>N/A</v>
      </c>
      <c r="AU271" s="82">
        <f t="shared" si="244"/>
        <v>9</v>
      </c>
      <c r="AV271" s="82" t="b">
        <f t="shared" si="245"/>
        <v>1</v>
      </c>
      <c r="AW271" s="82" t="str">
        <f t="shared" si="246"/>
        <v>Speed</v>
      </c>
      <c r="AX271" s="82" t="str">
        <f t="shared" si="247"/>
        <v>&lt;=</v>
      </c>
      <c r="AY271" s="82">
        <f t="shared" si="248"/>
        <v>24.38330078125</v>
      </c>
      <c r="AZ271" s="82">
        <f t="shared" si="249"/>
        <v>2</v>
      </c>
      <c r="BA271" s="82" t="b">
        <f t="shared" si="250"/>
        <v>1</v>
      </c>
      <c r="BB271" s="82" t="str">
        <f t="shared" si="251"/>
        <v>Distance</v>
      </c>
      <c r="BC271" s="82" t="str">
        <f t="shared" si="252"/>
        <v>&lt;=</v>
      </c>
      <c r="BD271" s="82">
        <f t="shared" si="253"/>
        <v>699.85498046875</v>
      </c>
      <c r="BE271" s="82">
        <f t="shared" si="254"/>
        <v>0</v>
      </c>
      <c r="BF271" s="82" t="b">
        <f t="shared" si="255"/>
        <v>0</v>
      </c>
      <c r="BG271" s="82" t="str">
        <f t="shared" si="256"/>
        <v>Distance</v>
      </c>
      <c r="BH271" s="82" t="str">
        <f t="shared" si="257"/>
        <v>&gt;</v>
      </c>
      <c r="BI271" s="82">
        <f t="shared" si="258"/>
        <v>508.4912109375</v>
      </c>
    </row>
    <row r="272" spans="1:61">
      <c r="A272" s="15">
        <v>269</v>
      </c>
      <c r="B272" s="15">
        <v>-2</v>
      </c>
      <c r="C272" s="15">
        <v>-8192</v>
      </c>
      <c r="D272" s="15">
        <f t="shared" si="208"/>
        <v>-1</v>
      </c>
      <c r="E272" s="15">
        <f t="shared" si="209"/>
        <v>0</v>
      </c>
      <c r="F272" s="15">
        <f t="shared" si="210"/>
        <v>-1</v>
      </c>
      <c r="G272" s="15">
        <v>539</v>
      </c>
      <c r="H272" s="15">
        <v>540</v>
      </c>
      <c r="I272" s="15">
        <v>134</v>
      </c>
      <c r="J272" s="15">
        <v>8</v>
      </c>
      <c r="K272" s="15">
        <v>780</v>
      </c>
      <c r="L272" s="15">
        <v>176</v>
      </c>
      <c r="M272" s="15">
        <f t="shared" si="211"/>
        <v>4.296875E-2</v>
      </c>
      <c r="O272" s="82">
        <f t="shared" si="212"/>
        <v>780</v>
      </c>
      <c r="P272" s="82">
        <f t="shared" si="213"/>
        <v>0.330810546875</v>
      </c>
      <c r="Q272" s="82">
        <f t="shared" si="214"/>
        <v>389</v>
      </c>
      <c r="R272" s="82" t="b">
        <f t="shared" si="215"/>
        <v>0</v>
      </c>
      <c r="S272" s="82" t="str">
        <f t="shared" si="216"/>
        <v>Dummy Node</v>
      </c>
      <c r="T272" s="82" t="str">
        <f t="shared" si="217"/>
        <v>N/A</v>
      </c>
      <c r="U272" s="82" t="str">
        <f t="shared" si="218"/>
        <v>N/A</v>
      </c>
      <c r="V272" s="82">
        <f t="shared" si="219"/>
        <v>194</v>
      </c>
      <c r="W272" s="82" t="b">
        <f t="shared" si="220"/>
        <v>1</v>
      </c>
      <c r="X272" s="82" t="str">
        <f t="shared" si="221"/>
        <v>Dummy Node</v>
      </c>
      <c r="Y272" s="82" t="str">
        <f t="shared" si="222"/>
        <v>N/A</v>
      </c>
      <c r="Z272" s="82" t="str">
        <f t="shared" si="223"/>
        <v>N/A</v>
      </c>
      <c r="AA272" s="82">
        <f t="shared" si="224"/>
        <v>96</v>
      </c>
      <c r="AB272" s="82" t="b">
        <f t="shared" si="225"/>
        <v>0</v>
      </c>
      <c r="AC272" s="82" t="str">
        <f t="shared" si="226"/>
        <v>Dummy Node</v>
      </c>
      <c r="AD272" s="82" t="str">
        <f t="shared" si="227"/>
        <v>N/A</v>
      </c>
      <c r="AE272" s="82" t="str">
        <f t="shared" si="228"/>
        <v>N/A</v>
      </c>
      <c r="AF272" s="82">
        <f t="shared" si="229"/>
        <v>47</v>
      </c>
      <c r="AG272" s="82" t="b">
        <f t="shared" si="230"/>
        <v>0</v>
      </c>
      <c r="AH272" s="82" t="str">
        <f t="shared" si="231"/>
        <v>Dummy Node</v>
      </c>
      <c r="AI272" s="82" t="str">
        <f t="shared" si="232"/>
        <v>N/A</v>
      </c>
      <c r="AJ272" s="82" t="str">
        <f t="shared" si="233"/>
        <v>N/A</v>
      </c>
      <c r="AK272" s="82">
        <f t="shared" si="234"/>
        <v>23</v>
      </c>
      <c r="AL272" s="82" t="b">
        <f t="shared" si="235"/>
        <v>1</v>
      </c>
      <c r="AM272" s="82" t="str">
        <f t="shared" si="236"/>
        <v>Dummy Node</v>
      </c>
      <c r="AN272" s="82" t="str">
        <f t="shared" si="237"/>
        <v>N/A</v>
      </c>
      <c r="AO272" s="82" t="str">
        <f t="shared" si="238"/>
        <v>N/A</v>
      </c>
      <c r="AP272" s="82">
        <f t="shared" si="239"/>
        <v>11</v>
      </c>
      <c r="AQ272" s="82" t="b">
        <f t="shared" si="240"/>
        <v>1</v>
      </c>
      <c r="AR272" s="82" t="str">
        <f t="shared" si="241"/>
        <v>Dummy Node</v>
      </c>
      <c r="AS272" s="82" t="str">
        <f t="shared" si="242"/>
        <v>N/A</v>
      </c>
      <c r="AT272" s="82" t="str">
        <f t="shared" si="243"/>
        <v>N/A</v>
      </c>
      <c r="AU272" s="82">
        <f t="shared" si="244"/>
        <v>9</v>
      </c>
      <c r="AV272" s="82" t="b">
        <f t="shared" si="245"/>
        <v>1</v>
      </c>
      <c r="AW272" s="82" t="str">
        <f t="shared" si="246"/>
        <v>Speed</v>
      </c>
      <c r="AX272" s="82" t="str">
        <f t="shared" si="247"/>
        <v>&lt;=</v>
      </c>
      <c r="AY272" s="82">
        <f t="shared" si="248"/>
        <v>24.38330078125</v>
      </c>
      <c r="AZ272" s="82">
        <f t="shared" si="249"/>
        <v>2</v>
      </c>
      <c r="BA272" s="82" t="b">
        <f t="shared" si="250"/>
        <v>1</v>
      </c>
      <c r="BB272" s="82" t="str">
        <f t="shared" si="251"/>
        <v>Distance</v>
      </c>
      <c r="BC272" s="82" t="str">
        <f t="shared" si="252"/>
        <v>&lt;=</v>
      </c>
      <c r="BD272" s="82">
        <f t="shared" si="253"/>
        <v>699.85498046875</v>
      </c>
      <c r="BE272" s="82">
        <f t="shared" si="254"/>
        <v>0</v>
      </c>
      <c r="BF272" s="82" t="b">
        <f t="shared" si="255"/>
        <v>0</v>
      </c>
      <c r="BG272" s="82" t="str">
        <f t="shared" si="256"/>
        <v>Distance</v>
      </c>
      <c r="BH272" s="82" t="str">
        <f t="shared" si="257"/>
        <v>&gt;</v>
      </c>
      <c r="BI272" s="82">
        <f t="shared" si="258"/>
        <v>508.4912109375</v>
      </c>
    </row>
    <row r="273" spans="1:61">
      <c r="A273" s="15">
        <v>270</v>
      </c>
      <c r="B273" s="15">
        <v>-2</v>
      </c>
      <c r="C273" s="15">
        <v>-8192</v>
      </c>
      <c r="D273" s="15">
        <f t="shared" si="208"/>
        <v>-1</v>
      </c>
      <c r="E273" s="15">
        <f t="shared" si="209"/>
        <v>0</v>
      </c>
      <c r="F273" s="15">
        <f t="shared" si="210"/>
        <v>-1</v>
      </c>
      <c r="G273" s="15">
        <v>541</v>
      </c>
      <c r="H273" s="15">
        <v>542</v>
      </c>
      <c r="I273" s="15">
        <v>134</v>
      </c>
      <c r="J273" s="15">
        <v>8</v>
      </c>
      <c r="K273" s="15">
        <v>781</v>
      </c>
      <c r="L273" s="15">
        <v>176</v>
      </c>
      <c r="M273" s="15">
        <f t="shared" si="211"/>
        <v>4.296875E-2</v>
      </c>
      <c r="O273" s="82">
        <f t="shared" si="212"/>
        <v>781</v>
      </c>
      <c r="P273" s="82">
        <f t="shared" si="213"/>
        <v>0.330810546875</v>
      </c>
      <c r="Q273" s="82">
        <f t="shared" si="214"/>
        <v>390</v>
      </c>
      <c r="R273" s="82" t="b">
        <f t="shared" si="215"/>
        <v>1</v>
      </c>
      <c r="S273" s="82" t="str">
        <f t="shared" si="216"/>
        <v>Dummy Node</v>
      </c>
      <c r="T273" s="82" t="str">
        <f t="shared" si="217"/>
        <v>N/A</v>
      </c>
      <c r="U273" s="82" t="str">
        <f t="shared" si="218"/>
        <v>N/A</v>
      </c>
      <c r="V273" s="82">
        <f t="shared" si="219"/>
        <v>194</v>
      </c>
      <c r="W273" s="82" t="b">
        <f t="shared" si="220"/>
        <v>0</v>
      </c>
      <c r="X273" s="82" t="str">
        <f t="shared" si="221"/>
        <v>Dummy Node</v>
      </c>
      <c r="Y273" s="82" t="str">
        <f t="shared" si="222"/>
        <v>N/A</v>
      </c>
      <c r="Z273" s="82" t="str">
        <f t="shared" si="223"/>
        <v>N/A</v>
      </c>
      <c r="AA273" s="82">
        <f t="shared" si="224"/>
        <v>96</v>
      </c>
      <c r="AB273" s="82" t="b">
        <f t="shared" si="225"/>
        <v>0</v>
      </c>
      <c r="AC273" s="82" t="str">
        <f t="shared" si="226"/>
        <v>Dummy Node</v>
      </c>
      <c r="AD273" s="82" t="str">
        <f t="shared" si="227"/>
        <v>N/A</v>
      </c>
      <c r="AE273" s="82" t="str">
        <f t="shared" si="228"/>
        <v>N/A</v>
      </c>
      <c r="AF273" s="82">
        <f t="shared" si="229"/>
        <v>47</v>
      </c>
      <c r="AG273" s="82" t="b">
        <f t="shared" si="230"/>
        <v>0</v>
      </c>
      <c r="AH273" s="82" t="str">
        <f t="shared" si="231"/>
        <v>Dummy Node</v>
      </c>
      <c r="AI273" s="82" t="str">
        <f t="shared" si="232"/>
        <v>N/A</v>
      </c>
      <c r="AJ273" s="82" t="str">
        <f t="shared" si="233"/>
        <v>N/A</v>
      </c>
      <c r="AK273" s="82">
        <f t="shared" si="234"/>
        <v>23</v>
      </c>
      <c r="AL273" s="82" t="b">
        <f t="shared" si="235"/>
        <v>1</v>
      </c>
      <c r="AM273" s="82" t="str">
        <f t="shared" si="236"/>
        <v>Dummy Node</v>
      </c>
      <c r="AN273" s="82" t="str">
        <f t="shared" si="237"/>
        <v>N/A</v>
      </c>
      <c r="AO273" s="82" t="str">
        <f t="shared" si="238"/>
        <v>N/A</v>
      </c>
      <c r="AP273" s="82">
        <f t="shared" si="239"/>
        <v>11</v>
      </c>
      <c r="AQ273" s="82" t="b">
        <f t="shared" si="240"/>
        <v>1</v>
      </c>
      <c r="AR273" s="82" t="str">
        <f t="shared" si="241"/>
        <v>Dummy Node</v>
      </c>
      <c r="AS273" s="82" t="str">
        <f t="shared" si="242"/>
        <v>N/A</v>
      </c>
      <c r="AT273" s="82" t="str">
        <f t="shared" si="243"/>
        <v>N/A</v>
      </c>
      <c r="AU273" s="82">
        <f t="shared" si="244"/>
        <v>9</v>
      </c>
      <c r="AV273" s="82" t="b">
        <f t="shared" si="245"/>
        <v>1</v>
      </c>
      <c r="AW273" s="82" t="str">
        <f t="shared" si="246"/>
        <v>Speed</v>
      </c>
      <c r="AX273" s="82" t="str">
        <f t="shared" si="247"/>
        <v>&lt;=</v>
      </c>
      <c r="AY273" s="82">
        <f t="shared" si="248"/>
        <v>24.38330078125</v>
      </c>
      <c r="AZ273" s="82">
        <f t="shared" si="249"/>
        <v>2</v>
      </c>
      <c r="BA273" s="82" t="b">
        <f t="shared" si="250"/>
        <v>1</v>
      </c>
      <c r="BB273" s="82" t="str">
        <f t="shared" si="251"/>
        <v>Distance</v>
      </c>
      <c r="BC273" s="82" t="str">
        <f t="shared" si="252"/>
        <v>&lt;=</v>
      </c>
      <c r="BD273" s="82">
        <f t="shared" si="253"/>
        <v>699.85498046875</v>
      </c>
      <c r="BE273" s="82">
        <f t="shared" si="254"/>
        <v>0</v>
      </c>
      <c r="BF273" s="82" t="b">
        <f t="shared" si="255"/>
        <v>0</v>
      </c>
      <c r="BG273" s="82" t="str">
        <f t="shared" si="256"/>
        <v>Distance</v>
      </c>
      <c r="BH273" s="82" t="str">
        <f t="shared" si="257"/>
        <v>&gt;</v>
      </c>
      <c r="BI273" s="82">
        <f t="shared" si="258"/>
        <v>508.4912109375</v>
      </c>
    </row>
    <row r="274" spans="1:61">
      <c r="A274" s="15">
        <v>271</v>
      </c>
      <c r="B274" s="15">
        <v>-2</v>
      </c>
      <c r="C274" s="15">
        <v>-8192</v>
      </c>
      <c r="D274" s="15">
        <f t="shared" si="208"/>
        <v>-1</v>
      </c>
      <c r="E274" s="15">
        <f t="shared" si="209"/>
        <v>0</v>
      </c>
      <c r="F274" s="15">
        <f t="shared" si="210"/>
        <v>-1</v>
      </c>
      <c r="G274" s="15">
        <v>543</v>
      </c>
      <c r="H274" s="15">
        <v>544</v>
      </c>
      <c r="I274" s="15">
        <v>135</v>
      </c>
      <c r="J274" s="15">
        <v>8</v>
      </c>
      <c r="K274" s="15">
        <v>782</v>
      </c>
      <c r="L274" s="15">
        <v>176</v>
      </c>
      <c r="M274" s="15">
        <f t="shared" si="211"/>
        <v>4.296875E-2</v>
      </c>
      <c r="O274" s="82">
        <f t="shared" si="212"/>
        <v>782</v>
      </c>
      <c r="P274" s="82">
        <f t="shared" si="213"/>
        <v>0.330810546875</v>
      </c>
      <c r="Q274" s="82">
        <f t="shared" si="214"/>
        <v>390</v>
      </c>
      <c r="R274" s="82" t="b">
        <f t="shared" si="215"/>
        <v>0</v>
      </c>
      <c r="S274" s="82" t="str">
        <f t="shared" si="216"/>
        <v>Dummy Node</v>
      </c>
      <c r="T274" s="82" t="str">
        <f t="shared" si="217"/>
        <v>N/A</v>
      </c>
      <c r="U274" s="82" t="str">
        <f t="shared" si="218"/>
        <v>N/A</v>
      </c>
      <c r="V274" s="82">
        <f t="shared" si="219"/>
        <v>194</v>
      </c>
      <c r="W274" s="82" t="b">
        <f t="shared" si="220"/>
        <v>0</v>
      </c>
      <c r="X274" s="82" t="str">
        <f t="shared" si="221"/>
        <v>Dummy Node</v>
      </c>
      <c r="Y274" s="82" t="str">
        <f t="shared" si="222"/>
        <v>N/A</v>
      </c>
      <c r="Z274" s="82" t="str">
        <f t="shared" si="223"/>
        <v>N/A</v>
      </c>
      <c r="AA274" s="82">
        <f t="shared" si="224"/>
        <v>96</v>
      </c>
      <c r="AB274" s="82" t="b">
        <f t="shared" si="225"/>
        <v>0</v>
      </c>
      <c r="AC274" s="82" t="str">
        <f t="shared" si="226"/>
        <v>Dummy Node</v>
      </c>
      <c r="AD274" s="82" t="str">
        <f t="shared" si="227"/>
        <v>N/A</v>
      </c>
      <c r="AE274" s="82" t="str">
        <f t="shared" si="228"/>
        <v>N/A</v>
      </c>
      <c r="AF274" s="82">
        <f t="shared" si="229"/>
        <v>47</v>
      </c>
      <c r="AG274" s="82" t="b">
        <f t="shared" si="230"/>
        <v>0</v>
      </c>
      <c r="AH274" s="82" t="str">
        <f t="shared" si="231"/>
        <v>Dummy Node</v>
      </c>
      <c r="AI274" s="82" t="str">
        <f t="shared" si="232"/>
        <v>N/A</v>
      </c>
      <c r="AJ274" s="82" t="str">
        <f t="shared" si="233"/>
        <v>N/A</v>
      </c>
      <c r="AK274" s="82">
        <f t="shared" si="234"/>
        <v>23</v>
      </c>
      <c r="AL274" s="82" t="b">
        <f t="shared" si="235"/>
        <v>1</v>
      </c>
      <c r="AM274" s="82" t="str">
        <f t="shared" si="236"/>
        <v>Dummy Node</v>
      </c>
      <c r="AN274" s="82" t="str">
        <f t="shared" si="237"/>
        <v>N/A</v>
      </c>
      <c r="AO274" s="82" t="str">
        <f t="shared" si="238"/>
        <v>N/A</v>
      </c>
      <c r="AP274" s="82">
        <f t="shared" si="239"/>
        <v>11</v>
      </c>
      <c r="AQ274" s="82" t="b">
        <f t="shared" si="240"/>
        <v>1</v>
      </c>
      <c r="AR274" s="82" t="str">
        <f t="shared" si="241"/>
        <v>Dummy Node</v>
      </c>
      <c r="AS274" s="82" t="str">
        <f t="shared" si="242"/>
        <v>N/A</v>
      </c>
      <c r="AT274" s="82" t="str">
        <f t="shared" si="243"/>
        <v>N/A</v>
      </c>
      <c r="AU274" s="82">
        <f t="shared" si="244"/>
        <v>9</v>
      </c>
      <c r="AV274" s="82" t="b">
        <f t="shared" si="245"/>
        <v>1</v>
      </c>
      <c r="AW274" s="82" t="str">
        <f t="shared" si="246"/>
        <v>Speed</v>
      </c>
      <c r="AX274" s="82" t="str">
        <f t="shared" si="247"/>
        <v>&lt;=</v>
      </c>
      <c r="AY274" s="82">
        <f t="shared" si="248"/>
        <v>24.38330078125</v>
      </c>
      <c r="AZ274" s="82">
        <f t="shared" si="249"/>
        <v>2</v>
      </c>
      <c r="BA274" s="82" t="b">
        <f t="shared" si="250"/>
        <v>1</v>
      </c>
      <c r="BB274" s="82" t="str">
        <f t="shared" si="251"/>
        <v>Distance</v>
      </c>
      <c r="BC274" s="82" t="str">
        <f t="shared" si="252"/>
        <v>&lt;=</v>
      </c>
      <c r="BD274" s="82">
        <f t="shared" si="253"/>
        <v>699.85498046875</v>
      </c>
      <c r="BE274" s="82">
        <f t="shared" si="254"/>
        <v>0</v>
      </c>
      <c r="BF274" s="82" t="b">
        <f t="shared" si="255"/>
        <v>0</v>
      </c>
      <c r="BG274" s="82" t="str">
        <f t="shared" si="256"/>
        <v>Distance</v>
      </c>
      <c r="BH274" s="82" t="str">
        <f t="shared" si="257"/>
        <v>&gt;</v>
      </c>
      <c r="BI274" s="82">
        <f t="shared" si="258"/>
        <v>508.4912109375</v>
      </c>
    </row>
    <row r="275" spans="1:61">
      <c r="A275" s="15">
        <v>272</v>
      </c>
      <c r="B275" s="15">
        <v>-2</v>
      </c>
      <c r="C275" s="15">
        <v>-8192</v>
      </c>
      <c r="D275" s="15">
        <f t="shared" si="208"/>
        <v>-1</v>
      </c>
      <c r="E275" s="15">
        <f t="shared" si="209"/>
        <v>0</v>
      </c>
      <c r="F275" s="15">
        <f t="shared" si="210"/>
        <v>-1</v>
      </c>
      <c r="G275" s="15">
        <v>545</v>
      </c>
      <c r="H275" s="15">
        <v>546</v>
      </c>
      <c r="I275" s="15">
        <v>135</v>
      </c>
      <c r="J275" s="15">
        <v>8</v>
      </c>
      <c r="K275" s="15">
        <v>783</v>
      </c>
      <c r="L275" s="15">
        <v>176</v>
      </c>
      <c r="M275" s="15">
        <f t="shared" si="211"/>
        <v>4.296875E-2</v>
      </c>
      <c r="O275" s="82">
        <f t="shared" si="212"/>
        <v>783</v>
      </c>
      <c r="P275" s="82">
        <f t="shared" si="213"/>
        <v>0.330810546875</v>
      </c>
      <c r="Q275" s="82">
        <f t="shared" si="214"/>
        <v>391</v>
      </c>
      <c r="R275" s="82" t="b">
        <f t="shared" si="215"/>
        <v>1</v>
      </c>
      <c r="S275" s="82" t="str">
        <f t="shared" si="216"/>
        <v>Dummy Node</v>
      </c>
      <c r="T275" s="82" t="str">
        <f t="shared" si="217"/>
        <v>N/A</v>
      </c>
      <c r="U275" s="82" t="str">
        <f t="shared" si="218"/>
        <v>N/A</v>
      </c>
      <c r="V275" s="82">
        <f t="shared" si="219"/>
        <v>195</v>
      </c>
      <c r="W275" s="82" t="b">
        <f t="shared" si="220"/>
        <v>1</v>
      </c>
      <c r="X275" s="82" t="str">
        <f t="shared" si="221"/>
        <v>Dummy Node</v>
      </c>
      <c r="Y275" s="82" t="str">
        <f t="shared" si="222"/>
        <v>N/A</v>
      </c>
      <c r="Z275" s="82" t="str">
        <f t="shared" si="223"/>
        <v>N/A</v>
      </c>
      <c r="AA275" s="82">
        <f t="shared" si="224"/>
        <v>97</v>
      </c>
      <c r="AB275" s="82" t="b">
        <f t="shared" si="225"/>
        <v>1</v>
      </c>
      <c r="AC275" s="82" t="str">
        <f t="shared" si="226"/>
        <v>Dummy Node</v>
      </c>
      <c r="AD275" s="82" t="str">
        <f t="shared" si="227"/>
        <v>N/A</v>
      </c>
      <c r="AE275" s="82" t="str">
        <f t="shared" si="228"/>
        <v>N/A</v>
      </c>
      <c r="AF275" s="82">
        <f t="shared" si="229"/>
        <v>48</v>
      </c>
      <c r="AG275" s="82" t="b">
        <f t="shared" si="230"/>
        <v>1</v>
      </c>
      <c r="AH275" s="82" t="str">
        <f t="shared" si="231"/>
        <v>Dummy Node</v>
      </c>
      <c r="AI275" s="82" t="str">
        <f t="shared" si="232"/>
        <v>N/A</v>
      </c>
      <c r="AJ275" s="82" t="str">
        <f t="shared" si="233"/>
        <v>N/A</v>
      </c>
      <c r="AK275" s="82">
        <f t="shared" si="234"/>
        <v>23</v>
      </c>
      <c r="AL275" s="82" t="b">
        <f t="shared" si="235"/>
        <v>0</v>
      </c>
      <c r="AM275" s="82" t="str">
        <f t="shared" si="236"/>
        <v>Dummy Node</v>
      </c>
      <c r="AN275" s="82" t="str">
        <f t="shared" si="237"/>
        <v>N/A</v>
      </c>
      <c r="AO275" s="82" t="str">
        <f t="shared" si="238"/>
        <v>N/A</v>
      </c>
      <c r="AP275" s="82">
        <f t="shared" si="239"/>
        <v>11</v>
      </c>
      <c r="AQ275" s="82" t="b">
        <f t="shared" si="240"/>
        <v>1</v>
      </c>
      <c r="AR275" s="82" t="str">
        <f t="shared" si="241"/>
        <v>Dummy Node</v>
      </c>
      <c r="AS275" s="82" t="str">
        <f t="shared" si="242"/>
        <v>N/A</v>
      </c>
      <c r="AT275" s="82" t="str">
        <f t="shared" si="243"/>
        <v>N/A</v>
      </c>
      <c r="AU275" s="82">
        <f t="shared" si="244"/>
        <v>9</v>
      </c>
      <c r="AV275" s="82" t="b">
        <f t="shared" si="245"/>
        <v>1</v>
      </c>
      <c r="AW275" s="82" t="str">
        <f t="shared" si="246"/>
        <v>Speed</v>
      </c>
      <c r="AX275" s="82" t="str">
        <f t="shared" si="247"/>
        <v>&lt;=</v>
      </c>
      <c r="AY275" s="82">
        <f t="shared" si="248"/>
        <v>24.38330078125</v>
      </c>
      <c r="AZ275" s="82">
        <f t="shared" si="249"/>
        <v>2</v>
      </c>
      <c r="BA275" s="82" t="b">
        <f t="shared" si="250"/>
        <v>1</v>
      </c>
      <c r="BB275" s="82" t="str">
        <f t="shared" si="251"/>
        <v>Distance</v>
      </c>
      <c r="BC275" s="82" t="str">
        <f t="shared" si="252"/>
        <v>&lt;=</v>
      </c>
      <c r="BD275" s="82">
        <f t="shared" si="253"/>
        <v>699.85498046875</v>
      </c>
      <c r="BE275" s="82">
        <f t="shared" si="254"/>
        <v>0</v>
      </c>
      <c r="BF275" s="82" t="b">
        <f t="shared" si="255"/>
        <v>0</v>
      </c>
      <c r="BG275" s="82" t="str">
        <f t="shared" si="256"/>
        <v>Distance</v>
      </c>
      <c r="BH275" s="82" t="str">
        <f t="shared" si="257"/>
        <v>&gt;</v>
      </c>
      <c r="BI275" s="82">
        <f t="shared" si="258"/>
        <v>508.4912109375</v>
      </c>
    </row>
    <row r="276" spans="1:61">
      <c r="A276" s="15">
        <v>273</v>
      </c>
      <c r="B276" s="15">
        <v>-2</v>
      </c>
      <c r="C276" s="15">
        <v>-8192</v>
      </c>
      <c r="D276" s="15">
        <f t="shared" si="208"/>
        <v>-1</v>
      </c>
      <c r="E276" s="15">
        <f t="shared" si="209"/>
        <v>0</v>
      </c>
      <c r="F276" s="15">
        <f t="shared" si="210"/>
        <v>-1</v>
      </c>
      <c r="G276" s="15">
        <v>547</v>
      </c>
      <c r="H276" s="15">
        <v>548</v>
      </c>
      <c r="I276" s="15">
        <v>136</v>
      </c>
      <c r="J276" s="15">
        <v>8</v>
      </c>
      <c r="K276" s="15">
        <v>784</v>
      </c>
      <c r="L276" s="15">
        <v>176</v>
      </c>
      <c r="M276" s="15">
        <f t="shared" si="211"/>
        <v>4.296875E-2</v>
      </c>
      <c r="O276" s="82">
        <f t="shared" si="212"/>
        <v>784</v>
      </c>
      <c r="P276" s="82">
        <f t="shared" si="213"/>
        <v>0.330810546875</v>
      </c>
      <c r="Q276" s="82">
        <f t="shared" si="214"/>
        <v>391</v>
      </c>
      <c r="R276" s="82" t="b">
        <f t="shared" si="215"/>
        <v>0</v>
      </c>
      <c r="S276" s="82" t="str">
        <f t="shared" si="216"/>
        <v>Dummy Node</v>
      </c>
      <c r="T276" s="82" t="str">
        <f t="shared" si="217"/>
        <v>N/A</v>
      </c>
      <c r="U276" s="82" t="str">
        <f t="shared" si="218"/>
        <v>N/A</v>
      </c>
      <c r="V276" s="82">
        <f t="shared" si="219"/>
        <v>195</v>
      </c>
      <c r="W276" s="82" t="b">
        <f t="shared" si="220"/>
        <v>1</v>
      </c>
      <c r="X276" s="82" t="str">
        <f t="shared" si="221"/>
        <v>Dummy Node</v>
      </c>
      <c r="Y276" s="82" t="str">
        <f t="shared" si="222"/>
        <v>N/A</v>
      </c>
      <c r="Z276" s="82" t="str">
        <f t="shared" si="223"/>
        <v>N/A</v>
      </c>
      <c r="AA276" s="82">
        <f t="shared" si="224"/>
        <v>97</v>
      </c>
      <c r="AB276" s="82" t="b">
        <f t="shared" si="225"/>
        <v>1</v>
      </c>
      <c r="AC276" s="82" t="str">
        <f t="shared" si="226"/>
        <v>Dummy Node</v>
      </c>
      <c r="AD276" s="82" t="str">
        <f t="shared" si="227"/>
        <v>N/A</v>
      </c>
      <c r="AE276" s="82" t="str">
        <f t="shared" si="228"/>
        <v>N/A</v>
      </c>
      <c r="AF276" s="82">
        <f t="shared" si="229"/>
        <v>48</v>
      </c>
      <c r="AG276" s="82" t="b">
        <f t="shared" si="230"/>
        <v>1</v>
      </c>
      <c r="AH276" s="82" t="str">
        <f t="shared" si="231"/>
        <v>Dummy Node</v>
      </c>
      <c r="AI276" s="82" t="str">
        <f t="shared" si="232"/>
        <v>N/A</v>
      </c>
      <c r="AJ276" s="82" t="str">
        <f t="shared" si="233"/>
        <v>N/A</v>
      </c>
      <c r="AK276" s="82">
        <f t="shared" si="234"/>
        <v>23</v>
      </c>
      <c r="AL276" s="82" t="b">
        <f t="shared" si="235"/>
        <v>0</v>
      </c>
      <c r="AM276" s="82" t="str">
        <f t="shared" si="236"/>
        <v>Dummy Node</v>
      </c>
      <c r="AN276" s="82" t="str">
        <f t="shared" si="237"/>
        <v>N/A</v>
      </c>
      <c r="AO276" s="82" t="str">
        <f t="shared" si="238"/>
        <v>N/A</v>
      </c>
      <c r="AP276" s="82">
        <f t="shared" si="239"/>
        <v>11</v>
      </c>
      <c r="AQ276" s="82" t="b">
        <f t="shared" si="240"/>
        <v>1</v>
      </c>
      <c r="AR276" s="82" t="str">
        <f t="shared" si="241"/>
        <v>Dummy Node</v>
      </c>
      <c r="AS276" s="82" t="str">
        <f t="shared" si="242"/>
        <v>N/A</v>
      </c>
      <c r="AT276" s="82" t="str">
        <f t="shared" si="243"/>
        <v>N/A</v>
      </c>
      <c r="AU276" s="82">
        <f t="shared" si="244"/>
        <v>9</v>
      </c>
      <c r="AV276" s="82" t="b">
        <f t="shared" si="245"/>
        <v>1</v>
      </c>
      <c r="AW276" s="82" t="str">
        <f t="shared" si="246"/>
        <v>Speed</v>
      </c>
      <c r="AX276" s="82" t="str">
        <f t="shared" si="247"/>
        <v>&lt;=</v>
      </c>
      <c r="AY276" s="82">
        <f t="shared" si="248"/>
        <v>24.38330078125</v>
      </c>
      <c r="AZ276" s="82">
        <f t="shared" si="249"/>
        <v>2</v>
      </c>
      <c r="BA276" s="82" t="b">
        <f t="shared" si="250"/>
        <v>1</v>
      </c>
      <c r="BB276" s="82" t="str">
        <f t="shared" si="251"/>
        <v>Distance</v>
      </c>
      <c r="BC276" s="82" t="str">
        <f t="shared" si="252"/>
        <v>&lt;=</v>
      </c>
      <c r="BD276" s="82">
        <f t="shared" si="253"/>
        <v>699.85498046875</v>
      </c>
      <c r="BE276" s="82">
        <f t="shared" si="254"/>
        <v>0</v>
      </c>
      <c r="BF276" s="82" t="b">
        <f t="shared" si="255"/>
        <v>0</v>
      </c>
      <c r="BG276" s="82" t="str">
        <f t="shared" si="256"/>
        <v>Distance</v>
      </c>
      <c r="BH276" s="82" t="str">
        <f t="shared" si="257"/>
        <v>&gt;</v>
      </c>
      <c r="BI276" s="82">
        <f t="shared" si="258"/>
        <v>508.4912109375</v>
      </c>
    </row>
    <row r="277" spans="1:61">
      <c r="A277" s="15">
        <v>274</v>
      </c>
      <c r="B277" s="15">
        <v>-2</v>
      </c>
      <c r="C277" s="15">
        <v>-8192</v>
      </c>
      <c r="D277" s="15">
        <f t="shared" si="208"/>
        <v>-1</v>
      </c>
      <c r="E277" s="15">
        <f t="shared" si="209"/>
        <v>0</v>
      </c>
      <c r="F277" s="15">
        <f t="shared" si="210"/>
        <v>-1</v>
      </c>
      <c r="G277" s="15">
        <v>549</v>
      </c>
      <c r="H277" s="15">
        <v>550</v>
      </c>
      <c r="I277" s="15">
        <v>136</v>
      </c>
      <c r="J277" s="15">
        <v>8</v>
      </c>
      <c r="K277" s="15">
        <v>785</v>
      </c>
      <c r="L277" s="15">
        <v>176</v>
      </c>
      <c r="M277" s="15">
        <f t="shared" si="211"/>
        <v>4.296875E-2</v>
      </c>
      <c r="O277" s="82">
        <f t="shared" si="212"/>
        <v>785</v>
      </c>
      <c r="P277" s="82">
        <f t="shared" si="213"/>
        <v>0.330810546875</v>
      </c>
      <c r="Q277" s="82">
        <f t="shared" si="214"/>
        <v>392</v>
      </c>
      <c r="R277" s="82" t="b">
        <f t="shared" si="215"/>
        <v>1</v>
      </c>
      <c r="S277" s="82" t="str">
        <f t="shared" si="216"/>
        <v>Dummy Node</v>
      </c>
      <c r="T277" s="82" t="str">
        <f t="shared" si="217"/>
        <v>N/A</v>
      </c>
      <c r="U277" s="82" t="str">
        <f t="shared" si="218"/>
        <v>N/A</v>
      </c>
      <c r="V277" s="82">
        <f t="shared" si="219"/>
        <v>195</v>
      </c>
      <c r="W277" s="82" t="b">
        <f t="shared" si="220"/>
        <v>0</v>
      </c>
      <c r="X277" s="82" t="str">
        <f t="shared" si="221"/>
        <v>Dummy Node</v>
      </c>
      <c r="Y277" s="82" t="str">
        <f t="shared" si="222"/>
        <v>N/A</v>
      </c>
      <c r="Z277" s="82" t="str">
        <f t="shared" si="223"/>
        <v>N/A</v>
      </c>
      <c r="AA277" s="82">
        <f t="shared" si="224"/>
        <v>97</v>
      </c>
      <c r="AB277" s="82" t="b">
        <f t="shared" si="225"/>
        <v>1</v>
      </c>
      <c r="AC277" s="82" t="str">
        <f t="shared" si="226"/>
        <v>Dummy Node</v>
      </c>
      <c r="AD277" s="82" t="str">
        <f t="shared" si="227"/>
        <v>N/A</v>
      </c>
      <c r="AE277" s="82" t="str">
        <f t="shared" si="228"/>
        <v>N/A</v>
      </c>
      <c r="AF277" s="82">
        <f t="shared" si="229"/>
        <v>48</v>
      </c>
      <c r="AG277" s="82" t="b">
        <f t="shared" si="230"/>
        <v>1</v>
      </c>
      <c r="AH277" s="82" t="str">
        <f t="shared" si="231"/>
        <v>Dummy Node</v>
      </c>
      <c r="AI277" s="82" t="str">
        <f t="shared" si="232"/>
        <v>N/A</v>
      </c>
      <c r="AJ277" s="82" t="str">
        <f t="shared" si="233"/>
        <v>N/A</v>
      </c>
      <c r="AK277" s="82">
        <f t="shared" si="234"/>
        <v>23</v>
      </c>
      <c r="AL277" s="82" t="b">
        <f t="shared" si="235"/>
        <v>0</v>
      </c>
      <c r="AM277" s="82" t="str">
        <f t="shared" si="236"/>
        <v>Dummy Node</v>
      </c>
      <c r="AN277" s="82" t="str">
        <f t="shared" si="237"/>
        <v>N/A</v>
      </c>
      <c r="AO277" s="82" t="str">
        <f t="shared" si="238"/>
        <v>N/A</v>
      </c>
      <c r="AP277" s="82">
        <f t="shared" si="239"/>
        <v>11</v>
      </c>
      <c r="AQ277" s="82" t="b">
        <f t="shared" si="240"/>
        <v>1</v>
      </c>
      <c r="AR277" s="82" t="str">
        <f t="shared" si="241"/>
        <v>Dummy Node</v>
      </c>
      <c r="AS277" s="82" t="str">
        <f t="shared" si="242"/>
        <v>N/A</v>
      </c>
      <c r="AT277" s="82" t="str">
        <f t="shared" si="243"/>
        <v>N/A</v>
      </c>
      <c r="AU277" s="82">
        <f t="shared" si="244"/>
        <v>9</v>
      </c>
      <c r="AV277" s="82" t="b">
        <f t="shared" si="245"/>
        <v>1</v>
      </c>
      <c r="AW277" s="82" t="str">
        <f t="shared" si="246"/>
        <v>Speed</v>
      </c>
      <c r="AX277" s="82" t="str">
        <f t="shared" si="247"/>
        <v>&lt;=</v>
      </c>
      <c r="AY277" s="82">
        <f t="shared" si="248"/>
        <v>24.38330078125</v>
      </c>
      <c r="AZ277" s="82">
        <f t="shared" si="249"/>
        <v>2</v>
      </c>
      <c r="BA277" s="82" t="b">
        <f t="shared" si="250"/>
        <v>1</v>
      </c>
      <c r="BB277" s="82" t="str">
        <f t="shared" si="251"/>
        <v>Distance</v>
      </c>
      <c r="BC277" s="82" t="str">
        <f t="shared" si="252"/>
        <v>&lt;=</v>
      </c>
      <c r="BD277" s="82">
        <f t="shared" si="253"/>
        <v>699.85498046875</v>
      </c>
      <c r="BE277" s="82">
        <f t="shared" si="254"/>
        <v>0</v>
      </c>
      <c r="BF277" s="82" t="b">
        <f t="shared" si="255"/>
        <v>0</v>
      </c>
      <c r="BG277" s="82" t="str">
        <f t="shared" si="256"/>
        <v>Distance</v>
      </c>
      <c r="BH277" s="82" t="str">
        <f t="shared" si="257"/>
        <v>&gt;</v>
      </c>
      <c r="BI277" s="82">
        <f t="shared" si="258"/>
        <v>508.4912109375</v>
      </c>
    </row>
    <row r="278" spans="1:61">
      <c r="A278" s="15">
        <v>275</v>
      </c>
      <c r="B278" s="15">
        <v>-2</v>
      </c>
      <c r="C278" s="15">
        <v>-8192</v>
      </c>
      <c r="D278" s="15">
        <f t="shared" si="208"/>
        <v>-1</v>
      </c>
      <c r="E278" s="15">
        <f t="shared" si="209"/>
        <v>0</v>
      </c>
      <c r="F278" s="15">
        <f t="shared" si="210"/>
        <v>-1</v>
      </c>
      <c r="G278" s="15">
        <v>551</v>
      </c>
      <c r="H278" s="15">
        <v>552</v>
      </c>
      <c r="I278" s="15">
        <v>137</v>
      </c>
      <c r="J278" s="15">
        <v>8</v>
      </c>
      <c r="K278" s="15">
        <v>786</v>
      </c>
      <c r="L278" s="15">
        <v>176</v>
      </c>
      <c r="M278" s="15">
        <f t="shared" si="211"/>
        <v>4.296875E-2</v>
      </c>
      <c r="O278" s="82">
        <f t="shared" si="212"/>
        <v>786</v>
      </c>
      <c r="P278" s="82">
        <f t="shared" si="213"/>
        <v>0.330810546875</v>
      </c>
      <c r="Q278" s="82">
        <f t="shared" si="214"/>
        <v>392</v>
      </c>
      <c r="R278" s="82" t="b">
        <f t="shared" si="215"/>
        <v>0</v>
      </c>
      <c r="S278" s="82" t="str">
        <f t="shared" si="216"/>
        <v>Dummy Node</v>
      </c>
      <c r="T278" s="82" t="str">
        <f t="shared" si="217"/>
        <v>N/A</v>
      </c>
      <c r="U278" s="82" t="str">
        <f t="shared" si="218"/>
        <v>N/A</v>
      </c>
      <c r="V278" s="82">
        <f t="shared" si="219"/>
        <v>195</v>
      </c>
      <c r="W278" s="82" t="b">
        <f t="shared" si="220"/>
        <v>0</v>
      </c>
      <c r="X278" s="82" t="str">
        <f t="shared" si="221"/>
        <v>Dummy Node</v>
      </c>
      <c r="Y278" s="82" t="str">
        <f t="shared" si="222"/>
        <v>N/A</v>
      </c>
      <c r="Z278" s="82" t="str">
        <f t="shared" si="223"/>
        <v>N/A</v>
      </c>
      <c r="AA278" s="82">
        <f t="shared" si="224"/>
        <v>97</v>
      </c>
      <c r="AB278" s="82" t="b">
        <f t="shared" si="225"/>
        <v>1</v>
      </c>
      <c r="AC278" s="82" t="str">
        <f t="shared" si="226"/>
        <v>Dummy Node</v>
      </c>
      <c r="AD278" s="82" t="str">
        <f t="shared" si="227"/>
        <v>N/A</v>
      </c>
      <c r="AE278" s="82" t="str">
        <f t="shared" si="228"/>
        <v>N/A</v>
      </c>
      <c r="AF278" s="82">
        <f t="shared" si="229"/>
        <v>48</v>
      </c>
      <c r="AG278" s="82" t="b">
        <f t="shared" si="230"/>
        <v>1</v>
      </c>
      <c r="AH278" s="82" t="str">
        <f t="shared" si="231"/>
        <v>Dummy Node</v>
      </c>
      <c r="AI278" s="82" t="str">
        <f t="shared" si="232"/>
        <v>N/A</v>
      </c>
      <c r="AJ278" s="82" t="str">
        <f t="shared" si="233"/>
        <v>N/A</v>
      </c>
      <c r="AK278" s="82">
        <f t="shared" si="234"/>
        <v>23</v>
      </c>
      <c r="AL278" s="82" t="b">
        <f t="shared" si="235"/>
        <v>0</v>
      </c>
      <c r="AM278" s="82" t="str">
        <f t="shared" si="236"/>
        <v>Dummy Node</v>
      </c>
      <c r="AN278" s="82" t="str">
        <f t="shared" si="237"/>
        <v>N/A</v>
      </c>
      <c r="AO278" s="82" t="str">
        <f t="shared" si="238"/>
        <v>N/A</v>
      </c>
      <c r="AP278" s="82">
        <f t="shared" si="239"/>
        <v>11</v>
      </c>
      <c r="AQ278" s="82" t="b">
        <f t="shared" si="240"/>
        <v>1</v>
      </c>
      <c r="AR278" s="82" t="str">
        <f t="shared" si="241"/>
        <v>Dummy Node</v>
      </c>
      <c r="AS278" s="82" t="str">
        <f t="shared" si="242"/>
        <v>N/A</v>
      </c>
      <c r="AT278" s="82" t="str">
        <f t="shared" si="243"/>
        <v>N/A</v>
      </c>
      <c r="AU278" s="82">
        <f t="shared" si="244"/>
        <v>9</v>
      </c>
      <c r="AV278" s="82" t="b">
        <f t="shared" si="245"/>
        <v>1</v>
      </c>
      <c r="AW278" s="82" t="str">
        <f t="shared" si="246"/>
        <v>Speed</v>
      </c>
      <c r="AX278" s="82" t="str">
        <f t="shared" si="247"/>
        <v>&lt;=</v>
      </c>
      <c r="AY278" s="82">
        <f t="shared" si="248"/>
        <v>24.38330078125</v>
      </c>
      <c r="AZ278" s="82">
        <f t="shared" si="249"/>
        <v>2</v>
      </c>
      <c r="BA278" s="82" t="b">
        <f t="shared" si="250"/>
        <v>1</v>
      </c>
      <c r="BB278" s="82" t="str">
        <f t="shared" si="251"/>
        <v>Distance</v>
      </c>
      <c r="BC278" s="82" t="str">
        <f t="shared" si="252"/>
        <v>&lt;=</v>
      </c>
      <c r="BD278" s="82">
        <f t="shared" si="253"/>
        <v>699.85498046875</v>
      </c>
      <c r="BE278" s="82">
        <f t="shared" si="254"/>
        <v>0</v>
      </c>
      <c r="BF278" s="82" t="b">
        <f t="shared" si="255"/>
        <v>0</v>
      </c>
      <c r="BG278" s="82" t="str">
        <f t="shared" si="256"/>
        <v>Distance</v>
      </c>
      <c r="BH278" s="82" t="str">
        <f t="shared" si="257"/>
        <v>&gt;</v>
      </c>
      <c r="BI278" s="82">
        <f t="shared" si="258"/>
        <v>508.4912109375</v>
      </c>
    </row>
    <row r="279" spans="1:61">
      <c r="A279" s="15">
        <v>276</v>
      </c>
      <c r="B279" s="15">
        <v>-2</v>
      </c>
      <c r="C279" s="15">
        <v>-8192</v>
      </c>
      <c r="D279" s="15">
        <f t="shared" si="208"/>
        <v>-1</v>
      </c>
      <c r="E279" s="15">
        <f t="shared" si="209"/>
        <v>0</v>
      </c>
      <c r="F279" s="15">
        <f t="shared" si="210"/>
        <v>-1</v>
      </c>
      <c r="G279" s="15">
        <v>553</v>
      </c>
      <c r="H279" s="15">
        <v>554</v>
      </c>
      <c r="I279" s="15">
        <v>137</v>
      </c>
      <c r="J279" s="15">
        <v>8</v>
      </c>
      <c r="K279" s="15">
        <v>787</v>
      </c>
      <c r="L279" s="15">
        <v>176</v>
      </c>
      <c r="M279" s="15">
        <f t="shared" si="211"/>
        <v>4.296875E-2</v>
      </c>
      <c r="O279" s="82">
        <f t="shared" si="212"/>
        <v>787</v>
      </c>
      <c r="P279" s="82">
        <f t="shared" si="213"/>
        <v>0.330810546875</v>
      </c>
      <c r="Q279" s="82">
        <f t="shared" si="214"/>
        <v>393</v>
      </c>
      <c r="R279" s="82" t="b">
        <f t="shared" si="215"/>
        <v>1</v>
      </c>
      <c r="S279" s="82" t="str">
        <f t="shared" si="216"/>
        <v>Dummy Node</v>
      </c>
      <c r="T279" s="82" t="str">
        <f t="shared" si="217"/>
        <v>N/A</v>
      </c>
      <c r="U279" s="82" t="str">
        <f t="shared" si="218"/>
        <v>N/A</v>
      </c>
      <c r="V279" s="82">
        <f t="shared" si="219"/>
        <v>196</v>
      </c>
      <c r="W279" s="82" t="b">
        <f t="shared" si="220"/>
        <v>1</v>
      </c>
      <c r="X279" s="82" t="str">
        <f t="shared" si="221"/>
        <v>Dummy Node</v>
      </c>
      <c r="Y279" s="82" t="str">
        <f t="shared" si="222"/>
        <v>N/A</v>
      </c>
      <c r="Z279" s="82" t="str">
        <f t="shared" si="223"/>
        <v>N/A</v>
      </c>
      <c r="AA279" s="82">
        <f t="shared" si="224"/>
        <v>97</v>
      </c>
      <c r="AB279" s="82" t="b">
        <f t="shared" si="225"/>
        <v>0</v>
      </c>
      <c r="AC279" s="82" t="str">
        <f t="shared" si="226"/>
        <v>Dummy Node</v>
      </c>
      <c r="AD279" s="82" t="str">
        <f t="shared" si="227"/>
        <v>N/A</v>
      </c>
      <c r="AE279" s="82" t="str">
        <f t="shared" si="228"/>
        <v>N/A</v>
      </c>
      <c r="AF279" s="82">
        <f t="shared" si="229"/>
        <v>48</v>
      </c>
      <c r="AG279" s="82" t="b">
        <f t="shared" si="230"/>
        <v>1</v>
      </c>
      <c r="AH279" s="82" t="str">
        <f t="shared" si="231"/>
        <v>Dummy Node</v>
      </c>
      <c r="AI279" s="82" t="str">
        <f t="shared" si="232"/>
        <v>N/A</v>
      </c>
      <c r="AJ279" s="82" t="str">
        <f t="shared" si="233"/>
        <v>N/A</v>
      </c>
      <c r="AK279" s="82">
        <f t="shared" si="234"/>
        <v>23</v>
      </c>
      <c r="AL279" s="82" t="b">
        <f t="shared" si="235"/>
        <v>0</v>
      </c>
      <c r="AM279" s="82" t="str">
        <f t="shared" si="236"/>
        <v>Dummy Node</v>
      </c>
      <c r="AN279" s="82" t="str">
        <f t="shared" si="237"/>
        <v>N/A</v>
      </c>
      <c r="AO279" s="82" t="str">
        <f t="shared" si="238"/>
        <v>N/A</v>
      </c>
      <c r="AP279" s="82">
        <f t="shared" si="239"/>
        <v>11</v>
      </c>
      <c r="AQ279" s="82" t="b">
        <f t="shared" si="240"/>
        <v>1</v>
      </c>
      <c r="AR279" s="82" t="str">
        <f t="shared" si="241"/>
        <v>Dummy Node</v>
      </c>
      <c r="AS279" s="82" t="str">
        <f t="shared" si="242"/>
        <v>N/A</v>
      </c>
      <c r="AT279" s="82" t="str">
        <f t="shared" si="243"/>
        <v>N/A</v>
      </c>
      <c r="AU279" s="82">
        <f t="shared" si="244"/>
        <v>9</v>
      </c>
      <c r="AV279" s="82" t="b">
        <f t="shared" si="245"/>
        <v>1</v>
      </c>
      <c r="AW279" s="82" t="str">
        <f t="shared" si="246"/>
        <v>Speed</v>
      </c>
      <c r="AX279" s="82" t="str">
        <f t="shared" si="247"/>
        <v>&lt;=</v>
      </c>
      <c r="AY279" s="82">
        <f t="shared" si="248"/>
        <v>24.38330078125</v>
      </c>
      <c r="AZ279" s="82">
        <f t="shared" si="249"/>
        <v>2</v>
      </c>
      <c r="BA279" s="82" t="b">
        <f t="shared" si="250"/>
        <v>1</v>
      </c>
      <c r="BB279" s="82" t="str">
        <f t="shared" si="251"/>
        <v>Distance</v>
      </c>
      <c r="BC279" s="82" t="str">
        <f t="shared" si="252"/>
        <v>&lt;=</v>
      </c>
      <c r="BD279" s="82">
        <f t="shared" si="253"/>
        <v>699.85498046875</v>
      </c>
      <c r="BE279" s="82">
        <f t="shared" si="254"/>
        <v>0</v>
      </c>
      <c r="BF279" s="82" t="b">
        <f t="shared" si="255"/>
        <v>0</v>
      </c>
      <c r="BG279" s="82" t="str">
        <f t="shared" si="256"/>
        <v>Distance</v>
      </c>
      <c r="BH279" s="82" t="str">
        <f t="shared" si="257"/>
        <v>&gt;</v>
      </c>
      <c r="BI279" s="82">
        <f t="shared" si="258"/>
        <v>508.4912109375</v>
      </c>
    </row>
    <row r="280" spans="1:61">
      <c r="A280" s="15">
        <v>277</v>
      </c>
      <c r="B280" s="15">
        <v>-2</v>
      </c>
      <c r="C280" s="15">
        <v>-8192</v>
      </c>
      <c r="D280" s="15">
        <f t="shared" si="208"/>
        <v>-1</v>
      </c>
      <c r="E280" s="15">
        <f t="shared" si="209"/>
        <v>0</v>
      </c>
      <c r="F280" s="15">
        <f t="shared" si="210"/>
        <v>-1</v>
      </c>
      <c r="G280" s="15">
        <v>555</v>
      </c>
      <c r="H280" s="15">
        <v>556</v>
      </c>
      <c r="I280" s="15">
        <v>138</v>
      </c>
      <c r="J280" s="15">
        <v>8</v>
      </c>
      <c r="K280" s="15">
        <v>788</v>
      </c>
      <c r="L280" s="15">
        <v>176</v>
      </c>
      <c r="M280" s="15">
        <f t="shared" si="211"/>
        <v>4.296875E-2</v>
      </c>
      <c r="O280" s="82">
        <f t="shared" si="212"/>
        <v>788</v>
      </c>
      <c r="P280" s="82">
        <f t="shared" si="213"/>
        <v>0.330810546875</v>
      </c>
      <c r="Q280" s="82">
        <f t="shared" si="214"/>
        <v>393</v>
      </c>
      <c r="R280" s="82" t="b">
        <f t="shared" si="215"/>
        <v>0</v>
      </c>
      <c r="S280" s="82" t="str">
        <f t="shared" si="216"/>
        <v>Dummy Node</v>
      </c>
      <c r="T280" s="82" t="str">
        <f t="shared" si="217"/>
        <v>N/A</v>
      </c>
      <c r="U280" s="82" t="str">
        <f t="shared" si="218"/>
        <v>N/A</v>
      </c>
      <c r="V280" s="82">
        <f t="shared" si="219"/>
        <v>196</v>
      </c>
      <c r="W280" s="82" t="b">
        <f t="shared" si="220"/>
        <v>1</v>
      </c>
      <c r="X280" s="82" t="str">
        <f t="shared" si="221"/>
        <v>Dummy Node</v>
      </c>
      <c r="Y280" s="82" t="str">
        <f t="shared" si="222"/>
        <v>N/A</v>
      </c>
      <c r="Z280" s="82" t="str">
        <f t="shared" si="223"/>
        <v>N/A</v>
      </c>
      <c r="AA280" s="82">
        <f t="shared" si="224"/>
        <v>97</v>
      </c>
      <c r="AB280" s="82" t="b">
        <f t="shared" si="225"/>
        <v>0</v>
      </c>
      <c r="AC280" s="82" t="str">
        <f t="shared" si="226"/>
        <v>Dummy Node</v>
      </c>
      <c r="AD280" s="82" t="str">
        <f t="shared" si="227"/>
        <v>N/A</v>
      </c>
      <c r="AE280" s="82" t="str">
        <f t="shared" si="228"/>
        <v>N/A</v>
      </c>
      <c r="AF280" s="82">
        <f t="shared" si="229"/>
        <v>48</v>
      </c>
      <c r="AG280" s="82" t="b">
        <f t="shared" si="230"/>
        <v>1</v>
      </c>
      <c r="AH280" s="82" t="str">
        <f t="shared" si="231"/>
        <v>Dummy Node</v>
      </c>
      <c r="AI280" s="82" t="str">
        <f t="shared" si="232"/>
        <v>N/A</v>
      </c>
      <c r="AJ280" s="82" t="str">
        <f t="shared" si="233"/>
        <v>N/A</v>
      </c>
      <c r="AK280" s="82">
        <f t="shared" si="234"/>
        <v>23</v>
      </c>
      <c r="AL280" s="82" t="b">
        <f t="shared" si="235"/>
        <v>0</v>
      </c>
      <c r="AM280" s="82" t="str">
        <f t="shared" si="236"/>
        <v>Dummy Node</v>
      </c>
      <c r="AN280" s="82" t="str">
        <f t="shared" si="237"/>
        <v>N/A</v>
      </c>
      <c r="AO280" s="82" t="str">
        <f t="shared" si="238"/>
        <v>N/A</v>
      </c>
      <c r="AP280" s="82">
        <f t="shared" si="239"/>
        <v>11</v>
      </c>
      <c r="AQ280" s="82" t="b">
        <f t="shared" si="240"/>
        <v>1</v>
      </c>
      <c r="AR280" s="82" t="str">
        <f t="shared" si="241"/>
        <v>Dummy Node</v>
      </c>
      <c r="AS280" s="82" t="str">
        <f t="shared" si="242"/>
        <v>N/A</v>
      </c>
      <c r="AT280" s="82" t="str">
        <f t="shared" si="243"/>
        <v>N/A</v>
      </c>
      <c r="AU280" s="82">
        <f t="shared" si="244"/>
        <v>9</v>
      </c>
      <c r="AV280" s="82" t="b">
        <f t="shared" si="245"/>
        <v>1</v>
      </c>
      <c r="AW280" s="82" t="str">
        <f t="shared" si="246"/>
        <v>Speed</v>
      </c>
      <c r="AX280" s="82" t="str">
        <f t="shared" si="247"/>
        <v>&lt;=</v>
      </c>
      <c r="AY280" s="82">
        <f t="shared" si="248"/>
        <v>24.38330078125</v>
      </c>
      <c r="AZ280" s="82">
        <f t="shared" si="249"/>
        <v>2</v>
      </c>
      <c r="BA280" s="82" t="b">
        <f t="shared" si="250"/>
        <v>1</v>
      </c>
      <c r="BB280" s="82" t="str">
        <f t="shared" si="251"/>
        <v>Distance</v>
      </c>
      <c r="BC280" s="82" t="str">
        <f t="shared" si="252"/>
        <v>&lt;=</v>
      </c>
      <c r="BD280" s="82">
        <f t="shared" si="253"/>
        <v>699.85498046875</v>
      </c>
      <c r="BE280" s="82">
        <f t="shared" si="254"/>
        <v>0</v>
      </c>
      <c r="BF280" s="82" t="b">
        <f t="shared" si="255"/>
        <v>0</v>
      </c>
      <c r="BG280" s="82" t="str">
        <f t="shared" si="256"/>
        <v>Distance</v>
      </c>
      <c r="BH280" s="82" t="str">
        <f t="shared" si="257"/>
        <v>&gt;</v>
      </c>
      <c r="BI280" s="82">
        <f t="shared" si="258"/>
        <v>508.4912109375</v>
      </c>
    </row>
    <row r="281" spans="1:61">
      <c r="A281" s="15">
        <v>278</v>
      </c>
      <c r="B281" s="15">
        <v>-2</v>
      </c>
      <c r="C281" s="15">
        <v>-8192</v>
      </c>
      <c r="D281" s="15">
        <f t="shared" si="208"/>
        <v>-1</v>
      </c>
      <c r="E281" s="15">
        <f t="shared" si="209"/>
        <v>0</v>
      </c>
      <c r="F281" s="15">
        <f t="shared" si="210"/>
        <v>-1</v>
      </c>
      <c r="G281" s="15">
        <v>557</v>
      </c>
      <c r="H281" s="15">
        <v>558</v>
      </c>
      <c r="I281" s="15">
        <v>138</v>
      </c>
      <c r="J281" s="15">
        <v>8</v>
      </c>
      <c r="K281" s="15">
        <v>789</v>
      </c>
      <c r="L281" s="15">
        <v>176</v>
      </c>
      <c r="M281" s="15">
        <f t="shared" si="211"/>
        <v>4.296875E-2</v>
      </c>
      <c r="O281" s="82">
        <f t="shared" si="212"/>
        <v>789</v>
      </c>
      <c r="P281" s="82">
        <f t="shared" si="213"/>
        <v>0.330810546875</v>
      </c>
      <c r="Q281" s="82">
        <f t="shared" si="214"/>
        <v>394</v>
      </c>
      <c r="R281" s="82" t="b">
        <f t="shared" si="215"/>
        <v>1</v>
      </c>
      <c r="S281" s="82" t="str">
        <f t="shared" si="216"/>
        <v>Dummy Node</v>
      </c>
      <c r="T281" s="82" t="str">
        <f t="shared" si="217"/>
        <v>N/A</v>
      </c>
      <c r="U281" s="82" t="str">
        <f t="shared" si="218"/>
        <v>N/A</v>
      </c>
      <c r="V281" s="82">
        <f t="shared" si="219"/>
        <v>196</v>
      </c>
      <c r="W281" s="82" t="b">
        <f t="shared" si="220"/>
        <v>0</v>
      </c>
      <c r="X281" s="82" t="str">
        <f t="shared" si="221"/>
        <v>Dummy Node</v>
      </c>
      <c r="Y281" s="82" t="str">
        <f t="shared" si="222"/>
        <v>N/A</v>
      </c>
      <c r="Z281" s="82" t="str">
        <f t="shared" si="223"/>
        <v>N/A</v>
      </c>
      <c r="AA281" s="82">
        <f t="shared" si="224"/>
        <v>97</v>
      </c>
      <c r="AB281" s="82" t="b">
        <f t="shared" si="225"/>
        <v>0</v>
      </c>
      <c r="AC281" s="82" t="str">
        <f t="shared" si="226"/>
        <v>Dummy Node</v>
      </c>
      <c r="AD281" s="82" t="str">
        <f t="shared" si="227"/>
        <v>N/A</v>
      </c>
      <c r="AE281" s="82" t="str">
        <f t="shared" si="228"/>
        <v>N/A</v>
      </c>
      <c r="AF281" s="82">
        <f t="shared" si="229"/>
        <v>48</v>
      </c>
      <c r="AG281" s="82" t="b">
        <f t="shared" si="230"/>
        <v>1</v>
      </c>
      <c r="AH281" s="82" t="str">
        <f t="shared" si="231"/>
        <v>Dummy Node</v>
      </c>
      <c r="AI281" s="82" t="str">
        <f t="shared" si="232"/>
        <v>N/A</v>
      </c>
      <c r="AJ281" s="82" t="str">
        <f t="shared" si="233"/>
        <v>N/A</v>
      </c>
      <c r="AK281" s="82">
        <f t="shared" si="234"/>
        <v>23</v>
      </c>
      <c r="AL281" s="82" t="b">
        <f t="shared" si="235"/>
        <v>0</v>
      </c>
      <c r="AM281" s="82" t="str">
        <f t="shared" si="236"/>
        <v>Dummy Node</v>
      </c>
      <c r="AN281" s="82" t="str">
        <f t="shared" si="237"/>
        <v>N/A</v>
      </c>
      <c r="AO281" s="82" t="str">
        <f t="shared" si="238"/>
        <v>N/A</v>
      </c>
      <c r="AP281" s="82">
        <f t="shared" si="239"/>
        <v>11</v>
      </c>
      <c r="AQ281" s="82" t="b">
        <f t="shared" si="240"/>
        <v>1</v>
      </c>
      <c r="AR281" s="82" t="str">
        <f t="shared" si="241"/>
        <v>Dummy Node</v>
      </c>
      <c r="AS281" s="82" t="str">
        <f t="shared" si="242"/>
        <v>N/A</v>
      </c>
      <c r="AT281" s="82" t="str">
        <f t="shared" si="243"/>
        <v>N/A</v>
      </c>
      <c r="AU281" s="82">
        <f t="shared" si="244"/>
        <v>9</v>
      </c>
      <c r="AV281" s="82" t="b">
        <f t="shared" si="245"/>
        <v>1</v>
      </c>
      <c r="AW281" s="82" t="str">
        <f t="shared" si="246"/>
        <v>Speed</v>
      </c>
      <c r="AX281" s="82" t="str">
        <f t="shared" si="247"/>
        <v>&lt;=</v>
      </c>
      <c r="AY281" s="82">
        <f t="shared" si="248"/>
        <v>24.38330078125</v>
      </c>
      <c r="AZ281" s="82">
        <f t="shared" si="249"/>
        <v>2</v>
      </c>
      <c r="BA281" s="82" t="b">
        <f t="shared" si="250"/>
        <v>1</v>
      </c>
      <c r="BB281" s="82" t="str">
        <f t="shared" si="251"/>
        <v>Distance</v>
      </c>
      <c r="BC281" s="82" t="str">
        <f t="shared" si="252"/>
        <v>&lt;=</v>
      </c>
      <c r="BD281" s="82">
        <f t="shared" si="253"/>
        <v>699.85498046875</v>
      </c>
      <c r="BE281" s="82">
        <f t="shared" si="254"/>
        <v>0</v>
      </c>
      <c r="BF281" s="82" t="b">
        <f t="shared" si="255"/>
        <v>0</v>
      </c>
      <c r="BG281" s="82" t="str">
        <f t="shared" si="256"/>
        <v>Distance</v>
      </c>
      <c r="BH281" s="82" t="str">
        <f t="shared" si="257"/>
        <v>&gt;</v>
      </c>
      <c r="BI281" s="82">
        <f t="shared" si="258"/>
        <v>508.4912109375</v>
      </c>
    </row>
    <row r="282" spans="1:61">
      <c r="A282" s="15">
        <v>279</v>
      </c>
      <c r="B282" s="15">
        <v>-2</v>
      </c>
      <c r="C282" s="15">
        <v>-8192</v>
      </c>
      <c r="D282" s="15">
        <f t="shared" si="208"/>
        <v>-1</v>
      </c>
      <c r="E282" s="15">
        <f t="shared" si="209"/>
        <v>0</v>
      </c>
      <c r="F282" s="15">
        <f t="shared" si="210"/>
        <v>-1</v>
      </c>
      <c r="G282" s="15">
        <v>559</v>
      </c>
      <c r="H282" s="15">
        <v>560</v>
      </c>
      <c r="I282" s="15">
        <v>139</v>
      </c>
      <c r="J282" s="15">
        <v>8</v>
      </c>
      <c r="K282" s="15">
        <v>790</v>
      </c>
      <c r="L282" s="15">
        <v>176</v>
      </c>
      <c r="M282" s="15">
        <f t="shared" si="211"/>
        <v>4.296875E-2</v>
      </c>
      <c r="O282" s="82">
        <f t="shared" si="212"/>
        <v>790</v>
      </c>
      <c r="P282" s="82">
        <f t="shared" si="213"/>
        <v>0.330810546875</v>
      </c>
      <c r="Q282" s="82">
        <f t="shared" si="214"/>
        <v>394</v>
      </c>
      <c r="R282" s="82" t="b">
        <f t="shared" si="215"/>
        <v>0</v>
      </c>
      <c r="S282" s="82" t="str">
        <f t="shared" si="216"/>
        <v>Dummy Node</v>
      </c>
      <c r="T282" s="82" t="str">
        <f t="shared" si="217"/>
        <v>N/A</v>
      </c>
      <c r="U282" s="82" t="str">
        <f t="shared" si="218"/>
        <v>N/A</v>
      </c>
      <c r="V282" s="82">
        <f t="shared" si="219"/>
        <v>196</v>
      </c>
      <c r="W282" s="82" t="b">
        <f t="shared" si="220"/>
        <v>0</v>
      </c>
      <c r="X282" s="82" t="str">
        <f t="shared" si="221"/>
        <v>Dummy Node</v>
      </c>
      <c r="Y282" s="82" t="str">
        <f t="shared" si="222"/>
        <v>N/A</v>
      </c>
      <c r="Z282" s="82" t="str">
        <f t="shared" si="223"/>
        <v>N/A</v>
      </c>
      <c r="AA282" s="82">
        <f t="shared" si="224"/>
        <v>97</v>
      </c>
      <c r="AB282" s="82" t="b">
        <f t="shared" si="225"/>
        <v>0</v>
      </c>
      <c r="AC282" s="82" t="str">
        <f t="shared" si="226"/>
        <v>Dummy Node</v>
      </c>
      <c r="AD282" s="82" t="str">
        <f t="shared" si="227"/>
        <v>N/A</v>
      </c>
      <c r="AE282" s="82" t="str">
        <f t="shared" si="228"/>
        <v>N/A</v>
      </c>
      <c r="AF282" s="82">
        <f t="shared" si="229"/>
        <v>48</v>
      </c>
      <c r="AG282" s="82" t="b">
        <f t="shared" si="230"/>
        <v>1</v>
      </c>
      <c r="AH282" s="82" t="str">
        <f t="shared" si="231"/>
        <v>Dummy Node</v>
      </c>
      <c r="AI282" s="82" t="str">
        <f t="shared" si="232"/>
        <v>N/A</v>
      </c>
      <c r="AJ282" s="82" t="str">
        <f t="shared" si="233"/>
        <v>N/A</v>
      </c>
      <c r="AK282" s="82">
        <f t="shared" si="234"/>
        <v>23</v>
      </c>
      <c r="AL282" s="82" t="b">
        <f t="shared" si="235"/>
        <v>0</v>
      </c>
      <c r="AM282" s="82" t="str">
        <f t="shared" si="236"/>
        <v>Dummy Node</v>
      </c>
      <c r="AN282" s="82" t="str">
        <f t="shared" si="237"/>
        <v>N/A</v>
      </c>
      <c r="AO282" s="82" t="str">
        <f t="shared" si="238"/>
        <v>N/A</v>
      </c>
      <c r="AP282" s="82">
        <f t="shared" si="239"/>
        <v>11</v>
      </c>
      <c r="AQ282" s="82" t="b">
        <f t="shared" si="240"/>
        <v>1</v>
      </c>
      <c r="AR282" s="82" t="str">
        <f t="shared" si="241"/>
        <v>Dummy Node</v>
      </c>
      <c r="AS282" s="82" t="str">
        <f t="shared" si="242"/>
        <v>N/A</v>
      </c>
      <c r="AT282" s="82" t="str">
        <f t="shared" si="243"/>
        <v>N/A</v>
      </c>
      <c r="AU282" s="82">
        <f t="shared" si="244"/>
        <v>9</v>
      </c>
      <c r="AV282" s="82" t="b">
        <f t="shared" si="245"/>
        <v>1</v>
      </c>
      <c r="AW282" s="82" t="str">
        <f t="shared" si="246"/>
        <v>Speed</v>
      </c>
      <c r="AX282" s="82" t="str">
        <f t="shared" si="247"/>
        <v>&lt;=</v>
      </c>
      <c r="AY282" s="82">
        <f t="shared" si="248"/>
        <v>24.38330078125</v>
      </c>
      <c r="AZ282" s="82">
        <f t="shared" si="249"/>
        <v>2</v>
      </c>
      <c r="BA282" s="82" t="b">
        <f t="shared" si="250"/>
        <v>1</v>
      </c>
      <c r="BB282" s="82" t="str">
        <f t="shared" si="251"/>
        <v>Distance</v>
      </c>
      <c r="BC282" s="82" t="str">
        <f t="shared" si="252"/>
        <v>&lt;=</v>
      </c>
      <c r="BD282" s="82">
        <f t="shared" si="253"/>
        <v>699.85498046875</v>
      </c>
      <c r="BE282" s="82">
        <f t="shared" si="254"/>
        <v>0</v>
      </c>
      <c r="BF282" s="82" t="b">
        <f t="shared" si="255"/>
        <v>0</v>
      </c>
      <c r="BG282" s="82" t="str">
        <f t="shared" si="256"/>
        <v>Distance</v>
      </c>
      <c r="BH282" s="82" t="str">
        <f t="shared" si="257"/>
        <v>&gt;</v>
      </c>
      <c r="BI282" s="82">
        <f t="shared" si="258"/>
        <v>508.4912109375</v>
      </c>
    </row>
    <row r="283" spans="1:61">
      <c r="A283" s="15">
        <v>280</v>
      </c>
      <c r="B283" s="15">
        <v>-2</v>
      </c>
      <c r="C283" s="15">
        <v>-8192</v>
      </c>
      <c r="D283" s="15">
        <f t="shared" si="208"/>
        <v>-1</v>
      </c>
      <c r="E283" s="15">
        <f t="shared" si="209"/>
        <v>0</v>
      </c>
      <c r="F283" s="15">
        <f t="shared" si="210"/>
        <v>-1</v>
      </c>
      <c r="G283" s="15">
        <v>561</v>
      </c>
      <c r="H283" s="15">
        <v>562</v>
      </c>
      <c r="I283" s="15">
        <v>139</v>
      </c>
      <c r="J283" s="15">
        <v>8</v>
      </c>
      <c r="K283" s="15">
        <v>791</v>
      </c>
      <c r="L283" s="15">
        <v>176</v>
      </c>
      <c r="M283" s="15">
        <f t="shared" si="211"/>
        <v>4.296875E-2</v>
      </c>
      <c r="O283" s="82">
        <f t="shared" si="212"/>
        <v>791</v>
      </c>
      <c r="P283" s="82">
        <f t="shared" si="213"/>
        <v>0.330810546875</v>
      </c>
      <c r="Q283" s="82">
        <f t="shared" si="214"/>
        <v>395</v>
      </c>
      <c r="R283" s="82" t="b">
        <f t="shared" si="215"/>
        <v>1</v>
      </c>
      <c r="S283" s="82" t="str">
        <f t="shared" si="216"/>
        <v>Dummy Node</v>
      </c>
      <c r="T283" s="82" t="str">
        <f t="shared" si="217"/>
        <v>N/A</v>
      </c>
      <c r="U283" s="82" t="str">
        <f t="shared" si="218"/>
        <v>N/A</v>
      </c>
      <c r="V283" s="82">
        <f t="shared" si="219"/>
        <v>197</v>
      </c>
      <c r="W283" s="82" t="b">
        <f t="shared" si="220"/>
        <v>1</v>
      </c>
      <c r="X283" s="82" t="str">
        <f t="shared" si="221"/>
        <v>Dummy Node</v>
      </c>
      <c r="Y283" s="82" t="str">
        <f t="shared" si="222"/>
        <v>N/A</v>
      </c>
      <c r="Z283" s="82" t="str">
        <f t="shared" si="223"/>
        <v>N/A</v>
      </c>
      <c r="AA283" s="82">
        <f t="shared" si="224"/>
        <v>98</v>
      </c>
      <c r="AB283" s="82" t="b">
        <f t="shared" si="225"/>
        <v>1</v>
      </c>
      <c r="AC283" s="82" t="str">
        <f t="shared" si="226"/>
        <v>Dummy Node</v>
      </c>
      <c r="AD283" s="82" t="str">
        <f t="shared" si="227"/>
        <v>N/A</v>
      </c>
      <c r="AE283" s="82" t="str">
        <f t="shared" si="228"/>
        <v>N/A</v>
      </c>
      <c r="AF283" s="82">
        <f t="shared" si="229"/>
        <v>48</v>
      </c>
      <c r="AG283" s="82" t="b">
        <f t="shared" si="230"/>
        <v>0</v>
      </c>
      <c r="AH283" s="82" t="str">
        <f t="shared" si="231"/>
        <v>Dummy Node</v>
      </c>
      <c r="AI283" s="82" t="str">
        <f t="shared" si="232"/>
        <v>N/A</v>
      </c>
      <c r="AJ283" s="82" t="str">
        <f t="shared" si="233"/>
        <v>N/A</v>
      </c>
      <c r="AK283" s="82">
        <f t="shared" si="234"/>
        <v>23</v>
      </c>
      <c r="AL283" s="82" t="b">
        <f t="shared" si="235"/>
        <v>0</v>
      </c>
      <c r="AM283" s="82" t="str">
        <f t="shared" si="236"/>
        <v>Dummy Node</v>
      </c>
      <c r="AN283" s="82" t="str">
        <f t="shared" si="237"/>
        <v>N/A</v>
      </c>
      <c r="AO283" s="82" t="str">
        <f t="shared" si="238"/>
        <v>N/A</v>
      </c>
      <c r="AP283" s="82">
        <f t="shared" si="239"/>
        <v>11</v>
      </c>
      <c r="AQ283" s="82" t="b">
        <f t="shared" si="240"/>
        <v>1</v>
      </c>
      <c r="AR283" s="82" t="str">
        <f t="shared" si="241"/>
        <v>Dummy Node</v>
      </c>
      <c r="AS283" s="82" t="str">
        <f t="shared" si="242"/>
        <v>N/A</v>
      </c>
      <c r="AT283" s="82" t="str">
        <f t="shared" si="243"/>
        <v>N/A</v>
      </c>
      <c r="AU283" s="82">
        <f t="shared" si="244"/>
        <v>9</v>
      </c>
      <c r="AV283" s="82" t="b">
        <f t="shared" si="245"/>
        <v>1</v>
      </c>
      <c r="AW283" s="82" t="str">
        <f t="shared" si="246"/>
        <v>Speed</v>
      </c>
      <c r="AX283" s="82" t="str">
        <f t="shared" si="247"/>
        <v>&lt;=</v>
      </c>
      <c r="AY283" s="82">
        <f t="shared" si="248"/>
        <v>24.38330078125</v>
      </c>
      <c r="AZ283" s="82">
        <f t="shared" si="249"/>
        <v>2</v>
      </c>
      <c r="BA283" s="82" t="b">
        <f t="shared" si="250"/>
        <v>1</v>
      </c>
      <c r="BB283" s="82" t="str">
        <f t="shared" si="251"/>
        <v>Distance</v>
      </c>
      <c r="BC283" s="82" t="str">
        <f t="shared" si="252"/>
        <v>&lt;=</v>
      </c>
      <c r="BD283" s="82">
        <f t="shared" si="253"/>
        <v>699.85498046875</v>
      </c>
      <c r="BE283" s="82">
        <f t="shared" si="254"/>
        <v>0</v>
      </c>
      <c r="BF283" s="82" t="b">
        <f t="shared" si="255"/>
        <v>0</v>
      </c>
      <c r="BG283" s="82" t="str">
        <f t="shared" si="256"/>
        <v>Distance</v>
      </c>
      <c r="BH283" s="82" t="str">
        <f t="shared" si="257"/>
        <v>&gt;</v>
      </c>
      <c r="BI283" s="82">
        <f t="shared" si="258"/>
        <v>508.4912109375</v>
      </c>
    </row>
    <row r="284" spans="1:61">
      <c r="A284" s="15">
        <v>281</v>
      </c>
      <c r="B284" s="15">
        <v>-2</v>
      </c>
      <c r="C284" s="15">
        <v>-8192</v>
      </c>
      <c r="D284" s="15">
        <f t="shared" si="208"/>
        <v>-1</v>
      </c>
      <c r="E284" s="15">
        <f t="shared" si="209"/>
        <v>0</v>
      </c>
      <c r="F284" s="15">
        <f t="shared" si="210"/>
        <v>-1</v>
      </c>
      <c r="G284" s="15">
        <v>563</v>
      </c>
      <c r="H284" s="15">
        <v>564</v>
      </c>
      <c r="I284" s="15">
        <v>140</v>
      </c>
      <c r="J284" s="15">
        <v>8</v>
      </c>
      <c r="K284" s="15">
        <v>792</v>
      </c>
      <c r="L284" s="15">
        <v>176</v>
      </c>
      <c r="M284" s="15">
        <f t="shared" si="211"/>
        <v>4.296875E-2</v>
      </c>
      <c r="O284" s="82">
        <f t="shared" si="212"/>
        <v>792</v>
      </c>
      <c r="P284" s="82">
        <f t="shared" si="213"/>
        <v>0.330810546875</v>
      </c>
      <c r="Q284" s="82">
        <f t="shared" si="214"/>
        <v>395</v>
      </c>
      <c r="R284" s="82" t="b">
        <f t="shared" si="215"/>
        <v>0</v>
      </c>
      <c r="S284" s="82" t="str">
        <f t="shared" si="216"/>
        <v>Dummy Node</v>
      </c>
      <c r="T284" s="82" t="str">
        <f t="shared" si="217"/>
        <v>N/A</v>
      </c>
      <c r="U284" s="82" t="str">
        <f t="shared" si="218"/>
        <v>N/A</v>
      </c>
      <c r="V284" s="82">
        <f t="shared" si="219"/>
        <v>197</v>
      </c>
      <c r="W284" s="82" t="b">
        <f t="shared" si="220"/>
        <v>1</v>
      </c>
      <c r="X284" s="82" t="str">
        <f t="shared" si="221"/>
        <v>Dummy Node</v>
      </c>
      <c r="Y284" s="82" t="str">
        <f t="shared" si="222"/>
        <v>N/A</v>
      </c>
      <c r="Z284" s="82" t="str">
        <f t="shared" si="223"/>
        <v>N/A</v>
      </c>
      <c r="AA284" s="82">
        <f t="shared" si="224"/>
        <v>98</v>
      </c>
      <c r="AB284" s="82" t="b">
        <f t="shared" si="225"/>
        <v>1</v>
      </c>
      <c r="AC284" s="82" t="str">
        <f t="shared" si="226"/>
        <v>Dummy Node</v>
      </c>
      <c r="AD284" s="82" t="str">
        <f t="shared" si="227"/>
        <v>N/A</v>
      </c>
      <c r="AE284" s="82" t="str">
        <f t="shared" si="228"/>
        <v>N/A</v>
      </c>
      <c r="AF284" s="82">
        <f t="shared" si="229"/>
        <v>48</v>
      </c>
      <c r="AG284" s="82" t="b">
        <f t="shared" si="230"/>
        <v>0</v>
      </c>
      <c r="AH284" s="82" t="str">
        <f t="shared" si="231"/>
        <v>Dummy Node</v>
      </c>
      <c r="AI284" s="82" t="str">
        <f t="shared" si="232"/>
        <v>N/A</v>
      </c>
      <c r="AJ284" s="82" t="str">
        <f t="shared" si="233"/>
        <v>N/A</v>
      </c>
      <c r="AK284" s="82">
        <f t="shared" si="234"/>
        <v>23</v>
      </c>
      <c r="AL284" s="82" t="b">
        <f t="shared" si="235"/>
        <v>0</v>
      </c>
      <c r="AM284" s="82" t="str">
        <f t="shared" si="236"/>
        <v>Dummy Node</v>
      </c>
      <c r="AN284" s="82" t="str">
        <f t="shared" si="237"/>
        <v>N/A</v>
      </c>
      <c r="AO284" s="82" t="str">
        <f t="shared" si="238"/>
        <v>N/A</v>
      </c>
      <c r="AP284" s="82">
        <f t="shared" si="239"/>
        <v>11</v>
      </c>
      <c r="AQ284" s="82" t="b">
        <f t="shared" si="240"/>
        <v>1</v>
      </c>
      <c r="AR284" s="82" t="str">
        <f t="shared" si="241"/>
        <v>Dummy Node</v>
      </c>
      <c r="AS284" s="82" t="str">
        <f t="shared" si="242"/>
        <v>N/A</v>
      </c>
      <c r="AT284" s="82" t="str">
        <f t="shared" si="243"/>
        <v>N/A</v>
      </c>
      <c r="AU284" s="82">
        <f t="shared" si="244"/>
        <v>9</v>
      </c>
      <c r="AV284" s="82" t="b">
        <f t="shared" si="245"/>
        <v>1</v>
      </c>
      <c r="AW284" s="82" t="str">
        <f t="shared" si="246"/>
        <v>Speed</v>
      </c>
      <c r="AX284" s="82" t="str">
        <f t="shared" si="247"/>
        <v>&lt;=</v>
      </c>
      <c r="AY284" s="82">
        <f t="shared" si="248"/>
        <v>24.38330078125</v>
      </c>
      <c r="AZ284" s="82">
        <f t="shared" si="249"/>
        <v>2</v>
      </c>
      <c r="BA284" s="82" t="b">
        <f t="shared" si="250"/>
        <v>1</v>
      </c>
      <c r="BB284" s="82" t="str">
        <f t="shared" si="251"/>
        <v>Distance</v>
      </c>
      <c r="BC284" s="82" t="str">
        <f t="shared" si="252"/>
        <v>&lt;=</v>
      </c>
      <c r="BD284" s="82">
        <f t="shared" si="253"/>
        <v>699.85498046875</v>
      </c>
      <c r="BE284" s="82">
        <f t="shared" si="254"/>
        <v>0</v>
      </c>
      <c r="BF284" s="82" t="b">
        <f t="shared" si="255"/>
        <v>0</v>
      </c>
      <c r="BG284" s="82" t="str">
        <f t="shared" si="256"/>
        <v>Distance</v>
      </c>
      <c r="BH284" s="82" t="str">
        <f t="shared" si="257"/>
        <v>&gt;</v>
      </c>
      <c r="BI284" s="82">
        <f t="shared" si="258"/>
        <v>508.4912109375</v>
      </c>
    </row>
    <row r="285" spans="1:61">
      <c r="A285" s="15">
        <v>282</v>
      </c>
      <c r="B285" s="15">
        <v>-2</v>
      </c>
      <c r="C285" s="15">
        <v>-8192</v>
      </c>
      <c r="D285" s="15">
        <f t="shared" si="208"/>
        <v>-1</v>
      </c>
      <c r="E285" s="15">
        <f t="shared" si="209"/>
        <v>0</v>
      </c>
      <c r="F285" s="15">
        <f t="shared" si="210"/>
        <v>-1</v>
      </c>
      <c r="G285" s="15">
        <v>565</v>
      </c>
      <c r="H285" s="15">
        <v>566</v>
      </c>
      <c r="I285" s="15">
        <v>140</v>
      </c>
      <c r="J285" s="15">
        <v>8</v>
      </c>
      <c r="K285" s="15">
        <v>793</v>
      </c>
      <c r="L285" s="15">
        <v>176</v>
      </c>
      <c r="M285" s="15">
        <f t="shared" si="211"/>
        <v>4.296875E-2</v>
      </c>
      <c r="O285" s="82">
        <f t="shared" si="212"/>
        <v>793</v>
      </c>
      <c r="P285" s="82">
        <f t="shared" si="213"/>
        <v>0.330810546875</v>
      </c>
      <c r="Q285" s="82">
        <f t="shared" si="214"/>
        <v>396</v>
      </c>
      <c r="R285" s="82" t="b">
        <f t="shared" si="215"/>
        <v>1</v>
      </c>
      <c r="S285" s="82" t="str">
        <f t="shared" si="216"/>
        <v>Dummy Node</v>
      </c>
      <c r="T285" s="82" t="str">
        <f t="shared" si="217"/>
        <v>N/A</v>
      </c>
      <c r="U285" s="82" t="str">
        <f t="shared" si="218"/>
        <v>N/A</v>
      </c>
      <c r="V285" s="82">
        <f t="shared" si="219"/>
        <v>197</v>
      </c>
      <c r="W285" s="82" t="b">
        <f t="shared" si="220"/>
        <v>0</v>
      </c>
      <c r="X285" s="82" t="str">
        <f t="shared" si="221"/>
        <v>Dummy Node</v>
      </c>
      <c r="Y285" s="82" t="str">
        <f t="shared" si="222"/>
        <v>N/A</v>
      </c>
      <c r="Z285" s="82" t="str">
        <f t="shared" si="223"/>
        <v>N/A</v>
      </c>
      <c r="AA285" s="82">
        <f t="shared" si="224"/>
        <v>98</v>
      </c>
      <c r="AB285" s="82" t="b">
        <f t="shared" si="225"/>
        <v>1</v>
      </c>
      <c r="AC285" s="82" t="str">
        <f t="shared" si="226"/>
        <v>Dummy Node</v>
      </c>
      <c r="AD285" s="82" t="str">
        <f t="shared" si="227"/>
        <v>N/A</v>
      </c>
      <c r="AE285" s="82" t="str">
        <f t="shared" si="228"/>
        <v>N/A</v>
      </c>
      <c r="AF285" s="82">
        <f t="shared" si="229"/>
        <v>48</v>
      </c>
      <c r="AG285" s="82" t="b">
        <f t="shared" si="230"/>
        <v>0</v>
      </c>
      <c r="AH285" s="82" t="str">
        <f t="shared" si="231"/>
        <v>Dummy Node</v>
      </c>
      <c r="AI285" s="82" t="str">
        <f t="shared" si="232"/>
        <v>N/A</v>
      </c>
      <c r="AJ285" s="82" t="str">
        <f t="shared" si="233"/>
        <v>N/A</v>
      </c>
      <c r="AK285" s="82">
        <f t="shared" si="234"/>
        <v>23</v>
      </c>
      <c r="AL285" s="82" t="b">
        <f t="shared" si="235"/>
        <v>0</v>
      </c>
      <c r="AM285" s="82" t="str">
        <f t="shared" si="236"/>
        <v>Dummy Node</v>
      </c>
      <c r="AN285" s="82" t="str">
        <f t="shared" si="237"/>
        <v>N/A</v>
      </c>
      <c r="AO285" s="82" t="str">
        <f t="shared" si="238"/>
        <v>N/A</v>
      </c>
      <c r="AP285" s="82">
        <f t="shared" si="239"/>
        <v>11</v>
      </c>
      <c r="AQ285" s="82" t="b">
        <f t="shared" si="240"/>
        <v>1</v>
      </c>
      <c r="AR285" s="82" t="str">
        <f t="shared" si="241"/>
        <v>Dummy Node</v>
      </c>
      <c r="AS285" s="82" t="str">
        <f t="shared" si="242"/>
        <v>N/A</v>
      </c>
      <c r="AT285" s="82" t="str">
        <f t="shared" si="243"/>
        <v>N/A</v>
      </c>
      <c r="AU285" s="82">
        <f t="shared" si="244"/>
        <v>9</v>
      </c>
      <c r="AV285" s="82" t="b">
        <f t="shared" si="245"/>
        <v>1</v>
      </c>
      <c r="AW285" s="82" t="str">
        <f t="shared" si="246"/>
        <v>Speed</v>
      </c>
      <c r="AX285" s="82" t="str">
        <f t="shared" si="247"/>
        <v>&lt;=</v>
      </c>
      <c r="AY285" s="82">
        <f t="shared" si="248"/>
        <v>24.38330078125</v>
      </c>
      <c r="AZ285" s="82">
        <f t="shared" si="249"/>
        <v>2</v>
      </c>
      <c r="BA285" s="82" t="b">
        <f t="shared" si="250"/>
        <v>1</v>
      </c>
      <c r="BB285" s="82" t="str">
        <f t="shared" si="251"/>
        <v>Distance</v>
      </c>
      <c r="BC285" s="82" t="str">
        <f t="shared" si="252"/>
        <v>&lt;=</v>
      </c>
      <c r="BD285" s="82">
        <f t="shared" si="253"/>
        <v>699.85498046875</v>
      </c>
      <c r="BE285" s="82">
        <f t="shared" si="254"/>
        <v>0</v>
      </c>
      <c r="BF285" s="82" t="b">
        <f t="shared" si="255"/>
        <v>0</v>
      </c>
      <c r="BG285" s="82" t="str">
        <f t="shared" si="256"/>
        <v>Distance</v>
      </c>
      <c r="BH285" s="82" t="str">
        <f t="shared" si="257"/>
        <v>&gt;</v>
      </c>
      <c r="BI285" s="82">
        <f t="shared" si="258"/>
        <v>508.4912109375</v>
      </c>
    </row>
    <row r="286" spans="1:61">
      <c r="A286" s="15">
        <v>283</v>
      </c>
      <c r="B286" s="15">
        <v>-2</v>
      </c>
      <c r="C286" s="15">
        <v>-8192</v>
      </c>
      <c r="D286" s="15">
        <f t="shared" si="208"/>
        <v>-1</v>
      </c>
      <c r="E286" s="15">
        <f t="shared" si="209"/>
        <v>0</v>
      </c>
      <c r="F286" s="15">
        <f t="shared" si="210"/>
        <v>-1</v>
      </c>
      <c r="G286" s="15">
        <v>567</v>
      </c>
      <c r="H286" s="15">
        <v>568</v>
      </c>
      <c r="I286" s="15">
        <v>141</v>
      </c>
      <c r="J286" s="15">
        <v>8</v>
      </c>
      <c r="K286" s="15">
        <v>794</v>
      </c>
      <c r="L286" s="15">
        <v>176</v>
      </c>
      <c r="M286" s="15">
        <f t="shared" si="211"/>
        <v>4.296875E-2</v>
      </c>
      <c r="O286" s="82">
        <f t="shared" si="212"/>
        <v>794</v>
      </c>
      <c r="P286" s="82">
        <f t="shared" si="213"/>
        <v>0.330810546875</v>
      </c>
      <c r="Q286" s="82">
        <f t="shared" si="214"/>
        <v>396</v>
      </c>
      <c r="R286" s="82" t="b">
        <f t="shared" si="215"/>
        <v>0</v>
      </c>
      <c r="S286" s="82" t="str">
        <f t="shared" si="216"/>
        <v>Dummy Node</v>
      </c>
      <c r="T286" s="82" t="str">
        <f t="shared" si="217"/>
        <v>N/A</v>
      </c>
      <c r="U286" s="82" t="str">
        <f t="shared" si="218"/>
        <v>N/A</v>
      </c>
      <c r="V286" s="82">
        <f t="shared" si="219"/>
        <v>197</v>
      </c>
      <c r="W286" s="82" t="b">
        <f t="shared" si="220"/>
        <v>0</v>
      </c>
      <c r="X286" s="82" t="str">
        <f t="shared" si="221"/>
        <v>Dummy Node</v>
      </c>
      <c r="Y286" s="82" t="str">
        <f t="shared" si="222"/>
        <v>N/A</v>
      </c>
      <c r="Z286" s="82" t="str">
        <f t="shared" si="223"/>
        <v>N/A</v>
      </c>
      <c r="AA286" s="82">
        <f t="shared" si="224"/>
        <v>98</v>
      </c>
      <c r="AB286" s="82" t="b">
        <f t="shared" si="225"/>
        <v>1</v>
      </c>
      <c r="AC286" s="82" t="str">
        <f t="shared" si="226"/>
        <v>Dummy Node</v>
      </c>
      <c r="AD286" s="82" t="str">
        <f t="shared" si="227"/>
        <v>N/A</v>
      </c>
      <c r="AE286" s="82" t="str">
        <f t="shared" si="228"/>
        <v>N/A</v>
      </c>
      <c r="AF286" s="82">
        <f t="shared" si="229"/>
        <v>48</v>
      </c>
      <c r="AG286" s="82" t="b">
        <f t="shared" si="230"/>
        <v>0</v>
      </c>
      <c r="AH286" s="82" t="str">
        <f t="shared" si="231"/>
        <v>Dummy Node</v>
      </c>
      <c r="AI286" s="82" t="str">
        <f t="shared" si="232"/>
        <v>N/A</v>
      </c>
      <c r="AJ286" s="82" t="str">
        <f t="shared" si="233"/>
        <v>N/A</v>
      </c>
      <c r="AK286" s="82">
        <f t="shared" si="234"/>
        <v>23</v>
      </c>
      <c r="AL286" s="82" t="b">
        <f t="shared" si="235"/>
        <v>0</v>
      </c>
      <c r="AM286" s="82" t="str">
        <f t="shared" si="236"/>
        <v>Dummy Node</v>
      </c>
      <c r="AN286" s="82" t="str">
        <f t="shared" si="237"/>
        <v>N/A</v>
      </c>
      <c r="AO286" s="82" t="str">
        <f t="shared" si="238"/>
        <v>N/A</v>
      </c>
      <c r="AP286" s="82">
        <f t="shared" si="239"/>
        <v>11</v>
      </c>
      <c r="AQ286" s="82" t="b">
        <f t="shared" si="240"/>
        <v>1</v>
      </c>
      <c r="AR286" s="82" t="str">
        <f t="shared" si="241"/>
        <v>Dummy Node</v>
      </c>
      <c r="AS286" s="82" t="str">
        <f t="shared" si="242"/>
        <v>N/A</v>
      </c>
      <c r="AT286" s="82" t="str">
        <f t="shared" si="243"/>
        <v>N/A</v>
      </c>
      <c r="AU286" s="82">
        <f t="shared" si="244"/>
        <v>9</v>
      </c>
      <c r="AV286" s="82" t="b">
        <f t="shared" si="245"/>
        <v>1</v>
      </c>
      <c r="AW286" s="82" t="str">
        <f t="shared" si="246"/>
        <v>Speed</v>
      </c>
      <c r="AX286" s="82" t="str">
        <f t="shared" si="247"/>
        <v>&lt;=</v>
      </c>
      <c r="AY286" s="82">
        <f t="shared" si="248"/>
        <v>24.38330078125</v>
      </c>
      <c r="AZ286" s="82">
        <f t="shared" si="249"/>
        <v>2</v>
      </c>
      <c r="BA286" s="82" t="b">
        <f t="shared" si="250"/>
        <v>1</v>
      </c>
      <c r="BB286" s="82" t="str">
        <f t="shared" si="251"/>
        <v>Distance</v>
      </c>
      <c r="BC286" s="82" t="str">
        <f t="shared" si="252"/>
        <v>&lt;=</v>
      </c>
      <c r="BD286" s="82">
        <f t="shared" si="253"/>
        <v>699.85498046875</v>
      </c>
      <c r="BE286" s="82">
        <f t="shared" si="254"/>
        <v>0</v>
      </c>
      <c r="BF286" s="82" t="b">
        <f t="shared" si="255"/>
        <v>0</v>
      </c>
      <c r="BG286" s="82" t="str">
        <f t="shared" si="256"/>
        <v>Distance</v>
      </c>
      <c r="BH286" s="82" t="str">
        <f t="shared" si="257"/>
        <v>&gt;</v>
      </c>
      <c r="BI286" s="82">
        <f t="shared" si="258"/>
        <v>508.4912109375</v>
      </c>
    </row>
    <row r="287" spans="1:61">
      <c r="A287" s="15">
        <v>284</v>
      </c>
      <c r="B287" s="15">
        <v>-2</v>
      </c>
      <c r="C287" s="15">
        <v>-8192</v>
      </c>
      <c r="D287" s="15">
        <f t="shared" si="208"/>
        <v>-1</v>
      </c>
      <c r="E287" s="15">
        <f t="shared" si="209"/>
        <v>0</v>
      </c>
      <c r="F287" s="15">
        <f t="shared" si="210"/>
        <v>-1</v>
      </c>
      <c r="G287" s="15">
        <v>569</v>
      </c>
      <c r="H287" s="15">
        <v>570</v>
      </c>
      <c r="I287" s="15">
        <v>141</v>
      </c>
      <c r="J287" s="15">
        <v>8</v>
      </c>
      <c r="K287" s="15">
        <v>795</v>
      </c>
      <c r="L287" s="15">
        <v>176</v>
      </c>
      <c r="M287" s="15">
        <f t="shared" si="211"/>
        <v>4.296875E-2</v>
      </c>
      <c r="O287" s="82">
        <f t="shared" si="212"/>
        <v>795</v>
      </c>
      <c r="P287" s="82">
        <f t="shared" si="213"/>
        <v>0.330810546875</v>
      </c>
      <c r="Q287" s="82">
        <f t="shared" si="214"/>
        <v>397</v>
      </c>
      <c r="R287" s="82" t="b">
        <f t="shared" si="215"/>
        <v>1</v>
      </c>
      <c r="S287" s="82" t="str">
        <f t="shared" si="216"/>
        <v>Dummy Node</v>
      </c>
      <c r="T287" s="82" t="str">
        <f t="shared" si="217"/>
        <v>N/A</v>
      </c>
      <c r="U287" s="82" t="str">
        <f t="shared" si="218"/>
        <v>N/A</v>
      </c>
      <c r="V287" s="82">
        <f t="shared" si="219"/>
        <v>198</v>
      </c>
      <c r="W287" s="82" t="b">
        <f t="shared" si="220"/>
        <v>1</v>
      </c>
      <c r="X287" s="82" t="str">
        <f t="shared" si="221"/>
        <v>Dummy Node</v>
      </c>
      <c r="Y287" s="82" t="str">
        <f t="shared" si="222"/>
        <v>N/A</v>
      </c>
      <c r="Z287" s="82" t="str">
        <f t="shared" si="223"/>
        <v>N/A</v>
      </c>
      <c r="AA287" s="82">
        <f t="shared" si="224"/>
        <v>98</v>
      </c>
      <c r="AB287" s="82" t="b">
        <f t="shared" si="225"/>
        <v>0</v>
      </c>
      <c r="AC287" s="82" t="str">
        <f t="shared" si="226"/>
        <v>Dummy Node</v>
      </c>
      <c r="AD287" s="82" t="str">
        <f t="shared" si="227"/>
        <v>N/A</v>
      </c>
      <c r="AE287" s="82" t="str">
        <f t="shared" si="228"/>
        <v>N/A</v>
      </c>
      <c r="AF287" s="82">
        <f t="shared" si="229"/>
        <v>48</v>
      </c>
      <c r="AG287" s="82" t="b">
        <f t="shared" si="230"/>
        <v>0</v>
      </c>
      <c r="AH287" s="82" t="str">
        <f t="shared" si="231"/>
        <v>Dummy Node</v>
      </c>
      <c r="AI287" s="82" t="str">
        <f t="shared" si="232"/>
        <v>N/A</v>
      </c>
      <c r="AJ287" s="82" t="str">
        <f t="shared" si="233"/>
        <v>N/A</v>
      </c>
      <c r="AK287" s="82">
        <f t="shared" si="234"/>
        <v>23</v>
      </c>
      <c r="AL287" s="82" t="b">
        <f t="shared" si="235"/>
        <v>0</v>
      </c>
      <c r="AM287" s="82" t="str">
        <f t="shared" si="236"/>
        <v>Dummy Node</v>
      </c>
      <c r="AN287" s="82" t="str">
        <f t="shared" si="237"/>
        <v>N/A</v>
      </c>
      <c r="AO287" s="82" t="str">
        <f t="shared" si="238"/>
        <v>N/A</v>
      </c>
      <c r="AP287" s="82">
        <f t="shared" si="239"/>
        <v>11</v>
      </c>
      <c r="AQ287" s="82" t="b">
        <f t="shared" si="240"/>
        <v>1</v>
      </c>
      <c r="AR287" s="82" t="str">
        <f t="shared" si="241"/>
        <v>Dummy Node</v>
      </c>
      <c r="AS287" s="82" t="str">
        <f t="shared" si="242"/>
        <v>N/A</v>
      </c>
      <c r="AT287" s="82" t="str">
        <f t="shared" si="243"/>
        <v>N/A</v>
      </c>
      <c r="AU287" s="82">
        <f t="shared" si="244"/>
        <v>9</v>
      </c>
      <c r="AV287" s="82" t="b">
        <f t="shared" si="245"/>
        <v>1</v>
      </c>
      <c r="AW287" s="82" t="str">
        <f t="shared" si="246"/>
        <v>Speed</v>
      </c>
      <c r="AX287" s="82" t="str">
        <f t="shared" si="247"/>
        <v>&lt;=</v>
      </c>
      <c r="AY287" s="82">
        <f t="shared" si="248"/>
        <v>24.38330078125</v>
      </c>
      <c r="AZ287" s="82">
        <f t="shared" si="249"/>
        <v>2</v>
      </c>
      <c r="BA287" s="82" t="b">
        <f t="shared" si="250"/>
        <v>1</v>
      </c>
      <c r="BB287" s="82" t="str">
        <f t="shared" si="251"/>
        <v>Distance</v>
      </c>
      <c r="BC287" s="82" t="str">
        <f t="shared" si="252"/>
        <v>&lt;=</v>
      </c>
      <c r="BD287" s="82">
        <f t="shared" si="253"/>
        <v>699.85498046875</v>
      </c>
      <c r="BE287" s="82">
        <f t="shared" si="254"/>
        <v>0</v>
      </c>
      <c r="BF287" s="82" t="b">
        <f t="shared" si="255"/>
        <v>0</v>
      </c>
      <c r="BG287" s="82" t="str">
        <f t="shared" si="256"/>
        <v>Distance</v>
      </c>
      <c r="BH287" s="82" t="str">
        <f t="shared" si="257"/>
        <v>&gt;</v>
      </c>
      <c r="BI287" s="82">
        <f t="shared" si="258"/>
        <v>508.4912109375</v>
      </c>
    </row>
    <row r="288" spans="1:61">
      <c r="A288" s="15">
        <v>285</v>
      </c>
      <c r="B288" s="15">
        <v>-2</v>
      </c>
      <c r="C288" s="15">
        <v>-8192</v>
      </c>
      <c r="D288" s="15">
        <f t="shared" si="208"/>
        <v>-1</v>
      </c>
      <c r="E288" s="15">
        <f t="shared" si="209"/>
        <v>0</v>
      </c>
      <c r="F288" s="15">
        <f t="shared" si="210"/>
        <v>-1</v>
      </c>
      <c r="G288" s="15">
        <v>571</v>
      </c>
      <c r="H288" s="15">
        <v>572</v>
      </c>
      <c r="I288" s="15">
        <v>142</v>
      </c>
      <c r="J288" s="15">
        <v>8</v>
      </c>
      <c r="K288" s="15">
        <v>796</v>
      </c>
      <c r="L288" s="15">
        <v>176</v>
      </c>
      <c r="M288" s="15">
        <f t="shared" si="211"/>
        <v>4.296875E-2</v>
      </c>
      <c r="O288" s="82">
        <f t="shared" si="212"/>
        <v>796</v>
      </c>
      <c r="P288" s="82">
        <f t="shared" si="213"/>
        <v>0.330810546875</v>
      </c>
      <c r="Q288" s="82">
        <f t="shared" si="214"/>
        <v>397</v>
      </c>
      <c r="R288" s="82" t="b">
        <f t="shared" si="215"/>
        <v>0</v>
      </c>
      <c r="S288" s="82" t="str">
        <f t="shared" si="216"/>
        <v>Dummy Node</v>
      </c>
      <c r="T288" s="82" t="str">
        <f t="shared" si="217"/>
        <v>N/A</v>
      </c>
      <c r="U288" s="82" t="str">
        <f t="shared" si="218"/>
        <v>N/A</v>
      </c>
      <c r="V288" s="82">
        <f t="shared" si="219"/>
        <v>198</v>
      </c>
      <c r="W288" s="82" t="b">
        <f t="shared" si="220"/>
        <v>1</v>
      </c>
      <c r="X288" s="82" t="str">
        <f t="shared" si="221"/>
        <v>Dummy Node</v>
      </c>
      <c r="Y288" s="82" t="str">
        <f t="shared" si="222"/>
        <v>N/A</v>
      </c>
      <c r="Z288" s="82" t="str">
        <f t="shared" si="223"/>
        <v>N/A</v>
      </c>
      <c r="AA288" s="82">
        <f t="shared" si="224"/>
        <v>98</v>
      </c>
      <c r="AB288" s="82" t="b">
        <f t="shared" si="225"/>
        <v>0</v>
      </c>
      <c r="AC288" s="82" t="str">
        <f t="shared" si="226"/>
        <v>Dummy Node</v>
      </c>
      <c r="AD288" s="82" t="str">
        <f t="shared" si="227"/>
        <v>N/A</v>
      </c>
      <c r="AE288" s="82" t="str">
        <f t="shared" si="228"/>
        <v>N/A</v>
      </c>
      <c r="AF288" s="82">
        <f t="shared" si="229"/>
        <v>48</v>
      </c>
      <c r="AG288" s="82" t="b">
        <f t="shared" si="230"/>
        <v>0</v>
      </c>
      <c r="AH288" s="82" t="str">
        <f t="shared" si="231"/>
        <v>Dummy Node</v>
      </c>
      <c r="AI288" s="82" t="str">
        <f t="shared" si="232"/>
        <v>N/A</v>
      </c>
      <c r="AJ288" s="82" t="str">
        <f t="shared" si="233"/>
        <v>N/A</v>
      </c>
      <c r="AK288" s="82">
        <f t="shared" si="234"/>
        <v>23</v>
      </c>
      <c r="AL288" s="82" t="b">
        <f t="shared" si="235"/>
        <v>0</v>
      </c>
      <c r="AM288" s="82" t="str">
        <f t="shared" si="236"/>
        <v>Dummy Node</v>
      </c>
      <c r="AN288" s="82" t="str">
        <f t="shared" si="237"/>
        <v>N/A</v>
      </c>
      <c r="AO288" s="82" t="str">
        <f t="shared" si="238"/>
        <v>N/A</v>
      </c>
      <c r="AP288" s="82">
        <f t="shared" si="239"/>
        <v>11</v>
      </c>
      <c r="AQ288" s="82" t="b">
        <f t="shared" si="240"/>
        <v>1</v>
      </c>
      <c r="AR288" s="82" t="str">
        <f t="shared" si="241"/>
        <v>Dummy Node</v>
      </c>
      <c r="AS288" s="82" t="str">
        <f t="shared" si="242"/>
        <v>N/A</v>
      </c>
      <c r="AT288" s="82" t="str">
        <f t="shared" si="243"/>
        <v>N/A</v>
      </c>
      <c r="AU288" s="82">
        <f t="shared" si="244"/>
        <v>9</v>
      </c>
      <c r="AV288" s="82" t="b">
        <f t="shared" si="245"/>
        <v>1</v>
      </c>
      <c r="AW288" s="82" t="str">
        <f t="shared" si="246"/>
        <v>Speed</v>
      </c>
      <c r="AX288" s="82" t="str">
        <f t="shared" si="247"/>
        <v>&lt;=</v>
      </c>
      <c r="AY288" s="82">
        <f t="shared" si="248"/>
        <v>24.38330078125</v>
      </c>
      <c r="AZ288" s="82">
        <f t="shared" si="249"/>
        <v>2</v>
      </c>
      <c r="BA288" s="82" t="b">
        <f t="shared" si="250"/>
        <v>1</v>
      </c>
      <c r="BB288" s="82" t="str">
        <f t="shared" si="251"/>
        <v>Distance</v>
      </c>
      <c r="BC288" s="82" t="str">
        <f t="shared" si="252"/>
        <v>&lt;=</v>
      </c>
      <c r="BD288" s="82">
        <f t="shared" si="253"/>
        <v>699.85498046875</v>
      </c>
      <c r="BE288" s="82">
        <f t="shared" si="254"/>
        <v>0</v>
      </c>
      <c r="BF288" s="82" t="b">
        <f t="shared" si="255"/>
        <v>0</v>
      </c>
      <c r="BG288" s="82" t="str">
        <f t="shared" si="256"/>
        <v>Distance</v>
      </c>
      <c r="BH288" s="82" t="str">
        <f t="shared" si="257"/>
        <v>&gt;</v>
      </c>
      <c r="BI288" s="82">
        <f t="shared" si="258"/>
        <v>508.4912109375</v>
      </c>
    </row>
    <row r="289" spans="1:61">
      <c r="A289" s="15">
        <v>286</v>
      </c>
      <c r="B289" s="15">
        <v>-2</v>
      </c>
      <c r="C289" s="15">
        <v>-8192</v>
      </c>
      <c r="D289" s="15">
        <f t="shared" si="208"/>
        <v>-1</v>
      </c>
      <c r="E289" s="15">
        <f t="shared" si="209"/>
        <v>0</v>
      </c>
      <c r="F289" s="15">
        <f t="shared" si="210"/>
        <v>-1</v>
      </c>
      <c r="G289" s="15">
        <v>573</v>
      </c>
      <c r="H289" s="15">
        <v>574</v>
      </c>
      <c r="I289" s="15">
        <v>142</v>
      </c>
      <c r="J289" s="15">
        <v>8</v>
      </c>
      <c r="K289" s="15">
        <v>797</v>
      </c>
      <c r="L289" s="15">
        <v>176</v>
      </c>
      <c r="M289" s="15">
        <f t="shared" si="211"/>
        <v>4.296875E-2</v>
      </c>
      <c r="O289" s="82">
        <f t="shared" si="212"/>
        <v>797</v>
      </c>
      <c r="P289" s="82">
        <f t="shared" si="213"/>
        <v>0.330810546875</v>
      </c>
      <c r="Q289" s="82">
        <f t="shared" si="214"/>
        <v>398</v>
      </c>
      <c r="R289" s="82" t="b">
        <f t="shared" si="215"/>
        <v>1</v>
      </c>
      <c r="S289" s="82" t="str">
        <f t="shared" si="216"/>
        <v>Dummy Node</v>
      </c>
      <c r="T289" s="82" t="str">
        <f t="shared" si="217"/>
        <v>N/A</v>
      </c>
      <c r="U289" s="82" t="str">
        <f t="shared" si="218"/>
        <v>N/A</v>
      </c>
      <c r="V289" s="82">
        <f t="shared" si="219"/>
        <v>198</v>
      </c>
      <c r="W289" s="82" t="b">
        <f t="shared" si="220"/>
        <v>0</v>
      </c>
      <c r="X289" s="82" t="str">
        <f t="shared" si="221"/>
        <v>Dummy Node</v>
      </c>
      <c r="Y289" s="82" t="str">
        <f t="shared" si="222"/>
        <v>N/A</v>
      </c>
      <c r="Z289" s="82" t="str">
        <f t="shared" si="223"/>
        <v>N/A</v>
      </c>
      <c r="AA289" s="82">
        <f t="shared" si="224"/>
        <v>98</v>
      </c>
      <c r="AB289" s="82" t="b">
        <f t="shared" si="225"/>
        <v>0</v>
      </c>
      <c r="AC289" s="82" t="str">
        <f t="shared" si="226"/>
        <v>Dummy Node</v>
      </c>
      <c r="AD289" s="82" t="str">
        <f t="shared" si="227"/>
        <v>N/A</v>
      </c>
      <c r="AE289" s="82" t="str">
        <f t="shared" si="228"/>
        <v>N/A</v>
      </c>
      <c r="AF289" s="82">
        <f t="shared" si="229"/>
        <v>48</v>
      </c>
      <c r="AG289" s="82" t="b">
        <f t="shared" si="230"/>
        <v>0</v>
      </c>
      <c r="AH289" s="82" t="str">
        <f t="shared" si="231"/>
        <v>Dummy Node</v>
      </c>
      <c r="AI289" s="82" t="str">
        <f t="shared" si="232"/>
        <v>N/A</v>
      </c>
      <c r="AJ289" s="82" t="str">
        <f t="shared" si="233"/>
        <v>N/A</v>
      </c>
      <c r="AK289" s="82">
        <f t="shared" si="234"/>
        <v>23</v>
      </c>
      <c r="AL289" s="82" t="b">
        <f t="shared" si="235"/>
        <v>0</v>
      </c>
      <c r="AM289" s="82" t="str">
        <f t="shared" si="236"/>
        <v>Dummy Node</v>
      </c>
      <c r="AN289" s="82" t="str">
        <f t="shared" si="237"/>
        <v>N/A</v>
      </c>
      <c r="AO289" s="82" t="str">
        <f t="shared" si="238"/>
        <v>N/A</v>
      </c>
      <c r="AP289" s="82">
        <f t="shared" si="239"/>
        <v>11</v>
      </c>
      <c r="AQ289" s="82" t="b">
        <f t="shared" si="240"/>
        <v>1</v>
      </c>
      <c r="AR289" s="82" t="str">
        <f t="shared" si="241"/>
        <v>Dummy Node</v>
      </c>
      <c r="AS289" s="82" t="str">
        <f t="shared" si="242"/>
        <v>N/A</v>
      </c>
      <c r="AT289" s="82" t="str">
        <f t="shared" si="243"/>
        <v>N/A</v>
      </c>
      <c r="AU289" s="82">
        <f t="shared" si="244"/>
        <v>9</v>
      </c>
      <c r="AV289" s="82" t="b">
        <f t="shared" si="245"/>
        <v>1</v>
      </c>
      <c r="AW289" s="82" t="str">
        <f t="shared" si="246"/>
        <v>Speed</v>
      </c>
      <c r="AX289" s="82" t="str">
        <f t="shared" si="247"/>
        <v>&lt;=</v>
      </c>
      <c r="AY289" s="82">
        <f t="shared" si="248"/>
        <v>24.38330078125</v>
      </c>
      <c r="AZ289" s="82">
        <f t="shared" si="249"/>
        <v>2</v>
      </c>
      <c r="BA289" s="82" t="b">
        <f t="shared" si="250"/>
        <v>1</v>
      </c>
      <c r="BB289" s="82" t="str">
        <f t="shared" si="251"/>
        <v>Distance</v>
      </c>
      <c r="BC289" s="82" t="str">
        <f t="shared" si="252"/>
        <v>&lt;=</v>
      </c>
      <c r="BD289" s="82">
        <f t="shared" si="253"/>
        <v>699.85498046875</v>
      </c>
      <c r="BE289" s="82">
        <f t="shared" si="254"/>
        <v>0</v>
      </c>
      <c r="BF289" s="82" t="b">
        <f t="shared" si="255"/>
        <v>0</v>
      </c>
      <c r="BG289" s="82" t="str">
        <f t="shared" si="256"/>
        <v>Distance</v>
      </c>
      <c r="BH289" s="82" t="str">
        <f t="shared" si="257"/>
        <v>&gt;</v>
      </c>
      <c r="BI289" s="82">
        <f t="shared" si="258"/>
        <v>508.4912109375</v>
      </c>
    </row>
    <row r="290" spans="1:61">
      <c r="A290" s="15">
        <v>287</v>
      </c>
      <c r="B290" s="15">
        <v>-2</v>
      </c>
      <c r="C290" s="15">
        <v>-8192</v>
      </c>
      <c r="D290" s="15">
        <f t="shared" si="208"/>
        <v>-1</v>
      </c>
      <c r="E290" s="15">
        <f t="shared" si="209"/>
        <v>0</v>
      </c>
      <c r="F290" s="15">
        <f t="shared" si="210"/>
        <v>-1</v>
      </c>
      <c r="G290" s="15">
        <v>575</v>
      </c>
      <c r="H290" s="15">
        <v>576</v>
      </c>
      <c r="I290" s="15">
        <v>143</v>
      </c>
      <c r="J290" s="15">
        <v>8</v>
      </c>
      <c r="K290" s="15">
        <v>798</v>
      </c>
      <c r="L290" s="15">
        <v>1335</v>
      </c>
      <c r="M290" s="15">
        <f t="shared" si="211"/>
        <v>0.325927734375</v>
      </c>
      <c r="O290" s="82">
        <f t="shared" si="212"/>
        <v>798</v>
      </c>
      <c r="P290" s="82">
        <f t="shared" si="213"/>
        <v>0.330810546875</v>
      </c>
      <c r="Q290" s="82">
        <f t="shared" si="214"/>
        <v>398</v>
      </c>
      <c r="R290" s="82" t="b">
        <f t="shared" si="215"/>
        <v>0</v>
      </c>
      <c r="S290" s="82" t="str">
        <f t="shared" si="216"/>
        <v>Dummy Node</v>
      </c>
      <c r="T290" s="82" t="str">
        <f t="shared" si="217"/>
        <v>N/A</v>
      </c>
      <c r="U290" s="82" t="str">
        <f t="shared" si="218"/>
        <v>N/A</v>
      </c>
      <c r="V290" s="82">
        <f t="shared" si="219"/>
        <v>198</v>
      </c>
      <c r="W290" s="82" t="b">
        <f t="shared" si="220"/>
        <v>0</v>
      </c>
      <c r="X290" s="82" t="str">
        <f t="shared" si="221"/>
        <v>Dummy Node</v>
      </c>
      <c r="Y290" s="82" t="str">
        <f t="shared" si="222"/>
        <v>N/A</v>
      </c>
      <c r="Z290" s="82" t="str">
        <f t="shared" si="223"/>
        <v>N/A</v>
      </c>
      <c r="AA290" s="82">
        <f t="shared" si="224"/>
        <v>98</v>
      </c>
      <c r="AB290" s="82" t="b">
        <f t="shared" si="225"/>
        <v>0</v>
      </c>
      <c r="AC290" s="82" t="str">
        <f t="shared" si="226"/>
        <v>Dummy Node</v>
      </c>
      <c r="AD290" s="82" t="str">
        <f t="shared" si="227"/>
        <v>N/A</v>
      </c>
      <c r="AE290" s="82" t="str">
        <f t="shared" si="228"/>
        <v>N/A</v>
      </c>
      <c r="AF290" s="82">
        <f t="shared" si="229"/>
        <v>48</v>
      </c>
      <c r="AG290" s="82" t="b">
        <f t="shared" si="230"/>
        <v>0</v>
      </c>
      <c r="AH290" s="82" t="str">
        <f t="shared" si="231"/>
        <v>Dummy Node</v>
      </c>
      <c r="AI290" s="82" t="str">
        <f t="shared" si="232"/>
        <v>N/A</v>
      </c>
      <c r="AJ290" s="82" t="str">
        <f t="shared" si="233"/>
        <v>N/A</v>
      </c>
      <c r="AK290" s="82">
        <f t="shared" si="234"/>
        <v>23</v>
      </c>
      <c r="AL290" s="82" t="b">
        <f t="shared" si="235"/>
        <v>0</v>
      </c>
      <c r="AM290" s="82" t="str">
        <f t="shared" si="236"/>
        <v>Dummy Node</v>
      </c>
      <c r="AN290" s="82" t="str">
        <f t="shared" si="237"/>
        <v>N/A</v>
      </c>
      <c r="AO290" s="82" t="str">
        <f t="shared" si="238"/>
        <v>N/A</v>
      </c>
      <c r="AP290" s="82">
        <f t="shared" si="239"/>
        <v>11</v>
      </c>
      <c r="AQ290" s="82" t="b">
        <f t="shared" si="240"/>
        <v>1</v>
      </c>
      <c r="AR290" s="82" t="str">
        <f t="shared" si="241"/>
        <v>Dummy Node</v>
      </c>
      <c r="AS290" s="82" t="str">
        <f t="shared" si="242"/>
        <v>N/A</v>
      </c>
      <c r="AT290" s="82" t="str">
        <f t="shared" si="243"/>
        <v>N/A</v>
      </c>
      <c r="AU290" s="82">
        <f t="shared" si="244"/>
        <v>9</v>
      </c>
      <c r="AV290" s="82" t="b">
        <f t="shared" si="245"/>
        <v>1</v>
      </c>
      <c r="AW290" s="82" t="str">
        <f t="shared" si="246"/>
        <v>Speed</v>
      </c>
      <c r="AX290" s="82" t="str">
        <f t="shared" si="247"/>
        <v>&lt;=</v>
      </c>
      <c r="AY290" s="82">
        <f t="shared" si="248"/>
        <v>24.38330078125</v>
      </c>
      <c r="AZ290" s="82">
        <f t="shared" si="249"/>
        <v>2</v>
      </c>
      <c r="BA290" s="82" t="b">
        <f t="shared" si="250"/>
        <v>1</v>
      </c>
      <c r="BB290" s="82" t="str">
        <f t="shared" si="251"/>
        <v>Distance</v>
      </c>
      <c r="BC290" s="82" t="str">
        <f t="shared" si="252"/>
        <v>&lt;=</v>
      </c>
      <c r="BD290" s="82">
        <f t="shared" si="253"/>
        <v>699.85498046875</v>
      </c>
      <c r="BE290" s="82">
        <f t="shared" si="254"/>
        <v>0</v>
      </c>
      <c r="BF290" s="82" t="b">
        <f t="shared" si="255"/>
        <v>0</v>
      </c>
      <c r="BG290" s="82" t="str">
        <f t="shared" si="256"/>
        <v>Distance</v>
      </c>
      <c r="BH290" s="82" t="str">
        <f t="shared" si="257"/>
        <v>&gt;</v>
      </c>
      <c r="BI290" s="82">
        <f t="shared" si="258"/>
        <v>508.4912109375</v>
      </c>
    </row>
    <row r="291" spans="1:61">
      <c r="A291" s="15">
        <v>288</v>
      </c>
      <c r="B291" s="15">
        <v>-2</v>
      </c>
      <c r="C291" s="15">
        <v>-8192</v>
      </c>
      <c r="D291" s="15">
        <f t="shared" si="208"/>
        <v>-1</v>
      </c>
      <c r="E291" s="15">
        <f t="shared" si="209"/>
        <v>0</v>
      </c>
      <c r="F291" s="15">
        <f t="shared" si="210"/>
        <v>-1</v>
      </c>
      <c r="G291" s="15">
        <v>577</v>
      </c>
      <c r="H291" s="15">
        <v>578</v>
      </c>
      <c r="I291" s="15">
        <v>143</v>
      </c>
      <c r="J291" s="15">
        <v>8</v>
      </c>
      <c r="K291" s="15">
        <v>799</v>
      </c>
      <c r="L291" s="15">
        <v>1335</v>
      </c>
      <c r="M291" s="15">
        <f t="shared" si="211"/>
        <v>0.325927734375</v>
      </c>
      <c r="O291" s="82">
        <f t="shared" si="212"/>
        <v>799</v>
      </c>
      <c r="P291" s="82">
        <f t="shared" si="213"/>
        <v>0.330810546875</v>
      </c>
      <c r="Q291" s="82">
        <f t="shared" si="214"/>
        <v>399</v>
      </c>
      <c r="R291" s="82" t="b">
        <f t="shared" si="215"/>
        <v>1</v>
      </c>
      <c r="S291" s="82" t="str">
        <f t="shared" si="216"/>
        <v>Dummy Node</v>
      </c>
      <c r="T291" s="82" t="str">
        <f t="shared" si="217"/>
        <v>N/A</v>
      </c>
      <c r="U291" s="82" t="str">
        <f t="shared" si="218"/>
        <v>N/A</v>
      </c>
      <c r="V291" s="82">
        <f t="shared" si="219"/>
        <v>199</v>
      </c>
      <c r="W291" s="82" t="b">
        <f t="shared" si="220"/>
        <v>1</v>
      </c>
      <c r="X291" s="82" t="str">
        <f t="shared" si="221"/>
        <v>Dummy Node</v>
      </c>
      <c r="Y291" s="82" t="str">
        <f t="shared" si="222"/>
        <v>N/A</v>
      </c>
      <c r="Z291" s="82" t="str">
        <f t="shared" si="223"/>
        <v>N/A</v>
      </c>
      <c r="AA291" s="82">
        <f t="shared" si="224"/>
        <v>99</v>
      </c>
      <c r="AB291" s="82" t="b">
        <f t="shared" si="225"/>
        <v>1</v>
      </c>
      <c r="AC291" s="82" t="str">
        <f t="shared" si="226"/>
        <v>Dummy Node</v>
      </c>
      <c r="AD291" s="82" t="str">
        <f t="shared" si="227"/>
        <v>N/A</v>
      </c>
      <c r="AE291" s="82" t="str">
        <f t="shared" si="228"/>
        <v>N/A</v>
      </c>
      <c r="AF291" s="82">
        <f t="shared" si="229"/>
        <v>49</v>
      </c>
      <c r="AG291" s="82" t="b">
        <f t="shared" si="230"/>
        <v>1</v>
      </c>
      <c r="AH291" s="82" t="str">
        <f t="shared" si="231"/>
        <v>Dummy Node</v>
      </c>
      <c r="AI291" s="82" t="str">
        <f t="shared" si="232"/>
        <v>N/A</v>
      </c>
      <c r="AJ291" s="82" t="str">
        <f t="shared" si="233"/>
        <v>N/A</v>
      </c>
      <c r="AK291" s="82">
        <f t="shared" si="234"/>
        <v>24</v>
      </c>
      <c r="AL291" s="82" t="b">
        <f t="shared" si="235"/>
        <v>1</v>
      </c>
      <c r="AM291" s="82" t="str">
        <f t="shared" si="236"/>
        <v>Dummy Node</v>
      </c>
      <c r="AN291" s="82" t="str">
        <f t="shared" si="237"/>
        <v>N/A</v>
      </c>
      <c r="AO291" s="82" t="str">
        <f t="shared" si="238"/>
        <v>N/A</v>
      </c>
      <c r="AP291" s="82">
        <f t="shared" si="239"/>
        <v>11</v>
      </c>
      <c r="AQ291" s="82" t="b">
        <f t="shared" si="240"/>
        <v>0</v>
      </c>
      <c r="AR291" s="82" t="str">
        <f t="shared" si="241"/>
        <v>Dummy Node</v>
      </c>
      <c r="AS291" s="82" t="str">
        <f t="shared" si="242"/>
        <v>N/A</v>
      </c>
      <c r="AT291" s="82" t="str">
        <f t="shared" si="243"/>
        <v>N/A</v>
      </c>
      <c r="AU291" s="82">
        <f t="shared" si="244"/>
        <v>9</v>
      </c>
      <c r="AV291" s="82" t="b">
        <f t="shared" si="245"/>
        <v>1</v>
      </c>
      <c r="AW291" s="82" t="str">
        <f t="shared" si="246"/>
        <v>Speed</v>
      </c>
      <c r="AX291" s="82" t="str">
        <f t="shared" si="247"/>
        <v>&lt;=</v>
      </c>
      <c r="AY291" s="82">
        <f t="shared" si="248"/>
        <v>24.38330078125</v>
      </c>
      <c r="AZ291" s="82">
        <f t="shared" si="249"/>
        <v>2</v>
      </c>
      <c r="BA291" s="82" t="b">
        <f t="shared" si="250"/>
        <v>1</v>
      </c>
      <c r="BB291" s="82" t="str">
        <f t="shared" si="251"/>
        <v>Distance</v>
      </c>
      <c r="BC291" s="82" t="str">
        <f t="shared" si="252"/>
        <v>&lt;=</v>
      </c>
      <c r="BD291" s="82">
        <f t="shared" si="253"/>
        <v>699.85498046875</v>
      </c>
      <c r="BE291" s="82">
        <f t="shared" si="254"/>
        <v>0</v>
      </c>
      <c r="BF291" s="82" t="b">
        <f t="shared" si="255"/>
        <v>0</v>
      </c>
      <c r="BG291" s="82" t="str">
        <f t="shared" si="256"/>
        <v>Distance</v>
      </c>
      <c r="BH291" s="82" t="str">
        <f t="shared" si="257"/>
        <v>&gt;</v>
      </c>
      <c r="BI291" s="82">
        <f t="shared" si="258"/>
        <v>508.4912109375</v>
      </c>
    </row>
    <row r="292" spans="1:61">
      <c r="A292" s="15">
        <v>289</v>
      </c>
      <c r="B292" s="15">
        <v>-2</v>
      </c>
      <c r="C292" s="15">
        <v>-8192</v>
      </c>
      <c r="D292" s="15">
        <f t="shared" si="208"/>
        <v>-1</v>
      </c>
      <c r="E292" s="15">
        <f t="shared" si="209"/>
        <v>0</v>
      </c>
      <c r="F292" s="15">
        <f t="shared" si="210"/>
        <v>-1</v>
      </c>
      <c r="G292" s="15">
        <v>579</v>
      </c>
      <c r="H292" s="15">
        <v>580</v>
      </c>
      <c r="I292" s="15">
        <v>144</v>
      </c>
      <c r="J292" s="15">
        <v>8</v>
      </c>
      <c r="K292" s="15">
        <v>800</v>
      </c>
      <c r="L292" s="15">
        <v>1335</v>
      </c>
      <c r="M292" s="15">
        <f t="shared" si="211"/>
        <v>0.325927734375</v>
      </c>
      <c r="O292" s="82">
        <f t="shared" si="212"/>
        <v>800</v>
      </c>
      <c r="P292" s="82">
        <f t="shared" si="213"/>
        <v>0.330810546875</v>
      </c>
      <c r="Q292" s="82">
        <f t="shared" si="214"/>
        <v>399</v>
      </c>
      <c r="R292" s="82" t="b">
        <f t="shared" si="215"/>
        <v>0</v>
      </c>
      <c r="S292" s="82" t="str">
        <f t="shared" si="216"/>
        <v>Dummy Node</v>
      </c>
      <c r="T292" s="82" t="str">
        <f t="shared" si="217"/>
        <v>N/A</v>
      </c>
      <c r="U292" s="82" t="str">
        <f t="shared" si="218"/>
        <v>N/A</v>
      </c>
      <c r="V292" s="82">
        <f t="shared" si="219"/>
        <v>199</v>
      </c>
      <c r="W292" s="82" t="b">
        <f t="shared" si="220"/>
        <v>1</v>
      </c>
      <c r="X292" s="82" t="str">
        <f t="shared" si="221"/>
        <v>Dummy Node</v>
      </c>
      <c r="Y292" s="82" t="str">
        <f t="shared" si="222"/>
        <v>N/A</v>
      </c>
      <c r="Z292" s="82" t="str">
        <f t="shared" si="223"/>
        <v>N/A</v>
      </c>
      <c r="AA292" s="82">
        <f t="shared" si="224"/>
        <v>99</v>
      </c>
      <c r="AB292" s="82" t="b">
        <f t="shared" si="225"/>
        <v>1</v>
      </c>
      <c r="AC292" s="82" t="str">
        <f t="shared" si="226"/>
        <v>Dummy Node</v>
      </c>
      <c r="AD292" s="82" t="str">
        <f t="shared" si="227"/>
        <v>N/A</v>
      </c>
      <c r="AE292" s="82" t="str">
        <f t="shared" si="228"/>
        <v>N/A</v>
      </c>
      <c r="AF292" s="82">
        <f t="shared" si="229"/>
        <v>49</v>
      </c>
      <c r="AG292" s="82" t="b">
        <f t="shared" si="230"/>
        <v>1</v>
      </c>
      <c r="AH292" s="82" t="str">
        <f t="shared" si="231"/>
        <v>Dummy Node</v>
      </c>
      <c r="AI292" s="82" t="str">
        <f t="shared" si="232"/>
        <v>N/A</v>
      </c>
      <c r="AJ292" s="82" t="str">
        <f t="shared" si="233"/>
        <v>N/A</v>
      </c>
      <c r="AK292" s="82">
        <f t="shared" si="234"/>
        <v>24</v>
      </c>
      <c r="AL292" s="82" t="b">
        <f t="shared" si="235"/>
        <v>1</v>
      </c>
      <c r="AM292" s="82" t="str">
        <f t="shared" si="236"/>
        <v>Dummy Node</v>
      </c>
      <c r="AN292" s="82" t="str">
        <f t="shared" si="237"/>
        <v>N/A</v>
      </c>
      <c r="AO292" s="82" t="str">
        <f t="shared" si="238"/>
        <v>N/A</v>
      </c>
      <c r="AP292" s="82">
        <f t="shared" si="239"/>
        <v>11</v>
      </c>
      <c r="AQ292" s="82" t="b">
        <f t="shared" si="240"/>
        <v>0</v>
      </c>
      <c r="AR292" s="82" t="str">
        <f t="shared" si="241"/>
        <v>Dummy Node</v>
      </c>
      <c r="AS292" s="82" t="str">
        <f t="shared" si="242"/>
        <v>N/A</v>
      </c>
      <c r="AT292" s="82" t="str">
        <f t="shared" si="243"/>
        <v>N/A</v>
      </c>
      <c r="AU292" s="82">
        <f t="shared" si="244"/>
        <v>9</v>
      </c>
      <c r="AV292" s="82" t="b">
        <f t="shared" si="245"/>
        <v>1</v>
      </c>
      <c r="AW292" s="82" t="str">
        <f t="shared" si="246"/>
        <v>Speed</v>
      </c>
      <c r="AX292" s="82" t="str">
        <f t="shared" si="247"/>
        <v>&lt;=</v>
      </c>
      <c r="AY292" s="82">
        <f t="shared" si="248"/>
        <v>24.38330078125</v>
      </c>
      <c r="AZ292" s="82">
        <f t="shared" si="249"/>
        <v>2</v>
      </c>
      <c r="BA292" s="82" t="b">
        <f t="shared" si="250"/>
        <v>1</v>
      </c>
      <c r="BB292" s="82" t="str">
        <f t="shared" si="251"/>
        <v>Distance</v>
      </c>
      <c r="BC292" s="82" t="str">
        <f t="shared" si="252"/>
        <v>&lt;=</v>
      </c>
      <c r="BD292" s="82">
        <f t="shared" si="253"/>
        <v>699.85498046875</v>
      </c>
      <c r="BE292" s="82">
        <f t="shared" si="254"/>
        <v>0</v>
      </c>
      <c r="BF292" s="82" t="b">
        <f t="shared" si="255"/>
        <v>0</v>
      </c>
      <c r="BG292" s="82" t="str">
        <f t="shared" si="256"/>
        <v>Distance</v>
      </c>
      <c r="BH292" s="82" t="str">
        <f t="shared" si="257"/>
        <v>&gt;</v>
      </c>
      <c r="BI292" s="82">
        <f t="shared" si="258"/>
        <v>508.4912109375</v>
      </c>
    </row>
    <row r="293" spans="1:61">
      <c r="A293" s="15">
        <v>290</v>
      </c>
      <c r="B293" s="15">
        <v>-2</v>
      </c>
      <c r="C293" s="15">
        <v>-8192</v>
      </c>
      <c r="D293" s="15">
        <f t="shared" si="208"/>
        <v>-1</v>
      </c>
      <c r="E293" s="15">
        <f t="shared" si="209"/>
        <v>0</v>
      </c>
      <c r="F293" s="15">
        <f t="shared" si="210"/>
        <v>-1</v>
      </c>
      <c r="G293" s="15">
        <v>581</v>
      </c>
      <c r="H293" s="15">
        <v>582</v>
      </c>
      <c r="I293" s="15">
        <v>144</v>
      </c>
      <c r="J293" s="15">
        <v>8</v>
      </c>
      <c r="K293" s="15">
        <v>801</v>
      </c>
      <c r="L293" s="15">
        <v>1335</v>
      </c>
      <c r="M293" s="15">
        <f t="shared" si="211"/>
        <v>0.325927734375</v>
      </c>
      <c r="O293" s="82">
        <f t="shared" si="212"/>
        <v>801</v>
      </c>
      <c r="P293" s="82">
        <f t="shared" si="213"/>
        <v>0.330810546875</v>
      </c>
      <c r="Q293" s="82">
        <f t="shared" si="214"/>
        <v>400</v>
      </c>
      <c r="R293" s="82" t="b">
        <f t="shared" si="215"/>
        <v>1</v>
      </c>
      <c r="S293" s="82" t="str">
        <f t="shared" si="216"/>
        <v>Dummy Node</v>
      </c>
      <c r="T293" s="82" t="str">
        <f t="shared" si="217"/>
        <v>N/A</v>
      </c>
      <c r="U293" s="82" t="str">
        <f t="shared" si="218"/>
        <v>N/A</v>
      </c>
      <c r="V293" s="82">
        <f t="shared" si="219"/>
        <v>199</v>
      </c>
      <c r="W293" s="82" t="b">
        <f t="shared" si="220"/>
        <v>0</v>
      </c>
      <c r="X293" s="82" t="str">
        <f t="shared" si="221"/>
        <v>Dummy Node</v>
      </c>
      <c r="Y293" s="82" t="str">
        <f t="shared" si="222"/>
        <v>N/A</v>
      </c>
      <c r="Z293" s="82" t="str">
        <f t="shared" si="223"/>
        <v>N/A</v>
      </c>
      <c r="AA293" s="82">
        <f t="shared" si="224"/>
        <v>99</v>
      </c>
      <c r="AB293" s="82" t="b">
        <f t="shared" si="225"/>
        <v>1</v>
      </c>
      <c r="AC293" s="82" t="str">
        <f t="shared" si="226"/>
        <v>Dummy Node</v>
      </c>
      <c r="AD293" s="82" t="str">
        <f t="shared" si="227"/>
        <v>N/A</v>
      </c>
      <c r="AE293" s="82" t="str">
        <f t="shared" si="228"/>
        <v>N/A</v>
      </c>
      <c r="AF293" s="82">
        <f t="shared" si="229"/>
        <v>49</v>
      </c>
      <c r="AG293" s="82" t="b">
        <f t="shared" si="230"/>
        <v>1</v>
      </c>
      <c r="AH293" s="82" t="str">
        <f t="shared" si="231"/>
        <v>Dummy Node</v>
      </c>
      <c r="AI293" s="82" t="str">
        <f t="shared" si="232"/>
        <v>N/A</v>
      </c>
      <c r="AJ293" s="82" t="str">
        <f t="shared" si="233"/>
        <v>N/A</v>
      </c>
      <c r="AK293" s="82">
        <f t="shared" si="234"/>
        <v>24</v>
      </c>
      <c r="AL293" s="82" t="b">
        <f t="shared" si="235"/>
        <v>1</v>
      </c>
      <c r="AM293" s="82" t="str">
        <f t="shared" si="236"/>
        <v>Dummy Node</v>
      </c>
      <c r="AN293" s="82" t="str">
        <f t="shared" si="237"/>
        <v>N/A</v>
      </c>
      <c r="AO293" s="82" t="str">
        <f t="shared" si="238"/>
        <v>N/A</v>
      </c>
      <c r="AP293" s="82">
        <f t="shared" si="239"/>
        <v>11</v>
      </c>
      <c r="AQ293" s="82" t="b">
        <f t="shared" si="240"/>
        <v>0</v>
      </c>
      <c r="AR293" s="82" t="str">
        <f t="shared" si="241"/>
        <v>Dummy Node</v>
      </c>
      <c r="AS293" s="82" t="str">
        <f t="shared" si="242"/>
        <v>N/A</v>
      </c>
      <c r="AT293" s="82" t="str">
        <f t="shared" si="243"/>
        <v>N/A</v>
      </c>
      <c r="AU293" s="82">
        <f t="shared" si="244"/>
        <v>9</v>
      </c>
      <c r="AV293" s="82" t="b">
        <f t="shared" si="245"/>
        <v>1</v>
      </c>
      <c r="AW293" s="82" t="str">
        <f t="shared" si="246"/>
        <v>Speed</v>
      </c>
      <c r="AX293" s="82" t="str">
        <f t="shared" si="247"/>
        <v>&lt;=</v>
      </c>
      <c r="AY293" s="82">
        <f t="shared" si="248"/>
        <v>24.38330078125</v>
      </c>
      <c r="AZ293" s="82">
        <f t="shared" si="249"/>
        <v>2</v>
      </c>
      <c r="BA293" s="82" t="b">
        <f t="shared" si="250"/>
        <v>1</v>
      </c>
      <c r="BB293" s="82" t="str">
        <f t="shared" si="251"/>
        <v>Distance</v>
      </c>
      <c r="BC293" s="82" t="str">
        <f t="shared" si="252"/>
        <v>&lt;=</v>
      </c>
      <c r="BD293" s="82">
        <f t="shared" si="253"/>
        <v>699.85498046875</v>
      </c>
      <c r="BE293" s="82">
        <f t="shared" si="254"/>
        <v>0</v>
      </c>
      <c r="BF293" s="82" t="b">
        <f t="shared" si="255"/>
        <v>0</v>
      </c>
      <c r="BG293" s="82" t="str">
        <f t="shared" si="256"/>
        <v>Distance</v>
      </c>
      <c r="BH293" s="82" t="str">
        <f t="shared" si="257"/>
        <v>&gt;</v>
      </c>
      <c r="BI293" s="82">
        <f t="shared" si="258"/>
        <v>508.4912109375</v>
      </c>
    </row>
    <row r="294" spans="1:61">
      <c r="A294" s="15">
        <v>291</v>
      </c>
      <c r="B294" s="15">
        <v>-2</v>
      </c>
      <c r="C294" s="15">
        <v>-8192</v>
      </c>
      <c r="D294" s="15">
        <f t="shared" si="208"/>
        <v>-1</v>
      </c>
      <c r="E294" s="15">
        <f t="shared" si="209"/>
        <v>0</v>
      </c>
      <c r="F294" s="15">
        <f t="shared" si="210"/>
        <v>-1</v>
      </c>
      <c r="G294" s="15">
        <v>583</v>
      </c>
      <c r="H294" s="15">
        <v>584</v>
      </c>
      <c r="I294" s="15">
        <v>145</v>
      </c>
      <c r="J294" s="15">
        <v>8</v>
      </c>
      <c r="K294" s="15">
        <v>802</v>
      </c>
      <c r="L294" s="15">
        <v>1335</v>
      </c>
      <c r="M294" s="15">
        <f t="shared" si="211"/>
        <v>0.325927734375</v>
      </c>
      <c r="O294" s="82">
        <f t="shared" si="212"/>
        <v>802</v>
      </c>
      <c r="P294" s="82">
        <f t="shared" si="213"/>
        <v>0.330810546875</v>
      </c>
      <c r="Q294" s="82">
        <f t="shared" si="214"/>
        <v>400</v>
      </c>
      <c r="R294" s="82" t="b">
        <f t="shared" si="215"/>
        <v>0</v>
      </c>
      <c r="S294" s="82" t="str">
        <f t="shared" si="216"/>
        <v>Dummy Node</v>
      </c>
      <c r="T294" s="82" t="str">
        <f t="shared" si="217"/>
        <v>N/A</v>
      </c>
      <c r="U294" s="82" t="str">
        <f t="shared" si="218"/>
        <v>N/A</v>
      </c>
      <c r="V294" s="82">
        <f t="shared" si="219"/>
        <v>199</v>
      </c>
      <c r="W294" s="82" t="b">
        <f t="shared" si="220"/>
        <v>0</v>
      </c>
      <c r="X294" s="82" t="str">
        <f t="shared" si="221"/>
        <v>Dummy Node</v>
      </c>
      <c r="Y294" s="82" t="str">
        <f t="shared" si="222"/>
        <v>N/A</v>
      </c>
      <c r="Z294" s="82" t="str">
        <f t="shared" si="223"/>
        <v>N/A</v>
      </c>
      <c r="AA294" s="82">
        <f t="shared" si="224"/>
        <v>99</v>
      </c>
      <c r="AB294" s="82" t="b">
        <f t="shared" si="225"/>
        <v>1</v>
      </c>
      <c r="AC294" s="82" t="str">
        <f t="shared" si="226"/>
        <v>Dummy Node</v>
      </c>
      <c r="AD294" s="82" t="str">
        <f t="shared" si="227"/>
        <v>N/A</v>
      </c>
      <c r="AE294" s="82" t="str">
        <f t="shared" si="228"/>
        <v>N/A</v>
      </c>
      <c r="AF294" s="82">
        <f t="shared" si="229"/>
        <v>49</v>
      </c>
      <c r="AG294" s="82" t="b">
        <f t="shared" si="230"/>
        <v>1</v>
      </c>
      <c r="AH294" s="82" t="str">
        <f t="shared" si="231"/>
        <v>Dummy Node</v>
      </c>
      <c r="AI294" s="82" t="str">
        <f t="shared" si="232"/>
        <v>N/A</v>
      </c>
      <c r="AJ294" s="82" t="str">
        <f t="shared" si="233"/>
        <v>N/A</v>
      </c>
      <c r="AK294" s="82">
        <f t="shared" si="234"/>
        <v>24</v>
      </c>
      <c r="AL294" s="82" t="b">
        <f t="shared" si="235"/>
        <v>1</v>
      </c>
      <c r="AM294" s="82" t="str">
        <f t="shared" si="236"/>
        <v>Dummy Node</v>
      </c>
      <c r="AN294" s="82" t="str">
        <f t="shared" si="237"/>
        <v>N/A</v>
      </c>
      <c r="AO294" s="82" t="str">
        <f t="shared" si="238"/>
        <v>N/A</v>
      </c>
      <c r="AP294" s="82">
        <f t="shared" si="239"/>
        <v>11</v>
      </c>
      <c r="AQ294" s="82" t="b">
        <f t="shared" si="240"/>
        <v>0</v>
      </c>
      <c r="AR294" s="82" t="str">
        <f t="shared" si="241"/>
        <v>Dummy Node</v>
      </c>
      <c r="AS294" s="82" t="str">
        <f t="shared" si="242"/>
        <v>N/A</v>
      </c>
      <c r="AT294" s="82" t="str">
        <f t="shared" si="243"/>
        <v>N/A</v>
      </c>
      <c r="AU294" s="82">
        <f t="shared" si="244"/>
        <v>9</v>
      </c>
      <c r="AV294" s="82" t="b">
        <f t="shared" si="245"/>
        <v>1</v>
      </c>
      <c r="AW294" s="82" t="str">
        <f t="shared" si="246"/>
        <v>Speed</v>
      </c>
      <c r="AX294" s="82" t="str">
        <f t="shared" si="247"/>
        <v>&lt;=</v>
      </c>
      <c r="AY294" s="82">
        <f t="shared" si="248"/>
        <v>24.38330078125</v>
      </c>
      <c r="AZ294" s="82">
        <f t="shared" si="249"/>
        <v>2</v>
      </c>
      <c r="BA294" s="82" t="b">
        <f t="shared" si="250"/>
        <v>1</v>
      </c>
      <c r="BB294" s="82" t="str">
        <f t="shared" si="251"/>
        <v>Distance</v>
      </c>
      <c r="BC294" s="82" t="str">
        <f t="shared" si="252"/>
        <v>&lt;=</v>
      </c>
      <c r="BD294" s="82">
        <f t="shared" si="253"/>
        <v>699.85498046875</v>
      </c>
      <c r="BE294" s="82">
        <f t="shared" si="254"/>
        <v>0</v>
      </c>
      <c r="BF294" s="82" t="b">
        <f t="shared" si="255"/>
        <v>0</v>
      </c>
      <c r="BG294" s="82" t="str">
        <f t="shared" si="256"/>
        <v>Distance</v>
      </c>
      <c r="BH294" s="82" t="str">
        <f t="shared" si="257"/>
        <v>&gt;</v>
      </c>
      <c r="BI294" s="82">
        <f t="shared" si="258"/>
        <v>508.4912109375</v>
      </c>
    </row>
    <row r="295" spans="1:61">
      <c r="A295" s="15">
        <v>292</v>
      </c>
      <c r="B295" s="15">
        <v>-2</v>
      </c>
      <c r="C295" s="15">
        <v>-8192</v>
      </c>
      <c r="D295" s="15">
        <f t="shared" si="208"/>
        <v>-1</v>
      </c>
      <c r="E295" s="15">
        <f t="shared" si="209"/>
        <v>0</v>
      </c>
      <c r="F295" s="15">
        <f t="shared" si="210"/>
        <v>-1</v>
      </c>
      <c r="G295" s="15">
        <v>585</v>
      </c>
      <c r="H295" s="15">
        <v>586</v>
      </c>
      <c r="I295" s="15">
        <v>145</v>
      </c>
      <c r="J295" s="15">
        <v>8</v>
      </c>
      <c r="K295" s="15">
        <v>803</v>
      </c>
      <c r="L295" s="15">
        <v>1335</v>
      </c>
      <c r="M295" s="15">
        <f t="shared" si="211"/>
        <v>0.325927734375</v>
      </c>
      <c r="O295" s="82">
        <f t="shared" si="212"/>
        <v>803</v>
      </c>
      <c r="P295" s="82">
        <f t="shared" si="213"/>
        <v>0.330810546875</v>
      </c>
      <c r="Q295" s="82">
        <f t="shared" si="214"/>
        <v>401</v>
      </c>
      <c r="R295" s="82" t="b">
        <f t="shared" si="215"/>
        <v>1</v>
      </c>
      <c r="S295" s="82" t="str">
        <f t="shared" si="216"/>
        <v>Dummy Node</v>
      </c>
      <c r="T295" s="82" t="str">
        <f t="shared" si="217"/>
        <v>N/A</v>
      </c>
      <c r="U295" s="82" t="str">
        <f t="shared" si="218"/>
        <v>N/A</v>
      </c>
      <c r="V295" s="82">
        <f t="shared" si="219"/>
        <v>200</v>
      </c>
      <c r="W295" s="82" t="b">
        <f t="shared" si="220"/>
        <v>1</v>
      </c>
      <c r="X295" s="82" t="str">
        <f t="shared" si="221"/>
        <v>Dummy Node</v>
      </c>
      <c r="Y295" s="82" t="str">
        <f t="shared" si="222"/>
        <v>N/A</v>
      </c>
      <c r="Z295" s="82" t="str">
        <f t="shared" si="223"/>
        <v>N/A</v>
      </c>
      <c r="AA295" s="82">
        <f t="shared" si="224"/>
        <v>99</v>
      </c>
      <c r="AB295" s="82" t="b">
        <f t="shared" si="225"/>
        <v>0</v>
      </c>
      <c r="AC295" s="82" t="str">
        <f t="shared" si="226"/>
        <v>Dummy Node</v>
      </c>
      <c r="AD295" s="82" t="str">
        <f t="shared" si="227"/>
        <v>N/A</v>
      </c>
      <c r="AE295" s="82" t="str">
        <f t="shared" si="228"/>
        <v>N/A</v>
      </c>
      <c r="AF295" s="82">
        <f t="shared" si="229"/>
        <v>49</v>
      </c>
      <c r="AG295" s="82" t="b">
        <f t="shared" si="230"/>
        <v>1</v>
      </c>
      <c r="AH295" s="82" t="str">
        <f t="shared" si="231"/>
        <v>Dummy Node</v>
      </c>
      <c r="AI295" s="82" t="str">
        <f t="shared" si="232"/>
        <v>N/A</v>
      </c>
      <c r="AJ295" s="82" t="str">
        <f t="shared" si="233"/>
        <v>N/A</v>
      </c>
      <c r="AK295" s="82">
        <f t="shared" si="234"/>
        <v>24</v>
      </c>
      <c r="AL295" s="82" t="b">
        <f t="shared" si="235"/>
        <v>1</v>
      </c>
      <c r="AM295" s="82" t="str">
        <f t="shared" si="236"/>
        <v>Dummy Node</v>
      </c>
      <c r="AN295" s="82" t="str">
        <f t="shared" si="237"/>
        <v>N/A</v>
      </c>
      <c r="AO295" s="82" t="str">
        <f t="shared" si="238"/>
        <v>N/A</v>
      </c>
      <c r="AP295" s="82">
        <f t="shared" si="239"/>
        <v>11</v>
      </c>
      <c r="AQ295" s="82" t="b">
        <f t="shared" si="240"/>
        <v>0</v>
      </c>
      <c r="AR295" s="82" t="str">
        <f t="shared" si="241"/>
        <v>Dummy Node</v>
      </c>
      <c r="AS295" s="82" t="str">
        <f t="shared" si="242"/>
        <v>N/A</v>
      </c>
      <c r="AT295" s="82" t="str">
        <f t="shared" si="243"/>
        <v>N/A</v>
      </c>
      <c r="AU295" s="82">
        <f t="shared" si="244"/>
        <v>9</v>
      </c>
      <c r="AV295" s="82" t="b">
        <f t="shared" si="245"/>
        <v>1</v>
      </c>
      <c r="AW295" s="82" t="str">
        <f t="shared" si="246"/>
        <v>Speed</v>
      </c>
      <c r="AX295" s="82" t="str">
        <f t="shared" si="247"/>
        <v>&lt;=</v>
      </c>
      <c r="AY295" s="82">
        <f t="shared" si="248"/>
        <v>24.38330078125</v>
      </c>
      <c r="AZ295" s="82">
        <f t="shared" si="249"/>
        <v>2</v>
      </c>
      <c r="BA295" s="82" t="b">
        <f t="shared" si="250"/>
        <v>1</v>
      </c>
      <c r="BB295" s="82" t="str">
        <f t="shared" si="251"/>
        <v>Distance</v>
      </c>
      <c r="BC295" s="82" t="str">
        <f t="shared" si="252"/>
        <v>&lt;=</v>
      </c>
      <c r="BD295" s="82">
        <f t="shared" si="253"/>
        <v>699.85498046875</v>
      </c>
      <c r="BE295" s="82">
        <f t="shared" si="254"/>
        <v>0</v>
      </c>
      <c r="BF295" s="82" t="b">
        <f t="shared" si="255"/>
        <v>0</v>
      </c>
      <c r="BG295" s="82" t="str">
        <f t="shared" si="256"/>
        <v>Distance</v>
      </c>
      <c r="BH295" s="82" t="str">
        <f t="shared" si="257"/>
        <v>&gt;</v>
      </c>
      <c r="BI295" s="82">
        <f t="shared" si="258"/>
        <v>508.4912109375</v>
      </c>
    </row>
    <row r="296" spans="1:61">
      <c r="A296" s="15">
        <v>293</v>
      </c>
      <c r="B296" s="15">
        <v>-2</v>
      </c>
      <c r="C296" s="15">
        <v>-8192</v>
      </c>
      <c r="D296" s="15">
        <f t="shared" si="208"/>
        <v>-1</v>
      </c>
      <c r="E296" s="15">
        <f t="shared" si="209"/>
        <v>0</v>
      </c>
      <c r="F296" s="15">
        <f t="shared" si="210"/>
        <v>-1</v>
      </c>
      <c r="G296" s="15">
        <v>587</v>
      </c>
      <c r="H296" s="15">
        <v>588</v>
      </c>
      <c r="I296" s="15">
        <v>146</v>
      </c>
      <c r="J296" s="15">
        <v>8</v>
      </c>
      <c r="K296" s="15">
        <v>804</v>
      </c>
      <c r="L296" s="15">
        <v>1335</v>
      </c>
      <c r="M296" s="15">
        <f t="shared" si="211"/>
        <v>0.325927734375</v>
      </c>
      <c r="O296" s="82">
        <f t="shared" si="212"/>
        <v>804</v>
      </c>
      <c r="P296" s="82">
        <f t="shared" si="213"/>
        <v>0.330810546875</v>
      </c>
      <c r="Q296" s="82">
        <f t="shared" si="214"/>
        <v>401</v>
      </c>
      <c r="R296" s="82" t="b">
        <f t="shared" si="215"/>
        <v>0</v>
      </c>
      <c r="S296" s="82" t="str">
        <f t="shared" si="216"/>
        <v>Dummy Node</v>
      </c>
      <c r="T296" s="82" t="str">
        <f t="shared" si="217"/>
        <v>N/A</v>
      </c>
      <c r="U296" s="82" t="str">
        <f t="shared" si="218"/>
        <v>N/A</v>
      </c>
      <c r="V296" s="82">
        <f t="shared" si="219"/>
        <v>200</v>
      </c>
      <c r="W296" s="82" t="b">
        <f t="shared" si="220"/>
        <v>1</v>
      </c>
      <c r="X296" s="82" t="str">
        <f t="shared" si="221"/>
        <v>Dummy Node</v>
      </c>
      <c r="Y296" s="82" t="str">
        <f t="shared" si="222"/>
        <v>N/A</v>
      </c>
      <c r="Z296" s="82" t="str">
        <f t="shared" si="223"/>
        <v>N/A</v>
      </c>
      <c r="AA296" s="82">
        <f t="shared" si="224"/>
        <v>99</v>
      </c>
      <c r="AB296" s="82" t="b">
        <f t="shared" si="225"/>
        <v>0</v>
      </c>
      <c r="AC296" s="82" t="str">
        <f t="shared" si="226"/>
        <v>Dummy Node</v>
      </c>
      <c r="AD296" s="82" t="str">
        <f t="shared" si="227"/>
        <v>N/A</v>
      </c>
      <c r="AE296" s="82" t="str">
        <f t="shared" si="228"/>
        <v>N/A</v>
      </c>
      <c r="AF296" s="82">
        <f t="shared" si="229"/>
        <v>49</v>
      </c>
      <c r="AG296" s="82" t="b">
        <f t="shared" si="230"/>
        <v>1</v>
      </c>
      <c r="AH296" s="82" t="str">
        <f t="shared" si="231"/>
        <v>Dummy Node</v>
      </c>
      <c r="AI296" s="82" t="str">
        <f t="shared" si="232"/>
        <v>N/A</v>
      </c>
      <c r="AJ296" s="82" t="str">
        <f t="shared" si="233"/>
        <v>N/A</v>
      </c>
      <c r="AK296" s="82">
        <f t="shared" si="234"/>
        <v>24</v>
      </c>
      <c r="AL296" s="82" t="b">
        <f t="shared" si="235"/>
        <v>1</v>
      </c>
      <c r="AM296" s="82" t="str">
        <f t="shared" si="236"/>
        <v>Dummy Node</v>
      </c>
      <c r="AN296" s="82" t="str">
        <f t="shared" si="237"/>
        <v>N/A</v>
      </c>
      <c r="AO296" s="82" t="str">
        <f t="shared" si="238"/>
        <v>N/A</v>
      </c>
      <c r="AP296" s="82">
        <f t="shared" si="239"/>
        <v>11</v>
      </c>
      <c r="AQ296" s="82" t="b">
        <f t="shared" si="240"/>
        <v>0</v>
      </c>
      <c r="AR296" s="82" t="str">
        <f t="shared" si="241"/>
        <v>Dummy Node</v>
      </c>
      <c r="AS296" s="82" t="str">
        <f t="shared" si="242"/>
        <v>N/A</v>
      </c>
      <c r="AT296" s="82" t="str">
        <f t="shared" si="243"/>
        <v>N/A</v>
      </c>
      <c r="AU296" s="82">
        <f t="shared" si="244"/>
        <v>9</v>
      </c>
      <c r="AV296" s="82" t="b">
        <f t="shared" si="245"/>
        <v>1</v>
      </c>
      <c r="AW296" s="82" t="str">
        <f t="shared" si="246"/>
        <v>Speed</v>
      </c>
      <c r="AX296" s="82" t="str">
        <f t="shared" si="247"/>
        <v>&lt;=</v>
      </c>
      <c r="AY296" s="82">
        <f t="shared" si="248"/>
        <v>24.38330078125</v>
      </c>
      <c r="AZ296" s="82">
        <f t="shared" si="249"/>
        <v>2</v>
      </c>
      <c r="BA296" s="82" t="b">
        <f t="shared" si="250"/>
        <v>1</v>
      </c>
      <c r="BB296" s="82" t="str">
        <f t="shared" si="251"/>
        <v>Distance</v>
      </c>
      <c r="BC296" s="82" t="str">
        <f t="shared" si="252"/>
        <v>&lt;=</v>
      </c>
      <c r="BD296" s="82">
        <f t="shared" si="253"/>
        <v>699.85498046875</v>
      </c>
      <c r="BE296" s="82">
        <f t="shared" si="254"/>
        <v>0</v>
      </c>
      <c r="BF296" s="82" t="b">
        <f t="shared" si="255"/>
        <v>0</v>
      </c>
      <c r="BG296" s="82" t="str">
        <f t="shared" si="256"/>
        <v>Distance</v>
      </c>
      <c r="BH296" s="82" t="str">
        <f t="shared" si="257"/>
        <v>&gt;</v>
      </c>
      <c r="BI296" s="82">
        <f t="shared" si="258"/>
        <v>508.4912109375</v>
      </c>
    </row>
    <row r="297" spans="1:61">
      <c r="A297" s="15">
        <v>294</v>
      </c>
      <c r="B297" s="15">
        <v>-2</v>
      </c>
      <c r="C297" s="15">
        <v>-8192</v>
      </c>
      <c r="D297" s="15">
        <f t="shared" si="208"/>
        <v>-1</v>
      </c>
      <c r="E297" s="15">
        <f t="shared" si="209"/>
        <v>0</v>
      </c>
      <c r="F297" s="15">
        <f t="shared" si="210"/>
        <v>-1</v>
      </c>
      <c r="G297" s="15">
        <v>589</v>
      </c>
      <c r="H297" s="15">
        <v>590</v>
      </c>
      <c r="I297" s="15">
        <v>146</v>
      </c>
      <c r="J297" s="15">
        <v>8</v>
      </c>
      <c r="K297" s="15">
        <v>805</v>
      </c>
      <c r="L297" s="15">
        <v>1335</v>
      </c>
      <c r="M297" s="15">
        <f t="shared" si="211"/>
        <v>0.325927734375</v>
      </c>
      <c r="O297" s="82">
        <f t="shared" si="212"/>
        <v>805</v>
      </c>
      <c r="P297" s="82">
        <f t="shared" si="213"/>
        <v>0.330810546875</v>
      </c>
      <c r="Q297" s="82">
        <f t="shared" si="214"/>
        <v>402</v>
      </c>
      <c r="R297" s="82" t="b">
        <f t="shared" si="215"/>
        <v>1</v>
      </c>
      <c r="S297" s="82" t="str">
        <f t="shared" si="216"/>
        <v>Dummy Node</v>
      </c>
      <c r="T297" s="82" t="str">
        <f t="shared" si="217"/>
        <v>N/A</v>
      </c>
      <c r="U297" s="82" t="str">
        <f t="shared" si="218"/>
        <v>N/A</v>
      </c>
      <c r="V297" s="82">
        <f t="shared" si="219"/>
        <v>200</v>
      </c>
      <c r="W297" s="82" t="b">
        <f t="shared" si="220"/>
        <v>0</v>
      </c>
      <c r="X297" s="82" t="str">
        <f t="shared" si="221"/>
        <v>Dummy Node</v>
      </c>
      <c r="Y297" s="82" t="str">
        <f t="shared" si="222"/>
        <v>N/A</v>
      </c>
      <c r="Z297" s="82" t="str">
        <f t="shared" si="223"/>
        <v>N/A</v>
      </c>
      <c r="AA297" s="82">
        <f t="shared" si="224"/>
        <v>99</v>
      </c>
      <c r="AB297" s="82" t="b">
        <f t="shared" si="225"/>
        <v>0</v>
      </c>
      <c r="AC297" s="82" t="str">
        <f t="shared" si="226"/>
        <v>Dummy Node</v>
      </c>
      <c r="AD297" s="82" t="str">
        <f t="shared" si="227"/>
        <v>N/A</v>
      </c>
      <c r="AE297" s="82" t="str">
        <f t="shared" si="228"/>
        <v>N/A</v>
      </c>
      <c r="AF297" s="82">
        <f t="shared" si="229"/>
        <v>49</v>
      </c>
      <c r="AG297" s="82" t="b">
        <f t="shared" si="230"/>
        <v>1</v>
      </c>
      <c r="AH297" s="82" t="str">
        <f t="shared" si="231"/>
        <v>Dummy Node</v>
      </c>
      <c r="AI297" s="82" t="str">
        <f t="shared" si="232"/>
        <v>N/A</v>
      </c>
      <c r="AJ297" s="82" t="str">
        <f t="shared" si="233"/>
        <v>N/A</v>
      </c>
      <c r="AK297" s="82">
        <f t="shared" si="234"/>
        <v>24</v>
      </c>
      <c r="AL297" s="82" t="b">
        <f t="shared" si="235"/>
        <v>1</v>
      </c>
      <c r="AM297" s="82" t="str">
        <f t="shared" si="236"/>
        <v>Dummy Node</v>
      </c>
      <c r="AN297" s="82" t="str">
        <f t="shared" si="237"/>
        <v>N/A</v>
      </c>
      <c r="AO297" s="82" t="str">
        <f t="shared" si="238"/>
        <v>N/A</v>
      </c>
      <c r="AP297" s="82">
        <f t="shared" si="239"/>
        <v>11</v>
      </c>
      <c r="AQ297" s="82" t="b">
        <f t="shared" si="240"/>
        <v>0</v>
      </c>
      <c r="AR297" s="82" t="str">
        <f t="shared" si="241"/>
        <v>Dummy Node</v>
      </c>
      <c r="AS297" s="82" t="str">
        <f t="shared" si="242"/>
        <v>N/A</v>
      </c>
      <c r="AT297" s="82" t="str">
        <f t="shared" si="243"/>
        <v>N/A</v>
      </c>
      <c r="AU297" s="82">
        <f t="shared" si="244"/>
        <v>9</v>
      </c>
      <c r="AV297" s="82" t="b">
        <f t="shared" si="245"/>
        <v>1</v>
      </c>
      <c r="AW297" s="82" t="str">
        <f t="shared" si="246"/>
        <v>Speed</v>
      </c>
      <c r="AX297" s="82" t="str">
        <f t="shared" si="247"/>
        <v>&lt;=</v>
      </c>
      <c r="AY297" s="82">
        <f t="shared" si="248"/>
        <v>24.38330078125</v>
      </c>
      <c r="AZ297" s="82">
        <f t="shared" si="249"/>
        <v>2</v>
      </c>
      <c r="BA297" s="82" t="b">
        <f t="shared" si="250"/>
        <v>1</v>
      </c>
      <c r="BB297" s="82" t="str">
        <f t="shared" si="251"/>
        <v>Distance</v>
      </c>
      <c r="BC297" s="82" t="str">
        <f t="shared" si="252"/>
        <v>&lt;=</v>
      </c>
      <c r="BD297" s="82">
        <f t="shared" si="253"/>
        <v>699.85498046875</v>
      </c>
      <c r="BE297" s="82">
        <f t="shared" si="254"/>
        <v>0</v>
      </c>
      <c r="BF297" s="82" t="b">
        <f t="shared" si="255"/>
        <v>0</v>
      </c>
      <c r="BG297" s="82" t="str">
        <f t="shared" si="256"/>
        <v>Distance</v>
      </c>
      <c r="BH297" s="82" t="str">
        <f t="shared" si="257"/>
        <v>&gt;</v>
      </c>
      <c r="BI297" s="82">
        <f t="shared" si="258"/>
        <v>508.4912109375</v>
      </c>
    </row>
    <row r="298" spans="1:61">
      <c r="A298" s="15">
        <v>295</v>
      </c>
      <c r="B298" s="15">
        <v>-2</v>
      </c>
      <c r="C298" s="15">
        <v>-8192</v>
      </c>
      <c r="D298" s="15">
        <f t="shared" si="208"/>
        <v>-1</v>
      </c>
      <c r="E298" s="15">
        <f t="shared" si="209"/>
        <v>0</v>
      </c>
      <c r="F298" s="15">
        <f t="shared" si="210"/>
        <v>-1</v>
      </c>
      <c r="G298" s="15">
        <v>591</v>
      </c>
      <c r="H298" s="15">
        <v>592</v>
      </c>
      <c r="I298" s="15">
        <v>147</v>
      </c>
      <c r="J298" s="15">
        <v>8</v>
      </c>
      <c r="K298" s="15">
        <v>806</v>
      </c>
      <c r="L298" s="15">
        <v>1335</v>
      </c>
      <c r="M298" s="15">
        <f t="shared" si="211"/>
        <v>0.325927734375</v>
      </c>
      <c r="O298" s="82">
        <f t="shared" si="212"/>
        <v>806</v>
      </c>
      <c r="P298" s="82">
        <f t="shared" si="213"/>
        <v>0.330810546875</v>
      </c>
      <c r="Q298" s="82">
        <f t="shared" si="214"/>
        <v>402</v>
      </c>
      <c r="R298" s="82" t="b">
        <f t="shared" si="215"/>
        <v>0</v>
      </c>
      <c r="S298" s="82" t="str">
        <f t="shared" si="216"/>
        <v>Dummy Node</v>
      </c>
      <c r="T298" s="82" t="str">
        <f t="shared" si="217"/>
        <v>N/A</v>
      </c>
      <c r="U298" s="82" t="str">
        <f t="shared" si="218"/>
        <v>N/A</v>
      </c>
      <c r="V298" s="82">
        <f t="shared" si="219"/>
        <v>200</v>
      </c>
      <c r="W298" s="82" t="b">
        <f t="shared" si="220"/>
        <v>0</v>
      </c>
      <c r="X298" s="82" t="str">
        <f t="shared" si="221"/>
        <v>Dummy Node</v>
      </c>
      <c r="Y298" s="82" t="str">
        <f t="shared" si="222"/>
        <v>N/A</v>
      </c>
      <c r="Z298" s="82" t="str">
        <f t="shared" si="223"/>
        <v>N/A</v>
      </c>
      <c r="AA298" s="82">
        <f t="shared" si="224"/>
        <v>99</v>
      </c>
      <c r="AB298" s="82" t="b">
        <f t="shared" si="225"/>
        <v>0</v>
      </c>
      <c r="AC298" s="82" t="str">
        <f t="shared" si="226"/>
        <v>Dummy Node</v>
      </c>
      <c r="AD298" s="82" t="str">
        <f t="shared" si="227"/>
        <v>N/A</v>
      </c>
      <c r="AE298" s="82" t="str">
        <f t="shared" si="228"/>
        <v>N/A</v>
      </c>
      <c r="AF298" s="82">
        <f t="shared" si="229"/>
        <v>49</v>
      </c>
      <c r="AG298" s="82" t="b">
        <f t="shared" si="230"/>
        <v>1</v>
      </c>
      <c r="AH298" s="82" t="str">
        <f t="shared" si="231"/>
        <v>Dummy Node</v>
      </c>
      <c r="AI298" s="82" t="str">
        <f t="shared" si="232"/>
        <v>N/A</v>
      </c>
      <c r="AJ298" s="82" t="str">
        <f t="shared" si="233"/>
        <v>N/A</v>
      </c>
      <c r="AK298" s="82">
        <f t="shared" si="234"/>
        <v>24</v>
      </c>
      <c r="AL298" s="82" t="b">
        <f t="shared" si="235"/>
        <v>1</v>
      </c>
      <c r="AM298" s="82" t="str">
        <f t="shared" si="236"/>
        <v>Dummy Node</v>
      </c>
      <c r="AN298" s="82" t="str">
        <f t="shared" si="237"/>
        <v>N/A</v>
      </c>
      <c r="AO298" s="82" t="str">
        <f t="shared" si="238"/>
        <v>N/A</v>
      </c>
      <c r="AP298" s="82">
        <f t="shared" si="239"/>
        <v>11</v>
      </c>
      <c r="AQ298" s="82" t="b">
        <f t="shared" si="240"/>
        <v>0</v>
      </c>
      <c r="AR298" s="82" t="str">
        <f t="shared" si="241"/>
        <v>Dummy Node</v>
      </c>
      <c r="AS298" s="82" t="str">
        <f t="shared" si="242"/>
        <v>N/A</v>
      </c>
      <c r="AT298" s="82" t="str">
        <f t="shared" si="243"/>
        <v>N/A</v>
      </c>
      <c r="AU298" s="82">
        <f t="shared" si="244"/>
        <v>9</v>
      </c>
      <c r="AV298" s="82" t="b">
        <f t="shared" si="245"/>
        <v>1</v>
      </c>
      <c r="AW298" s="82" t="str">
        <f t="shared" si="246"/>
        <v>Speed</v>
      </c>
      <c r="AX298" s="82" t="str">
        <f t="shared" si="247"/>
        <v>&lt;=</v>
      </c>
      <c r="AY298" s="82">
        <f t="shared" si="248"/>
        <v>24.38330078125</v>
      </c>
      <c r="AZ298" s="82">
        <f t="shared" si="249"/>
        <v>2</v>
      </c>
      <c r="BA298" s="82" t="b">
        <f t="shared" si="250"/>
        <v>1</v>
      </c>
      <c r="BB298" s="82" t="str">
        <f t="shared" si="251"/>
        <v>Distance</v>
      </c>
      <c r="BC298" s="82" t="str">
        <f t="shared" si="252"/>
        <v>&lt;=</v>
      </c>
      <c r="BD298" s="82">
        <f t="shared" si="253"/>
        <v>699.85498046875</v>
      </c>
      <c r="BE298" s="82">
        <f t="shared" si="254"/>
        <v>0</v>
      </c>
      <c r="BF298" s="82" t="b">
        <f t="shared" si="255"/>
        <v>0</v>
      </c>
      <c r="BG298" s="82" t="str">
        <f t="shared" si="256"/>
        <v>Distance</v>
      </c>
      <c r="BH298" s="82" t="str">
        <f t="shared" si="257"/>
        <v>&gt;</v>
      </c>
      <c r="BI298" s="82">
        <f t="shared" si="258"/>
        <v>508.4912109375</v>
      </c>
    </row>
    <row r="299" spans="1:61">
      <c r="A299" s="15">
        <v>296</v>
      </c>
      <c r="B299" s="15">
        <v>-2</v>
      </c>
      <c r="C299" s="15">
        <v>-8192</v>
      </c>
      <c r="D299" s="15">
        <f t="shared" si="208"/>
        <v>-1</v>
      </c>
      <c r="E299" s="15">
        <f t="shared" si="209"/>
        <v>0</v>
      </c>
      <c r="F299" s="15">
        <f t="shared" si="210"/>
        <v>-1</v>
      </c>
      <c r="G299" s="15">
        <v>593</v>
      </c>
      <c r="H299" s="15">
        <v>594</v>
      </c>
      <c r="I299" s="15">
        <v>147</v>
      </c>
      <c r="J299" s="15">
        <v>8</v>
      </c>
      <c r="K299" s="15">
        <v>807</v>
      </c>
      <c r="L299" s="15">
        <v>1335</v>
      </c>
      <c r="M299" s="15">
        <f t="shared" si="211"/>
        <v>0.325927734375</v>
      </c>
      <c r="O299" s="82">
        <f t="shared" si="212"/>
        <v>807</v>
      </c>
      <c r="P299" s="82">
        <f t="shared" si="213"/>
        <v>0.330810546875</v>
      </c>
      <c r="Q299" s="82">
        <f t="shared" si="214"/>
        <v>403</v>
      </c>
      <c r="R299" s="82" t="b">
        <f t="shared" si="215"/>
        <v>1</v>
      </c>
      <c r="S299" s="82" t="str">
        <f t="shared" si="216"/>
        <v>Dummy Node</v>
      </c>
      <c r="T299" s="82" t="str">
        <f t="shared" si="217"/>
        <v>N/A</v>
      </c>
      <c r="U299" s="82" t="str">
        <f t="shared" si="218"/>
        <v>N/A</v>
      </c>
      <c r="V299" s="82">
        <f t="shared" si="219"/>
        <v>201</v>
      </c>
      <c r="W299" s="82" t="b">
        <f t="shared" si="220"/>
        <v>1</v>
      </c>
      <c r="X299" s="82" t="str">
        <f t="shared" si="221"/>
        <v>Dummy Node</v>
      </c>
      <c r="Y299" s="82" t="str">
        <f t="shared" si="222"/>
        <v>N/A</v>
      </c>
      <c r="Z299" s="82" t="str">
        <f t="shared" si="223"/>
        <v>N/A</v>
      </c>
      <c r="AA299" s="82">
        <f t="shared" si="224"/>
        <v>100</v>
      </c>
      <c r="AB299" s="82" t="b">
        <f t="shared" si="225"/>
        <v>1</v>
      </c>
      <c r="AC299" s="82" t="str">
        <f t="shared" si="226"/>
        <v>Dummy Node</v>
      </c>
      <c r="AD299" s="82" t="str">
        <f t="shared" si="227"/>
        <v>N/A</v>
      </c>
      <c r="AE299" s="82" t="str">
        <f t="shared" si="228"/>
        <v>N/A</v>
      </c>
      <c r="AF299" s="82">
        <f t="shared" si="229"/>
        <v>49</v>
      </c>
      <c r="AG299" s="82" t="b">
        <f t="shared" si="230"/>
        <v>0</v>
      </c>
      <c r="AH299" s="82" t="str">
        <f t="shared" si="231"/>
        <v>Dummy Node</v>
      </c>
      <c r="AI299" s="82" t="str">
        <f t="shared" si="232"/>
        <v>N/A</v>
      </c>
      <c r="AJ299" s="82" t="str">
        <f t="shared" si="233"/>
        <v>N/A</v>
      </c>
      <c r="AK299" s="82">
        <f t="shared" si="234"/>
        <v>24</v>
      </c>
      <c r="AL299" s="82" t="b">
        <f t="shared" si="235"/>
        <v>1</v>
      </c>
      <c r="AM299" s="82" t="str">
        <f t="shared" si="236"/>
        <v>Dummy Node</v>
      </c>
      <c r="AN299" s="82" t="str">
        <f t="shared" si="237"/>
        <v>N/A</v>
      </c>
      <c r="AO299" s="82" t="str">
        <f t="shared" si="238"/>
        <v>N/A</v>
      </c>
      <c r="AP299" s="82">
        <f t="shared" si="239"/>
        <v>11</v>
      </c>
      <c r="AQ299" s="82" t="b">
        <f t="shared" si="240"/>
        <v>0</v>
      </c>
      <c r="AR299" s="82" t="str">
        <f t="shared" si="241"/>
        <v>Dummy Node</v>
      </c>
      <c r="AS299" s="82" t="str">
        <f t="shared" si="242"/>
        <v>N/A</v>
      </c>
      <c r="AT299" s="82" t="str">
        <f t="shared" si="243"/>
        <v>N/A</v>
      </c>
      <c r="AU299" s="82">
        <f t="shared" si="244"/>
        <v>9</v>
      </c>
      <c r="AV299" s="82" t="b">
        <f t="shared" si="245"/>
        <v>1</v>
      </c>
      <c r="AW299" s="82" t="str">
        <f t="shared" si="246"/>
        <v>Speed</v>
      </c>
      <c r="AX299" s="82" t="str">
        <f t="shared" si="247"/>
        <v>&lt;=</v>
      </c>
      <c r="AY299" s="82">
        <f t="shared" si="248"/>
        <v>24.38330078125</v>
      </c>
      <c r="AZ299" s="82">
        <f t="shared" si="249"/>
        <v>2</v>
      </c>
      <c r="BA299" s="82" t="b">
        <f t="shared" si="250"/>
        <v>1</v>
      </c>
      <c r="BB299" s="82" t="str">
        <f t="shared" si="251"/>
        <v>Distance</v>
      </c>
      <c r="BC299" s="82" t="str">
        <f t="shared" si="252"/>
        <v>&lt;=</v>
      </c>
      <c r="BD299" s="82">
        <f t="shared" si="253"/>
        <v>699.85498046875</v>
      </c>
      <c r="BE299" s="82">
        <f t="shared" si="254"/>
        <v>0</v>
      </c>
      <c r="BF299" s="82" t="b">
        <f t="shared" si="255"/>
        <v>0</v>
      </c>
      <c r="BG299" s="82" t="str">
        <f t="shared" si="256"/>
        <v>Distance</v>
      </c>
      <c r="BH299" s="82" t="str">
        <f t="shared" si="257"/>
        <v>&gt;</v>
      </c>
      <c r="BI299" s="82">
        <f t="shared" si="258"/>
        <v>508.4912109375</v>
      </c>
    </row>
    <row r="300" spans="1:61">
      <c r="A300" s="15">
        <v>297</v>
      </c>
      <c r="B300" s="15">
        <v>-2</v>
      </c>
      <c r="C300" s="15">
        <v>-8192</v>
      </c>
      <c r="D300" s="15">
        <f t="shared" si="208"/>
        <v>-1</v>
      </c>
      <c r="E300" s="15">
        <f t="shared" si="209"/>
        <v>0</v>
      </c>
      <c r="F300" s="15">
        <f t="shared" si="210"/>
        <v>-1</v>
      </c>
      <c r="G300" s="15">
        <v>595</v>
      </c>
      <c r="H300" s="15">
        <v>596</v>
      </c>
      <c r="I300" s="15">
        <v>148</v>
      </c>
      <c r="J300" s="15">
        <v>8</v>
      </c>
      <c r="K300" s="15">
        <v>808</v>
      </c>
      <c r="L300" s="15">
        <v>1335</v>
      </c>
      <c r="M300" s="15">
        <f t="shared" si="211"/>
        <v>0.325927734375</v>
      </c>
      <c r="O300" s="82">
        <f t="shared" si="212"/>
        <v>808</v>
      </c>
      <c r="P300" s="82">
        <f t="shared" si="213"/>
        <v>0.330810546875</v>
      </c>
      <c r="Q300" s="82">
        <f t="shared" si="214"/>
        <v>403</v>
      </c>
      <c r="R300" s="82" t="b">
        <f t="shared" si="215"/>
        <v>0</v>
      </c>
      <c r="S300" s="82" t="str">
        <f t="shared" si="216"/>
        <v>Dummy Node</v>
      </c>
      <c r="T300" s="82" t="str">
        <f t="shared" si="217"/>
        <v>N/A</v>
      </c>
      <c r="U300" s="82" t="str">
        <f t="shared" si="218"/>
        <v>N/A</v>
      </c>
      <c r="V300" s="82">
        <f t="shared" si="219"/>
        <v>201</v>
      </c>
      <c r="W300" s="82" t="b">
        <f t="shared" si="220"/>
        <v>1</v>
      </c>
      <c r="X300" s="82" t="str">
        <f t="shared" si="221"/>
        <v>Dummy Node</v>
      </c>
      <c r="Y300" s="82" t="str">
        <f t="shared" si="222"/>
        <v>N/A</v>
      </c>
      <c r="Z300" s="82" t="str">
        <f t="shared" si="223"/>
        <v>N/A</v>
      </c>
      <c r="AA300" s="82">
        <f t="shared" si="224"/>
        <v>100</v>
      </c>
      <c r="AB300" s="82" t="b">
        <f t="shared" si="225"/>
        <v>1</v>
      </c>
      <c r="AC300" s="82" t="str">
        <f t="shared" si="226"/>
        <v>Dummy Node</v>
      </c>
      <c r="AD300" s="82" t="str">
        <f t="shared" si="227"/>
        <v>N/A</v>
      </c>
      <c r="AE300" s="82" t="str">
        <f t="shared" si="228"/>
        <v>N/A</v>
      </c>
      <c r="AF300" s="82">
        <f t="shared" si="229"/>
        <v>49</v>
      </c>
      <c r="AG300" s="82" t="b">
        <f t="shared" si="230"/>
        <v>0</v>
      </c>
      <c r="AH300" s="82" t="str">
        <f t="shared" si="231"/>
        <v>Dummy Node</v>
      </c>
      <c r="AI300" s="82" t="str">
        <f t="shared" si="232"/>
        <v>N/A</v>
      </c>
      <c r="AJ300" s="82" t="str">
        <f t="shared" si="233"/>
        <v>N/A</v>
      </c>
      <c r="AK300" s="82">
        <f t="shared" si="234"/>
        <v>24</v>
      </c>
      <c r="AL300" s="82" t="b">
        <f t="shared" si="235"/>
        <v>1</v>
      </c>
      <c r="AM300" s="82" t="str">
        <f t="shared" si="236"/>
        <v>Dummy Node</v>
      </c>
      <c r="AN300" s="82" t="str">
        <f t="shared" si="237"/>
        <v>N/A</v>
      </c>
      <c r="AO300" s="82" t="str">
        <f t="shared" si="238"/>
        <v>N/A</v>
      </c>
      <c r="AP300" s="82">
        <f t="shared" si="239"/>
        <v>11</v>
      </c>
      <c r="AQ300" s="82" t="b">
        <f t="shared" si="240"/>
        <v>0</v>
      </c>
      <c r="AR300" s="82" t="str">
        <f t="shared" si="241"/>
        <v>Dummy Node</v>
      </c>
      <c r="AS300" s="82" t="str">
        <f t="shared" si="242"/>
        <v>N/A</v>
      </c>
      <c r="AT300" s="82" t="str">
        <f t="shared" si="243"/>
        <v>N/A</v>
      </c>
      <c r="AU300" s="82">
        <f t="shared" si="244"/>
        <v>9</v>
      </c>
      <c r="AV300" s="82" t="b">
        <f t="shared" si="245"/>
        <v>1</v>
      </c>
      <c r="AW300" s="82" t="str">
        <f t="shared" si="246"/>
        <v>Speed</v>
      </c>
      <c r="AX300" s="82" t="str">
        <f t="shared" si="247"/>
        <v>&lt;=</v>
      </c>
      <c r="AY300" s="82">
        <f t="shared" si="248"/>
        <v>24.38330078125</v>
      </c>
      <c r="AZ300" s="82">
        <f t="shared" si="249"/>
        <v>2</v>
      </c>
      <c r="BA300" s="82" t="b">
        <f t="shared" si="250"/>
        <v>1</v>
      </c>
      <c r="BB300" s="82" t="str">
        <f t="shared" si="251"/>
        <v>Distance</v>
      </c>
      <c r="BC300" s="82" t="str">
        <f t="shared" si="252"/>
        <v>&lt;=</v>
      </c>
      <c r="BD300" s="82">
        <f t="shared" si="253"/>
        <v>699.85498046875</v>
      </c>
      <c r="BE300" s="82">
        <f t="shared" si="254"/>
        <v>0</v>
      </c>
      <c r="BF300" s="82" t="b">
        <f t="shared" si="255"/>
        <v>0</v>
      </c>
      <c r="BG300" s="82" t="str">
        <f t="shared" si="256"/>
        <v>Distance</v>
      </c>
      <c r="BH300" s="82" t="str">
        <f t="shared" si="257"/>
        <v>&gt;</v>
      </c>
      <c r="BI300" s="82">
        <f t="shared" si="258"/>
        <v>508.4912109375</v>
      </c>
    </row>
    <row r="301" spans="1:61">
      <c r="A301" s="15">
        <v>298</v>
      </c>
      <c r="B301" s="15">
        <v>-2</v>
      </c>
      <c r="C301" s="15">
        <v>-8192</v>
      </c>
      <c r="D301" s="15">
        <f t="shared" si="208"/>
        <v>-1</v>
      </c>
      <c r="E301" s="15">
        <f t="shared" si="209"/>
        <v>0</v>
      </c>
      <c r="F301" s="15">
        <f t="shared" si="210"/>
        <v>-1</v>
      </c>
      <c r="G301" s="15">
        <v>597</v>
      </c>
      <c r="H301" s="15">
        <v>598</v>
      </c>
      <c r="I301" s="15">
        <v>148</v>
      </c>
      <c r="J301" s="15">
        <v>8</v>
      </c>
      <c r="K301" s="15">
        <v>809</v>
      </c>
      <c r="L301" s="15">
        <v>1335</v>
      </c>
      <c r="M301" s="15">
        <f t="shared" si="211"/>
        <v>0.325927734375</v>
      </c>
      <c r="O301" s="82">
        <f t="shared" si="212"/>
        <v>809</v>
      </c>
      <c r="P301" s="82">
        <f t="shared" si="213"/>
        <v>0.330810546875</v>
      </c>
      <c r="Q301" s="82">
        <f t="shared" si="214"/>
        <v>404</v>
      </c>
      <c r="R301" s="82" t="b">
        <f t="shared" si="215"/>
        <v>1</v>
      </c>
      <c r="S301" s="82" t="str">
        <f t="shared" si="216"/>
        <v>Dummy Node</v>
      </c>
      <c r="T301" s="82" t="str">
        <f t="shared" si="217"/>
        <v>N/A</v>
      </c>
      <c r="U301" s="82" t="str">
        <f t="shared" si="218"/>
        <v>N/A</v>
      </c>
      <c r="V301" s="82">
        <f t="shared" si="219"/>
        <v>201</v>
      </c>
      <c r="W301" s="82" t="b">
        <f t="shared" si="220"/>
        <v>0</v>
      </c>
      <c r="X301" s="82" t="str">
        <f t="shared" si="221"/>
        <v>Dummy Node</v>
      </c>
      <c r="Y301" s="82" t="str">
        <f t="shared" si="222"/>
        <v>N/A</v>
      </c>
      <c r="Z301" s="82" t="str">
        <f t="shared" si="223"/>
        <v>N/A</v>
      </c>
      <c r="AA301" s="82">
        <f t="shared" si="224"/>
        <v>100</v>
      </c>
      <c r="AB301" s="82" t="b">
        <f t="shared" si="225"/>
        <v>1</v>
      </c>
      <c r="AC301" s="82" t="str">
        <f t="shared" si="226"/>
        <v>Dummy Node</v>
      </c>
      <c r="AD301" s="82" t="str">
        <f t="shared" si="227"/>
        <v>N/A</v>
      </c>
      <c r="AE301" s="82" t="str">
        <f t="shared" si="228"/>
        <v>N/A</v>
      </c>
      <c r="AF301" s="82">
        <f t="shared" si="229"/>
        <v>49</v>
      </c>
      <c r="AG301" s="82" t="b">
        <f t="shared" si="230"/>
        <v>0</v>
      </c>
      <c r="AH301" s="82" t="str">
        <f t="shared" si="231"/>
        <v>Dummy Node</v>
      </c>
      <c r="AI301" s="82" t="str">
        <f t="shared" si="232"/>
        <v>N/A</v>
      </c>
      <c r="AJ301" s="82" t="str">
        <f t="shared" si="233"/>
        <v>N/A</v>
      </c>
      <c r="AK301" s="82">
        <f t="shared" si="234"/>
        <v>24</v>
      </c>
      <c r="AL301" s="82" t="b">
        <f t="shared" si="235"/>
        <v>1</v>
      </c>
      <c r="AM301" s="82" t="str">
        <f t="shared" si="236"/>
        <v>Dummy Node</v>
      </c>
      <c r="AN301" s="82" t="str">
        <f t="shared" si="237"/>
        <v>N/A</v>
      </c>
      <c r="AO301" s="82" t="str">
        <f t="shared" si="238"/>
        <v>N/A</v>
      </c>
      <c r="AP301" s="82">
        <f t="shared" si="239"/>
        <v>11</v>
      </c>
      <c r="AQ301" s="82" t="b">
        <f t="shared" si="240"/>
        <v>0</v>
      </c>
      <c r="AR301" s="82" t="str">
        <f t="shared" si="241"/>
        <v>Dummy Node</v>
      </c>
      <c r="AS301" s="82" t="str">
        <f t="shared" si="242"/>
        <v>N/A</v>
      </c>
      <c r="AT301" s="82" t="str">
        <f t="shared" si="243"/>
        <v>N/A</v>
      </c>
      <c r="AU301" s="82">
        <f t="shared" si="244"/>
        <v>9</v>
      </c>
      <c r="AV301" s="82" t="b">
        <f t="shared" si="245"/>
        <v>1</v>
      </c>
      <c r="AW301" s="82" t="str">
        <f t="shared" si="246"/>
        <v>Speed</v>
      </c>
      <c r="AX301" s="82" t="str">
        <f t="shared" si="247"/>
        <v>&lt;=</v>
      </c>
      <c r="AY301" s="82">
        <f t="shared" si="248"/>
        <v>24.38330078125</v>
      </c>
      <c r="AZ301" s="82">
        <f t="shared" si="249"/>
        <v>2</v>
      </c>
      <c r="BA301" s="82" t="b">
        <f t="shared" si="250"/>
        <v>1</v>
      </c>
      <c r="BB301" s="82" t="str">
        <f t="shared" si="251"/>
        <v>Distance</v>
      </c>
      <c r="BC301" s="82" t="str">
        <f t="shared" si="252"/>
        <v>&lt;=</v>
      </c>
      <c r="BD301" s="82">
        <f t="shared" si="253"/>
        <v>699.85498046875</v>
      </c>
      <c r="BE301" s="82">
        <f t="shared" si="254"/>
        <v>0</v>
      </c>
      <c r="BF301" s="82" t="b">
        <f t="shared" si="255"/>
        <v>0</v>
      </c>
      <c r="BG301" s="82" t="str">
        <f t="shared" si="256"/>
        <v>Distance</v>
      </c>
      <c r="BH301" s="82" t="str">
        <f t="shared" si="257"/>
        <v>&gt;</v>
      </c>
      <c r="BI301" s="82">
        <f t="shared" si="258"/>
        <v>508.4912109375</v>
      </c>
    </row>
    <row r="302" spans="1:61">
      <c r="A302" s="15">
        <v>299</v>
      </c>
      <c r="B302" s="15">
        <v>-2</v>
      </c>
      <c r="C302" s="15">
        <v>-8192</v>
      </c>
      <c r="D302" s="15">
        <f t="shared" si="208"/>
        <v>-1</v>
      </c>
      <c r="E302" s="15">
        <f t="shared" si="209"/>
        <v>0</v>
      </c>
      <c r="F302" s="15">
        <f t="shared" si="210"/>
        <v>-1</v>
      </c>
      <c r="G302" s="15">
        <v>599</v>
      </c>
      <c r="H302" s="15">
        <v>600</v>
      </c>
      <c r="I302" s="15">
        <v>149</v>
      </c>
      <c r="J302" s="15">
        <v>8</v>
      </c>
      <c r="K302" s="15">
        <v>810</v>
      </c>
      <c r="L302" s="15">
        <v>1335</v>
      </c>
      <c r="M302" s="15">
        <f t="shared" si="211"/>
        <v>0.325927734375</v>
      </c>
      <c r="O302" s="82">
        <f t="shared" si="212"/>
        <v>810</v>
      </c>
      <c r="P302" s="82">
        <f t="shared" si="213"/>
        <v>0.330810546875</v>
      </c>
      <c r="Q302" s="82">
        <f t="shared" si="214"/>
        <v>404</v>
      </c>
      <c r="R302" s="82" t="b">
        <f t="shared" si="215"/>
        <v>0</v>
      </c>
      <c r="S302" s="82" t="str">
        <f t="shared" si="216"/>
        <v>Dummy Node</v>
      </c>
      <c r="T302" s="82" t="str">
        <f t="shared" si="217"/>
        <v>N/A</v>
      </c>
      <c r="U302" s="82" t="str">
        <f t="shared" si="218"/>
        <v>N/A</v>
      </c>
      <c r="V302" s="82">
        <f t="shared" si="219"/>
        <v>201</v>
      </c>
      <c r="W302" s="82" t="b">
        <f t="shared" si="220"/>
        <v>0</v>
      </c>
      <c r="X302" s="82" t="str">
        <f t="shared" si="221"/>
        <v>Dummy Node</v>
      </c>
      <c r="Y302" s="82" t="str">
        <f t="shared" si="222"/>
        <v>N/A</v>
      </c>
      <c r="Z302" s="82" t="str">
        <f t="shared" si="223"/>
        <v>N/A</v>
      </c>
      <c r="AA302" s="82">
        <f t="shared" si="224"/>
        <v>100</v>
      </c>
      <c r="AB302" s="82" t="b">
        <f t="shared" si="225"/>
        <v>1</v>
      </c>
      <c r="AC302" s="82" t="str">
        <f t="shared" si="226"/>
        <v>Dummy Node</v>
      </c>
      <c r="AD302" s="82" t="str">
        <f t="shared" si="227"/>
        <v>N/A</v>
      </c>
      <c r="AE302" s="82" t="str">
        <f t="shared" si="228"/>
        <v>N/A</v>
      </c>
      <c r="AF302" s="82">
        <f t="shared" si="229"/>
        <v>49</v>
      </c>
      <c r="AG302" s="82" t="b">
        <f t="shared" si="230"/>
        <v>0</v>
      </c>
      <c r="AH302" s="82" t="str">
        <f t="shared" si="231"/>
        <v>Dummy Node</v>
      </c>
      <c r="AI302" s="82" t="str">
        <f t="shared" si="232"/>
        <v>N/A</v>
      </c>
      <c r="AJ302" s="82" t="str">
        <f t="shared" si="233"/>
        <v>N/A</v>
      </c>
      <c r="AK302" s="82">
        <f t="shared" si="234"/>
        <v>24</v>
      </c>
      <c r="AL302" s="82" t="b">
        <f t="shared" si="235"/>
        <v>1</v>
      </c>
      <c r="AM302" s="82" t="str">
        <f t="shared" si="236"/>
        <v>Dummy Node</v>
      </c>
      <c r="AN302" s="82" t="str">
        <f t="shared" si="237"/>
        <v>N/A</v>
      </c>
      <c r="AO302" s="82" t="str">
        <f t="shared" si="238"/>
        <v>N/A</v>
      </c>
      <c r="AP302" s="82">
        <f t="shared" si="239"/>
        <v>11</v>
      </c>
      <c r="AQ302" s="82" t="b">
        <f t="shared" si="240"/>
        <v>0</v>
      </c>
      <c r="AR302" s="82" t="str">
        <f t="shared" si="241"/>
        <v>Dummy Node</v>
      </c>
      <c r="AS302" s="82" t="str">
        <f t="shared" si="242"/>
        <v>N/A</v>
      </c>
      <c r="AT302" s="82" t="str">
        <f t="shared" si="243"/>
        <v>N/A</v>
      </c>
      <c r="AU302" s="82">
        <f t="shared" si="244"/>
        <v>9</v>
      </c>
      <c r="AV302" s="82" t="b">
        <f t="shared" si="245"/>
        <v>1</v>
      </c>
      <c r="AW302" s="82" t="str">
        <f t="shared" si="246"/>
        <v>Speed</v>
      </c>
      <c r="AX302" s="82" t="str">
        <f t="shared" si="247"/>
        <v>&lt;=</v>
      </c>
      <c r="AY302" s="82">
        <f t="shared" si="248"/>
        <v>24.38330078125</v>
      </c>
      <c r="AZ302" s="82">
        <f t="shared" si="249"/>
        <v>2</v>
      </c>
      <c r="BA302" s="82" t="b">
        <f t="shared" si="250"/>
        <v>1</v>
      </c>
      <c r="BB302" s="82" t="str">
        <f t="shared" si="251"/>
        <v>Distance</v>
      </c>
      <c r="BC302" s="82" t="str">
        <f t="shared" si="252"/>
        <v>&lt;=</v>
      </c>
      <c r="BD302" s="82">
        <f t="shared" si="253"/>
        <v>699.85498046875</v>
      </c>
      <c r="BE302" s="82">
        <f t="shared" si="254"/>
        <v>0</v>
      </c>
      <c r="BF302" s="82" t="b">
        <f t="shared" si="255"/>
        <v>0</v>
      </c>
      <c r="BG302" s="82" t="str">
        <f t="shared" si="256"/>
        <v>Distance</v>
      </c>
      <c r="BH302" s="82" t="str">
        <f t="shared" si="257"/>
        <v>&gt;</v>
      </c>
      <c r="BI302" s="82">
        <f t="shared" si="258"/>
        <v>508.4912109375</v>
      </c>
    </row>
    <row r="303" spans="1:61">
      <c r="A303" s="15">
        <v>300</v>
      </c>
      <c r="B303" s="15">
        <v>-2</v>
      </c>
      <c r="C303" s="15">
        <v>-8192</v>
      </c>
      <c r="D303" s="15">
        <f t="shared" si="208"/>
        <v>-1</v>
      </c>
      <c r="E303" s="15">
        <f t="shared" si="209"/>
        <v>0</v>
      </c>
      <c r="F303" s="15">
        <f t="shared" si="210"/>
        <v>-1</v>
      </c>
      <c r="G303" s="15">
        <v>601</v>
      </c>
      <c r="H303" s="15">
        <v>602</v>
      </c>
      <c r="I303" s="15">
        <v>149</v>
      </c>
      <c r="J303" s="15">
        <v>8</v>
      </c>
      <c r="K303" s="15">
        <v>811</v>
      </c>
      <c r="L303" s="15">
        <v>1335</v>
      </c>
      <c r="M303" s="15">
        <f t="shared" si="211"/>
        <v>0.325927734375</v>
      </c>
      <c r="O303" s="82">
        <f t="shared" si="212"/>
        <v>811</v>
      </c>
      <c r="P303" s="82">
        <f t="shared" si="213"/>
        <v>0.330810546875</v>
      </c>
      <c r="Q303" s="82">
        <f t="shared" si="214"/>
        <v>405</v>
      </c>
      <c r="R303" s="82" t="b">
        <f t="shared" si="215"/>
        <v>1</v>
      </c>
      <c r="S303" s="82" t="str">
        <f t="shared" si="216"/>
        <v>Dummy Node</v>
      </c>
      <c r="T303" s="82" t="str">
        <f t="shared" si="217"/>
        <v>N/A</v>
      </c>
      <c r="U303" s="82" t="str">
        <f t="shared" si="218"/>
        <v>N/A</v>
      </c>
      <c r="V303" s="82">
        <f t="shared" si="219"/>
        <v>202</v>
      </c>
      <c r="W303" s="82" t="b">
        <f t="shared" si="220"/>
        <v>1</v>
      </c>
      <c r="X303" s="82" t="str">
        <f t="shared" si="221"/>
        <v>Dummy Node</v>
      </c>
      <c r="Y303" s="82" t="str">
        <f t="shared" si="222"/>
        <v>N/A</v>
      </c>
      <c r="Z303" s="82" t="str">
        <f t="shared" si="223"/>
        <v>N/A</v>
      </c>
      <c r="AA303" s="82">
        <f t="shared" si="224"/>
        <v>100</v>
      </c>
      <c r="AB303" s="82" t="b">
        <f t="shared" si="225"/>
        <v>0</v>
      </c>
      <c r="AC303" s="82" t="str">
        <f t="shared" si="226"/>
        <v>Dummy Node</v>
      </c>
      <c r="AD303" s="82" t="str">
        <f t="shared" si="227"/>
        <v>N/A</v>
      </c>
      <c r="AE303" s="82" t="str">
        <f t="shared" si="228"/>
        <v>N/A</v>
      </c>
      <c r="AF303" s="82">
        <f t="shared" si="229"/>
        <v>49</v>
      </c>
      <c r="AG303" s="82" t="b">
        <f t="shared" si="230"/>
        <v>0</v>
      </c>
      <c r="AH303" s="82" t="str">
        <f t="shared" si="231"/>
        <v>Dummy Node</v>
      </c>
      <c r="AI303" s="82" t="str">
        <f t="shared" si="232"/>
        <v>N/A</v>
      </c>
      <c r="AJ303" s="82" t="str">
        <f t="shared" si="233"/>
        <v>N/A</v>
      </c>
      <c r="AK303" s="82">
        <f t="shared" si="234"/>
        <v>24</v>
      </c>
      <c r="AL303" s="82" t="b">
        <f t="shared" si="235"/>
        <v>1</v>
      </c>
      <c r="AM303" s="82" t="str">
        <f t="shared" si="236"/>
        <v>Dummy Node</v>
      </c>
      <c r="AN303" s="82" t="str">
        <f t="shared" si="237"/>
        <v>N/A</v>
      </c>
      <c r="AO303" s="82" t="str">
        <f t="shared" si="238"/>
        <v>N/A</v>
      </c>
      <c r="AP303" s="82">
        <f t="shared" si="239"/>
        <v>11</v>
      </c>
      <c r="AQ303" s="82" t="b">
        <f t="shared" si="240"/>
        <v>0</v>
      </c>
      <c r="AR303" s="82" t="str">
        <f t="shared" si="241"/>
        <v>Dummy Node</v>
      </c>
      <c r="AS303" s="82" t="str">
        <f t="shared" si="242"/>
        <v>N/A</v>
      </c>
      <c r="AT303" s="82" t="str">
        <f t="shared" si="243"/>
        <v>N/A</v>
      </c>
      <c r="AU303" s="82">
        <f t="shared" si="244"/>
        <v>9</v>
      </c>
      <c r="AV303" s="82" t="b">
        <f t="shared" si="245"/>
        <v>1</v>
      </c>
      <c r="AW303" s="82" t="str">
        <f t="shared" si="246"/>
        <v>Speed</v>
      </c>
      <c r="AX303" s="82" t="str">
        <f t="shared" si="247"/>
        <v>&lt;=</v>
      </c>
      <c r="AY303" s="82">
        <f t="shared" si="248"/>
        <v>24.38330078125</v>
      </c>
      <c r="AZ303" s="82">
        <f t="shared" si="249"/>
        <v>2</v>
      </c>
      <c r="BA303" s="82" t="b">
        <f t="shared" si="250"/>
        <v>1</v>
      </c>
      <c r="BB303" s="82" t="str">
        <f t="shared" si="251"/>
        <v>Distance</v>
      </c>
      <c r="BC303" s="82" t="str">
        <f t="shared" si="252"/>
        <v>&lt;=</v>
      </c>
      <c r="BD303" s="82">
        <f t="shared" si="253"/>
        <v>699.85498046875</v>
      </c>
      <c r="BE303" s="82">
        <f t="shared" si="254"/>
        <v>0</v>
      </c>
      <c r="BF303" s="82" t="b">
        <f t="shared" si="255"/>
        <v>0</v>
      </c>
      <c r="BG303" s="82" t="str">
        <f t="shared" si="256"/>
        <v>Distance</v>
      </c>
      <c r="BH303" s="82" t="str">
        <f t="shared" si="257"/>
        <v>&gt;</v>
      </c>
      <c r="BI303" s="82">
        <f t="shared" si="258"/>
        <v>508.4912109375</v>
      </c>
    </row>
    <row r="304" spans="1:61">
      <c r="A304" s="15">
        <v>301</v>
      </c>
      <c r="B304" s="15">
        <v>-2</v>
      </c>
      <c r="C304" s="15">
        <v>-8192</v>
      </c>
      <c r="D304" s="15">
        <f t="shared" si="208"/>
        <v>-1</v>
      </c>
      <c r="E304" s="15">
        <f t="shared" si="209"/>
        <v>0</v>
      </c>
      <c r="F304" s="15">
        <f t="shared" si="210"/>
        <v>-1</v>
      </c>
      <c r="G304" s="15">
        <v>603</v>
      </c>
      <c r="H304" s="15">
        <v>604</v>
      </c>
      <c r="I304" s="15">
        <v>150</v>
      </c>
      <c r="J304" s="15">
        <v>8</v>
      </c>
      <c r="K304" s="15">
        <v>812</v>
      </c>
      <c r="L304" s="15">
        <v>1335</v>
      </c>
      <c r="M304" s="15">
        <f t="shared" si="211"/>
        <v>0.325927734375</v>
      </c>
      <c r="O304" s="82">
        <f t="shared" si="212"/>
        <v>812</v>
      </c>
      <c r="P304" s="82">
        <f t="shared" si="213"/>
        <v>0.330810546875</v>
      </c>
      <c r="Q304" s="82">
        <f t="shared" si="214"/>
        <v>405</v>
      </c>
      <c r="R304" s="82" t="b">
        <f t="shared" si="215"/>
        <v>0</v>
      </c>
      <c r="S304" s="82" t="str">
        <f t="shared" si="216"/>
        <v>Dummy Node</v>
      </c>
      <c r="T304" s="82" t="str">
        <f t="shared" si="217"/>
        <v>N/A</v>
      </c>
      <c r="U304" s="82" t="str">
        <f t="shared" si="218"/>
        <v>N/A</v>
      </c>
      <c r="V304" s="82">
        <f t="shared" si="219"/>
        <v>202</v>
      </c>
      <c r="W304" s="82" t="b">
        <f t="shared" si="220"/>
        <v>1</v>
      </c>
      <c r="X304" s="82" t="str">
        <f t="shared" si="221"/>
        <v>Dummy Node</v>
      </c>
      <c r="Y304" s="82" t="str">
        <f t="shared" si="222"/>
        <v>N/A</v>
      </c>
      <c r="Z304" s="82" t="str">
        <f t="shared" si="223"/>
        <v>N/A</v>
      </c>
      <c r="AA304" s="82">
        <f t="shared" si="224"/>
        <v>100</v>
      </c>
      <c r="AB304" s="82" t="b">
        <f t="shared" si="225"/>
        <v>0</v>
      </c>
      <c r="AC304" s="82" t="str">
        <f t="shared" si="226"/>
        <v>Dummy Node</v>
      </c>
      <c r="AD304" s="82" t="str">
        <f t="shared" si="227"/>
        <v>N/A</v>
      </c>
      <c r="AE304" s="82" t="str">
        <f t="shared" si="228"/>
        <v>N/A</v>
      </c>
      <c r="AF304" s="82">
        <f t="shared" si="229"/>
        <v>49</v>
      </c>
      <c r="AG304" s="82" t="b">
        <f t="shared" si="230"/>
        <v>0</v>
      </c>
      <c r="AH304" s="82" t="str">
        <f t="shared" si="231"/>
        <v>Dummy Node</v>
      </c>
      <c r="AI304" s="82" t="str">
        <f t="shared" si="232"/>
        <v>N/A</v>
      </c>
      <c r="AJ304" s="82" t="str">
        <f t="shared" si="233"/>
        <v>N/A</v>
      </c>
      <c r="AK304" s="82">
        <f t="shared" si="234"/>
        <v>24</v>
      </c>
      <c r="AL304" s="82" t="b">
        <f t="shared" si="235"/>
        <v>1</v>
      </c>
      <c r="AM304" s="82" t="str">
        <f t="shared" si="236"/>
        <v>Dummy Node</v>
      </c>
      <c r="AN304" s="82" t="str">
        <f t="shared" si="237"/>
        <v>N/A</v>
      </c>
      <c r="AO304" s="82" t="str">
        <f t="shared" si="238"/>
        <v>N/A</v>
      </c>
      <c r="AP304" s="82">
        <f t="shared" si="239"/>
        <v>11</v>
      </c>
      <c r="AQ304" s="82" t="b">
        <f t="shared" si="240"/>
        <v>0</v>
      </c>
      <c r="AR304" s="82" t="str">
        <f t="shared" si="241"/>
        <v>Dummy Node</v>
      </c>
      <c r="AS304" s="82" t="str">
        <f t="shared" si="242"/>
        <v>N/A</v>
      </c>
      <c r="AT304" s="82" t="str">
        <f t="shared" si="243"/>
        <v>N/A</v>
      </c>
      <c r="AU304" s="82">
        <f t="shared" si="244"/>
        <v>9</v>
      </c>
      <c r="AV304" s="82" t="b">
        <f t="shared" si="245"/>
        <v>1</v>
      </c>
      <c r="AW304" s="82" t="str">
        <f t="shared" si="246"/>
        <v>Speed</v>
      </c>
      <c r="AX304" s="82" t="str">
        <f t="shared" si="247"/>
        <v>&lt;=</v>
      </c>
      <c r="AY304" s="82">
        <f t="shared" si="248"/>
        <v>24.38330078125</v>
      </c>
      <c r="AZ304" s="82">
        <f t="shared" si="249"/>
        <v>2</v>
      </c>
      <c r="BA304" s="82" t="b">
        <f t="shared" si="250"/>
        <v>1</v>
      </c>
      <c r="BB304" s="82" t="str">
        <f t="shared" si="251"/>
        <v>Distance</v>
      </c>
      <c r="BC304" s="82" t="str">
        <f t="shared" si="252"/>
        <v>&lt;=</v>
      </c>
      <c r="BD304" s="82">
        <f t="shared" si="253"/>
        <v>699.85498046875</v>
      </c>
      <c r="BE304" s="82">
        <f t="shared" si="254"/>
        <v>0</v>
      </c>
      <c r="BF304" s="82" t="b">
        <f t="shared" si="255"/>
        <v>0</v>
      </c>
      <c r="BG304" s="82" t="str">
        <f t="shared" si="256"/>
        <v>Distance</v>
      </c>
      <c r="BH304" s="82" t="str">
        <f t="shared" si="257"/>
        <v>&gt;</v>
      </c>
      <c r="BI304" s="82">
        <f t="shared" si="258"/>
        <v>508.4912109375</v>
      </c>
    </row>
    <row r="305" spans="1:61">
      <c r="A305" s="15">
        <v>302</v>
      </c>
      <c r="B305" s="15">
        <v>-2</v>
      </c>
      <c r="C305" s="15">
        <v>-8192</v>
      </c>
      <c r="D305" s="15">
        <f t="shared" si="208"/>
        <v>-1</v>
      </c>
      <c r="E305" s="15">
        <f t="shared" si="209"/>
        <v>0</v>
      </c>
      <c r="F305" s="15">
        <f t="shared" si="210"/>
        <v>-1</v>
      </c>
      <c r="G305" s="15">
        <v>605</v>
      </c>
      <c r="H305" s="15">
        <v>606</v>
      </c>
      <c r="I305" s="15">
        <v>150</v>
      </c>
      <c r="J305" s="15">
        <v>8</v>
      </c>
      <c r="K305" s="15">
        <v>813</v>
      </c>
      <c r="L305" s="15">
        <v>1335</v>
      </c>
      <c r="M305" s="15">
        <f t="shared" si="211"/>
        <v>0.325927734375</v>
      </c>
      <c r="O305" s="82">
        <f t="shared" si="212"/>
        <v>813</v>
      </c>
      <c r="P305" s="82">
        <f t="shared" si="213"/>
        <v>0.330810546875</v>
      </c>
      <c r="Q305" s="82">
        <f t="shared" si="214"/>
        <v>406</v>
      </c>
      <c r="R305" s="82" t="b">
        <f t="shared" si="215"/>
        <v>1</v>
      </c>
      <c r="S305" s="82" t="str">
        <f t="shared" si="216"/>
        <v>Dummy Node</v>
      </c>
      <c r="T305" s="82" t="str">
        <f t="shared" si="217"/>
        <v>N/A</v>
      </c>
      <c r="U305" s="82" t="str">
        <f t="shared" si="218"/>
        <v>N/A</v>
      </c>
      <c r="V305" s="82">
        <f t="shared" si="219"/>
        <v>202</v>
      </c>
      <c r="W305" s="82" t="b">
        <f t="shared" si="220"/>
        <v>0</v>
      </c>
      <c r="X305" s="82" t="str">
        <f t="shared" si="221"/>
        <v>Dummy Node</v>
      </c>
      <c r="Y305" s="82" t="str">
        <f t="shared" si="222"/>
        <v>N/A</v>
      </c>
      <c r="Z305" s="82" t="str">
        <f t="shared" si="223"/>
        <v>N/A</v>
      </c>
      <c r="AA305" s="82">
        <f t="shared" si="224"/>
        <v>100</v>
      </c>
      <c r="AB305" s="82" t="b">
        <f t="shared" si="225"/>
        <v>0</v>
      </c>
      <c r="AC305" s="82" t="str">
        <f t="shared" si="226"/>
        <v>Dummy Node</v>
      </c>
      <c r="AD305" s="82" t="str">
        <f t="shared" si="227"/>
        <v>N/A</v>
      </c>
      <c r="AE305" s="82" t="str">
        <f t="shared" si="228"/>
        <v>N/A</v>
      </c>
      <c r="AF305" s="82">
        <f t="shared" si="229"/>
        <v>49</v>
      </c>
      <c r="AG305" s="82" t="b">
        <f t="shared" si="230"/>
        <v>0</v>
      </c>
      <c r="AH305" s="82" t="str">
        <f t="shared" si="231"/>
        <v>Dummy Node</v>
      </c>
      <c r="AI305" s="82" t="str">
        <f t="shared" si="232"/>
        <v>N/A</v>
      </c>
      <c r="AJ305" s="82" t="str">
        <f t="shared" si="233"/>
        <v>N/A</v>
      </c>
      <c r="AK305" s="82">
        <f t="shared" si="234"/>
        <v>24</v>
      </c>
      <c r="AL305" s="82" t="b">
        <f t="shared" si="235"/>
        <v>1</v>
      </c>
      <c r="AM305" s="82" t="str">
        <f t="shared" si="236"/>
        <v>Dummy Node</v>
      </c>
      <c r="AN305" s="82" t="str">
        <f t="shared" si="237"/>
        <v>N/A</v>
      </c>
      <c r="AO305" s="82" t="str">
        <f t="shared" si="238"/>
        <v>N/A</v>
      </c>
      <c r="AP305" s="82">
        <f t="shared" si="239"/>
        <v>11</v>
      </c>
      <c r="AQ305" s="82" t="b">
        <f t="shared" si="240"/>
        <v>0</v>
      </c>
      <c r="AR305" s="82" t="str">
        <f t="shared" si="241"/>
        <v>Dummy Node</v>
      </c>
      <c r="AS305" s="82" t="str">
        <f t="shared" si="242"/>
        <v>N/A</v>
      </c>
      <c r="AT305" s="82" t="str">
        <f t="shared" si="243"/>
        <v>N/A</v>
      </c>
      <c r="AU305" s="82">
        <f t="shared" si="244"/>
        <v>9</v>
      </c>
      <c r="AV305" s="82" t="b">
        <f t="shared" si="245"/>
        <v>1</v>
      </c>
      <c r="AW305" s="82" t="str">
        <f t="shared" si="246"/>
        <v>Speed</v>
      </c>
      <c r="AX305" s="82" t="str">
        <f t="shared" si="247"/>
        <v>&lt;=</v>
      </c>
      <c r="AY305" s="82">
        <f t="shared" si="248"/>
        <v>24.38330078125</v>
      </c>
      <c r="AZ305" s="82">
        <f t="shared" si="249"/>
        <v>2</v>
      </c>
      <c r="BA305" s="82" t="b">
        <f t="shared" si="250"/>
        <v>1</v>
      </c>
      <c r="BB305" s="82" t="str">
        <f t="shared" si="251"/>
        <v>Distance</v>
      </c>
      <c r="BC305" s="82" t="str">
        <f t="shared" si="252"/>
        <v>&lt;=</v>
      </c>
      <c r="BD305" s="82">
        <f t="shared" si="253"/>
        <v>699.85498046875</v>
      </c>
      <c r="BE305" s="82">
        <f t="shared" si="254"/>
        <v>0</v>
      </c>
      <c r="BF305" s="82" t="b">
        <f t="shared" si="255"/>
        <v>0</v>
      </c>
      <c r="BG305" s="82" t="str">
        <f t="shared" si="256"/>
        <v>Distance</v>
      </c>
      <c r="BH305" s="82" t="str">
        <f t="shared" si="257"/>
        <v>&gt;</v>
      </c>
      <c r="BI305" s="82">
        <f t="shared" si="258"/>
        <v>508.4912109375</v>
      </c>
    </row>
    <row r="306" spans="1:61">
      <c r="A306" s="15">
        <v>303</v>
      </c>
      <c r="B306" s="15">
        <v>-2</v>
      </c>
      <c r="C306" s="15">
        <v>-8192</v>
      </c>
      <c r="D306" s="15">
        <f t="shared" si="208"/>
        <v>-1</v>
      </c>
      <c r="E306" s="15">
        <f t="shared" si="209"/>
        <v>0</v>
      </c>
      <c r="F306" s="15">
        <f t="shared" si="210"/>
        <v>-1</v>
      </c>
      <c r="G306" s="15">
        <v>607</v>
      </c>
      <c r="H306" s="15">
        <v>608</v>
      </c>
      <c r="I306" s="15">
        <v>151</v>
      </c>
      <c r="J306" s="15">
        <v>8</v>
      </c>
      <c r="K306" s="15">
        <v>814</v>
      </c>
      <c r="L306" s="15">
        <v>1335</v>
      </c>
      <c r="M306" s="15">
        <f t="shared" si="211"/>
        <v>0.325927734375</v>
      </c>
      <c r="O306" s="82">
        <f t="shared" si="212"/>
        <v>814</v>
      </c>
      <c r="P306" s="82">
        <f t="shared" si="213"/>
        <v>0.330810546875</v>
      </c>
      <c r="Q306" s="82">
        <f t="shared" si="214"/>
        <v>406</v>
      </c>
      <c r="R306" s="82" t="b">
        <f t="shared" si="215"/>
        <v>0</v>
      </c>
      <c r="S306" s="82" t="str">
        <f t="shared" si="216"/>
        <v>Dummy Node</v>
      </c>
      <c r="T306" s="82" t="str">
        <f t="shared" si="217"/>
        <v>N/A</v>
      </c>
      <c r="U306" s="82" t="str">
        <f t="shared" si="218"/>
        <v>N/A</v>
      </c>
      <c r="V306" s="82">
        <f t="shared" si="219"/>
        <v>202</v>
      </c>
      <c r="W306" s="82" t="b">
        <f t="shared" si="220"/>
        <v>0</v>
      </c>
      <c r="X306" s="82" t="str">
        <f t="shared" si="221"/>
        <v>Dummy Node</v>
      </c>
      <c r="Y306" s="82" t="str">
        <f t="shared" si="222"/>
        <v>N/A</v>
      </c>
      <c r="Z306" s="82" t="str">
        <f t="shared" si="223"/>
        <v>N/A</v>
      </c>
      <c r="AA306" s="82">
        <f t="shared" si="224"/>
        <v>100</v>
      </c>
      <c r="AB306" s="82" t="b">
        <f t="shared" si="225"/>
        <v>0</v>
      </c>
      <c r="AC306" s="82" t="str">
        <f t="shared" si="226"/>
        <v>Dummy Node</v>
      </c>
      <c r="AD306" s="82" t="str">
        <f t="shared" si="227"/>
        <v>N/A</v>
      </c>
      <c r="AE306" s="82" t="str">
        <f t="shared" si="228"/>
        <v>N/A</v>
      </c>
      <c r="AF306" s="82">
        <f t="shared" si="229"/>
        <v>49</v>
      </c>
      <c r="AG306" s="82" t="b">
        <f t="shared" si="230"/>
        <v>0</v>
      </c>
      <c r="AH306" s="82" t="str">
        <f t="shared" si="231"/>
        <v>Dummy Node</v>
      </c>
      <c r="AI306" s="82" t="str">
        <f t="shared" si="232"/>
        <v>N/A</v>
      </c>
      <c r="AJ306" s="82" t="str">
        <f t="shared" si="233"/>
        <v>N/A</v>
      </c>
      <c r="AK306" s="82">
        <f t="shared" si="234"/>
        <v>24</v>
      </c>
      <c r="AL306" s="82" t="b">
        <f t="shared" si="235"/>
        <v>1</v>
      </c>
      <c r="AM306" s="82" t="str">
        <f t="shared" si="236"/>
        <v>Dummy Node</v>
      </c>
      <c r="AN306" s="82" t="str">
        <f t="shared" si="237"/>
        <v>N/A</v>
      </c>
      <c r="AO306" s="82" t="str">
        <f t="shared" si="238"/>
        <v>N/A</v>
      </c>
      <c r="AP306" s="82">
        <f t="shared" si="239"/>
        <v>11</v>
      </c>
      <c r="AQ306" s="82" t="b">
        <f t="shared" si="240"/>
        <v>0</v>
      </c>
      <c r="AR306" s="82" t="str">
        <f t="shared" si="241"/>
        <v>Dummy Node</v>
      </c>
      <c r="AS306" s="82" t="str">
        <f t="shared" si="242"/>
        <v>N/A</v>
      </c>
      <c r="AT306" s="82" t="str">
        <f t="shared" si="243"/>
        <v>N/A</v>
      </c>
      <c r="AU306" s="82">
        <f t="shared" si="244"/>
        <v>9</v>
      </c>
      <c r="AV306" s="82" t="b">
        <f t="shared" si="245"/>
        <v>1</v>
      </c>
      <c r="AW306" s="82" t="str">
        <f t="shared" si="246"/>
        <v>Speed</v>
      </c>
      <c r="AX306" s="82" t="str">
        <f t="shared" si="247"/>
        <v>&lt;=</v>
      </c>
      <c r="AY306" s="82">
        <f t="shared" si="248"/>
        <v>24.38330078125</v>
      </c>
      <c r="AZ306" s="82">
        <f t="shared" si="249"/>
        <v>2</v>
      </c>
      <c r="BA306" s="82" t="b">
        <f t="shared" si="250"/>
        <v>1</v>
      </c>
      <c r="BB306" s="82" t="str">
        <f t="shared" si="251"/>
        <v>Distance</v>
      </c>
      <c r="BC306" s="82" t="str">
        <f t="shared" si="252"/>
        <v>&lt;=</v>
      </c>
      <c r="BD306" s="82">
        <f t="shared" si="253"/>
        <v>699.85498046875</v>
      </c>
      <c r="BE306" s="82">
        <f t="shared" si="254"/>
        <v>0</v>
      </c>
      <c r="BF306" s="82" t="b">
        <f t="shared" si="255"/>
        <v>0</v>
      </c>
      <c r="BG306" s="82" t="str">
        <f t="shared" si="256"/>
        <v>Distance</v>
      </c>
      <c r="BH306" s="82" t="str">
        <f t="shared" si="257"/>
        <v>&gt;</v>
      </c>
      <c r="BI306" s="82">
        <f t="shared" si="258"/>
        <v>508.4912109375</v>
      </c>
    </row>
    <row r="307" spans="1:61">
      <c r="A307" s="15">
        <v>304</v>
      </c>
      <c r="B307" s="15">
        <v>-2</v>
      </c>
      <c r="C307" s="15">
        <v>-8192</v>
      </c>
      <c r="D307" s="15">
        <f t="shared" si="208"/>
        <v>-1</v>
      </c>
      <c r="E307" s="15">
        <f t="shared" si="209"/>
        <v>0</v>
      </c>
      <c r="F307" s="15">
        <f t="shared" si="210"/>
        <v>-1</v>
      </c>
      <c r="G307" s="15">
        <v>609</v>
      </c>
      <c r="H307" s="15">
        <v>610</v>
      </c>
      <c r="I307" s="15">
        <v>151</v>
      </c>
      <c r="J307" s="15">
        <v>8</v>
      </c>
      <c r="K307" s="15">
        <v>815</v>
      </c>
      <c r="L307" s="15">
        <v>1335</v>
      </c>
      <c r="M307" s="15">
        <f t="shared" si="211"/>
        <v>0.325927734375</v>
      </c>
      <c r="O307" s="82">
        <f t="shared" si="212"/>
        <v>815</v>
      </c>
      <c r="P307" s="82">
        <f t="shared" si="213"/>
        <v>0.330810546875</v>
      </c>
      <c r="Q307" s="82">
        <f t="shared" si="214"/>
        <v>407</v>
      </c>
      <c r="R307" s="82" t="b">
        <f t="shared" si="215"/>
        <v>1</v>
      </c>
      <c r="S307" s="82" t="str">
        <f t="shared" si="216"/>
        <v>Dummy Node</v>
      </c>
      <c r="T307" s="82" t="str">
        <f t="shared" si="217"/>
        <v>N/A</v>
      </c>
      <c r="U307" s="82" t="str">
        <f t="shared" si="218"/>
        <v>N/A</v>
      </c>
      <c r="V307" s="82">
        <f t="shared" si="219"/>
        <v>203</v>
      </c>
      <c r="W307" s="82" t="b">
        <f t="shared" si="220"/>
        <v>1</v>
      </c>
      <c r="X307" s="82" t="str">
        <f t="shared" si="221"/>
        <v>Dummy Node</v>
      </c>
      <c r="Y307" s="82" t="str">
        <f t="shared" si="222"/>
        <v>N/A</v>
      </c>
      <c r="Z307" s="82" t="str">
        <f t="shared" si="223"/>
        <v>N/A</v>
      </c>
      <c r="AA307" s="82">
        <f t="shared" si="224"/>
        <v>101</v>
      </c>
      <c r="AB307" s="82" t="b">
        <f t="shared" si="225"/>
        <v>1</v>
      </c>
      <c r="AC307" s="82" t="str">
        <f t="shared" si="226"/>
        <v>Dummy Node</v>
      </c>
      <c r="AD307" s="82" t="str">
        <f t="shared" si="227"/>
        <v>N/A</v>
      </c>
      <c r="AE307" s="82" t="str">
        <f t="shared" si="228"/>
        <v>N/A</v>
      </c>
      <c r="AF307" s="82">
        <f t="shared" si="229"/>
        <v>50</v>
      </c>
      <c r="AG307" s="82" t="b">
        <f t="shared" si="230"/>
        <v>1</v>
      </c>
      <c r="AH307" s="82" t="str">
        <f t="shared" si="231"/>
        <v>Dummy Node</v>
      </c>
      <c r="AI307" s="82" t="str">
        <f t="shared" si="232"/>
        <v>N/A</v>
      </c>
      <c r="AJ307" s="82" t="str">
        <f t="shared" si="233"/>
        <v>N/A</v>
      </c>
      <c r="AK307" s="82">
        <f t="shared" si="234"/>
        <v>24</v>
      </c>
      <c r="AL307" s="82" t="b">
        <f t="shared" si="235"/>
        <v>0</v>
      </c>
      <c r="AM307" s="82" t="str">
        <f t="shared" si="236"/>
        <v>Dummy Node</v>
      </c>
      <c r="AN307" s="82" t="str">
        <f t="shared" si="237"/>
        <v>N/A</v>
      </c>
      <c r="AO307" s="82" t="str">
        <f t="shared" si="238"/>
        <v>N/A</v>
      </c>
      <c r="AP307" s="82">
        <f t="shared" si="239"/>
        <v>11</v>
      </c>
      <c r="AQ307" s="82" t="b">
        <f t="shared" si="240"/>
        <v>0</v>
      </c>
      <c r="AR307" s="82" t="str">
        <f t="shared" si="241"/>
        <v>Dummy Node</v>
      </c>
      <c r="AS307" s="82" t="str">
        <f t="shared" si="242"/>
        <v>N/A</v>
      </c>
      <c r="AT307" s="82" t="str">
        <f t="shared" si="243"/>
        <v>N/A</v>
      </c>
      <c r="AU307" s="82">
        <f t="shared" si="244"/>
        <v>9</v>
      </c>
      <c r="AV307" s="82" t="b">
        <f t="shared" si="245"/>
        <v>1</v>
      </c>
      <c r="AW307" s="82" t="str">
        <f t="shared" si="246"/>
        <v>Speed</v>
      </c>
      <c r="AX307" s="82" t="str">
        <f t="shared" si="247"/>
        <v>&lt;=</v>
      </c>
      <c r="AY307" s="82">
        <f t="shared" si="248"/>
        <v>24.38330078125</v>
      </c>
      <c r="AZ307" s="82">
        <f t="shared" si="249"/>
        <v>2</v>
      </c>
      <c r="BA307" s="82" t="b">
        <f t="shared" si="250"/>
        <v>1</v>
      </c>
      <c r="BB307" s="82" t="str">
        <f t="shared" si="251"/>
        <v>Distance</v>
      </c>
      <c r="BC307" s="82" t="str">
        <f t="shared" si="252"/>
        <v>&lt;=</v>
      </c>
      <c r="BD307" s="82">
        <f t="shared" si="253"/>
        <v>699.85498046875</v>
      </c>
      <c r="BE307" s="82">
        <f t="shared" si="254"/>
        <v>0</v>
      </c>
      <c r="BF307" s="82" t="b">
        <f t="shared" si="255"/>
        <v>0</v>
      </c>
      <c r="BG307" s="82" t="str">
        <f t="shared" si="256"/>
        <v>Distance</v>
      </c>
      <c r="BH307" s="82" t="str">
        <f t="shared" si="257"/>
        <v>&gt;</v>
      </c>
      <c r="BI307" s="82">
        <f t="shared" si="258"/>
        <v>508.4912109375</v>
      </c>
    </row>
    <row r="308" spans="1:61">
      <c r="A308" s="15">
        <v>305</v>
      </c>
      <c r="B308" s="15">
        <v>-2</v>
      </c>
      <c r="C308" s="15">
        <v>-8192</v>
      </c>
      <c r="D308" s="15">
        <f t="shared" si="208"/>
        <v>-1</v>
      </c>
      <c r="E308" s="15">
        <f t="shared" si="209"/>
        <v>0</v>
      </c>
      <c r="F308" s="15">
        <f t="shared" si="210"/>
        <v>-1</v>
      </c>
      <c r="G308" s="15">
        <v>611</v>
      </c>
      <c r="H308" s="15">
        <v>612</v>
      </c>
      <c r="I308" s="15">
        <v>152</v>
      </c>
      <c r="J308" s="15">
        <v>8</v>
      </c>
      <c r="K308" s="15">
        <v>816</v>
      </c>
      <c r="L308" s="15">
        <v>1335</v>
      </c>
      <c r="M308" s="15">
        <f t="shared" si="211"/>
        <v>0.325927734375</v>
      </c>
      <c r="O308" s="82">
        <f t="shared" si="212"/>
        <v>816</v>
      </c>
      <c r="P308" s="82">
        <f t="shared" si="213"/>
        <v>0.330810546875</v>
      </c>
      <c r="Q308" s="82">
        <f t="shared" si="214"/>
        <v>407</v>
      </c>
      <c r="R308" s="82" t="b">
        <f t="shared" si="215"/>
        <v>0</v>
      </c>
      <c r="S308" s="82" t="str">
        <f t="shared" si="216"/>
        <v>Dummy Node</v>
      </c>
      <c r="T308" s="82" t="str">
        <f t="shared" si="217"/>
        <v>N/A</v>
      </c>
      <c r="U308" s="82" t="str">
        <f t="shared" si="218"/>
        <v>N/A</v>
      </c>
      <c r="V308" s="82">
        <f t="shared" si="219"/>
        <v>203</v>
      </c>
      <c r="W308" s="82" t="b">
        <f t="shared" si="220"/>
        <v>1</v>
      </c>
      <c r="X308" s="82" t="str">
        <f t="shared" si="221"/>
        <v>Dummy Node</v>
      </c>
      <c r="Y308" s="82" t="str">
        <f t="shared" si="222"/>
        <v>N/A</v>
      </c>
      <c r="Z308" s="82" t="str">
        <f t="shared" si="223"/>
        <v>N/A</v>
      </c>
      <c r="AA308" s="82">
        <f t="shared" si="224"/>
        <v>101</v>
      </c>
      <c r="AB308" s="82" t="b">
        <f t="shared" si="225"/>
        <v>1</v>
      </c>
      <c r="AC308" s="82" t="str">
        <f t="shared" si="226"/>
        <v>Dummy Node</v>
      </c>
      <c r="AD308" s="82" t="str">
        <f t="shared" si="227"/>
        <v>N/A</v>
      </c>
      <c r="AE308" s="82" t="str">
        <f t="shared" si="228"/>
        <v>N/A</v>
      </c>
      <c r="AF308" s="82">
        <f t="shared" si="229"/>
        <v>50</v>
      </c>
      <c r="AG308" s="82" t="b">
        <f t="shared" si="230"/>
        <v>1</v>
      </c>
      <c r="AH308" s="82" t="str">
        <f t="shared" si="231"/>
        <v>Dummy Node</v>
      </c>
      <c r="AI308" s="82" t="str">
        <f t="shared" si="232"/>
        <v>N/A</v>
      </c>
      <c r="AJ308" s="82" t="str">
        <f t="shared" si="233"/>
        <v>N/A</v>
      </c>
      <c r="AK308" s="82">
        <f t="shared" si="234"/>
        <v>24</v>
      </c>
      <c r="AL308" s="82" t="b">
        <f t="shared" si="235"/>
        <v>0</v>
      </c>
      <c r="AM308" s="82" t="str">
        <f t="shared" si="236"/>
        <v>Dummy Node</v>
      </c>
      <c r="AN308" s="82" t="str">
        <f t="shared" si="237"/>
        <v>N/A</v>
      </c>
      <c r="AO308" s="82" t="str">
        <f t="shared" si="238"/>
        <v>N/A</v>
      </c>
      <c r="AP308" s="82">
        <f t="shared" si="239"/>
        <v>11</v>
      </c>
      <c r="AQ308" s="82" t="b">
        <f t="shared" si="240"/>
        <v>0</v>
      </c>
      <c r="AR308" s="82" t="str">
        <f t="shared" si="241"/>
        <v>Dummy Node</v>
      </c>
      <c r="AS308" s="82" t="str">
        <f t="shared" si="242"/>
        <v>N/A</v>
      </c>
      <c r="AT308" s="82" t="str">
        <f t="shared" si="243"/>
        <v>N/A</v>
      </c>
      <c r="AU308" s="82">
        <f t="shared" si="244"/>
        <v>9</v>
      </c>
      <c r="AV308" s="82" t="b">
        <f t="shared" si="245"/>
        <v>1</v>
      </c>
      <c r="AW308" s="82" t="str">
        <f t="shared" si="246"/>
        <v>Speed</v>
      </c>
      <c r="AX308" s="82" t="str">
        <f t="shared" si="247"/>
        <v>&lt;=</v>
      </c>
      <c r="AY308" s="82">
        <f t="shared" si="248"/>
        <v>24.38330078125</v>
      </c>
      <c r="AZ308" s="82">
        <f t="shared" si="249"/>
        <v>2</v>
      </c>
      <c r="BA308" s="82" t="b">
        <f t="shared" si="250"/>
        <v>1</v>
      </c>
      <c r="BB308" s="82" t="str">
        <f t="shared" si="251"/>
        <v>Distance</v>
      </c>
      <c r="BC308" s="82" t="str">
        <f t="shared" si="252"/>
        <v>&lt;=</v>
      </c>
      <c r="BD308" s="82">
        <f t="shared" si="253"/>
        <v>699.85498046875</v>
      </c>
      <c r="BE308" s="82">
        <f t="shared" si="254"/>
        <v>0</v>
      </c>
      <c r="BF308" s="82" t="b">
        <f t="shared" si="255"/>
        <v>0</v>
      </c>
      <c r="BG308" s="82" t="str">
        <f t="shared" si="256"/>
        <v>Distance</v>
      </c>
      <c r="BH308" s="82" t="str">
        <f t="shared" si="257"/>
        <v>&gt;</v>
      </c>
      <c r="BI308" s="82">
        <f t="shared" si="258"/>
        <v>508.4912109375</v>
      </c>
    </row>
    <row r="309" spans="1:61">
      <c r="A309" s="15">
        <v>306</v>
      </c>
      <c r="B309" s="15">
        <v>-2</v>
      </c>
      <c r="C309" s="15">
        <v>-8192</v>
      </c>
      <c r="D309" s="15">
        <f t="shared" si="208"/>
        <v>-1</v>
      </c>
      <c r="E309" s="15">
        <f t="shared" si="209"/>
        <v>0</v>
      </c>
      <c r="F309" s="15">
        <f t="shared" si="210"/>
        <v>-1</v>
      </c>
      <c r="G309" s="15">
        <v>613</v>
      </c>
      <c r="H309" s="15">
        <v>614</v>
      </c>
      <c r="I309" s="15">
        <v>152</v>
      </c>
      <c r="J309" s="15">
        <v>8</v>
      </c>
      <c r="K309" s="15">
        <v>817</v>
      </c>
      <c r="L309" s="15">
        <v>1335</v>
      </c>
      <c r="M309" s="15">
        <f t="shared" si="211"/>
        <v>0.325927734375</v>
      </c>
      <c r="O309" s="82">
        <f t="shared" si="212"/>
        <v>817</v>
      </c>
      <c r="P309" s="82">
        <f t="shared" si="213"/>
        <v>0.330810546875</v>
      </c>
      <c r="Q309" s="82">
        <f t="shared" si="214"/>
        <v>408</v>
      </c>
      <c r="R309" s="82" t="b">
        <f t="shared" si="215"/>
        <v>1</v>
      </c>
      <c r="S309" s="82" t="str">
        <f t="shared" si="216"/>
        <v>Dummy Node</v>
      </c>
      <c r="T309" s="82" t="str">
        <f t="shared" si="217"/>
        <v>N/A</v>
      </c>
      <c r="U309" s="82" t="str">
        <f t="shared" si="218"/>
        <v>N/A</v>
      </c>
      <c r="V309" s="82">
        <f t="shared" si="219"/>
        <v>203</v>
      </c>
      <c r="W309" s="82" t="b">
        <f t="shared" si="220"/>
        <v>0</v>
      </c>
      <c r="X309" s="82" t="str">
        <f t="shared" si="221"/>
        <v>Dummy Node</v>
      </c>
      <c r="Y309" s="82" t="str">
        <f t="shared" si="222"/>
        <v>N/A</v>
      </c>
      <c r="Z309" s="82" t="str">
        <f t="shared" si="223"/>
        <v>N/A</v>
      </c>
      <c r="AA309" s="82">
        <f t="shared" si="224"/>
        <v>101</v>
      </c>
      <c r="AB309" s="82" t="b">
        <f t="shared" si="225"/>
        <v>1</v>
      </c>
      <c r="AC309" s="82" t="str">
        <f t="shared" si="226"/>
        <v>Dummy Node</v>
      </c>
      <c r="AD309" s="82" t="str">
        <f t="shared" si="227"/>
        <v>N/A</v>
      </c>
      <c r="AE309" s="82" t="str">
        <f t="shared" si="228"/>
        <v>N/A</v>
      </c>
      <c r="AF309" s="82">
        <f t="shared" si="229"/>
        <v>50</v>
      </c>
      <c r="AG309" s="82" t="b">
        <f t="shared" si="230"/>
        <v>1</v>
      </c>
      <c r="AH309" s="82" t="str">
        <f t="shared" si="231"/>
        <v>Dummy Node</v>
      </c>
      <c r="AI309" s="82" t="str">
        <f t="shared" si="232"/>
        <v>N/A</v>
      </c>
      <c r="AJ309" s="82" t="str">
        <f t="shared" si="233"/>
        <v>N/A</v>
      </c>
      <c r="AK309" s="82">
        <f t="shared" si="234"/>
        <v>24</v>
      </c>
      <c r="AL309" s="82" t="b">
        <f t="shared" si="235"/>
        <v>0</v>
      </c>
      <c r="AM309" s="82" t="str">
        <f t="shared" si="236"/>
        <v>Dummy Node</v>
      </c>
      <c r="AN309" s="82" t="str">
        <f t="shared" si="237"/>
        <v>N/A</v>
      </c>
      <c r="AO309" s="82" t="str">
        <f t="shared" si="238"/>
        <v>N/A</v>
      </c>
      <c r="AP309" s="82">
        <f t="shared" si="239"/>
        <v>11</v>
      </c>
      <c r="AQ309" s="82" t="b">
        <f t="shared" si="240"/>
        <v>0</v>
      </c>
      <c r="AR309" s="82" t="str">
        <f t="shared" si="241"/>
        <v>Dummy Node</v>
      </c>
      <c r="AS309" s="82" t="str">
        <f t="shared" si="242"/>
        <v>N/A</v>
      </c>
      <c r="AT309" s="82" t="str">
        <f t="shared" si="243"/>
        <v>N/A</v>
      </c>
      <c r="AU309" s="82">
        <f t="shared" si="244"/>
        <v>9</v>
      </c>
      <c r="AV309" s="82" t="b">
        <f t="shared" si="245"/>
        <v>1</v>
      </c>
      <c r="AW309" s="82" t="str">
        <f t="shared" si="246"/>
        <v>Speed</v>
      </c>
      <c r="AX309" s="82" t="str">
        <f t="shared" si="247"/>
        <v>&lt;=</v>
      </c>
      <c r="AY309" s="82">
        <f t="shared" si="248"/>
        <v>24.38330078125</v>
      </c>
      <c r="AZ309" s="82">
        <f t="shared" si="249"/>
        <v>2</v>
      </c>
      <c r="BA309" s="82" t="b">
        <f t="shared" si="250"/>
        <v>1</v>
      </c>
      <c r="BB309" s="82" t="str">
        <f t="shared" si="251"/>
        <v>Distance</v>
      </c>
      <c r="BC309" s="82" t="str">
        <f t="shared" si="252"/>
        <v>&lt;=</v>
      </c>
      <c r="BD309" s="82">
        <f t="shared" si="253"/>
        <v>699.85498046875</v>
      </c>
      <c r="BE309" s="82">
        <f t="shared" si="254"/>
        <v>0</v>
      </c>
      <c r="BF309" s="82" t="b">
        <f t="shared" si="255"/>
        <v>0</v>
      </c>
      <c r="BG309" s="82" t="str">
        <f t="shared" si="256"/>
        <v>Distance</v>
      </c>
      <c r="BH309" s="82" t="str">
        <f t="shared" si="257"/>
        <v>&gt;</v>
      </c>
      <c r="BI309" s="82">
        <f t="shared" si="258"/>
        <v>508.4912109375</v>
      </c>
    </row>
    <row r="310" spans="1:61">
      <c r="A310" s="15">
        <v>307</v>
      </c>
      <c r="B310" s="15">
        <v>-2</v>
      </c>
      <c r="C310" s="15">
        <v>-8192</v>
      </c>
      <c r="D310" s="15">
        <f t="shared" si="208"/>
        <v>-1</v>
      </c>
      <c r="E310" s="15">
        <f t="shared" si="209"/>
        <v>0</v>
      </c>
      <c r="F310" s="15">
        <f t="shared" si="210"/>
        <v>-1</v>
      </c>
      <c r="G310" s="15">
        <v>615</v>
      </c>
      <c r="H310" s="15">
        <v>616</v>
      </c>
      <c r="I310" s="15">
        <v>153</v>
      </c>
      <c r="J310" s="15">
        <v>8</v>
      </c>
      <c r="K310" s="15">
        <v>818</v>
      </c>
      <c r="L310" s="15">
        <v>1335</v>
      </c>
      <c r="M310" s="15">
        <f t="shared" si="211"/>
        <v>0.325927734375</v>
      </c>
      <c r="O310" s="82">
        <f t="shared" si="212"/>
        <v>818</v>
      </c>
      <c r="P310" s="82">
        <f t="shared" si="213"/>
        <v>0.330810546875</v>
      </c>
      <c r="Q310" s="82">
        <f t="shared" si="214"/>
        <v>408</v>
      </c>
      <c r="R310" s="82" t="b">
        <f t="shared" si="215"/>
        <v>0</v>
      </c>
      <c r="S310" s="82" t="str">
        <f t="shared" si="216"/>
        <v>Dummy Node</v>
      </c>
      <c r="T310" s="82" t="str">
        <f t="shared" si="217"/>
        <v>N/A</v>
      </c>
      <c r="U310" s="82" t="str">
        <f t="shared" si="218"/>
        <v>N/A</v>
      </c>
      <c r="V310" s="82">
        <f t="shared" si="219"/>
        <v>203</v>
      </c>
      <c r="W310" s="82" t="b">
        <f t="shared" si="220"/>
        <v>0</v>
      </c>
      <c r="X310" s="82" t="str">
        <f t="shared" si="221"/>
        <v>Dummy Node</v>
      </c>
      <c r="Y310" s="82" t="str">
        <f t="shared" si="222"/>
        <v>N/A</v>
      </c>
      <c r="Z310" s="82" t="str">
        <f t="shared" si="223"/>
        <v>N/A</v>
      </c>
      <c r="AA310" s="82">
        <f t="shared" si="224"/>
        <v>101</v>
      </c>
      <c r="AB310" s="82" t="b">
        <f t="shared" si="225"/>
        <v>1</v>
      </c>
      <c r="AC310" s="82" t="str">
        <f t="shared" si="226"/>
        <v>Dummy Node</v>
      </c>
      <c r="AD310" s="82" t="str">
        <f t="shared" si="227"/>
        <v>N/A</v>
      </c>
      <c r="AE310" s="82" t="str">
        <f t="shared" si="228"/>
        <v>N/A</v>
      </c>
      <c r="AF310" s="82">
        <f t="shared" si="229"/>
        <v>50</v>
      </c>
      <c r="AG310" s="82" t="b">
        <f t="shared" si="230"/>
        <v>1</v>
      </c>
      <c r="AH310" s="82" t="str">
        <f t="shared" si="231"/>
        <v>Dummy Node</v>
      </c>
      <c r="AI310" s="82" t="str">
        <f t="shared" si="232"/>
        <v>N/A</v>
      </c>
      <c r="AJ310" s="82" t="str">
        <f t="shared" si="233"/>
        <v>N/A</v>
      </c>
      <c r="AK310" s="82">
        <f t="shared" si="234"/>
        <v>24</v>
      </c>
      <c r="AL310" s="82" t="b">
        <f t="shared" si="235"/>
        <v>0</v>
      </c>
      <c r="AM310" s="82" t="str">
        <f t="shared" si="236"/>
        <v>Dummy Node</v>
      </c>
      <c r="AN310" s="82" t="str">
        <f t="shared" si="237"/>
        <v>N/A</v>
      </c>
      <c r="AO310" s="82" t="str">
        <f t="shared" si="238"/>
        <v>N/A</v>
      </c>
      <c r="AP310" s="82">
        <f t="shared" si="239"/>
        <v>11</v>
      </c>
      <c r="AQ310" s="82" t="b">
        <f t="shared" si="240"/>
        <v>0</v>
      </c>
      <c r="AR310" s="82" t="str">
        <f t="shared" si="241"/>
        <v>Dummy Node</v>
      </c>
      <c r="AS310" s="82" t="str">
        <f t="shared" si="242"/>
        <v>N/A</v>
      </c>
      <c r="AT310" s="82" t="str">
        <f t="shared" si="243"/>
        <v>N/A</v>
      </c>
      <c r="AU310" s="82">
        <f t="shared" si="244"/>
        <v>9</v>
      </c>
      <c r="AV310" s="82" t="b">
        <f t="shared" si="245"/>
        <v>1</v>
      </c>
      <c r="AW310" s="82" t="str">
        <f t="shared" si="246"/>
        <v>Speed</v>
      </c>
      <c r="AX310" s="82" t="str">
        <f t="shared" si="247"/>
        <v>&lt;=</v>
      </c>
      <c r="AY310" s="82">
        <f t="shared" si="248"/>
        <v>24.38330078125</v>
      </c>
      <c r="AZ310" s="82">
        <f t="shared" si="249"/>
        <v>2</v>
      </c>
      <c r="BA310" s="82" t="b">
        <f t="shared" si="250"/>
        <v>1</v>
      </c>
      <c r="BB310" s="82" t="str">
        <f t="shared" si="251"/>
        <v>Distance</v>
      </c>
      <c r="BC310" s="82" t="str">
        <f t="shared" si="252"/>
        <v>&lt;=</v>
      </c>
      <c r="BD310" s="82">
        <f t="shared" si="253"/>
        <v>699.85498046875</v>
      </c>
      <c r="BE310" s="82">
        <f t="shared" si="254"/>
        <v>0</v>
      </c>
      <c r="BF310" s="82" t="b">
        <f t="shared" si="255"/>
        <v>0</v>
      </c>
      <c r="BG310" s="82" t="str">
        <f t="shared" si="256"/>
        <v>Distance</v>
      </c>
      <c r="BH310" s="82" t="str">
        <f t="shared" si="257"/>
        <v>&gt;</v>
      </c>
      <c r="BI310" s="82">
        <f t="shared" si="258"/>
        <v>508.4912109375</v>
      </c>
    </row>
    <row r="311" spans="1:61">
      <c r="A311" s="15">
        <v>308</v>
      </c>
      <c r="B311" s="15">
        <v>-2</v>
      </c>
      <c r="C311" s="15">
        <v>-8192</v>
      </c>
      <c r="D311" s="15">
        <f t="shared" si="208"/>
        <v>-1</v>
      </c>
      <c r="E311" s="15">
        <f t="shared" si="209"/>
        <v>0</v>
      </c>
      <c r="F311" s="15">
        <f t="shared" si="210"/>
        <v>-1</v>
      </c>
      <c r="G311" s="15">
        <v>617</v>
      </c>
      <c r="H311" s="15">
        <v>618</v>
      </c>
      <c r="I311" s="15">
        <v>153</v>
      </c>
      <c r="J311" s="15">
        <v>8</v>
      </c>
      <c r="K311" s="15">
        <v>819</v>
      </c>
      <c r="L311" s="15">
        <v>1335</v>
      </c>
      <c r="M311" s="15">
        <f t="shared" si="211"/>
        <v>0.325927734375</v>
      </c>
      <c r="O311" s="82">
        <f t="shared" si="212"/>
        <v>819</v>
      </c>
      <c r="P311" s="82">
        <f t="shared" si="213"/>
        <v>0.330810546875</v>
      </c>
      <c r="Q311" s="82">
        <f t="shared" si="214"/>
        <v>409</v>
      </c>
      <c r="R311" s="82" t="b">
        <f t="shared" si="215"/>
        <v>1</v>
      </c>
      <c r="S311" s="82" t="str">
        <f t="shared" si="216"/>
        <v>Dummy Node</v>
      </c>
      <c r="T311" s="82" t="str">
        <f t="shared" si="217"/>
        <v>N/A</v>
      </c>
      <c r="U311" s="82" t="str">
        <f t="shared" si="218"/>
        <v>N/A</v>
      </c>
      <c r="V311" s="82">
        <f t="shared" si="219"/>
        <v>204</v>
      </c>
      <c r="W311" s="82" t="b">
        <f t="shared" si="220"/>
        <v>1</v>
      </c>
      <c r="X311" s="82" t="str">
        <f t="shared" si="221"/>
        <v>Dummy Node</v>
      </c>
      <c r="Y311" s="82" t="str">
        <f t="shared" si="222"/>
        <v>N/A</v>
      </c>
      <c r="Z311" s="82" t="str">
        <f t="shared" si="223"/>
        <v>N/A</v>
      </c>
      <c r="AA311" s="82">
        <f t="shared" si="224"/>
        <v>101</v>
      </c>
      <c r="AB311" s="82" t="b">
        <f t="shared" si="225"/>
        <v>0</v>
      </c>
      <c r="AC311" s="82" t="str">
        <f t="shared" si="226"/>
        <v>Dummy Node</v>
      </c>
      <c r="AD311" s="82" t="str">
        <f t="shared" si="227"/>
        <v>N/A</v>
      </c>
      <c r="AE311" s="82" t="str">
        <f t="shared" si="228"/>
        <v>N/A</v>
      </c>
      <c r="AF311" s="82">
        <f t="shared" si="229"/>
        <v>50</v>
      </c>
      <c r="AG311" s="82" t="b">
        <f t="shared" si="230"/>
        <v>1</v>
      </c>
      <c r="AH311" s="82" t="str">
        <f t="shared" si="231"/>
        <v>Dummy Node</v>
      </c>
      <c r="AI311" s="82" t="str">
        <f t="shared" si="232"/>
        <v>N/A</v>
      </c>
      <c r="AJ311" s="82" t="str">
        <f t="shared" si="233"/>
        <v>N/A</v>
      </c>
      <c r="AK311" s="82">
        <f t="shared" si="234"/>
        <v>24</v>
      </c>
      <c r="AL311" s="82" t="b">
        <f t="shared" si="235"/>
        <v>0</v>
      </c>
      <c r="AM311" s="82" t="str">
        <f t="shared" si="236"/>
        <v>Dummy Node</v>
      </c>
      <c r="AN311" s="82" t="str">
        <f t="shared" si="237"/>
        <v>N/A</v>
      </c>
      <c r="AO311" s="82" t="str">
        <f t="shared" si="238"/>
        <v>N/A</v>
      </c>
      <c r="AP311" s="82">
        <f t="shared" si="239"/>
        <v>11</v>
      </c>
      <c r="AQ311" s="82" t="b">
        <f t="shared" si="240"/>
        <v>0</v>
      </c>
      <c r="AR311" s="82" t="str">
        <f t="shared" si="241"/>
        <v>Dummy Node</v>
      </c>
      <c r="AS311" s="82" t="str">
        <f t="shared" si="242"/>
        <v>N/A</v>
      </c>
      <c r="AT311" s="82" t="str">
        <f t="shared" si="243"/>
        <v>N/A</v>
      </c>
      <c r="AU311" s="82">
        <f t="shared" si="244"/>
        <v>9</v>
      </c>
      <c r="AV311" s="82" t="b">
        <f t="shared" si="245"/>
        <v>1</v>
      </c>
      <c r="AW311" s="82" t="str">
        <f t="shared" si="246"/>
        <v>Speed</v>
      </c>
      <c r="AX311" s="82" t="str">
        <f t="shared" si="247"/>
        <v>&lt;=</v>
      </c>
      <c r="AY311" s="82">
        <f t="shared" si="248"/>
        <v>24.38330078125</v>
      </c>
      <c r="AZ311" s="82">
        <f t="shared" si="249"/>
        <v>2</v>
      </c>
      <c r="BA311" s="82" t="b">
        <f t="shared" si="250"/>
        <v>1</v>
      </c>
      <c r="BB311" s="82" t="str">
        <f t="shared" si="251"/>
        <v>Distance</v>
      </c>
      <c r="BC311" s="82" t="str">
        <f t="shared" si="252"/>
        <v>&lt;=</v>
      </c>
      <c r="BD311" s="82">
        <f t="shared" si="253"/>
        <v>699.85498046875</v>
      </c>
      <c r="BE311" s="82">
        <f t="shared" si="254"/>
        <v>0</v>
      </c>
      <c r="BF311" s="82" t="b">
        <f t="shared" si="255"/>
        <v>0</v>
      </c>
      <c r="BG311" s="82" t="str">
        <f t="shared" si="256"/>
        <v>Distance</v>
      </c>
      <c r="BH311" s="82" t="str">
        <f t="shared" si="257"/>
        <v>&gt;</v>
      </c>
      <c r="BI311" s="82">
        <f t="shared" si="258"/>
        <v>508.4912109375</v>
      </c>
    </row>
    <row r="312" spans="1:61">
      <c r="A312" s="15">
        <v>309</v>
      </c>
      <c r="B312" s="15">
        <v>-2</v>
      </c>
      <c r="C312" s="15">
        <v>-8192</v>
      </c>
      <c r="D312" s="15">
        <f t="shared" si="208"/>
        <v>-1</v>
      </c>
      <c r="E312" s="15">
        <f t="shared" si="209"/>
        <v>0</v>
      </c>
      <c r="F312" s="15">
        <f t="shared" si="210"/>
        <v>-1</v>
      </c>
      <c r="G312" s="15">
        <v>619</v>
      </c>
      <c r="H312" s="15">
        <v>620</v>
      </c>
      <c r="I312" s="15">
        <v>154</v>
      </c>
      <c r="J312" s="15">
        <v>8</v>
      </c>
      <c r="K312" s="15">
        <v>820</v>
      </c>
      <c r="L312" s="15">
        <v>1335</v>
      </c>
      <c r="M312" s="15">
        <f t="shared" si="211"/>
        <v>0.325927734375</v>
      </c>
      <c r="O312" s="82">
        <f t="shared" si="212"/>
        <v>820</v>
      </c>
      <c r="P312" s="82">
        <f t="shared" si="213"/>
        <v>0.330810546875</v>
      </c>
      <c r="Q312" s="82">
        <f t="shared" si="214"/>
        <v>409</v>
      </c>
      <c r="R312" s="82" t="b">
        <f t="shared" si="215"/>
        <v>0</v>
      </c>
      <c r="S312" s="82" t="str">
        <f t="shared" si="216"/>
        <v>Dummy Node</v>
      </c>
      <c r="T312" s="82" t="str">
        <f t="shared" si="217"/>
        <v>N/A</v>
      </c>
      <c r="U312" s="82" t="str">
        <f t="shared" si="218"/>
        <v>N/A</v>
      </c>
      <c r="V312" s="82">
        <f t="shared" si="219"/>
        <v>204</v>
      </c>
      <c r="W312" s="82" t="b">
        <f t="shared" si="220"/>
        <v>1</v>
      </c>
      <c r="X312" s="82" t="str">
        <f t="shared" si="221"/>
        <v>Dummy Node</v>
      </c>
      <c r="Y312" s="82" t="str">
        <f t="shared" si="222"/>
        <v>N/A</v>
      </c>
      <c r="Z312" s="82" t="str">
        <f t="shared" si="223"/>
        <v>N/A</v>
      </c>
      <c r="AA312" s="82">
        <f t="shared" si="224"/>
        <v>101</v>
      </c>
      <c r="AB312" s="82" t="b">
        <f t="shared" si="225"/>
        <v>0</v>
      </c>
      <c r="AC312" s="82" t="str">
        <f t="shared" si="226"/>
        <v>Dummy Node</v>
      </c>
      <c r="AD312" s="82" t="str">
        <f t="shared" si="227"/>
        <v>N/A</v>
      </c>
      <c r="AE312" s="82" t="str">
        <f t="shared" si="228"/>
        <v>N/A</v>
      </c>
      <c r="AF312" s="82">
        <f t="shared" si="229"/>
        <v>50</v>
      </c>
      <c r="AG312" s="82" t="b">
        <f t="shared" si="230"/>
        <v>1</v>
      </c>
      <c r="AH312" s="82" t="str">
        <f t="shared" si="231"/>
        <v>Dummy Node</v>
      </c>
      <c r="AI312" s="82" t="str">
        <f t="shared" si="232"/>
        <v>N/A</v>
      </c>
      <c r="AJ312" s="82" t="str">
        <f t="shared" si="233"/>
        <v>N/A</v>
      </c>
      <c r="AK312" s="82">
        <f t="shared" si="234"/>
        <v>24</v>
      </c>
      <c r="AL312" s="82" t="b">
        <f t="shared" si="235"/>
        <v>0</v>
      </c>
      <c r="AM312" s="82" t="str">
        <f t="shared" si="236"/>
        <v>Dummy Node</v>
      </c>
      <c r="AN312" s="82" t="str">
        <f t="shared" si="237"/>
        <v>N/A</v>
      </c>
      <c r="AO312" s="82" t="str">
        <f t="shared" si="238"/>
        <v>N/A</v>
      </c>
      <c r="AP312" s="82">
        <f t="shared" si="239"/>
        <v>11</v>
      </c>
      <c r="AQ312" s="82" t="b">
        <f t="shared" si="240"/>
        <v>0</v>
      </c>
      <c r="AR312" s="82" t="str">
        <f t="shared" si="241"/>
        <v>Dummy Node</v>
      </c>
      <c r="AS312" s="82" t="str">
        <f t="shared" si="242"/>
        <v>N/A</v>
      </c>
      <c r="AT312" s="82" t="str">
        <f t="shared" si="243"/>
        <v>N/A</v>
      </c>
      <c r="AU312" s="82">
        <f t="shared" si="244"/>
        <v>9</v>
      </c>
      <c r="AV312" s="82" t="b">
        <f t="shared" si="245"/>
        <v>1</v>
      </c>
      <c r="AW312" s="82" t="str">
        <f t="shared" si="246"/>
        <v>Speed</v>
      </c>
      <c r="AX312" s="82" t="str">
        <f t="shared" si="247"/>
        <v>&lt;=</v>
      </c>
      <c r="AY312" s="82">
        <f t="shared" si="248"/>
        <v>24.38330078125</v>
      </c>
      <c r="AZ312" s="82">
        <f t="shared" si="249"/>
        <v>2</v>
      </c>
      <c r="BA312" s="82" t="b">
        <f t="shared" si="250"/>
        <v>1</v>
      </c>
      <c r="BB312" s="82" t="str">
        <f t="shared" si="251"/>
        <v>Distance</v>
      </c>
      <c r="BC312" s="82" t="str">
        <f t="shared" si="252"/>
        <v>&lt;=</v>
      </c>
      <c r="BD312" s="82">
        <f t="shared" si="253"/>
        <v>699.85498046875</v>
      </c>
      <c r="BE312" s="82">
        <f t="shared" si="254"/>
        <v>0</v>
      </c>
      <c r="BF312" s="82" t="b">
        <f t="shared" si="255"/>
        <v>0</v>
      </c>
      <c r="BG312" s="82" t="str">
        <f t="shared" si="256"/>
        <v>Distance</v>
      </c>
      <c r="BH312" s="82" t="str">
        <f t="shared" si="257"/>
        <v>&gt;</v>
      </c>
      <c r="BI312" s="82">
        <f t="shared" si="258"/>
        <v>508.4912109375</v>
      </c>
    </row>
    <row r="313" spans="1:61">
      <c r="A313" s="15">
        <v>310</v>
      </c>
      <c r="B313" s="15">
        <v>-2</v>
      </c>
      <c r="C313" s="15">
        <v>-8192</v>
      </c>
      <c r="D313" s="15">
        <f t="shared" si="208"/>
        <v>-1</v>
      </c>
      <c r="E313" s="15">
        <f t="shared" si="209"/>
        <v>0</v>
      </c>
      <c r="F313" s="15">
        <f t="shared" si="210"/>
        <v>-1</v>
      </c>
      <c r="G313" s="15">
        <v>621</v>
      </c>
      <c r="H313" s="15">
        <v>622</v>
      </c>
      <c r="I313" s="15">
        <v>154</v>
      </c>
      <c r="J313" s="15">
        <v>8</v>
      </c>
      <c r="K313" s="15">
        <v>821</v>
      </c>
      <c r="L313" s="15">
        <v>1335</v>
      </c>
      <c r="M313" s="15">
        <f t="shared" si="211"/>
        <v>0.325927734375</v>
      </c>
      <c r="O313" s="82">
        <f t="shared" si="212"/>
        <v>821</v>
      </c>
      <c r="P313" s="82">
        <f t="shared" si="213"/>
        <v>0.330810546875</v>
      </c>
      <c r="Q313" s="82">
        <f t="shared" si="214"/>
        <v>410</v>
      </c>
      <c r="R313" s="82" t="b">
        <f t="shared" si="215"/>
        <v>1</v>
      </c>
      <c r="S313" s="82" t="str">
        <f t="shared" si="216"/>
        <v>Dummy Node</v>
      </c>
      <c r="T313" s="82" t="str">
        <f t="shared" si="217"/>
        <v>N/A</v>
      </c>
      <c r="U313" s="82" t="str">
        <f t="shared" si="218"/>
        <v>N/A</v>
      </c>
      <c r="V313" s="82">
        <f t="shared" si="219"/>
        <v>204</v>
      </c>
      <c r="W313" s="82" t="b">
        <f t="shared" si="220"/>
        <v>0</v>
      </c>
      <c r="X313" s="82" t="str">
        <f t="shared" si="221"/>
        <v>Dummy Node</v>
      </c>
      <c r="Y313" s="82" t="str">
        <f t="shared" si="222"/>
        <v>N/A</v>
      </c>
      <c r="Z313" s="82" t="str">
        <f t="shared" si="223"/>
        <v>N/A</v>
      </c>
      <c r="AA313" s="82">
        <f t="shared" si="224"/>
        <v>101</v>
      </c>
      <c r="AB313" s="82" t="b">
        <f t="shared" si="225"/>
        <v>0</v>
      </c>
      <c r="AC313" s="82" t="str">
        <f t="shared" si="226"/>
        <v>Dummy Node</v>
      </c>
      <c r="AD313" s="82" t="str">
        <f t="shared" si="227"/>
        <v>N/A</v>
      </c>
      <c r="AE313" s="82" t="str">
        <f t="shared" si="228"/>
        <v>N/A</v>
      </c>
      <c r="AF313" s="82">
        <f t="shared" si="229"/>
        <v>50</v>
      </c>
      <c r="AG313" s="82" t="b">
        <f t="shared" si="230"/>
        <v>1</v>
      </c>
      <c r="AH313" s="82" t="str">
        <f t="shared" si="231"/>
        <v>Dummy Node</v>
      </c>
      <c r="AI313" s="82" t="str">
        <f t="shared" si="232"/>
        <v>N/A</v>
      </c>
      <c r="AJ313" s="82" t="str">
        <f t="shared" si="233"/>
        <v>N/A</v>
      </c>
      <c r="AK313" s="82">
        <f t="shared" si="234"/>
        <v>24</v>
      </c>
      <c r="AL313" s="82" t="b">
        <f t="shared" si="235"/>
        <v>0</v>
      </c>
      <c r="AM313" s="82" t="str">
        <f t="shared" si="236"/>
        <v>Dummy Node</v>
      </c>
      <c r="AN313" s="82" t="str">
        <f t="shared" si="237"/>
        <v>N/A</v>
      </c>
      <c r="AO313" s="82" t="str">
        <f t="shared" si="238"/>
        <v>N/A</v>
      </c>
      <c r="AP313" s="82">
        <f t="shared" si="239"/>
        <v>11</v>
      </c>
      <c r="AQ313" s="82" t="b">
        <f t="shared" si="240"/>
        <v>0</v>
      </c>
      <c r="AR313" s="82" t="str">
        <f t="shared" si="241"/>
        <v>Dummy Node</v>
      </c>
      <c r="AS313" s="82" t="str">
        <f t="shared" si="242"/>
        <v>N/A</v>
      </c>
      <c r="AT313" s="82" t="str">
        <f t="shared" si="243"/>
        <v>N/A</v>
      </c>
      <c r="AU313" s="82">
        <f t="shared" si="244"/>
        <v>9</v>
      </c>
      <c r="AV313" s="82" t="b">
        <f t="shared" si="245"/>
        <v>1</v>
      </c>
      <c r="AW313" s="82" t="str">
        <f t="shared" si="246"/>
        <v>Speed</v>
      </c>
      <c r="AX313" s="82" t="str">
        <f t="shared" si="247"/>
        <v>&lt;=</v>
      </c>
      <c r="AY313" s="82">
        <f t="shared" si="248"/>
        <v>24.38330078125</v>
      </c>
      <c r="AZ313" s="82">
        <f t="shared" si="249"/>
        <v>2</v>
      </c>
      <c r="BA313" s="82" t="b">
        <f t="shared" si="250"/>
        <v>1</v>
      </c>
      <c r="BB313" s="82" t="str">
        <f t="shared" si="251"/>
        <v>Distance</v>
      </c>
      <c r="BC313" s="82" t="str">
        <f t="shared" si="252"/>
        <v>&lt;=</v>
      </c>
      <c r="BD313" s="82">
        <f t="shared" si="253"/>
        <v>699.85498046875</v>
      </c>
      <c r="BE313" s="82">
        <f t="shared" si="254"/>
        <v>0</v>
      </c>
      <c r="BF313" s="82" t="b">
        <f t="shared" si="255"/>
        <v>0</v>
      </c>
      <c r="BG313" s="82" t="str">
        <f t="shared" si="256"/>
        <v>Distance</v>
      </c>
      <c r="BH313" s="82" t="str">
        <f t="shared" si="257"/>
        <v>&gt;</v>
      </c>
      <c r="BI313" s="82">
        <f t="shared" si="258"/>
        <v>508.4912109375</v>
      </c>
    </row>
    <row r="314" spans="1:61">
      <c r="A314" s="15">
        <v>311</v>
      </c>
      <c r="B314" s="15">
        <v>-2</v>
      </c>
      <c r="C314" s="15">
        <v>-8192</v>
      </c>
      <c r="D314" s="15">
        <f t="shared" si="208"/>
        <v>-1</v>
      </c>
      <c r="E314" s="15">
        <f t="shared" si="209"/>
        <v>0</v>
      </c>
      <c r="F314" s="15">
        <f t="shared" si="210"/>
        <v>-1</v>
      </c>
      <c r="G314" s="15">
        <v>623</v>
      </c>
      <c r="H314" s="15">
        <v>624</v>
      </c>
      <c r="I314" s="15">
        <v>155</v>
      </c>
      <c r="J314" s="15">
        <v>8</v>
      </c>
      <c r="K314" s="15">
        <v>822</v>
      </c>
      <c r="L314" s="15">
        <v>1335</v>
      </c>
      <c r="M314" s="15">
        <f t="shared" si="211"/>
        <v>0.325927734375</v>
      </c>
      <c r="O314" s="82">
        <f t="shared" si="212"/>
        <v>822</v>
      </c>
      <c r="P314" s="82">
        <f t="shared" si="213"/>
        <v>0.330810546875</v>
      </c>
      <c r="Q314" s="82">
        <f t="shared" si="214"/>
        <v>410</v>
      </c>
      <c r="R314" s="82" t="b">
        <f t="shared" si="215"/>
        <v>0</v>
      </c>
      <c r="S314" s="82" t="str">
        <f t="shared" si="216"/>
        <v>Dummy Node</v>
      </c>
      <c r="T314" s="82" t="str">
        <f t="shared" si="217"/>
        <v>N/A</v>
      </c>
      <c r="U314" s="82" t="str">
        <f t="shared" si="218"/>
        <v>N/A</v>
      </c>
      <c r="V314" s="82">
        <f t="shared" si="219"/>
        <v>204</v>
      </c>
      <c r="W314" s="82" t="b">
        <f t="shared" si="220"/>
        <v>0</v>
      </c>
      <c r="X314" s="82" t="str">
        <f t="shared" si="221"/>
        <v>Dummy Node</v>
      </c>
      <c r="Y314" s="82" t="str">
        <f t="shared" si="222"/>
        <v>N/A</v>
      </c>
      <c r="Z314" s="82" t="str">
        <f t="shared" si="223"/>
        <v>N/A</v>
      </c>
      <c r="AA314" s="82">
        <f t="shared" si="224"/>
        <v>101</v>
      </c>
      <c r="AB314" s="82" t="b">
        <f t="shared" si="225"/>
        <v>0</v>
      </c>
      <c r="AC314" s="82" t="str">
        <f t="shared" si="226"/>
        <v>Dummy Node</v>
      </c>
      <c r="AD314" s="82" t="str">
        <f t="shared" si="227"/>
        <v>N/A</v>
      </c>
      <c r="AE314" s="82" t="str">
        <f t="shared" si="228"/>
        <v>N/A</v>
      </c>
      <c r="AF314" s="82">
        <f t="shared" si="229"/>
        <v>50</v>
      </c>
      <c r="AG314" s="82" t="b">
        <f t="shared" si="230"/>
        <v>1</v>
      </c>
      <c r="AH314" s="82" t="str">
        <f t="shared" si="231"/>
        <v>Dummy Node</v>
      </c>
      <c r="AI314" s="82" t="str">
        <f t="shared" si="232"/>
        <v>N/A</v>
      </c>
      <c r="AJ314" s="82" t="str">
        <f t="shared" si="233"/>
        <v>N/A</v>
      </c>
      <c r="AK314" s="82">
        <f t="shared" si="234"/>
        <v>24</v>
      </c>
      <c r="AL314" s="82" t="b">
        <f t="shared" si="235"/>
        <v>0</v>
      </c>
      <c r="AM314" s="82" t="str">
        <f t="shared" si="236"/>
        <v>Dummy Node</v>
      </c>
      <c r="AN314" s="82" t="str">
        <f t="shared" si="237"/>
        <v>N/A</v>
      </c>
      <c r="AO314" s="82" t="str">
        <f t="shared" si="238"/>
        <v>N/A</v>
      </c>
      <c r="AP314" s="82">
        <f t="shared" si="239"/>
        <v>11</v>
      </c>
      <c r="AQ314" s="82" t="b">
        <f t="shared" si="240"/>
        <v>0</v>
      </c>
      <c r="AR314" s="82" t="str">
        <f t="shared" si="241"/>
        <v>Dummy Node</v>
      </c>
      <c r="AS314" s="82" t="str">
        <f t="shared" si="242"/>
        <v>N/A</v>
      </c>
      <c r="AT314" s="82" t="str">
        <f t="shared" si="243"/>
        <v>N/A</v>
      </c>
      <c r="AU314" s="82">
        <f t="shared" si="244"/>
        <v>9</v>
      </c>
      <c r="AV314" s="82" t="b">
        <f t="shared" si="245"/>
        <v>1</v>
      </c>
      <c r="AW314" s="82" t="str">
        <f t="shared" si="246"/>
        <v>Speed</v>
      </c>
      <c r="AX314" s="82" t="str">
        <f t="shared" si="247"/>
        <v>&lt;=</v>
      </c>
      <c r="AY314" s="82">
        <f t="shared" si="248"/>
        <v>24.38330078125</v>
      </c>
      <c r="AZ314" s="82">
        <f t="shared" si="249"/>
        <v>2</v>
      </c>
      <c r="BA314" s="82" t="b">
        <f t="shared" si="250"/>
        <v>1</v>
      </c>
      <c r="BB314" s="82" t="str">
        <f t="shared" si="251"/>
        <v>Distance</v>
      </c>
      <c r="BC314" s="82" t="str">
        <f t="shared" si="252"/>
        <v>&lt;=</v>
      </c>
      <c r="BD314" s="82">
        <f t="shared" si="253"/>
        <v>699.85498046875</v>
      </c>
      <c r="BE314" s="82">
        <f t="shared" si="254"/>
        <v>0</v>
      </c>
      <c r="BF314" s="82" t="b">
        <f t="shared" si="255"/>
        <v>0</v>
      </c>
      <c r="BG314" s="82" t="str">
        <f t="shared" si="256"/>
        <v>Distance</v>
      </c>
      <c r="BH314" s="82" t="str">
        <f t="shared" si="257"/>
        <v>&gt;</v>
      </c>
      <c r="BI314" s="82">
        <f t="shared" si="258"/>
        <v>508.4912109375</v>
      </c>
    </row>
    <row r="315" spans="1:61">
      <c r="A315" s="15">
        <v>312</v>
      </c>
      <c r="B315" s="15">
        <v>-2</v>
      </c>
      <c r="C315" s="15">
        <v>-8192</v>
      </c>
      <c r="D315" s="15">
        <f t="shared" si="208"/>
        <v>-1</v>
      </c>
      <c r="E315" s="15">
        <f t="shared" si="209"/>
        <v>0</v>
      </c>
      <c r="F315" s="15">
        <f t="shared" si="210"/>
        <v>-1</v>
      </c>
      <c r="G315" s="15">
        <v>625</v>
      </c>
      <c r="H315" s="15">
        <v>626</v>
      </c>
      <c r="I315" s="15">
        <v>155</v>
      </c>
      <c r="J315" s="15">
        <v>8</v>
      </c>
      <c r="K315" s="15">
        <v>823</v>
      </c>
      <c r="L315" s="15">
        <v>1335</v>
      </c>
      <c r="M315" s="15">
        <f t="shared" si="211"/>
        <v>0.325927734375</v>
      </c>
      <c r="O315" s="82">
        <f t="shared" si="212"/>
        <v>823</v>
      </c>
      <c r="P315" s="82">
        <f t="shared" si="213"/>
        <v>0.330810546875</v>
      </c>
      <c r="Q315" s="82">
        <f t="shared" si="214"/>
        <v>411</v>
      </c>
      <c r="R315" s="82" t="b">
        <f t="shared" si="215"/>
        <v>1</v>
      </c>
      <c r="S315" s="82" t="str">
        <f t="shared" si="216"/>
        <v>Dummy Node</v>
      </c>
      <c r="T315" s="82" t="str">
        <f t="shared" si="217"/>
        <v>N/A</v>
      </c>
      <c r="U315" s="82" t="str">
        <f t="shared" si="218"/>
        <v>N/A</v>
      </c>
      <c r="V315" s="82">
        <f t="shared" si="219"/>
        <v>205</v>
      </c>
      <c r="W315" s="82" t="b">
        <f t="shared" si="220"/>
        <v>1</v>
      </c>
      <c r="X315" s="82" t="str">
        <f t="shared" si="221"/>
        <v>Dummy Node</v>
      </c>
      <c r="Y315" s="82" t="str">
        <f t="shared" si="222"/>
        <v>N/A</v>
      </c>
      <c r="Z315" s="82" t="str">
        <f t="shared" si="223"/>
        <v>N/A</v>
      </c>
      <c r="AA315" s="82">
        <f t="shared" si="224"/>
        <v>102</v>
      </c>
      <c r="AB315" s="82" t="b">
        <f t="shared" si="225"/>
        <v>1</v>
      </c>
      <c r="AC315" s="82" t="str">
        <f t="shared" si="226"/>
        <v>Dummy Node</v>
      </c>
      <c r="AD315" s="82" t="str">
        <f t="shared" si="227"/>
        <v>N/A</v>
      </c>
      <c r="AE315" s="82" t="str">
        <f t="shared" si="228"/>
        <v>N/A</v>
      </c>
      <c r="AF315" s="82">
        <f t="shared" si="229"/>
        <v>50</v>
      </c>
      <c r="AG315" s="82" t="b">
        <f t="shared" si="230"/>
        <v>0</v>
      </c>
      <c r="AH315" s="82" t="str">
        <f t="shared" si="231"/>
        <v>Dummy Node</v>
      </c>
      <c r="AI315" s="82" t="str">
        <f t="shared" si="232"/>
        <v>N/A</v>
      </c>
      <c r="AJ315" s="82" t="str">
        <f t="shared" si="233"/>
        <v>N/A</v>
      </c>
      <c r="AK315" s="82">
        <f t="shared" si="234"/>
        <v>24</v>
      </c>
      <c r="AL315" s="82" t="b">
        <f t="shared" si="235"/>
        <v>0</v>
      </c>
      <c r="AM315" s="82" t="str">
        <f t="shared" si="236"/>
        <v>Dummy Node</v>
      </c>
      <c r="AN315" s="82" t="str">
        <f t="shared" si="237"/>
        <v>N/A</v>
      </c>
      <c r="AO315" s="82" t="str">
        <f t="shared" si="238"/>
        <v>N/A</v>
      </c>
      <c r="AP315" s="82">
        <f t="shared" si="239"/>
        <v>11</v>
      </c>
      <c r="AQ315" s="82" t="b">
        <f t="shared" si="240"/>
        <v>0</v>
      </c>
      <c r="AR315" s="82" t="str">
        <f t="shared" si="241"/>
        <v>Dummy Node</v>
      </c>
      <c r="AS315" s="82" t="str">
        <f t="shared" si="242"/>
        <v>N/A</v>
      </c>
      <c r="AT315" s="82" t="str">
        <f t="shared" si="243"/>
        <v>N/A</v>
      </c>
      <c r="AU315" s="82">
        <f t="shared" si="244"/>
        <v>9</v>
      </c>
      <c r="AV315" s="82" t="b">
        <f t="shared" si="245"/>
        <v>1</v>
      </c>
      <c r="AW315" s="82" t="str">
        <f t="shared" si="246"/>
        <v>Speed</v>
      </c>
      <c r="AX315" s="82" t="str">
        <f t="shared" si="247"/>
        <v>&lt;=</v>
      </c>
      <c r="AY315" s="82">
        <f t="shared" si="248"/>
        <v>24.38330078125</v>
      </c>
      <c r="AZ315" s="82">
        <f t="shared" si="249"/>
        <v>2</v>
      </c>
      <c r="BA315" s="82" t="b">
        <f t="shared" si="250"/>
        <v>1</v>
      </c>
      <c r="BB315" s="82" t="str">
        <f t="shared" si="251"/>
        <v>Distance</v>
      </c>
      <c r="BC315" s="82" t="str">
        <f t="shared" si="252"/>
        <v>&lt;=</v>
      </c>
      <c r="BD315" s="82">
        <f t="shared" si="253"/>
        <v>699.85498046875</v>
      </c>
      <c r="BE315" s="82">
        <f t="shared" si="254"/>
        <v>0</v>
      </c>
      <c r="BF315" s="82" t="b">
        <f t="shared" si="255"/>
        <v>0</v>
      </c>
      <c r="BG315" s="82" t="str">
        <f t="shared" si="256"/>
        <v>Distance</v>
      </c>
      <c r="BH315" s="82" t="str">
        <f t="shared" si="257"/>
        <v>&gt;</v>
      </c>
      <c r="BI315" s="82">
        <f t="shared" si="258"/>
        <v>508.4912109375</v>
      </c>
    </row>
    <row r="316" spans="1:61">
      <c r="A316" s="15">
        <v>313</v>
      </c>
      <c r="B316" s="15">
        <v>-2</v>
      </c>
      <c r="C316" s="15">
        <v>-8192</v>
      </c>
      <c r="D316" s="15">
        <f t="shared" si="208"/>
        <v>-1</v>
      </c>
      <c r="E316" s="15">
        <f t="shared" si="209"/>
        <v>0</v>
      </c>
      <c r="F316" s="15">
        <f t="shared" si="210"/>
        <v>-1</v>
      </c>
      <c r="G316" s="15">
        <v>627</v>
      </c>
      <c r="H316" s="15">
        <v>628</v>
      </c>
      <c r="I316" s="15">
        <v>156</v>
      </c>
      <c r="J316" s="15">
        <v>8</v>
      </c>
      <c r="K316" s="15">
        <v>824</v>
      </c>
      <c r="L316" s="15">
        <v>1335</v>
      </c>
      <c r="M316" s="15">
        <f t="shared" si="211"/>
        <v>0.325927734375</v>
      </c>
      <c r="O316" s="82">
        <f t="shared" si="212"/>
        <v>824</v>
      </c>
      <c r="P316" s="82">
        <f t="shared" si="213"/>
        <v>0.330810546875</v>
      </c>
      <c r="Q316" s="82">
        <f t="shared" si="214"/>
        <v>411</v>
      </c>
      <c r="R316" s="82" t="b">
        <f t="shared" si="215"/>
        <v>0</v>
      </c>
      <c r="S316" s="82" t="str">
        <f t="shared" si="216"/>
        <v>Dummy Node</v>
      </c>
      <c r="T316" s="82" t="str">
        <f t="shared" si="217"/>
        <v>N/A</v>
      </c>
      <c r="U316" s="82" t="str">
        <f t="shared" si="218"/>
        <v>N/A</v>
      </c>
      <c r="V316" s="82">
        <f t="shared" si="219"/>
        <v>205</v>
      </c>
      <c r="W316" s="82" t="b">
        <f t="shared" si="220"/>
        <v>1</v>
      </c>
      <c r="X316" s="82" t="str">
        <f t="shared" si="221"/>
        <v>Dummy Node</v>
      </c>
      <c r="Y316" s="82" t="str">
        <f t="shared" si="222"/>
        <v>N/A</v>
      </c>
      <c r="Z316" s="82" t="str">
        <f t="shared" si="223"/>
        <v>N/A</v>
      </c>
      <c r="AA316" s="82">
        <f t="shared" si="224"/>
        <v>102</v>
      </c>
      <c r="AB316" s="82" t="b">
        <f t="shared" si="225"/>
        <v>1</v>
      </c>
      <c r="AC316" s="82" t="str">
        <f t="shared" si="226"/>
        <v>Dummy Node</v>
      </c>
      <c r="AD316" s="82" t="str">
        <f t="shared" si="227"/>
        <v>N/A</v>
      </c>
      <c r="AE316" s="82" t="str">
        <f t="shared" si="228"/>
        <v>N/A</v>
      </c>
      <c r="AF316" s="82">
        <f t="shared" si="229"/>
        <v>50</v>
      </c>
      <c r="AG316" s="82" t="b">
        <f t="shared" si="230"/>
        <v>0</v>
      </c>
      <c r="AH316" s="82" t="str">
        <f t="shared" si="231"/>
        <v>Dummy Node</v>
      </c>
      <c r="AI316" s="82" t="str">
        <f t="shared" si="232"/>
        <v>N/A</v>
      </c>
      <c r="AJ316" s="82" t="str">
        <f t="shared" si="233"/>
        <v>N/A</v>
      </c>
      <c r="AK316" s="82">
        <f t="shared" si="234"/>
        <v>24</v>
      </c>
      <c r="AL316" s="82" t="b">
        <f t="shared" si="235"/>
        <v>0</v>
      </c>
      <c r="AM316" s="82" t="str">
        <f t="shared" si="236"/>
        <v>Dummy Node</v>
      </c>
      <c r="AN316" s="82" t="str">
        <f t="shared" si="237"/>
        <v>N/A</v>
      </c>
      <c r="AO316" s="82" t="str">
        <f t="shared" si="238"/>
        <v>N/A</v>
      </c>
      <c r="AP316" s="82">
        <f t="shared" si="239"/>
        <v>11</v>
      </c>
      <c r="AQ316" s="82" t="b">
        <f t="shared" si="240"/>
        <v>0</v>
      </c>
      <c r="AR316" s="82" t="str">
        <f t="shared" si="241"/>
        <v>Dummy Node</v>
      </c>
      <c r="AS316" s="82" t="str">
        <f t="shared" si="242"/>
        <v>N/A</v>
      </c>
      <c r="AT316" s="82" t="str">
        <f t="shared" si="243"/>
        <v>N/A</v>
      </c>
      <c r="AU316" s="82">
        <f t="shared" si="244"/>
        <v>9</v>
      </c>
      <c r="AV316" s="82" t="b">
        <f t="shared" si="245"/>
        <v>1</v>
      </c>
      <c r="AW316" s="82" t="str">
        <f t="shared" si="246"/>
        <v>Speed</v>
      </c>
      <c r="AX316" s="82" t="str">
        <f t="shared" si="247"/>
        <v>&lt;=</v>
      </c>
      <c r="AY316" s="82">
        <f t="shared" si="248"/>
        <v>24.38330078125</v>
      </c>
      <c r="AZ316" s="82">
        <f t="shared" si="249"/>
        <v>2</v>
      </c>
      <c r="BA316" s="82" t="b">
        <f t="shared" si="250"/>
        <v>1</v>
      </c>
      <c r="BB316" s="82" t="str">
        <f t="shared" si="251"/>
        <v>Distance</v>
      </c>
      <c r="BC316" s="82" t="str">
        <f t="shared" si="252"/>
        <v>&lt;=</v>
      </c>
      <c r="BD316" s="82">
        <f t="shared" si="253"/>
        <v>699.85498046875</v>
      </c>
      <c r="BE316" s="82">
        <f t="shared" si="254"/>
        <v>0</v>
      </c>
      <c r="BF316" s="82" t="b">
        <f t="shared" si="255"/>
        <v>0</v>
      </c>
      <c r="BG316" s="82" t="str">
        <f t="shared" si="256"/>
        <v>Distance</v>
      </c>
      <c r="BH316" s="82" t="str">
        <f t="shared" si="257"/>
        <v>&gt;</v>
      </c>
      <c r="BI316" s="82">
        <f t="shared" si="258"/>
        <v>508.4912109375</v>
      </c>
    </row>
    <row r="317" spans="1:61">
      <c r="A317" s="15">
        <v>314</v>
      </c>
      <c r="B317" s="15">
        <v>-2</v>
      </c>
      <c r="C317" s="15">
        <v>-8192</v>
      </c>
      <c r="D317" s="15">
        <f t="shared" si="208"/>
        <v>-1</v>
      </c>
      <c r="E317" s="15">
        <f t="shared" si="209"/>
        <v>0</v>
      </c>
      <c r="F317" s="15">
        <f t="shared" si="210"/>
        <v>-1</v>
      </c>
      <c r="G317" s="15">
        <v>629</v>
      </c>
      <c r="H317" s="15">
        <v>630</v>
      </c>
      <c r="I317" s="15">
        <v>156</v>
      </c>
      <c r="J317" s="15">
        <v>8</v>
      </c>
      <c r="K317" s="15">
        <v>825</v>
      </c>
      <c r="L317" s="15">
        <v>1335</v>
      </c>
      <c r="M317" s="15">
        <f t="shared" si="211"/>
        <v>0.325927734375</v>
      </c>
      <c r="O317" s="82">
        <f t="shared" si="212"/>
        <v>825</v>
      </c>
      <c r="P317" s="82">
        <f t="shared" si="213"/>
        <v>0.330810546875</v>
      </c>
      <c r="Q317" s="82">
        <f t="shared" si="214"/>
        <v>412</v>
      </c>
      <c r="R317" s="82" t="b">
        <f t="shared" si="215"/>
        <v>1</v>
      </c>
      <c r="S317" s="82" t="str">
        <f t="shared" si="216"/>
        <v>Dummy Node</v>
      </c>
      <c r="T317" s="82" t="str">
        <f t="shared" si="217"/>
        <v>N/A</v>
      </c>
      <c r="U317" s="82" t="str">
        <f t="shared" si="218"/>
        <v>N/A</v>
      </c>
      <c r="V317" s="82">
        <f t="shared" si="219"/>
        <v>205</v>
      </c>
      <c r="W317" s="82" t="b">
        <f t="shared" si="220"/>
        <v>0</v>
      </c>
      <c r="X317" s="82" t="str">
        <f t="shared" si="221"/>
        <v>Dummy Node</v>
      </c>
      <c r="Y317" s="82" t="str">
        <f t="shared" si="222"/>
        <v>N/A</v>
      </c>
      <c r="Z317" s="82" t="str">
        <f t="shared" si="223"/>
        <v>N/A</v>
      </c>
      <c r="AA317" s="82">
        <f t="shared" si="224"/>
        <v>102</v>
      </c>
      <c r="AB317" s="82" t="b">
        <f t="shared" si="225"/>
        <v>1</v>
      </c>
      <c r="AC317" s="82" t="str">
        <f t="shared" si="226"/>
        <v>Dummy Node</v>
      </c>
      <c r="AD317" s="82" t="str">
        <f t="shared" si="227"/>
        <v>N/A</v>
      </c>
      <c r="AE317" s="82" t="str">
        <f t="shared" si="228"/>
        <v>N/A</v>
      </c>
      <c r="AF317" s="82">
        <f t="shared" si="229"/>
        <v>50</v>
      </c>
      <c r="AG317" s="82" t="b">
        <f t="shared" si="230"/>
        <v>0</v>
      </c>
      <c r="AH317" s="82" t="str">
        <f t="shared" si="231"/>
        <v>Dummy Node</v>
      </c>
      <c r="AI317" s="82" t="str">
        <f t="shared" si="232"/>
        <v>N/A</v>
      </c>
      <c r="AJ317" s="82" t="str">
        <f t="shared" si="233"/>
        <v>N/A</v>
      </c>
      <c r="AK317" s="82">
        <f t="shared" si="234"/>
        <v>24</v>
      </c>
      <c r="AL317" s="82" t="b">
        <f t="shared" si="235"/>
        <v>0</v>
      </c>
      <c r="AM317" s="82" t="str">
        <f t="shared" si="236"/>
        <v>Dummy Node</v>
      </c>
      <c r="AN317" s="82" t="str">
        <f t="shared" si="237"/>
        <v>N/A</v>
      </c>
      <c r="AO317" s="82" t="str">
        <f t="shared" si="238"/>
        <v>N/A</v>
      </c>
      <c r="AP317" s="82">
        <f t="shared" si="239"/>
        <v>11</v>
      </c>
      <c r="AQ317" s="82" t="b">
        <f t="shared" si="240"/>
        <v>0</v>
      </c>
      <c r="AR317" s="82" t="str">
        <f t="shared" si="241"/>
        <v>Dummy Node</v>
      </c>
      <c r="AS317" s="82" t="str">
        <f t="shared" si="242"/>
        <v>N/A</v>
      </c>
      <c r="AT317" s="82" t="str">
        <f t="shared" si="243"/>
        <v>N/A</v>
      </c>
      <c r="AU317" s="82">
        <f t="shared" si="244"/>
        <v>9</v>
      </c>
      <c r="AV317" s="82" t="b">
        <f t="shared" si="245"/>
        <v>1</v>
      </c>
      <c r="AW317" s="82" t="str">
        <f t="shared" si="246"/>
        <v>Speed</v>
      </c>
      <c r="AX317" s="82" t="str">
        <f t="shared" si="247"/>
        <v>&lt;=</v>
      </c>
      <c r="AY317" s="82">
        <f t="shared" si="248"/>
        <v>24.38330078125</v>
      </c>
      <c r="AZ317" s="82">
        <f t="shared" si="249"/>
        <v>2</v>
      </c>
      <c r="BA317" s="82" t="b">
        <f t="shared" si="250"/>
        <v>1</v>
      </c>
      <c r="BB317" s="82" t="str">
        <f t="shared" si="251"/>
        <v>Distance</v>
      </c>
      <c r="BC317" s="82" t="str">
        <f t="shared" si="252"/>
        <v>&lt;=</v>
      </c>
      <c r="BD317" s="82">
        <f t="shared" si="253"/>
        <v>699.85498046875</v>
      </c>
      <c r="BE317" s="82">
        <f t="shared" si="254"/>
        <v>0</v>
      </c>
      <c r="BF317" s="82" t="b">
        <f t="shared" si="255"/>
        <v>0</v>
      </c>
      <c r="BG317" s="82" t="str">
        <f t="shared" si="256"/>
        <v>Distance</v>
      </c>
      <c r="BH317" s="82" t="str">
        <f t="shared" si="257"/>
        <v>&gt;</v>
      </c>
      <c r="BI317" s="82">
        <f t="shared" si="258"/>
        <v>508.4912109375</v>
      </c>
    </row>
    <row r="318" spans="1:61">
      <c r="A318" s="15">
        <v>315</v>
      </c>
      <c r="B318" s="15">
        <v>-2</v>
      </c>
      <c r="C318" s="15">
        <v>-8192</v>
      </c>
      <c r="D318" s="15">
        <f t="shared" si="208"/>
        <v>-1</v>
      </c>
      <c r="E318" s="15">
        <f t="shared" si="209"/>
        <v>0</v>
      </c>
      <c r="F318" s="15">
        <f t="shared" si="210"/>
        <v>-1</v>
      </c>
      <c r="G318" s="15">
        <v>631</v>
      </c>
      <c r="H318" s="15">
        <v>632</v>
      </c>
      <c r="I318" s="15">
        <v>157</v>
      </c>
      <c r="J318" s="15">
        <v>8</v>
      </c>
      <c r="K318" s="15">
        <v>826</v>
      </c>
      <c r="L318" s="15">
        <v>1335</v>
      </c>
      <c r="M318" s="15">
        <f t="shared" si="211"/>
        <v>0.325927734375</v>
      </c>
      <c r="O318" s="82">
        <f t="shared" si="212"/>
        <v>826</v>
      </c>
      <c r="P318" s="82">
        <f t="shared" si="213"/>
        <v>0.330810546875</v>
      </c>
      <c r="Q318" s="82">
        <f t="shared" si="214"/>
        <v>412</v>
      </c>
      <c r="R318" s="82" t="b">
        <f t="shared" si="215"/>
        <v>0</v>
      </c>
      <c r="S318" s="82" t="str">
        <f t="shared" si="216"/>
        <v>Dummy Node</v>
      </c>
      <c r="T318" s="82" t="str">
        <f t="shared" si="217"/>
        <v>N/A</v>
      </c>
      <c r="U318" s="82" t="str">
        <f t="shared" si="218"/>
        <v>N/A</v>
      </c>
      <c r="V318" s="82">
        <f t="shared" si="219"/>
        <v>205</v>
      </c>
      <c r="W318" s="82" t="b">
        <f t="shared" si="220"/>
        <v>0</v>
      </c>
      <c r="X318" s="82" t="str">
        <f t="shared" si="221"/>
        <v>Dummy Node</v>
      </c>
      <c r="Y318" s="82" t="str">
        <f t="shared" si="222"/>
        <v>N/A</v>
      </c>
      <c r="Z318" s="82" t="str">
        <f t="shared" si="223"/>
        <v>N/A</v>
      </c>
      <c r="AA318" s="82">
        <f t="shared" si="224"/>
        <v>102</v>
      </c>
      <c r="AB318" s="82" t="b">
        <f t="shared" si="225"/>
        <v>1</v>
      </c>
      <c r="AC318" s="82" t="str">
        <f t="shared" si="226"/>
        <v>Dummy Node</v>
      </c>
      <c r="AD318" s="82" t="str">
        <f t="shared" si="227"/>
        <v>N/A</v>
      </c>
      <c r="AE318" s="82" t="str">
        <f t="shared" si="228"/>
        <v>N/A</v>
      </c>
      <c r="AF318" s="82">
        <f t="shared" si="229"/>
        <v>50</v>
      </c>
      <c r="AG318" s="82" t="b">
        <f t="shared" si="230"/>
        <v>0</v>
      </c>
      <c r="AH318" s="82" t="str">
        <f t="shared" si="231"/>
        <v>Dummy Node</v>
      </c>
      <c r="AI318" s="82" t="str">
        <f t="shared" si="232"/>
        <v>N/A</v>
      </c>
      <c r="AJ318" s="82" t="str">
        <f t="shared" si="233"/>
        <v>N/A</v>
      </c>
      <c r="AK318" s="82">
        <f t="shared" si="234"/>
        <v>24</v>
      </c>
      <c r="AL318" s="82" t="b">
        <f t="shared" si="235"/>
        <v>0</v>
      </c>
      <c r="AM318" s="82" t="str">
        <f t="shared" si="236"/>
        <v>Dummy Node</v>
      </c>
      <c r="AN318" s="82" t="str">
        <f t="shared" si="237"/>
        <v>N/A</v>
      </c>
      <c r="AO318" s="82" t="str">
        <f t="shared" si="238"/>
        <v>N/A</v>
      </c>
      <c r="AP318" s="82">
        <f t="shared" si="239"/>
        <v>11</v>
      </c>
      <c r="AQ318" s="82" t="b">
        <f t="shared" si="240"/>
        <v>0</v>
      </c>
      <c r="AR318" s="82" t="str">
        <f t="shared" si="241"/>
        <v>Dummy Node</v>
      </c>
      <c r="AS318" s="82" t="str">
        <f t="shared" si="242"/>
        <v>N/A</v>
      </c>
      <c r="AT318" s="82" t="str">
        <f t="shared" si="243"/>
        <v>N/A</v>
      </c>
      <c r="AU318" s="82">
        <f t="shared" si="244"/>
        <v>9</v>
      </c>
      <c r="AV318" s="82" t="b">
        <f t="shared" si="245"/>
        <v>1</v>
      </c>
      <c r="AW318" s="82" t="str">
        <f t="shared" si="246"/>
        <v>Speed</v>
      </c>
      <c r="AX318" s="82" t="str">
        <f t="shared" si="247"/>
        <v>&lt;=</v>
      </c>
      <c r="AY318" s="82">
        <f t="shared" si="248"/>
        <v>24.38330078125</v>
      </c>
      <c r="AZ318" s="82">
        <f t="shared" si="249"/>
        <v>2</v>
      </c>
      <c r="BA318" s="82" t="b">
        <f t="shared" si="250"/>
        <v>1</v>
      </c>
      <c r="BB318" s="82" t="str">
        <f t="shared" si="251"/>
        <v>Distance</v>
      </c>
      <c r="BC318" s="82" t="str">
        <f t="shared" si="252"/>
        <v>&lt;=</v>
      </c>
      <c r="BD318" s="82">
        <f t="shared" si="253"/>
        <v>699.85498046875</v>
      </c>
      <c r="BE318" s="82">
        <f t="shared" si="254"/>
        <v>0</v>
      </c>
      <c r="BF318" s="82" t="b">
        <f t="shared" si="255"/>
        <v>0</v>
      </c>
      <c r="BG318" s="82" t="str">
        <f t="shared" si="256"/>
        <v>Distance</v>
      </c>
      <c r="BH318" s="82" t="str">
        <f t="shared" si="257"/>
        <v>&gt;</v>
      </c>
      <c r="BI318" s="82">
        <f t="shared" si="258"/>
        <v>508.4912109375</v>
      </c>
    </row>
    <row r="319" spans="1:61">
      <c r="A319" s="15">
        <v>316</v>
      </c>
      <c r="B319" s="15">
        <v>-2</v>
      </c>
      <c r="C319" s="15">
        <v>-8192</v>
      </c>
      <c r="D319" s="15">
        <f t="shared" si="208"/>
        <v>-1</v>
      </c>
      <c r="E319" s="15">
        <f t="shared" si="209"/>
        <v>0</v>
      </c>
      <c r="F319" s="15">
        <f t="shared" si="210"/>
        <v>-1</v>
      </c>
      <c r="G319" s="15">
        <v>633</v>
      </c>
      <c r="H319" s="15">
        <v>634</v>
      </c>
      <c r="I319" s="15">
        <v>157</v>
      </c>
      <c r="J319" s="15">
        <v>8</v>
      </c>
      <c r="K319" s="15">
        <v>827</v>
      </c>
      <c r="L319" s="15">
        <v>1335</v>
      </c>
      <c r="M319" s="15">
        <f t="shared" si="211"/>
        <v>0.325927734375</v>
      </c>
      <c r="O319" s="82">
        <f t="shared" si="212"/>
        <v>827</v>
      </c>
      <c r="P319" s="82">
        <f t="shared" si="213"/>
        <v>0.330810546875</v>
      </c>
      <c r="Q319" s="82">
        <f t="shared" si="214"/>
        <v>413</v>
      </c>
      <c r="R319" s="82" t="b">
        <f t="shared" si="215"/>
        <v>1</v>
      </c>
      <c r="S319" s="82" t="str">
        <f t="shared" si="216"/>
        <v>Dummy Node</v>
      </c>
      <c r="T319" s="82" t="str">
        <f t="shared" si="217"/>
        <v>N/A</v>
      </c>
      <c r="U319" s="82" t="str">
        <f t="shared" si="218"/>
        <v>N/A</v>
      </c>
      <c r="V319" s="82">
        <f t="shared" si="219"/>
        <v>206</v>
      </c>
      <c r="W319" s="82" t="b">
        <f t="shared" si="220"/>
        <v>1</v>
      </c>
      <c r="X319" s="82" t="str">
        <f t="shared" si="221"/>
        <v>Dummy Node</v>
      </c>
      <c r="Y319" s="82" t="str">
        <f t="shared" si="222"/>
        <v>N/A</v>
      </c>
      <c r="Z319" s="82" t="str">
        <f t="shared" si="223"/>
        <v>N/A</v>
      </c>
      <c r="AA319" s="82">
        <f t="shared" si="224"/>
        <v>102</v>
      </c>
      <c r="AB319" s="82" t="b">
        <f t="shared" si="225"/>
        <v>0</v>
      </c>
      <c r="AC319" s="82" t="str">
        <f t="shared" si="226"/>
        <v>Dummy Node</v>
      </c>
      <c r="AD319" s="82" t="str">
        <f t="shared" si="227"/>
        <v>N/A</v>
      </c>
      <c r="AE319" s="82" t="str">
        <f t="shared" si="228"/>
        <v>N/A</v>
      </c>
      <c r="AF319" s="82">
        <f t="shared" si="229"/>
        <v>50</v>
      </c>
      <c r="AG319" s="82" t="b">
        <f t="shared" si="230"/>
        <v>0</v>
      </c>
      <c r="AH319" s="82" t="str">
        <f t="shared" si="231"/>
        <v>Dummy Node</v>
      </c>
      <c r="AI319" s="82" t="str">
        <f t="shared" si="232"/>
        <v>N/A</v>
      </c>
      <c r="AJ319" s="82" t="str">
        <f t="shared" si="233"/>
        <v>N/A</v>
      </c>
      <c r="AK319" s="82">
        <f t="shared" si="234"/>
        <v>24</v>
      </c>
      <c r="AL319" s="82" t="b">
        <f t="shared" si="235"/>
        <v>0</v>
      </c>
      <c r="AM319" s="82" t="str">
        <f t="shared" si="236"/>
        <v>Dummy Node</v>
      </c>
      <c r="AN319" s="82" t="str">
        <f t="shared" si="237"/>
        <v>N/A</v>
      </c>
      <c r="AO319" s="82" t="str">
        <f t="shared" si="238"/>
        <v>N/A</v>
      </c>
      <c r="AP319" s="82">
        <f t="shared" si="239"/>
        <v>11</v>
      </c>
      <c r="AQ319" s="82" t="b">
        <f t="shared" si="240"/>
        <v>0</v>
      </c>
      <c r="AR319" s="82" t="str">
        <f t="shared" si="241"/>
        <v>Dummy Node</v>
      </c>
      <c r="AS319" s="82" t="str">
        <f t="shared" si="242"/>
        <v>N/A</v>
      </c>
      <c r="AT319" s="82" t="str">
        <f t="shared" si="243"/>
        <v>N/A</v>
      </c>
      <c r="AU319" s="82">
        <f t="shared" si="244"/>
        <v>9</v>
      </c>
      <c r="AV319" s="82" t="b">
        <f t="shared" si="245"/>
        <v>1</v>
      </c>
      <c r="AW319" s="82" t="str">
        <f t="shared" si="246"/>
        <v>Speed</v>
      </c>
      <c r="AX319" s="82" t="str">
        <f t="shared" si="247"/>
        <v>&lt;=</v>
      </c>
      <c r="AY319" s="82">
        <f t="shared" si="248"/>
        <v>24.38330078125</v>
      </c>
      <c r="AZ319" s="82">
        <f t="shared" si="249"/>
        <v>2</v>
      </c>
      <c r="BA319" s="82" t="b">
        <f t="shared" si="250"/>
        <v>1</v>
      </c>
      <c r="BB319" s="82" t="str">
        <f t="shared" si="251"/>
        <v>Distance</v>
      </c>
      <c r="BC319" s="82" t="str">
        <f t="shared" si="252"/>
        <v>&lt;=</v>
      </c>
      <c r="BD319" s="82">
        <f t="shared" si="253"/>
        <v>699.85498046875</v>
      </c>
      <c r="BE319" s="82">
        <f t="shared" si="254"/>
        <v>0</v>
      </c>
      <c r="BF319" s="82" t="b">
        <f t="shared" si="255"/>
        <v>0</v>
      </c>
      <c r="BG319" s="82" t="str">
        <f t="shared" si="256"/>
        <v>Distance</v>
      </c>
      <c r="BH319" s="82" t="str">
        <f t="shared" si="257"/>
        <v>&gt;</v>
      </c>
      <c r="BI319" s="82">
        <f t="shared" si="258"/>
        <v>508.4912109375</v>
      </c>
    </row>
    <row r="320" spans="1:61">
      <c r="A320" s="15">
        <v>317</v>
      </c>
      <c r="B320" s="15">
        <v>-2</v>
      </c>
      <c r="C320" s="15">
        <v>-8192</v>
      </c>
      <c r="D320" s="15">
        <f t="shared" si="208"/>
        <v>-1</v>
      </c>
      <c r="E320" s="15">
        <f t="shared" si="209"/>
        <v>0</v>
      </c>
      <c r="F320" s="15">
        <f t="shared" si="210"/>
        <v>-1</v>
      </c>
      <c r="G320" s="15">
        <v>635</v>
      </c>
      <c r="H320" s="15">
        <v>636</v>
      </c>
      <c r="I320" s="15">
        <v>158</v>
      </c>
      <c r="J320" s="15">
        <v>8</v>
      </c>
      <c r="K320" s="15">
        <v>828</v>
      </c>
      <c r="L320" s="15">
        <v>1335</v>
      </c>
      <c r="M320" s="15">
        <f t="shared" si="211"/>
        <v>0.325927734375</v>
      </c>
      <c r="O320" s="82">
        <f t="shared" si="212"/>
        <v>828</v>
      </c>
      <c r="P320" s="82">
        <f t="shared" si="213"/>
        <v>0.330810546875</v>
      </c>
      <c r="Q320" s="82">
        <f t="shared" si="214"/>
        <v>413</v>
      </c>
      <c r="R320" s="82" t="b">
        <f t="shared" si="215"/>
        <v>0</v>
      </c>
      <c r="S320" s="82" t="str">
        <f t="shared" si="216"/>
        <v>Dummy Node</v>
      </c>
      <c r="T320" s="82" t="str">
        <f t="shared" si="217"/>
        <v>N/A</v>
      </c>
      <c r="U320" s="82" t="str">
        <f t="shared" si="218"/>
        <v>N/A</v>
      </c>
      <c r="V320" s="82">
        <f t="shared" si="219"/>
        <v>206</v>
      </c>
      <c r="W320" s="82" t="b">
        <f t="shared" si="220"/>
        <v>1</v>
      </c>
      <c r="X320" s="82" t="str">
        <f t="shared" si="221"/>
        <v>Dummy Node</v>
      </c>
      <c r="Y320" s="82" t="str">
        <f t="shared" si="222"/>
        <v>N/A</v>
      </c>
      <c r="Z320" s="82" t="str">
        <f t="shared" si="223"/>
        <v>N/A</v>
      </c>
      <c r="AA320" s="82">
        <f t="shared" si="224"/>
        <v>102</v>
      </c>
      <c r="AB320" s="82" t="b">
        <f t="shared" si="225"/>
        <v>0</v>
      </c>
      <c r="AC320" s="82" t="str">
        <f t="shared" si="226"/>
        <v>Dummy Node</v>
      </c>
      <c r="AD320" s="82" t="str">
        <f t="shared" si="227"/>
        <v>N/A</v>
      </c>
      <c r="AE320" s="82" t="str">
        <f t="shared" si="228"/>
        <v>N/A</v>
      </c>
      <c r="AF320" s="82">
        <f t="shared" si="229"/>
        <v>50</v>
      </c>
      <c r="AG320" s="82" t="b">
        <f t="shared" si="230"/>
        <v>0</v>
      </c>
      <c r="AH320" s="82" t="str">
        <f t="shared" si="231"/>
        <v>Dummy Node</v>
      </c>
      <c r="AI320" s="82" t="str">
        <f t="shared" si="232"/>
        <v>N/A</v>
      </c>
      <c r="AJ320" s="82" t="str">
        <f t="shared" si="233"/>
        <v>N/A</v>
      </c>
      <c r="AK320" s="82">
        <f t="shared" si="234"/>
        <v>24</v>
      </c>
      <c r="AL320" s="82" t="b">
        <f t="shared" si="235"/>
        <v>0</v>
      </c>
      <c r="AM320" s="82" t="str">
        <f t="shared" si="236"/>
        <v>Dummy Node</v>
      </c>
      <c r="AN320" s="82" t="str">
        <f t="shared" si="237"/>
        <v>N/A</v>
      </c>
      <c r="AO320" s="82" t="str">
        <f t="shared" si="238"/>
        <v>N/A</v>
      </c>
      <c r="AP320" s="82">
        <f t="shared" si="239"/>
        <v>11</v>
      </c>
      <c r="AQ320" s="82" t="b">
        <f t="shared" si="240"/>
        <v>0</v>
      </c>
      <c r="AR320" s="82" t="str">
        <f t="shared" si="241"/>
        <v>Dummy Node</v>
      </c>
      <c r="AS320" s="82" t="str">
        <f t="shared" si="242"/>
        <v>N/A</v>
      </c>
      <c r="AT320" s="82" t="str">
        <f t="shared" si="243"/>
        <v>N/A</v>
      </c>
      <c r="AU320" s="82">
        <f t="shared" si="244"/>
        <v>9</v>
      </c>
      <c r="AV320" s="82" t="b">
        <f t="shared" si="245"/>
        <v>1</v>
      </c>
      <c r="AW320" s="82" t="str">
        <f t="shared" si="246"/>
        <v>Speed</v>
      </c>
      <c r="AX320" s="82" t="str">
        <f t="shared" si="247"/>
        <v>&lt;=</v>
      </c>
      <c r="AY320" s="82">
        <f t="shared" si="248"/>
        <v>24.38330078125</v>
      </c>
      <c r="AZ320" s="82">
        <f t="shared" si="249"/>
        <v>2</v>
      </c>
      <c r="BA320" s="82" t="b">
        <f t="shared" si="250"/>
        <v>1</v>
      </c>
      <c r="BB320" s="82" t="str">
        <f t="shared" si="251"/>
        <v>Distance</v>
      </c>
      <c r="BC320" s="82" t="str">
        <f t="shared" si="252"/>
        <v>&lt;=</v>
      </c>
      <c r="BD320" s="82">
        <f t="shared" si="253"/>
        <v>699.85498046875</v>
      </c>
      <c r="BE320" s="82">
        <f t="shared" si="254"/>
        <v>0</v>
      </c>
      <c r="BF320" s="82" t="b">
        <f t="shared" si="255"/>
        <v>0</v>
      </c>
      <c r="BG320" s="82" t="str">
        <f t="shared" si="256"/>
        <v>Distance</v>
      </c>
      <c r="BH320" s="82" t="str">
        <f t="shared" si="257"/>
        <v>&gt;</v>
      </c>
      <c r="BI320" s="82">
        <f t="shared" si="258"/>
        <v>508.4912109375</v>
      </c>
    </row>
    <row r="321" spans="1:61">
      <c r="A321" s="15">
        <v>318</v>
      </c>
      <c r="B321" s="15">
        <v>-2</v>
      </c>
      <c r="C321" s="15">
        <v>-8192</v>
      </c>
      <c r="D321" s="15">
        <f t="shared" si="208"/>
        <v>-1</v>
      </c>
      <c r="E321" s="15">
        <f t="shared" si="209"/>
        <v>0</v>
      </c>
      <c r="F321" s="15">
        <f t="shared" si="210"/>
        <v>-1</v>
      </c>
      <c r="G321" s="15">
        <v>637</v>
      </c>
      <c r="H321" s="15">
        <v>638</v>
      </c>
      <c r="I321" s="15">
        <v>158</v>
      </c>
      <c r="J321" s="15">
        <v>8</v>
      </c>
      <c r="K321" s="15">
        <v>829</v>
      </c>
      <c r="L321" s="15">
        <v>1335</v>
      </c>
      <c r="M321" s="15">
        <f t="shared" si="211"/>
        <v>0.325927734375</v>
      </c>
      <c r="O321" s="82">
        <f t="shared" si="212"/>
        <v>829</v>
      </c>
      <c r="P321" s="82">
        <f t="shared" si="213"/>
        <v>0.330810546875</v>
      </c>
      <c r="Q321" s="82">
        <f t="shared" si="214"/>
        <v>414</v>
      </c>
      <c r="R321" s="82" t="b">
        <f t="shared" si="215"/>
        <v>1</v>
      </c>
      <c r="S321" s="82" t="str">
        <f t="shared" si="216"/>
        <v>Dummy Node</v>
      </c>
      <c r="T321" s="82" t="str">
        <f t="shared" si="217"/>
        <v>N/A</v>
      </c>
      <c r="U321" s="82" t="str">
        <f t="shared" si="218"/>
        <v>N/A</v>
      </c>
      <c r="V321" s="82">
        <f t="shared" si="219"/>
        <v>206</v>
      </c>
      <c r="W321" s="82" t="b">
        <f t="shared" si="220"/>
        <v>0</v>
      </c>
      <c r="X321" s="82" t="str">
        <f t="shared" si="221"/>
        <v>Dummy Node</v>
      </c>
      <c r="Y321" s="82" t="str">
        <f t="shared" si="222"/>
        <v>N/A</v>
      </c>
      <c r="Z321" s="82" t="str">
        <f t="shared" si="223"/>
        <v>N/A</v>
      </c>
      <c r="AA321" s="82">
        <f t="shared" si="224"/>
        <v>102</v>
      </c>
      <c r="AB321" s="82" t="b">
        <f t="shared" si="225"/>
        <v>0</v>
      </c>
      <c r="AC321" s="82" t="str">
        <f t="shared" si="226"/>
        <v>Dummy Node</v>
      </c>
      <c r="AD321" s="82" t="str">
        <f t="shared" si="227"/>
        <v>N/A</v>
      </c>
      <c r="AE321" s="82" t="str">
        <f t="shared" si="228"/>
        <v>N/A</v>
      </c>
      <c r="AF321" s="82">
        <f t="shared" si="229"/>
        <v>50</v>
      </c>
      <c r="AG321" s="82" t="b">
        <f t="shared" si="230"/>
        <v>0</v>
      </c>
      <c r="AH321" s="82" t="str">
        <f t="shared" si="231"/>
        <v>Dummy Node</v>
      </c>
      <c r="AI321" s="82" t="str">
        <f t="shared" si="232"/>
        <v>N/A</v>
      </c>
      <c r="AJ321" s="82" t="str">
        <f t="shared" si="233"/>
        <v>N/A</v>
      </c>
      <c r="AK321" s="82">
        <f t="shared" si="234"/>
        <v>24</v>
      </c>
      <c r="AL321" s="82" t="b">
        <f t="shared" si="235"/>
        <v>0</v>
      </c>
      <c r="AM321" s="82" t="str">
        <f t="shared" si="236"/>
        <v>Dummy Node</v>
      </c>
      <c r="AN321" s="82" t="str">
        <f t="shared" si="237"/>
        <v>N/A</v>
      </c>
      <c r="AO321" s="82" t="str">
        <f t="shared" si="238"/>
        <v>N/A</v>
      </c>
      <c r="AP321" s="82">
        <f t="shared" si="239"/>
        <v>11</v>
      </c>
      <c r="AQ321" s="82" t="b">
        <f t="shared" si="240"/>
        <v>0</v>
      </c>
      <c r="AR321" s="82" t="str">
        <f t="shared" si="241"/>
        <v>Dummy Node</v>
      </c>
      <c r="AS321" s="82" t="str">
        <f t="shared" si="242"/>
        <v>N/A</v>
      </c>
      <c r="AT321" s="82" t="str">
        <f t="shared" si="243"/>
        <v>N/A</v>
      </c>
      <c r="AU321" s="82">
        <f t="shared" si="244"/>
        <v>9</v>
      </c>
      <c r="AV321" s="82" t="b">
        <f t="shared" si="245"/>
        <v>1</v>
      </c>
      <c r="AW321" s="82" t="str">
        <f t="shared" si="246"/>
        <v>Speed</v>
      </c>
      <c r="AX321" s="82" t="str">
        <f t="shared" si="247"/>
        <v>&lt;=</v>
      </c>
      <c r="AY321" s="82">
        <f t="shared" si="248"/>
        <v>24.38330078125</v>
      </c>
      <c r="AZ321" s="82">
        <f t="shared" si="249"/>
        <v>2</v>
      </c>
      <c r="BA321" s="82" t="b">
        <f t="shared" si="250"/>
        <v>1</v>
      </c>
      <c r="BB321" s="82" t="str">
        <f t="shared" si="251"/>
        <v>Distance</v>
      </c>
      <c r="BC321" s="82" t="str">
        <f t="shared" si="252"/>
        <v>&lt;=</v>
      </c>
      <c r="BD321" s="82">
        <f t="shared" si="253"/>
        <v>699.85498046875</v>
      </c>
      <c r="BE321" s="82">
        <f t="shared" si="254"/>
        <v>0</v>
      </c>
      <c r="BF321" s="82" t="b">
        <f t="shared" si="255"/>
        <v>0</v>
      </c>
      <c r="BG321" s="82" t="str">
        <f t="shared" si="256"/>
        <v>Distance</v>
      </c>
      <c r="BH321" s="82" t="str">
        <f t="shared" si="257"/>
        <v>&gt;</v>
      </c>
      <c r="BI321" s="82">
        <f t="shared" si="258"/>
        <v>508.4912109375</v>
      </c>
    </row>
    <row r="322" spans="1:61">
      <c r="A322" s="15">
        <v>319</v>
      </c>
      <c r="B322" s="15">
        <v>-2</v>
      </c>
      <c r="C322" s="15">
        <v>-8192</v>
      </c>
      <c r="D322" s="15">
        <f t="shared" si="208"/>
        <v>-1</v>
      </c>
      <c r="E322" s="15">
        <f t="shared" si="209"/>
        <v>0</v>
      </c>
      <c r="F322" s="15">
        <f t="shared" si="210"/>
        <v>-1</v>
      </c>
      <c r="G322" s="15">
        <v>639</v>
      </c>
      <c r="H322" s="15">
        <v>640</v>
      </c>
      <c r="I322" s="15">
        <v>159</v>
      </c>
      <c r="J322" s="15">
        <v>8</v>
      </c>
      <c r="K322" s="15">
        <v>830</v>
      </c>
      <c r="L322" s="15">
        <v>21</v>
      </c>
      <c r="M322" s="15">
        <f t="shared" si="211"/>
        <v>5.126953125E-3</v>
      </c>
      <c r="O322" s="82">
        <f t="shared" si="212"/>
        <v>830</v>
      </c>
      <c r="P322" s="82">
        <f t="shared" si="213"/>
        <v>0.330810546875</v>
      </c>
      <c r="Q322" s="82">
        <f t="shared" si="214"/>
        <v>414</v>
      </c>
      <c r="R322" s="82" t="b">
        <f t="shared" si="215"/>
        <v>0</v>
      </c>
      <c r="S322" s="82" t="str">
        <f t="shared" si="216"/>
        <v>Dummy Node</v>
      </c>
      <c r="T322" s="82" t="str">
        <f t="shared" si="217"/>
        <v>N/A</v>
      </c>
      <c r="U322" s="82" t="str">
        <f t="shared" si="218"/>
        <v>N/A</v>
      </c>
      <c r="V322" s="82">
        <f t="shared" si="219"/>
        <v>206</v>
      </c>
      <c r="W322" s="82" t="b">
        <f t="shared" si="220"/>
        <v>0</v>
      </c>
      <c r="X322" s="82" t="str">
        <f t="shared" si="221"/>
        <v>Dummy Node</v>
      </c>
      <c r="Y322" s="82" t="str">
        <f t="shared" si="222"/>
        <v>N/A</v>
      </c>
      <c r="Z322" s="82" t="str">
        <f t="shared" si="223"/>
        <v>N/A</v>
      </c>
      <c r="AA322" s="82">
        <f t="shared" si="224"/>
        <v>102</v>
      </c>
      <c r="AB322" s="82" t="b">
        <f t="shared" si="225"/>
        <v>0</v>
      </c>
      <c r="AC322" s="82" t="str">
        <f t="shared" si="226"/>
        <v>Dummy Node</v>
      </c>
      <c r="AD322" s="82" t="str">
        <f t="shared" si="227"/>
        <v>N/A</v>
      </c>
      <c r="AE322" s="82" t="str">
        <f t="shared" si="228"/>
        <v>N/A</v>
      </c>
      <c r="AF322" s="82">
        <f t="shared" si="229"/>
        <v>50</v>
      </c>
      <c r="AG322" s="82" t="b">
        <f t="shared" si="230"/>
        <v>0</v>
      </c>
      <c r="AH322" s="82" t="str">
        <f t="shared" si="231"/>
        <v>Dummy Node</v>
      </c>
      <c r="AI322" s="82" t="str">
        <f t="shared" si="232"/>
        <v>N/A</v>
      </c>
      <c r="AJ322" s="82" t="str">
        <f t="shared" si="233"/>
        <v>N/A</v>
      </c>
      <c r="AK322" s="82">
        <f t="shared" si="234"/>
        <v>24</v>
      </c>
      <c r="AL322" s="82" t="b">
        <f t="shared" si="235"/>
        <v>0</v>
      </c>
      <c r="AM322" s="82" t="str">
        <f t="shared" si="236"/>
        <v>Dummy Node</v>
      </c>
      <c r="AN322" s="82" t="str">
        <f t="shared" si="237"/>
        <v>N/A</v>
      </c>
      <c r="AO322" s="82" t="str">
        <f t="shared" si="238"/>
        <v>N/A</v>
      </c>
      <c r="AP322" s="82">
        <f t="shared" si="239"/>
        <v>11</v>
      </c>
      <c r="AQ322" s="82" t="b">
        <f t="shared" si="240"/>
        <v>0</v>
      </c>
      <c r="AR322" s="82" t="str">
        <f t="shared" si="241"/>
        <v>Dummy Node</v>
      </c>
      <c r="AS322" s="82" t="str">
        <f t="shared" si="242"/>
        <v>N/A</v>
      </c>
      <c r="AT322" s="82" t="str">
        <f t="shared" si="243"/>
        <v>N/A</v>
      </c>
      <c r="AU322" s="82">
        <f t="shared" si="244"/>
        <v>9</v>
      </c>
      <c r="AV322" s="82" t="b">
        <f t="shared" si="245"/>
        <v>1</v>
      </c>
      <c r="AW322" s="82" t="str">
        <f t="shared" si="246"/>
        <v>Speed</v>
      </c>
      <c r="AX322" s="82" t="str">
        <f t="shared" si="247"/>
        <v>&lt;=</v>
      </c>
      <c r="AY322" s="82">
        <f t="shared" si="248"/>
        <v>24.38330078125</v>
      </c>
      <c r="AZ322" s="82">
        <f t="shared" si="249"/>
        <v>2</v>
      </c>
      <c r="BA322" s="82" t="b">
        <f t="shared" si="250"/>
        <v>1</v>
      </c>
      <c r="BB322" s="82" t="str">
        <f t="shared" si="251"/>
        <v>Distance</v>
      </c>
      <c r="BC322" s="82" t="str">
        <f t="shared" si="252"/>
        <v>&lt;=</v>
      </c>
      <c r="BD322" s="82">
        <f t="shared" si="253"/>
        <v>699.85498046875</v>
      </c>
      <c r="BE322" s="82">
        <f t="shared" si="254"/>
        <v>0</v>
      </c>
      <c r="BF322" s="82" t="b">
        <f t="shared" si="255"/>
        <v>0</v>
      </c>
      <c r="BG322" s="82" t="str">
        <f t="shared" si="256"/>
        <v>Distance</v>
      </c>
      <c r="BH322" s="82" t="str">
        <f t="shared" si="257"/>
        <v>&gt;</v>
      </c>
      <c r="BI322" s="82">
        <f t="shared" si="258"/>
        <v>508.4912109375</v>
      </c>
    </row>
    <row r="323" spans="1:61">
      <c r="A323" s="15">
        <v>320</v>
      </c>
      <c r="B323" s="15">
        <v>-2</v>
      </c>
      <c r="C323" s="15">
        <v>-8192</v>
      </c>
      <c r="D323" s="15">
        <f t="shared" si="208"/>
        <v>-1</v>
      </c>
      <c r="E323" s="15">
        <f t="shared" si="209"/>
        <v>0</v>
      </c>
      <c r="F323" s="15">
        <f t="shared" si="210"/>
        <v>-1</v>
      </c>
      <c r="G323" s="15">
        <v>641</v>
      </c>
      <c r="H323" s="15">
        <v>642</v>
      </c>
      <c r="I323" s="15">
        <v>159</v>
      </c>
      <c r="J323" s="15">
        <v>8</v>
      </c>
      <c r="K323" s="15">
        <v>831</v>
      </c>
      <c r="L323" s="15">
        <v>21</v>
      </c>
      <c r="M323" s="15">
        <f t="shared" si="211"/>
        <v>5.126953125E-3</v>
      </c>
      <c r="O323" s="83">
        <f t="shared" si="212"/>
        <v>831</v>
      </c>
      <c r="P323" s="83">
        <f t="shared" si="213"/>
        <v>0.12744140625</v>
      </c>
      <c r="Q323" s="83">
        <f t="shared" si="214"/>
        <v>415</v>
      </c>
      <c r="R323" s="83" t="b">
        <f t="shared" si="215"/>
        <v>1</v>
      </c>
      <c r="S323" s="83" t="str">
        <f t="shared" si="216"/>
        <v>Dummy Node</v>
      </c>
      <c r="T323" s="83" t="str">
        <f t="shared" si="217"/>
        <v>N/A</v>
      </c>
      <c r="U323" s="83" t="str">
        <f t="shared" si="218"/>
        <v>N/A</v>
      </c>
      <c r="V323" s="83">
        <f t="shared" si="219"/>
        <v>207</v>
      </c>
      <c r="W323" s="83" t="b">
        <f t="shared" si="220"/>
        <v>1</v>
      </c>
      <c r="X323" s="83" t="str">
        <f t="shared" si="221"/>
        <v>Dummy Node</v>
      </c>
      <c r="Y323" s="83" t="str">
        <f t="shared" si="222"/>
        <v>N/A</v>
      </c>
      <c r="Z323" s="83" t="str">
        <f t="shared" si="223"/>
        <v>N/A</v>
      </c>
      <c r="AA323" s="83">
        <f t="shared" si="224"/>
        <v>103</v>
      </c>
      <c r="AB323" s="83" t="b">
        <f t="shared" si="225"/>
        <v>1</v>
      </c>
      <c r="AC323" s="83" t="str">
        <f t="shared" si="226"/>
        <v>Dummy Node</v>
      </c>
      <c r="AD323" s="83" t="str">
        <f t="shared" si="227"/>
        <v>N/A</v>
      </c>
      <c r="AE323" s="83" t="str">
        <f t="shared" si="228"/>
        <v>N/A</v>
      </c>
      <c r="AF323" s="83">
        <f t="shared" si="229"/>
        <v>51</v>
      </c>
      <c r="AG323" s="83" t="b">
        <f t="shared" si="230"/>
        <v>1</v>
      </c>
      <c r="AH323" s="83" t="str">
        <f t="shared" si="231"/>
        <v>Dummy Node</v>
      </c>
      <c r="AI323" s="83" t="str">
        <f t="shared" si="232"/>
        <v>N/A</v>
      </c>
      <c r="AJ323" s="83" t="str">
        <f t="shared" si="233"/>
        <v>N/A</v>
      </c>
      <c r="AK323" s="83">
        <f t="shared" si="234"/>
        <v>25</v>
      </c>
      <c r="AL323" s="83" t="b">
        <f t="shared" si="235"/>
        <v>1</v>
      </c>
      <c r="AM323" s="83" t="str">
        <f t="shared" si="236"/>
        <v>Dummy Node</v>
      </c>
      <c r="AN323" s="83" t="str">
        <f t="shared" si="237"/>
        <v>N/A</v>
      </c>
      <c r="AO323" s="83" t="str">
        <f t="shared" si="238"/>
        <v>N/A</v>
      </c>
      <c r="AP323" s="83">
        <f t="shared" si="239"/>
        <v>12</v>
      </c>
      <c r="AQ323" s="83" t="b">
        <f t="shared" si="240"/>
        <v>1</v>
      </c>
      <c r="AR323" s="83" t="str">
        <f t="shared" si="241"/>
        <v>Dummy Node</v>
      </c>
      <c r="AS323" s="83" t="str">
        <f t="shared" si="242"/>
        <v>N/A</v>
      </c>
      <c r="AT323" s="83" t="str">
        <f t="shared" si="243"/>
        <v>N/A</v>
      </c>
      <c r="AU323" s="83">
        <f t="shared" si="244"/>
        <v>9</v>
      </c>
      <c r="AV323" s="83" t="b">
        <f t="shared" si="245"/>
        <v>0</v>
      </c>
      <c r="AW323" s="83" t="str">
        <f t="shared" si="246"/>
        <v>Speed</v>
      </c>
      <c r="AX323" s="83" t="str">
        <f t="shared" si="247"/>
        <v>&gt;</v>
      </c>
      <c r="AY323" s="83">
        <f t="shared" si="248"/>
        <v>24.38330078125</v>
      </c>
      <c r="AZ323" s="83">
        <f t="shared" si="249"/>
        <v>2</v>
      </c>
      <c r="BA323" s="83" t="b">
        <f t="shared" si="250"/>
        <v>1</v>
      </c>
      <c r="BB323" s="83" t="str">
        <f t="shared" si="251"/>
        <v>Distance</v>
      </c>
      <c r="BC323" s="83" t="str">
        <f t="shared" si="252"/>
        <v>&lt;=</v>
      </c>
      <c r="BD323" s="83">
        <f t="shared" si="253"/>
        <v>699.85498046875</v>
      </c>
      <c r="BE323" s="83">
        <f t="shared" si="254"/>
        <v>0</v>
      </c>
      <c r="BF323" s="83" t="b">
        <f t="shared" si="255"/>
        <v>0</v>
      </c>
      <c r="BG323" s="83" t="str">
        <f t="shared" si="256"/>
        <v>Distance</v>
      </c>
      <c r="BH323" s="83" t="str">
        <f t="shared" si="257"/>
        <v>&gt;</v>
      </c>
      <c r="BI323" s="83">
        <f t="shared" si="258"/>
        <v>508.4912109375</v>
      </c>
    </row>
    <row r="324" spans="1:61">
      <c r="A324" s="15">
        <v>321</v>
      </c>
      <c r="B324" s="15">
        <v>-2</v>
      </c>
      <c r="C324" s="15">
        <v>-8192</v>
      </c>
      <c r="D324" s="15">
        <f t="shared" ref="D324:D387" si="259">IF(C324&lt;&gt;-8192,INT(C324/2^12),-1)</f>
        <v>-1</v>
      </c>
      <c r="E324" s="15">
        <f t="shared" ref="E324:E387" si="260">IF(C324 &lt;&gt; -8192, MOD(C324, 2^12), 0)</f>
        <v>0</v>
      </c>
      <c r="F324" s="15">
        <f t="shared" ref="F324:F387" si="261">D324+(E324/2^12)</f>
        <v>-1</v>
      </c>
      <c r="G324" s="15">
        <v>643</v>
      </c>
      <c r="H324" s="15">
        <v>644</v>
      </c>
      <c r="I324" s="15">
        <v>160</v>
      </c>
      <c r="J324" s="15">
        <v>8</v>
      </c>
      <c r="K324" s="15">
        <v>832</v>
      </c>
      <c r="L324" s="15">
        <v>21</v>
      </c>
      <c r="M324" s="15">
        <f t="shared" ref="M324:M387" si="262">IF(L324 &gt;= 2^12, "Error: Wrong Probability!", L324/2^12)</f>
        <v>5.126953125E-3</v>
      </c>
      <c r="O324" s="83">
        <f t="shared" ref="O324:O387" si="263">K324</f>
        <v>832</v>
      </c>
      <c r="P324" s="83">
        <f t="shared" ref="P324:P387" si="264">VLOOKUP(O324,$A$3:$M$1025,13,FALSE)</f>
        <v>0.12744140625</v>
      </c>
      <c r="Q324" s="83">
        <f t="shared" ref="Q324:Q387" si="265">VLOOKUP(O324,$A$3:$I$1025,9,FALSE)</f>
        <v>415</v>
      </c>
      <c r="R324" s="83" t="b">
        <f t="shared" ref="R324:R387" si="266">IF(VLOOKUP(Q324,$A$3:$G$1025,7,FALSE) = O324, TRUE, IF(VLOOKUP(Q324, $A$3:$H$1025,8,FALSE) = O324, FALSE, "Error: Invalid Decision!"))</f>
        <v>0</v>
      </c>
      <c r="S324" s="83" t="str">
        <f t="shared" ref="S324:S387" si="267">IF(VLOOKUP(Q324,$A$3:$B$1025,2,FALSE) = 0, "Distance", IF(VLOOKUP(Q324,$A$3:$B$1025,2,FALSE) = 1, "Speed", IF(VLOOKUP(Q324,$A$3:$B$1025,2,FALSE) = 2, "GEBR", "Dummy Node")))</f>
        <v>Dummy Node</v>
      </c>
      <c r="T324" s="83" t="str">
        <f t="shared" ref="T324:T387" si="268">IF(S324="Dummy Node","N/A",IF(R324,"&lt;=","&gt;"))</f>
        <v>N/A</v>
      </c>
      <c r="U324" s="83" t="str">
        <f t="shared" ref="U324:U387" si="269">IF(S324="Dummy Node","N/A",VLOOKUP(Q324,$A$3:$F$1025,6,FALSE))</f>
        <v>N/A</v>
      </c>
      <c r="V324" s="83">
        <f t="shared" ref="V324:V387" si="270">VLOOKUP(Q324,$A$3:$I$1025,9,FALSE)</f>
        <v>207</v>
      </c>
      <c r="W324" s="83" t="b">
        <f t="shared" ref="W324:W387" si="271">IF(VLOOKUP(V324,$A$3:$G$1025,7,FALSE) = Q324, TRUE, IF(VLOOKUP(V324, $A$3:$H$1025,8,FALSE) = Q324, FALSE, "Error: Invalid Decision!"))</f>
        <v>1</v>
      </c>
      <c r="X324" s="83" t="str">
        <f t="shared" ref="X324:X387" si="272">IF(VLOOKUP(V324,$A$3:$B$1025,2,FALSE) = 0, "Distance", IF(VLOOKUP(V324,$A$3:$B$1025,2,FALSE) = 1, "Speed", IF(VLOOKUP(V324,$A$3:$B$1025,2,FALSE) = 2, "GEBR", "Dummy Node")))</f>
        <v>Dummy Node</v>
      </c>
      <c r="Y324" s="83" t="str">
        <f t="shared" ref="Y324:Y387" si="273">IF(X324="Dummy Node","N/A",IF(W324,"&lt;=","&gt;"))</f>
        <v>N/A</v>
      </c>
      <c r="Z324" s="83" t="str">
        <f t="shared" ref="Z324:Z387" si="274">IF(X324="Dummy Node","N/A",VLOOKUP(V324,$A$3:$F$1025,6,FALSE))</f>
        <v>N/A</v>
      </c>
      <c r="AA324" s="83">
        <f t="shared" ref="AA324:AA387" si="275">VLOOKUP(V324,$A$3:$I$1025,9,FALSE)</f>
        <v>103</v>
      </c>
      <c r="AB324" s="83" t="b">
        <f t="shared" ref="AB324:AB387" si="276">IF(VLOOKUP(AA324,$A$3:$G$1025,7,FALSE) = V324, TRUE, IF(VLOOKUP(AA324, $A$3:$H$1025,8,FALSE) = V324, FALSE, "Error: Invalid Decision!"))</f>
        <v>1</v>
      </c>
      <c r="AC324" s="83" t="str">
        <f t="shared" ref="AC324:AC387" si="277">IF(VLOOKUP(AA324,$A$3:$B$1025,2,FALSE) = 0, "Distance", IF(VLOOKUP(AA324,$A$3:$B$1025,2,FALSE) = 1, "Speed", IF(VLOOKUP(AA324,$A$3:$B$1025,2,FALSE) = 2, "GEBR", "Dummy Node")))</f>
        <v>Dummy Node</v>
      </c>
      <c r="AD324" s="83" t="str">
        <f t="shared" ref="AD324:AD387" si="278">IF(AC324="Dummy Node","N/A",IF(AB324,"&lt;=","&gt;"))</f>
        <v>N/A</v>
      </c>
      <c r="AE324" s="83" t="str">
        <f t="shared" ref="AE324:AE387" si="279">IF(AC324="Dummy Node","N/A",VLOOKUP(AA324,$A$3:$F$1025,6,FALSE))</f>
        <v>N/A</v>
      </c>
      <c r="AF324" s="83">
        <f t="shared" ref="AF324:AF387" si="280">VLOOKUP(AA324,$A$3:$I$1025,9,FALSE)</f>
        <v>51</v>
      </c>
      <c r="AG324" s="83" t="b">
        <f t="shared" ref="AG324:AG387" si="281">IF(VLOOKUP(AF324,$A$3:$G$1025,7,FALSE) = AA324, TRUE, IF(VLOOKUP(AF324, $A$3:$H$1025,8,FALSE) = AA324, FALSE, "Error: Invalid Decision!"))</f>
        <v>1</v>
      </c>
      <c r="AH324" s="83" t="str">
        <f t="shared" ref="AH324:AH387" si="282">IF(VLOOKUP(AF324,$A$3:$B$1025,2,FALSE) = 0, "Distance", IF(VLOOKUP(AF324,$A$3:$B$1025,2,FALSE) = 1, "Speed", IF(VLOOKUP(AF324,$A$3:$B$1025,2,FALSE) = 2, "GEBR", "Dummy Node")))</f>
        <v>Dummy Node</v>
      </c>
      <c r="AI324" s="83" t="str">
        <f t="shared" ref="AI324:AI387" si="283">IF(AH324="Dummy Node","N/A",IF(AG324,"&lt;=","&gt;"))</f>
        <v>N/A</v>
      </c>
      <c r="AJ324" s="83" t="str">
        <f t="shared" ref="AJ324:AJ387" si="284">IF(AH324="Dummy Node","N/A",VLOOKUP(AF324,$A$3:$F$1025,6,FALSE))</f>
        <v>N/A</v>
      </c>
      <c r="AK324" s="83">
        <f t="shared" ref="AK324:AK387" si="285">VLOOKUP(AF324,$A$3:$I$1025,9,FALSE)</f>
        <v>25</v>
      </c>
      <c r="AL324" s="83" t="b">
        <f t="shared" ref="AL324:AL387" si="286">IF(VLOOKUP(AK324,$A$3:$G$1025,7,FALSE) = AF324, TRUE, IF(VLOOKUP(AK324, $A$3:$H$1025,8,FALSE) = AF324, FALSE, "Error: Invalid Decision!"))</f>
        <v>1</v>
      </c>
      <c r="AM324" s="83" t="str">
        <f t="shared" ref="AM324:AM387" si="287">IF(VLOOKUP(AK324,$A$3:$B$1025,2,FALSE) = 0, "Distance", IF(VLOOKUP(AK324,$A$3:$B$1025,2,FALSE) = 1, "Speed", IF(VLOOKUP(AK324,$A$3:$B$1025,2,FALSE) = 2, "GEBR", "Dummy Node")))</f>
        <v>Dummy Node</v>
      </c>
      <c r="AN324" s="83" t="str">
        <f t="shared" ref="AN324:AN387" si="288">IF(AM324="Dummy Node","N/A",IF(AL324,"&lt;=","&gt;"))</f>
        <v>N/A</v>
      </c>
      <c r="AO324" s="83" t="str">
        <f t="shared" ref="AO324:AO387" si="289">IF(AM324="Dummy Node","N/A",VLOOKUP(AK324,$A$3:$F$1025,6,FALSE))</f>
        <v>N/A</v>
      </c>
      <c r="AP324" s="83">
        <f t="shared" ref="AP324:AP387" si="290">VLOOKUP(AK324,$A$3:$I$1025,9,FALSE)</f>
        <v>12</v>
      </c>
      <c r="AQ324" s="83" t="b">
        <f t="shared" ref="AQ324:AQ387" si="291">IF(VLOOKUP(AP324,$A$3:$G$1025,7,FALSE) = AK324, TRUE, IF(VLOOKUP(AP324, $A$3:$H$1025,8,FALSE) = AK324, FALSE, "Error: Invalid Decision!"))</f>
        <v>1</v>
      </c>
      <c r="AR324" s="83" t="str">
        <f t="shared" ref="AR324:AR387" si="292">IF(VLOOKUP(AP324,$A$3:$B$1025,2,FALSE) = 0, "Distance", IF(VLOOKUP(AP324,$A$3:$B$1025,2,FALSE) = 1, "Speed", IF(VLOOKUP(AP324,$A$3:$B$1025,2,FALSE) = 2, "GEBR", "Dummy Node")))</f>
        <v>Dummy Node</v>
      </c>
      <c r="AS324" s="83" t="str">
        <f t="shared" ref="AS324:AS387" si="293">IF(AR324="Dummy Node","N/A",IF(AQ324,"&lt;=","&gt;"))</f>
        <v>N/A</v>
      </c>
      <c r="AT324" s="83" t="str">
        <f t="shared" ref="AT324:AT387" si="294">IF(AR324="Dummy Node","N/A",VLOOKUP(AP324,$A$3:$F$1025,6,FALSE))</f>
        <v>N/A</v>
      </c>
      <c r="AU324" s="83">
        <f t="shared" ref="AU324:AU387" si="295">VLOOKUP(AP324,$A$3:$I$1025,9,FALSE)</f>
        <v>9</v>
      </c>
      <c r="AV324" s="83" t="b">
        <f t="shared" ref="AV324:AV387" si="296">IF(VLOOKUP(AU324,$A$3:$G$1025,7,FALSE) = AP324, TRUE, IF(VLOOKUP(AU324, $A$3:$H$1025,8,FALSE) = AP324, FALSE, "Error: Invalid Decision!"))</f>
        <v>0</v>
      </c>
      <c r="AW324" s="83" t="str">
        <f t="shared" ref="AW324:AW387" si="297">IF(VLOOKUP(AU324,$A$3:$B$1025,2,FALSE) = 0, "Distance", IF(VLOOKUP(AU324,$A$3:$B$1025,2,FALSE) = 1, "Speed", IF(VLOOKUP(AU324,$A$3:$B$1025,2,FALSE) = 2, "GEBR", "Dummy Node")))</f>
        <v>Speed</v>
      </c>
      <c r="AX324" s="83" t="str">
        <f t="shared" ref="AX324:AX387" si="298">IF(AW324="Dummy Node","N/A",IF(AV324,"&lt;=","&gt;"))</f>
        <v>&gt;</v>
      </c>
      <c r="AY324" s="83">
        <f t="shared" ref="AY324:AY387" si="299">IF(AW324="Dummy Node","N/A",VLOOKUP(AU324,$A$3:$F$1025,6,FALSE))</f>
        <v>24.38330078125</v>
      </c>
      <c r="AZ324" s="83">
        <f t="shared" ref="AZ324:AZ387" si="300">VLOOKUP(AU324,$A$3:$I$1025,9,FALSE)</f>
        <v>2</v>
      </c>
      <c r="BA324" s="83" t="b">
        <f t="shared" ref="BA324:BA387" si="301">IF(VLOOKUP(AZ324,$A$3:$G$1025,7,FALSE) = AU324, TRUE, IF(VLOOKUP(AZ324, $A$3:$H$1025,8,FALSE) = AU324, FALSE, "Error: Invalid Decision!"))</f>
        <v>1</v>
      </c>
      <c r="BB324" s="83" t="str">
        <f t="shared" ref="BB324:BB387" si="302">IF(VLOOKUP(AZ324,$A$3:$B$1025,2,FALSE) = 0, "Distance", IF(VLOOKUP(AZ324,$A$3:$B$1025,2,FALSE) = 1, "Speed", IF(VLOOKUP(AZ324,$A$3:$B$1025,2,FALSE) = 2, "GEBR", "Dummy Node")))</f>
        <v>Distance</v>
      </c>
      <c r="BC324" s="83" t="str">
        <f t="shared" ref="BC324:BC387" si="303">IF(BB324="Dummy Node","N/A",IF(BA324,"&lt;=","&gt;"))</f>
        <v>&lt;=</v>
      </c>
      <c r="BD324" s="83">
        <f t="shared" ref="BD324:BD387" si="304">IF(BB324="Dummy Node","N/A",VLOOKUP(AZ324,$A$3:$F$1025,6,FALSE))</f>
        <v>699.85498046875</v>
      </c>
      <c r="BE324" s="83">
        <f t="shared" ref="BE324:BE387" si="305">VLOOKUP(AZ324,$A$3:$I$1025,9,FALSE)</f>
        <v>0</v>
      </c>
      <c r="BF324" s="83" t="b">
        <f t="shared" ref="BF324:BF387" si="306">IF(VLOOKUP(BE324,$A$3:$G$1025,7,FALSE) = AZ324, TRUE, IF(VLOOKUP(BE324, $A$3:$H$1025,8,FALSE) = AZ324, FALSE, "Error: Invalid Decision!"))</f>
        <v>0</v>
      </c>
      <c r="BG324" s="83" t="str">
        <f t="shared" ref="BG324:BG387" si="307">IF(VLOOKUP(BE324,$A$3:$B$1025,2,FALSE) = 0, "Distance", IF(VLOOKUP(BE324,$A$3:$B$1025,2,FALSE) = 1, "Speed", IF(VLOOKUP(BE324,$A$3:$B$1025,2,FALSE) = 2, "GEBR", "Dummy Node")))</f>
        <v>Distance</v>
      </c>
      <c r="BH324" s="83" t="str">
        <f t="shared" ref="BH324:BH387" si="308">IF(BG324="Dummy Node","N/A",IF(BF324,"&lt;=","&gt;"))</f>
        <v>&gt;</v>
      </c>
      <c r="BI324" s="83">
        <f t="shared" ref="BI324:BI387" si="309">IF(BG324="Dummy Node","N/A",VLOOKUP(BE324,$A$3:$F$1025,6,FALSE))</f>
        <v>508.4912109375</v>
      </c>
    </row>
    <row r="325" spans="1:61">
      <c r="A325" s="15">
        <v>322</v>
      </c>
      <c r="B325" s="15">
        <v>-2</v>
      </c>
      <c r="C325" s="15">
        <v>-8192</v>
      </c>
      <c r="D325" s="15">
        <f t="shared" si="259"/>
        <v>-1</v>
      </c>
      <c r="E325" s="15">
        <f t="shared" si="260"/>
        <v>0</v>
      </c>
      <c r="F325" s="15">
        <f t="shared" si="261"/>
        <v>-1</v>
      </c>
      <c r="G325" s="15">
        <v>645</v>
      </c>
      <c r="H325" s="15">
        <v>646</v>
      </c>
      <c r="I325" s="15">
        <v>160</v>
      </c>
      <c r="J325" s="15">
        <v>8</v>
      </c>
      <c r="K325" s="15">
        <v>833</v>
      </c>
      <c r="L325" s="15">
        <v>21</v>
      </c>
      <c r="M325" s="15">
        <f t="shared" si="262"/>
        <v>5.126953125E-3</v>
      </c>
      <c r="O325" s="83">
        <f t="shared" si="263"/>
        <v>833</v>
      </c>
      <c r="P325" s="83">
        <f t="shared" si="264"/>
        <v>0.12744140625</v>
      </c>
      <c r="Q325" s="83">
        <f t="shared" si="265"/>
        <v>416</v>
      </c>
      <c r="R325" s="83" t="b">
        <f t="shared" si="266"/>
        <v>1</v>
      </c>
      <c r="S325" s="83" t="str">
        <f t="shared" si="267"/>
        <v>Dummy Node</v>
      </c>
      <c r="T325" s="83" t="str">
        <f t="shared" si="268"/>
        <v>N/A</v>
      </c>
      <c r="U325" s="83" t="str">
        <f t="shared" si="269"/>
        <v>N/A</v>
      </c>
      <c r="V325" s="83">
        <f t="shared" si="270"/>
        <v>207</v>
      </c>
      <c r="W325" s="83" t="b">
        <f t="shared" si="271"/>
        <v>0</v>
      </c>
      <c r="X325" s="83" t="str">
        <f t="shared" si="272"/>
        <v>Dummy Node</v>
      </c>
      <c r="Y325" s="83" t="str">
        <f t="shared" si="273"/>
        <v>N/A</v>
      </c>
      <c r="Z325" s="83" t="str">
        <f t="shared" si="274"/>
        <v>N/A</v>
      </c>
      <c r="AA325" s="83">
        <f t="shared" si="275"/>
        <v>103</v>
      </c>
      <c r="AB325" s="83" t="b">
        <f t="shared" si="276"/>
        <v>1</v>
      </c>
      <c r="AC325" s="83" t="str">
        <f t="shared" si="277"/>
        <v>Dummy Node</v>
      </c>
      <c r="AD325" s="83" t="str">
        <f t="shared" si="278"/>
        <v>N/A</v>
      </c>
      <c r="AE325" s="83" t="str">
        <f t="shared" si="279"/>
        <v>N/A</v>
      </c>
      <c r="AF325" s="83">
        <f t="shared" si="280"/>
        <v>51</v>
      </c>
      <c r="AG325" s="83" t="b">
        <f t="shared" si="281"/>
        <v>1</v>
      </c>
      <c r="AH325" s="83" t="str">
        <f t="shared" si="282"/>
        <v>Dummy Node</v>
      </c>
      <c r="AI325" s="83" t="str">
        <f t="shared" si="283"/>
        <v>N/A</v>
      </c>
      <c r="AJ325" s="83" t="str">
        <f t="shared" si="284"/>
        <v>N/A</v>
      </c>
      <c r="AK325" s="83">
        <f t="shared" si="285"/>
        <v>25</v>
      </c>
      <c r="AL325" s="83" t="b">
        <f t="shared" si="286"/>
        <v>1</v>
      </c>
      <c r="AM325" s="83" t="str">
        <f t="shared" si="287"/>
        <v>Dummy Node</v>
      </c>
      <c r="AN325" s="83" t="str">
        <f t="shared" si="288"/>
        <v>N/A</v>
      </c>
      <c r="AO325" s="83" t="str">
        <f t="shared" si="289"/>
        <v>N/A</v>
      </c>
      <c r="AP325" s="83">
        <f t="shared" si="290"/>
        <v>12</v>
      </c>
      <c r="AQ325" s="83" t="b">
        <f t="shared" si="291"/>
        <v>1</v>
      </c>
      <c r="AR325" s="83" t="str">
        <f t="shared" si="292"/>
        <v>Dummy Node</v>
      </c>
      <c r="AS325" s="83" t="str">
        <f t="shared" si="293"/>
        <v>N/A</v>
      </c>
      <c r="AT325" s="83" t="str">
        <f t="shared" si="294"/>
        <v>N/A</v>
      </c>
      <c r="AU325" s="83">
        <f t="shared" si="295"/>
        <v>9</v>
      </c>
      <c r="AV325" s="83" t="b">
        <f t="shared" si="296"/>
        <v>0</v>
      </c>
      <c r="AW325" s="83" t="str">
        <f t="shared" si="297"/>
        <v>Speed</v>
      </c>
      <c r="AX325" s="83" t="str">
        <f t="shared" si="298"/>
        <v>&gt;</v>
      </c>
      <c r="AY325" s="83">
        <f t="shared" si="299"/>
        <v>24.38330078125</v>
      </c>
      <c r="AZ325" s="83">
        <f t="shared" si="300"/>
        <v>2</v>
      </c>
      <c r="BA325" s="83" t="b">
        <f t="shared" si="301"/>
        <v>1</v>
      </c>
      <c r="BB325" s="83" t="str">
        <f t="shared" si="302"/>
        <v>Distance</v>
      </c>
      <c r="BC325" s="83" t="str">
        <f t="shared" si="303"/>
        <v>&lt;=</v>
      </c>
      <c r="BD325" s="83">
        <f t="shared" si="304"/>
        <v>699.85498046875</v>
      </c>
      <c r="BE325" s="83">
        <f t="shared" si="305"/>
        <v>0</v>
      </c>
      <c r="BF325" s="83" t="b">
        <f t="shared" si="306"/>
        <v>0</v>
      </c>
      <c r="BG325" s="83" t="str">
        <f t="shared" si="307"/>
        <v>Distance</v>
      </c>
      <c r="BH325" s="83" t="str">
        <f t="shared" si="308"/>
        <v>&gt;</v>
      </c>
      <c r="BI325" s="83">
        <f t="shared" si="309"/>
        <v>508.4912109375</v>
      </c>
    </row>
    <row r="326" spans="1:61">
      <c r="A326" s="15">
        <v>323</v>
      </c>
      <c r="B326" s="15">
        <v>-2</v>
      </c>
      <c r="C326" s="15">
        <v>-8192</v>
      </c>
      <c r="D326" s="15">
        <f t="shared" si="259"/>
        <v>-1</v>
      </c>
      <c r="E326" s="15">
        <f t="shared" si="260"/>
        <v>0</v>
      </c>
      <c r="F326" s="15">
        <f t="shared" si="261"/>
        <v>-1</v>
      </c>
      <c r="G326" s="15">
        <v>647</v>
      </c>
      <c r="H326" s="15">
        <v>648</v>
      </c>
      <c r="I326" s="15">
        <v>161</v>
      </c>
      <c r="J326" s="15">
        <v>8</v>
      </c>
      <c r="K326" s="15">
        <v>834</v>
      </c>
      <c r="L326" s="15">
        <v>21</v>
      </c>
      <c r="M326" s="15">
        <f t="shared" si="262"/>
        <v>5.126953125E-3</v>
      </c>
      <c r="O326" s="83">
        <f t="shared" si="263"/>
        <v>834</v>
      </c>
      <c r="P326" s="83">
        <f t="shared" si="264"/>
        <v>0.12744140625</v>
      </c>
      <c r="Q326" s="83">
        <f t="shared" si="265"/>
        <v>416</v>
      </c>
      <c r="R326" s="83" t="b">
        <f t="shared" si="266"/>
        <v>0</v>
      </c>
      <c r="S326" s="83" t="str">
        <f t="shared" si="267"/>
        <v>Dummy Node</v>
      </c>
      <c r="T326" s="83" t="str">
        <f t="shared" si="268"/>
        <v>N/A</v>
      </c>
      <c r="U326" s="83" t="str">
        <f t="shared" si="269"/>
        <v>N/A</v>
      </c>
      <c r="V326" s="83">
        <f t="shared" si="270"/>
        <v>207</v>
      </c>
      <c r="W326" s="83" t="b">
        <f t="shared" si="271"/>
        <v>0</v>
      </c>
      <c r="X326" s="83" t="str">
        <f t="shared" si="272"/>
        <v>Dummy Node</v>
      </c>
      <c r="Y326" s="83" t="str">
        <f t="shared" si="273"/>
        <v>N/A</v>
      </c>
      <c r="Z326" s="83" t="str">
        <f t="shared" si="274"/>
        <v>N/A</v>
      </c>
      <c r="AA326" s="83">
        <f t="shared" si="275"/>
        <v>103</v>
      </c>
      <c r="AB326" s="83" t="b">
        <f t="shared" si="276"/>
        <v>1</v>
      </c>
      <c r="AC326" s="83" t="str">
        <f t="shared" si="277"/>
        <v>Dummy Node</v>
      </c>
      <c r="AD326" s="83" t="str">
        <f t="shared" si="278"/>
        <v>N/A</v>
      </c>
      <c r="AE326" s="83" t="str">
        <f t="shared" si="279"/>
        <v>N/A</v>
      </c>
      <c r="AF326" s="83">
        <f t="shared" si="280"/>
        <v>51</v>
      </c>
      <c r="AG326" s="83" t="b">
        <f t="shared" si="281"/>
        <v>1</v>
      </c>
      <c r="AH326" s="83" t="str">
        <f t="shared" si="282"/>
        <v>Dummy Node</v>
      </c>
      <c r="AI326" s="83" t="str">
        <f t="shared" si="283"/>
        <v>N/A</v>
      </c>
      <c r="AJ326" s="83" t="str">
        <f t="shared" si="284"/>
        <v>N/A</v>
      </c>
      <c r="AK326" s="83">
        <f t="shared" si="285"/>
        <v>25</v>
      </c>
      <c r="AL326" s="83" t="b">
        <f t="shared" si="286"/>
        <v>1</v>
      </c>
      <c r="AM326" s="83" t="str">
        <f t="shared" si="287"/>
        <v>Dummy Node</v>
      </c>
      <c r="AN326" s="83" t="str">
        <f t="shared" si="288"/>
        <v>N/A</v>
      </c>
      <c r="AO326" s="83" t="str">
        <f t="shared" si="289"/>
        <v>N/A</v>
      </c>
      <c r="AP326" s="83">
        <f t="shared" si="290"/>
        <v>12</v>
      </c>
      <c r="AQ326" s="83" t="b">
        <f t="shared" si="291"/>
        <v>1</v>
      </c>
      <c r="AR326" s="83" t="str">
        <f t="shared" si="292"/>
        <v>Dummy Node</v>
      </c>
      <c r="AS326" s="83" t="str">
        <f t="shared" si="293"/>
        <v>N/A</v>
      </c>
      <c r="AT326" s="83" t="str">
        <f t="shared" si="294"/>
        <v>N/A</v>
      </c>
      <c r="AU326" s="83">
        <f t="shared" si="295"/>
        <v>9</v>
      </c>
      <c r="AV326" s="83" t="b">
        <f t="shared" si="296"/>
        <v>0</v>
      </c>
      <c r="AW326" s="83" t="str">
        <f t="shared" si="297"/>
        <v>Speed</v>
      </c>
      <c r="AX326" s="83" t="str">
        <f t="shared" si="298"/>
        <v>&gt;</v>
      </c>
      <c r="AY326" s="83">
        <f t="shared" si="299"/>
        <v>24.38330078125</v>
      </c>
      <c r="AZ326" s="83">
        <f t="shared" si="300"/>
        <v>2</v>
      </c>
      <c r="BA326" s="83" t="b">
        <f t="shared" si="301"/>
        <v>1</v>
      </c>
      <c r="BB326" s="83" t="str">
        <f t="shared" si="302"/>
        <v>Distance</v>
      </c>
      <c r="BC326" s="83" t="str">
        <f t="shared" si="303"/>
        <v>&lt;=</v>
      </c>
      <c r="BD326" s="83">
        <f t="shared" si="304"/>
        <v>699.85498046875</v>
      </c>
      <c r="BE326" s="83">
        <f t="shared" si="305"/>
        <v>0</v>
      </c>
      <c r="BF326" s="83" t="b">
        <f t="shared" si="306"/>
        <v>0</v>
      </c>
      <c r="BG326" s="83" t="str">
        <f t="shared" si="307"/>
        <v>Distance</v>
      </c>
      <c r="BH326" s="83" t="str">
        <f t="shared" si="308"/>
        <v>&gt;</v>
      </c>
      <c r="BI326" s="83">
        <f t="shared" si="309"/>
        <v>508.4912109375</v>
      </c>
    </row>
    <row r="327" spans="1:61">
      <c r="A327" s="15">
        <v>324</v>
      </c>
      <c r="B327" s="15">
        <v>-2</v>
      </c>
      <c r="C327" s="15">
        <v>-8192</v>
      </c>
      <c r="D327" s="15">
        <f t="shared" si="259"/>
        <v>-1</v>
      </c>
      <c r="E327" s="15">
        <f t="shared" si="260"/>
        <v>0</v>
      </c>
      <c r="F327" s="15">
        <f t="shared" si="261"/>
        <v>-1</v>
      </c>
      <c r="G327" s="15">
        <v>649</v>
      </c>
      <c r="H327" s="15">
        <v>650</v>
      </c>
      <c r="I327" s="15">
        <v>161</v>
      </c>
      <c r="J327" s="15">
        <v>8</v>
      </c>
      <c r="K327" s="15">
        <v>835</v>
      </c>
      <c r="L327" s="15">
        <v>21</v>
      </c>
      <c r="M327" s="15">
        <f t="shared" si="262"/>
        <v>5.126953125E-3</v>
      </c>
      <c r="O327" s="83">
        <f t="shared" si="263"/>
        <v>835</v>
      </c>
      <c r="P327" s="83">
        <f t="shared" si="264"/>
        <v>0.12744140625</v>
      </c>
      <c r="Q327" s="83">
        <f t="shared" si="265"/>
        <v>417</v>
      </c>
      <c r="R327" s="83" t="b">
        <f t="shared" si="266"/>
        <v>1</v>
      </c>
      <c r="S327" s="83" t="str">
        <f t="shared" si="267"/>
        <v>Dummy Node</v>
      </c>
      <c r="T327" s="83" t="str">
        <f t="shared" si="268"/>
        <v>N/A</v>
      </c>
      <c r="U327" s="83" t="str">
        <f t="shared" si="269"/>
        <v>N/A</v>
      </c>
      <c r="V327" s="83">
        <f t="shared" si="270"/>
        <v>208</v>
      </c>
      <c r="W327" s="83" t="b">
        <f t="shared" si="271"/>
        <v>1</v>
      </c>
      <c r="X327" s="83" t="str">
        <f t="shared" si="272"/>
        <v>Dummy Node</v>
      </c>
      <c r="Y327" s="83" t="str">
        <f t="shared" si="273"/>
        <v>N/A</v>
      </c>
      <c r="Z327" s="83" t="str">
        <f t="shared" si="274"/>
        <v>N/A</v>
      </c>
      <c r="AA327" s="83">
        <f t="shared" si="275"/>
        <v>103</v>
      </c>
      <c r="AB327" s="83" t="b">
        <f t="shared" si="276"/>
        <v>0</v>
      </c>
      <c r="AC327" s="83" t="str">
        <f t="shared" si="277"/>
        <v>Dummy Node</v>
      </c>
      <c r="AD327" s="83" t="str">
        <f t="shared" si="278"/>
        <v>N/A</v>
      </c>
      <c r="AE327" s="83" t="str">
        <f t="shared" si="279"/>
        <v>N/A</v>
      </c>
      <c r="AF327" s="83">
        <f t="shared" si="280"/>
        <v>51</v>
      </c>
      <c r="AG327" s="83" t="b">
        <f t="shared" si="281"/>
        <v>1</v>
      </c>
      <c r="AH327" s="83" t="str">
        <f t="shared" si="282"/>
        <v>Dummy Node</v>
      </c>
      <c r="AI327" s="83" t="str">
        <f t="shared" si="283"/>
        <v>N/A</v>
      </c>
      <c r="AJ327" s="83" t="str">
        <f t="shared" si="284"/>
        <v>N/A</v>
      </c>
      <c r="AK327" s="83">
        <f t="shared" si="285"/>
        <v>25</v>
      </c>
      <c r="AL327" s="83" t="b">
        <f t="shared" si="286"/>
        <v>1</v>
      </c>
      <c r="AM327" s="83" t="str">
        <f t="shared" si="287"/>
        <v>Dummy Node</v>
      </c>
      <c r="AN327" s="83" t="str">
        <f t="shared" si="288"/>
        <v>N/A</v>
      </c>
      <c r="AO327" s="83" t="str">
        <f t="shared" si="289"/>
        <v>N/A</v>
      </c>
      <c r="AP327" s="83">
        <f t="shared" si="290"/>
        <v>12</v>
      </c>
      <c r="AQ327" s="83" t="b">
        <f t="shared" si="291"/>
        <v>1</v>
      </c>
      <c r="AR327" s="83" t="str">
        <f t="shared" si="292"/>
        <v>Dummy Node</v>
      </c>
      <c r="AS327" s="83" t="str">
        <f t="shared" si="293"/>
        <v>N/A</v>
      </c>
      <c r="AT327" s="83" t="str">
        <f t="shared" si="294"/>
        <v>N/A</v>
      </c>
      <c r="AU327" s="83">
        <f t="shared" si="295"/>
        <v>9</v>
      </c>
      <c r="AV327" s="83" t="b">
        <f t="shared" si="296"/>
        <v>0</v>
      </c>
      <c r="AW327" s="83" t="str">
        <f t="shared" si="297"/>
        <v>Speed</v>
      </c>
      <c r="AX327" s="83" t="str">
        <f t="shared" si="298"/>
        <v>&gt;</v>
      </c>
      <c r="AY327" s="83">
        <f t="shared" si="299"/>
        <v>24.38330078125</v>
      </c>
      <c r="AZ327" s="83">
        <f t="shared" si="300"/>
        <v>2</v>
      </c>
      <c r="BA327" s="83" t="b">
        <f t="shared" si="301"/>
        <v>1</v>
      </c>
      <c r="BB327" s="83" t="str">
        <f t="shared" si="302"/>
        <v>Distance</v>
      </c>
      <c r="BC327" s="83" t="str">
        <f t="shared" si="303"/>
        <v>&lt;=</v>
      </c>
      <c r="BD327" s="83">
        <f t="shared" si="304"/>
        <v>699.85498046875</v>
      </c>
      <c r="BE327" s="83">
        <f t="shared" si="305"/>
        <v>0</v>
      </c>
      <c r="BF327" s="83" t="b">
        <f t="shared" si="306"/>
        <v>0</v>
      </c>
      <c r="BG327" s="83" t="str">
        <f t="shared" si="307"/>
        <v>Distance</v>
      </c>
      <c r="BH327" s="83" t="str">
        <f t="shared" si="308"/>
        <v>&gt;</v>
      </c>
      <c r="BI327" s="83">
        <f t="shared" si="309"/>
        <v>508.4912109375</v>
      </c>
    </row>
    <row r="328" spans="1:61">
      <c r="A328" s="15">
        <v>325</v>
      </c>
      <c r="B328" s="15">
        <v>-2</v>
      </c>
      <c r="C328" s="15">
        <v>-8192</v>
      </c>
      <c r="D328" s="15">
        <f t="shared" si="259"/>
        <v>-1</v>
      </c>
      <c r="E328" s="15">
        <f t="shared" si="260"/>
        <v>0</v>
      </c>
      <c r="F328" s="15">
        <f t="shared" si="261"/>
        <v>-1</v>
      </c>
      <c r="G328" s="15">
        <v>651</v>
      </c>
      <c r="H328" s="15">
        <v>652</v>
      </c>
      <c r="I328" s="15">
        <v>162</v>
      </c>
      <c r="J328" s="15">
        <v>8</v>
      </c>
      <c r="K328" s="15">
        <v>836</v>
      </c>
      <c r="L328" s="15">
        <v>21</v>
      </c>
      <c r="M328" s="15">
        <f t="shared" si="262"/>
        <v>5.126953125E-3</v>
      </c>
      <c r="O328" s="83">
        <f t="shared" si="263"/>
        <v>836</v>
      </c>
      <c r="P328" s="83">
        <f t="shared" si="264"/>
        <v>0.12744140625</v>
      </c>
      <c r="Q328" s="83">
        <f t="shared" si="265"/>
        <v>417</v>
      </c>
      <c r="R328" s="83" t="b">
        <f t="shared" si="266"/>
        <v>0</v>
      </c>
      <c r="S328" s="83" t="str">
        <f t="shared" si="267"/>
        <v>Dummy Node</v>
      </c>
      <c r="T328" s="83" t="str">
        <f t="shared" si="268"/>
        <v>N/A</v>
      </c>
      <c r="U328" s="83" t="str">
        <f t="shared" si="269"/>
        <v>N/A</v>
      </c>
      <c r="V328" s="83">
        <f t="shared" si="270"/>
        <v>208</v>
      </c>
      <c r="W328" s="83" t="b">
        <f t="shared" si="271"/>
        <v>1</v>
      </c>
      <c r="X328" s="83" t="str">
        <f t="shared" si="272"/>
        <v>Dummy Node</v>
      </c>
      <c r="Y328" s="83" t="str">
        <f t="shared" si="273"/>
        <v>N/A</v>
      </c>
      <c r="Z328" s="83" t="str">
        <f t="shared" si="274"/>
        <v>N/A</v>
      </c>
      <c r="AA328" s="83">
        <f t="shared" si="275"/>
        <v>103</v>
      </c>
      <c r="AB328" s="83" t="b">
        <f t="shared" si="276"/>
        <v>0</v>
      </c>
      <c r="AC328" s="83" t="str">
        <f t="shared" si="277"/>
        <v>Dummy Node</v>
      </c>
      <c r="AD328" s="83" t="str">
        <f t="shared" si="278"/>
        <v>N/A</v>
      </c>
      <c r="AE328" s="83" t="str">
        <f t="shared" si="279"/>
        <v>N/A</v>
      </c>
      <c r="AF328" s="83">
        <f t="shared" si="280"/>
        <v>51</v>
      </c>
      <c r="AG328" s="83" t="b">
        <f t="shared" si="281"/>
        <v>1</v>
      </c>
      <c r="AH328" s="83" t="str">
        <f t="shared" si="282"/>
        <v>Dummy Node</v>
      </c>
      <c r="AI328" s="83" t="str">
        <f t="shared" si="283"/>
        <v>N/A</v>
      </c>
      <c r="AJ328" s="83" t="str">
        <f t="shared" si="284"/>
        <v>N/A</v>
      </c>
      <c r="AK328" s="83">
        <f t="shared" si="285"/>
        <v>25</v>
      </c>
      <c r="AL328" s="83" t="b">
        <f t="shared" si="286"/>
        <v>1</v>
      </c>
      <c r="AM328" s="83" t="str">
        <f t="shared" si="287"/>
        <v>Dummy Node</v>
      </c>
      <c r="AN328" s="83" t="str">
        <f t="shared" si="288"/>
        <v>N/A</v>
      </c>
      <c r="AO328" s="83" t="str">
        <f t="shared" si="289"/>
        <v>N/A</v>
      </c>
      <c r="AP328" s="83">
        <f t="shared" si="290"/>
        <v>12</v>
      </c>
      <c r="AQ328" s="83" t="b">
        <f t="shared" si="291"/>
        <v>1</v>
      </c>
      <c r="AR328" s="83" t="str">
        <f t="shared" si="292"/>
        <v>Dummy Node</v>
      </c>
      <c r="AS328" s="83" t="str">
        <f t="shared" si="293"/>
        <v>N/A</v>
      </c>
      <c r="AT328" s="83" t="str">
        <f t="shared" si="294"/>
        <v>N/A</v>
      </c>
      <c r="AU328" s="83">
        <f t="shared" si="295"/>
        <v>9</v>
      </c>
      <c r="AV328" s="83" t="b">
        <f t="shared" si="296"/>
        <v>0</v>
      </c>
      <c r="AW328" s="83" t="str">
        <f t="shared" si="297"/>
        <v>Speed</v>
      </c>
      <c r="AX328" s="83" t="str">
        <f t="shared" si="298"/>
        <v>&gt;</v>
      </c>
      <c r="AY328" s="83">
        <f t="shared" si="299"/>
        <v>24.38330078125</v>
      </c>
      <c r="AZ328" s="83">
        <f t="shared" si="300"/>
        <v>2</v>
      </c>
      <c r="BA328" s="83" t="b">
        <f t="shared" si="301"/>
        <v>1</v>
      </c>
      <c r="BB328" s="83" t="str">
        <f t="shared" si="302"/>
        <v>Distance</v>
      </c>
      <c r="BC328" s="83" t="str">
        <f t="shared" si="303"/>
        <v>&lt;=</v>
      </c>
      <c r="BD328" s="83">
        <f t="shared" si="304"/>
        <v>699.85498046875</v>
      </c>
      <c r="BE328" s="83">
        <f t="shared" si="305"/>
        <v>0</v>
      </c>
      <c r="BF328" s="83" t="b">
        <f t="shared" si="306"/>
        <v>0</v>
      </c>
      <c r="BG328" s="83" t="str">
        <f t="shared" si="307"/>
        <v>Distance</v>
      </c>
      <c r="BH328" s="83" t="str">
        <f t="shared" si="308"/>
        <v>&gt;</v>
      </c>
      <c r="BI328" s="83">
        <f t="shared" si="309"/>
        <v>508.4912109375</v>
      </c>
    </row>
    <row r="329" spans="1:61">
      <c r="A329" s="15">
        <v>326</v>
      </c>
      <c r="B329" s="15">
        <v>-2</v>
      </c>
      <c r="C329" s="15">
        <v>-8192</v>
      </c>
      <c r="D329" s="15">
        <f t="shared" si="259"/>
        <v>-1</v>
      </c>
      <c r="E329" s="15">
        <f t="shared" si="260"/>
        <v>0</v>
      </c>
      <c r="F329" s="15">
        <f t="shared" si="261"/>
        <v>-1</v>
      </c>
      <c r="G329" s="15">
        <v>653</v>
      </c>
      <c r="H329" s="15">
        <v>654</v>
      </c>
      <c r="I329" s="15">
        <v>162</v>
      </c>
      <c r="J329" s="15">
        <v>8</v>
      </c>
      <c r="K329" s="15">
        <v>837</v>
      </c>
      <c r="L329" s="15">
        <v>21</v>
      </c>
      <c r="M329" s="15">
        <f t="shared" si="262"/>
        <v>5.126953125E-3</v>
      </c>
      <c r="O329" s="83">
        <f t="shared" si="263"/>
        <v>837</v>
      </c>
      <c r="P329" s="83">
        <f t="shared" si="264"/>
        <v>0.12744140625</v>
      </c>
      <c r="Q329" s="83">
        <f t="shared" si="265"/>
        <v>418</v>
      </c>
      <c r="R329" s="83" t="b">
        <f t="shared" si="266"/>
        <v>1</v>
      </c>
      <c r="S329" s="83" t="str">
        <f t="shared" si="267"/>
        <v>Dummy Node</v>
      </c>
      <c r="T329" s="83" t="str">
        <f t="shared" si="268"/>
        <v>N/A</v>
      </c>
      <c r="U329" s="83" t="str">
        <f t="shared" si="269"/>
        <v>N/A</v>
      </c>
      <c r="V329" s="83">
        <f t="shared" si="270"/>
        <v>208</v>
      </c>
      <c r="W329" s="83" t="b">
        <f t="shared" si="271"/>
        <v>0</v>
      </c>
      <c r="X329" s="83" t="str">
        <f t="shared" si="272"/>
        <v>Dummy Node</v>
      </c>
      <c r="Y329" s="83" t="str">
        <f t="shared" si="273"/>
        <v>N/A</v>
      </c>
      <c r="Z329" s="83" t="str">
        <f t="shared" si="274"/>
        <v>N/A</v>
      </c>
      <c r="AA329" s="83">
        <f t="shared" si="275"/>
        <v>103</v>
      </c>
      <c r="AB329" s="83" t="b">
        <f t="shared" si="276"/>
        <v>0</v>
      </c>
      <c r="AC329" s="83" t="str">
        <f t="shared" si="277"/>
        <v>Dummy Node</v>
      </c>
      <c r="AD329" s="83" t="str">
        <f t="shared" si="278"/>
        <v>N/A</v>
      </c>
      <c r="AE329" s="83" t="str">
        <f t="shared" si="279"/>
        <v>N/A</v>
      </c>
      <c r="AF329" s="83">
        <f t="shared" si="280"/>
        <v>51</v>
      </c>
      <c r="AG329" s="83" t="b">
        <f t="shared" si="281"/>
        <v>1</v>
      </c>
      <c r="AH329" s="83" t="str">
        <f t="shared" si="282"/>
        <v>Dummy Node</v>
      </c>
      <c r="AI329" s="83" t="str">
        <f t="shared" si="283"/>
        <v>N/A</v>
      </c>
      <c r="AJ329" s="83" t="str">
        <f t="shared" si="284"/>
        <v>N/A</v>
      </c>
      <c r="AK329" s="83">
        <f t="shared" si="285"/>
        <v>25</v>
      </c>
      <c r="AL329" s="83" t="b">
        <f t="shared" si="286"/>
        <v>1</v>
      </c>
      <c r="AM329" s="83" t="str">
        <f t="shared" si="287"/>
        <v>Dummy Node</v>
      </c>
      <c r="AN329" s="83" t="str">
        <f t="shared" si="288"/>
        <v>N/A</v>
      </c>
      <c r="AO329" s="83" t="str">
        <f t="shared" si="289"/>
        <v>N/A</v>
      </c>
      <c r="AP329" s="83">
        <f t="shared" si="290"/>
        <v>12</v>
      </c>
      <c r="AQ329" s="83" t="b">
        <f t="shared" si="291"/>
        <v>1</v>
      </c>
      <c r="AR329" s="83" t="str">
        <f t="shared" si="292"/>
        <v>Dummy Node</v>
      </c>
      <c r="AS329" s="83" t="str">
        <f t="shared" si="293"/>
        <v>N/A</v>
      </c>
      <c r="AT329" s="83" t="str">
        <f t="shared" si="294"/>
        <v>N/A</v>
      </c>
      <c r="AU329" s="83">
        <f t="shared" si="295"/>
        <v>9</v>
      </c>
      <c r="AV329" s="83" t="b">
        <f t="shared" si="296"/>
        <v>0</v>
      </c>
      <c r="AW329" s="83" t="str">
        <f t="shared" si="297"/>
        <v>Speed</v>
      </c>
      <c r="AX329" s="83" t="str">
        <f t="shared" si="298"/>
        <v>&gt;</v>
      </c>
      <c r="AY329" s="83">
        <f t="shared" si="299"/>
        <v>24.38330078125</v>
      </c>
      <c r="AZ329" s="83">
        <f t="shared" si="300"/>
        <v>2</v>
      </c>
      <c r="BA329" s="83" t="b">
        <f t="shared" si="301"/>
        <v>1</v>
      </c>
      <c r="BB329" s="83" t="str">
        <f t="shared" si="302"/>
        <v>Distance</v>
      </c>
      <c r="BC329" s="83" t="str">
        <f t="shared" si="303"/>
        <v>&lt;=</v>
      </c>
      <c r="BD329" s="83">
        <f t="shared" si="304"/>
        <v>699.85498046875</v>
      </c>
      <c r="BE329" s="83">
        <f t="shared" si="305"/>
        <v>0</v>
      </c>
      <c r="BF329" s="83" t="b">
        <f t="shared" si="306"/>
        <v>0</v>
      </c>
      <c r="BG329" s="83" t="str">
        <f t="shared" si="307"/>
        <v>Distance</v>
      </c>
      <c r="BH329" s="83" t="str">
        <f t="shared" si="308"/>
        <v>&gt;</v>
      </c>
      <c r="BI329" s="83">
        <f t="shared" si="309"/>
        <v>508.4912109375</v>
      </c>
    </row>
    <row r="330" spans="1:61">
      <c r="A330" s="15">
        <v>327</v>
      </c>
      <c r="B330" s="15">
        <v>-2</v>
      </c>
      <c r="C330" s="15">
        <v>-8192</v>
      </c>
      <c r="D330" s="15">
        <f t="shared" si="259"/>
        <v>-1</v>
      </c>
      <c r="E330" s="15">
        <f t="shared" si="260"/>
        <v>0</v>
      </c>
      <c r="F330" s="15">
        <f t="shared" si="261"/>
        <v>-1</v>
      </c>
      <c r="G330" s="15">
        <v>655</v>
      </c>
      <c r="H330" s="15">
        <v>656</v>
      </c>
      <c r="I330" s="15">
        <v>163</v>
      </c>
      <c r="J330" s="15">
        <v>8</v>
      </c>
      <c r="K330" s="15">
        <v>838</v>
      </c>
      <c r="L330" s="15">
        <v>21</v>
      </c>
      <c r="M330" s="15">
        <f t="shared" si="262"/>
        <v>5.126953125E-3</v>
      </c>
      <c r="O330" s="83">
        <f t="shared" si="263"/>
        <v>838</v>
      </c>
      <c r="P330" s="83">
        <f t="shared" si="264"/>
        <v>0.12744140625</v>
      </c>
      <c r="Q330" s="83">
        <f t="shared" si="265"/>
        <v>418</v>
      </c>
      <c r="R330" s="83" t="b">
        <f t="shared" si="266"/>
        <v>0</v>
      </c>
      <c r="S330" s="83" t="str">
        <f t="shared" si="267"/>
        <v>Dummy Node</v>
      </c>
      <c r="T330" s="83" t="str">
        <f t="shared" si="268"/>
        <v>N/A</v>
      </c>
      <c r="U330" s="83" t="str">
        <f t="shared" si="269"/>
        <v>N/A</v>
      </c>
      <c r="V330" s="83">
        <f t="shared" si="270"/>
        <v>208</v>
      </c>
      <c r="W330" s="83" t="b">
        <f t="shared" si="271"/>
        <v>0</v>
      </c>
      <c r="X330" s="83" t="str">
        <f t="shared" si="272"/>
        <v>Dummy Node</v>
      </c>
      <c r="Y330" s="83" t="str">
        <f t="shared" si="273"/>
        <v>N/A</v>
      </c>
      <c r="Z330" s="83" t="str">
        <f t="shared" si="274"/>
        <v>N/A</v>
      </c>
      <c r="AA330" s="83">
        <f t="shared" si="275"/>
        <v>103</v>
      </c>
      <c r="AB330" s="83" t="b">
        <f t="shared" si="276"/>
        <v>0</v>
      </c>
      <c r="AC330" s="83" t="str">
        <f t="shared" si="277"/>
        <v>Dummy Node</v>
      </c>
      <c r="AD330" s="83" t="str">
        <f t="shared" si="278"/>
        <v>N/A</v>
      </c>
      <c r="AE330" s="83" t="str">
        <f t="shared" si="279"/>
        <v>N/A</v>
      </c>
      <c r="AF330" s="83">
        <f t="shared" si="280"/>
        <v>51</v>
      </c>
      <c r="AG330" s="83" t="b">
        <f t="shared" si="281"/>
        <v>1</v>
      </c>
      <c r="AH330" s="83" t="str">
        <f t="shared" si="282"/>
        <v>Dummy Node</v>
      </c>
      <c r="AI330" s="83" t="str">
        <f t="shared" si="283"/>
        <v>N/A</v>
      </c>
      <c r="AJ330" s="83" t="str">
        <f t="shared" si="284"/>
        <v>N/A</v>
      </c>
      <c r="AK330" s="83">
        <f t="shared" si="285"/>
        <v>25</v>
      </c>
      <c r="AL330" s="83" t="b">
        <f t="shared" si="286"/>
        <v>1</v>
      </c>
      <c r="AM330" s="83" t="str">
        <f t="shared" si="287"/>
        <v>Dummy Node</v>
      </c>
      <c r="AN330" s="83" t="str">
        <f t="shared" si="288"/>
        <v>N/A</v>
      </c>
      <c r="AO330" s="83" t="str">
        <f t="shared" si="289"/>
        <v>N/A</v>
      </c>
      <c r="AP330" s="83">
        <f t="shared" si="290"/>
        <v>12</v>
      </c>
      <c r="AQ330" s="83" t="b">
        <f t="shared" si="291"/>
        <v>1</v>
      </c>
      <c r="AR330" s="83" t="str">
        <f t="shared" si="292"/>
        <v>Dummy Node</v>
      </c>
      <c r="AS330" s="83" t="str">
        <f t="shared" si="293"/>
        <v>N/A</v>
      </c>
      <c r="AT330" s="83" t="str">
        <f t="shared" si="294"/>
        <v>N/A</v>
      </c>
      <c r="AU330" s="83">
        <f t="shared" si="295"/>
        <v>9</v>
      </c>
      <c r="AV330" s="83" t="b">
        <f t="shared" si="296"/>
        <v>0</v>
      </c>
      <c r="AW330" s="83" t="str">
        <f t="shared" si="297"/>
        <v>Speed</v>
      </c>
      <c r="AX330" s="83" t="str">
        <f t="shared" si="298"/>
        <v>&gt;</v>
      </c>
      <c r="AY330" s="83">
        <f t="shared" si="299"/>
        <v>24.38330078125</v>
      </c>
      <c r="AZ330" s="83">
        <f t="shared" si="300"/>
        <v>2</v>
      </c>
      <c r="BA330" s="83" t="b">
        <f t="shared" si="301"/>
        <v>1</v>
      </c>
      <c r="BB330" s="83" t="str">
        <f t="shared" si="302"/>
        <v>Distance</v>
      </c>
      <c r="BC330" s="83" t="str">
        <f t="shared" si="303"/>
        <v>&lt;=</v>
      </c>
      <c r="BD330" s="83">
        <f t="shared" si="304"/>
        <v>699.85498046875</v>
      </c>
      <c r="BE330" s="83">
        <f t="shared" si="305"/>
        <v>0</v>
      </c>
      <c r="BF330" s="83" t="b">
        <f t="shared" si="306"/>
        <v>0</v>
      </c>
      <c r="BG330" s="83" t="str">
        <f t="shared" si="307"/>
        <v>Distance</v>
      </c>
      <c r="BH330" s="83" t="str">
        <f t="shared" si="308"/>
        <v>&gt;</v>
      </c>
      <c r="BI330" s="83">
        <f t="shared" si="309"/>
        <v>508.4912109375</v>
      </c>
    </row>
    <row r="331" spans="1:61">
      <c r="A331" s="15">
        <v>328</v>
      </c>
      <c r="B331" s="15">
        <v>-2</v>
      </c>
      <c r="C331" s="15">
        <v>-8192</v>
      </c>
      <c r="D331" s="15">
        <f t="shared" si="259"/>
        <v>-1</v>
      </c>
      <c r="E331" s="15">
        <f t="shared" si="260"/>
        <v>0</v>
      </c>
      <c r="F331" s="15">
        <f t="shared" si="261"/>
        <v>-1</v>
      </c>
      <c r="G331" s="15">
        <v>657</v>
      </c>
      <c r="H331" s="15">
        <v>658</v>
      </c>
      <c r="I331" s="15">
        <v>163</v>
      </c>
      <c r="J331" s="15">
        <v>8</v>
      </c>
      <c r="K331" s="15">
        <v>839</v>
      </c>
      <c r="L331" s="15">
        <v>21</v>
      </c>
      <c r="M331" s="15">
        <f t="shared" si="262"/>
        <v>5.126953125E-3</v>
      </c>
      <c r="O331" s="83">
        <f t="shared" si="263"/>
        <v>839</v>
      </c>
      <c r="P331" s="83">
        <f t="shared" si="264"/>
        <v>0.12744140625</v>
      </c>
      <c r="Q331" s="83">
        <f t="shared" si="265"/>
        <v>419</v>
      </c>
      <c r="R331" s="83" t="b">
        <f t="shared" si="266"/>
        <v>1</v>
      </c>
      <c r="S331" s="83" t="str">
        <f t="shared" si="267"/>
        <v>Dummy Node</v>
      </c>
      <c r="T331" s="83" t="str">
        <f t="shared" si="268"/>
        <v>N/A</v>
      </c>
      <c r="U331" s="83" t="str">
        <f t="shared" si="269"/>
        <v>N/A</v>
      </c>
      <c r="V331" s="83">
        <f t="shared" si="270"/>
        <v>209</v>
      </c>
      <c r="W331" s="83" t="b">
        <f t="shared" si="271"/>
        <v>1</v>
      </c>
      <c r="X331" s="83" t="str">
        <f t="shared" si="272"/>
        <v>Dummy Node</v>
      </c>
      <c r="Y331" s="83" t="str">
        <f t="shared" si="273"/>
        <v>N/A</v>
      </c>
      <c r="Z331" s="83" t="str">
        <f t="shared" si="274"/>
        <v>N/A</v>
      </c>
      <c r="AA331" s="83">
        <f t="shared" si="275"/>
        <v>104</v>
      </c>
      <c r="AB331" s="83" t="b">
        <f t="shared" si="276"/>
        <v>1</v>
      </c>
      <c r="AC331" s="83" t="str">
        <f t="shared" si="277"/>
        <v>Dummy Node</v>
      </c>
      <c r="AD331" s="83" t="str">
        <f t="shared" si="278"/>
        <v>N/A</v>
      </c>
      <c r="AE331" s="83" t="str">
        <f t="shared" si="279"/>
        <v>N/A</v>
      </c>
      <c r="AF331" s="83">
        <f t="shared" si="280"/>
        <v>51</v>
      </c>
      <c r="AG331" s="83" t="b">
        <f t="shared" si="281"/>
        <v>0</v>
      </c>
      <c r="AH331" s="83" t="str">
        <f t="shared" si="282"/>
        <v>Dummy Node</v>
      </c>
      <c r="AI331" s="83" t="str">
        <f t="shared" si="283"/>
        <v>N/A</v>
      </c>
      <c r="AJ331" s="83" t="str">
        <f t="shared" si="284"/>
        <v>N/A</v>
      </c>
      <c r="AK331" s="83">
        <f t="shared" si="285"/>
        <v>25</v>
      </c>
      <c r="AL331" s="83" t="b">
        <f t="shared" si="286"/>
        <v>1</v>
      </c>
      <c r="AM331" s="83" t="str">
        <f t="shared" si="287"/>
        <v>Dummy Node</v>
      </c>
      <c r="AN331" s="83" t="str">
        <f t="shared" si="288"/>
        <v>N/A</v>
      </c>
      <c r="AO331" s="83" t="str">
        <f t="shared" si="289"/>
        <v>N/A</v>
      </c>
      <c r="AP331" s="83">
        <f t="shared" si="290"/>
        <v>12</v>
      </c>
      <c r="AQ331" s="83" t="b">
        <f t="shared" si="291"/>
        <v>1</v>
      </c>
      <c r="AR331" s="83" t="str">
        <f t="shared" si="292"/>
        <v>Dummy Node</v>
      </c>
      <c r="AS331" s="83" t="str">
        <f t="shared" si="293"/>
        <v>N/A</v>
      </c>
      <c r="AT331" s="83" t="str">
        <f t="shared" si="294"/>
        <v>N/A</v>
      </c>
      <c r="AU331" s="83">
        <f t="shared" si="295"/>
        <v>9</v>
      </c>
      <c r="AV331" s="83" t="b">
        <f t="shared" si="296"/>
        <v>0</v>
      </c>
      <c r="AW331" s="83" t="str">
        <f t="shared" si="297"/>
        <v>Speed</v>
      </c>
      <c r="AX331" s="83" t="str">
        <f t="shared" si="298"/>
        <v>&gt;</v>
      </c>
      <c r="AY331" s="83">
        <f t="shared" si="299"/>
        <v>24.38330078125</v>
      </c>
      <c r="AZ331" s="83">
        <f t="shared" si="300"/>
        <v>2</v>
      </c>
      <c r="BA331" s="83" t="b">
        <f t="shared" si="301"/>
        <v>1</v>
      </c>
      <c r="BB331" s="83" t="str">
        <f t="shared" si="302"/>
        <v>Distance</v>
      </c>
      <c r="BC331" s="83" t="str">
        <f t="shared" si="303"/>
        <v>&lt;=</v>
      </c>
      <c r="BD331" s="83">
        <f t="shared" si="304"/>
        <v>699.85498046875</v>
      </c>
      <c r="BE331" s="83">
        <f t="shared" si="305"/>
        <v>0</v>
      </c>
      <c r="BF331" s="83" t="b">
        <f t="shared" si="306"/>
        <v>0</v>
      </c>
      <c r="BG331" s="83" t="str">
        <f t="shared" si="307"/>
        <v>Distance</v>
      </c>
      <c r="BH331" s="83" t="str">
        <f t="shared" si="308"/>
        <v>&gt;</v>
      </c>
      <c r="BI331" s="83">
        <f t="shared" si="309"/>
        <v>508.4912109375</v>
      </c>
    </row>
    <row r="332" spans="1:61">
      <c r="A332" s="15">
        <v>329</v>
      </c>
      <c r="B332" s="15">
        <v>-2</v>
      </c>
      <c r="C332" s="15">
        <v>-8192</v>
      </c>
      <c r="D332" s="15">
        <f t="shared" si="259"/>
        <v>-1</v>
      </c>
      <c r="E332" s="15">
        <f t="shared" si="260"/>
        <v>0</v>
      </c>
      <c r="F332" s="15">
        <f t="shared" si="261"/>
        <v>-1</v>
      </c>
      <c r="G332" s="15">
        <v>659</v>
      </c>
      <c r="H332" s="15">
        <v>660</v>
      </c>
      <c r="I332" s="15">
        <v>164</v>
      </c>
      <c r="J332" s="15">
        <v>8</v>
      </c>
      <c r="K332" s="15">
        <v>840</v>
      </c>
      <c r="L332" s="15">
        <v>21</v>
      </c>
      <c r="M332" s="15">
        <f t="shared" si="262"/>
        <v>5.126953125E-3</v>
      </c>
      <c r="O332" s="83">
        <f t="shared" si="263"/>
        <v>840</v>
      </c>
      <c r="P332" s="83">
        <f t="shared" si="264"/>
        <v>0.12744140625</v>
      </c>
      <c r="Q332" s="83">
        <f t="shared" si="265"/>
        <v>419</v>
      </c>
      <c r="R332" s="83" t="b">
        <f t="shared" si="266"/>
        <v>0</v>
      </c>
      <c r="S332" s="83" t="str">
        <f t="shared" si="267"/>
        <v>Dummy Node</v>
      </c>
      <c r="T332" s="83" t="str">
        <f t="shared" si="268"/>
        <v>N/A</v>
      </c>
      <c r="U332" s="83" t="str">
        <f t="shared" si="269"/>
        <v>N/A</v>
      </c>
      <c r="V332" s="83">
        <f t="shared" si="270"/>
        <v>209</v>
      </c>
      <c r="W332" s="83" t="b">
        <f t="shared" si="271"/>
        <v>1</v>
      </c>
      <c r="X332" s="83" t="str">
        <f t="shared" si="272"/>
        <v>Dummy Node</v>
      </c>
      <c r="Y332" s="83" t="str">
        <f t="shared" si="273"/>
        <v>N/A</v>
      </c>
      <c r="Z332" s="83" t="str">
        <f t="shared" si="274"/>
        <v>N/A</v>
      </c>
      <c r="AA332" s="83">
        <f t="shared" si="275"/>
        <v>104</v>
      </c>
      <c r="AB332" s="83" t="b">
        <f t="shared" si="276"/>
        <v>1</v>
      </c>
      <c r="AC332" s="83" t="str">
        <f t="shared" si="277"/>
        <v>Dummy Node</v>
      </c>
      <c r="AD332" s="83" t="str">
        <f t="shared" si="278"/>
        <v>N/A</v>
      </c>
      <c r="AE332" s="83" t="str">
        <f t="shared" si="279"/>
        <v>N/A</v>
      </c>
      <c r="AF332" s="83">
        <f t="shared" si="280"/>
        <v>51</v>
      </c>
      <c r="AG332" s="83" t="b">
        <f t="shared" si="281"/>
        <v>0</v>
      </c>
      <c r="AH332" s="83" t="str">
        <f t="shared" si="282"/>
        <v>Dummy Node</v>
      </c>
      <c r="AI332" s="83" t="str">
        <f t="shared" si="283"/>
        <v>N/A</v>
      </c>
      <c r="AJ332" s="83" t="str">
        <f t="shared" si="284"/>
        <v>N/A</v>
      </c>
      <c r="AK332" s="83">
        <f t="shared" si="285"/>
        <v>25</v>
      </c>
      <c r="AL332" s="83" t="b">
        <f t="shared" si="286"/>
        <v>1</v>
      </c>
      <c r="AM332" s="83" t="str">
        <f t="shared" si="287"/>
        <v>Dummy Node</v>
      </c>
      <c r="AN332" s="83" t="str">
        <f t="shared" si="288"/>
        <v>N/A</v>
      </c>
      <c r="AO332" s="83" t="str">
        <f t="shared" si="289"/>
        <v>N/A</v>
      </c>
      <c r="AP332" s="83">
        <f t="shared" si="290"/>
        <v>12</v>
      </c>
      <c r="AQ332" s="83" t="b">
        <f t="shared" si="291"/>
        <v>1</v>
      </c>
      <c r="AR332" s="83" t="str">
        <f t="shared" si="292"/>
        <v>Dummy Node</v>
      </c>
      <c r="AS332" s="83" t="str">
        <f t="shared" si="293"/>
        <v>N/A</v>
      </c>
      <c r="AT332" s="83" t="str">
        <f t="shared" si="294"/>
        <v>N/A</v>
      </c>
      <c r="AU332" s="83">
        <f t="shared" si="295"/>
        <v>9</v>
      </c>
      <c r="AV332" s="83" t="b">
        <f t="shared" si="296"/>
        <v>0</v>
      </c>
      <c r="AW332" s="83" t="str">
        <f t="shared" si="297"/>
        <v>Speed</v>
      </c>
      <c r="AX332" s="83" t="str">
        <f t="shared" si="298"/>
        <v>&gt;</v>
      </c>
      <c r="AY332" s="83">
        <f t="shared" si="299"/>
        <v>24.38330078125</v>
      </c>
      <c r="AZ332" s="83">
        <f t="shared" si="300"/>
        <v>2</v>
      </c>
      <c r="BA332" s="83" t="b">
        <f t="shared" si="301"/>
        <v>1</v>
      </c>
      <c r="BB332" s="83" t="str">
        <f t="shared" si="302"/>
        <v>Distance</v>
      </c>
      <c r="BC332" s="83" t="str">
        <f t="shared" si="303"/>
        <v>&lt;=</v>
      </c>
      <c r="BD332" s="83">
        <f t="shared" si="304"/>
        <v>699.85498046875</v>
      </c>
      <c r="BE332" s="83">
        <f t="shared" si="305"/>
        <v>0</v>
      </c>
      <c r="BF332" s="83" t="b">
        <f t="shared" si="306"/>
        <v>0</v>
      </c>
      <c r="BG332" s="83" t="str">
        <f t="shared" si="307"/>
        <v>Distance</v>
      </c>
      <c r="BH332" s="83" t="str">
        <f t="shared" si="308"/>
        <v>&gt;</v>
      </c>
      <c r="BI332" s="83">
        <f t="shared" si="309"/>
        <v>508.4912109375</v>
      </c>
    </row>
    <row r="333" spans="1:61">
      <c r="A333" s="15">
        <v>330</v>
      </c>
      <c r="B333" s="15">
        <v>-2</v>
      </c>
      <c r="C333" s="15">
        <v>-8192</v>
      </c>
      <c r="D333" s="15">
        <f t="shared" si="259"/>
        <v>-1</v>
      </c>
      <c r="E333" s="15">
        <f t="shared" si="260"/>
        <v>0</v>
      </c>
      <c r="F333" s="15">
        <f t="shared" si="261"/>
        <v>-1</v>
      </c>
      <c r="G333" s="15">
        <v>661</v>
      </c>
      <c r="H333" s="15">
        <v>662</v>
      </c>
      <c r="I333" s="15">
        <v>164</v>
      </c>
      <c r="J333" s="15">
        <v>8</v>
      </c>
      <c r="K333" s="15">
        <v>841</v>
      </c>
      <c r="L333" s="15">
        <v>21</v>
      </c>
      <c r="M333" s="15">
        <f t="shared" si="262"/>
        <v>5.126953125E-3</v>
      </c>
      <c r="O333" s="83">
        <f t="shared" si="263"/>
        <v>841</v>
      </c>
      <c r="P333" s="83">
        <f t="shared" si="264"/>
        <v>0.12744140625</v>
      </c>
      <c r="Q333" s="83">
        <f t="shared" si="265"/>
        <v>420</v>
      </c>
      <c r="R333" s="83" t="b">
        <f t="shared" si="266"/>
        <v>1</v>
      </c>
      <c r="S333" s="83" t="str">
        <f t="shared" si="267"/>
        <v>Dummy Node</v>
      </c>
      <c r="T333" s="83" t="str">
        <f t="shared" si="268"/>
        <v>N/A</v>
      </c>
      <c r="U333" s="83" t="str">
        <f t="shared" si="269"/>
        <v>N/A</v>
      </c>
      <c r="V333" s="83">
        <f t="shared" si="270"/>
        <v>209</v>
      </c>
      <c r="W333" s="83" t="b">
        <f t="shared" si="271"/>
        <v>0</v>
      </c>
      <c r="X333" s="83" t="str">
        <f t="shared" si="272"/>
        <v>Dummy Node</v>
      </c>
      <c r="Y333" s="83" t="str">
        <f t="shared" si="273"/>
        <v>N/A</v>
      </c>
      <c r="Z333" s="83" t="str">
        <f t="shared" si="274"/>
        <v>N/A</v>
      </c>
      <c r="AA333" s="83">
        <f t="shared" si="275"/>
        <v>104</v>
      </c>
      <c r="AB333" s="83" t="b">
        <f t="shared" si="276"/>
        <v>1</v>
      </c>
      <c r="AC333" s="83" t="str">
        <f t="shared" si="277"/>
        <v>Dummy Node</v>
      </c>
      <c r="AD333" s="83" t="str">
        <f t="shared" si="278"/>
        <v>N/A</v>
      </c>
      <c r="AE333" s="83" t="str">
        <f t="shared" si="279"/>
        <v>N/A</v>
      </c>
      <c r="AF333" s="83">
        <f t="shared" si="280"/>
        <v>51</v>
      </c>
      <c r="AG333" s="83" t="b">
        <f t="shared" si="281"/>
        <v>0</v>
      </c>
      <c r="AH333" s="83" t="str">
        <f t="shared" si="282"/>
        <v>Dummy Node</v>
      </c>
      <c r="AI333" s="83" t="str">
        <f t="shared" si="283"/>
        <v>N/A</v>
      </c>
      <c r="AJ333" s="83" t="str">
        <f t="shared" si="284"/>
        <v>N/A</v>
      </c>
      <c r="AK333" s="83">
        <f t="shared" si="285"/>
        <v>25</v>
      </c>
      <c r="AL333" s="83" t="b">
        <f t="shared" si="286"/>
        <v>1</v>
      </c>
      <c r="AM333" s="83" t="str">
        <f t="shared" si="287"/>
        <v>Dummy Node</v>
      </c>
      <c r="AN333" s="83" t="str">
        <f t="shared" si="288"/>
        <v>N/A</v>
      </c>
      <c r="AO333" s="83" t="str">
        <f t="shared" si="289"/>
        <v>N/A</v>
      </c>
      <c r="AP333" s="83">
        <f t="shared" si="290"/>
        <v>12</v>
      </c>
      <c r="AQ333" s="83" t="b">
        <f t="shared" si="291"/>
        <v>1</v>
      </c>
      <c r="AR333" s="83" t="str">
        <f t="shared" si="292"/>
        <v>Dummy Node</v>
      </c>
      <c r="AS333" s="83" t="str">
        <f t="shared" si="293"/>
        <v>N/A</v>
      </c>
      <c r="AT333" s="83" t="str">
        <f t="shared" si="294"/>
        <v>N/A</v>
      </c>
      <c r="AU333" s="83">
        <f t="shared" si="295"/>
        <v>9</v>
      </c>
      <c r="AV333" s="83" t="b">
        <f t="shared" si="296"/>
        <v>0</v>
      </c>
      <c r="AW333" s="83" t="str">
        <f t="shared" si="297"/>
        <v>Speed</v>
      </c>
      <c r="AX333" s="83" t="str">
        <f t="shared" si="298"/>
        <v>&gt;</v>
      </c>
      <c r="AY333" s="83">
        <f t="shared" si="299"/>
        <v>24.38330078125</v>
      </c>
      <c r="AZ333" s="83">
        <f t="shared" si="300"/>
        <v>2</v>
      </c>
      <c r="BA333" s="83" t="b">
        <f t="shared" si="301"/>
        <v>1</v>
      </c>
      <c r="BB333" s="83" t="str">
        <f t="shared" si="302"/>
        <v>Distance</v>
      </c>
      <c r="BC333" s="83" t="str">
        <f t="shared" si="303"/>
        <v>&lt;=</v>
      </c>
      <c r="BD333" s="83">
        <f t="shared" si="304"/>
        <v>699.85498046875</v>
      </c>
      <c r="BE333" s="83">
        <f t="shared" si="305"/>
        <v>0</v>
      </c>
      <c r="BF333" s="83" t="b">
        <f t="shared" si="306"/>
        <v>0</v>
      </c>
      <c r="BG333" s="83" t="str">
        <f t="shared" si="307"/>
        <v>Distance</v>
      </c>
      <c r="BH333" s="83" t="str">
        <f t="shared" si="308"/>
        <v>&gt;</v>
      </c>
      <c r="BI333" s="83">
        <f t="shared" si="309"/>
        <v>508.4912109375</v>
      </c>
    </row>
    <row r="334" spans="1:61">
      <c r="A334" s="15">
        <v>331</v>
      </c>
      <c r="B334" s="15">
        <v>-2</v>
      </c>
      <c r="C334" s="15">
        <v>-8192</v>
      </c>
      <c r="D334" s="15">
        <f t="shared" si="259"/>
        <v>-1</v>
      </c>
      <c r="E334" s="15">
        <f t="shared" si="260"/>
        <v>0</v>
      </c>
      <c r="F334" s="15">
        <f t="shared" si="261"/>
        <v>-1</v>
      </c>
      <c r="G334" s="15">
        <v>663</v>
      </c>
      <c r="H334" s="15">
        <v>664</v>
      </c>
      <c r="I334" s="15">
        <v>165</v>
      </c>
      <c r="J334" s="15">
        <v>8</v>
      </c>
      <c r="K334" s="15">
        <v>842</v>
      </c>
      <c r="L334" s="15">
        <v>21</v>
      </c>
      <c r="M334" s="15">
        <f t="shared" si="262"/>
        <v>5.126953125E-3</v>
      </c>
      <c r="O334" s="83">
        <f t="shared" si="263"/>
        <v>842</v>
      </c>
      <c r="P334" s="83">
        <f t="shared" si="264"/>
        <v>0.12744140625</v>
      </c>
      <c r="Q334" s="83">
        <f t="shared" si="265"/>
        <v>420</v>
      </c>
      <c r="R334" s="83" t="b">
        <f t="shared" si="266"/>
        <v>0</v>
      </c>
      <c r="S334" s="83" t="str">
        <f t="shared" si="267"/>
        <v>Dummy Node</v>
      </c>
      <c r="T334" s="83" t="str">
        <f t="shared" si="268"/>
        <v>N/A</v>
      </c>
      <c r="U334" s="83" t="str">
        <f t="shared" si="269"/>
        <v>N/A</v>
      </c>
      <c r="V334" s="83">
        <f t="shared" si="270"/>
        <v>209</v>
      </c>
      <c r="W334" s="83" t="b">
        <f t="shared" si="271"/>
        <v>0</v>
      </c>
      <c r="X334" s="83" t="str">
        <f t="shared" si="272"/>
        <v>Dummy Node</v>
      </c>
      <c r="Y334" s="83" t="str">
        <f t="shared" si="273"/>
        <v>N/A</v>
      </c>
      <c r="Z334" s="83" t="str">
        <f t="shared" si="274"/>
        <v>N/A</v>
      </c>
      <c r="AA334" s="83">
        <f t="shared" si="275"/>
        <v>104</v>
      </c>
      <c r="AB334" s="83" t="b">
        <f t="shared" si="276"/>
        <v>1</v>
      </c>
      <c r="AC334" s="83" t="str">
        <f t="shared" si="277"/>
        <v>Dummy Node</v>
      </c>
      <c r="AD334" s="83" t="str">
        <f t="shared" si="278"/>
        <v>N/A</v>
      </c>
      <c r="AE334" s="83" t="str">
        <f t="shared" si="279"/>
        <v>N/A</v>
      </c>
      <c r="AF334" s="83">
        <f t="shared" si="280"/>
        <v>51</v>
      </c>
      <c r="AG334" s="83" t="b">
        <f t="shared" si="281"/>
        <v>0</v>
      </c>
      <c r="AH334" s="83" t="str">
        <f t="shared" si="282"/>
        <v>Dummy Node</v>
      </c>
      <c r="AI334" s="83" t="str">
        <f t="shared" si="283"/>
        <v>N/A</v>
      </c>
      <c r="AJ334" s="83" t="str">
        <f t="shared" si="284"/>
        <v>N/A</v>
      </c>
      <c r="AK334" s="83">
        <f t="shared" si="285"/>
        <v>25</v>
      </c>
      <c r="AL334" s="83" t="b">
        <f t="shared" si="286"/>
        <v>1</v>
      </c>
      <c r="AM334" s="83" t="str">
        <f t="shared" si="287"/>
        <v>Dummy Node</v>
      </c>
      <c r="AN334" s="83" t="str">
        <f t="shared" si="288"/>
        <v>N/A</v>
      </c>
      <c r="AO334" s="83" t="str">
        <f t="shared" si="289"/>
        <v>N/A</v>
      </c>
      <c r="AP334" s="83">
        <f t="shared" si="290"/>
        <v>12</v>
      </c>
      <c r="AQ334" s="83" t="b">
        <f t="shared" si="291"/>
        <v>1</v>
      </c>
      <c r="AR334" s="83" t="str">
        <f t="shared" si="292"/>
        <v>Dummy Node</v>
      </c>
      <c r="AS334" s="83" t="str">
        <f t="shared" si="293"/>
        <v>N/A</v>
      </c>
      <c r="AT334" s="83" t="str">
        <f t="shared" si="294"/>
        <v>N/A</v>
      </c>
      <c r="AU334" s="83">
        <f t="shared" si="295"/>
        <v>9</v>
      </c>
      <c r="AV334" s="83" t="b">
        <f t="shared" si="296"/>
        <v>0</v>
      </c>
      <c r="AW334" s="83" t="str">
        <f t="shared" si="297"/>
        <v>Speed</v>
      </c>
      <c r="AX334" s="83" t="str">
        <f t="shared" si="298"/>
        <v>&gt;</v>
      </c>
      <c r="AY334" s="83">
        <f t="shared" si="299"/>
        <v>24.38330078125</v>
      </c>
      <c r="AZ334" s="83">
        <f t="shared" si="300"/>
        <v>2</v>
      </c>
      <c r="BA334" s="83" t="b">
        <f t="shared" si="301"/>
        <v>1</v>
      </c>
      <c r="BB334" s="83" t="str">
        <f t="shared" si="302"/>
        <v>Distance</v>
      </c>
      <c r="BC334" s="83" t="str">
        <f t="shared" si="303"/>
        <v>&lt;=</v>
      </c>
      <c r="BD334" s="83">
        <f t="shared" si="304"/>
        <v>699.85498046875</v>
      </c>
      <c r="BE334" s="83">
        <f t="shared" si="305"/>
        <v>0</v>
      </c>
      <c r="BF334" s="83" t="b">
        <f t="shared" si="306"/>
        <v>0</v>
      </c>
      <c r="BG334" s="83" t="str">
        <f t="shared" si="307"/>
        <v>Distance</v>
      </c>
      <c r="BH334" s="83" t="str">
        <f t="shared" si="308"/>
        <v>&gt;</v>
      </c>
      <c r="BI334" s="83">
        <f t="shared" si="309"/>
        <v>508.4912109375</v>
      </c>
    </row>
    <row r="335" spans="1:61">
      <c r="A335" s="15">
        <v>332</v>
      </c>
      <c r="B335" s="15">
        <v>-2</v>
      </c>
      <c r="C335" s="15">
        <v>-8192</v>
      </c>
      <c r="D335" s="15">
        <f t="shared" si="259"/>
        <v>-1</v>
      </c>
      <c r="E335" s="15">
        <f t="shared" si="260"/>
        <v>0</v>
      </c>
      <c r="F335" s="15">
        <f t="shared" si="261"/>
        <v>-1</v>
      </c>
      <c r="G335" s="15">
        <v>665</v>
      </c>
      <c r="H335" s="15">
        <v>666</v>
      </c>
      <c r="I335" s="15">
        <v>165</v>
      </c>
      <c r="J335" s="15">
        <v>8</v>
      </c>
      <c r="K335" s="15">
        <v>843</v>
      </c>
      <c r="L335" s="15">
        <v>21</v>
      </c>
      <c r="M335" s="15">
        <f t="shared" si="262"/>
        <v>5.126953125E-3</v>
      </c>
      <c r="O335" s="83">
        <f t="shared" si="263"/>
        <v>843</v>
      </c>
      <c r="P335" s="83">
        <f t="shared" si="264"/>
        <v>0.12744140625</v>
      </c>
      <c r="Q335" s="83">
        <f t="shared" si="265"/>
        <v>421</v>
      </c>
      <c r="R335" s="83" t="b">
        <f t="shared" si="266"/>
        <v>1</v>
      </c>
      <c r="S335" s="83" t="str">
        <f t="shared" si="267"/>
        <v>Dummy Node</v>
      </c>
      <c r="T335" s="83" t="str">
        <f t="shared" si="268"/>
        <v>N/A</v>
      </c>
      <c r="U335" s="83" t="str">
        <f t="shared" si="269"/>
        <v>N/A</v>
      </c>
      <c r="V335" s="83">
        <f t="shared" si="270"/>
        <v>210</v>
      </c>
      <c r="W335" s="83" t="b">
        <f t="shared" si="271"/>
        <v>1</v>
      </c>
      <c r="X335" s="83" t="str">
        <f t="shared" si="272"/>
        <v>Dummy Node</v>
      </c>
      <c r="Y335" s="83" t="str">
        <f t="shared" si="273"/>
        <v>N/A</v>
      </c>
      <c r="Z335" s="83" t="str">
        <f t="shared" si="274"/>
        <v>N/A</v>
      </c>
      <c r="AA335" s="83">
        <f t="shared" si="275"/>
        <v>104</v>
      </c>
      <c r="AB335" s="83" t="b">
        <f t="shared" si="276"/>
        <v>0</v>
      </c>
      <c r="AC335" s="83" t="str">
        <f t="shared" si="277"/>
        <v>Dummy Node</v>
      </c>
      <c r="AD335" s="83" t="str">
        <f t="shared" si="278"/>
        <v>N/A</v>
      </c>
      <c r="AE335" s="83" t="str">
        <f t="shared" si="279"/>
        <v>N/A</v>
      </c>
      <c r="AF335" s="83">
        <f t="shared" si="280"/>
        <v>51</v>
      </c>
      <c r="AG335" s="83" t="b">
        <f t="shared" si="281"/>
        <v>0</v>
      </c>
      <c r="AH335" s="83" t="str">
        <f t="shared" si="282"/>
        <v>Dummy Node</v>
      </c>
      <c r="AI335" s="83" t="str">
        <f t="shared" si="283"/>
        <v>N/A</v>
      </c>
      <c r="AJ335" s="83" t="str">
        <f t="shared" si="284"/>
        <v>N/A</v>
      </c>
      <c r="AK335" s="83">
        <f t="shared" si="285"/>
        <v>25</v>
      </c>
      <c r="AL335" s="83" t="b">
        <f t="shared" si="286"/>
        <v>1</v>
      </c>
      <c r="AM335" s="83" t="str">
        <f t="shared" si="287"/>
        <v>Dummy Node</v>
      </c>
      <c r="AN335" s="83" t="str">
        <f t="shared" si="288"/>
        <v>N/A</v>
      </c>
      <c r="AO335" s="83" t="str">
        <f t="shared" si="289"/>
        <v>N/A</v>
      </c>
      <c r="AP335" s="83">
        <f t="shared" si="290"/>
        <v>12</v>
      </c>
      <c r="AQ335" s="83" t="b">
        <f t="shared" si="291"/>
        <v>1</v>
      </c>
      <c r="AR335" s="83" t="str">
        <f t="shared" si="292"/>
        <v>Dummy Node</v>
      </c>
      <c r="AS335" s="83" t="str">
        <f t="shared" si="293"/>
        <v>N/A</v>
      </c>
      <c r="AT335" s="83" t="str">
        <f t="shared" si="294"/>
        <v>N/A</v>
      </c>
      <c r="AU335" s="83">
        <f t="shared" si="295"/>
        <v>9</v>
      </c>
      <c r="AV335" s="83" t="b">
        <f t="shared" si="296"/>
        <v>0</v>
      </c>
      <c r="AW335" s="83" t="str">
        <f t="shared" si="297"/>
        <v>Speed</v>
      </c>
      <c r="AX335" s="83" t="str">
        <f t="shared" si="298"/>
        <v>&gt;</v>
      </c>
      <c r="AY335" s="83">
        <f t="shared" si="299"/>
        <v>24.38330078125</v>
      </c>
      <c r="AZ335" s="83">
        <f t="shared" si="300"/>
        <v>2</v>
      </c>
      <c r="BA335" s="83" t="b">
        <f t="shared" si="301"/>
        <v>1</v>
      </c>
      <c r="BB335" s="83" t="str">
        <f t="shared" si="302"/>
        <v>Distance</v>
      </c>
      <c r="BC335" s="83" t="str">
        <f t="shared" si="303"/>
        <v>&lt;=</v>
      </c>
      <c r="BD335" s="83">
        <f t="shared" si="304"/>
        <v>699.85498046875</v>
      </c>
      <c r="BE335" s="83">
        <f t="shared" si="305"/>
        <v>0</v>
      </c>
      <c r="BF335" s="83" t="b">
        <f t="shared" si="306"/>
        <v>0</v>
      </c>
      <c r="BG335" s="83" t="str">
        <f t="shared" si="307"/>
        <v>Distance</v>
      </c>
      <c r="BH335" s="83" t="str">
        <f t="shared" si="308"/>
        <v>&gt;</v>
      </c>
      <c r="BI335" s="83">
        <f t="shared" si="309"/>
        <v>508.4912109375</v>
      </c>
    </row>
    <row r="336" spans="1:61">
      <c r="A336" s="15">
        <v>333</v>
      </c>
      <c r="B336" s="15">
        <v>-2</v>
      </c>
      <c r="C336" s="15">
        <v>-8192</v>
      </c>
      <c r="D336" s="15">
        <f t="shared" si="259"/>
        <v>-1</v>
      </c>
      <c r="E336" s="15">
        <f t="shared" si="260"/>
        <v>0</v>
      </c>
      <c r="F336" s="15">
        <f t="shared" si="261"/>
        <v>-1</v>
      </c>
      <c r="G336" s="15">
        <v>667</v>
      </c>
      <c r="H336" s="15">
        <v>668</v>
      </c>
      <c r="I336" s="15">
        <v>166</v>
      </c>
      <c r="J336" s="15">
        <v>8</v>
      </c>
      <c r="K336" s="15">
        <v>844</v>
      </c>
      <c r="L336" s="15">
        <v>21</v>
      </c>
      <c r="M336" s="15">
        <f t="shared" si="262"/>
        <v>5.126953125E-3</v>
      </c>
      <c r="O336" s="83">
        <f t="shared" si="263"/>
        <v>844</v>
      </c>
      <c r="P336" s="83">
        <f t="shared" si="264"/>
        <v>0.12744140625</v>
      </c>
      <c r="Q336" s="83">
        <f t="shared" si="265"/>
        <v>421</v>
      </c>
      <c r="R336" s="83" t="b">
        <f t="shared" si="266"/>
        <v>0</v>
      </c>
      <c r="S336" s="83" t="str">
        <f t="shared" si="267"/>
        <v>Dummy Node</v>
      </c>
      <c r="T336" s="83" t="str">
        <f t="shared" si="268"/>
        <v>N/A</v>
      </c>
      <c r="U336" s="83" t="str">
        <f t="shared" si="269"/>
        <v>N/A</v>
      </c>
      <c r="V336" s="83">
        <f t="shared" si="270"/>
        <v>210</v>
      </c>
      <c r="W336" s="83" t="b">
        <f t="shared" si="271"/>
        <v>1</v>
      </c>
      <c r="X336" s="83" t="str">
        <f t="shared" si="272"/>
        <v>Dummy Node</v>
      </c>
      <c r="Y336" s="83" t="str">
        <f t="shared" si="273"/>
        <v>N/A</v>
      </c>
      <c r="Z336" s="83" t="str">
        <f t="shared" si="274"/>
        <v>N/A</v>
      </c>
      <c r="AA336" s="83">
        <f t="shared" si="275"/>
        <v>104</v>
      </c>
      <c r="AB336" s="83" t="b">
        <f t="shared" si="276"/>
        <v>0</v>
      </c>
      <c r="AC336" s="83" t="str">
        <f t="shared" si="277"/>
        <v>Dummy Node</v>
      </c>
      <c r="AD336" s="83" t="str">
        <f t="shared" si="278"/>
        <v>N/A</v>
      </c>
      <c r="AE336" s="83" t="str">
        <f t="shared" si="279"/>
        <v>N/A</v>
      </c>
      <c r="AF336" s="83">
        <f t="shared" si="280"/>
        <v>51</v>
      </c>
      <c r="AG336" s="83" t="b">
        <f t="shared" si="281"/>
        <v>0</v>
      </c>
      <c r="AH336" s="83" t="str">
        <f t="shared" si="282"/>
        <v>Dummy Node</v>
      </c>
      <c r="AI336" s="83" t="str">
        <f t="shared" si="283"/>
        <v>N/A</v>
      </c>
      <c r="AJ336" s="83" t="str">
        <f t="shared" si="284"/>
        <v>N/A</v>
      </c>
      <c r="AK336" s="83">
        <f t="shared" si="285"/>
        <v>25</v>
      </c>
      <c r="AL336" s="83" t="b">
        <f t="shared" si="286"/>
        <v>1</v>
      </c>
      <c r="AM336" s="83" t="str">
        <f t="shared" si="287"/>
        <v>Dummy Node</v>
      </c>
      <c r="AN336" s="83" t="str">
        <f t="shared" si="288"/>
        <v>N/A</v>
      </c>
      <c r="AO336" s="83" t="str">
        <f t="shared" si="289"/>
        <v>N/A</v>
      </c>
      <c r="AP336" s="83">
        <f t="shared" si="290"/>
        <v>12</v>
      </c>
      <c r="AQ336" s="83" t="b">
        <f t="shared" si="291"/>
        <v>1</v>
      </c>
      <c r="AR336" s="83" t="str">
        <f t="shared" si="292"/>
        <v>Dummy Node</v>
      </c>
      <c r="AS336" s="83" t="str">
        <f t="shared" si="293"/>
        <v>N/A</v>
      </c>
      <c r="AT336" s="83" t="str">
        <f t="shared" si="294"/>
        <v>N/A</v>
      </c>
      <c r="AU336" s="83">
        <f t="shared" si="295"/>
        <v>9</v>
      </c>
      <c r="AV336" s="83" t="b">
        <f t="shared" si="296"/>
        <v>0</v>
      </c>
      <c r="AW336" s="83" t="str">
        <f t="shared" si="297"/>
        <v>Speed</v>
      </c>
      <c r="AX336" s="83" t="str">
        <f t="shared" si="298"/>
        <v>&gt;</v>
      </c>
      <c r="AY336" s="83">
        <f t="shared" si="299"/>
        <v>24.38330078125</v>
      </c>
      <c r="AZ336" s="83">
        <f t="shared" si="300"/>
        <v>2</v>
      </c>
      <c r="BA336" s="83" t="b">
        <f t="shared" si="301"/>
        <v>1</v>
      </c>
      <c r="BB336" s="83" t="str">
        <f t="shared" si="302"/>
        <v>Distance</v>
      </c>
      <c r="BC336" s="83" t="str">
        <f t="shared" si="303"/>
        <v>&lt;=</v>
      </c>
      <c r="BD336" s="83">
        <f t="shared" si="304"/>
        <v>699.85498046875</v>
      </c>
      <c r="BE336" s="83">
        <f t="shared" si="305"/>
        <v>0</v>
      </c>
      <c r="BF336" s="83" t="b">
        <f t="shared" si="306"/>
        <v>0</v>
      </c>
      <c r="BG336" s="83" t="str">
        <f t="shared" si="307"/>
        <v>Distance</v>
      </c>
      <c r="BH336" s="83" t="str">
        <f t="shared" si="308"/>
        <v>&gt;</v>
      </c>
      <c r="BI336" s="83">
        <f t="shared" si="309"/>
        <v>508.4912109375</v>
      </c>
    </row>
    <row r="337" spans="1:61">
      <c r="A337" s="15">
        <v>334</v>
      </c>
      <c r="B337" s="15">
        <v>-2</v>
      </c>
      <c r="C337" s="15">
        <v>-8192</v>
      </c>
      <c r="D337" s="15">
        <f t="shared" si="259"/>
        <v>-1</v>
      </c>
      <c r="E337" s="15">
        <f t="shared" si="260"/>
        <v>0</v>
      </c>
      <c r="F337" s="15">
        <f t="shared" si="261"/>
        <v>-1</v>
      </c>
      <c r="G337" s="15">
        <v>669</v>
      </c>
      <c r="H337" s="15">
        <v>670</v>
      </c>
      <c r="I337" s="15">
        <v>166</v>
      </c>
      <c r="J337" s="15">
        <v>8</v>
      </c>
      <c r="K337" s="15">
        <v>845</v>
      </c>
      <c r="L337" s="15">
        <v>21</v>
      </c>
      <c r="M337" s="15">
        <f t="shared" si="262"/>
        <v>5.126953125E-3</v>
      </c>
      <c r="O337" s="83">
        <f t="shared" si="263"/>
        <v>845</v>
      </c>
      <c r="P337" s="83">
        <f t="shared" si="264"/>
        <v>0.12744140625</v>
      </c>
      <c r="Q337" s="83">
        <f t="shared" si="265"/>
        <v>422</v>
      </c>
      <c r="R337" s="83" t="b">
        <f t="shared" si="266"/>
        <v>1</v>
      </c>
      <c r="S337" s="83" t="str">
        <f t="shared" si="267"/>
        <v>Dummy Node</v>
      </c>
      <c r="T337" s="83" t="str">
        <f t="shared" si="268"/>
        <v>N/A</v>
      </c>
      <c r="U337" s="83" t="str">
        <f t="shared" si="269"/>
        <v>N/A</v>
      </c>
      <c r="V337" s="83">
        <f t="shared" si="270"/>
        <v>210</v>
      </c>
      <c r="W337" s="83" t="b">
        <f t="shared" si="271"/>
        <v>0</v>
      </c>
      <c r="X337" s="83" t="str">
        <f t="shared" si="272"/>
        <v>Dummy Node</v>
      </c>
      <c r="Y337" s="83" t="str">
        <f t="shared" si="273"/>
        <v>N/A</v>
      </c>
      <c r="Z337" s="83" t="str">
        <f t="shared" si="274"/>
        <v>N/A</v>
      </c>
      <c r="AA337" s="83">
        <f t="shared" si="275"/>
        <v>104</v>
      </c>
      <c r="AB337" s="83" t="b">
        <f t="shared" si="276"/>
        <v>0</v>
      </c>
      <c r="AC337" s="83" t="str">
        <f t="shared" si="277"/>
        <v>Dummy Node</v>
      </c>
      <c r="AD337" s="83" t="str">
        <f t="shared" si="278"/>
        <v>N/A</v>
      </c>
      <c r="AE337" s="83" t="str">
        <f t="shared" si="279"/>
        <v>N/A</v>
      </c>
      <c r="AF337" s="83">
        <f t="shared" si="280"/>
        <v>51</v>
      </c>
      <c r="AG337" s="83" t="b">
        <f t="shared" si="281"/>
        <v>0</v>
      </c>
      <c r="AH337" s="83" t="str">
        <f t="shared" si="282"/>
        <v>Dummy Node</v>
      </c>
      <c r="AI337" s="83" t="str">
        <f t="shared" si="283"/>
        <v>N/A</v>
      </c>
      <c r="AJ337" s="83" t="str">
        <f t="shared" si="284"/>
        <v>N/A</v>
      </c>
      <c r="AK337" s="83">
        <f t="shared" si="285"/>
        <v>25</v>
      </c>
      <c r="AL337" s="83" t="b">
        <f t="shared" si="286"/>
        <v>1</v>
      </c>
      <c r="AM337" s="83" t="str">
        <f t="shared" si="287"/>
        <v>Dummy Node</v>
      </c>
      <c r="AN337" s="83" t="str">
        <f t="shared" si="288"/>
        <v>N/A</v>
      </c>
      <c r="AO337" s="83" t="str">
        <f t="shared" si="289"/>
        <v>N/A</v>
      </c>
      <c r="AP337" s="83">
        <f t="shared" si="290"/>
        <v>12</v>
      </c>
      <c r="AQ337" s="83" t="b">
        <f t="shared" si="291"/>
        <v>1</v>
      </c>
      <c r="AR337" s="83" t="str">
        <f t="shared" si="292"/>
        <v>Dummy Node</v>
      </c>
      <c r="AS337" s="83" t="str">
        <f t="shared" si="293"/>
        <v>N/A</v>
      </c>
      <c r="AT337" s="83" t="str">
        <f t="shared" si="294"/>
        <v>N/A</v>
      </c>
      <c r="AU337" s="83">
        <f t="shared" si="295"/>
        <v>9</v>
      </c>
      <c r="AV337" s="83" t="b">
        <f t="shared" si="296"/>
        <v>0</v>
      </c>
      <c r="AW337" s="83" t="str">
        <f t="shared" si="297"/>
        <v>Speed</v>
      </c>
      <c r="AX337" s="83" t="str">
        <f t="shared" si="298"/>
        <v>&gt;</v>
      </c>
      <c r="AY337" s="83">
        <f t="shared" si="299"/>
        <v>24.38330078125</v>
      </c>
      <c r="AZ337" s="83">
        <f t="shared" si="300"/>
        <v>2</v>
      </c>
      <c r="BA337" s="83" t="b">
        <f t="shared" si="301"/>
        <v>1</v>
      </c>
      <c r="BB337" s="83" t="str">
        <f t="shared" si="302"/>
        <v>Distance</v>
      </c>
      <c r="BC337" s="83" t="str">
        <f t="shared" si="303"/>
        <v>&lt;=</v>
      </c>
      <c r="BD337" s="83">
        <f t="shared" si="304"/>
        <v>699.85498046875</v>
      </c>
      <c r="BE337" s="83">
        <f t="shared" si="305"/>
        <v>0</v>
      </c>
      <c r="BF337" s="83" t="b">
        <f t="shared" si="306"/>
        <v>0</v>
      </c>
      <c r="BG337" s="83" t="str">
        <f t="shared" si="307"/>
        <v>Distance</v>
      </c>
      <c r="BH337" s="83" t="str">
        <f t="shared" si="308"/>
        <v>&gt;</v>
      </c>
      <c r="BI337" s="83">
        <f t="shared" si="309"/>
        <v>508.4912109375</v>
      </c>
    </row>
    <row r="338" spans="1:61">
      <c r="A338" s="15">
        <v>335</v>
      </c>
      <c r="B338" s="15">
        <v>-2</v>
      </c>
      <c r="C338" s="15">
        <v>-8192</v>
      </c>
      <c r="D338" s="15">
        <f t="shared" si="259"/>
        <v>-1</v>
      </c>
      <c r="E338" s="15">
        <f t="shared" si="260"/>
        <v>0</v>
      </c>
      <c r="F338" s="15">
        <f t="shared" si="261"/>
        <v>-1</v>
      </c>
      <c r="G338" s="15">
        <v>671</v>
      </c>
      <c r="H338" s="15">
        <v>672</v>
      </c>
      <c r="I338" s="15">
        <v>167</v>
      </c>
      <c r="J338" s="15">
        <v>8</v>
      </c>
      <c r="K338" s="15">
        <v>846</v>
      </c>
      <c r="L338" s="15">
        <v>21</v>
      </c>
      <c r="M338" s="15">
        <f t="shared" si="262"/>
        <v>5.126953125E-3</v>
      </c>
      <c r="O338" s="83">
        <f t="shared" si="263"/>
        <v>846</v>
      </c>
      <c r="P338" s="83">
        <f t="shared" si="264"/>
        <v>0.12744140625</v>
      </c>
      <c r="Q338" s="83">
        <f t="shared" si="265"/>
        <v>422</v>
      </c>
      <c r="R338" s="83" t="b">
        <f t="shared" si="266"/>
        <v>0</v>
      </c>
      <c r="S338" s="83" t="str">
        <f t="shared" si="267"/>
        <v>Dummy Node</v>
      </c>
      <c r="T338" s="83" t="str">
        <f t="shared" si="268"/>
        <v>N/A</v>
      </c>
      <c r="U338" s="83" t="str">
        <f t="shared" si="269"/>
        <v>N/A</v>
      </c>
      <c r="V338" s="83">
        <f t="shared" si="270"/>
        <v>210</v>
      </c>
      <c r="W338" s="83" t="b">
        <f t="shared" si="271"/>
        <v>0</v>
      </c>
      <c r="X338" s="83" t="str">
        <f t="shared" si="272"/>
        <v>Dummy Node</v>
      </c>
      <c r="Y338" s="83" t="str">
        <f t="shared" si="273"/>
        <v>N/A</v>
      </c>
      <c r="Z338" s="83" t="str">
        <f t="shared" si="274"/>
        <v>N/A</v>
      </c>
      <c r="AA338" s="83">
        <f t="shared" si="275"/>
        <v>104</v>
      </c>
      <c r="AB338" s="83" t="b">
        <f t="shared" si="276"/>
        <v>0</v>
      </c>
      <c r="AC338" s="83" t="str">
        <f t="shared" si="277"/>
        <v>Dummy Node</v>
      </c>
      <c r="AD338" s="83" t="str">
        <f t="shared" si="278"/>
        <v>N/A</v>
      </c>
      <c r="AE338" s="83" t="str">
        <f t="shared" si="279"/>
        <v>N/A</v>
      </c>
      <c r="AF338" s="83">
        <f t="shared" si="280"/>
        <v>51</v>
      </c>
      <c r="AG338" s="83" t="b">
        <f t="shared" si="281"/>
        <v>0</v>
      </c>
      <c r="AH338" s="83" t="str">
        <f t="shared" si="282"/>
        <v>Dummy Node</v>
      </c>
      <c r="AI338" s="83" t="str">
        <f t="shared" si="283"/>
        <v>N/A</v>
      </c>
      <c r="AJ338" s="83" t="str">
        <f t="shared" si="284"/>
        <v>N/A</v>
      </c>
      <c r="AK338" s="83">
        <f t="shared" si="285"/>
        <v>25</v>
      </c>
      <c r="AL338" s="83" t="b">
        <f t="shared" si="286"/>
        <v>1</v>
      </c>
      <c r="AM338" s="83" t="str">
        <f t="shared" si="287"/>
        <v>Dummy Node</v>
      </c>
      <c r="AN338" s="83" t="str">
        <f t="shared" si="288"/>
        <v>N/A</v>
      </c>
      <c r="AO338" s="83" t="str">
        <f t="shared" si="289"/>
        <v>N/A</v>
      </c>
      <c r="AP338" s="83">
        <f t="shared" si="290"/>
        <v>12</v>
      </c>
      <c r="AQ338" s="83" t="b">
        <f t="shared" si="291"/>
        <v>1</v>
      </c>
      <c r="AR338" s="83" t="str">
        <f t="shared" si="292"/>
        <v>Dummy Node</v>
      </c>
      <c r="AS338" s="83" t="str">
        <f t="shared" si="293"/>
        <v>N/A</v>
      </c>
      <c r="AT338" s="83" t="str">
        <f t="shared" si="294"/>
        <v>N/A</v>
      </c>
      <c r="AU338" s="83">
        <f t="shared" si="295"/>
        <v>9</v>
      </c>
      <c r="AV338" s="83" t="b">
        <f t="shared" si="296"/>
        <v>0</v>
      </c>
      <c r="AW338" s="83" t="str">
        <f t="shared" si="297"/>
        <v>Speed</v>
      </c>
      <c r="AX338" s="83" t="str">
        <f t="shared" si="298"/>
        <v>&gt;</v>
      </c>
      <c r="AY338" s="83">
        <f t="shared" si="299"/>
        <v>24.38330078125</v>
      </c>
      <c r="AZ338" s="83">
        <f t="shared" si="300"/>
        <v>2</v>
      </c>
      <c r="BA338" s="83" t="b">
        <f t="shared" si="301"/>
        <v>1</v>
      </c>
      <c r="BB338" s="83" t="str">
        <f t="shared" si="302"/>
        <v>Distance</v>
      </c>
      <c r="BC338" s="83" t="str">
        <f t="shared" si="303"/>
        <v>&lt;=</v>
      </c>
      <c r="BD338" s="83">
        <f t="shared" si="304"/>
        <v>699.85498046875</v>
      </c>
      <c r="BE338" s="83">
        <f t="shared" si="305"/>
        <v>0</v>
      </c>
      <c r="BF338" s="83" t="b">
        <f t="shared" si="306"/>
        <v>0</v>
      </c>
      <c r="BG338" s="83" t="str">
        <f t="shared" si="307"/>
        <v>Distance</v>
      </c>
      <c r="BH338" s="83" t="str">
        <f t="shared" si="308"/>
        <v>&gt;</v>
      </c>
      <c r="BI338" s="83">
        <f t="shared" si="309"/>
        <v>508.4912109375</v>
      </c>
    </row>
    <row r="339" spans="1:61">
      <c r="A339" s="15">
        <v>336</v>
      </c>
      <c r="B339" s="15">
        <v>-2</v>
      </c>
      <c r="C339" s="15">
        <v>-8192</v>
      </c>
      <c r="D339" s="15">
        <f t="shared" si="259"/>
        <v>-1</v>
      </c>
      <c r="E339" s="15">
        <f t="shared" si="260"/>
        <v>0</v>
      </c>
      <c r="F339" s="15">
        <f t="shared" si="261"/>
        <v>-1</v>
      </c>
      <c r="G339" s="15">
        <v>673</v>
      </c>
      <c r="H339" s="15">
        <v>674</v>
      </c>
      <c r="I339" s="15">
        <v>167</v>
      </c>
      <c r="J339" s="15">
        <v>8</v>
      </c>
      <c r="K339" s="15">
        <v>847</v>
      </c>
      <c r="L339" s="15">
        <v>21</v>
      </c>
      <c r="M339" s="15">
        <f t="shared" si="262"/>
        <v>5.126953125E-3</v>
      </c>
      <c r="O339" s="83">
        <f t="shared" si="263"/>
        <v>847</v>
      </c>
      <c r="P339" s="83">
        <f t="shared" si="264"/>
        <v>0.12744140625</v>
      </c>
      <c r="Q339" s="83">
        <f t="shared" si="265"/>
        <v>423</v>
      </c>
      <c r="R339" s="83" t="b">
        <f t="shared" si="266"/>
        <v>1</v>
      </c>
      <c r="S339" s="83" t="str">
        <f t="shared" si="267"/>
        <v>Dummy Node</v>
      </c>
      <c r="T339" s="83" t="str">
        <f t="shared" si="268"/>
        <v>N/A</v>
      </c>
      <c r="U339" s="83" t="str">
        <f t="shared" si="269"/>
        <v>N/A</v>
      </c>
      <c r="V339" s="83">
        <f t="shared" si="270"/>
        <v>211</v>
      </c>
      <c r="W339" s="83" t="b">
        <f t="shared" si="271"/>
        <v>1</v>
      </c>
      <c r="X339" s="83" t="str">
        <f t="shared" si="272"/>
        <v>Dummy Node</v>
      </c>
      <c r="Y339" s="83" t="str">
        <f t="shared" si="273"/>
        <v>N/A</v>
      </c>
      <c r="Z339" s="83" t="str">
        <f t="shared" si="274"/>
        <v>N/A</v>
      </c>
      <c r="AA339" s="83">
        <f t="shared" si="275"/>
        <v>105</v>
      </c>
      <c r="AB339" s="83" t="b">
        <f t="shared" si="276"/>
        <v>1</v>
      </c>
      <c r="AC339" s="83" t="str">
        <f t="shared" si="277"/>
        <v>Dummy Node</v>
      </c>
      <c r="AD339" s="83" t="str">
        <f t="shared" si="278"/>
        <v>N/A</v>
      </c>
      <c r="AE339" s="83" t="str">
        <f t="shared" si="279"/>
        <v>N/A</v>
      </c>
      <c r="AF339" s="83">
        <f t="shared" si="280"/>
        <v>52</v>
      </c>
      <c r="AG339" s="83" t="b">
        <f t="shared" si="281"/>
        <v>1</v>
      </c>
      <c r="AH339" s="83" t="str">
        <f t="shared" si="282"/>
        <v>Dummy Node</v>
      </c>
      <c r="AI339" s="83" t="str">
        <f t="shared" si="283"/>
        <v>N/A</v>
      </c>
      <c r="AJ339" s="83" t="str">
        <f t="shared" si="284"/>
        <v>N/A</v>
      </c>
      <c r="AK339" s="83">
        <f t="shared" si="285"/>
        <v>25</v>
      </c>
      <c r="AL339" s="83" t="b">
        <f t="shared" si="286"/>
        <v>0</v>
      </c>
      <c r="AM339" s="83" t="str">
        <f t="shared" si="287"/>
        <v>Dummy Node</v>
      </c>
      <c r="AN339" s="83" t="str">
        <f t="shared" si="288"/>
        <v>N/A</v>
      </c>
      <c r="AO339" s="83" t="str">
        <f t="shared" si="289"/>
        <v>N/A</v>
      </c>
      <c r="AP339" s="83">
        <f t="shared" si="290"/>
        <v>12</v>
      </c>
      <c r="AQ339" s="83" t="b">
        <f t="shared" si="291"/>
        <v>1</v>
      </c>
      <c r="AR339" s="83" t="str">
        <f t="shared" si="292"/>
        <v>Dummy Node</v>
      </c>
      <c r="AS339" s="83" t="str">
        <f t="shared" si="293"/>
        <v>N/A</v>
      </c>
      <c r="AT339" s="83" t="str">
        <f t="shared" si="294"/>
        <v>N/A</v>
      </c>
      <c r="AU339" s="83">
        <f t="shared" si="295"/>
        <v>9</v>
      </c>
      <c r="AV339" s="83" t="b">
        <f t="shared" si="296"/>
        <v>0</v>
      </c>
      <c r="AW339" s="83" t="str">
        <f t="shared" si="297"/>
        <v>Speed</v>
      </c>
      <c r="AX339" s="83" t="str">
        <f t="shared" si="298"/>
        <v>&gt;</v>
      </c>
      <c r="AY339" s="83">
        <f t="shared" si="299"/>
        <v>24.38330078125</v>
      </c>
      <c r="AZ339" s="83">
        <f t="shared" si="300"/>
        <v>2</v>
      </c>
      <c r="BA339" s="83" t="b">
        <f t="shared" si="301"/>
        <v>1</v>
      </c>
      <c r="BB339" s="83" t="str">
        <f t="shared" si="302"/>
        <v>Distance</v>
      </c>
      <c r="BC339" s="83" t="str">
        <f t="shared" si="303"/>
        <v>&lt;=</v>
      </c>
      <c r="BD339" s="83">
        <f t="shared" si="304"/>
        <v>699.85498046875</v>
      </c>
      <c r="BE339" s="83">
        <f t="shared" si="305"/>
        <v>0</v>
      </c>
      <c r="BF339" s="83" t="b">
        <f t="shared" si="306"/>
        <v>0</v>
      </c>
      <c r="BG339" s="83" t="str">
        <f t="shared" si="307"/>
        <v>Distance</v>
      </c>
      <c r="BH339" s="83" t="str">
        <f t="shared" si="308"/>
        <v>&gt;</v>
      </c>
      <c r="BI339" s="83">
        <f t="shared" si="309"/>
        <v>508.4912109375</v>
      </c>
    </row>
    <row r="340" spans="1:61">
      <c r="A340" s="15">
        <v>337</v>
      </c>
      <c r="B340" s="15">
        <v>-2</v>
      </c>
      <c r="C340" s="15">
        <v>-8192</v>
      </c>
      <c r="D340" s="15">
        <f t="shared" si="259"/>
        <v>-1</v>
      </c>
      <c r="E340" s="15">
        <f t="shared" si="260"/>
        <v>0</v>
      </c>
      <c r="F340" s="15">
        <f t="shared" si="261"/>
        <v>-1</v>
      </c>
      <c r="G340" s="15">
        <v>675</v>
      </c>
      <c r="H340" s="15">
        <v>676</v>
      </c>
      <c r="I340" s="15">
        <v>168</v>
      </c>
      <c r="J340" s="15">
        <v>8</v>
      </c>
      <c r="K340" s="15">
        <v>848</v>
      </c>
      <c r="L340" s="15">
        <v>21</v>
      </c>
      <c r="M340" s="15">
        <f t="shared" si="262"/>
        <v>5.126953125E-3</v>
      </c>
      <c r="O340" s="83">
        <f t="shared" si="263"/>
        <v>848</v>
      </c>
      <c r="P340" s="83">
        <f t="shared" si="264"/>
        <v>0.12744140625</v>
      </c>
      <c r="Q340" s="83">
        <f t="shared" si="265"/>
        <v>423</v>
      </c>
      <c r="R340" s="83" t="b">
        <f t="shared" si="266"/>
        <v>0</v>
      </c>
      <c r="S340" s="83" t="str">
        <f t="shared" si="267"/>
        <v>Dummy Node</v>
      </c>
      <c r="T340" s="83" t="str">
        <f t="shared" si="268"/>
        <v>N/A</v>
      </c>
      <c r="U340" s="83" t="str">
        <f t="shared" si="269"/>
        <v>N/A</v>
      </c>
      <c r="V340" s="83">
        <f t="shared" si="270"/>
        <v>211</v>
      </c>
      <c r="W340" s="83" t="b">
        <f t="shared" si="271"/>
        <v>1</v>
      </c>
      <c r="X340" s="83" t="str">
        <f t="shared" si="272"/>
        <v>Dummy Node</v>
      </c>
      <c r="Y340" s="83" t="str">
        <f t="shared" si="273"/>
        <v>N/A</v>
      </c>
      <c r="Z340" s="83" t="str">
        <f t="shared" si="274"/>
        <v>N/A</v>
      </c>
      <c r="AA340" s="83">
        <f t="shared" si="275"/>
        <v>105</v>
      </c>
      <c r="AB340" s="83" t="b">
        <f t="shared" si="276"/>
        <v>1</v>
      </c>
      <c r="AC340" s="83" t="str">
        <f t="shared" si="277"/>
        <v>Dummy Node</v>
      </c>
      <c r="AD340" s="83" t="str">
        <f t="shared" si="278"/>
        <v>N/A</v>
      </c>
      <c r="AE340" s="83" t="str">
        <f t="shared" si="279"/>
        <v>N/A</v>
      </c>
      <c r="AF340" s="83">
        <f t="shared" si="280"/>
        <v>52</v>
      </c>
      <c r="AG340" s="83" t="b">
        <f t="shared" si="281"/>
        <v>1</v>
      </c>
      <c r="AH340" s="83" t="str">
        <f t="shared" si="282"/>
        <v>Dummy Node</v>
      </c>
      <c r="AI340" s="83" t="str">
        <f t="shared" si="283"/>
        <v>N/A</v>
      </c>
      <c r="AJ340" s="83" t="str">
        <f t="shared" si="284"/>
        <v>N/A</v>
      </c>
      <c r="AK340" s="83">
        <f t="shared" si="285"/>
        <v>25</v>
      </c>
      <c r="AL340" s="83" t="b">
        <f t="shared" si="286"/>
        <v>0</v>
      </c>
      <c r="AM340" s="83" t="str">
        <f t="shared" si="287"/>
        <v>Dummy Node</v>
      </c>
      <c r="AN340" s="83" t="str">
        <f t="shared" si="288"/>
        <v>N/A</v>
      </c>
      <c r="AO340" s="83" t="str">
        <f t="shared" si="289"/>
        <v>N/A</v>
      </c>
      <c r="AP340" s="83">
        <f t="shared" si="290"/>
        <v>12</v>
      </c>
      <c r="AQ340" s="83" t="b">
        <f t="shared" si="291"/>
        <v>1</v>
      </c>
      <c r="AR340" s="83" t="str">
        <f t="shared" si="292"/>
        <v>Dummy Node</v>
      </c>
      <c r="AS340" s="83" t="str">
        <f t="shared" si="293"/>
        <v>N/A</v>
      </c>
      <c r="AT340" s="83" t="str">
        <f t="shared" si="294"/>
        <v>N/A</v>
      </c>
      <c r="AU340" s="83">
        <f t="shared" si="295"/>
        <v>9</v>
      </c>
      <c r="AV340" s="83" t="b">
        <f t="shared" si="296"/>
        <v>0</v>
      </c>
      <c r="AW340" s="83" t="str">
        <f t="shared" si="297"/>
        <v>Speed</v>
      </c>
      <c r="AX340" s="83" t="str">
        <f t="shared" si="298"/>
        <v>&gt;</v>
      </c>
      <c r="AY340" s="83">
        <f t="shared" si="299"/>
        <v>24.38330078125</v>
      </c>
      <c r="AZ340" s="83">
        <f t="shared" si="300"/>
        <v>2</v>
      </c>
      <c r="BA340" s="83" t="b">
        <f t="shared" si="301"/>
        <v>1</v>
      </c>
      <c r="BB340" s="83" t="str">
        <f t="shared" si="302"/>
        <v>Distance</v>
      </c>
      <c r="BC340" s="83" t="str">
        <f t="shared" si="303"/>
        <v>&lt;=</v>
      </c>
      <c r="BD340" s="83">
        <f t="shared" si="304"/>
        <v>699.85498046875</v>
      </c>
      <c r="BE340" s="83">
        <f t="shared" si="305"/>
        <v>0</v>
      </c>
      <c r="BF340" s="83" t="b">
        <f t="shared" si="306"/>
        <v>0</v>
      </c>
      <c r="BG340" s="83" t="str">
        <f t="shared" si="307"/>
        <v>Distance</v>
      </c>
      <c r="BH340" s="83" t="str">
        <f t="shared" si="308"/>
        <v>&gt;</v>
      </c>
      <c r="BI340" s="83">
        <f t="shared" si="309"/>
        <v>508.4912109375</v>
      </c>
    </row>
    <row r="341" spans="1:61">
      <c r="A341" s="15">
        <v>338</v>
      </c>
      <c r="B341" s="15">
        <v>-2</v>
      </c>
      <c r="C341" s="15">
        <v>-8192</v>
      </c>
      <c r="D341" s="15">
        <f t="shared" si="259"/>
        <v>-1</v>
      </c>
      <c r="E341" s="15">
        <f t="shared" si="260"/>
        <v>0</v>
      </c>
      <c r="F341" s="15">
        <f t="shared" si="261"/>
        <v>-1</v>
      </c>
      <c r="G341" s="15">
        <v>677</v>
      </c>
      <c r="H341" s="15">
        <v>678</v>
      </c>
      <c r="I341" s="15">
        <v>168</v>
      </c>
      <c r="J341" s="15">
        <v>8</v>
      </c>
      <c r="K341" s="15">
        <v>849</v>
      </c>
      <c r="L341" s="15">
        <v>21</v>
      </c>
      <c r="M341" s="15">
        <f t="shared" si="262"/>
        <v>5.126953125E-3</v>
      </c>
      <c r="O341" s="83">
        <f t="shared" si="263"/>
        <v>849</v>
      </c>
      <c r="P341" s="83">
        <f t="shared" si="264"/>
        <v>0.12744140625</v>
      </c>
      <c r="Q341" s="83">
        <f t="shared" si="265"/>
        <v>424</v>
      </c>
      <c r="R341" s="83" t="b">
        <f t="shared" si="266"/>
        <v>1</v>
      </c>
      <c r="S341" s="83" t="str">
        <f t="shared" si="267"/>
        <v>Dummy Node</v>
      </c>
      <c r="T341" s="83" t="str">
        <f t="shared" si="268"/>
        <v>N/A</v>
      </c>
      <c r="U341" s="83" t="str">
        <f t="shared" si="269"/>
        <v>N/A</v>
      </c>
      <c r="V341" s="83">
        <f t="shared" si="270"/>
        <v>211</v>
      </c>
      <c r="W341" s="83" t="b">
        <f t="shared" si="271"/>
        <v>0</v>
      </c>
      <c r="X341" s="83" t="str">
        <f t="shared" si="272"/>
        <v>Dummy Node</v>
      </c>
      <c r="Y341" s="83" t="str">
        <f t="shared" si="273"/>
        <v>N/A</v>
      </c>
      <c r="Z341" s="83" t="str">
        <f t="shared" si="274"/>
        <v>N/A</v>
      </c>
      <c r="AA341" s="83">
        <f t="shared" si="275"/>
        <v>105</v>
      </c>
      <c r="AB341" s="83" t="b">
        <f t="shared" si="276"/>
        <v>1</v>
      </c>
      <c r="AC341" s="83" t="str">
        <f t="shared" si="277"/>
        <v>Dummy Node</v>
      </c>
      <c r="AD341" s="83" t="str">
        <f t="shared" si="278"/>
        <v>N/A</v>
      </c>
      <c r="AE341" s="83" t="str">
        <f t="shared" si="279"/>
        <v>N/A</v>
      </c>
      <c r="AF341" s="83">
        <f t="shared" si="280"/>
        <v>52</v>
      </c>
      <c r="AG341" s="83" t="b">
        <f t="shared" si="281"/>
        <v>1</v>
      </c>
      <c r="AH341" s="83" t="str">
        <f t="shared" si="282"/>
        <v>Dummy Node</v>
      </c>
      <c r="AI341" s="83" t="str">
        <f t="shared" si="283"/>
        <v>N/A</v>
      </c>
      <c r="AJ341" s="83" t="str">
        <f t="shared" si="284"/>
        <v>N/A</v>
      </c>
      <c r="AK341" s="83">
        <f t="shared" si="285"/>
        <v>25</v>
      </c>
      <c r="AL341" s="83" t="b">
        <f t="shared" si="286"/>
        <v>0</v>
      </c>
      <c r="AM341" s="83" t="str">
        <f t="shared" si="287"/>
        <v>Dummy Node</v>
      </c>
      <c r="AN341" s="83" t="str">
        <f t="shared" si="288"/>
        <v>N/A</v>
      </c>
      <c r="AO341" s="83" t="str">
        <f t="shared" si="289"/>
        <v>N/A</v>
      </c>
      <c r="AP341" s="83">
        <f t="shared" si="290"/>
        <v>12</v>
      </c>
      <c r="AQ341" s="83" t="b">
        <f t="shared" si="291"/>
        <v>1</v>
      </c>
      <c r="AR341" s="83" t="str">
        <f t="shared" si="292"/>
        <v>Dummy Node</v>
      </c>
      <c r="AS341" s="83" t="str">
        <f t="shared" si="293"/>
        <v>N/A</v>
      </c>
      <c r="AT341" s="83" t="str">
        <f t="shared" si="294"/>
        <v>N/A</v>
      </c>
      <c r="AU341" s="83">
        <f t="shared" si="295"/>
        <v>9</v>
      </c>
      <c r="AV341" s="83" t="b">
        <f t="shared" si="296"/>
        <v>0</v>
      </c>
      <c r="AW341" s="83" t="str">
        <f t="shared" si="297"/>
        <v>Speed</v>
      </c>
      <c r="AX341" s="83" t="str">
        <f t="shared" si="298"/>
        <v>&gt;</v>
      </c>
      <c r="AY341" s="83">
        <f t="shared" si="299"/>
        <v>24.38330078125</v>
      </c>
      <c r="AZ341" s="83">
        <f t="shared" si="300"/>
        <v>2</v>
      </c>
      <c r="BA341" s="83" t="b">
        <f t="shared" si="301"/>
        <v>1</v>
      </c>
      <c r="BB341" s="83" t="str">
        <f t="shared" si="302"/>
        <v>Distance</v>
      </c>
      <c r="BC341" s="83" t="str">
        <f t="shared" si="303"/>
        <v>&lt;=</v>
      </c>
      <c r="BD341" s="83">
        <f t="shared" si="304"/>
        <v>699.85498046875</v>
      </c>
      <c r="BE341" s="83">
        <f t="shared" si="305"/>
        <v>0</v>
      </c>
      <c r="BF341" s="83" t="b">
        <f t="shared" si="306"/>
        <v>0</v>
      </c>
      <c r="BG341" s="83" t="str">
        <f t="shared" si="307"/>
        <v>Distance</v>
      </c>
      <c r="BH341" s="83" t="str">
        <f t="shared" si="308"/>
        <v>&gt;</v>
      </c>
      <c r="BI341" s="83">
        <f t="shared" si="309"/>
        <v>508.4912109375</v>
      </c>
    </row>
    <row r="342" spans="1:61">
      <c r="A342" s="15">
        <v>339</v>
      </c>
      <c r="B342" s="15">
        <v>-2</v>
      </c>
      <c r="C342" s="15">
        <v>-8192</v>
      </c>
      <c r="D342" s="15">
        <f t="shared" si="259"/>
        <v>-1</v>
      </c>
      <c r="E342" s="15">
        <f t="shared" si="260"/>
        <v>0</v>
      </c>
      <c r="F342" s="15">
        <f t="shared" si="261"/>
        <v>-1</v>
      </c>
      <c r="G342" s="15">
        <v>679</v>
      </c>
      <c r="H342" s="15">
        <v>680</v>
      </c>
      <c r="I342" s="15">
        <v>169</v>
      </c>
      <c r="J342" s="15">
        <v>8</v>
      </c>
      <c r="K342" s="15">
        <v>850</v>
      </c>
      <c r="L342" s="15">
        <v>21</v>
      </c>
      <c r="M342" s="15">
        <f t="shared" si="262"/>
        <v>5.126953125E-3</v>
      </c>
      <c r="O342" s="83">
        <f t="shared" si="263"/>
        <v>850</v>
      </c>
      <c r="P342" s="83">
        <f t="shared" si="264"/>
        <v>0.12744140625</v>
      </c>
      <c r="Q342" s="83">
        <f t="shared" si="265"/>
        <v>424</v>
      </c>
      <c r="R342" s="83" t="b">
        <f t="shared" si="266"/>
        <v>0</v>
      </c>
      <c r="S342" s="83" t="str">
        <f t="shared" si="267"/>
        <v>Dummy Node</v>
      </c>
      <c r="T342" s="83" t="str">
        <f t="shared" si="268"/>
        <v>N/A</v>
      </c>
      <c r="U342" s="83" t="str">
        <f t="shared" si="269"/>
        <v>N/A</v>
      </c>
      <c r="V342" s="83">
        <f t="shared" si="270"/>
        <v>211</v>
      </c>
      <c r="W342" s="83" t="b">
        <f t="shared" si="271"/>
        <v>0</v>
      </c>
      <c r="X342" s="83" t="str">
        <f t="shared" si="272"/>
        <v>Dummy Node</v>
      </c>
      <c r="Y342" s="83" t="str">
        <f t="shared" si="273"/>
        <v>N/A</v>
      </c>
      <c r="Z342" s="83" t="str">
        <f t="shared" si="274"/>
        <v>N/A</v>
      </c>
      <c r="AA342" s="83">
        <f t="shared" si="275"/>
        <v>105</v>
      </c>
      <c r="AB342" s="83" t="b">
        <f t="shared" si="276"/>
        <v>1</v>
      </c>
      <c r="AC342" s="83" t="str">
        <f t="shared" si="277"/>
        <v>Dummy Node</v>
      </c>
      <c r="AD342" s="83" t="str">
        <f t="shared" si="278"/>
        <v>N/A</v>
      </c>
      <c r="AE342" s="83" t="str">
        <f t="shared" si="279"/>
        <v>N/A</v>
      </c>
      <c r="AF342" s="83">
        <f t="shared" si="280"/>
        <v>52</v>
      </c>
      <c r="AG342" s="83" t="b">
        <f t="shared" si="281"/>
        <v>1</v>
      </c>
      <c r="AH342" s="83" t="str">
        <f t="shared" si="282"/>
        <v>Dummy Node</v>
      </c>
      <c r="AI342" s="83" t="str">
        <f t="shared" si="283"/>
        <v>N/A</v>
      </c>
      <c r="AJ342" s="83" t="str">
        <f t="shared" si="284"/>
        <v>N/A</v>
      </c>
      <c r="AK342" s="83">
        <f t="shared" si="285"/>
        <v>25</v>
      </c>
      <c r="AL342" s="83" t="b">
        <f t="shared" si="286"/>
        <v>0</v>
      </c>
      <c r="AM342" s="83" t="str">
        <f t="shared" si="287"/>
        <v>Dummy Node</v>
      </c>
      <c r="AN342" s="83" t="str">
        <f t="shared" si="288"/>
        <v>N/A</v>
      </c>
      <c r="AO342" s="83" t="str">
        <f t="shared" si="289"/>
        <v>N/A</v>
      </c>
      <c r="AP342" s="83">
        <f t="shared" si="290"/>
        <v>12</v>
      </c>
      <c r="AQ342" s="83" t="b">
        <f t="shared" si="291"/>
        <v>1</v>
      </c>
      <c r="AR342" s="83" t="str">
        <f t="shared" si="292"/>
        <v>Dummy Node</v>
      </c>
      <c r="AS342" s="83" t="str">
        <f t="shared" si="293"/>
        <v>N/A</v>
      </c>
      <c r="AT342" s="83" t="str">
        <f t="shared" si="294"/>
        <v>N/A</v>
      </c>
      <c r="AU342" s="83">
        <f t="shared" si="295"/>
        <v>9</v>
      </c>
      <c r="AV342" s="83" t="b">
        <f t="shared" si="296"/>
        <v>0</v>
      </c>
      <c r="AW342" s="83" t="str">
        <f t="shared" si="297"/>
        <v>Speed</v>
      </c>
      <c r="AX342" s="83" t="str">
        <f t="shared" si="298"/>
        <v>&gt;</v>
      </c>
      <c r="AY342" s="83">
        <f t="shared" si="299"/>
        <v>24.38330078125</v>
      </c>
      <c r="AZ342" s="83">
        <f t="shared" si="300"/>
        <v>2</v>
      </c>
      <c r="BA342" s="83" t="b">
        <f t="shared" si="301"/>
        <v>1</v>
      </c>
      <c r="BB342" s="83" t="str">
        <f t="shared" si="302"/>
        <v>Distance</v>
      </c>
      <c r="BC342" s="83" t="str">
        <f t="shared" si="303"/>
        <v>&lt;=</v>
      </c>
      <c r="BD342" s="83">
        <f t="shared" si="304"/>
        <v>699.85498046875</v>
      </c>
      <c r="BE342" s="83">
        <f t="shared" si="305"/>
        <v>0</v>
      </c>
      <c r="BF342" s="83" t="b">
        <f t="shared" si="306"/>
        <v>0</v>
      </c>
      <c r="BG342" s="83" t="str">
        <f t="shared" si="307"/>
        <v>Distance</v>
      </c>
      <c r="BH342" s="83" t="str">
        <f t="shared" si="308"/>
        <v>&gt;</v>
      </c>
      <c r="BI342" s="83">
        <f t="shared" si="309"/>
        <v>508.4912109375</v>
      </c>
    </row>
    <row r="343" spans="1:61">
      <c r="A343" s="15">
        <v>340</v>
      </c>
      <c r="B343" s="15">
        <v>-2</v>
      </c>
      <c r="C343" s="15">
        <v>-8192</v>
      </c>
      <c r="D343" s="15">
        <f t="shared" si="259"/>
        <v>-1</v>
      </c>
      <c r="E343" s="15">
        <f t="shared" si="260"/>
        <v>0</v>
      </c>
      <c r="F343" s="15">
        <f t="shared" si="261"/>
        <v>-1</v>
      </c>
      <c r="G343" s="15">
        <v>681</v>
      </c>
      <c r="H343" s="15">
        <v>682</v>
      </c>
      <c r="I343" s="15">
        <v>169</v>
      </c>
      <c r="J343" s="15">
        <v>8</v>
      </c>
      <c r="K343" s="15">
        <v>851</v>
      </c>
      <c r="L343" s="15">
        <v>21</v>
      </c>
      <c r="M343" s="15">
        <f t="shared" si="262"/>
        <v>5.126953125E-3</v>
      </c>
      <c r="O343" s="83">
        <f t="shared" si="263"/>
        <v>851</v>
      </c>
      <c r="P343" s="83">
        <f t="shared" si="264"/>
        <v>0.12744140625</v>
      </c>
      <c r="Q343" s="83">
        <f t="shared" si="265"/>
        <v>425</v>
      </c>
      <c r="R343" s="83" t="b">
        <f t="shared" si="266"/>
        <v>1</v>
      </c>
      <c r="S343" s="83" t="str">
        <f t="shared" si="267"/>
        <v>Dummy Node</v>
      </c>
      <c r="T343" s="83" t="str">
        <f t="shared" si="268"/>
        <v>N/A</v>
      </c>
      <c r="U343" s="83" t="str">
        <f t="shared" si="269"/>
        <v>N/A</v>
      </c>
      <c r="V343" s="83">
        <f t="shared" si="270"/>
        <v>212</v>
      </c>
      <c r="W343" s="83" t="b">
        <f t="shared" si="271"/>
        <v>1</v>
      </c>
      <c r="X343" s="83" t="str">
        <f t="shared" si="272"/>
        <v>Dummy Node</v>
      </c>
      <c r="Y343" s="83" t="str">
        <f t="shared" si="273"/>
        <v>N/A</v>
      </c>
      <c r="Z343" s="83" t="str">
        <f t="shared" si="274"/>
        <v>N/A</v>
      </c>
      <c r="AA343" s="83">
        <f t="shared" si="275"/>
        <v>105</v>
      </c>
      <c r="AB343" s="83" t="b">
        <f t="shared" si="276"/>
        <v>0</v>
      </c>
      <c r="AC343" s="83" t="str">
        <f t="shared" si="277"/>
        <v>Dummy Node</v>
      </c>
      <c r="AD343" s="83" t="str">
        <f t="shared" si="278"/>
        <v>N/A</v>
      </c>
      <c r="AE343" s="83" t="str">
        <f t="shared" si="279"/>
        <v>N/A</v>
      </c>
      <c r="AF343" s="83">
        <f t="shared" si="280"/>
        <v>52</v>
      </c>
      <c r="AG343" s="83" t="b">
        <f t="shared" si="281"/>
        <v>1</v>
      </c>
      <c r="AH343" s="83" t="str">
        <f t="shared" si="282"/>
        <v>Dummy Node</v>
      </c>
      <c r="AI343" s="83" t="str">
        <f t="shared" si="283"/>
        <v>N/A</v>
      </c>
      <c r="AJ343" s="83" t="str">
        <f t="shared" si="284"/>
        <v>N/A</v>
      </c>
      <c r="AK343" s="83">
        <f t="shared" si="285"/>
        <v>25</v>
      </c>
      <c r="AL343" s="83" t="b">
        <f t="shared" si="286"/>
        <v>0</v>
      </c>
      <c r="AM343" s="83" t="str">
        <f t="shared" si="287"/>
        <v>Dummy Node</v>
      </c>
      <c r="AN343" s="83" t="str">
        <f t="shared" si="288"/>
        <v>N/A</v>
      </c>
      <c r="AO343" s="83" t="str">
        <f t="shared" si="289"/>
        <v>N/A</v>
      </c>
      <c r="AP343" s="83">
        <f t="shared" si="290"/>
        <v>12</v>
      </c>
      <c r="AQ343" s="83" t="b">
        <f t="shared" si="291"/>
        <v>1</v>
      </c>
      <c r="AR343" s="83" t="str">
        <f t="shared" si="292"/>
        <v>Dummy Node</v>
      </c>
      <c r="AS343" s="83" t="str">
        <f t="shared" si="293"/>
        <v>N/A</v>
      </c>
      <c r="AT343" s="83" t="str">
        <f t="shared" si="294"/>
        <v>N/A</v>
      </c>
      <c r="AU343" s="83">
        <f t="shared" si="295"/>
        <v>9</v>
      </c>
      <c r="AV343" s="83" t="b">
        <f t="shared" si="296"/>
        <v>0</v>
      </c>
      <c r="AW343" s="83" t="str">
        <f t="shared" si="297"/>
        <v>Speed</v>
      </c>
      <c r="AX343" s="83" t="str">
        <f t="shared" si="298"/>
        <v>&gt;</v>
      </c>
      <c r="AY343" s="83">
        <f t="shared" si="299"/>
        <v>24.38330078125</v>
      </c>
      <c r="AZ343" s="83">
        <f t="shared" si="300"/>
        <v>2</v>
      </c>
      <c r="BA343" s="83" t="b">
        <f t="shared" si="301"/>
        <v>1</v>
      </c>
      <c r="BB343" s="83" t="str">
        <f t="shared" si="302"/>
        <v>Distance</v>
      </c>
      <c r="BC343" s="83" t="str">
        <f t="shared" si="303"/>
        <v>&lt;=</v>
      </c>
      <c r="BD343" s="83">
        <f t="shared" si="304"/>
        <v>699.85498046875</v>
      </c>
      <c r="BE343" s="83">
        <f t="shared" si="305"/>
        <v>0</v>
      </c>
      <c r="BF343" s="83" t="b">
        <f t="shared" si="306"/>
        <v>0</v>
      </c>
      <c r="BG343" s="83" t="str">
        <f t="shared" si="307"/>
        <v>Distance</v>
      </c>
      <c r="BH343" s="83" t="str">
        <f t="shared" si="308"/>
        <v>&gt;</v>
      </c>
      <c r="BI343" s="83">
        <f t="shared" si="309"/>
        <v>508.4912109375</v>
      </c>
    </row>
    <row r="344" spans="1:61">
      <c r="A344" s="15">
        <v>341</v>
      </c>
      <c r="B344" s="15">
        <v>-2</v>
      </c>
      <c r="C344" s="15">
        <v>-8192</v>
      </c>
      <c r="D344" s="15">
        <f t="shared" si="259"/>
        <v>-1</v>
      </c>
      <c r="E344" s="15">
        <f t="shared" si="260"/>
        <v>0</v>
      </c>
      <c r="F344" s="15">
        <f t="shared" si="261"/>
        <v>-1</v>
      </c>
      <c r="G344" s="15">
        <v>683</v>
      </c>
      <c r="H344" s="15">
        <v>684</v>
      </c>
      <c r="I344" s="15">
        <v>170</v>
      </c>
      <c r="J344" s="15">
        <v>8</v>
      </c>
      <c r="K344" s="15">
        <v>852</v>
      </c>
      <c r="L344" s="15">
        <v>21</v>
      </c>
      <c r="M344" s="15">
        <f t="shared" si="262"/>
        <v>5.126953125E-3</v>
      </c>
      <c r="O344" s="83">
        <f t="shared" si="263"/>
        <v>852</v>
      </c>
      <c r="P344" s="83">
        <f t="shared" si="264"/>
        <v>0.12744140625</v>
      </c>
      <c r="Q344" s="83">
        <f t="shared" si="265"/>
        <v>425</v>
      </c>
      <c r="R344" s="83" t="b">
        <f t="shared" si="266"/>
        <v>0</v>
      </c>
      <c r="S344" s="83" t="str">
        <f t="shared" si="267"/>
        <v>Dummy Node</v>
      </c>
      <c r="T344" s="83" t="str">
        <f t="shared" si="268"/>
        <v>N/A</v>
      </c>
      <c r="U344" s="83" t="str">
        <f t="shared" si="269"/>
        <v>N/A</v>
      </c>
      <c r="V344" s="83">
        <f t="shared" si="270"/>
        <v>212</v>
      </c>
      <c r="W344" s="83" t="b">
        <f t="shared" si="271"/>
        <v>1</v>
      </c>
      <c r="X344" s="83" t="str">
        <f t="shared" si="272"/>
        <v>Dummy Node</v>
      </c>
      <c r="Y344" s="83" t="str">
        <f t="shared" si="273"/>
        <v>N/A</v>
      </c>
      <c r="Z344" s="83" t="str">
        <f t="shared" si="274"/>
        <v>N/A</v>
      </c>
      <c r="AA344" s="83">
        <f t="shared" si="275"/>
        <v>105</v>
      </c>
      <c r="AB344" s="83" t="b">
        <f t="shared" si="276"/>
        <v>0</v>
      </c>
      <c r="AC344" s="83" t="str">
        <f t="shared" si="277"/>
        <v>Dummy Node</v>
      </c>
      <c r="AD344" s="83" t="str">
        <f t="shared" si="278"/>
        <v>N/A</v>
      </c>
      <c r="AE344" s="83" t="str">
        <f t="shared" si="279"/>
        <v>N/A</v>
      </c>
      <c r="AF344" s="83">
        <f t="shared" si="280"/>
        <v>52</v>
      </c>
      <c r="AG344" s="83" t="b">
        <f t="shared" si="281"/>
        <v>1</v>
      </c>
      <c r="AH344" s="83" t="str">
        <f t="shared" si="282"/>
        <v>Dummy Node</v>
      </c>
      <c r="AI344" s="83" t="str">
        <f t="shared" si="283"/>
        <v>N/A</v>
      </c>
      <c r="AJ344" s="83" t="str">
        <f t="shared" si="284"/>
        <v>N/A</v>
      </c>
      <c r="AK344" s="83">
        <f t="shared" si="285"/>
        <v>25</v>
      </c>
      <c r="AL344" s="83" t="b">
        <f t="shared" si="286"/>
        <v>0</v>
      </c>
      <c r="AM344" s="83" t="str">
        <f t="shared" si="287"/>
        <v>Dummy Node</v>
      </c>
      <c r="AN344" s="83" t="str">
        <f t="shared" si="288"/>
        <v>N/A</v>
      </c>
      <c r="AO344" s="83" t="str">
        <f t="shared" si="289"/>
        <v>N/A</v>
      </c>
      <c r="AP344" s="83">
        <f t="shared" si="290"/>
        <v>12</v>
      </c>
      <c r="AQ344" s="83" t="b">
        <f t="shared" si="291"/>
        <v>1</v>
      </c>
      <c r="AR344" s="83" t="str">
        <f t="shared" si="292"/>
        <v>Dummy Node</v>
      </c>
      <c r="AS344" s="83" t="str">
        <f t="shared" si="293"/>
        <v>N/A</v>
      </c>
      <c r="AT344" s="83" t="str">
        <f t="shared" si="294"/>
        <v>N/A</v>
      </c>
      <c r="AU344" s="83">
        <f t="shared" si="295"/>
        <v>9</v>
      </c>
      <c r="AV344" s="83" t="b">
        <f t="shared" si="296"/>
        <v>0</v>
      </c>
      <c r="AW344" s="83" t="str">
        <f t="shared" si="297"/>
        <v>Speed</v>
      </c>
      <c r="AX344" s="83" t="str">
        <f t="shared" si="298"/>
        <v>&gt;</v>
      </c>
      <c r="AY344" s="83">
        <f t="shared" si="299"/>
        <v>24.38330078125</v>
      </c>
      <c r="AZ344" s="83">
        <f t="shared" si="300"/>
        <v>2</v>
      </c>
      <c r="BA344" s="83" t="b">
        <f t="shared" si="301"/>
        <v>1</v>
      </c>
      <c r="BB344" s="83" t="str">
        <f t="shared" si="302"/>
        <v>Distance</v>
      </c>
      <c r="BC344" s="83" t="str">
        <f t="shared" si="303"/>
        <v>&lt;=</v>
      </c>
      <c r="BD344" s="83">
        <f t="shared" si="304"/>
        <v>699.85498046875</v>
      </c>
      <c r="BE344" s="83">
        <f t="shared" si="305"/>
        <v>0</v>
      </c>
      <c r="BF344" s="83" t="b">
        <f t="shared" si="306"/>
        <v>0</v>
      </c>
      <c r="BG344" s="83" t="str">
        <f t="shared" si="307"/>
        <v>Distance</v>
      </c>
      <c r="BH344" s="83" t="str">
        <f t="shared" si="308"/>
        <v>&gt;</v>
      </c>
      <c r="BI344" s="83">
        <f t="shared" si="309"/>
        <v>508.4912109375</v>
      </c>
    </row>
    <row r="345" spans="1:61">
      <c r="A345" s="15">
        <v>342</v>
      </c>
      <c r="B345" s="15">
        <v>-2</v>
      </c>
      <c r="C345" s="15">
        <v>-8192</v>
      </c>
      <c r="D345" s="15">
        <f t="shared" si="259"/>
        <v>-1</v>
      </c>
      <c r="E345" s="15">
        <f t="shared" si="260"/>
        <v>0</v>
      </c>
      <c r="F345" s="15">
        <f t="shared" si="261"/>
        <v>-1</v>
      </c>
      <c r="G345" s="15">
        <v>685</v>
      </c>
      <c r="H345" s="15">
        <v>686</v>
      </c>
      <c r="I345" s="15">
        <v>170</v>
      </c>
      <c r="J345" s="15">
        <v>8</v>
      </c>
      <c r="K345" s="15">
        <v>853</v>
      </c>
      <c r="L345" s="15">
        <v>21</v>
      </c>
      <c r="M345" s="15">
        <f t="shared" si="262"/>
        <v>5.126953125E-3</v>
      </c>
      <c r="O345" s="83">
        <f t="shared" si="263"/>
        <v>853</v>
      </c>
      <c r="P345" s="83">
        <f t="shared" si="264"/>
        <v>0.12744140625</v>
      </c>
      <c r="Q345" s="83">
        <f t="shared" si="265"/>
        <v>426</v>
      </c>
      <c r="R345" s="83" t="b">
        <f t="shared" si="266"/>
        <v>1</v>
      </c>
      <c r="S345" s="83" t="str">
        <f t="shared" si="267"/>
        <v>Dummy Node</v>
      </c>
      <c r="T345" s="83" t="str">
        <f t="shared" si="268"/>
        <v>N/A</v>
      </c>
      <c r="U345" s="83" t="str">
        <f t="shared" si="269"/>
        <v>N/A</v>
      </c>
      <c r="V345" s="83">
        <f t="shared" si="270"/>
        <v>212</v>
      </c>
      <c r="W345" s="83" t="b">
        <f t="shared" si="271"/>
        <v>0</v>
      </c>
      <c r="X345" s="83" t="str">
        <f t="shared" si="272"/>
        <v>Dummy Node</v>
      </c>
      <c r="Y345" s="83" t="str">
        <f t="shared" si="273"/>
        <v>N/A</v>
      </c>
      <c r="Z345" s="83" t="str">
        <f t="shared" si="274"/>
        <v>N/A</v>
      </c>
      <c r="AA345" s="83">
        <f t="shared" si="275"/>
        <v>105</v>
      </c>
      <c r="AB345" s="83" t="b">
        <f t="shared" si="276"/>
        <v>0</v>
      </c>
      <c r="AC345" s="83" t="str">
        <f t="shared" si="277"/>
        <v>Dummy Node</v>
      </c>
      <c r="AD345" s="83" t="str">
        <f t="shared" si="278"/>
        <v>N/A</v>
      </c>
      <c r="AE345" s="83" t="str">
        <f t="shared" si="279"/>
        <v>N/A</v>
      </c>
      <c r="AF345" s="83">
        <f t="shared" si="280"/>
        <v>52</v>
      </c>
      <c r="AG345" s="83" t="b">
        <f t="shared" si="281"/>
        <v>1</v>
      </c>
      <c r="AH345" s="83" t="str">
        <f t="shared" si="282"/>
        <v>Dummy Node</v>
      </c>
      <c r="AI345" s="83" t="str">
        <f t="shared" si="283"/>
        <v>N/A</v>
      </c>
      <c r="AJ345" s="83" t="str">
        <f t="shared" si="284"/>
        <v>N/A</v>
      </c>
      <c r="AK345" s="83">
        <f t="shared" si="285"/>
        <v>25</v>
      </c>
      <c r="AL345" s="83" t="b">
        <f t="shared" si="286"/>
        <v>0</v>
      </c>
      <c r="AM345" s="83" t="str">
        <f t="shared" si="287"/>
        <v>Dummy Node</v>
      </c>
      <c r="AN345" s="83" t="str">
        <f t="shared" si="288"/>
        <v>N/A</v>
      </c>
      <c r="AO345" s="83" t="str">
        <f t="shared" si="289"/>
        <v>N/A</v>
      </c>
      <c r="AP345" s="83">
        <f t="shared" si="290"/>
        <v>12</v>
      </c>
      <c r="AQ345" s="83" t="b">
        <f t="shared" si="291"/>
        <v>1</v>
      </c>
      <c r="AR345" s="83" t="str">
        <f t="shared" si="292"/>
        <v>Dummy Node</v>
      </c>
      <c r="AS345" s="83" t="str">
        <f t="shared" si="293"/>
        <v>N/A</v>
      </c>
      <c r="AT345" s="83" t="str">
        <f t="shared" si="294"/>
        <v>N/A</v>
      </c>
      <c r="AU345" s="83">
        <f t="shared" si="295"/>
        <v>9</v>
      </c>
      <c r="AV345" s="83" t="b">
        <f t="shared" si="296"/>
        <v>0</v>
      </c>
      <c r="AW345" s="83" t="str">
        <f t="shared" si="297"/>
        <v>Speed</v>
      </c>
      <c r="AX345" s="83" t="str">
        <f t="shared" si="298"/>
        <v>&gt;</v>
      </c>
      <c r="AY345" s="83">
        <f t="shared" si="299"/>
        <v>24.38330078125</v>
      </c>
      <c r="AZ345" s="83">
        <f t="shared" si="300"/>
        <v>2</v>
      </c>
      <c r="BA345" s="83" t="b">
        <f t="shared" si="301"/>
        <v>1</v>
      </c>
      <c r="BB345" s="83" t="str">
        <f t="shared" si="302"/>
        <v>Distance</v>
      </c>
      <c r="BC345" s="83" t="str">
        <f t="shared" si="303"/>
        <v>&lt;=</v>
      </c>
      <c r="BD345" s="83">
        <f t="shared" si="304"/>
        <v>699.85498046875</v>
      </c>
      <c r="BE345" s="83">
        <f t="shared" si="305"/>
        <v>0</v>
      </c>
      <c r="BF345" s="83" t="b">
        <f t="shared" si="306"/>
        <v>0</v>
      </c>
      <c r="BG345" s="83" t="str">
        <f t="shared" si="307"/>
        <v>Distance</v>
      </c>
      <c r="BH345" s="83" t="str">
        <f t="shared" si="308"/>
        <v>&gt;</v>
      </c>
      <c r="BI345" s="83">
        <f t="shared" si="309"/>
        <v>508.4912109375</v>
      </c>
    </row>
    <row r="346" spans="1:61">
      <c r="A346" s="15">
        <v>343</v>
      </c>
      <c r="B346" s="15">
        <v>-2</v>
      </c>
      <c r="C346" s="15">
        <v>-8192</v>
      </c>
      <c r="D346" s="15">
        <f t="shared" si="259"/>
        <v>-1</v>
      </c>
      <c r="E346" s="15">
        <f t="shared" si="260"/>
        <v>0</v>
      </c>
      <c r="F346" s="15">
        <f t="shared" si="261"/>
        <v>-1</v>
      </c>
      <c r="G346" s="15">
        <v>687</v>
      </c>
      <c r="H346" s="15">
        <v>688</v>
      </c>
      <c r="I346" s="15">
        <v>171</v>
      </c>
      <c r="J346" s="15">
        <v>8</v>
      </c>
      <c r="K346" s="15">
        <v>854</v>
      </c>
      <c r="L346" s="15">
        <v>21</v>
      </c>
      <c r="M346" s="15">
        <f t="shared" si="262"/>
        <v>5.126953125E-3</v>
      </c>
      <c r="O346" s="83">
        <f t="shared" si="263"/>
        <v>854</v>
      </c>
      <c r="P346" s="83">
        <f t="shared" si="264"/>
        <v>0.12744140625</v>
      </c>
      <c r="Q346" s="83">
        <f t="shared" si="265"/>
        <v>426</v>
      </c>
      <c r="R346" s="83" t="b">
        <f t="shared" si="266"/>
        <v>0</v>
      </c>
      <c r="S346" s="83" t="str">
        <f t="shared" si="267"/>
        <v>Dummy Node</v>
      </c>
      <c r="T346" s="83" t="str">
        <f t="shared" si="268"/>
        <v>N/A</v>
      </c>
      <c r="U346" s="83" t="str">
        <f t="shared" si="269"/>
        <v>N/A</v>
      </c>
      <c r="V346" s="83">
        <f t="shared" si="270"/>
        <v>212</v>
      </c>
      <c r="W346" s="83" t="b">
        <f t="shared" si="271"/>
        <v>0</v>
      </c>
      <c r="X346" s="83" t="str">
        <f t="shared" si="272"/>
        <v>Dummy Node</v>
      </c>
      <c r="Y346" s="83" t="str">
        <f t="shared" si="273"/>
        <v>N/A</v>
      </c>
      <c r="Z346" s="83" t="str">
        <f t="shared" si="274"/>
        <v>N/A</v>
      </c>
      <c r="AA346" s="83">
        <f t="shared" si="275"/>
        <v>105</v>
      </c>
      <c r="AB346" s="83" t="b">
        <f t="shared" si="276"/>
        <v>0</v>
      </c>
      <c r="AC346" s="83" t="str">
        <f t="shared" si="277"/>
        <v>Dummy Node</v>
      </c>
      <c r="AD346" s="83" t="str">
        <f t="shared" si="278"/>
        <v>N/A</v>
      </c>
      <c r="AE346" s="83" t="str">
        <f t="shared" si="279"/>
        <v>N/A</v>
      </c>
      <c r="AF346" s="83">
        <f t="shared" si="280"/>
        <v>52</v>
      </c>
      <c r="AG346" s="83" t="b">
        <f t="shared" si="281"/>
        <v>1</v>
      </c>
      <c r="AH346" s="83" t="str">
        <f t="shared" si="282"/>
        <v>Dummy Node</v>
      </c>
      <c r="AI346" s="83" t="str">
        <f t="shared" si="283"/>
        <v>N/A</v>
      </c>
      <c r="AJ346" s="83" t="str">
        <f t="shared" si="284"/>
        <v>N/A</v>
      </c>
      <c r="AK346" s="83">
        <f t="shared" si="285"/>
        <v>25</v>
      </c>
      <c r="AL346" s="83" t="b">
        <f t="shared" si="286"/>
        <v>0</v>
      </c>
      <c r="AM346" s="83" t="str">
        <f t="shared" si="287"/>
        <v>Dummy Node</v>
      </c>
      <c r="AN346" s="83" t="str">
        <f t="shared" si="288"/>
        <v>N/A</v>
      </c>
      <c r="AO346" s="83" t="str">
        <f t="shared" si="289"/>
        <v>N/A</v>
      </c>
      <c r="AP346" s="83">
        <f t="shared" si="290"/>
        <v>12</v>
      </c>
      <c r="AQ346" s="83" t="b">
        <f t="shared" si="291"/>
        <v>1</v>
      </c>
      <c r="AR346" s="83" t="str">
        <f t="shared" si="292"/>
        <v>Dummy Node</v>
      </c>
      <c r="AS346" s="83" t="str">
        <f t="shared" si="293"/>
        <v>N/A</v>
      </c>
      <c r="AT346" s="83" t="str">
        <f t="shared" si="294"/>
        <v>N/A</v>
      </c>
      <c r="AU346" s="83">
        <f t="shared" si="295"/>
        <v>9</v>
      </c>
      <c r="AV346" s="83" t="b">
        <f t="shared" si="296"/>
        <v>0</v>
      </c>
      <c r="AW346" s="83" t="str">
        <f t="shared" si="297"/>
        <v>Speed</v>
      </c>
      <c r="AX346" s="83" t="str">
        <f t="shared" si="298"/>
        <v>&gt;</v>
      </c>
      <c r="AY346" s="83">
        <f t="shared" si="299"/>
        <v>24.38330078125</v>
      </c>
      <c r="AZ346" s="83">
        <f t="shared" si="300"/>
        <v>2</v>
      </c>
      <c r="BA346" s="83" t="b">
        <f t="shared" si="301"/>
        <v>1</v>
      </c>
      <c r="BB346" s="83" t="str">
        <f t="shared" si="302"/>
        <v>Distance</v>
      </c>
      <c r="BC346" s="83" t="str">
        <f t="shared" si="303"/>
        <v>&lt;=</v>
      </c>
      <c r="BD346" s="83">
        <f t="shared" si="304"/>
        <v>699.85498046875</v>
      </c>
      <c r="BE346" s="83">
        <f t="shared" si="305"/>
        <v>0</v>
      </c>
      <c r="BF346" s="83" t="b">
        <f t="shared" si="306"/>
        <v>0</v>
      </c>
      <c r="BG346" s="83" t="str">
        <f t="shared" si="307"/>
        <v>Distance</v>
      </c>
      <c r="BH346" s="83" t="str">
        <f t="shared" si="308"/>
        <v>&gt;</v>
      </c>
      <c r="BI346" s="83">
        <f t="shared" si="309"/>
        <v>508.4912109375</v>
      </c>
    </row>
    <row r="347" spans="1:61">
      <c r="A347" s="15">
        <v>344</v>
      </c>
      <c r="B347" s="15">
        <v>-2</v>
      </c>
      <c r="C347" s="15">
        <v>-8192</v>
      </c>
      <c r="D347" s="15">
        <f t="shared" si="259"/>
        <v>-1</v>
      </c>
      <c r="E347" s="15">
        <f t="shared" si="260"/>
        <v>0</v>
      </c>
      <c r="F347" s="15">
        <f t="shared" si="261"/>
        <v>-1</v>
      </c>
      <c r="G347" s="15">
        <v>689</v>
      </c>
      <c r="H347" s="15">
        <v>690</v>
      </c>
      <c r="I347" s="15">
        <v>171</v>
      </c>
      <c r="J347" s="15">
        <v>8</v>
      </c>
      <c r="K347" s="15">
        <v>855</v>
      </c>
      <c r="L347" s="15">
        <v>21</v>
      </c>
      <c r="M347" s="15">
        <f t="shared" si="262"/>
        <v>5.126953125E-3</v>
      </c>
      <c r="O347" s="83">
        <f t="shared" si="263"/>
        <v>855</v>
      </c>
      <c r="P347" s="83">
        <f t="shared" si="264"/>
        <v>0.12744140625</v>
      </c>
      <c r="Q347" s="83">
        <f t="shared" si="265"/>
        <v>427</v>
      </c>
      <c r="R347" s="83" t="b">
        <f t="shared" si="266"/>
        <v>1</v>
      </c>
      <c r="S347" s="83" t="str">
        <f t="shared" si="267"/>
        <v>Dummy Node</v>
      </c>
      <c r="T347" s="83" t="str">
        <f t="shared" si="268"/>
        <v>N/A</v>
      </c>
      <c r="U347" s="83" t="str">
        <f t="shared" si="269"/>
        <v>N/A</v>
      </c>
      <c r="V347" s="83">
        <f t="shared" si="270"/>
        <v>213</v>
      </c>
      <c r="W347" s="83" t="b">
        <f t="shared" si="271"/>
        <v>1</v>
      </c>
      <c r="X347" s="83" t="str">
        <f t="shared" si="272"/>
        <v>Dummy Node</v>
      </c>
      <c r="Y347" s="83" t="str">
        <f t="shared" si="273"/>
        <v>N/A</v>
      </c>
      <c r="Z347" s="83" t="str">
        <f t="shared" si="274"/>
        <v>N/A</v>
      </c>
      <c r="AA347" s="83">
        <f t="shared" si="275"/>
        <v>106</v>
      </c>
      <c r="AB347" s="83" t="b">
        <f t="shared" si="276"/>
        <v>1</v>
      </c>
      <c r="AC347" s="83" t="str">
        <f t="shared" si="277"/>
        <v>Dummy Node</v>
      </c>
      <c r="AD347" s="83" t="str">
        <f t="shared" si="278"/>
        <v>N/A</v>
      </c>
      <c r="AE347" s="83" t="str">
        <f t="shared" si="279"/>
        <v>N/A</v>
      </c>
      <c r="AF347" s="83">
        <f t="shared" si="280"/>
        <v>52</v>
      </c>
      <c r="AG347" s="83" t="b">
        <f t="shared" si="281"/>
        <v>0</v>
      </c>
      <c r="AH347" s="83" t="str">
        <f t="shared" si="282"/>
        <v>Dummy Node</v>
      </c>
      <c r="AI347" s="83" t="str">
        <f t="shared" si="283"/>
        <v>N/A</v>
      </c>
      <c r="AJ347" s="83" t="str">
        <f t="shared" si="284"/>
        <v>N/A</v>
      </c>
      <c r="AK347" s="83">
        <f t="shared" si="285"/>
        <v>25</v>
      </c>
      <c r="AL347" s="83" t="b">
        <f t="shared" si="286"/>
        <v>0</v>
      </c>
      <c r="AM347" s="83" t="str">
        <f t="shared" si="287"/>
        <v>Dummy Node</v>
      </c>
      <c r="AN347" s="83" t="str">
        <f t="shared" si="288"/>
        <v>N/A</v>
      </c>
      <c r="AO347" s="83" t="str">
        <f t="shared" si="289"/>
        <v>N/A</v>
      </c>
      <c r="AP347" s="83">
        <f t="shared" si="290"/>
        <v>12</v>
      </c>
      <c r="AQ347" s="83" t="b">
        <f t="shared" si="291"/>
        <v>1</v>
      </c>
      <c r="AR347" s="83" t="str">
        <f t="shared" si="292"/>
        <v>Dummy Node</v>
      </c>
      <c r="AS347" s="83" t="str">
        <f t="shared" si="293"/>
        <v>N/A</v>
      </c>
      <c r="AT347" s="83" t="str">
        <f t="shared" si="294"/>
        <v>N/A</v>
      </c>
      <c r="AU347" s="83">
        <f t="shared" si="295"/>
        <v>9</v>
      </c>
      <c r="AV347" s="83" t="b">
        <f t="shared" si="296"/>
        <v>0</v>
      </c>
      <c r="AW347" s="83" t="str">
        <f t="shared" si="297"/>
        <v>Speed</v>
      </c>
      <c r="AX347" s="83" t="str">
        <f t="shared" si="298"/>
        <v>&gt;</v>
      </c>
      <c r="AY347" s="83">
        <f t="shared" si="299"/>
        <v>24.38330078125</v>
      </c>
      <c r="AZ347" s="83">
        <f t="shared" si="300"/>
        <v>2</v>
      </c>
      <c r="BA347" s="83" t="b">
        <f t="shared" si="301"/>
        <v>1</v>
      </c>
      <c r="BB347" s="83" t="str">
        <f t="shared" si="302"/>
        <v>Distance</v>
      </c>
      <c r="BC347" s="83" t="str">
        <f t="shared" si="303"/>
        <v>&lt;=</v>
      </c>
      <c r="BD347" s="83">
        <f t="shared" si="304"/>
        <v>699.85498046875</v>
      </c>
      <c r="BE347" s="83">
        <f t="shared" si="305"/>
        <v>0</v>
      </c>
      <c r="BF347" s="83" t="b">
        <f t="shared" si="306"/>
        <v>0</v>
      </c>
      <c r="BG347" s="83" t="str">
        <f t="shared" si="307"/>
        <v>Distance</v>
      </c>
      <c r="BH347" s="83" t="str">
        <f t="shared" si="308"/>
        <v>&gt;</v>
      </c>
      <c r="BI347" s="83">
        <f t="shared" si="309"/>
        <v>508.4912109375</v>
      </c>
    </row>
    <row r="348" spans="1:61">
      <c r="A348" s="15">
        <v>345</v>
      </c>
      <c r="B348" s="15">
        <v>-2</v>
      </c>
      <c r="C348" s="15">
        <v>-8192</v>
      </c>
      <c r="D348" s="15">
        <f t="shared" si="259"/>
        <v>-1</v>
      </c>
      <c r="E348" s="15">
        <f t="shared" si="260"/>
        <v>0</v>
      </c>
      <c r="F348" s="15">
        <f t="shared" si="261"/>
        <v>-1</v>
      </c>
      <c r="G348" s="15">
        <v>691</v>
      </c>
      <c r="H348" s="15">
        <v>692</v>
      </c>
      <c r="I348" s="15">
        <v>172</v>
      </c>
      <c r="J348" s="15">
        <v>8</v>
      </c>
      <c r="K348" s="15">
        <v>856</v>
      </c>
      <c r="L348" s="15">
        <v>21</v>
      </c>
      <c r="M348" s="15">
        <f t="shared" si="262"/>
        <v>5.126953125E-3</v>
      </c>
      <c r="O348" s="83">
        <f t="shared" si="263"/>
        <v>856</v>
      </c>
      <c r="P348" s="83">
        <f t="shared" si="264"/>
        <v>0.12744140625</v>
      </c>
      <c r="Q348" s="83">
        <f t="shared" si="265"/>
        <v>427</v>
      </c>
      <c r="R348" s="83" t="b">
        <f t="shared" si="266"/>
        <v>0</v>
      </c>
      <c r="S348" s="83" t="str">
        <f t="shared" si="267"/>
        <v>Dummy Node</v>
      </c>
      <c r="T348" s="83" t="str">
        <f t="shared" si="268"/>
        <v>N/A</v>
      </c>
      <c r="U348" s="83" t="str">
        <f t="shared" si="269"/>
        <v>N/A</v>
      </c>
      <c r="V348" s="83">
        <f t="shared" si="270"/>
        <v>213</v>
      </c>
      <c r="W348" s="83" t="b">
        <f t="shared" si="271"/>
        <v>1</v>
      </c>
      <c r="X348" s="83" t="str">
        <f t="shared" si="272"/>
        <v>Dummy Node</v>
      </c>
      <c r="Y348" s="83" t="str">
        <f t="shared" si="273"/>
        <v>N/A</v>
      </c>
      <c r="Z348" s="83" t="str">
        <f t="shared" si="274"/>
        <v>N/A</v>
      </c>
      <c r="AA348" s="83">
        <f t="shared" si="275"/>
        <v>106</v>
      </c>
      <c r="AB348" s="83" t="b">
        <f t="shared" si="276"/>
        <v>1</v>
      </c>
      <c r="AC348" s="83" t="str">
        <f t="shared" si="277"/>
        <v>Dummy Node</v>
      </c>
      <c r="AD348" s="83" t="str">
        <f t="shared" si="278"/>
        <v>N/A</v>
      </c>
      <c r="AE348" s="83" t="str">
        <f t="shared" si="279"/>
        <v>N/A</v>
      </c>
      <c r="AF348" s="83">
        <f t="shared" si="280"/>
        <v>52</v>
      </c>
      <c r="AG348" s="83" t="b">
        <f t="shared" si="281"/>
        <v>0</v>
      </c>
      <c r="AH348" s="83" t="str">
        <f t="shared" si="282"/>
        <v>Dummy Node</v>
      </c>
      <c r="AI348" s="83" t="str">
        <f t="shared" si="283"/>
        <v>N/A</v>
      </c>
      <c r="AJ348" s="83" t="str">
        <f t="shared" si="284"/>
        <v>N/A</v>
      </c>
      <c r="AK348" s="83">
        <f t="shared" si="285"/>
        <v>25</v>
      </c>
      <c r="AL348" s="83" t="b">
        <f t="shared" si="286"/>
        <v>0</v>
      </c>
      <c r="AM348" s="83" t="str">
        <f t="shared" si="287"/>
        <v>Dummy Node</v>
      </c>
      <c r="AN348" s="83" t="str">
        <f t="shared" si="288"/>
        <v>N/A</v>
      </c>
      <c r="AO348" s="83" t="str">
        <f t="shared" si="289"/>
        <v>N/A</v>
      </c>
      <c r="AP348" s="83">
        <f t="shared" si="290"/>
        <v>12</v>
      </c>
      <c r="AQ348" s="83" t="b">
        <f t="shared" si="291"/>
        <v>1</v>
      </c>
      <c r="AR348" s="83" t="str">
        <f t="shared" si="292"/>
        <v>Dummy Node</v>
      </c>
      <c r="AS348" s="83" t="str">
        <f t="shared" si="293"/>
        <v>N/A</v>
      </c>
      <c r="AT348" s="83" t="str">
        <f t="shared" si="294"/>
        <v>N/A</v>
      </c>
      <c r="AU348" s="83">
        <f t="shared" si="295"/>
        <v>9</v>
      </c>
      <c r="AV348" s="83" t="b">
        <f t="shared" si="296"/>
        <v>0</v>
      </c>
      <c r="AW348" s="83" t="str">
        <f t="shared" si="297"/>
        <v>Speed</v>
      </c>
      <c r="AX348" s="83" t="str">
        <f t="shared" si="298"/>
        <v>&gt;</v>
      </c>
      <c r="AY348" s="83">
        <f t="shared" si="299"/>
        <v>24.38330078125</v>
      </c>
      <c r="AZ348" s="83">
        <f t="shared" si="300"/>
        <v>2</v>
      </c>
      <c r="BA348" s="83" t="b">
        <f t="shared" si="301"/>
        <v>1</v>
      </c>
      <c r="BB348" s="83" t="str">
        <f t="shared" si="302"/>
        <v>Distance</v>
      </c>
      <c r="BC348" s="83" t="str">
        <f t="shared" si="303"/>
        <v>&lt;=</v>
      </c>
      <c r="BD348" s="83">
        <f t="shared" si="304"/>
        <v>699.85498046875</v>
      </c>
      <c r="BE348" s="83">
        <f t="shared" si="305"/>
        <v>0</v>
      </c>
      <c r="BF348" s="83" t="b">
        <f t="shared" si="306"/>
        <v>0</v>
      </c>
      <c r="BG348" s="83" t="str">
        <f t="shared" si="307"/>
        <v>Distance</v>
      </c>
      <c r="BH348" s="83" t="str">
        <f t="shared" si="308"/>
        <v>&gt;</v>
      </c>
      <c r="BI348" s="83">
        <f t="shared" si="309"/>
        <v>508.4912109375</v>
      </c>
    </row>
    <row r="349" spans="1:61">
      <c r="A349" s="15">
        <v>346</v>
      </c>
      <c r="B349" s="15">
        <v>-2</v>
      </c>
      <c r="C349" s="15">
        <v>-8192</v>
      </c>
      <c r="D349" s="15">
        <f t="shared" si="259"/>
        <v>-1</v>
      </c>
      <c r="E349" s="15">
        <f t="shared" si="260"/>
        <v>0</v>
      </c>
      <c r="F349" s="15">
        <f t="shared" si="261"/>
        <v>-1</v>
      </c>
      <c r="G349" s="15">
        <v>693</v>
      </c>
      <c r="H349" s="15">
        <v>694</v>
      </c>
      <c r="I349" s="15">
        <v>172</v>
      </c>
      <c r="J349" s="15">
        <v>8</v>
      </c>
      <c r="K349" s="15">
        <v>857</v>
      </c>
      <c r="L349" s="15">
        <v>21</v>
      </c>
      <c r="M349" s="15">
        <f t="shared" si="262"/>
        <v>5.126953125E-3</v>
      </c>
      <c r="O349" s="83">
        <f t="shared" si="263"/>
        <v>857</v>
      </c>
      <c r="P349" s="83">
        <f t="shared" si="264"/>
        <v>0.12744140625</v>
      </c>
      <c r="Q349" s="83">
        <f t="shared" si="265"/>
        <v>428</v>
      </c>
      <c r="R349" s="83" t="b">
        <f t="shared" si="266"/>
        <v>1</v>
      </c>
      <c r="S349" s="83" t="str">
        <f t="shared" si="267"/>
        <v>Dummy Node</v>
      </c>
      <c r="T349" s="83" t="str">
        <f t="shared" si="268"/>
        <v>N/A</v>
      </c>
      <c r="U349" s="83" t="str">
        <f t="shared" si="269"/>
        <v>N/A</v>
      </c>
      <c r="V349" s="83">
        <f t="shared" si="270"/>
        <v>213</v>
      </c>
      <c r="W349" s="83" t="b">
        <f t="shared" si="271"/>
        <v>0</v>
      </c>
      <c r="X349" s="83" t="str">
        <f t="shared" si="272"/>
        <v>Dummy Node</v>
      </c>
      <c r="Y349" s="83" t="str">
        <f t="shared" si="273"/>
        <v>N/A</v>
      </c>
      <c r="Z349" s="83" t="str">
        <f t="shared" si="274"/>
        <v>N/A</v>
      </c>
      <c r="AA349" s="83">
        <f t="shared" si="275"/>
        <v>106</v>
      </c>
      <c r="AB349" s="83" t="b">
        <f t="shared" si="276"/>
        <v>1</v>
      </c>
      <c r="AC349" s="83" t="str">
        <f t="shared" si="277"/>
        <v>Dummy Node</v>
      </c>
      <c r="AD349" s="83" t="str">
        <f t="shared" si="278"/>
        <v>N/A</v>
      </c>
      <c r="AE349" s="83" t="str">
        <f t="shared" si="279"/>
        <v>N/A</v>
      </c>
      <c r="AF349" s="83">
        <f t="shared" si="280"/>
        <v>52</v>
      </c>
      <c r="AG349" s="83" t="b">
        <f t="shared" si="281"/>
        <v>0</v>
      </c>
      <c r="AH349" s="83" t="str">
        <f t="shared" si="282"/>
        <v>Dummy Node</v>
      </c>
      <c r="AI349" s="83" t="str">
        <f t="shared" si="283"/>
        <v>N/A</v>
      </c>
      <c r="AJ349" s="83" t="str">
        <f t="shared" si="284"/>
        <v>N/A</v>
      </c>
      <c r="AK349" s="83">
        <f t="shared" si="285"/>
        <v>25</v>
      </c>
      <c r="AL349" s="83" t="b">
        <f t="shared" si="286"/>
        <v>0</v>
      </c>
      <c r="AM349" s="83" t="str">
        <f t="shared" si="287"/>
        <v>Dummy Node</v>
      </c>
      <c r="AN349" s="83" t="str">
        <f t="shared" si="288"/>
        <v>N/A</v>
      </c>
      <c r="AO349" s="83" t="str">
        <f t="shared" si="289"/>
        <v>N/A</v>
      </c>
      <c r="AP349" s="83">
        <f t="shared" si="290"/>
        <v>12</v>
      </c>
      <c r="AQ349" s="83" t="b">
        <f t="shared" si="291"/>
        <v>1</v>
      </c>
      <c r="AR349" s="83" t="str">
        <f t="shared" si="292"/>
        <v>Dummy Node</v>
      </c>
      <c r="AS349" s="83" t="str">
        <f t="shared" si="293"/>
        <v>N/A</v>
      </c>
      <c r="AT349" s="83" t="str">
        <f t="shared" si="294"/>
        <v>N/A</v>
      </c>
      <c r="AU349" s="83">
        <f t="shared" si="295"/>
        <v>9</v>
      </c>
      <c r="AV349" s="83" t="b">
        <f t="shared" si="296"/>
        <v>0</v>
      </c>
      <c r="AW349" s="83" t="str">
        <f t="shared" si="297"/>
        <v>Speed</v>
      </c>
      <c r="AX349" s="83" t="str">
        <f t="shared" si="298"/>
        <v>&gt;</v>
      </c>
      <c r="AY349" s="83">
        <f t="shared" si="299"/>
        <v>24.38330078125</v>
      </c>
      <c r="AZ349" s="83">
        <f t="shared" si="300"/>
        <v>2</v>
      </c>
      <c r="BA349" s="83" t="b">
        <f t="shared" si="301"/>
        <v>1</v>
      </c>
      <c r="BB349" s="83" t="str">
        <f t="shared" si="302"/>
        <v>Distance</v>
      </c>
      <c r="BC349" s="83" t="str">
        <f t="shared" si="303"/>
        <v>&lt;=</v>
      </c>
      <c r="BD349" s="83">
        <f t="shared" si="304"/>
        <v>699.85498046875</v>
      </c>
      <c r="BE349" s="83">
        <f t="shared" si="305"/>
        <v>0</v>
      </c>
      <c r="BF349" s="83" t="b">
        <f t="shared" si="306"/>
        <v>0</v>
      </c>
      <c r="BG349" s="83" t="str">
        <f t="shared" si="307"/>
        <v>Distance</v>
      </c>
      <c r="BH349" s="83" t="str">
        <f t="shared" si="308"/>
        <v>&gt;</v>
      </c>
      <c r="BI349" s="83">
        <f t="shared" si="309"/>
        <v>508.4912109375</v>
      </c>
    </row>
    <row r="350" spans="1:61">
      <c r="A350" s="15">
        <v>347</v>
      </c>
      <c r="B350" s="15">
        <v>-2</v>
      </c>
      <c r="C350" s="15">
        <v>-8192</v>
      </c>
      <c r="D350" s="15">
        <f t="shared" si="259"/>
        <v>-1</v>
      </c>
      <c r="E350" s="15">
        <f t="shared" si="260"/>
        <v>0</v>
      </c>
      <c r="F350" s="15">
        <f t="shared" si="261"/>
        <v>-1</v>
      </c>
      <c r="G350" s="15">
        <v>695</v>
      </c>
      <c r="H350" s="15">
        <v>696</v>
      </c>
      <c r="I350" s="15">
        <v>173</v>
      </c>
      <c r="J350" s="15">
        <v>8</v>
      </c>
      <c r="K350" s="15">
        <v>858</v>
      </c>
      <c r="L350" s="15">
        <v>21</v>
      </c>
      <c r="M350" s="15">
        <f t="shared" si="262"/>
        <v>5.126953125E-3</v>
      </c>
      <c r="O350" s="83">
        <f t="shared" si="263"/>
        <v>858</v>
      </c>
      <c r="P350" s="83">
        <f t="shared" si="264"/>
        <v>0.12744140625</v>
      </c>
      <c r="Q350" s="83">
        <f t="shared" si="265"/>
        <v>428</v>
      </c>
      <c r="R350" s="83" t="b">
        <f t="shared" si="266"/>
        <v>0</v>
      </c>
      <c r="S350" s="83" t="str">
        <f t="shared" si="267"/>
        <v>Dummy Node</v>
      </c>
      <c r="T350" s="83" t="str">
        <f t="shared" si="268"/>
        <v>N/A</v>
      </c>
      <c r="U350" s="83" t="str">
        <f t="shared" si="269"/>
        <v>N/A</v>
      </c>
      <c r="V350" s="83">
        <f t="shared" si="270"/>
        <v>213</v>
      </c>
      <c r="W350" s="83" t="b">
        <f t="shared" si="271"/>
        <v>0</v>
      </c>
      <c r="X350" s="83" t="str">
        <f t="shared" si="272"/>
        <v>Dummy Node</v>
      </c>
      <c r="Y350" s="83" t="str">
        <f t="shared" si="273"/>
        <v>N/A</v>
      </c>
      <c r="Z350" s="83" t="str">
        <f t="shared" si="274"/>
        <v>N/A</v>
      </c>
      <c r="AA350" s="83">
        <f t="shared" si="275"/>
        <v>106</v>
      </c>
      <c r="AB350" s="83" t="b">
        <f t="shared" si="276"/>
        <v>1</v>
      </c>
      <c r="AC350" s="83" t="str">
        <f t="shared" si="277"/>
        <v>Dummy Node</v>
      </c>
      <c r="AD350" s="83" t="str">
        <f t="shared" si="278"/>
        <v>N/A</v>
      </c>
      <c r="AE350" s="83" t="str">
        <f t="shared" si="279"/>
        <v>N/A</v>
      </c>
      <c r="AF350" s="83">
        <f t="shared" si="280"/>
        <v>52</v>
      </c>
      <c r="AG350" s="83" t="b">
        <f t="shared" si="281"/>
        <v>0</v>
      </c>
      <c r="AH350" s="83" t="str">
        <f t="shared" si="282"/>
        <v>Dummy Node</v>
      </c>
      <c r="AI350" s="83" t="str">
        <f t="shared" si="283"/>
        <v>N/A</v>
      </c>
      <c r="AJ350" s="83" t="str">
        <f t="shared" si="284"/>
        <v>N/A</v>
      </c>
      <c r="AK350" s="83">
        <f t="shared" si="285"/>
        <v>25</v>
      </c>
      <c r="AL350" s="83" t="b">
        <f t="shared" si="286"/>
        <v>0</v>
      </c>
      <c r="AM350" s="83" t="str">
        <f t="shared" si="287"/>
        <v>Dummy Node</v>
      </c>
      <c r="AN350" s="83" t="str">
        <f t="shared" si="288"/>
        <v>N/A</v>
      </c>
      <c r="AO350" s="83" t="str">
        <f t="shared" si="289"/>
        <v>N/A</v>
      </c>
      <c r="AP350" s="83">
        <f t="shared" si="290"/>
        <v>12</v>
      </c>
      <c r="AQ350" s="83" t="b">
        <f t="shared" si="291"/>
        <v>1</v>
      </c>
      <c r="AR350" s="83" t="str">
        <f t="shared" si="292"/>
        <v>Dummy Node</v>
      </c>
      <c r="AS350" s="83" t="str">
        <f t="shared" si="293"/>
        <v>N/A</v>
      </c>
      <c r="AT350" s="83" t="str">
        <f t="shared" si="294"/>
        <v>N/A</v>
      </c>
      <c r="AU350" s="83">
        <f t="shared" si="295"/>
        <v>9</v>
      </c>
      <c r="AV350" s="83" t="b">
        <f t="shared" si="296"/>
        <v>0</v>
      </c>
      <c r="AW350" s="83" t="str">
        <f t="shared" si="297"/>
        <v>Speed</v>
      </c>
      <c r="AX350" s="83" t="str">
        <f t="shared" si="298"/>
        <v>&gt;</v>
      </c>
      <c r="AY350" s="83">
        <f t="shared" si="299"/>
        <v>24.38330078125</v>
      </c>
      <c r="AZ350" s="83">
        <f t="shared" si="300"/>
        <v>2</v>
      </c>
      <c r="BA350" s="83" t="b">
        <f t="shared" si="301"/>
        <v>1</v>
      </c>
      <c r="BB350" s="83" t="str">
        <f t="shared" si="302"/>
        <v>Distance</v>
      </c>
      <c r="BC350" s="83" t="str">
        <f t="shared" si="303"/>
        <v>&lt;=</v>
      </c>
      <c r="BD350" s="83">
        <f t="shared" si="304"/>
        <v>699.85498046875</v>
      </c>
      <c r="BE350" s="83">
        <f t="shared" si="305"/>
        <v>0</v>
      </c>
      <c r="BF350" s="83" t="b">
        <f t="shared" si="306"/>
        <v>0</v>
      </c>
      <c r="BG350" s="83" t="str">
        <f t="shared" si="307"/>
        <v>Distance</v>
      </c>
      <c r="BH350" s="83" t="str">
        <f t="shared" si="308"/>
        <v>&gt;</v>
      </c>
      <c r="BI350" s="83">
        <f t="shared" si="309"/>
        <v>508.4912109375</v>
      </c>
    </row>
    <row r="351" spans="1:61">
      <c r="A351" s="15">
        <v>348</v>
      </c>
      <c r="B351" s="15">
        <v>-2</v>
      </c>
      <c r="C351" s="15">
        <v>-8192</v>
      </c>
      <c r="D351" s="15">
        <f t="shared" si="259"/>
        <v>-1</v>
      </c>
      <c r="E351" s="15">
        <f t="shared" si="260"/>
        <v>0</v>
      </c>
      <c r="F351" s="15">
        <f t="shared" si="261"/>
        <v>-1</v>
      </c>
      <c r="G351" s="15">
        <v>697</v>
      </c>
      <c r="H351" s="15">
        <v>698</v>
      </c>
      <c r="I351" s="15">
        <v>173</v>
      </c>
      <c r="J351" s="15">
        <v>8</v>
      </c>
      <c r="K351" s="15">
        <v>859</v>
      </c>
      <c r="L351" s="15">
        <v>21</v>
      </c>
      <c r="M351" s="15">
        <f t="shared" si="262"/>
        <v>5.126953125E-3</v>
      </c>
      <c r="O351" s="83">
        <f t="shared" si="263"/>
        <v>859</v>
      </c>
      <c r="P351" s="83">
        <f t="shared" si="264"/>
        <v>0.12744140625</v>
      </c>
      <c r="Q351" s="83">
        <f t="shared" si="265"/>
        <v>429</v>
      </c>
      <c r="R351" s="83" t="b">
        <f t="shared" si="266"/>
        <v>1</v>
      </c>
      <c r="S351" s="83" t="str">
        <f t="shared" si="267"/>
        <v>Dummy Node</v>
      </c>
      <c r="T351" s="83" t="str">
        <f t="shared" si="268"/>
        <v>N/A</v>
      </c>
      <c r="U351" s="83" t="str">
        <f t="shared" si="269"/>
        <v>N/A</v>
      </c>
      <c r="V351" s="83">
        <f t="shared" si="270"/>
        <v>214</v>
      </c>
      <c r="W351" s="83" t="b">
        <f t="shared" si="271"/>
        <v>1</v>
      </c>
      <c r="X351" s="83" t="str">
        <f t="shared" si="272"/>
        <v>Dummy Node</v>
      </c>
      <c r="Y351" s="83" t="str">
        <f t="shared" si="273"/>
        <v>N/A</v>
      </c>
      <c r="Z351" s="83" t="str">
        <f t="shared" si="274"/>
        <v>N/A</v>
      </c>
      <c r="AA351" s="83">
        <f t="shared" si="275"/>
        <v>106</v>
      </c>
      <c r="AB351" s="83" t="b">
        <f t="shared" si="276"/>
        <v>0</v>
      </c>
      <c r="AC351" s="83" t="str">
        <f t="shared" si="277"/>
        <v>Dummy Node</v>
      </c>
      <c r="AD351" s="83" t="str">
        <f t="shared" si="278"/>
        <v>N/A</v>
      </c>
      <c r="AE351" s="83" t="str">
        <f t="shared" si="279"/>
        <v>N/A</v>
      </c>
      <c r="AF351" s="83">
        <f t="shared" si="280"/>
        <v>52</v>
      </c>
      <c r="AG351" s="83" t="b">
        <f t="shared" si="281"/>
        <v>0</v>
      </c>
      <c r="AH351" s="83" t="str">
        <f t="shared" si="282"/>
        <v>Dummy Node</v>
      </c>
      <c r="AI351" s="83" t="str">
        <f t="shared" si="283"/>
        <v>N/A</v>
      </c>
      <c r="AJ351" s="83" t="str">
        <f t="shared" si="284"/>
        <v>N/A</v>
      </c>
      <c r="AK351" s="83">
        <f t="shared" si="285"/>
        <v>25</v>
      </c>
      <c r="AL351" s="83" t="b">
        <f t="shared" si="286"/>
        <v>0</v>
      </c>
      <c r="AM351" s="83" t="str">
        <f t="shared" si="287"/>
        <v>Dummy Node</v>
      </c>
      <c r="AN351" s="83" t="str">
        <f t="shared" si="288"/>
        <v>N/A</v>
      </c>
      <c r="AO351" s="83" t="str">
        <f t="shared" si="289"/>
        <v>N/A</v>
      </c>
      <c r="AP351" s="83">
        <f t="shared" si="290"/>
        <v>12</v>
      </c>
      <c r="AQ351" s="83" t="b">
        <f t="shared" si="291"/>
        <v>1</v>
      </c>
      <c r="AR351" s="83" t="str">
        <f t="shared" si="292"/>
        <v>Dummy Node</v>
      </c>
      <c r="AS351" s="83" t="str">
        <f t="shared" si="293"/>
        <v>N/A</v>
      </c>
      <c r="AT351" s="83" t="str">
        <f t="shared" si="294"/>
        <v>N/A</v>
      </c>
      <c r="AU351" s="83">
        <f t="shared" si="295"/>
        <v>9</v>
      </c>
      <c r="AV351" s="83" t="b">
        <f t="shared" si="296"/>
        <v>0</v>
      </c>
      <c r="AW351" s="83" t="str">
        <f t="shared" si="297"/>
        <v>Speed</v>
      </c>
      <c r="AX351" s="83" t="str">
        <f t="shared" si="298"/>
        <v>&gt;</v>
      </c>
      <c r="AY351" s="83">
        <f t="shared" si="299"/>
        <v>24.38330078125</v>
      </c>
      <c r="AZ351" s="83">
        <f t="shared" si="300"/>
        <v>2</v>
      </c>
      <c r="BA351" s="83" t="b">
        <f t="shared" si="301"/>
        <v>1</v>
      </c>
      <c r="BB351" s="83" t="str">
        <f t="shared" si="302"/>
        <v>Distance</v>
      </c>
      <c r="BC351" s="83" t="str">
        <f t="shared" si="303"/>
        <v>&lt;=</v>
      </c>
      <c r="BD351" s="83">
        <f t="shared" si="304"/>
        <v>699.85498046875</v>
      </c>
      <c r="BE351" s="83">
        <f t="shared" si="305"/>
        <v>0</v>
      </c>
      <c r="BF351" s="83" t="b">
        <f t="shared" si="306"/>
        <v>0</v>
      </c>
      <c r="BG351" s="83" t="str">
        <f t="shared" si="307"/>
        <v>Distance</v>
      </c>
      <c r="BH351" s="83" t="str">
        <f t="shared" si="308"/>
        <v>&gt;</v>
      </c>
      <c r="BI351" s="83">
        <f t="shared" si="309"/>
        <v>508.4912109375</v>
      </c>
    </row>
    <row r="352" spans="1:61">
      <c r="A352" s="15">
        <v>349</v>
      </c>
      <c r="B352" s="15">
        <v>-2</v>
      </c>
      <c r="C352" s="15">
        <v>-8192</v>
      </c>
      <c r="D352" s="15">
        <f t="shared" si="259"/>
        <v>-1</v>
      </c>
      <c r="E352" s="15">
        <f t="shared" si="260"/>
        <v>0</v>
      </c>
      <c r="F352" s="15">
        <f t="shared" si="261"/>
        <v>-1</v>
      </c>
      <c r="G352" s="15">
        <v>699</v>
      </c>
      <c r="H352" s="15">
        <v>700</v>
      </c>
      <c r="I352" s="15">
        <v>174</v>
      </c>
      <c r="J352" s="15">
        <v>8</v>
      </c>
      <c r="K352" s="15">
        <v>860</v>
      </c>
      <c r="L352" s="15">
        <v>21</v>
      </c>
      <c r="M352" s="15">
        <f t="shared" si="262"/>
        <v>5.126953125E-3</v>
      </c>
      <c r="O352" s="83">
        <f t="shared" si="263"/>
        <v>860</v>
      </c>
      <c r="P352" s="83">
        <f t="shared" si="264"/>
        <v>0.12744140625</v>
      </c>
      <c r="Q352" s="83">
        <f t="shared" si="265"/>
        <v>429</v>
      </c>
      <c r="R352" s="83" t="b">
        <f t="shared" si="266"/>
        <v>0</v>
      </c>
      <c r="S352" s="83" t="str">
        <f t="shared" si="267"/>
        <v>Dummy Node</v>
      </c>
      <c r="T352" s="83" t="str">
        <f t="shared" si="268"/>
        <v>N/A</v>
      </c>
      <c r="U352" s="83" t="str">
        <f t="shared" si="269"/>
        <v>N/A</v>
      </c>
      <c r="V352" s="83">
        <f t="shared" si="270"/>
        <v>214</v>
      </c>
      <c r="W352" s="83" t="b">
        <f t="shared" si="271"/>
        <v>1</v>
      </c>
      <c r="X352" s="83" t="str">
        <f t="shared" si="272"/>
        <v>Dummy Node</v>
      </c>
      <c r="Y352" s="83" t="str">
        <f t="shared" si="273"/>
        <v>N/A</v>
      </c>
      <c r="Z352" s="83" t="str">
        <f t="shared" si="274"/>
        <v>N/A</v>
      </c>
      <c r="AA352" s="83">
        <f t="shared" si="275"/>
        <v>106</v>
      </c>
      <c r="AB352" s="83" t="b">
        <f t="shared" si="276"/>
        <v>0</v>
      </c>
      <c r="AC352" s="83" t="str">
        <f t="shared" si="277"/>
        <v>Dummy Node</v>
      </c>
      <c r="AD352" s="83" t="str">
        <f t="shared" si="278"/>
        <v>N/A</v>
      </c>
      <c r="AE352" s="83" t="str">
        <f t="shared" si="279"/>
        <v>N/A</v>
      </c>
      <c r="AF352" s="83">
        <f t="shared" si="280"/>
        <v>52</v>
      </c>
      <c r="AG352" s="83" t="b">
        <f t="shared" si="281"/>
        <v>0</v>
      </c>
      <c r="AH352" s="83" t="str">
        <f t="shared" si="282"/>
        <v>Dummy Node</v>
      </c>
      <c r="AI352" s="83" t="str">
        <f t="shared" si="283"/>
        <v>N/A</v>
      </c>
      <c r="AJ352" s="83" t="str">
        <f t="shared" si="284"/>
        <v>N/A</v>
      </c>
      <c r="AK352" s="83">
        <f t="shared" si="285"/>
        <v>25</v>
      </c>
      <c r="AL352" s="83" t="b">
        <f t="shared" si="286"/>
        <v>0</v>
      </c>
      <c r="AM352" s="83" t="str">
        <f t="shared" si="287"/>
        <v>Dummy Node</v>
      </c>
      <c r="AN352" s="83" t="str">
        <f t="shared" si="288"/>
        <v>N/A</v>
      </c>
      <c r="AO352" s="83" t="str">
        <f t="shared" si="289"/>
        <v>N/A</v>
      </c>
      <c r="AP352" s="83">
        <f t="shared" si="290"/>
        <v>12</v>
      </c>
      <c r="AQ352" s="83" t="b">
        <f t="shared" si="291"/>
        <v>1</v>
      </c>
      <c r="AR352" s="83" t="str">
        <f t="shared" si="292"/>
        <v>Dummy Node</v>
      </c>
      <c r="AS352" s="83" t="str">
        <f t="shared" si="293"/>
        <v>N/A</v>
      </c>
      <c r="AT352" s="83" t="str">
        <f t="shared" si="294"/>
        <v>N/A</v>
      </c>
      <c r="AU352" s="83">
        <f t="shared" si="295"/>
        <v>9</v>
      </c>
      <c r="AV352" s="83" t="b">
        <f t="shared" si="296"/>
        <v>0</v>
      </c>
      <c r="AW352" s="83" t="str">
        <f t="shared" si="297"/>
        <v>Speed</v>
      </c>
      <c r="AX352" s="83" t="str">
        <f t="shared" si="298"/>
        <v>&gt;</v>
      </c>
      <c r="AY352" s="83">
        <f t="shared" si="299"/>
        <v>24.38330078125</v>
      </c>
      <c r="AZ352" s="83">
        <f t="shared" si="300"/>
        <v>2</v>
      </c>
      <c r="BA352" s="83" t="b">
        <f t="shared" si="301"/>
        <v>1</v>
      </c>
      <c r="BB352" s="83" t="str">
        <f t="shared" si="302"/>
        <v>Distance</v>
      </c>
      <c r="BC352" s="83" t="str">
        <f t="shared" si="303"/>
        <v>&lt;=</v>
      </c>
      <c r="BD352" s="83">
        <f t="shared" si="304"/>
        <v>699.85498046875</v>
      </c>
      <c r="BE352" s="83">
        <f t="shared" si="305"/>
        <v>0</v>
      </c>
      <c r="BF352" s="83" t="b">
        <f t="shared" si="306"/>
        <v>0</v>
      </c>
      <c r="BG352" s="83" t="str">
        <f t="shared" si="307"/>
        <v>Distance</v>
      </c>
      <c r="BH352" s="83" t="str">
        <f t="shared" si="308"/>
        <v>&gt;</v>
      </c>
      <c r="BI352" s="83">
        <f t="shared" si="309"/>
        <v>508.4912109375</v>
      </c>
    </row>
    <row r="353" spans="1:61">
      <c r="A353" s="15">
        <v>350</v>
      </c>
      <c r="B353" s="15">
        <v>-2</v>
      </c>
      <c r="C353" s="15">
        <v>-8192</v>
      </c>
      <c r="D353" s="15">
        <f t="shared" si="259"/>
        <v>-1</v>
      </c>
      <c r="E353" s="15">
        <f t="shared" si="260"/>
        <v>0</v>
      </c>
      <c r="F353" s="15">
        <f t="shared" si="261"/>
        <v>-1</v>
      </c>
      <c r="G353" s="15">
        <v>701</v>
      </c>
      <c r="H353" s="15">
        <v>702</v>
      </c>
      <c r="I353" s="15">
        <v>174</v>
      </c>
      <c r="J353" s="15">
        <v>8</v>
      </c>
      <c r="K353" s="15">
        <v>861</v>
      </c>
      <c r="L353" s="15">
        <v>21</v>
      </c>
      <c r="M353" s="15">
        <f t="shared" si="262"/>
        <v>5.126953125E-3</v>
      </c>
      <c r="O353" s="83">
        <f t="shared" si="263"/>
        <v>861</v>
      </c>
      <c r="P353" s="83">
        <f t="shared" si="264"/>
        <v>0.12744140625</v>
      </c>
      <c r="Q353" s="83">
        <f t="shared" si="265"/>
        <v>430</v>
      </c>
      <c r="R353" s="83" t="b">
        <f t="shared" si="266"/>
        <v>1</v>
      </c>
      <c r="S353" s="83" t="str">
        <f t="shared" si="267"/>
        <v>Dummy Node</v>
      </c>
      <c r="T353" s="83" t="str">
        <f t="shared" si="268"/>
        <v>N/A</v>
      </c>
      <c r="U353" s="83" t="str">
        <f t="shared" si="269"/>
        <v>N/A</v>
      </c>
      <c r="V353" s="83">
        <f t="shared" si="270"/>
        <v>214</v>
      </c>
      <c r="W353" s="83" t="b">
        <f t="shared" si="271"/>
        <v>0</v>
      </c>
      <c r="X353" s="83" t="str">
        <f t="shared" si="272"/>
        <v>Dummy Node</v>
      </c>
      <c r="Y353" s="83" t="str">
        <f t="shared" si="273"/>
        <v>N/A</v>
      </c>
      <c r="Z353" s="83" t="str">
        <f t="shared" si="274"/>
        <v>N/A</v>
      </c>
      <c r="AA353" s="83">
        <f t="shared" si="275"/>
        <v>106</v>
      </c>
      <c r="AB353" s="83" t="b">
        <f t="shared" si="276"/>
        <v>0</v>
      </c>
      <c r="AC353" s="83" t="str">
        <f t="shared" si="277"/>
        <v>Dummy Node</v>
      </c>
      <c r="AD353" s="83" t="str">
        <f t="shared" si="278"/>
        <v>N/A</v>
      </c>
      <c r="AE353" s="83" t="str">
        <f t="shared" si="279"/>
        <v>N/A</v>
      </c>
      <c r="AF353" s="83">
        <f t="shared" si="280"/>
        <v>52</v>
      </c>
      <c r="AG353" s="83" t="b">
        <f t="shared" si="281"/>
        <v>0</v>
      </c>
      <c r="AH353" s="83" t="str">
        <f t="shared" si="282"/>
        <v>Dummy Node</v>
      </c>
      <c r="AI353" s="83" t="str">
        <f t="shared" si="283"/>
        <v>N/A</v>
      </c>
      <c r="AJ353" s="83" t="str">
        <f t="shared" si="284"/>
        <v>N/A</v>
      </c>
      <c r="AK353" s="83">
        <f t="shared" si="285"/>
        <v>25</v>
      </c>
      <c r="AL353" s="83" t="b">
        <f t="shared" si="286"/>
        <v>0</v>
      </c>
      <c r="AM353" s="83" t="str">
        <f t="shared" si="287"/>
        <v>Dummy Node</v>
      </c>
      <c r="AN353" s="83" t="str">
        <f t="shared" si="288"/>
        <v>N/A</v>
      </c>
      <c r="AO353" s="83" t="str">
        <f t="shared" si="289"/>
        <v>N/A</v>
      </c>
      <c r="AP353" s="83">
        <f t="shared" si="290"/>
        <v>12</v>
      </c>
      <c r="AQ353" s="83" t="b">
        <f t="shared" si="291"/>
        <v>1</v>
      </c>
      <c r="AR353" s="83" t="str">
        <f t="shared" si="292"/>
        <v>Dummy Node</v>
      </c>
      <c r="AS353" s="83" t="str">
        <f t="shared" si="293"/>
        <v>N/A</v>
      </c>
      <c r="AT353" s="83" t="str">
        <f t="shared" si="294"/>
        <v>N/A</v>
      </c>
      <c r="AU353" s="83">
        <f t="shared" si="295"/>
        <v>9</v>
      </c>
      <c r="AV353" s="83" t="b">
        <f t="shared" si="296"/>
        <v>0</v>
      </c>
      <c r="AW353" s="83" t="str">
        <f t="shared" si="297"/>
        <v>Speed</v>
      </c>
      <c r="AX353" s="83" t="str">
        <f t="shared" si="298"/>
        <v>&gt;</v>
      </c>
      <c r="AY353" s="83">
        <f t="shared" si="299"/>
        <v>24.38330078125</v>
      </c>
      <c r="AZ353" s="83">
        <f t="shared" si="300"/>
        <v>2</v>
      </c>
      <c r="BA353" s="83" t="b">
        <f t="shared" si="301"/>
        <v>1</v>
      </c>
      <c r="BB353" s="83" t="str">
        <f t="shared" si="302"/>
        <v>Distance</v>
      </c>
      <c r="BC353" s="83" t="str">
        <f t="shared" si="303"/>
        <v>&lt;=</v>
      </c>
      <c r="BD353" s="83">
        <f t="shared" si="304"/>
        <v>699.85498046875</v>
      </c>
      <c r="BE353" s="83">
        <f t="shared" si="305"/>
        <v>0</v>
      </c>
      <c r="BF353" s="83" t="b">
        <f t="shared" si="306"/>
        <v>0</v>
      </c>
      <c r="BG353" s="83" t="str">
        <f t="shared" si="307"/>
        <v>Distance</v>
      </c>
      <c r="BH353" s="83" t="str">
        <f t="shared" si="308"/>
        <v>&gt;</v>
      </c>
      <c r="BI353" s="83">
        <f t="shared" si="309"/>
        <v>508.4912109375</v>
      </c>
    </row>
    <row r="354" spans="1:61">
      <c r="A354" s="15">
        <v>351</v>
      </c>
      <c r="B354" s="15">
        <v>-2</v>
      </c>
      <c r="C354" s="15">
        <v>-8192</v>
      </c>
      <c r="D354" s="15">
        <f t="shared" si="259"/>
        <v>-1</v>
      </c>
      <c r="E354" s="15">
        <f t="shared" si="260"/>
        <v>0</v>
      </c>
      <c r="F354" s="15">
        <f t="shared" si="261"/>
        <v>-1</v>
      </c>
      <c r="G354" s="15">
        <v>703</v>
      </c>
      <c r="H354" s="15">
        <v>704</v>
      </c>
      <c r="I354" s="15">
        <v>175</v>
      </c>
      <c r="J354" s="15">
        <v>8</v>
      </c>
      <c r="K354" s="15">
        <v>862</v>
      </c>
      <c r="L354" s="15">
        <v>304</v>
      </c>
      <c r="M354" s="15">
        <f t="shared" si="262"/>
        <v>7.421875E-2</v>
      </c>
      <c r="O354" s="83">
        <f t="shared" si="263"/>
        <v>862</v>
      </c>
      <c r="P354" s="83">
        <f t="shared" si="264"/>
        <v>0.12744140625</v>
      </c>
      <c r="Q354" s="83">
        <f t="shared" si="265"/>
        <v>430</v>
      </c>
      <c r="R354" s="83" t="b">
        <f t="shared" si="266"/>
        <v>0</v>
      </c>
      <c r="S354" s="83" t="str">
        <f t="shared" si="267"/>
        <v>Dummy Node</v>
      </c>
      <c r="T354" s="83" t="str">
        <f t="shared" si="268"/>
        <v>N/A</v>
      </c>
      <c r="U354" s="83" t="str">
        <f t="shared" si="269"/>
        <v>N/A</v>
      </c>
      <c r="V354" s="83">
        <f t="shared" si="270"/>
        <v>214</v>
      </c>
      <c r="W354" s="83" t="b">
        <f t="shared" si="271"/>
        <v>0</v>
      </c>
      <c r="X354" s="83" t="str">
        <f t="shared" si="272"/>
        <v>Dummy Node</v>
      </c>
      <c r="Y354" s="83" t="str">
        <f t="shared" si="273"/>
        <v>N/A</v>
      </c>
      <c r="Z354" s="83" t="str">
        <f t="shared" si="274"/>
        <v>N/A</v>
      </c>
      <c r="AA354" s="83">
        <f t="shared" si="275"/>
        <v>106</v>
      </c>
      <c r="AB354" s="83" t="b">
        <f t="shared" si="276"/>
        <v>0</v>
      </c>
      <c r="AC354" s="83" t="str">
        <f t="shared" si="277"/>
        <v>Dummy Node</v>
      </c>
      <c r="AD354" s="83" t="str">
        <f t="shared" si="278"/>
        <v>N/A</v>
      </c>
      <c r="AE354" s="83" t="str">
        <f t="shared" si="279"/>
        <v>N/A</v>
      </c>
      <c r="AF354" s="83">
        <f t="shared" si="280"/>
        <v>52</v>
      </c>
      <c r="AG354" s="83" t="b">
        <f t="shared" si="281"/>
        <v>0</v>
      </c>
      <c r="AH354" s="83" t="str">
        <f t="shared" si="282"/>
        <v>Dummy Node</v>
      </c>
      <c r="AI354" s="83" t="str">
        <f t="shared" si="283"/>
        <v>N/A</v>
      </c>
      <c r="AJ354" s="83" t="str">
        <f t="shared" si="284"/>
        <v>N/A</v>
      </c>
      <c r="AK354" s="83">
        <f t="shared" si="285"/>
        <v>25</v>
      </c>
      <c r="AL354" s="83" t="b">
        <f t="shared" si="286"/>
        <v>0</v>
      </c>
      <c r="AM354" s="83" t="str">
        <f t="shared" si="287"/>
        <v>Dummy Node</v>
      </c>
      <c r="AN354" s="83" t="str">
        <f t="shared" si="288"/>
        <v>N/A</v>
      </c>
      <c r="AO354" s="83" t="str">
        <f t="shared" si="289"/>
        <v>N/A</v>
      </c>
      <c r="AP354" s="83">
        <f t="shared" si="290"/>
        <v>12</v>
      </c>
      <c r="AQ354" s="83" t="b">
        <f t="shared" si="291"/>
        <v>1</v>
      </c>
      <c r="AR354" s="83" t="str">
        <f t="shared" si="292"/>
        <v>Dummy Node</v>
      </c>
      <c r="AS354" s="83" t="str">
        <f t="shared" si="293"/>
        <v>N/A</v>
      </c>
      <c r="AT354" s="83" t="str">
        <f t="shared" si="294"/>
        <v>N/A</v>
      </c>
      <c r="AU354" s="83">
        <f t="shared" si="295"/>
        <v>9</v>
      </c>
      <c r="AV354" s="83" t="b">
        <f t="shared" si="296"/>
        <v>0</v>
      </c>
      <c r="AW354" s="83" t="str">
        <f t="shared" si="297"/>
        <v>Speed</v>
      </c>
      <c r="AX354" s="83" t="str">
        <f t="shared" si="298"/>
        <v>&gt;</v>
      </c>
      <c r="AY354" s="83">
        <f t="shared" si="299"/>
        <v>24.38330078125</v>
      </c>
      <c r="AZ354" s="83">
        <f t="shared" si="300"/>
        <v>2</v>
      </c>
      <c r="BA354" s="83" t="b">
        <f t="shared" si="301"/>
        <v>1</v>
      </c>
      <c r="BB354" s="83" t="str">
        <f t="shared" si="302"/>
        <v>Distance</v>
      </c>
      <c r="BC354" s="83" t="str">
        <f t="shared" si="303"/>
        <v>&lt;=</v>
      </c>
      <c r="BD354" s="83">
        <f t="shared" si="304"/>
        <v>699.85498046875</v>
      </c>
      <c r="BE354" s="83">
        <f t="shared" si="305"/>
        <v>0</v>
      </c>
      <c r="BF354" s="83" t="b">
        <f t="shared" si="306"/>
        <v>0</v>
      </c>
      <c r="BG354" s="83" t="str">
        <f t="shared" si="307"/>
        <v>Distance</v>
      </c>
      <c r="BH354" s="83" t="str">
        <f t="shared" si="308"/>
        <v>&gt;</v>
      </c>
      <c r="BI354" s="83">
        <f t="shared" si="309"/>
        <v>508.4912109375</v>
      </c>
    </row>
    <row r="355" spans="1:61">
      <c r="A355" s="15">
        <v>352</v>
      </c>
      <c r="B355" s="15">
        <v>-2</v>
      </c>
      <c r="C355" s="15">
        <v>-8192</v>
      </c>
      <c r="D355" s="15">
        <f t="shared" si="259"/>
        <v>-1</v>
      </c>
      <c r="E355" s="15">
        <f t="shared" si="260"/>
        <v>0</v>
      </c>
      <c r="F355" s="15">
        <f t="shared" si="261"/>
        <v>-1</v>
      </c>
      <c r="G355" s="15">
        <v>705</v>
      </c>
      <c r="H355" s="15">
        <v>706</v>
      </c>
      <c r="I355" s="15">
        <v>175</v>
      </c>
      <c r="J355" s="15">
        <v>8</v>
      </c>
      <c r="K355" s="15">
        <v>863</v>
      </c>
      <c r="L355" s="15">
        <v>304</v>
      </c>
      <c r="M355" s="15">
        <f t="shared" si="262"/>
        <v>7.421875E-2</v>
      </c>
      <c r="O355" s="83">
        <f t="shared" si="263"/>
        <v>863</v>
      </c>
      <c r="P355" s="83">
        <f t="shared" si="264"/>
        <v>0.12744140625</v>
      </c>
      <c r="Q355" s="83">
        <f t="shared" si="265"/>
        <v>431</v>
      </c>
      <c r="R355" s="83" t="b">
        <f t="shared" si="266"/>
        <v>1</v>
      </c>
      <c r="S355" s="83" t="str">
        <f t="shared" si="267"/>
        <v>Dummy Node</v>
      </c>
      <c r="T355" s="83" t="str">
        <f t="shared" si="268"/>
        <v>N/A</v>
      </c>
      <c r="U355" s="83" t="str">
        <f t="shared" si="269"/>
        <v>N/A</v>
      </c>
      <c r="V355" s="83">
        <f t="shared" si="270"/>
        <v>215</v>
      </c>
      <c r="W355" s="83" t="b">
        <f t="shared" si="271"/>
        <v>1</v>
      </c>
      <c r="X355" s="83" t="str">
        <f t="shared" si="272"/>
        <v>Dummy Node</v>
      </c>
      <c r="Y355" s="83" t="str">
        <f t="shared" si="273"/>
        <v>N/A</v>
      </c>
      <c r="Z355" s="83" t="str">
        <f t="shared" si="274"/>
        <v>N/A</v>
      </c>
      <c r="AA355" s="83">
        <f t="shared" si="275"/>
        <v>107</v>
      </c>
      <c r="AB355" s="83" t="b">
        <f t="shared" si="276"/>
        <v>1</v>
      </c>
      <c r="AC355" s="83" t="str">
        <f t="shared" si="277"/>
        <v>Dummy Node</v>
      </c>
      <c r="AD355" s="83" t="str">
        <f t="shared" si="278"/>
        <v>N/A</v>
      </c>
      <c r="AE355" s="83" t="str">
        <f t="shared" si="279"/>
        <v>N/A</v>
      </c>
      <c r="AF355" s="83">
        <f t="shared" si="280"/>
        <v>53</v>
      </c>
      <c r="AG355" s="83" t="b">
        <f t="shared" si="281"/>
        <v>1</v>
      </c>
      <c r="AH355" s="83" t="str">
        <f t="shared" si="282"/>
        <v>Dummy Node</v>
      </c>
      <c r="AI355" s="83" t="str">
        <f t="shared" si="283"/>
        <v>N/A</v>
      </c>
      <c r="AJ355" s="83" t="str">
        <f t="shared" si="284"/>
        <v>N/A</v>
      </c>
      <c r="AK355" s="83">
        <f t="shared" si="285"/>
        <v>26</v>
      </c>
      <c r="AL355" s="83" t="b">
        <f t="shared" si="286"/>
        <v>1</v>
      </c>
      <c r="AM355" s="83" t="str">
        <f t="shared" si="287"/>
        <v>Dummy Node</v>
      </c>
      <c r="AN355" s="83" t="str">
        <f t="shared" si="288"/>
        <v>N/A</v>
      </c>
      <c r="AO355" s="83" t="str">
        <f t="shared" si="289"/>
        <v>N/A</v>
      </c>
      <c r="AP355" s="83">
        <f t="shared" si="290"/>
        <v>12</v>
      </c>
      <c r="AQ355" s="83" t="b">
        <f t="shared" si="291"/>
        <v>0</v>
      </c>
      <c r="AR355" s="83" t="str">
        <f t="shared" si="292"/>
        <v>Dummy Node</v>
      </c>
      <c r="AS355" s="83" t="str">
        <f t="shared" si="293"/>
        <v>N/A</v>
      </c>
      <c r="AT355" s="83" t="str">
        <f t="shared" si="294"/>
        <v>N/A</v>
      </c>
      <c r="AU355" s="83">
        <f t="shared" si="295"/>
        <v>9</v>
      </c>
      <c r="AV355" s="83" t="b">
        <f t="shared" si="296"/>
        <v>0</v>
      </c>
      <c r="AW355" s="83" t="str">
        <f t="shared" si="297"/>
        <v>Speed</v>
      </c>
      <c r="AX355" s="83" t="str">
        <f t="shared" si="298"/>
        <v>&gt;</v>
      </c>
      <c r="AY355" s="83">
        <f t="shared" si="299"/>
        <v>24.38330078125</v>
      </c>
      <c r="AZ355" s="83">
        <f t="shared" si="300"/>
        <v>2</v>
      </c>
      <c r="BA355" s="83" t="b">
        <f t="shared" si="301"/>
        <v>1</v>
      </c>
      <c r="BB355" s="83" t="str">
        <f t="shared" si="302"/>
        <v>Distance</v>
      </c>
      <c r="BC355" s="83" t="str">
        <f t="shared" si="303"/>
        <v>&lt;=</v>
      </c>
      <c r="BD355" s="83">
        <f t="shared" si="304"/>
        <v>699.85498046875</v>
      </c>
      <c r="BE355" s="83">
        <f t="shared" si="305"/>
        <v>0</v>
      </c>
      <c r="BF355" s="83" t="b">
        <f t="shared" si="306"/>
        <v>0</v>
      </c>
      <c r="BG355" s="83" t="str">
        <f t="shared" si="307"/>
        <v>Distance</v>
      </c>
      <c r="BH355" s="83" t="str">
        <f t="shared" si="308"/>
        <v>&gt;</v>
      </c>
      <c r="BI355" s="83">
        <f t="shared" si="309"/>
        <v>508.4912109375</v>
      </c>
    </row>
    <row r="356" spans="1:61">
      <c r="A356" s="15">
        <v>353</v>
      </c>
      <c r="B356" s="15">
        <v>-2</v>
      </c>
      <c r="C356" s="15">
        <v>-8192</v>
      </c>
      <c r="D356" s="15">
        <f t="shared" si="259"/>
        <v>-1</v>
      </c>
      <c r="E356" s="15">
        <f t="shared" si="260"/>
        <v>0</v>
      </c>
      <c r="F356" s="15">
        <f t="shared" si="261"/>
        <v>-1</v>
      </c>
      <c r="G356" s="15">
        <v>707</v>
      </c>
      <c r="H356" s="15">
        <v>708</v>
      </c>
      <c r="I356" s="15">
        <v>176</v>
      </c>
      <c r="J356" s="15">
        <v>8</v>
      </c>
      <c r="K356" s="15">
        <v>864</v>
      </c>
      <c r="L356" s="15">
        <v>304</v>
      </c>
      <c r="M356" s="15">
        <f t="shared" si="262"/>
        <v>7.421875E-2</v>
      </c>
      <c r="O356" s="83">
        <f t="shared" si="263"/>
        <v>864</v>
      </c>
      <c r="P356" s="83">
        <f t="shared" si="264"/>
        <v>0.12744140625</v>
      </c>
      <c r="Q356" s="83">
        <f t="shared" si="265"/>
        <v>431</v>
      </c>
      <c r="R356" s="83" t="b">
        <f t="shared" si="266"/>
        <v>0</v>
      </c>
      <c r="S356" s="83" t="str">
        <f t="shared" si="267"/>
        <v>Dummy Node</v>
      </c>
      <c r="T356" s="83" t="str">
        <f t="shared" si="268"/>
        <v>N/A</v>
      </c>
      <c r="U356" s="83" t="str">
        <f t="shared" si="269"/>
        <v>N/A</v>
      </c>
      <c r="V356" s="83">
        <f t="shared" si="270"/>
        <v>215</v>
      </c>
      <c r="W356" s="83" t="b">
        <f t="shared" si="271"/>
        <v>1</v>
      </c>
      <c r="X356" s="83" t="str">
        <f t="shared" si="272"/>
        <v>Dummy Node</v>
      </c>
      <c r="Y356" s="83" t="str">
        <f t="shared" si="273"/>
        <v>N/A</v>
      </c>
      <c r="Z356" s="83" t="str">
        <f t="shared" si="274"/>
        <v>N/A</v>
      </c>
      <c r="AA356" s="83">
        <f t="shared" si="275"/>
        <v>107</v>
      </c>
      <c r="AB356" s="83" t="b">
        <f t="shared" si="276"/>
        <v>1</v>
      </c>
      <c r="AC356" s="83" t="str">
        <f t="shared" si="277"/>
        <v>Dummy Node</v>
      </c>
      <c r="AD356" s="83" t="str">
        <f t="shared" si="278"/>
        <v>N/A</v>
      </c>
      <c r="AE356" s="83" t="str">
        <f t="shared" si="279"/>
        <v>N/A</v>
      </c>
      <c r="AF356" s="83">
        <f t="shared" si="280"/>
        <v>53</v>
      </c>
      <c r="AG356" s="83" t="b">
        <f t="shared" si="281"/>
        <v>1</v>
      </c>
      <c r="AH356" s="83" t="str">
        <f t="shared" si="282"/>
        <v>Dummy Node</v>
      </c>
      <c r="AI356" s="83" t="str">
        <f t="shared" si="283"/>
        <v>N/A</v>
      </c>
      <c r="AJ356" s="83" t="str">
        <f t="shared" si="284"/>
        <v>N/A</v>
      </c>
      <c r="AK356" s="83">
        <f t="shared" si="285"/>
        <v>26</v>
      </c>
      <c r="AL356" s="83" t="b">
        <f t="shared" si="286"/>
        <v>1</v>
      </c>
      <c r="AM356" s="83" t="str">
        <f t="shared" si="287"/>
        <v>Dummy Node</v>
      </c>
      <c r="AN356" s="83" t="str">
        <f t="shared" si="288"/>
        <v>N/A</v>
      </c>
      <c r="AO356" s="83" t="str">
        <f t="shared" si="289"/>
        <v>N/A</v>
      </c>
      <c r="AP356" s="83">
        <f t="shared" si="290"/>
        <v>12</v>
      </c>
      <c r="AQ356" s="83" t="b">
        <f t="shared" si="291"/>
        <v>0</v>
      </c>
      <c r="AR356" s="83" t="str">
        <f t="shared" si="292"/>
        <v>Dummy Node</v>
      </c>
      <c r="AS356" s="83" t="str">
        <f t="shared" si="293"/>
        <v>N/A</v>
      </c>
      <c r="AT356" s="83" t="str">
        <f t="shared" si="294"/>
        <v>N/A</v>
      </c>
      <c r="AU356" s="83">
        <f t="shared" si="295"/>
        <v>9</v>
      </c>
      <c r="AV356" s="83" t="b">
        <f t="shared" si="296"/>
        <v>0</v>
      </c>
      <c r="AW356" s="83" t="str">
        <f t="shared" si="297"/>
        <v>Speed</v>
      </c>
      <c r="AX356" s="83" t="str">
        <f t="shared" si="298"/>
        <v>&gt;</v>
      </c>
      <c r="AY356" s="83">
        <f t="shared" si="299"/>
        <v>24.38330078125</v>
      </c>
      <c r="AZ356" s="83">
        <f t="shared" si="300"/>
        <v>2</v>
      </c>
      <c r="BA356" s="83" t="b">
        <f t="shared" si="301"/>
        <v>1</v>
      </c>
      <c r="BB356" s="83" t="str">
        <f t="shared" si="302"/>
        <v>Distance</v>
      </c>
      <c r="BC356" s="83" t="str">
        <f t="shared" si="303"/>
        <v>&lt;=</v>
      </c>
      <c r="BD356" s="83">
        <f t="shared" si="304"/>
        <v>699.85498046875</v>
      </c>
      <c r="BE356" s="83">
        <f t="shared" si="305"/>
        <v>0</v>
      </c>
      <c r="BF356" s="83" t="b">
        <f t="shared" si="306"/>
        <v>0</v>
      </c>
      <c r="BG356" s="83" t="str">
        <f t="shared" si="307"/>
        <v>Distance</v>
      </c>
      <c r="BH356" s="83" t="str">
        <f t="shared" si="308"/>
        <v>&gt;</v>
      </c>
      <c r="BI356" s="83">
        <f t="shared" si="309"/>
        <v>508.4912109375</v>
      </c>
    </row>
    <row r="357" spans="1:61">
      <c r="A357" s="15">
        <v>354</v>
      </c>
      <c r="B357" s="15">
        <v>-2</v>
      </c>
      <c r="C357" s="15">
        <v>-8192</v>
      </c>
      <c r="D357" s="15">
        <f t="shared" si="259"/>
        <v>-1</v>
      </c>
      <c r="E357" s="15">
        <f t="shared" si="260"/>
        <v>0</v>
      </c>
      <c r="F357" s="15">
        <f t="shared" si="261"/>
        <v>-1</v>
      </c>
      <c r="G357" s="15">
        <v>709</v>
      </c>
      <c r="H357" s="15">
        <v>710</v>
      </c>
      <c r="I357" s="15">
        <v>176</v>
      </c>
      <c r="J357" s="15">
        <v>8</v>
      </c>
      <c r="K357" s="15">
        <v>865</v>
      </c>
      <c r="L357" s="15">
        <v>304</v>
      </c>
      <c r="M357" s="15">
        <f t="shared" si="262"/>
        <v>7.421875E-2</v>
      </c>
      <c r="O357" s="83">
        <f t="shared" si="263"/>
        <v>865</v>
      </c>
      <c r="P357" s="83">
        <f t="shared" si="264"/>
        <v>0.12744140625</v>
      </c>
      <c r="Q357" s="83">
        <f t="shared" si="265"/>
        <v>432</v>
      </c>
      <c r="R357" s="83" t="b">
        <f t="shared" si="266"/>
        <v>1</v>
      </c>
      <c r="S357" s="83" t="str">
        <f t="shared" si="267"/>
        <v>Dummy Node</v>
      </c>
      <c r="T357" s="83" t="str">
        <f t="shared" si="268"/>
        <v>N/A</v>
      </c>
      <c r="U357" s="83" t="str">
        <f t="shared" si="269"/>
        <v>N/A</v>
      </c>
      <c r="V357" s="83">
        <f t="shared" si="270"/>
        <v>215</v>
      </c>
      <c r="W357" s="83" t="b">
        <f t="shared" si="271"/>
        <v>0</v>
      </c>
      <c r="X357" s="83" t="str">
        <f t="shared" si="272"/>
        <v>Dummy Node</v>
      </c>
      <c r="Y357" s="83" t="str">
        <f t="shared" si="273"/>
        <v>N/A</v>
      </c>
      <c r="Z357" s="83" t="str">
        <f t="shared" si="274"/>
        <v>N/A</v>
      </c>
      <c r="AA357" s="83">
        <f t="shared" si="275"/>
        <v>107</v>
      </c>
      <c r="AB357" s="83" t="b">
        <f t="shared" si="276"/>
        <v>1</v>
      </c>
      <c r="AC357" s="83" t="str">
        <f t="shared" si="277"/>
        <v>Dummy Node</v>
      </c>
      <c r="AD357" s="83" t="str">
        <f t="shared" si="278"/>
        <v>N/A</v>
      </c>
      <c r="AE357" s="83" t="str">
        <f t="shared" si="279"/>
        <v>N/A</v>
      </c>
      <c r="AF357" s="83">
        <f t="shared" si="280"/>
        <v>53</v>
      </c>
      <c r="AG357" s="83" t="b">
        <f t="shared" si="281"/>
        <v>1</v>
      </c>
      <c r="AH357" s="83" t="str">
        <f t="shared" si="282"/>
        <v>Dummy Node</v>
      </c>
      <c r="AI357" s="83" t="str">
        <f t="shared" si="283"/>
        <v>N/A</v>
      </c>
      <c r="AJ357" s="83" t="str">
        <f t="shared" si="284"/>
        <v>N/A</v>
      </c>
      <c r="AK357" s="83">
        <f t="shared" si="285"/>
        <v>26</v>
      </c>
      <c r="AL357" s="83" t="b">
        <f t="shared" si="286"/>
        <v>1</v>
      </c>
      <c r="AM357" s="83" t="str">
        <f t="shared" si="287"/>
        <v>Dummy Node</v>
      </c>
      <c r="AN357" s="83" t="str">
        <f t="shared" si="288"/>
        <v>N/A</v>
      </c>
      <c r="AO357" s="83" t="str">
        <f t="shared" si="289"/>
        <v>N/A</v>
      </c>
      <c r="AP357" s="83">
        <f t="shared" si="290"/>
        <v>12</v>
      </c>
      <c r="AQ357" s="83" t="b">
        <f t="shared" si="291"/>
        <v>0</v>
      </c>
      <c r="AR357" s="83" t="str">
        <f t="shared" si="292"/>
        <v>Dummy Node</v>
      </c>
      <c r="AS357" s="83" t="str">
        <f t="shared" si="293"/>
        <v>N/A</v>
      </c>
      <c r="AT357" s="83" t="str">
        <f t="shared" si="294"/>
        <v>N/A</v>
      </c>
      <c r="AU357" s="83">
        <f t="shared" si="295"/>
        <v>9</v>
      </c>
      <c r="AV357" s="83" t="b">
        <f t="shared" si="296"/>
        <v>0</v>
      </c>
      <c r="AW357" s="83" t="str">
        <f t="shared" si="297"/>
        <v>Speed</v>
      </c>
      <c r="AX357" s="83" t="str">
        <f t="shared" si="298"/>
        <v>&gt;</v>
      </c>
      <c r="AY357" s="83">
        <f t="shared" si="299"/>
        <v>24.38330078125</v>
      </c>
      <c r="AZ357" s="83">
        <f t="shared" si="300"/>
        <v>2</v>
      </c>
      <c r="BA357" s="83" t="b">
        <f t="shared" si="301"/>
        <v>1</v>
      </c>
      <c r="BB357" s="83" t="str">
        <f t="shared" si="302"/>
        <v>Distance</v>
      </c>
      <c r="BC357" s="83" t="str">
        <f t="shared" si="303"/>
        <v>&lt;=</v>
      </c>
      <c r="BD357" s="83">
        <f t="shared" si="304"/>
        <v>699.85498046875</v>
      </c>
      <c r="BE357" s="83">
        <f t="shared" si="305"/>
        <v>0</v>
      </c>
      <c r="BF357" s="83" t="b">
        <f t="shared" si="306"/>
        <v>0</v>
      </c>
      <c r="BG357" s="83" t="str">
        <f t="shared" si="307"/>
        <v>Distance</v>
      </c>
      <c r="BH357" s="83" t="str">
        <f t="shared" si="308"/>
        <v>&gt;</v>
      </c>
      <c r="BI357" s="83">
        <f t="shared" si="309"/>
        <v>508.4912109375</v>
      </c>
    </row>
    <row r="358" spans="1:61">
      <c r="A358" s="15">
        <v>355</v>
      </c>
      <c r="B358" s="15">
        <v>-2</v>
      </c>
      <c r="C358" s="15">
        <v>-8192</v>
      </c>
      <c r="D358" s="15">
        <f t="shared" si="259"/>
        <v>-1</v>
      </c>
      <c r="E358" s="15">
        <f t="shared" si="260"/>
        <v>0</v>
      </c>
      <c r="F358" s="15">
        <f t="shared" si="261"/>
        <v>-1</v>
      </c>
      <c r="G358" s="15">
        <v>711</v>
      </c>
      <c r="H358" s="15">
        <v>712</v>
      </c>
      <c r="I358" s="15">
        <v>177</v>
      </c>
      <c r="J358" s="15">
        <v>8</v>
      </c>
      <c r="K358" s="15">
        <v>866</v>
      </c>
      <c r="L358" s="15">
        <v>304</v>
      </c>
      <c r="M358" s="15">
        <f t="shared" si="262"/>
        <v>7.421875E-2</v>
      </c>
      <c r="O358" s="83">
        <f t="shared" si="263"/>
        <v>866</v>
      </c>
      <c r="P358" s="83">
        <f t="shared" si="264"/>
        <v>0.12744140625</v>
      </c>
      <c r="Q358" s="83">
        <f t="shared" si="265"/>
        <v>432</v>
      </c>
      <c r="R358" s="83" t="b">
        <f t="shared" si="266"/>
        <v>0</v>
      </c>
      <c r="S358" s="83" t="str">
        <f t="shared" si="267"/>
        <v>Dummy Node</v>
      </c>
      <c r="T358" s="83" t="str">
        <f t="shared" si="268"/>
        <v>N/A</v>
      </c>
      <c r="U358" s="83" t="str">
        <f t="shared" si="269"/>
        <v>N/A</v>
      </c>
      <c r="V358" s="83">
        <f t="shared" si="270"/>
        <v>215</v>
      </c>
      <c r="W358" s="83" t="b">
        <f t="shared" si="271"/>
        <v>0</v>
      </c>
      <c r="X358" s="83" t="str">
        <f t="shared" si="272"/>
        <v>Dummy Node</v>
      </c>
      <c r="Y358" s="83" t="str">
        <f t="shared" si="273"/>
        <v>N/A</v>
      </c>
      <c r="Z358" s="83" t="str">
        <f t="shared" si="274"/>
        <v>N/A</v>
      </c>
      <c r="AA358" s="83">
        <f t="shared" si="275"/>
        <v>107</v>
      </c>
      <c r="AB358" s="83" t="b">
        <f t="shared" si="276"/>
        <v>1</v>
      </c>
      <c r="AC358" s="83" t="str">
        <f t="shared" si="277"/>
        <v>Dummy Node</v>
      </c>
      <c r="AD358" s="83" t="str">
        <f t="shared" si="278"/>
        <v>N/A</v>
      </c>
      <c r="AE358" s="83" t="str">
        <f t="shared" si="279"/>
        <v>N/A</v>
      </c>
      <c r="AF358" s="83">
        <f t="shared" si="280"/>
        <v>53</v>
      </c>
      <c r="AG358" s="83" t="b">
        <f t="shared" si="281"/>
        <v>1</v>
      </c>
      <c r="AH358" s="83" t="str">
        <f t="shared" si="282"/>
        <v>Dummy Node</v>
      </c>
      <c r="AI358" s="83" t="str">
        <f t="shared" si="283"/>
        <v>N/A</v>
      </c>
      <c r="AJ358" s="83" t="str">
        <f t="shared" si="284"/>
        <v>N/A</v>
      </c>
      <c r="AK358" s="83">
        <f t="shared" si="285"/>
        <v>26</v>
      </c>
      <c r="AL358" s="83" t="b">
        <f t="shared" si="286"/>
        <v>1</v>
      </c>
      <c r="AM358" s="83" t="str">
        <f t="shared" si="287"/>
        <v>Dummy Node</v>
      </c>
      <c r="AN358" s="83" t="str">
        <f t="shared" si="288"/>
        <v>N/A</v>
      </c>
      <c r="AO358" s="83" t="str">
        <f t="shared" si="289"/>
        <v>N/A</v>
      </c>
      <c r="AP358" s="83">
        <f t="shared" si="290"/>
        <v>12</v>
      </c>
      <c r="AQ358" s="83" t="b">
        <f t="shared" si="291"/>
        <v>0</v>
      </c>
      <c r="AR358" s="83" t="str">
        <f t="shared" si="292"/>
        <v>Dummy Node</v>
      </c>
      <c r="AS358" s="83" t="str">
        <f t="shared" si="293"/>
        <v>N/A</v>
      </c>
      <c r="AT358" s="83" t="str">
        <f t="shared" si="294"/>
        <v>N/A</v>
      </c>
      <c r="AU358" s="83">
        <f t="shared" si="295"/>
        <v>9</v>
      </c>
      <c r="AV358" s="83" t="b">
        <f t="shared" si="296"/>
        <v>0</v>
      </c>
      <c r="AW358" s="83" t="str">
        <f t="shared" si="297"/>
        <v>Speed</v>
      </c>
      <c r="AX358" s="83" t="str">
        <f t="shared" si="298"/>
        <v>&gt;</v>
      </c>
      <c r="AY358" s="83">
        <f t="shared" si="299"/>
        <v>24.38330078125</v>
      </c>
      <c r="AZ358" s="83">
        <f t="shared" si="300"/>
        <v>2</v>
      </c>
      <c r="BA358" s="83" t="b">
        <f t="shared" si="301"/>
        <v>1</v>
      </c>
      <c r="BB358" s="83" t="str">
        <f t="shared" si="302"/>
        <v>Distance</v>
      </c>
      <c r="BC358" s="83" t="str">
        <f t="shared" si="303"/>
        <v>&lt;=</v>
      </c>
      <c r="BD358" s="83">
        <f t="shared" si="304"/>
        <v>699.85498046875</v>
      </c>
      <c r="BE358" s="83">
        <f t="shared" si="305"/>
        <v>0</v>
      </c>
      <c r="BF358" s="83" t="b">
        <f t="shared" si="306"/>
        <v>0</v>
      </c>
      <c r="BG358" s="83" t="str">
        <f t="shared" si="307"/>
        <v>Distance</v>
      </c>
      <c r="BH358" s="83" t="str">
        <f t="shared" si="308"/>
        <v>&gt;</v>
      </c>
      <c r="BI358" s="83">
        <f t="shared" si="309"/>
        <v>508.4912109375</v>
      </c>
    </row>
    <row r="359" spans="1:61">
      <c r="A359" s="15">
        <v>356</v>
      </c>
      <c r="B359" s="15">
        <v>-2</v>
      </c>
      <c r="C359" s="15">
        <v>-8192</v>
      </c>
      <c r="D359" s="15">
        <f t="shared" si="259"/>
        <v>-1</v>
      </c>
      <c r="E359" s="15">
        <f t="shared" si="260"/>
        <v>0</v>
      </c>
      <c r="F359" s="15">
        <f t="shared" si="261"/>
        <v>-1</v>
      </c>
      <c r="G359" s="15">
        <v>713</v>
      </c>
      <c r="H359" s="15">
        <v>714</v>
      </c>
      <c r="I359" s="15">
        <v>177</v>
      </c>
      <c r="J359" s="15">
        <v>8</v>
      </c>
      <c r="K359" s="15">
        <v>867</v>
      </c>
      <c r="L359" s="15">
        <v>304</v>
      </c>
      <c r="M359" s="15">
        <f t="shared" si="262"/>
        <v>7.421875E-2</v>
      </c>
      <c r="O359" s="83">
        <f t="shared" si="263"/>
        <v>867</v>
      </c>
      <c r="P359" s="83">
        <f t="shared" si="264"/>
        <v>0.12744140625</v>
      </c>
      <c r="Q359" s="83">
        <f t="shared" si="265"/>
        <v>433</v>
      </c>
      <c r="R359" s="83" t="b">
        <f t="shared" si="266"/>
        <v>1</v>
      </c>
      <c r="S359" s="83" t="str">
        <f t="shared" si="267"/>
        <v>Dummy Node</v>
      </c>
      <c r="T359" s="83" t="str">
        <f t="shared" si="268"/>
        <v>N/A</v>
      </c>
      <c r="U359" s="83" t="str">
        <f t="shared" si="269"/>
        <v>N/A</v>
      </c>
      <c r="V359" s="83">
        <f t="shared" si="270"/>
        <v>216</v>
      </c>
      <c r="W359" s="83" t="b">
        <f t="shared" si="271"/>
        <v>1</v>
      </c>
      <c r="X359" s="83" t="str">
        <f t="shared" si="272"/>
        <v>Dummy Node</v>
      </c>
      <c r="Y359" s="83" t="str">
        <f t="shared" si="273"/>
        <v>N/A</v>
      </c>
      <c r="Z359" s="83" t="str">
        <f t="shared" si="274"/>
        <v>N/A</v>
      </c>
      <c r="AA359" s="83">
        <f t="shared" si="275"/>
        <v>107</v>
      </c>
      <c r="AB359" s="83" t="b">
        <f t="shared" si="276"/>
        <v>0</v>
      </c>
      <c r="AC359" s="83" t="str">
        <f t="shared" si="277"/>
        <v>Dummy Node</v>
      </c>
      <c r="AD359" s="83" t="str">
        <f t="shared" si="278"/>
        <v>N/A</v>
      </c>
      <c r="AE359" s="83" t="str">
        <f t="shared" si="279"/>
        <v>N/A</v>
      </c>
      <c r="AF359" s="83">
        <f t="shared" si="280"/>
        <v>53</v>
      </c>
      <c r="AG359" s="83" t="b">
        <f t="shared" si="281"/>
        <v>1</v>
      </c>
      <c r="AH359" s="83" t="str">
        <f t="shared" si="282"/>
        <v>Dummy Node</v>
      </c>
      <c r="AI359" s="83" t="str">
        <f t="shared" si="283"/>
        <v>N/A</v>
      </c>
      <c r="AJ359" s="83" t="str">
        <f t="shared" si="284"/>
        <v>N/A</v>
      </c>
      <c r="AK359" s="83">
        <f t="shared" si="285"/>
        <v>26</v>
      </c>
      <c r="AL359" s="83" t="b">
        <f t="shared" si="286"/>
        <v>1</v>
      </c>
      <c r="AM359" s="83" t="str">
        <f t="shared" si="287"/>
        <v>Dummy Node</v>
      </c>
      <c r="AN359" s="83" t="str">
        <f t="shared" si="288"/>
        <v>N/A</v>
      </c>
      <c r="AO359" s="83" t="str">
        <f t="shared" si="289"/>
        <v>N/A</v>
      </c>
      <c r="AP359" s="83">
        <f t="shared" si="290"/>
        <v>12</v>
      </c>
      <c r="AQ359" s="83" t="b">
        <f t="shared" si="291"/>
        <v>0</v>
      </c>
      <c r="AR359" s="83" t="str">
        <f t="shared" si="292"/>
        <v>Dummy Node</v>
      </c>
      <c r="AS359" s="83" t="str">
        <f t="shared" si="293"/>
        <v>N/A</v>
      </c>
      <c r="AT359" s="83" t="str">
        <f t="shared" si="294"/>
        <v>N/A</v>
      </c>
      <c r="AU359" s="83">
        <f t="shared" si="295"/>
        <v>9</v>
      </c>
      <c r="AV359" s="83" t="b">
        <f t="shared" si="296"/>
        <v>0</v>
      </c>
      <c r="AW359" s="83" t="str">
        <f t="shared" si="297"/>
        <v>Speed</v>
      </c>
      <c r="AX359" s="83" t="str">
        <f t="shared" si="298"/>
        <v>&gt;</v>
      </c>
      <c r="AY359" s="83">
        <f t="shared" si="299"/>
        <v>24.38330078125</v>
      </c>
      <c r="AZ359" s="83">
        <f t="shared" si="300"/>
        <v>2</v>
      </c>
      <c r="BA359" s="83" t="b">
        <f t="shared" si="301"/>
        <v>1</v>
      </c>
      <c r="BB359" s="83" t="str">
        <f t="shared" si="302"/>
        <v>Distance</v>
      </c>
      <c r="BC359" s="83" t="str">
        <f t="shared" si="303"/>
        <v>&lt;=</v>
      </c>
      <c r="BD359" s="83">
        <f t="shared" si="304"/>
        <v>699.85498046875</v>
      </c>
      <c r="BE359" s="83">
        <f t="shared" si="305"/>
        <v>0</v>
      </c>
      <c r="BF359" s="83" t="b">
        <f t="shared" si="306"/>
        <v>0</v>
      </c>
      <c r="BG359" s="83" t="str">
        <f t="shared" si="307"/>
        <v>Distance</v>
      </c>
      <c r="BH359" s="83" t="str">
        <f t="shared" si="308"/>
        <v>&gt;</v>
      </c>
      <c r="BI359" s="83">
        <f t="shared" si="309"/>
        <v>508.4912109375</v>
      </c>
    </row>
    <row r="360" spans="1:61">
      <c r="A360" s="15">
        <v>357</v>
      </c>
      <c r="B360" s="15">
        <v>-2</v>
      </c>
      <c r="C360" s="15">
        <v>-8192</v>
      </c>
      <c r="D360" s="15">
        <f t="shared" si="259"/>
        <v>-1</v>
      </c>
      <c r="E360" s="15">
        <f t="shared" si="260"/>
        <v>0</v>
      </c>
      <c r="F360" s="15">
        <f t="shared" si="261"/>
        <v>-1</v>
      </c>
      <c r="G360" s="15">
        <v>715</v>
      </c>
      <c r="H360" s="15">
        <v>716</v>
      </c>
      <c r="I360" s="15">
        <v>178</v>
      </c>
      <c r="J360" s="15">
        <v>8</v>
      </c>
      <c r="K360" s="15">
        <v>868</v>
      </c>
      <c r="L360" s="15">
        <v>304</v>
      </c>
      <c r="M360" s="15">
        <f t="shared" si="262"/>
        <v>7.421875E-2</v>
      </c>
      <c r="O360" s="83">
        <f t="shared" si="263"/>
        <v>868</v>
      </c>
      <c r="P360" s="83">
        <f t="shared" si="264"/>
        <v>0.12744140625</v>
      </c>
      <c r="Q360" s="83">
        <f t="shared" si="265"/>
        <v>433</v>
      </c>
      <c r="R360" s="83" t="b">
        <f t="shared" si="266"/>
        <v>0</v>
      </c>
      <c r="S360" s="83" t="str">
        <f t="shared" si="267"/>
        <v>Dummy Node</v>
      </c>
      <c r="T360" s="83" t="str">
        <f t="shared" si="268"/>
        <v>N/A</v>
      </c>
      <c r="U360" s="83" t="str">
        <f t="shared" si="269"/>
        <v>N/A</v>
      </c>
      <c r="V360" s="83">
        <f t="shared" si="270"/>
        <v>216</v>
      </c>
      <c r="W360" s="83" t="b">
        <f t="shared" si="271"/>
        <v>1</v>
      </c>
      <c r="X360" s="83" t="str">
        <f t="shared" si="272"/>
        <v>Dummy Node</v>
      </c>
      <c r="Y360" s="83" t="str">
        <f t="shared" si="273"/>
        <v>N/A</v>
      </c>
      <c r="Z360" s="83" t="str">
        <f t="shared" si="274"/>
        <v>N/A</v>
      </c>
      <c r="AA360" s="83">
        <f t="shared" si="275"/>
        <v>107</v>
      </c>
      <c r="AB360" s="83" t="b">
        <f t="shared" si="276"/>
        <v>0</v>
      </c>
      <c r="AC360" s="83" t="str">
        <f t="shared" si="277"/>
        <v>Dummy Node</v>
      </c>
      <c r="AD360" s="83" t="str">
        <f t="shared" si="278"/>
        <v>N/A</v>
      </c>
      <c r="AE360" s="83" t="str">
        <f t="shared" si="279"/>
        <v>N/A</v>
      </c>
      <c r="AF360" s="83">
        <f t="shared" si="280"/>
        <v>53</v>
      </c>
      <c r="AG360" s="83" t="b">
        <f t="shared" si="281"/>
        <v>1</v>
      </c>
      <c r="AH360" s="83" t="str">
        <f t="shared" si="282"/>
        <v>Dummy Node</v>
      </c>
      <c r="AI360" s="83" t="str">
        <f t="shared" si="283"/>
        <v>N/A</v>
      </c>
      <c r="AJ360" s="83" t="str">
        <f t="shared" si="284"/>
        <v>N/A</v>
      </c>
      <c r="AK360" s="83">
        <f t="shared" si="285"/>
        <v>26</v>
      </c>
      <c r="AL360" s="83" t="b">
        <f t="shared" si="286"/>
        <v>1</v>
      </c>
      <c r="AM360" s="83" t="str">
        <f t="shared" si="287"/>
        <v>Dummy Node</v>
      </c>
      <c r="AN360" s="83" t="str">
        <f t="shared" si="288"/>
        <v>N/A</v>
      </c>
      <c r="AO360" s="83" t="str">
        <f t="shared" si="289"/>
        <v>N/A</v>
      </c>
      <c r="AP360" s="83">
        <f t="shared" si="290"/>
        <v>12</v>
      </c>
      <c r="AQ360" s="83" t="b">
        <f t="shared" si="291"/>
        <v>0</v>
      </c>
      <c r="AR360" s="83" t="str">
        <f t="shared" si="292"/>
        <v>Dummy Node</v>
      </c>
      <c r="AS360" s="83" t="str">
        <f t="shared" si="293"/>
        <v>N/A</v>
      </c>
      <c r="AT360" s="83" t="str">
        <f t="shared" si="294"/>
        <v>N/A</v>
      </c>
      <c r="AU360" s="83">
        <f t="shared" si="295"/>
        <v>9</v>
      </c>
      <c r="AV360" s="83" t="b">
        <f t="shared" si="296"/>
        <v>0</v>
      </c>
      <c r="AW360" s="83" t="str">
        <f t="shared" si="297"/>
        <v>Speed</v>
      </c>
      <c r="AX360" s="83" t="str">
        <f t="shared" si="298"/>
        <v>&gt;</v>
      </c>
      <c r="AY360" s="83">
        <f t="shared" si="299"/>
        <v>24.38330078125</v>
      </c>
      <c r="AZ360" s="83">
        <f t="shared" si="300"/>
        <v>2</v>
      </c>
      <c r="BA360" s="83" t="b">
        <f t="shared" si="301"/>
        <v>1</v>
      </c>
      <c r="BB360" s="83" t="str">
        <f t="shared" si="302"/>
        <v>Distance</v>
      </c>
      <c r="BC360" s="83" t="str">
        <f t="shared" si="303"/>
        <v>&lt;=</v>
      </c>
      <c r="BD360" s="83">
        <f t="shared" si="304"/>
        <v>699.85498046875</v>
      </c>
      <c r="BE360" s="83">
        <f t="shared" si="305"/>
        <v>0</v>
      </c>
      <c r="BF360" s="83" t="b">
        <f t="shared" si="306"/>
        <v>0</v>
      </c>
      <c r="BG360" s="83" t="str">
        <f t="shared" si="307"/>
        <v>Distance</v>
      </c>
      <c r="BH360" s="83" t="str">
        <f t="shared" si="308"/>
        <v>&gt;</v>
      </c>
      <c r="BI360" s="83">
        <f t="shared" si="309"/>
        <v>508.4912109375</v>
      </c>
    </row>
    <row r="361" spans="1:61">
      <c r="A361" s="15">
        <v>358</v>
      </c>
      <c r="B361" s="15">
        <v>-2</v>
      </c>
      <c r="C361" s="15">
        <v>-8192</v>
      </c>
      <c r="D361" s="15">
        <f t="shared" si="259"/>
        <v>-1</v>
      </c>
      <c r="E361" s="15">
        <f t="shared" si="260"/>
        <v>0</v>
      </c>
      <c r="F361" s="15">
        <f t="shared" si="261"/>
        <v>-1</v>
      </c>
      <c r="G361" s="15">
        <v>717</v>
      </c>
      <c r="H361" s="15">
        <v>718</v>
      </c>
      <c r="I361" s="15">
        <v>178</v>
      </c>
      <c r="J361" s="15">
        <v>8</v>
      </c>
      <c r="K361" s="15">
        <v>869</v>
      </c>
      <c r="L361" s="15">
        <v>304</v>
      </c>
      <c r="M361" s="15">
        <f t="shared" si="262"/>
        <v>7.421875E-2</v>
      </c>
      <c r="O361" s="83">
        <f t="shared" si="263"/>
        <v>869</v>
      </c>
      <c r="P361" s="83">
        <f t="shared" si="264"/>
        <v>0.12744140625</v>
      </c>
      <c r="Q361" s="83">
        <f t="shared" si="265"/>
        <v>434</v>
      </c>
      <c r="R361" s="83" t="b">
        <f t="shared" si="266"/>
        <v>1</v>
      </c>
      <c r="S361" s="83" t="str">
        <f t="shared" si="267"/>
        <v>Dummy Node</v>
      </c>
      <c r="T361" s="83" t="str">
        <f t="shared" si="268"/>
        <v>N/A</v>
      </c>
      <c r="U361" s="83" t="str">
        <f t="shared" si="269"/>
        <v>N/A</v>
      </c>
      <c r="V361" s="83">
        <f t="shared" si="270"/>
        <v>216</v>
      </c>
      <c r="W361" s="83" t="b">
        <f t="shared" si="271"/>
        <v>0</v>
      </c>
      <c r="X361" s="83" t="str">
        <f t="shared" si="272"/>
        <v>Dummy Node</v>
      </c>
      <c r="Y361" s="83" t="str">
        <f t="shared" si="273"/>
        <v>N/A</v>
      </c>
      <c r="Z361" s="83" t="str">
        <f t="shared" si="274"/>
        <v>N/A</v>
      </c>
      <c r="AA361" s="83">
        <f t="shared" si="275"/>
        <v>107</v>
      </c>
      <c r="AB361" s="83" t="b">
        <f t="shared" si="276"/>
        <v>0</v>
      </c>
      <c r="AC361" s="83" t="str">
        <f t="shared" si="277"/>
        <v>Dummy Node</v>
      </c>
      <c r="AD361" s="83" t="str">
        <f t="shared" si="278"/>
        <v>N/A</v>
      </c>
      <c r="AE361" s="83" t="str">
        <f t="shared" si="279"/>
        <v>N/A</v>
      </c>
      <c r="AF361" s="83">
        <f t="shared" si="280"/>
        <v>53</v>
      </c>
      <c r="AG361" s="83" t="b">
        <f t="shared" si="281"/>
        <v>1</v>
      </c>
      <c r="AH361" s="83" t="str">
        <f t="shared" si="282"/>
        <v>Dummy Node</v>
      </c>
      <c r="AI361" s="83" t="str">
        <f t="shared" si="283"/>
        <v>N/A</v>
      </c>
      <c r="AJ361" s="83" t="str">
        <f t="shared" si="284"/>
        <v>N/A</v>
      </c>
      <c r="AK361" s="83">
        <f t="shared" si="285"/>
        <v>26</v>
      </c>
      <c r="AL361" s="83" t="b">
        <f t="shared" si="286"/>
        <v>1</v>
      </c>
      <c r="AM361" s="83" t="str">
        <f t="shared" si="287"/>
        <v>Dummy Node</v>
      </c>
      <c r="AN361" s="83" t="str">
        <f t="shared" si="288"/>
        <v>N/A</v>
      </c>
      <c r="AO361" s="83" t="str">
        <f t="shared" si="289"/>
        <v>N/A</v>
      </c>
      <c r="AP361" s="83">
        <f t="shared" si="290"/>
        <v>12</v>
      </c>
      <c r="AQ361" s="83" t="b">
        <f t="shared" si="291"/>
        <v>0</v>
      </c>
      <c r="AR361" s="83" t="str">
        <f t="shared" si="292"/>
        <v>Dummy Node</v>
      </c>
      <c r="AS361" s="83" t="str">
        <f t="shared" si="293"/>
        <v>N/A</v>
      </c>
      <c r="AT361" s="83" t="str">
        <f t="shared" si="294"/>
        <v>N/A</v>
      </c>
      <c r="AU361" s="83">
        <f t="shared" si="295"/>
        <v>9</v>
      </c>
      <c r="AV361" s="83" t="b">
        <f t="shared" si="296"/>
        <v>0</v>
      </c>
      <c r="AW361" s="83" t="str">
        <f t="shared" si="297"/>
        <v>Speed</v>
      </c>
      <c r="AX361" s="83" t="str">
        <f t="shared" si="298"/>
        <v>&gt;</v>
      </c>
      <c r="AY361" s="83">
        <f t="shared" si="299"/>
        <v>24.38330078125</v>
      </c>
      <c r="AZ361" s="83">
        <f t="shared" si="300"/>
        <v>2</v>
      </c>
      <c r="BA361" s="83" t="b">
        <f t="shared" si="301"/>
        <v>1</v>
      </c>
      <c r="BB361" s="83" t="str">
        <f t="shared" si="302"/>
        <v>Distance</v>
      </c>
      <c r="BC361" s="83" t="str">
        <f t="shared" si="303"/>
        <v>&lt;=</v>
      </c>
      <c r="BD361" s="83">
        <f t="shared" si="304"/>
        <v>699.85498046875</v>
      </c>
      <c r="BE361" s="83">
        <f t="shared" si="305"/>
        <v>0</v>
      </c>
      <c r="BF361" s="83" t="b">
        <f t="shared" si="306"/>
        <v>0</v>
      </c>
      <c r="BG361" s="83" t="str">
        <f t="shared" si="307"/>
        <v>Distance</v>
      </c>
      <c r="BH361" s="83" t="str">
        <f t="shared" si="308"/>
        <v>&gt;</v>
      </c>
      <c r="BI361" s="83">
        <f t="shared" si="309"/>
        <v>508.4912109375</v>
      </c>
    </row>
    <row r="362" spans="1:61">
      <c r="A362" s="15">
        <v>359</v>
      </c>
      <c r="B362" s="15">
        <v>-2</v>
      </c>
      <c r="C362" s="15">
        <v>-8192</v>
      </c>
      <c r="D362" s="15">
        <f t="shared" si="259"/>
        <v>-1</v>
      </c>
      <c r="E362" s="15">
        <f t="shared" si="260"/>
        <v>0</v>
      </c>
      <c r="F362" s="15">
        <f t="shared" si="261"/>
        <v>-1</v>
      </c>
      <c r="G362" s="15">
        <v>719</v>
      </c>
      <c r="H362" s="15">
        <v>720</v>
      </c>
      <c r="I362" s="15">
        <v>179</v>
      </c>
      <c r="J362" s="15">
        <v>8</v>
      </c>
      <c r="K362" s="15">
        <v>870</v>
      </c>
      <c r="L362" s="15">
        <v>304</v>
      </c>
      <c r="M362" s="15">
        <f t="shared" si="262"/>
        <v>7.421875E-2</v>
      </c>
      <c r="O362" s="83">
        <f t="shared" si="263"/>
        <v>870</v>
      </c>
      <c r="P362" s="83">
        <f t="shared" si="264"/>
        <v>0.12744140625</v>
      </c>
      <c r="Q362" s="83">
        <f t="shared" si="265"/>
        <v>434</v>
      </c>
      <c r="R362" s="83" t="b">
        <f t="shared" si="266"/>
        <v>0</v>
      </c>
      <c r="S362" s="83" t="str">
        <f t="shared" si="267"/>
        <v>Dummy Node</v>
      </c>
      <c r="T362" s="83" t="str">
        <f t="shared" si="268"/>
        <v>N/A</v>
      </c>
      <c r="U362" s="83" t="str">
        <f t="shared" si="269"/>
        <v>N/A</v>
      </c>
      <c r="V362" s="83">
        <f t="shared" si="270"/>
        <v>216</v>
      </c>
      <c r="W362" s="83" t="b">
        <f t="shared" si="271"/>
        <v>0</v>
      </c>
      <c r="X362" s="83" t="str">
        <f t="shared" si="272"/>
        <v>Dummy Node</v>
      </c>
      <c r="Y362" s="83" t="str">
        <f t="shared" si="273"/>
        <v>N/A</v>
      </c>
      <c r="Z362" s="83" t="str">
        <f t="shared" si="274"/>
        <v>N/A</v>
      </c>
      <c r="AA362" s="83">
        <f t="shared" si="275"/>
        <v>107</v>
      </c>
      <c r="AB362" s="83" t="b">
        <f t="shared" si="276"/>
        <v>0</v>
      </c>
      <c r="AC362" s="83" t="str">
        <f t="shared" si="277"/>
        <v>Dummy Node</v>
      </c>
      <c r="AD362" s="83" t="str">
        <f t="shared" si="278"/>
        <v>N/A</v>
      </c>
      <c r="AE362" s="83" t="str">
        <f t="shared" si="279"/>
        <v>N/A</v>
      </c>
      <c r="AF362" s="83">
        <f t="shared" si="280"/>
        <v>53</v>
      </c>
      <c r="AG362" s="83" t="b">
        <f t="shared" si="281"/>
        <v>1</v>
      </c>
      <c r="AH362" s="83" t="str">
        <f t="shared" si="282"/>
        <v>Dummy Node</v>
      </c>
      <c r="AI362" s="83" t="str">
        <f t="shared" si="283"/>
        <v>N/A</v>
      </c>
      <c r="AJ362" s="83" t="str">
        <f t="shared" si="284"/>
        <v>N/A</v>
      </c>
      <c r="AK362" s="83">
        <f t="shared" si="285"/>
        <v>26</v>
      </c>
      <c r="AL362" s="83" t="b">
        <f t="shared" si="286"/>
        <v>1</v>
      </c>
      <c r="AM362" s="83" t="str">
        <f t="shared" si="287"/>
        <v>Dummy Node</v>
      </c>
      <c r="AN362" s="83" t="str">
        <f t="shared" si="288"/>
        <v>N/A</v>
      </c>
      <c r="AO362" s="83" t="str">
        <f t="shared" si="289"/>
        <v>N/A</v>
      </c>
      <c r="AP362" s="83">
        <f t="shared" si="290"/>
        <v>12</v>
      </c>
      <c r="AQ362" s="83" t="b">
        <f t="shared" si="291"/>
        <v>0</v>
      </c>
      <c r="AR362" s="83" t="str">
        <f t="shared" si="292"/>
        <v>Dummy Node</v>
      </c>
      <c r="AS362" s="83" t="str">
        <f t="shared" si="293"/>
        <v>N/A</v>
      </c>
      <c r="AT362" s="83" t="str">
        <f t="shared" si="294"/>
        <v>N/A</v>
      </c>
      <c r="AU362" s="83">
        <f t="shared" si="295"/>
        <v>9</v>
      </c>
      <c r="AV362" s="83" t="b">
        <f t="shared" si="296"/>
        <v>0</v>
      </c>
      <c r="AW362" s="83" t="str">
        <f t="shared" si="297"/>
        <v>Speed</v>
      </c>
      <c r="AX362" s="83" t="str">
        <f t="shared" si="298"/>
        <v>&gt;</v>
      </c>
      <c r="AY362" s="83">
        <f t="shared" si="299"/>
        <v>24.38330078125</v>
      </c>
      <c r="AZ362" s="83">
        <f t="shared" si="300"/>
        <v>2</v>
      </c>
      <c r="BA362" s="83" t="b">
        <f t="shared" si="301"/>
        <v>1</v>
      </c>
      <c r="BB362" s="83" t="str">
        <f t="shared" si="302"/>
        <v>Distance</v>
      </c>
      <c r="BC362" s="83" t="str">
        <f t="shared" si="303"/>
        <v>&lt;=</v>
      </c>
      <c r="BD362" s="83">
        <f t="shared" si="304"/>
        <v>699.85498046875</v>
      </c>
      <c r="BE362" s="83">
        <f t="shared" si="305"/>
        <v>0</v>
      </c>
      <c r="BF362" s="83" t="b">
        <f t="shared" si="306"/>
        <v>0</v>
      </c>
      <c r="BG362" s="83" t="str">
        <f t="shared" si="307"/>
        <v>Distance</v>
      </c>
      <c r="BH362" s="83" t="str">
        <f t="shared" si="308"/>
        <v>&gt;</v>
      </c>
      <c r="BI362" s="83">
        <f t="shared" si="309"/>
        <v>508.4912109375</v>
      </c>
    </row>
    <row r="363" spans="1:61">
      <c r="A363" s="15">
        <v>360</v>
      </c>
      <c r="B363" s="15">
        <v>-2</v>
      </c>
      <c r="C363" s="15">
        <v>-8192</v>
      </c>
      <c r="D363" s="15">
        <f t="shared" si="259"/>
        <v>-1</v>
      </c>
      <c r="E363" s="15">
        <f t="shared" si="260"/>
        <v>0</v>
      </c>
      <c r="F363" s="15">
        <f t="shared" si="261"/>
        <v>-1</v>
      </c>
      <c r="G363" s="15">
        <v>721</v>
      </c>
      <c r="H363" s="15">
        <v>722</v>
      </c>
      <c r="I363" s="15">
        <v>179</v>
      </c>
      <c r="J363" s="15">
        <v>8</v>
      </c>
      <c r="K363" s="15">
        <v>871</v>
      </c>
      <c r="L363" s="15">
        <v>304</v>
      </c>
      <c r="M363" s="15">
        <f t="shared" si="262"/>
        <v>7.421875E-2</v>
      </c>
      <c r="O363" s="83">
        <f t="shared" si="263"/>
        <v>871</v>
      </c>
      <c r="P363" s="83">
        <f t="shared" si="264"/>
        <v>0.12744140625</v>
      </c>
      <c r="Q363" s="83">
        <f t="shared" si="265"/>
        <v>435</v>
      </c>
      <c r="R363" s="83" t="b">
        <f t="shared" si="266"/>
        <v>1</v>
      </c>
      <c r="S363" s="83" t="str">
        <f t="shared" si="267"/>
        <v>Dummy Node</v>
      </c>
      <c r="T363" s="83" t="str">
        <f t="shared" si="268"/>
        <v>N/A</v>
      </c>
      <c r="U363" s="83" t="str">
        <f t="shared" si="269"/>
        <v>N/A</v>
      </c>
      <c r="V363" s="83">
        <f t="shared" si="270"/>
        <v>217</v>
      </c>
      <c r="W363" s="83" t="b">
        <f t="shared" si="271"/>
        <v>1</v>
      </c>
      <c r="X363" s="83" t="str">
        <f t="shared" si="272"/>
        <v>Dummy Node</v>
      </c>
      <c r="Y363" s="83" t="str">
        <f t="shared" si="273"/>
        <v>N/A</v>
      </c>
      <c r="Z363" s="83" t="str">
        <f t="shared" si="274"/>
        <v>N/A</v>
      </c>
      <c r="AA363" s="83">
        <f t="shared" si="275"/>
        <v>108</v>
      </c>
      <c r="AB363" s="83" t="b">
        <f t="shared" si="276"/>
        <v>1</v>
      </c>
      <c r="AC363" s="83" t="str">
        <f t="shared" si="277"/>
        <v>Dummy Node</v>
      </c>
      <c r="AD363" s="83" t="str">
        <f t="shared" si="278"/>
        <v>N/A</v>
      </c>
      <c r="AE363" s="83" t="str">
        <f t="shared" si="279"/>
        <v>N/A</v>
      </c>
      <c r="AF363" s="83">
        <f t="shared" si="280"/>
        <v>53</v>
      </c>
      <c r="AG363" s="83" t="b">
        <f t="shared" si="281"/>
        <v>0</v>
      </c>
      <c r="AH363" s="83" t="str">
        <f t="shared" si="282"/>
        <v>Dummy Node</v>
      </c>
      <c r="AI363" s="83" t="str">
        <f t="shared" si="283"/>
        <v>N/A</v>
      </c>
      <c r="AJ363" s="83" t="str">
        <f t="shared" si="284"/>
        <v>N/A</v>
      </c>
      <c r="AK363" s="83">
        <f t="shared" si="285"/>
        <v>26</v>
      </c>
      <c r="AL363" s="83" t="b">
        <f t="shared" si="286"/>
        <v>1</v>
      </c>
      <c r="AM363" s="83" t="str">
        <f t="shared" si="287"/>
        <v>Dummy Node</v>
      </c>
      <c r="AN363" s="83" t="str">
        <f t="shared" si="288"/>
        <v>N/A</v>
      </c>
      <c r="AO363" s="83" t="str">
        <f t="shared" si="289"/>
        <v>N/A</v>
      </c>
      <c r="AP363" s="83">
        <f t="shared" si="290"/>
        <v>12</v>
      </c>
      <c r="AQ363" s="83" t="b">
        <f t="shared" si="291"/>
        <v>0</v>
      </c>
      <c r="AR363" s="83" t="str">
        <f t="shared" si="292"/>
        <v>Dummy Node</v>
      </c>
      <c r="AS363" s="83" t="str">
        <f t="shared" si="293"/>
        <v>N/A</v>
      </c>
      <c r="AT363" s="83" t="str">
        <f t="shared" si="294"/>
        <v>N/A</v>
      </c>
      <c r="AU363" s="83">
        <f t="shared" si="295"/>
        <v>9</v>
      </c>
      <c r="AV363" s="83" t="b">
        <f t="shared" si="296"/>
        <v>0</v>
      </c>
      <c r="AW363" s="83" t="str">
        <f t="shared" si="297"/>
        <v>Speed</v>
      </c>
      <c r="AX363" s="83" t="str">
        <f t="shared" si="298"/>
        <v>&gt;</v>
      </c>
      <c r="AY363" s="83">
        <f t="shared" si="299"/>
        <v>24.38330078125</v>
      </c>
      <c r="AZ363" s="83">
        <f t="shared" si="300"/>
        <v>2</v>
      </c>
      <c r="BA363" s="83" t="b">
        <f t="shared" si="301"/>
        <v>1</v>
      </c>
      <c r="BB363" s="83" t="str">
        <f t="shared" si="302"/>
        <v>Distance</v>
      </c>
      <c r="BC363" s="83" t="str">
        <f t="shared" si="303"/>
        <v>&lt;=</v>
      </c>
      <c r="BD363" s="83">
        <f t="shared" si="304"/>
        <v>699.85498046875</v>
      </c>
      <c r="BE363" s="83">
        <f t="shared" si="305"/>
        <v>0</v>
      </c>
      <c r="BF363" s="83" t="b">
        <f t="shared" si="306"/>
        <v>0</v>
      </c>
      <c r="BG363" s="83" t="str">
        <f t="shared" si="307"/>
        <v>Distance</v>
      </c>
      <c r="BH363" s="83" t="str">
        <f t="shared" si="308"/>
        <v>&gt;</v>
      </c>
      <c r="BI363" s="83">
        <f t="shared" si="309"/>
        <v>508.4912109375</v>
      </c>
    </row>
    <row r="364" spans="1:61">
      <c r="A364" s="15">
        <v>361</v>
      </c>
      <c r="B364" s="15">
        <v>-2</v>
      </c>
      <c r="C364" s="15">
        <v>-8192</v>
      </c>
      <c r="D364" s="15">
        <f t="shared" si="259"/>
        <v>-1</v>
      </c>
      <c r="E364" s="15">
        <f t="shared" si="260"/>
        <v>0</v>
      </c>
      <c r="F364" s="15">
        <f t="shared" si="261"/>
        <v>-1</v>
      </c>
      <c r="G364" s="15">
        <v>723</v>
      </c>
      <c r="H364" s="15">
        <v>724</v>
      </c>
      <c r="I364" s="15">
        <v>180</v>
      </c>
      <c r="J364" s="15">
        <v>8</v>
      </c>
      <c r="K364" s="15">
        <v>872</v>
      </c>
      <c r="L364" s="15">
        <v>304</v>
      </c>
      <c r="M364" s="15">
        <f t="shared" si="262"/>
        <v>7.421875E-2</v>
      </c>
      <c r="O364" s="83">
        <f t="shared" si="263"/>
        <v>872</v>
      </c>
      <c r="P364" s="83">
        <f t="shared" si="264"/>
        <v>0.12744140625</v>
      </c>
      <c r="Q364" s="83">
        <f t="shared" si="265"/>
        <v>435</v>
      </c>
      <c r="R364" s="83" t="b">
        <f t="shared" si="266"/>
        <v>0</v>
      </c>
      <c r="S364" s="83" t="str">
        <f t="shared" si="267"/>
        <v>Dummy Node</v>
      </c>
      <c r="T364" s="83" t="str">
        <f t="shared" si="268"/>
        <v>N/A</v>
      </c>
      <c r="U364" s="83" t="str">
        <f t="shared" si="269"/>
        <v>N/A</v>
      </c>
      <c r="V364" s="83">
        <f t="shared" si="270"/>
        <v>217</v>
      </c>
      <c r="W364" s="83" t="b">
        <f t="shared" si="271"/>
        <v>1</v>
      </c>
      <c r="X364" s="83" t="str">
        <f t="shared" si="272"/>
        <v>Dummy Node</v>
      </c>
      <c r="Y364" s="83" t="str">
        <f t="shared" si="273"/>
        <v>N/A</v>
      </c>
      <c r="Z364" s="83" t="str">
        <f t="shared" si="274"/>
        <v>N/A</v>
      </c>
      <c r="AA364" s="83">
        <f t="shared" si="275"/>
        <v>108</v>
      </c>
      <c r="AB364" s="83" t="b">
        <f t="shared" si="276"/>
        <v>1</v>
      </c>
      <c r="AC364" s="83" t="str">
        <f t="shared" si="277"/>
        <v>Dummy Node</v>
      </c>
      <c r="AD364" s="83" t="str">
        <f t="shared" si="278"/>
        <v>N/A</v>
      </c>
      <c r="AE364" s="83" t="str">
        <f t="shared" si="279"/>
        <v>N/A</v>
      </c>
      <c r="AF364" s="83">
        <f t="shared" si="280"/>
        <v>53</v>
      </c>
      <c r="AG364" s="83" t="b">
        <f t="shared" si="281"/>
        <v>0</v>
      </c>
      <c r="AH364" s="83" t="str">
        <f t="shared" si="282"/>
        <v>Dummy Node</v>
      </c>
      <c r="AI364" s="83" t="str">
        <f t="shared" si="283"/>
        <v>N/A</v>
      </c>
      <c r="AJ364" s="83" t="str">
        <f t="shared" si="284"/>
        <v>N/A</v>
      </c>
      <c r="AK364" s="83">
        <f t="shared" si="285"/>
        <v>26</v>
      </c>
      <c r="AL364" s="83" t="b">
        <f t="shared" si="286"/>
        <v>1</v>
      </c>
      <c r="AM364" s="83" t="str">
        <f t="shared" si="287"/>
        <v>Dummy Node</v>
      </c>
      <c r="AN364" s="83" t="str">
        <f t="shared" si="288"/>
        <v>N/A</v>
      </c>
      <c r="AO364" s="83" t="str">
        <f t="shared" si="289"/>
        <v>N/A</v>
      </c>
      <c r="AP364" s="83">
        <f t="shared" si="290"/>
        <v>12</v>
      </c>
      <c r="AQ364" s="83" t="b">
        <f t="shared" si="291"/>
        <v>0</v>
      </c>
      <c r="AR364" s="83" t="str">
        <f t="shared" si="292"/>
        <v>Dummy Node</v>
      </c>
      <c r="AS364" s="83" t="str">
        <f t="shared" si="293"/>
        <v>N/A</v>
      </c>
      <c r="AT364" s="83" t="str">
        <f t="shared" si="294"/>
        <v>N/A</v>
      </c>
      <c r="AU364" s="83">
        <f t="shared" si="295"/>
        <v>9</v>
      </c>
      <c r="AV364" s="83" t="b">
        <f t="shared" si="296"/>
        <v>0</v>
      </c>
      <c r="AW364" s="83" t="str">
        <f t="shared" si="297"/>
        <v>Speed</v>
      </c>
      <c r="AX364" s="83" t="str">
        <f t="shared" si="298"/>
        <v>&gt;</v>
      </c>
      <c r="AY364" s="83">
        <f t="shared" si="299"/>
        <v>24.38330078125</v>
      </c>
      <c r="AZ364" s="83">
        <f t="shared" si="300"/>
        <v>2</v>
      </c>
      <c r="BA364" s="83" t="b">
        <f t="shared" si="301"/>
        <v>1</v>
      </c>
      <c r="BB364" s="83" t="str">
        <f t="shared" si="302"/>
        <v>Distance</v>
      </c>
      <c r="BC364" s="83" t="str">
        <f t="shared" si="303"/>
        <v>&lt;=</v>
      </c>
      <c r="BD364" s="83">
        <f t="shared" si="304"/>
        <v>699.85498046875</v>
      </c>
      <c r="BE364" s="83">
        <f t="shared" si="305"/>
        <v>0</v>
      </c>
      <c r="BF364" s="83" t="b">
        <f t="shared" si="306"/>
        <v>0</v>
      </c>
      <c r="BG364" s="83" t="str">
        <f t="shared" si="307"/>
        <v>Distance</v>
      </c>
      <c r="BH364" s="83" t="str">
        <f t="shared" si="308"/>
        <v>&gt;</v>
      </c>
      <c r="BI364" s="83">
        <f t="shared" si="309"/>
        <v>508.4912109375</v>
      </c>
    </row>
    <row r="365" spans="1:61">
      <c r="A365" s="15">
        <v>362</v>
      </c>
      <c r="B365" s="15">
        <v>-2</v>
      </c>
      <c r="C365" s="15">
        <v>-8192</v>
      </c>
      <c r="D365" s="15">
        <f t="shared" si="259"/>
        <v>-1</v>
      </c>
      <c r="E365" s="15">
        <f t="shared" si="260"/>
        <v>0</v>
      </c>
      <c r="F365" s="15">
        <f t="shared" si="261"/>
        <v>-1</v>
      </c>
      <c r="G365" s="15">
        <v>725</v>
      </c>
      <c r="H365" s="15">
        <v>726</v>
      </c>
      <c r="I365" s="15">
        <v>180</v>
      </c>
      <c r="J365" s="15">
        <v>8</v>
      </c>
      <c r="K365" s="15">
        <v>873</v>
      </c>
      <c r="L365" s="15">
        <v>304</v>
      </c>
      <c r="M365" s="15">
        <f t="shared" si="262"/>
        <v>7.421875E-2</v>
      </c>
      <c r="O365" s="83">
        <f t="shared" si="263"/>
        <v>873</v>
      </c>
      <c r="P365" s="83">
        <f t="shared" si="264"/>
        <v>0.12744140625</v>
      </c>
      <c r="Q365" s="83">
        <f t="shared" si="265"/>
        <v>436</v>
      </c>
      <c r="R365" s="83" t="b">
        <f t="shared" si="266"/>
        <v>1</v>
      </c>
      <c r="S365" s="83" t="str">
        <f t="shared" si="267"/>
        <v>Dummy Node</v>
      </c>
      <c r="T365" s="83" t="str">
        <f t="shared" si="268"/>
        <v>N/A</v>
      </c>
      <c r="U365" s="83" t="str">
        <f t="shared" si="269"/>
        <v>N/A</v>
      </c>
      <c r="V365" s="83">
        <f t="shared" si="270"/>
        <v>217</v>
      </c>
      <c r="W365" s="83" t="b">
        <f t="shared" si="271"/>
        <v>0</v>
      </c>
      <c r="X365" s="83" t="str">
        <f t="shared" si="272"/>
        <v>Dummy Node</v>
      </c>
      <c r="Y365" s="83" t="str">
        <f t="shared" si="273"/>
        <v>N/A</v>
      </c>
      <c r="Z365" s="83" t="str">
        <f t="shared" si="274"/>
        <v>N/A</v>
      </c>
      <c r="AA365" s="83">
        <f t="shared" si="275"/>
        <v>108</v>
      </c>
      <c r="AB365" s="83" t="b">
        <f t="shared" si="276"/>
        <v>1</v>
      </c>
      <c r="AC365" s="83" t="str">
        <f t="shared" si="277"/>
        <v>Dummy Node</v>
      </c>
      <c r="AD365" s="83" t="str">
        <f t="shared" si="278"/>
        <v>N/A</v>
      </c>
      <c r="AE365" s="83" t="str">
        <f t="shared" si="279"/>
        <v>N/A</v>
      </c>
      <c r="AF365" s="83">
        <f t="shared" si="280"/>
        <v>53</v>
      </c>
      <c r="AG365" s="83" t="b">
        <f t="shared" si="281"/>
        <v>0</v>
      </c>
      <c r="AH365" s="83" t="str">
        <f t="shared" si="282"/>
        <v>Dummy Node</v>
      </c>
      <c r="AI365" s="83" t="str">
        <f t="shared" si="283"/>
        <v>N/A</v>
      </c>
      <c r="AJ365" s="83" t="str">
        <f t="shared" si="284"/>
        <v>N/A</v>
      </c>
      <c r="AK365" s="83">
        <f t="shared" si="285"/>
        <v>26</v>
      </c>
      <c r="AL365" s="83" t="b">
        <f t="shared" si="286"/>
        <v>1</v>
      </c>
      <c r="AM365" s="83" t="str">
        <f t="shared" si="287"/>
        <v>Dummy Node</v>
      </c>
      <c r="AN365" s="83" t="str">
        <f t="shared" si="288"/>
        <v>N/A</v>
      </c>
      <c r="AO365" s="83" t="str">
        <f t="shared" si="289"/>
        <v>N/A</v>
      </c>
      <c r="AP365" s="83">
        <f t="shared" si="290"/>
        <v>12</v>
      </c>
      <c r="AQ365" s="83" t="b">
        <f t="shared" si="291"/>
        <v>0</v>
      </c>
      <c r="AR365" s="83" t="str">
        <f t="shared" si="292"/>
        <v>Dummy Node</v>
      </c>
      <c r="AS365" s="83" t="str">
        <f t="shared" si="293"/>
        <v>N/A</v>
      </c>
      <c r="AT365" s="83" t="str">
        <f t="shared" si="294"/>
        <v>N/A</v>
      </c>
      <c r="AU365" s="83">
        <f t="shared" si="295"/>
        <v>9</v>
      </c>
      <c r="AV365" s="83" t="b">
        <f t="shared" si="296"/>
        <v>0</v>
      </c>
      <c r="AW365" s="83" t="str">
        <f t="shared" si="297"/>
        <v>Speed</v>
      </c>
      <c r="AX365" s="83" t="str">
        <f t="shared" si="298"/>
        <v>&gt;</v>
      </c>
      <c r="AY365" s="83">
        <f t="shared" si="299"/>
        <v>24.38330078125</v>
      </c>
      <c r="AZ365" s="83">
        <f t="shared" si="300"/>
        <v>2</v>
      </c>
      <c r="BA365" s="83" t="b">
        <f t="shared" si="301"/>
        <v>1</v>
      </c>
      <c r="BB365" s="83" t="str">
        <f t="shared" si="302"/>
        <v>Distance</v>
      </c>
      <c r="BC365" s="83" t="str">
        <f t="shared" si="303"/>
        <v>&lt;=</v>
      </c>
      <c r="BD365" s="83">
        <f t="shared" si="304"/>
        <v>699.85498046875</v>
      </c>
      <c r="BE365" s="83">
        <f t="shared" si="305"/>
        <v>0</v>
      </c>
      <c r="BF365" s="83" t="b">
        <f t="shared" si="306"/>
        <v>0</v>
      </c>
      <c r="BG365" s="83" t="str">
        <f t="shared" si="307"/>
        <v>Distance</v>
      </c>
      <c r="BH365" s="83" t="str">
        <f t="shared" si="308"/>
        <v>&gt;</v>
      </c>
      <c r="BI365" s="83">
        <f t="shared" si="309"/>
        <v>508.4912109375</v>
      </c>
    </row>
    <row r="366" spans="1:61">
      <c r="A366" s="15">
        <v>363</v>
      </c>
      <c r="B366" s="15">
        <v>-2</v>
      </c>
      <c r="C366" s="15">
        <v>-8192</v>
      </c>
      <c r="D366" s="15">
        <f t="shared" si="259"/>
        <v>-1</v>
      </c>
      <c r="E366" s="15">
        <f t="shared" si="260"/>
        <v>0</v>
      </c>
      <c r="F366" s="15">
        <f t="shared" si="261"/>
        <v>-1</v>
      </c>
      <c r="G366" s="15">
        <v>727</v>
      </c>
      <c r="H366" s="15">
        <v>728</v>
      </c>
      <c r="I366" s="15">
        <v>181</v>
      </c>
      <c r="J366" s="15">
        <v>8</v>
      </c>
      <c r="K366" s="15">
        <v>874</v>
      </c>
      <c r="L366" s="15">
        <v>304</v>
      </c>
      <c r="M366" s="15">
        <f t="shared" si="262"/>
        <v>7.421875E-2</v>
      </c>
      <c r="O366" s="83">
        <f t="shared" si="263"/>
        <v>874</v>
      </c>
      <c r="P366" s="83">
        <f t="shared" si="264"/>
        <v>0.12744140625</v>
      </c>
      <c r="Q366" s="83">
        <f t="shared" si="265"/>
        <v>436</v>
      </c>
      <c r="R366" s="83" t="b">
        <f t="shared" si="266"/>
        <v>0</v>
      </c>
      <c r="S366" s="83" t="str">
        <f t="shared" si="267"/>
        <v>Dummy Node</v>
      </c>
      <c r="T366" s="83" t="str">
        <f t="shared" si="268"/>
        <v>N/A</v>
      </c>
      <c r="U366" s="83" t="str">
        <f t="shared" si="269"/>
        <v>N/A</v>
      </c>
      <c r="V366" s="83">
        <f t="shared" si="270"/>
        <v>217</v>
      </c>
      <c r="W366" s="83" t="b">
        <f t="shared" si="271"/>
        <v>0</v>
      </c>
      <c r="X366" s="83" t="str">
        <f t="shared" si="272"/>
        <v>Dummy Node</v>
      </c>
      <c r="Y366" s="83" t="str">
        <f t="shared" si="273"/>
        <v>N/A</v>
      </c>
      <c r="Z366" s="83" t="str">
        <f t="shared" si="274"/>
        <v>N/A</v>
      </c>
      <c r="AA366" s="83">
        <f t="shared" si="275"/>
        <v>108</v>
      </c>
      <c r="AB366" s="83" t="b">
        <f t="shared" si="276"/>
        <v>1</v>
      </c>
      <c r="AC366" s="83" t="str">
        <f t="shared" si="277"/>
        <v>Dummy Node</v>
      </c>
      <c r="AD366" s="83" t="str">
        <f t="shared" si="278"/>
        <v>N/A</v>
      </c>
      <c r="AE366" s="83" t="str">
        <f t="shared" si="279"/>
        <v>N/A</v>
      </c>
      <c r="AF366" s="83">
        <f t="shared" si="280"/>
        <v>53</v>
      </c>
      <c r="AG366" s="83" t="b">
        <f t="shared" si="281"/>
        <v>0</v>
      </c>
      <c r="AH366" s="83" t="str">
        <f t="shared" si="282"/>
        <v>Dummy Node</v>
      </c>
      <c r="AI366" s="83" t="str">
        <f t="shared" si="283"/>
        <v>N/A</v>
      </c>
      <c r="AJ366" s="83" t="str">
        <f t="shared" si="284"/>
        <v>N/A</v>
      </c>
      <c r="AK366" s="83">
        <f t="shared" si="285"/>
        <v>26</v>
      </c>
      <c r="AL366" s="83" t="b">
        <f t="shared" si="286"/>
        <v>1</v>
      </c>
      <c r="AM366" s="83" t="str">
        <f t="shared" si="287"/>
        <v>Dummy Node</v>
      </c>
      <c r="AN366" s="83" t="str">
        <f t="shared" si="288"/>
        <v>N/A</v>
      </c>
      <c r="AO366" s="83" t="str">
        <f t="shared" si="289"/>
        <v>N/A</v>
      </c>
      <c r="AP366" s="83">
        <f t="shared" si="290"/>
        <v>12</v>
      </c>
      <c r="AQ366" s="83" t="b">
        <f t="shared" si="291"/>
        <v>0</v>
      </c>
      <c r="AR366" s="83" t="str">
        <f t="shared" si="292"/>
        <v>Dummy Node</v>
      </c>
      <c r="AS366" s="83" t="str">
        <f t="shared" si="293"/>
        <v>N/A</v>
      </c>
      <c r="AT366" s="83" t="str">
        <f t="shared" si="294"/>
        <v>N/A</v>
      </c>
      <c r="AU366" s="83">
        <f t="shared" si="295"/>
        <v>9</v>
      </c>
      <c r="AV366" s="83" t="b">
        <f t="shared" si="296"/>
        <v>0</v>
      </c>
      <c r="AW366" s="83" t="str">
        <f t="shared" si="297"/>
        <v>Speed</v>
      </c>
      <c r="AX366" s="83" t="str">
        <f t="shared" si="298"/>
        <v>&gt;</v>
      </c>
      <c r="AY366" s="83">
        <f t="shared" si="299"/>
        <v>24.38330078125</v>
      </c>
      <c r="AZ366" s="83">
        <f t="shared" si="300"/>
        <v>2</v>
      </c>
      <c r="BA366" s="83" t="b">
        <f t="shared" si="301"/>
        <v>1</v>
      </c>
      <c r="BB366" s="83" t="str">
        <f t="shared" si="302"/>
        <v>Distance</v>
      </c>
      <c r="BC366" s="83" t="str">
        <f t="shared" si="303"/>
        <v>&lt;=</v>
      </c>
      <c r="BD366" s="83">
        <f t="shared" si="304"/>
        <v>699.85498046875</v>
      </c>
      <c r="BE366" s="83">
        <f t="shared" si="305"/>
        <v>0</v>
      </c>
      <c r="BF366" s="83" t="b">
        <f t="shared" si="306"/>
        <v>0</v>
      </c>
      <c r="BG366" s="83" t="str">
        <f t="shared" si="307"/>
        <v>Distance</v>
      </c>
      <c r="BH366" s="83" t="str">
        <f t="shared" si="308"/>
        <v>&gt;</v>
      </c>
      <c r="BI366" s="83">
        <f t="shared" si="309"/>
        <v>508.4912109375</v>
      </c>
    </row>
    <row r="367" spans="1:61">
      <c r="A367" s="15">
        <v>364</v>
      </c>
      <c r="B367" s="15">
        <v>-2</v>
      </c>
      <c r="C367" s="15">
        <v>-8192</v>
      </c>
      <c r="D367" s="15">
        <f t="shared" si="259"/>
        <v>-1</v>
      </c>
      <c r="E367" s="15">
        <f t="shared" si="260"/>
        <v>0</v>
      </c>
      <c r="F367" s="15">
        <f t="shared" si="261"/>
        <v>-1</v>
      </c>
      <c r="G367" s="15">
        <v>729</v>
      </c>
      <c r="H367" s="15">
        <v>730</v>
      </c>
      <c r="I367" s="15">
        <v>181</v>
      </c>
      <c r="J367" s="15">
        <v>8</v>
      </c>
      <c r="K367" s="15">
        <v>875</v>
      </c>
      <c r="L367" s="15">
        <v>304</v>
      </c>
      <c r="M367" s="15">
        <f t="shared" si="262"/>
        <v>7.421875E-2</v>
      </c>
      <c r="O367" s="83">
        <f t="shared" si="263"/>
        <v>875</v>
      </c>
      <c r="P367" s="83">
        <f t="shared" si="264"/>
        <v>0.12744140625</v>
      </c>
      <c r="Q367" s="83">
        <f t="shared" si="265"/>
        <v>437</v>
      </c>
      <c r="R367" s="83" t="b">
        <f t="shared" si="266"/>
        <v>1</v>
      </c>
      <c r="S367" s="83" t="str">
        <f t="shared" si="267"/>
        <v>Dummy Node</v>
      </c>
      <c r="T367" s="83" t="str">
        <f t="shared" si="268"/>
        <v>N/A</v>
      </c>
      <c r="U367" s="83" t="str">
        <f t="shared" si="269"/>
        <v>N/A</v>
      </c>
      <c r="V367" s="83">
        <f t="shared" si="270"/>
        <v>218</v>
      </c>
      <c r="W367" s="83" t="b">
        <f t="shared" si="271"/>
        <v>1</v>
      </c>
      <c r="X367" s="83" t="str">
        <f t="shared" si="272"/>
        <v>Dummy Node</v>
      </c>
      <c r="Y367" s="83" t="str">
        <f t="shared" si="273"/>
        <v>N/A</v>
      </c>
      <c r="Z367" s="83" t="str">
        <f t="shared" si="274"/>
        <v>N/A</v>
      </c>
      <c r="AA367" s="83">
        <f t="shared" si="275"/>
        <v>108</v>
      </c>
      <c r="AB367" s="83" t="b">
        <f t="shared" si="276"/>
        <v>0</v>
      </c>
      <c r="AC367" s="83" t="str">
        <f t="shared" si="277"/>
        <v>Dummy Node</v>
      </c>
      <c r="AD367" s="83" t="str">
        <f t="shared" si="278"/>
        <v>N/A</v>
      </c>
      <c r="AE367" s="83" t="str">
        <f t="shared" si="279"/>
        <v>N/A</v>
      </c>
      <c r="AF367" s="83">
        <f t="shared" si="280"/>
        <v>53</v>
      </c>
      <c r="AG367" s="83" t="b">
        <f t="shared" si="281"/>
        <v>0</v>
      </c>
      <c r="AH367" s="83" t="str">
        <f t="shared" si="282"/>
        <v>Dummy Node</v>
      </c>
      <c r="AI367" s="83" t="str">
        <f t="shared" si="283"/>
        <v>N/A</v>
      </c>
      <c r="AJ367" s="83" t="str">
        <f t="shared" si="284"/>
        <v>N/A</v>
      </c>
      <c r="AK367" s="83">
        <f t="shared" si="285"/>
        <v>26</v>
      </c>
      <c r="AL367" s="83" t="b">
        <f t="shared" si="286"/>
        <v>1</v>
      </c>
      <c r="AM367" s="83" t="str">
        <f t="shared" si="287"/>
        <v>Dummy Node</v>
      </c>
      <c r="AN367" s="83" t="str">
        <f t="shared" si="288"/>
        <v>N/A</v>
      </c>
      <c r="AO367" s="83" t="str">
        <f t="shared" si="289"/>
        <v>N/A</v>
      </c>
      <c r="AP367" s="83">
        <f t="shared" si="290"/>
        <v>12</v>
      </c>
      <c r="AQ367" s="83" t="b">
        <f t="shared" si="291"/>
        <v>0</v>
      </c>
      <c r="AR367" s="83" t="str">
        <f t="shared" si="292"/>
        <v>Dummy Node</v>
      </c>
      <c r="AS367" s="83" t="str">
        <f t="shared" si="293"/>
        <v>N/A</v>
      </c>
      <c r="AT367" s="83" t="str">
        <f t="shared" si="294"/>
        <v>N/A</v>
      </c>
      <c r="AU367" s="83">
        <f t="shared" si="295"/>
        <v>9</v>
      </c>
      <c r="AV367" s="83" t="b">
        <f t="shared" si="296"/>
        <v>0</v>
      </c>
      <c r="AW367" s="83" t="str">
        <f t="shared" si="297"/>
        <v>Speed</v>
      </c>
      <c r="AX367" s="83" t="str">
        <f t="shared" si="298"/>
        <v>&gt;</v>
      </c>
      <c r="AY367" s="83">
        <f t="shared" si="299"/>
        <v>24.38330078125</v>
      </c>
      <c r="AZ367" s="83">
        <f t="shared" si="300"/>
        <v>2</v>
      </c>
      <c r="BA367" s="83" t="b">
        <f t="shared" si="301"/>
        <v>1</v>
      </c>
      <c r="BB367" s="83" t="str">
        <f t="shared" si="302"/>
        <v>Distance</v>
      </c>
      <c r="BC367" s="83" t="str">
        <f t="shared" si="303"/>
        <v>&lt;=</v>
      </c>
      <c r="BD367" s="83">
        <f t="shared" si="304"/>
        <v>699.85498046875</v>
      </c>
      <c r="BE367" s="83">
        <f t="shared" si="305"/>
        <v>0</v>
      </c>
      <c r="BF367" s="83" t="b">
        <f t="shared" si="306"/>
        <v>0</v>
      </c>
      <c r="BG367" s="83" t="str">
        <f t="shared" si="307"/>
        <v>Distance</v>
      </c>
      <c r="BH367" s="83" t="str">
        <f t="shared" si="308"/>
        <v>&gt;</v>
      </c>
      <c r="BI367" s="83">
        <f t="shared" si="309"/>
        <v>508.4912109375</v>
      </c>
    </row>
    <row r="368" spans="1:61">
      <c r="A368" s="15">
        <v>365</v>
      </c>
      <c r="B368" s="15">
        <v>-2</v>
      </c>
      <c r="C368" s="15">
        <v>-8192</v>
      </c>
      <c r="D368" s="15">
        <f t="shared" si="259"/>
        <v>-1</v>
      </c>
      <c r="E368" s="15">
        <f t="shared" si="260"/>
        <v>0</v>
      </c>
      <c r="F368" s="15">
        <f t="shared" si="261"/>
        <v>-1</v>
      </c>
      <c r="G368" s="15">
        <v>731</v>
      </c>
      <c r="H368" s="15">
        <v>732</v>
      </c>
      <c r="I368" s="15">
        <v>182</v>
      </c>
      <c r="J368" s="15">
        <v>8</v>
      </c>
      <c r="K368" s="15">
        <v>876</v>
      </c>
      <c r="L368" s="15">
        <v>304</v>
      </c>
      <c r="M368" s="15">
        <f t="shared" si="262"/>
        <v>7.421875E-2</v>
      </c>
      <c r="O368" s="83">
        <f t="shared" si="263"/>
        <v>876</v>
      </c>
      <c r="P368" s="83">
        <f t="shared" si="264"/>
        <v>0.12744140625</v>
      </c>
      <c r="Q368" s="83">
        <f t="shared" si="265"/>
        <v>437</v>
      </c>
      <c r="R368" s="83" t="b">
        <f t="shared" si="266"/>
        <v>0</v>
      </c>
      <c r="S368" s="83" t="str">
        <f t="shared" si="267"/>
        <v>Dummy Node</v>
      </c>
      <c r="T368" s="83" t="str">
        <f t="shared" si="268"/>
        <v>N/A</v>
      </c>
      <c r="U368" s="83" t="str">
        <f t="shared" si="269"/>
        <v>N/A</v>
      </c>
      <c r="V368" s="83">
        <f t="shared" si="270"/>
        <v>218</v>
      </c>
      <c r="W368" s="83" t="b">
        <f t="shared" si="271"/>
        <v>1</v>
      </c>
      <c r="X368" s="83" t="str">
        <f t="shared" si="272"/>
        <v>Dummy Node</v>
      </c>
      <c r="Y368" s="83" t="str">
        <f t="shared" si="273"/>
        <v>N/A</v>
      </c>
      <c r="Z368" s="83" t="str">
        <f t="shared" si="274"/>
        <v>N/A</v>
      </c>
      <c r="AA368" s="83">
        <f t="shared" si="275"/>
        <v>108</v>
      </c>
      <c r="AB368" s="83" t="b">
        <f t="shared" si="276"/>
        <v>0</v>
      </c>
      <c r="AC368" s="83" t="str">
        <f t="shared" si="277"/>
        <v>Dummy Node</v>
      </c>
      <c r="AD368" s="83" t="str">
        <f t="shared" si="278"/>
        <v>N/A</v>
      </c>
      <c r="AE368" s="83" t="str">
        <f t="shared" si="279"/>
        <v>N/A</v>
      </c>
      <c r="AF368" s="83">
        <f t="shared" si="280"/>
        <v>53</v>
      </c>
      <c r="AG368" s="83" t="b">
        <f t="shared" si="281"/>
        <v>0</v>
      </c>
      <c r="AH368" s="83" t="str">
        <f t="shared" si="282"/>
        <v>Dummy Node</v>
      </c>
      <c r="AI368" s="83" t="str">
        <f t="shared" si="283"/>
        <v>N/A</v>
      </c>
      <c r="AJ368" s="83" t="str">
        <f t="shared" si="284"/>
        <v>N/A</v>
      </c>
      <c r="AK368" s="83">
        <f t="shared" si="285"/>
        <v>26</v>
      </c>
      <c r="AL368" s="83" t="b">
        <f t="shared" si="286"/>
        <v>1</v>
      </c>
      <c r="AM368" s="83" t="str">
        <f t="shared" si="287"/>
        <v>Dummy Node</v>
      </c>
      <c r="AN368" s="83" t="str">
        <f t="shared" si="288"/>
        <v>N/A</v>
      </c>
      <c r="AO368" s="83" t="str">
        <f t="shared" si="289"/>
        <v>N/A</v>
      </c>
      <c r="AP368" s="83">
        <f t="shared" si="290"/>
        <v>12</v>
      </c>
      <c r="AQ368" s="83" t="b">
        <f t="shared" si="291"/>
        <v>0</v>
      </c>
      <c r="AR368" s="83" t="str">
        <f t="shared" si="292"/>
        <v>Dummy Node</v>
      </c>
      <c r="AS368" s="83" t="str">
        <f t="shared" si="293"/>
        <v>N/A</v>
      </c>
      <c r="AT368" s="83" t="str">
        <f t="shared" si="294"/>
        <v>N/A</v>
      </c>
      <c r="AU368" s="83">
        <f t="shared" si="295"/>
        <v>9</v>
      </c>
      <c r="AV368" s="83" t="b">
        <f t="shared" si="296"/>
        <v>0</v>
      </c>
      <c r="AW368" s="83" t="str">
        <f t="shared" si="297"/>
        <v>Speed</v>
      </c>
      <c r="AX368" s="83" t="str">
        <f t="shared" si="298"/>
        <v>&gt;</v>
      </c>
      <c r="AY368" s="83">
        <f t="shared" si="299"/>
        <v>24.38330078125</v>
      </c>
      <c r="AZ368" s="83">
        <f t="shared" si="300"/>
        <v>2</v>
      </c>
      <c r="BA368" s="83" t="b">
        <f t="shared" si="301"/>
        <v>1</v>
      </c>
      <c r="BB368" s="83" t="str">
        <f t="shared" si="302"/>
        <v>Distance</v>
      </c>
      <c r="BC368" s="83" t="str">
        <f t="shared" si="303"/>
        <v>&lt;=</v>
      </c>
      <c r="BD368" s="83">
        <f t="shared" si="304"/>
        <v>699.85498046875</v>
      </c>
      <c r="BE368" s="83">
        <f t="shared" si="305"/>
        <v>0</v>
      </c>
      <c r="BF368" s="83" t="b">
        <f t="shared" si="306"/>
        <v>0</v>
      </c>
      <c r="BG368" s="83" t="str">
        <f t="shared" si="307"/>
        <v>Distance</v>
      </c>
      <c r="BH368" s="83" t="str">
        <f t="shared" si="308"/>
        <v>&gt;</v>
      </c>
      <c r="BI368" s="83">
        <f t="shared" si="309"/>
        <v>508.4912109375</v>
      </c>
    </row>
    <row r="369" spans="1:61">
      <c r="A369" s="15">
        <v>366</v>
      </c>
      <c r="B369" s="15">
        <v>-2</v>
      </c>
      <c r="C369" s="15">
        <v>-8192</v>
      </c>
      <c r="D369" s="15">
        <f t="shared" si="259"/>
        <v>-1</v>
      </c>
      <c r="E369" s="15">
        <f t="shared" si="260"/>
        <v>0</v>
      </c>
      <c r="F369" s="15">
        <f t="shared" si="261"/>
        <v>-1</v>
      </c>
      <c r="G369" s="15">
        <v>733</v>
      </c>
      <c r="H369" s="15">
        <v>734</v>
      </c>
      <c r="I369" s="15">
        <v>182</v>
      </c>
      <c r="J369" s="15">
        <v>8</v>
      </c>
      <c r="K369" s="15">
        <v>877</v>
      </c>
      <c r="L369" s="15">
        <v>304</v>
      </c>
      <c r="M369" s="15">
        <f t="shared" si="262"/>
        <v>7.421875E-2</v>
      </c>
      <c r="O369" s="83">
        <f t="shared" si="263"/>
        <v>877</v>
      </c>
      <c r="P369" s="83">
        <f t="shared" si="264"/>
        <v>0.12744140625</v>
      </c>
      <c r="Q369" s="83">
        <f t="shared" si="265"/>
        <v>438</v>
      </c>
      <c r="R369" s="83" t="b">
        <f t="shared" si="266"/>
        <v>1</v>
      </c>
      <c r="S369" s="83" t="str">
        <f t="shared" si="267"/>
        <v>Dummy Node</v>
      </c>
      <c r="T369" s="83" t="str">
        <f t="shared" si="268"/>
        <v>N/A</v>
      </c>
      <c r="U369" s="83" t="str">
        <f t="shared" si="269"/>
        <v>N/A</v>
      </c>
      <c r="V369" s="83">
        <f t="shared" si="270"/>
        <v>218</v>
      </c>
      <c r="W369" s="83" t="b">
        <f t="shared" si="271"/>
        <v>0</v>
      </c>
      <c r="X369" s="83" t="str">
        <f t="shared" si="272"/>
        <v>Dummy Node</v>
      </c>
      <c r="Y369" s="83" t="str">
        <f t="shared" si="273"/>
        <v>N/A</v>
      </c>
      <c r="Z369" s="83" t="str">
        <f t="shared" si="274"/>
        <v>N/A</v>
      </c>
      <c r="AA369" s="83">
        <f t="shared" si="275"/>
        <v>108</v>
      </c>
      <c r="AB369" s="83" t="b">
        <f t="shared" si="276"/>
        <v>0</v>
      </c>
      <c r="AC369" s="83" t="str">
        <f t="shared" si="277"/>
        <v>Dummy Node</v>
      </c>
      <c r="AD369" s="83" t="str">
        <f t="shared" si="278"/>
        <v>N/A</v>
      </c>
      <c r="AE369" s="83" t="str">
        <f t="shared" si="279"/>
        <v>N/A</v>
      </c>
      <c r="AF369" s="83">
        <f t="shared" si="280"/>
        <v>53</v>
      </c>
      <c r="AG369" s="83" t="b">
        <f t="shared" si="281"/>
        <v>0</v>
      </c>
      <c r="AH369" s="83" t="str">
        <f t="shared" si="282"/>
        <v>Dummy Node</v>
      </c>
      <c r="AI369" s="83" t="str">
        <f t="shared" si="283"/>
        <v>N/A</v>
      </c>
      <c r="AJ369" s="83" t="str">
        <f t="shared" si="284"/>
        <v>N/A</v>
      </c>
      <c r="AK369" s="83">
        <f t="shared" si="285"/>
        <v>26</v>
      </c>
      <c r="AL369" s="83" t="b">
        <f t="shared" si="286"/>
        <v>1</v>
      </c>
      <c r="AM369" s="83" t="str">
        <f t="shared" si="287"/>
        <v>Dummy Node</v>
      </c>
      <c r="AN369" s="83" t="str">
        <f t="shared" si="288"/>
        <v>N/A</v>
      </c>
      <c r="AO369" s="83" t="str">
        <f t="shared" si="289"/>
        <v>N/A</v>
      </c>
      <c r="AP369" s="83">
        <f t="shared" si="290"/>
        <v>12</v>
      </c>
      <c r="AQ369" s="83" t="b">
        <f t="shared" si="291"/>
        <v>0</v>
      </c>
      <c r="AR369" s="83" t="str">
        <f t="shared" si="292"/>
        <v>Dummy Node</v>
      </c>
      <c r="AS369" s="83" t="str">
        <f t="shared" si="293"/>
        <v>N/A</v>
      </c>
      <c r="AT369" s="83" t="str">
        <f t="shared" si="294"/>
        <v>N/A</v>
      </c>
      <c r="AU369" s="83">
        <f t="shared" si="295"/>
        <v>9</v>
      </c>
      <c r="AV369" s="83" t="b">
        <f t="shared" si="296"/>
        <v>0</v>
      </c>
      <c r="AW369" s="83" t="str">
        <f t="shared" si="297"/>
        <v>Speed</v>
      </c>
      <c r="AX369" s="83" t="str">
        <f t="shared" si="298"/>
        <v>&gt;</v>
      </c>
      <c r="AY369" s="83">
        <f t="shared" si="299"/>
        <v>24.38330078125</v>
      </c>
      <c r="AZ369" s="83">
        <f t="shared" si="300"/>
        <v>2</v>
      </c>
      <c r="BA369" s="83" t="b">
        <f t="shared" si="301"/>
        <v>1</v>
      </c>
      <c r="BB369" s="83" t="str">
        <f t="shared" si="302"/>
        <v>Distance</v>
      </c>
      <c r="BC369" s="83" t="str">
        <f t="shared" si="303"/>
        <v>&lt;=</v>
      </c>
      <c r="BD369" s="83">
        <f t="shared" si="304"/>
        <v>699.85498046875</v>
      </c>
      <c r="BE369" s="83">
        <f t="shared" si="305"/>
        <v>0</v>
      </c>
      <c r="BF369" s="83" t="b">
        <f t="shared" si="306"/>
        <v>0</v>
      </c>
      <c r="BG369" s="83" t="str">
        <f t="shared" si="307"/>
        <v>Distance</v>
      </c>
      <c r="BH369" s="83" t="str">
        <f t="shared" si="308"/>
        <v>&gt;</v>
      </c>
      <c r="BI369" s="83">
        <f t="shared" si="309"/>
        <v>508.4912109375</v>
      </c>
    </row>
    <row r="370" spans="1:61">
      <c r="A370" s="15">
        <v>367</v>
      </c>
      <c r="B370" s="15">
        <v>-2</v>
      </c>
      <c r="C370" s="15">
        <v>-8192</v>
      </c>
      <c r="D370" s="15">
        <f t="shared" si="259"/>
        <v>-1</v>
      </c>
      <c r="E370" s="15">
        <f t="shared" si="260"/>
        <v>0</v>
      </c>
      <c r="F370" s="15">
        <f t="shared" si="261"/>
        <v>-1</v>
      </c>
      <c r="G370" s="15">
        <v>735</v>
      </c>
      <c r="H370" s="15">
        <v>736</v>
      </c>
      <c r="I370" s="15">
        <v>183</v>
      </c>
      <c r="J370" s="15">
        <v>8</v>
      </c>
      <c r="K370" s="15">
        <v>878</v>
      </c>
      <c r="L370" s="15">
        <v>304</v>
      </c>
      <c r="M370" s="15">
        <f t="shared" si="262"/>
        <v>7.421875E-2</v>
      </c>
      <c r="O370" s="83">
        <f t="shared" si="263"/>
        <v>878</v>
      </c>
      <c r="P370" s="83">
        <f t="shared" si="264"/>
        <v>0.12744140625</v>
      </c>
      <c r="Q370" s="83">
        <f t="shared" si="265"/>
        <v>438</v>
      </c>
      <c r="R370" s="83" t="b">
        <f t="shared" si="266"/>
        <v>0</v>
      </c>
      <c r="S370" s="83" t="str">
        <f t="shared" si="267"/>
        <v>Dummy Node</v>
      </c>
      <c r="T370" s="83" t="str">
        <f t="shared" si="268"/>
        <v>N/A</v>
      </c>
      <c r="U370" s="83" t="str">
        <f t="shared" si="269"/>
        <v>N/A</v>
      </c>
      <c r="V370" s="83">
        <f t="shared" si="270"/>
        <v>218</v>
      </c>
      <c r="W370" s="83" t="b">
        <f t="shared" si="271"/>
        <v>0</v>
      </c>
      <c r="X370" s="83" t="str">
        <f t="shared" si="272"/>
        <v>Dummy Node</v>
      </c>
      <c r="Y370" s="83" t="str">
        <f t="shared" si="273"/>
        <v>N/A</v>
      </c>
      <c r="Z370" s="83" t="str">
        <f t="shared" si="274"/>
        <v>N/A</v>
      </c>
      <c r="AA370" s="83">
        <f t="shared" si="275"/>
        <v>108</v>
      </c>
      <c r="AB370" s="83" t="b">
        <f t="shared" si="276"/>
        <v>0</v>
      </c>
      <c r="AC370" s="83" t="str">
        <f t="shared" si="277"/>
        <v>Dummy Node</v>
      </c>
      <c r="AD370" s="83" t="str">
        <f t="shared" si="278"/>
        <v>N/A</v>
      </c>
      <c r="AE370" s="83" t="str">
        <f t="shared" si="279"/>
        <v>N/A</v>
      </c>
      <c r="AF370" s="83">
        <f t="shared" si="280"/>
        <v>53</v>
      </c>
      <c r="AG370" s="83" t="b">
        <f t="shared" si="281"/>
        <v>0</v>
      </c>
      <c r="AH370" s="83" t="str">
        <f t="shared" si="282"/>
        <v>Dummy Node</v>
      </c>
      <c r="AI370" s="83" t="str">
        <f t="shared" si="283"/>
        <v>N/A</v>
      </c>
      <c r="AJ370" s="83" t="str">
        <f t="shared" si="284"/>
        <v>N/A</v>
      </c>
      <c r="AK370" s="83">
        <f t="shared" si="285"/>
        <v>26</v>
      </c>
      <c r="AL370" s="83" t="b">
        <f t="shared" si="286"/>
        <v>1</v>
      </c>
      <c r="AM370" s="83" t="str">
        <f t="shared" si="287"/>
        <v>Dummy Node</v>
      </c>
      <c r="AN370" s="83" t="str">
        <f t="shared" si="288"/>
        <v>N/A</v>
      </c>
      <c r="AO370" s="83" t="str">
        <f t="shared" si="289"/>
        <v>N/A</v>
      </c>
      <c r="AP370" s="83">
        <f t="shared" si="290"/>
        <v>12</v>
      </c>
      <c r="AQ370" s="83" t="b">
        <f t="shared" si="291"/>
        <v>0</v>
      </c>
      <c r="AR370" s="83" t="str">
        <f t="shared" si="292"/>
        <v>Dummy Node</v>
      </c>
      <c r="AS370" s="83" t="str">
        <f t="shared" si="293"/>
        <v>N/A</v>
      </c>
      <c r="AT370" s="83" t="str">
        <f t="shared" si="294"/>
        <v>N/A</v>
      </c>
      <c r="AU370" s="83">
        <f t="shared" si="295"/>
        <v>9</v>
      </c>
      <c r="AV370" s="83" t="b">
        <f t="shared" si="296"/>
        <v>0</v>
      </c>
      <c r="AW370" s="83" t="str">
        <f t="shared" si="297"/>
        <v>Speed</v>
      </c>
      <c r="AX370" s="83" t="str">
        <f t="shared" si="298"/>
        <v>&gt;</v>
      </c>
      <c r="AY370" s="83">
        <f t="shared" si="299"/>
        <v>24.38330078125</v>
      </c>
      <c r="AZ370" s="83">
        <f t="shared" si="300"/>
        <v>2</v>
      </c>
      <c r="BA370" s="83" t="b">
        <f t="shared" si="301"/>
        <v>1</v>
      </c>
      <c r="BB370" s="83" t="str">
        <f t="shared" si="302"/>
        <v>Distance</v>
      </c>
      <c r="BC370" s="83" t="str">
        <f t="shared" si="303"/>
        <v>&lt;=</v>
      </c>
      <c r="BD370" s="83">
        <f t="shared" si="304"/>
        <v>699.85498046875</v>
      </c>
      <c r="BE370" s="83">
        <f t="shared" si="305"/>
        <v>0</v>
      </c>
      <c r="BF370" s="83" t="b">
        <f t="shared" si="306"/>
        <v>0</v>
      </c>
      <c r="BG370" s="83" t="str">
        <f t="shared" si="307"/>
        <v>Distance</v>
      </c>
      <c r="BH370" s="83" t="str">
        <f t="shared" si="308"/>
        <v>&gt;</v>
      </c>
      <c r="BI370" s="83">
        <f t="shared" si="309"/>
        <v>508.4912109375</v>
      </c>
    </row>
    <row r="371" spans="1:61">
      <c r="A371" s="15">
        <v>368</v>
      </c>
      <c r="B371" s="15">
        <v>-2</v>
      </c>
      <c r="C371" s="15">
        <v>-8192</v>
      </c>
      <c r="D371" s="15">
        <f t="shared" si="259"/>
        <v>-1</v>
      </c>
      <c r="E371" s="15">
        <f t="shared" si="260"/>
        <v>0</v>
      </c>
      <c r="F371" s="15">
        <f t="shared" si="261"/>
        <v>-1</v>
      </c>
      <c r="G371" s="15">
        <v>737</v>
      </c>
      <c r="H371" s="15">
        <v>738</v>
      </c>
      <c r="I371" s="15">
        <v>183</v>
      </c>
      <c r="J371" s="15">
        <v>8</v>
      </c>
      <c r="K371" s="15">
        <v>879</v>
      </c>
      <c r="L371" s="15">
        <v>304</v>
      </c>
      <c r="M371" s="15">
        <f t="shared" si="262"/>
        <v>7.421875E-2</v>
      </c>
      <c r="O371" s="83">
        <f t="shared" si="263"/>
        <v>879</v>
      </c>
      <c r="P371" s="83">
        <f t="shared" si="264"/>
        <v>0.12744140625</v>
      </c>
      <c r="Q371" s="83">
        <f t="shared" si="265"/>
        <v>439</v>
      </c>
      <c r="R371" s="83" t="b">
        <f t="shared" si="266"/>
        <v>1</v>
      </c>
      <c r="S371" s="83" t="str">
        <f t="shared" si="267"/>
        <v>Dummy Node</v>
      </c>
      <c r="T371" s="83" t="str">
        <f t="shared" si="268"/>
        <v>N/A</v>
      </c>
      <c r="U371" s="83" t="str">
        <f t="shared" si="269"/>
        <v>N/A</v>
      </c>
      <c r="V371" s="83">
        <f t="shared" si="270"/>
        <v>219</v>
      </c>
      <c r="W371" s="83" t="b">
        <f t="shared" si="271"/>
        <v>1</v>
      </c>
      <c r="X371" s="83" t="str">
        <f t="shared" si="272"/>
        <v>Dummy Node</v>
      </c>
      <c r="Y371" s="83" t="str">
        <f t="shared" si="273"/>
        <v>N/A</v>
      </c>
      <c r="Z371" s="83" t="str">
        <f t="shared" si="274"/>
        <v>N/A</v>
      </c>
      <c r="AA371" s="83">
        <f t="shared" si="275"/>
        <v>109</v>
      </c>
      <c r="AB371" s="83" t="b">
        <f t="shared" si="276"/>
        <v>1</v>
      </c>
      <c r="AC371" s="83" t="str">
        <f t="shared" si="277"/>
        <v>Dummy Node</v>
      </c>
      <c r="AD371" s="83" t="str">
        <f t="shared" si="278"/>
        <v>N/A</v>
      </c>
      <c r="AE371" s="83" t="str">
        <f t="shared" si="279"/>
        <v>N/A</v>
      </c>
      <c r="AF371" s="83">
        <f t="shared" si="280"/>
        <v>54</v>
      </c>
      <c r="AG371" s="83" t="b">
        <f t="shared" si="281"/>
        <v>1</v>
      </c>
      <c r="AH371" s="83" t="str">
        <f t="shared" si="282"/>
        <v>Dummy Node</v>
      </c>
      <c r="AI371" s="83" t="str">
        <f t="shared" si="283"/>
        <v>N/A</v>
      </c>
      <c r="AJ371" s="83" t="str">
        <f t="shared" si="284"/>
        <v>N/A</v>
      </c>
      <c r="AK371" s="83">
        <f t="shared" si="285"/>
        <v>26</v>
      </c>
      <c r="AL371" s="83" t="b">
        <f t="shared" si="286"/>
        <v>0</v>
      </c>
      <c r="AM371" s="83" t="str">
        <f t="shared" si="287"/>
        <v>Dummy Node</v>
      </c>
      <c r="AN371" s="83" t="str">
        <f t="shared" si="288"/>
        <v>N/A</v>
      </c>
      <c r="AO371" s="83" t="str">
        <f t="shared" si="289"/>
        <v>N/A</v>
      </c>
      <c r="AP371" s="83">
        <f t="shared" si="290"/>
        <v>12</v>
      </c>
      <c r="AQ371" s="83" t="b">
        <f t="shared" si="291"/>
        <v>0</v>
      </c>
      <c r="AR371" s="83" t="str">
        <f t="shared" si="292"/>
        <v>Dummy Node</v>
      </c>
      <c r="AS371" s="83" t="str">
        <f t="shared" si="293"/>
        <v>N/A</v>
      </c>
      <c r="AT371" s="83" t="str">
        <f t="shared" si="294"/>
        <v>N/A</v>
      </c>
      <c r="AU371" s="83">
        <f t="shared" si="295"/>
        <v>9</v>
      </c>
      <c r="AV371" s="83" t="b">
        <f t="shared" si="296"/>
        <v>0</v>
      </c>
      <c r="AW371" s="83" t="str">
        <f t="shared" si="297"/>
        <v>Speed</v>
      </c>
      <c r="AX371" s="83" t="str">
        <f t="shared" si="298"/>
        <v>&gt;</v>
      </c>
      <c r="AY371" s="83">
        <f t="shared" si="299"/>
        <v>24.38330078125</v>
      </c>
      <c r="AZ371" s="83">
        <f t="shared" si="300"/>
        <v>2</v>
      </c>
      <c r="BA371" s="83" t="b">
        <f t="shared" si="301"/>
        <v>1</v>
      </c>
      <c r="BB371" s="83" t="str">
        <f t="shared" si="302"/>
        <v>Distance</v>
      </c>
      <c r="BC371" s="83" t="str">
        <f t="shared" si="303"/>
        <v>&lt;=</v>
      </c>
      <c r="BD371" s="83">
        <f t="shared" si="304"/>
        <v>699.85498046875</v>
      </c>
      <c r="BE371" s="83">
        <f t="shared" si="305"/>
        <v>0</v>
      </c>
      <c r="BF371" s="83" t="b">
        <f t="shared" si="306"/>
        <v>0</v>
      </c>
      <c r="BG371" s="83" t="str">
        <f t="shared" si="307"/>
        <v>Distance</v>
      </c>
      <c r="BH371" s="83" t="str">
        <f t="shared" si="308"/>
        <v>&gt;</v>
      </c>
      <c r="BI371" s="83">
        <f t="shared" si="309"/>
        <v>508.4912109375</v>
      </c>
    </row>
    <row r="372" spans="1:61">
      <c r="A372" s="15">
        <v>369</v>
      </c>
      <c r="B372" s="15">
        <v>-2</v>
      </c>
      <c r="C372" s="15">
        <v>-8192</v>
      </c>
      <c r="D372" s="15">
        <f t="shared" si="259"/>
        <v>-1</v>
      </c>
      <c r="E372" s="15">
        <f t="shared" si="260"/>
        <v>0</v>
      </c>
      <c r="F372" s="15">
        <f t="shared" si="261"/>
        <v>-1</v>
      </c>
      <c r="G372" s="15">
        <v>739</v>
      </c>
      <c r="H372" s="15">
        <v>740</v>
      </c>
      <c r="I372" s="15">
        <v>184</v>
      </c>
      <c r="J372" s="15">
        <v>8</v>
      </c>
      <c r="K372" s="15">
        <v>880</v>
      </c>
      <c r="L372" s="15">
        <v>304</v>
      </c>
      <c r="M372" s="15">
        <f t="shared" si="262"/>
        <v>7.421875E-2</v>
      </c>
      <c r="O372" s="83">
        <f t="shared" si="263"/>
        <v>880</v>
      </c>
      <c r="P372" s="83">
        <f t="shared" si="264"/>
        <v>0.12744140625</v>
      </c>
      <c r="Q372" s="83">
        <f t="shared" si="265"/>
        <v>439</v>
      </c>
      <c r="R372" s="83" t="b">
        <f t="shared" si="266"/>
        <v>0</v>
      </c>
      <c r="S372" s="83" t="str">
        <f t="shared" si="267"/>
        <v>Dummy Node</v>
      </c>
      <c r="T372" s="83" t="str">
        <f t="shared" si="268"/>
        <v>N/A</v>
      </c>
      <c r="U372" s="83" t="str">
        <f t="shared" si="269"/>
        <v>N/A</v>
      </c>
      <c r="V372" s="83">
        <f t="shared" si="270"/>
        <v>219</v>
      </c>
      <c r="W372" s="83" t="b">
        <f t="shared" si="271"/>
        <v>1</v>
      </c>
      <c r="X372" s="83" t="str">
        <f t="shared" si="272"/>
        <v>Dummy Node</v>
      </c>
      <c r="Y372" s="83" t="str">
        <f t="shared" si="273"/>
        <v>N/A</v>
      </c>
      <c r="Z372" s="83" t="str">
        <f t="shared" si="274"/>
        <v>N/A</v>
      </c>
      <c r="AA372" s="83">
        <f t="shared" si="275"/>
        <v>109</v>
      </c>
      <c r="AB372" s="83" t="b">
        <f t="shared" si="276"/>
        <v>1</v>
      </c>
      <c r="AC372" s="83" t="str">
        <f t="shared" si="277"/>
        <v>Dummy Node</v>
      </c>
      <c r="AD372" s="83" t="str">
        <f t="shared" si="278"/>
        <v>N/A</v>
      </c>
      <c r="AE372" s="83" t="str">
        <f t="shared" si="279"/>
        <v>N/A</v>
      </c>
      <c r="AF372" s="83">
        <f t="shared" si="280"/>
        <v>54</v>
      </c>
      <c r="AG372" s="83" t="b">
        <f t="shared" si="281"/>
        <v>1</v>
      </c>
      <c r="AH372" s="83" t="str">
        <f t="shared" si="282"/>
        <v>Dummy Node</v>
      </c>
      <c r="AI372" s="83" t="str">
        <f t="shared" si="283"/>
        <v>N/A</v>
      </c>
      <c r="AJ372" s="83" t="str">
        <f t="shared" si="284"/>
        <v>N/A</v>
      </c>
      <c r="AK372" s="83">
        <f t="shared" si="285"/>
        <v>26</v>
      </c>
      <c r="AL372" s="83" t="b">
        <f t="shared" si="286"/>
        <v>0</v>
      </c>
      <c r="AM372" s="83" t="str">
        <f t="shared" si="287"/>
        <v>Dummy Node</v>
      </c>
      <c r="AN372" s="83" t="str">
        <f t="shared" si="288"/>
        <v>N/A</v>
      </c>
      <c r="AO372" s="83" t="str">
        <f t="shared" si="289"/>
        <v>N/A</v>
      </c>
      <c r="AP372" s="83">
        <f t="shared" si="290"/>
        <v>12</v>
      </c>
      <c r="AQ372" s="83" t="b">
        <f t="shared" si="291"/>
        <v>0</v>
      </c>
      <c r="AR372" s="83" t="str">
        <f t="shared" si="292"/>
        <v>Dummy Node</v>
      </c>
      <c r="AS372" s="83" t="str">
        <f t="shared" si="293"/>
        <v>N/A</v>
      </c>
      <c r="AT372" s="83" t="str">
        <f t="shared" si="294"/>
        <v>N/A</v>
      </c>
      <c r="AU372" s="83">
        <f t="shared" si="295"/>
        <v>9</v>
      </c>
      <c r="AV372" s="83" t="b">
        <f t="shared" si="296"/>
        <v>0</v>
      </c>
      <c r="AW372" s="83" t="str">
        <f t="shared" si="297"/>
        <v>Speed</v>
      </c>
      <c r="AX372" s="83" t="str">
        <f t="shared" si="298"/>
        <v>&gt;</v>
      </c>
      <c r="AY372" s="83">
        <f t="shared" si="299"/>
        <v>24.38330078125</v>
      </c>
      <c r="AZ372" s="83">
        <f t="shared" si="300"/>
        <v>2</v>
      </c>
      <c r="BA372" s="83" t="b">
        <f t="shared" si="301"/>
        <v>1</v>
      </c>
      <c r="BB372" s="83" t="str">
        <f t="shared" si="302"/>
        <v>Distance</v>
      </c>
      <c r="BC372" s="83" t="str">
        <f t="shared" si="303"/>
        <v>&lt;=</v>
      </c>
      <c r="BD372" s="83">
        <f t="shared" si="304"/>
        <v>699.85498046875</v>
      </c>
      <c r="BE372" s="83">
        <f t="shared" si="305"/>
        <v>0</v>
      </c>
      <c r="BF372" s="83" t="b">
        <f t="shared" si="306"/>
        <v>0</v>
      </c>
      <c r="BG372" s="83" t="str">
        <f t="shared" si="307"/>
        <v>Distance</v>
      </c>
      <c r="BH372" s="83" t="str">
        <f t="shared" si="308"/>
        <v>&gt;</v>
      </c>
      <c r="BI372" s="83">
        <f t="shared" si="309"/>
        <v>508.4912109375</v>
      </c>
    </row>
    <row r="373" spans="1:61">
      <c r="A373" s="15">
        <v>370</v>
      </c>
      <c r="B373" s="15">
        <v>-2</v>
      </c>
      <c r="C373" s="15">
        <v>-8192</v>
      </c>
      <c r="D373" s="15">
        <f t="shared" si="259"/>
        <v>-1</v>
      </c>
      <c r="E373" s="15">
        <f t="shared" si="260"/>
        <v>0</v>
      </c>
      <c r="F373" s="15">
        <f t="shared" si="261"/>
        <v>-1</v>
      </c>
      <c r="G373" s="15">
        <v>741</v>
      </c>
      <c r="H373" s="15">
        <v>742</v>
      </c>
      <c r="I373" s="15">
        <v>184</v>
      </c>
      <c r="J373" s="15">
        <v>8</v>
      </c>
      <c r="K373" s="15">
        <v>881</v>
      </c>
      <c r="L373" s="15">
        <v>304</v>
      </c>
      <c r="M373" s="15">
        <f t="shared" si="262"/>
        <v>7.421875E-2</v>
      </c>
      <c r="O373" s="83">
        <f t="shared" si="263"/>
        <v>881</v>
      </c>
      <c r="P373" s="83">
        <f t="shared" si="264"/>
        <v>0.12744140625</v>
      </c>
      <c r="Q373" s="83">
        <f t="shared" si="265"/>
        <v>440</v>
      </c>
      <c r="R373" s="83" t="b">
        <f t="shared" si="266"/>
        <v>1</v>
      </c>
      <c r="S373" s="83" t="str">
        <f t="shared" si="267"/>
        <v>Dummy Node</v>
      </c>
      <c r="T373" s="83" t="str">
        <f t="shared" si="268"/>
        <v>N/A</v>
      </c>
      <c r="U373" s="83" t="str">
        <f t="shared" si="269"/>
        <v>N/A</v>
      </c>
      <c r="V373" s="83">
        <f t="shared" si="270"/>
        <v>219</v>
      </c>
      <c r="W373" s="83" t="b">
        <f t="shared" si="271"/>
        <v>0</v>
      </c>
      <c r="X373" s="83" t="str">
        <f t="shared" si="272"/>
        <v>Dummy Node</v>
      </c>
      <c r="Y373" s="83" t="str">
        <f t="shared" si="273"/>
        <v>N/A</v>
      </c>
      <c r="Z373" s="83" t="str">
        <f t="shared" si="274"/>
        <v>N/A</v>
      </c>
      <c r="AA373" s="83">
        <f t="shared" si="275"/>
        <v>109</v>
      </c>
      <c r="AB373" s="83" t="b">
        <f t="shared" si="276"/>
        <v>1</v>
      </c>
      <c r="AC373" s="83" t="str">
        <f t="shared" si="277"/>
        <v>Dummy Node</v>
      </c>
      <c r="AD373" s="83" t="str">
        <f t="shared" si="278"/>
        <v>N/A</v>
      </c>
      <c r="AE373" s="83" t="str">
        <f t="shared" si="279"/>
        <v>N/A</v>
      </c>
      <c r="AF373" s="83">
        <f t="shared" si="280"/>
        <v>54</v>
      </c>
      <c r="AG373" s="83" t="b">
        <f t="shared" si="281"/>
        <v>1</v>
      </c>
      <c r="AH373" s="83" t="str">
        <f t="shared" si="282"/>
        <v>Dummy Node</v>
      </c>
      <c r="AI373" s="83" t="str">
        <f t="shared" si="283"/>
        <v>N/A</v>
      </c>
      <c r="AJ373" s="83" t="str">
        <f t="shared" si="284"/>
        <v>N/A</v>
      </c>
      <c r="AK373" s="83">
        <f t="shared" si="285"/>
        <v>26</v>
      </c>
      <c r="AL373" s="83" t="b">
        <f t="shared" si="286"/>
        <v>0</v>
      </c>
      <c r="AM373" s="83" t="str">
        <f t="shared" si="287"/>
        <v>Dummy Node</v>
      </c>
      <c r="AN373" s="83" t="str">
        <f t="shared" si="288"/>
        <v>N/A</v>
      </c>
      <c r="AO373" s="83" t="str">
        <f t="shared" si="289"/>
        <v>N/A</v>
      </c>
      <c r="AP373" s="83">
        <f t="shared" si="290"/>
        <v>12</v>
      </c>
      <c r="AQ373" s="83" t="b">
        <f t="shared" si="291"/>
        <v>0</v>
      </c>
      <c r="AR373" s="83" t="str">
        <f t="shared" si="292"/>
        <v>Dummy Node</v>
      </c>
      <c r="AS373" s="83" t="str">
        <f t="shared" si="293"/>
        <v>N/A</v>
      </c>
      <c r="AT373" s="83" t="str">
        <f t="shared" si="294"/>
        <v>N/A</v>
      </c>
      <c r="AU373" s="83">
        <f t="shared" si="295"/>
        <v>9</v>
      </c>
      <c r="AV373" s="83" t="b">
        <f t="shared" si="296"/>
        <v>0</v>
      </c>
      <c r="AW373" s="83" t="str">
        <f t="shared" si="297"/>
        <v>Speed</v>
      </c>
      <c r="AX373" s="83" t="str">
        <f t="shared" si="298"/>
        <v>&gt;</v>
      </c>
      <c r="AY373" s="83">
        <f t="shared" si="299"/>
        <v>24.38330078125</v>
      </c>
      <c r="AZ373" s="83">
        <f t="shared" si="300"/>
        <v>2</v>
      </c>
      <c r="BA373" s="83" t="b">
        <f t="shared" si="301"/>
        <v>1</v>
      </c>
      <c r="BB373" s="83" t="str">
        <f t="shared" si="302"/>
        <v>Distance</v>
      </c>
      <c r="BC373" s="83" t="str">
        <f t="shared" si="303"/>
        <v>&lt;=</v>
      </c>
      <c r="BD373" s="83">
        <f t="shared" si="304"/>
        <v>699.85498046875</v>
      </c>
      <c r="BE373" s="83">
        <f t="shared" si="305"/>
        <v>0</v>
      </c>
      <c r="BF373" s="83" t="b">
        <f t="shared" si="306"/>
        <v>0</v>
      </c>
      <c r="BG373" s="83" t="str">
        <f t="shared" si="307"/>
        <v>Distance</v>
      </c>
      <c r="BH373" s="83" t="str">
        <f t="shared" si="308"/>
        <v>&gt;</v>
      </c>
      <c r="BI373" s="83">
        <f t="shared" si="309"/>
        <v>508.4912109375</v>
      </c>
    </row>
    <row r="374" spans="1:61">
      <c r="A374" s="15">
        <v>371</v>
      </c>
      <c r="B374" s="15">
        <v>-2</v>
      </c>
      <c r="C374" s="15">
        <v>-8192</v>
      </c>
      <c r="D374" s="15">
        <f t="shared" si="259"/>
        <v>-1</v>
      </c>
      <c r="E374" s="15">
        <f t="shared" si="260"/>
        <v>0</v>
      </c>
      <c r="F374" s="15">
        <f t="shared" si="261"/>
        <v>-1</v>
      </c>
      <c r="G374" s="15">
        <v>743</v>
      </c>
      <c r="H374" s="15">
        <v>744</v>
      </c>
      <c r="I374" s="15">
        <v>185</v>
      </c>
      <c r="J374" s="15">
        <v>8</v>
      </c>
      <c r="K374" s="15">
        <v>882</v>
      </c>
      <c r="L374" s="15">
        <v>304</v>
      </c>
      <c r="M374" s="15">
        <f t="shared" si="262"/>
        <v>7.421875E-2</v>
      </c>
      <c r="O374" s="83">
        <f t="shared" si="263"/>
        <v>882</v>
      </c>
      <c r="P374" s="83">
        <f t="shared" si="264"/>
        <v>0.12744140625</v>
      </c>
      <c r="Q374" s="83">
        <f t="shared" si="265"/>
        <v>440</v>
      </c>
      <c r="R374" s="83" t="b">
        <f t="shared" si="266"/>
        <v>0</v>
      </c>
      <c r="S374" s="83" t="str">
        <f t="shared" si="267"/>
        <v>Dummy Node</v>
      </c>
      <c r="T374" s="83" t="str">
        <f t="shared" si="268"/>
        <v>N/A</v>
      </c>
      <c r="U374" s="83" t="str">
        <f t="shared" si="269"/>
        <v>N/A</v>
      </c>
      <c r="V374" s="83">
        <f t="shared" si="270"/>
        <v>219</v>
      </c>
      <c r="W374" s="83" t="b">
        <f t="shared" si="271"/>
        <v>0</v>
      </c>
      <c r="X374" s="83" t="str">
        <f t="shared" si="272"/>
        <v>Dummy Node</v>
      </c>
      <c r="Y374" s="83" t="str">
        <f t="shared" si="273"/>
        <v>N/A</v>
      </c>
      <c r="Z374" s="83" t="str">
        <f t="shared" si="274"/>
        <v>N/A</v>
      </c>
      <c r="AA374" s="83">
        <f t="shared" si="275"/>
        <v>109</v>
      </c>
      <c r="AB374" s="83" t="b">
        <f t="shared" si="276"/>
        <v>1</v>
      </c>
      <c r="AC374" s="83" t="str">
        <f t="shared" si="277"/>
        <v>Dummy Node</v>
      </c>
      <c r="AD374" s="83" t="str">
        <f t="shared" si="278"/>
        <v>N/A</v>
      </c>
      <c r="AE374" s="83" t="str">
        <f t="shared" si="279"/>
        <v>N/A</v>
      </c>
      <c r="AF374" s="83">
        <f t="shared" si="280"/>
        <v>54</v>
      </c>
      <c r="AG374" s="83" t="b">
        <f t="shared" si="281"/>
        <v>1</v>
      </c>
      <c r="AH374" s="83" t="str">
        <f t="shared" si="282"/>
        <v>Dummy Node</v>
      </c>
      <c r="AI374" s="83" t="str">
        <f t="shared" si="283"/>
        <v>N/A</v>
      </c>
      <c r="AJ374" s="83" t="str">
        <f t="shared" si="284"/>
        <v>N/A</v>
      </c>
      <c r="AK374" s="83">
        <f t="shared" si="285"/>
        <v>26</v>
      </c>
      <c r="AL374" s="83" t="b">
        <f t="shared" si="286"/>
        <v>0</v>
      </c>
      <c r="AM374" s="83" t="str">
        <f t="shared" si="287"/>
        <v>Dummy Node</v>
      </c>
      <c r="AN374" s="83" t="str">
        <f t="shared" si="288"/>
        <v>N/A</v>
      </c>
      <c r="AO374" s="83" t="str">
        <f t="shared" si="289"/>
        <v>N/A</v>
      </c>
      <c r="AP374" s="83">
        <f t="shared" si="290"/>
        <v>12</v>
      </c>
      <c r="AQ374" s="83" t="b">
        <f t="shared" si="291"/>
        <v>0</v>
      </c>
      <c r="AR374" s="83" t="str">
        <f t="shared" si="292"/>
        <v>Dummy Node</v>
      </c>
      <c r="AS374" s="83" t="str">
        <f t="shared" si="293"/>
        <v>N/A</v>
      </c>
      <c r="AT374" s="83" t="str">
        <f t="shared" si="294"/>
        <v>N/A</v>
      </c>
      <c r="AU374" s="83">
        <f t="shared" si="295"/>
        <v>9</v>
      </c>
      <c r="AV374" s="83" t="b">
        <f t="shared" si="296"/>
        <v>0</v>
      </c>
      <c r="AW374" s="83" t="str">
        <f t="shared" si="297"/>
        <v>Speed</v>
      </c>
      <c r="AX374" s="83" t="str">
        <f t="shared" si="298"/>
        <v>&gt;</v>
      </c>
      <c r="AY374" s="83">
        <f t="shared" si="299"/>
        <v>24.38330078125</v>
      </c>
      <c r="AZ374" s="83">
        <f t="shared" si="300"/>
        <v>2</v>
      </c>
      <c r="BA374" s="83" t="b">
        <f t="shared" si="301"/>
        <v>1</v>
      </c>
      <c r="BB374" s="83" t="str">
        <f t="shared" si="302"/>
        <v>Distance</v>
      </c>
      <c r="BC374" s="83" t="str">
        <f t="shared" si="303"/>
        <v>&lt;=</v>
      </c>
      <c r="BD374" s="83">
        <f t="shared" si="304"/>
        <v>699.85498046875</v>
      </c>
      <c r="BE374" s="83">
        <f t="shared" si="305"/>
        <v>0</v>
      </c>
      <c r="BF374" s="83" t="b">
        <f t="shared" si="306"/>
        <v>0</v>
      </c>
      <c r="BG374" s="83" t="str">
        <f t="shared" si="307"/>
        <v>Distance</v>
      </c>
      <c r="BH374" s="83" t="str">
        <f t="shared" si="308"/>
        <v>&gt;</v>
      </c>
      <c r="BI374" s="83">
        <f t="shared" si="309"/>
        <v>508.4912109375</v>
      </c>
    </row>
    <row r="375" spans="1:61">
      <c r="A375" s="15">
        <v>372</v>
      </c>
      <c r="B375" s="15">
        <v>-2</v>
      </c>
      <c r="C375" s="15">
        <v>-8192</v>
      </c>
      <c r="D375" s="15">
        <f t="shared" si="259"/>
        <v>-1</v>
      </c>
      <c r="E375" s="15">
        <f t="shared" si="260"/>
        <v>0</v>
      </c>
      <c r="F375" s="15">
        <f t="shared" si="261"/>
        <v>-1</v>
      </c>
      <c r="G375" s="15">
        <v>745</v>
      </c>
      <c r="H375" s="15">
        <v>746</v>
      </c>
      <c r="I375" s="15">
        <v>185</v>
      </c>
      <c r="J375" s="15">
        <v>8</v>
      </c>
      <c r="K375" s="15">
        <v>883</v>
      </c>
      <c r="L375" s="15">
        <v>304</v>
      </c>
      <c r="M375" s="15">
        <f t="shared" si="262"/>
        <v>7.421875E-2</v>
      </c>
      <c r="O375" s="83">
        <f t="shared" si="263"/>
        <v>883</v>
      </c>
      <c r="P375" s="83">
        <f t="shared" si="264"/>
        <v>0.12744140625</v>
      </c>
      <c r="Q375" s="83">
        <f t="shared" si="265"/>
        <v>441</v>
      </c>
      <c r="R375" s="83" t="b">
        <f t="shared" si="266"/>
        <v>1</v>
      </c>
      <c r="S375" s="83" t="str">
        <f t="shared" si="267"/>
        <v>Dummy Node</v>
      </c>
      <c r="T375" s="83" t="str">
        <f t="shared" si="268"/>
        <v>N/A</v>
      </c>
      <c r="U375" s="83" t="str">
        <f t="shared" si="269"/>
        <v>N/A</v>
      </c>
      <c r="V375" s="83">
        <f t="shared" si="270"/>
        <v>220</v>
      </c>
      <c r="W375" s="83" t="b">
        <f t="shared" si="271"/>
        <v>1</v>
      </c>
      <c r="X375" s="83" t="str">
        <f t="shared" si="272"/>
        <v>Dummy Node</v>
      </c>
      <c r="Y375" s="83" t="str">
        <f t="shared" si="273"/>
        <v>N/A</v>
      </c>
      <c r="Z375" s="83" t="str">
        <f t="shared" si="274"/>
        <v>N/A</v>
      </c>
      <c r="AA375" s="83">
        <f t="shared" si="275"/>
        <v>109</v>
      </c>
      <c r="AB375" s="83" t="b">
        <f t="shared" si="276"/>
        <v>0</v>
      </c>
      <c r="AC375" s="83" t="str">
        <f t="shared" si="277"/>
        <v>Dummy Node</v>
      </c>
      <c r="AD375" s="83" t="str">
        <f t="shared" si="278"/>
        <v>N/A</v>
      </c>
      <c r="AE375" s="83" t="str">
        <f t="shared" si="279"/>
        <v>N/A</v>
      </c>
      <c r="AF375" s="83">
        <f t="shared" si="280"/>
        <v>54</v>
      </c>
      <c r="AG375" s="83" t="b">
        <f t="shared" si="281"/>
        <v>1</v>
      </c>
      <c r="AH375" s="83" t="str">
        <f t="shared" si="282"/>
        <v>Dummy Node</v>
      </c>
      <c r="AI375" s="83" t="str">
        <f t="shared" si="283"/>
        <v>N/A</v>
      </c>
      <c r="AJ375" s="83" t="str">
        <f t="shared" si="284"/>
        <v>N/A</v>
      </c>
      <c r="AK375" s="83">
        <f t="shared" si="285"/>
        <v>26</v>
      </c>
      <c r="AL375" s="83" t="b">
        <f t="shared" si="286"/>
        <v>0</v>
      </c>
      <c r="AM375" s="83" t="str">
        <f t="shared" si="287"/>
        <v>Dummy Node</v>
      </c>
      <c r="AN375" s="83" t="str">
        <f t="shared" si="288"/>
        <v>N/A</v>
      </c>
      <c r="AO375" s="83" t="str">
        <f t="shared" si="289"/>
        <v>N/A</v>
      </c>
      <c r="AP375" s="83">
        <f t="shared" si="290"/>
        <v>12</v>
      </c>
      <c r="AQ375" s="83" t="b">
        <f t="shared" si="291"/>
        <v>0</v>
      </c>
      <c r="AR375" s="83" t="str">
        <f t="shared" si="292"/>
        <v>Dummy Node</v>
      </c>
      <c r="AS375" s="83" t="str">
        <f t="shared" si="293"/>
        <v>N/A</v>
      </c>
      <c r="AT375" s="83" t="str">
        <f t="shared" si="294"/>
        <v>N/A</v>
      </c>
      <c r="AU375" s="83">
        <f t="shared" si="295"/>
        <v>9</v>
      </c>
      <c r="AV375" s="83" t="b">
        <f t="shared" si="296"/>
        <v>0</v>
      </c>
      <c r="AW375" s="83" t="str">
        <f t="shared" si="297"/>
        <v>Speed</v>
      </c>
      <c r="AX375" s="83" t="str">
        <f t="shared" si="298"/>
        <v>&gt;</v>
      </c>
      <c r="AY375" s="83">
        <f t="shared" si="299"/>
        <v>24.38330078125</v>
      </c>
      <c r="AZ375" s="83">
        <f t="shared" si="300"/>
        <v>2</v>
      </c>
      <c r="BA375" s="83" t="b">
        <f t="shared" si="301"/>
        <v>1</v>
      </c>
      <c r="BB375" s="83" t="str">
        <f t="shared" si="302"/>
        <v>Distance</v>
      </c>
      <c r="BC375" s="83" t="str">
        <f t="shared" si="303"/>
        <v>&lt;=</v>
      </c>
      <c r="BD375" s="83">
        <f t="shared" si="304"/>
        <v>699.85498046875</v>
      </c>
      <c r="BE375" s="83">
        <f t="shared" si="305"/>
        <v>0</v>
      </c>
      <c r="BF375" s="83" t="b">
        <f t="shared" si="306"/>
        <v>0</v>
      </c>
      <c r="BG375" s="83" t="str">
        <f t="shared" si="307"/>
        <v>Distance</v>
      </c>
      <c r="BH375" s="83" t="str">
        <f t="shared" si="308"/>
        <v>&gt;</v>
      </c>
      <c r="BI375" s="83">
        <f t="shared" si="309"/>
        <v>508.4912109375</v>
      </c>
    </row>
    <row r="376" spans="1:61">
      <c r="A376" s="15">
        <v>373</v>
      </c>
      <c r="B376" s="15">
        <v>-2</v>
      </c>
      <c r="C376" s="15">
        <v>-8192</v>
      </c>
      <c r="D376" s="15">
        <f t="shared" si="259"/>
        <v>-1</v>
      </c>
      <c r="E376" s="15">
        <f t="shared" si="260"/>
        <v>0</v>
      </c>
      <c r="F376" s="15">
        <f t="shared" si="261"/>
        <v>-1</v>
      </c>
      <c r="G376" s="15">
        <v>747</v>
      </c>
      <c r="H376" s="15">
        <v>748</v>
      </c>
      <c r="I376" s="15">
        <v>186</v>
      </c>
      <c r="J376" s="15">
        <v>8</v>
      </c>
      <c r="K376" s="15">
        <v>884</v>
      </c>
      <c r="L376" s="15">
        <v>304</v>
      </c>
      <c r="M376" s="15">
        <f t="shared" si="262"/>
        <v>7.421875E-2</v>
      </c>
      <c r="O376" s="83">
        <f t="shared" si="263"/>
        <v>884</v>
      </c>
      <c r="P376" s="83">
        <f t="shared" si="264"/>
        <v>0.12744140625</v>
      </c>
      <c r="Q376" s="83">
        <f t="shared" si="265"/>
        <v>441</v>
      </c>
      <c r="R376" s="83" t="b">
        <f t="shared" si="266"/>
        <v>0</v>
      </c>
      <c r="S376" s="83" t="str">
        <f t="shared" si="267"/>
        <v>Dummy Node</v>
      </c>
      <c r="T376" s="83" t="str">
        <f t="shared" si="268"/>
        <v>N/A</v>
      </c>
      <c r="U376" s="83" t="str">
        <f t="shared" si="269"/>
        <v>N/A</v>
      </c>
      <c r="V376" s="83">
        <f t="shared" si="270"/>
        <v>220</v>
      </c>
      <c r="W376" s="83" t="b">
        <f t="shared" si="271"/>
        <v>1</v>
      </c>
      <c r="X376" s="83" t="str">
        <f t="shared" si="272"/>
        <v>Dummy Node</v>
      </c>
      <c r="Y376" s="83" t="str">
        <f t="shared" si="273"/>
        <v>N/A</v>
      </c>
      <c r="Z376" s="83" t="str">
        <f t="shared" si="274"/>
        <v>N/A</v>
      </c>
      <c r="AA376" s="83">
        <f t="shared" si="275"/>
        <v>109</v>
      </c>
      <c r="AB376" s="83" t="b">
        <f t="shared" si="276"/>
        <v>0</v>
      </c>
      <c r="AC376" s="83" t="str">
        <f t="shared" si="277"/>
        <v>Dummy Node</v>
      </c>
      <c r="AD376" s="83" t="str">
        <f t="shared" si="278"/>
        <v>N/A</v>
      </c>
      <c r="AE376" s="83" t="str">
        <f t="shared" si="279"/>
        <v>N/A</v>
      </c>
      <c r="AF376" s="83">
        <f t="shared" si="280"/>
        <v>54</v>
      </c>
      <c r="AG376" s="83" t="b">
        <f t="shared" si="281"/>
        <v>1</v>
      </c>
      <c r="AH376" s="83" t="str">
        <f t="shared" si="282"/>
        <v>Dummy Node</v>
      </c>
      <c r="AI376" s="83" t="str">
        <f t="shared" si="283"/>
        <v>N/A</v>
      </c>
      <c r="AJ376" s="83" t="str">
        <f t="shared" si="284"/>
        <v>N/A</v>
      </c>
      <c r="AK376" s="83">
        <f t="shared" si="285"/>
        <v>26</v>
      </c>
      <c r="AL376" s="83" t="b">
        <f t="shared" si="286"/>
        <v>0</v>
      </c>
      <c r="AM376" s="83" t="str">
        <f t="shared" si="287"/>
        <v>Dummy Node</v>
      </c>
      <c r="AN376" s="83" t="str">
        <f t="shared" si="288"/>
        <v>N/A</v>
      </c>
      <c r="AO376" s="83" t="str">
        <f t="shared" si="289"/>
        <v>N/A</v>
      </c>
      <c r="AP376" s="83">
        <f t="shared" si="290"/>
        <v>12</v>
      </c>
      <c r="AQ376" s="83" t="b">
        <f t="shared" si="291"/>
        <v>0</v>
      </c>
      <c r="AR376" s="83" t="str">
        <f t="shared" si="292"/>
        <v>Dummy Node</v>
      </c>
      <c r="AS376" s="83" t="str">
        <f t="shared" si="293"/>
        <v>N/A</v>
      </c>
      <c r="AT376" s="83" t="str">
        <f t="shared" si="294"/>
        <v>N/A</v>
      </c>
      <c r="AU376" s="83">
        <f t="shared" si="295"/>
        <v>9</v>
      </c>
      <c r="AV376" s="83" t="b">
        <f t="shared" si="296"/>
        <v>0</v>
      </c>
      <c r="AW376" s="83" t="str">
        <f t="shared" si="297"/>
        <v>Speed</v>
      </c>
      <c r="AX376" s="83" t="str">
        <f t="shared" si="298"/>
        <v>&gt;</v>
      </c>
      <c r="AY376" s="83">
        <f t="shared" si="299"/>
        <v>24.38330078125</v>
      </c>
      <c r="AZ376" s="83">
        <f t="shared" si="300"/>
        <v>2</v>
      </c>
      <c r="BA376" s="83" t="b">
        <f t="shared" si="301"/>
        <v>1</v>
      </c>
      <c r="BB376" s="83" t="str">
        <f t="shared" si="302"/>
        <v>Distance</v>
      </c>
      <c r="BC376" s="83" t="str">
        <f t="shared" si="303"/>
        <v>&lt;=</v>
      </c>
      <c r="BD376" s="83">
        <f t="shared" si="304"/>
        <v>699.85498046875</v>
      </c>
      <c r="BE376" s="83">
        <f t="shared" si="305"/>
        <v>0</v>
      </c>
      <c r="BF376" s="83" t="b">
        <f t="shared" si="306"/>
        <v>0</v>
      </c>
      <c r="BG376" s="83" t="str">
        <f t="shared" si="307"/>
        <v>Distance</v>
      </c>
      <c r="BH376" s="83" t="str">
        <f t="shared" si="308"/>
        <v>&gt;</v>
      </c>
      <c r="BI376" s="83">
        <f t="shared" si="309"/>
        <v>508.4912109375</v>
      </c>
    </row>
    <row r="377" spans="1:61">
      <c r="A377" s="15">
        <v>374</v>
      </c>
      <c r="B377" s="15">
        <v>-2</v>
      </c>
      <c r="C377" s="15">
        <v>-8192</v>
      </c>
      <c r="D377" s="15">
        <f t="shared" si="259"/>
        <v>-1</v>
      </c>
      <c r="E377" s="15">
        <f t="shared" si="260"/>
        <v>0</v>
      </c>
      <c r="F377" s="15">
        <f t="shared" si="261"/>
        <v>-1</v>
      </c>
      <c r="G377" s="15">
        <v>749</v>
      </c>
      <c r="H377" s="15">
        <v>750</v>
      </c>
      <c r="I377" s="15">
        <v>186</v>
      </c>
      <c r="J377" s="15">
        <v>8</v>
      </c>
      <c r="K377" s="15">
        <v>885</v>
      </c>
      <c r="L377" s="15">
        <v>304</v>
      </c>
      <c r="M377" s="15">
        <f t="shared" si="262"/>
        <v>7.421875E-2</v>
      </c>
      <c r="O377" s="83">
        <f t="shared" si="263"/>
        <v>885</v>
      </c>
      <c r="P377" s="83">
        <f t="shared" si="264"/>
        <v>0.12744140625</v>
      </c>
      <c r="Q377" s="83">
        <f t="shared" si="265"/>
        <v>442</v>
      </c>
      <c r="R377" s="83" t="b">
        <f t="shared" si="266"/>
        <v>1</v>
      </c>
      <c r="S377" s="83" t="str">
        <f t="shared" si="267"/>
        <v>Dummy Node</v>
      </c>
      <c r="T377" s="83" t="str">
        <f t="shared" si="268"/>
        <v>N/A</v>
      </c>
      <c r="U377" s="83" t="str">
        <f t="shared" si="269"/>
        <v>N/A</v>
      </c>
      <c r="V377" s="83">
        <f t="shared" si="270"/>
        <v>220</v>
      </c>
      <c r="W377" s="83" t="b">
        <f t="shared" si="271"/>
        <v>0</v>
      </c>
      <c r="X377" s="83" t="str">
        <f t="shared" si="272"/>
        <v>Dummy Node</v>
      </c>
      <c r="Y377" s="83" t="str">
        <f t="shared" si="273"/>
        <v>N/A</v>
      </c>
      <c r="Z377" s="83" t="str">
        <f t="shared" si="274"/>
        <v>N/A</v>
      </c>
      <c r="AA377" s="83">
        <f t="shared" si="275"/>
        <v>109</v>
      </c>
      <c r="AB377" s="83" t="b">
        <f t="shared" si="276"/>
        <v>0</v>
      </c>
      <c r="AC377" s="83" t="str">
        <f t="shared" si="277"/>
        <v>Dummy Node</v>
      </c>
      <c r="AD377" s="83" t="str">
        <f t="shared" si="278"/>
        <v>N/A</v>
      </c>
      <c r="AE377" s="83" t="str">
        <f t="shared" si="279"/>
        <v>N/A</v>
      </c>
      <c r="AF377" s="83">
        <f t="shared" si="280"/>
        <v>54</v>
      </c>
      <c r="AG377" s="83" t="b">
        <f t="shared" si="281"/>
        <v>1</v>
      </c>
      <c r="AH377" s="83" t="str">
        <f t="shared" si="282"/>
        <v>Dummy Node</v>
      </c>
      <c r="AI377" s="83" t="str">
        <f t="shared" si="283"/>
        <v>N/A</v>
      </c>
      <c r="AJ377" s="83" t="str">
        <f t="shared" si="284"/>
        <v>N/A</v>
      </c>
      <c r="AK377" s="83">
        <f t="shared" si="285"/>
        <v>26</v>
      </c>
      <c r="AL377" s="83" t="b">
        <f t="shared" si="286"/>
        <v>0</v>
      </c>
      <c r="AM377" s="83" t="str">
        <f t="shared" si="287"/>
        <v>Dummy Node</v>
      </c>
      <c r="AN377" s="83" t="str">
        <f t="shared" si="288"/>
        <v>N/A</v>
      </c>
      <c r="AO377" s="83" t="str">
        <f t="shared" si="289"/>
        <v>N/A</v>
      </c>
      <c r="AP377" s="83">
        <f t="shared" si="290"/>
        <v>12</v>
      </c>
      <c r="AQ377" s="83" t="b">
        <f t="shared" si="291"/>
        <v>0</v>
      </c>
      <c r="AR377" s="83" t="str">
        <f t="shared" si="292"/>
        <v>Dummy Node</v>
      </c>
      <c r="AS377" s="83" t="str">
        <f t="shared" si="293"/>
        <v>N/A</v>
      </c>
      <c r="AT377" s="83" t="str">
        <f t="shared" si="294"/>
        <v>N/A</v>
      </c>
      <c r="AU377" s="83">
        <f t="shared" si="295"/>
        <v>9</v>
      </c>
      <c r="AV377" s="83" t="b">
        <f t="shared" si="296"/>
        <v>0</v>
      </c>
      <c r="AW377" s="83" t="str">
        <f t="shared" si="297"/>
        <v>Speed</v>
      </c>
      <c r="AX377" s="83" t="str">
        <f t="shared" si="298"/>
        <v>&gt;</v>
      </c>
      <c r="AY377" s="83">
        <f t="shared" si="299"/>
        <v>24.38330078125</v>
      </c>
      <c r="AZ377" s="83">
        <f t="shared" si="300"/>
        <v>2</v>
      </c>
      <c r="BA377" s="83" t="b">
        <f t="shared" si="301"/>
        <v>1</v>
      </c>
      <c r="BB377" s="83" t="str">
        <f t="shared" si="302"/>
        <v>Distance</v>
      </c>
      <c r="BC377" s="83" t="str">
        <f t="shared" si="303"/>
        <v>&lt;=</v>
      </c>
      <c r="BD377" s="83">
        <f t="shared" si="304"/>
        <v>699.85498046875</v>
      </c>
      <c r="BE377" s="83">
        <f t="shared" si="305"/>
        <v>0</v>
      </c>
      <c r="BF377" s="83" t="b">
        <f t="shared" si="306"/>
        <v>0</v>
      </c>
      <c r="BG377" s="83" t="str">
        <f t="shared" si="307"/>
        <v>Distance</v>
      </c>
      <c r="BH377" s="83" t="str">
        <f t="shared" si="308"/>
        <v>&gt;</v>
      </c>
      <c r="BI377" s="83">
        <f t="shared" si="309"/>
        <v>508.4912109375</v>
      </c>
    </row>
    <row r="378" spans="1:61">
      <c r="A378" s="15">
        <v>375</v>
      </c>
      <c r="B378" s="15">
        <v>-2</v>
      </c>
      <c r="C378" s="15">
        <v>-8192</v>
      </c>
      <c r="D378" s="15">
        <f t="shared" si="259"/>
        <v>-1</v>
      </c>
      <c r="E378" s="15">
        <f t="shared" si="260"/>
        <v>0</v>
      </c>
      <c r="F378" s="15">
        <f t="shared" si="261"/>
        <v>-1</v>
      </c>
      <c r="G378" s="15">
        <v>751</v>
      </c>
      <c r="H378" s="15">
        <v>752</v>
      </c>
      <c r="I378" s="15">
        <v>187</v>
      </c>
      <c r="J378" s="15">
        <v>8</v>
      </c>
      <c r="K378" s="15">
        <v>886</v>
      </c>
      <c r="L378" s="15">
        <v>304</v>
      </c>
      <c r="M378" s="15">
        <f t="shared" si="262"/>
        <v>7.421875E-2</v>
      </c>
      <c r="O378" s="83">
        <f t="shared" si="263"/>
        <v>886</v>
      </c>
      <c r="P378" s="83">
        <f t="shared" si="264"/>
        <v>0.12744140625</v>
      </c>
      <c r="Q378" s="83">
        <f t="shared" si="265"/>
        <v>442</v>
      </c>
      <c r="R378" s="83" t="b">
        <f t="shared" si="266"/>
        <v>0</v>
      </c>
      <c r="S378" s="83" t="str">
        <f t="shared" si="267"/>
        <v>Dummy Node</v>
      </c>
      <c r="T378" s="83" t="str">
        <f t="shared" si="268"/>
        <v>N/A</v>
      </c>
      <c r="U378" s="83" t="str">
        <f t="shared" si="269"/>
        <v>N/A</v>
      </c>
      <c r="V378" s="83">
        <f t="shared" si="270"/>
        <v>220</v>
      </c>
      <c r="W378" s="83" t="b">
        <f t="shared" si="271"/>
        <v>0</v>
      </c>
      <c r="X378" s="83" t="str">
        <f t="shared" si="272"/>
        <v>Dummy Node</v>
      </c>
      <c r="Y378" s="83" t="str">
        <f t="shared" si="273"/>
        <v>N/A</v>
      </c>
      <c r="Z378" s="83" t="str">
        <f t="shared" si="274"/>
        <v>N/A</v>
      </c>
      <c r="AA378" s="83">
        <f t="shared" si="275"/>
        <v>109</v>
      </c>
      <c r="AB378" s="83" t="b">
        <f t="shared" si="276"/>
        <v>0</v>
      </c>
      <c r="AC378" s="83" t="str">
        <f t="shared" si="277"/>
        <v>Dummy Node</v>
      </c>
      <c r="AD378" s="83" t="str">
        <f t="shared" si="278"/>
        <v>N/A</v>
      </c>
      <c r="AE378" s="83" t="str">
        <f t="shared" si="279"/>
        <v>N/A</v>
      </c>
      <c r="AF378" s="83">
        <f t="shared" si="280"/>
        <v>54</v>
      </c>
      <c r="AG378" s="83" t="b">
        <f t="shared" si="281"/>
        <v>1</v>
      </c>
      <c r="AH378" s="83" t="str">
        <f t="shared" si="282"/>
        <v>Dummy Node</v>
      </c>
      <c r="AI378" s="83" t="str">
        <f t="shared" si="283"/>
        <v>N/A</v>
      </c>
      <c r="AJ378" s="83" t="str">
        <f t="shared" si="284"/>
        <v>N/A</v>
      </c>
      <c r="AK378" s="83">
        <f t="shared" si="285"/>
        <v>26</v>
      </c>
      <c r="AL378" s="83" t="b">
        <f t="shared" si="286"/>
        <v>0</v>
      </c>
      <c r="AM378" s="83" t="str">
        <f t="shared" si="287"/>
        <v>Dummy Node</v>
      </c>
      <c r="AN378" s="83" t="str">
        <f t="shared" si="288"/>
        <v>N/A</v>
      </c>
      <c r="AO378" s="83" t="str">
        <f t="shared" si="289"/>
        <v>N/A</v>
      </c>
      <c r="AP378" s="83">
        <f t="shared" si="290"/>
        <v>12</v>
      </c>
      <c r="AQ378" s="83" t="b">
        <f t="shared" si="291"/>
        <v>0</v>
      </c>
      <c r="AR378" s="83" t="str">
        <f t="shared" si="292"/>
        <v>Dummy Node</v>
      </c>
      <c r="AS378" s="83" t="str">
        <f t="shared" si="293"/>
        <v>N/A</v>
      </c>
      <c r="AT378" s="83" t="str">
        <f t="shared" si="294"/>
        <v>N/A</v>
      </c>
      <c r="AU378" s="83">
        <f t="shared" si="295"/>
        <v>9</v>
      </c>
      <c r="AV378" s="83" t="b">
        <f t="shared" si="296"/>
        <v>0</v>
      </c>
      <c r="AW378" s="83" t="str">
        <f t="shared" si="297"/>
        <v>Speed</v>
      </c>
      <c r="AX378" s="83" t="str">
        <f t="shared" si="298"/>
        <v>&gt;</v>
      </c>
      <c r="AY378" s="83">
        <f t="shared" si="299"/>
        <v>24.38330078125</v>
      </c>
      <c r="AZ378" s="83">
        <f t="shared" si="300"/>
        <v>2</v>
      </c>
      <c r="BA378" s="83" t="b">
        <f t="shared" si="301"/>
        <v>1</v>
      </c>
      <c r="BB378" s="83" t="str">
        <f t="shared" si="302"/>
        <v>Distance</v>
      </c>
      <c r="BC378" s="83" t="str">
        <f t="shared" si="303"/>
        <v>&lt;=</v>
      </c>
      <c r="BD378" s="83">
        <f t="shared" si="304"/>
        <v>699.85498046875</v>
      </c>
      <c r="BE378" s="83">
        <f t="shared" si="305"/>
        <v>0</v>
      </c>
      <c r="BF378" s="83" t="b">
        <f t="shared" si="306"/>
        <v>0</v>
      </c>
      <c r="BG378" s="83" t="str">
        <f t="shared" si="307"/>
        <v>Distance</v>
      </c>
      <c r="BH378" s="83" t="str">
        <f t="shared" si="308"/>
        <v>&gt;</v>
      </c>
      <c r="BI378" s="83">
        <f t="shared" si="309"/>
        <v>508.4912109375</v>
      </c>
    </row>
    <row r="379" spans="1:61">
      <c r="A379" s="15">
        <v>376</v>
      </c>
      <c r="B379" s="15">
        <v>-2</v>
      </c>
      <c r="C379" s="15">
        <v>-8192</v>
      </c>
      <c r="D379" s="15">
        <f t="shared" si="259"/>
        <v>-1</v>
      </c>
      <c r="E379" s="15">
        <f t="shared" si="260"/>
        <v>0</v>
      </c>
      <c r="F379" s="15">
        <f t="shared" si="261"/>
        <v>-1</v>
      </c>
      <c r="G379" s="15">
        <v>753</v>
      </c>
      <c r="H379" s="15">
        <v>754</v>
      </c>
      <c r="I379" s="15">
        <v>187</v>
      </c>
      <c r="J379" s="15">
        <v>8</v>
      </c>
      <c r="K379" s="15">
        <v>887</v>
      </c>
      <c r="L379" s="15">
        <v>304</v>
      </c>
      <c r="M379" s="15">
        <f t="shared" si="262"/>
        <v>7.421875E-2</v>
      </c>
      <c r="O379" s="83">
        <f t="shared" si="263"/>
        <v>887</v>
      </c>
      <c r="P379" s="83">
        <f t="shared" si="264"/>
        <v>0.12744140625</v>
      </c>
      <c r="Q379" s="83">
        <f t="shared" si="265"/>
        <v>443</v>
      </c>
      <c r="R379" s="83" t="b">
        <f t="shared" si="266"/>
        <v>1</v>
      </c>
      <c r="S379" s="83" t="str">
        <f t="shared" si="267"/>
        <v>Dummy Node</v>
      </c>
      <c r="T379" s="83" t="str">
        <f t="shared" si="268"/>
        <v>N/A</v>
      </c>
      <c r="U379" s="83" t="str">
        <f t="shared" si="269"/>
        <v>N/A</v>
      </c>
      <c r="V379" s="83">
        <f t="shared" si="270"/>
        <v>221</v>
      </c>
      <c r="W379" s="83" t="b">
        <f t="shared" si="271"/>
        <v>1</v>
      </c>
      <c r="X379" s="83" t="str">
        <f t="shared" si="272"/>
        <v>Dummy Node</v>
      </c>
      <c r="Y379" s="83" t="str">
        <f t="shared" si="273"/>
        <v>N/A</v>
      </c>
      <c r="Z379" s="83" t="str">
        <f t="shared" si="274"/>
        <v>N/A</v>
      </c>
      <c r="AA379" s="83">
        <f t="shared" si="275"/>
        <v>110</v>
      </c>
      <c r="AB379" s="83" t="b">
        <f t="shared" si="276"/>
        <v>1</v>
      </c>
      <c r="AC379" s="83" t="str">
        <f t="shared" si="277"/>
        <v>Dummy Node</v>
      </c>
      <c r="AD379" s="83" t="str">
        <f t="shared" si="278"/>
        <v>N/A</v>
      </c>
      <c r="AE379" s="83" t="str">
        <f t="shared" si="279"/>
        <v>N/A</v>
      </c>
      <c r="AF379" s="83">
        <f t="shared" si="280"/>
        <v>54</v>
      </c>
      <c r="AG379" s="83" t="b">
        <f t="shared" si="281"/>
        <v>0</v>
      </c>
      <c r="AH379" s="83" t="str">
        <f t="shared" si="282"/>
        <v>Dummy Node</v>
      </c>
      <c r="AI379" s="83" t="str">
        <f t="shared" si="283"/>
        <v>N/A</v>
      </c>
      <c r="AJ379" s="83" t="str">
        <f t="shared" si="284"/>
        <v>N/A</v>
      </c>
      <c r="AK379" s="83">
        <f t="shared" si="285"/>
        <v>26</v>
      </c>
      <c r="AL379" s="83" t="b">
        <f t="shared" si="286"/>
        <v>0</v>
      </c>
      <c r="AM379" s="83" t="str">
        <f t="shared" si="287"/>
        <v>Dummy Node</v>
      </c>
      <c r="AN379" s="83" t="str">
        <f t="shared" si="288"/>
        <v>N/A</v>
      </c>
      <c r="AO379" s="83" t="str">
        <f t="shared" si="289"/>
        <v>N/A</v>
      </c>
      <c r="AP379" s="83">
        <f t="shared" si="290"/>
        <v>12</v>
      </c>
      <c r="AQ379" s="83" t="b">
        <f t="shared" si="291"/>
        <v>0</v>
      </c>
      <c r="AR379" s="83" t="str">
        <f t="shared" si="292"/>
        <v>Dummy Node</v>
      </c>
      <c r="AS379" s="83" t="str">
        <f t="shared" si="293"/>
        <v>N/A</v>
      </c>
      <c r="AT379" s="83" t="str">
        <f t="shared" si="294"/>
        <v>N/A</v>
      </c>
      <c r="AU379" s="83">
        <f t="shared" si="295"/>
        <v>9</v>
      </c>
      <c r="AV379" s="83" t="b">
        <f t="shared" si="296"/>
        <v>0</v>
      </c>
      <c r="AW379" s="83" t="str">
        <f t="shared" si="297"/>
        <v>Speed</v>
      </c>
      <c r="AX379" s="83" t="str">
        <f t="shared" si="298"/>
        <v>&gt;</v>
      </c>
      <c r="AY379" s="83">
        <f t="shared" si="299"/>
        <v>24.38330078125</v>
      </c>
      <c r="AZ379" s="83">
        <f t="shared" si="300"/>
        <v>2</v>
      </c>
      <c r="BA379" s="83" t="b">
        <f t="shared" si="301"/>
        <v>1</v>
      </c>
      <c r="BB379" s="83" t="str">
        <f t="shared" si="302"/>
        <v>Distance</v>
      </c>
      <c r="BC379" s="83" t="str">
        <f t="shared" si="303"/>
        <v>&lt;=</v>
      </c>
      <c r="BD379" s="83">
        <f t="shared" si="304"/>
        <v>699.85498046875</v>
      </c>
      <c r="BE379" s="83">
        <f t="shared" si="305"/>
        <v>0</v>
      </c>
      <c r="BF379" s="83" t="b">
        <f t="shared" si="306"/>
        <v>0</v>
      </c>
      <c r="BG379" s="83" t="str">
        <f t="shared" si="307"/>
        <v>Distance</v>
      </c>
      <c r="BH379" s="83" t="str">
        <f t="shared" si="308"/>
        <v>&gt;</v>
      </c>
      <c r="BI379" s="83">
        <f t="shared" si="309"/>
        <v>508.4912109375</v>
      </c>
    </row>
    <row r="380" spans="1:61">
      <c r="A380" s="15">
        <v>377</v>
      </c>
      <c r="B380" s="15">
        <v>-2</v>
      </c>
      <c r="C380" s="15">
        <v>-8192</v>
      </c>
      <c r="D380" s="15">
        <f t="shared" si="259"/>
        <v>-1</v>
      </c>
      <c r="E380" s="15">
        <f t="shared" si="260"/>
        <v>0</v>
      </c>
      <c r="F380" s="15">
        <f t="shared" si="261"/>
        <v>-1</v>
      </c>
      <c r="G380" s="15">
        <v>755</v>
      </c>
      <c r="H380" s="15">
        <v>756</v>
      </c>
      <c r="I380" s="15">
        <v>188</v>
      </c>
      <c r="J380" s="15">
        <v>8</v>
      </c>
      <c r="K380" s="15">
        <v>888</v>
      </c>
      <c r="L380" s="15">
        <v>304</v>
      </c>
      <c r="M380" s="15">
        <f t="shared" si="262"/>
        <v>7.421875E-2</v>
      </c>
      <c r="O380" s="83">
        <f t="shared" si="263"/>
        <v>888</v>
      </c>
      <c r="P380" s="83">
        <f t="shared" si="264"/>
        <v>0.12744140625</v>
      </c>
      <c r="Q380" s="83">
        <f t="shared" si="265"/>
        <v>443</v>
      </c>
      <c r="R380" s="83" t="b">
        <f t="shared" si="266"/>
        <v>0</v>
      </c>
      <c r="S380" s="83" t="str">
        <f t="shared" si="267"/>
        <v>Dummy Node</v>
      </c>
      <c r="T380" s="83" t="str">
        <f t="shared" si="268"/>
        <v>N/A</v>
      </c>
      <c r="U380" s="83" t="str">
        <f t="shared" si="269"/>
        <v>N/A</v>
      </c>
      <c r="V380" s="83">
        <f t="shared" si="270"/>
        <v>221</v>
      </c>
      <c r="W380" s="83" t="b">
        <f t="shared" si="271"/>
        <v>1</v>
      </c>
      <c r="X380" s="83" t="str">
        <f t="shared" si="272"/>
        <v>Dummy Node</v>
      </c>
      <c r="Y380" s="83" t="str">
        <f t="shared" si="273"/>
        <v>N/A</v>
      </c>
      <c r="Z380" s="83" t="str">
        <f t="shared" si="274"/>
        <v>N/A</v>
      </c>
      <c r="AA380" s="83">
        <f t="shared" si="275"/>
        <v>110</v>
      </c>
      <c r="AB380" s="83" t="b">
        <f t="shared" si="276"/>
        <v>1</v>
      </c>
      <c r="AC380" s="83" t="str">
        <f t="shared" si="277"/>
        <v>Dummy Node</v>
      </c>
      <c r="AD380" s="83" t="str">
        <f t="shared" si="278"/>
        <v>N/A</v>
      </c>
      <c r="AE380" s="83" t="str">
        <f t="shared" si="279"/>
        <v>N/A</v>
      </c>
      <c r="AF380" s="83">
        <f t="shared" si="280"/>
        <v>54</v>
      </c>
      <c r="AG380" s="83" t="b">
        <f t="shared" si="281"/>
        <v>0</v>
      </c>
      <c r="AH380" s="83" t="str">
        <f t="shared" si="282"/>
        <v>Dummy Node</v>
      </c>
      <c r="AI380" s="83" t="str">
        <f t="shared" si="283"/>
        <v>N/A</v>
      </c>
      <c r="AJ380" s="83" t="str">
        <f t="shared" si="284"/>
        <v>N/A</v>
      </c>
      <c r="AK380" s="83">
        <f t="shared" si="285"/>
        <v>26</v>
      </c>
      <c r="AL380" s="83" t="b">
        <f t="shared" si="286"/>
        <v>0</v>
      </c>
      <c r="AM380" s="83" t="str">
        <f t="shared" si="287"/>
        <v>Dummy Node</v>
      </c>
      <c r="AN380" s="83" t="str">
        <f t="shared" si="288"/>
        <v>N/A</v>
      </c>
      <c r="AO380" s="83" t="str">
        <f t="shared" si="289"/>
        <v>N/A</v>
      </c>
      <c r="AP380" s="83">
        <f t="shared" si="290"/>
        <v>12</v>
      </c>
      <c r="AQ380" s="83" t="b">
        <f t="shared" si="291"/>
        <v>0</v>
      </c>
      <c r="AR380" s="83" t="str">
        <f t="shared" si="292"/>
        <v>Dummy Node</v>
      </c>
      <c r="AS380" s="83" t="str">
        <f t="shared" si="293"/>
        <v>N/A</v>
      </c>
      <c r="AT380" s="83" t="str">
        <f t="shared" si="294"/>
        <v>N/A</v>
      </c>
      <c r="AU380" s="83">
        <f t="shared" si="295"/>
        <v>9</v>
      </c>
      <c r="AV380" s="83" t="b">
        <f t="shared" si="296"/>
        <v>0</v>
      </c>
      <c r="AW380" s="83" t="str">
        <f t="shared" si="297"/>
        <v>Speed</v>
      </c>
      <c r="AX380" s="83" t="str">
        <f t="shared" si="298"/>
        <v>&gt;</v>
      </c>
      <c r="AY380" s="83">
        <f t="shared" si="299"/>
        <v>24.38330078125</v>
      </c>
      <c r="AZ380" s="83">
        <f t="shared" si="300"/>
        <v>2</v>
      </c>
      <c r="BA380" s="83" t="b">
        <f t="shared" si="301"/>
        <v>1</v>
      </c>
      <c r="BB380" s="83" t="str">
        <f t="shared" si="302"/>
        <v>Distance</v>
      </c>
      <c r="BC380" s="83" t="str">
        <f t="shared" si="303"/>
        <v>&lt;=</v>
      </c>
      <c r="BD380" s="83">
        <f t="shared" si="304"/>
        <v>699.85498046875</v>
      </c>
      <c r="BE380" s="83">
        <f t="shared" si="305"/>
        <v>0</v>
      </c>
      <c r="BF380" s="83" t="b">
        <f t="shared" si="306"/>
        <v>0</v>
      </c>
      <c r="BG380" s="83" t="str">
        <f t="shared" si="307"/>
        <v>Distance</v>
      </c>
      <c r="BH380" s="83" t="str">
        <f t="shared" si="308"/>
        <v>&gt;</v>
      </c>
      <c r="BI380" s="83">
        <f t="shared" si="309"/>
        <v>508.4912109375</v>
      </c>
    </row>
    <row r="381" spans="1:61">
      <c r="A381" s="15">
        <v>378</v>
      </c>
      <c r="B381" s="15">
        <v>-2</v>
      </c>
      <c r="C381" s="15">
        <v>-8192</v>
      </c>
      <c r="D381" s="15">
        <f t="shared" si="259"/>
        <v>-1</v>
      </c>
      <c r="E381" s="15">
        <f t="shared" si="260"/>
        <v>0</v>
      </c>
      <c r="F381" s="15">
        <f t="shared" si="261"/>
        <v>-1</v>
      </c>
      <c r="G381" s="15">
        <v>757</v>
      </c>
      <c r="H381" s="15">
        <v>758</v>
      </c>
      <c r="I381" s="15">
        <v>188</v>
      </c>
      <c r="J381" s="15">
        <v>8</v>
      </c>
      <c r="K381" s="15">
        <v>889</v>
      </c>
      <c r="L381" s="15">
        <v>304</v>
      </c>
      <c r="M381" s="15">
        <f t="shared" si="262"/>
        <v>7.421875E-2</v>
      </c>
      <c r="O381" s="83">
        <f t="shared" si="263"/>
        <v>889</v>
      </c>
      <c r="P381" s="83">
        <f t="shared" si="264"/>
        <v>0.12744140625</v>
      </c>
      <c r="Q381" s="83">
        <f t="shared" si="265"/>
        <v>444</v>
      </c>
      <c r="R381" s="83" t="b">
        <f t="shared" si="266"/>
        <v>1</v>
      </c>
      <c r="S381" s="83" t="str">
        <f t="shared" si="267"/>
        <v>Dummy Node</v>
      </c>
      <c r="T381" s="83" t="str">
        <f t="shared" si="268"/>
        <v>N/A</v>
      </c>
      <c r="U381" s="83" t="str">
        <f t="shared" si="269"/>
        <v>N/A</v>
      </c>
      <c r="V381" s="83">
        <f t="shared" si="270"/>
        <v>221</v>
      </c>
      <c r="W381" s="83" t="b">
        <f t="shared" si="271"/>
        <v>0</v>
      </c>
      <c r="X381" s="83" t="str">
        <f t="shared" si="272"/>
        <v>Dummy Node</v>
      </c>
      <c r="Y381" s="83" t="str">
        <f t="shared" si="273"/>
        <v>N/A</v>
      </c>
      <c r="Z381" s="83" t="str">
        <f t="shared" si="274"/>
        <v>N/A</v>
      </c>
      <c r="AA381" s="83">
        <f t="shared" si="275"/>
        <v>110</v>
      </c>
      <c r="AB381" s="83" t="b">
        <f t="shared" si="276"/>
        <v>1</v>
      </c>
      <c r="AC381" s="83" t="str">
        <f t="shared" si="277"/>
        <v>Dummy Node</v>
      </c>
      <c r="AD381" s="83" t="str">
        <f t="shared" si="278"/>
        <v>N/A</v>
      </c>
      <c r="AE381" s="83" t="str">
        <f t="shared" si="279"/>
        <v>N/A</v>
      </c>
      <c r="AF381" s="83">
        <f t="shared" si="280"/>
        <v>54</v>
      </c>
      <c r="AG381" s="83" t="b">
        <f t="shared" si="281"/>
        <v>0</v>
      </c>
      <c r="AH381" s="83" t="str">
        <f t="shared" si="282"/>
        <v>Dummy Node</v>
      </c>
      <c r="AI381" s="83" t="str">
        <f t="shared" si="283"/>
        <v>N/A</v>
      </c>
      <c r="AJ381" s="83" t="str">
        <f t="shared" si="284"/>
        <v>N/A</v>
      </c>
      <c r="AK381" s="83">
        <f t="shared" si="285"/>
        <v>26</v>
      </c>
      <c r="AL381" s="83" t="b">
        <f t="shared" si="286"/>
        <v>0</v>
      </c>
      <c r="AM381" s="83" t="str">
        <f t="shared" si="287"/>
        <v>Dummy Node</v>
      </c>
      <c r="AN381" s="83" t="str">
        <f t="shared" si="288"/>
        <v>N/A</v>
      </c>
      <c r="AO381" s="83" t="str">
        <f t="shared" si="289"/>
        <v>N/A</v>
      </c>
      <c r="AP381" s="83">
        <f t="shared" si="290"/>
        <v>12</v>
      </c>
      <c r="AQ381" s="83" t="b">
        <f t="shared" si="291"/>
        <v>0</v>
      </c>
      <c r="AR381" s="83" t="str">
        <f t="shared" si="292"/>
        <v>Dummy Node</v>
      </c>
      <c r="AS381" s="83" t="str">
        <f t="shared" si="293"/>
        <v>N/A</v>
      </c>
      <c r="AT381" s="83" t="str">
        <f t="shared" si="294"/>
        <v>N/A</v>
      </c>
      <c r="AU381" s="83">
        <f t="shared" si="295"/>
        <v>9</v>
      </c>
      <c r="AV381" s="83" t="b">
        <f t="shared" si="296"/>
        <v>0</v>
      </c>
      <c r="AW381" s="83" t="str">
        <f t="shared" si="297"/>
        <v>Speed</v>
      </c>
      <c r="AX381" s="83" t="str">
        <f t="shared" si="298"/>
        <v>&gt;</v>
      </c>
      <c r="AY381" s="83">
        <f t="shared" si="299"/>
        <v>24.38330078125</v>
      </c>
      <c r="AZ381" s="83">
        <f t="shared" si="300"/>
        <v>2</v>
      </c>
      <c r="BA381" s="83" t="b">
        <f t="shared" si="301"/>
        <v>1</v>
      </c>
      <c r="BB381" s="83" t="str">
        <f t="shared" si="302"/>
        <v>Distance</v>
      </c>
      <c r="BC381" s="83" t="str">
        <f t="shared" si="303"/>
        <v>&lt;=</v>
      </c>
      <c r="BD381" s="83">
        <f t="shared" si="304"/>
        <v>699.85498046875</v>
      </c>
      <c r="BE381" s="83">
        <f t="shared" si="305"/>
        <v>0</v>
      </c>
      <c r="BF381" s="83" t="b">
        <f t="shared" si="306"/>
        <v>0</v>
      </c>
      <c r="BG381" s="83" t="str">
        <f t="shared" si="307"/>
        <v>Distance</v>
      </c>
      <c r="BH381" s="83" t="str">
        <f t="shared" si="308"/>
        <v>&gt;</v>
      </c>
      <c r="BI381" s="83">
        <f t="shared" si="309"/>
        <v>508.4912109375</v>
      </c>
    </row>
    <row r="382" spans="1:61">
      <c r="A382" s="15">
        <v>379</v>
      </c>
      <c r="B382" s="15">
        <v>-2</v>
      </c>
      <c r="C382" s="15">
        <v>-8192</v>
      </c>
      <c r="D382" s="15">
        <f t="shared" si="259"/>
        <v>-1</v>
      </c>
      <c r="E382" s="15">
        <f t="shared" si="260"/>
        <v>0</v>
      </c>
      <c r="F382" s="15">
        <f t="shared" si="261"/>
        <v>-1</v>
      </c>
      <c r="G382" s="15">
        <v>759</v>
      </c>
      <c r="H382" s="15">
        <v>760</v>
      </c>
      <c r="I382" s="15">
        <v>189</v>
      </c>
      <c r="J382" s="15">
        <v>8</v>
      </c>
      <c r="K382" s="15">
        <v>890</v>
      </c>
      <c r="L382" s="15">
        <v>304</v>
      </c>
      <c r="M382" s="15">
        <f t="shared" si="262"/>
        <v>7.421875E-2</v>
      </c>
      <c r="O382" s="83">
        <f t="shared" si="263"/>
        <v>890</v>
      </c>
      <c r="P382" s="83">
        <f t="shared" si="264"/>
        <v>0.12744140625</v>
      </c>
      <c r="Q382" s="83">
        <f t="shared" si="265"/>
        <v>444</v>
      </c>
      <c r="R382" s="83" t="b">
        <f t="shared" si="266"/>
        <v>0</v>
      </c>
      <c r="S382" s="83" t="str">
        <f t="shared" si="267"/>
        <v>Dummy Node</v>
      </c>
      <c r="T382" s="83" t="str">
        <f t="shared" si="268"/>
        <v>N/A</v>
      </c>
      <c r="U382" s="83" t="str">
        <f t="shared" si="269"/>
        <v>N/A</v>
      </c>
      <c r="V382" s="83">
        <f t="shared" si="270"/>
        <v>221</v>
      </c>
      <c r="W382" s="83" t="b">
        <f t="shared" si="271"/>
        <v>0</v>
      </c>
      <c r="X382" s="83" t="str">
        <f t="shared" si="272"/>
        <v>Dummy Node</v>
      </c>
      <c r="Y382" s="83" t="str">
        <f t="shared" si="273"/>
        <v>N/A</v>
      </c>
      <c r="Z382" s="83" t="str">
        <f t="shared" si="274"/>
        <v>N/A</v>
      </c>
      <c r="AA382" s="83">
        <f t="shared" si="275"/>
        <v>110</v>
      </c>
      <c r="AB382" s="83" t="b">
        <f t="shared" si="276"/>
        <v>1</v>
      </c>
      <c r="AC382" s="83" t="str">
        <f t="shared" si="277"/>
        <v>Dummy Node</v>
      </c>
      <c r="AD382" s="83" t="str">
        <f t="shared" si="278"/>
        <v>N/A</v>
      </c>
      <c r="AE382" s="83" t="str">
        <f t="shared" si="279"/>
        <v>N/A</v>
      </c>
      <c r="AF382" s="83">
        <f t="shared" si="280"/>
        <v>54</v>
      </c>
      <c r="AG382" s="83" t="b">
        <f t="shared" si="281"/>
        <v>0</v>
      </c>
      <c r="AH382" s="83" t="str">
        <f t="shared" si="282"/>
        <v>Dummy Node</v>
      </c>
      <c r="AI382" s="83" t="str">
        <f t="shared" si="283"/>
        <v>N/A</v>
      </c>
      <c r="AJ382" s="83" t="str">
        <f t="shared" si="284"/>
        <v>N/A</v>
      </c>
      <c r="AK382" s="83">
        <f t="shared" si="285"/>
        <v>26</v>
      </c>
      <c r="AL382" s="83" t="b">
        <f t="shared" si="286"/>
        <v>0</v>
      </c>
      <c r="AM382" s="83" t="str">
        <f t="shared" si="287"/>
        <v>Dummy Node</v>
      </c>
      <c r="AN382" s="83" t="str">
        <f t="shared" si="288"/>
        <v>N/A</v>
      </c>
      <c r="AO382" s="83" t="str">
        <f t="shared" si="289"/>
        <v>N/A</v>
      </c>
      <c r="AP382" s="83">
        <f t="shared" si="290"/>
        <v>12</v>
      </c>
      <c r="AQ382" s="83" t="b">
        <f t="shared" si="291"/>
        <v>0</v>
      </c>
      <c r="AR382" s="83" t="str">
        <f t="shared" si="292"/>
        <v>Dummy Node</v>
      </c>
      <c r="AS382" s="83" t="str">
        <f t="shared" si="293"/>
        <v>N/A</v>
      </c>
      <c r="AT382" s="83" t="str">
        <f t="shared" si="294"/>
        <v>N/A</v>
      </c>
      <c r="AU382" s="83">
        <f t="shared" si="295"/>
        <v>9</v>
      </c>
      <c r="AV382" s="83" t="b">
        <f t="shared" si="296"/>
        <v>0</v>
      </c>
      <c r="AW382" s="83" t="str">
        <f t="shared" si="297"/>
        <v>Speed</v>
      </c>
      <c r="AX382" s="83" t="str">
        <f t="shared" si="298"/>
        <v>&gt;</v>
      </c>
      <c r="AY382" s="83">
        <f t="shared" si="299"/>
        <v>24.38330078125</v>
      </c>
      <c r="AZ382" s="83">
        <f t="shared" si="300"/>
        <v>2</v>
      </c>
      <c r="BA382" s="83" t="b">
        <f t="shared" si="301"/>
        <v>1</v>
      </c>
      <c r="BB382" s="83" t="str">
        <f t="shared" si="302"/>
        <v>Distance</v>
      </c>
      <c r="BC382" s="83" t="str">
        <f t="shared" si="303"/>
        <v>&lt;=</v>
      </c>
      <c r="BD382" s="83">
        <f t="shared" si="304"/>
        <v>699.85498046875</v>
      </c>
      <c r="BE382" s="83">
        <f t="shared" si="305"/>
        <v>0</v>
      </c>
      <c r="BF382" s="83" t="b">
        <f t="shared" si="306"/>
        <v>0</v>
      </c>
      <c r="BG382" s="83" t="str">
        <f t="shared" si="307"/>
        <v>Distance</v>
      </c>
      <c r="BH382" s="83" t="str">
        <f t="shared" si="308"/>
        <v>&gt;</v>
      </c>
      <c r="BI382" s="83">
        <f t="shared" si="309"/>
        <v>508.4912109375</v>
      </c>
    </row>
    <row r="383" spans="1:61">
      <c r="A383" s="15">
        <v>380</v>
      </c>
      <c r="B383" s="15">
        <v>-2</v>
      </c>
      <c r="C383" s="15">
        <v>-8192</v>
      </c>
      <c r="D383" s="15">
        <f t="shared" si="259"/>
        <v>-1</v>
      </c>
      <c r="E383" s="15">
        <f t="shared" si="260"/>
        <v>0</v>
      </c>
      <c r="F383" s="15">
        <f t="shared" si="261"/>
        <v>-1</v>
      </c>
      <c r="G383" s="15">
        <v>761</v>
      </c>
      <c r="H383" s="15">
        <v>762</v>
      </c>
      <c r="I383" s="15">
        <v>189</v>
      </c>
      <c r="J383" s="15">
        <v>8</v>
      </c>
      <c r="K383" s="15">
        <v>891</v>
      </c>
      <c r="L383" s="15">
        <v>304</v>
      </c>
      <c r="M383" s="15">
        <f t="shared" si="262"/>
        <v>7.421875E-2</v>
      </c>
      <c r="O383" s="83">
        <f t="shared" si="263"/>
        <v>891</v>
      </c>
      <c r="P383" s="83">
        <f t="shared" si="264"/>
        <v>0.12744140625</v>
      </c>
      <c r="Q383" s="83">
        <f t="shared" si="265"/>
        <v>445</v>
      </c>
      <c r="R383" s="83" t="b">
        <f t="shared" si="266"/>
        <v>1</v>
      </c>
      <c r="S383" s="83" t="str">
        <f t="shared" si="267"/>
        <v>Dummy Node</v>
      </c>
      <c r="T383" s="83" t="str">
        <f t="shared" si="268"/>
        <v>N/A</v>
      </c>
      <c r="U383" s="83" t="str">
        <f t="shared" si="269"/>
        <v>N/A</v>
      </c>
      <c r="V383" s="83">
        <f t="shared" si="270"/>
        <v>222</v>
      </c>
      <c r="W383" s="83" t="b">
        <f t="shared" si="271"/>
        <v>1</v>
      </c>
      <c r="X383" s="83" t="str">
        <f t="shared" si="272"/>
        <v>Dummy Node</v>
      </c>
      <c r="Y383" s="83" t="str">
        <f t="shared" si="273"/>
        <v>N/A</v>
      </c>
      <c r="Z383" s="83" t="str">
        <f t="shared" si="274"/>
        <v>N/A</v>
      </c>
      <c r="AA383" s="83">
        <f t="shared" si="275"/>
        <v>110</v>
      </c>
      <c r="AB383" s="83" t="b">
        <f t="shared" si="276"/>
        <v>0</v>
      </c>
      <c r="AC383" s="83" t="str">
        <f t="shared" si="277"/>
        <v>Dummy Node</v>
      </c>
      <c r="AD383" s="83" t="str">
        <f t="shared" si="278"/>
        <v>N/A</v>
      </c>
      <c r="AE383" s="83" t="str">
        <f t="shared" si="279"/>
        <v>N/A</v>
      </c>
      <c r="AF383" s="83">
        <f t="shared" si="280"/>
        <v>54</v>
      </c>
      <c r="AG383" s="83" t="b">
        <f t="shared" si="281"/>
        <v>0</v>
      </c>
      <c r="AH383" s="83" t="str">
        <f t="shared" si="282"/>
        <v>Dummy Node</v>
      </c>
      <c r="AI383" s="83" t="str">
        <f t="shared" si="283"/>
        <v>N/A</v>
      </c>
      <c r="AJ383" s="83" t="str">
        <f t="shared" si="284"/>
        <v>N/A</v>
      </c>
      <c r="AK383" s="83">
        <f t="shared" si="285"/>
        <v>26</v>
      </c>
      <c r="AL383" s="83" t="b">
        <f t="shared" si="286"/>
        <v>0</v>
      </c>
      <c r="AM383" s="83" t="str">
        <f t="shared" si="287"/>
        <v>Dummy Node</v>
      </c>
      <c r="AN383" s="83" t="str">
        <f t="shared" si="288"/>
        <v>N/A</v>
      </c>
      <c r="AO383" s="83" t="str">
        <f t="shared" si="289"/>
        <v>N/A</v>
      </c>
      <c r="AP383" s="83">
        <f t="shared" si="290"/>
        <v>12</v>
      </c>
      <c r="AQ383" s="83" t="b">
        <f t="shared" si="291"/>
        <v>0</v>
      </c>
      <c r="AR383" s="83" t="str">
        <f t="shared" si="292"/>
        <v>Dummy Node</v>
      </c>
      <c r="AS383" s="83" t="str">
        <f t="shared" si="293"/>
        <v>N/A</v>
      </c>
      <c r="AT383" s="83" t="str">
        <f t="shared" si="294"/>
        <v>N/A</v>
      </c>
      <c r="AU383" s="83">
        <f t="shared" si="295"/>
        <v>9</v>
      </c>
      <c r="AV383" s="83" t="b">
        <f t="shared" si="296"/>
        <v>0</v>
      </c>
      <c r="AW383" s="83" t="str">
        <f t="shared" si="297"/>
        <v>Speed</v>
      </c>
      <c r="AX383" s="83" t="str">
        <f t="shared" si="298"/>
        <v>&gt;</v>
      </c>
      <c r="AY383" s="83">
        <f t="shared" si="299"/>
        <v>24.38330078125</v>
      </c>
      <c r="AZ383" s="83">
        <f t="shared" si="300"/>
        <v>2</v>
      </c>
      <c r="BA383" s="83" t="b">
        <f t="shared" si="301"/>
        <v>1</v>
      </c>
      <c r="BB383" s="83" t="str">
        <f t="shared" si="302"/>
        <v>Distance</v>
      </c>
      <c r="BC383" s="83" t="str">
        <f t="shared" si="303"/>
        <v>&lt;=</v>
      </c>
      <c r="BD383" s="83">
        <f t="shared" si="304"/>
        <v>699.85498046875</v>
      </c>
      <c r="BE383" s="83">
        <f t="shared" si="305"/>
        <v>0</v>
      </c>
      <c r="BF383" s="83" t="b">
        <f t="shared" si="306"/>
        <v>0</v>
      </c>
      <c r="BG383" s="83" t="str">
        <f t="shared" si="307"/>
        <v>Distance</v>
      </c>
      <c r="BH383" s="83" t="str">
        <f t="shared" si="308"/>
        <v>&gt;</v>
      </c>
      <c r="BI383" s="83">
        <f t="shared" si="309"/>
        <v>508.4912109375</v>
      </c>
    </row>
    <row r="384" spans="1:61">
      <c r="A384" s="15">
        <v>381</v>
      </c>
      <c r="B384" s="15">
        <v>-2</v>
      </c>
      <c r="C384" s="15">
        <v>-8192</v>
      </c>
      <c r="D384" s="15">
        <f t="shared" si="259"/>
        <v>-1</v>
      </c>
      <c r="E384" s="15">
        <f t="shared" si="260"/>
        <v>0</v>
      </c>
      <c r="F384" s="15">
        <f t="shared" si="261"/>
        <v>-1</v>
      </c>
      <c r="G384" s="15">
        <v>763</v>
      </c>
      <c r="H384" s="15">
        <v>764</v>
      </c>
      <c r="I384" s="15">
        <v>190</v>
      </c>
      <c r="J384" s="15">
        <v>8</v>
      </c>
      <c r="K384" s="15">
        <v>892</v>
      </c>
      <c r="L384" s="15">
        <v>304</v>
      </c>
      <c r="M384" s="15">
        <f t="shared" si="262"/>
        <v>7.421875E-2</v>
      </c>
      <c r="O384" s="83">
        <f t="shared" si="263"/>
        <v>892</v>
      </c>
      <c r="P384" s="83">
        <f t="shared" si="264"/>
        <v>0.12744140625</v>
      </c>
      <c r="Q384" s="83">
        <f t="shared" si="265"/>
        <v>445</v>
      </c>
      <c r="R384" s="83" t="b">
        <f t="shared" si="266"/>
        <v>0</v>
      </c>
      <c r="S384" s="83" t="str">
        <f t="shared" si="267"/>
        <v>Dummy Node</v>
      </c>
      <c r="T384" s="83" t="str">
        <f t="shared" si="268"/>
        <v>N/A</v>
      </c>
      <c r="U384" s="83" t="str">
        <f t="shared" si="269"/>
        <v>N/A</v>
      </c>
      <c r="V384" s="83">
        <f t="shared" si="270"/>
        <v>222</v>
      </c>
      <c r="W384" s="83" t="b">
        <f t="shared" si="271"/>
        <v>1</v>
      </c>
      <c r="X384" s="83" t="str">
        <f t="shared" si="272"/>
        <v>Dummy Node</v>
      </c>
      <c r="Y384" s="83" t="str">
        <f t="shared" si="273"/>
        <v>N/A</v>
      </c>
      <c r="Z384" s="83" t="str">
        <f t="shared" si="274"/>
        <v>N/A</v>
      </c>
      <c r="AA384" s="83">
        <f t="shared" si="275"/>
        <v>110</v>
      </c>
      <c r="AB384" s="83" t="b">
        <f t="shared" si="276"/>
        <v>0</v>
      </c>
      <c r="AC384" s="83" t="str">
        <f t="shared" si="277"/>
        <v>Dummy Node</v>
      </c>
      <c r="AD384" s="83" t="str">
        <f t="shared" si="278"/>
        <v>N/A</v>
      </c>
      <c r="AE384" s="83" t="str">
        <f t="shared" si="279"/>
        <v>N/A</v>
      </c>
      <c r="AF384" s="83">
        <f t="shared" si="280"/>
        <v>54</v>
      </c>
      <c r="AG384" s="83" t="b">
        <f t="shared" si="281"/>
        <v>0</v>
      </c>
      <c r="AH384" s="83" t="str">
        <f t="shared" si="282"/>
        <v>Dummy Node</v>
      </c>
      <c r="AI384" s="83" t="str">
        <f t="shared" si="283"/>
        <v>N/A</v>
      </c>
      <c r="AJ384" s="83" t="str">
        <f t="shared" si="284"/>
        <v>N/A</v>
      </c>
      <c r="AK384" s="83">
        <f t="shared" si="285"/>
        <v>26</v>
      </c>
      <c r="AL384" s="83" t="b">
        <f t="shared" si="286"/>
        <v>0</v>
      </c>
      <c r="AM384" s="83" t="str">
        <f t="shared" si="287"/>
        <v>Dummy Node</v>
      </c>
      <c r="AN384" s="83" t="str">
        <f t="shared" si="288"/>
        <v>N/A</v>
      </c>
      <c r="AO384" s="83" t="str">
        <f t="shared" si="289"/>
        <v>N/A</v>
      </c>
      <c r="AP384" s="83">
        <f t="shared" si="290"/>
        <v>12</v>
      </c>
      <c r="AQ384" s="83" t="b">
        <f t="shared" si="291"/>
        <v>0</v>
      </c>
      <c r="AR384" s="83" t="str">
        <f t="shared" si="292"/>
        <v>Dummy Node</v>
      </c>
      <c r="AS384" s="83" t="str">
        <f t="shared" si="293"/>
        <v>N/A</v>
      </c>
      <c r="AT384" s="83" t="str">
        <f t="shared" si="294"/>
        <v>N/A</v>
      </c>
      <c r="AU384" s="83">
        <f t="shared" si="295"/>
        <v>9</v>
      </c>
      <c r="AV384" s="83" t="b">
        <f t="shared" si="296"/>
        <v>0</v>
      </c>
      <c r="AW384" s="83" t="str">
        <f t="shared" si="297"/>
        <v>Speed</v>
      </c>
      <c r="AX384" s="83" t="str">
        <f t="shared" si="298"/>
        <v>&gt;</v>
      </c>
      <c r="AY384" s="83">
        <f t="shared" si="299"/>
        <v>24.38330078125</v>
      </c>
      <c r="AZ384" s="83">
        <f t="shared" si="300"/>
        <v>2</v>
      </c>
      <c r="BA384" s="83" t="b">
        <f t="shared" si="301"/>
        <v>1</v>
      </c>
      <c r="BB384" s="83" t="str">
        <f t="shared" si="302"/>
        <v>Distance</v>
      </c>
      <c r="BC384" s="83" t="str">
        <f t="shared" si="303"/>
        <v>&lt;=</v>
      </c>
      <c r="BD384" s="83">
        <f t="shared" si="304"/>
        <v>699.85498046875</v>
      </c>
      <c r="BE384" s="83">
        <f t="shared" si="305"/>
        <v>0</v>
      </c>
      <c r="BF384" s="83" t="b">
        <f t="shared" si="306"/>
        <v>0</v>
      </c>
      <c r="BG384" s="83" t="str">
        <f t="shared" si="307"/>
        <v>Distance</v>
      </c>
      <c r="BH384" s="83" t="str">
        <f t="shared" si="308"/>
        <v>&gt;</v>
      </c>
      <c r="BI384" s="83">
        <f t="shared" si="309"/>
        <v>508.4912109375</v>
      </c>
    </row>
    <row r="385" spans="1:61">
      <c r="A385" s="15">
        <v>382</v>
      </c>
      <c r="B385" s="15">
        <v>-2</v>
      </c>
      <c r="C385" s="15">
        <v>-8192</v>
      </c>
      <c r="D385" s="15">
        <f t="shared" si="259"/>
        <v>-1</v>
      </c>
      <c r="E385" s="15">
        <f t="shared" si="260"/>
        <v>0</v>
      </c>
      <c r="F385" s="15">
        <f t="shared" si="261"/>
        <v>-1</v>
      </c>
      <c r="G385" s="15">
        <v>765</v>
      </c>
      <c r="H385" s="15">
        <v>766</v>
      </c>
      <c r="I385" s="15">
        <v>190</v>
      </c>
      <c r="J385" s="15">
        <v>8</v>
      </c>
      <c r="K385" s="15">
        <v>893</v>
      </c>
      <c r="L385" s="15">
        <v>304</v>
      </c>
      <c r="M385" s="15">
        <f t="shared" si="262"/>
        <v>7.421875E-2</v>
      </c>
      <c r="O385" s="83">
        <f t="shared" si="263"/>
        <v>893</v>
      </c>
      <c r="P385" s="83">
        <f t="shared" si="264"/>
        <v>0.12744140625</v>
      </c>
      <c r="Q385" s="83">
        <f t="shared" si="265"/>
        <v>446</v>
      </c>
      <c r="R385" s="83" t="b">
        <f t="shared" si="266"/>
        <v>1</v>
      </c>
      <c r="S385" s="83" t="str">
        <f t="shared" si="267"/>
        <v>Dummy Node</v>
      </c>
      <c r="T385" s="83" t="str">
        <f t="shared" si="268"/>
        <v>N/A</v>
      </c>
      <c r="U385" s="83" t="str">
        <f t="shared" si="269"/>
        <v>N/A</v>
      </c>
      <c r="V385" s="83">
        <f t="shared" si="270"/>
        <v>222</v>
      </c>
      <c r="W385" s="83" t="b">
        <f t="shared" si="271"/>
        <v>0</v>
      </c>
      <c r="X385" s="83" t="str">
        <f t="shared" si="272"/>
        <v>Dummy Node</v>
      </c>
      <c r="Y385" s="83" t="str">
        <f t="shared" si="273"/>
        <v>N/A</v>
      </c>
      <c r="Z385" s="83" t="str">
        <f t="shared" si="274"/>
        <v>N/A</v>
      </c>
      <c r="AA385" s="83">
        <f t="shared" si="275"/>
        <v>110</v>
      </c>
      <c r="AB385" s="83" t="b">
        <f t="shared" si="276"/>
        <v>0</v>
      </c>
      <c r="AC385" s="83" t="str">
        <f t="shared" si="277"/>
        <v>Dummy Node</v>
      </c>
      <c r="AD385" s="83" t="str">
        <f t="shared" si="278"/>
        <v>N/A</v>
      </c>
      <c r="AE385" s="83" t="str">
        <f t="shared" si="279"/>
        <v>N/A</v>
      </c>
      <c r="AF385" s="83">
        <f t="shared" si="280"/>
        <v>54</v>
      </c>
      <c r="AG385" s="83" t="b">
        <f t="shared" si="281"/>
        <v>0</v>
      </c>
      <c r="AH385" s="83" t="str">
        <f t="shared" si="282"/>
        <v>Dummy Node</v>
      </c>
      <c r="AI385" s="83" t="str">
        <f t="shared" si="283"/>
        <v>N/A</v>
      </c>
      <c r="AJ385" s="83" t="str">
        <f t="shared" si="284"/>
        <v>N/A</v>
      </c>
      <c r="AK385" s="83">
        <f t="shared" si="285"/>
        <v>26</v>
      </c>
      <c r="AL385" s="83" t="b">
        <f t="shared" si="286"/>
        <v>0</v>
      </c>
      <c r="AM385" s="83" t="str">
        <f t="shared" si="287"/>
        <v>Dummy Node</v>
      </c>
      <c r="AN385" s="83" t="str">
        <f t="shared" si="288"/>
        <v>N/A</v>
      </c>
      <c r="AO385" s="83" t="str">
        <f t="shared" si="289"/>
        <v>N/A</v>
      </c>
      <c r="AP385" s="83">
        <f t="shared" si="290"/>
        <v>12</v>
      </c>
      <c r="AQ385" s="83" t="b">
        <f t="shared" si="291"/>
        <v>0</v>
      </c>
      <c r="AR385" s="83" t="str">
        <f t="shared" si="292"/>
        <v>Dummy Node</v>
      </c>
      <c r="AS385" s="83" t="str">
        <f t="shared" si="293"/>
        <v>N/A</v>
      </c>
      <c r="AT385" s="83" t="str">
        <f t="shared" si="294"/>
        <v>N/A</v>
      </c>
      <c r="AU385" s="83">
        <f t="shared" si="295"/>
        <v>9</v>
      </c>
      <c r="AV385" s="83" t="b">
        <f t="shared" si="296"/>
        <v>0</v>
      </c>
      <c r="AW385" s="83" t="str">
        <f t="shared" si="297"/>
        <v>Speed</v>
      </c>
      <c r="AX385" s="83" t="str">
        <f t="shared" si="298"/>
        <v>&gt;</v>
      </c>
      <c r="AY385" s="83">
        <f t="shared" si="299"/>
        <v>24.38330078125</v>
      </c>
      <c r="AZ385" s="83">
        <f t="shared" si="300"/>
        <v>2</v>
      </c>
      <c r="BA385" s="83" t="b">
        <f t="shared" si="301"/>
        <v>1</v>
      </c>
      <c r="BB385" s="83" t="str">
        <f t="shared" si="302"/>
        <v>Distance</v>
      </c>
      <c r="BC385" s="83" t="str">
        <f t="shared" si="303"/>
        <v>&lt;=</v>
      </c>
      <c r="BD385" s="83">
        <f t="shared" si="304"/>
        <v>699.85498046875</v>
      </c>
      <c r="BE385" s="83">
        <f t="shared" si="305"/>
        <v>0</v>
      </c>
      <c r="BF385" s="83" t="b">
        <f t="shared" si="306"/>
        <v>0</v>
      </c>
      <c r="BG385" s="83" t="str">
        <f t="shared" si="307"/>
        <v>Distance</v>
      </c>
      <c r="BH385" s="83" t="str">
        <f t="shared" si="308"/>
        <v>&gt;</v>
      </c>
      <c r="BI385" s="83">
        <f t="shared" si="309"/>
        <v>508.4912109375</v>
      </c>
    </row>
    <row r="386" spans="1:61">
      <c r="A386" s="15">
        <v>383</v>
      </c>
      <c r="B386" s="15">
        <v>-2</v>
      </c>
      <c r="C386" s="15">
        <v>-8192</v>
      </c>
      <c r="D386" s="15">
        <f t="shared" si="259"/>
        <v>-1</v>
      </c>
      <c r="E386" s="15">
        <f t="shared" si="260"/>
        <v>0</v>
      </c>
      <c r="F386" s="15">
        <f t="shared" si="261"/>
        <v>-1</v>
      </c>
      <c r="G386" s="15">
        <v>767</v>
      </c>
      <c r="H386" s="15">
        <v>768</v>
      </c>
      <c r="I386" s="15">
        <v>191</v>
      </c>
      <c r="J386" s="15">
        <v>8</v>
      </c>
      <c r="K386" s="15">
        <v>894</v>
      </c>
      <c r="L386" s="15">
        <v>1355</v>
      </c>
      <c r="M386" s="15">
        <f t="shared" si="262"/>
        <v>0.330810546875</v>
      </c>
      <c r="O386" s="83">
        <f t="shared" si="263"/>
        <v>894</v>
      </c>
      <c r="P386" s="83">
        <f t="shared" si="264"/>
        <v>0.12744140625</v>
      </c>
      <c r="Q386" s="83">
        <f t="shared" si="265"/>
        <v>446</v>
      </c>
      <c r="R386" s="83" t="b">
        <f t="shared" si="266"/>
        <v>0</v>
      </c>
      <c r="S386" s="83" t="str">
        <f t="shared" si="267"/>
        <v>Dummy Node</v>
      </c>
      <c r="T386" s="83" t="str">
        <f t="shared" si="268"/>
        <v>N/A</v>
      </c>
      <c r="U386" s="83" t="str">
        <f t="shared" si="269"/>
        <v>N/A</v>
      </c>
      <c r="V386" s="83">
        <f t="shared" si="270"/>
        <v>222</v>
      </c>
      <c r="W386" s="83" t="b">
        <f t="shared" si="271"/>
        <v>0</v>
      </c>
      <c r="X386" s="83" t="str">
        <f t="shared" si="272"/>
        <v>Dummy Node</v>
      </c>
      <c r="Y386" s="83" t="str">
        <f t="shared" si="273"/>
        <v>N/A</v>
      </c>
      <c r="Z386" s="83" t="str">
        <f t="shared" si="274"/>
        <v>N/A</v>
      </c>
      <c r="AA386" s="83">
        <f t="shared" si="275"/>
        <v>110</v>
      </c>
      <c r="AB386" s="83" t="b">
        <f t="shared" si="276"/>
        <v>0</v>
      </c>
      <c r="AC386" s="83" t="str">
        <f t="shared" si="277"/>
        <v>Dummy Node</v>
      </c>
      <c r="AD386" s="83" t="str">
        <f t="shared" si="278"/>
        <v>N/A</v>
      </c>
      <c r="AE386" s="83" t="str">
        <f t="shared" si="279"/>
        <v>N/A</v>
      </c>
      <c r="AF386" s="83">
        <f t="shared" si="280"/>
        <v>54</v>
      </c>
      <c r="AG386" s="83" t="b">
        <f t="shared" si="281"/>
        <v>0</v>
      </c>
      <c r="AH386" s="83" t="str">
        <f t="shared" si="282"/>
        <v>Dummy Node</v>
      </c>
      <c r="AI386" s="83" t="str">
        <f t="shared" si="283"/>
        <v>N/A</v>
      </c>
      <c r="AJ386" s="83" t="str">
        <f t="shared" si="284"/>
        <v>N/A</v>
      </c>
      <c r="AK386" s="83">
        <f t="shared" si="285"/>
        <v>26</v>
      </c>
      <c r="AL386" s="83" t="b">
        <f t="shared" si="286"/>
        <v>0</v>
      </c>
      <c r="AM386" s="83" t="str">
        <f t="shared" si="287"/>
        <v>Dummy Node</v>
      </c>
      <c r="AN386" s="83" t="str">
        <f t="shared" si="288"/>
        <v>N/A</v>
      </c>
      <c r="AO386" s="83" t="str">
        <f t="shared" si="289"/>
        <v>N/A</v>
      </c>
      <c r="AP386" s="83">
        <f t="shared" si="290"/>
        <v>12</v>
      </c>
      <c r="AQ386" s="83" t="b">
        <f t="shared" si="291"/>
        <v>0</v>
      </c>
      <c r="AR386" s="83" t="str">
        <f t="shared" si="292"/>
        <v>Dummy Node</v>
      </c>
      <c r="AS386" s="83" t="str">
        <f t="shared" si="293"/>
        <v>N/A</v>
      </c>
      <c r="AT386" s="83" t="str">
        <f t="shared" si="294"/>
        <v>N/A</v>
      </c>
      <c r="AU386" s="83">
        <f t="shared" si="295"/>
        <v>9</v>
      </c>
      <c r="AV386" s="83" t="b">
        <f t="shared" si="296"/>
        <v>0</v>
      </c>
      <c r="AW386" s="83" t="str">
        <f t="shared" si="297"/>
        <v>Speed</v>
      </c>
      <c r="AX386" s="83" t="str">
        <f t="shared" si="298"/>
        <v>&gt;</v>
      </c>
      <c r="AY386" s="83">
        <f t="shared" si="299"/>
        <v>24.38330078125</v>
      </c>
      <c r="AZ386" s="83">
        <f t="shared" si="300"/>
        <v>2</v>
      </c>
      <c r="BA386" s="83" t="b">
        <f t="shared" si="301"/>
        <v>1</v>
      </c>
      <c r="BB386" s="83" t="str">
        <f t="shared" si="302"/>
        <v>Distance</v>
      </c>
      <c r="BC386" s="83" t="str">
        <f t="shared" si="303"/>
        <v>&lt;=</v>
      </c>
      <c r="BD386" s="83">
        <f t="shared" si="304"/>
        <v>699.85498046875</v>
      </c>
      <c r="BE386" s="83">
        <f t="shared" si="305"/>
        <v>0</v>
      </c>
      <c r="BF386" s="83" t="b">
        <f t="shared" si="306"/>
        <v>0</v>
      </c>
      <c r="BG386" s="83" t="str">
        <f t="shared" si="307"/>
        <v>Distance</v>
      </c>
      <c r="BH386" s="83" t="str">
        <f t="shared" si="308"/>
        <v>&gt;</v>
      </c>
      <c r="BI386" s="83">
        <f t="shared" si="309"/>
        <v>508.4912109375</v>
      </c>
    </row>
    <row r="387" spans="1:61">
      <c r="A387" s="15">
        <v>384</v>
      </c>
      <c r="B387" s="15">
        <v>-2</v>
      </c>
      <c r="C387" s="15">
        <v>-8192</v>
      </c>
      <c r="D387" s="15">
        <f t="shared" si="259"/>
        <v>-1</v>
      </c>
      <c r="E387" s="15">
        <f t="shared" si="260"/>
        <v>0</v>
      </c>
      <c r="F387" s="15">
        <f t="shared" si="261"/>
        <v>-1</v>
      </c>
      <c r="G387" s="15">
        <v>769</v>
      </c>
      <c r="H387" s="15">
        <v>770</v>
      </c>
      <c r="I387" s="15">
        <v>191</v>
      </c>
      <c r="J387" s="15">
        <v>8</v>
      </c>
      <c r="K387" s="15">
        <v>895</v>
      </c>
      <c r="L387" s="15">
        <v>1355</v>
      </c>
      <c r="M387" s="15">
        <f t="shared" si="262"/>
        <v>0.330810546875</v>
      </c>
      <c r="O387" s="84">
        <f t="shared" si="263"/>
        <v>895</v>
      </c>
      <c r="P387" s="84">
        <f t="shared" si="264"/>
        <v>0.326904296875</v>
      </c>
      <c r="Q387" s="84">
        <f t="shared" si="265"/>
        <v>447</v>
      </c>
      <c r="R387" s="84" t="b">
        <f t="shared" si="266"/>
        <v>1</v>
      </c>
      <c r="S387" s="84" t="str">
        <f t="shared" si="267"/>
        <v>Dummy Node</v>
      </c>
      <c r="T387" s="84" t="str">
        <f t="shared" si="268"/>
        <v>N/A</v>
      </c>
      <c r="U387" s="84" t="str">
        <f t="shared" si="269"/>
        <v>N/A</v>
      </c>
      <c r="V387" s="84">
        <f t="shared" si="270"/>
        <v>223</v>
      </c>
      <c r="W387" s="84" t="b">
        <f t="shared" si="271"/>
        <v>1</v>
      </c>
      <c r="X387" s="84" t="str">
        <f t="shared" si="272"/>
        <v>Dummy Node</v>
      </c>
      <c r="Y387" s="84" t="str">
        <f t="shared" si="273"/>
        <v>N/A</v>
      </c>
      <c r="Z387" s="84" t="str">
        <f t="shared" si="274"/>
        <v>N/A</v>
      </c>
      <c r="AA387" s="84">
        <f t="shared" si="275"/>
        <v>111</v>
      </c>
      <c r="AB387" s="84" t="b">
        <f t="shared" si="276"/>
        <v>1</v>
      </c>
      <c r="AC387" s="84" t="str">
        <f t="shared" si="277"/>
        <v>Dummy Node</v>
      </c>
      <c r="AD387" s="84" t="str">
        <f t="shared" si="278"/>
        <v>N/A</v>
      </c>
      <c r="AE387" s="84" t="str">
        <f t="shared" si="279"/>
        <v>N/A</v>
      </c>
      <c r="AF387" s="84">
        <f t="shared" si="280"/>
        <v>55</v>
      </c>
      <c r="AG387" s="84" t="b">
        <f t="shared" si="281"/>
        <v>1</v>
      </c>
      <c r="AH387" s="84" t="str">
        <f t="shared" si="282"/>
        <v>Dummy Node</v>
      </c>
      <c r="AI387" s="84" t="str">
        <f t="shared" si="283"/>
        <v>N/A</v>
      </c>
      <c r="AJ387" s="84" t="str">
        <f t="shared" si="284"/>
        <v>N/A</v>
      </c>
      <c r="AK387" s="84">
        <f t="shared" si="285"/>
        <v>27</v>
      </c>
      <c r="AL387" s="84" t="b">
        <f t="shared" si="286"/>
        <v>1</v>
      </c>
      <c r="AM387" s="84" t="str">
        <f t="shared" si="287"/>
        <v>Dummy Node</v>
      </c>
      <c r="AN387" s="84" t="str">
        <f t="shared" si="288"/>
        <v>N/A</v>
      </c>
      <c r="AO387" s="84" t="str">
        <f t="shared" si="289"/>
        <v>N/A</v>
      </c>
      <c r="AP387" s="84">
        <f t="shared" si="290"/>
        <v>13</v>
      </c>
      <c r="AQ387" s="84" t="b">
        <f t="shared" si="291"/>
        <v>1</v>
      </c>
      <c r="AR387" s="84" t="str">
        <f t="shared" si="292"/>
        <v>Dummy Node</v>
      </c>
      <c r="AS387" s="84" t="str">
        <f t="shared" si="293"/>
        <v>N/A</v>
      </c>
      <c r="AT387" s="84" t="str">
        <f t="shared" si="294"/>
        <v>N/A</v>
      </c>
      <c r="AU387" s="84">
        <f t="shared" si="295"/>
        <v>10</v>
      </c>
      <c r="AV387" s="84" t="b">
        <f t="shared" si="296"/>
        <v>1</v>
      </c>
      <c r="AW387" s="84" t="str">
        <f t="shared" si="297"/>
        <v>Distance</v>
      </c>
      <c r="AX387" s="84" t="str">
        <f t="shared" si="298"/>
        <v>&lt;=</v>
      </c>
      <c r="AY387" s="84">
        <f t="shared" si="299"/>
        <v>701.8369140625</v>
      </c>
      <c r="AZ387" s="84">
        <f t="shared" si="300"/>
        <v>2</v>
      </c>
      <c r="BA387" s="84" t="b">
        <f t="shared" si="301"/>
        <v>0</v>
      </c>
      <c r="BB387" s="84" t="str">
        <f t="shared" si="302"/>
        <v>Distance</v>
      </c>
      <c r="BC387" s="84" t="str">
        <f t="shared" si="303"/>
        <v>&gt;</v>
      </c>
      <c r="BD387" s="84">
        <f t="shared" si="304"/>
        <v>699.85498046875</v>
      </c>
      <c r="BE387" s="84">
        <f t="shared" si="305"/>
        <v>0</v>
      </c>
      <c r="BF387" s="84" t="b">
        <f t="shared" si="306"/>
        <v>0</v>
      </c>
      <c r="BG387" s="84" t="str">
        <f t="shared" si="307"/>
        <v>Distance</v>
      </c>
      <c r="BH387" s="84" t="str">
        <f t="shared" si="308"/>
        <v>&gt;</v>
      </c>
      <c r="BI387" s="84">
        <f t="shared" si="309"/>
        <v>508.4912109375</v>
      </c>
    </row>
    <row r="388" spans="1:61">
      <c r="A388" s="15">
        <v>385</v>
      </c>
      <c r="B388" s="15">
        <v>-2</v>
      </c>
      <c r="C388" s="15">
        <v>-8192</v>
      </c>
      <c r="D388" s="15">
        <f t="shared" ref="D388:D451" si="310">IF(C388&lt;&gt;-8192,INT(C388/2^12),-1)</f>
        <v>-1</v>
      </c>
      <c r="E388" s="15">
        <f t="shared" ref="E388:E451" si="311">IF(C388 &lt;&gt; -8192, MOD(C388, 2^12), 0)</f>
        <v>0</v>
      </c>
      <c r="F388" s="15">
        <f t="shared" ref="F388:F451" si="312">D388+(E388/2^12)</f>
        <v>-1</v>
      </c>
      <c r="G388" s="15">
        <v>771</v>
      </c>
      <c r="H388" s="15">
        <v>772</v>
      </c>
      <c r="I388" s="15">
        <v>192</v>
      </c>
      <c r="J388" s="15">
        <v>8</v>
      </c>
      <c r="K388" s="15">
        <v>896</v>
      </c>
      <c r="L388" s="15">
        <v>1355</v>
      </c>
      <c r="M388" s="15">
        <f t="shared" ref="M388:M451" si="313">IF(L388 &gt;= 2^12, "Error: Wrong Probability!", L388/2^12)</f>
        <v>0.330810546875</v>
      </c>
      <c r="O388" s="84">
        <f t="shared" ref="O388:O451" si="314">K388</f>
        <v>896</v>
      </c>
      <c r="P388" s="84">
        <f t="shared" ref="P388:P451" si="315">VLOOKUP(O388,$A$3:$M$1025,13,FALSE)</f>
        <v>0.326904296875</v>
      </c>
      <c r="Q388" s="84">
        <f t="shared" ref="Q388:Q451" si="316">VLOOKUP(O388,$A$3:$I$1025,9,FALSE)</f>
        <v>447</v>
      </c>
      <c r="R388" s="84" t="b">
        <f t="shared" ref="R388:R451" si="317">IF(VLOOKUP(Q388,$A$3:$G$1025,7,FALSE) = O388, TRUE, IF(VLOOKUP(Q388, $A$3:$H$1025,8,FALSE) = O388, FALSE, "Error: Invalid Decision!"))</f>
        <v>0</v>
      </c>
      <c r="S388" s="84" t="str">
        <f t="shared" ref="S388:S451" si="318">IF(VLOOKUP(Q388,$A$3:$B$1025,2,FALSE) = 0, "Distance", IF(VLOOKUP(Q388,$A$3:$B$1025,2,FALSE) = 1, "Speed", IF(VLOOKUP(Q388,$A$3:$B$1025,2,FALSE) = 2, "GEBR", "Dummy Node")))</f>
        <v>Dummy Node</v>
      </c>
      <c r="T388" s="84" t="str">
        <f t="shared" ref="T388:T451" si="319">IF(S388="Dummy Node","N/A",IF(R388,"&lt;=","&gt;"))</f>
        <v>N/A</v>
      </c>
      <c r="U388" s="84" t="str">
        <f t="shared" ref="U388:U451" si="320">IF(S388="Dummy Node","N/A",VLOOKUP(Q388,$A$3:$F$1025,6,FALSE))</f>
        <v>N/A</v>
      </c>
      <c r="V388" s="84">
        <f t="shared" ref="V388:V451" si="321">VLOOKUP(Q388,$A$3:$I$1025,9,FALSE)</f>
        <v>223</v>
      </c>
      <c r="W388" s="84" t="b">
        <f t="shared" ref="W388:W451" si="322">IF(VLOOKUP(V388,$A$3:$G$1025,7,FALSE) = Q388, TRUE, IF(VLOOKUP(V388, $A$3:$H$1025,8,FALSE) = Q388, FALSE, "Error: Invalid Decision!"))</f>
        <v>1</v>
      </c>
      <c r="X388" s="84" t="str">
        <f t="shared" ref="X388:X451" si="323">IF(VLOOKUP(V388,$A$3:$B$1025,2,FALSE) = 0, "Distance", IF(VLOOKUP(V388,$A$3:$B$1025,2,FALSE) = 1, "Speed", IF(VLOOKUP(V388,$A$3:$B$1025,2,FALSE) = 2, "GEBR", "Dummy Node")))</f>
        <v>Dummy Node</v>
      </c>
      <c r="Y388" s="84" t="str">
        <f t="shared" ref="Y388:Y451" si="324">IF(X388="Dummy Node","N/A",IF(W388,"&lt;=","&gt;"))</f>
        <v>N/A</v>
      </c>
      <c r="Z388" s="84" t="str">
        <f t="shared" ref="Z388:Z451" si="325">IF(X388="Dummy Node","N/A",VLOOKUP(V388,$A$3:$F$1025,6,FALSE))</f>
        <v>N/A</v>
      </c>
      <c r="AA388" s="84">
        <f t="shared" ref="AA388:AA451" si="326">VLOOKUP(V388,$A$3:$I$1025,9,FALSE)</f>
        <v>111</v>
      </c>
      <c r="AB388" s="84" t="b">
        <f t="shared" ref="AB388:AB451" si="327">IF(VLOOKUP(AA388,$A$3:$G$1025,7,FALSE) = V388, TRUE, IF(VLOOKUP(AA388, $A$3:$H$1025,8,FALSE) = V388, FALSE, "Error: Invalid Decision!"))</f>
        <v>1</v>
      </c>
      <c r="AC388" s="84" t="str">
        <f t="shared" ref="AC388:AC451" si="328">IF(VLOOKUP(AA388,$A$3:$B$1025,2,FALSE) = 0, "Distance", IF(VLOOKUP(AA388,$A$3:$B$1025,2,FALSE) = 1, "Speed", IF(VLOOKUP(AA388,$A$3:$B$1025,2,FALSE) = 2, "GEBR", "Dummy Node")))</f>
        <v>Dummy Node</v>
      </c>
      <c r="AD388" s="84" t="str">
        <f t="shared" ref="AD388:AD451" si="329">IF(AC388="Dummy Node","N/A",IF(AB388,"&lt;=","&gt;"))</f>
        <v>N/A</v>
      </c>
      <c r="AE388" s="84" t="str">
        <f t="shared" ref="AE388:AE451" si="330">IF(AC388="Dummy Node","N/A",VLOOKUP(AA388,$A$3:$F$1025,6,FALSE))</f>
        <v>N/A</v>
      </c>
      <c r="AF388" s="84">
        <f t="shared" ref="AF388:AF451" si="331">VLOOKUP(AA388,$A$3:$I$1025,9,FALSE)</f>
        <v>55</v>
      </c>
      <c r="AG388" s="84" t="b">
        <f t="shared" ref="AG388:AG451" si="332">IF(VLOOKUP(AF388,$A$3:$G$1025,7,FALSE) = AA388, TRUE, IF(VLOOKUP(AF388, $A$3:$H$1025,8,FALSE) = AA388, FALSE, "Error: Invalid Decision!"))</f>
        <v>1</v>
      </c>
      <c r="AH388" s="84" t="str">
        <f t="shared" ref="AH388:AH451" si="333">IF(VLOOKUP(AF388,$A$3:$B$1025,2,FALSE) = 0, "Distance", IF(VLOOKUP(AF388,$A$3:$B$1025,2,FALSE) = 1, "Speed", IF(VLOOKUP(AF388,$A$3:$B$1025,2,FALSE) = 2, "GEBR", "Dummy Node")))</f>
        <v>Dummy Node</v>
      </c>
      <c r="AI388" s="84" t="str">
        <f t="shared" ref="AI388:AI451" si="334">IF(AH388="Dummy Node","N/A",IF(AG388,"&lt;=","&gt;"))</f>
        <v>N/A</v>
      </c>
      <c r="AJ388" s="84" t="str">
        <f t="shared" ref="AJ388:AJ451" si="335">IF(AH388="Dummy Node","N/A",VLOOKUP(AF388,$A$3:$F$1025,6,FALSE))</f>
        <v>N/A</v>
      </c>
      <c r="AK388" s="84">
        <f t="shared" ref="AK388:AK451" si="336">VLOOKUP(AF388,$A$3:$I$1025,9,FALSE)</f>
        <v>27</v>
      </c>
      <c r="AL388" s="84" t="b">
        <f t="shared" ref="AL388:AL451" si="337">IF(VLOOKUP(AK388,$A$3:$G$1025,7,FALSE) = AF388, TRUE, IF(VLOOKUP(AK388, $A$3:$H$1025,8,FALSE) = AF388, FALSE, "Error: Invalid Decision!"))</f>
        <v>1</v>
      </c>
      <c r="AM388" s="84" t="str">
        <f t="shared" ref="AM388:AM451" si="338">IF(VLOOKUP(AK388,$A$3:$B$1025,2,FALSE) = 0, "Distance", IF(VLOOKUP(AK388,$A$3:$B$1025,2,FALSE) = 1, "Speed", IF(VLOOKUP(AK388,$A$3:$B$1025,2,FALSE) = 2, "GEBR", "Dummy Node")))</f>
        <v>Dummy Node</v>
      </c>
      <c r="AN388" s="84" t="str">
        <f t="shared" ref="AN388:AN451" si="339">IF(AM388="Dummy Node","N/A",IF(AL388,"&lt;=","&gt;"))</f>
        <v>N/A</v>
      </c>
      <c r="AO388" s="84" t="str">
        <f t="shared" ref="AO388:AO451" si="340">IF(AM388="Dummy Node","N/A",VLOOKUP(AK388,$A$3:$F$1025,6,FALSE))</f>
        <v>N/A</v>
      </c>
      <c r="AP388" s="84">
        <f t="shared" ref="AP388:AP451" si="341">VLOOKUP(AK388,$A$3:$I$1025,9,FALSE)</f>
        <v>13</v>
      </c>
      <c r="AQ388" s="84" t="b">
        <f t="shared" ref="AQ388:AQ451" si="342">IF(VLOOKUP(AP388,$A$3:$G$1025,7,FALSE) = AK388, TRUE, IF(VLOOKUP(AP388, $A$3:$H$1025,8,FALSE) = AK388, FALSE, "Error: Invalid Decision!"))</f>
        <v>1</v>
      </c>
      <c r="AR388" s="84" t="str">
        <f t="shared" ref="AR388:AR451" si="343">IF(VLOOKUP(AP388,$A$3:$B$1025,2,FALSE) = 0, "Distance", IF(VLOOKUP(AP388,$A$3:$B$1025,2,FALSE) = 1, "Speed", IF(VLOOKUP(AP388,$A$3:$B$1025,2,FALSE) = 2, "GEBR", "Dummy Node")))</f>
        <v>Dummy Node</v>
      </c>
      <c r="AS388" s="84" t="str">
        <f t="shared" ref="AS388:AS451" si="344">IF(AR388="Dummy Node","N/A",IF(AQ388,"&lt;=","&gt;"))</f>
        <v>N/A</v>
      </c>
      <c r="AT388" s="84" t="str">
        <f t="shared" ref="AT388:AT451" si="345">IF(AR388="Dummy Node","N/A",VLOOKUP(AP388,$A$3:$F$1025,6,FALSE))</f>
        <v>N/A</v>
      </c>
      <c r="AU388" s="84">
        <f t="shared" ref="AU388:AU451" si="346">VLOOKUP(AP388,$A$3:$I$1025,9,FALSE)</f>
        <v>10</v>
      </c>
      <c r="AV388" s="84" t="b">
        <f t="shared" ref="AV388:AV451" si="347">IF(VLOOKUP(AU388,$A$3:$G$1025,7,FALSE) = AP388, TRUE, IF(VLOOKUP(AU388, $A$3:$H$1025,8,FALSE) = AP388, FALSE, "Error: Invalid Decision!"))</f>
        <v>1</v>
      </c>
      <c r="AW388" s="84" t="str">
        <f t="shared" ref="AW388:AW451" si="348">IF(VLOOKUP(AU388,$A$3:$B$1025,2,FALSE) = 0, "Distance", IF(VLOOKUP(AU388,$A$3:$B$1025,2,FALSE) = 1, "Speed", IF(VLOOKUP(AU388,$A$3:$B$1025,2,FALSE) = 2, "GEBR", "Dummy Node")))</f>
        <v>Distance</v>
      </c>
      <c r="AX388" s="84" t="str">
        <f t="shared" ref="AX388:AX451" si="349">IF(AW388="Dummy Node","N/A",IF(AV388,"&lt;=","&gt;"))</f>
        <v>&lt;=</v>
      </c>
      <c r="AY388" s="84">
        <f t="shared" ref="AY388:AY451" si="350">IF(AW388="Dummy Node","N/A",VLOOKUP(AU388,$A$3:$F$1025,6,FALSE))</f>
        <v>701.8369140625</v>
      </c>
      <c r="AZ388" s="84">
        <f t="shared" ref="AZ388:AZ451" si="351">VLOOKUP(AU388,$A$3:$I$1025,9,FALSE)</f>
        <v>2</v>
      </c>
      <c r="BA388" s="84" t="b">
        <f t="shared" ref="BA388:BA451" si="352">IF(VLOOKUP(AZ388,$A$3:$G$1025,7,FALSE) = AU388, TRUE, IF(VLOOKUP(AZ388, $A$3:$H$1025,8,FALSE) = AU388, FALSE, "Error: Invalid Decision!"))</f>
        <v>0</v>
      </c>
      <c r="BB388" s="84" t="str">
        <f t="shared" ref="BB388:BB451" si="353">IF(VLOOKUP(AZ388,$A$3:$B$1025,2,FALSE) = 0, "Distance", IF(VLOOKUP(AZ388,$A$3:$B$1025,2,FALSE) = 1, "Speed", IF(VLOOKUP(AZ388,$A$3:$B$1025,2,FALSE) = 2, "GEBR", "Dummy Node")))</f>
        <v>Distance</v>
      </c>
      <c r="BC388" s="84" t="str">
        <f t="shared" ref="BC388:BC451" si="354">IF(BB388="Dummy Node","N/A",IF(BA388,"&lt;=","&gt;"))</f>
        <v>&gt;</v>
      </c>
      <c r="BD388" s="84">
        <f t="shared" ref="BD388:BD451" si="355">IF(BB388="Dummy Node","N/A",VLOOKUP(AZ388,$A$3:$F$1025,6,FALSE))</f>
        <v>699.85498046875</v>
      </c>
      <c r="BE388" s="84">
        <f t="shared" ref="BE388:BE451" si="356">VLOOKUP(AZ388,$A$3:$I$1025,9,FALSE)</f>
        <v>0</v>
      </c>
      <c r="BF388" s="84" t="b">
        <f t="shared" ref="BF388:BF451" si="357">IF(VLOOKUP(BE388,$A$3:$G$1025,7,FALSE) = AZ388, TRUE, IF(VLOOKUP(BE388, $A$3:$H$1025,8,FALSE) = AZ388, FALSE, "Error: Invalid Decision!"))</f>
        <v>0</v>
      </c>
      <c r="BG388" s="84" t="str">
        <f t="shared" ref="BG388:BG451" si="358">IF(VLOOKUP(BE388,$A$3:$B$1025,2,FALSE) = 0, "Distance", IF(VLOOKUP(BE388,$A$3:$B$1025,2,FALSE) = 1, "Speed", IF(VLOOKUP(BE388,$A$3:$B$1025,2,FALSE) = 2, "GEBR", "Dummy Node")))</f>
        <v>Distance</v>
      </c>
      <c r="BH388" s="84" t="str">
        <f t="shared" ref="BH388:BH451" si="359">IF(BG388="Dummy Node","N/A",IF(BF388,"&lt;=","&gt;"))</f>
        <v>&gt;</v>
      </c>
      <c r="BI388" s="84">
        <f t="shared" ref="BI388:BI451" si="360">IF(BG388="Dummy Node","N/A",VLOOKUP(BE388,$A$3:$F$1025,6,FALSE))</f>
        <v>508.4912109375</v>
      </c>
    </row>
    <row r="389" spans="1:61">
      <c r="A389" s="15">
        <v>386</v>
      </c>
      <c r="B389" s="15">
        <v>-2</v>
      </c>
      <c r="C389" s="15">
        <v>-8192</v>
      </c>
      <c r="D389" s="15">
        <f t="shared" si="310"/>
        <v>-1</v>
      </c>
      <c r="E389" s="15">
        <f t="shared" si="311"/>
        <v>0</v>
      </c>
      <c r="F389" s="15">
        <f t="shared" si="312"/>
        <v>-1</v>
      </c>
      <c r="G389" s="15">
        <v>773</v>
      </c>
      <c r="H389" s="15">
        <v>774</v>
      </c>
      <c r="I389" s="15">
        <v>192</v>
      </c>
      <c r="J389" s="15">
        <v>8</v>
      </c>
      <c r="K389" s="15">
        <v>897</v>
      </c>
      <c r="L389" s="15">
        <v>1355</v>
      </c>
      <c r="M389" s="15">
        <f t="shared" si="313"/>
        <v>0.330810546875</v>
      </c>
      <c r="O389" s="84">
        <f t="shared" si="314"/>
        <v>897</v>
      </c>
      <c r="P389" s="84">
        <f t="shared" si="315"/>
        <v>0.326904296875</v>
      </c>
      <c r="Q389" s="84">
        <f t="shared" si="316"/>
        <v>448</v>
      </c>
      <c r="R389" s="84" t="b">
        <f t="shared" si="317"/>
        <v>1</v>
      </c>
      <c r="S389" s="84" t="str">
        <f t="shared" si="318"/>
        <v>Dummy Node</v>
      </c>
      <c r="T389" s="84" t="str">
        <f t="shared" si="319"/>
        <v>N/A</v>
      </c>
      <c r="U389" s="84" t="str">
        <f t="shared" si="320"/>
        <v>N/A</v>
      </c>
      <c r="V389" s="84">
        <f t="shared" si="321"/>
        <v>223</v>
      </c>
      <c r="W389" s="84" t="b">
        <f t="shared" si="322"/>
        <v>0</v>
      </c>
      <c r="X389" s="84" t="str">
        <f t="shared" si="323"/>
        <v>Dummy Node</v>
      </c>
      <c r="Y389" s="84" t="str">
        <f t="shared" si="324"/>
        <v>N/A</v>
      </c>
      <c r="Z389" s="84" t="str">
        <f t="shared" si="325"/>
        <v>N/A</v>
      </c>
      <c r="AA389" s="84">
        <f t="shared" si="326"/>
        <v>111</v>
      </c>
      <c r="AB389" s="84" t="b">
        <f t="shared" si="327"/>
        <v>1</v>
      </c>
      <c r="AC389" s="84" t="str">
        <f t="shared" si="328"/>
        <v>Dummy Node</v>
      </c>
      <c r="AD389" s="84" t="str">
        <f t="shared" si="329"/>
        <v>N/A</v>
      </c>
      <c r="AE389" s="84" t="str">
        <f t="shared" si="330"/>
        <v>N/A</v>
      </c>
      <c r="AF389" s="84">
        <f t="shared" si="331"/>
        <v>55</v>
      </c>
      <c r="AG389" s="84" t="b">
        <f t="shared" si="332"/>
        <v>1</v>
      </c>
      <c r="AH389" s="84" t="str">
        <f t="shared" si="333"/>
        <v>Dummy Node</v>
      </c>
      <c r="AI389" s="84" t="str">
        <f t="shared" si="334"/>
        <v>N/A</v>
      </c>
      <c r="AJ389" s="84" t="str">
        <f t="shared" si="335"/>
        <v>N/A</v>
      </c>
      <c r="AK389" s="84">
        <f t="shared" si="336"/>
        <v>27</v>
      </c>
      <c r="AL389" s="84" t="b">
        <f t="shared" si="337"/>
        <v>1</v>
      </c>
      <c r="AM389" s="84" t="str">
        <f t="shared" si="338"/>
        <v>Dummy Node</v>
      </c>
      <c r="AN389" s="84" t="str">
        <f t="shared" si="339"/>
        <v>N/A</v>
      </c>
      <c r="AO389" s="84" t="str">
        <f t="shared" si="340"/>
        <v>N/A</v>
      </c>
      <c r="AP389" s="84">
        <f t="shared" si="341"/>
        <v>13</v>
      </c>
      <c r="AQ389" s="84" t="b">
        <f t="shared" si="342"/>
        <v>1</v>
      </c>
      <c r="AR389" s="84" t="str">
        <f t="shared" si="343"/>
        <v>Dummy Node</v>
      </c>
      <c r="AS389" s="84" t="str">
        <f t="shared" si="344"/>
        <v>N/A</v>
      </c>
      <c r="AT389" s="84" t="str">
        <f t="shared" si="345"/>
        <v>N/A</v>
      </c>
      <c r="AU389" s="84">
        <f t="shared" si="346"/>
        <v>10</v>
      </c>
      <c r="AV389" s="84" t="b">
        <f t="shared" si="347"/>
        <v>1</v>
      </c>
      <c r="AW389" s="84" t="str">
        <f t="shared" si="348"/>
        <v>Distance</v>
      </c>
      <c r="AX389" s="84" t="str">
        <f t="shared" si="349"/>
        <v>&lt;=</v>
      </c>
      <c r="AY389" s="84">
        <f t="shared" si="350"/>
        <v>701.8369140625</v>
      </c>
      <c r="AZ389" s="84">
        <f t="shared" si="351"/>
        <v>2</v>
      </c>
      <c r="BA389" s="84" t="b">
        <f t="shared" si="352"/>
        <v>0</v>
      </c>
      <c r="BB389" s="84" t="str">
        <f t="shared" si="353"/>
        <v>Distance</v>
      </c>
      <c r="BC389" s="84" t="str">
        <f t="shared" si="354"/>
        <v>&gt;</v>
      </c>
      <c r="BD389" s="84">
        <f t="shared" si="355"/>
        <v>699.85498046875</v>
      </c>
      <c r="BE389" s="84">
        <f t="shared" si="356"/>
        <v>0</v>
      </c>
      <c r="BF389" s="84" t="b">
        <f t="shared" si="357"/>
        <v>0</v>
      </c>
      <c r="BG389" s="84" t="str">
        <f t="shared" si="358"/>
        <v>Distance</v>
      </c>
      <c r="BH389" s="84" t="str">
        <f t="shared" si="359"/>
        <v>&gt;</v>
      </c>
      <c r="BI389" s="84">
        <f t="shared" si="360"/>
        <v>508.4912109375</v>
      </c>
    </row>
    <row r="390" spans="1:61">
      <c r="A390" s="15">
        <v>387</v>
      </c>
      <c r="B390" s="15">
        <v>-2</v>
      </c>
      <c r="C390" s="15">
        <v>-8192</v>
      </c>
      <c r="D390" s="15">
        <f t="shared" si="310"/>
        <v>-1</v>
      </c>
      <c r="E390" s="15">
        <f t="shared" si="311"/>
        <v>0</v>
      </c>
      <c r="F390" s="15">
        <f t="shared" si="312"/>
        <v>-1</v>
      </c>
      <c r="G390" s="15">
        <v>775</v>
      </c>
      <c r="H390" s="15">
        <v>776</v>
      </c>
      <c r="I390" s="15">
        <v>193</v>
      </c>
      <c r="J390" s="15">
        <v>8</v>
      </c>
      <c r="K390" s="15">
        <v>898</v>
      </c>
      <c r="L390" s="15">
        <v>1355</v>
      </c>
      <c r="M390" s="15">
        <f t="shared" si="313"/>
        <v>0.330810546875</v>
      </c>
      <c r="O390" s="84">
        <f t="shared" si="314"/>
        <v>898</v>
      </c>
      <c r="P390" s="84">
        <f t="shared" si="315"/>
        <v>0.326904296875</v>
      </c>
      <c r="Q390" s="84">
        <f t="shared" si="316"/>
        <v>448</v>
      </c>
      <c r="R390" s="84" t="b">
        <f t="shared" si="317"/>
        <v>0</v>
      </c>
      <c r="S390" s="84" t="str">
        <f t="shared" si="318"/>
        <v>Dummy Node</v>
      </c>
      <c r="T390" s="84" t="str">
        <f t="shared" si="319"/>
        <v>N/A</v>
      </c>
      <c r="U390" s="84" t="str">
        <f t="shared" si="320"/>
        <v>N/A</v>
      </c>
      <c r="V390" s="84">
        <f t="shared" si="321"/>
        <v>223</v>
      </c>
      <c r="W390" s="84" t="b">
        <f t="shared" si="322"/>
        <v>0</v>
      </c>
      <c r="X390" s="84" t="str">
        <f t="shared" si="323"/>
        <v>Dummy Node</v>
      </c>
      <c r="Y390" s="84" t="str">
        <f t="shared" si="324"/>
        <v>N/A</v>
      </c>
      <c r="Z390" s="84" t="str">
        <f t="shared" si="325"/>
        <v>N/A</v>
      </c>
      <c r="AA390" s="84">
        <f t="shared" si="326"/>
        <v>111</v>
      </c>
      <c r="AB390" s="84" t="b">
        <f t="shared" si="327"/>
        <v>1</v>
      </c>
      <c r="AC390" s="84" t="str">
        <f t="shared" si="328"/>
        <v>Dummy Node</v>
      </c>
      <c r="AD390" s="84" t="str">
        <f t="shared" si="329"/>
        <v>N/A</v>
      </c>
      <c r="AE390" s="84" t="str">
        <f t="shared" si="330"/>
        <v>N/A</v>
      </c>
      <c r="AF390" s="84">
        <f t="shared" si="331"/>
        <v>55</v>
      </c>
      <c r="AG390" s="84" t="b">
        <f t="shared" si="332"/>
        <v>1</v>
      </c>
      <c r="AH390" s="84" t="str">
        <f t="shared" si="333"/>
        <v>Dummy Node</v>
      </c>
      <c r="AI390" s="84" t="str">
        <f t="shared" si="334"/>
        <v>N/A</v>
      </c>
      <c r="AJ390" s="84" t="str">
        <f t="shared" si="335"/>
        <v>N/A</v>
      </c>
      <c r="AK390" s="84">
        <f t="shared" si="336"/>
        <v>27</v>
      </c>
      <c r="AL390" s="84" t="b">
        <f t="shared" si="337"/>
        <v>1</v>
      </c>
      <c r="AM390" s="84" t="str">
        <f t="shared" si="338"/>
        <v>Dummy Node</v>
      </c>
      <c r="AN390" s="84" t="str">
        <f t="shared" si="339"/>
        <v>N/A</v>
      </c>
      <c r="AO390" s="84" t="str">
        <f t="shared" si="340"/>
        <v>N/A</v>
      </c>
      <c r="AP390" s="84">
        <f t="shared" si="341"/>
        <v>13</v>
      </c>
      <c r="AQ390" s="84" t="b">
        <f t="shared" si="342"/>
        <v>1</v>
      </c>
      <c r="AR390" s="84" t="str">
        <f t="shared" si="343"/>
        <v>Dummy Node</v>
      </c>
      <c r="AS390" s="84" t="str">
        <f t="shared" si="344"/>
        <v>N/A</v>
      </c>
      <c r="AT390" s="84" t="str">
        <f t="shared" si="345"/>
        <v>N/A</v>
      </c>
      <c r="AU390" s="84">
        <f t="shared" si="346"/>
        <v>10</v>
      </c>
      <c r="AV390" s="84" t="b">
        <f t="shared" si="347"/>
        <v>1</v>
      </c>
      <c r="AW390" s="84" t="str">
        <f t="shared" si="348"/>
        <v>Distance</v>
      </c>
      <c r="AX390" s="84" t="str">
        <f t="shared" si="349"/>
        <v>&lt;=</v>
      </c>
      <c r="AY390" s="84">
        <f t="shared" si="350"/>
        <v>701.8369140625</v>
      </c>
      <c r="AZ390" s="84">
        <f t="shared" si="351"/>
        <v>2</v>
      </c>
      <c r="BA390" s="84" t="b">
        <f t="shared" si="352"/>
        <v>0</v>
      </c>
      <c r="BB390" s="84" t="str">
        <f t="shared" si="353"/>
        <v>Distance</v>
      </c>
      <c r="BC390" s="84" t="str">
        <f t="shared" si="354"/>
        <v>&gt;</v>
      </c>
      <c r="BD390" s="84">
        <f t="shared" si="355"/>
        <v>699.85498046875</v>
      </c>
      <c r="BE390" s="84">
        <f t="shared" si="356"/>
        <v>0</v>
      </c>
      <c r="BF390" s="84" t="b">
        <f t="shared" si="357"/>
        <v>0</v>
      </c>
      <c r="BG390" s="84" t="str">
        <f t="shared" si="358"/>
        <v>Distance</v>
      </c>
      <c r="BH390" s="84" t="str">
        <f t="shared" si="359"/>
        <v>&gt;</v>
      </c>
      <c r="BI390" s="84">
        <f t="shared" si="360"/>
        <v>508.4912109375</v>
      </c>
    </row>
    <row r="391" spans="1:61">
      <c r="A391" s="15">
        <v>388</v>
      </c>
      <c r="B391" s="15">
        <v>-2</v>
      </c>
      <c r="C391" s="15">
        <v>-8192</v>
      </c>
      <c r="D391" s="15">
        <f t="shared" si="310"/>
        <v>-1</v>
      </c>
      <c r="E391" s="15">
        <f t="shared" si="311"/>
        <v>0</v>
      </c>
      <c r="F391" s="15">
        <f t="shared" si="312"/>
        <v>-1</v>
      </c>
      <c r="G391" s="15">
        <v>777</v>
      </c>
      <c r="H391" s="15">
        <v>778</v>
      </c>
      <c r="I391" s="15">
        <v>193</v>
      </c>
      <c r="J391" s="15">
        <v>8</v>
      </c>
      <c r="K391" s="15">
        <v>899</v>
      </c>
      <c r="L391" s="15">
        <v>1355</v>
      </c>
      <c r="M391" s="15">
        <f t="shared" si="313"/>
        <v>0.330810546875</v>
      </c>
      <c r="O391" s="84">
        <f t="shared" si="314"/>
        <v>899</v>
      </c>
      <c r="P391" s="84">
        <f t="shared" si="315"/>
        <v>0.326904296875</v>
      </c>
      <c r="Q391" s="84">
        <f t="shared" si="316"/>
        <v>449</v>
      </c>
      <c r="R391" s="84" t="b">
        <f t="shared" si="317"/>
        <v>1</v>
      </c>
      <c r="S391" s="84" t="str">
        <f t="shared" si="318"/>
        <v>Dummy Node</v>
      </c>
      <c r="T391" s="84" t="str">
        <f t="shared" si="319"/>
        <v>N/A</v>
      </c>
      <c r="U391" s="84" t="str">
        <f t="shared" si="320"/>
        <v>N/A</v>
      </c>
      <c r="V391" s="84">
        <f t="shared" si="321"/>
        <v>224</v>
      </c>
      <c r="W391" s="84" t="b">
        <f t="shared" si="322"/>
        <v>1</v>
      </c>
      <c r="X391" s="84" t="str">
        <f t="shared" si="323"/>
        <v>Dummy Node</v>
      </c>
      <c r="Y391" s="84" t="str">
        <f t="shared" si="324"/>
        <v>N/A</v>
      </c>
      <c r="Z391" s="84" t="str">
        <f t="shared" si="325"/>
        <v>N/A</v>
      </c>
      <c r="AA391" s="84">
        <f t="shared" si="326"/>
        <v>111</v>
      </c>
      <c r="AB391" s="84" t="b">
        <f t="shared" si="327"/>
        <v>0</v>
      </c>
      <c r="AC391" s="84" t="str">
        <f t="shared" si="328"/>
        <v>Dummy Node</v>
      </c>
      <c r="AD391" s="84" t="str">
        <f t="shared" si="329"/>
        <v>N/A</v>
      </c>
      <c r="AE391" s="84" t="str">
        <f t="shared" si="330"/>
        <v>N/A</v>
      </c>
      <c r="AF391" s="84">
        <f t="shared" si="331"/>
        <v>55</v>
      </c>
      <c r="AG391" s="84" t="b">
        <f t="shared" si="332"/>
        <v>1</v>
      </c>
      <c r="AH391" s="84" t="str">
        <f t="shared" si="333"/>
        <v>Dummy Node</v>
      </c>
      <c r="AI391" s="84" t="str">
        <f t="shared" si="334"/>
        <v>N/A</v>
      </c>
      <c r="AJ391" s="84" t="str">
        <f t="shared" si="335"/>
        <v>N/A</v>
      </c>
      <c r="AK391" s="84">
        <f t="shared" si="336"/>
        <v>27</v>
      </c>
      <c r="AL391" s="84" t="b">
        <f t="shared" si="337"/>
        <v>1</v>
      </c>
      <c r="AM391" s="84" t="str">
        <f t="shared" si="338"/>
        <v>Dummy Node</v>
      </c>
      <c r="AN391" s="84" t="str">
        <f t="shared" si="339"/>
        <v>N/A</v>
      </c>
      <c r="AO391" s="84" t="str">
        <f t="shared" si="340"/>
        <v>N/A</v>
      </c>
      <c r="AP391" s="84">
        <f t="shared" si="341"/>
        <v>13</v>
      </c>
      <c r="AQ391" s="84" t="b">
        <f t="shared" si="342"/>
        <v>1</v>
      </c>
      <c r="AR391" s="84" t="str">
        <f t="shared" si="343"/>
        <v>Dummy Node</v>
      </c>
      <c r="AS391" s="84" t="str">
        <f t="shared" si="344"/>
        <v>N/A</v>
      </c>
      <c r="AT391" s="84" t="str">
        <f t="shared" si="345"/>
        <v>N/A</v>
      </c>
      <c r="AU391" s="84">
        <f t="shared" si="346"/>
        <v>10</v>
      </c>
      <c r="AV391" s="84" t="b">
        <f t="shared" si="347"/>
        <v>1</v>
      </c>
      <c r="AW391" s="84" t="str">
        <f t="shared" si="348"/>
        <v>Distance</v>
      </c>
      <c r="AX391" s="84" t="str">
        <f t="shared" si="349"/>
        <v>&lt;=</v>
      </c>
      <c r="AY391" s="84">
        <f t="shared" si="350"/>
        <v>701.8369140625</v>
      </c>
      <c r="AZ391" s="84">
        <f t="shared" si="351"/>
        <v>2</v>
      </c>
      <c r="BA391" s="84" t="b">
        <f t="shared" si="352"/>
        <v>0</v>
      </c>
      <c r="BB391" s="84" t="str">
        <f t="shared" si="353"/>
        <v>Distance</v>
      </c>
      <c r="BC391" s="84" t="str">
        <f t="shared" si="354"/>
        <v>&gt;</v>
      </c>
      <c r="BD391" s="84">
        <f t="shared" si="355"/>
        <v>699.85498046875</v>
      </c>
      <c r="BE391" s="84">
        <f t="shared" si="356"/>
        <v>0</v>
      </c>
      <c r="BF391" s="84" t="b">
        <f t="shared" si="357"/>
        <v>0</v>
      </c>
      <c r="BG391" s="84" t="str">
        <f t="shared" si="358"/>
        <v>Distance</v>
      </c>
      <c r="BH391" s="84" t="str">
        <f t="shared" si="359"/>
        <v>&gt;</v>
      </c>
      <c r="BI391" s="84">
        <f t="shared" si="360"/>
        <v>508.4912109375</v>
      </c>
    </row>
    <row r="392" spans="1:61">
      <c r="A392" s="15">
        <v>389</v>
      </c>
      <c r="B392" s="15">
        <v>-2</v>
      </c>
      <c r="C392" s="15">
        <v>-8192</v>
      </c>
      <c r="D392" s="15">
        <f t="shared" si="310"/>
        <v>-1</v>
      </c>
      <c r="E392" s="15">
        <f t="shared" si="311"/>
        <v>0</v>
      </c>
      <c r="F392" s="15">
        <f t="shared" si="312"/>
        <v>-1</v>
      </c>
      <c r="G392" s="15">
        <v>779</v>
      </c>
      <c r="H392" s="15">
        <v>780</v>
      </c>
      <c r="I392" s="15">
        <v>194</v>
      </c>
      <c r="J392" s="15">
        <v>8</v>
      </c>
      <c r="K392" s="15">
        <v>900</v>
      </c>
      <c r="L392" s="15">
        <v>1355</v>
      </c>
      <c r="M392" s="15">
        <f t="shared" si="313"/>
        <v>0.330810546875</v>
      </c>
      <c r="O392" s="84">
        <f t="shared" si="314"/>
        <v>900</v>
      </c>
      <c r="P392" s="84">
        <f t="shared" si="315"/>
        <v>0.326904296875</v>
      </c>
      <c r="Q392" s="84">
        <f t="shared" si="316"/>
        <v>449</v>
      </c>
      <c r="R392" s="84" t="b">
        <f t="shared" si="317"/>
        <v>0</v>
      </c>
      <c r="S392" s="84" t="str">
        <f t="shared" si="318"/>
        <v>Dummy Node</v>
      </c>
      <c r="T392" s="84" t="str">
        <f t="shared" si="319"/>
        <v>N/A</v>
      </c>
      <c r="U392" s="84" t="str">
        <f t="shared" si="320"/>
        <v>N/A</v>
      </c>
      <c r="V392" s="84">
        <f t="shared" si="321"/>
        <v>224</v>
      </c>
      <c r="W392" s="84" t="b">
        <f t="shared" si="322"/>
        <v>1</v>
      </c>
      <c r="X392" s="84" t="str">
        <f t="shared" si="323"/>
        <v>Dummy Node</v>
      </c>
      <c r="Y392" s="84" t="str">
        <f t="shared" si="324"/>
        <v>N/A</v>
      </c>
      <c r="Z392" s="84" t="str">
        <f t="shared" si="325"/>
        <v>N/A</v>
      </c>
      <c r="AA392" s="84">
        <f t="shared" si="326"/>
        <v>111</v>
      </c>
      <c r="AB392" s="84" t="b">
        <f t="shared" si="327"/>
        <v>0</v>
      </c>
      <c r="AC392" s="84" t="str">
        <f t="shared" si="328"/>
        <v>Dummy Node</v>
      </c>
      <c r="AD392" s="84" t="str">
        <f t="shared" si="329"/>
        <v>N/A</v>
      </c>
      <c r="AE392" s="84" t="str">
        <f t="shared" si="330"/>
        <v>N/A</v>
      </c>
      <c r="AF392" s="84">
        <f t="shared" si="331"/>
        <v>55</v>
      </c>
      <c r="AG392" s="84" t="b">
        <f t="shared" si="332"/>
        <v>1</v>
      </c>
      <c r="AH392" s="84" t="str">
        <f t="shared" si="333"/>
        <v>Dummy Node</v>
      </c>
      <c r="AI392" s="84" t="str">
        <f t="shared" si="334"/>
        <v>N/A</v>
      </c>
      <c r="AJ392" s="84" t="str">
        <f t="shared" si="335"/>
        <v>N/A</v>
      </c>
      <c r="AK392" s="84">
        <f t="shared" si="336"/>
        <v>27</v>
      </c>
      <c r="AL392" s="84" t="b">
        <f t="shared" si="337"/>
        <v>1</v>
      </c>
      <c r="AM392" s="84" t="str">
        <f t="shared" si="338"/>
        <v>Dummy Node</v>
      </c>
      <c r="AN392" s="84" t="str">
        <f t="shared" si="339"/>
        <v>N/A</v>
      </c>
      <c r="AO392" s="84" t="str">
        <f t="shared" si="340"/>
        <v>N/A</v>
      </c>
      <c r="AP392" s="84">
        <f t="shared" si="341"/>
        <v>13</v>
      </c>
      <c r="AQ392" s="84" t="b">
        <f t="shared" si="342"/>
        <v>1</v>
      </c>
      <c r="AR392" s="84" t="str">
        <f t="shared" si="343"/>
        <v>Dummy Node</v>
      </c>
      <c r="AS392" s="84" t="str">
        <f t="shared" si="344"/>
        <v>N/A</v>
      </c>
      <c r="AT392" s="84" t="str">
        <f t="shared" si="345"/>
        <v>N/A</v>
      </c>
      <c r="AU392" s="84">
        <f t="shared" si="346"/>
        <v>10</v>
      </c>
      <c r="AV392" s="84" t="b">
        <f t="shared" si="347"/>
        <v>1</v>
      </c>
      <c r="AW392" s="84" t="str">
        <f t="shared" si="348"/>
        <v>Distance</v>
      </c>
      <c r="AX392" s="84" t="str">
        <f t="shared" si="349"/>
        <v>&lt;=</v>
      </c>
      <c r="AY392" s="84">
        <f t="shared" si="350"/>
        <v>701.8369140625</v>
      </c>
      <c r="AZ392" s="84">
        <f t="shared" si="351"/>
        <v>2</v>
      </c>
      <c r="BA392" s="84" t="b">
        <f t="shared" si="352"/>
        <v>0</v>
      </c>
      <c r="BB392" s="84" t="str">
        <f t="shared" si="353"/>
        <v>Distance</v>
      </c>
      <c r="BC392" s="84" t="str">
        <f t="shared" si="354"/>
        <v>&gt;</v>
      </c>
      <c r="BD392" s="84">
        <f t="shared" si="355"/>
        <v>699.85498046875</v>
      </c>
      <c r="BE392" s="84">
        <f t="shared" si="356"/>
        <v>0</v>
      </c>
      <c r="BF392" s="84" t="b">
        <f t="shared" si="357"/>
        <v>0</v>
      </c>
      <c r="BG392" s="84" t="str">
        <f t="shared" si="358"/>
        <v>Distance</v>
      </c>
      <c r="BH392" s="84" t="str">
        <f t="shared" si="359"/>
        <v>&gt;</v>
      </c>
      <c r="BI392" s="84">
        <f t="shared" si="360"/>
        <v>508.4912109375</v>
      </c>
    </row>
    <row r="393" spans="1:61">
      <c r="A393" s="15">
        <v>390</v>
      </c>
      <c r="B393" s="15">
        <v>-2</v>
      </c>
      <c r="C393" s="15">
        <v>-8192</v>
      </c>
      <c r="D393" s="15">
        <f t="shared" si="310"/>
        <v>-1</v>
      </c>
      <c r="E393" s="15">
        <f t="shared" si="311"/>
        <v>0</v>
      </c>
      <c r="F393" s="15">
        <f t="shared" si="312"/>
        <v>-1</v>
      </c>
      <c r="G393" s="15">
        <v>781</v>
      </c>
      <c r="H393" s="15">
        <v>782</v>
      </c>
      <c r="I393" s="15">
        <v>194</v>
      </c>
      <c r="J393" s="15">
        <v>8</v>
      </c>
      <c r="K393" s="15">
        <v>901</v>
      </c>
      <c r="L393" s="15">
        <v>1355</v>
      </c>
      <c r="M393" s="15">
        <f t="shared" si="313"/>
        <v>0.330810546875</v>
      </c>
      <c r="O393" s="84">
        <f t="shared" si="314"/>
        <v>901</v>
      </c>
      <c r="P393" s="84">
        <f t="shared" si="315"/>
        <v>0.326904296875</v>
      </c>
      <c r="Q393" s="84">
        <f t="shared" si="316"/>
        <v>450</v>
      </c>
      <c r="R393" s="84" t="b">
        <f t="shared" si="317"/>
        <v>1</v>
      </c>
      <c r="S393" s="84" t="str">
        <f t="shared" si="318"/>
        <v>Dummy Node</v>
      </c>
      <c r="T393" s="84" t="str">
        <f t="shared" si="319"/>
        <v>N/A</v>
      </c>
      <c r="U393" s="84" t="str">
        <f t="shared" si="320"/>
        <v>N/A</v>
      </c>
      <c r="V393" s="84">
        <f t="shared" si="321"/>
        <v>224</v>
      </c>
      <c r="W393" s="84" t="b">
        <f t="shared" si="322"/>
        <v>0</v>
      </c>
      <c r="X393" s="84" t="str">
        <f t="shared" si="323"/>
        <v>Dummy Node</v>
      </c>
      <c r="Y393" s="84" t="str">
        <f t="shared" si="324"/>
        <v>N/A</v>
      </c>
      <c r="Z393" s="84" t="str">
        <f t="shared" si="325"/>
        <v>N/A</v>
      </c>
      <c r="AA393" s="84">
        <f t="shared" si="326"/>
        <v>111</v>
      </c>
      <c r="AB393" s="84" t="b">
        <f t="shared" si="327"/>
        <v>0</v>
      </c>
      <c r="AC393" s="84" t="str">
        <f t="shared" si="328"/>
        <v>Dummy Node</v>
      </c>
      <c r="AD393" s="84" t="str">
        <f t="shared" si="329"/>
        <v>N/A</v>
      </c>
      <c r="AE393" s="84" t="str">
        <f t="shared" si="330"/>
        <v>N/A</v>
      </c>
      <c r="AF393" s="84">
        <f t="shared" si="331"/>
        <v>55</v>
      </c>
      <c r="AG393" s="84" t="b">
        <f t="shared" si="332"/>
        <v>1</v>
      </c>
      <c r="AH393" s="84" t="str">
        <f t="shared" si="333"/>
        <v>Dummy Node</v>
      </c>
      <c r="AI393" s="84" t="str">
        <f t="shared" si="334"/>
        <v>N/A</v>
      </c>
      <c r="AJ393" s="84" t="str">
        <f t="shared" si="335"/>
        <v>N/A</v>
      </c>
      <c r="AK393" s="84">
        <f t="shared" si="336"/>
        <v>27</v>
      </c>
      <c r="AL393" s="84" t="b">
        <f t="shared" si="337"/>
        <v>1</v>
      </c>
      <c r="AM393" s="84" t="str">
        <f t="shared" si="338"/>
        <v>Dummy Node</v>
      </c>
      <c r="AN393" s="84" t="str">
        <f t="shared" si="339"/>
        <v>N/A</v>
      </c>
      <c r="AO393" s="84" t="str">
        <f t="shared" si="340"/>
        <v>N/A</v>
      </c>
      <c r="AP393" s="84">
        <f t="shared" si="341"/>
        <v>13</v>
      </c>
      <c r="AQ393" s="84" t="b">
        <f t="shared" si="342"/>
        <v>1</v>
      </c>
      <c r="AR393" s="84" t="str">
        <f t="shared" si="343"/>
        <v>Dummy Node</v>
      </c>
      <c r="AS393" s="84" t="str">
        <f t="shared" si="344"/>
        <v>N/A</v>
      </c>
      <c r="AT393" s="84" t="str">
        <f t="shared" si="345"/>
        <v>N/A</v>
      </c>
      <c r="AU393" s="84">
        <f t="shared" si="346"/>
        <v>10</v>
      </c>
      <c r="AV393" s="84" t="b">
        <f t="shared" si="347"/>
        <v>1</v>
      </c>
      <c r="AW393" s="84" t="str">
        <f t="shared" si="348"/>
        <v>Distance</v>
      </c>
      <c r="AX393" s="84" t="str">
        <f t="shared" si="349"/>
        <v>&lt;=</v>
      </c>
      <c r="AY393" s="84">
        <f t="shared" si="350"/>
        <v>701.8369140625</v>
      </c>
      <c r="AZ393" s="84">
        <f t="shared" si="351"/>
        <v>2</v>
      </c>
      <c r="BA393" s="84" t="b">
        <f t="shared" si="352"/>
        <v>0</v>
      </c>
      <c r="BB393" s="84" t="str">
        <f t="shared" si="353"/>
        <v>Distance</v>
      </c>
      <c r="BC393" s="84" t="str">
        <f t="shared" si="354"/>
        <v>&gt;</v>
      </c>
      <c r="BD393" s="84">
        <f t="shared" si="355"/>
        <v>699.85498046875</v>
      </c>
      <c r="BE393" s="84">
        <f t="shared" si="356"/>
        <v>0</v>
      </c>
      <c r="BF393" s="84" t="b">
        <f t="shared" si="357"/>
        <v>0</v>
      </c>
      <c r="BG393" s="84" t="str">
        <f t="shared" si="358"/>
        <v>Distance</v>
      </c>
      <c r="BH393" s="84" t="str">
        <f t="shared" si="359"/>
        <v>&gt;</v>
      </c>
      <c r="BI393" s="84">
        <f t="shared" si="360"/>
        <v>508.4912109375</v>
      </c>
    </row>
    <row r="394" spans="1:61">
      <c r="A394" s="15">
        <v>391</v>
      </c>
      <c r="B394" s="15">
        <v>-2</v>
      </c>
      <c r="C394" s="15">
        <v>-8192</v>
      </c>
      <c r="D394" s="15">
        <f t="shared" si="310"/>
        <v>-1</v>
      </c>
      <c r="E394" s="15">
        <f t="shared" si="311"/>
        <v>0</v>
      </c>
      <c r="F394" s="15">
        <f t="shared" si="312"/>
        <v>-1</v>
      </c>
      <c r="G394" s="15">
        <v>783</v>
      </c>
      <c r="H394" s="15">
        <v>784</v>
      </c>
      <c r="I394" s="15">
        <v>195</v>
      </c>
      <c r="J394" s="15">
        <v>8</v>
      </c>
      <c r="K394" s="15">
        <v>902</v>
      </c>
      <c r="L394" s="15">
        <v>1355</v>
      </c>
      <c r="M394" s="15">
        <f t="shared" si="313"/>
        <v>0.330810546875</v>
      </c>
      <c r="O394" s="84">
        <f t="shared" si="314"/>
        <v>902</v>
      </c>
      <c r="P394" s="84">
        <f t="shared" si="315"/>
        <v>0.326904296875</v>
      </c>
      <c r="Q394" s="84">
        <f t="shared" si="316"/>
        <v>450</v>
      </c>
      <c r="R394" s="84" t="b">
        <f t="shared" si="317"/>
        <v>0</v>
      </c>
      <c r="S394" s="84" t="str">
        <f t="shared" si="318"/>
        <v>Dummy Node</v>
      </c>
      <c r="T394" s="84" t="str">
        <f t="shared" si="319"/>
        <v>N/A</v>
      </c>
      <c r="U394" s="84" t="str">
        <f t="shared" si="320"/>
        <v>N/A</v>
      </c>
      <c r="V394" s="84">
        <f t="shared" si="321"/>
        <v>224</v>
      </c>
      <c r="W394" s="84" t="b">
        <f t="shared" si="322"/>
        <v>0</v>
      </c>
      <c r="X394" s="84" t="str">
        <f t="shared" si="323"/>
        <v>Dummy Node</v>
      </c>
      <c r="Y394" s="84" t="str">
        <f t="shared" si="324"/>
        <v>N/A</v>
      </c>
      <c r="Z394" s="84" t="str">
        <f t="shared" si="325"/>
        <v>N/A</v>
      </c>
      <c r="AA394" s="84">
        <f t="shared" si="326"/>
        <v>111</v>
      </c>
      <c r="AB394" s="84" t="b">
        <f t="shared" si="327"/>
        <v>0</v>
      </c>
      <c r="AC394" s="84" t="str">
        <f t="shared" si="328"/>
        <v>Dummy Node</v>
      </c>
      <c r="AD394" s="84" t="str">
        <f t="shared" si="329"/>
        <v>N/A</v>
      </c>
      <c r="AE394" s="84" t="str">
        <f t="shared" si="330"/>
        <v>N/A</v>
      </c>
      <c r="AF394" s="84">
        <f t="shared" si="331"/>
        <v>55</v>
      </c>
      <c r="AG394" s="84" t="b">
        <f t="shared" si="332"/>
        <v>1</v>
      </c>
      <c r="AH394" s="84" t="str">
        <f t="shared" si="333"/>
        <v>Dummy Node</v>
      </c>
      <c r="AI394" s="84" t="str">
        <f t="shared" si="334"/>
        <v>N/A</v>
      </c>
      <c r="AJ394" s="84" t="str">
        <f t="shared" si="335"/>
        <v>N/A</v>
      </c>
      <c r="AK394" s="84">
        <f t="shared" si="336"/>
        <v>27</v>
      </c>
      <c r="AL394" s="84" t="b">
        <f t="shared" si="337"/>
        <v>1</v>
      </c>
      <c r="AM394" s="84" t="str">
        <f t="shared" si="338"/>
        <v>Dummy Node</v>
      </c>
      <c r="AN394" s="84" t="str">
        <f t="shared" si="339"/>
        <v>N/A</v>
      </c>
      <c r="AO394" s="84" t="str">
        <f t="shared" si="340"/>
        <v>N/A</v>
      </c>
      <c r="AP394" s="84">
        <f t="shared" si="341"/>
        <v>13</v>
      </c>
      <c r="AQ394" s="84" t="b">
        <f t="shared" si="342"/>
        <v>1</v>
      </c>
      <c r="AR394" s="84" t="str">
        <f t="shared" si="343"/>
        <v>Dummy Node</v>
      </c>
      <c r="AS394" s="84" t="str">
        <f t="shared" si="344"/>
        <v>N/A</v>
      </c>
      <c r="AT394" s="84" t="str">
        <f t="shared" si="345"/>
        <v>N/A</v>
      </c>
      <c r="AU394" s="84">
        <f t="shared" si="346"/>
        <v>10</v>
      </c>
      <c r="AV394" s="84" t="b">
        <f t="shared" si="347"/>
        <v>1</v>
      </c>
      <c r="AW394" s="84" t="str">
        <f t="shared" si="348"/>
        <v>Distance</v>
      </c>
      <c r="AX394" s="84" t="str">
        <f t="shared" si="349"/>
        <v>&lt;=</v>
      </c>
      <c r="AY394" s="84">
        <f t="shared" si="350"/>
        <v>701.8369140625</v>
      </c>
      <c r="AZ394" s="84">
        <f t="shared" si="351"/>
        <v>2</v>
      </c>
      <c r="BA394" s="84" t="b">
        <f t="shared" si="352"/>
        <v>0</v>
      </c>
      <c r="BB394" s="84" t="str">
        <f t="shared" si="353"/>
        <v>Distance</v>
      </c>
      <c r="BC394" s="84" t="str">
        <f t="shared" si="354"/>
        <v>&gt;</v>
      </c>
      <c r="BD394" s="84">
        <f t="shared" si="355"/>
        <v>699.85498046875</v>
      </c>
      <c r="BE394" s="84">
        <f t="shared" si="356"/>
        <v>0</v>
      </c>
      <c r="BF394" s="84" t="b">
        <f t="shared" si="357"/>
        <v>0</v>
      </c>
      <c r="BG394" s="84" t="str">
        <f t="shared" si="358"/>
        <v>Distance</v>
      </c>
      <c r="BH394" s="84" t="str">
        <f t="shared" si="359"/>
        <v>&gt;</v>
      </c>
      <c r="BI394" s="84">
        <f t="shared" si="360"/>
        <v>508.4912109375</v>
      </c>
    </row>
    <row r="395" spans="1:61">
      <c r="A395" s="15">
        <v>392</v>
      </c>
      <c r="B395" s="15">
        <v>-2</v>
      </c>
      <c r="C395" s="15">
        <v>-8192</v>
      </c>
      <c r="D395" s="15">
        <f t="shared" si="310"/>
        <v>-1</v>
      </c>
      <c r="E395" s="15">
        <f t="shared" si="311"/>
        <v>0</v>
      </c>
      <c r="F395" s="15">
        <f t="shared" si="312"/>
        <v>-1</v>
      </c>
      <c r="G395" s="15">
        <v>785</v>
      </c>
      <c r="H395" s="15">
        <v>786</v>
      </c>
      <c r="I395" s="15">
        <v>195</v>
      </c>
      <c r="J395" s="15">
        <v>8</v>
      </c>
      <c r="K395" s="15">
        <v>903</v>
      </c>
      <c r="L395" s="15">
        <v>1355</v>
      </c>
      <c r="M395" s="15">
        <f t="shared" si="313"/>
        <v>0.330810546875</v>
      </c>
      <c r="O395" s="84">
        <f t="shared" si="314"/>
        <v>903</v>
      </c>
      <c r="P395" s="84">
        <f t="shared" si="315"/>
        <v>0.326904296875</v>
      </c>
      <c r="Q395" s="84">
        <f t="shared" si="316"/>
        <v>451</v>
      </c>
      <c r="R395" s="84" t="b">
        <f t="shared" si="317"/>
        <v>1</v>
      </c>
      <c r="S395" s="84" t="str">
        <f t="shared" si="318"/>
        <v>Dummy Node</v>
      </c>
      <c r="T395" s="84" t="str">
        <f t="shared" si="319"/>
        <v>N/A</v>
      </c>
      <c r="U395" s="84" t="str">
        <f t="shared" si="320"/>
        <v>N/A</v>
      </c>
      <c r="V395" s="84">
        <f t="shared" si="321"/>
        <v>225</v>
      </c>
      <c r="W395" s="84" t="b">
        <f t="shared" si="322"/>
        <v>1</v>
      </c>
      <c r="X395" s="84" t="str">
        <f t="shared" si="323"/>
        <v>Dummy Node</v>
      </c>
      <c r="Y395" s="84" t="str">
        <f t="shared" si="324"/>
        <v>N/A</v>
      </c>
      <c r="Z395" s="84" t="str">
        <f t="shared" si="325"/>
        <v>N/A</v>
      </c>
      <c r="AA395" s="84">
        <f t="shared" si="326"/>
        <v>112</v>
      </c>
      <c r="AB395" s="84" t="b">
        <f t="shared" si="327"/>
        <v>1</v>
      </c>
      <c r="AC395" s="84" t="str">
        <f t="shared" si="328"/>
        <v>Dummy Node</v>
      </c>
      <c r="AD395" s="84" t="str">
        <f t="shared" si="329"/>
        <v>N/A</v>
      </c>
      <c r="AE395" s="84" t="str">
        <f t="shared" si="330"/>
        <v>N/A</v>
      </c>
      <c r="AF395" s="84">
        <f t="shared" si="331"/>
        <v>55</v>
      </c>
      <c r="AG395" s="84" t="b">
        <f t="shared" si="332"/>
        <v>0</v>
      </c>
      <c r="AH395" s="84" t="str">
        <f t="shared" si="333"/>
        <v>Dummy Node</v>
      </c>
      <c r="AI395" s="84" t="str">
        <f t="shared" si="334"/>
        <v>N/A</v>
      </c>
      <c r="AJ395" s="84" t="str">
        <f t="shared" si="335"/>
        <v>N/A</v>
      </c>
      <c r="AK395" s="84">
        <f t="shared" si="336"/>
        <v>27</v>
      </c>
      <c r="AL395" s="84" t="b">
        <f t="shared" si="337"/>
        <v>1</v>
      </c>
      <c r="AM395" s="84" t="str">
        <f t="shared" si="338"/>
        <v>Dummy Node</v>
      </c>
      <c r="AN395" s="84" t="str">
        <f t="shared" si="339"/>
        <v>N/A</v>
      </c>
      <c r="AO395" s="84" t="str">
        <f t="shared" si="340"/>
        <v>N/A</v>
      </c>
      <c r="AP395" s="84">
        <f t="shared" si="341"/>
        <v>13</v>
      </c>
      <c r="AQ395" s="84" t="b">
        <f t="shared" si="342"/>
        <v>1</v>
      </c>
      <c r="AR395" s="84" t="str">
        <f t="shared" si="343"/>
        <v>Dummy Node</v>
      </c>
      <c r="AS395" s="84" t="str">
        <f t="shared" si="344"/>
        <v>N/A</v>
      </c>
      <c r="AT395" s="84" t="str">
        <f t="shared" si="345"/>
        <v>N/A</v>
      </c>
      <c r="AU395" s="84">
        <f t="shared" si="346"/>
        <v>10</v>
      </c>
      <c r="AV395" s="84" t="b">
        <f t="shared" si="347"/>
        <v>1</v>
      </c>
      <c r="AW395" s="84" t="str">
        <f t="shared" si="348"/>
        <v>Distance</v>
      </c>
      <c r="AX395" s="84" t="str">
        <f t="shared" si="349"/>
        <v>&lt;=</v>
      </c>
      <c r="AY395" s="84">
        <f t="shared" si="350"/>
        <v>701.8369140625</v>
      </c>
      <c r="AZ395" s="84">
        <f t="shared" si="351"/>
        <v>2</v>
      </c>
      <c r="BA395" s="84" t="b">
        <f t="shared" si="352"/>
        <v>0</v>
      </c>
      <c r="BB395" s="84" t="str">
        <f t="shared" si="353"/>
        <v>Distance</v>
      </c>
      <c r="BC395" s="84" t="str">
        <f t="shared" si="354"/>
        <v>&gt;</v>
      </c>
      <c r="BD395" s="84">
        <f t="shared" si="355"/>
        <v>699.85498046875</v>
      </c>
      <c r="BE395" s="84">
        <f t="shared" si="356"/>
        <v>0</v>
      </c>
      <c r="BF395" s="84" t="b">
        <f t="shared" si="357"/>
        <v>0</v>
      </c>
      <c r="BG395" s="84" t="str">
        <f t="shared" si="358"/>
        <v>Distance</v>
      </c>
      <c r="BH395" s="84" t="str">
        <f t="shared" si="359"/>
        <v>&gt;</v>
      </c>
      <c r="BI395" s="84">
        <f t="shared" si="360"/>
        <v>508.4912109375</v>
      </c>
    </row>
    <row r="396" spans="1:61">
      <c r="A396" s="15">
        <v>393</v>
      </c>
      <c r="B396" s="15">
        <v>-2</v>
      </c>
      <c r="C396" s="15">
        <v>-8192</v>
      </c>
      <c r="D396" s="15">
        <f t="shared" si="310"/>
        <v>-1</v>
      </c>
      <c r="E396" s="15">
        <f t="shared" si="311"/>
        <v>0</v>
      </c>
      <c r="F396" s="15">
        <f t="shared" si="312"/>
        <v>-1</v>
      </c>
      <c r="G396" s="15">
        <v>787</v>
      </c>
      <c r="H396" s="15">
        <v>788</v>
      </c>
      <c r="I396" s="15">
        <v>196</v>
      </c>
      <c r="J396" s="15">
        <v>8</v>
      </c>
      <c r="K396" s="15">
        <v>904</v>
      </c>
      <c r="L396" s="15">
        <v>1355</v>
      </c>
      <c r="M396" s="15">
        <f t="shared" si="313"/>
        <v>0.330810546875</v>
      </c>
      <c r="O396" s="84">
        <f t="shared" si="314"/>
        <v>904</v>
      </c>
      <c r="P396" s="84">
        <f t="shared" si="315"/>
        <v>0.326904296875</v>
      </c>
      <c r="Q396" s="84">
        <f t="shared" si="316"/>
        <v>451</v>
      </c>
      <c r="R396" s="84" t="b">
        <f t="shared" si="317"/>
        <v>0</v>
      </c>
      <c r="S396" s="84" t="str">
        <f t="shared" si="318"/>
        <v>Dummy Node</v>
      </c>
      <c r="T396" s="84" t="str">
        <f t="shared" si="319"/>
        <v>N/A</v>
      </c>
      <c r="U396" s="84" t="str">
        <f t="shared" si="320"/>
        <v>N/A</v>
      </c>
      <c r="V396" s="84">
        <f t="shared" si="321"/>
        <v>225</v>
      </c>
      <c r="W396" s="84" t="b">
        <f t="shared" si="322"/>
        <v>1</v>
      </c>
      <c r="X396" s="84" t="str">
        <f t="shared" si="323"/>
        <v>Dummy Node</v>
      </c>
      <c r="Y396" s="84" t="str">
        <f t="shared" si="324"/>
        <v>N/A</v>
      </c>
      <c r="Z396" s="84" t="str">
        <f t="shared" si="325"/>
        <v>N/A</v>
      </c>
      <c r="AA396" s="84">
        <f t="shared" si="326"/>
        <v>112</v>
      </c>
      <c r="AB396" s="84" t="b">
        <f t="shared" si="327"/>
        <v>1</v>
      </c>
      <c r="AC396" s="84" t="str">
        <f t="shared" si="328"/>
        <v>Dummy Node</v>
      </c>
      <c r="AD396" s="84" t="str">
        <f t="shared" si="329"/>
        <v>N/A</v>
      </c>
      <c r="AE396" s="84" t="str">
        <f t="shared" si="330"/>
        <v>N/A</v>
      </c>
      <c r="AF396" s="84">
        <f t="shared" si="331"/>
        <v>55</v>
      </c>
      <c r="AG396" s="84" t="b">
        <f t="shared" si="332"/>
        <v>0</v>
      </c>
      <c r="AH396" s="84" t="str">
        <f t="shared" si="333"/>
        <v>Dummy Node</v>
      </c>
      <c r="AI396" s="84" t="str">
        <f t="shared" si="334"/>
        <v>N/A</v>
      </c>
      <c r="AJ396" s="84" t="str">
        <f t="shared" si="335"/>
        <v>N/A</v>
      </c>
      <c r="AK396" s="84">
        <f t="shared" si="336"/>
        <v>27</v>
      </c>
      <c r="AL396" s="84" t="b">
        <f t="shared" si="337"/>
        <v>1</v>
      </c>
      <c r="AM396" s="84" t="str">
        <f t="shared" si="338"/>
        <v>Dummy Node</v>
      </c>
      <c r="AN396" s="84" t="str">
        <f t="shared" si="339"/>
        <v>N/A</v>
      </c>
      <c r="AO396" s="84" t="str">
        <f t="shared" si="340"/>
        <v>N/A</v>
      </c>
      <c r="AP396" s="84">
        <f t="shared" si="341"/>
        <v>13</v>
      </c>
      <c r="AQ396" s="84" t="b">
        <f t="shared" si="342"/>
        <v>1</v>
      </c>
      <c r="AR396" s="84" t="str">
        <f t="shared" si="343"/>
        <v>Dummy Node</v>
      </c>
      <c r="AS396" s="84" t="str">
        <f t="shared" si="344"/>
        <v>N/A</v>
      </c>
      <c r="AT396" s="84" t="str">
        <f t="shared" si="345"/>
        <v>N/A</v>
      </c>
      <c r="AU396" s="84">
        <f t="shared" si="346"/>
        <v>10</v>
      </c>
      <c r="AV396" s="84" t="b">
        <f t="shared" si="347"/>
        <v>1</v>
      </c>
      <c r="AW396" s="84" t="str">
        <f t="shared" si="348"/>
        <v>Distance</v>
      </c>
      <c r="AX396" s="84" t="str">
        <f t="shared" si="349"/>
        <v>&lt;=</v>
      </c>
      <c r="AY396" s="84">
        <f t="shared" si="350"/>
        <v>701.8369140625</v>
      </c>
      <c r="AZ396" s="84">
        <f t="shared" si="351"/>
        <v>2</v>
      </c>
      <c r="BA396" s="84" t="b">
        <f t="shared" si="352"/>
        <v>0</v>
      </c>
      <c r="BB396" s="84" t="str">
        <f t="shared" si="353"/>
        <v>Distance</v>
      </c>
      <c r="BC396" s="84" t="str">
        <f t="shared" si="354"/>
        <v>&gt;</v>
      </c>
      <c r="BD396" s="84">
        <f t="shared" si="355"/>
        <v>699.85498046875</v>
      </c>
      <c r="BE396" s="84">
        <f t="shared" si="356"/>
        <v>0</v>
      </c>
      <c r="BF396" s="84" t="b">
        <f t="shared" si="357"/>
        <v>0</v>
      </c>
      <c r="BG396" s="84" t="str">
        <f t="shared" si="358"/>
        <v>Distance</v>
      </c>
      <c r="BH396" s="84" t="str">
        <f t="shared" si="359"/>
        <v>&gt;</v>
      </c>
      <c r="BI396" s="84">
        <f t="shared" si="360"/>
        <v>508.4912109375</v>
      </c>
    </row>
    <row r="397" spans="1:61">
      <c r="A397" s="15">
        <v>394</v>
      </c>
      <c r="B397" s="15">
        <v>-2</v>
      </c>
      <c r="C397" s="15">
        <v>-8192</v>
      </c>
      <c r="D397" s="15">
        <f t="shared" si="310"/>
        <v>-1</v>
      </c>
      <c r="E397" s="15">
        <f t="shared" si="311"/>
        <v>0</v>
      </c>
      <c r="F397" s="15">
        <f t="shared" si="312"/>
        <v>-1</v>
      </c>
      <c r="G397" s="15">
        <v>789</v>
      </c>
      <c r="H397" s="15">
        <v>790</v>
      </c>
      <c r="I397" s="15">
        <v>196</v>
      </c>
      <c r="J397" s="15">
        <v>8</v>
      </c>
      <c r="K397" s="15">
        <v>905</v>
      </c>
      <c r="L397" s="15">
        <v>1355</v>
      </c>
      <c r="M397" s="15">
        <f t="shared" si="313"/>
        <v>0.330810546875</v>
      </c>
      <c r="O397" s="84">
        <f t="shared" si="314"/>
        <v>905</v>
      </c>
      <c r="P397" s="84">
        <f t="shared" si="315"/>
        <v>0.326904296875</v>
      </c>
      <c r="Q397" s="84">
        <f t="shared" si="316"/>
        <v>452</v>
      </c>
      <c r="R397" s="84" t="b">
        <f t="shared" si="317"/>
        <v>1</v>
      </c>
      <c r="S397" s="84" t="str">
        <f t="shared" si="318"/>
        <v>Dummy Node</v>
      </c>
      <c r="T397" s="84" t="str">
        <f t="shared" si="319"/>
        <v>N/A</v>
      </c>
      <c r="U397" s="84" t="str">
        <f t="shared" si="320"/>
        <v>N/A</v>
      </c>
      <c r="V397" s="84">
        <f t="shared" si="321"/>
        <v>225</v>
      </c>
      <c r="W397" s="84" t="b">
        <f t="shared" si="322"/>
        <v>0</v>
      </c>
      <c r="X397" s="84" t="str">
        <f t="shared" si="323"/>
        <v>Dummy Node</v>
      </c>
      <c r="Y397" s="84" t="str">
        <f t="shared" si="324"/>
        <v>N/A</v>
      </c>
      <c r="Z397" s="84" t="str">
        <f t="shared" si="325"/>
        <v>N/A</v>
      </c>
      <c r="AA397" s="84">
        <f t="shared" si="326"/>
        <v>112</v>
      </c>
      <c r="AB397" s="84" t="b">
        <f t="shared" si="327"/>
        <v>1</v>
      </c>
      <c r="AC397" s="84" t="str">
        <f t="shared" si="328"/>
        <v>Dummy Node</v>
      </c>
      <c r="AD397" s="84" t="str">
        <f t="shared" si="329"/>
        <v>N/A</v>
      </c>
      <c r="AE397" s="84" t="str">
        <f t="shared" si="330"/>
        <v>N/A</v>
      </c>
      <c r="AF397" s="84">
        <f t="shared" si="331"/>
        <v>55</v>
      </c>
      <c r="AG397" s="84" t="b">
        <f t="shared" si="332"/>
        <v>0</v>
      </c>
      <c r="AH397" s="84" t="str">
        <f t="shared" si="333"/>
        <v>Dummy Node</v>
      </c>
      <c r="AI397" s="84" t="str">
        <f t="shared" si="334"/>
        <v>N/A</v>
      </c>
      <c r="AJ397" s="84" t="str">
        <f t="shared" si="335"/>
        <v>N/A</v>
      </c>
      <c r="AK397" s="84">
        <f t="shared" si="336"/>
        <v>27</v>
      </c>
      <c r="AL397" s="84" t="b">
        <f t="shared" si="337"/>
        <v>1</v>
      </c>
      <c r="AM397" s="84" t="str">
        <f t="shared" si="338"/>
        <v>Dummy Node</v>
      </c>
      <c r="AN397" s="84" t="str">
        <f t="shared" si="339"/>
        <v>N/A</v>
      </c>
      <c r="AO397" s="84" t="str">
        <f t="shared" si="340"/>
        <v>N/A</v>
      </c>
      <c r="AP397" s="84">
        <f t="shared" si="341"/>
        <v>13</v>
      </c>
      <c r="AQ397" s="84" t="b">
        <f t="shared" si="342"/>
        <v>1</v>
      </c>
      <c r="AR397" s="84" t="str">
        <f t="shared" si="343"/>
        <v>Dummy Node</v>
      </c>
      <c r="AS397" s="84" t="str">
        <f t="shared" si="344"/>
        <v>N/A</v>
      </c>
      <c r="AT397" s="84" t="str">
        <f t="shared" si="345"/>
        <v>N/A</v>
      </c>
      <c r="AU397" s="84">
        <f t="shared" si="346"/>
        <v>10</v>
      </c>
      <c r="AV397" s="84" t="b">
        <f t="shared" si="347"/>
        <v>1</v>
      </c>
      <c r="AW397" s="84" t="str">
        <f t="shared" si="348"/>
        <v>Distance</v>
      </c>
      <c r="AX397" s="84" t="str">
        <f t="shared" si="349"/>
        <v>&lt;=</v>
      </c>
      <c r="AY397" s="84">
        <f t="shared" si="350"/>
        <v>701.8369140625</v>
      </c>
      <c r="AZ397" s="84">
        <f t="shared" si="351"/>
        <v>2</v>
      </c>
      <c r="BA397" s="84" t="b">
        <f t="shared" si="352"/>
        <v>0</v>
      </c>
      <c r="BB397" s="84" t="str">
        <f t="shared" si="353"/>
        <v>Distance</v>
      </c>
      <c r="BC397" s="84" t="str">
        <f t="shared" si="354"/>
        <v>&gt;</v>
      </c>
      <c r="BD397" s="84">
        <f t="shared" si="355"/>
        <v>699.85498046875</v>
      </c>
      <c r="BE397" s="84">
        <f t="shared" si="356"/>
        <v>0</v>
      </c>
      <c r="BF397" s="84" t="b">
        <f t="shared" si="357"/>
        <v>0</v>
      </c>
      <c r="BG397" s="84" t="str">
        <f t="shared" si="358"/>
        <v>Distance</v>
      </c>
      <c r="BH397" s="84" t="str">
        <f t="shared" si="359"/>
        <v>&gt;</v>
      </c>
      <c r="BI397" s="84">
        <f t="shared" si="360"/>
        <v>508.4912109375</v>
      </c>
    </row>
    <row r="398" spans="1:61">
      <c r="A398" s="15">
        <v>395</v>
      </c>
      <c r="B398" s="15">
        <v>-2</v>
      </c>
      <c r="C398" s="15">
        <v>-8192</v>
      </c>
      <c r="D398" s="15">
        <f t="shared" si="310"/>
        <v>-1</v>
      </c>
      <c r="E398" s="15">
        <f t="shared" si="311"/>
        <v>0</v>
      </c>
      <c r="F398" s="15">
        <f t="shared" si="312"/>
        <v>-1</v>
      </c>
      <c r="G398" s="15">
        <v>791</v>
      </c>
      <c r="H398" s="15">
        <v>792</v>
      </c>
      <c r="I398" s="15">
        <v>197</v>
      </c>
      <c r="J398" s="15">
        <v>8</v>
      </c>
      <c r="K398" s="15">
        <v>906</v>
      </c>
      <c r="L398" s="15">
        <v>1355</v>
      </c>
      <c r="M398" s="15">
        <f t="shared" si="313"/>
        <v>0.330810546875</v>
      </c>
      <c r="O398" s="84">
        <f t="shared" si="314"/>
        <v>906</v>
      </c>
      <c r="P398" s="84">
        <f t="shared" si="315"/>
        <v>0.326904296875</v>
      </c>
      <c r="Q398" s="84">
        <f t="shared" si="316"/>
        <v>452</v>
      </c>
      <c r="R398" s="84" t="b">
        <f t="shared" si="317"/>
        <v>0</v>
      </c>
      <c r="S398" s="84" t="str">
        <f t="shared" si="318"/>
        <v>Dummy Node</v>
      </c>
      <c r="T398" s="84" t="str">
        <f t="shared" si="319"/>
        <v>N/A</v>
      </c>
      <c r="U398" s="84" t="str">
        <f t="shared" si="320"/>
        <v>N/A</v>
      </c>
      <c r="V398" s="84">
        <f t="shared" si="321"/>
        <v>225</v>
      </c>
      <c r="W398" s="84" t="b">
        <f t="shared" si="322"/>
        <v>0</v>
      </c>
      <c r="X398" s="84" t="str">
        <f t="shared" si="323"/>
        <v>Dummy Node</v>
      </c>
      <c r="Y398" s="84" t="str">
        <f t="shared" si="324"/>
        <v>N/A</v>
      </c>
      <c r="Z398" s="84" t="str">
        <f t="shared" si="325"/>
        <v>N/A</v>
      </c>
      <c r="AA398" s="84">
        <f t="shared" si="326"/>
        <v>112</v>
      </c>
      <c r="AB398" s="84" t="b">
        <f t="shared" si="327"/>
        <v>1</v>
      </c>
      <c r="AC398" s="84" t="str">
        <f t="shared" si="328"/>
        <v>Dummy Node</v>
      </c>
      <c r="AD398" s="84" t="str">
        <f t="shared" si="329"/>
        <v>N/A</v>
      </c>
      <c r="AE398" s="84" t="str">
        <f t="shared" si="330"/>
        <v>N/A</v>
      </c>
      <c r="AF398" s="84">
        <f t="shared" si="331"/>
        <v>55</v>
      </c>
      <c r="AG398" s="84" t="b">
        <f t="shared" si="332"/>
        <v>0</v>
      </c>
      <c r="AH398" s="84" t="str">
        <f t="shared" si="333"/>
        <v>Dummy Node</v>
      </c>
      <c r="AI398" s="84" t="str">
        <f t="shared" si="334"/>
        <v>N/A</v>
      </c>
      <c r="AJ398" s="84" t="str">
        <f t="shared" si="335"/>
        <v>N/A</v>
      </c>
      <c r="AK398" s="84">
        <f t="shared" si="336"/>
        <v>27</v>
      </c>
      <c r="AL398" s="84" t="b">
        <f t="shared" si="337"/>
        <v>1</v>
      </c>
      <c r="AM398" s="84" t="str">
        <f t="shared" si="338"/>
        <v>Dummy Node</v>
      </c>
      <c r="AN398" s="84" t="str">
        <f t="shared" si="339"/>
        <v>N/A</v>
      </c>
      <c r="AO398" s="84" t="str">
        <f t="shared" si="340"/>
        <v>N/A</v>
      </c>
      <c r="AP398" s="84">
        <f t="shared" si="341"/>
        <v>13</v>
      </c>
      <c r="AQ398" s="84" t="b">
        <f t="shared" si="342"/>
        <v>1</v>
      </c>
      <c r="AR398" s="84" t="str">
        <f t="shared" si="343"/>
        <v>Dummy Node</v>
      </c>
      <c r="AS398" s="84" t="str">
        <f t="shared" si="344"/>
        <v>N/A</v>
      </c>
      <c r="AT398" s="84" t="str">
        <f t="shared" si="345"/>
        <v>N/A</v>
      </c>
      <c r="AU398" s="84">
        <f t="shared" si="346"/>
        <v>10</v>
      </c>
      <c r="AV398" s="84" t="b">
        <f t="shared" si="347"/>
        <v>1</v>
      </c>
      <c r="AW398" s="84" t="str">
        <f t="shared" si="348"/>
        <v>Distance</v>
      </c>
      <c r="AX398" s="84" t="str">
        <f t="shared" si="349"/>
        <v>&lt;=</v>
      </c>
      <c r="AY398" s="84">
        <f t="shared" si="350"/>
        <v>701.8369140625</v>
      </c>
      <c r="AZ398" s="84">
        <f t="shared" si="351"/>
        <v>2</v>
      </c>
      <c r="BA398" s="84" t="b">
        <f t="shared" si="352"/>
        <v>0</v>
      </c>
      <c r="BB398" s="84" t="str">
        <f t="shared" si="353"/>
        <v>Distance</v>
      </c>
      <c r="BC398" s="84" t="str">
        <f t="shared" si="354"/>
        <v>&gt;</v>
      </c>
      <c r="BD398" s="84">
        <f t="shared" si="355"/>
        <v>699.85498046875</v>
      </c>
      <c r="BE398" s="84">
        <f t="shared" si="356"/>
        <v>0</v>
      </c>
      <c r="BF398" s="84" t="b">
        <f t="shared" si="357"/>
        <v>0</v>
      </c>
      <c r="BG398" s="84" t="str">
        <f t="shared" si="358"/>
        <v>Distance</v>
      </c>
      <c r="BH398" s="84" t="str">
        <f t="shared" si="359"/>
        <v>&gt;</v>
      </c>
      <c r="BI398" s="84">
        <f t="shared" si="360"/>
        <v>508.4912109375</v>
      </c>
    </row>
    <row r="399" spans="1:61">
      <c r="A399" s="15">
        <v>396</v>
      </c>
      <c r="B399" s="15">
        <v>-2</v>
      </c>
      <c r="C399" s="15">
        <v>-8192</v>
      </c>
      <c r="D399" s="15">
        <f t="shared" si="310"/>
        <v>-1</v>
      </c>
      <c r="E399" s="15">
        <f t="shared" si="311"/>
        <v>0</v>
      </c>
      <c r="F399" s="15">
        <f t="shared" si="312"/>
        <v>-1</v>
      </c>
      <c r="G399" s="15">
        <v>793</v>
      </c>
      <c r="H399" s="15">
        <v>794</v>
      </c>
      <c r="I399" s="15">
        <v>197</v>
      </c>
      <c r="J399" s="15">
        <v>8</v>
      </c>
      <c r="K399" s="15">
        <v>907</v>
      </c>
      <c r="L399" s="15">
        <v>1355</v>
      </c>
      <c r="M399" s="15">
        <f t="shared" si="313"/>
        <v>0.330810546875</v>
      </c>
      <c r="O399" s="84">
        <f t="shared" si="314"/>
        <v>907</v>
      </c>
      <c r="P399" s="84">
        <f t="shared" si="315"/>
        <v>0.326904296875</v>
      </c>
      <c r="Q399" s="84">
        <f t="shared" si="316"/>
        <v>453</v>
      </c>
      <c r="R399" s="84" t="b">
        <f t="shared" si="317"/>
        <v>1</v>
      </c>
      <c r="S399" s="84" t="str">
        <f t="shared" si="318"/>
        <v>Dummy Node</v>
      </c>
      <c r="T399" s="84" t="str">
        <f t="shared" si="319"/>
        <v>N/A</v>
      </c>
      <c r="U399" s="84" t="str">
        <f t="shared" si="320"/>
        <v>N/A</v>
      </c>
      <c r="V399" s="84">
        <f t="shared" si="321"/>
        <v>226</v>
      </c>
      <c r="W399" s="84" t="b">
        <f t="shared" si="322"/>
        <v>1</v>
      </c>
      <c r="X399" s="84" t="str">
        <f t="shared" si="323"/>
        <v>Dummy Node</v>
      </c>
      <c r="Y399" s="84" t="str">
        <f t="shared" si="324"/>
        <v>N/A</v>
      </c>
      <c r="Z399" s="84" t="str">
        <f t="shared" si="325"/>
        <v>N/A</v>
      </c>
      <c r="AA399" s="84">
        <f t="shared" si="326"/>
        <v>112</v>
      </c>
      <c r="AB399" s="84" t="b">
        <f t="shared" si="327"/>
        <v>0</v>
      </c>
      <c r="AC399" s="84" t="str">
        <f t="shared" si="328"/>
        <v>Dummy Node</v>
      </c>
      <c r="AD399" s="84" t="str">
        <f t="shared" si="329"/>
        <v>N/A</v>
      </c>
      <c r="AE399" s="84" t="str">
        <f t="shared" si="330"/>
        <v>N/A</v>
      </c>
      <c r="AF399" s="84">
        <f t="shared" si="331"/>
        <v>55</v>
      </c>
      <c r="AG399" s="84" t="b">
        <f t="shared" si="332"/>
        <v>0</v>
      </c>
      <c r="AH399" s="84" t="str">
        <f t="shared" si="333"/>
        <v>Dummy Node</v>
      </c>
      <c r="AI399" s="84" t="str">
        <f t="shared" si="334"/>
        <v>N/A</v>
      </c>
      <c r="AJ399" s="84" t="str">
        <f t="shared" si="335"/>
        <v>N/A</v>
      </c>
      <c r="AK399" s="84">
        <f t="shared" si="336"/>
        <v>27</v>
      </c>
      <c r="AL399" s="84" t="b">
        <f t="shared" si="337"/>
        <v>1</v>
      </c>
      <c r="AM399" s="84" t="str">
        <f t="shared" si="338"/>
        <v>Dummy Node</v>
      </c>
      <c r="AN399" s="84" t="str">
        <f t="shared" si="339"/>
        <v>N/A</v>
      </c>
      <c r="AO399" s="84" t="str">
        <f t="shared" si="340"/>
        <v>N/A</v>
      </c>
      <c r="AP399" s="84">
        <f t="shared" si="341"/>
        <v>13</v>
      </c>
      <c r="AQ399" s="84" t="b">
        <f t="shared" si="342"/>
        <v>1</v>
      </c>
      <c r="AR399" s="84" t="str">
        <f t="shared" si="343"/>
        <v>Dummy Node</v>
      </c>
      <c r="AS399" s="84" t="str">
        <f t="shared" si="344"/>
        <v>N/A</v>
      </c>
      <c r="AT399" s="84" t="str">
        <f t="shared" si="345"/>
        <v>N/A</v>
      </c>
      <c r="AU399" s="84">
        <f t="shared" si="346"/>
        <v>10</v>
      </c>
      <c r="AV399" s="84" t="b">
        <f t="shared" si="347"/>
        <v>1</v>
      </c>
      <c r="AW399" s="84" t="str">
        <f t="shared" si="348"/>
        <v>Distance</v>
      </c>
      <c r="AX399" s="84" t="str">
        <f t="shared" si="349"/>
        <v>&lt;=</v>
      </c>
      <c r="AY399" s="84">
        <f t="shared" si="350"/>
        <v>701.8369140625</v>
      </c>
      <c r="AZ399" s="84">
        <f t="shared" si="351"/>
        <v>2</v>
      </c>
      <c r="BA399" s="84" t="b">
        <f t="shared" si="352"/>
        <v>0</v>
      </c>
      <c r="BB399" s="84" t="str">
        <f t="shared" si="353"/>
        <v>Distance</v>
      </c>
      <c r="BC399" s="84" t="str">
        <f t="shared" si="354"/>
        <v>&gt;</v>
      </c>
      <c r="BD399" s="84">
        <f t="shared" si="355"/>
        <v>699.85498046875</v>
      </c>
      <c r="BE399" s="84">
        <f t="shared" si="356"/>
        <v>0</v>
      </c>
      <c r="BF399" s="84" t="b">
        <f t="shared" si="357"/>
        <v>0</v>
      </c>
      <c r="BG399" s="84" t="str">
        <f t="shared" si="358"/>
        <v>Distance</v>
      </c>
      <c r="BH399" s="84" t="str">
        <f t="shared" si="359"/>
        <v>&gt;</v>
      </c>
      <c r="BI399" s="84">
        <f t="shared" si="360"/>
        <v>508.4912109375</v>
      </c>
    </row>
    <row r="400" spans="1:61">
      <c r="A400" s="15">
        <v>397</v>
      </c>
      <c r="B400" s="15">
        <v>-2</v>
      </c>
      <c r="C400" s="15">
        <v>-8192</v>
      </c>
      <c r="D400" s="15">
        <f t="shared" si="310"/>
        <v>-1</v>
      </c>
      <c r="E400" s="15">
        <f t="shared" si="311"/>
        <v>0</v>
      </c>
      <c r="F400" s="15">
        <f t="shared" si="312"/>
        <v>-1</v>
      </c>
      <c r="G400" s="15">
        <v>795</v>
      </c>
      <c r="H400" s="15">
        <v>796</v>
      </c>
      <c r="I400" s="15">
        <v>198</v>
      </c>
      <c r="J400" s="15">
        <v>8</v>
      </c>
      <c r="K400" s="15">
        <v>908</v>
      </c>
      <c r="L400" s="15">
        <v>1355</v>
      </c>
      <c r="M400" s="15">
        <f t="shared" si="313"/>
        <v>0.330810546875</v>
      </c>
      <c r="O400" s="84">
        <f t="shared" si="314"/>
        <v>908</v>
      </c>
      <c r="P400" s="84">
        <f t="shared" si="315"/>
        <v>0.326904296875</v>
      </c>
      <c r="Q400" s="84">
        <f t="shared" si="316"/>
        <v>453</v>
      </c>
      <c r="R400" s="84" t="b">
        <f t="shared" si="317"/>
        <v>0</v>
      </c>
      <c r="S400" s="84" t="str">
        <f t="shared" si="318"/>
        <v>Dummy Node</v>
      </c>
      <c r="T400" s="84" t="str">
        <f t="shared" si="319"/>
        <v>N/A</v>
      </c>
      <c r="U400" s="84" t="str">
        <f t="shared" si="320"/>
        <v>N/A</v>
      </c>
      <c r="V400" s="84">
        <f t="shared" si="321"/>
        <v>226</v>
      </c>
      <c r="W400" s="84" t="b">
        <f t="shared" si="322"/>
        <v>1</v>
      </c>
      <c r="X400" s="84" t="str">
        <f t="shared" si="323"/>
        <v>Dummy Node</v>
      </c>
      <c r="Y400" s="84" t="str">
        <f t="shared" si="324"/>
        <v>N/A</v>
      </c>
      <c r="Z400" s="84" t="str">
        <f t="shared" si="325"/>
        <v>N/A</v>
      </c>
      <c r="AA400" s="84">
        <f t="shared" si="326"/>
        <v>112</v>
      </c>
      <c r="AB400" s="84" t="b">
        <f t="shared" si="327"/>
        <v>0</v>
      </c>
      <c r="AC400" s="84" t="str">
        <f t="shared" si="328"/>
        <v>Dummy Node</v>
      </c>
      <c r="AD400" s="84" t="str">
        <f t="shared" si="329"/>
        <v>N/A</v>
      </c>
      <c r="AE400" s="84" t="str">
        <f t="shared" si="330"/>
        <v>N/A</v>
      </c>
      <c r="AF400" s="84">
        <f t="shared" si="331"/>
        <v>55</v>
      </c>
      <c r="AG400" s="84" t="b">
        <f t="shared" si="332"/>
        <v>0</v>
      </c>
      <c r="AH400" s="84" t="str">
        <f t="shared" si="333"/>
        <v>Dummy Node</v>
      </c>
      <c r="AI400" s="84" t="str">
        <f t="shared" si="334"/>
        <v>N/A</v>
      </c>
      <c r="AJ400" s="84" t="str">
        <f t="shared" si="335"/>
        <v>N/A</v>
      </c>
      <c r="AK400" s="84">
        <f t="shared" si="336"/>
        <v>27</v>
      </c>
      <c r="AL400" s="84" t="b">
        <f t="shared" si="337"/>
        <v>1</v>
      </c>
      <c r="AM400" s="84" t="str">
        <f t="shared" si="338"/>
        <v>Dummy Node</v>
      </c>
      <c r="AN400" s="84" t="str">
        <f t="shared" si="339"/>
        <v>N/A</v>
      </c>
      <c r="AO400" s="84" t="str">
        <f t="shared" si="340"/>
        <v>N/A</v>
      </c>
      <c r="AP400" s="84">
        <f t="shared" si="341"/>
        <v>13</v>
      </c>
      <c r="AQ400" s="84" t="b">
        <f t="shared" si="342"/>
        <v>1</v>
      </c>
      <c r="AR400" s="84" t="str">
        <f t="shared" si="343"/>
        <v>Dummy Node</v>
      </c>
      <c r="AS400" s="84" t="str">
        <f t="shared" si="344"/>
        <v>N/A</v>
      </c>
      <c r="AT400" s="84" t="str">
        <f t="shared" si="345"/>
        <v>N/A</v>
      </c>
      <c r="AU400" s="84">
        <f t="shared" si="346"/>
        <v>10</v>
      </c>
      <c r="AV400" s="84" t="b">
        <f t="shared" si="347"/>
        <v>1</v>
      </c>
      <c r="AW400" s="84" t="str">
        <f t="shared" si="348"/>
        <v>Distance</v>
      </c>
      <c r="AX400" s="84" t="str">
        <f t="shared" si="349"/>
        <v>&lt;=</v>
      </c>
      <c r="AY400" s="84">
        <f t="shared" si="350"/>
        <v>701.8369140625</v>
      </c>
      <c r="AZ400" s="84">
        <f t="shared" si="351"/>
        <v>2</v>
      </c>
      <c r="BA400" s="84" t="b">
        <f t="shared" si="352"/>
        <v>0</v>
      </c>
      <c r="BB400" s="84" t="str">
        <f t="shared" si="353"/>
        <v>Distance</v>
      </c>
      <c r="BC400" s="84" t="str">
        <f t="shared" si="354"/>
        <v>&gt;</v>
      </c>
      <c r="BD400" s="84">
        <f t="shared" si="355"/>
        <v>699.85498046875</v>
      </c>
      <c r="BE400" s="84">
        <f t="shared" si="356"/>
        <v>0</v>
      </c>
      <c r="BF400" s="84" t="b">
        <f t="shared" si="357"/>
        <v>0</v>
      </c>
      <c r="BG400" s="84" t="str">
        <f t="shared" si="358"/>
        <v>Distance</v>
      </c>
      <c r="BH400" s="84" t="str">
        <f t="shared" si="359"/>
        <v>&gt;</v>
      </c>
      <c r="BI400" s="84">
        <f t="shared" si="360"/>
        <v>508.4912109375</v>
      </c>
    </row>
    <row r="401" spans="1:61">
      <c r="A401" s="15">
        <v>398</v>
      </c>
      <c r="B401" s="15">
        <v>-2</v>
      </c>
      <c r="C401" s="15">
        <v>-8192</v>
      </c>
      <c r="D401" s="15">
        <f t="shared" si="310"/>
        <v>-1</v>
      </c>
      <c r="E401" s="15">
        <f t="shared" si="311"/>
        <v>0</v>
      </c>
      <c r="F401" s="15">
        <f t="shared" si="312"/>
        <v>-1</v>
      </c>
      <c r="G401" s="15">
        <v>797</v>
      </c>
      <c r="H401" s="15">
        <v>798</v>
      </c>
      <c r="I401" s="15">
        <v>198</v>
      </c>
      <c r="J401" s="15">
        <v>8</v>
      </c>
      <c r="K401" s="15">
        <v>909</v>
      </c>
      <c r="L401" s="15">
        <v>1355</v>
      </c>
      <c r="M401" s="15">
        <f t="shared" si="313"/>
        <v>0.330810546875</v>
      </c>
      <c r="O401" s="84">
        <f t="shared" si="314"/>
        <v>909</v>
      </c>
      <c r="P401" s="84">
        <f t="shared" si="315"/>
        <v>0.326904296875</v>
      </c>
      <c r="Q401" s="84">
        <f t="shared" si="316"/>
        <v>454</v>
      </c>
      <c r="R401" s="84" t="b">
        <f t="shared" si="317"/>
        <v>1</v>
      </c>
      <c r="S401" s="84" t="str">
        <f t="shared" si="318"/>
        <v>Dummy Node</v>
      </c>
      <c r="T401" s="84" t="str">
        <f t="shared" si="319"/>
        <v>N/A</v>
      </c>
      <c r="U401" s="84" t="str">
        <f t="shared" si="320"/>
        <v>N/A</v>
      </c>
      <c r="V401" s="84">
        <f t="shared" si="321"/>
        <v>226</v>
      </c>
      <c r="W401" s="84" t="b">
        <f t="shared" si="322"/>
        <v>0</v>
      </c>
      <c r="X401" s="84" t="str">
        <f t="shared" si="323"/>
        <v>Dummy Node</v>
      </c>
      <c r="Y401" s="84" t="str">
        <f t="shared" si="324"/>
        <v>N/A</v>
      </c>
      <c r="Z401" s="84" t="str">
        <f t="shared" si="325"/>
        <v>N/A</v>
      </c>
      <c r="AA401" s="84">
        <f t="shared" si="326"/>
        <v>112</v>
      </c>
      <c r="AB401" s="84" t="b">
        <f t="shared" si="327"/>
        <v>0</v>
      </c>
      <c r="AC401" s="84" t="str">
        <f t="shared" si="328"/>
        <v>Dummy Node</v>
      </c>
      <c r="AD401" s="84" t="str">
        <f t="shared" si="329"/>
        <v>N/A</v>
      </c>
      <c r="AE401" s="84" t="str">
        <f t="shared" si="330"/>
        <v>N/A</v>
      </c>
      <c r="AF401" s="84">
        <f t="shared" si="331"/>
        <v>55</v>
      </c>
      <c r="AG401" s="84" t="b">
        <f t="shared" si="332"/>
        <v>0</v>
      </c>
      <c r="AH401" s="84" t="str">
        <f t="shared" si="333"/>
        <v>Dummy Node</v>
      </c>
      <c r="AI401" s="84" t="str">
        <f t="shared" si="334"/>
        <v>N/A</v>
      </c>
      <c r="AJ401" s="84" t="str">
        <f t="shared" si="335"/>
        <v>N/A</v>
      </c>
      <c r="AK401" s="84">
        <f t="shared" si="336"/>
        <v>27</v>
      </c>
      <c r="AL401" s="84" t="b">
        <f t="shared" si="337"/>
        <v>1</v>
      </c>
      <c r="AM401" s="84" t="str">
        <f t="shared" si="338"/>
        <v>Dummy Node</v>
      </c>
      <c r="AN401" s="84" t="str">
        <f t="shared" si="339"/>
        <v>N/A</v>
      </c>
      <c r="AO401" s="84" t="str">
        <f t="shared" si="340"/>
        <v>N/A</v>
      </c>
      <c r="AP401" s="84">
        <f t="shared" si="341"/>
        <v>13</v>
      </c>
      <c r="AQ401" s="84" t="b">
        <f t="shared" si="342"/>
        <v>1</v>
      </c>
      <c r="AR401" s="84" t="str">
        <f t="shared" si="343"/>
        <v>Dummy Node</v>
      </c>
      <c r="AS401" s="84" t="str">
        <f t="shared" si="344"/>
        <v>N/A</v>
      </c>
      <c r="AT401" s="84" t="str">
        <f t="shared" si="345"/>
        <v>N/A</v>
      </c>
      <c r="AU401" s="84">
        <f t="shared" si="346"/>
        <v>10</v>
      </c>
      <c r="AV401" s="84" t="b">
        <f t="shared" si="347"/>
        <v>1</v>
      </c>
      <c r="AW401" s="84" t="str">
        <f t="shared" si="348"/>
        <v>Distance</v>
      </c>
      <c r="AX401" s="84" t="str">
        <f t="shared" si="349"/>
        <v>&lt;=</v>
      </c>
      <c r="AY401" s="84">
        <f t="shared" si="350"/>
        <v>701.8369140625</v>
      </c>
      <c r="AZ401" s="84">
        <f t="shared" si="351"/>
        <v>2</v>
      </c>
      <c r="BA401" s="84" t="b">
        <f t="shared" si="352"/>
        <v>0</v>
      </c>
      <c r="BB401" s="84" t="str">
        <f t="shared" si="353"/>
        <v>Distance</v>
      </c>
      <c r="BC401" s="84" t="str">
        <f t="shared" si="354"/>
        <v>&gt;</v>
      </c>
      <c r="BD401" s="84">
        <f t="shared" si="355"/>
        <v>699.85498046875</v>
      </c>
      <c r="BE401" s="84">
        <f t="shared" si="356"/>
        <v>0</v>
      </c>
      <c r="BF401" s="84" t="b">
        <f t="shared" si="357"/>
        <v>0</v>
      </c>
      <c r="BG401" s="84" t="str">
        <f t="shared" si="358"/>
        <v>Distance</v>
      </c>
      <c r="BH401" s="84" t="str">
        <f t="shared" si="359"/>
        <v>&gt;</v>
      </c>
      <c r="BI401" s="84">
        <f t="shared" si="360"/>
        <v>508.4912109375</v>
      </c>
    </row>
    <row r="402" spans="1:61">
      <c r="A402" s="15">
        <v>399</v>
      </c>
      <c r="B402" s="15">
        <v>-2</v>
      </c>
      <c r="C402" s="15">
        <v>-8192</v>
      </c>
      <c r="D402" s="15">
        <f t="shared" si="310"/>
        <v>-1</v>
      </c>
      <c r="E402" s="15">
        <f t="shared" si="311"/>
        <v>0</v>
      </c>
      <c r="F402" s="15">
        <f t="shared" si="312"/>
        <v>-1</v>
      </c>
      <c r="G402" s="15">
        <v>799</v>
      </c>
      <c r="H402" s="15">
        <v>800</v>
      </c>
      <c r="I402" s="15">
        <v>199</v>
      </c>
      <c r="J402" s="15">
        <v>8</v>
      </c>
      <c r="K402" s="15">
        <v>910</v>
      </c>
      <c r="L402" s="15">
        <v>1355</v>
      </c>
      <c r="M402" s="15">
        <f t="shared" si="313"/>
        <v>0.330810546875</v>
      </c>
      <c r="O402" s="84">
        <f t="shared" si="314"/>
        <v>910</v>
      </c>
      <c r="P402" s="84">
        <f t="shared" si="315"/>
        <v>0.326904296875</v>
      </c>
      <c r="Q402" s="84">
        <f t="shared" si="316"/>
        <v>454</v>
      </c>
      <c r="R402" s="84" t="b">
        <f t="shared" si="317"/>
        <v>0</v>
      </c>
      <c r="S402" s="84" t="str">
        <f t="shared" si="318"/>
        <v>Dummy Node</v>
      </c>
      <c r="T402" s="84" t="str">
        <f t="shared" si="319"/>
        <v>N/A</v>
      </c>
      <c r="U402" s="84" t="str">
        <f t="shared" si="320"/>
        <v>N/A</v>
      </c>
      <c r="V402" s="84">
        <f t="shared" si="321"/>
        <v>226</v>
      </c>
      <c r="W402" s="84" t="b">
        <f t="shared" si="322"/>
        <v>0</v>
      </c>
      <c r="X402" s="84" t="str">
        <f t="shared" si="323"/>
        <v>Dummy Node</v>
      </c>
      <c r="Y402" s="84" t="str">
        <f t="shared" si="324"/>
        <v>N/A</v>
      </c>
      <c r="Z402" s="84" t="str">
        <f t="shared" si="325"/>
        <v>N/A</v>
      </c>
      <c r="AA402" s="84">
        <f t="shared" si="326"/>
        <v>112</v>
      </c>
      <c r="AB402" s="84" t="b">
        <f t="shared" si="327"/>
        <v>0</v>
      </c>
      <c r="AC402" s="84" t="str">
        <f t="shared" si="328"/>
        <v>Dummy Node</v>
      </c>
      <c r="AD402" s="84" t="str">
        <f t="shared" si="329"/>
        <v>N/A</v>
      </c>
      <c r="AE402" s="84" t="str">
        <f t="shared" si="330"/>
        <v>N/A</v>
      </c>
      <c r="AF402" s="84">
        <f t="shared" si="331"/>
        <v>55</v>
      </c>
      <c r="AG402" s="84" t="b">
        <f t="shared" si="332"/>
        <v>0</v>
      </c>
      <c r="AH402" s="84" t="str">
        <f t="shared" si="333"/>
        <v>Dummy Node</v>
      </c>
      <c r="AI402" s="84" t="str">
        <f t="shared" si="334"/>
        <v>N/A</v>
      </c>
      <c r="AJ402" s="84" t="str">
        <f t="shared" si="335"/>
        <v>N/A</v>
      </c>
      <c r="AK402" s="84">
        <f t="shared" si="336"/>
        <v>27</v>
      </c>
      <c r="AL402" s="84" t="b">
        <f t="shared" si="337"/>
        <v>1</v>
      </c>
      <c r="AM402" s="84" t="str">
        <f t="shared" si="338"/>
        <v>Dummy Node</v>
      </c>
      <c r="AN402" s="84" t="str">
        <f t="shared" si="339"/>
        <v>N/A</v>
      </c>
      <c r="AO402" s="84" t="str">
        <f t="shared" si="340"/>
        <v>N/A</v>
      </c>
      <c r="AP402" s="84">
        <f t="shared" si="341"/>
        <v>13</v>
      </c>
      <c r="AQ402" s="84" t="b">
        <f t="shared" si="342"/>
        <v>1</v>
      </c>
      <c r="AR402" s="84" t="str">
        <f t="shared" si="343"/>
        <v>Dummy Node</v>
      </c>
      <c r="AS402" s="84" t="str">
        <f t="shared" si="344"/>
        <v>N/A</v>
      </c>
      <c r="AT402" s="84" t="str">
        <f t="shared" si="345"/>
        <v>N/A</v>
      </c>
      <c r="AU402" s="84">
        <f t="shared" si="346"/>
        <v>10</v>
      </c>
      <c r="AV402" s="84" t="b">
        <f t="shared" si="347"/>
        <v>1</v>
      </c>
      <c r="AW402" s="84" t="str">
        <f t="shared" si="348"/>
        <v>Distance</v>
      </c>
      <c r="AX402" s="84" t="str">
        <f t="shared" si="349"/>
        <v>&lt;=</v>
      </c>
      <c r="AY402" s="84">
        <f t="shared" si="350"/>
        <v>701.8369140625</v>
      </c>
      <c r="AZ402" s="84">
        <f t="shared" si="351"/>
        <v>2</v>
      </c>
      <c r="BA402" s="84" t="b">
        <f t="shared" si="352"/>
        <v>0</v>
      </c>
      <c r="BB402" s="84" t="str">
        <f t="shared" si="353"/>
        <v>Distance</v>
      </c>
      <c r="BC402" s="84" t="str">
        <f t="shared" si="354"/>
        <v>&gt;</v>
      </c>
      <c r="BD402" s="84">
        <f t="shared" si="355"/>
        <v>699.85498046875</v>
      </c>
      <c r="BE402" s="84">
        <f t="shared" si="356"/>
        <v>0</v>
      </c>
      <c r="BF402" s="84" t="b">
        <f t="shared" si="357"/>
        <v>0</v>
      </c>
      <c r="BG402" s="84" t="str">
        <f t="shared" si="358"/>
        <v>Distance</v>
      </c>
      <c r="BH402" s="84" t="str">
        <f t="shared" si="359"/>
        <v>&gt;</v>
      </c>
      <c r="BI402" s="84">
        <f t="shared" si="360"/>
        <v>508.4912109375</v>
      </c>
    </row>
    <row r="403" spans="1:61">
      <c r="A403" s="15">
        <v>400</v>
      </c>
      <c r="B403" s="15">
        <v>-2</v>
      </c>
      <c r="C403" s="15">
        <v>-8192</v>
      </c>
      <c r="D403" s="15">
        <f t="shared" si="310"/>
        <v>-1</v>
      </c>
      <c r="E403" s="15">
        <f t="shared" si="311"/>
        <v>0</v>
      </c>
      <c r="F403" s="15">
        <f t="shared" si="312"/>
        <v>-1</v>
      </c>
      <c r="G403" s="15">
        <v>801</v>
      </c>
      <c r="H403" s="15">
        <v>802</v>
      </c>
      <c r="I403" s="15">
        <v>199</v>
      </c>
      <c r="J403" s="15">
        <v>8</v>
      </c>
      <c r="K403" s="15">
        <v>911</v>
      </c>
      <c r="L403" s="15">
        <v>1355</v>
      </c>
      <c r="M403" s="15">
        <f t="shared" si="313"/>
        <v>0.330810546875</v>
      </c>
      <c r="O403" s="84">
        <f t="shared" si="314"/>
        <v>911</v>
      </c>
      <c r="P403" s="84">
        <f t="shared" si="315"/>
        <v>0.326904296875</v>
      </c>
      <c r="Q403" s="84">
        <f t="shared" si="316"/>
        <v>455</v>
      </c>
      <c r="R403" s="84" t="b">
        <f t="shared" si="317"/>
        <v>1</v>
      </c>
      <c r="S403" s="84" t="str">
        <f t="shared" si="318"/>
        <v>Dummy Node</v>
      </c>
      <c r="T403" s="84" t="str">
        <f t="shared" si="319"/>
        <v>N/A</v>
      </c>
      <c r="U403" s="84" t="str">
        <f t="shared" si="320"/>
        <v>N/A</v>
      </c>
      <c r="V403" s="84">
        <f t="shared" si="321"/>
        <v>227</v>
      </c>
      <c r="W403" s="84" t="b">
        <f t="shared" si="322"/>
        <v>1</v>
      </c>
      <c r="X403" s="84" t="str">
        <f t="shared" si="323"/>
        <v>Dummy Node</v>
      </c>
      <c r="Y403" s="84" t="str">
        <f t="shared" si="324"/>
        <v>N/A</v>
      </c>
      <c r="Z403" s="84" t="str">
        <f t="shared" si="325"/>
        <v>N/A</v>
      </c>
      <c r="AA403" s="84">
        <f t="shared" si="326"/>
        <v>113</v>
      </c>
      <c r="AB403" s="84" t="b">
        <f t="shared" si="327"/>
        <v>1</v>
      </c>
      <c r="AC403" s="84" t="str">
        <f t="shared" si="328"/>
        <v>Dummy Node</v>
      </c>
      <c r="AD403" s="84" t="str">
        <f t="shared" si="329"/>
        <v>N/A</v>
      </c>
      <c r="AE403" s="84" t="str">
        <f t="shared" si="330"/>
        <v>N/A</v>
      </c>
      <c r="AF403" s="84">
        <f t="shared" si="331"/>
        <v>56</v>
      </c>
      <c r="AG403" s="84" t="b">
        <f t="shared" si="332"/>
        <v>1</v>
      </c>
      <c r="AH403" s="84" t="str">
        <f t="shared" si="333"/>
        <v>Dummy Node</v>
      </c>
      <c r="AI403" s="84" t="str">
        <f t="shared" si="334"/>
        <v>N/A</v>
      </c>
      <c r="AJ403" s="84" t="str">
        <f t="shared" si="335"/>
        <v>N/A</v>
      </c>
      <c r="AK403" s="84">
        <f t="shared" si="336"/>
        <v>27</v>
      </c>
      <c r="AL403" s="84" t="b">
        <f t="shared" si="337"/>
        <v>0</v>
      </c>
      <c r="AM403" s="84" t="str">
        <f t="shared" si="338"/>
        <v>Dummy Node</v>
      </c>
      <c r="AN403" s="84" t="str">
        <f t="shared" si="339"/>
        <v>N/A</v>
      </c>
      <c r="AO403" s="84" t="str">
        <f t="shared" si="340"/>
        <v>N/A</v>
      </c>
      <c r="AP403" s="84">
        <f t="shared" si="341"/>
        <v>13</v>
      </c>
      <c r="AQ403" s="84" t="b">
        <f t="shared" si="342"/>
        <v>1</v>
      </c>
      <c r="AR403" s="84" t="str">
        <f t="shared" si="343"/>
        <v>Dummy Node</v>
      </c>
      <c r="AS403" s="84" t="str">
        <f t="shared" si="344"/>
        <v>N/A</v>
      </c>
      <c r="AT403" s="84" t="str">
        <f t="shared" si="345"/>
        <v>N/A</v>
      </c>
      <c r="AU403" s="84">
        <f t="shared" si="346"/>
        <v>10</v>
      </c>
      <c r="AV403" s="84" t="b">
        <f t="shared" si="347"/>
        <v>1</v>
      </c>
      <c r="AW403" s="84" t="str">
        <f t="shared" si="348"/>
        <v>Distance</v>
      </c>
      <c r="AX403" s="84" t="str">
        <f t="shared" si="349"/>
        <v>&lt;=</v>
      </c>
      <c r="AY403" s="84">
        <f t="shared" si="350"/>
        <v>701.8369140625</v>
      </c>
      <c r="AZ403" s="84">
        <f t="shared" si="351"/>
        <v>2</v>
      </c>
      <c r="BA403" s="84" t="b">
        <f t="shared" si="352"/>
        <v>0</v>
      </c>
      <c r="BB403" s="84" t="str">
        <f t="shared" si="353"/>
        <v>Distance</v>
      </c>
      <c r="BC403" s="84" t="str">
        <f t="shared" si="354"/>
        <v>&gt;</v>
      </c>
      <c r="BD403" s="84">
        <f t="shared" si="355"/>
        <v>699.85498046875</v>
      </c>
      <c r="BE403" s="84">
        <f t="shared" si="356"/>
        <v>0</v>
      </c>
      <c r="BF403" s="84" t="b">
        <f t="shared" si="357"/>
        <v>0</v>
      </c>
      <c r="BG403" s="84" t="str">
        <f t="shared" si="358"/>
        <v>Distance</v>
      </c>
      <c r="BH403" s="84" t="str">
        <f t="shared" si="359"/>
        <v>&gt;</v>
      </c>
      <c r="BI403" s="84">
        <f t="shared" si="360"/>
        <v>508.4912109375</v>
      </c>
    </row>
    <row r="404" spans="1:61">
      <c r="A404" s="15">
        <v>401</v>
      </c>
      <c r="B404" s="15">
        <v>-2</v>
      </c>
      <c r="C404" s="15">
        <v>-8192</v>
      </c>
      <c r="D404" s="15">
        <f t="shared" si="310"/>
        <v>-1</v>
      </c>
      <c r="E404" s="15">
        <f t="shared" si="311"/>
        <v>0</v>
      </c>
      <c r="F404" s="15">
        <f t="shared" si="312"/>
        <v>-1</v>
      </c>
      <c r="G404" s="15">
        <v>803</v>
      </c>
      <c r="H404" s="15">
        <v>804</v>
      </c>
      <c r="I404" s="15">
        <v>200</v>
      </c>
      <c r="J404" s="15">
        <v>8</v>
      </c>
      <c r="K404" s="15">
        <v>912</v>
      </c>
      <c r="L404" s="15">
        <v>1355</v>
      </c>
      <c r="M404" s="15">
        <f t="shared" si="313"/>
        <v>0.330810546875</v>
      </c>
      <c r="O404" s="84">
        <f t="shared" si="314"/>
        <v>912</v>
      </c>
      <c r="P404" s="84">
        <f t="shared" si="315"/>
        <v>0.326904296875</v>
      </c>
      <c r="Q404" s="84">
        <f t="shared" si="316"/>
        <v>455</v>
      </c>
      <c r="R404" s="84" t="b">
        <f t="shared" si="317"/>
        <v>0</v>
      </c>
      <c r="S404" s="84" t="str">
        <f t="shared" si="318"/>
        <v>Dummy Node</v>
      </c>
      <c r="T404" s="84" t="str">
        <f t="shared" si="319"/>
        <v>N/A</v>
      </c>
      <c r="U404" s="84" t="str">
        <f t="shared" si="320"/>
        <v>N/A</v>
      </c>
      <c r="V404" s="84">
        <f t="shared" si="321"/>
        <v>227</v>
      </c>
      <c r="W404" s="84" t="b">
        <f t="shared" si="322"/>
        <v>1</v>
      </c>
      <c r="X404" s="84" t="str">
        <f t="shared" si="323"/>
        <v>Dummy Node</v>
      </c>
      <c r="Y404" s="84" t="str">
        <f t="shared" si="324"/>
        <v>N/A</v>
      </c>
      <c r="Z404" s="84" t="str">
        <f t="shared" si="325"/>
        <v>N/A</v>
      </c>
      <c r="AA404" s="84">
        <f t="shared" si="326"/>
        <v>113</v>
      </c>
      <c r="AB404" s="84" t="b">
        <f t="shared" si="327"/>
        <v>1</v>
      </c>
      <c r="AC404" s="84" t="str">
        <f t="shared" si="328"/>
        <v>Dummy Node</v>
      </c>
      <c r="AD404" s="84" t="str">
        <f t="shared" si="329"/>
        <v>N/A</v>
      </c>
      <c r="AE404" s="84" t="str">
        <f t="shared" si="330"/>
        <v>N/A</v>
      </c>
      <c r="AF404" s="84">
        <f t="shared" si="331"/>
        <v>56</v>
      </c>
      <c r="AG404" s="84" t="b">
        <f t="shared" si="332"/>
        <v>1</v>
      </c>
      <c r="AH404" s="84" t="str">
        <f t="shared" si="333"/>
        <v>Dummy Node</v>
      </c>
      <c r="AI404" s="84" t="str">
        <f t="shared" si="334"/>
        <v>N/A</v>
      </c>
      <c r="AJ404" s="84" t="str">
        <f t="shared" si="335"/>
        <v>N/A</v>
      </c>
      <c r="AK404" s="84">
        <f t="shared" si="336"/>
        <v>27</v>
      </c>
      <c r="AL404" s="84" t="b">
        <f t="shared" si="337"/>
        <v>0</v>
      </c>
      <c r="AM404" s="84" t="str">
        <f t="shared" si="338"/>
        <v>Dummy Node</v>
      </c>
      <c r="AN404" s="84" t="str">
        <f t="shared" si="339"/>
        <v>N/A</v>
      </c>
      <c r="AO404" s="84" t="str">
        <f t="shared" si="340"/>
        <v>N/A</v>
      </c>
      <c r="AP404" s="84">
        <f t="shared" si="341"/>
        <v>13</v>
      </c>
      <c r="AQ404" s="84" t="b">
        <f t="shared" si="342"/>
        <v>1</v>
      </c>
      <c r="AR404" s="84" t="str">
        <f t="shared" si="343"/>
        <v>Dummy Node</v>
      </c>
      <c r="AS404" s="84" t="str">
        <f t="shared" si="344"/>
        <v>N/A</v>
      </c>
      <c r="AT404" s="84" t="str">
        <f t="shared" si="345"/>
        <v>N/A</v>
      </c>
      <c r="AU404" s="84">
        <f t="shared" si="346"/>
        <v>10</v>
      </c>
      <c r="AV404" s="84" t="b">
        <f t="shared" si="347"/>
        <v>1</v>
      </c>
      <c r="AW404" s="84" t="str">
        <f t="shared" si="348"/>
        <v>Distance</v>
      </c>
      <c r="AX404" s="84" t="str">
        <f t="shared" si="349"/>
        <v>&lt;=</v>
      </c>
      <c r="AY404" s="84">
        <f t="shared" si="350"/>
        <v>701.8369140625</v>
      </c>
      <c r="AZ404" s="84">
        <f t="shared" si="351"/>
        <v>2</v>
      </c>
      <c r="BA404" s="84" t="b">
        <f t="shared" si="352"/>
        <v>0</v>
      </c>
      <c r="BB404" s="84" t="str">
        <f t="shared" si="353"/>
        <v>Distance</v>
      </c>
      <c r="BC404" s="84" t="str">
        <f t="shared" si="354"/>
        <v>&gt;</v>
      </c>
      <c r="BD404" s="84">
        <f t="shared" si="355"/>
        <v>699.85498046875</v>
      </c>
      <c r="BE404" s="84">
        <f t="shared" si="356"/>
        <v>0</v>
      </c>
      <c r="BF404" s="84" t="b">
        <f t="shared" si="357"/>
        <v>0</v>
      </c>
      <c r="BG404" s="84" t="str">
        <f t="shared" si="358"/>
        <v>Distance</v>
      </c>
      <c r="BH404" s="84" t="str">
        <f t="shared" si="359"/>
        <v>&gt;</v>
      </c>
      <c r="BI404" s="84">
        <f t="shared" si="360"/>
        <v>508.4912109375</v>
      </c>
    </row>
    <row r="405" spans="1:61">
      <c r="A405" s="15">
        <v>402</v>
      </c>
      <c r="B405" s="15">
        <v>-2</v>
      </c>
      <c r="C405" s="15">
        <v>-8192</v>
      </c>
      <c r="D405" s="15">
        <f t="shared" si="310"/>
        <v>-1</v>
      </c>
      <c r="E405" s="15">
        <f t="shared" si="311"/>
        <v>0</v>
      </c>
      <c r="F405" s="15">
        <f t="shared" si="312"/>
        <v>-1</v>
      </c>
      <c r="G405" s="15">
        <v>805</v>
      </c>
      <c r="H405" s="15">
        <v>806</v>
      </c>
      <c r="I405" s="15">
        <v>200</v>
      </c>
      <c r="J405" s="15">
        <v>8</v>
      </c>
      <c r="K405" s="15">
        <v>913</v>
      </c>
      <c r="L405" s="15">
        <v>1355</v>
      </c>
      <c r="M405" s="15">
        <f t="shared" si="313"/>
        <v>0.330810546875</v>
      </c>
      <c r="O405" s="84">
        <f t="shared" si="314"/>
        <v>913</v>
      </c>
      <c r="P405" s="84">
        <f t="shared" si="315"/>
        <v>0.326904296875</v>
      </c>
      <c r="Q405" s="84">
        <f t="shared" si="316"/>
        <v>456</v>
      </c>
      <c r="R405" s="84" t="b">
        <f t="shared" si="317"/>
        <v>1</v>
      </c>
      <c r="S405" s="84" t="str">
        <f t="shared" si="318"/>
        <v>Dummy Node</v>
      </c>
      <c r="T405" s="84" t="str">
        <f t="shared" si="319"/>
        <v>N/A</v>
      </c>
      <c r="U405" s="84" t="str">
        <f t="shared" si="320"/>
        <v>N/A</v>
      </c>
      <c r="V405" s="84">
        <f t="shared" si="321"/>
        <v>227</v>
      </c>
      <c r="W405" s="84" t="b">
        <f t="shared" si="322"/>
        <v>0</v>
      </c>
      <c r="X405" s="84" t="str">
        <f t="shared" si="323"/>
        <v>Dummy Node</v>
      </c>
      <c r="Y405" s="84" t="str">
        <f t="shared" si="324"/>
        <v>N/A</v>
      </c>
      <c r="Z405" s="84" t="str">
        <f t="shared" si="325"/>
        <v>N/A</v>
      </c>
      <c r="AA405" s="84">
        <f t="shared" si="326"/>
        <v>113</v>
      </c>
      <c r="AB405" s="84" t="b">
        <f t="shared" si="327"/>
        <v>1</v>
      </c>
      <c r="AC405" s="84" t="str">
        <f t="shared" si="328"/>
        <v>Dummy Node</v>
      </c>
      <c r="AD405" s="84" t="str">
        <f t="shared" si="329"/>
        <v>N/A</v>
      </c>
      <c r="AE405" s="84" t="str">
        <f t="shared" si="330"/>
        <v>N/A</v>
      </c>
      <c r="AF405" s="84">
        <f t="shared" si="331"/>
        <v>56</v>
      </c>
      <c r="AG405" s="84" t="b">
        <f t="shared" si="332"/>
        <v>1</v>
      </c>
      <c r="AH405" s="84" t="str">
        <f t="shared" si="333"/>
        <v>Dummy Node</v>
      </c>
      <c r="AI405" s="84" t="str">
        <f t="shared" si="334"/>
        <v>N/A</v>
      </c>
      <c r="AJ405" s="84" t="str">
        <f t="shared" si="335"/>
        <v>N/A</v>
      </c>
      <c r="AK405" s="84">
        <f t="shared" si="336"/>
        <v>27</v>
      </c>
      <c r="AL405" s="84" t="b">
        <f t="shared" si="337"/>
        <v>0</v>
      </c>
      <c r="AM405" s="84" t="str">
        <f t="shared" si="338"/>
        <v>Dummy Node</v>
      </c>
      <c r="AN405" s="84" t="str">
        <f t="shared" si="339"/>
        <v>N/A</v>
      </c>
      <c r="AO405" s="84" t="str">
        <f t="shared" si="340"/>
        <v>N/A</v>
      </c>
      <c r="AP405" s="84">
        <f t="shared" si="341"/>
        <v>13</v>
      </c>
      <c r="AQ405" s="84" t="b">
        <f t="shared" si="342"/>
        <v>1</v>
      </c>
      <c r="AR405" s="84" t="str">
        <f t="shared" si="343"/>
        <v>Dummy Node</v>
      </c>
      <c r="AS405" s="84" t="str">
        <f t="shared" si="344"/>
        <v>N/A</v>
      </c>
      <c r="AT405" s="84" t="str">
        <f t="shared" si="345"/>
        <v>N/A</v>
      </c>
      <c r="AU405" s="84">
        <f t="shared" si="346"/>
        <v>10</v>
      </c>
      <c r="AV405" s="84" t="b">
        <f t="shared" si="347"/>
        <v>1</v>
      </c>
      <c r="AW405" s="84" t="str">
        <f t="shared" si="348"/>
        <v>Distance</v>
      </c>
      <c r="AX405" s="84" t="str">
        <f t="shared" si="349"/>
        <v>&lt;=</v>
      </c>
      <c r="AY405" s="84">
        <f t="shared" si="350"/>
        <v>701.8369140625</v>
      </c>
      <c r="AZ405" s="84">
        <f t="shared" si="351"/>
        <v>2</v>
      </c>
      <c r="BA405" s="84" t="b">
        <f t="shared" si="352"/>
        <v>0</v>
      </c>
      <c r="BB405" s="84" t="str">
        <f t="shared" si="353"/>
        <v>Distance</v>
      </c>
      <c r="BC405" s="84" t="str">
        <f t="shared" si="354"/>
        <v>&gt;</v>
      </c>
      <c r="BD405" s="84">
        <f t="shared" si="355"/>
        <v>699.85498046875</v>
      </c>
      <c r="BE405" s="84">
        <f t="shared" si="356"/>
        <v>0</v>
      </c>
      <c r="BF405" s="84" t="b">
        <f t="shared" si="357"/>
        <v>0</v>
      </c>
      <c r="BG405" s="84" t="str">
        <f t="shared" si="358"/>
        <v>Distance</v>
      </c>
      <c r="BH405" s="84" t="str">
        <f t="shared" si="359"/>
        <v>&gt;</v>
      </c>
      <c r="BI405" s="84">
        <f t="shared" si="360"/>
        <v>508.4912109375</v>
      </c>
    </row>
    <row r="406" spans="1:61">
      <c r="A406" s="15">
        <v>403</v>
      </c>
      <c r="B406" s="15">
        <v>-2</v>
      </c>
      <c r="C406" s="15">
        <v>-8192</v>
      </c>
      <c r="D406" s="15">
        <f t="shared" si="310"/>
        <v>-1</v>
      </c>
      <c r="E406" s="15">
        <f t="shared" si="311"/>
        <v>0</v>
      </c>
      <c r="F406" s="15">
        <f t="shared" si="312"/>
        <v>-1</v>
      </c>
      <c r="G406" s="15">
        <v>807</v>
      </c>
      <c r="H406" s="15">
        <v>808</v>
      </c>
      <c r="I406" s="15">
        <v>201</v>
      </c>
      <c r="J406" s="15">
        <v>8</v>
      </c>
      <c r="K406" s="15">
        <v>914</v>
      </c>
      <c r="L406" s="15">
        <v>1355</v>
      </c>
      <c r="M406" s="15">
        <f t="shared" si="313"/>
        <v>0.330810546875</v>
      </c>
      <c r="O406" s="84">
        <f t="shared" si="314"/>
        <v>914</v>
      </c>
      <c r="P406" s="84">
        <f t="shared" si="315"/>
        <v>0.326904296875</v>
      </c>
      <c r="Q406" s="84">
        <f t="shared" si="316"/>
        <v>456</v>
      </c>
      <c r="R406" s="84" t="b">
        <f t="shared" si="317"/>
        <v>0</v>
      </c>
      <c r="S406" s="84" t="str">
        <f t="shared" si="318"/>
        <v>Dummy Node</v>
      </c>
      <c r="T406" s="84" t="str">
        <f t="shared" si="319"/>
        <v>N/A</v>
      </c>
      <c r="U406" s="84" t="str">
        <f t="shared" si="320"/>
        <v>N/A</v>
      </c>
      <c r="V406" s="84">
        <f t="shared" si="321"/>
        <v>227</v>
      </c>
      <c r="W406" s="84" t="b">
        <f t="shared" si="322"/>
        <v>0</v>
      </c>
      <c r="X406" s="84" t="str">
        <f t="shared" si="323"/>
        <v>Dummy Node</v>
      </c>
      <c r="Y406" s="84" t="str">
        <f t="shared" si="324"/>
        <v>N/A</v>
      </c>
      <c r="Z406" s="84" t="str">
        <f t="shared" si="325"/>
        <v>N/A</v>
      </c>
      <c r="AA406" s="84">
        <f t="shared" si="326"/>
        <v>113</v>
      </c>
      <c r="AB406" s="84" t="b">
        <f t="shared" si="327"/>
        <v>1</v>
      </c>
      <c r="AC406" s="84" t="str">
        <f t="shared" si="328"/>
        <v>Dummy Node</v>
      </c>
      <c r="AD406" s="84" t="str">
        <f t="shared" si="329"/>
        <v>N/A</v>
      </c>
      <c r="AE406" s="84" t="str">
        <f t="shared" si="330"/>
        <v>N/A</v>
      </c>
      <c r="AF406" s="84">
        <f t="shared" si="331"/>
        <v>56</v>
      </c>
      <c r="AG406" s="84" t="b">
        <f t="shared" si="332"/>
        <v>1</v>
      </c>
      <c r="AH406" s="84" t="str">
        <f t="shared" si="333"/>
        <v>Dummy Node</v>
      </c>
      <c r="AI406" s="84" t="str">
        <f t="shared" si="334"/>
        <v>N/A</v>
      </c>
      <c r="AJ406" s="84" t="str">
        <f t="shared" si="335"/>
        <v>N/A</v>
      </c>
      <c r="AK406" s="84">
        <f t="shared" si="336"/>
        <v>27</v>
      </c>
      <c r="AL406" s="84" t="b">
        <f t="shared" si="337"/>
        <v>0</v>
      </c>
      <c r="AM406" s="84" t="str">
        <f t="shared" si="338"/>
        <v>Dummy Node</v>
      </c>
      <c r="AN406" s="84" t="str">
        <f t="shared" si="339"/>
        <v>N/A</v>
      </c>
      <c r="AO406" s="84" t="str">
        <f t="shared" si="340"/>
        <v>N/A</v>
      </c>
      <c r="AP406" s="84">
        <f t="shared" si="341"/>
        <v>13</v>
      </c>
      <c r="AQ406" s="84" t="b">
        <f t="shared" si="342"/>
        <v>1</v>
      </c>
      <c r="AR406" s="84" t="str">
        <f t="shared" si="343"/>
        <v>Dummy Node</v>
      </c>
      <c r="AS406" s="84" t="str">
        <f t="shared" si="344"/>
        <v>N/A</v>
      </c>
      <c r="AT406" s="84" t="str">
        <f t="shared" si="345"/>
        <v>N/A</v>
      </c>
      <c r="AU406" s="84">
        <f t="shared" si="346"/>
        <v>10</v>
      </c>
      <c r="AV406" s="84" t="b">
        <f t="shared" si="347"/>
        <v>1</v>
      </c>
      <c r="AW406" s="84" t="str">
        <f t="shared" si="348"/>
        <v>Distance</v>
      </c>
      <c r="AX406" s="84" t="str">
        <f t="shared" si="349"/>
        <v>&lt;=</v>
      </c>
      <c r="AY406" s="84">
        <f t="shared" si="350"/>
        <v>701.8369140625</v>
      </c>
      <c r="AZ406" s="84">
        <f t="shared" si="351"/>
        <v>2</v>
      </c>
      <c r="BA406" s="84" t="b">
        <f t="shared" si="352"/>
        <v>0</v>
      </c>
      <c r="BB406" s="84" t="str">
        <f t="shared" si="353"/>
        <v>Distance</v>
      </c>
      <c r="BC406" s="84" t="str">
        <f t="shared" si="354"/>
        <v>&gt;</v>
      </c>
      <c r="BD406" s="84">
        <f t="shared" si="355"/>
        <v>699.85498046875</v>
      </c>
      <c r="BE406" s="84">
        <f t="shared" si="356"/>
        <v>0</v>
      </c>
      <c r="BF406" s="84" t="b">
        <f t="shared" si="357"/>
        <v>0</v>
      </c>
      <c r="BG406" s="84" t="str">
        <f t="shared" si="358"/>
        <v>Distance</v>
      </c>
      <c r="BH406" s="84" t="str">
        <f t="shared" si="359"/>
        <v>&gt;</v>
      </c>
      <c r="BI406" s="84">
        <f t="shared" si="360"/>
        <v>508.4912109375</v>
      </c>
    </row>
    <row r="407" spans="1:61">
      <c r="A407" s="15">
        <v>404</v>
      </c>
      <c r="B407" s="15">
        <v>-2</v>
      </c>
      <c r="C407" s="15">
        <v>-8192</v>
      </c>
      <c r="D407" s="15">
        <f t="shared" si="310"/>
        <v>-1</v>
      </c>
      <c r="E407" s="15">
        <f t="shared" si="311"/>
        <v>0</v>
      </c>
      <c r="F407" s="15">
        <f t="shared" si="312"/>
        <v>-1</v>
      </c>
      <c r="G407" s="15">
        <v>809</v>
      </c>
      <c r="H407" s="15">
        <v>810</v>
      </c>
      <c r="I407" s="15">
        <v>201</v>
      </c>
      <c r="J407" s="15">
        <v>8</v>
      </c>
      <c r="K407" s="15">
        <v>915</v>
      </c>
      <c r="L407" s="15">
        <v>1355</v>
      </c>
      <c r="M407" s="15">
        <f t="shared" si="313"/>
        <v>0.330810546875</v>
      </c>
      <c r="O407" s="84">
        <f t="shared" si="314"/>
        <v>915</v>
      </c>
      <c r="P407" s="84">
        <f t="shared" si="315"/>
        <v>0.326904296875</v>
      </c>
      <c r="Q407" s="84">
        <f t="shared" si="316"/>
        <v>457</v>
      </c>
      <c r="R407" s="84" t="b">
        <f t="shared" si="317"/>
        <v>1</v>
      </c>
      <c r="S407" s="84" t="str">
        <f t="shared" si="318"/>
        <v>Dummy Node</v>
      </c>
      <c r="T407" s="84" t="str">
        <f t="shared" si="319"/>
        <v>N/A</v>
      </c>
      <c r="U407" s="84" t="str">
        <f t="shared" si="320"/>
        <v>N/A</v>
      </c>
      <c r="V407" s="84">
        <f t="shared" si="321"/>
        <v>228</v>
      </c>
      <c r="W407" s="84" t="b">
        <f t="shared" si="322"/>
        <v>1</v>
      </c>
      <c r="X407" s="84" t="str">
        <f t="shared" si="323"/>
        <v>Dummy Node</v>
      </c>
      <c r="Y407" s="84" t="str">
        <f t="shared" si="324"/>
        <v>N/A</v>
      </c>
      <c r="Z407" s="84" t="str">
        <f t="shared" si="325"/>
        <v>N/A</v>
      </c>
      <c r="AA407" s="84">
        <f t="shared" si="326"/>
        <v>113</v>
      </c>
      <c r="AB407" s="84" t="b">
        <f t="shared" si="327"/>
        <v>0</v>
      </c>
      <c r="AC407" s="84" t="str">
        <f t="shared" si="328"/>
        <v>Dummy Node</v>
      </c>
      <c r="AD407" s="84" t="str">
        <f t="shared" si="329"/>
        <v>N/A</v>
      </c>
      <c r="AE407" s="84" t="str">
        <f t="shared" si="330"/>
        <v>N/A</v>
      </c>
      <c r="AF407" s="84">
        <f t="shared" si="331"/>
        <v>56</v>
      </c>
      <c r="AG407" s="84" t="b">
        <f t="shared" si="332"/>
        <v>1</v>
      </c>
      <c r="AH407" s="84" t="str">
        <f t="shared" si="333"/>
        <v>Dummy Node</v>
      </c>
      <c r="AI407" s="84" t="str">
        <f t="shared" si="334"/>
        <v>N/A</v>
      </c>
      <c r="AJ407" s="84" t="str">
        <f t="shared" si="335"/>
        <v>N/A</v>
      </c>
      <c r="AK407" s="84">
        <f t="shared" si="336"/>
        <v>27</v>
      </c>
      <c r="AL407" s="84" t="b">
        <f t="shared" si="337"/>
        <v>0</v>
      </c>
      <c r="AM407" s="84" t="str">
        <f t="shared" si="338"/>
        <v>Dummy Node</v>
      </c>
      <c r="AN407" s="84" t="str">
        <f t="shared" si="339"/>
        <v>N/A</v>
      </c>
      <c r="AO407" s="84" t="str">
        <f t="shared" si="340"/>
        <v>N/A</v>
      </c>
      <c r="AP407" s="84">
        <f t="shared" si="341"/>
        <v>13</v>
      </c>
      <c r="AQ407" s="84" t="b">
        <f t="shared" si="342"/>
        <v>1</v>
      </c>
      <c r="AR407" s="84" t="str">
        <f t="shared" si="343"/>
        <v>Dummy Node</v>
      </c>
      <c r="AS407" s="84" t="str">
        <f t="shared" si="344"/>
        <v>N/A</v>
      </c>
      <c r="AT407" s="84" t="str">
        <f t="shared" si="345"/>
        <v>N/A</v>
      </c>
      <c r="AU407" s="84">
        <f t="shared" si="346"/>
        <v>10</v>
      </c>
      <c r="AV407" s="84" t="b">
        <f t="shared" si="347"/>
        <v>1</v>
      </c>
      <c r="AW407" s="84" t="str">
        <f t="shared" si="348"/>
        <v>Distance</v>
      </c>
      <c r="AX407" s="84" t="str">
        <f t="shared" si="349"/>
        <v>&lt;=</v>
      </c>
      <c r="AY407" s="84">
        <f t="shared" si="350"/>
        <v>701.8369140625</v>
      </c>
      <c r="AZ407" s="84">
        <f t="shared" si="351"/>
        <v>2</v>
      </c>
      <c r="BA407" s="84" t="b">
        <f t="shared" si="352"/>
        <v>0</v>
      </c>
      <c r="BB407" s="84" t="str">
        <f t="shared" si="353"/>
        <v>Distance</v>
      </c>
      <c r="BC407" s="84" t="str">
        <f t="shared" si="354"/>
        <v>&gt;</v>
      </c>
      <c r="BD407" s="84">
        <f t="shared" si="355"/>
        <v>699.85498046875</v>
      </c>
      <c r="BE407" s="84">
        <f t="shared" si="356"/>
        <v>0</v>
      </c>
      <c r="BF407" s="84" t="b">
        <f t="shared" si="357"/>
        <v>0</v>
      </c>
      <c r="BG407" s="84" t="str">
        <f t="shared" si="358"/>
        <v>Distance</v>
      </c>
      <c r="BH407" s="84" t="str">
        <f t="shared" si="359"/>
        <v>&gt;</v>
      </c>
      <c r="BI407" s="84">
        <f t="shared" si="360"/>
        <v>508.4912109375</v>
      </c>
    </row>
    <row r="408" spans="1:61">
      <c r="A408" s="15">
        <v>405</v>
      </c>
      <c r="B408" s="15">
        <v>-2</v>
      </c>
      <c r="C408" s="15">
        <v>-8192</v>
      </c>
      <c r="D408" s="15">
        <f t="shared" si="310"/>
        <v>-1</v>
      </c>
      <c r="E408" s="15">
        <f t="shared" si="311"/>
        <v>0</v>
      </c>
      <c r="F408" s="15">
        <f t="shared" si="312"/>
        <v>-1</v>
      </c>
      <c r="G408" s="15">
        <v>811</v>
      </c>
      <c r="H408" s="15">
        <v>812</v>
      </c>
      <c r="I408" s="15">
        <v>202</v>
      </c>
      <c r="J408" s="15">
        <v>8</v>
      </c>
      <c r="K408" s="15">
        <v>916</v>
      </c>
      <c r="L408" s="15">
        <v>1355</v>
      </c>
      <c r="M408" s="15">
        <f t="shared" si="313"/>
        <v>0.330810546875</v>
      </c>
      <c r="O408" s="84">
        <f t="shared" si="314"/>
        <v>916</v>
      </c>
      <c r="P408" s="84">
        <f t="shared" si="315"/>
        <v>0.326904296875</v>
      </c>
      <c r="Q408" s="84">
        <f t="shared" si="316"/>
        <v>457</v>
      </c>
      <c r="R408" s="84" t="b">
        <f t="shared" si="317"/>
        <v>0</v>
      </c>
      <c r="S408" s="84" t="str">
        <f t="shared" si="318"/>
        <v>Dummy Node</v>
      </c>
      <c r="T408" s="84" t="str">
        <f t="shared" si="319"/>
        <v>N/A</v>
      </c>
      <c r="U408" s="84" t="str">
        <f t="shared" si="320"/>
        <v>N/A</v>
      </c>
      <c r="V408" s="84">
        <f t="shared" si="321"/>
        <v>228</v>
      </c>
      <c r="W408" s="84" t="b">
        <f t="shared" si="322"/>
        <v>1</v>
      </c>
      <c r="X408" s="84" t="str">
        <f t="shared" si="323"/>
        <v>Dummy Node</v>
      </c>
      <c r="Y408" s="84" t="str">
        <f t="shared" si="324"/>
        <v>N/A</v>
      </c>
      <c r="Z408" s="84" t="str">
        <f t="shared" si="325"/>
        <v>N/A</v>
      </c>
      <c r="AA408" s="84">
        <f t="shared" si="326"/>
        <v>113</v>
      </c>
      <c r="AB408" s="84" t="b">
        <f t="shared" si="327"/>
        <v>0</v>
      </c>
      <c r="AC408" s="84" t="str">
        <f t="shared" si="328"/>
        <v>Dummy Node</v>
      </c>
      <c r="AD408" s="84" t="str">
        <f t="shared" si="329"/>
        <v>N/A</v>
      </c>
      <c r="AE408" s="84" t="str">
        <f t="shared" si="330"/>
        <v>N/A</v>
      </c>
      <c r="AF408" s="84">
        <f t="shared" si="331"/>
        <v>56</v>
      </c>
      <c r="AG408" s="84" t="b">
        <f t="shared" si="332"/>
        <v>1</v>
      </c>
      <c r="AH408" s="84" t="str">
        <f t="shared" si="333"/>
        <v>Dummy Node</v>
      </c>
      <c r="AI408" s="84" t="str">
        <f t="shared" si="334"/>
        <v>N/A</v>
      </c>
      <c r="AJ408" s="84" t="str">
        <f t="shared" si="335"/>
        <v>N/A</v>
      </c>
      <c r="AK408" s="84">
        <f t="shared" si="336"/>
        <v>27</v>
      </c>
      <c r="AL408" s="84" t="b">
        <f t="shared" si="337"/>
        <v>0</v>
      </c>
      <c r="AM408" s="84" t="str">
        <f t="shared" si="338"/>
        <v>Dummy Node</v>
      </c>
      <c r="AN408" s="84" t="str">
        <f t="shared" si="339"/>
        <v>N/A</v>
      </c>
      <c r="AO408" s="84" t="str">
        <f t="shared" si="340"/>
        <v>N/A</v>
      </c>
      <c r="AP408" s="84">
        <f t="shared" si="341"/>
        <v>13</v>
      </c>
      <c r="AQ408" s="84" t="b">
        <f t="shared" si="342"/>
        <v>1</v>
      </c>
      <c r="AR408" s="84" t="str">
        <f t="shared" si="343"/>
        <v>Dummy Node</v>
      </c>
      <c r="AS408" s="84" t="str">
        <f t="shared" si="344"/>
        <v>N/A</v>
      </c>
      <c r="AT408" s="84" t="str">
        <f t="shared" si="345"/>
        <v>N/A</v>
      </c>
      <c r="AU408" s="84">
        <f t="shared" si="346"/>
        <v>10</v>
      </c>
      <c r="AV408" s="84" t="b">
        <f t="shared" si="347"/>
        <v>1</v>
      </c>
      <c r="AW408" s="84" t="str">
        <f t="shared" si="348"/>
        <v>Distance</v>
      </c>
      <c r="AX408" s="84" t="str">
        <f t="shared" si="349"/>
        <v>&lt;=</v>
      </c>
      <c r="AY408" s="84">
        <f t="shared" si="350"/>
        <v>701.8369140625</v>
      </c>
      <c r="AZ408" s="84">
        <f t="shared" si="351"/>
        <v>2</v>
      </c>
      <c r="BA408" s="84" t="b">
        <f t="shared" si="352"/>
        <v>0</v>
      </c>
      <c r="BB408" s="84" t="str">
        <f t="shared" si="353"/>
        <v>Distance</v>
      </c>
      <c r="BC408" s="84" t="str">
        <f t="shared" si="354"/>
        <v>&gt;</v>
      </c>
      <c r="BD408" s="84">
        <f t="shared" si="355"/>
        <v>699.85498046875</v>
      </c>
      <c r="BE408" s="84">
        <f t="shared" si="356"/>
        <v>0</v>
      </c>
      <c r="BF408" s="84" t="b">
        <f t="shared" si="357"/>
        <v>0</v>
      </c>
      <c r="BG408" s="84" t="str">
        <f t="shared" si="358"/>
        <v>Distance</v>
      </c>
      <c r="BH408" s="84" t="str">
        <f t="shared" si="359"/>
        <v>&gt;</v>
      </c>
      <c r="BI408" s="84">
        <f t="shared" si="360"/>
        <v>508.4912109375</v>
      </c>
    </row>
    <row r="409" spans="1:61">
      <c r="A409" s="15">
        <v>406</v>
      </c>
      <c r="B409" s="15">
        <v>-2</v>
      </c>
      <c r="C409" s="15">
        <v>-8192</v>
      </c>
      <c r="D409" s="15">
        <f t="shared" si="310"/>
        <v>-1</v>
      </c>
      <c r="E409" s="15">
        <f t="shared" si="311"/>
        <v>0</v>
      </c>
      <c r="F409" s="15">
        <f t="shared" si="312"/>
        <v>-1</v>
      </c>
      <c r="G409" s="15">
        <v>813</v>
      </c>
      <c r="H409" s="15">
        <v>814</v>
      </c>
      <c r="I409" s="15">
        <v>202</v>
      </c>
      <c r="J409" s="15">
        <v>8</v>
      </c>
      <c r="K409" s="15">
        <v>917</v>
      </c>
      <c r="L409" s="15">
        <v>1355</v>
      </c>
      <c r="M409" s="15">
        <f t="shared" si="313"/>
        <v>0.330810546875</v>
      </c>
      <c r="O409" s="84">
        <f t="shared" si="314"/>
        <v>917</v>
      </c>
      <c r="P409" s="84">
        <f t="shared" si="315"/>
        <v>0.326904296875</v>
      </c>
      <c r="Q409" s="84">
        <f t="shared" si="316"/>
        <v>458</v>
      </c>
      <c r="R409" s="84" t="b">
        <f t="shared" si="317"/>
        <v>1</v>
      </c>
      <c r="S409" s="84" t="str">
        <f t="shared" si="318"/>
        <v>Dummy Node</v>
      </c>
      <c r="T409" s="84" t="str">
        <f t="shared" si="319"/>
        <v>N/A</v>
      </c>
      <c r="U409" s="84" t="str">
        <f t="shared" si="320"/>
        <v>N/A</v>
      </c>
      <c r="V409" s="84">
        <f t="shared" si="321"/>
        <v>228</v>
      </c>
      <c r="W409" s="84" t="b">
        <f t="shared" si="322"/>
        <v>0</v>
      </c>
      <c r="X409" s="84" t="str">
        <f t="shared" si="323"/>
        <v>Dummy Node</v>
      </c>
      <c r="Y409" s="84" t="str">
        <f t="shared" si="324"/>
        <v>N/A</v>
      </c>
      <c r="Z409" s="84" t="str">
        <f t="shared" si="325"/>
        <v>N/A</v>
      </c>
      <c r="AA409" s="84">
        <f t="shared" si="326"/>
        <v>113</v>
      </c>
      <c r="AB409" s="84" t="b">
        <f t="shared" si="327"/>
        <v>0</v>
      </c>
      <c r="AC409" s="84" t="str">
        <f t="shared" si="328"/>
        <v>Dummy Node</v>
      </c>
      <c r="AD409" s="84" t="str">
        <f t="shared" si="329"/>
        <v>N/A</v>
      </c>
      <c r="AE409" s="84" t="str">
        <f t="shared" si="330"/>
        <v>N/A</v>
      </c>
      <c r="AF409" s="84">
        <f t="shared" si="331"/>
        <v>56</v>
      </c>
      <c r="AG409" s="84" t="b">
        <f t="shared" si="332"/>
        <v>1</v>
      </c>
      <c r="AH409" s="84" t="str">
        <f t="shared" si="333"/>
        <v>Dummy Node</v>
      </c>
      <c r="AI409" s="84" t="str">
        <f t="shared" si="334"/>
        <v>N/A</v>
      </c>
      <c r="AJ409" s="84" t="str">
        <f t="shared" si="335"/>
        <v>N/A</v>
      </c>
      <c r="AK409" s="84">
        <f t="shared" si="336"/>
        <v>27</v>
      </c>
      <c r="AL409" s="84" t="b">
        <f t="shared" si="337"/>
        <v>0</v>
      </c>
      <c r="AM409" s="84" t="str">
        <f t="shared" si="338"/>
        <v>Dummy Node</v>
      </c>
      <c r="AN409" s="84" t="str">
        <f t="shared" si="339"/>
        <v>N/A</v>
      </c>
      <c r="AO409" s="84" t="str">
        <f t="shared" si="340"/>
        <v>N/A</v>
      </c>
      <c r="AP409" s="84">
        <f t="shared" si="341"/>
        <v>13</v>
      </c>
      <c r="AQ409" s="84" t="b">
        <f t="shared" si="342"/>
        <v>1</v>
      </c>
      <c r="AR409" s="84" t="str">
        <f t="shared" si="343"/>
        <v>Dummy Node</v>
      </c>
      <c r="AS409" s="84" t="str">
        <f t="shared" si="344"/>
        <v>N/A</v>
      </c>
      <c r="AT409" s="84" t="str">
        <f t="shared" si="345"/>
        <v>N/A</v>
      </c>
      <c r="AU409" s="84">
        <f t="shared" si="346"/>
        <v>10</v>
      </c>
      <c r="AV409" s="84" t="b">
        <f t="shared" si="347"/>
        <v>1</v>
      </c>
      <c r="AW409" s="84" t="str">
        <f t="shared" si="348"/>
        <v>Distance</v>
      </c>
      <c r="AX409" s="84" t="str">
        <f t="shared" si="349"/>
        <v>&lt;=</v>
      </c>
      <c r="AY409" s="84">
        <f t="shared" si="350"/>
        <v>701.8369140625</v>
      </c>
      <c r="AZ409" s="84">
        <f t="shared" si="351"/>
        <v>2</v>
      </c>
      <c r="BA409" s="84" t="b">
        <f t="shared" si="352"/>
        <v>0</v>
      </c>
      <c r="BB409" s="84" t="str">
        <f t="shared" si="353"/>
        <v>Distance</v>
      </c>
      <c r="BC409" s="84" t="str">
        <f t="shared" si="354"/>
        <v>&gt;</v>
      </c>
      <c r="BD409" s="84">
        <f t="shared" si="355"/>
        <v>699.85498046875</v>
      </c>
      <c r="BE409" s="84">
        <f t="shared" si="356"/>
        <v>0</v>
      </c>
      <c r="BF409" s="84" t="b">
        <f t="shared" si="357"/>
        <v>0</v>
      </c>
      <c r="BG409" s="84" t="str">
        <f t="shared" si="358"/>
        <v>Distance</v>
      </c>
      <c r="BH409" s="84" t="str">
        <f t="shared" si="359"/>
        <v>&gt;</v>
      </c>
      <c r="BI409" s="84">
        <f t="shared" si="360"/>
        <v>508.4912109375</v>
      </c>
    </row>
    <row r="410" spans="1:61">
      <c r="A410" s="15">
        <v>407</v>
      </c>
      <c r="B410" s="15">
        <v>-2</v>
      </c>
      <c r="C410" s="15">
        <v>-8192</v>
      </c>
      <c r="D410" s="15">
        <f t="shared" si="310"/>
        <v>-1</v>
      </c>
      <c r="E410" s="15">
        <f t="shared" si="311"/>
        <v>0</v>
      </c>
      <c r="F410" s="15">
        <f t="shared" si="312"/>
        <v>-1</v>
      </c>
      <c r="G410" s="15">
        <v>815</v>
      </c>
      <c r="H410" s="15">
        <v>816</v>
      </c>
      <c r="I410" s="15">
        <v>203</v>
      </c>
      <c r="J410" s="15">
        <v>8</v>
      </c>
      <c r="K410" s="15">
        <v>918</v>
      </c>
      <c r="L410" s="15">
        <v>1355</v>
      </c>
      <c r="M410" s="15">
        <f t="shared" si="313"/>
        <v>0.330810546875</v>
      </c>
      <c r="O410" s="84">
        <f t="shared" si="314"/>
        <v>918</v>
      </c>
      <c r="P410" s="84">
        <f t="shared" si="315"/>
        <v>0.326904296875</v>
      </c>
      <c r="Q410" s="84">
        <f t="shared" si="316"/>
        <v>458</v>
      </c>
      <c r="R410" s="84" t="b">
        <f t="shared" si="317"/>
        <v>0</v>
      </c>
      <c r="S410" s="84" t="str">
        <f t="shared" si="318"/>
        <v>Dummy Node</v>
      </c>
      <c r="T410" s="84" t="str">
        <f t="shared" si="319"/>
        <v>N/A</v>
      </c>
      <c r="U410" s="84" t="str">
        <f t="shared" si="320"/>
        <v>N/A</v>
      </c>
      <c r="V410" s="84">
        <f t="shared" si="321"/>
        <v>228</v>
      </c>
      <c r="W410" s="84" t="b">
        <f t="shared" si="322"/>
        <v>0</v>
      </c>
      <c r="X410" s="84" t="str">
        <f t="shared" si="323"/>
        <v>Dummy Node</v>
      </c>
      <c r="Y410" s="84" t="str">
        <f t="shared" si="324"/>
        <v>N/A</v>
      </c>
      <c r="Z410" s="84" t="str">
        <f t="shared" si="325"/>
        <v>N/A</v>
      </c>
      <c r="AA410" s="84">
        <f t="shared" si="326"/>
        <v>113</v>
      </c>
      <c r="AB410" s="84" t="b">
        <f t="shared" si="327"/>
        <v>0</v>
      </c>
      <c r="AC410" s="84" t="str">
        <f t="shared" si="328"/>
        <v>Dummy Node</v>
      </c>
      <c r="AD410" s="84" t="str">
        <f t="shared" si="329"/>
        <v>N/A</v>
      </c>
      <c r="AE410" s="84" t="str">
        <f t="shared" si="330"/>
        <v>N/A</v>
      </c>
      <c r="AF410" s="84">
        <f t="shared" si="331"/>
        <v>56</v>
      </c>
      <c r="AG410" s="84" t="b">
        <f t="shared" si="332"/>
        <v>1</v>
      </c>
      <c r="AH410" s="84" t="str">
        <f t="shared" si="333"/>
        <v>Dummy Node</v>
      </c>
      <c r="AI410" s="84" t="str">
        <f t="shared" si="334"/>
        <v>N/A</v>
      </c>
      <c r="AJ410" s="84" t="str">
        <f t="shared" si="335"/>
        <v>N/A</v>
      </c>
      <c r="AK410" s="84">
        <f t="shared" si="336"/>
        <v>27</v>
      </c>
      <c r="AL410" s="84" t="b">
        <f t="shared" si="337"/>
        <v>0</v>
      </c>
      <c r="AM410" s="84" t="str">
        <f t="shared" si="338"/>
        <v>Dummy Node</v>
      </c>
      <c r="AN410" s="84" t="str">
        <f t="shared" si="339"/>
        <v>N/A</v>
      </c>
      <c r="AO410" s="84" t="str">
        <f t="shared" si="340"/>
        <v>N/A</v>
      </c>
      <c r="AP410" s="84">
        <f t="shared" si="341"/>
        <v>13</v>
      </c>
      <c r="AQ410" s="84" t="b">
        <f t="shared" si="342"/>
        <v>1</v>
      </c>
      <c r="AR410" s="84" t="str">
        <f t="shared" si="343"/>
        <v>Dummy Node</v>
      </c>
      <c r="AS410" s="84" t="str">
        <f t="shared" si="344"/>
        <v>N/A</v>
      </c>
      <c r="AT410" s="84" t="str">
        <f t="shared" si="345"/>
        <v>N/A</v>
      </c>
      <c r="AU410" s="84">
        <f t="shared" si="346"/>
        <v>10</v>
      </c>
      <c r="AV410" s="84" t="b">
        <f t="shared" si="347"/>
        <v>1</v>
      </c>
      <c r="AW410" s="84" t="str">
        <f t="shared" si="348"/>
        <v>Distance</v>
      </c>
      <c r="AX410" s="84" t="str">
        <f t="shared" si="349"/>
        <v>&lt;=</v>
      </c>
      <c r="AY410" s="84">
        <f t="shared" si="350"/>
        <v>701.8369140625</v>
      </c>
      <c r="AZ410" s="84">
        <f t="shared" si="351"/>
        <v>2</v>
      </c>
      <c r="BA410" s="84" t="b">
        <f t="shared" si="352"/>
        <v>0</v>
      </c>
      <c r="BB410" s="84" t="str">
        <f t="shared" si="353"/>
        <v>Distance</v>
      </c>
      <c r="BC410" s="84" t="str">
        <f t="shared" si="354"/>
        <v>&gt;</v>
      </c>
      <c r="BD410" s="84">
        <f t="shared" si="355"/>
        <v>699.85498046875</v>
      </c>
      <c r="BE410" s="84">
        <f t="shared" si="356"/>
        <v>0</v>
      </c>
      <c r="BF410" s="84" t="b">
        <f t="shared" si="357"/>
        <v>0</v>
      </c>
      <c r="BG410" s="84" t="str">
        <f t="shared" si="358"/>
        <v>Distance</v>
      </c>
      <c r="BH410" s="84" t="str">
        <f t="shared" si="359"/>
        <v>&gt;</v>
      </c>
      <c r="BI410" s="84">
        <f t="shared" si="360"/>
        <v>508.4912109375</v>
      </c>
    </row>
    <row r="411" spans="1:61">
      <c r="A411" s="15">
        <v>408</v>
      </c>
      <c r="B411" s="15">
        <v>-2</v>
      </c>
      <c r="C411" s="15">
        <v>-8192</v>
      </c>
      <c r="D411" s="15">
        <f t="shared" si="310"/>
        <v>-1</v>
      </c>
      <c r="E411" s="15">
        <f t="shared" si="311"/>
        <v>0</v>
      </c>
      <c r="F411" s="15">
        <f t="shared" si="312"/>
        <v>-1</v>
      </c>
      <c r="G411" s="15">
        <v>817</v>
      </c>
      <c r="H411" s="15">
        <v>818</v>
      </c>
      <c r="I411" s="15">
        <v>203</v>
      </c>
      <c r="J411" s="15">
        <v>8</v>
      </c>
      <c r="K411" s="15">
        <v>919</v>
      </c>
      <c r="L411" s="15">
        <v>1355</v>
      </c>
      <c r="M411" s="15">
        <f t="shared" si="313"/>
        <v>0.330810546875</v>
      </c>
      <c r="O411" s="84">
        <f t="shared" si="314"/>
        <v>919</v>
      </c>
      <c r="P411" s="84">
        <f t="shared" si="315"/>
        <v>0.326904296875</v>
      </c>
      <c r="Q411" s="84">
        <f t="shared" si="316"/>
        <v>459</v>
      </c>
      <c r="R411" s="84" t="b">
        <f t="shared" si="317"/>
        <v>1</v>
      </c>
      <c r="S411" s="84" t="str">
        <f t="shared" si="318"/>
        <v>Dummy Node</v>
      </c>
      <c r="T411" s="84" t="str">
        <f t="shared" si="319"/>
        <v>N/A</v>
      </c>
      <c r="U411" s="84" t="str">
        <f t="shared" si="320"/>
        <v>N/A</v>
      </c>
      <c r="V411" s="84">
        <f t="shared" si="321"/>
        <v>229</v>
      </c>
      <c r="W411" s="84" t="b">
        <f t="shared" si="322"/>
        <v>1</v>
      </c>
      <c r="X411" s="84" t="str">
        <f t="shared" si="323"/>
        <v>Dummy Node</v>
      </c>
      <c r="Y411" s="84" t="str">
        <f t="shared" si="324"/>
        <v>N/A</v>
      </c>
      <c r="Z411" s="84" t="str">
        <f t="shared" si="325"/>
        <v>N/A</v>
      </c>
      <c r="AA411" s="84">
        <f t="shared" si="326"/>
        <v>114</v>
      </c>
      <c r="AB411" s="84" t="b">
        <f t="shared" si="327"/>
        <v>1</v>
      </c>
      <c r="AC411" s="84" t="str">
        <f t="shared" si="328"/>
        <v>Dummy Node</v>
      </c>
      <c r="AD411" s="84" t="str">
        <f t="shared" si="329"/>
        <v>N/A</v>
      </c>
      <c r="AE411" s="84" t="str">
        <f t="shared" si="330"/>
        <v>N/A</v>
      </c>
      <c r="AF411" s="84">
        <f t="shared" si="331"/>
        <v>56</v>
      </c>
      <c r="AG411" s="84" t="b">
        <f t="shared" si="332"/>
        <v>0</v>
      </c>
      <c r="AH411" s="84" t="str">
        <f t="shared" si="333"/>
        <v>Dummy Node</v>
      </c>
      <c r="AI411" s="84" t="str">
        <f t="shared" si="334"/>
        <v>N/A</v>
      </c>
      <c r="AJ411" s="84" t="str">
        <f t="shared" si="335"/>
        <v>N/A</v>
      </c>
      <c r="AK411" s="84">
        <f t="shared" si="336"/>
        <v>27</v>
      </c>
      <c r="AL411" s="84" t="b">
        <f t="shared" si="337"/>
        <v>0</v>
      </c>
      <c r="AM411" s="84" t="str">
        <f t="shared" si="338"/>
        <v>Dummy Node</v>
      </c>
      <c r="AN411" s="84" t="str">
        <f t="shared" si="339"/>
        <v>N/A</v>
      </c>
      <c r="AO411" s="84" t="str">
        <f t="shared" si="340"/>
        <v>N/A</v>
      </c>
      <c r="AP411" s="84">
        <f t="shared" si="341"/>
        <v>13</v>
      </c>
      <c r="AQ411" s="84" t="b">
        <f t="shared" si="342"/>
        <v>1</v>
      </c>
      <c r="AR411" s="84" t="str">
        <f t="shared" si="343"/>
        <v>Dummy Node</v>
      </c>
      <c r="AS411" s="84" t="str">
        <f t="shared" si="344"/>
        <v>N/A</v>
      </c>
      <c r="AT411" s="84" t="str">
        <f t="shared" si="345"/>
        <v>N/A</v>
      </c>
      <c r="AU411" s="84">
        <f t="shared" si="346"/>
        <v>10</v>
      </c>
      <c r="AV411" s="84" t="b">
        <f t="shared" si="347"/>
        <v>1</v>
      </c>
      <c r="AW411" s="84" t="str">
        <f t="shared" si="348"/>
        <v>Distance</v>
      </c>
      <c r="AX411" s="84" t="str">
        <f t="shared" si="349"/>
        <v>&lt;=</v>
      </c>
      <c r="AY411" s="84">
        <f t="shared" si="350"/>
        <v>701.8369140625</v>
      </c>
      <c r="AZ411" s="84">
        <f t="shared" si="351"/>
        <v>2</v>
      </c>
      <c r="BA411" s="84" t="b">
        <f t="shared" si="352"/>
        <v>0</v>
      </c>
      <c r="BB411" s="84" t="str">
        <f t="shared" si="353"/>
        <v>Distance</v>
      </c>
      <c r="BC411" s="84" t="str">
        <f t="shared" si="354"/>
        <v>&gt;</v>
      </c>
      <c r="BD411" s="84">
        <f t="shared" si="355"/>
        <v>699.85498046875</v>
      </c>
      <c r="BE411" s="84">
        <f t="shared" si="356"/>
        <v>0</v>
      </c>
      <c r="BF411" s="84" t="b">
        <f t="shared" si="357"/>
        <v>0</v>
      </c>
      <c r="BG411" s="84" t="str">
        <f t="shared" si="358"/>
        <v>Distance</v>
      </c>
      <c r="BH411" s="84" t="str">
        <f t="shared" si="359"/>
        <v>&gt;</v>
      </c>
      <c r="BI411" s="84">
        <f t="shared" si="360"/>
        <v>508.4912109375</v>
      </c>
    </row>
    <row r="412" spans="1:61">
      <c r="A412" s="15">
        <v>409</v>
      </c>
      <c r="B412" s="15">
        <v>-2</v>
      </c>
      <c r="C412" s="15">
        <v>-8192</v>
      </c>
      <c r="D412" s="15">
        <f t="shared" si="310"/>
        <v>-1</v>
      </c>
      <c r="E412" s="15">
        <f t="shared" si="311"/>
        <v>0</v>
      </c>
      <c r="F412" s="15">
        <f t="shared" si="312"/>
        <v>-1</v>
      </c>
      <c r="G412" s="15">
        <v>819</v>
      </c>
      <c r="H412" s="15">
        <v>820</v>
      </c>
      <c r="I412" s="15">
        <v>204</v>
      </c>
      <c r="J412" s="15">
        <v>8</v>
      </c>
      <c r="K412" s="15">
        <v>920</v>
      </c>
      <c r="L412" s="15">
        <v>1355</v>
      </c>
      <c r="M412" s="15">
        <f t="shared" si="313"/>
        <v>0.330810546875</v>
      </c>
      <c r="O412" s="84">
        <f t="shared" si="314"/>
        <v>920</v>
      </c>
      <c r="P412" s="84">
        <f t="shared" si="315"/>
        <v>0.326904296875</v>
      </c>
      <c r="Q412" s="84">
        <f t="shared" si="316"/>
        <v>459</v>
      </c>
      <c r="R412" s="84" t="b">
        <f t="shared" si="317"/>
        <v>0</v>
      </c>
      <c r="S412" s="84" t="str">
        <f t="shared" si="318"/>
        <v>Dummy Node</v>
      </c>
      <c r="T412" s="84" t="str">
        <f t="shared" si="319"/>
        <v>N/A</v>
      </c>
      <c r="U412" s="84" t="str">
        <f t="shared" si="320"/>
        <v>N/A</v>
      </c>
      <c r="V412" s="84">
        <f t="shared" si="321"/>
        <v>229</v>
      </c>
      <c r="W412" s="84" t="b">
        <f t="shared" si="322"/>
        <v>1</v>
      </c>
      <c r="X412" s="84" t="str">
        <f t="shared" si="323"/>
        <v>Dummy Node</v>
      </c>
      <c r="Y412" s="84" t="str">
        <f t="shared" si="324"/>
        <v>N/A</v>
      </c>
      <c r="Z412" s="84" t="str">
        <f t="shared" si="325"/>
        <v>N/A</v>
      </c>
      <c r="AA412" s="84">
        <f t="shared" si="326"/>
        <v>114</v>
      </c>
      <c r="AB412" s="84" t="b">
        <f t="shared" si="327"/>
        <v>1</v>
      </c>
      <c r="AC412" s="84" t="str">
        <f t="shared" si="328"/>
        <v>Dummy Node</v>
      </c>
      <c r="AD412" s="84" t="str">
        <f t="shared" si="329"/>
        <v>N/A</v>
      </c>
      <c r="AE412" s="84" t="str">
        <f t="shared" si="330"/>
        <v>N/A</v>
      </c>
      <c r="AF412" s="84">
        <f t="shared" si="331"/>
        <v>56</v>
      </c>
      <c r="AG412" s="84" t="b">
        <f t="shared" si="332"/>
        <v>0</v>
      </c>
      <c r="AH412" s="84" t="str">
        <f t="shared" si="333"/>
        <v>Dummy Node</v>
      </c>
      <c r="AI412" s="84" t="str">
        <f t="shared" si="334"/>
        <v>N/A</v>
      </c>
      <c r="AJ412" s="84" t="str">
        <f t="shared" si="335"/>
        <v>N/A</v>
      </c>
      <c r="AK412" s="84">
        <f t="shared" si="336"/>
        <v>27</v>
      </c>
      <c r="AL412" s="84" t="b">
        <f t="shared" si="337"/>
        <v>0</v>
      </c>
      <c r="AM412" s="84" t="str">
        <f t="shared" si="338"/>
        <v>Dummy Node</v>
      </c>
      <c r="AN412" s="84" t="str">
        <f t="shared" si="339"/>
        <v>N/A</v>
      </c>
      <c r="AO412" s="84" t="str">
        <f t="shared" si="340"/>
        <v>N/A</v>
      </c>
      <c r="AP412" s="84">
        <f t="shared" si="341"/>
        <v>13</v>
      </c>
      <c r="AQ412" s="84" t="b">
        <f t="shared" si="342"/>
        <v>1</v>
      </c>
      <c r="AR412" s="84" t="str">
        <f t="shared" si="343"/>
        <v>Dummy Node</v>
      </c>
      <c r="AS412" s="84" t="str">
        <f t="shared" si="344"/>
        <v>N/A</v>
      </c>
      <c r="AT412" s="84" t="str">
        <f t="shared" si="345"/>
        <v>N/A</v>
      </c>
      <c r="AU412" s="84">
        <f t="shared" si="346"/>
        <v>10</v>
      </c>
      <c r="AV412" s="84" t="b">
        <f t="shared" si="347"/>
        <v>1</v>
      </c>
      <c r="AW412" s="84" t="str">
        <f t="shared" si="348"/>
        <v>Distance</v>
      </c>
      <c r="AX412" s="84" t="str">
        <f t="shared" si="349"/>
        <v>&lt;=</v>
      </c>
      <c r="AY412" s="84">
        <f t="shared" si="350"/>
        <v>701.8369140625</v>
      </c>
      <c r="AZ412" s="84">
        <f t="shared" si="351"/>
        <v>2</v>
      </c>
      <c r="BA412" s="84" t="b">
        <f t="shared" si="352"/>
        <v>0</v>
      </c>
      <c r="BB412" s="84" t="str">
        <f t="shared" si="353"/>
        <v>Distance</v>
      </c>
      <c r="BC412" s="84" t="str">
        <f t="shared" si="354"/>
        <v>&gt;</v>
      </c>
      <c r="BD412" s="84">
        <f t="shared" si="355"/>
        <v>699.85498046875</v>
      </c>
      <c r="BE412" s="84">
        <f t="shared" si="356"/>
        <v>0</v>
      </c>
      <c r="BF412" s="84" t="b">
        <f t="shared" si="357"/>
        <v>0</v>
      </c>
      <c r="BG412" s="84" t="str">
        <f t="shared" si="358"/>
        <v>Distance</v>
      </c>
      <c r="BH412" s="84" t="str">
        <f t="shared" si="359"/>
        <v>&gt;</v>
      </c>
      <c r="BI412" s="84">
        <f t="shared" si="360"/>
        <v>508.4912109375</v>
      </c>
    </row>
    <row r="413" spans="1:61">
      <c r="A413" s="15">
        <v>410</v>
      </c>
      <c r="B413" s="15">
        <v>-2</v>
      </c>
      <c r="C413" s="15">
        <v>-8192</v>
      </c>
      <c r="D413" s="15">
        <f t="shared" si="310"/>
        <v>-1</v>
      </c>
      <c r="E413" s="15">
        <f t="shared" si="311"/>
        <v>0</v>
      </c>
      <c r="F413" s="15">
        <f t="shared" si="312"/>
        <v>-1</v>
      </c>
      <c r="G413" s="15">
        <v>821</v>
      </c>
      <c r="H413" s="15">
        <v>822</v>
      </c>
      <c r="I413" s="15">
        <v>204</v>
      </c>
      <c r="J413" s="15">
        <v>8</v>
      </c>
      <c r="K413" s="15">
        <v>921</v>
      </c>
      <c r="L413" s="15">
        <v>1355</v>
      </c>
      <c r="M413" s="15">
        <f t="shared" si="313"/>
        <v>0.330810546875</v>
      </c>
      <c r="O413" s="84">
        <f t="shared" si="314"/>
        <v>921</v>
      </c>
      <c r="P413" s="84">
        <f t="shared" si="315"/>
        <v>0.326904296875</v>
      </c>
      <c r="Q413" s="84">
        <f t="shared" si="316"/>
        <v>460</v>
      </c>
      <c r="R413" s="84" t="b">
        <f t="shared" si="317"/>
        <v>1</v>
      </c>
      <c r="S413" s="84" t="str">
        <f t="shared" si="318"/>
        <v>Dummy Node</v>
      </c>
      <c r="T413" s="84" t="str">
        <f t="shared" si="319"/>
        <v>N/A</v>
      </c>
      <c r="U413" s="84" t="str">
        <f t="shared" si="320"/>
        <v>N/A</v>
      </c>
      <c r="V413" s="84">
        <f t="shared" si="321"/>
        <v>229</v>
      </c>
      <c r="W413" s="84" t="b">
        <f t="shared" si="322"/>
        <v>0</v>
      </c>
      <c r="X413" s="84" t="str">
        <f t="shared" si="323"/>
        <v>Dummy Node</v>
      </c>
      <c r="Y413" s="84" t="str">
        <f t="shared" si="324"/>
        <v>N/A</v>
      </c>
      <c r="Z413" s="84" t="str">
        <f t="shared" si="325"/>
        <v>N/A</v>
      </c>
      <c r="AA413" s="84">
        <f t="shared" si="326"/>
        <v>114</v>
      </c>
      <c r="AB413" s="84" t="b">
        <f t="shared" si="327"/>
        <v>1</v>
      </c>
      <c r="AC413" s="84" t="str">
        <f t="shared" si="328"/>
        <v>Dummy Node</v>
      </c>
      <c r="AD413" s="84" t="str">
        <f t="shared" si="329"/>
        <v>N/A</v>
      </c>
      <c r="AE413" s="84" t="str">
        <f t="shared" si="330"/>
        <v>N/A</v>
      </c>
      <c r="AF413" s="84">
        <f t="shared" si="331"/>
        <v>56</v>
      </c>
      <c r="AG413" s="84" t="b">
        <f t="shared" si="332"/>
        <v>0</v>
      </c>
      <c r="AH413" s="84" t="str">
        <f t="shared" si="333"/>
        <v>Dummy Node</v>
      </c>
      <c r="AI413" s="84" t="str">
        <f t="shared" si="334"/>
        <v>N/A</v>
      </c>
      <c r="AJ413" s="84" t="str">
        <f t="shared" si="335"/>
        <v>N/A</v>
      </c>
      <c r="AK413" s="84">
        <f t="shared" si="336"/>
        <v>27</v>
      </c>
      <c r="AL413" s="84" t="b">
        <f t="shared" si="337"/>
        <v>0</v>
      </c>
      <c r="AM413" s="84" t="str">
        <f t="shared" si="338"/>
        <v>Dummy Node</v>
      </c>
      <c r="AN413" s="84" t="str">
        <f t="shared" si="339"/>
        <v>N/A</v>
      </c>
      <c r="AO413" s="84" t="str">
        <f t="shared" si="340"/>
        <v>N/A</v>
      </c>
      <c r="AP413" s="84">
        <f t="shared" si="341"/>
        <v>13</v>
      </c>
      <c r="AQ413" s="84" t="b">
        <f t="shared" si="342"/>
        <v>1</v>
      </c>
      <c r="AR413" s="84" t="str">
        <f t="shared" si="343"/>
        <v>Dummy Node</v>
      </c>
      <c r="AS413" s="84" t="str">
        <f t="shared" si="344"/>
        <v>N/A</v>
      </c>
      <c r="AT413" s="84" t="str">
        <f t="shared" si="345"/>
        <v>N/A</v>
      </c>
      <c r="AU413" s="84">
        <f t="shared" si="346"/>
        <v>10</v>
      </c>
      <c r="AV413" s="84" t="b">
        <f t="shared" si="347"/>
        <v>1</v>
      </c>
      <c r="AW413" s="84" t="str">
        <f t="shared" si="348"/>
        <v>Distance</v>
      </c>
      <c r="AX413" s="84" t="str">
        <f t="shared" si="349"/>
        <v>&lt;=</v>
      </c>
      <c r="AY413" s="84">
        <f t="shared" si="350"/>
        <v>701.8369140625</v>
      </c>
      <c r="AZ413" s="84">
        <f t="shared" si="351"/>
        <v>2</v>
      </c>
      <c r="BA413" s="84" t="b">
        <f t="shared" si="352"/>
        <v>0</v>
      </c>
      <c r="BB413" s="84" t="str">
        <f t="shared" si="353"/>
        <v>Distance</v>
      </c>
      <c r="BC413" s="84" t="str">
        <f t="shared" si="354"/>
        <v>&gt;</v>
      </c>
      <c r="BD413" s="84">
        <f t="shared" si="355"/>
        <v>699.85498046875</v>
      </c>
      <c r="BE413" s="84">
        <f t="shared" si="356"/>
        <v>0</v>
      </c>
      <c r="BF413" s="84" t="b">
        <f t="shared" si="357"/>
        <v>0</v>
      </c>
      <c r="BG413" s="84" t="str">
        <f t="shared" si="358"/>
        <v>Distance</v>
      </c>
      <c r="BH413" s="84" t="str">
        <f t="shared" si="359"/>
        <v>&gt;</v>
      </c>
      <c r="BI413" s="84">
        <f t="shared" si="360"/>
        <v>508.4912109375</v>
      </c>
    </row>
    <row r="414" spans="1:61">
      <c r="A414" s="15">
        <v>411</v>
      </c>
      <c r="B414" s="15">
        <v>-2</v>
      </c>
      <c r="C414" s="15">
        <v>-8192</v>
      </c>
      <c r="D414" s="15">
        <f t="shared" si="310"/>
        <v>-1</v>
      </c>
      <c r="E414" s="15">
        <f t="shared" si="311"/>
        <v>0</v>
      </c>
      <c r="F414" s="15">
        <f t="shared" si="312"/>
        <v>-1</v>
      </c>
      <c r="G414" s="15">
        <v>823</v>
      </c>
      <c r="H414" s="15">
        <v>824</v>
      </c>
      <c r="I414" s="15">
        <v>205</v>
      </c>
      <c r="J414" s="15">
        <v>8</v>
      </c>
      <c r="K414" s="15">
        <v>922</v>
      </c>
      <c r="L414" s="15">
        <v>1355</v>
      </c>
      <c r="M414" s="15">
        <f t="shared" si="313"/>
        <v>0.330810546875</v>
      </c>
      <c r="O414" s="84">
        <f t="shared" si="314"/>
        <v>922</v>
      </c>
      <c r="P414" s="84">
        <f t="shared" si="315"/>
        <v>0.326904296875</v>
      </c>
      <c r="Q414" s="84">
        <f t="shared" si="316"/>
        <v>460</v>
      </c>
      <c r="R414" s="84" t="b">
        <f t="shared" si="317"/>
        <v>0</v>
      </c>
      <c r="S414" s="84" t="str">
        <f t="shared" si="318"/>
        <v>Dummy Node</v>
      </c>
      <c r="T414" s="84" t="str">
        <f t="shared" si="319"/>
        <v>N/A</v>
      </c>
      <c r="U414" s="84" t="str">
        <f t="shared" si="320"/>
        <v>N/A</v>
      </c>
      <c r="V414" s="84">
        <f t="shared" si="321"/>
        <v>229</v>
      </c>
      <c r="W414" s="84" t="b">
        <f t="shared" si="322"/>
        <v>0</v>
      </c>
      <c r="X414" s="84" t="str">
        <f t="shared" si="323"/>
        <v>Dummy Node</v>
      </c>
      <c r="Y414" s="84" t="str">
        <f t="shared" si="324"/>
        <v>N/A</v>
      </c>
      <c r="Z414" s="84" t="str">
        <f t="shared" si="325"/>
        <v>N/A</v>
      </c>
      <c r="AA414" s="84">
        <f t="shared" si="326"/>
        <v>114</v>
      </c>
      <c r="AB414" s="84" t="b">
        <f t="shared" si="327"/>
        <v>1</v>
      </c>
      <c r="AC414" s="84" t="str">
        <f t="shared" si="328"/>
        <v>Dummy Node</v>
      </c>
      <c r="AD414" s="84" t="str">
        <f t="shared" si="329"/>
        <v>N/A</v>
      </c>
      <c r="AE414" s="84" t="str">
        <f t="shared" si="330"/>
        <v>N/A</v>
      </c>
      <c r="AF414" s="84">
        <f t="shared" si="331"/>
        <v>56</v>
      </c>
      <c r="AG414" s="84" t="b">
        <f t="shared" si="332"/>
        <v>0</v>
      </c>
      <c r="AH414" s="84" t="str">
        <f t="shared" si="333"/>
        <v>Dummy Node</v>
      </c>
      <c r="AI414" s="84" t="str">
        <f t="shared" si="334"/>
        <v>N/A</v>
      </c>
      <c r="AJ414" s="84" t="str">
        <f t="shared" si="335"/>
        <v>N/A</v>
      </c>
      <c r="AK414" s="84">
        <f t="shared" si="336"/>
        <v>27</v>
      </c>
      <c r="AL414" s="84" t="b">
        <f t="shared" si="337"/>
        <v>0</v>
      </c>
      <c r="AM414" s="84" t="str">
        <f t="shared" si="338"/>
        <v>Dummy Node</v>
      </c>
      <c r="AN414" s="84" t="str">
        <f t="shared" si="339"/>
        <v>N/A</v>
      </c>
      <c r="AO414" s="84" t="str">
        <f t="shared" si="340"/>
        <v>N/A</v>
      </c>
      <c r="AP414" s="84">
        <f t="shared" si="341"/>
        <v>13</v>
      </c>
      <c r="AQ414" s="84" t="b">
        <f t="shared" si="342"/>
        <v>1</v>
      </c>
      <c r="AR414" s="84" t="str">
        <f t="shared" si="343"/>
        <v>Dummy Node</v>
      </c>
      <c r="AS414" s="84" t="str">
        <f t="shared" si="344"/>
        <v>N/A</v>
      </c>
      <c r="AT414" s="84" t="str">
        <f t="shared" si="345"/>
        <v>N/A</v>
      </c>
      <c r="AU414" s="84">
        <f t="shared" si="346"/>
        <v>10</v>
      </c>
      <c r="AV414" s="84" t="b">
        <f t="shared" si="347"/>
        <v>1</v>
      </c>
      <c r="AW414" s="84" t="str">
        <f t="shared" si="348"/>
        <v>Distance</v>
      </c>
      <c r="AX414" s="84" t="str">
        <f t="shared" si="349"/>
        <v>&lt;=</v>
      </c>
      <c r="AY414" s="84">
        <f t="shared" si="350"/>
        <v>701.8369140625</v>
      </c>
      <c r="AZ414" s="84">
        <f t="shared" si="351"/>
        <v>2</v>
      </c>
      <c r="BA414" s="84" t="b">
        <f t="shared" si="352"/>
        <v>0</v>
      </c>
      <c r="BB414" s="84" t="str">
        <f t="shared" si="353"/>
        <v>Distance</v>
      </c>
      <c r="BC414" s="84" t="str">
        <f t="shared" si="354"/>
        <v>&gt;</v>
      </c>
      <c r="BD414" s="84">
        <f t="shared" si="355"/>
        <v>699.85498046875</v>
      </c>
      <c r="BE414" s="84">
        <f t="shared" si="356"/>
        <v>0</v>
      </c>
      <c r="BF414" s="84" t="b">
        <f t="shared" si="357"/>
        <v>0</v>
      </c>
      <c r="BG414" s="84" t="str">
        <f t="shared" si="358"/>
        <v>Distance</v>
      </c>
      <c r="BH414" s="84" t="str">
        <f t="shared" si="359"/>
        <v>&gt;</v>
      </c>
      <c r="BI414" s="84">
        <f t="shared" si="360"/>
        <v>508.4912109375</v>
      </c>
    </row>
    <row r="415" spans="1:61">
      <c r="A415" s="15">
        <v>412</v>
      </c>
      <c r="B415" s="15">
        <v>-2</v>
      </c>
      <c r="C415" s="15">
        <v>-8192</v>
      </c>
      <c r="D415" s="15">
        <f t="shared" si="310"/>
        <v>-1</v>
      </c>
      <c r="E415" s="15">
        <f t="shared" si="311"/>
        <v>0</v>
      </c>
      <c r="F415" s="15">
        <f t="shared" si="312"/>
        <v>-1</v>
      </c>
      <c r="G415" s="15">
        <v>825</v>
      </c>
      <c r="H415" s="15">
        <v>826</v>
      </c>
      <c r="I415" s="15">
        <v>205</v>
      </c>
      <c r="J415" s="15">
        <v>8</v>
      </c>
      <c r="K415" s="15">
        <v>923</v>
      </c>
      <c r="L415" s="15">
        <v>1355</v>
      </c>
      <c r="M415" s="15">
        <f t="shared" si="313"/>
        <v>0.330810546875</v>
      </c>
      <c r="O415" s="84">
        <f t="shared" si="314"/>
        <v>923</v>
      </c>
      <c r="P415" s="84">
        <f t="shared" si="315"/>
        <v>0.326904296875</v>
      </c>
      <c r="Q415" s="84">
        <f t="shared" si="316"/>
        <v>461</v>
      </c>
      <c r="R415" s="84" t="b">
        <f t="shared" si="317"/>
        <v>1</v>
      </c>
      <c r="S415" s="84" t="str">
        <f t="shared" si="318"/>
        <v>Dummy Node</v>
      </c>
      <c r="T415" s="84" t="str">
        <f t="shared" si="319"/>
        <v>N/A</v>
      </c>
      <c r="U415" s="84" t="str">
        <f t="shared" si="320"/>
        <v>N/A</v>
      </c>
      <c r="V415" s="84">
        <f t="shared" si="321"/>
        <v>230</v>
      </c>
      <c r="W415" s="84" t="b">
        <f t="shared" si="322"/>
        <v>1</v>
      </c>
      <c r="X415" s="84" t="str">
        <f t="shared" si="323"/>
        <v>Dummy Node</v>
      </c>
      <c r="Y415" s="84" t="str">
        <f t="shared" si="324"/>
        <v>N/A</v>
      </c>
      <c r="Z415" s="84" t="str">
        <f t="shared" si="325"/>
        <v>N/A</v>
      </c>
      <c r="AA415" s="84">
        <f t="shared" si="326"/>
        <v>114</v>
      </c>
      <c r="AB415" s="84" t="b">
        <f t="shared" si="327"/>
        <v>0</v>
      </c>
      <c r="AC415" s="84" t="str">
        <f t="shared" si="328"/>
        <v>Dummy Node</v>
      </c>
      <c r="AD415" s="84" t="str">
        <f t="shared" si="329"/>
        <v>N/A</v>
      </c>
      <c r="AE415" s="84" t="str">
        <f t="shared" si="330"/>
        <v>N/A</v>
      </c>
      <c r="AF415" s="84">
        <f t="shared" si="331"/>
        <v>56</v>
      </c>
      <c r="AG415" s="84" t="b">
        <f t="shared" si="332"/>
        <v>0</v>
      </c>
      <c r="AH415" s="84" t="str">
        <f t="shared" si="333"/>
        <v>Dummy Node</v>
      </c>
      <c r="AI415" s="84" t="str">
        <f t="shared" si="334"/>
        <v>N/A</v>
      </c>
      <c r="AJ415" s="84" t="str">
        <f t="shared" si="335"/>
        <v>N/A</v>
      </c>
      <c r="AK415" s="84">
        <f t="shared" si="336"/>
        <v>27</v>
      </c>
      <c r="AL415" s="84" t="b">
        <f t="shared" si="337"/>
        <v>0</v>
      </c>
      <c r="AM415" s="84" t="str">
        <f t="shared" si="338"/>
        <v>Dummy Node</v>
      </c>
      <c r="AN415" s="84" t="str">
        <f t="shared" si="339"/>
        <v>N/A</v>
      </c>
      <c r="AO415" s="84" t="str">
        <f t="shared" si="340"/>
        <v>N/A</v>
      </c>
      <c r="AP415" s="84">
        <f t="shared" si="341"/>
        <v>13</v>
      </c>
      <c r="AQ415" s="84" t="b">
        <f t="shared" si="342"/>
        <v>1</v>
      </c>
      <c r="AR415" s="84" t="str">
        <f t="shared" si="343"/>
        <v>Dummy Node</v>
      </c>
      <c r="AS415" s="84" t="str">
        <f t="shared" si="344"/>
        <v>N/A</v>
      </c>
      <c r="AT415" s="84" t="str">
        <f t="shared" si="345"/>
        <v>N/A</v>
      </c>
      <c r="AU415" s="84">
        <f t="shared" si="346"/>
        <v>10</v>
      </c>
      <c r="AV415" s="84" t="b">
        <f t="shared" si="347"/>
        <v>1</v>
      </c>
      <c r="AW415" s="84" t="str">
        <f t="shared" si="348"/>
        <v>Distance</v>
      </c>
      <c r="AX415" s="84" t="str">
        <f t="shared" si="349"/>
        <v>&lt;=</v>
      </c>
      <c r="AY415" s="84">
        <f t="shared" si="350"/>
        <v>701.8369140625</v>
      </c>
      <c r="AZ415" s="84">
        <f t="shared" si="351"/>
        <v>2</v>
      </c>
      <c r="BA415" s="84" t="b">
        <f t="shared" si="352"/>
        <v>0</v>
      </c>
      <c r="BB415" s="84" t="str">
        <f t="shared" si="353"/>
        <v>Distance</v>
      </c>
      <c r="BC415" s="84" t="str">
        <f t="shared" si="354"/>
        <v>&gt;</v>
      </c>
      <c r="BD415" s="84">
        <f t="shared" si="355"/>
        <v>699.85498046875</v>
      </c>
      <c r="BE415" s="84">
        <f t="shared" si="356"/>
        <v>0</v>
      </c>
      <c r="BF415" s="84" t="b">
        <f t="shared" si="357"/>
        <v>0</v>
      </c>
      <c r="BG415" s="84" t="str">
        <f t="shared" si="358"/>
        <v>Distance</v>
      </c>
      <c r="BH415" s="84" t="str">
        <f t="shared" si="359"/>
        <v>&gt;</v>
      </c>
      <c r="BI415" s="84">
        <f t="shared" si="360"/>
        <v>508.4912109375</v>
      </c>
    </row>
    <row r="416" spans="1:61">
      <c r="A416" s="15">
        <v>413</v>
      </c>
      <c r="B416" s="15">
        <v>-2</v>
      </c>
      <c r="C416" s="15">
        <v>-8192</v>
      </c>
      <c r="D416" s="15">
        <f t="shared" si="310"/>
        <v>-1</v>
      </c>
      <c r="E416" s="15">
        <f t="shared" si="311"/>
        <v>0</v>
      </c>
      <c r="F416" s="15">
        <f t="shared" si="312"/>
        <v>-1</v>
      </c>
      <c r="G416" s="15">
        <v>827</v>
      </c>
      <c r="H416" s="15">
        <v>828</v>
      </c>
      <c r="I416" s="15">
        <v>206</v>
      </c>
      <c r="J416" s="15">
        <v>8</v>
      </c>
      <c r="K416" s="15">
        <v>924</v>
      </c>
      <c r="L416" s="15">
        <v>1355</v>
      </c>
      <c r="M416" s="15">
        <f t="shared" si="313"/>
        <v>0.330810546875</v>
      </c>
      <c r="O416" s="84">
        <f t="shared" si="314"/>
        <v>924</v>
      </c>
      <c r="P416" s="84">
        <f t="shared" si="315"/>
        <v>0.326904296875</v>
      </c>
      <c r="Q416" s="84">
        <f t="shared" si="316"/>
        <v>461</v>
      </c>
      <c r="R416" s="84" t="b">
        <f t="shared" si="317"/>
        <v>0</v>
      </c>
      <c r="S416" s="84" t="str">
        <f t="shared" si="318"/>
        <v>Dummy Node</v>
      </c>
      <c r="T416" s="84" t="str">
        <f t="shared" si="319"/>
        <v>N/A</v>
      </c>
      <c r="U416" s="84" t="str">
        <f t="shared" si="320"/>
        <v>N/A</v>
      </c>
      <c r="V416" s="84">
        <f t="shared" si="321"/>
        <v>230</v>
      </c>
      <c r="W416" s="84" t="b">
        <f t="shared" si="322"/>
        <v>1</v>
      </c>
      <c r="X416" s="84" t="str">
        <f t="shared" si="323"/>
        <v>Dummy Node</v>
      </c>
      <c r="Y416" s="84" t="str">
        <f t="shared" si="324"/>
        <v>N/A</v>
      </c>
      <c r="Z416" s="84" t="str">
        <f t="shared" si="325"/>
        <v>N/A</v>
      </c>
      <c r="AA416" s="84">
        <f t="shared" si="326"/>
        <v>114</v>
      </c>
      <c r="AB416" s="84" t="b">
        <f t="shared" si="327"/>
        <v>0</v>
      </c>
      <c r="AC416" s="84" t="str">
        <f t="shared" si="328"/>
        <v>Dummy Node</v>
      </c>
      <c r="AD416" s="84" t="str">
        <f t="shared" si="329"/>
        <v>N/A</v>
      </c>
      <c r="AE416" s="84" t="str">
        <f t="shared" si="330"/>
        <v>N/A</v>
      </c>
      <c r="AF416" s="84">
        <f t="shared" si="331"/>
        <v>56</v>
      </c>
      <c r="AG416" s="84" t="b">
        <f t="shared" si="332"/>
        <v>0</v>
      </c>
      <c r="AH416" s="84" t="str">
        <f t="shared" si="333"/>
        <v>Dummy Node</v>
      </c>
      <c r="AI416" s="84" t="str">
        <f t="shared" si="334"/>
        <v>N/A</v>
      </c>
      <c r="AJ416" s="84" t="str">
        <f t="shared" si="335"/>
        <v>N/A</v>
      </c>
      <c r="AK416" s="84">
        <f t="shared" si="336"/>
        <v>27</v>
      </c>
      <c r="AL416" s="84" t="b">
        <f t="shared" si="337"/>
        <v>0</v>
      </c>
      <c r="AM416" s="84" t="str">
        <f t="shared" si="338"/>
        <v>Dummy Node</v>
      </c>
      <c r="AN416" s="84" t="str">
        <f t="shared" si="339"/>
        <v>N/A</v>
      </c>
      <c r="AO416" s="84" t="str">
        <f t="shared" si="340"/>
        <v>N/A</v>
      </c>
      <c r="AP416" s="84">
        <f t="shared" si="341"/>
        <v>13</v>
      </c>
      <c r="AQ416" s="84" t="b">
        <f t="shared" si="342"/>
        <v>1</v>
      </c>
      <c r="AR416" s="84" t="str">
        <f t="shared" si="343"/>
        <v>Dummy Node</v>
      </c>
      <c r="AS416" s="84" t="str">
        <f t="shared" si="344"/>
        <v>N/A</v>
      </c>
      <c r="AT416" s="84" t="str">
        <f t="shared" si="345"/>
        <v>N/A</v>
      </c>
      <c r="AU416" s="84">
        <f t="shared" si="346"/>
        <v>10</v>
      </c>
      <c r="AV416" s="84" t="b">
        <f t="shared" si="347"/>
        <v>1</v>
      </c>
      <c r="AW416" s="84" t="str">
        <f t="shared" si="348"/>
        <v>Distance</v>
      </c>
      <c r="AX416" s="84" t="str">
        <f t="shared" si="349"/>
        <v>&lt;=</v>
      </c>
      <c r="AY416" s="84">
        <f t="shared" si="350"/>
        <v>701.8369140625</v>
      </c>
      <c r="AZ416" s="84">
        <f t="shared" si="351"/>
        <v>2</v>
      </c>
      <c r="BA416" s="84" t="b">
        <f t="shared" si="352"/>
        <v>0</v>
      </c>
      <c r="BB416" s="84" t="str">
        <f t="shared" si="353"/>
        <v>Distance</v>
      </c>
      <c r="BC416" s="84" t="str">
        <f t="shared" si="354"/>
        <v>&gt;</v>
      </c>
      <c r="BD416" s="84">
        <f t="shared" si="355"/>
        <v>699.85498046875</v>
      </c>
      <c r="BE416" s="84">
        <f t="shared" si="356"/>
        <v>0</v>
      </c>
      <c r="BF416" s="84" t="b">
        <f t="shared" si="357"/>
        <v>0</v>
      </c>
      <c r="BG416" s="84" t="str">
        <f t="shared" si="358"/>
        <v>Distance</v>
      </c>
      <c r="BH416" s="84" t="str">
        <f t="shared" si="359"/>
        <v>&gt;</v>
      </c>
      <c r="BI416" s="84">
        <f t="shared" si="360"/>
        <v>508.4912109375</v>
      </c>
    </row>
    <row r="417" spans="1:61">
      <c r="A417" s="15">
        <v>414</v>
      </c>
      <c r="B417" s="15">
        <v>-2</v>
      </c>
      <c r="C417" s="15">
        <v>-8192</v>
      </c>
      <c r="D417" s="15">
        <f t="shared" si="310"/>
        <v>-1</v>
      </c>
      <c r="E417" s="15">
        <f t="shared" si="311"/>
        <v>0</v>
      </c>
      <c r="F417" s="15">
        <f t="shared" si="312"/>
        <v>-1</v>
      </c>
      <c r="G417" s="15">
        <v>829</v>
      </c>
      <c r="H417" s="15">
        <v>830</v>
      </c>
      <c r="I417" s="15">
        <v>206</v>
      </c>
      <c r="J417" s="15">
        <v>8</v>
      </c>
      <c r="K417" s="15">
        <v>925</v>
      </c>
      <c r="L417" s="15">
        <v>1355</v>
      </c>
      <c r="M417" s="15">
        <f t="shared" si="313"/>
        <v>0.330810546875</v>
      </c>
      <c r="O417" s="84">
        <f t="shared" si="314"/>
        <v>925</v>
      </c>
      <c r="P417" s="84">
        <f t="shared" si="315"/>
        <v>0.326904296875</v>
      </c>
      <c r="Q417" s="84">
        <f t="shared" si="316"/>
        <v>462</v>
      </c>
      <c r="R417" s="84" t="b">
        <f t="shared" si="317"/>
        <v>1</v>
      </c>
      <c r="S417" s="84" t="str">
        <f t="shared" si="318"/>
        <v>Dummy Node</v>
      </c>
      <c r="T417" s="84" t="str">
        <f t="shared" si="319"/>
        <v>N/A</v>
      </c>
      <c r="U417" s="84" t="str">
        <f t="shared" si="320"/>
        <v>N/A</v>
      </c>
      <c r="V417" s="84">
        <f t="shared" si="321"/>
        <v>230</v>
      </c>
      <c r="W417" s="84" t="b">
        <f t="shared" si="322"/>
        <v>0</v>
      </c>
      <c r="X417" s="84" t="str">
        <f t="shared" si="323"/>
        <v>Dummy Node</v>
      </c>
      <c r="Y417" s="84" t="str">
        <f t="shared" si="324"/>
        <v>N/A</v>
      </c>
      <c r="Z417" s="84" t="str">
        <f t="shared" si="325"/>
        <v>N/A</v>
      </c>
      <c r="AA417" s="84">
        <f t="shared" si="326"/>
        <v>114</v>
      </c>
      <c r="AB417" s="84" t="b">
        <f t="shared" si="327"/>
        <v>0</v>
      </c>
      <c r="AC417" s="84" t="str">
        <f t="shared" si="328"/>
        <v>Dummy Node</v>
      </c>
      <c r="AD417" s="84" t="str">
        <f t="shared" si="329"/>
        <v>N/A</v>
      </c>
      <c r="AE417" s="84" t="str">
        <f t="shared" si="330"/>
        <v>N/A</v>
      </c>
      <c r="AF417" s="84">
        <f t="shared" si="331"/>
        <v>56</v>
      </c>
      <c r="AG417" s="84" t="b">
        <f t="shared" si="332"/>
        <v>0</v>
      </c>
      <c r="AH417" s="84" t="str">
        <f t="shared" si="333"/>
        <v>Dummy Node</v>
      </c>
      <c r="AI417" s="84" t="str">
        <f t="shared" si="334"/>
        <v>N/A</v>
      </c>
      <c r="AJ417" s="84" t="str">
        <f t="shared" si="335"/>
        <v>N/A</v>
      </c>
      <c r="AK417" s="84">
        <f t="shared" si="336"/>
        <v>27</v>
      </c>
      <c r="AL417" s="84" t="b">
        <f t="shared" si="337"/>
        <v>0</v>
      </c>
      <c r="AM417" s="84" t="str">
        <f t="shared" si="338"/>
        <v>Dummy Node</v>
      </c>
      <c r="AN417" s="84" t="str">
        <f t="shared" si="339"/>
        <v>N/A</v>
      </c>
      <c r="AO417" s="84" t="str">
        <f t="shared" si="340"/>
        <v>N/A</v>
      </c>
      <c r="AP417" s="84">
        <f t="shared" si="341"/>
        <v>13</v>
      </c>
      <c r="AQ417" s="84" t="b">
        <f t="shared" si="342"/>
        <v>1</v>
      </c>
      <c r="AR417" s="84" t="str">
        <f t="shared" si="343"/>
        <v>Dummy Node</v>
      </c>
      <c r="AS417" s="84" t="str">
        <f t="shared" si="344"/>
        <v>N/A</v>
      </c>
      <c r="AT417" s="84" t="str">
        <f t="shared" si="345"/>
        <v>N/A</v>
      </c>
      <c r="AU417" s="84">
        <f t="shared" si="346"/>
        <v>10</v>
      </c>
      <c r="AV417" s="84" t="b">
        <f t="shared" si="347"/>
        <v>1</v>
      </c>
      <c r="AW417" s="84" t="str">
        <f t="shared" si="348"/>
        <v>Distance</v>
      </c>
      <c r="AX417" s="84" t="str">
        <f t="shared" si="349"/>
        <v>&lt;=</v>
      </c>
      <c r="AY417" s="84">
        <f t="shared" si="350"/>
        <v>701.8369140625</v>
      </c>
      <c r="AZ417" s="84">
        <f t="shared" si="351"/>
        <v>2</v>
      </c>
      <c r="BA417" s="84" t="b">
        <f t="shared" si="352"/>
        <v>0</v>
      </c>
      <c r="BB417" s="84" t="str">
        <f t="shared" si="353"/>
        <v>Distance</v>
      </c>
      <c r="BC417" s="84" t="str">
        <f t="shared" si="354"/>
        <v>&gt;</v>
      </c>
      <c r="BD417" s="84">
        <f t="shared" si="355"/>
        <v>699.85498046875</v>
      </c>
      <c r="BE417" s="84">
        <f t="shared" si="356"/>
        <v>0</v>
      </c>
      <c r="BF417" s="84" t="b">
        <f t="shared" si="357"/>
        <v>0</v>
      </c>
      <c r="BG417" s="84" t="str">
        <f t="shared" si="358"/>
        <v>Distance</v>
      </c>
      <c r="BH417" s="84" t="str">
        <f t="shared" si="359"/>
        <v>&gt;</v>
      </c>
      <c r="BI417" s="84">
        <f t="shared" si="360"/>
        <v>508.4912109375</v>
      </c>
    </row>
    <row r="418" spans="1:61">
      <c r="A418" s="15">
        <v>415</v>
      </c>
      <c r="B418" s="15">
        <v>-2</v>
      </c>
      <c r="C418" s="15">
        <v>-8192</v>
      </c>
      <c r="D418" s="15">
        <f t="shared" si="310"/>
        <v>-1</v>
      </c>
      <c r="E418" s="15">
        <f t="shared" si="311"/>
        <v>0</v>
      </c>
      <c r="F418" s="15">
        <f t="shared" si="312"/>
        <v>-1</v>
      </c>
      <c r="G418" s="15">
        <v>831</v>
      </c>
      <c r="H418" s="15">
        <v>832</v>
      </c>
      <c r="I418" s="15">
        <v>207</v>
      </c>
      <c r="J418" s="15">
        <v>8</v>
      </c>
      <c r="K418" s="15">
        <v>926</v>
      </c>
      <c r="L418" s="15">
        <v>522</v>
      </c>
      <c r="M418" s="15">
        <f t="shared" si="313"/>
        <v>0.12744140625</v>
      </c>
      <c r="O418" s="84">
        <f t="shared" si="314"/>
        <v>926</v>
      </c>
      <c r="P418" s="84">
        <f t="shared" si="315"/>
        <v>0.326904296875</v>
      </c>
      <c r="Q418" s="84">
        <f t="shared" si="316"/>
        <v>462</v>
      </c>
      <c r="R418" s="84" t="b">
        <f t="shared" si="317"/>
        <v>0</v>
      </c>
      <c r="S418" s="84" t="str">
        <f t="shared" si="318"/>
        <v>Dummy Node</v>
      </c>
      <c r="T418" s="84" t="str">
        <f t="shared" si="319"/>
        <v>N/A</v>
      </c>
      <c r="U418" s="84" t="str">
        <f t="shared" si="320"/>
        <v>N/A</v>
      </c>
      <c r="V418" s="84">
        <f t="shared" si="321"/>
        <v>230</v>
      </c>
      <c r="W418" s="84" t="b">
        <f t="shared" si="322"/>
        <v>0</v>
      </c>
      <c r="X418" s="84" t="str">
        <f t="shared" si="323"/>
        <v>Dummy Node</v>
      </c>
      <c r="Y418" s="84" t="str">
        <f t="shared" si="324"/>
        <v>N/A</v>
      </c>
      <c r="Z418" s="84" t="str">
        <f t="shared" si="325"/>
        <v>N/A</v>
      </c>
      <c r="AA418" s="84">
        <f t="shared" si="326"/>
        <v>114</v>
      </c>
      <c r="AB418" s="84" t="b">
        <f t="shared" si="327"/>
        <v>0</v>
      </c>
      <c r="AC418" s="84" t="str">
        <f t="shared" si="328"/>
        <v>Dummy Node</v>
      </c>
      <c r="AD418" s="84" t="str">
        <f t="shared" si="329"/>
        <v>N/A</v>
      </c>
      <c r="AE418" s="84" t="str">
        <f t="shared" si="330"/>
        <v>N/A</v>
      </c>
      <c r="AF418" s="84">
        <f t="shared" si="331"/>
        <v>56</v>
      </c>
      <c r="AG418" s="84" t="b">
        <f t="shared" si="332"/>
        <v>0</v>
      </c>
      <c r="AH418" s="84" t="str">
        <f t="shared" si="333"/>
        <v>Dummy Node</v>
      </c>
      <c r="AI418" s="84" t="str">
        <f t="shared" si="334"/>
        <v>N/A</v>
      </c>
      <c r="AJ418" s="84" t="str">
        <f t="shared" si="335"/>
        <v>N/A</v>
      </c>
      <c r="AK418" s="84">
        <f t="shared" si="336"/>
        <v>27</v>
      </c>
      <c r="AL418" s="84" t="b">
        <f t="shared" si="337"/>
        <v>0</v>
      </c>
      <c r="AM418" s="84" t="str">
        <f t="shared" si="338"/>
        <v>Dummy Node</v>
      </c>
      <c r="AN418" s="84" t="str">
        <f t="shared" si="339"/>
        <v>N/A</v>
      </c>
      <c r="AO418" s="84" t="str">
        <f t="shared" si="340"/>
        <v>N/A</v>
      </c>
      <c r="AP418" s="84">
        <f t="shared" si="341"/>
        <v>13</v>
      </c>
      <c r="AQ418" s="84" t="b">
        <f t="shared" si="342"/>
        <v>1</v>
      </c>
      <c r="AR418" s="84" t="str">
        <f t="shared" si="343"/>
        <v>Dummy Node</v>
      </c>
      <c r="AS418" s="84" t="str">
        <f t="shared" si="344"/>
        <v>N/A</v>
      </c>
      <c r="AT418" s="84" t="str">
        <f t="shared" si="345"/>
        <v>N/A</v>
      </c>
      <c r="AU418" s="84">
        <f t="shared" si="346"/>
        <v>10</v>
      </c>
      <c r="AV418" s="84" t="b">
        <f t="shared" si="347"/>
        <v>1</v>
      </c>
      <c r="AW418" s="84" t="str">
        <f t="shared" si="348"/>
        <v>Distance</v>
      </c>
      <c r="AX418" s="84" t="str">
        <f t="shared" si="349"/>
        <v>&lt;=</v>
      </c>
      <c r="AY418" s="84">
        <f t="shared" si="350"/>
        <v>701.8369140625</v>
      </c>
      <c r="AZ418" s="84">
        <f t="shared" si="351"/>
        <v>2</v>
      </c>
      <c r="BA418" s="84" t="b">
        <f t="shared" si="352"/>
        <v>0</v>
      </c>
      <c r="BB418" s="84" t="str">
        <f t="shared" si="353"/>
        <v>Distance</v>
      </c>
      <c r="BC418" s="84" t="str">
        <f t="shared" si="354"/>
        <v>&gt;</v>
      </c>
      <c r="BD418" s="84">
        <f t="shared" si="355"/>
        <v>699.85498046875</v>
      </c>
      <c r="BE418" s="84">
        <f t="shared" si="356"/>
        <v>0</v>
      </c>
      <c r="BF418" s="84" t="b">
        <f t="shared" si="357"/>
        <v>0</v>
      </c>
      <c r="BG418" s="84" t="str">
        <f t="shared" si="358"/>
        <v>Distance</v>
      </c>
      <c r="BH418" s="84" t="str">
        <f t="shared" si="359"/>
        <v>&gt;</v>
      </c>
      <c r="BI418" s="84">
        <f t="shared" si="360"/>
        <v>508.4912109375</v>
      </c>
    </row>
    <row r="419" spans="1:61">
      <c r="A419" s="15">
        <v>416</v>
      </c>
      <c r="B419" s="15">
        <v>-2</v>
      </c>
      <c r="C419" s="15">
        <v>-8192</v>
      </c>
      <c r="D419" s="15">
        <f t="shared" si="310"/>
        <v>-1</v>
      </c>
      <c r="E419" s="15">
        <f t="shared" si="311"/>
        <v>0</v>
      </c>
      <c r="F419" s="15">
        <f t="shared" si="312"/>
        <v>-1</v>
      </c>
      <c r="G419" s="15">
        <v>833</v>
      </c>
      <c r="H419" s="15">
        <v>834</v>
      </c>
      <c r="I419" s="15">
        <v>207</v>
      </c>
      <c r="J419" s="15">
        <v>8</v>
      </c>
      <c r="K419" s="15">
        <v>927</v>
      </c>
      <c r="L419" s="15">
        <v>522</v>
      </c>
      <c r="M419" s="15">
        <f t="shared" si="313"/>
        <v>0.12744140625</v>
      </c>
      <c r="O419" s="84">
        <f t="shared" si="314"/>
        <v>927</v>
      </c>
      <c r="P419" s="84">
        <f t="shared" si="315"/>
        <v>0.326904296875</v>
      </c>
      <c r="Q419" s="84">
        <f t="shared" si="316"/>
        <v>463</v>
      </c>
      <c r="R419" s="84" t="b">
        <f t="shared" si="317"/>
        <v>1</v>
      </c>
      <c r="S419" s="84" t="str">
        <f t="shared" si="318"/>
        <v>Dummy Node</v>
      </c>
      <c r="T419" s="84" t="str">
        <f t="shared" si="319"/>
        <v>N/A</v>
      </c>
      <c r="U419" s="84" t="str">
        <f t="shared" si="320"/>
        <v>N/A</v>
      </c>
      <c r="V419" s="84">
        <f t="shared" si="321"/>
        <v>231</v>
      </c>
      <c r="W419" s="84" t="b">
        <f t="shared" si="322"/>
        <v>1</v>
      </c>
      <c r="X419" s="84" t="str">
        <f t="shared" si="323"/>
        <v>Dummy Node</v>
      </c>
      <c r="Y419" s="84" t="str">
        <f t="shared" si="324"/>
        <v>N/A</v>
      </c>
      <c r="Z419" s="84" t="str">
        <f t="shared" si="325"/>
        <v>N/A</v>
      </c>
      <c r="AA419" s="84">
        <f t="shared" si="326"/>
        <v>115</v>
      </c>
      <c r="AB419" s="84" t="b">
        <f t="shared" si="327"/>
        <v>1</v>
      </c>
      <c r="AC419" s="84" t="str">
        <f t="shared" si="328"/>
        <v>Dummy Node</v>
      </c>
      <c r="AD419" s="84" t="str">
        <f t="shared" si="329"/>
        <v>N/A</v>
      </c>
      <c r="AE419" s="84" t="str">
        <f t="shared" si="330"/>
        <v>N/A</v>
      </c>
      <c r="AF419" s="84">
        <f t="shared" si="331"/>
        <v>57</v>
      </c>
      <c r="AG419" s="84" t="b">
        <f t="shared" si="332"/>
        <v>1</v>
      </c>
      <c r="AH419" s="84" t="str">
        <f t="shared" si="333"/>
        <v>Dummy Node</v>
      </c>
      <c r="AI419" s="84" t="str">
        <f t="shared" si="334"/>
        <v>N/A</v>
      </c>
      <c r="AJ419" s="84" t="str">
        <f t="shared" si="335"/>
        <v>N/A</v>
      </c>
      <c r="AK419" s="84">
        <f t="shared" si="336"/>
        <v>28</v>
      </c>
      <c r="AL419" s="84" t="b">
        <f t="shared" si="337"/>
        <v>1</v>
      </c>
      <c r="AM419" s="84" t="str">
        <f t="shared" si="338"/>
        <v>Dummy Node</v>
      </c>
      <c r="AN419" s="84" t="str">
        <f t="shared" si="339"/>
        <v>N/A</v>
      </c>
      <c r="AO419" s="84" t="str">
        <f t="shared" si="340"/>
        <v>N/A</v>
      </c>
      <c r="AP419" s="84">
        <f t="shared" si="341"/>
        <v>13</v>
      </c>
      <c r="AQ419" s="84" t="b">
        <f t="shared" si="342"/>
        <v>0</v>
      </c>
      <c r="AR419" s="84" t="str">
        <f t="shared" si="343"/>
        <v>Dummy Node</v>
      </c>
      <c r="AS419" s="84" t="str">
        <f t="shared" si="344"/>
        <v>N/A</v>
      </c>
      <c r="AT419" s="84" t="str">
        <f t="shared" si="345"/>
        <v>N/A</v>
      </c>
      <c r="AU419" s="84">
        <f t="shared" si="346"/>
        <v>10</v>
      </c>
      <c r="AV419" s="84" t="b">
        <f t="shared" si="347"/>
        <v>1</v>
      </c>
      <c r="AW419" s="84" t="str">
        <f t="shared" si="348"/>
        <v>Distance</v>
      </c>
      <c r="AX419" s="84" t="str">
        <f t="shared" si="349"/>
        <v>&lt;=</v>
      </c>
      <c r="AY419" s="84">
        <f t="shared" si="350"/>
        <v>701.8369140625</v>
      </c>
      <c r="AZ419" s="84">
        <f t="shared" si="351"/>
        <v>2</v>
      </c>
      <c r="BA419" s="84" t="b">
        <f t="shared" si="352"/>
        <v>0</v>
      </c>
      <c r="BB419" s="84" t="str">
        <f t="shared" si="353"/>
        <v>Distance</v>
      </c>
      <c r="BC419" s="84" t="str">
        <f t="shared" si="354"/>
        <v>&gt;</v>
      </c>
      <c r="BD419" s="84">
        <f t="shared" si="355"/>
        <v>699.85498046875</v>
      </c>
      <c r="BE419" s="84">
        <f t="shared" si="356"/>
        <v>0</v>
      </c>
      <c r="BF419" s="84" t="b">
        <f t="shared" si="357"/>
        <v>0</v>
      </c>
      <c r="BG419" s="84" t="str">
        <f t="shared" si="358"/>
        <v>Distance</v>
      </c>
      <c r="BH419" s="84" t="str">
        <f t="shared" si="359"/>
        <v>&gt;</v>
      </c>
      <c r="BI419" s="84">
        <f t="shared" si="360"/>
        <v>508.4912109375</v>
      </c>
    </row>
    <row r="420" spans="1:61">
      <c r="A420" s="15">
        <v>417</v>
      </c>
      <c r="B420" s="15">
        <v>-2</v>
      </c>
      <c r="C420" s="15">
        <v>-8192</v>
      </c>
      <c r="D420" s="15">
        <f t="shared" si="310"/>
        <v>-1</v>
      </c>
      <c r="E420" s="15">
        <f t="shared" si="311"/>
        <v>0</v>
      </c>
      <c r="F420" s="15">
        <f t="shared" si="312"/>
        <v>-1</v>
      </c>
      <c r="G420" s="15">
        <v>835</v>
      </c>
      <c r="H420" s="15">
        <v>836</v>
      </c>
      <c r="I420" s="15">
        <v>208</v>
      </c>
      <c r="J420" s="15">
        <v>8</v>
      </c>
      <c r="K420" s="15">
        <v>928</v>
      </c>
      <c r="L420" s="15">
        <v>522</v>
      </c>
      <c r="M420" s="15">
        <f t="shared" si="313"/>
        <v>0.12744140625</v>
      </c>
      <c r="O420" s="84">
        <f t="shared" si="314"/>
        <v>928</v>
      </c>
      <c r="P420" s="84">
        <f t="shared" si="315"/>
        <v>0.326904296875</v>
      </c>
      <c r="Q420" s="84">
        <f t="shared" si="316"/>
        <v>463</v>
      </c>
      <c r="R420" s="84" t="b">
        <f t="shared" si="317"/>
        <v>0</v>
      </c>
      <c r="S420" s="84" t="str">
        <f t="shared" si="318"/>
        <v>Dummy Node</v>
      </c>
      <c r="T420" s="84" t="str">
        <f t="shared" si="319"/>
        <v>N/A</v>
      </c>
      <c r="U420" s="84" t="str">
        <f t="shared" si="320"/>
        <v>N/A</v>
      </c>
      <c r="V420" s="84">
        <f t="shared" si="321"/>
        <v>231</v>
      </c>
      <c r="W420" s="84" t="b">
        <f t="shared" si="322"/>
        <v>1</v>
      </c>
      <c r="X420" s="84" t="str">
        <f t="shared" si="323"/>
        <v>Dummy Node</v>
      </c>
      <c r="Y420" s="84" t="str">
        <f t="shared" si="324"/>
        <v>N/A</v>
      </c>
      <c r="Z420" s="84" t="str">
        <f t="shared" si="325"/>
        <v>N/A</v>
      </c>
      <c r="AA420" s="84">
        <f t="shared" si="326"/>
        <v>115</v>
      </c>
      <c r="AB420" s="84" t="b">
        <f t="shared" si="327"/>
        <v>1</v>
      </c>
      <c r="AC420" s="84" t="str">
        <f t="shared" si="328"/>
        <v>Dummy Node</v>
      </c>
      <c r="AD420" s="84" t="str">
        <f t="shared" si="329"/>
        <v>N/A</v>
      </c>
      <c r="AE420" s="84" t="str">
        <f t="shared" si="330"/>
        <v>N/A</v>
      </c>
      <c r="AF420" s="84">
        <f t="shared" si="331"/>
        <v>57</v>
      </c>
      <c r="AG420" s="84" t="b">
        <f t="shared" si="332"/>
        <v>1</v>
      </c>
      <c r="AH420" s="84" t="str">
        <f t="shared" si="333"/>
        <v>Dummy Node</v>
      </c>
      <c r="AI420" s="84" t="str">
        <f t="shared" si="334"/>
        <v>N/A</v>
      </c>
      <c r="AJ420" s="84" t="str">
        <f t="shared" si="335"/>
        <v>N/A</v>
      </c>
      <c r="AK420" s="84">
        <f t="shared" si="336"/>
        <v>28</v>
      </c>
      <c r="AL420" s="84" t="b">
        <f t="shared" si="337"/>
        <v>1</v>
      </c>
      <c r="AM420" s="84" t="str">
        <f t="shared" si="338"/>
        <v>Dummy Node</v>
      </c>
      <c r="AN420" s="84" t="str">
        <f t="shared" si="339"/>
        <v>N/A</v>
      </c>
      <c r="AO420" s="84" t="str">
        <f t="shared" si="340"/>
        <v>N/A</v>
      </c>
      <c r="AP420" s="84">
        <f t="shared" si="341"/>
        <v>13</v>
      </c>
      <c r="AQ420" s="84" t="b">
        <f t="shared" si="342"/>
        <v>0</v>
      </c>
      <c r="AR420" s="84" t="str">
        <f t="shared" si="343"/>
        <v>Dummy Node</v>
      </c>
      <c r="AS420" s="84" t="str">
        <f t="shared" si="344"/>
        <v>N/A</v>
      </c>
      <c r="AT420" s="84" t="str">
        <f t="shared" si="345"/>
        <v>N/A</v>
      </c>
      <c r="AU420" s="84">
        <f t="shared" si="346"/>
        <v>10</v>
      </c>
      <c r="AV420" s="84" t="b">
        <f t="shared" si="347"/>
        <v>1</v>
      </c>
      <c r="AW420" s="84" t="str">
        <f t="shared" si="348"/>
        <v>Distance</v>
      </c>
      <c r="AX420" s="84" t="str">
        <f t="shared" si="349"/>
        <v>&lt;=</v>
      </c>
      <c r="AY420" s="84">
        <f t="shared" si="350"/>
        <v>701.8369140625</v>
      </c>
      <c r="AZ420" s="84">
        <f t="shared" si="351"/>
        <v>2</v>
      </c>
      <c r="BA420" s="84" t="b">
        <f t="shared" si="352"/>
        <v>0</v>
      </c>
      <c r="BB420" s="84" t="str">
        <f t="shared" si="353"/>
        <v>Distance</v>
      </c>
      <c r="BC420" s="84" t="str">
        <f t="shared" si="354"/>
        <v>&gt;</v>
      </c>
      <c r="BD420" s="84">
        <f t="shared" si="355"/>
        <v>699.85498046875</v>
      </c>
      <c r="BE420" s="84">
        <f t="shared" si="356"/>
        <v>0</v>
      </c>
      <c r="BF420" s="84" t="b">
        <f t="shared" si="357"/>
        <v>0</v>
      </c>
      <c r="BG420" s="84" t="str">
        <f t="shared" si="358"/>
        <v>Distance</v>
      </c>
      <c r="BH420" s="84" t="str">
        <f t="shared" si="359"/>
        <v>&gt;</v>
      </c>
      <c r="BI420" s="84">
        <f t="shared" si="360"/>
        <v>508.4912109375</v>
      </c>
    </row>
    <row r="421" spans="1:61">
      <c r="A421" s="15">
        <v>418</v>
      </c>
      <c r="B421" s="15">
        <v>-2</v>
      </c>
      <c r="C421" s="15">
        <v>-8192</v>
      </c>
      <c r="D421" s="15">
        <f t="shared" si="310"/>
        <v>-1</v>
      </c>
      <c r="E421" s="15">
        <f t="shared" si="311"/>
        <v>0</v>
      </c>
      <c r="F421" s="15">
        <f t="shared" si="312"/>
        <v>-1</v>
      </c>
      <c r="G421" s="15">
        <v>837</v>
      </c>
      <c r="H421" s="15">
        <v>838</v>
      </c>
      <c r="I421" s="15">
        <v>208</v>
      </c>
      <c r="J421" s="15">
        <v>8</v>
      </c>
      <c r="K421" s="15">
        <v>929</v>
      </c>
      <c r="L421" s="15">
        <v>522</v>
      </c>
      <c r="M421" s="15">
        <f t="shared" si="313"/>
        <v>0.12744140625</v>
      </c>
      <c r="O421" s="84">
        <f t="shared" si="314"/>
        <v>929</v>
      </c>
      <c r="P421" s="84">
        <f t="shared" si="315"/>
        <v>0.326904296875</v>
      </c>
      <c r="Q421" s="84">
        <f t="shared" si="316"/>
        <v>464</v>
      </c>
      <c r="R421" s="84" t="b">
        <f t="shared" si="317"/>
        <v>1</v>
      </c>
      <c r="S421" s="84" t="str">
        <f t="shared" si="318"/>
        <v>Dummy Node</v>
      </c>
      <c r="T421" s="84" t="str">
        <f t="shared" si="319"/>
        <v>N/A</v>
      </c>
      <c r="U421" s="84" t="str">
        <f t="shared" si="320"/>
        <v>N/A</v>
      </c>
      <c r="V421" s="84">
        <f t="shared" si="321"/>
        <v>231</v>
      </c>
      <c r="W421" s="84" t="b">
        <f t="shared" si="322"/>
        <v>0</v>
      </c>
      <c r="X421" s="84" t="str">
        <f t="shared" si="323"/>
        <v>Dummy Node</v>
      </c>
      <c r="Y421" s="84" t="str">
        <f t="shared" si="324"/>
        <v>N/A</v>
      </c>
      <c r="Z421" s="84" t="str">
        <f t="shared" si="325"/>
        <v>N/A</v>
      </c>
      <c r="AA421" s="84">
        <f t="shared" si="326"/>
        <v>115</v>
      </c>
      <c r="AB421" s="84" t="b">
        <f t="shared" si="327"/>
        <v>1</v>
      </c>
      <c r="AC421" s="84" t="str">
        <f t="shared" si="328"/>
        <v>Dummy Node</v>
      </c>
      <c r="AD421" s="84" t="str">
        <f t="shared" si="329"/>
        <v>N/A</v>
      </c>
      <c r="AE421" s="84" t="str">
        <f t="shared" si="330"/>
        <v>N/A</v>
      </c>
      <c r="AF421" s="84">
        <f t="shared" si="331"/>
        <v>57</v>
      </c>
      <c r="AG421" s="84" t="b">
        <f t="shared" si="332"/>
        <v>1</v>
      </c>
      <c r="AH421" s="84" t="str">
        <f t="shared" si="333"/>
        <v>Dummy Node</v>
      </c>
      <c r="AI421" s="84" t="str">
        <f t="shared" si="334"/>
        <v>N/A</v>
      </c>
      <c r="AJ421" s="84" t="str">
        <f t="shared" si="335"/>
        <v>N/A</v>
      </c>
      <c r="AK421" s="84">
        <f t="shared" si="336"/>
        <v>28</v>
      </c>
      <c r="AL421" s="84" t="b">
        <f t="shared" si="337"/>
        <v>1</v>
      </c>
      <c r="AM421" s="84" t="str">
        <f t="shared" si="338"/>
        <v>Dummy Node</v>
      </c>
      <c r="AN421" s="84" t="str">
        <f t="shared" si="339"/>
        <v>N/A</v>
      </c>
      <c r="AO421" s="84" t="str">
        <f t="shared" si="340"/>
        <v>N/A</v>
      </c>
      <c r="AP421" s="84">
        <f t="shared" si="341"/>
        <v>13</v>
      </c>
      <c r="AQ421" s="84" t="b">
        <f t="shared" si="342"/>
        <v>0</v>
      </c>
      <c r="AR421" s="84" t="str">
        <f t="shared" si="343"/>
        <v>Dummy Node</v>
      </c>
      <c r="AS421" s="84" t="str">
        <f t="shared" si="344"/>
        <v>N/A</v>
      </c>
      <c r="AT421" s="84" t="str">
        <f t="shared" si="345"/>
        <v>N/A</v>
      </c>
      <c r="AU421" s="84">
        <f t="shared" si="346"/>
        <v>10</v>
      </c>
      <c r="AV421" s="84" t="b">
        <f t="shared" si="347"/>
        <v>1</v>
      </c>
      <c r="AW421" s="84" t="str">
        <f t="shared" si="348"/>
        <v>Distance</v>
      </c>
      <c r="AX421" s="84" t="str">
        <f t="shared" si="349"/>
        <v>&lt;=</v>
      </c>
      <c r="AY421" s="84">
        <f t="shared" si="350"/>
        <v>701.8369140625</v>
      </c>
      <c r="AZ421" s="84">
        <f t="shared" si="351"/>
        <v>2</v>
      </c>
      <c r="BA421" s="84" t="b">
        <f t="shared" si="352"/>
        <v>0</v>
      </c>
      <c r="BB421" s="84" t="str">
        <f t="shared" si="353"/>
        <v>Distance</v>
      </c>
      <c r="BC421" s="84" t="str">
        <f t="shared" si="354"/>
        <v>&gt;</v>
      </c>
      <c r="BD421" s="84">
        <f t="shared" si="355"/>
        <v>699.85498046875</v>
      </c>
      <c r="BE421" s="84">
        <f t="shared" si="356"/>
        <v>0</v>
      </c>
      <c r="BF421" s="84" t="b">
        <f t="shared" si="357"/>
        <v>0</v>
      </c>
      <c r="BG421" s="84" t="str">
        <f t="shared" si="358"/>
        <v>Distance</v>
      </c>
      <c r="BH421" s="84" t="str">
        <f t="shared" si="359"/>
        <v>&gt;</v>
      </c>
      <c r="BI421" s="84">
        <f t="shared" si="360"/>
        <v>508.4912109375</v>
      </c>
    </row>
    <row r="422" spans="1:61">
      <c r="A422" s="15">
        <v>419</v>
      </c>
      <c r="B422" s="15">
        <v>-2</v>
      </c>
      <c r="C422" s="15">
        <v>-8192</v>
      </c>
      <c r="D422" s="15">
        <f t="shared" si="310"/>
        <v>-1</v>
      </c>
      <c r="E422" s="15">
        <f t="shared" si="311"/>
        <v>0</v>
      </c>
      <c r="F422" s="15">
        <f t="shared" si="312"/>
        <v>-1</v>
      </c>
      <c r="G422" s="15">
        <v>839</v>
      </c>
      <c r="H422" s="15">
        <v>840</v>
      </c>
      <c r="I422" s="15">
        <v>209</v>
      </c>
      <c r="J422" s="15">
        <v>8</v>
      </c>
      <c r="K422" s="15">
        <v>930</v>
      </c>
      <c r="L422" s="15">
        <v>522</v>
      </c>
      <c r="M422" s="15">
        <f t="shared" si="313"/>
        <v>0.12744140625</v>
      </c>
      <c r="O422" s="84">
        <f t="shared" si="314"/>
        <v>930</v>
      </c>
      <c r="P422" s="84">
        <f t="shared" si="315"/>
        <v>0.326904296875</v>
      </c>
      <c r="Q422" s="84">
        <f t="shared" si="316"/>
        <v>464</v>
      </c>
      <c r="R422" s="84" t="b">
        <f t="shared" si="317"/>
        <v>0</v>
      </c>
      <c r="S422" s="84" t="str">
        <f t="shared" si="318"/>
        <v>Dummy Node</v>
      </c>
      <c r="T422" s="84" t="str">
        <f t="shared" si="319"/>
        <v>N/A</v>
      </c>
      <c r="U422" s="84" t="str">
        <f t="shared" si="320"/>
        <v>N/A</v>
      </c>
      <c r="V422" s="84">
        <f t="shared" si="321"/>
        <v>231</v>
      </c>
      <c r="W422" s="84" t="b">
        <f t="shared" si="322"/>
        <v>0</v>
      </c>
      <c r="X422" s="84" t="str">
        <f t="shared" si="323"/>
        <v>Dummy Node</v>
      </c>
      <c r="Y422" s="84" t="str">
        <f t="shared" si="324"/>
        <v>N/A</v>
      </c>
      <c r="Z422" s="84" t="str">
        <f t="shared" si="325"/>
        <v>N/A</v>
      </c>
      <c r="AA422" s="84">
        <f t="shared" si="326"/>
        <v>115</v>
      </c>
      <c r="AB422" s="84" t="b">
        <f t="shared" si="327"/>
        <v>1</v>
      </c>
      <c r="AC422" s="84" t="str">
        <f t="shared" si="328"/>
        <v>Dummy Node</v>
      </c>
      <c r="AD422" s="84" t="str">
        <f t="shared" si="329"/>
        <v>N/A</v>
      </c>
      <c r="AE422" s="84" t="str">
        <f t="shared" si="330"/>
        <v>N/A</v>
      </c>
      <c r="AF422" s="84">
        <f t="shared" si="331"/>
        <v>57</v>
      </c>
      <c r="AG422" s="84" t="b">
        <f t="shared" si="332"/>
        <v>1</v>
      </c>
      <c r="AH422" s="84" t="str">
        <f t="shared" si="333"/>
        <v>Dummy Node</v>
      </c>
      <c r="AI422" s="84" t="str">
        <f t="shared" si="334"/>
        <v>N/A</v>
      </c>
      <c r="AJ422" s="84" t="str">
        <f t="shared" si="335"/>
        <v>N/A</v>
      </c>
      <c r="AK422" s="84">
        <f t="shared" si="336"/>
        <v>28</v>
      </c>
      <c r="AL422" s="84" t="b">
        <f t="shared" si="337"/>
        <v>1</v>
      </c>
      <c r="AM422" s="84" t="str">
        <f t="shared" si="338"/>
        <v>Dummy Node</v>
      </c>
      <c r="AN422" s="84" t="str">
        <f t="shared" si="339"/>
        <v>N/A</v>
      </c>
      <c r="AO422" s="84" t="str">
        <f t="shared" si="340"/>
        <v>N/A</v>
      </c>
      <c r="AP422" s="84">
        <f t="shared" si="341"/>
        <v>13</v>
      </c>
      <c r="AQ422" s="84" t="b">
        <f t="shared" si="342"/>
        <v>0</v>
      </c>
      <c r="AR422" s="84" t="str">
        <f t="shared" si="343"/>
        <v>Dummy Node</v>
      </c>
      <c r="AS422" s="84" t="str">
        <f t="shared" si="344"/>
        <v>N/A</v>
      </c>
      <c r="AT422" s="84" t="str">
        <f t="shared" si="345"/>
        <v>N/A</v>
      </c>
      <c r="AU422" s="84">
        <f t="shared" si="346"/>
        <v>10</v>
      </c>
      <c r="AV422" s="84" t="b">
        <f t="shared" si="347"/>
        <v>1</v>
      </c>
      <c r="AW422" s="84" t="str">
        <f t="shared" si="348"/>
        <v>Distance</v>
      </c>
      <c r="AX422" s="84" t="str">
        <f t="shared" si="349"/>
        <v>&lt;=</v>
      </c>
      <c r="AY422" s="84">
        <f t="shared" si="350"/>
        <v>701.8369140625</v>
      </c>
      <c r="AZ422" s="84">
        <f t="shared" si="351"/>
        <v>2</v>
      </c>
      <c r="BA422" s="84" t="b">
        <f t="shared" si="352"/>
        <v>0</v>
      </c>
      <c r="BB422" s="84" t="str">
        <f t="shared" si="353"/>
        <v>Distance</v>
      </c>
      <c r="BC422" s="84" t="str">
        <f t="shared" si="354"/>
        <v>&gt;</v>
      </c>
      <c r="BD422" s="84">
        <f t="shared" si="355"/>
        <v>699.85498046875</v>
      </c>
      <c r="BE422" s="84">
        <f t="shared" si="356"/>
        <v>0</v>
      </c>
      <c r="BF422" s="84" t="b">
        <f t="shared" si="357"/>
        <v>0</v>
      </c>
      <c r="BG422" s="84" t="str">
        <f t="shared" si="358"/>
        <v>Distance</v>
      </c>
      <c r="BH422" s="84" t="str">
        <f t="shared" si="359"/>
        <v>&gt;</v>
      </c>
      <c r="BI422" s="84">
        <f t="shared" si="360"/>
        <v>508.4912109375</v>
      </c>
    </row>
    <row r="423" spans="1:61">
      <c r="A423" s="15">
        <v>420</v>
      </c>
      <c r="B423" s="15">
        <v>-2</v>
      </c>
      <c r="C423" s="15">
        <v>-8192</v>
      </c>
      <c r="D423" s="15">
        <f t="shared" si="310"/>
        <v>-1</v>
      </c>
      <c r="E423" s="15">
        <f t="shared" si="311"/>
        <v>0</v>
      </c>
      <c r="F423" s="15">
        <f t="shared" si="312"/>
        <v>-1</v>
      </c>
      <c r="G423" s="15">
        <v>841</v>
      </c>
      <c r="H423" s="15">
        <v>842</v>
      </c>
      <c r="I423" s="15">
        <v>209</v>
      </c>
      <c r="J423" s="15">
        <v>8</v>
      </c>
      <c r="K423" s="15">
        <v>931</v>
      </c>
      <c r="L423" s="15">
        <v>522</v>
      </c>
      <c r="M423" s="15">
        <f t="shared" si="313"/>
        <v>0.12744140625</v>
      </c>
      <c r="O423" s="84">
        <f t="shared" si="314"/>
        <v>931</v>
      </c>
      <c r="P423" s="84">
        <f t="shared" si="315"/>
        <v>0.326904296875</v>
      </c>
      <c r="Q423" s="84">
        <f t="shared" si="316"/>
        <v>465</v>
      </c>
      <c r="R423" s="84" t="b">
        <f t="shared" si="317"/>
        <v>1</v>
      </c>
      <c r="S423" s="84" t="str">
        <f t="shared" si="318"/>
        <v>Dummy Node</v>
      </c>
      <c r="T423" s="84" t="str">
        <f t="shared" si="319"/>
        <v>N/A</v>
      </c>
      <c r="U423" s="84" t="str">
        <f t="shared" si="320"/>
        <v>N/A</v>
      </c>
      <c r="V423" s="84">
        <f t="shared" si="321"/>
        <v>232</v>
      </c>
      <c r="W423" s="84" t="b">
        <f t="shared" si="322"/>
        <v>1</v>
      </c>
      <c r="X423" s="84" t="str">
        <f t="shared" si="323"/>
        <v>Dummy Node</v>
      </c>
      <c r="Y423" s="84" t="str">
        <f t="shared" si="324"/>
        <v>N/A</v>
      </c>
      <c r="Z423" s="84" t="str">
        <f t="shared" si="325"/>
        <v>N/A</v>
      </c>
      <c r="AA423" s="84">
        <f t="shared" si="326"/>
        <v>115</v>
      </c>
      <c r="AB423" s="84" t="b">
        <f t="shared" si="327"/>
        <v>0</v>
      </c>
      <c r="AC423" s="84" t="str">
        <f t="shared" si="328"/>
        <v>Dummy Node</v>
      </c>
      <c r="AD423" s="84" t="str">
        <f t="shared" si="329"/>
        <v>N/A</v>
      </c>
      <c r="AE423" s="84" t="str">
        <f t="shared" si="330"/>
        <v>N/A</v>
      </c>
      <c r="AF423" s="84">
        <f t="shared" si="331"/>
        <v>57</v>
      </c>
      <c r="AG423" s="84" t="b">
        <f t="shared" si="332"/>
        <v>1</v>
      </c>
      <c r="AH423" s="84" t="str">
        <f t="shared" si="333"/>
        <v>Dummy Node</v>
      </c>
      <c r="AI423" s="84" t="str">
        <f t="shared" si="334"/>
        <v>N/A</v>
      </c>
      <c r="AJ423" s="84" t="str">
        <f t="shared" si="335"/>
        <v>N/A</v>
      </c>
      <c r="AK423" s="84">
        <f t="shared" si="336"/>
        <v>28</v>
      </c>
      <c r="AL423" s="84" t="b">
        <f t="shared" si="337"/>
        <v>1</v>
      </c>
      <c r="AM423" s="84" t="str">
        <f t="shared" si="338"/>
        <v>Dummy Node</v>
      </c>
      <c r="AN423" s="84" t="str">
        <f t="shared" si="339"/>
        <v>N/A</v>
      </c>
      <c r="AO423" s="84" t="str">
        <f t="shared" si="340"/>
        <v>N/A</v>
      </c>
      <c r="AP423" s="84">
        <f t="shared" si="341"/>
        <v>13</v>
      </c>
      <c r="AQ423" s="84" t="b">
        <f t="shared" si="342"/>
        <v>0</v>
      </c>
      <c r="AR423" s="84" t="str">
        <f t="shared" si="343"/>
        <v>Dummy Node</v>
      </c>
      <c r="AS423" s="84" t="str">
        <f t="shared" si="344"/>
        <v>N/A</v>
      </c>
      <c r="AT423" s="84" t="str">
        <f t="shared" si="345"/>
        <v>N/A</v>
      </c>
      <c r="AU423" s="84">
        <f t="shared" si="346"/>
        <v>10</v>
      </c>
      <c r="AV423" s="84" t="b">
        <f t="shared" si="347"/>
        <v>1</v>
      </c>
      <c r="AW423" s="84" t="str">
        <f t="shared" si="348"/>
        <v>Distance</v>
      </c>
      <c r="AX423" s="84" t="str">
        <f t="shared" si="349"/>
        <v>&lt;=</v>
      </c>
      <c r="AY423" s="84">
        <f t="shared" si="350"/>
        <v>701.8369140625</v>
      </c>
      <c r="AZ423" s="84">
        <f t="shared" si="351"/>
        <v>2</v>
      </c>
      <c r="BA423" s="84" t="b">
        <f t="shared" si="352"/>
        <v>0</v>
      </c>
      <c r="BB423" s="84" t="str">
        <f t="shared" si="353"/>
        <v>Distance</v>
      </c>
      <c r="BC423" s="84" t="str">
        <f t="shared" si="354"/>
        <v>&gt;</v>
      </c>
      <c r="BD423" s="84">
        <f t="shared" si="355"/>
        <v>699.85498046875</v>
      </c>
      <c r="BE423" s="84">
        <f t="shared" si="356"/>
        <v>0</v>
      </c>
      <c r="BF423" s="84" t="b">
        <f t="shared" si="357"/>
        <v>0</v>
      </c>
      <c r="BG423" s="84" t="str">
        <f t="shared" si="358"/>
        <v>Distance</v>
      </c>
      <c r="BH423" s="84" t="str">
        <f t="shared" si="359"/>
        <v>&gt;</v>
      </c>
      <c r="BI423" s="84">
        <f t="shared" si="360"/>
        <v>508.4912109375</v>
      </c>
    </row>
    <row r="424" spans="1:61">
      <c r="A424" s="15">
        <v>421</v>
      </c>
      <c r="B424" s="15">
        <v>-2</v>
      </c>
      <c r="C424" s="15">
        <v>-8192</v>
      </c>
      <c r="D424" s="15">
        <f t="shared" si="310"/>
        <v>-1</v>
      </c>
      <c r="E424" s="15">
        <f t="shared" si="311"/>
        <v>0</v>
      </c>
      <c r="F424" s="15">
        <f t="shared" si="312"/>
        <v>-1</v>
      </c>
      <c r="G424" s="15">
        <v>843</v>
      </c>
      <c r="H424" s="15">
        <v>844</v>
      </c>
      <c r="I424" s="15">
        <v>210</v>
      </c>
      <c r="J424" s="15">
        <v>8</v>
      </c>
      <c r="K424" s="15">
        <v>932</v>
      </c>
      <c r="L424" s="15">
        <v>522</v>
      </c>
      <c r="M424" s="15">
        <f t="shared" si="313"/>
        <v>0.12744140625</v>
      </c>
      <c r="O424" s="84">
        <f t="shared" si="314"/>
        <v>932</v>
      </c>
      <c r="P424" s="84">
        <f t="shared" si="315"/>
        <v>0.326904296875</v>
      </c>
      <c r="Q424" s="84">
        <f t="shared" si="316"/>
        <v>465</v>
      </c>
      <c r="R424" s="84" t="b">
        <f t="shared" si="317"/>
        <v>0</v>
      </c>
      <c r="S424" s="84" t="str">
        <f t="shared" si="318"/>
        <v>Dummy Node</v>
      </c>
      <c r="T424" s="84" t="str">
        <f t="shared" si="319"/>
        <v>N/A</v>
      </c>
      <c r="U424" s="84" t="str">
        <f t="shared" si="320"/>
        <v>N/A</v>
      </c>
      <c r="V424" s="84">
        <f t="shared" si="321"/>
        <v>232</v>
      </c>
      <c r="W424" s="84" t="b">
        <f t="shared" si="322"/>
        <v>1</v>
      </c>
      <c r="X424" s="84" t="str">
        <f t="shared" si="323"/>
        <v>Dummy Node</v>
      </c>
      <c r="Y424" s="84" t="str">
        <f t="shared" si="324"/>
        <v>N/A</v>
      </c>
      <c r="Z424" s="84" t="str">
        <f t="shared" si="325"/>
        <v>N/A</v>
      </c>
      <c r="AA424" s="84">
        <f t="shared" si="326"/>
        <v>115</v>
      </c>
      <c r="AB424" s="84" t="b">
        <f t="shared" si="327"/>
        <v>0</v>
      </c>
      <c r="AC424" s="84" t="str">
        <f t="shared" si="328"/>
        <v>Dummy Node</v>
      </c>
      <c r="AD424" s="84" t="str">
        <f t="shared" si="329"/>
        <v>N/A</v>
      </c>
      <c r="AE424" s="84" t="str">
        <f t="shared" si="330"/>
        <v>N/A</v>
      </c>
      <c r="AF424" s="84">
        <f t="shared" si="331"/>
        <v>57</v>
      </c>
      <c r="AG424" s="84" t="b">
        <f t="shared" si="332"/>
        <v>1</v>
      </c>
      <c r="AH424" s="84" t="str">
        <f t="shared" si="333"/>
        <v>Dummy Node</v>
      </c>
      <c r="AI424" s="84" t="str">
        <f t="shared" si="334"/>
        <v>N/A</v>
      </c>
      <c r="AJ424" s="84" t="str">
        <f t="shared" si="335"/>
        <v>N/A</v>
      </c>
      <c r="AK424" s="84">
        <f t="shared" si="336"/>
        <v>28</v>
      </c>
      <c r="AL424" s="84" t="b">
        <f t="shared" si="337"/>
        <v>1</v>
      </c>
      <c r="AM424" s="84" t="str">
        <f t="shared" si="338"/>
        <v>Dummy Node</v>
      </c>
      <c r="AN424" s="84" t="str">
        <f t="shared" si="339"/>
        <v>N/A</v>
      </c>
      <c r="AO424" s="84" t="str">
        <f t="shared" si="340"/>
        <v>N/A</v>
      </c>
      <c r="AP424" s="84">
        <f t="shared" si="341"/>
        <v>13</v>
      </c>
      <c r="AQ424" s="84" t="b">
        <f t="shared" si="342"/>
        <v>0</v>
      </c>
      <c r="AR424" s="84" t="str">
        <f t="shared" si="343"/>
        <v>Dummy Node</v>
      </c>
      <c r="AS424" s="84" t="str">
        <f t="shared" si="344"/>
        <v>N/A</v>
      </c>
      <c r="AT424" s="84" t="str">
        <f t="shared" si="345"/>
        <v>N/A</v>
      </c>
      <c r="AU424" s="84">
        <f t="shared" si="346"/>
        <v>10</v>
      </c>
      <c r="AV424" s="84" t="b">
        <f t="shared" si="347"/>
        <v>1</v>
      </c>
      <c r="AW424" s="84" t="str">
        <f t="shared" si="348"/>
        <v>Distance</v>
      </c>
      <c r="AX424" s="84" t="str">
        <f t="shared" si="349"/>
        <v>&lt;=</v>
      </c>
      <c r="AY424" s="84">
        <f t="shared" si="350"/>
        <v>701.8369140625</v>
      </c>
      <c r="AZ424" s="84">
        <f t="shared" si="351"/>
        <v>2</v>
      </c>
      <c r="BA424" s="84" t="b">
        <f t="shared" si="352"/>
        <v>0</v>
      </c>
      <c r="BB424" s="84" t="str">
        <f t="shared" si="353"/>
        <v>Distance</v>
      </c>
      <c r="BC424" s="84" t="str">
        <f t="shared" si="354"/>
        <v>&gt;</v>
      </c>
      <c r="BD424" s="84">
        <f t="shared" si="355"/>
        <v>699.85498046875</v>
      </c>
      <c r="BE424" s="84">
        <f t="shared" si="356"/>
        <v>0</v>
      </c>
      <c r="BF424" s="84" t="b">
        <f t="shared" si="357"/>
        <v>0</v>
      </c>
      <c r="BG424" s="84" t="str">
        <f t="shared" si="358"/>
        <v>Distance</v>
      </c>
      <c r="BH424" s="84" t="str">
        <f t="shared" si="359"/>
        <v>&gt;</v>
      </c>
      <c r="BI424" s="84">
        <f t="shared" si="360"/>
        <v>508.4912109375</v>
      </c>
    </row>
    <row r="425" spans="1:61">
      <c r="A425" s="15">
        <v>422</v>
      </c>
      <c r="B425" s="15">
        <v>-2</v>
      </c>
      <c r="C425" s="15">
        <v>-8192</v>
      </c>
      <c r="D425" s="15">
        <f t="shared" si="310"/>
        <v>-1</v>
      </c>
      <c r="E425" s="15">
        <f t="shared" si="311"/>
        <v>0</v>
      </c>
      <c r="F425" s="15">
        <f t="shared" si="312"/>
        <v>-1</v>
      </c>
      <c r="G425" s="15">
        <v>845</v>
      </c>
      <c r="H425" s="15">
        <v>846</v>
      </c>
      <c r="I425" s="15">
        <v>210</v>
      </c>
      <c r="J425" s="15">
        <v>8</v>
      </c>
      <c r="K425" s="15">
        <v>933</v>
      </c>
      <c r="L425" s="15">
        <v>522</v>
      </c>
      <c r="M425" s="15">
        <f t="shared" si="313"/>
        <v>0.12744140625</v>
      </c>
      <c r="O425" s="84">
        <f t="shared" si="314"/>
        <v>933</v>
      </c>
      <c r="P425" s="84">
        <f t="shared" si="315"/>
        <v>0.326904296875</v>
      </c>
      <c r="Q425" s="84">
        <f t="shared" si="316"/>
        <v>466</v>
      </c>
      <c r="R425" s="84" t="b">
        <f t="shared" si="317"/>
        <v>1</v>
      </c>
      <c r="S425" s="84" t="str">
        <f t="shared" si="318"/>
        <v>Dummy Node</v>
      </c>
      <c r="T425" s="84" t="str">
        <f t="shared" si="319"/>
        <v>N/A</v>
      </c>
      <c r="U425" s="84" t="str">
        <f t="shared" si="320"/>
        <v>N/A</v>
      </c>
      <c r="V425" s="84">
        <f t="shared" si="321"/>
        <v>232</v>
      </c>
      <c r="W425" s="84" t="b">
        <f t="shared" si="322"/>
        <v>0</v>
      </c>
      <c r="X425" s="84" t="str">
        <f t="shared" si="323"/>
        <v>Dummy Node</v>
      </c>
      <c r="Y425" s="84" t="str">
        <f t="shared" si="324"/>
        <v>N/A</v>
      </c>
      <c r="Z425" s="84" t="str">
        <f t="shared" si="325"/>
        <v>N/A</v>
      </c>
      <c r="AA425" s="84">
        <f t="shared" si="326"/>
        <v>115</v>
      </c>
      <c r="AB425" s="84" t="b">
        <f t="shared" si="327"/>
        <v>0</v>
      </c>
      <c r="AC425" s="84" t="str">
        <f t="shared" si="328"/>
        <v>Dummy Node</v>
      </c>
      <c r="AD425" s="84" t="str">
        <f t="shared" si="329"/>
        <v>N/A</v>
      </c>
      <c r="AE425" s="84" t="str">
        <f t="shared" si="330"/>
        <v>N/A</v>
      </c>
      <c r="AF425" s="84">
        <f t="shared" si="331"/>
        <v>57</v>
      </c>
      <c r="AG425" s="84" t="b">
        <f t="shared" si="332"/>
        <v>1</v>
      </c>
      <c r="AH425" s="84" t="str">
        <f t="shared" si="333"/>
        <v>Dummy Node</v>
      </c>
      <c r="AI425" s="84" t="str">
        <f t="shared" si="334"/>
        <v>N/A</v>
      </c>
      <c r="AJ425" s="84" t="str">
        <f t="shared" si="335"/>
        <v>N/A</v>
      </c>
      <c r="AK425" s="84">
        <f t="shared" si="336"/>
        <v>28</v>
      </c>
      <c r="AL425" s="84" t="b">
        <f t="shared" si="337"/>
        <v>1</v>
      </c>
      <c r="AM425" s="84" t="str">
        <f t="shared" si="338"/>
        <v>Dummy Node</v>
      </c>
      <c r="AN425" s="84" t="str">
        <f t="shared" si="339"/>
        <v>N/A</v>
      </c>
      <c r="AO425" s="84" t="str">
        <f t="shared" si="340"/>
        <v>N/A</v>
      </c>
      <c r="AP425" s="84">
        <f t="shared" si="341"/>
        <v>13</v>
      </c>
      <c r="AQ425" s="84" t="b">
        <f t="shared" si="342"/>
        <v>0</v>
      </c>
      <c r="AR425" s="84" t="str">
        <f t="shared" si="343"/>
        <v>Dummy Node</v>
      </c>
      <c r="AS425" s="84" t="str">
        <f t="shared" si="344"/>
        <v>N/A</v>
      </c>
      <c r="AT425" s="84" t="str">
        <f t="shared" si="345"/>
        <v>N/A</v>
      </c>
      <c r="AU425" s="84">
        <f t="shared" si="346"/>
        <v>10</v>
      </c>
      <c r="AV425" s="84" t="b">
        <f t="shared" si="347"/>
        <v>1</v>
      </c>
      <c r="AW425" s="84" t="str">
        <f t="shared" si="348"/>
        <v>Distance</v>
      </c>
      <c r="AX425" s="84" t="str">
        <f t="shared" si="349"/>
        <v>&lt;=</v>
      </c>
      <c r="AY425" s="84">
        <f t="shared" si="350"/>
        <v>701.8369140625</v>
      </c>
      <c r="AZ425" s="84">
        <f t="shared" si="351"/>
        <v>2</v>
      </c>
      <c r="BA425" s="84" t="b">
        <f t="shared" si="352"/>
        <v>0</v>
      </c>
      <c r="BB425" s="84" t="str">
        <f t="shared" si="353"/>
        <v>Distance</v>
      </c>
      <c r="BC425" s="84" t="str">
        <f t="shared" si="354"/>
        <v>&gt;</v>
      </c>
      <c r="BD425" s="84">
        <f t="shared" si="355"/>
        <v>699.85498046875</v>
      </c>
      <c r="BE425" s="84">
        <f t="shared" si="356"/>
        <v>0</v>
      </c>
      <c r="BF425" s="84" t="b">
        <f t="shared" si="357"/>
        <v>0</v>
      </c>
      <c r="BG425" s="84" t="str">
        <f t="shared" si="358"/>
        <v>Distance</v>
      </c>
      <c r="BH425" s="84" t="str">
        <f t="shared" si="359"/>
        <v>&gt;</v>
      </c>
      <c r="BI425" s="84">
        <f t="shared" si="360"/>
        <v>508.4912109375</v>
      </c>
    </row>
    <row r="426" spans="1:61">
      <c r="A426" s="15">
        <v>423</v>
      </c>
      <c r="B426" s="15">
        <v>-2</v>
      </c>
      <c r="C426" s="15">
        <v>-8192</v>
      </c>
      <c r="D426" s="15">
        <f t="shared" si="310"/>
        <v>-1</v>
      </c>
      <c r="E426" s="15">
        <f t="shared" si="311"/>
        <v>0</v>
      </c>
      <c r="F426" s="15">
        <f t="shared" si="312"/>
        <v>-1</v>
      </c>
      <c r="G426" s="15">
        <v>847</v>
      </c>
      <c r="H426" s="15">
        <v>848</v>
      </c>
      <c r="I426" s="15">
        <v>211</v>
      </c>
      <c r="J426" s="15">
        <v>8</v>
      </c>
      <c r="K426" s="15">
        <v>934</v>
      </c>
      <c r="L426" s="15">
        <v>522</v>
      </c>
      <c r="M426" s="15">
        <f t="shared" si="313"/>
        <v>0.12744140625</v>
      </c>
      <c r="O426" s="84">
        <f t="shared" si="314"/>
        <v>934</v>
      </c>
      <c r="P426" s="84">
        <f t="shared" si="315"/>
        <v>0.326904296875</v>
      </c>
      <c r="Q426" s="84">
        <f t="shared" si="316"/>
        <v>466</v>
      </c>
      <c r="R426" s="84" t="b">
        <f t="shared" si="317"/>
        <v>0</v>
      </c>
      <c r="S426" s="84" t="str">
        <f t="shared" si="318"/>
        <v>Dummy Node</v>
      </c>
      <c r="T426" s="84" t="str">
        <f t="shared" si="319"/>
        <v>N/A</v>
      </c>
      <c r="U426" s="84" t="str">
        <f t="shared" si="320"/>
        <v>N/A</v>
      </c>
      <c r="V426" s="84">
        <f t="shared" si="321"/>
        <v>232</v>
      </c>
      <c r="W426" s="84" t="b">
        <f t="shared" si="322"/>
        <v>0</v>
      </c>
      <c r="X426" s="84" t="str">
        <f t="shared" si="323"/>
        <v>Dummy Node</v>
      </c>
      <c r="Y426" s="84" t="str">
        <f t="shared" si="324"/>
        <v>N/A</v>
      </c>
      <c r="Z426" s="84" t="str">
        <f t="shared" si="325"/>
        <v>N/A</v>
      </c>
      <c r="AA426" s="84">
        <f t="shared" si="326"/>
        <v>115</v>
      </c>
      <c r="AB426" s="84" t="b">
        <f t="shared" si="327"/>
        <v>0</v>
      </c>
      <c r="AC426" s="84" t="str">
        <f t="shared" si="328"/>
        <v>Dummy Node</v>
      </c>
      <c r="AD426" s="84" t="str">
        <f t="shared" si="329"/>
        <v>N/A</v>
      </c>
      <c r="AE426" s="84" t="str">
        <f t="shared" si="330"/>
        <v>N/A</v>
      </c>
      <c r="AF426" s="84">
        <f t="shared" si="331"/>
        <v>57</v>
      </c>
      <c r="AG426" s="84" t="b">
        <f t="shared" si="332"/>
        <v>1</v>
      </c>
      <c r="AH426" s="84" t="str">
        <f t="shared" si="333"/>
        <v>Dummy Node</v>
      </c>
      <c r="AI426" s="84" t="str">
        <f t="shared" si="334"/>
        <v>N/A</v>
      </c>
      <c r="AJ426" s="84" t="str">
        <f t="shared" si="335"/>
        <v>N/A</v>
      </c>
      <c r="AK426" s="84">
        <f t="shared" si="336"/>
        <v>28</v>
      </c>
      <c r="AL426" s="84" t="b">
        <f t="shared" si="337"/>
        <v>1</v>
      </c>
      <c r="AM426" s="84" t="str">
        <f t="shared" si="338"/>
        <v>Dummy Node</v>
      </c>
      <c r="AN426" s="84" t="str">
        <f t="shared" si="339"/>
        <v>N/A</v>
      </c>
      <c r="AO426" s="84" t="str">
        <f t="shared" si="340"/>
        <v>N/A</v>
      </c>
      <c r="AP426" s="84">
        <f t="shared" si="341"/>
        <v>13</v>
      </c>
      <c r="AQ426" s="84" t="b">
        <f t="shared" si="342"/>
        <v>0</v>
      </c>
      <c r="AR426" s="84" t="str">
        <f t="shared" si="343"/>
        <v>Dummy Node</v>
      </c>
      <c r="AS426" s="84" t="str">
        <f t="shared" si="344"/>
        <v>N/A</v>
      </c>
      <c r="AT426" s="84" t="str">
        <f t="shared" si="345"/>
        <v>N/A</v>
      </c>
      <c r="AU426" s="84">
        <f t="shared" si="346"/>
        <v>10</v>
      </c>
      <c r="AV426" s="84" t="b">
        <f t="shared" si="347"/>
        <v>1</v>
      </c>
      <c r="AW426" s="84" t="str">
        <f t="shared" si="348"/>
        <v>Distance</v>
      </c>
      <c r="AX426" s="84" t="str">
        <f t="shared" si="349"/>
        <v>&lt;=</v>
      </c>
      <c r="AY426" s="84">
        <f t="shared" si="350"/>
        <v>701.8369140625</v>
      </c>
      <c r="AZ426" s="84">
        <f t="shared" si="351"/>
        <v>2</v>
      </c>
      <c r="BA426" s="84" t="b">
        <f t="shared" si="352"/>
        <v>0</v>
      </c>
      <c r="BB426" s="84" t="str">
        <f t="shared" si="353"/>
        <v>Distance</v>
      </c>
      <c r="BC426" s="84" t="str">
        <f t="shared" si="354"/>
        <v>&gt;</v>
      </c>
      <c r="BD426" s="84">
        <f t="shared" si="355"/>
        <v>699.85498046875</v>
      </c>
      <c r="BE426" s="84">
        <f t="shared" si="356"/>
        <v>0</v>
      </c>
      <c r="BF426" s="84" t="b">
        <f t="shared" si="357"/>
        <v>0</v>
      </c>
      <c r="BG426" s="84" t="str">
        <f t="shared" si="358"/>
        <v>Distance</v>
      </c>
      <c r="BH426" s="84" t="str">
        <f t="shared" si="359"/>
        <v>&gt;</v>
      </c>
      <c r="BI426" s="84">
        <f t="shared" si="360"/>
        <v>508.4912109375</v>
      </c>
    </row>
    <row r="427" spans="1:61">
      <c r="A427" s="15">
        <v>424</v>
      </c>
      <c r="B427" s="15">
        <v>-2</v>
      </c>
      <c r="C427" s="15">
        <v>-8192</v>
      </c>
      <c r="D427" s="15">
        <f t="shared" si="310"/>
        <v>-1</v>
      </c>
      <c r="E427" s="15">
        <f t="shared" si="311"/>
        <v>0</v>
      </c>
      <c r="F427" s="15">
        <f t="shared" si="312"/>
        <v>-1</v>
      </c>
      <c r="G427" s="15">
        <v>849</v>
      </c>
      <c r="H427" s="15">
        <v>850</v>
      </c>
      <c r="I427" s="15">
        <v>211</v>
      </c>
      <c r="J427" s="15">
        <v>8</v>
      </c>
      <c r="K427" s="15">
        <v>935</v>
      </c>
      <c r="L427" s="15">
        <v>522</v>
      </c>
      <c r="M427" s="15">
        <f t="shared" si="313"/>
        <v>0.12744140625</v>
      </c>
      <c r="O427" s="84">
        <f t="shared" si="314"/>
        <v>935</v>
      </c>
      <c r="P427" s="84">
        <f t="shared" si="315"/>
        <v>0.326904296875</v>
      </c>
      <c r="Q427" s="84">
        <f t="shared" si="316"/>
        <v>467</v>
      </c>
      <c r="R427" s="84" t="b">
        <f t="shared" si="317"/>
        <v>1</v>
      </c>
      <c r="S427" s="84" t="str">
        <f t="shared" si="318"/>
        <v>Dummy Node</v>
      </c>
      <c r="T427" s="84" t="str">
        <f t="shared" si="319"/>
        <v>N/A</v>
      </c>
      <c r="U427" s="84" t="str">
        <f t="shared" si="320"/>
        <v>N/A</v>
      </c>
      <c r="V427" s="84">
        <f t="shared" si="321"/>
        <v>233</v>
      </c>
      <c r="W427" s="84" t="b">
        <f t="shared" si="322"/>
        <v>1</v>
      </c>
      <c r="X427" s="84" t="str">
        <f t="shared" si="323"/>
        <v>Dummy Node</v>
      </c>
      <c r="Y427" s="84" t="str">
        <f t="shared" si="324"/>
        <v>N/A</v>
      </c>
      <c r="Z427" s="84" t="str">
        <f t="shared" si="325"/>
        <v>N/A</v>
      </c>
      <c r="AA427" s="84">
        <f t="shared" si="326"/>
        <v>116</v>
      </c>
      <c r="AB427" s="84" t="b">
        <f t="shared" si="327"/>
        <v>1</v>
      </c>
      <c r="AC427" s="84" t="str">
        <f t="shared" si="328"/>
        <v>Dummy Node</v>
      </c>
      <c r="AD427" s="84" t="str">
        <f t="shared" si="329"/>
        <v>N/A</v>
      </c>
      <c r="AE427" s="84" t="str">
        <f t="shared" si="330"/>
        <v>N/A</v>
      </c>
      <c r="AF427" s="84">
        <f t="shared" si="331"/>
        <v>57</v>
      </c>
      <c r="AG427" s="84" t="b">
        <f t="shared" si="332"/>
        <v>0</v>
      </c>
      <c r="AH427" s="84" t="str">
        <f t="shared" si="333"/>
        <v>Dummy Node</v>
      </c>
      <c r="AI427" s="84" t="str">
        <f t="shared" si="334"/>
        <v>N/A</v>
      </c>
      <c r="AJ427" s="84" t="str">
        <f t="shared" si="335"/>
        <v>N/A</v>
      </c>
      <c r="AK427" s="84">
        <f t="shared" si="336"/>
        <v>28</v>
      </c>
      <c r="AL427" s="84" t="b">
        <f t="shared" si="337"/>
        <v>1</v>
      </c>
      <c r="AM427" s="84" t="str">
        <f t="shared" si="338"/>
        <v>Dummy Node</v>
      </c>
      <c r="AN427" s="84" t="str">
        <f t="shared" si="339"/>
        <v>N/A</v>
      </c>
      <c r="AO427" s="84" t="str">
        <f t="shared" si="340"/>
        <v>N/A</v>
      </c>
      <c r="AP427" s="84">
        <f t="shared" si="341"/>
        <v>13</v>
      </c>
      <c r="AQ427" s="84" t="b">
        <f t="shared" si="342"/>
        <v>0</v>
      </c>
      <c r="AR427" s="84" t="str">
        <f t="shared" si="343"/>
        <v>Dummy Node</v>
      </c>
      <c r="AS427" s="84" t="str">
        <f t="shared" si="344"/>
        <v>N/A</v>
      </c>
      <c r="AT427" s="84" t="str">
        <f t="shared" si="345"/>
        <v>N/A</v>
      </c>
      <c r="AU427" s="84">
        <f t="shared" si="346"/>
        <v>10</v>
      </c>
      <c r="AV427" s="84" t="b">
        <f t="shared" si="347"/>
        <v>1</v>
      </c>
      <c r="AW427" s="84" t="str">
        <f t="shared" si="348"/>
        <v>Distance</v>
      </c>
      <c r="AX427" s="84" t="str">
        <f t="shared" si="349"/>
        <v>&lt;=</v>
      </c>
      <c r="AY427" s="84">
        <f t="shared" si="350"/>
        <v>701.8369140625</v>
      </c>
      <c r="AZ427" s="84">
        <f t="shared" si="351"/>
        <v>2</v>
      </c>
      <c r="BA427" s="84" t="b">
        <f t="shared" si="352"/>
        <v>0</v>
      </c>
      <c r="BB427" s="84" t="str">
        <f t="shared" si="353"/>
        <v>Distance</v>
      </c>
      <c r="BC427" s="84" t="str">
        <f t="shared" si="354"/>
        <v>&gt;</v>
      </c>
      <c r="BD427" s="84">
        <f t="shared" si="355"/>
        <v>699.85498046875</v>
      </c>
      <c r="BE427" s="84">
        <f t="shared" si="356"/>
        <v>0</v>
      </c>
      <c r="BF427" s="84" t="b">
        <f t="shared" si="357"/>
        <v>0</v>
      </c>
      <c r="BG427" s="84" t="str">
        <f t="shared" si="358"/>
        <v>Distance</v>
      </c>
      <c r="BH427" s="84" t="str">
        <f t="shared" si="359"/>
        <v>&gt;</v>
      </c>
      <c r="BI427" s="84">
        <f t="shared" si="360"/>
        <v>508.4912109375</v>
      </c>
    </row>
    <row r="428" spans="1:61">
      <c r="A428" s="15">
        <v>425</v>
      </c>
      <c r="B428" s="15">
        <v>-2</v>
      </c>
      <c r="C428" s="15">
        <v>-8192</v>
      </c>
      <c r="D428" s="15">
        <f t="shared" si="310"/>
        <v>-1</v>
      </c>
      <c r="E428" s="15">
        <f t="shared" si="311"/>
        <v>0</v>
      </c>
      <c r="F428" s="15">
        <f t="shared" si="312"/>
        <v>-1</v>
      </c>
      <c r="G428" s="15">
        <v>851</v>
      </c>
      <c r="H428" s="15">
        <v>852</v>
      </c>
      <c r="I428" s="15">
        <v>212</v>
      </c>
      <c r="J428" s="15">
        <v>8</v>
      </c>
      <c r="K428" s="15">
        <v>936</v>
      </c>
      <c r="L428" s="15">
        <v>522</v>
      </c>
      <c r="M428" s="15">
        <f t="shared" si="313"/>
        <v>0.12744140625</v>
      </c>
      <c r="O428" s="84">
        <f t="shared" si="314"/>
        <v>936</v>
      </c>
      <c r="P428" s="84">
        <f t="shared" si="315"/>
        <v>0.326904296875</v>
      </c>
      <c r="Q428" s="84">
        <f t="shared" si="316"/>
        <v>467</v>
      </c>
      <c r="R428" s="84" t="b">
        <f t="shared" si="317"/>
        <v>0</v>
      </c>
      <c r="S428" s="84" t="str">
        <f t="shared" si="318"/>
        <v>Dummy Node</v>
      </c>
      <c r="T428" s="84" t="str">
        <f t="shared" si="319"/>
        <v>N/A</v>
      </c>
      <c r="U428" s="84" t="str">
        <f t="shared" si="320"/>
        <v>N/A</v>
      </c>
      <c r="V428" s="84">
        <f t="shared" si="321"/>
        <v>233</v>
      </c>
      <c r="W428" s="84" t="b">
        <f t="shared" si="322"/>
        <v>1</v>
      </c>
      <c r="X428" s="84" t="str">
        <f t="shared" si="323"/>
        <v>Dummy Node</v>
      </c>
      <c r="Y428" s="84" t="str">
        <f t="shared" si="324"/>
        <v>N/A</v>
      </c>
      <c r="Z428" s="84" t="str">
        <f t="shared" si="325"/>
        <v>N/A</v>
      </c>
      <c r="AA428" s="84">
        <f t="shared" si="326"/>
        <v>116</v>
      </c>
      <c r="AB428" s="84" t="b">
        <f t="shared" si="327"/>
        <v>1</v>
      </c>
      <c r="AC428" s="84" t="str">
        <f t="shared" si="328"/>
        <v>Dummy Node</v>
      </c>
      <c r="AD428" s="84" t="str">
        <f t="shared" si="329"/>
        <v>N/A</v>
      </c>
      <c r="AE428" s="84" t="str">
        <f t="shared" si="330"/>
        <v>N/A</v>
      </c>
      <c r="AF428" s="84">
        <f t="shared" si="331"/>
        <v>57</v>
      </c>
      <c r="AG428" s="84" t="b">
        <f t="shared" si="332"/>
        <v>0</v>
      </c>
      <c r="AH428" s="84" t="str">
        <f t="shared" si="333"/>
        <v>Dummy Node</v>
      </c>
      <c r="AI428" s="84" t="str">
        <f t="shared" si="334"/>
        <v>N/A</v>
      </c>
      <c r="AJ428" s="84" t="str">
        <f t="shared" si="335"/>
        <v>N/A</v>
      </c>
      <c r="AK428" s="84">
        <f t="shared" si="336"/>
        <v>28</v>
      </c>
      <c r="AL428" s="84" t="b">
        <f t="shared" si="337"/>
        <v>1</v>
      </c>
      <c r="AM428" s="84" t="str">
        <f t="shared" si="338"/>
        <v>Dummy Node</v>
      </c>
      <c r="AN428" s="84" t="str">
        <f t="shared" si="339"/>
        <v>N/A</v>
      </c>
      <c r="AO428" s="84" t="str">
        <f t="shared" si="340"/>
        <v>N/A</v>
      </c>
      <c r="AP428" s="84">
        <f t="shared" si="341"/>
        <v>13</v>
      </c>
      <c r="AQ428" s="84" t="b">
        <f t="shared" si="342"/>
        <v>0</v>
      </c>
      <c r="AR428" s="84" t="str">
        <f t="shared" si="343"/>
        <v>Dummy Node</v>
      </c>
      <c r="AS428" s="84" t="str">
        <f t="shared" si="344"/>
        <v>N/A</v>
      </c>
      <c r="AT428" s="84" t="str">
        <f t="shared" si="345"/>
        <v>N/A</v>
      </c>
      <c r="AU428" s="84">
        <f t="shared" si="346"/>
        <v>10</v>
      </c>
      <c r="AV428" s="84" t="b">
        <f t="shared" si="347"/>
        <v>1</v>
      </c>
      <c r="AW428" s="84" t="str">
        <f t="shared" si="348"/>
        <v>Distance</v>
      </c>
      <c r="AX428" s="84" t="str">
        <f t="shared" si="349"/>
        <v>&lt;=</v>
      </c>
      <c r="AY428" s="84">
        <f t="shared" si="350"/>
        <v>701.8369140625</v>
      </c>
      <c r="AZ428" s="84">
        <f t="shared" si="351"/>
        <v>2</v>
      </c>
      <c r="BA428" s="84" t="b">
        <f t="shared" si="352"/>
        <v>0</v>
      </c>
      <c r="BB428" s="84" t="str">
        <f t="shared" si="353"/>
        <v>Distance</v>
      </c>
      <c r="BC428" s="84" t="str">
        <f t="shared" si="354"/>
        <v>&gt;</v>
      </c>
      <c r="BD428" s="84">
        <f t="shared" si="355"/>
        <v>699.85498046875</v>
      </c>
      <c r="BE428" s="84">
        <f t="shared" si="356"/>
        <v>0</v>
      </c>
      <c r="BF428" s="84" t="b">
        <f t="shared" si="357"/>
        <v>0</v>
      </c>
      <c r="BG428" s="84" t="str">
        <f t="shared" si="358"/>
        <v>Distance</v>
      </c>
      <c r="BH428" s="84" t="str">
        <f t="shared" si="359"/>
        <v>&gt;</v>
      </c>
      <c r="BI428" s="84">
        <f t="shared" si="360"/>
        <v>508.4912109375</v>
      </c>
    </row>
    <row r="429" spans="1:61">
      <c r="A429" s="15">
        <v>426</v>
      </c>
      <c r="B429" s="15">
        <v>-2</v>
      </c>
      <c r="C429" s="15">
        <v>-8192</v>
      </c>
      <c r="D429" s="15">
        <f t="shared" si="310"/>
        <v>-1</v>
      </c>
      <c r="E429" s="15">
        <f t="shared" si="311"/>
        <v>0</v>
      </c>
      <c r="F429" s="15">
        <f t="shared" si="312"/>
        <v>-1</v>
      </c>
      <c r="G429" s="15">
        <v>853</v>
      </c>
      <c r="H429" s="15">
        <v>854</v>
      </c>
      <c r="I429" s="15">
        <v>212</v>
      </c>
      <c r="J429" s="15">
        <v>8</v>
      </c>
      <c r="K429" s="15">
        <v>937</v>
      </c>
      <c r="L429" s="15">
        <v>522</v>
      </c>
      <c r="M429" s="15">
        <f t="shared" si="313"/>
        <v>0.12744140625</v>
      </c>
      <c r="O429" s="84">
        <f t="shared" si="314"/>
        <v>937</v>
      </c>
      <c r="P429" s="84">
        <f t="shared" si="315"/>
        <v>0.326904296875</v>
      </c>
      <c r="Q429" s="84">
        <f t="shared" si="316"/>
        <v>468</v>
      </c>
      <c r="R429" s="84" t="b">
        <f t="shared" si="317"/>
        <v>1</v>
      </c>
      <c r="S429" s="84" t="str">
        <f t="shared" si="318"/>
        <v>Dummy Node</v>
      </c>
      <c r="T429" s="84" t="str">
        <f t="shared" si="319"/>
        <v>N/A</v>
      </c>
      <c r="U429" s="84" t="str">
        <f t="shared" si="320"/>
        <v>N/A</v>
      </c>
      <c r="V429" s="84">
        <f t="shared" si="321"/>
        <v>233</v>
      </c>
      <c r="W429" s="84" t="b">
        <f t="shared" si="322"/>
        <v>0</v>
      </c>
      <c r="X429" s="84" t="str">
        <f t="shared" si="323"/>
        <v>Dummy Node</v>
      </c>
      <c r="Y429" s="84" t="str">
        <f t="shared" si="324"/>
        <v>N/A</v>
      </c>
      <c r="Z429" s="84" t="str">
        <f t="shared" si="325"/>
        <v>N/A</v>
      </c>
      <c r="AA429" s="84">
        <f t="shared" si="326"/>
        <v>116</v>
      </c>
      <c r="AB429" s="84" t="b">
        <f t="shared" si="327"/>
        <v>1</v>
      </c>
      <c r="AC429" s="84" t="str">
        <f t="shared" si="328"/>
        <v>Dummy Node</v>
      </c>
      <c r="AD429" s="84" t="str">
        <f t="shared" si="329"/>
        <v>N/A</v>
      </c>
      <c r="AE429" s="84" t="str">
        <f t="shared" si="330"/>
        <v>N/A</v>
      </c>
      <c r="AF429" s="84">
        <f t="shared" si="331"/>
        <v>57</v>
      </c>
      <c r="AG429" s="84" t="b">
        <f t="shared" si="332"/>
        <v>0</v>
      </c>
      <c r="AH429" s="84" t="str">
        <f t="shared" si="333"/>
        <v>Dummy Node</v>
      </c>
      <c r="AI429" s="84" t="str">
        <f t="shared" si="334"/>
        <v>N/A</v>
      </c>
      <c r="AJ429" s="84" t="str">
        <f t="shared" si="335"/>
        <v>N/A</v>
      </c>
      <c r="AK429" s="84">
        <f t="shared" si="336"/>
        <v>28</v>
      </c>
      <c r="AL429" s="84" t="b">
        <f t="shared" si="337"/>
        <v>1</v>
      </c>
      <c r="AM429" s="84" t="str">
        <f t="shared" si="338"/>
        <v>Dummy Node</v>
      </c>
      <c r="AN429" s="84" t="str">
        <f t="shared" si="339"/>
        <v>N/A</v>
      </c>
      <c r="AO429" s="84" t="str">
        <f t="shared" si="340"/>
        <v>N/A</v>
      </c>
      <c r="AP429" s="84">
        <f t="shared" si="341"/>
        <v>13</v>
      </c>
      <c r="AQ429" s="84" t="b">
        <f t="shared" si="342"/>
        <v>0</v>
      </c>
      <c r="AR429" s="84" t="str">
        <f t="shared" si="343"/>
        <v>Dummy Node</v>
      </c>
      <c r="AS429" s="84" t="str">
        <f t="shared" si="344"/>
        <v>N/A</v>
      </c>
      <c r="AT429" s="84" t="str">
        <f t="shared" si="345"/>
        <v>N/A</v>
      </c>
      <c r="AU429" s="84">
        <f t="shared" si="346"/>
        <v>10</v>
      </c>
      <c r="AV429" s="84" t="b">
        <f t="shared" si="347"/>
        <v>1</v>
      </c>
      <c r="AW429" s="84" t="str">
        <f t="shared" si="348"/>
        <v>Distance</v>
      </c>
      <c r="AX429" s="84" t="str">
        <f t="shared" si="349"/>
        <v>&lt;=</v>
      </c>
      <c r="AY429" s="84">
        <f t="shared" si="350"/>
        <v>701.8369140625</v>
      </c>
      <c r="AZ429" s="84">
        <f t="shared" si="351"/>
        <v>2</v>
      </c>
      <c r="BA429" s="84" t="b">
        <f t="shared" si="352"/>
        <v>0</v>
      </c>
      <c r="BB429" s="84" t="str">
        <f t="shared" si="353"/>
        <v>Distance</v>
      </c>
      <c r="BC429" s="84" t="str">
        <f t="shared" si="354"/>
        <v>&gt;</v>
      </c>
      <c r="BD429" s="84">
        <f t="shared" si="355"/>
        <v>699.85498046875</v>
      </c>
      <c r="BE429" s="84">
        <f t="shared" si="356"/>
        <v>0</v>
      </c>
      <c r="BF429" s="84" t="b">
        <f t="shared" si="357"/>
        <v>0</v>
      </c>
      <c r="BG429" s="84" t="str">
        <f t="shared" si="358"/>
        <v>Distance</v>
      </c>
      <c r="BH429" s="84" t="str">
        <f t="shared" si="359"/>
        <v>&gt;</v>
      </c>
      <c r="BI429" s="84">
        <f t="shared" si="360"/>
        <v>508.4912109375</v>
      </c>
    </row>
    <row r="430" spans="1:61">
      <c r="A430" s="15">
        <v>427</v>
      </c>
      <c r="B430" s="15">
        <v>-2</v>
      </c>
      <c r="C430" s="15">
        <v>-8192</v>
      </c>
      <c r="D430" s="15">
        <f t="shared" si="310"/>
        <v>-1</v>
      </c>
      <c r="E430" s="15">
        <f t="shared" si="311"/>
        <v>0</v>
      </c>
      <c r="F430" s="15">
        <f t="shared" si="312"/>
        <v>-1</v>
      </c>
      <c r="G430" s="15">
        <v>855</v>
      </c>
      <c r="H430" s="15">
        <v>856</v>
      </c>
      <c r="I430" s="15">
        <v>213</v>
      </c>
      <c r="J430" s="15">
        <v>8</v>
      </c>
      <c r="K430" s="15">
        <v>938</v>
      </c>
      <c r="L430" s="15">
        <v>522</v>
      </c>
      <c r="M430" s="15">
        <f t="shared" si="313"/>
        <v>0.12744140625</v>
      </c>
      <c r="O430" s="84">
        <f t="shared" si="314"/>
        <v>938</v>
      </c>
      <c r="P430" s="84">
        <f t="shared" si="315"/>
        <v>0.326904296875</v>
      </c>
      <c r="Q430" s="84">
        <f t="shared" si="316"/>
        <v>468</v>
      </c>
      <c r="R430" s="84" t="b">
        <f t="shared" si="317"/>
        <v>0</v>
      </c>
      <c r="S430" s="84" t="str">
        <f t="shared" si="318"/>
        <v>Dummy Node</v>
      </c>
      <c r="T430" s="84" t="str">
        <f t="shared" si="319"/>
        <v>N/A</v>
      </c>
      <c r="U430" s="84" t="str">
        <f t="shared" si="320"/>
        <v>N/A</v>
      </c>
      <c r="V430" s="84">
        <f t="shared" si="321"/>
        <v>233</v>
      </c>
      <c r="W430" s="84" t="b">
        <f t="shared" si="322"/>
        <v>0</v>
      </c>
      <c r="X430" s="84" t="str">
        <f t="shared" si="323"/>
        <v>Dummy Node</v>
      </c>
      <c r="Y430" s="84" t="str">
        <f t="shared" si="324"/>
        <v>N/A</v>
      </c>
      <c r="Z430" s="84" t="str">
        <f t="shared" si="325"/>
        <v>N/A</v>
      </c>
      <c r="AA430" s="84">
        <f t="shared" si="326"/>
        <v>116</v>
      </c>
      <c r="AB430" s="84" t="b">
        <f t="shared" si="327"/>
        <v>1</v>
      </c>
      <c r="AC430" s="84" t="str">
        <f t="shared" si="328"/>
        <v>Dummy Node</v>
      </c>
      <c r="AD430" s="84" t="str">
        <f t="shared" si="329"/>
        <v>N/A</v>
      </c>
      <c r="AE430" s="84" t="str">
        <f t="shared" si="330"/>
        <v>N/A</v>
      </c>
      <c r="AF430" s="84">
        <f t="shared" si="331"/>
        <v>57</v>
      </c>
      <c r="AG430" s="84" t="b">
        <f t="shared" si="332"/>
        <v>0</v>
      </c>
      <c r="AH430" s="84" t="str">
        <f t="shared" si="333"/>
        <v>Dummy Node</v>
      </c>
      <c r="AI430" s="84" t="str">
        <f t="shared" si="334"/>
        <v>N/A</v>
      </c>
      <c r="AJ430" s="84" t="str">
        <f t="shared" si="335"/>
        <v>N/A</v>
      </c>
      <c r="AK430" s="84">
        <f t="shared" si="336"/>
        <v>28</v>
      </c>
      <c r="AL430" s="84" t="b">
        <f t="shared" si="337"/>
        <v>1</v>
      </c>
      <c r="AM430" s="84" t="str">
        <f t="shared" si="338"/>
        <v>Dummy Node</v>
      </c>
      <c r="AN430" s="84" t="str">
        <f t="shared" si="339"/>
        <v>N/A</v>
      </c>
      <c r="AO430" s="84" t="str">
        <f t="shared" si="340"/>
        <v>N/A</v>
      </c>
      <c r="AP430" s="84">
        <f t="shared" si="341"/>
        <v>13</v>
      </c>
      <c r="AQ430" s="84" t="b">
        <f t="shared" si="342"/>
        <v>0</v>
      </c>
      <c r="AR430" s="84" t="str">
        <f t="shared" si="343"/>
        <v>Dummy Node</v>
      </c>
      <c r="AS430" s="84" t="str">
        <f t="shared" si="344"/>
        <v>N/A</v>
      </c>
      <c r="AT430" s="84" t="str">
        <f t="shared" si="345"/>
        <v>N/A</v>
      </c>
      <c r="AU430" s="84">
        <f t="shared" si="346"/>
        <v>10</v>
      </c>
      <c r="AV430" s="84" t="b">
        <f t="shared" si="347"/>
        <v>1</v>
      </c>
      <c r="AW430" s="84" t="str">
        <f t="shared" si="348"/>
        <v>Distance</v>
      </c>
      <c r="AX430" s="84" t="str">
        <f t="shared" si="349"/>
        <v>&lt;=</v>
      </c>
      <c r="AY430" s="84">
        <f t="shared" si="350"/>
        <v>701.8369140625</v>
      </c>
      <c r="AZ430" s="84">
        <f t="shared" si="351"/>
        <v>2</v>
      </c>
      <c r="BA430" s="84" t="b">
        <f t="shared" si="352"/>
        <v>0</v>
      </c>
      <c r="BB430" s="84" t="str">
        <f t="shared" si="353"/>
        <v>Distance</v>
      </c>
      <c r="BC430" s="84" t="str">
        <f t="shared" si="354"/>
        <v>&gt;</v>
      </c>
      <c r="BD430" s="84">
        <f t="shared" si="355"/>
        <v>699.85498046875</v>
      </c>
      <c r="BE430" s="84">
        <f t="shared" si="356"/>
        <v>0</v>
      </c>
      <c r="BF430" s="84" t="b">
        <f t="shared" si="357"/>
        <v>0</v>
      </c>
      <c r="BG430" s="84" t="str">
        <f t="shared" si="358"/>
        <v>Distance</v>
      </c>
      <c r="BH430" s="84" t="str">
        <f t="shared" si="359"/>
        <v>&gt;</v>
      </c>
      <c r="BI430" s="84">
        <f t="shared" si="360"/>
        <v>508.4912109375</v>
      </c>
    </row>
    <row r="431" spans="1:61">
      <c r="A431" s="15">
        <v>428</v>
      </c>
      <c r="B431" s="15">
        <v>-2</v>
      </c>
      <c r="C431" s="15">
        <v>-8192</v>
      </c>
      <c r="D431" s="15">
        <f t="shared" si="310"/>
        <v>-1</v>
      </c>
      <c r="E431" s="15">
        <f t="shared" si="311"/>
        <v>0</v>
      </c>
      <c r="F431" s="15">
        <f t="shared" si="312"/>
        <v>-1</v>
      </c>
      <c r="G431" s="15">
        <v>857</v>
      </c>
      <c r="H431" s="15">
        <v>858</v>
      </c>
      <c r="I431" s="15">
        <v>213</v>
      </c>
      <c r="J431" s="15">
        <v>8</v>
      </c>
      <c r="K431" s="15">
        <v>939</v>
      </c>
      <c r="L431" s="15">
        <v>522</v>
      </c>
      <c r="M431" s="15">
        <f t="shared" si="313"/>
        <v>0.12744140625</v>
      </c>
      <c r="O431" s="84">
        <f t="shared" si="314"/>
        <v>939</v>
      </c>
      <c r="P431" s="84">
        <f t="shared" si="315"/>
        <v>0.326904296875</v>
      </c>
      <c r="Q431" s="84">
        <f t="shared" si="316"/>
        <v>469</v>
      </c>
      <c r="R431" s="84" t="b">
        <f t="shared" si="317"/>
        <v>1</v>
      </c>
      <c r="S431" s="84" t="str">
        <f t="shared" si="318"/>
        <v>Dummy Node</v>
      </c>
      <c r="T431" s="84" t="str">
        <f t="shared" si="319"/>
        <v>N/A</v>
      </c>
      <c r="U431" s="84" t="str">
        <f t="shared" si="320"/>
        <v>N/A</v>
      </c>
      <c r="V431" s="84">
        <f t="shared" si="321"/>
        <v>234</v>
      </c>
      <c r="W431" s="84" t="b">
        <f t="shared" si="322"/>
        <v>1</v>
      </c>
      <c r="X431" s="84" t="str">
        <f t="shared" si="323"/>
        <v>Dummy Node</v>
      </c>
      <c r="Y431" s="84" t="str">
        <f t="shared" si="324"/>
        <v>N/A</v>
      </c>
      <c r="Z431" s="84" t="str">
        <f t="shared" si="325"/>
        <v>N/A</v>
      </c>
      <c r="AA431" s="84">
        <f t="shared" si="326"/>
        <v>116</v>
      </c>
      <c r="AB431" s="84" t="b">
        <f t="shared" si="327"/>
        <v>0</v>
      </c>
      <c r="AC431" s="84" t="str">
        <f t="shared" si="328"/>
        <v>Dummy Node</v>
      </c>
      <c r="AD431" s="84" t="str">
        <f t="shared" si="329"/>
        <v>N/A</v>
      </c>
      <c r="AE431" s="84" t="str">
        <f t="shared" si="330"/>
        <v>N/A</v>
      </c>
      <c r="AF431" s="84">
        <f t="shared" si="331"/>
        <v>57</v>
      </c>
      <c r="AG431" s="84" t="b">
        <f t="shared" si="332"/>
        <v>0</v>
      </c>
      <c r="AH431" s="84" t="str">
        <f t="shared" si="333"/>
        <v>Dummy Node</v>
      </c>
      <c r="AI431" s="84" t="str">
        <f t="shared" si="334"/>
        <v>N/A</v>
      </c>
      <c r="AJ431" s="84" t="str">
        <f t="shared" si="335"/>
        <v>N/A</v>
      </c>
      <c r="AK431" s="84">
        <f t="shared" si="336"/>
        <v>28</v>
      </c>
      <c r="AL431" s="84" t="b">
        <f t="shared" si="337"/>
        <v>1</v>
      </c>
      <c r="AM431" s="84" t="str">
        <f t="shared" si="338"/>
        <v>Dummy Node</v>
      </c>
      <c r="AN431" s="84" t="str">
        <f t="shared" si="339"/>
        <v>N/A</v>
      </c>
      <c r="AO431" s="84" t="str">
        <f t="shared" si="340"/>
        <v>N/A</v>
      </c>
      <c r="AP431" s="84">
        <f t="shared" si="341"/>
        <v>13</v>
      </c>
      <c r="AQ431" s="84" t="b">
        <f t="shared" si="342"/>
        <v>0</v>
      </c>
      <c r="AR431" s="84" t="str">
        <f t="shared" si="343"/>
        <v>Dummy Node</v>
      </c>
      <c r="AS431" s="84" t="str">
        <f t="shared" si="344"/>
        <v>N/A</v>
      </c>
      <c r="AT431" s="84" t="str">
        <f t="shared" si="345"/>
        <v>N/A</v>
      </c>
      <c r="AU431" s="84">
        <f t="shared" si="346"/>
        <v>10</v>
      </c>
      <c r="AV431" s="84" t="b">
        <f t="shared" si="347"/>
        <v>1</v>
      </c>
      <c r="AW431" s="84" t="str">
        <f t="shared" si="348"/>
        <v>Distance</v>
      </c>
      <c r="AX431" s="84" t="str">
        <f t="shared" si="349"/>
        <v>&lt;=</v>
      </c>
      <c r="AY431" s="84">
        <f t="shared" si="350"/>
        <v>701.8369140625</v>
      </c>
      <c r="AZ431" s="84">
        <f t="shared" si="351"/>
        <v>2</v>
      </c>
      <c r="BA431" s="84" t="b">
        <f t="shared" si="352"/>
        <v>0</v>
      </c>
      <c r="BB431" s="84" t="str">
        <f t="shared" si="353"/>
        <v>Distance</v>
      </c>
      <c r="BC431" s="84" t="str">
        <f t="shared" si="354"/>
        <v>&gt;</v>
      </c>
      <c r="BD431" s="84">
        <f t="shared" si="355"/>
        <v>699.85498046875</v>
      </c>
      <c r="BE431" s="84">
        <f t="shared" si="356"/>
        <v>0</v>
      </c>
      <c r="BF431" s="84" t="b">
        <f t="shared" si="357"/>
        <v>0</v>
      </c>
      <c r="BG431" s="84" t="str">
        <f t="shared" si="358"/>
        <v>Distance</v>
      </c>
      <c r="BH431" s="84" t="str">
        <f t="shared" si="359"/>
        <v>&gt;</v>
      </c>
      <c r="BI431" s="84">
        <f t="shared" si="360"/>
        <v>508.4912109375</v>
      </c>
    </row>
    <row r="432" spans="1:61">
      <c r="A432" s="15">
        <v>429</v>
      </c>
      <c r="B432" s="15">
        <v>-2</v>
      </c>
      <c r="C432" s="15">
        <v>-8192</v>
      </c>
      <c r="D432" s="15">
        <f t="shared" si="310"/>
        <v>-1</v>
      </c>
      <c r="E432" s="15">
        <f t="shared" si="311"/>
        <v>0</v>
      </c>
      <c r="F432" s="15">
        <f t="shared" si="312"/>
        <v>-1</v>
      </c>
      <c r="G432" s="15">
        <v>859</v>
      </c>
      <c r="H432" s="15">
        <v>860</v>
      </c>
      <c r="I432" s="15">
        <v>214</v>
      </c>
      <c r="J432" s="15">
        <v>8</v>
      </c>
      <c r="K432" s="15">
        <v>940</v>
      </c>
      <c r="L432" s="15">
        <v>522</v>
      </c>
      <c r="M432" s="15">
        <f t="shared" si="313"/>
        <v>0.12744140625</v>
      </c>
      <c r="O432" s="84">
        <f t="shared" si="314"/>
        <v>940</v>
      </c>
      <c r="P432" s="84">
        <f t="shared" si="315"/>
        <v>0.326904296875</v>
      </c>
      <c r="Q432" s="84">
        <f t="shared" si="316"/>
        <v>469</v>
      </c>
      <c r="R432" s="84" t="b">
        <f t="shared" si="317"/>
        <v>0</v>
      </c>
      <c r="S432" s="84" t="str">
        <f t="shared" si="318"/>
        <v>Dummy Node</v>
      </c>
      <c r="T432" s="84" t="str">
        <f t="shared" si="319"/>
        <v>N/A</v>
      </c>
      <c r="U432" s="84" t="str">
        <f t="shared" si="320"/>
        <v>N/A</v>
      </c>
      <c r="V432" s="84">
        <f t="shared" si="321"/>
        <v>234</v>
      </c>
      <c r="W432" s="84" t="b">
        <f t="shared" si="322"/>
        <v>1</v>
      </c>
      <c r="X432" s="84" t="str">
        <f t="shared" si="323"/>
        <v>Dummy Node</v>
      </c>
      <c r="Y432" s="84" t="str">
        <f t="shared" si="324"/>
        <v>N/A</v>
      </c>
      <c r="Z432" s="84" t="str">
        <f t="shared" si="325"/>
        <v>N/A</v>
      </c>
      <c r="AA432" s="84">
        <f t="shared" si="326"/>
        <v>116</v>
      </c>
      <c r="AB432" s="84" t="b">
        <f t="shared" si="327"/>
        <v>0</v>
      </c>
      <c r="AC432" s="84" t="str">
        <f t="shared" si="328"/>
        <v>Dummy Node</v>
      </c>
      <c r="AD432" s="84" t="str">
        <f t="shared" si="329"/>
        <v>N/A</v>
      </c>
      <c r="AE432" s="84" t="str">
        <f t="shared" si="330"/>
        <v>N/A</v>
      </c>
      <c r="AF432" s="84">
        <f t="shared" si="331"/>
        <v>57</v>
      </c>
      <c r="AG432" s="84" t="b">
        <f t="shared" si="332"/>
        <v>0</v>
      </c>
      <c r="AH432" s="84" t="str">
        <f t="shared" si="333"/>
        <v>Dummy Node</v>
      </c>
      <c r="AI432" s="84" t="str">
        <f t="shared" si="334"/>
        <v>N/A</v>
      </c>
      <c r="AJ432" s="84" t="str">
        <f t="shared" si="335"/>
        <v>N/A</v>
      </c>
      <c r="AK432" s="84">
        <f t="shared" si="336"/>
        <v>28</v>
      </c>
      <c r="AL432" s="84" t="b">
        <f t="shared" si="337"/>
        <v>1</v>
      </c>
      <c r="AM432" s="84" t="str">
        <f t="shared" si="338"/>
        <v>Dummy Node</v>
      </c>
      <c r="AN432" s="84" t="str">
        <f t="shared" si="339"/>
        <v>N/A</v>
      </c>
      <c r="AO432" s="84" t="str">
        <f t="shared" si="340"/>
        <v>N/A</v>
      </c>
      <c r="AP432" s="84">
        <f t="shared" si="341"/>
        <v>13</v>
      </c>
      <c r="AQ432" s="84" t="b">
        <f t="shared" si="342"/>
        <v>0</v>
      </c>
      <c r="AR432" s="84" t="str">
        <f t="shared" si="343"/>
        <v>Dummy Node</v>
      </c>
      <c r="AS432" s="84" t="str">
        <f t="shared" si="344"/>
        <v>N/A</v>
      </c>
      <c r="AT432" s="84" t="str">
        <f t="shared" si="345"/>
        <v>N/A</v>
      </c>
      <c r="AU432" s="84">
        <f t="shared" si="346"/>
        <v>10</v>
      </c>
      <c r="AV432" s="84" t="b">
        <f t="shared" si="347"/>
        <v>1</v>
      </c>
      <c r="AW432" s="84" t="str">
        <f t="shared" si="348"/>
        <v>Distance</v>
      </c>
      <c r="AX432" s="84" t="str">
        <f t="shared" si="349"/>
        <v>&lt;=</v>
      </c>
      <c r="AY432" s="84">
        <f t="shared" si="350"/>
        <v>701.8369140625</v>
      </c>
      <c r="AZ432" s="84">
        <f t="shared" si="351"/>
        <v>2</v>
      </c>
      <c r="BA432" s="84" t="b">
        <f t="shared" si="352"/>
        <v>0</v>
      </c>
      <c r="BB432" s="84" t="str">
        <f t="shared" si="353"/>
        <v>Distance</v>
      </c>
      <c r="BC432" s="84" t="str">
        <f t="shared" si="354"/>
        <v>&gt;</v>
      </c>
      <c r="BD432" s="84">
        <f t="shared" si="355"/>
        <v>699.85498046875</v>
      </c>
      <c r="BE432" s="84">
        <f t="shared" si="356"/>
        <v>0</v>
      </c>
      <c r="BF432" s="84" t="b">
        <f t="shared" si="357"/>
        <v>0</v>
      </c>
      <c r="BG432" s="84" t="str">
        <f t="shared" si="358"/>
        <v>Distance</v>
      </c>
      <c r="BH432" s="84" t="str">
        <f t="shared" si="359"/>
        <v>&gt;</v>
      </c>
      <c r="BI432" s="84">
        <f t="shared" si="360"/>
        <v>508.4912109375</v>
      </c>
    </row>
    <row r="433" spans="1:61">
      <c r="A433" s="15">
        <v>430</v>
      </c>
      <c r="B433" s="15">
        <v>-2</v>
      </c>
      <c r="C433" s="15">
        <v>-8192</v>
      </c>
      <c r="D433" s="15">
        <f t="shared" si="310"/>
        <v>-1</v>
      </c>
      <c r="E433" s="15">
        <f t="shared" si="311"/>
        <v>0</v>
      </c>
      <c r="F433" s="15">
        <f t="shared" si="312"/>
        <v>-1</v>
      </c>
      <c r="G433" s="15">
        <v>861</v>
      </c>
      <c r="H433" s="15">
        <v>862</v>
      </c>
      <c r="I433" s="15">
        <v>214</v>
      </c>
      <c r="J433" s="15">
        <v>8</v>
      </c>
      <c r="K433" s="15">
        <v>941</v>
      </c>
      <c r="L433" s="15">
        <v>522</v>
      </c>
      <c r="M433" s="15">
        <f t="shared" si="313"/>
        <v>0.12744140625</v>
      </c>
      <c r="O433" s="84">
        <f t="shared" si="314"/>
        <v>941</v>
      </c>
      <c r="P433" s="84">
        <f t="shared" si="315"/>
        <v>0.326904296875</v>
      </c>
      <c r="Q433" s="84">
        <f t="shared" si="316"/>
        <v>470</v>
      </c>
      <c r="R433" s="84" t="b">
        <f t="shared" si="317"/>
        <v>1</v>
      </c>
      <c r="S433" s="84" t="str">
        <f t="shared" si="318"/>
        <v>Dummy Node</v>
      </c>
      <c r="T433" s="84" t="str">
        <f t="shared" si="319"/>
        <v>N/A</v>
      </c>
      <c r="U433" s="84" t="str">
        <f t="shared" si="320"/>
        <v>N/A</v>
      </c>
      <c r="V433" s="84">
        <f t="shared" si="321"/>
        <v>234</v>
      </c>
      <c r="W433" s="84" t="b">
        <f t="shared" si="322"/>
        <v>0</v>
      </c>
      <c r="X433" s="84" t="str">
        <f t="shared" si="323"/>
        <v>Dummy Node</v>
      </c>
      <c r="Y433" s="84" t="str">
        <f t="shared" si="324"/>
        <v>N/A</v>
      </c>
      <c r="Z433" s="84" t="str">
        <f t="shared" si="325"/>
        <v>N/A</v>
      </c>
      <c r="AA433" s="84">
        <f t="shared" si="326"/>
        <v>116</v>
      </c>
      <c r="AB433" s="84" t="b">
        <f t="shared" si="327"/>
        <v>0</v>
      </c>
      <c r="AC433" s="84" t="str">
        <f t="shared" si="328"/>
        <v>Dummy Node</v>
      </c>
      <c r="AD433" s="84" t="str">
        <f t="shared" si="329"/>
        <v>N/A</v>
      </c>
      <c r="AE433" s="84" t="str">
        <f t="shared" si="330"/>
        <v>N/A</v>
      </c>
      <c r="AF433" s="84">
        <f t="shared" si="331"/>
        <v>57</v>
      </c>
      <c r="AG433" s="84" t="b">
        <f t="shared" si="332"/>
        <v>0</v>
      </c>
      <c r="AH433" s="84" t="str">
        <f t="shared" si="333"/>
        <v>Dummy Node</v>
      </c>
      <c r="AI433" s="84" t="str">
        <f t="shared" si="334"/>
        <v>N/A</v>
      </c>
      <c r="AJ433" s="84" t="str">
        <f t="shared" si="335"/>
        <v>N/A</v>
      </c>
      <c r="AK433" s="84">
        <f t="shared" si="336"/>
        <v>28</v>
      </c>
      <c r="AL433" s="84" t="b">
        <f t="shared" si="337"/>
        <v>1</v>
      </c>
      <c r="AM433" s="84" t="str">
        <f t="shared" si="338"/>
        <v>Dummy Node</v>
      </c>
      <c r="AN433" s="84" t="str">
        <f t="shared" si="339"/>
        <v>N/A</v>
      </c>
      <c r="AO433" s="84" t="str">
        <f t="shared" si="340"/>
        <v>N/A</v>
      </c>
      <c r="AP433" s="84">
        <f t="shared" si="341"/>
        <v>13</v>
      </c>
      <c r="AQ433" s="84" t="b">
        <f t="shared" si="342"/>
        <v>0</v>
      </c>
      <c r="AR433" s="84" t="str">
        <f t="shared" si="343"/>
        <v>Dummy Node</v>
      </c>
      <c r="AS433" s="84" t="str">
        <f t="shared" si="344"/>
        <v>N/A</v>
      </c>
      <c r="AT433" s="84" t="str">
        <f t="shared" si="345"/>
        <v>N/A</v>
      </c>
      <c r="AU433" s="84">
        <f t="shared" si="346"/>
        <v>10</v>
      </c>
      <c r="AV433" s="84" t="b">
        <f t="shared" si="347"/>
        <v>1</v>
      </c>
      <c r="AW433" s="84" t="str">
        <f t="shared" si="348"/>
        <v>Distance</v>
      </c>
      <c r="AX433" s="84" t="str">
        <f t="shared" si="349"/>
        <v>&lt;=</v>
      </c>
      <c r="AY433" s="84">
        <f t="shared" si="350"/>
        <v>701.8369140625</v>
      </c>
      <c r="AZ433" s="84">
        <f t="shared" si="351"/>
        <v>2</v>
      </c>
      <c r="BA433" s="84" t="b">
        <f t="shared" si="352"/>
        <v>0</v>
      </c>
      <c r="BB433" s="84" t="str">
        <f t="shared" si="353"/>
        <v>Distance</v>
      </c>
      <c r="BC433" s="84" t="str">
        <f t="shared" si="354"/>
        <v>&gt;</v>
      </c>
      <c r="BD433" s="84">
        <f t="shared" si="355"/>
        <v>699.85498046875</v>
      </c>
      <c r="BE433" s="84">
        <f t="shared" si="356"/>
        <v>0</v>
      </c>
      <c r="BF433" s="84" t="b">
        <f t="shared" si="357"/>
        <v>0</v>
      </c>
      <c r="BG433" s="84" t="str">
        <f t="shared" si="358"/>
        <v>Distance</v>
      </c>
      <c r="BH433" s="84" t="str">
        <f t="shared" si="359"/>
        <v>&gt;</v>
      </c>
      <c r="BI433" s="84">
        <f t="shared" si="360"/>
        <v>508.4912109375</v>
      </c>
    </row>
    <row r="434" spans="1:61">
      <c r="A434" s="15">
        <v>431</v>
      </c>
      <c r="B434" s="15">
        <v>-2</v>
      </c>
      <c r="C434" s="15">
        <v>-8192</v>
      </c>
      <c r="D434" s="15">
        <f t="shared" si="310"/>
        <v>-1</v>
      </c>
      <c r="E434" s="15">
        <f t="shared" si="311"/>
        <v>0</v>
      </c>
      <c r="F434" s="15">
        <f t="shared" si="312"/>
        <v>-1</v>
      </c>
      <c r="G434" s="15">
        <v>863</v>
      </c>
      <c r="H434" s="15">
        <v>864</v>
      </c>
      <c r="I434" s="15">
        <v>215</v>
      </c>
      <c r="J434" s="15">
        <v>8</v>
      </c>
      <c r="K434" s="15">
        <v>942</v>
      </c>
      <c r="L434" s="15">
        <v>522</v>
      </c>
      <c r="M434" s="15">
        <f t="shared" si="313"/>
        <v>0.12744140625</v>
      </c>
      <c r="O434" s="84">
        <f t="shared" si="314"/>
        <v>942</v>
      </c>
      <c r="P434" s="84">
        <f t="shared" si="315"/>
        <v>0.326904296875</v>
      </c>
      <c r="Q434" s="84">
        <f t="shared" si="316"/>
        <v>470</v>
      </c>
      <c r="R434" s="84" t="b">
        <f t="shared" si="317"/>
        <v>0</v>
      </c>
      <c r="S434" s="84" t="str">
        <f t="shared" si="318"/>
        <v>Dummy Node</v>
      </c>
      <c r="T434" s="84" t="str">
        <f t="shared" si="319"/>
        <v>N/A</v>
      </c>
      <c r="U434" s="84" t="str">
        <f t="shared" si="320"/>
        <v>N/A</v>
      </c>
      <c r="V434" s="84">
        <f t="shared" si="321"/>
        <v>234</v>
      </c>
      <c r="W434" s="84" t="b">
        <f t="shared" si="322"/>
        <v>0</v>
      </c>
      <c r="X434" s="84" t="str">
        <f t="shared" si="323"/>
        <v>Dummy Node</v>
      </c>
      <c r="Y434" s="84" t="str">
        <f t="shared" si="324"/>
        <v>N/A</v>
      </c>
      <c r="Z434" s="84" t="str">
        <f t="shared" si="325"/>
        <v>N/A</v>
      </c>
      <c r="AA434" s="84">
        <f t="shared" si="326"/>
        <v>116</v>
      </c>
      <c r="AB434" s="84" t="b">
        <f t="shared" si="327"/>
        <v>0</v>
      </c>
      <c r="AC434" s="84" t="str">
        <f t="shared" si="328"/>
        <v>Dummy Node</v>
      </c>
      <c r="AD434" s="84" t="str">
        <f t="shared" si="329"/>
        <v>N/A</v>
      </c>
      <c r="AE434" s="84" t="str">
        <f t="shared" si="330"/>
        <v>N/A</v>
      </c>
      <c r="AF434" s="84">
        <f t="shared" si="331"/>
        <v>57</v>
      </c>
      <c r="AG434" s="84" t="b">
        <f t="shared" si="332"/>
        <v>0</v>
      </c>
      <c r="AH434" s="84" t="str">
        <f t="shared" si="333"/>
        <v>Dummy Node</v>
      </c>
      <c r="AI434" s="84" t="str">
        <f t="shared" si="334"/>
        <v>N/A</v>
      </c>
      <c r="AJ434" s="84" t="str">
        <f t="shared" si="335"/>
        <v>N/A</v>
      </c>
      <c r="AK434" s="84">
        <f t="shared" si="336"/>
        <v>28</v>
      </c>
      <c r="AL434" s="84" t="b">
        <f t="shared" si="337"/>
        <v>1</v>
      </c>
      <c r="AM434" s="84" t="str">
        <f t="shared" si="338"/>
        <v>Dummy Node</v>
      </c>
      <c r="AN434" s="84" t="str">
        <f t="shared" si="339"/>
        <v>N/A</v>
      </c>
      <c r="AO434" s="84" t="str">
        <f t="shared" si="340"/>
        <v>N/A</v>
      </c>
      <c r="AP434" s="84">
        <f t="shared" si="341"/>
        <v>13</v>
      </c>
      <c r="AQ434" s="84" t="b">
        <f t="shared" si="342"/>
        <v>0</v>
      </c>
      <c r="AR434" s="84" t="str">
        <f t="shared" si="343"/>
        <v>Dummy Node</v>
      </c>
      <c r="AS434" s="84" t="str">
        <f t="shared" si="344"/>
        <v>N/A</v>
      </c>
      <c r="AT434" s="84" t="str">
        <f t="shared" si="345"/>
        <v>N/A</v>
      </c>
      <c r="AU434" s="84">
        <f t="shared" si="346"/>
        <v>10</v>
      </c>
      <c r="AV434" s="84" t="b">
        <f t="shared" si="347"/>
        <v>1</v>
      </c>
      <c r="AW434" s="84" t="str">
        <f t="shared" si="348"/>
        <v>Distance</v>
      </c>
      <c r="AX434" s="84" t="str">
        <f t="shared" si="349"/>
        <v>&lt;=</v>
      </c>
      <c r="AY434" s="84">
        <f t="shared" si="350"/>
        <v>701.8369140625</v>
      </c>
      <c r="AZ434" s="84">
        <f t="shared" si="351"/>
        <v>2</v>
      </c>
      <c r="BA434" s="84" t="b">
        <f t="shared" si="352"/>
        <v>0</v>
      </c>
      <c r="BB434" s="84" t="str">
        <f t="shared" si="353"/>
        <v>Distance</v>
      </c>
      <c r="BC434" s="84" t="str">
        <f t="shared" si="354"/>
        <v>&gt;</v>
      </c>
      <c r="BD434" s="84">
        <f t="shared" si="355"/>
        <v>699.85498046875</v>
      </c>
      <c r="BE434" s="84">
        <f t="shared" si="356"/>
        <v>0</v>
      </c>
      <c r="BF434" s="84" t="b">
        <f t="shared" si="357"/>
        <v>0</v>
      </c>
      <c r="BG434" s="84" t="str">
        <f t="shared" si="358"/>
        <v>Distance</v>
      </c>
      <c r="BH434" s="84" t="str">
        <f t="shared" si="359"/>
        <v>&gt;</v>
      </c>
      <c r="BI434" s="84">
        <f t="shared" si="360"/>
        <v>508.4912109375</v>
      </c>
    </row>
    <row r="435" spans="1:61">
      <c r="A435" s="15">
        <v>432</v>
      </c>
      <c r="B435" s="15">
        <v>-2</v>
      </c>
      <c r="C435" s="15">
        <v>-8192</v>
      </c>
      <c r="D435" s="15">
        <f t="shared" si="310"/>
        <v>-1</v>
      </c>
      <c r="E435" s="15">
        <f t="shared" si="311"/>
        <v>0</v>
      </c>
      <c r="F435" s="15">
        <f t="shared" si="312"/>
        <v>-1</v>
      </c>
      <c r="G435" s="15">
        <v>865</v>
      </c>
      <c r="H435" s="15">
        <v>866</v>
      </c>
      <c r="I435" s="15">
        <v>215</v>
      </c>
      <c r="J435" s="15">
        <v>8</v>
      </c>
      <c r="K435" s="15">
        <v>943</v>
      </c>
      <c r="L435" s="15">
        <v>522</v>
      </c>
      <c r="M435" s="15">
        <f t="shared" si="313"/>
        <v>0.12744140625</v>
      </c>
      <c r="O435" s="84">
        <f t="shared" si="314"/>
        <v>943</v>
      </c>
      <c r="P435" s="84">
        <f t="shared" si="315"/>
        <v>0.326904296875</v>
      </c>
      <c r="Q435" s="84">
        <f t="shared" si="316"/>
        <v>471</v>
      </c>
      <c r="R435" s="84" t="b">
        <f t="shared" si="317"/>
        <v>1</v>
      </c>
      <c r="S435" s="84" t="str">
        <f t="shared" si="318"/>
        <v>Dummy Node</v>
      </c>
      <c r="T435" s="84" t="str">
        <f t="shared" si="319"/>
        <v>N/A</v>
      </c>
      <c r="U435" s="84" t="str">
        <f t="shared" si="320"/>
        <v>N/A</v>
      </c>
      <c r="V435" s="84">
        <f t="shared" si="321"/>
        <v>235</v>
      </c>
      <c r="W435" s="84" t="b">
        <f t="shared" si="322"/>
        <v>1</v>
      </c>
      <c r="X435" s="84" t="str">
        <f t="shared" si="323"/>
        <v>Dummy Node</v>
      </c>
      <c r="Y435" s="84" t="str">
        <f t="shared" si="324"/>
        <v>N/A</v>
      </c>
      <c r="Z435" s="84" t="str">
        <f t="shared" si="325"/>
        <v>N/A</v>
      </c>
      <c r="AA435" s="84">
        <f t="shared" si="326"/>
        <v>117</v>
      </c>
      <c r="AB435" s="84" t="b">
        <f t="shared" si="327"/>
        <v>1</v>
      </c>
      <c r="AC435" s="84" t="str">
        <f t="shared" si="328"/>
        <v>Dummy Node</v>
      </c>
      <c r="AD435" s="84" t="str">
        <f t="shared" si="329"/>
        <v>N/A</v>
      </c>
      <c r="AE435" s="84" t="str">
        <f t="shared" si="330"/>
        <v>N/A</v>
      </c>
      <c r="AF435" s="84">
        <f t="shared" si="331"/>
        <v>58</v>
      </c>
      <c r="AG435" s="84" t="b">
        <f t="shared" si="332"/>
        <v>1</v>
      </c>
      <c r="AH435" s="84" t="str">
        <f t="shared" si="333"/>
        <v>Dummy Node</v>
      </c>
      <c r="AI435" s="84" t="str">
        <f t="shared" si="334"/>
        <v>N/A</v>
      </c>
      <c r="AJ435" s="84" t="str">
        <f t="shared" si="335"/>
        <v>N/A</v>
      </c>
      <c r="AK435" s="84">
        <f t="shared" si="336"/>
        <v>28</v>
      </c>
      <c r="AL435" s="84" t="b">
        <f t="shared" si="337"/>
        <v>0</v>
      </c>
      <c r="AM435" s="84" t="str">
        <f t="shared" si="338"/>
        <v>Dummy Node</v>
      </c>
      <c r="AN435" s="84" t="str">
        <f t="shared" si="339"/>
        <v>N/A</v>
      </c>
      <c r="AO435" s="84" t="str">
        <f t="shared" si="340"/>
        <v>N/A</v>
      </c>
      <c r="AP435" s="84">
        <f t="shared" si="341"/>
        <v>13</v>
      </c>
      <c r="AQ435" s="84" t="b">
        <f t="shared" si="342"/>
        <v>0</v>
      </c>
      <c r="AR435" s="84" t="str">
        <f t="shared" si="343"/>
        <v>Dummy Node</v>
      </c>
      <c r="AS435" s="84" t="str">
        <f t="shared" si="344"/>
        <v>N/A</v>
      </c>
      <c r="AT435" s="84" t="str">
        <f t="shared" si="345"/>
        <v>N/A</v>
      </c>
      <c r="AU435" s="84">
        <f t="shared" si="346"/>
        <v>10</v>
      </c>
      <c r="AV435" s="84" t="b">
        <f t="shared" si="347"/>
        <v>1</v>
      </c>
      <c r="AW435" s="84" t="str">
        <f t="shared" si="348"/>
        <v>Distance</v>
      </c>
      <c r="AX435" s="84" t="str">
        <f t="shared" si="349"/>
        <v>&lt;=</v>
      </c>
      <c r="AY435" s="84">
        <f t="shared" si="350"/>
        <v>701.8369140625</v>
      </c>
      <c r="AZ435" s="84">
        <f t="shared" si="351"/>
        <v>2</v>
      </c>
      <c r="BA435" s="84" t="b">
        <f t="shared" si="352"/>
        <v>0</v>
      </c>
      <c r="BB435" s="84" t="str">
        <f t="shared" si="353"/>
        <v>Distance</v>
      </c>
      <c r="BC435" s="84" t="str">
        <f t="shared" si="354"/>
        <v>&gt;</v>
      </c>
      <c r="BD435" s="84">
        <f t="shared" si="355"/>
        <v>699.85498046875</v>
      </c>
      <c r="BE435" s="84">
        <f t="shared" si="356"/>
        <v>0</v>
      </c>
      <c r="BF435" s="84" t="b">
        <f t="shared" si="357"/>
        <v>0</v>
      </c>
      <c r="BG435" s="84" t="str">
        <f t="shared" si="358"/>
        <v>Distance</v>
      </c>
      <c r="BH435" s="84" t="str">
        <f t="shared" si="359"/>
        <v>&gt;</v>
      </c>
      <c r="BI435" s="84">
        <f t="shared" si="360"/>
        <v>508.4912109375</v>
      </c>
    </row>
    <row r="436" spans="1:61">
      <c r="A436" s="15">
        <v>433</v>
      </c>
      <c r="B436" s="15">
        <v>-2</v>
      </c>
      <c r="C436" s="15">
        <v>-8192</v>
      </c>
      <c r="D436" s="15">
        <f t="shared" si="310"/>
        <v>-1</v>
      </c>
      <c r="E436" s="15">
        <f t="shared" si="311"/>
        <v>0</v>
      </c>
      <c r="F436" s="15">
        <f t="shared" si="312"/>
        <v>-1</v>
      </c>
      <c r="G436" s="15">
        <v>867</v>
      </c>
      <c r="H436" s="15">
        <v>868</v>
      </c>
      <c r="I436" s="15">
        <v>216</v>
      </c>
      <c r="J436" s="15">
        <v>8</v>
      </c>
      <c r="K436" s="15">
        <v>944</v>
      </c>
      <c r="L436" s="15">
        <v>522</v>
      </c>
      <c r="M436" s="15">
        <f t="shared" si="313"/>
        <v>0.12744140625</v>
      </c>
      <c r="O436" s="84">
        <f t="shared" si="314"/>
        <v>944</v>
      </c>
      <c r="P436" s="84">
        <f t="shared" si="315"/>
        <v>0.326904296875</v>
      </c>
      <c r="Q436" s="84">
        <f t="shared" si="316"/>
        <v>471</v>
      </c>
      <c r="R436" s="84" t="b">
        <f t="shared" si="317"/>
        <v>0</v>
      </c>
      <c r="S436" s="84" t="str">
        <f t="shared" si="318"/>
        <v>Dummy Node</v>
      </c>
      <c r="T436" s="84" t="str">
        <f t="shared" si="319"/>
        <v>N/A</v>
      </c>
      <c r="U436" s="84" t="str">
        <f t="shared" si="320"/>
        <v>N/A</v>
      </c>
      <c r="V436" s="84">
        <f t="shared" si="321"/>
        <v>235</v>
      </c>
      <c r="W436" s="84" t="b">
        <f t="shared" si="322"/>
        <v>1</v>
      </c>
      <c r="X436" s="84" t="str">
        <f t="shared" si="323"/>
        <v>Dummy Node</v>
      </c>
      <c r="Y436" s="84" t="str">
        <f t="shared" si="324"/>
        <v>N/A</v>
      </c>
      <c r="Z436" s="84" t="str">
        <f t="shared" si="325"/>
        <v>N/A</v>
      </c>
      <c r="AA436" s="84">
        <f t="shared" si="326"/>
        <v>117</v>
      </c>
      <c r="AB436" s="84" t="b">
        <f t="shared" si="327"/>
        <v>1</v>
      </c>
      <c r="AC436" s="84" t="str">
        <f t="shared" si="328"/>
        <v>Dummy Node</v>
      </c>
      <c r="AD436" s="84" t="str">
        <f t="shared" si="329"/>
        <v>N/A</v>
      </c>
      <c r="AE436" s="84" t="str">
        <f t="shared" si="330"/>
        <v>N/A</v>
      </c>
      <c r="AF436" s="84">
        <f t="shared" si="331"/>
        <v>58</v>
      </c>
      <c r="AG436" s="84" t="b">
        <f t="shared" si="332"/>
        <v>1</v>
      </c>
      <c r="AH436" s="84" t="str">
        <f t="shared" si="333"/>
        <v>Dummy Node</v>
      </c>
      <c r="AI436" s="84" t="str">
        <f t="shared" si="334"/>
        <v>N/A</v>
      </c>
      <c r="AJ436" s="84" t="str">
        <f t="shared" si="335"/>
        <v>N/A</v>
      </c>
      <c r="AK436" s="84">
        <f t="shared" si="336"/>
        <v>28</v>
      </c>
      <c r="AL436" s="84" t="b">
        <f t="shared" si="337"/>
        <v>0</v>
      </c>
      <c r="AM436" s="84" t="str">
        <f t="shared" si="338"/>
        <v>Dummy Node</v>
      </c>
      <c r="AN436" s="84" t="str">
        <f t="shared" si="339"/>
        <v>N/A</v>
      </c>
      <c r="AO436" s="84" t="str">
        <f t="shared" si="340"/>
        <v>N/A</v>
      </c>
      <c r="AP436" s="84">
        <f t="shared" si="341"/>
        <v>13</v>
      </c>
      <c r="AQ436" s="84" t="b">
        <f t="shared" si="342"/>
        <v>0</v>
      </c>
      <c r="AR436" s="84" t="str">
        <f t="shared" si="343"/>
        <v>Dummy Node</v>
      </c>
      <c r="AS436" s="84" t="str">
        <f t="shared" si="344"/>
        <v>N/A</v>
      </c>
      <c r="AT436" s="84" t="str">
        <f t="shared" si="345"/>
        <v>N/A</v>
      </c>
      <c r="AU436" s="84">
        <f t="shared" si="346"/>
        <v>10</v>
      </c>
      <c r="AV436" s="84" t="b">
        <f t="shared" si="347"/>
        <v>1</v>
      </c>
      <c r="AW436" s="84" t="str">
        <f t="shared" si="348"/>
        <v>Distance</v>
      </c>
      <c r="AX436" s="84" t="str">
        <f t="shared" si="349"/>
        <v>&lt;=</v>
      </c>
      <c r="AY436" s="84">
        <f t="shared" si="350"/>
        <v>701.8369140625</v>
      </c>
      <c r="AZ436" s="84">
        <f t="shared" si="351"/>
        <v>2</v>
      </c>
      <c r="BA436" s="84" t="b">
        <f t="shared" si="352"/>
        <v>0</v>
      </c>
      <c r="BB436" s="84" t="str">
        <f t="shared" si="353"/>
        <v>Distance</v>
      </c>
      <c r="BC436" s="84" t="str">
        <f t="shared" si="354"/>
        <v>&gt;</v>
      </c>
      <c r="BD436" s="84">
        <f t="shared" si="355"/>
        <v>699.85498046875</v>
      </c>
      <c r="BE436" s="84">
        <f t="shared" si="356"/>
        <v>0</v>
      </c>
      <c r="BF436" s="84" t="b">
        <f t="shared" si="357"/>
        <v>0</v>
      </c>
      <c r="BG436" s="84" t="str">
        <f t="shared" si="358"/>
        <v>Distance</v>
      </c>
      <c r="BH436" s="84" t="str">
        <f t="shared" si="359"/>
        <v>&gt;</v>
      </c>
      <c r="BI436" s="84">
        <f t="shared" si="360"/>
        <v>508.4912109375</v>
      </c>
    </row>
    <row r="437" spans="1:61">
      <c r="A437" s="15">
        <v>434</v>
      </c>
      <c r="B437" s="15">
        <v>-2</v>
      </c>
      <c r="C437" s="15">
        <v>-8192</v>
      </c>
      <c r="D437" s="15">
        <f t="shared" si="310"/>
        <v>-1</v>
      </c>
      <c r="E437" s="15">
        <f t="shared" si="311"/>
        <v>0</v>
      </c>
      <c r="F437" s="15">
        <f t="shared" si="312"/>
        <v>-1</v>
      </c>
      <c r="G437" s="15">
        <v>869</v>
      </c>
      <c r="H437" s="15">
        <v>870</v>
      </c>
      <c r="I437" s="15">
        <v>216</v>
      </c>
      <c r="J437" s="15">
        <v>8</v>
      </c>
      <c r="K437" s="15">
        <v>945</v>
      </c>
      <c r="L437" s="15">
        <v>522</v>
      </c>
      <c r="M437" s="15">
        <f t="shared" si="313"/>
        <v>0.12744140625</v>
      </c>
      <c r="O437" s="84">
        <f t="shared" si="314"/>
        <v>945</v>
      </c>
      <c r="P437" s="84">
        <f t="shared" si="315"/>
        <v>0.326904296875</v>
      </c>
      <c r="Q437" s="84">
        <f t="shared" si="316"/>
        <v>472</v>
      </c>
      <c r="R437" s="84" t="b">
        <f t="shared" si="317"/>
        <v>1</v>
      </c>
      <c r="S437" s="84" t="str">
        <f t="shared" si="318"/>
        <v>Dummy Node</v>
      </c>
      <c r="T437" s="84" t="str">
        <f t="shared" si="319"/>
        <v>N/A</v>
      </c>
      <c r="U437" s="84" t="str">
        <f t="shared" si="320"/>
        <v>N/A</v>
      </c>
      <c r="V437" s="84">
        <f t="shared" si="321"/>
        <v>235</v>
      </c>
      <c r="W437" s="84" t="b">
        <f t="shared" si="322"/>
        <v>0</v>
      </c>
      <c r="X437" s="84" t="str">
        <f t="shared" si="323"/>
        <v>Dummy Node</v>
      </c>
      <c r="Y437" s="84" t="str">
        <f t="shared" si="324"/>
        <v>N/A</v>
      </c>
      <c r="Z437" s="84" t="str">
        <f t="shared" si="325"/>
        <v>N/A</v>
      </c>
      <c r="AA437" s="84">
        <f t="shared" si="326"/>
        <v>117</v>
      </c>
      <c r="AB437" s="84" t="b">
        <f t="shared" si="327"/>
        <v>1</v>
      </c>
      <c r="AC437" s="84" t="str">
        <f t="shared" si="328"/>
        <v>Dummy Node</v>
      </c>
      <c r="AD437" s="84" t="str">
        <f t="shared" si="329"/>
        <v>N/A</v>
      </c>
      <c r="AE437" s="84" t="str">
        <f t="shared" si="330"/>
        <v>N/A</v>
      </c>
      <c r="AF437" s="84">
        <f t="shared" si="331"/>
        <v>58</v>
      </c>
      <c r="AG437" s="84" t="b">
        <f t="shared" si="332"/>
        <v>1</v>
      </c>
      <c r="AH437" s="84" t="str">
        <f t="shared" si="333"/>
        <v>Dummy Node</v>
      </c>
      <c r="AI437" s="84" t="str">
        <f t="shared" si="334"/>
        <v>N/A</v>
      </c>
      <c r="AJ437" s="84" t="str">
        <f t="shared" si="335"/>
        <v>N/A</v>
      </c>
      <c r="AK437" s="84">
        <f t="shared" si="336"/>
        <v>28</v>
      </c>
      <c r="AL437" s="84" t="b">
        <f t="shared" si="337"/>
        <v>0</v>
      </c>
      <c r="AM437" s="84" t="str">
        <f t="shared" si="338"/>
        <v>Dummy Node</v>
      </c>
      <c r="AN437" s="84" t="str">
        <f t="shared" si="339"/>
        <v>N/A</v>
      </c>
      <c r="AO437" s="84" t="str">
        <f t="shared" si="340"/>
        <v>N/A</v>
      </c>
      <c r="AP437" s="84">
        <f t="shared" si="341"/>
        <v>13</v>
      </c>
      <c r="AQ437" s="84" t="b">
        <f t="shared" si="342"/>
        <v>0</v>
      </c>
      <c r="AR437" s="84" t="str">
        <f t="shared" si="343"/>
        <v>Dummy Node</v>
      </c>
      <c r="AS437" s="84" t="str">
        <f t="shared" si="344"/>
        <v>N/A</v>
      </c>
      <c r="AT437" s="84" t="str">
        <f t="shared" si="345"/>
        <v>N/A</v>
      </c>
      <c r="AU437" s="84">
        <f t="shared" si="346"/>
        <v>10</v>
      </c>
      <c r="AV437" s="84" t="b">
        <f t="shared" si="347"/>
        <v>1</v>
      </c>
      <c r="AW437" s="84" t="str">
        <f t="shared" si="348"/>
        <v>Distance</v>
      </c>
      <c r="AX437" s="84" t="str">
        <f t="shared" si="349"/>
        <v>&lt;=</v>
      </c>
      <c r="AY437" s="84">
        <f t="shared" si="350"/>
        <v>701.8369140625</v>
      </c>
      <c r="AZ437" s="84">
        <f t="shared" si="351"/>
        <v>2</v>
      </c>
      <c r="BA437" s="84" t="b">
        <f t="shared" si="352"/>
        <v>0</v>
      </c>
      <c r="BB437" s="84" t="str">
        <f t="shared" si="353"/>
        <v>Distance</v>
      </c>
      <c r="BC437" s="84" t="str">
        <f t="shared" si="354"/>
        <v>&gt;</v>
      </c>
      <c r="BD437" s="84">
        <f t="shared" si="355"/>
        <v>699.85498046875</v>
      </c>
      <c r="BE437" s="84">
        <f t="shared" si="356"/>
        <v>0</v>
      </c>
      <c r="BF437" s="84" t="b">
        <f t="shared" si="357"/>
        <v>0</v>
      </c>
      <c r="BG437" s="84" t="str">
        <f t="shared" si="358"/>
        <v>Distance</v>
      </c>
      <c r="BH437" s="84" t="str">
        <f t="shared" si="359"/>
        <v>&gt;</v>
      </c>
      <c r="BI437" s="84">
        <f t="shared" si="360"/>
        <v>508.4912109375</v>
      </c>
    </row>
    <row r="438" spans="1:61">
      <c r="A438" s="15">
        <v>435</v>
      </c>
      <c r="B438" s="15">
        <v>-2</v>
      </c>
      <c r="C438" s="15">
        <v>-8192</v>
      </c>
      <c r="D438" s="15">
        <f t="shared" si="310"/>
        <v>-1</v>
      </c>
      <c r="E438" s="15">
        <f t="shared" si="311"/>
        <v>0</v>
      </c>
      <c r="F438" s="15">
        <f t="shared" si="312"/>
        <v>-1</v>
      </c>
      <c r="G438" s="15">
        <v>871</v>
      </c>
      <c r="H438" s="15">
        <v>872</v>
      </c>
      <c r="I438" s="15">
        <v>217</v>
      </c>
      <c r="J438" s="15">
        <v>8</v>
      </c>
      <c r="K438" s="15">
        <v>946</v>
      </c>
      <c r="L438" s="15">
        <v>522</v>
      </c>
      <c r="M438" s="15">
        <f t="shared" si="313"/>
        <v>0.12744140625</v>
      </c>
      <c r="O438" s="84">
        <f t="shared" si="314"/>
        <v>946</v>
      </c>
      <c r="P438" s="84">
        <f t="shared" si="315"/>
        <v>0.326904296875</v>
      </c>
      <c r="Q438" s="84">
        <f t="shared" si="316"/>
        <v>472</v>
      </c>
      <c r="R438" s="84" t="b">
        <f t="shared" si="317"/>
        <v>0</v>
      </c>
      <c r="S438" s="84" t="str">
        <f t="shared" si="318"/>
        <v>Dummy Node</v>
      </c>
      <c r="T438" s="84" t="str">
        <f t="shared" si="319"/>
        <v>N/A</v>
      </c>
      <c r="U438" s="84" t="str">
        <f t="shared" si="320"/>
        <v>N/A</v>
      </c>
      <c r="V438" s="84">
        <f t="shared" si="321"/>
        <v>235</v>
      </c>
      <c r="W438" s="84" t="b">
        <f t="shared" si="322"/>
        <v>0</v>
      </c>
      <c r="X438" s="84" t="str">
        <f t="shared" si="323"/>
        <v>Dummy Node</v>
      </c>
      <c r="Y438" s="84" t="str">
        <f t="shared" si="324"/>
        <v>N/A</v>
      </c>
      <c r="Z438" s="84" t="str">
        <f t="shared" si="325"/>
        <v>N/A</v>
      </c>
      <c r="AA438" s="84">
        <f t="shared" si="326"/>
        <v>117</v>
      </c>
      <c r="AB438" s="84" t="b">
        <f t="shared" si="327"/>
        <v>1</v>
      </c>
      <c r="AC438" s="84" t="str">
        <f t="shared" si="328"/>
        <v>Dummy Node</v>
      </c>
      <c r="AD438" s="84" t="str">
        <f t="shared" si="329"/>
        <v>N/A</v>
      </c>
      <c r="AE438" s="84" t="str">
        <f t="shared" si="330"/>
        <v>N/A</v>
      </c>
      <c r="AF438" s="84">
        <f t="shared" si="331"/>
        <v>58</v>
      </c>
      <c r="AG438" s="84" t="b">
        <f t="shared" si="332"/>
        <v>1</v>
      </c>
      <c r="AH438" s="84" t="str">
        <f t="shared" si="333"/>
        <v>Dummy Node</v>
      </c>
      <c r="AI438" s="84" t="str">
        <f t="shared" si="334"/>
        <v>N/A</v>
      </c>
      <c r="AJ438" s="84" t="str">
        <f t="shared" si="335"/>
        <v>N/A</v>
      </c>
      <c r="AK438" s="84">
        <f t="shared" si="336"/>
        <v>28</v>
      </c>
      <c r="AL438" s="84" t="b">
        <f t="shared" si="337"/>
        <v>0</v>
      </c>
      <c r="AM438" s="84" t="str">
        <f t="shared" si="338"/>
        <v>Dummy Node</v>
      </c>
      <c r="AN438" s="84" t="str">
        <f t="shared" si="339"/>
        <v>N/A</v>
      </c>
      <c r="AO438" s="84" t="str">
        <f t="shared" si="340"/>
        <v>N/A</v>
      </c>
      <c r="AP438" s="84">
        <f t="shared" si="341"/>
        <v>13</v>
      </c>
      <c r="AQ438" s="84" t="b">
        <f t="shared" si="342"/>
        <v>0</v>
      </c>
      <c r="AR438" s="84" t="str">
        <f t="shared" si="343"/>
        <v>Dummy Node</v>
      </c>
      <c r="AS438" s="84" t="str">
        <f t="shared" si="344"/>
        <v>N/A</v>
      </c>
      <c r="AT438" s="84" t="str">
        <f t="shared" si="345"/>
        <v>N/A</v>
      </c>
      <c r="AU438" s="84">
        <f t="shared" si="346"/>
        <v>10</v>
      </c>
      <c r="AV438" s="84" t="b">
        <f t="shared" si="347"/>
        <v>1</v>
      </c>
      <c r="AW438" s="84" t="str">
        <f t="shared" si="348"/>
        <v>Distance</v>
      </c>
      <c r="AX438" s="84" t="str">
        <f t="shared" si="349"/>
        <v>&lt;=</v>
      </c>
      <c r="AY438" s="84">
        <f t="shared" si="350"/>
        <v>701.8369140625</v>
      </c>
      <c r="AZ438" s="84">
        <f t="shared" si="351"/>
        <v>2</v>
      </c>
      <c r="BA438" s="84" t="b">
        <f t="shared" si="352"/>
        <v>0</v>
      </c>
      <c r="BB438" s="84" t="str">
        <f t="shared" si="353"/>
        <v>Distance</v>
      </c>
      <c r="BC438" s="84" t="str">
        <f t="shared" si="354"/>
        <v>&gt;</v>
      </c>
      <c r="BD438" s="84">
        <f t="shared" si="355"/>
        <v>699.85498046875</v>
      </c>
      <c r="BE438" s="84">
        <f t="shared" si="356"/>
        <v>0</v>
      </c>
      <c r="BF438" s="84" t="b">
        <f t="shared" si="357"/>
        <v>0</v>
      </c>
      <c r="BG438" s="84" t="str">
        <f t="shared" si="358"/>
        <v>Distance</v>
      </c>
      <c r="BH438" s="84" t="str">
        <f t="shared" si="359"/>
        <v>&gt;</v>
      </c>
      <c r="BI438" s="84">
        <f t="shared" si="360"/>
        <v>508.4912109375</v>
      </c>
    </row>
    <row r="439" spans="1:61">
      <c r="A439" s="15">
        <v>436</v>
      </c>
      <c r="B439" s="15">
        <v>-2</v>
      </c>
      <c r="C439" s="15">
        <v>-8192</v>
      </c>
      <c r="D439" s="15">
        <f t="shared" si="310"/>
        <v>-1</v>
      </c>
      <c r="E439" s="15">
        <f t="shared" si="311"/>
        <v>0</v>
      </c>
      <c r="F439" s="15">
        <f t="shared" si="312"/>
        <v>-1</v>
      </c>
      <c r="G439" s="15">
        <v>873</v>
      </c>
      <c r="H439" s="15">
        <v>874</v>
      </c>
      <c r="I439" s="15">
        <v>217</v>
      </c>
      <c r="J439" s="15">
        <v>8</v>
      </c>
      <c r="K439" s="15">
        <v>947</v>
      </c>
      <c r="L439" s="15">
        <v>522</v>
      </c>
      <c r="M439" s="15">
        <f t="shared" si="313"/>
        <v>0.12744140625</v>
      </c>
      <c r="O439" s="84">
        <f t="shared" si="314"/>
        <v>947</v>
      </c>
      <c r="P439" s="84">
        <f t="shared" si="315"/>
        <v>0.326904296875</v>
      </c>
      <c r="Q439" s="84">
        <f t="shared" si="316"/>
        <v>473</v>
      </c>
      <c r="R439" s="84" t="b">
        <f t="shared" si="317"/>
        <v>1</v>
      </c>
      <c r="S439" s="84" t="str">
        <f t="shared" si="318"/>
        <v>Dummy Node</v>
      </c>
      <c r="T439" s="84" t="str">
        <f t="shared" si="319"/>
        <v>N/A</v>
      </c>
      <c r="U439" s="84" t="str">
        <f t="shared" si="320"/>
        <v>N/A</v>
      </c>
      <c r="V439" s="84">
        <f t="shared" si="321"/>
        <v>236</v>
      </c>
      <c r="W439" s="84" t="b">
        <f t="shared" si="322"/>
        <v>1</v>
      </c>
      <c r="X439" s="84" t="str">
        <f t="shared" si="323"/>
        <v>Dummy Node</v>
      </c>
      <c r="Y439" s="84" t="str">
        <f t="shared" si="324"/>
        <v>N/A</v>
      </c>
      <c r="Z439" s="84" t="str">
        <f t="shared" si="325"/>
        <v>N/A</v>
      </c>
      <c r="AA439" s="84">
        <f t="shared" si="326"/>
        <v>117</v>
      </c>
      <c r="AB439" s="84" t="b">
        <f t="shared" si="327"/>
        <v>0</v>
      </c>
      <c r="AC439" s="84" t="str">
        <f t="shared" si="328"/>
        <v>Dummy Node</v>
      </c>
      <c r="AD439" s="84" t="str">
        <f t="shared" si="329"/>
        <v>N/A</v>
      </c>
      <c r="AE439" s="84" t="str">
        <f t="shared" si="330"/>
        <v>N/A</v>
      </c>
      <c r="AF439" s="84">
        <f t="shared" si="331"/>
        <v>58</v>
      </c>
      <c r="AG439" s="84" t="b">
        <f t="shared" si="332"/>
        <v>1</v>
      </c>
      <c r="AH439" s="84" t="str">
        <f t="shared" si="333"/>
        <v>Dummy Node</v>
      </c>
      <c r="AI439" s="84" t="str">
        <f t="shared" si="334"/>
        <v>N/A</v>
      </c>
      <c r="AJ439" s="84" t="str">
        <f t="shared" si="335"/>
        <v>N/A</v>
      </c>
      <c r="AK439" s="84">
        <f t="shared" si="336"/>
        <v>28</v>
      </c>
      <c r="AL439" s="84" t="b">
        <f t="shared" si="337"/>
        <v>0</v>
      </c>
      <c r="AM439" s="84" t="str">
        <f t="shared" si="338"/>
        <v>Dummy Node</v>
      </c>
      <c r="AN439" s="84" t="str">
        <f t="shared" si="339"/>
        <v>N/A</v>
      </c>
      <c r="AO439" s="84" t="str">
        <f t="shared" si="340"/>
        <v>N/A</v>
      </c>
      <c r="AP439" s="84">
        <f t="shared" si="341"/>
        <v>13</v>
      </c>
      <c r="AQ439" s="84" t="b">
        <f t="shared" si="342"/>
        <v>0</v>
      </c>
      <c r="AR439" s="84" t="str">
        <f t="shared" si="343"/>
        <v>Dummy Node</v>
      </c>
      <c r="AS439" s="84" t="str">
        <f t="shared" si="344"/>
        <v>N/A</v>
      </c>
      <c r="AT439" s="84" t="str">
        <f t="shared" si="345"/>
        <v>N/A</v>
      </c>
      <c r="AU439" s="84">
        <f t="shared" si="346"/>
        <v>10</v>
      </c>
      <c r="AV439" s="84" t="b">
        <f t="shared" si="347"/>
        <v>1</v>
      </c>
      <c r="AW439" s="84" t="str">
        <f t="shared" si="348"/>
        <v>Distance</v>
      </c>
      <c r="AX439" s="84" t="str">
        <f t="shared" si="349"/>
        <v>&lt;=</v>
      </c>
      <c r="AY439" s="84">
        <f t="shared" si="350"/>
        <v>701.8369140625</v>
      </c>
      <c r="AZ439" s="84">
        <f t="shared" si="351"/>
        <v>2</v>
      </c>
      <c r="BA439" s="84" t="b">
        <f t="shared" si="352"/>
        <v>0</v>
      </c>
      <c r="BB439" s="84" t="str">
        <f t="shared" si="353"/>
        <v>Distance</v>
      </c>
      <c r="BC439" s="84" t="str">
        <f t="shared" si="354"/>
        <v>&gt;</v>
      </c>
      <c r="BD439" s="84">
        <f t="shared" si="355"/>
        <v>699.85498046875</v>
      </c>
      <c r="BE439" s="84">
        <f t="shared" si="356"/>
        <v>0</v>
      </c>
      <c r="BF439" s="84" t="b">
        <f t="shared" si="357"/>
        <v>0</v>
      </c>
      <c r="BG439" s="84" t="str">
        <f t="shared" si="358"/>
        <v>Distance</v>
      </c>
      <c r="BH439" s="84" t="str">
        <f t="shared" si="359"/>
        <v>&gt;</v>
      </c>
      <c r="BI439" s="84">
        <f t="shared" si="360"/>
        <v>508.4912109375</v>
      </c>
    </row>
    <row r="440" spans="1:61">
      <c r="A440" s="15">
        <v>437</v>
      </c>
      <c r="B440" s="15">
        <v>-2</v>
      </c>
      <c r="C440" s="15">
        <v>-8192</v>
      </c>
      <c r="D440" s="15">
        <f t="shared" si="310"/>
        <v>-1</v>
      </c>
      <c r="E440" s="15">
        <f t="shared" si="311"/>
        <v>0</v>
      </c>
      <c r="F440" s="15">
        <f t="shared" si="312"/>
        <v>-1</v>
      </c>
      <c r="G440" s="15">
        <v>875</v>
      </c>
      <c r="H440" s="15">
        <v>876</v>
      </c>
      <c r="I440" s="15">
        <v>218</v>
      </c>
      <c r="J440" s="15">
        <v>8</v>
      </c>
      <c r="K440" s="15">
        <v>948</v>
      </c>
      <c r="L440" s="15">
        <v>522</v>
      </c>
      <c r="M440" s="15">
        <f t="shared" si="313"/>
        <v>0.12744140625</v>
      </c>
      <c r="O440" s="84">
        <f t="shared" si="314"/>
        <v>948</v>
      </c>
      <c r="P440" s="84">
        <f t="shared" si="315"/>
        <v>0.326904296875</v>
      </c>
      <c r="Q440" s="84">
        <f t="shared" si="316"/>
        <v>473</v>
      </c>
      <c r="R440" s="84" t="b">
        <f t="shared" si="317"/>
        <v>0</v>
      </c>
      <c r="S440" s="84" t="str">
        <f t="shared" si="318"/>
        <v>Dummy Node</v>
      </c>
      <c r="T440" s="84" t="str">
        <f t="shared" si="319"/>
        <v>N/A</v>
      </c>
      <c r="U440" s="84" t="str">
        <f t="shared" si="320"/>
        <v>N/A</v>
      </c>
      <c r="V440" s="84">
        <f t="shared" si="321"/>
        <v>236</v>
      </c>
      <c r="W440" s="84" t="b">
        <f t="shared" si="322"/>
        <v>1</v>
      </c>
      <c r="X440" s="84" t="str">
        <f t="shared" si="323"/>
        <v>Dummy Node</v>
      </c>
      <c r="Y440" s="84" t="str">
        <f t="shared" si="324"/>
        <v>N/A</v>
      </c>
      <c r="Z440" s="84" t="str">
        <f t="shared" si="325"/>
        <v>N/A</v>
      </c>
      <c r="AA440" s="84">
        <f t="shared" si="326"/>
        <v>117</v>
      </c>
      <c r="AB440" s="84" t="b">
        <f t="shared" si="327"/>
        <v>0</v>
      </c>
      <c r="AC440" s="84" t="str">
        <f t="shared" si="328"/>
        <v>Dummy Node</v>
      </c>
      <c r="AD440" s="84" t="str">
        <f t="shared" si="329"/>
        <v>N/A</v>
      </c>
      <c r="AE440" s="84" t="str">
        <f t="shared" si="330"/>
        <v>N/A</v>
      </c>
      <c r="AF440" s="84">
        <f t="shared" si="331"/>
        <v>58</v>
      </c>
      <c r="AG440" s="84" t="b">
        <f t="shared" si="332"/>
        <v>1</v>
      </c>
      <c r="AH440" s="84" t="str">
        <f t="shared" si="333"/>
        <v>Dummy Node</v>
      </c>
      <c r="AI440" s="84" t="str">
        <f t="shared" si="334"/>
        <v>N/A</v>
      </c>
      <c r="AJ440" s="84" t="str">
        <f t="shared" si="335"/>
        <v>N/A</v>
      </c>
      <c r="AK440" s="84">
        <f t="shared" si="336"/>
        <v>28</v>
      </c>
      <c r="AL440" s="84" t="b">
        <f t="shared" si="337"/>
        <v>0</v>
      </c>
      <c r="AM440" s="84" t="str">
        <f t="shared" si="338"/>
        <v>Dummy Node</v>
      </c>
      <c r="AN440" s="84" t="str">
        <f t="shared" si="339"/>
        <v>N/A</v>
      </c>
      <c r="AO440" s="84" t="str">
        <f t="shared" si="340"/>
        <v>N/A</v>
      </c>
      <c r="AP440" s="84">
        <f t="shared" si="341"/>
        <v>13</v>
      </c>
      <c r="AQ440" s="84" t="b">
        <f t="shared" si="342"/>
        <v>0</v>
      </c>
      <c r="AR440" s="84" t="str">
        <f t="shared" si="343"/>
        <v>Dummy Node</v>
      </c>
      <c r="AS440" s="84" t="str">
        <f t="shared" si="344"/>
        <v>N/A</v>
      </c>
      <c r="AT440" s="84" t="str">
        <f t="shared" si="345"/>
        <v>N/A</v>
      </c>
      <c r="AU440" s="84">
        <f t="shared" si="346"/>
        <v>10</v>
      </c>
      <c r="AV440" s="84" t="b">
        <f t="shared" si="347"/>
        <v>1</v>
      </c>
      <c r="AW440" s="84" t="str">
        <f t="shared" si="348"/>
        <v>Distance</v>
      </c>
      <c r="AX440" s="84" t="str">
        <f t="shared" si="349"/>
        <v>&lt;=</v>
      </c>
      <c r="AY440" s="84">
        <f t="shared" si="350"/>
        <v>701.8369140625</v>
      </c>
      <c r="AZ440" s="84">
        <f t="shared" si="351"/>
        <v>2</v>
      </c>
      <c r="BA440" s="84" t="b">
        <f t="shared" si="352"/>
        <v>0</v>
      </c>
      <c r="BB440" s="84" t="str">
        <f t="shared" si="353"/>
        <v>Distance</v>
      </c>
      <c r="BC440" s="84" t="str">
        <f t="shared" si="354"/>
        <v>&gt;</v>
      </c>
      <c r="BD440" s="84">
        <f t="shared" si="355"/>
        <v>699.85498046875</v>
      </c>
      <c r="BE440" s="84">
        <f t="shared" si="356"/>
        <v>0</v>
      </c>
      <c r="BF440" s="84" t="b">
        <f t="shared" si="357"/>
        <v>0</v>
      </c>
      <c r="BG440" s="84" t="str">
        <f t="shared" si="358"/>
        <v>Distance</v>
      </c>
      <c r="BH440" s="84" t="str">
        <f t="shared" si="359"/>
        <v>&gt;</v>
      </c>
      <c r="BI440" s="84">
        <f t="shared" si="360"/>
        <v>508.4912109375</v>
      </c>
    </row>
    <row r="441" spans="1:61">
      <c r="A441" s="15">
        <v>438</v>
      </c>
      <c r="B441" s="15">
        <v>-2</v>
      </c>
      <c r="C441" s="15">
        <v>-8192</v>
      </c>
      <c r="D441" s="15">
        <f t="shared" si="310"/>
        <v>-1</v>
      </c>
      <c r="E441" s="15">
        <f t="shared" si="311"/>
        <v>0</v>
      </c>
      <c r="F441" s="15">
        <f t="shared" si="312"/>
        <v>-1</v>
      </c>
      <c r="G441" s="15">
        <v>877</v>
      </c>
      <c r="H441" s="15">
        <v>878</v>
      </c>
      <c r="I441" s="15">
        <v>218</v>
      </c>
      <c r="J441" s="15">
        <v>8</v>
      </c>
      <c r="K441" s="15">
        <v>949</v>
      </c>
      <c r="L441" s="15">
        <v>522</v>
      </c>
      <c r="M441" s="15">
        <f t="shared" si="313"/>
        <v>0.12744140625</v>
      </c>
      <c r="O441" s="84">
        <f t="shared" si="314"/>
        <v>949</v>
      </c>
      <c r="P441" s="84">
        <f t="shared" si="315"/>
        <v>0.326904296875</v>
      </c>
      <c r="Q441" s="84">
        <f t="shared" si="316"/>
        <v>474</v>
      </c>
      <c r="R441" s="84" t="b">
        <f t="shared" si="317"/>
        <v>1</v>
      </c>
      <c r="S441" s="84" t="str">
        <f t="shared" si="318"/>
        <v>Dummy Node</v>
      </c>
      <c r="T441" s="84" t="str">
        <f t="shared" si="319"/>
        <v>N/A</v>
      </c>
      <c r="U441" s="84" t="str">
        <f t="shared" si="320"/>
        <v>N/A</v>
      </c>
      <c r="V441" s="84">
        <f t="shared" si="321"/>
        <v>236</v>
      </c>
      <c r="W441" s="84" t="b">
        <f t="shared" si="322"/>
        <v>0</v>
      </c>
      <c r="X441" s="84" t="str">
        <f t="shared" si="323"/>
        <v>Dummy Node</v>
      </c>
      <c r="Y441" s="84" t="str">
        <f t="shared" si="324"/>
        <v>N/A</v>
      </c>
      <c r="Z441" s="84" t="str">
        <f t="shared" si="325"/>
        <v>N/A</v>
      </c>
      <c r="AA441" s="84">
        <f t="shared" si="326"/>
        <v>117</v>
      </c>
      <c r="AB441" s="84" t="b">
        <f t="shared" si="327"/>
        <v>0</v>
      </c>
      <c r="AC441" s="84" t="str">
        <f t="shared" si="328"/>
        <v>Dummy Node</v>
      </c>
      <c r="AD441" s="84" t="str">
        <f t="shared" si="329"/>
        <v>N/A</v>
      </c>
      <c r="AE441" s="84" t="str">
        <f t="shared" si="330"/>
        <v>N/A</v>
      </c>
      <c r="AF441" s="84">
        <f t="shared" si="331"/>
        <v>58</v>
      </c>
      <c r="AG441" s="84" t="b">
        <f t="shared" si="332"/>
        <v>1</v>
      </c>
      <c r="AH441" s="84" t="str">
        <f t="shared" si="333"/>
        <v>Dummy Node</v>
      </c>
      <c r="AI441" s="84" t="str">
        <f t="shared" si="334"/>
        <v>N/A</v>
      </c>
      <c r="AJ441" s="84" t="str">
        <f t="shared" si="335"/>
        <v>N/A</v>
      </c>
      <c r="AK441" s="84">
        <f t="shared" si="336"/>
        <v>28</v>
      </c>
      <c r="AL441" s="84" t="b">
        <f t="shared" si="337"/>
        <v>0</v>
      </c>
      <c r="AM441" s="84" t="str">
        <f t="shared" si="338"/>
        <v>Dummy Node</v>
      </c>
      <c r="AN441" s="84" t="str">
        <f t="shared" si="339"/>
        <v>N/A</v>
      </c>
      <c r="AO441" s="84" t="str">
        <f t="shared" si="340"/>
        <v>N/A</v>
      </c>
      <c r="AP441" s="84">
        <f t="shared" si="341"/>
        <v>13</v>
      </c>
      <c r="AQ441" s="84" t="b">
        <f t="shared" si="342"/>
        <v>0</v>
      </c>
      <c r="AR441" s="84" t="str">
        <f t="shared" si="343"/>
        <v>Dummy Node</v>
      </c>
      <c r="AS441" s="84" t="str">
        <f t="shared" si="344"/>
        <v>N/A</v>
      </c>
      <c r="AT441" s="84" t="str">
        <f t="shared" si="345"/>
        <v>N/A</v>
      </c>
      <c r="AU441" s="84">
        <f t="shared" si="346"/>
        <v>10</v>
      </c>
      <c r="AV441" s="84" t="b">
        <f t="shared" si="347"/>
        <v>1</v>
      </c>
      <c r="AW441" s="84" t="str">
        <f t="shared" si="348"/>
        <v>Distance</v>
      </c>
      <c r="AX441" s="84" t="str">
        <f t="shared" si="349"/>
        <v>&lt;=</v>
      </c>
      <c r="AY441" s="84">
        <f t="shared" si="350"/>
        <v>701.8369140625</v>
      </c>
      <c r="AZ441" s="84">
        <f t="shared" si="351"/>
        <v>2</v>
      </c>
      <c r="BA441" s="84" t="b">
        <f t="shared" si="352"/>
        <v>0</v>
      </c>
      <c r="BB441" s="84" t="str">
        <f t="shared" si="353"/>
        <v>Distance</v>
      </c>
      <c r="BC441" s="84" t="str">
        <f t="shared" si="354"/>
        <v>&gt;</v>
      </c>
      <c r="BD441" s="84">
        <f t="shared" si="355"/>
        <v>699.85498046875</v>
      </c>
      <c r="BE441" s="84">
        <f t="shared" si="356"/>
        <v>0</v>
      </c>
      <c r="BF441" s="84" t="b">
        <f t="shared" si="357"/>
        <v>0</v>
      </c>
      <c r="BG441" s="84" t="str">
        <f t="shared" si="358"/>
        <v>Distance</v>
      </c>
      <c r="BH441" s="84" t="str">
        <f t="shared" si="359"/>
        <v>&gt;</v>
      </c>
      <c r="BI441" s="84">
        <f t="shared" si="360"/>
        <v>508.4912109375</v>
      </c>
    </row>
    <row r="442" spans="1:61">
      <c r="A442" s="15">
        <v>439</v>
      </c>
      <c r="B442" s="15">
        <v>-2</v>
      </c>
      <c r="C442" s="15">
        <v>-8192</v>
      </c>
      <c r="D442" s="15">
        <f t="shared" si="310"/>
        <v>-1</v>
      </c>
      <c r="E442" s="15">
        <f t="shared" si="311"/>
        <v>0</v>
      </c>
      <c r="F442" s="15">
        <f t="shared" si="312"/>
        <v>-1</v>
      </c>
      <c r="G442" s="15">
        <v>879</v>
      </c>
      <c r="H442" s="15">
        <v>880</v>
      </c>
      <c r="I442" s="15">
        <v>219</v>
      </c>
      <c r="J442" s="15">
        <v>8</v>
      </c>
      <c r="K442" s="15">
        <v>950</v>
      </c>
      <c r="L442" s="15">
        <v>522</v>
      </c>
      <c r="M442" s="15">
        <f t="shared" si="313"/>
        <v>0.12744140625</v>
      </c>
      <c r="O442" s="84">
        <f t="shared" si="314"/>
        <v>950</v>
      </c>
      <c r="P442" s="84">
        <f t="shared" si="315"/>
        <v>0.326904296875</v>
      </c>
      <c r="Q442" s="84">
        <f t="shared" si="316"/>
        <v>474</v>
      </c>
      <c r="R442" s="84" t="b">
        <f t="shared" si="317"/>
        <v>0</v>
      </c>
      <c r="S442" s="84" t="str">
        <f t="shared" si="318"/>
        <v>Dummy Node</v>
      </c>
      <c r="T442" s="84" t="str">
        <f t="shared" si="319"/>
        <v>N/A</v>
      </c>
      <c r="U442" s="84" t="str">
        <f t="shared" si="320"/>
        <v>N/A</v>
      </c>
      <c r="V442" s="84">
        <f t="shared" si="321"/>
        <v>236</v>
      </c>
      <c r="W442" s="84" t="b">
        <f t="shared" si="322"/>
        <v>0</v>
      </c>
      <c r="X442" s="84" t="str">
        <f t="shared" si="323"/>
        <v>Dummy Node</v>
      </c>
      <c r="Y442" s="84" t="str">
        <f t="shared" si="324"/>
        <v>N/A</v>
      </c>
      <c r="Z442" s="84" t="str">
        <f t="shared" si="325"/>
        <v>N/A</v>
      </c>
      <c r="AA442" s="84">
        <f t="shared" si="326"/>
        <v>117</v>
      </c>
      <c r="AB442" s="84" t="b">
        <f t="shared" si="327"/>
        <v>0</v>
      </c>
      <c r="AC442" s="84" t="str">
        <f t="shared" si="328"/>
        <v>Dummy Node</v>
      </c>
      <c r="AD442" s="84" t="str">
        <f t="shared" si="329"/>
        <v>N/A</v>
      </c>
      <c r="AE442" s="84" t="str">
        <f t="shared" si="330"/>
        <v>N/A</v>
      </c>
      <c r="AF442" s="84">
        <f t="shared" si="331"/>
        <v>58</v>
      </c>
      <c r="AG442" s="84" t="b">
        <f t="shared" si="332"/>
        <v>1</v>
      </c>
      <c r="AH442" s="84" t="str">
        <f t="shared" si="333"/>
        <v>Dummy Node</v>
      </c>
      <c r="AI442" s="84" t="str">
        <f t="shared" si="334"/>
        <v>N/A</v>
      </c>
      <c r="AJ442" s="84" t="str">
        <f t="shared" si="335"/>
        <v>N/A</v>
      </c>
      <c r="AK442" s="84">
        <f t="shared" si="336"/>
        <v>28</v>
      </c>
      <c r="AL442" s="84" t="b">
        <f t="shared" si="337"/>
        <v>0</v>
      </c>
      <c r="AM442" s="84" t="str">
        <f t="shared" si="338"/>
        <v>Dummy Node</v>
      </c>
      <c r="AN442" s="84" t="str">
        <f t="shared" si="339"/>
        <v>N/A</v>
      </c>
      <c r="AO442" s="84" t="str">
        <f t="shared" si="340"/>
        <v>N/A</v>
      </c>
      <c r="AP442" s="84">
        <f t="shared" si="341"/>
        <v>13</v>
      </c>
      <c r="AQ442" s="84" t="b">
        <f t="shared" si="342"/>
        <v>0</v>
      </c>
      <c r="AR442" s="84" t="str">
        <f t="shared" si="343"/>
        <v>Dummy Node</v>
      </c>
      <c r="AS442" s="84" t="str">
        <f t="shared" si="344"/>
        <v>N/A</v>
      </c>
      <c r="AT442" s="84" t="str">
        <f t="shared" si="345"/>
        <v>N/A</v>
      </c>
      <c r="AU442" s="84">
        <f t="shared" si="346"/>
        <v>10</v>
      </c>
      <c r="AV442" s="84" t="b">
        <f t="shared" si="347"/>
        <v>1</v>
      </c>
      <c r="AW442" s="84" t="str">
        <f t="shared" si="348"/>
        <v>Distance</v>
      </c>
      <c r="AX442" s="84" t="str">
        <f t="shared" si="349"/>
        <v>&lt;=</v>
      </c>
      <c r="AY442" s="84">
        <f t="shared" si="350"/>
        <v>701.8369140625</v>
      </c>
      <c r="AZ442" s="84">
        <f t="shared" si="351"/>
        <v>2</v>
      </c>
      <c r="BA442" s="84" t="b">
        <f t="shared" si="352"/>
        <v>0</v>
      </c>
      <c r="BB442" s="84" t="str">
        <f t="shared" si="353"/>
        <v>Distance</v>
      </c>
      <c r="BC442" s="84" t="str">
        <f t="shared" si="354"/>
        <v>&gt;</v>
      </c>
      <c r="BD442" s="84">
        <f t="shared" si="355"/>
        <v>699.85498046875</v>
      </c>
      <c r="BE442" s="84">
        <f t="shared" si="356"/>
        <v>0</v>
      </c>
      <c r="BF442" s="84" t="b">
        <f t="shared" si="357"/>
        <v>0</v>
      </c>
      <c r="BG442" s="84" t="str">
        <f t="shared" si="358"/>
        <v>Distance</v>
      </c>
      <c r="BH442" s="84" t="str">
        <f t="shared" si="359"/>
        <v>&gt;</v>
      </c>
      <c r="BI442" s="84">
        <f t="shared" si="360"/>
        <v>508.4912109375</v>
      </c>
    </row>
    <row r="443" spans="1:61">
      <c r="A443" s="15">
        <v>440</v>
      </c>
      <c r="B443" s="15">
        <v>-2</v>
      </c>
      <c r="C443" s="15">
        <v>-8192</v>
      </c>
      <c r="D443" s="15">
        <f t="shared" si="310"/>
        <v>-1</v>
      </c>
      <c r="E443" s="15">
        <f t="shared" si="311"/>
        <v>0</v>
      </c>
      <c r="F443" s="15">
        <f t="shared" si="312"/>
        <v>-1</v>
      </c>
      <c r="G443" s="15">
        <v>881</v>
      </c>
      <c r="H443" s="15">
        <v>882</v>
      </c>
      <c r="I443" s="15">
        <v>219</v>
      </c>
      <c r="J443" s="15">
        <v>8</v>
      </c>
      <c r="K443" s="15">
        <v>951</v>
      </c>
      <c r="L443" s="15">
        <v>522</v>
      </c>
      <c r="M443" s="15">
        <f t="shared" si="313"/>
        <v>0.12744140625</v>
      </c>
      <c r="O443" s="84">
        <f t="shared" si="314"/>
        <v>951</v>
      </c>
      <c r="P443" s="84">
        <f t="shared" si="315"/>
        <v>0.326904296875</v>
      </c>
      <c r="Q443" s="84">
        <f t="shared" si="316"/>
        <v>475</v>
      </c>
      <c r="R443" s="84" t="b">
        <f t="shared" si="317"/>
        <v>1</v>
      </c>
      <c r="S443" s="84" t="str">
        <f t="shared" si="318"/>
        <v>Dummy Node</v>
      </c>
      <c r="T443" s="84" t="str">
        <f t="shared" si="319"/>
        <v>N/A</v>
      </c>
      <c r="U443" s="84" t="str">
        <f t="shared" si="320"/>
        <v>N/A</v>
      </c>
      <c r="V443" s="84">
        <f t="shared" si="321"/>
        <v>237</v>
      </c>
      <c r="W443" s="84" t="b">
        <f t="shared" si="322"/>
        <v>1</v>
      </c>
      <c r="X443" s="84" t="str">
        <f t="shared" si="323"/>
        <v>Dummy Node</v>
      </c>
      <c r="Y443" s="84" t="str">
        <f t="shared" si="324"/>
        <v>N/A</v>
      </c>
      <c r="Z443" s="84" t="str">
        <f t="shared" si="325"/>
        <v>N/A</v>
      </c>
      <c r="AA443" s="84">
        <f t="shared" si="326"/>
        <v>118</v>
      </c>
      <c r="AB443" s="84" t="b">
        <f t="shared" si="327"/>
        <v>1</v>
      </c>
      <c r="AC443" s="84" t="str">
        <f t="shared" si="328"/>
        <v>Dummy Node</v>
      </c>
      <c r="AD443" s="84" t="str">
        <f t="shared" si="329"/>
        <v>N/A</v>
      </c>
      <c r="AE443" s="84" t="str">
        <f t="shared" si="330"/>
        <v>N/A</v>
      </c>
      <c r="AF443" s="84">
        <f t="shared" si="331"/>
        <v>58</v>
      </c>
      <c r="AG443" s="84" t="b">
        <f t="shared" si="332"/>
        <v>0</v>
      </c>
      <c r="AH443" s="84" t="str">
        <f t="shared" si="333"/>
        <v>Dummy Node</v>
      </c>
      <c r="AI443" s="84" t="str">
        <f t="shared" si="334"/>
        <v>N/A</v>
      </c>
      <c r="AJ443" s="84" t="str">
        <f t="shared" si="335"/>
        <v>N/A</v>
      </c>
      <c r="AK443" s="84">
        <f t="shared" si="336"/>
        <v>28</v>
      </c>
      <c r="AL443" s="84" t="b">
        <f t="shared" si="337"/>
        <v>0</v>
      </c>
      <c r="AM443" s="84" t="str">
        <f t="shared" si="338"/>
        <v>Dummy Node</v>
      </c>
      <c r="AN443" s="84" t="str">
        <f t="shared" si="339"/>
        <v>N/A</v>
      </c>
      <c r="AO443" s="84" t="str">
        <f t="shared" si="340"/>
        <v>N/A</v>
      </c>
      <c r="AP443" s="84">
        <f t="shared" si="341"/>
        <v>13</v>
      </c>
      <c r="AQ443" s="84" t="b">
        <f t="shared" si="342"/>
        <v>0</v>
      </c>
      <c r="AR443" s="84" t="str">
        <f t="shared" si="343"/>
        <v>Dummy Node</v>
      </c>
      <c r="AS443" s="84" t="str">
        <f t="shared" si="344"/>
        <v>N/A</v>
      </c>
      <c r="AT443" s="84" t="str">
        <f t="shared" si="345"/>
        <v>N/A</v>
      </c>
      <c r="AU443" s="84">
        <f t="shared" si="346"/>
        <v>10</v>
      </c>
      <c r="AV443" s="84" t="b">
        <f t="shared" si="347"/>
        <v>1</v>
      </c>
      <c r="AW443" s="84" t="str">
        <f t="shared" si="348"/>
        <v>Distance</v>
      </c>
      <c r="AX443" s="84" t="str">
        <f t="shared" si="349"/>
        <v>&lt;=</v>
      </c>
      <c r="AY443" s="84">
        <f t="shared" si="350"/>
        <v>701.8369140625</v>
      </c>
      <c r="AZ443" s="84">
        <f t="shared" si="351"/>
        <v>2</v>
      </c>
      <c r="BA443" s="84" t="b">
        <f t="shared" si="352"/>
        <v>0</v>
      </c>
      <c r="BB443" s="84" t="str">
        <f t="shared" si="353"/>
        <v>Distance</v>
      </c>
      <c r="BC443" s="84" t="str">
        <f t="shared" si="354"/>
        <v>&gt;</v>
      </c>
      <c r="BD443" s="84">
        <f t="shared" si="355"/>
        <v>699.85498046875</v>
      </c>
      <c r="BE443" s="84">
        <f t="shared" si="356"/>
        <v>0</v>
      </c>
      <c r="BF443" s="84" t="b">
        <f t="shared" si="357"/>
        <v>0</v>
      </c>
      <c r="BG443" s="84" t="str">
        <f t="shared" si="358"/>
        <v>Distance</v>
      </c>
      <c r="BH443" s="84" t="str">
        <f t="shared" si="359"/>
        <v>&gt;</v>
      </c>
      <c r="BI443" s="84">
        <f t="shared" si="360"/>
        <v>508.4912109375</v>
      </c>
    </row>
    <row r="444" spans="1:61">
      <c r="A444" s="15">
        <v>441</v>
      </c>
      <c r="B444" s="15">
        <v>-2</v>
      </c>
      <c r="C444" s="15">
        <v>-8192</v>
      </c>
      <c r="D444" s="15">
        <f t="shared" si="310"/>
        <v>-1</v>
      </c>
      <c r="E444" s="15">
        <f t="shared" si="311"/>
        <v>0</v>
      </c>
      <c r="F444" s="15">
        <f t="shared" si="312"/>
        <v>-1</v>
      </c>
      <c r="G444" s="15">
        <v>883</v>
      </c>
      <c r="H444" s="15">
        <v>884</v>
      </c>
      <c r="I444" s="15">
        <v>220</v>
      </c>
      <c r="J444" s="15">
        <v>8</v>
      </c>
      <c r="K444" s="15">
        <v>952</v>
      </c>
      <c r="L444" s="15">
        <v>522</v>
      </c>
      <c r="M444" s="15">
        <f t="shared" si="313"/>
        <v>0.12744140625</v>
      </c>
      <c r="O444" s="84">
        <f t="shared" si="314"/>
        <v>952</v>
      </c>
      <c r="P444" s="84">
        <f t="shared" si="315"/>
        <v>0.326904296875</v>
      </c>
      <c r="Q444" s="84">
        <f t="shared" si="316"/>
        <v>475</v>
      </c>
      <c r="R444" s="84" t="b">
        <f t="shared" si="317"/>
        <v>0</v>
      </c>
      <c r="S444" s="84" t="str">
        <f t="shared" si="318"/>
        <v>Dummy Node</v>
      </c>
      <c r="T444" s="84" t="str">
        <f t="shared" si="319"/>
        <v>N/A</v>
      </c>
      <c r="U444" s="84" t="str">
        <f t="shared" si="320"/>
        <v>N/A</v>
      </c>
      <c r="V444" s="84">
        <f t="shared" si="321"/>
        <v>237</v>
      </c>
      <c r="W444" s="84" t="b">
        <f t="shared" si="322"/>
        <v>1</v>
      </c>
      <c r="X444" s="84" t="str">
        <f t="shared" si="323"/>
        <v>Dummy Node</v>
      </c>
      <c r="Y444" s="84" t="str">
        <f t="shared" si="324"/>
        <v>N/A</v>
      </c>
      <c r="Z444" s="84" t="str">
        <f t="shared" si="325"/>
        <v>N/A</v>
      </c>
      <c r="AA444" s="84">
        <f t="shared" si="326"/>
        <v>118</v>
      </c>
      <c r="AB444" s="84" t="b">
        <f t="shared" si="327"/>
        <v>1</v>
      </c>
      <c r="AC444" s="84" t="str">
        <f t="shared" si="328"/>
        <v>Dummy Node</v>
      </c>
      <c r="AD444" s="84" t="str">
        <f t="shared" si="329"/>
        <v>N/A</v>
      </c>
      <c r="AE444" s="84" t="str">
        <f t="shared" si="330"/>
        <v>N/A</v>
      </c>
      <c r="AF444" s="84">
        <f t="shared" si="331"/>
        <v>58</v>
      </c>
      <c r="AG444" s="84" t="b">
        <f t="shared" si="332"/>
        <v>0</v>
      </c>
      <c r="AH444" s="84" t="str">
        <f t="shared" si="333"/>
        <v>Dummy Node</v>
      </c>
      <c r="AI444" s="84" t="str">
        <f t="shared" si="334"/>
        <v>N/A</v>
      </c>
      <c r="AJ444" s="84" t="str">
        <f t="shared" si="335"/>
        <v>N/A</v>
      </c>
      <c r="AK444" s="84">
        <f t="shared" si="336"/>
        <v>28</v>
      </c>
      <c r="AL444" s="84" t="b">
        <f t="shared" si="337"/>
        <v>0</v>
      </c>
      <c r="AM444" s="84" t="str">
        <f t="shared" si="338"/>
        <v>Dummy Node</v>
      </c>
      <c r="AN444" s="84" t="str">
        <f t="shared" si="339"/>
        <v>N/A</v>
      </c>
      <c r="AO444" s="84" t="str">
        <f t="shared" si="340"/>
        <v>N/A</v>
      </c>
      <c r="AP444" s="84">
        <f t="shared" si="341"/>
        <v>13</v>
      </c>
      <c r="AQ444" s="84" t="b">
        <f t="shared" si="342"/>
        <v>0</v>
      </c>
      <c r="AR444" s="84" t="str">
        <f t="shared" si="343"/>
        <v>Dummy Node</v>
      </c>
      <c r="AS444" s="84" t="str">
        <f t="shared" si="344"/>
        <v>N/A</v>
      </c>
      <c r="AT444" s="84" t="str">
        <f t="shared" si="345"/>
        <v>N/A</v>
      </c>
      <c r="AU444" s="84">
        <f t="shared" si="346"/>
        <v>10</v>
      </c>
      <c r="AV444" s="84" t="b">
        <f t="shared" si="347"/>
        <v>1</v>
      </c>
      <c r="AW444" s="84" t="str">
        <f t="shared" si="348"/>
        <v>Distance</v>
      </c>
      <c r="AX444" s="84" t="str">
        <f t="shared" si="349"/>
        <v>&lt;=</v>
      </c>
      <c r="AY444" s="84">
        <f t="shared" si="350"/>
        <v>701.8369140625</v>
      </c>
      <c r="AZ444" s="84">
        <f t="shared" si="351"/>
        <v>2</v>
      </c>
      <c r="BA444" s="84" t="b">
        <f t="shared" si="352"/>
        <v>0</v>
      </c>
      <c r="BB444" s="84" t="str">
        <f t="shared" si="353"/>
        <v>Distance</v>
      </c>
      <c r="BC444" s="84" t="str">
        <f t="shared" si="354"/>
        <v>&gt;</v>
      </c>
      <c r="BD444" s="84">
        <f t="shared" si="355"/>
        <v>699.85498046875</v>
      </c>
      <c r="BE444" s="84">
        <f t="shared" si="356"/>
        <v>0</v>
      </c>
      <c r="BF444" s="84" t="b">
        <f t="shared" si="357"/>
        <v>0</v>
      </c>
      <c r="BG444" s="84" t="str">
        <f t="shared" si="358"/>
        <v>Distance</v>
      </c>
      <c r="BH444" s="84" t="str">
        <f t="shared" si="359"/>
        <v>&gt;</v>
      </c>
      <c r="BI444" s="84">
        <f t="shared" si="360"/>
        <v>508.4912109375</v>
      </c>
    </row>
    <row r="445" spans="1:61">
      <c r="A445" s="15">
        <v>442</v>
      </c>
      <c r="B445" s="15">
        <v>-2</v>
      </c>
      <c r="C445" s="15">
        <v>-8192</v>
      </c>
      <c r="D445" s="15">
        <f t="shared" si="310"/>
        <v>-1</v>
      </c>
      <c r="E445" s="15">
        <f t="shared" si="311"/>
        <v>0</v>
      </c>
      <c r="F445" s="15">
        <f t="shared" si="312"/>
        <v>-1</v>
      </c>
      <c r="G445" s="15">
        <v>885</v>
      </c>
      <c r="H445" s="15">
        <v>886</v>
      </c>
      <c r="I445" s="15">
        <v>220</v>
      </c>
      <c r="J445" s="15">
        <v>8</v>
      </c>
      <c r="K445" s="15">
        <v>953</v>
      </c>
      <c r="L445" s="15">
        <v>522</v>
      </c>
      <c r="M445" s="15">
        <f t="shared" si="313"/>
        <v>0.12744140625</v>
      </c>
      <c r="O445" s="84">
        <f t="shared" si="314"/>
        <v>953</v>
      </c>
      <c r="P445" s="84">
        <f t="shared" si="315"/>
        <v>0.326904296875</v>
      </c>
      <c r="Q445" s="84">
        <f t="shared" si="316"/>
        <v>476</v>
      </c>
      <c r="R445" s="84" t="b">
        <f t="shared" si="317"/>
        <v>1</v>
      </c>
      <c r="S445" s="84" t="str">
        <f t="shared" si="318"/>
        <v>Dummy Node</v>
      </c>
      <c r="T445" s="84" t="str">
        <f t="shared" si="319"/>
        <v>N/A</v>
      </c>
      <c r="U445" s="84" t="str">
        <f t="shared" si="320"/>
        <v>N/A</v>
      </c>
      <c r="V445" s="84">
        <f t="shared" si="321"/>
        <v>237</v>
      </c>
      <c r="W445" s="84" t="b">
        <f t="shared" si="322"/>
        <v>0</v>
      </c>
      <c r="X445" s="84" t="str">
        <f t="shared" si="323"/>
        <v>Dummy Node</v>
      </c>
      <c r="Y445" s="84" t="str">
        <f t="shared" si="324"/>
        <v>N/A</v>
      </c>
      <c r="Z445" s="84" t="str">
        <f t="shared" si="325"/>
        <v>N/A</v>
      </c>
      <c r="AA445" s="84">
        <f t="shared" si="326"/>
        <v>118</v>
      </c>
      <c r="AB445" s="84" t="b">
        <f t="shared" si="327"/>
        <v>1</v>
      </c>
      <c r="AC445" s="84" t="str">
        <f t="shared" si="328"/>
        <v>Dummy Node</v>
      </c>
      <c r="AD445" s="84" t="str">
        <f t="shared" si="329"/>
        <v>N/A</v>
      </c>
      <c r="AE445" s="84" t="str">
        <f t="shared" si="330"/>
        <v>N/A</v>
      </c>
      <c r="AF445" s="84">
        <f t="shared" si="331"/>
        <v>58</v>
      </c>
      <c r="AG445" s="84" t="b">
        <f t="shared" si="332"/>
        <v>0</v>
      </c>
      <c r="AH445" s="84" t="str">
        <f t="shared" si="333"/>
        <v>Dummy Node</v>
      </c>
      <c r="AI445" s="84" t="str">
        <f t="shared" si="334"/>
        <v>N/A</v>
      </c>
      <c r="AJ445" s="84" t="str">
        <f t="shared" si="335"/>
        <v>N/A</v>
      </c>
      <c r="AK445" s="84">
        <f t="shared" si="336"/>
        <v>28</v>
      </c>
      <c r="AL445" s="84" t="b">
        <f t="shared" si="337"/>
        <v>0</v>
      </c>
      <c r="AM445" s="84" t="str">
        <f t="shared" si="338"/>
        <v>Dummy Node</v>
      </c>
      <c r="AN445" s="84" t="str">
        <f t="shared" si="339"/>
        <v>N/A</v>
      </c>
      <c r="AO445" s="84" t="str">
        <f t="shared" si="340"/>
        <v>N/A</v>
      </c>
      <c r="AP445" s="84">
        <f t="shared" si="341"/>
        <v>13</v>
      </c>
      <c r="AQ445" s="84" t="b">
        <f t="shared" si="342"/>
        <v>0</v>
      </c>
      <c r="AR445" s="84" t="str">
        <f t="shared" si="343"/>
        <v>Dummy Node</v>
      </c>
      <c r="AS445" s="84" t="str">
        <f t="shared" si="344"/>
        <v>N/A</v>
      </c>
      <c r="AT445" s="84" t="str">
        <f t="shared" si="345"/>
        <v>N/A</v>
      </c>
      <c r="AU445" s="84">
        <f t="shared" si="346"/>
        <v>10</v>
      </c>
      <c r="AV445" s="84" t="b">
        <f t="shared" si="347"/>
        <v>1</v>
      </c>
      <c r="AW445" s="84" t="str">
        <f t="shared" si="348"/>
        <v>Distance</v>
      </c>
      <c r="AX445" s="84" t="str">
        <f t="shared" si="349"/>
        <v>&lt;=</v>
      </c>
      <c r="AY445" s="84">
        <f t="shared" si="350"/>
        <v>701.8369140625</v>
      </c>
      <c r="AZ445" s="84">
        <f t="shared" si="351"/>
        <v>2</v>
      </c>
      <c r="BA445" s="84" t="b">
        <f t="shared" si="352"/>
        <v>0</v>
      </c>
      <c r="BB445" s="84" t="str">
        <f t="shared" si="353"/>
        <v>Distance</v>
      </c>
      <c r="BC445" s="84" t="str">
        <f t="shared" si="354"/>
        <v>&gt;</v>
      </c>
      <c r="BD445" s="84">
        <f t="shared" si="355"/>
        <v>699.85498046875</v>
      </c>
      <c r="BE445" s="84">
        <f t="shared" si="356"/>
        <v>0</v>
      </c>
      <c r="BF445" s="84" t="b">
        <f t="shared" si="357"/>
        <v>0</v>
      </c>
      <c r="BG445" s="84" t="str">
        <f t="shared" si="358"/>
        <v>Distance</v>
      </c>
      <c r="BH445" s="84" t="str">
        <f t="shared" si="359"/>
        <v>&gt;</v>
      </c>
      <c r="BI445" s="84">
        <f t="shared" si="360"/>
        <v>508.4912109375</v>
      </c>
    </row>
    <row r="446" spans="1:61">
      <c r="A446" s="15">
        <v>443</v>
      </c>
      <c r="B446" s="15">
        <v>-2</v>
      </c>
      <c r="C446" s="15">
        <v>-8192</v>
      </c>
      <c r="D446" s="15">
        <f t="shared" si="310"/>
        <v>-1</v>
      </c>
      <c r="E446" s="15">
        <f t="shared" si="311"/>
        <v>0</v>
      </c>
      <c r="F446" s="15">
        <f t="shared" si="312"/>
        <v>-1</v>
      </c>
      <c r="G446" s="15">
        <v>887</v>
      </c>
      <c r="H446" s="15">
        <v>888</v>
      </c>
      <c r="I446" s="15">
        <v>221</v>
      </c>
      <c r="J446" s="15">
        <v>8</v>
      </c>
      <c r="K446" s="15">
        <v>954</v>
      </c>
      <c r="L446" s="15">
        <v>522</v>
      </c>
      <c r="M446" s="15">
        <f t="shared" si="313"/>
        <v>0.12744140625</v>
      </c>
      <c r="O446" s="84">
        <f t="shared" si="314"/>
        <v>954</v>
      </c>
      <c r="P446" s="84">
        <f t="shared" si="315"/>
        <v>0.326904296875</v>
      </c>
      <c r="Q446" s="84">
        <f t="shared" si="316"/>
        <v>476</v>
      </c>
      <c r="R446" s="84" t="b">
        <f t="shared" si="317"/>
        <v>0</v>
      </c>
      <c r="S446" s="84" t="str">
        <f t="shared" si="318"/>
        <v>Dummy Node</v>
      </c>
      <c r="T446" s="84" t="str">
        <f t="shared" si="319"/>
        <v>N/A</v>
      </c>
      <c r="U446" s="84" t="str">
        <f t="shared" si="320"/>
        <v>N/A</v>
      </c>
      <c r="V446" s="84">
        <f t="shared" si="321"/>
        <v>237</v>
      </c>
      <c r="W446" s="84" t="b">
        <f t="shared" si="322"/>
        <v>0</v>
      </c>
      <c r="X446" s="84" t="str">
        <f t="shared" si="323"/>
        <v>Dummy Node</v>
      </c>
      <c r="Y446" s="84" t="str">
        <f t="shared" si="324"/>
        <v>N/A</v>
      </c>
      <c r="Z446" s="84" t="str">
        <f t="shared" si="325"/>
        <v>N/A</v>
      </c>
      <c r="AA446" s="84">
        <f t="shared" si="326"/>
        <v>118</v>
      </c>
      <c r="AB446" s="84" t="b">
        <f t="shared" si="327"/>
        <v>1</v>
      </c>
      <c r="AC446" s="84" t="str">
        <f t="shared" si="328"/>
        <v>Dummy Node</v>
      </c>
      <c r="AD446" s="84" t="str">
        <f t="shared" si="329"/>
        <v>N/A</v>
      </c>
      <c r="AE446" s="84" t="str">
        <f t="shared" si="330"/>
        <v>N/A</v>
      </c>
      <c r="AF446" s="84">
        <f t="shared" si="331"/>
        <v>58</v>
      </c>
      <c r="AG446" s="84" t="b">
        <f t="shared" si="332"/>
        <v>0</v>
      </c>
      <c r="AH446" s="84" t="str">
        <f t="shared" si="333"/>
        <v>Dummy Node</v>
      </c>
      <c r="AI446" s="84" t="str">
        <f t="shared" si="334"/>
        <v>N/A</v>
      </c>
      <c r="AJ446" s="84" t="str">
        <f t="shared" si="335"/>
        <v>N/A</v>
      </c>
      <c r="AK446" s="84">
        <f t="shared" si="336"/>
        <v>28</v>
      </c>
      <c r="AL446" s="84" t="b">
        <f t="shared" si="337"/>
        <v>0</v>
      </c>
      <c r="AM446" s="84" t="str">
        <f t="shared" si="338"/>
        <v>Dummy Node</v>
      </c>
      <c r="AN446" s="84" t="str">
        <f t="shared" si="339"/>
        <v>N/A</v>
      </c>
      <c r="AO446" s="84" t="str">
        <f t="shared" si="340"/>
        <v>N/A</v>
      </c>
      <c r="AP446" s="84">
        <f t="shared" si="341"/>
        <v>13</v>
      </c>
      <c r="AQ446" s="84" t="b">
        <f t="shared" si="342"/>
        <v>0</v>
      </c>
      <c r="AR446" s="84" t="str">
        <f t="shared" si="343"/>
        <v>Dummy Node</v>
      </c>
      <c r="AS446" s="84" t="str">
        <f t="shared" si="344"/>
        <v>N/A</v>
      </c>
      <c r="AT446" s="84" t="str">
        <f t="shared" si="345"/>
        <v>N/A</v>
      </c>
      <c r="AU446" s="84">
        <f t="shared" si="346"/>
        <v>10</v>
      </c>
      <c r="AV446" s="84" t="b">
        <f t="shared" si="347"/>
        <v>1</v>
      </c>
      <c r="AW446" s="84" t="str">
        <f t="shared" si="348"/>
        <v>Distance</v>
      </c>
      <c r="AX446" s="84" t="str">
        <f t="shared" si="349"/>
        <v>&lt;=</v>
      </c>
      <c r="AY446" s="84">
        <f t="shared" si="350"/>
        <v>701.8369140625</v>
      </c>
      <c r="AZ446" s="84">
        <f t="shared" si="351"/>
        <v>2</v>
      </c>
      <c r="BA446" s="84" t="b">
        <f t="shared" si="352"/>
        <v>0</v>
      </c>
      <c r="BB446" s="84" t="str">
        <f t="shared" si="353"/>
        <v>Distance</v>
      </c>
      <c r="BC446" s="84" t="str">
        <f t="shared" si="354"/>
        <v>&gt;</v>
      </c>
      <c r="BD446" s="84">
        <f t="shared" si="355"/>
        <v>699.85498046875</v>
      </c>
      <c r="BE446" s="84">
        <f t="shared" si="356"/>
        <v>0</v>
      </c>
      <c r="BF446" s="84" t="b">
        <f t="shared" si="357"/>
        <v>0</v>
      </c>
      <c r="BG446" s="84" t="str">
        <f t="shared" si="358"/>
        <v>Distance</v>
      </c>
      <c r="BH446" s="84" t="str">
        <f t="shared" si="359"/>
        <v>&gt;</v>
      </c>
      <c r="BI446" s="84">
        <f t="shared" si="360"/>
        <v>508.4912109375</v>
      </c>
    </row>
    <row r="447" spans="1:61">
      <c r="A447" s="15">
        <v>444</v>
      </c>
      <c r="B447" s="15">
        <v>-2</v>
      </c>
      <c r="C447" s="15">
        <v>-8192</v>
      </c>
      <c r="D447" s="15">
        <f t="shared" si="310"/>
        <v>-1</v>
      </c>
      <c r="E447" s="15">
        <f t="shared" si="311"/>
        <v>0</v>
      </c>
      <c r="F447" s="15">
        <f t="shared" si="312"/>
        <v>-1</v>
      </c>
      <c r="G447" s="15">
        <v>889</v>
      </c>
      <c r="H447" s="15">
        <v>890</v>
      </c>
      <c r="I447" s="15">
        <v>221</v>
      </c>
      <c r="J447" s="15">
        <v>8</v>
      </c>
      <c r="K447" s="15">
        <v>955</v>
      </c>
      <c r="L447" s="15">
        <v>522</v>
      </c>
      <c r="M447" s="15">
        <f t="shared" si="313"/>
        <v>0.12744140625</v>
      </c>
      <c r="O447" s="84">
        <f t="shared" si="314"/>
        <v>955</v>
      </c>
      <c r="P447" s="84">
        <f t="shared" si="315"/>
        <v>0.326904296875</v>
      </c>
      <c r="Q447" s="84">
        <f t="shared" si="316"/>
        <v>477</v>
      </c>
      <c r="R447" s="84" t="b">
        <f t="shared" si="317"/>
        <v>1</v>
      </c>
      <c r="S447" s="84" t="str">
        <f t="shared" si="318"/>
        <v>Dummy Node</v>
      </c>
      <c r="T447" s="84" t="str">
        <f t="shared" si="319"/>
        <v>N/A</v>
      </c>
      <c r="U447" s="84" t="str">
        <f t="shared" si="320"/>
        <v>N/A</v>
      </c>
      <c r="V447" s="84">
        <f t="shared" si="321"/>
        <v>238</v>
      </c>
      <c r="W447" s="84" t="b">
        <f t="shared" si="322"/>
        <v>1</v>
      </c>
      <c r="X447" s="84" t="str">
        <f t="shared" si="323"/>
        <v>Dummy Node</v>
      </c>
      <c r="Y447" s="84" t="str">
        <f t="shared" si="324"/>
        <v>N/A</v>
      </c>
      <c r="Z447" s="84" t="str">
        <f t="shared" si="325"/>
        <v>N/A</v>
      </c>
      <c r="AA447" s="84">
        <f t="shared" si="326"/>
        <v>118</v>
      </c>
      <c r="AB447" s="84" t="b">
        <f t="shared" si="327"/>
        <v>0</v>
      </c>
      <c r="AC447" s="84" t="str">
        <f t="shared" si="328"/>
        <v>Dummy Node</v>
      </c>
      <c r="AD447" s="84" t="str">
        <f t="shared" si="329"/>
        <v>N/A</v>
      </c>
      <c r="AE447" s="84" t="str">
        <f t="shared" si="330"/>
        <v>N/A</v>
      </c>
      <c r="AF447" s="84">
        <f t="shared" si="331"/>
        <v>58</v>
      </c>
      <c r="AG447" s="84" t="b">
        <f t="shared" si="332"/>
        <v>0</v>
      </c>
      <c r="AH447" s="84" t="str">
        <f t="shared" si="333"/>
        <v>Dummy Node</v>
      </c>
      <c r="AI447" s="84" t="str">
        <f t="shared" si="334"/>
        <v>N/A</v>
      </c>
      <c r="AJ447" s="84" t="str">
        <f t="shared" si="335"/>
        <v>N/A</v>
      </c>
      <c r="AK447" s="84">
        <f t="shared" si="336"/>
        <v>28</v>
      </c>
      <c r="AL447" s="84" t="b">
        <f t="shared" si="337"/>
        <v>0</v>
      </c>
      <c r="AM447" s="84" t="str">
        <f t="shared" si="338"/>
        <v>Dummy Node</v>
      </c>
      <c r="AN447" s="84" t="str">
        <f t="shared" si="339"/>
        <v>N/A</v>
      </c>
      <c r="AO447" s="84" t="str">
        <f t="shared" si="340"/>
        <v>N/A</v>
      </c>
      <c r="AP447" s="84">
        <f t="shared" si="341"/>
        <v>13</v>
      </c>
      <c r="AQ447" s="84" t="b">
        <f t="shared" si="342"/>
        <v>0</v>
      </c>
      <c r="AR447" s="84" t="str">
        <f t="shared" si="343"/>
        <v>Dummy Node</v>
      </c>
      <c r="AS447" s="84" t="str">
        <f t="shared" si="344"/>
        <v>N/A</v>
      </c>
      <c r="AT447" s="84" t="str">
        <f t="shared" si="345"/>
        <v>N/A</v>
      </c>
      <c r="AU447" s="84">
        <f t="shared" si="346"/>
        <v>10</v>
      </c>
      <c r="AV447" s="84" t="b">
        <f t="shared" si="347"/>
        <v>1</v>
      </c>
      <c r="AW447" s="84" t="str">
        <f t="shared" si="348"/>
        <v>Distance</v>
      </c>
      <c r="AX447" s="84" t="str">
        <f t="shared" si="349"/>
        <v>&lt;=</v>
      </c>
      <c r="AY447" s="84">
        <f t="shared" si="350"/>
        <v>701.8369140625</v>
      </c>
      <c r="AZ447" s="84">
        <f t="shared" si="351"/>
        <v>2</v>
      </c>
      <c r="BA447" s="84" t="b">
        <f t="shared" si="352"/>
        <v>0</v>
      </c>
      <c r="BB447" s="84" t="str">
        <f t="shared" si="353"/>
        <v>Distance</v>
      </c>
      <c r="BC447" s="84" t="str">
        <f t="shared" si="354"/>
        <v>&gt;</v>
      </c>
      <c r="BD447" s="84">
        <f t="shared" si="355"/>
        <v>699.85498046875</v>
      </c>
      <c r="BE447" s="84">
        <f t="shared" si="356"/>
        <v>0</v>
      </c>
      <c r="BF447" s="84" t="b">
        <f t="shared" si="357"/>
        <v>0</v>
      </c>
      <c r="BG447" s="84" t="str">
        <f t="shared" si="358"/>
        <v>Distance</v>
      </c>
      <c r="BH447" s="84" t="str">
        <f t="shared" si="359"/>
        <v>&gt;</v>
      </c>
      <c r="BI447" s="84">
        <f t="shared" si="360"/>
        <v>508.4912109375</v>
      </c>
    </row>
    <row r="448" spans="1:61">
      <c r="A448" s="15">
        <v>445</v>
      </c>
      <c r="B448" s="15">
        <v>-2</v>
      </c>
      <c r="C448" s="15">
        <v>-8192</v>
      </c>
      <c r="D448" s="15">
        <f t="shared" si="310"/>
        <v>-1</v>
      </c>
      <c r="E448" s="15">
        <f t="shared" si="311"/>
        <v>0</v>
      </c>
      <c r="F448" s="15">
        <f t="shared" si="312"/>
        <v>-1</v>
      </c>
      <c r="G448" s="15">
        <v>891</v>
      </c>
      <c r="H448" s="15">
        <v>892</v>
      </c>
      <c r="I448" s="15">
        <v>222</v>
      </c>
      <c r="J448" s="15">
        <v>8</v>
      </c>
      <c r="K448" s="15">
        <v>956</v>
      </c>
      <c r="L448" s="15">
        <v>522</v>
      </c>
      <c r="M448" s="15">
        <f t="shared" si="313"/>
        <v>0.12744140625</v>
      </c>
      <c r="O448" s="84">
        <f t="shared" si="314"/>
        <v>956</v>
      </c>
      <c r="P448" s="84">
        <f t="shared" si="315"/>
        <v>0.326904296875</v>
      </c>
      <c r="Q448" s="84">
        <f t="shared" si="316"/>
        <v>477</v>
      </c>
      <c r="R448" s="84" t="b">
        <f t="shared" si="317"/>
        <v>0</v>
      </c>
      <c r="S448" s="84" t="str">
        <f t="shared" si="318"/>
        <v>Dummy Node</v>
      </c>
      <c r="T448" s="84" t="str">
        <f t="shared" si="319"/>
        <v>N/A</v>
      </c>
      <c r="U448" s="84" t="str">
        <f t="shared" si="320"/>
        <v>N/A</v>
      </c>
      <c r="V448" s="84">
        <f t="shared" si="321"/>
        <v>238</v>
      </c>
      <c r="W448" s="84" t="b">
        <f t="shared" si="322"/>
        <v>1</v>
      </c>
      <c r="X448" s="84" t="str">
        <f t="shared" si="323"/>
        <v>Dummy Node</v>
      </c>
      <c r="Y448" s="84" t="str">
        <f t="shared" si="324"/>
        <v>N/A</v>
      </c>
      <c r="Z448" s="84" t="str">
        <f t="shared" si="325"/>
        <v>N/A</v>
      </c>
      <c r="AA448" s="84">
        <f t="shared" si="326"/>
        <v>118</v>
      </c>
      <c r="AB448" s="84" t="b">
        <f t="shared" si="327"/>
        <v>0</v>
      </c>
      <c r="AC448" s="84" t="str">
        <f t="shared" si="328"/>
        <v>Dummy Node</v>
      </c>
      <c r="AD448" s="84" t="str">
        <f t="shared" si="329"/>
        <v>N/A</v>
      </c>
      <c r="AE448" s="84" t="str">
        <f t="shared" si="330"/>
        <v>N/A</v>
      </c>
      <c r="AF448" s="84">
        <f t="shared" si="331"/>
        <v>58</v>
      </c>
      <c r="AG448" s="84" t="b">
        <f t="shared" si="332"/>
        <v>0</v>
      </c>
      <c r="AH448" s="84" t="str">
        <f t="shared" si="333"/>
        <v>Dummy Node</v>
      </c>
      <c r="AI448" s="84" t="str">
        <f t="shared" si="334"/>
        <v>N/A</v>
      </c>
      <c r="AJ448" s="84" t="str">
        <f t="shared" si="335"/>
        <v>N/A</v>
      </c>
      <c r="AK448" s="84">
        <f t="shared" si="336"/>
        <v>28</v>
      </c>
      <c r="AL448" s="84" t="b">
        <f t="shared" si="337"/>
        <v>0</v>
      </c>
      <c r="AM448" s="84" t="str">
        <f t="shared" si="338"/>
        <v>Dummy Node</v>
      </c>
      <c r="AN448" s="84" t="str">
        <f t="shared" si="339"/>
        <v>N/A</v>
      </c>
      <c r="AO448" s="84" t="str">
        <f t="shared" si="340"/>
        <v>N/A</v>
      </c>
      <c r="AP448" s="84">
        <f t="shared" si="341"/>
        <v>13</v>
      </c>
      <c r="AQ448" s="84" t="b">
        <f t="shared" si="342"/>
        <v>0</v>
      </c>
      <c r="AR448" s="84" t="str">
        <f t="shared" si="343"/>
        <v>Dummy Node</v>
      </c>
      <c r="AS448" s="84" t="str">
        <f t="shared" si="344"/>
        <v>N/A</v>
      </c>
      <c r="AT448" s="84" t="str">
        <f t="shared" si="345"/>
        <v>N/A</v>
      </c>
      <c r="AU448" s="84">
        <f t="shared" si="346"/>
        <v>10</v>
      </c>
      <c r="AV448" s="84" t="b">
        <f t="shared" si="347"/>
        <v>1</v>
      </c>
      <c r="AW448" s="84" t="str">
        <f t="shared" si="348"/>
        <v>Distance</v>
      </c>
      <c r="AX448" s="84" t="str">
        <f t="shared" si="349"/>
        <v>&lt;=</v>
      </c>
      <c r="AY448" s="84">
        <f t="shared" si="350"/>
        <v>701.8369140625</v>
      </c>
      <c r="AZ448" s="84">
        <f t="shared" si="351"/>
        <v>2</v>
      </c>
      <c r="BA448" s="84" t="b">
        <f t="shared" si="352"/>
        <v>0</v>
      </c>
      <c r="BB448" s="84" t="str">
        <f t="shared" si="353"/>
        <v>Distance</v>
      </c>
      <c r="BC448" s="84" t="str">
        <f t="shared" si="354"/>
        <v>&gt;</v>
      </c>
      <c r="BD448" s="84">
        <f t="shared" si="355"/>
        <v>699.85498046875</v>
      </c>
      <c r="BE448" s="84">
        <f t="shared" si="356"/>
        <v>0</v>
      </c>
      <c r="BF448" s="84" t="b">
        <f t="shared" si="357"/>
        <v>0</v>
      </c>
      <c r="BG448" s="84" t="str">
        <f t="shared" si="358"/>
        <v>Distance</v>
      </c>
      <c r="BH448" s="84" t="str">
        <f t="shared" si="359"/>
        <v>&gt;</v>
      </c>
      <c r="BI448" s="84">
        <f t="shared" si="360"/>
        <v>508.4912109375</v>
      </c>
    </row>
    <row r="449" spans="1:61">
      <c r="A449" s="15">
        <v>446</v>
      </c>
      <c r="B449" s="15">
        <v>-2</v>
      </c>
      <c r="C449" s="15">
        <v>-8192</v>
      </c>
      <c r="D449" s="15">
        <f t="shared" si="310"/>
        <v>-1</v>
      </c>
      <c r="E449" s="15">
        <f t="shared" si="311"/>
        <v>0</v>
      </c>
      <c r="F449" s="15">
        <f t="shared" si="312"/>
        <v>-1</v>
      </c>
      <c r="G449" s="15">
        <v>893</v>
      </c>
      <c r="H449" s="15">
        <v>894</v>
      </c>
      <c r="I449" s="15">
        <v>222</v>
      </c>
      <c r="J449" s="15">
        <v>8</v>
      </c>
      <c r="K449" s="15">
        <v>957</v>
      </c>
      <c r="L449" s="15">
        <v>522</v>
      </c>
      <c r="M449" s="15">
        <f t="shared" si="313"/>
        <v>0.12744140625</v>
      </c>
      <c r="O449" s="84">
        <f t="shared" si="314"/>
        <v>957</v>
      </c>
      <c r="P449" s="84">
        <f t="shared" si="315"/>
        <v>0.326904296875</v>
      </c>
      <c r="Q449" s="84">
        <f t="shared" si="316"/>
        <v>478</v>
      </c>
      <c r="R449" s="84" t="b">
        <f t="shared" si="317"/>
        <v>1</v>
      </c>
      <c r="S449" s="84" t="str">
        <f t="shared" si="318"/>
        <v>Dummy Node</v>
      </c>
      <c r="T449" s="84" t="str">
        <f t="shared" si="319"/>
        <v>N/A</v>
      </c>
      <c r="U449" s="84" t="str">
        <f t="shared" si="320"/>
        <v>N/A</v>
      </c>
      <c r="V449" s="84">
        <f t="shared" si="321"/>
        <v>238</v>
      </c>
      <c r="W449" s="84" t="b">
        <f t="shared" si="322"/>
        <v>0</v>
      </c>
      <c r="X449" s="84" t="str">
        <f t="shared" si="323"/>
        <v>Dummy Node</v>
      </c>
      <c r="Y449" s="84" t="str">
        <f t="shared" si="324"/>
        <v>N/A</v>
      </c>
      <c r="Z449" s="84" t="str">
        <f t="shared" si="325"/>
        <v>N/A</v>
      </c>
      <c r="AA449" s="84">
        <f t="shared" si="326"/>
        <v>118</v>
      </c>
      <c r="AB449" s="84" t="b">
        <f t="shared" si="327"/>
        <v>0</v>
      </c>
      <c r="AC449" s="84" t="str">
        <f t="shared" si="328"/>
        <v>Dummy Node</v>
      </c>
      <c r="AD449" s="84" t="str">
        <f t="shared" si="329"/>
        <v>N/A</v>
      </c>
      <c r="AE449" s="84" t="str">
        <f t="shared" si="330"/>
        <v>N/A</v>
      </c>
      <c r="AF449" s="84">
        <f t="shared" si="331"/>
        <v>58</v>
      </c>
      <c r="AG449" s="84" t="b">
        <f t="shared" si="332"/>
        <v>0</v>
      </c>
      <c r="AH449" s="84" t="str">
        <f t="shared" si="333"/>
        <v>Dummy Node</v>
      </c>
      <c r="AI449" s="84" t="str">
        <f t="shared" si="334"/>
        <v>N/A</v>
      </c>
      <c r="AJ449" s="84" t="str">
        <f t="shared" si="335"/>
        <v>N/A</v>
      </c>
      <c r="AK449" s="84">
        <f t="shared" si="336"/>
        <v>28</v>
      </c>
      <c r="AL449" s="84" t="b">
        <f t="shared" si="337"/>
        <v>0</v>
      </c>
      <c r="AM449" s="84" t="str">
        <f t="shared" si="338"/>
        <v>Dummy Node</v>
      </c>
      <c r="AN449" s="84" t="str">
        <f t="shared" si="339"/>
        <v>N/A</v>
      </c>
      <c r="AO449" s="84" t="str">
        <f t="shared" si="340"/>
        <v>N/A</v>
      </c>
      <c r="AP449" s="84">
        <f t="shared" si="341"/>
        <v>13</v>
      </c>
      <c r="AQ449" s="84" t="b">
        <f t="shared" si="342"/>
        <v>0</v>
      </c>
      <c r="AR449" s="84" t="str">
        <f t="shared" si="343"/>
        <v>Dummy Node</v>
      </c>
      <c r="AS449" s="84" t="str">
        <f t="shared" si="344"/>
        <v>N/A</v>
      </c>
      <c r="AT449" s="84" t="str">
        <f t="shared" si="345"/>
        <v>N/A</v>
      </c>
      <c r="AU449" s="84">
        <f t="shared" si="346"/>
        <v>10</v>
      </c>
      <c r="AV449" s="84" t="b">
        <f t="shared" si="347"/>
        <v>1</v>
      </c>
      <c r="AW449" s="84" t="str">
        <f t="shared" si="348"/>
        <v>Distance</v>
      </c>
      <c r="AX449" s="84" t="str">
        <f t="shared" si="349"/>
        <v>&lt;=</v>
      </c>
      <c r="AY449" s="84">
        <f t="shared" si="350"/>
        <v>701.8369140625</v>
      </c>
      <c r="AZ449" s="84">
        <f t="shared" si="351"/>
        <v>2</v>
      </c>
      <c r="BA449" s="84" t="b">
        <f t="shared" si="352"/>
        <v>0</v>
      </c>
      <c r="BB449" s="84" t="str">
        <f t="shared" si="353"/>
        <v>Distance</v>
      </c>
      <c r="BC449" s="84" t="str">
        <f t="shared" si="354"/>
        <v>&gt;</v>
      </c>
      <c r="BD449" s="84">
        <f t="shared" si="355"/>
        <v>699.85498046875</v>
      </c>
      <c r="BE449" s="84">
        <f t="shared" si="356"/>
        <v>0</v>
      </c>
      <c r="BF449" s="84" t="b">
        <f t="shared" si="357"/>
        <v>0</v>
      </c>
      <c r="BG449" s="84" t="str">
        <f t="shared" si="358"/>
        <v>Distance</v>
      </c>
      <c r="BH449" s="84" t="str">
        <f t="shared" si="359"/>
        <v>&gt;</v>
      </c>
      <c r="BI449" s="84">
        <f t="shared" si="360"/>
        <v>508.4912109375</v>
      </c>
    </row>
    <row r="450" spans="1:61">
      <c r="A450" s="15">
        <v>447</v>
      </c>
      <c r="B450" s="15">
        <v>-2</v>
      </c>
      <c r="C450" s="15">
        <v>-8192</v>
      </c>
      <c r="D450" s="15">
        <f t="shared" si="310"/>
        <v>-1</v>
      </c>
      <c r="E450" s="15">
        <f t="shared" si="311"/>
        <v>0</v>
      </c>
      <c r="F450" s="15">
        <f t="shared" si="312"/>
        <v>-1</v>
      </c>
      <c r="G450" s="15">
        <v>895</v>
      </c>
      <c r="H450" s="15">
        <v>896</v>
      </c>
      <c r="I450" s="15">
        <v>223</v>
      </c>
      <c r="J450" s="15">
        <v>8</v>
      </c>
      <c r="K450" s="15">
        <v>958</v>
      </c>
      <c r="L450" s="15">
        <v>1339</v>
      </c>
      <c r="M450" s="15">
        <f t="shared" si="313"/>
        <v>0.326904296875</v>
      </c>
      <c r="O450" s="84">
        <f t="shared" si="314"/>
        <v>958</v>
      </c>
      <c r="P450" s="84">
        <f t="shared" si="315"/>
        <v>0.326904296875</v>
      </c>
      <c r="Q450" s="84">
        <f t="shared" si="316"/>
        <v>478</v>
      </c>
      <c r="R450" s="84" t="b">
        <f t="shared" si="317"/>
        <v>0</v>
      </c>
      <c r="S450" s="84" t="str">
        <f t="shared" si="318"/>
        <v>Dummy Node</v>
      </c>
      <c r="T450" s="84" t="str">
        <f t="shared" si="319"/>
        <v>N/A</v>
      </c>
      <c r="U450" s="84" t="str">
        <f t="shared" si="320"/>
        <v>N/A</v>
      </c>
      <c r="V450" s="84">
        <f t="shared" si="321"/>
        <v>238</v>
      </c>
      <c r="W450" s="84" t="b">
        <f t="shared" si="322"/>
        <v>0</v>
      </c>
      <c r="X450" s="84" t="str">
        <f t="shared" si="323"/>
        <v>Dummy Node</v>
      </c>
      <c r="Y450" s="84" t="str">
        <f t="shared" si="324"/>
        <v>N/A</v>
      </c>
      <c r="Z450" s="84" t="str">
        <f t="shared" si="325"/>
        <v>N/A</v>
      </c>
      <c r="AA450" s="84">
        <f t="shared" si="326"/>
        <v>118</v>
      </c>
      <c r="AB450" s="84" t="b">
        <f t="shared" si="327"/>
        <v>0</v>
      </c>
      <c r="AC450" s="84" t="str">
        <f t="shared" si="328"/>
        <v>Dummy Node</v>
      </c>
      <c r="AD450" s="84" t="str">
        <f t="shared" si="329"/>
        <v>N/A</v>
      </c>
      <c r="AE450" s="84" t="str">
        <f t="shared" si="330"/>
        <v>N/A</v>
      </c>
      <c r="AF450" s="84">
        <f t="shared" si="331"/>
        <v>58</v>
      </c>
      <c r="AG450" s="84" t="b">
        <f t="shared" si="332"/>
        <v>0</v>
      </c>
      <c r="AH450" s="84" t="str">
        <f t="shared" si="333"/>
        <v>Dummy Node</v>
      </c>
      <c r="AI450" s="84" t="str">
        <f t="shared" si="334"/>
        <v>N/A</v>
      </c>
      <c r="AJ450" s="84" t="str">
        <f t="shared" si="335"/>
        <v>N/A</v>
      </c>
      <c r="AK450" s="84">
        <f t="shared" si="336"/>
        <v>28</v>
      </c>
      <c r="AL450" s="84" t="b">
        <f t="shared" si="337"/>
        <v>0</v>
      </c>
      <c r="AM450" s="84" t="str">
        <f t="shared" si="338"/>
        <v>Dummy Node</v>
      </c>
      <c r="AN450" s="84" t="str">
        <f t="shared" si="339"/>
        <v>N/A</v>
      </c>
      <c r="AO450" s="84" t="str">
        <f t="shared" si="340"/>
        <v>N/A</v>
      </c>
      <c r="AP450" s="84">
        <f t="shared" si="341"/>
        <v>13</v>
      </c>
      <c r="AQ450" s="84" t="b">
        <f t="shared" si="342"/>
        <v>0</v>
      </c>
      <c r="AR450" s="84" t="str">
        <f t="shared" si="343"/>
        <v>Dummy Node</v>
      </c>
      <c r="AS450" s="84" t="str">
        <f t="shared" si="344"/>
        <v>N/A</v>
      </c>
      <c r="AT450" s="84" t="str">
        <f t="shared" si="345"/>
        <v>N/A</v>
      </c>
      <c r="AU450" s="84">
        <f t="shared" si="346"/>
        <v>10</v>
      </c>
      <c r="AV450" s="84" t="b">
        <f t="shared" si="347"/>
        <v>1</v>
      </c>
      <c r="AW450" s="84" t="str">
        <f t="shared" si="348"/>
        <v>Distance</v>
      </c>
      <c r="AX450" s="84" t="str">
        <f t="shared" si="349"/>
        <v>&lt;=</v>
      </c>
      <c r="AY450" s="84">
        <f t="shared" si="350"/>
        <v>701.8369140625</v>
      </c>
      <c r="AZ450" s="84">
        <f t="shared" si="351"/>
        <v>2</v>
      </c>
      <c r="BA450" s="84" t="b">
        <f t="shared" si="352"/>
        <v>0</v>
      </c>
      <c r="BB450" s="84" t="str">
        <f t="shared" si="353"/>
        <v>Distance</v>
      </c>
      <c r="BC450" s="84" t="str">
        <f t="shared" si="354"/>
        <v>&gt;</v>
      </c>
      <c r="BD450" s="84">
        <f t="shared" si="355"/>
        <v>699.85498046875</v>
      </c>
      <c r="BE450" s="84">
        <f t="shared" si="356"/>
        <v>0</v>
      </c>
      <c r="BF450" s="84" t="b">
        <f t="shared" si="357"/>
        <v>0</v>
      </c>
      <c r="BG450" s="84" t="str">
        <f t="shared" si="358"/>
        <v>Distance</v>
      </c>
      <c r="BH450" s="84" t="str">
        <f t="shared" si="359"/>
        <v>&gt;</v>
      </c>
      <c r="BI450" s="84">
        <f t="shared" si="360"/>
        <v>508.4912109375</v>
      </c>
    </row>
    <row r="451" spans="1:61">
      <c r="A451" s="15">
        <v>448</v>
      </c>
      <c r="B451" s="15">
        <v>-2</v>
      </c>
      <c r="C451" s="15">
        <v>-8192</v>
      </c>
      <c r="D451" s="15">
        <f t="shared" si="310"/>
        <v>-1</v>
      </c>
      <c r="E451" s="15">
        <f t="shared" si="311"/>
        <v>0</v>
      </c>
      <c r="F451" s="15">
        <f t="shared" si="312"/>
        <v>-1</v>
      </c>
      <c r="G451" s="15">
        <v>897</v>
      </c>
      <c r="H451" s="15">
        <v>898</v>
      </c>
      <c r="I451" s="15">
        <v>223</v>
      </c>
      <c r="J451" s="15">
        <v>8</v>
      </c>
      <c r="K451" s="15">
        <v>959</v>
      </c>
      <c r="L451" s="15">
        <v>1339</v>
      </c>
      <c r="M451" s="15">
        <f t="shared" si="313"/>
        <v>0.326904296875</v>
      </c>
      <c r="O451" s="85">
        <f t="shared" si="314"/>
        <v>959</v>
      </c>
      <c r="P451" s="85">
        <f t="shared" si="315"/>
        <v>0.333251953125</v>
      </c>
      <c r="Q451" s="85">
        <f t="shared" si="316"/>
        <v>479</v>
      </c>
      <c r="R451" s="85" t="b">
        <f t="shared" si="317"/>
        <v>1</v>
      </c>
      <c r="S451" s="85" t="str">
        <f t="shared" si="318"/>
        <v>Dummy Node</v>
      </c>
      <c r="T451" s="85" t="str">
        <f t="shared" si="319"/>
        <v>N/A</v>
      </c>
      <c r="U451" s="85" t="str">
        <f t="shared" si="320"/>
        <v>N/A</v>
      </c>
      <c r="V451" s="85">
        <f t="shared" si="321"/>
        <v>239</v>
      </c>
      <c r="W451" s="85" t="b">
        <f t="shared" si="322"/>
        <v>1</v>
      </c>
      <c r="X451" s="85" t="str">
        <f t="shared" si="323"/>
        <v>Dummy Node</v>
      </c>
      <c r="Y451" s="85" t="str">
        <f t="shared" si="324"/>
        <v>N/A</v>
      </c>
      <c r="Z451" s="85" t="str">
        <f t="shared" si="325"/>
        <v>N/A</v>
      </c>
      <c r="AA451" s="85">
        <f t="shared" si="326"/>
        <v>119</v>
      </c>
      <c r="AB451" s="85" t="b">
        <f t="shared" si="327"/>
        <v>1</v>
      </c>
      <c r="AC451" s="85" t="str">
        <f t="shared" si="328"/>
        <v>Dummy Node</v>
      </c>
      <c r="AD451" s="85" t="str">
        <f t="shared" si="329"/>
        <v>N/A</v>
      </c>
      <c r="AE451" s="85" t="str">
        <f t="shared" si="330"/>
        <v>N/A</v>
      </c>
      <c r="AF451" s="85">
        <f t="shared" si="331"/>
        <v>59</v>
      </c>
      <c r="AG451" s="85" t="b">
        <f t="shared" si="332"/>
        <v>1</v>
      </c>
      <c r="AH451" s="85" t="str">
        <f t="shared" si="333"/>
        <v>Dummy Node</v>
      </c>
      <c r="AI451" s="85" t="str">
        <f t="shared" si="334"/>
        <v>N/A</v>
      </c>
      <c r="AJ451" s="85" t="str">
        <f t="shared" si="335"/>
        <v>N/A</v>
      </c>
      <c r="AK451" s="85">
        <f t="shared" si="336"/>
        <v>29</v>
      </c>
      <c r="AL451" s="85" t="b">
        <f t="shared" si="337"/>
        <v>1</v>
      </c>
      <c r="AM451" s="85" t="str">
        <f t="shared" si="338"/>
        <v>Dummy Node</v>
      </c>
      <c r="AN451" s="85" t="str">
        <f t="shared" si="339"/>
        <v>N/A</v>
      </c>
      <c r="AO451" s="85" t="str">
        <f t="shared" si="340"/>
        <v>N/A</v>
      </c>
      <c r="AP451" s="85">
        <f t="shared" si="341"/>
        <v>14</v>
      </c>
      <c r="AQ451" s="85" t="b">
        <f t="shared" si="342"/>
        <v>1</v>
      </c>
      <c r="AR451" s="85" t="str">
        <f t="shared" si="343"/>
        <v>Dummy Node</v>
      </c>
      <c r="AS451" s="85" t="str">
        <f t="shared" si="344"/>
        <v>N/A</v>
      </c>
      <c r="AT451" s="85" t="str">
        <f t="shared" si="345"/>
        <v>N/A</v>
      </c>
      <c r="AU451" s="85">
        <f t="shared" si="346"/>
        <v>10</v>
      </c>
      <c r="AV451" s="85" t="b">
        <f t="shared" si="347"/>
        <v>0</v>
      </c>
      <c r="AW451" s="85" t="str">
        <f t="shared" si="348"/>
        <v>Distance</v>
      </c>
      <c r="AX451" s="85" t="str">
        <f t="shared" si="349"/>
        <v>&gt;</v>
      </c>
      <c r="AY451" s="85">
        <f t="shared" si="350"/>
        <v>701.8369140625</v>
      </c>
      <c r="AZ451" s="85">
        <f t="shared" si="351"/>
        <v>2</v>
      </c>
      <c r="BA451" s="85" t="b">
        <f t="shared" si="352"/>
        <v>0</v>
      </c>
      <c r="BB451" s="85" t="str">
        <f t="shared" si="353"/>
        <v>Distance</v>
      </c>
      <c r="BC451" s="85" t="str">
        <f t="shared" si="354"/>
        <v>&gt;</v>
      </c>
      <c r="BD451" s="85">
        <f t="shared" si="355"/>
        <v>699.85498046875</v>
      </c>
      <c r="BE451" s="85">
        <f t="shared" si="356"/>
        <v>0</v>
      </c>
      <c r="BF451" s="85" t="b">
        <f t="shared" si="357"/>
        <v>0</v>
      </c>
      <c r="BG451" s="85" t="str">
        <f t="shared" si="358"/>
        <v>Distance</v>
      </c>
      <c r="BH451" s="85" t="str">
        <f t="shared" si="359"/>
        <v>&gt;</v>
      </c>
      <c r="BI451" s="85">
        <f t="shared" si="360"/>
        <v>508.4912109375</v>
      </c>
    </row>
    <row r="452" spans="1:61">
      <c r="A452" s="15">
        <v>449</v>
      </c>
      <c r="B452" s="15">
        <v>-2</v>
      </c>
      <c r="C452" s="15">
        <v>-8192</v>
      </c>
      <c r="D452" s="15">
        <f t="shared" ref="D452:D515" si="361">IF(C452&lt;&gt;-8192,INT(C452/2^12),-1)</f>
        <v>-1</v>
      </c>
      <c r="E452" s="15">
        <f t="shared" ref="E452:E515" si="362">IF(C452 &lt;&gt; -8192, MOD(C452, 2^12), 0)</f>
        <v>0</v>
      </c>
      <c r="F452" s="15">
        <f t="shared" ref="F452:F515" si="363">D452+(E452/2^12)</f>
        <v>-1</v>
      </c>
      <c r="G452" s="15">
        <v>899</v>
      </c>
      <c r="H452" s="15">
        <v>900</v>
      </c>
      <c r="I452" s="15">
        <v>224</v>
      </c>
      <c r="J452" s="15">
        <v>8</v>
      </c>
      <c r="K452" s="15">
        <v>960</v>
      </c>
      <c r="L452" s="15">
        <v>1339</v>
      </c>
      <c r="M452" s="15">
        <f t="shared" ref="M452:M515" si="364">IF(L452 &gt;= 2^12, "Error: Wrong Probability!", L452/2^12)</f>
        <v>0.326904296875</v>
      </c>
      <c r="O452" s="85">
        <f t="shared" ref="O452:O514" si="365">K452</f>
        <v>960</v>
      </c>
      <c r="P452" s="85">
        <f t="shared" ref="P452:P514" si="366">VLOOKUP(O452,$A$3:$M$1025,13,FALSE)</f>
        <v>0.333251953125</v>
      </c>
      <c r="Q452" s="85">
        <f t="shared" ref="Q452:Q514" si="367">VLOOKUP(O452,$A$3:$I$1025,9,FALSE)</f>
        <v>479</v>
      </c>
      <c r="R452" s="85" t="b">
        <f t="shared" ref="R452:R514" si="368">IF(VLOOKUP(Q452,$A$3:$G$1025,7,FALSE) = O452, TRUE, IF(VLOOKUP(Q452, $A$3:$H$1025,8,FALSE) = O452, FALSE, "Error: Invalid Decision!"))</f>
        <v>0</v>
      </c>
      <c r="S452" s="85" t="str">
        <f t="shared" ref="S452:S514" si="369">IF(VLOOKUP(Q452,$A$3:$B$1025,2,FALSE) = 0, "Distance", IF(VLOOKUP(Q452,$A$3:$B$1025,2,FALSE) = 1, "Speed", IF(VLOOKUP(Q452,$A$3:$B$1025,2,FALSE) = 2, "GEBR", "Dummy Node")))</f>
        <v>Dummy Node</v>
      </c>
      <c r="T452" s="85" t="str">
        <f t="shared" ref="T452:T514" si="370">IF(S452="Dummy Node","N/A",IF(R452,"&lt;=","&gt;"))</f>
        <v>N/A</v>
      </c>
      <c r="U452" s="85" t="str">
        <f t="shared" ref="U452:U514" si="371">IF(S452="Dummy Node","N/A",VLOOKUP(Q452,$A$3:$F$1025,6,FALSE))</f>
        <v>N/A</v>
      </c>
      <c r="V452" s="85">
        <f t="shared" ref="V452:V514" si="372">VLOOKUP(Q452,$A$3:$I$1025,9,FALSE)</f>
        <v>239</v>
      </c>
      <c r="W452" s="85" t="b">
        <f t="shared" ref="W452:W514" si="373">IF(VLOOKUP(V452,$A$3:$G$1025,7,FALSE) = Q452, TRUE, IF(VLOOKUP(V452, $A$3:$H$1025,8,FALSE) = Q452, FALSE, "Error: Invalid Decision!"))</f>
        <v>1</v>
      </c>
      <c r="X452" s="85" t="str">
        <f t="shared" ref="X452:X514" si="374">IF(VLOOKUP(V452,$A$3:$B$1025,2,FALSE) = 0, "Distance", IF(VLOOKUP(V452,$A$3:$B$1025,2,FALSE) = 1, "Speed", IF(VLOOKUP(V452,$A$3:$B$1025,2,FALSE) = 2, "GEBR", "Dummy Node")))</f>
        <v>Dummy Node</v>
      </c>
      <c r="Y452" s="85" t="str">
        <f t="shared" ref="Y452:Y514" si="375">IF(X452="Dummy Node","N/A",IF(W452,"&lt;=","&gt;"))</f>
        <v>N/A</v>
      </c>
      <c r="Z452" s="85" t="str">
        <f t="shared" ref="Z452:Z514" si="376">IF(X452="Dummy Node","N/A",VLOOKUP(V452,$A$3:$F$1025,6,FALSE))</f>
        <v>N/A</v>
      </c>
      <c r="AA452" s="85">
        <f t="shared" ref="AA452:AA514" si="377">VLOOKUP(V452,$A$3:$I$1025,9,FALSE)</f>
        <v>119</v>
      </c>
      <c r="AB452" s="85" t="b">
        <f t="shared" ref="AB452:AB514" si="378">IF(VLOOKUP(AA452,$A$3:$G$1025,7,FALSE) = V452, TRUE, IF(VLOOKUP(AA452, $A$3:$H$1025,8,FALSE) = V452, FALSE, "Error: Invalid Decision!"))</f>
        <v>1</v>
      </c>
      <c r="AC452" s="85" t="str">
        <f t="shared" ref="AC452:AC514" si="379">IF(VLOOKUP(AA452,$A$3:$B$1025,2,FALSE) = 0, "Distance", IF(VLOOKUP(AA452,$A$3:$B$1025,2,FALSE) = 1, "Speed", IF(VLOOKUP(AA452,$A$3:$B$1025,2,FALSE) = 2, "GEBR", "Dummy Node")))</f>
        <v>Dummy Node</v>
      </c>
      <c r="AD452" s="85" t="str">
        <f t="shared" ref="AD452:AD514" si="380">IF(AC452="Dummy Node","N/A",IF(AB452,"&lt;=","&gt;"))</f>
        <v>N/A</v>
      </c>
      <c r="AE452" s="85" t="str">
        <f t="shared" ref="AE452:AE514" si="381">IF(AC452="Dummy Node","N/A",VLOOKUP(AA452,$A$3:$F$1025,6,FALSE))</f>
        <v>N/A</v>
      </c>
      <c r="AF452" s="85">
        <f t="shared" ref="AF452:AF514" si="382">VLOOKUP(AA452,$A$3:$I$1025,9,FALSE)</f>
        <v>59</v>
      </c>
      <c r="AG452" s="85" t="b">
        <f t="shared" ref="AG452:AG514" si="383">IF(VLOOKUP(AF452,$A$3:$G$1025,7,FALSE) = AA452, TRUE, IF(VLOOKUP(AF452, $A$3:$H$1025,8,FALSE) = AA452, FALSE, "Error: Invalid Decision!"))</f>
        <v>1</v>
      </c>
      <c r="AH452" s="85" t="str">
        <f t="shared" ref="AH452:AH514" si="384">IF(VLOOKUP(AF452,$A$3:$B$1025,2,FALSE) = 0, "Distance", IF(VLOOKUP(AF452,$A$3:$B$1025,2,FALSE) = 1, "Speed", IF(VLOOKUP(AF452,$A$3:$B$1025,2,FALSE) = 2, "GEBR", "Dummy Node")))</f>
        <v>Dummy Node</v>
      </c>
      <c r="AI452" s="85" t="str">
        <f t="shared" ref="AI452:AI514" si="385">IF(AH452="Dummy Node","N/A",IF(AG452,"&lt;=","&gt;"))</f>
        <v>N/A</v>
      </c>
      <c r="AJ452" s="85" t="str">
        <f t="shared" ref="AJ452:AJ514" si="386">IF(AH452="Dummy Node","N/A",VLOOKUP(AF452,$A$3:$F$1025,6,FALSE))</f>
        <v>N/A</v>
      </c>
      <c r="AK452" s="85">
        <f t="shared" ref="AK452:AK514" si="387">VLOOKUP(AF452,$A$3:$I$1025,9,FALSE)</f>
        <v>29</v>
      </c>
      <c r="AL452" s="85" t="b">
        <f t="shared" ref="AL452:AL514" si="388">IF(VLOOKUP(AK452,$A$3:$G$1025,7,FALSE) = AF452, TRUE, IF(VLOOKUP(AK452, $A$3:$H$1025,8,FALSE) = AF452, FALSE, "Error: Invalid Decision!"))</f>
        <v>1</v>
      </c>
      <c r="AM452" s="85" t="str">
        <f t="shared" ref="AM452:AM514" si="389">IF(VLOOKUP(AK452,$A$3:$B$1025,2,FALSE) = 0, "Distance", IF(VLOOKUP(AK452,$A$3:$B$1025,2,FALSE) = 1, "Speed", IF(VLOOKUP(AK452,$A$3:$B$1025,2,FALSE) = 2, "GEBR", "Dummy Node")))</f>
        <v>Dummy Node</v>
      </c>
      <c r="AN452" s="85" t="str">
        <f t="shared" ref="AN452:AN514" si="390">IF(AM452="Dummy Node","N/A",IF(AL452,"&lt;=","&gt;"))</f>
        <v>N/A</v>
      </c>
      <c r="AO452" s="85" t="str">
        <f t="shared" ref="AO452:AO514" si="391">IF(AM452="Dummy Node","N/A",VLOOKUP(AK452,$A$3:$F$1025,6,FALSE))</f>
        <v>N/A</v>
      </c>
      <c r="AP452" s="85">
        <f t="shared" ref="AP452:AP514" si="392">VLOOKUP(AK452,$A$3:$I$1025,9,FALSE)</f>
        <v>14</v>
      </c>
      <c r="AQ452" s="85" t="b">
        <f t="shared" ref="AQ452:AQ514" si="393">IF(VLOOKUP(AP452,$A$3:$G$1025,7,FALSE) = AK452, TRUE, IF(VLOOKUP(AP452, $A$3:$H$1025,8,FALSE) = AK452, FALSE, "Error: Invalid Decision!"))</f>
        <v>1</v>
      </c>
      <c r="AR452" s="85" t="str">
        <f t="shared" ref="AR452:AR514" si="394">IF(VLOOKUP(AP452,$A$3:$B$1025,2,FALSE) = 0, "Distance", IF(VLOOKUP(AP452,$A$3:$B$1025,2,FALSE) = 1, "Speed", IF(VLOOKUP(AP452,$A$3:$B$1025,2,FALSE) = 2, "GEBR", "Dummy Node")))</f>
        <v>Dummy Node</v>
      </c>
      <c r="AS452" s="85" t="str">
        <f t="shared" ref="AS452:AS514" si="395">IF(AR452="Dummy Node","N/A",IF(AQ452,"&lt;=","&gt;"))</f>
        <v>N/A</v>
      </c>
      <c r="AT452" s="85" t="str">
        <f t="shared" ref="AT452:AT514" si="396">IF(AR452="Dummy Node","N/A",VLOOKUP(AP452,$A$3:$F$1025,6,FALSE))</f>
        <v>N/A</v>
      </c>
      <c r="AU452" s="85">
        <f t="shared" ref="AU452:AU514" si="397">VLOOKUP(AP452,$A$3:$I$1025,9,FALSE)</f>
        <v>10</v>
      </c>
      <c r="AV452" s="85" t="b">
        <f t="shared" ref="AV452:AV514" si="398">IF(VLOOKUP(AU452,$A$3:$G$1025,7,FALSE) = AP452, TRUE, IF(VLOOKUP(AU452, $A$3:$H$1025,8,FALSE) = AP452, FALSE, "Error: Invalid Decision!"))</f>
        <v>0</v>
      </c>
      <c r="AW452" s="85" t="str">
        <f t="shared" ref="AW452:AW514" si="399">IF(VLOOKUP(AU452,$A$3:$B$1025,2,FALSE) = 0, "Distance", IF(VLOOKUP(AU452,$A$3:$B$1025,2,FALSE) = 1, "Speed", IF(VLOOKUP(AU452,$A$3:$B$1025,2,FALSE) = 2, "GEBR", "Dummy Node")))</f>
        <v>Distance</v>
      </c>
      <c r="AX452" s="85" t="str">
        <f t="shared" ref="AX452:AX514" si="400">IF(AW452="Dummy Node","N/A",IF(AV452,"&lt;=","&gt;"))</f>
        <v>&gt;</v>
      </c>
      <c r="AY452" s="85">
        <f t="shared" ref="AY452:AY514" si="401">IF(AW452="Dummy Node","N/A",VLOOKUP(AU452,$A$3:$F$1025,6,FALSE))</f>
        <v>701.8369140625</v>
      </c>
      <c r="AZ452" s="85">
        <f t="shared" ref="AZ452:AZ514" si="402">VLOOKUP(AU452,$A$3:$I$1025,9,FALSE)</f>
        <v>2</v>
      </c>
      <c r="BA452" s="85" t="b">
        <f t="shared" ref="BA452:BA514" si="403">IF(VLOOKUP(AZ452,$A$3:$G$1025,7,FALSE) = AU452, TRUE, IF(VLOOKUP(AZ452, $A$3:$H$1025,8,FALSE) = AU452, FALSE, "Error: Invalid Decision!"))</f>
        <v>0</v>
      </c>
      <c r="BB452" s="85" t="str">
        <f t="shared" ref="BB452:BB514" si="404">IF(VLOOKUP(AZ452,$A$3:$B$1025,2,FALSE) = 0, "Distance", IF(VLOOKUP(AZ452,$A$3:$B$1025,2,FALSE) = 1, "Speed", IF(VLOOKUP(AZ452,$A$3:$B$1025,2,FALSE) = 2, "GEBR", "Dummy Node")))</f>
        <v>Distance</v>
      </c>
      <c r="BC452" s="85" t="str">
        <f t="shared" ref="BC452:BC514" si="405">IF(BB452="Dummy Node","N/A",IF(BA452,"&lt;=","&gt;"))</f>
        <v>&gt;</v>
      </c>
      <c r="BD452" s="85">
        <f t="shared" ref="BD452:BD514" si="406">IF(BB452="Dummy Node","N/A",VLOOKUP(AZ452,$A$3:$F$1025,6,FALSE))</f>
        <v>699.85498046875</v>
      </c>
      <c r="BE452" s="85">
        <f t="shared" ref="BE452:BE514" si="407">VLOOKUP(AZ452,$A$3:$I$1025,9,FALSE)</f>
        <v>0</v>
      </c>
      <c r="BF452" s="85" t="b">
        <f t="shared" ref="BF452:BF514" si="408">IF(VLOOKUP(BE452,$A$3:$G$1025,7,FALSE) = AZ452, TRUE, IF(VLOOKUP(BE452, $A$3:$H$1025,8,FALSE) = AZ452, FALSE, "Error: Invalid Decision!"))</f>
        <v>0</v>
      </c>
      <c r="BG452" s="85" t="str">
        <f t="shared" ref="BG452:BG514" si="409">IF(VLOOKUP(BE452,$A$3:$B$1025,2,FALSE) = 0, "Distance", IF(VLOOKUP(BE452,$A$3:$B$1025,2,FALSE) = 1, "Speed", IF(VLOOKUP(BE452,$A$3:$B$1025,2,FALSE) = 2, "GEBR", "Dummy Node")))</f>
        <v>Distance</v>
      </c>
      <c r="BH452" s="85" t="str">
        <f t="shared" ref="BH452:BH514" si="410">IF(BG452="Dummy Node","N/A",IF(BF452,"&lt;=","&gt;"))</f>
        <v>&gt;</v>
      </c>
      <c r="BI452" s="85">
        <f t="shared" ref="BI452:BI514" si="411">IF(BG452="Dummy Node","N/A",VLOOKUP(BE452,$A$3:$F$1025,6,FALSE))</f>
        <v>508.4912109375</v>
      </c>
    </row>
    <row r="453" spans="1:61">
      <c r="A453" s="15">
        <v>450</v>
      </c>
      <c r="B453" s="15">
        <v>-2</v>
      </c>
      <c r="C453" s="15">
        <v>-8192</v>
      </c>
      <c r="D453" s="15">
        <f t="shared" si="361"/>
        <v>-1</v>
      </c>
      <c r="E453" s="15">
        <f t="shared" si="362"/>
        <v>0</v>
      </c>
      <c r="F453" s="15">
        <f t="shared" si="363"/>
        <v>-1</v>
      </c>
      <c r="G453" s="15">
        <v>901</v>
      </c>
      <c r="H453" s="15">
        <v>902</v>
      </c>
      <c r="I453" s="15">
        <v>224</v>
      </c>
      <c r="J453" s="15">
        <v>8</v>
      </c>
      <c r="K453" s="15">
        <v>961</v>
      </c>
      <c r="L453" s="15">
        <v>1339</v>
      </c>
      <c r="M453" s="15">
        <f t="shared" si="364"/>
        <v>0.326904296875</v>
      </c>
      <c r="O453" s="85">
        <f t="shared" si="365"/>
        <v>961</v>
      </c>
      <c r="P453" s="85">
        <f t="shared" si="366"/>
        <v>0.333251953125</v>
      </c>
      <c r="Q453" s="85">
        <f t="shared" si="367"/>
        <v>480</v>
      </c>
      <c r="R453" s="85" t="b">
        <f t="shared" si="368"/>
        <v>1</v>
      </c>
      <c r="S453" s="85" t="str">
        <f t="shared" si="369"/>
        <v>Dummy Node</v>
      </c>
      <c r="T453" s="85" t="str">
        <f t="shared" si="370"/>
        <v>N/A</v>
      </c>
      <c r="U453" s="85" t="str">
        <f t="shared" si="371"/>
        <v>N/A</v>
      </c>
      <c r="V453" s="85">
        <f t="shared" si="372"/>
        <v>239</v>
      </c>
      <c r="W453" s="85" t="b">
        <f t="shared" si="373"/>
        <v>0</v>
      </c>
      <c r="X453" s="85" t="str">
        <f t="shared" si="374"/>
        <v>Dummy Node</v>
      </c>
      <c r="Y453" s="85" t="str">
        <f t="shared" si="375"/>
        <v>N/A</v>
      </c>
      <c r="Z453" s="85" t="str">
        <f t="shared" si="376"/>
        <v>N/A</v>
      </c>
      <c r="AA453" s="85">
        <f t="shared" si="377"/>
        <v>119</v>
      </c>
      <c r="AB453" s="85" t="b">
        <f t="shared" si="378"/>
        <v>1</v>
      </c>
      <c r="AC453" s="85" t="str">
        <f t="shared" si="379"/>
        <v>Dummy Node</v>
      </c>
      <c r="AD453" s="85" t="str">
        <f t="shared" si="380"/>
        <v>N/A</v>
      </c>
      <c r="AE453" s="85" t="str">
        <f t="shared" si="381"/>
        <v>N/A</v>
      </c>
      <c r="AF453" s="85">
        <f t="shared" si="382"/>
        <v>59</v>
      </c>
      <c r="AG453" s="85" t="b">
        <f t="shared" si="383"/>
        <v>1</v>
      </c>
      <c r="AH453" s="85" t="str">
        <f t="shared" si="384"/>
        <v>Dummy Node</v>
      </c>
      <c r="AI453" s="85" t="str">
        <f t="shared" si="385"/>
        <v>N/A</v>
      </c>
      <c r="AJ453" s="85" t="str">
        <f t="shared" si="386"/>
        <v>N/A</v>
      </c>
      <c r="AK453" s="85">
        <f t="shared" si="387"/>
        <v>29</v>
      </c>
      <c r="AL453" s="85" t="b">
        <f t="shared" si="388"/>
        <v>1</v>
      </c>
      <c r="AM453" s="85" t="str">
        <f t="shared" si="389"/>
        <v>Dummy Node</v>
      </c>
      <c r="AN453" s="85" t="str">
        <f t="shared" si="390"/>
        <v>N/A</v>
      </c>
      <c r="AO453" s="85" t="str">
        <f t="shared" si="391"/>
        <v>N/A</v>
      </c>
      <c r="AP453" s="85">
        <f t="shared" si="392"/>
        <v>14</v>
      </c>
      <c r="AQ453" s="85" t="b">
        <f t="shared" si="393"/>
        <v>1</v>
      </c>
      <c r="AR453" s="85" t="str">
        <f t="shared" si="394"/>
        <v>Dummy Node</v>
      </c>
      <c r="AS453" s="85" t="str">
        <f t="shared" si="395"/>
        <v>N/A</v>
      </c>
      <c r="AT453" s="85" t="str">
        <f t="shared" si="396"/>
        <v>N/A</v>
      </c>
      <c r="AU453" s="85">
        <f t="shared" si="397"/>
        <v>10</v>
      </c>
      <c r="AV453" s="85" t="b">
        <f t="shared" si="398"/>
        <v>0</v>
      </c>
      <c r="AW453" s="85" t="str">
        <f t="shared" si="399"/>
        <v>Distance</v>
      </c>
      <c r="AX453" s="85" t="str">
        <f t="shared" si="400"/>
        <v>&gt;</v>
      </c>
      <c r="AY453" s="85">
        <f t="shared" si="401"/>
        <v>701.8369140625</v>
      </c>
      <c r="AZ453" s="85">
        <f t="shared" si="402"/>
        <v>2</v>
      </c>
      <c r="BA453" s="85" t="b">
        <f t="shared" si="403"/>
        <v>0</v>
      </c>
      <c r="BB453" s="85" t="str">
        <f t="shared" si="404"/>
        <v>Distance</v>
      </c>
      <c r="BC453" s="85" t="str">
        <f t="shared" si="405"/>
        <v>&gt;</v>
      </c>
      <c r="BD453" s="85">
        <f t="shared" si="406"/>
        <v>699.85498046875</v>
      </c>
      <c r="BE453" s="85">
        <f t="shared" si="407"/>
        <v>0</v>
      </c>
      <c r="BF453" s="85" t="b">
        <f t="shared" si="408"/>
        <v>0</v>
      </c>
      <c r="BG453" s="85" t="str">
        <f t="shared" si="409"/>
        <v>Distance</v>
      </c>
      <c r="BH453" s="85" t="str">
        <f t="shared" si="410"/>
        <v>&gt;</v>
      </c>
      <c r="BI453" s="85">
        <f t="shared" si="411"/>
        <v>508.4912109375</v>
      </c>
    </row>
    <row r="454" spans="1:61">
      <c r="A454" s="15">
        <v>451</v>
      </c>
      <c r="B454" s="15">
        <v>-2</v>
      </c>
      <c r="C454" s="15">
        <v>-8192</v>
      </c>
      <c r="D454" s="15">
        <f t="shared" si="361"/>
        <v>-1</v>
      </c>
      <c r="E454" s="15">
        <f t="shared" si="362"/>
        <v>0</v>
      </c>
      <c r="F454" s="15">
        <f t="shared" si="363"/>
        <v>-1</v>
      </c>
      <c r="G454" s="15">
        <v>903</v>
      </c>
      <c r="H454" s="15">
        <v>904</v>
      </c>
      <c r="I454" s="15">
        <v>225</v>
      </c>
      <c r="J454" s="15">
        <v>8</v>
      </c>
      <c r="K454" s="15">
        <v>962</v>
      </c>
      <c r="L454" s="15">
        <v>1339</v>
      </c>
      <c r="M454" s="15">
        <f t="shared" si="364"/>
        <v>0.326904296875</v>
      </c>
      <c r="O454" s="85">
        <f t="shared" si="365"/>
        <v>962</v>
      </c>
      <c r="P454" s="85">
        <f t="shared" si="366"/>
        <v>0.333251953125</v>
      </c>
      <c r="Q454" s="85">
        <f t="shared" si="367"/>
        <v>480</v>
      </c>
      <c r="R454" s="85" t="b">
        <f t="shared" si="368"/>
        <v>0</v>
      </c>
      <c r="S454" s="85" t="str">
        <f t="shared" si="369"/>
        <v>Dummy Node</v>
      </c>
      <c r="T454" s="85" t="str">
        <f t="shared" si="370"/>
        <v>N/A</v>
      </c>
      <c r="U454" s="85" t="str">
        <f t="shared" si="371"/>
        <v>N/A</v>
      </c>
      <c r="V454" s="85">
        <f t="shared" si="372"/>
        <v>239</v>
      </c>
      <c r="W454" s="85" t="b">
        <f t="shared" si="373"/>
        <v>0</v>
      </c>
      <c r="X454" s="85" t="str">
        <f t="shared" si="374"/>
        <v>Dummy Node</v>
      </c>
      <c r="Y454" s="85" t="str">
        <f t="shared" si="375"/>
        <v>N/A</v>
      </c>
      <c r="Z454" s="85" t="str">
        <f t="shared" si="376"/>
        <v>N/A</v>
      </c>
      <c r="AA454" s="85">
        <f t="shared" si="377"/>
        <v>119</v>
      </c>
      <c r="AB454" s="85" t="b">
        <f t="shared" si="378"/>
        <v>1</v>
      </c>
      <c r="AC454" s="85" t="str">
        <f t="shared" si="379"/>
        <v>Dummy Node</v>
      </c>
      <c r="AD454" s="85" t="str">
        <f t="shared" si="380"/>
        <v>N/A</v>
      </c>
      <c r="AE454" s="85" t="str">
        <f t="shared" si="381"/>
        <v>N/A</v>
      </c>
      <c r="AF454" s="85">
        <f t="shared" si="382"/>
        <v>59</v>
      </c>
      <c r="AG454" s="85" t="b">
        <f t="shared" si="383"/>
        <v>1</v>
      </c>
      <c r="AH454" s="85" t="str">
        <f t="shared" si="384"/>
        <v>Dummy Node</v>
      </c>
      <c r="AI454" s="85" t="str">
        <f t="shared" si="385"/>
        <v>N/A</v>
      </c>
      <c r="AJ454" s="85" t="str">
        <f t="shared" si="386"/>
        <v>N/A</v>
      </c>
      <c r="AK454" s="85">
        <f t="shared" si="387"/>
        <v>29</v>
      </c>
      <c r="AL454" s="85" t="b">
        <f t="shared" si="388"/>
        <v>1</v>
      </c>
      <c r="AM454" s="85" t="str">
        <f t="shared" si="389"/>
        <v>Dummy Node</v>
      </c>
      <c r="AN454" s="85" t="str">
        <f t="shared" si="390"/>
        <v>N/A</v>
      </c>
      <c r="AO454" s="85" t="str">
        <f t="shared" si="391"/>
        <v>N/A</v>
      </c>
      <c r="AP454" s="85">
        <f t="shared" si="392"/>
        <v>14</v>
      </c>
      <c r="AQ454" s="85" t="b">
        <f t="shared" si="393"/>
        <v>1</v>
      </c>
      <c r="AR454" s="85" t="str">
        <f t="shared" si="394"/>
        <v>Dummy Node</v>
      </c>
      <c r="AS454" s="85" t="str">
        <f t="shared" si="395"/>
        <v>N/A</v>
      </c>
      <c r="AT454" s="85" t="str">
        <f t="shared" si="396"/>
        <v>N/A</v>
      </c>
      <c r="AU454" s="85">
        <f t="shared" si="397"/>
        <v>10</v>
      </c>
      <c r="AV454" s="85" t="b">
        <f t="shared" si="398"/>
        <v>0</v>
      </c>
      <c r="AW454" s="85" t="str">
        <f t="shared" si="399"/>
        <v>Distance</v>
      </c>
      <c r="AX454" s="85" t="str">
        <f t="shared" si="400"/>
        <v>&gt;</v>
      </c>
      <c r="AY454" s="85">
        <f t="shared" si="401"/>
        <v>701.8369140625</v>
      </c>
      <c r="AZ454" s="85">
        <f t="shared" si="402"/>
        <v>2</v>
      </c>
      <c r="BA454" s="85" t="b">
        <f t="shared" si="403"/>
        <v>0</v>
      </c>
      <c r="BB454" s="85" t="str">
        <f t="shared" si="404"/>
        <v>Distance</v>
      </c>
      <c r="BC454" s="85" t="str">
        <f t="shared" si="405"/>
        <v>&gt;</v>
      </c>
      <c r="BD454" s="85">
        <f t="shared" si="406"/>
        <v>699.85498046875</v>
      </c>
      <c r="BE454" s="85">
        <f t="shared" si="407"/>
        <v>0</v>
      </c>
      <c r="BF454" s="85" t="b">
        <f t="shared" si="408"/>
        <v>0</v>
      </c>
      <c r="BG454" s="85" t="str">
        <f t="shared" si="409"/>
        <v>Distance</v>
      </c>
      <c r="BH454" s="85" t="str">
        <f t="shared" si="410"/>
        <v>&gt;</v>
      </c>
      <c r="BI454" s="85">
        <f t="shared" si="411"/>
        <v>508.4912109375</v>
      </c>
    </row>
    <row r="455" spans="1:61">
      <c r="A455" s="15">
        <v>452</v>
      </c>
      <c r="B455" s="15">
        <v>-2</v>
      </c>
      <c r="C455" s="15">
        <v>-8192</v>
      </c>
      <c r="D455" s="15">
        <f t="shared" si="361"/>
        <v>-1</v>
      </c>
      <c r="E455" s="15">
        <f t="shared" si="362"/>
        <v>0</v>
      </c>
      <c r="F455" s="15">
        <f t="shared" si="363"/>
        <v>-1</v>
      </c>
      <c r="G455" s="15">
        <v>905</v>
      </c>
      <c r="H455" s="15">
        <v>906</v>
      </c>
      <c r="I455" s="15">
        <v>225</v>
      </c>
      <c r="J455" s="15">
        <v>8</v>
      </c>
      <c r="K455" s="15">
        <v>963</v>
      </c>
      <c r="L455" s="15">
        <v>1339</v>
      </c>
      <c r="M455" s="15">
        <f t="shared" si="364"/>
        <v>0.326904296875</v>
      </c>
      <c r="O455" s="85">
        <f t="shared" si="365"/>
        <v>963</v>
      </c>
      <c r="P455" s="85">
        <f t="shared" si="366"/>
        <v>0.333251953125</v>
      </c>
      <c r="Q455" s="85">
        <f t="shared" si="367"/>
        <v>481</v>
      </c>
      <c r="R455" s="85" t="b">
        <f t="shared" si="368"/>
        <v>1</v>
      </c>
      <c r="S455" s="85" t="str">
        <f t="shared" si="369"/>
        <v>Dummy Node</v>
      </c>
      <c r="T455" s="85" t="str">
        <f t="shared" si="370"/>
        <v>N/A</v>
      </c>
      <c r="U455" s="85" t="str">
        <f t="shared" si="371"/>
        <v>N/A</v>
      </c>
      <c r="V455" s="85">
        <f t="shared" si="372"/>
        <v>240</v>
      </c>
      <c r="W455" s="85" t="b">
        <f t="shared" si="373"/>
        <v>1</v>
      </c>
      <c r="X455" s="85" t="str">
        <f t="shared" si="374"/>
        <v>Dummy Node</v>
      </c>
      <c r="Y455" s="85" t="str">
        <f t="shared" si="375"/>
        <v>N/A</v>
      </c>
      <c r="Z455" s="85" t="str">
        <f t="shared" si="376"/>
        <v>N/A</v>
      </c>
      <c r="AA455" s="85">
        <f t="shared" si="377"/>
        <v>119</v>
      </c>
      <c r="AB455" s="85" t="b">
        <f t="shared" si="378"/>
        <v>0</v>
      </c>
      <c r="AC455" s="85" t="str">
        <f t="shared" si="379"/>
        <v>Dummy Node</v>
      </c>
      <c r="AD455" s="85" t="str">
        <f t="shared" si="380"/>
        <v>N/A</v>
      </c>
      <c r="AE455" s="85" t="str">
        <f t="shared" si="381"/>
        <v>N/A</v>
      </c>
      <c r="AF455" s="85">
        <f t="shared" si="382"/>
        <v>59</v>
      </c>
      <c r="AG455" s="85" t="b">
        <f t="shared" si="383"/>
        <v>1</v>
      </c>
      <c r="AH455" s="85" t="str">
        <f t="shared" si="384"/>
        <v>Dummy Node</v>
      </c>
      <c r="AI455" s="85" t="str">
        <f t="shared" si="385"/>
        <v>N/A</v>
      </c>
      <c r="AJ455" s="85" t="str">
        <f t="shared" si="386"/>
        <v>N/A</v>
      </c>
      <c r="AK455" s="85">
        <f t="shared" si="387"/>
        <v>29</v>
      </c>
      <c r="AL455" s="85" t="b">
        <f t="shared" si="388"/>
        <v>1</v>
      </c>
      <c r="AM455" s="85" t="str">
        <f t="shared" si="389"/>
        <v>Dummy Node</v>
      </c>
      <c r="AN455" s="85" t="str">
        <f t="shared" si="390"/>
        <v>N/A</v>
      </c>
      <c r="AO455" s="85" t="str">
        <f t="shared" si="391"/>
        <v>N/A</v>
      </c>
      <c r="AP455" s="85">
        <f t="shared" si="392"/>
        <v>14</v>
      </c>
      <c r="AQ455" s="85" t="b">
        <f t="shared" si="393"/>
        <v>1</v>
      </c>
      <c r="AR455" s="85" t="str">
        <f t="shared" si="394"/>
        <v>Dummy Node</v>
      </c>
      <c r="AS455" s="85" t="str">
        <f t="shared" si="395"/>
        <v>N/A</v>
      </c>
      <c r="AT455" s="85" t="str">
        <f t="shared" si="396"/>
        <v>N/A</v>
      </c>
      <c r="AU455" s="85">
        <f t="shared" si="397"/>
        <v>10</v>
      </c>
      <c r="AV455" s="85" t="b">
        <f t="shared" si="398"/>
        <v>0</v>
      </c>
      <c r="AW455" s="85" t="str">
        <f t="shared" si="399"/>
        <v>Distance</v>
      </c>
      <c r="AX455" s="85" t="str">
        <f t="shared" si="400"/>
        <v>&gt;</v>
      </c>
      <c r="AY455" s="85">
        <f t="shared" si="401"/>
        <v>701.8369140625</v>
      </c>
      <c r="AZ455" s="85">
        <f t="shared" si="402"/>
        <v>2</v>
      </c>
      <c r="BA455" s="85" t="b">
        <f t="shared" si="403"/>
        <v>0</v>
      </c>
      <c r="BB455" s="85" t="str">
        <f t="shared" si="404"/>
        <v>Distance</v>
      </c>
      <c r="BC455" s="85" t="str">
        <f t="shared" si="405"/>
        <v>&gt;</v>
      </c>
      <c r="BD455" s="85">
        <f t="shared" si="406"/>
        <v>699.85498046875</v>
      </c>
      <c r="BE455" s="85">
        <f t="shared" si="407"/>
        <v>0</v>
      </c>
      <c r="BF455" s="85" t="b">
        <f t="shared" si="408"/>
        <v>0</v>
      </c>
      <c r="BG455" s="85" t="str">
        <f t="shared" si="409"/>
        <v>Distance</v>
      </c>
      <c r="BH455" s="85" t="str">
        <f t="shared" si="410"/>
        <v>&gt;</v>
      </c>
      <c r="BI455" s="85">
        <f t="shared" si="411"/>
        <v>508.4912109375</v>
      </c>
    </row>
    <row r="456" spans="1:61">
      <c r="A456" s="15">
        <v>453</v>
      </c>
      <c r="B456" s="15">
        <v>-2</v>
      </c>
      <c r="C456" s="15">
        <v>-8192</v>
      </c>
      <c r="D456" s="15">
        <f t="shared" si="361"/>
        <v>-1</v>
      </c>
      <c r="E456" s="15">
        <f t="shared" si="362"/>
        <v>0</v>
      </c>
      <c r="F456" s="15">
        <f t="shared" si="363"/>
        <v>-1</v>
      </c>
      <c r="G456" s="15">
        <v>907</v>
      </c>
      <c r="H456" s="15">
        <v>908</v>
      </c>
      <c r="I456" s="15">
        <v>226</v>
      </c>
      <c r="J456" s="15">
        <v>8</v>
      </c>
      <c r="K456" s="15">
        <v>964</v>
      </c>
      <c r="L456" s="15">
        <v>1339</v>
      </c>
      <c r="M456" s="15">
        <f t="shared" si="364"/>
        <v>0.326904296875</v>
      </c>
      <c r="O456" s="85">
        <f t="shared" si="365"/>
        <v>964</v>
      </c>
      <c r="P456" s="85">
        <f t="shared" si="366"/>
        <v>0.333251953125</v>
      </c>
      <c r="Q456" s="85">
        <f t="shared" si="367"/>
        <v>481</v>
      </c>
      <c r="R456" s="85" t="b">
        <f t="shared" si="368"/>
        <v>0</v>
      </c>
      <c r="S456" s="85" t="str">
        <f t="shared" si="369"/>
        <v>Dummy Node</v>
      </c>
      <c r="T456" s="85" t="str">
        <f t="shared" si="370"/>
        <v>N/A</v>
      </c>
      <c r="U456" s="85" t="str">
        <f t="shared" si="371"/>
        <v>N/A</v>
      </c>
      <c r="V456" s="85">
        <f t="shared" si="372"/>
        <v>240</v>
      </c>
      <c r="W456" s="85" t="b">
        <f t="shared" si="373"/>
        <v>1</v>
      </c>
      <c r="X456" s="85" t="str">
        <f t="shared" si="374"/>
        <v>Dummy Node</v>
      </c>
      <c r="Y456" s="85" t="str">
        <f t="shared" si="375"/>
        <v>N/A</v>
      </c>
      <c r="Z456" s="85" t="str">
        <f t="shared" si="376"/>
        <v>N/A</v>
      </c>
      <c r="AA456" s="85">
        <f t="shared" si="377"/>
        <v>119</v>
      </c>
      <c r="AB456" s="85" t="b">
        <f t="shared" si="378"/>
        <v>0</v>
      </c>
      <c r="AC456" s="85" t="str">
        <f t="shared" si="379"/>
        <v>Dummy Node</v>
      </c>
      <c r="AD456" s="85" t="str">
        <f t="shared" si="380"/>
        <v>N/A</v>
      </c>
      <c r="AE456" s="85" t="str">
        <f t="shared" si="381"/>
        <v>N/A</v>
      </c>
      <c r="AF456" s="85">
        <f t="shared" si="382"/>
        <v>59</v>
      </c>
      <c r="AG456" s="85" t="b">
        <f t="shared" si="383"/>
        <v>1</v>
      </c>
      <c r="AH456" s="85" t="str">
        <f t="shared" si="384"/>
        <v>Dummy Node</v>
      </c>
      <c r="AI456" s="85" t="str">
        <f t="shared" si="385"/>
        <v>N/A</v>
      </c>
      <c r="AJ456" s="85" t="str">
        <f t="shared" si="386"/>
        <v>N/A</v>
      </c>
      <c r="AK456" s="85">
        <f t="shared" si="387"/>
        <v>29</v>
      </c>
      <c r="AL456" s="85" t="b">
        <f t="shared" si="388"/>
        <v>1</v>
      </c>
      <c r="AM456" s="85" t="str">
        <f t="shared" si="389"/>
        <v>Dummy Node</v>
      </c>
      <c r="AN456" s="85" t="str">
        <f t="shared" si="390"/>
        <v>N/A</v>
      </c>
      <c r="AO456" s="85" t="str">
        <f t="shared" si="391"/>
        <v>N/A</v>
      </c>
      <c r="AP456" s="85">
        <f t="shared" si="392"/>
        <v>14</v>
      </c>
      <c r="AQ456" s="85" t="b">
        <f t="shared" si="393"/>
        <v>1</v>
      </c>
      <c r="AR456" s="85" t="str">
        <f t="shared" si="394"/>
        <v>Dummy Node</v>
      </c>
      <c r="AS456" s="85" t="str">
        <f t="shared" si="395"/>
        <v>N/A</v>
      </c>
      <c r="AT456" s="85" t="str">
        <f t="shared" si="396"/>
        <v>N/A</v>
      </c>
      <c r="AU456" s="85">
        <f t="shared" si="397"/>
        <v>10</v>
      </c>
      <c r="AV456" s="85" t="b">
        <f t="shared" si="398"/>
        <v>0</v>
      </c>
      <c r="AW456" s="85" t="str">
        <f t="shared" si="399"/>
        <v>Distance</v>
      </c>
      <c r="AX456" s="85" t="str">
        <f t="shared" si="400"/>
        <v>&gt;</v>
      </c>
      <c r="AY456" s="85">
        <f t="shared" si="401"/>
        <v>701.8369140625</v>
      </c>
      <c r="AZ456" s="85">
        <f t="shared" si="402"/>
        <v>2</v>
      </c>
      <c r="BA456" s="85" t="b">
        <f t="shared" si="403"/>
        <v>0</v>
      </c>
      <c r="BB456" s="85" t="str">
        <f t="shared" si="404"/>
        <v>Distance</v>
      </c>
      <c r="BC456" s="85" t="str">
        <f t="shared" si="405"/>
        <v>&gt;</v>
      </c>
      <c r="BD456" s="85">
        <f t="shared" si="406"/>
        <v>699.85498046875</v>
      </c>
      <c r="BE456" s="85">
        <f t="shared" si="407"/>
        <v>0</v>
      </c>
      <c r="BF456" s="85" t="b">
        <f t="shared" si="408"/>
        <v>0</v>
      </c>
      <c r="BG456" s="85" t="str">
        <f t="shared" si="409"/>
        <v>Distance</v>
      </c>
      <c r="BH456" s="85" t="str">
        <f t="shared" si="410"/>
        <v>&gt;</v>
      </c>
      <c r="BI456" s="85">
        <f t="shared" si="411"/>
        <v>508.4912109375</v>
      </c>
    </row>
    <row r="457" spans="1:61">
      <c r="A457" s="15">
        <v>454</v>
      </c>
      <c r="B457" s="15">
        <v>-2</v>
      </c>
      <c r="C457" s="15">
        <v>-8192</v>
      </c>
      <c r="D457" s="15">
        <f t="shared" si="361"/>
        <v>-1</v>
      </c>
      <c r="E457" s="15">
        <f t="shared" si="362"/>
        <v>0</v>
      </c>
      <c r="F457" s="15">
        <f t="shared" si="363"/>
        <v>-1</v>
      </c>
      <c r="G457" s="15">
        <v>909</v>
      </c>
      <c r="H457" s="15">
        <v>910</v>
      </c>
      <c r="I457" s="15">
        <v>226</v>
      </c>
      <c r="J457" s="15">
        <v>8</v>
      </c>
      <c r="K457" s="15">
        <v>965</v>
      </c>
      <c r="L457" s="15">
        <v>1339</v>
      </c>
      <c r="M457" s="15">
        <f t="shared" si="364"/>
        <v>0.326904296875</v>
      </c>
      <c r="O457" s="85">
        <f t="shared" si="365"/>
        <v>965</v>
      </c>
      <c r="P457" s="85">
        <f t="shared" si="366"/>
        <v>0.333251953125</v>
      </c>
      <c r="Q457" s="85">
        <f t="shared" si="367"/>
        <v>482</v>
      </c>
      <c r="R457" s="85" t="b">
        <f t="shared" si="368"/>
        <v>1</v>
      </c>
      <c r="S457" s="85" t="str">
        <f t="shared" si="369"/>
        <v>Dummy Node</v>
      </c>
      <c r="T457" s="85" t="str">
        <f t="shared" si="370"/>
        <v>N/A</v>
      </c>
      <c r="U457" s="85" t="str">
        <f t="shared" si="371"/>
        <v>N/A</v>
      </c>
      <c r="V457" s="85">
        <f t="shared" si="372"/>
        <v>240</v>
      </c>
      <c r="W457" s="85" t="b">
        <f t="shared" si="373"/>
        <v>0</v>
      </c>
      <c r="X457" s="85" t="str">
        <f t="shared" si="374"/>
        <v>Dummy Node</v>
      </c>
      <c r="Y457" s="85" t="str">
        <f t="shared" si="375"/>
        <v>N/A</v>
      </c>
      <c r="Z457" s="85" t="str">
        <f t="shared" si="376"/>
        <v>N/A</v>
      </c>
      <c r="AA457" s="85">
        <f t="shared" si="377"/>
        <v>119</v>
      </c>
      <c r="AB457" s="85" t="b">
        <f t="shared" si="378"/>
        <v>0</v>
      </c>
      <c r="AC457" s="85" t="str">
        <f t="shared" si="379"/>
        <v>Dummy Node</v>
      </c>
      <c r="AD457" s="85" t="str">
        <f t="shared" si="380"/>
        <v>N/A</v>
      </c>
      <c r="AE457" s="85" t="str">
        <f t="shared" si="381"/>
        <v>N/A</v>
      </c>
      <c r="AF457" s="85">
        <f t="shared" si="382"/>
        <v>59</v>
      </c>
      <c r="AG457" s="85" t="b">
        <f t="shared" si="383"/>
        <v>1</v>
      </c>
      <c r="AH457" s="85" t="str">
        <f t="shared" si="384"/>
        <v>Dummy Node</v>
      </c>
      <c r="AI457" s="85" t="str">
        <f t="shared" si="385"/>
        <v>N/A</v>
      </c>
      <c r="AJ457" s="85" t="str">
        <f t="shared" si="386"/>
        <v>N/A</v>
      </c>
      <c r="AK457" s="85">
        <f t="shared" si="387"/>
        <v>29</v>
      </c>
      <c r="AL457" s="85" t="b">
        <f t="shared" si="388"/>
        <v>1</v>
      </c>
      <c r="AM457" s="85" t="str">
        <f t="shared" si="389"/>
        <v>Dummy Node</v>
      </c>
      <c r="AN457" s="85" t="str">
        <f t="shared" si="390"/>
        <v>N/A</v>
      </c>
      <c r="AO457" s="85" t="str">
        <f t="shared" si="391"/>
        <v>N/A</v>
      </c>
      <c r="AP457" s="85">
        <f t="shared" si="392"/>
        <v>14</v>
      </c>
      <c r="AQ457" s="85" t="b">
        <f t="shared" si="393"/>
        <v>1</v>
      </c>
      <c r="AR457" s="85" t="str">
        <f t="shared" si="394"/>
        <v>Dummy Node</v>
      </c>
      <c r="AS457" s="85" t="str">
        <f t="shared" si="395"/>
        <v>N/A</v>
      </c>
      <c r="AT457" s="85" t="str">
        <f t="shared" si="396"/>
        <v>N/A</v>
      </c>
      <c r="AU457" s="85">
        <f t="shared" si="397"/>
        <v>10</v>
      </c>
      <c r="AV457" s="85" t="b">
        <f t="shared" si="398"/>
        <v>0</v>
      </c>
      <c r="AW457" s="85" t="str">
        <f t="shared" si="399"/>
        <v>Distance</v>
      </c>
      <c r="AX457" s="85" t="str">
        <f t="shared" si="400"/>
        <v>&gt;</v>
      </c>
      <c r="AY457" s="85">
        <f t="shared" si="401"/>
        <v>701.8369140625</v>
      </c>
      <c r="AZ457" s="85">
        <f t="shared" si="402"/>
        <v>2</v>
      </c>
      <c r="BA457" s="85" t="b">
        <f t="shared" si="403"/>
        <v>0</v>
      </c>
      <c r="BB457" s="85" t="str">
        <f t="shared" si="404"/>
        <v>Distance</v>
      </c>
      <c r="BC457" s="85" t="str">
        <f t="shared" si="405"/>
        <v>&gt;</v>
      </c>
      <c r="BD457" s="85">
        <f t="shared" si="406"/>
        <v>699.85498046875</v>
      </c>
      <c r="BE457" s="85">
        <f t="shared" si="407"/>
        <v>0</v>
      </c>
      <c r="BF457" s="85" t="b">
        <f t="shared" si="408"/>
        <v>0</v>
      </c>
      <c r="BG457" s="85" t="str">
        <f t="shared" si="409"/>
        <v>Distance</v>
      </c>
      <c r="BH457" s="85" t="str">
        <f t="shared" si="410"/>
        <v>&gt;</v>
      </c>
      <c r="BI457" s="85">
        <f t="shared" si="411"/>
        <v>508.4912109375</v>
      </c>
    </row>
    <row r="458" spans="1:61">
      <c r="A458" s="15">
        <v>455</v>
      </c>
      <c r="B458" s="15">
        <v>-2</v>
      </c>
      <c r="C458" s="15">
        <v>-8192</v>
      </c>
      <c r="D458" s="15">
        <f t="shared" si="361"/>
        <v>-1</v>
      </c>
      <c r="E458" s="15">
        <f t="shared" si="362"/>
        <v>0</v>
      </c>
      <c r="F458" s="15">
        <f t="shared" si="363"/>
        <v>-1</v>
      </c>
      <c r="G458" s="15">
        <v>911</v>
      </c>
      <c r="H458" s="15">
        <v>912</v>
      </c>
      <c r="I458" s="15">
        <v>227</v>
      </c>
      <c r="J458" s="15">
        <v>8</v>
      </c>
      <c r="K458" s="15">
        <v>966</v>
      </c>
      <c r="L458" s="15">
        <v>1339</v>
      </c>
      <c r="M458" s="15">
        <f t="shared" si="364"/>
        <v>0.326904296875</v>
      </c>
      <c r="O458" s="85">
        <f t="shared" si="365"/>
        <v>966</v>
      </c>
      <c r="P458" s="85">
        <f t="shared" si="366"/>
        <v>0.333251953125</v>
      </c>
      <c r="Q458" s="85">
        <f t="shared" si="367"/>
        <v>482</v>
      </c>
      <c r="R458" s="85" t="b">
        <f t="shared" si="368"/>
        <v>0</v>
      </c>
      <c r="S458" s="85" t="str">
        <f t="shared" si="369"/>
        <v>Dummy Node</v>
      </c>
      <c r="T458" s="85" t="str">
        <f t="shared" si="370"/>
        <v>N/A</v>
      </c>
      <c r="U458" s="85" t="str">
        <f t="shared" si="371"/>
        <v>N/A</v>
      </c>
      <c r="V458" s="85">
        <f t="shared" si="372"/>
        <v>240</v>
      </c>
      <c r="W458" s="85" t="b">
        <f t="shared" si="373"/>
        <v>0</v>
      </c>
      <c r="X458" s="85" t="str">
        <f t="shared" si="374"/>
        <v>Dummy Node</v>
      </c>
      <c r="Y458" s="85" t="str">
        <f t="shared" si="375"/>
        <v>N/A</v>
      </c>
      <c r="Z458" s="85" t="str">
        <f t="shared" si="376"/>
        <v>N/A</v>
      </c>
      <c r="AA458" s="85">
        <f t="shared" si="377"/>
        <v>119</v>
      </c>
      <c r="AB458" s="85" t="b">
        <f t="shared" si="378"/>
        <v>0</v>
      </c>
      <c r="AC458" s="85" t="str">
        <f t="shared" si="379"/>
        <v>Dummy Node</v>
      </c>
      <c r="AD458" s="85" t="str">
        <f t="shared" si="380"/>
        <v>N/A</v>
      </c>
      <c r="AE458" s="85" t="str">
        <f t="shared" si="381"/>
        <v>N/A</v>
      </c>
      <c r="AF458" s="85">
        <f t="shared" si="382"/>
        <v>59</v>
      </c>
      <c r="AG458" s="85" t="b">
        <f t="shared" si="383"/>
        <v>1</v>
      </c>
      <c r="AH458" s="85" t="str">
        <f t="shared" si="384"/>
        <v>Dummy Node</v>
      </c>
      <c r="AI458" s="85" t="str">
        <f t="shared" si="385"/>
        <v>N/A</v>
      </c>
      <c r="AJ458" s="85" t="str">
        <f t="shared" si="386"/>
        <v>N/A</v>
      </c>
      <c r="AK458" s="85">
        <f t="shared" si="387"/>
        <v>29</v>
      </c>
      <c r="AL458" s="85" t="b">
        <f t="shared" si="388"/>
        <v>1</v>
      </c>
      <c r="AM458" s="85" t="str">
        <f t="shared" si="389"/>
        <v>Dummy Node</v>
      </c>
      <c r="AN458" s="85" t="str">
        <f t="shared" si="390"/>
        <v>N/A</v>
      </c>
      <c r="AO458" s="85" t="str">
        <f t="shared" si="391"/>
        <v>N/A</v>
      </c>
      <c r="AP458" s="85">
        <f t="shared" si="392"/>
        <v>14</v>
      </c>
      <c r="AQ458" s="85" t="b">
        <f t="shared" si="393"/>
        <v>1</v>
      </c>
      <c r="AR458" s="85" t="str">
        <f t="shared" si="394"/>
        <v>Dummy Node</v>
      </c>
      <c r="AS458" s="85" t="str">
        <f t="shared" si="395"/>
        <v>N/A</v>
      </c>
      <c r="AT458" s="85" t="str">
        <f t="shared" si="396"/>
        <v>N/A</v>
      </c>
      <c r="AU458" s="85">
        <f t="shared" si="397"/>
        <v>10</v>
      </c>
      <c r="AV458" s="85" t="b">
        <f t="shared" si="398"/>
        <v>0</v>
      </c>
      <c r="AW458" s="85" t="str">
        <f t="shared" si="399"/>
        <v>Distance</v>
      </c>
      <c r="AX458" s="85" t="str">
        <f t="shared" si="400"/>
        <v>&gt;</v>
      </c>
      <c r="AY458" s="85">
        <f t="shared" si="401"/>
        <v>701.8369140625</v>
      </c>
      <c r="AZ458" s="85">
        <f t="shared" si="402"/>
        <v>2</v>
      </c>
      <c r="BA458" s="85" t="b">
        <f t="shared" si="403"/>
        <v>0</v>
      </c>
      <c r="BB458" s="85" t="str">
        <f t="shared" si="404"/>
        <v>Distance</v>
      </c>
      <c r="BC458" s="85" t="str">
        <f t="shared" si="405"/>
        <v>&gt;</v>
      </c>
      <c r="BD458" s="85">
        <f t="shared" si="406"/>
        <v>699.85498046875</v>
      </c>
      <c r="BE458" s="85">
        <f t="shared" si="407"/>
        <v>0</v>
      </c>
      <c r="BF458" s="85" t="b">
        <f t="shared" si="408"/>
        <v>0</v>
      </c>
      <c r="BG458" s="85" t="str">
        <f t="shared" si="409"/>
        <v>Distance</v>
      </c>
      <c r="BH458" s="85" t="str">
        <f t="shared" si="410"/>
        <v>&gt;</v>
      </c>
      <c r="BI458" s="85">
        <f t="shared" si="411"/>
        <v>508.4912109375</v>
      </c>
    </row>
    <row r="459" spans="1:61">
      <c r="A459" s="15">
        <v>456</v>
      </c>
      <c r="B459" s="15">
        <v>-2</v>
      </c>
      <c r="C459" s="15">
        <v>-8192</v>
      </c>
      <c r="D459" s="15">
        <f t="shared" si="361"/>
        <v>-1</v>
      </c>
      <c r="E459" s="15">
        <f t="shared" si="362"/>
        <v>0</v>
      </c>
      <c r="F459" s="15">
        <f t="shared" si="363"/>
        <v>-1</v>
      </c>
      <c r="G459" s="15">
        <v>913</v>
      </c>
      <c r="H459" s="15">
        <v>914</v>
      </c>
      <c r="I459" s="15">
        <v>227</v>
      </c>
      <c r="J459" s="15">
        <v>8</v>
      </c>
      <c r="K459" s="15">
        <v>967</v>
      </c>
      <c r="L459" s="15">
        <v>1339</v>
      </c>
      <c r="M459" s="15">
        <f t="shared" si="364"/>
        <v>0.326904296875</v>
      </c>
      <c r="O459" s="85">
        <f t="shared" si="365"/>
        <v>967</v>
      </c>
      <c r="P459" s="85">
        <f t="shared" si="366"/>
        <v>0.333251953125</v>
      </c>
      <c r="Q459" s="85">
        <f t="shared" si="367"/>
        <v>483</v>
      </c>
      <c r="R459" s="85" t="b">
        <f t="shared" si="368"/>
        <v>1</v>
      </c>
      <c r="S459" s="85" t="str">
        <f t="shared" si="369"/>
        <v>Dummy Node</v>
      </c>
      <c r="T459" s="85" t="str">
        <f t="shared" si="370"/>
        <v>N/A</v>
      </c>
      <c r="U459" s="85" t="str">
        <f t="shared" si="371"/>
        <v>N/A</v>
      </c>
      <c r="V459" s="85">
        <f t="shared" si="372"/>
        <v>241</v>
      </c>
      <c r="W459" s="85" t="b">
        <f t="shared" si="373"/>
        <v>1</v>
      </c>
      <c r="X459" s="85" t="str">
        <f t="shared" si="374"/>
        <v>Dummy Node</v>
      </c>
      <c r="Y459" s="85" t="str">
        <f t="shared" si="375"/>
        <v>N/A</v>
      </c>
      <c r="Z459" s="85" t="str">
        <f t="shared" si="376"/>
        <v>N/A</v>
      </c>
      <c r="AA459" s="85">
        <f t="shared" si="377"/>
        <v>120</v>
      </c>
      <c r="AB459" s="85" t="b">
        <f t="shared" si="378"/>
        <v>1</v>
      </c>
      <c r="AC459" s="85" t="str">
        <f t="shared" si="379"/>
        <v>Dummy Node</v>
      </c>
      <c r="AD459" s="85" t="str">
        <f t="shared" si="380"/>
        <v>N/A</v>
      </c>
      <c r="AE459" s="85" t="str">
        <f t="shared" si="381"/>
        <v>N/A</v>
      </c>
      <c r="AF459" s="85">
        <f t="shared" si="382"/>
        <v>59</v>
      </c>
      <c r="AG459" s="85" t="b">
        <f t="shared" si="383"/>
        <v>0</v>
      </c>
      <c r="AH459" s="85" t="str">
        <f t="shared" si="384"/>
        <v>Dummy Node</v>
      </c>
      <c r="AI459" s="85" t="str">
        <f t="shared" si="385"/>
        <v>N/A</v>
      </c>
      <c r="AJ459" s="85" t="str">
        <f t="shared" si="386"/>
        <v>N/A</v>
      </c>
      <c r="AK459" s="85">
        <f t="shared" si="387"/>
        <v>29</v>
      </c>
      <c r="AL459" s="85" t="b">
        <f t="shared" si="388"/>
        <v>1</v>
      </c>
      <c r="AM459" s="85" t="str">
        <f t="shared" si="389"/>
        <v>Dummy Node</v>
      </c>
      <c r="AN459" s="85" t="str">
        <f t="shared" si="390"/>
        <v>N/A</v>
      </c>
      <c r="AO459" s="85" t="str">
        <f t="shared" si="391"/>
        <v>N/A</v>
      </c>
      <c r="AP459" s="85">
        <f t="shared" si="392"/>
        <v>14</v>
      </c>
      <c r="AQ459" s="85" t="b">
        <f t="shared" si="393"/>
        <v>1</v>
      </c>
      <c r="AR459" s="85" t="str">
        <f t="shared" si="394"/>
        <v>Dummy Node</v>
      </c>
      <c r="AS459" s="85" t="str">
        <f t="shared" si="395"/>
        <v>N/A</v>
      </c>
      <c r="AT459" s="85" t="str">
        <f t="shared" si="396"/>
        <v>N/A</v>
      </c>
      <c r="AU459" s="85">
        <f t="shared" si="397"/>
        <v>10</v>
      </c>
      <c r="AV459" s="85" t="b">
        <f t="shared" si="398"/>
        <v>0</v>
      </c>
      <c r="AW459" s="85" t="str">
        <f t="shared" si="399"/>
        <v>Distance</v>
      </c>
      <c r="AX459" s="85" t="str">
        <f t="shared" si="400"/>
        <v>&gt;</v>
      </c>
      <c r="AY459" s="85">
        <f t="shared" si="401"/>
        <v>701.8369140625</v>
      </c>
      <c r="AZ459" s="85">
        <f t="shared" si="402"/>
        <v>2</v>
      </c>
      <c r="BA459" s="85" t="b">
        <f t="shared" si="403"/>
        <v>0</v>
      </c>
      <c r="BB459" s="85" t="str">
        <f t="shared" si="404"/>
        <v>Distance</v>
      </c>
      <c r="BC459" s="85" t="str">
        <f t="shared" si="405"/>
        <v>&gt;</v>
      </c>
      <c r="BD459" s="85">
        <f t="shared" si="406"/>
        <v>699.85498046875</v>
      </c>
      <c r="BE459" s="85">
        <f t="shared" si="407"/>
        <v>0</v>
      </c>
      <c r="BF459" s="85" t="b">
        <f t="shared" si="408"/>
        <v>0</v>
      </c>
      <c r="BG459" s="85" t="str">
        <f t="shared" si="409"/>
        <v>Distance</v>
      </c>
      <c r="BH459" s="85" t="str">
        <f t="shared" si="410"/>
        <v>&gt;</v>
      </c>
      <c r="BI459" s="85">
        <f t="shared" si="411"/>
        <v>508.4912109375</v>
      </c>
    </row>
    <row r="460" spans="1:61">
      <c r="A460" s="15">
        <v>457</v>
      </c>
      <c r="B460" s="15">
        <v>-2</v>
      </c>
      <c r="C460" s="15">
        <v>-8192</v>
      </c>
      <c r="D460" s="15">
        <f t="shared" si="361"/>
        <v>-1</v>
      </c>
      <c r="E460" s="15">
        <f t="shared" si="362"/>
        <v>0</v>
      </c>
      <c r="F460" s="15">
        <f t="shared" si="363"/>
        <v>-1</v>
      </c>
      <c r="G460" s="15">
        <v>915</v>
      </c>
      <c r="H460" s="15">
        <v>916</v>
      </c>
      <c r="I460" s="15">
        <v>228</v>
      </c>
      <c r="J460" s="15">
        <v>8</v>
      </c>
      <c r="K460" s="15">
        <v>968</v>
      </c>
      <c r="L460" s="15">
        <v>1339</v>
      </c>
      <c r="M460" s="15">
        <f t="shared" si="364"/>
        <v>0.326904296875</v>
      </c>
      <c r="O460" s="85">
        <f t="shared" si="365"/>
        <v>968</v>
      </c>
      <c r="P460" s="85">
        <f t="shared" si="366"/>
        <v>0.333251953125</v>
      </c>
      <c r="Q460" s="85">
        <f t="shared" si="367"/>
        <v>483</v>
      </c>
      <c r="R460" s="85" t="b">
        <f t="shared" si="368"/>
        <v>0</v>
      </c>
      <c r="S460" s="85" t="str">
        <f t="shared" si="369"/>
        <v>Dummy Node</v>
      </c>
      <c r="T460" s="85" t="str">
        <f t="shared" si="370"/>
        <v>N/A</v>
      </c>
      <c r="U460" s="85" t="str">
        <f t="shared" si="371"/>
        <v>N/A</v>
      </c>
      <c r="V460" s="85">
        <f t="shared" si="372"/>
        <v>241</v>
      </c>
      <c r="W460" s="85" t="b">
        <f t="shared" si="373"/>
        <v>1</v>
      </c>
      <c r="X460" s="85" t="str">
        <f t="shared" si="374"/>
        <v>Dummy Node</v>
      </c>
      <c r="Y460" s="85" t="str">
        <f t="shared" si="375"/>
        <v>N/A</v>
      </c>
      <c r="Z460" s="85" t="str">
        <f t="shared" si="376"/>
        <v>N/A</v>
      </c>
      <c r="AA460" s="85">
        <f t="shared" si="377"/>
        <v>120</v>
      </c>
      <c r="AB460" s="85" t="b">
        <f t="shared" si="378"/>
        <v>1</v>
      </c>
      <c r="AC460" s="85" t="str">
        <f t="shared" si="379"/>
        <v>Dummy Node</v>
      </c>
      <c r="AD460" s="85" t="str">
        <f t="shared" si="380"/>
        <v>N/A</v>
      </c>
      <c r="AE460" s="85" t="str">
        <f t="shared" si="381"/>
        <v>N/A</v>
      </c>
      <c r="AF460" s="85">
        <f t="shared" si="382"/>
        <v>59</v>
      </c>
      <c r="AG460" s="85" t="b">
        <f t="shared" si="383"/>
        <v>0</v>
      </c>
      <c r="AH460" s="85" t="str">
        <f t="shared" si="384"/>
        <v>Dummy Node</v>
      </c>
      <c r="AI460" s="85" t="str">
        <f t="shared" si="385"/>
        <v>N/A</v>
      </c>
      <c r="AJ460" s="85" t="str">
        <f t="shared" si="386"/>
        <v>N/A</v>
      </c>
      <c r="AK460" s="85">
        <f t="shared" si="387"/>
        <v>29</v>
      </c>
      <c r="AL460" s="85" t="b">
        <f t="shared" si="388"/>
        <v>1</v>
      </c>
      <c r="AM460" s="85" t="str">
        <f t="shared" si="389"/>
        <v>Dummy Node</v>
      </c>
      <c r="AN460" s="85" t="str">
        <f t="shared" si="390"/>
        <v>N/A</v>
      </c>
      <c r="AO460" s="85" t="str">
        <f t="shared" si="391"/>
        <v>N/A</v>
      </c>
      <c r="AP460" s="85">
        <f t="shared" si="392"/>
        <v>14</v>
      </c>
      <c r="AQ460" s="85" t="b">
        <f t="shared" si="393"/>
        <v>1</v>
      </c>
      <c r="AR460" s="85" t="str">
        <f t="shared" si="394"/>
        <v>Dummy Node</v>
      </c>
      <c r="AS460" s="85" t="str">
        <f t="shared" si="395"/>
        <v>N/A</v>
      </c>
      <c r="AT460" s="85" t="str">
        <f t="shared" si="396"/>
        <v>N/A</v>
      </c>
      <c r="AU460" s="85">
        <f t="shared" si="397"/>
        <v>10</v>
      </c>
      <c r="AV460" s="85" t="b">
        <f t="shared" si="398"/>
        <v>0</v>
      </c>
      <c r="AW460" s="85" t="str">
        <f t="shared" si="399"/>
        <v>Distance</v>
      </c>
      <c r="AX460" s="85" t="str">
        <f t="shared" si="400"/>
        <v>&gt;</v>
      </c>
      <c r="AY460" s="85">
        <f t="shared" si="401"/>
        <v>701.8369140625</v>
      </c>
      <c r="AZ460" s="85">
        <f t="shared" si="402"/>
        <v>2</v>
      </c>
      <c r="BA460" s="85" t="b">
        <f t="shared" si="403"/>
        <v>0</v>
      </c>
      <c r="BB460" s="85" t="str">
        <f t="shared" si="404"/>
        <v>Distance</v>
      </c>
      <c r="BC460" s="85" t="str">
        <f t="shared" si="405"/>
        <v>&gt;</v>
      </c>
      <c r="BD460" s="85">
        <f t="shared" si="406"/>
        <v>699.85498046875</v>
      </c>
      <c r="BE460" s="85">
        <f t="shared" si="407"/>
        <v>0</v>
      </c>
      <c r="BF460" s="85" t="b">
        <f t="shared" si="408"/>
        <v>0</v>
      </c>
      <c r="BG460" s="85" t="str">
        <f t="shared" si="409"/>
        <v>Distance</v>
      </c>
      <c r="BH460" s="85" t="str">
        <f t="shared" si="410"/>
        <v>&gt;</v>
      </c>
      <c r="BI460" s="85">
        <f t="shared" si="411"/>
        <v>508.4912109375</v>
      </c>
    </row>
    <row r="461" spans="1:61">
      <c r="A461" s="15">
        <v>458</v>
      </c>
      <c r="B461" s="15">
        <v>-2</v>
      </c>
      <c r="C461" s="15">
        <v>-8192</v>
      </c>
      <c r="D461" s="15">
        <f t="shared" si="361"/>
        <v>-1</v>
      </c>
      <c r="E461" s="15">
        <f t="shared" si="362"/>
        <v>0</v>
      </c>
      <c r="F461" s="15">
        <f t="shared" si="363"/>
        <v>-1</v>
      </c>
      <c r="G461" s="15">
        <v>917</v>
      </c>
      <c r="H461" s="15">
        <v>918</v>
      </c>
      <c r="I461" s="15">
        <v>228</v>
      </c>
      <c r="J461" s="15">
        <v>8</v>
      </c>
      <c r="K461" s="15">
        <v>969</v>
      </c>
      <c r="L461" s="15">
        <v>1339</v>
      </c>
      <c r="M461" s="15">
        <f t="shared" si="364"/>
        <v>0.326904296875</v>
      </c>
      <c r="O461" s="85">
        <f t="shared" si="365"/>
        <v>969</v>
      </c>
      <c r="P461" s="85">
        <f t="shared" si="366"/>
        <v>0.333251953125</v>
      </c>
      <c r="Q461" s="85">
        <f t="shared" si="367"/>
        <v>484</v>
      </c>
      <c r="R461" s="85" t="b">
        <f t="shared" si="368"/>
        <v>1</v>
      </c>
      <c r="S461" s="85" t="str">
        <f t="shared" si="369"/>
        <v>Dummy Node</v>
      </c>
      <c r="T461" s="85" t="str">
        <f t="shared" si="370"/>
        <v>N/A</v>
      </c>
      <c r="U461" s="85" t="str">
        <f t="shared" si="371"/>
        <v>N/A</v>
      </c>
      <c r="V461" s="85">
        <f t="shared" si="372"/>
        <v>241</v>
      </c>
      <c r="W461" s="85" t="b">
        <f t="shared" si="373"/>
        <v>0</v>
      </c>
      <c r="X461" s="85" t="str">
        <f t="shared" si="374"/>
        <v>Dummy Node</v>
      </c>
      <c r="Y461" s="85" t="str">
        <f t="shared" si="375"/>
        <v>N/A</v>
      </c>
      <c r="Z461" s="85" t="str">
        <f t="shared" si="376"/>
        <v>N/A</v>
      </c>
      <c r="AA461" s="85">
        <f t="shared" si="377"/>
        <v>120</v>
      </c>
      <c r="AB461" s="85" t="b">
        <f t="shared" si="378"/>
        <v>1</v>
      </c>
      <c r="AC461" s="85" t="str">
        <f t="shared" si="379"/>
        <v>Dummy Node</v>
      </c>
      <c r="AD461" s="85" t="str">
        <f t="shared" si="380"/>
        <v>N/A</v>
      </c>
      <c r="AE461" s="85" t="str">
        <f t="shared" si="381"/>
        <v>N/A</v>
      </c>
      <c r="AF461" s="85">
        <f t="shared" si="382"/>
        <v>59</v>
      </c>
      <c r="AG461" s="85" t="b">
        <f t="shared" si="383"/>
        <v>0</v>
      </c>
      <c r="AH461" s="85" t="str">
        <f t="shared" si="384"/>
        <v>Dummy Node</v>
      </c>
      <c r="AI461" s="85" t="str">
        <f t="shared" si="385"/>
        <v>N/A</v>
      </c>
      <c r="AJ461" s="85" t="str">
        <f t="shared" si="386"/>
        <v>N/A</v>
      </c>
      <c r="AK461" s="85">
        <f t="shared" si="387"/>
        <v>29</v>
      </c>
      <c r="AL461" s="85" t="b">
        <f t="shared" si="388"/>
        <v>1</v>
      </c>
      <c r="AM461" s="85" t="str">
        <f t="shared" si="389"/>
        <v>Dummy Node</v>
      </c>
      <c r="AN461" s="85" t="str">
        <f t="shared" si="390"/>
        <v>N/A</v>
      </c>
      <c r="AO461" s="85" t="str">
        <f t="shared" si="391"/>
        <v>N/A</v>
      </c>
      <c r="AP461" s="85">
        <f t="shared" si="392"/>
        <v>14</v>
      </c>
      <c r="AQ461" s="85" t="b">
        <f t="shared" si="393"/>
        <v>1</v>
      </c>
      <c r="AR461" s="85" t="str">
        <f t="shared" si="394"/>
        <v>Dummy Node</v>
      </c>
      <c r="AS461" s="85" t="str">
        <f t="shared" si="395"/>
        <v>N/A</v>
      </c>
      <c r="AT461" s="85" t="str">
        <f t="shared" si="396"/>
        <v>N/A</v>
      </c>
      <c r="AU461" s="85">
        <f t="shared" si="397"/>
        <v>10</v>
      </c>
      <c r="AV461" s="85" t="b">
        <f t="shared" si="398"/>
        <v>0</v>
      </c>
      <c r="AW461" s="85" t="str">
        <f t="shared" si="399"/>
        <v>Distance</v>
      </c>
      <c r="AX461" s="85" t="str">
        <f t="shared" si="400"/>
        <v>&gt;</v>
      </c>
      <c r="AY461" s="85">
        <f t="shared" si="401"/>
        <v>701.8369140625</v>
      </c>
      <c r="AZ461" s="85">
        <f t="shared" si="402"/>
        <v>2</v>
      </c>
      <c r="BA461" s="85" t="b">
        <f t="shared" si="403"/>
        <v>0</v>
      </c>
      <c r="BB461" s="85" t="str">
        <f t="shared" si="404"/>
        <v>Distance</v>
      </c>
      <c r="BC461" s="85" t="str">
        <f t="shared" si="405"/>
        <v>&gt;</v>
      </c>
      <c r="BD461" s="85">
        <f t="shared" si="406"/>
        <v>699.85498046875</v>
      </c>
      <c r="BE461" s="85">
        <f t="shared" si="407"/>
        <v>0</v>
      </c>
      <c r="BF461" s="85" t="b">
        <f t="shared" si="408"/>
        <v>0</v>
      </c>
      <c r="BG461" s="85" t="str">
        <f t="shared" si="409"/>
        <v>Distance</v>
      </c>
      <c r="BH461" s="85" t="str">
        <f t="shared" si="410"/>
        <v>&gt;</v>
      </c>
      <c r="BI461" s="85">
        <f t="shared" si="411"/>
        <v>508.4912109375</v>
      </c>
    </row>
    <row r="462" spans="1:61">
      <c r="A462" s="15">
        <v>459</v>
      </c>
      <c r="B462" s="15">
        <v>-2</v>
      </c>
      <c r="C462" s="15">
        <v>-8192</v>
      </c>
      <c r="D462" s="15">
        <f t="shared" si="361"/>
        <v>-1</v>
      </c>
      <c r="E462" s="15">
        <f t="shared" si="362"/>
        <v>0</v>
      </c>
      <c r="F462" s="15">
        <f t="shared" si="363"/>
        <v>-1</v>
      </c>
      <c r="G462" s="15">
        <v>919</v>
      </c>
      <c r="H462" s="15">
        <v>920</v>
      </c>
      <c r="I462" s="15">
        <v>229</v>
      </c>
      <c r="J462" s="15">
        <v>8</v>
      </c>
      <c r="K462" s="15">
        <v>970</v>
      </c>
      <c r="L462" s="15">
        <v>1339</v>
      </c>
      <c r="M462" s="15">
        <f t="shared" si="364"/>
        <v>0.326904296875</v>
      </c>
      <c r="O462" s="85">
        <f t="shared" si="365"/>
        <v>970</v>
      </c>
      <c r="P462" s="85">
        <f t="shared" si="366"/>
        <v>0.333251953125</v>
      </c>
      <c r="Q462" s="85">
        <f t="shared" si="367"/>
        <v>484</v>
      </c>
      <c r="R462" s="85" t="b">
        <f t="shared" si="368"/>
        <v>0</v>
      </c>
      <c r="S462" s="85" t="str">
        <f t="shared" si="369"/>
        <v>Dummy Node</v>
      </c>
      <c r="T462" s="85" t="str">
        <f t="shared" si="370"/>
        <v>N/A</v>
      </c>
      <c r="U462" s="85" t="str">
        <f t="shared" si="371"/>
        <v>N/A</v>
      </c>
      <c r="V462" s="85">
        <f t="shared" si="372"/>
        <v>241</v>
      </c>
      <c r="W462" s="85" t="b">
        <f t="shared" si="373"/>
        <v>0</v>
      </c>
      <c r="X462" s="85" t="str">
        <f t="shared" si="374"/>
        <v>Dummy Node</v>
      </c>
      <c r="Y462" s="85" t="str">
        <f t="shared" si="375"/>
        <v>N/A</v>
      </c>
      <c r="Z462" s="85" t="str">
        <f t="shared" si="376"/>
        <v>N/A</v>
      </c>
      <c r="AA462" s="85">
        <f t="shared" si="377"/>
        <v>120</v>
      </c>
      <c r="AB462" s="85" t="b">
        <f t="shared" si="378"/>
        <v>1</v>
      </c>
      <c r="AC462" s="85" t="str">
        <f t="shared" si="379"/>
        <v>Dummy Node</v>
      </c>
      <c r="AD462" s="85" t="str">
        <f t="shared" si="380"/>
        <v>N/A</v>
      </c>
      <c r="AE462" s="85" t="str">
        <f t="shared" si="381"/>
        <v>N/A</v>
      </c>
      <c r="AF462" s="85">
        <f t="shared" si="382"/>
        <v>59</v>
      </c>
      <c r="AG462" s="85" t="b">
        <f t="shared" si="383"/>
        <v>0</v>
      </c>
      <c r="AH462" s="85" t="str">
        <f t="shared" si="384"/>
        <v>Dummy Node</v>
      </c>
      <c r="AI462" s="85" t="str">
        <f t="shared" si="385"/>
        <v>N/A</v>
      </c>
      <c r="AJ462" s="85" t="str">
        <f t="shared" si="386"/>
        <v>N/A</v>
      </c>
      <c r="AK462" s="85">
        <f t="shared" si="387"/>
        <v>29</v>
      </c>
      <c r="AL462" s="85" t="b">
        <f t="shared" si="388"/>
        <v>1</v>
      </c>
      <c r="AM462" s="85" t="str">
        <f t="shared" si="389"/>
        <v>Dummy Node</v>
      </c>
      <c r="AN462" s="85" t="str">
        <f t="shared" si="390"/>
        <v>N/A</v>
      </c>
      <c r="AO462" s="85" t="str">
        <f t="shared" si="391"/>
        <v>N/A</v>
      </c>
      <c r="AP462" s="85">
        <f t="shared" si="392"/>
        <v>14</v>
      </c>
      <c r="AQ462" s="85" t="b">
        <f t="shared" si="393"/>
        <v>1</v>
      </c>
      <c r="AR462" s="85" t="str">
        <f t="shared" si="394"/>
        <v>Dummy Node</v>
      </c>
      <c r="AS462" s="85" t="str">
        <f t="shared" si="395"/>
        <v>N/A</v>
      </c>
      <c r="AT462" s="85" t="str">
        <f t="shared" si="396"/>
        <v>N/A</v>
      </c>
      <c r="AU462" s="85">
        <f t="shared" si="397"/>
        <v>10</v>
      </c>
      <c r="AV462" s="85" t="b">
        <f t="shared" si="398"/>
        <v>0</v>
      </c>
      <c r="AW462" s="85" t="str">
        <f t="shared" si="399"/>
        <v>Distance</v>
      </c>
      <c r="AX462" s="85" t="str">
        <f t="shared" si="400"/>
        <v>&gt;</v>
      </c>
      <c r="AY462" s="85">
        <f t="shared" si="401"/>
        <v>701.8369140625</v>
      </c>
      <c r="AZ462" s="85">
        <f t="shared" si="402"/>
        <v>2</v>
      </c>
      <c r="BA462" s="85" t="b">
        <f t="shared" si="403"/>
        <v>0</v>
      </c>
      <c r="BB462" s="85" t="str">
        <f t="shared" si="404"/>
        <v>Distance</v>
      </c>
      <c r="BC462" s="85" t="str">
        <f t="shared" si="405"/>
        <v>&gt;</v>
      </c>
      <c r="BD462" s="85">
        <f t="shared" si="406"/>
        <v>699.85498046875</v>
      </c>
      <c r="BE462" s="85">
        <f t="shared" si="407"/>
        <v>0</v>
      </c>
      <c r="BF462" s="85" t="b">
        <f t="shared" si="408"/>
        <v>0</v>
      </c>
      <c r="BG462" s="85" t="str">
        <f t="shared" si="409"/>
        <v>Distance</v>
      </c>
      <c r="BH462" s="85" t="str">
        <f t="shared" si="410"/>
        <v>&gt;</v>
      </c>
      <c r="BI462" s="85">
        <f t="shared" si="411"/>
        <v>508.4912109375</v>
      </c>
    </row>
    <row r="463" spans="1:61">
      <c r="A463" s="15">
        <v>460</v>
      </c>
      <c r="B463" s="15">
        <v>-2</v>
      </c>
      <c r="C463" s="15">
        <v>-8192</v>
      </c>
      <c r="D463" s="15">
        <f t="shared" si="361"/>
        <v>-1</v>
      </c>
      <c r="E463" s="15">
        <f t="shared" si="362"/>
        <v>0</v>
      </c>
      <c r="F463" s="15">
        <f t="shared" si="363"/>
        <v>-1</v>
      </c>
      <c r="G463" s="15">
        <v>921</v>
      </c>
      <c r="H463" s="15">
        <v>922</v>
      </c>
      <c r="I463" s="15">
        <v>229</v>
      </c>
      <c r="J463" s="15">
        <v>8</v>
      </c>
      <c r="K463" s="15">
        <v>971</v>
      </c>
      <c r="L463" s="15">
        <v>1339</v>
      </c>
      <c r="M463" s="15">
        <f t="shared" si="364"/>
        <v>0.326904296875</v>
      </c>
      <c r="O463" s="85">
        <f t="shared" si="365"/>
        <v>971</v>
      </c>
      <c r="P463" s="85">
        <f t="shared" si="366"/>
        <v>0.333251953125</v>
      </c>
      <c r="Q463" s="85">
        <f t="shared" si="367"/>
        <v>485</v>
      </c>
      <c r="R463" s="85" t="b">
        <f t="shared" si="368"/>
        <v>1</v>
      </c>
      <c r="S463" s="85" t="str">
        <f t="shared" si="369"/>
        <v>Dummy Node</v>
      </c>
      <c r="T463" s="85" t="str">
        <f t="shared" si="370"/>
        <v>N/A</v>
      </c>
      <c r="U463" s="85" t="str">
        <f t="shared" si="371"/>
        <v>N/A</v>
      </c>
      <c r="V463" s="85">
        <f t="shared" si="372"/>
        <v>242</v>
      </c>
      <c r="W463" s="85" t="b">
        <f t="shared" si="373"/>
        <v>1</v>
      </c>
      <c r="X463" s="85" t="str">
        <f t="shared" si="374"/>
        <v>Dummy Node</v>
      </c>
      <c r="Y463" s="85" t="str">
        <f t="shared" si="375"/>
        <v>N/A</v>
      </c>
      <c r="Z463" s="85" t="str">
        <f t="shared" si="376"/>
        <v>N/A</v>
      </c>
      <c r="AA463" s="85">
        <f t="shared" si="377"/>
        <v>120</v>
      </c>
      <c r="AB463" s="85" t="b">
        <f t="shared" si="378"/>
        <v>0</v>
      </c>
      <c r="AC463" s="85" t="str">
        <f t="shared" si="379"/>
        <v>Dummy Node</v>
      </c>
      <c r="AD463" s="85" t="str">
        <f t="shared" si="380"/>
        <v>N/A</v>
      </c>
      <c r="AE463" s="85" t="str">
        <f t="shared" si="381"/>
        <v>N/A</v>
      </c>
      <c r="AF463" s="85">
        <f t="shared" si="382"/>
        <v>59</v>
      </c>
      <c r="AG463" s="85" t="b">
        <f t="shared" si="383"/>
        <v>0</v>
      </c>
      <c r="AH463" s="85" t="str">
        <f t="shared" si="384"/>
        <v>Dummy Node</v>
      </c>
      <c r="AI463" s="85" t="str">
        <f t="shared" si="385"/>
        <v>N/A</v>
      </c>
      <c r="AJ463" s="85" t="str">
        <f t="shared" si="386"/>
        <v>N/A</v>
      </c>
      <c r="AK463" s="85">
        <f t="shared" si="387"/>
        <v>29</v>
      </c>
      <c r="AL463" s="85" t="b">
        <f t="shared" si="388"/>
        <v>1</v>
      </c>
      <c r="AM463" s="85" t="str">
        <f t="shared" si="389"/>
        <v>Dummy Node</v>
      </c>
      <c r="AN463" s="85" t="str">
        <f t="shared" si="390"/>
        <v>N/A</v>
      </c>
      <c r="AO463" s="85" t="str">
        <f t="shared" si="391"/>
        <v>N/A</v>
      </c>
      <c r="AP463" s="85">
        <f t="shared" si="392"/>
        <v>14</v>
      </c>
      <c r="AQ463" s="85" t="b">
        <f t="shared" si="393"/>
        <v>1</v>
      </c>
      <c r="AR463" s="85" t="str">
        <f t="shared" si="394"/>
        <v>Dummy Node</v>
      </c>
      <c r="AS463" s="85" t="str">
        <f t="shared" si="395"/>
        <v>N/A</v>
      </c>
      <c r="AT463" s="85" t="str">
        <f t="shared" si="396"/>
        <v>N/A</v>
      </c>
      <c r="AU463" s="85">
        <f t="shared" si="397"/>
        <v>10</v>
      </c>
      <c r="AV463" s="85" t="b">
        <f t="shared" si="398"/>
        <v>0</v>
      </c>
      <c r="AW463" s="85" t="str">
        <f t="shared" si="399"/>
        <v>Distance</v>
      </c>
      <c r="AX463" s="85" t="str">
        <f t="shared" si="400"/>
        <v>&gt;</v>
      </c>
      <c r="AY463" s="85">
        <f t="shared" si="401"/>
        <v>701.8369140625</v>
      </c>
      <c r="AZ463" s="85">
        <f t="shared" si="402"/>
        <v>2</v>
      </c>
      <c r="BA463" s="85" t="b">
        <f t="shared" si="403"/>
        <v>0</v>
      </c>
      <c r="BB463" s="85" t="str">
        <f t="shared" si="404"/>
        <v>Distance</v>
      </c>
      <c r="BC463" s="85" t="str">
        <f t="shared" si="405"/>
        <v>&gt;</v>
      </c>
      <c r="BD463" s="85">
        <f t="shared" si="406"/>
        <v>699.85498046875</v>
      </c>
      <c r="BE463" s="85">
        <f t="shared" si="407"/>
        <v>0</v>
      </c>
      <c r="BF463" s="85" t="b">
        <f t="shared" si="408"/>
        <v>0</v>
      </c>
      <c r="BG463" s="85" t="str">
        <f t="shared" si="409"/>
        <v>Distance</v>
      </c>
      <c r="BH463" s="85" t="str">
        <f t="shared" si="410"/>
        <v>&gt;</v>
      </c>
      <c r="BI463" s="85">
        <f t="shared" si="411"/>
        <v>508.4912109375</v>
      </c>
    </row>
    <row r="464" spans="1:61">
      <c r="A464" s="15">
        <v>461</v>
      </c>
      <c r="B464" s="15">
        <v>-2</v>
      </c>
      <c r="C464" s="15">
        <v>-8192</v>
      </c>
      <c r="D464" s="15">
        <f t="shared" si="361"/>
        <v>-1</v>
      </c>
      <c r="E464" s="15">
        <f t="shared" si="362"/>
        <v>0</v>
      </c>
      <c r="F464" s="15">
        <f t="shared" si="363"/>
        <v>-1</v>
      </c>
      <c r="G464" s="15">
        <v>923</v>
      </c>
      <c r="H464" s="15">
        <v>924</v>
      </c>
      <c r="I464" s="15">
        <v>230</v>
      </c>
      <c r="J464" s="15">
        <v>8</v>
      </c>
      <c r="K464" s="15">
        <v>972</v>
      </c>
      <c r="L464" s="15">
        <v>1339</v>
      </c>
      <c r="M464" s="15">
        <f t="shared" si="364"/>
        <v>0.326904296875</v>
      </c>
      <c r="O464" s="85">
        <f t="shared" si="365"/>
        <v>972</v>
      </c>
      <c r="P464" s="85">
        <f t="shared" si="366"/>
        <v>0.333251953125</v>
      </c>
      <c r="Q464" s="85">
        <f t="shared" si="367"/>
        <v>485</v>
      </c>
      <c r="R464" s="85" t="b">
        <f t="shared" si="368"/>
        <v>0</v>
      </c>
      <c r="S464" s="85" t="str">
        <f t="shared" si="369"/>
        <v>Dummy Node</v>
      </c>
      <c r="T464" s="85" t="str">
        <f t="shared" si="370"/>
        <v>N/A</v>
      </c>
      <c r="U464" s="85" t="str">
        <f t="shared" si="371"/>
        <v>N/A</v>
      </c>
      <c r="V464" s="85">
        <f t="shared" si="372"/>
        <v>242</v>
      </c>
      <c r="W464" s="85" t="b">
        <f t="shared" si="373"/>
        <v>1</v>
      </c>
      <c r="X464" s="85" t="str">
        <f t="shared" si="374"/>
        <v>Dummy Node</v>
      </c>
      <c r="Y464" s="85" t="str">
        <f t="shared" si="375"/>
        <v>N/A</v>
      </c>
      <c r="Z464" s="85" t="str">
        <f t="shared" si="376"/>
        <v>N/A</v>
      </c>
      <c r="AA464" s="85">
        <f t="shared" si="377"/>
        <v>120</v>
      </c>
      <c r="AB464" s="85" t="b">
        <f t="shared" si="378"/>
        <v>0</v>
      </c>
      <c r="AC464" s="85" t="str">
        <f t="shared" si="379"/>
        <v>Dummy Node</v>
      </c>
      <c r="AD464" s="85" t="str">
        <f t="shared" si="380"/>
        <v>N/A</v>
      </c>
      <c r="AE464" s="85" t="str">
        <f t="shared" si="381"/>
        <v>N/A</v>
      </c>
      <c r="AF464" s="85">
        <f t="shared" si="382"/>
        <v>59</v>
      </c>
      <c r="AG464" s="85" t="b">
        <f t="shared" si="383"/>
        <v>0</v>
      </c>
      <c r="AH464" s="85" t="str">
        <f t="shared" si="384"/>
        <v>Dummy Node</v>
      </c>
      <c r="AI464" s="85" t="str">
        <f t="shared" si="385"/>
        <v>N/A</v>
      </c>
      <c r="AJ464" s="85" t="str">
        <f t="shared" si="386"/>
        <v>N/A</v>
      </c>
      <c r="AK464" s="85">
        <f t="shared" si="387"/>
        <v>29</v>
      </c>
      <c r="AL464" s="85" t="b">
        <f t="shared" si="388"/>
        <v>1</v>
      </c>
      <c r="AM464" s="85" t="str">
        <f t="shared" si="389"/>
        <v>Dummy Node</v>
      </c>
      <c r="AN464" s="85" t="str">
        <f t="shared" si="390"/>
        <v>N/A</v>
      </c>
      <c r="AO464" s="85" t="str">
        <f t="shared" si="391"/>
        <v>N/A</v>
      </c>
      <c r="AP464" s="85">
        <f t="shared" si="392"/>
        <v>14</v>
      </c>
      <c r="AQ464" s="85" t="b">
        <f t="shared" si="393"/>
        <v>1</v>
      </c>
      <c r="AR464" s="85" t="str">
        <f t="shared" si="394"/>
        <v>Dummy Node</v>
      </c>
      <c r="AS464" s="85" t="str">
        <f t="shared" si="395"/>
        <v>N/A</v>
      </c>
      <c r="AT464" s="85" t="str">
        <f t="shared" si="396"/>
        <v>N/A</v>
      </c>
      <c r="AU464" s="85">
        <f t="shared" si="397"/>
        <v>10</v>
      </c>
      <c r="AV464" s="85" t="b">
        <f t="shared" si="398"/>
        <v>0</v>
      </c>
      <c r="AW464" s="85" t="str">
        <f t="shared" si="399"/>
        <v>Distance</v>
      </c>
      <c r="AX464" s="85" t="str">
        <f t="shared" si="400"/>
        <v>&gt;</v>
      </c>
      <c r="AY464" s="85">
        <f t="shared" si="401"/>
        <v>701.8369140625</v>
      </c>
      <c r="AZ464" s="85">
        <f t="shared" si="402"/>
        <v>2</v>
      </c>
      <c r="BA464" s="85" t="b">
        <f t="shared" si="403"/>
        <v>0</v>
      </c>
      <c r="BB464" s="85" t="str">
        <f t="shared" si="404"/>
        <v>Distance</v>
      </c>
      <c r="BC464" s="85" t="str">
        <f t="shared" si="405"/>
        <v>&gt;</v>
      </c>
      <c r="BD464" s="85">
        <f t="shared" si="406"/>
        <v>699.85498046875</v>
      </c>
      <c r="BE464" s="85">
        <f t="shared" si="407"/>
        <v>0</v>
      </c>
      <c r="BF464" s="85" t="b">
        <f t="shared" si="408"/>
        <v>0</v>
      </c>
      <c r="BG464" s="85" t="str">
        <f t="shared" si="409"/>
        <v>Distance</v>
      </c>
      <c r="BH464" s="85" t="str">
        <f t="shared" si="410"/>
        <v>&gt;</v>
      </c>
      <c r="BI464" s="85">
        <f t="shared" si="411"/>
        <v>508.4912109375</v>
      </c>
    </row>
    <row r="465" spans="1:61">
      <c r="A465" s="15">
        <v>462</v>
      </c>
      <c r="B465" s="15">
        <v>-2</v>
      </c>
      <c r="C465" s="15">
        <v>-8192</v>
      </c>
      <c r="D465" s="15">
        <f t="shared" si="361"/>
        <v>-1</v>
      </c>
      <c r="E465" s="15">
        <f t="shared" si="362"/>
        <v>0</v>
      </c>
      <c r="F465" s="15">
        <f t="shared" si="363"/>
        <v>-1</v>
      </c>
      <c r="G465" s="15">
        <v>925</v>
      </c>
      <c r="H465" s="15">
        <v>926</v>
      </c>
      <c r="I465" s="15">
        <v>230</v>
      </c>
      <c r="J465" s="15">
        <v>8</v>
      </c>
      <c r="K465" s="15">
        <v>973</v>
      </c>
      <c r="L465" s="15">
        <v>1339</v>
      </c>
      <c r="M465" s="15">
        <f t="shared" si="364"/>
        <v>0.326904296875</v>
      </c>
      <c r="O465" s="85">
        <f t="shared" si="365"/>
        <v>973</v>
      </c>
      <c r="P465" s="85">
        <f t="shared" si="366"/>
        <v>0.333251953125</v>
      </c>
      <c r="Q465" s="85">
        <f t="shared" si="367"/>
        <v>486</v>
      </c>
      <c r="R465" s="85" t="b">
        <f t="shared" si="368"/>
        <v>1</v>
      </c>
      <c r="S465" s="85" t="str">
        <f t="shared" si="369"/>
        <v>Dummy Node</v>
      </c>
      <c r="T465" s="85" t="str">
        <f t="shared" si="370"/>
        <v>N/A</v>
      </c>
      <c r="U465" s="85" t="str">
        <f t="shared" si="371"/>
        <v>N/A</v>
      </c>
      <c r="V465" s="85">
        <f t="shared" si="372"/>
        <v>242</v>
      </c>
      <c r="W465" s="85" t="b">
        <f t="shared" si="373"/>
        <v>0</v>
      </c>
      <c r="X465" s="85" t="str">
        <f t="shared" si="374"/>
        <v>Dummy Node</v>
      </c>
      <c r="Y465" s="85" t="str">
        <f t="shared" si="375"/>
        <v>N/A</v>
      </c>
      <c r="Z465" s="85" t="str">
        <f t="shared" si="376"/>
        <v>N/A</v>
      </c>
      <c r="AA465" s="85">
        <f t="shared" si="377"/>
        <v>120</v>
      </c>
      <c r="AB465" s="85" t="b">
        <f t="shared" si="378"/>
        <v>0</v>
      </c>
      <c r="AC465" s="85" t="str">
        <f t="shared" si="379"/>
        <v>Dummy Node</v>
      </c>
      <c r="AD465" s="85" t="str">
        <f t="shared" si="380"/>
        <v>N/A</v>
      </c>
      <c r="AE465" s="85" t="str">
        <f t="shared" si="381"/>
        <v>N/A</v>
      </c>
      <c r="AF465" s="85">
        <f t="shared" si="382"/>
        <v>59</v>
      </c>
      <c r="AG465" s="85" t="b">
        <f t="shared" si="383"/>
        <v>0</v>
      </c>
      <c r="AH465" s="85" t="str">
        <f t="shared" si="384"/>
        <v>Dummy Node</v>
      </c>
      <c r="AI465" s="85" t="str">
        <f t="shared" si="385"/>
        <v>N/A</v>
      </c>
      <c r="AJ465" s="85" t="str">
        <f t="shared" si="386"/>
        <v>N/A</v>
      </c>
      <c r="AK465" s="85">
        <f t="shared" si="387"/>
        <v>29</v>
      </c>
      <c r="AL465" s="85" t="b">
        <f t="shared" si="388"/>
        <v>1</v>
      </c>
      <c r="AM465" s="85" t="str">
        <f t="shared" si="389"/>
        <v>Dummy Node</v>
      </c>
      <c r="AN465" s="85" t="str">
        <f t="shared" si="390"/>
        <v>N/A</v>
      </c>
      <c r="AO465" s="85" t="str">
        <f t="shared" si="391"/>
        <v>N/A</v>
      </c>
      <c r="AP465" s="85">
        <f t="shared" si="392"/>
        <v>14</v>
      </c>
      <c r="AQ465" s="85" t="b">
        <f t="shared" si="393"/>
        <v>1</v>
      </c>
      <c r="AR465" s="85" t="str">
        <f t="shared" si="394"/>
        <v>Dummy Node</v>
      </c>
      <c r="AS465" s="85" t="str">
        <f t="shared" si="395"/>
        <v>N/A</v>
      </c>
      <c r="AT465" s="85" t="str">
        <f t="shared" si="396"/>
        <v>N/A</v>
      </c>
      <c r="AU465" s="85">
        <f t="shared" si="397"/>
        <v>10</v>
      </c>
      <c r="AV465" s="85" t="b">
        <f t="shared" si="398"/>
        <v>0</v>
      </c>
      <c r="AW465" s="85" t="str">
        <f t="shared" si="399"/>
        <v>Distance</v>
      </c>
      <c r="AX465" s="85" t="str">
        <f t="shared" si="400"/>
        <v>&gt;</v>
      </c>
      <c r="AY465" s="85">
        <f t="shared" si="401"/>
        <v>701.8369140625</v>
      </c>
      <c r="AZ465" s="85">
        <f t="shared" si="402"/>
        <v>2</v>
      </c>
      <c r="BA465" s="85" t="b">
        <f t="shared" si="403"/>
        <v>0</v>
      </c>
      <c r="BB465" s="85" t="str">
        <f t="shared" si="404"/>
        <v>Distance</v>
      </c>
      <c r="BC465" s="85" t="str">
        <f t="shared" si="405"/>
        <v>&gt;</v>
      </c>
      <c r="BD465" s="85">
        <f t="shared" si="406"/>
        <v>699.85498046875</v>
      </c>
      <c r="BE465" s="85">
        <f t="shared" si="407"/>
        <v>0</v>
      </c>
      <c r="BF465" s="85" t="b">
        <f t="shared" si="408"/>
        <v>0</v>
      </c>
      <c r="BG465" s="85" t="str">
        <f t="shared" si="409"/>
        <v>Distance</v>
      </c>
      <c r="BH465" s="85" t="str">
        <f t="shared" si="410"/>
        <v>&gt;</v>
      </c>
      <c r="BI465" s="85">
        <f t="shared" si="411"/>
        <v>508.4912109375</v>
      </c>
    </row>
    <row r="466" spans="1:61">
      <c r="A466" s="15">
        <v>463</v>
      </c>
      <c r="B466" s="15">
        <v>-2</v>
      </c>
      <c r="C466" s="15">
        <v>-8192</v>
      </c>
      <c r="D466" s="15">
        <f t="shared" si="361"/>
        <v>-1</v>
      </c>
      <c r="E466" s="15">
        <f t="shared" si="362"/>
        <v>0</v>
      </c>
      <c r="F466" s="15">
        <f t="shared" si="363"/>
        <v>-1</v>
      </c>
      <c r="G466" s="15">
        <v>927</v>
      </c>
      <c r="H466" s="15">
        <v>928</v>
      </c>
      <c r="I466" s="15">
        <v>231</v>
      </c>
      <c r="J466" s="15">
        <v>8</v>
      </c>
      <c r="K466" s="15">
        <v>974</v>
      </c>
      <c r="L466" s="15">
        <v>1339</v>
      </c>
      <c r="M466" s="15">
        <f t="shared" si="364"/>
        <v>0.326904296875</v>
      </c>
      <c r="O466" s="85">
        <f t="shared" si="365"/>
        <v>974</v>
      </c>
      <c r="P466" s="85">
        <f t="shared" si="366"/>
        <v>0.333251953125</v>
      </c>
      <c r="Q466" s="85">
        <f t="shared" si="367"/>
        <v>486</v>
      </c>
      <c r="R466" s="85" t="b">
        <f t="shared" si="368"/>
        <v>0</v>
      </c>
      <c r="S466" s="85" t="str">
        <f t="shared" si="369"/>
        <v>Dummy Node</v>
      </c>
      <c r="T466" s="85" t="str">
        <f t="shared" si="370"/>
        <v>N/A</v>
      </c>
      <c r="U466" s="85" t="str">
        <f t="shared" si="371"/>
        <v>N/A</v>
      </c>
      <c r="V466" s="85">
        <f t="shared" si="372"/>
        <v>242</v>
      </c>
      <c r="W466" s="85" t="b">
        <f t="shared" si="373"/>
        <v>0</v>
      </c>
      <c r="X466" s="85" t="str">
        <f t="shared" si="374"/>
        <v>Dummy Node</v>
      </c>
      <c r="Y466" s="85" t="str">
        <f t="shared" si="375"/>
        <v>N/A</v>
      </c>
      <c r="Z466" s="85" t="str">
        <f t="shared" si="376"/>
        <v>N/A</v>
      </c>
      <c r="AA466" s="85">
        <f t="shared" si="377"/>
        <v>120</v>
      </c>
      <c r="AB466" s="85" t="b">
        <f t="shared" si="378"/>
        <v>0</v>
      </c>
      <c r="AC466" s="85" t="str">
        <f t="shared" si="379"/>
        <v>Dummy Node</v>
      </c>
      <c r="AD466" s="85" t="str">
        <f t="shared" si="380"/>
        <v>N/A</v>
      </c>
      <c r="AE466" s="85" t="str">
        <f t="shared" si="381"/>
        <v>N/A</v>
      </c>
      <c r="AF466" s="85">
        <f t="shared" si="382"/>
        <v>59</v>
      </c>
      <c r="AG466" s="85" t="b">
        <f t="shared" si="383"/>
        <v>0</v>
      </c>
      <c r="AH466" s="85" t="str">
        <f t="shared" si="384"/>
        <v>Dummy Node</v>
      </c>
      <c r="AI466" s="85" t="str">
        <f t="shared" si="385"/>
        <v>N/A</v>
      </c>
      <c r="AJ466" s="85" t="str">
        <f t="shared" si="386"/>
        <v>N/A</v>
      </c>
      <c r="AK466" s="85">
        <f t="shared" si="387"/>
        <v>29</v>
      </c>
      <c r="AL466" s="85" t="b">
        <f t="shared" si="388"/>
        <v>1</v>
      </c>
      <c r="AM466" s="85" t="str">
        <f t="shared" si="389"/>
        <v>Dummy Node</v>
      </c>
      <c r="AN466" s="85" t="str">
        <f t="shared" si="390"/>
        <v>N/A</v>
      </c>
      <c r="AO466" s="85" t="str">
        <f t="shared" si="391"/>
        <v>N/A</v>
      </c>
      <c r="AP466" s="85">
        <f t="shared" si="392"/>
        <v>14</v>
      </c>
      <c r="AQ466" s="85" t="b">
        <f t="shared" si="393"/>
        <v>1</v>
      </c>
      <c r="AR466" s="85" t="str">
        <f t="shared" si="394"/>
        <v>Dummy Node</v>
      </c>
      <c r="AS466" s="85" t="str">
        <f t="shared" si="395"/>
        <v>N/A</v>
      </c>
      <c r="AT466" s="85" t="str">
        <f t="shared" si="396"/>
        <v>N/A</v>
      </c>
      <c r="AU466" s="85">
        <f t="shared" si="397"/>
        <v>10</v>
      </c>
      <c r="AV466" s="85" t="b">
        <f t="shared" si="398"/>
        <v>0</v>
      </c>
      <c r="AW466" s="85" t="str">
        <f t="shared" si="399"/>
        <v>Distance</v>
      </c>
      <c r="AX466" s="85" t="str">
        <f t="shared" si="400"/>
        <v>&gt;</v>
      </c>
      <c r="AY466" s="85">
        <f t="shared" si="401"/>
        <v>701.8369140625</v>
      </c>
      <c r="AZ466" s="85">
        <f t="shared" si="402"/>
        <v>2</v>
      </c>
      <c r="BA466" s="85" t="b">
        <f t="shared" si="403"/>
        <v>0</v>
      </c>
      <c r="BB466" s="85" t="str">
        <f t="shared" si="404"/>
        <v>Distance</v>
      </c>
      <c r="BC466" s="85" t="str">
        <f t="shared" si="405"/>
        <v>&gt;</v>
      </c>
      <c r="BD466" s="85">
        <f t="shared" si="406"/>
        <v>699.85498046875</v>
      </c>
      <c r="BE466" s="85">
        <f t="shared" si="407"/>
        <v>0</v>
      </c>
      <c r="BF466" s="85" t="b">
        <f t="shared" si="408"/>
        <v>0</v>
      </c>
      <c r="BG466" s="85" t="str">
        <f t="shared" si="409"/>
        <v>Distance</v>
      </c>
      <c r="BH466" s="85" t="str">
        <f t="shared" si="410"/>
        <v>&gt;</v>
      </c>
      <c r="BI466" s="85">
        <f t="shared" si="411"/>
        <v>508.4912109375</v>
      </c>
    </row>
    <row r="467" spans="1:61">
      <c r="A467" s="15">
        <v>464</v>
      </c>
      <c r="B467" s="15">
        <v>-2</v>
      </c>
      <c r="C467" s="15">
        <v>-8192</v>
      </c>
      <c r="D467" s="15">
        <f t="shared" si="361"/>
        <v>-1</v>
      </c>
      <c r="E467" s="15">
        <f t="shared" si="362"/>
        <v>0</v>
      </c>
      <c r="F467" s="15">
        <f t="shared" si="363"/>
        <v>-1</v>
      </c>
      <c r="G467" s="15">
        <v>929</v>
      </c>
      <c r="H467" s="15">
        <v>930</v>
      </c>
      <c r="I467" s="15">
        <v>231</v>
      </c>
      <c r="J467" s="15">
        <v>8</v>
      </c>
      <c r="K467" s="15">
        <v>975</v>
      </c>
      <c r="L467" s="15">
        <v>1339</v>
      </c>
      <c r="M467" s="15">
        <f t="shared" si="364"/>
        <v>0.326904296875</v>
      </c>
      <c r="O467" s="85">
        <f t="shared" si="365"/>
        <v>975</v>
      </c>
      <c r="P467" s="85">
        <f t="shared" si="366"/>
        <v>0.333251953125</v>
      </c>
      <c r="Q467" s="85">
        <f t="shared" si="367"/>
        <v>487</v>
      </c>
      <c r="R467" s="85" t="b">
        <f t="shared" si="368"/>
        <v>1</v>
      </c>
      <c r="S467" s="85" t="str">
        <f t="shared" si="369"/>
        <v>Dummy Node</v>
      </c>
      <c r="T467" s="85" t="str">
        <f t="shared" si="370"/>
        <v>N/A</v>
      </c>
      <c r="U467" s="85" t="str">
        <f t="shared" si="371"/>
        <v>N/A</v>
      </c>
      <c r="V467" s="85">
        <f t="shared" si="372"/>
        <v>243</v>
      </c>
      <c r="W467" s="85" t="b">
        <f t="shared" si="373"/>
        <v>1</v>
      </c>
      <c r="X467" s="85" t="str">
        <f t="shared" si="374"/>
        <v>Dummy Node</v>
      </c>
      <c r="Y467" s="85" t="str">
        <f t="shared" si="375"/>
        <v>N/A</v>
      </c>
      <c r="Z467" s="85" t="str">
        <f t="shared" si="376"/>
        <v>N/A</v>
      </c>
      <c r="AA467" s="85">
        <f t="shared" si="377"/>
        <v>121</v>
      </c>
      <c r="AB467" s="85" t="b">
        <f t="shared" si="378"/>
        <v>1</v>
      </c>
      <c r="AC467" s="85" t="str">
        <f t="shared" si="379"/>
        <v>Dummy Node</v>
      </c>
      <c r="AD467" s="85" t="str">
        <f t="shared" si="380"/>
        <v>N/A</v>
      </c>
      <c r="AE467" s="85" t="str">
        <f t="shared" si="381"/>
        <v>N/A</v>
      </c>
      <c r="AF467" s="85">
        <f t="shared" si="382"/>
        <v>60</v>
      </c>
      <c r="AG467" s="85" t="b">
        <f t="shared" si="383"/>
        <v>1</v>
      </c>
      <c r="AH467" s="85" t="str">
        <f t="shared" si="384"/>
        <v>Dummy Node</v>
      </c>
      <c r="AI467" s="85" t="str">
        <f t="shared" si="385"/>
        <v>N/A</v>
      </c>
      <c r="AJ467" s="85" t="str">
        <f t="shared" si="386"/>
        <v>N/A</v>
      </c>
      <c r="AK467" s="85">
        <f t="shared" si="387"/>
        <v>29</v>
      </c>
      <c r="AL467" s="85" t="b">
        <f t="shared" si="388"/>
        <v>0</v>
      </c>
      <c r="AM467" s="85" t="str">
        <f t="shared" si="389"/>
        <v>Dummy Node</v>
      </c>
      <c r="AN467" s="85" t="str">
        <f t="shared" si="390"/>
        <v>N/A</v>
      </c>
      <c r="AO467" s="85" t="str">
        <f t="shared" si="391"/>
        <v>N/A</v>
      </c>
      <c r="AP467" s="85">
        <f t="shared" si="392"/>
        <v>14</v>
      </c>
      <c r="AQ467" s="85" t="b">
        <f t="shared" si="393"/>
        <v>1</v>
      </c>
      <c r="AR467" s="85" t="str">
        <f t="shared" si="394"/>
        <v>Dummy Node</v>
      </c>
      <c r="AS467" s="85" t="str">
        <f t="shared" si="395"/>
        <v>N/A</v>
      </c>
      <c r="AT467" s="85" t="str">
        <f t="shared" si="396"/>
        <v>N/A</v>
      </c>
      <c r="AU467" s="85">
        <f t="shared" si="397"/>
        <v>10</v>
      </c>
      <c r="AV467" s="85" t="b">
        <f t="shared" si="398"/>
        <v>0</v>
      </c>
      <c r="AW467" s="85" t="str">
        <f t="shared" si="399"/>
        <v>Distance</v>
      </c>
      <c r="AX467" s="85" t="str">
        <f t="shared" si="400"/>
        <v>&gt;</v>
      </c>
      <c r="AY467" s="85">
        <f t="shared" si="401"/>
        <v>701.8369140625</v>
      </c>
      <c r="AZ467" s="85">
        <f t="shared" si="402"/>
        <v>2</v>
      </c>
      <c r="BA467" s="85" t="b">
        <f t="shared" si="403"/>
        <v>0</v>
      </c>
      <c r="BB467" s="85" t="str">
        <f t="shared" si="404"/>
        <v>Distance</v>
      </c>
      <c r="BC467" s="85" t="str">
        <f t="shared" si="405"/>
        <v>&gt;</v>
      </c>
      <c r="BD467" s="85">
        <f t="shared" si="406"/>
        <v>699.85498046875</v>
      </c>
      <c r="BE467" s="85">
        <f t="shared" si="407"/>
        <v>0</v>
      </c>
      <c r="BF467" s="85" t="b">
        <f t="shared" si="408"/>
        <v>0</v>
      </c>
      <c r="BG467" s="85" t="str">
        <f t="shared" si="409"/>
        <v>Distance</v>
      </c>
      <c r="BH467" s="85" t="str">
        <f t="shared" si="410"/>
        <v>&gt;</v>
      </c>
      <c r="BI467" s="85">
        <f t="shared" si="411"/>
        <v>508.4912109375</v>
      </c>
    </row>
    <row r="468" spans="1:61">
      <c r="A468" s="15">
        <v>465</v>
      </c>
      <c r="B468" s="15">
        <v>-2</v>
      </c>
      <c r="C468" s="15">
        <v>-8192</v>
      </c>
      <c r="D468" s="15">
        <f t="shared" si="361"/>
        <v>-1</v>
      </c>
      <c r="E468" s="15">
        <f t="shared" si="362"/>
        <v>0</v>
      </c>
      <c r="F468" s="15">
        <f t="shared" si="363"/>
        <v>-1</v>
      </c>
      <c r="G468" s="15">
        <v>931</v>
      </c>
      <c r="H468" s="15">
        <v>932</v>
      </c>
      <c r="I468" s="15">
        <v>232</v>
      </c>
      <c r="J468" s="15">
        <v>8</v>
      </c>
      <c r="K468" s="15">
        <v>976</v>
      </c>
      <c r="L468" s="15">
        <v>1339</v>
      </c>
      <c r="M468" s="15">
        <f t="shared" si="364"/>
        <v>0.326904296875</v>
      </c>
      <c r="O468" s="85">
        <f t="shared" si="365"/>
        <v>976</v>
      </c>
      <c r="P468" s="85">
        <f t="shared" si="366"/>
        <v>0.333251953125</v>
      </c>
      <c r="Q468" s="85">
        <f t="shared" si="367"/>
        <v>487</v>
      </c>
      <c r="R468" s="85" t="b">
        <f t="shared" si="368"/>
        <v>0</v>
      </c>
      <c r="S468" s="85" t="str">
        <f t="shared" si="369"/>
        <v>Dummy Node</v>
      </c>
      <c r="T468" s="85" t="str">
        <f t="shared" si="370"/>
        <v>N/A</v>
      </c>
      <c r="U468" s="85" t="str">
        <f t="shared" si="371"/>
        <v>N/A</v>
      </c>
      <c r="V468" s="85">
        <f t="shared" si="372"/>
        <v>243</v>
      </c>
      <c r="W468" s="85" t="b">
        <f t="shared" si="373"/>
        <v>1</v>
      </c>
      <c r="X468" s="85" t="str">
        <f t="shared" si="374"/>
        <v>Dummy Node</v>
      </c>
      <c r="Y468" s="85" t="str">
        <f t="shared" si="375"/>
        <v>N/A</v>
      </c>
      <c r="Z468" s="85" t="str">
        <f t="shared" si="376"/>
        <v>N/A</v>
      </c>
      <c r="AA468" s="85">
        <f t="shared" si="377"/>
        <v>121</v>
      </c>
      <c r="AB468" s="85" t="b">
        <f t="shared" si="378"/>
        <v>1</v>
      </c>
      <c r="AC468" s="85" t="str">
        <f t="shared" si="379"/>
        <v>Dummy Node</v>
      </c>
      <c r="AD468" s="85" t="str">
        <f t="shared" si="380"/>
        <v>N/A</v>
      </c>
      <c r="AE468" s="85" t="str">
        <f t="shared" si="381"/>
        <v>N/A</v>
      </c>
      <c r="AF468" s="85">
        <f t="shared" si="382"/>
        <v>60</v>
      </c>
      <c r="AG468" s="85" t="b">
        <f t="shared" si="383"/>
        <v>1</v>
      </c>
      <c r="AH468" s="85" t="str">
        <f t="shared" si="384"/>
        <v>Dummy Node</v>
      </c>
      <c r="AI468" s="85" t="str">
        <f t="shared" si="385"/>
        <v>N/A</v>
      </c>
      <c r="AJ468" s="85" t="str">
        <f t="shared" si="386"/>
        <v>N/A</v>
      </c>
      <c r="AK468" s="85">
        <f t="shared" si="387"/>
        <v>29</v>
      </c>
      <c r="AL468" s="85" t="b">
        <f t="shared" si="388"/>
        <v>0</v>
      </c>
      <c r="AM468" s="85" t="str">
        <f t="shared" si="389"/>
        <v>Dummy Node</v>
      </c>
      <c r="AN468" s="85" t="str">
        <f t="shared" si="390"/>
        <v>N/A</v>
      </c>
      <c r="AO468" s="85" t="str">
        <f t="shared" si="391"/>
        <v>N/A</v>
      </c>
      <c r="AP468" s="85">
        <f t="shared" si="392"/>
        <v>14</v>
      </c>
      <c r="AQ468" s="85" t="b">
        <f t="shared" si="393"/>
        <v>1</v>
      </c>
      <c r="AR468" s="85" t="str">
        <f t="shared" si="394"/>
        <v>Dummy Node</v>
      </c>
      <c r="AS468" s="85" t="str">
        <f t="shared" si="395"/>
        <v>N/A</v>
      </c>
      <c r="AT468" s="85" t="str">
        <f t="shared" si="396"/>
        <v>N/A</v>
      </c>
      <c r="AU468" s="85">
        <f t="shared" si="397"/>
        <v>10</v>
      </c>
      <c r="AV468" s="85" t="b">
        <f t="shared" si="398"/>
        <v>0</v>
      </c>
      <c r="AW468" s="85" t="str">
        <f t="shared" si="399"/>
        <v>Distance</v>
      </c>
      <c r="AX468" s="85" t="str">
        <f t="shared" si="400"/>
        <v>&gt;</v>
      </c>
      <c r="AY468" s="85">
        <f t="shared" si="401"/>
        <v>701.8369140625</v>
      </c>
      <c r="AZ468" s="85">
        <f t="shared" si="402"/>
        <v>2</v>
      </c>
      <c r="BA468" s="85" t="b">
        <f t="shared" si="403"/>
        <v>0</v>
      </c>
      <c r="BB468" s="85" t="str">
        <f t="shared" si="404"/>
        <v>Distance</v>
      </c>
      <c r="BC468" s="85" t="str">
        <f t="shared" si="405"/>
        <v>&gt;</v>
      </c>
      <c r="BD468" s="85">
        <f t="shared" si="406"/>
        <v>699.85498046875</v>
      </c>
      <c r="BE468" s="85">
        <f t="shared" si="407"/>
        <v>0</v>
      </c>
      <c r="BF468" s="85" t="b">
        <f t="shared" si="408"/>
        <v>0</v>
      </c>
      <c r="BG468" s="85" t="str">
        <f t="shared" si="409"/>
        <v>Distance</v>
      </c>
      <c r="BH468" s="85" t="str">
        <f t="shared" si="410"/>
        <v>&gt;</v>
      </c>
      <c r="BI468" s="85">
        <f t="shared" si="411"/>
        <v>508.4912109375</v>
      </c>
    </row>
    <row r="469" spans="1:61">
      <c r="A469" s="15">
        <v>466</v>
      </c>
      <c r="B469" s="15">
        <v>-2</v>
      </c>
      <c r="C469" s="15">
        <v>-8192</v>
      </c>
      <c r="D469" s="15">
        <f t="shared" si="361"/>
        <v>-1</v>
      </c>
      <c r="E469" s="15">
        <f t="shared" si="362"/>
        <v>0</v>
      </c>
      <c r="F469" s="15">
        <f t="shared" si="363"/>
        <v>-1</v>
      </c>
      <c r="G469" s="15">
        <v>933</v>
      </c>
      <c r="H469" s="15">
        <v>934</v>
      </c>
      <c r="I469" s="15">
        <v>232</v>
      </c>
      <c r="J469" s="15">
        <v>8</v>
      </c>
      <c r="K469" s="15">
        <v>977</v>
      </c>
      <c r="L469" s="15">
        <v>1339</v>
      </c>
      <c r="M469" s="15">
        <f t="shared" si="364"/>
        <v>0.326904296875</v>
      </c>
      <c r="O469" s="85">
        <f t="shared" si="365"/>
        <v>977</v>
      </c>
      <c r="P469" s="85">
        <f t="shared" si="366"/>
        <v>0.333251953125</v>
      </c>
      <c r="Q469" s="85">
        <f t="shared" si="367"/>
        <v>488</v>
      </c>
      <c r="R469" s="85" t="b">
        <f t="shared" si="368"/>
        <v>1</v>
      </c>
      <c r="S469" s="85" t="str">
        <f t="shared" si="369"/>
        <v>Dummy Node</v>
      </c>
      <c r="T469" s="85" t="str">
        <f t="shared" si="370"/>
        <v>N/A</v>
      </c>
      <c r="U469" s="85" t="str">
        <f t="shared" si="371"/>
        <v>N/A</v>
      </c>
      <c r="V469" s="85">
        <f t="shared" si="372"/>
        <v>243</v>
      </c>
      <c r="W469" s="85" t="b">
        <f t="shared" si="373"/>
        <v>0</v>
      </c>
      <c r="X469" s="85" t="str">
        <f t="shared" si="374"/>
        <v>Dummy Node</v>
      </c>
      <c r="Y469" s="85" t="str">
        <f t="shared" si="375"/>
        <v>N/A</v>
      </c>
      <c r="Z469" s="85" t="str">
        <f t="shared" si="376"/>
        <v>N/A</v>
      </c>
      <c r="AA469" s="85">
        <f t="shared" si="377"/>
        <v>121</v>
      </c>
      <c r="AB469" s="85" t="b">
        <f t="shared" si="378"/>
        <v>1</v>
      </c>
      <c r="AC469" s="85" t="str">
        <f t="shared" si="379"/>
        <v>Dummy Node</v>
      </c>
      <c r="AD469" s="85" t="str">
        <f t="shared" si="380"/>
        <v>N/A</v>
      </c>
      <c r="AE469" s="85" t="str">
        <f t="shared" si="381"/>
        <v>N/A</v>
      </c>
      <c r="AF469" s="85">
        <f t="shared" si="382"/>
        <v>60</v>
      </c>
      <c r="AG469" s="85" t="b">
        <f t="shared" si="383"/>
        <v>1</v>
      </c>
      <c r="AH469" s="85" t="str">
        <f t="shared" si="384"/>
        <v>Dummy Node</v>
      </c>
      <c r="AI469" s="85" t="str">
        <f t="shared" si="385"/>
        <v>N/A</v>
      </c>
      <c r="AJ469" s="85" t="str">
        <f t="shared" si="386"/>
        <v>N/A</v>
      </c>
      <c r="AK469" s="85">
        <f t="shared" si="387"/>
        <v>29</v>
      </c>
      <c r="AL469" s="85" t="b">
        <f t="shared" si="388"/>
        <v>0</v>
      </c>
      <c r="AM469" s="85" t="str">
        <f t="shared" si="389"/>
        <v>Dummy Node</v>
      </c>
      <c r="AN469" s="85" t="str">
        <f t="shared" si="390"/>
        <v>N/A</v>
      </c>
      <c r="AO469" s="85" t="str">
        <f t="shared" si="391"/>
        <v>N/A</v>
      </c>
      <c r="AP469" s="85">
        <f t="shared" si="392"/>
        <v>14</v>
      </c>
      <c r="AQ469" s="85" t="b">
        <f t="shared" si="393"/>
        <v>1</v>
      </c>
      <c r="AR469" s="85" t="str">
        <f t="shared" si="394"/>
        <v>Dummy Node</v>
      </c>
      <c r="AS469" s="85" t="str">
        <f t="shared" si="395"/>
        <v>N/A</v>
      </c>
      <c r="AT469" s="85" t="str">
        <f t="shared" si="396"/>
        <v>N/A</v>
      </c>
      <c r="AU469" s="85">
        <f t="shared" si="397"/>
        <v>10</v>
      </c>
      <c r="AV469" s="85" t="b">
        <f t="shared" si="398"/>
        <v>0</v>
      </c>
      <c r="AW469" s="85" t="str">
        <f t="shared" si="399"/>
        <v>Distance</v>
      </c>
      <c r="AX469" s="85" t="str">
        <f t="shared" si="400"/>
        <v>&gt;</v>
      </c>
      <c r="AY469" s="85">
        <f t="shared" si="401"/>
        <v>701.8369140625</v>
      </c>
      <c r="AZ469" s="85">
        <f t="shared" si="402"/>
        <v>2</v>
      </c>
      <c r="BA469" s="85" t="b">
        <f t="shared" si="403"/>
        <v>0</v>
      </c>
      <c r="BB469" s="85" t="str">
        <f t="shared" si="404"/>
        <v>Distance</v>
      </c>
      <c r="BC469" s="85" t="str">
        <f t="shared" si="405"/>
        <v>&gt;</v>
      </c>
      <c r="BD469" s="85">
        <f t="shared" si="406"/>
        <v>699.85498046875</v>
      </c>
      <c r="BE469" s="85">
        <f t="shared" si="407"/>
        <v>0</v>
      </c>
      <c r="BF469" s="85" t="b">
        <f t="shared" si="408"/>
        <v>0</v>
      </c>
      <c r="BG469" s="85" t="str">
        <f t="shared" si="409"/>
        <v>Distance</v>
      </c>
      <c r="BH469" s="85" t="str">
        <f t="shared" si="410"/>
        <v>&gt;</v>
      </c>
      <c r="BI469" s="85">
        <f t="shared" si="411"/>
        <v>508.4912109375</v>
      </c>
    </row>
    <row r="470" spans="1:61">
      <c r="A470" s="15">
        <v>467</v>
      </c>
      <c r="B470" s="15">
        <v>-2</v>
      </c>
      <c r="C470" s="15">
        <v>-8192</v>
      </c>
      <c r="D470" s="15">
        <f t="shared" si="361"/>
        <v>-1</v>
      </c>
      <c r="E470" s="15">
        <f t="shared" si="362"/>
        <v>0</v>
      </c>
      <c r="F470" s="15">
        <f t="shared" si="363"/>
        <v>-1</v>
      </c>
      <c r="G470" s="15">
        <v>935</v>
      </c>
      <c r="H470" s="15">
        <v>936</v>
      </c>
      <c r="I470" s="15">
        <v>233</v>
      </c>
      <c r="J470" s="15">
        <v>8</v>
      </c>
      <c r="K470" s="15">
        <v>978</v>
      </c>
      <c r="L470" s="15">
        <v>1339</v>
      </c>
      <c r="M470" s="15">
        <f t="shared" si="364"/>
        <v>0.326904296875</v>
      </c>
      <c r="O470" s="85">
        <f t="shared" si="365"/>
        <v>978</v>
      </c>
      <c r="P470" s="85">
        <f t="shared" si="366"/>
        <v>0.333251953125</v>
      </c>
      <c r="Q470" s="85">
        <f t="shared" si="367"/>
        <v>488</v>
      </c>
      <c r="R470" s="85" t="b">
        <f t="shared" si="368"/>
        <v>0</v>
      </c>
      <c r="S470" s="85" t="str">
        <f t="shared" si="369"/>
        <v>Dummy Node</v>
      </c>
      <c r="T470" s="85" t="str">
        <f t="shared" si="370"/>
        <v>N/A</v>
      </c>
      <c r="U470" s="85" t="str">
        <f t="shared" si="371"/>
        <v>N/A</v>
      </c>
      <c r="V470" s="85">
        <f t="shared" si="372"/>
        <v>243</v>
      </c>
      <c r="W470" s="85" t="b">
        <f t="shared" si="373"/>
        <v>0</v>
      </c>
      <c r="X470" s="85" t="str">
        <f t="shared" si="374"/>
        <v>Dummy Node</v>
      </c>
      <c r="Y470" s="85" t="str">
        <f t="shared" si="375"/>
        <v>N/A</v>
      </c>
      <c r="Z470" s="85" t="str">
        <f t="shared" si="376"/>
        <v>N/A</v>
      </c>
      <c r="AA470" s="85">
        <f t="shared" si="377"/>
        <v>121</v>
      </c>
      <c r="AB470" s="85" t="b">
        <f t="shared" si="378"/>
        <v>1</v>
      </c>
      <c r="AC470" s="85" t="str">
        <f t="shared" si="379"/>
        <v>Dummy Node</v>
      </c>
      <c r="AD470" s="85" t="str">
        <f t="shared" si="380"/>
        <v>N/A</v>
      </c>
      <c r="AE470" s="85" t="str">
        <f t="shared" si="381"/>
        <v>N/A</v>
      </c>
      <c r="AF470" s="85">
        <f t="shared" si="382"/>
        <v>60</v>
      </c>
      <c r="AG470" s="85" t="b">
        <f t="shared" si="383"/>
        <v>1</v>
      </c>
      <c r="AH470" s="85" t="str">
        <f t="shared" si="384"/>
        <v>Dummy Node</v>
      </c>
      <c r="AI470" s="85" t="str">
        <f t="shared" si="385"/>
        <v>N/A</v>
      </c>
      <c r="AJ470" s="85" t="str">
        <f t="shared" si="386"/>
        <v>N/A</v>
      </c>
      <c r="AK470" s="85">
        <f t="shared" si="387"/>
        <v>29</v>
      </c>
      <c r="AL470" s="85" t="b">
        <f t="shared" si="388"/>
        <v>0</v>
      </c>
      <c r="AM470" s="85" t="str">
        <f t="shared" si="389"/>
        <v>Dummy Node</v>
      </c>
      <c r="AN470" s="85" t="str">
        <f t="shared" si="390"/>
        <v>N/A</v>
      </c>
      <c r="AO470" s="85" t="str">
        <f t="shared" si="391"/>
        <v>N/A</v>
      </c>
      <c r="AP470" s="85">
        <f t="shared" si="392"/>
        <v>14</v>
      </c>
      <c r="AQ470" s="85" t="b">
        <f t="shared" si="393"/>
        <v>1</v>
      </c>
      <c r="AR470" s="85" t="str">
        <f t="shared" si="394"/>
        <v>Dummy Node</v>
      </c>
      <c r="AS470" s="85" t="str">
        <f t="shared" si="395"/>
        <v>N/A</v>
      </c>
      <c r="AT470" s="85" t="str">
        <f t="shared" si="396"/>
        <v>N/A</v>
      </c>
      <c r="AU470" s="85">
        <f t="shared" si="397"/>
        <v>10</v>
      </c>
      <c r="AV470" s="85" t="b">
        <f t="shared" si="398"/>
        <v>0</v>
      </c>
      <c r="AW470" s="85" t="str">
        <f t="shared" si="399"/>
        <v>Distance</v>
      </c>
      <c r="AX470" s="85" t="str">
        <f t="shared" si="400"/>
        <v>&gt;</v>
      </c>
      <c r="AY470" s="85">
        <f t="shared" si="401"/>
        <v>701.8369140625</v>
      </c>
      <c r="AZ470" s="85">
        <f t="shared" si="402"/>
        <v>2</v>
      </c>
      <c r="BA470" s="85" t="b">
        <f t="shared" si="403"/>
        <v>0</v>
      </c>
      <c r="BB470" s="85" t="str">
        <f t="shared" si="404"/>
        <v>Distance</v>
      </c>
      <c r="BC470" s="85" t="str">
        <f t="shared" si="405"/>
        <v>&gt;</v>
      </c>
      <c r="BD470" s="85">
        <f t="shared" si="406"/>
        <v>699.85498046875</v>
      </c>
      <c r="BE470" s="85">
        <f t="shared" si="407"/>
        <v>0</v>
      </c>
      <c r="BF470" s="85" t="b">
        <f t="shared" si="408"/>
        <v>0</v>
      </c>
      <c r="BG470" s="85" t="str">
        <f t="shared" si="409"/>
        <v>Distance</v>
      </c>
      <c r="BH470" s="85" t="str">
        <f t="shared" si="410"/>
        <v>&gt;</v>
      </c>
      <c r="BI470" s="85">
        <f t="shared" si="411"/>
        <v>508.4912109375</v>
      </c>
    </row>
    <row r="471" spans="1:61">
      <c r="A471" s="15">
        <v>468</v>
      </c>
      <c r="B471" s="15">
        <v>-2</v>
      </c>
      <c r="C471" s="15">
        <v>-8192</v>
      </c>
      <c r="D471" s="15">
        <f t="shared" si="361"/>
        <v>-1</v>
      </c>
      <c r="E471" s="15">
        <f t="shared" si="362"/>
        <v>0</v>
      </c>
      <c r="F471" s="15">
        <f t="shared" si="363"/>
        <v>-1</v>
      </c>
      <c r="G471" s="15">
        <v>937</v>
      </c>
      <c r="H471" s="15">
        <v>938</v>
      </c>
      <c r="I471" s="15">
        <v>233</v>
      </c>
      <c r="J471" s="15">
        <v>8</v>
      </c>
      <c r="K471" s="15">
        <v>979</v>
      </c>
      <c r="L471" s="15">
        <v>1339</v>
      </c>
      <c r="M471" s="15">
        <f t="shared" si="364"/>
        <v>0.326904296875</v>
      </c>
      <c r="O471" s="85">
        <f t="shared" si="365"/>
        <v>979</v>
      </c>
      <c r="P471" s="85">
        <f t="shared" si="366"/>
        <v>0.333251953125</v>
      </c>
      <c r="Q471" s="85">
        <f t="shared" si="367"/>
        <v>489</v>
      </c>
      <c r="R471" s="85" t="b">
        <f t="shared" si="368"/>
        <v>1</v>
      </c>
      <c r="S471" s="85" t="str">
        <f t="shared" si="369"/>
        <v>Dummy Node</v>
      </c>
      <c r="T471" s="85" t="str">
        <f t="shared" si="370"/>
        <v>N/A</v>
      </c>
      <c r="U471" s="85" t="str">
        <f t="shared" si="371"/>
        <v>N/A</v>
      </c>
      <c r="V471" s="85">
        <f t="shared" si="372"/>
        <v>244</v>
      </c>
      <c r="W471" s="85" t="b">
        <f t="shared" si="373"/>
        <v>1</v>
      </c>
      <c r="X471" s="85" t="str">
        <f t="shared" si="374"/>
        <v>Dummy Node</v>
      </c>
      <c r="Y471" s="85" t="str">
        <f t="shared" si="375"/>
        <v>N/A</v>
      </c>
      <c r="Z471" s="85" t="str">
        <f t="shared" si="376"/>
        <v>N/A</v>
      </c>
      <c r="AA471" s="85">
        <f t="shared" si="377"/>
        <v>121</v>
      </c>
      <c r="AB471" s="85" t="b">
        <f t="shared" si="378"/>
        <v>0</v>
      </c>
      <c r="AC471" s="85" t="str">
        <f t="shared" si="379"/>
        <v>Dummy Node</v>
      </c>
      <c r="AD471" s="85" t="str">
        <f t="shared" si="380"/>
        <v>N/A</v>
      </c>
      <c r="AE471" s="85" t="str">
        <f t="shared" si="381"/>
        <v>N/A</v>
      </c>
      <c r="AF471" s="85">
        <f t="shared" si="382"/>
        <v>60</v>
      </c>
      <c r="AG471" s="85" t="b">
        <f t="shared" si="383"/>
        <v>1</v>
      </c>
      <c r="AH471" s="85" t="str">
        <f t="shared" si="384"/>
        <v>Dummy Node</v>
      </c>
      <c r="AI471" s="85" t="str">
        <f t="shared" si="385"/>
        <v>N/A</v>
      </c>
      <c r="AJ471" s="85" t="str">
        <f t="shared" si="386"/>
        <v>N/A</v>
      </c>
      <c r="AK471" s="85">
        <f t="shared" si="387"/>
        <v>29</v>
      </c>
      <c r="AL471" s="85" t="b">
        <f t="shared" si="388"/>
        <v>0</v>
      </c>
      <c r="AM471" s="85" t="str">
        <f t="shared" si="389"/>
        <v>Dummy Node</v>
      </c>
      <c r="AN471" s="85" t="str">
        <f t="shared" si="390"/>
        <v>N/A</v>
      </c>
      <c r="AO471" s="85" t="str">
        <f t="shared" si="391"/>
        <v>N/A</v>
      </c>
      <c r="AP471" s="85">
        <f t="shared" si="392"/>
        <v>14</v>
      </c>
      <c r="AQ471" s="85" t="b">
        <f t="shared" si="393"/>
        <v>1</v>
      </c>
      <c r="AR471" s="85" t="str">
        <f t="shared" si="394"/>
        <v>Dummy Node</v>
      </c>
      <c r="AS471" s="85" t="str">
        <f t="shared" si="395"/>
        <v>N/A</v>
      </c>
      <c r="AT471" s="85" t="str">
        <f t="shared" si="396"/>
        <v>N/A</v>
      </c>
      <c r="AU471" s="85">
        <f t="shared" si="397"/>
        <v>10</v>
      </c>
      <c r="AV471" s="85" t="b">
        <f t="shared" si="398"/>
        <v>0</v>
      </c>
      <c r="AW471" s="85" t="str">
        <f t="shared" si="399"/>
        <v>Distance</v>
      </c>
      <c r="AX471" s="85" t="str">
        <f t="shared" si="400"/>
        <v>&gt;</v>
      </c>
      <c r="AY471" s="85">
        <f t="shared" si="401"/>
        <v>701.8369140625</v>
      </c>
      <c r="AZ471" s="85">
        <f t="shared" si="402"/>
        <v>2</v>
      </c>
      <c r="BA471" s="85" t="b">
        <f t="shared" si="403"/>
        <v>0</v>
      </c>
      <c r="BB471" s="85" t="str">
        <f t="shared" si="404"/>
        <v>Distance</v>
      </c>
      <c r="BC471" s="85" t="str">
        <f t="shared" si="405"/>
        <v>&gt;</v>
      </c>
      <c r="BD471" s="85">
        <f t="shared" si="406"/>
        <v>699.85498046875</v>
      </c>
      <c r="BE471" s="85">
        <f t="shared" si="407"/>
        <v>0</v>
      </c>
      <c r="BF471" s="85" t="b">
        <f t="shared" si="408"/>
        <v>0</v>
      </c>
      <c r="BG471" s="85" t="str">
        <f t="shared" si="409"/>
        <v>Distance</v>
      </c>
      <c r="BH471" s="85" t="str">
        <f t="shared" si="410"/>
        <v>&gt;</v>
      </c>
      <c r="BI471" s="85">
        <f t="shared" si="411"/>
        <v>508.4912109375</v>
      </c>
    </row>
    <row r="472" spans="1:61">
      <c r="A472" s="15">
        <v>469</v>
      </c>
      <c r="B472" s="15">
        <v>-2</v>
      </c>
      <c r="C472" s="15">
        <v>-8192</v>
      </c>
      <c r="D472" s="15">
        <f t="shared" si="361"/>
        <v>-1</v>
      </c>
      <c r="E472" s="15">
        <f t="shared" si="362"/>
        <v>0</v>
      </c>
      <c r="F472" s="15">
        <f t="shared" si="363"/>
        <v>-1</v>
      </c>
      <c r="G472" s="15">
        <v>939</v>
      </c>
      <c r="H472" s="15">
        <v>940</v>
      </c>
      <c r="I472" s="15">
        <v>234</v>
      </c>
      <c r="J472" s="15">
        <v>8</v>
      </c>
      <c r="K472" s="15">
        <v>980</v>
      </c>
      <c r="L472" s="15">
        <v>1339</v>
      </c>
      <c r="M472" s="15">
        <f t="shared" si="364"/>
        <v>0.326904296875</v>
      </c>
      <c r="O472" s="85">
        <f t="shared" si="365"/>
        <v>980</v>
      </c>
      <c r="P472" s="85">
        <f t="shared" si="366"/>
        <v>0.333251953125</v>
      </c>
      <c r="Q472" s="85">
        <f t="shared" si="367"/>
        <v>489</v>
      </c>
      <c r="R472" s="85" t="b">
        <f t="shared" si="368"/>
        <v>0</v>
      </c>
      <c r="S472" s="85" t="str">
        <f t="shared" si="369"/>
        <v>Dummy Node</v>
      </c>
      <c r="T472" s="85" t="str">
        <f t="shared" si="370"/>
        <v>N/A</v>
      </c>
      <c r="U472" s="85" t="str">
        <f t="shared" si="371"/>
        <v>N/A</v>
      </c>
      <c r="V472" s="85">
        <f t="shared" si="372"/>
        <v>244</v>
      </c>
      <c r="W472" s="85" t="b">
        <f t="shared" si="373"/>
        <v>1</v>
      </c>
      <c r="X472" s="85" t="str">
        <f t="shared" si="374"/>
        <v>Dummy Node</v>
      </c>
      <c r="Y472" s="85" t="str">
        <f t="shared" si="375"/>
        <v>N/A</v>
      </c>
      <c r="Z472" s="85" t="str">
        <f t="shared" si="376"/>
        <v>N/A</v>
      </c>
      <c r="AA472" s="85">
        <f t="shared" si="377"/>
        <v>121</v>
      </c>
      <c r="AB472" s="85" t="b">
        <f t="shared" si="378"/>
        <v>0</v>
      </c>
      <c r="AC472" s="85" t="str">
        <f t="shared" si="379"/>
        <v>Dummy Node</v>
      </c>
      <c r="AD472" s="85" t="str">
        <f t="shared" si="380"/>
        <v>N/A</v>
      </c>
      <c r="AE472" s="85" t="str">
        <f t="shared" si="381"/>
        <v>N/A</v>
      </c>
      <c r="AF472" s="85">
        <f t="shared" si="382"/>
        <v>60</v>
      </c>
      <c r="AG472" s="85" t="b">
        <f t="shared" si="383"/>
        <v>1</v>
      </c>
      <c r="AH472" s="85" t="str">
        <f t="shared" si="384"/>
        <v>Dummy Node</v>
      </c>
      <c r="AI472" s="85" t="str">
        <f t="shared" si="385"/>
        <v>N/A</v>
      </c>
      <c r="AJ472" s="85" t="str">
        <f t="shared" si="386"/>
        <v>N/A</v>
      </c>
      <c r="AK472" s="85">
        <f t="shared" si="387"/>
        <v>29</v>
      </c>
      <c r="AL472" s="85" t="b">
        <f t="shared" si="388"/>
        <v>0</v>
      </c>
      <c r="AM472" s="85" t="str">
        <f t="shared" si="389"/>
        <v>Dummy Node</v>
      </c>
      <c r="AN472" s="85" t="str">
        <f t="shared" si="390"/>
        <v>N/A</v>
      </c>
      <c r="AO472" s="85" t="str">
        <f t="shared" si="391"/>
        <v>N/A</v>
      </c>
      <c r="AP472" s="85">
        <f t="shared" si="392"/>
        <v>14</v>
      </c>
      <c r="AQ472" s="85" t="b">
        <f t="shared" si="393"/>
        <v>1</v>
      </c>
      <c r="AR472" s="85" t="str">
        <f t="shared" si="394"/>
        <v>Dummy Node</v>
      </c>
      <c r="AS472" s="85" t="str">
        <f t="shared" si="395"/>
        <v>N/A</v>
      </c>
      <c r="AT472" s="85" t="str">
        <f t="shared" si="396"/>
        <v>N/A</v>
      </c>
      <c r="AU472" s="85">
        <f t="shared" si="397"/>
        <v>10</v>
      </c>
      <c r="AV472" s="85" t="b">
        <f t="shared" si="398"/>
        <v>0</v>
      </c>
      <c r="AW472" s="85" t="str">
        <f t="shared" si="399"/>
        <v>Distance</v>
      </c>
      <c r="AX472" s="85" t="str">
        <f t="shared" si="400"/>
        <v>&gt;</v>
      </c>
      <c r="AY472" s="85">
        <f t="shared" si="401"/>
        <v>701.8369140625</v>
      </c>
      <c r="AZ472" s="85">
        <f t="shared" si="402"/>
        <v>2</v>
      </c>
      <c r="BA472" s="85" t="b">
        <f t="shared" si="403"/>
        <v>0</v>
      </c>
      <c r="BB472" s="85" t="str">
        <f t="shared" si="404"/>
        <v>Distance</v>
      </c>
      <c r="BC472" s="85" t="str">
        <f t="shared" si="405"/>
        <v>&gt;</v>
      </c>
      <c r="BD472" s="85">
        <f t="shared" si="406"/>
        <v>699.85498046875</v>
      </c>
      <c r="BE472" s="85">
        <f t="shared" si="407"/>
        <v>0</v>
      </c>
      <c r="BF472" s="85" t="b">
        <f t="shared" si="408"/>
        <v>0</v>
      </c>
      <c r="BG472" s="85" t="str">
        <f t="shared" si="409"/>
        <v>Distance</v>
      </c>
      <c r="BH472" s="85" t="str">
        <f t="shared" si="410"/>
        <v>&gt;</v>
      </c>
      <c r="BI472" s="85">
        <f t="shared" si="411"/>
        <v>508.4912109375</v>
      </c>
    </row>
    <row r="473" spans="1:61">
      <c r="A473" s="15">
        <v>470</v>
      </c>
      <c r="B473" s="15">
        <v>-2</v>
      </c>
      <c r="C473" s="15">
        <v>-8192</v>
      </c>
      <c r="D473" s="15">
        <f t="shared" si="361"/>
        <v>-1</v>
      </c>
      <c r="E473" s="15">
        <f t="shared" si="362"/>
        <v>0</v>
      </c>
      <c r="F473" s="15">
        <f t="shared" si="363"/>
        <v>-1</v>
      </c>
      <c r="G473" s="15">
        <v>941</v>
      </c>
      <c r="H473" s="15">
        <v>942</v>
      </c>
      <c r="I473" s="15">
        <v>234</v>
      </c>
      <c r="J473" s="15">
        <v>8</v>
      </c>
      <c r="K473" s="15">
        <v>981</v>
      </c>
      <c r="L473" s="15">
        <v>1339</v>
      </c>
      <c r="M473" s="15">
        <f t="shared" si="364"/>
        <v>0.326904296875</v>
      </c>
      <c r="O473" s="85">
        <f t="shared" si="365"/>
        <v>981</v>
      </c>
      <c r="P473" s="85">
        <f t="shared" si="366"/>
        <v>0.333251953125</v>
      </c>
      <c r="Q473" s="85">
        <f t="shared" si="367"/>
        <v>490</v>
      </c>
      <c r="R473" s="85" t="b">
        <f t="shared" si="368"/>
        <v>1</v>
      </c>
      <c r="S473" s="85" t="str">
        <f t="shared" si="369"/>
        <v>Dummy Node</v>
      </c>
      <c r="T473" s="85" t="str">
        <f t="shared" si="370"/>
        <v>N/A</v>
      </c>
      <c r="U473" s="85" t="str">
        <f t="shared" si="371"/>
        <v>N/A</v>
      </c>
      <c r="V473" s="85">
        <f t="shared" si="372"/>
        <v>244</v>
      </c>
      <c r="W473" s="85" t="b">
        <f t="shared" si="373"/>
        <v>0</v>
      </c>
      <c r="X473" s="85" t="str">
        <f t="shared" si="374"/>
        <v>Dummy Node</v>
      </c>
      <c r="Y473" s="85" t="str">
        <f t="shared" si="375"/>
        <v>N/A</v>
      </c>
      <c r="Z473" s="85" t="str">
        <f t="shared" si="376"/>
        <v>N/A</v>
      </c>
      <c r="AA473" s="85">
        <f t="shared" si="377"/>
        <v>121</v>
      </c>
      <c r="AB473" s="85" t="b">
        <f t="shared" si="378"/>
        <v>0</v>
      </c>
      <c r="AC473" s="85" t="str">
        <f t="shared" si="379"/>
        <v>Dummy Node</v>
      </c>
      <c r="AD473" s="85" t="str">
        <f t="shared" si="380"/>
        <v>N/A</v>
      </c>
      <c r="AE473" s="85" t="str">
        <f t="shared" si="381"/>
        <v>N/A</v>
      </c>
      <c r="AF473" s="85">
        <f t="shared" si="382"/>
        <v>60</v>
      </c>
      <c r="AG473" s="85" t="b">
        <f t="shared" si="383"/>
        <v>1</v>
      </c>
      <c r="AH473" s="85" t="str">
        <f t="shared" si="384"/>
        <v>Dummy Node</v>
      </c>
      <c r="AI473" s="85" t="str">
        <f t="shared" si="385"/>
        <v>N/A</v>
      </c>
      <c r="AJ473" s="85" t="str">
        <f t="shared" si="386"/>
        <v>N/A</v>
      </c>
      <c r="AK473" s="85">
        <f t="shared" si="387"/>
        <v>29</v>
      </c>
      <c r="AL473" s="85" t="b">
        <f t="shared" si="388"/>
        <v>0</v>
      </c>
      <c r="AM473" s="85" t="str">
        <f t="shared" si="389"/>
        <v>Dummy Node</v>
      </c>
      <c r="AN473" s="85" t="str">
        <f t="shared" si="390"/>
        <v>N/A</v>
      </c>
      <c r="AO473" s="85" t="str">
        <f t="shared" si="391"/>
        <v>N/A</v>
      </c>
      <c r="AP473" s="85">
        <f t="shared" si="392"/>
        <v>14</v>
      </c>
      <c r="AQ473" s="85" t="b">
        <f t="shared" si="393"/>
        <v>1</v>
      </c>
      <c r="AR473" s="85" t="str">
        <f t="shared" si="394"/>
        <v>Dummy Node</v>
      </c>
      <c r="AS473" s="85" t="str">
        <f t="shared" si="395"/>
        <v>N/A</v>
      </c>
      <c r="AT473" s="85" t="str">
        <f t="shared" si="396"/>
        <v>N/A</v>
      </c>
      <c r="AU473" s="85">
        <f t="shared" si="397"/>
        <v>10</v>
      </c>
      <c r="AV473" s="85" t="b">
        <f t="shared" si="398"/>
        <v>0</v>
      </c>
      <c r="AW473" s="85" t="str">
        <f t="shared" si="399"/>
        <v>Distance</v>
      </c>
      <c r="AX473" s="85" t="str">
        <f t="shared" si="400"/>
        <v>&gt;</v>
      </c>
      <c r="AY473" s="85">
        <f t="shared" si="401"/>
        <v>701.8369140625</v>
      </c>
      <c r="AZ473" s="85">
        <f t="shared" si="402"/>
        <v>2</v>
      </c>
      <c r="BA473" s="85" t="b">
        <f t="shared" si="403"/>
        <v>0</v>
      </c>
      <c r="BB473" s="85" t="str">
        <f t="shared" si="404"/>
        <v>Distance</v>
      </c>
      <c r="BC473" s="85" t="str">
        <f t="shared" si="405"/>
        <v>&gt;</v>
      </c>
      <c r="BD473" s="85">
        <f t="shared" si="406"/>
        <v>699.85498046875</v>
      </c>
      <c r="BE473" s="85">
        <f t="shared" si="407"/>
        <v>0</v>
      </c>
      <c r="BF473" s="85" t="b">
        <f t="shared" si="408"/>
        <v>0</v>
      </c>
      <c r="BG473" s="85" t="str">
        <f t="shared" si="409"/>
        <v>Distance</v>
      </c>
      <c r="BH473" s="85" t="str">
        <f t="shared" si="410"/>
        <v>&gt;</v>
      </c>
      <c r="BI473" s="85">
        <f t="shared" si="411"/>
        <v>508.4912109375</v>
      </c>
    </row>
    <row r="474" spans="1:61">
      <c r="A474" s="15">
        <v>471</v>
      </c>
      <c r="B474" s="15">
        <v>-2</v>
      </c>
      <c r="C474" s="15">
        <v>-8192</v>
      </c>
      <c r="D474" s="15">
        <f t="shared" si="361"/>
        <v>-1</v>
      </c>
      <c r="E474" s="15">
        <f t="shared" si="362"/>
        <v>0</v>
      </c>
      <c r="F474" s="15">
        <f t="shared" si="363"/>
        <v>-1</v>
      </c>
      <c r="G474" s="15">
        <v>943</v>
      </c>
      <c r="H474" s="15">
        <v>944</v>
      </c>
      <c r="I474" s="15">
        <v>235</v>
      </c>
      <c r="J474" s="15">
        <v>8</v>
      </c>
      <c r="K474" s="15">
        <v>982</v>
      </c>
      <c r="L474" s="15">
        <v>1339</v>
      </c>
      <c r="M474" s="15">
        <f t="shared" si="364"/>
        <v>0.326904296875</v>
      </c>
      <c r="O474" s="85">
        <f t="shared" si="365"/>
        <v>982</v>
      </c>
      <c r="P474" s="85">
        <f t="shared" si="366"/>
        <v>0.333251953125</v>
      </c>
      <c r="Q474" s="85">
        <f t="shared" si="367"/>
        <v>490</v>
      </c>
      <c r="R474" s="85" t="b">
        <f t="shared" si="368"/>
        <v>0</v>
      </c>
      <c r="S474" s="85" t="str">
        <f t="shared" si="369"/>
        <v>Dummy Node</v>
      </c>
      <c r="T474" s="85" t="str">
        <f t="shared" si="370"/>
        <v>N/A</v>
      </c>
      <c r="U474" s="85" t="str">
        <f t="shared" si="371"/>
        <v>N/A</v>
      </c>
      <c r="V474" s="85">
        <f t="shared" si="372"/>
        <v>244</v>
      </c>
      <c r="W474" s="85" t="b">
        <f t="shared" si="373"/>
        <v>0</v>
      </c>
      <c r="X474" s="85" t="str">
        <f t="shared" si="374"/>
        <v>Dummy Node</v>
      </c>
      <c r="Y474" s="85" t="str">
        <f t="shared" si="375"/>
        <v>N/A</v>
      </c>
      <c r="Z474" s="85" t="str">
        <f t="shared" si="376"/>
        <v>N/A</v>
      </c>
      <c r="AA474" s="85">
        <f t="shared" si="377"/>
        <v>121</v>
      </c>
      <c r="AB474" s="85" t="b">
        <f t="shared" si="378"/>
        <v>0</v>
      </c>
      <c r="AC474" s="85" t="str">
        <f t="shared" si="379"/>
        <v>Dummy Node</v>
      </c>
      <c r="AD474" s="85" t="str">
        <f t="shared" si="380"/>
        <v>N/A</v>
      </c>
      <c r="AE474" s="85" t="str">
        <f t="shared" si="381"/>
        <v>N/A</v>
      </c>
      <c r="AF474" s="85">
        <f t="shared" si="382"/>
        <v>60</v>
      </c>
      <c r="AG474" s="85" t="b">
        <f t="shared" si="383"/>
        <v>1</v>
      </c>
      <c r="AH474" s="85" t="str">
        <f t="shared" si="384"/>
        <v>Dummy Node</v>
      </c>
      <c r="AI474" s="85" t="str">
        <f t="shared" si="385"/>
        <v>N/A</v>
      </c>
      <c r="AJ474" s="85" t="str">
        <f t="shared" si="386"/>
        <v>N/A</v>
      </c>
      <c r="AK474" s="85">
        <f t="shared" si="387"/>
        <v>29</v>
      </c>
      <c r="AL474" s="85" t="b">
        <f t="shared" si="388"/>
        <v>0</v>
      </c>
      <c r="AM474" s="85" t="str">
        <f t="shared" si="389"/>
        <v>Dummy Node</v>
      </c>
      <c r="AN474" s="85" t="str">
        <f t="shared" si="390"/>
        <v>N/A</v>
      </c>
      <c r="AO474" s="85" t="str">
        <f t="shared" si="391"/>
        <v>N/A</v>
      </c>
      <c r="AP474" s="85">
        <f t="shared" si="392"/>
        <v>14</v>
      </c>
      <c r="AQ474" s="85" t="b">
        <f t="shared" si="393"/>
        <v>1</v>
      </c>
      <c r="AR474" s="85" t="str">
        <f t="shared" si="394"/>
        <v>Dummy Node</v>
      </c>
      <c r="AS474" s="85" t="str">
        <f t="shared" si="395"/>
        <v>N/A</v>
      </c>
      <c r="AT474" s="85" t="str">
        <f t="shared" si="396"/>
        <v>N/A</v>
      </c>
      <c r="AU474" s="85">
        <f t="shared" si="397"/>
        <v>10</v>
      </c>
      <c r="AV474" s="85" t="b">
        <f t="shared" si="398"/>
        <v>0</v>
      </c>
      <c r="AW474" s="85" t="str">
        <f t="shared" si="399"/>
        <v>Distance</v>
      </c>
      <c r="AX474" s="85" t="str">
        <f t="shared" si="400"/>
        <v>&gt;</v>
      </c>
      <c r="AY474" s="85">
        <f t="shared" si="401"/>
        <v>701.8369140625</v>
      </c>
      <c r="AZ474" s="85">
        <f t="shared" si="402"/>
        <v>2</v>
      </c>
      <c r="BA474" s="85" t="b">
        <f t="shared" si="403"/>
        <v>0</v>
      </c>
      <c r="BB474" s="85" t="str">
        <f t="shared" si="404"/>
        <v>Distance</v>
      </c>
      <c r="BC474" s="85" t="str">
        <f t="shared" si="405"/>
        <v>&gt;</v>
      </c>
      <c r="BD474" s="85">
        <f t="shared" si="406"/>
        <v>699.85498046875</v>
      </c>
      <c r="BE474" s="85">
        <f t="shared" si="407"/>
        <v>0</v>
      </c>
      <c r="BF474" s="85" t="b">
        <f t="shared" si="408"/>
        <v>0</v>
      </c>
      <c r="BG474" s="85" t="str">
        <f t="shared" si="409"/>
        <v>Distance</v>
      </c>
      <c r="BH474" s="85" t="str">
        <f t="shared" si="410"/>
        <v>&gt;</v>
      </c>
      <c r="BI474" s="85">
        <f t="shared" si="411"/>
        <v>508.4912109375</v>
      </c>
    </row>
    <row r="475" spans="1:61">
      <c r="A475" s="15">
        <v>472</v>
      </c>
      <c r="B475" s="15">
        <v>-2</v>
      </c>
      <c r="C475" s="15">
        <v>-8192</v>
      </c>
      <c r="D475" s="15">
        <f t="shared" si="361"/>
        <v>-1</v>
      </c>
      <c r="E475" s="15">
        <f t="shared" si="362"/>
        <v>0</v>
      </c>
      <c r="F475" s="15">
        <f t="shared" si="363"/>
        <v>-1</v>
      </c>
      <c r="G475" s="15">
        <v>945</v>
      </c>
      <c r="H475" s="15">
        <v>946</v>
      </c>
      <c r="I475" s="15">
        <v>235</v>
      </c>
      <c r="J475" s="15">
        <v>8</v>
      </c>
      <c r="K475" s="15">
        <v>983</v>
      </c>
      <c r="L475" s="15">
        <v>1339</v>
      </c>
      <c r="M475" s="15">
        <f t="shared" si="364"/>
        <v>0.326904296875</v>
      </c>
      <c r="O475" s="85">
        <f t="shared" si="365"/>
        <v>983</v>
      </c>
      <c r="P475" s="85">
        <f t="shared" si="366"/>
        <v>0.333251953125</v>
      </c>
      <c r="Q475" s="85">
        <f t="shared" si="367"/>
        <v>491</v>
      </c>
      <c r="R475" s="85" t="b">
        <f t="shared" si="368"/>
        <v>1</v>
      </c>
      <c r="S475" s="85" t="str">
        <f t="shared" si="369"/>
        <v>Dummy Node</v>
      </c>
      <c r="T475" s="85" t="str">
        <f t="shared" si="370"/>
        <v>N/A</v>
      </c>
      <c r="U475" s="85" t="str">
        <f t="shared" si="371"/>
        <v>N/A</v>
      </c>
      <c r="V475" s="85">
        <f t="shared" si="372"/>
        <v>245</v>
      </c>
      <c r="W475" s="85" t="b">
        <f t="shared" si="373"/>
        <v>1</v>
      </c>
      <c r="X475" s="85" t="str">
        <f t="shared" si="374"/>
        <v>Dummy Node</v>
      </c>
      <c r="Y475" s="85" t="str">
        <f t="shared" si="375"/>
        <v>N/A</v>
      </c>
      <c r="Z475" s="85" t="str">
        <f t="shared" si="376"/>
        <v>N/A</v>
      </c>
      <c r="AA475" s="85">
        <f t="shared" si="377"/>
        <v>122</v>
      </c>
      <c r="AB475" s="85" t="b">
        <f t="shared" si="378"/>
        <v>1</v>
      </c>
      <c r="AC475" s="85" t="str">
        <f t="shared" si="379"/>
        <v>Dummy Node</v>
      </c>
      <c r="AD475" s="85" t="str">
        <f t="shared" si="380"/>
        <v>N/A</v>
      </c>
      <c r="AE475" s="85" t="str">
        <f t="shared" si="381"/>
        <v>N/A</v>
      </c>
      <c r="AF475" s="85">
        <f t="shared" si="382"/>
        <v>60</v>
      </c>
      <c r="AG475" s="85" t="b">
        <f t="shared" si="383"/>
        <v>0</v>
      </c>
      <c r="AH475" s="85" t="str">
        <f t="shared" si="384"/>
        <v>Dummy Node</v>
      </c>
      <c r="AI475" s="85" t="str">
        <f t="shared" si="385"/>
        <v>N/A</v>
      </c>
      <c r="AJ475" s="85" t="str">
        <f t="shared" si="386"/>
        <v>N/A</v>
      </c>
      <c r="AK475" s="85">
        <f t="shared" si="387"/>
        <v>29</v>
      </c>
      <c r="AL475" s="85" t="b">
        <f t="shared" si="388"/>
        <v>0</v>
      </c>
      <c r="AM475" s="85" t="str">
        <f t="shared" si="389"/>
        <v>Dummy Node</v>
      </c>
      <c r="AN475" s="85" t="str">
        <f t="shared" si="390"/>
        <v>N/A</v>
      </c>
      <c r="AO475" s="85" t="str">
        <f t="shared" si="391"/>
        <v>N/A</v>
      </c>
      <c r="AP475" s="85">
        <f t="shared" si="392"/>
        <v>14</v>
      </c>
      <c r="AQ475" s="85" t="b">
        <f t="shared" si="393"/>
        <v>1</v>
      </c>
      <c r="AR475" s="85" t="str">
        <f t="shared" si="394"/>
        <v>Dummy Node</v>
      </c>
      <c r="AS475" s="85" t="str">
        <f t="shared" si="395"/>
        <v>N/A</v>
      </c>
      <c r="AT475" s="85" t="str">
        <f t="shared" si="396"/>
        <v>N/A</v>
      </c>
      <c r="AU475" s="85">
        <f t="shared" si="397"/>
        <v>10</v>
      </c>
      <c r="AV475" s="85" t="b">
        <f t="shared" si="398"/>
        <v>0</v>
      </c>
      <c r="AW475" s="85" t="str">
        <f t="shared" si="399"/>
        <v>Distance</v>
      </c>
      <c r="AX475" s="85" t="str">
        <f t="shared" si="400"/>
        <v>&gt;</v>
      </c>
      <c r="AY475" s="85">
        <f t="shared" si="401"/>
        <v>701.8369140625</v>
      </c>
      <c r="AZ475" s="85">
        <f t="shared" si="402"/>
        <v>2</v>
      </c>
      <c r="BA475" s="85" t="b">
        <f t="shared" si="403"/>
        <v>0</v>
      </c>
      <c r="BB475" s="85" t="str">
        <f t="shared" si="404"/>
        <v>Distance</v>
      </c>
      <c r="BC475" s="85" t="str">
        <f t="shared" si="405"/>
        <v>&gt;</v>
      </c>
      <c r="BD475" s="85">
        <f t="shared" si="406"/>
        <v>699.85498046875</v>
      </c>
      <c r="BE475" s="85">
        <f t="shared" si="407"/>
        <v>0</v>
      </c>
      <c r="BF475" s="85" t="b">
        <f t="shared" si="408"/>
        <v>0</v>
      </c>
      <c r="BG475" s="85" t="str">
        <f t="shared" si="409"/>
        <v>Distance</v>
      </c>
      <c r="BH475" s="85" t="str">
        <f t="shared" si="410"/>
        <v>&gt;</v>
      </c>
      <c r="BI475" s="85">
        <f t="shared" si="411"/>
        <v>508.4912109375</v>
      </c>
    </row>
    <row r="476" spans="1:61">
      <c r="A476" s="15">
        <v>473</v>
      </c>
      <c r="B476" s="15">
        <v>-2</v>
      </c>
      <c r="C476" s="15">
        <v>-8192</v>
      </c>
      <c r="D476" s="15">
        <f t="shared" si="361"/>
        <v>-1</v>
      </c>
      <c r="E476" s="15">
        <f t="shared" si="362"/>
        <v>0</v>
      </c>
      <c r="F476" s="15">
        <f t="shared" si="363"/>
        <v>-1</v>
      </c>
      <c r="G476" s="15">
        <v>947</v>
      </c>
      <c r="H476" s="15">
        <v>948</v>
      </c>
      <c r="I476" s="15">
        <v>236</v>
      </c>
      <c r="J476" s="15">
        <v>8</v>
      </c>
      <c r="K476" s="15">
        <v>984</v>
      </c>
      <c r="L476" s="15">
        <v>1339</v>
      </c>
      <c r="M476" s="15">
        <f t="shared" si="364"/>
        <v>0.326904296875</v>
      </c>
      <c r="O476" s="85">
        <f t="shared" si="365"/>
        <v>984</v>
      </c>
      <c r="P476" s="85">
        <f t="shared" si="366"/>
        <v>0.333251953125</v>
      </c>
      <c r="Q476" s="85">
        <f t="shared" si="367"/>
        <v>491</v>
      </c>
      <c r="R476" s="85" t="b">
        <f t="shared" si="368"/>
        <v>0</v>
      </c>
      <c r="S476" s="85" t="str">
        <f t="shared" si="369"/>
        <v>Dummy Node</v>
      </c>
      <c r="T476" s="85" t="str">
        <f t="shared" si="370"/>
        <v>N/A</v>
      </c>
      <c r="U476" s="85" t="str">
        <f t="shared" si="371"/>
        <v>N/A</v>
      </c>
      <c r="V476" s="85">
        <f t="shared" si="372"/>
        <v>245</v>
      </c>
      <c r="W476" s="85" t="b">
        <f t="shared" si="373"/>
        <v>1</v>
      </c>
      <c r="X476" s="85" t="str">
        <f t="shared" si="374"/>
        <v>Dummy Node</v>
      </c>
      <c r="Y476" s="85" t="str">
        <f t="shared" si="375"/>
        <v>N/A</v>
      </c>
      <c r="Z476" s="85" t="str">
        <f t="shared" si="376"/>
        <v>N/A</v>
      </c>
      <c r="AA476" s="85">
        <f t="shared" si="377"/>
        <v>122</v>
      </c>
      <c r="AB476" s="85" t="b">
        <f t="shared" si="378"/>
        <v>1</v>
      </c>
      <c r="AC476" s="85" t="str">
        <f t="shared" si="379"/>
        <v>Dummy Node</v>
      </c>
      <c r="AD476" s="85" t="str">
        <f t="shared" si="380"/>
        <v>N/A</v>
      </c>
      <c r="AE476" s="85" t="str">
        <f t="shared" si="381"/>
        <v>N/A</v>
      </c>
      <c r="AF476" s="85">
        <f t="shared" si="382"/>
        <v>60</v>
      </c>
      <c r="AG476" s="85" t="b">
        <f t="shared" si="383"/>
        <v>0</v>
      </c>
      <c r="AH476" s="85" t="str">
        <f t="shared" si="384"/>
        <v>Dummy Node</v>
      </c>
      <c r="AI476" s="85" t="str">
        <f t="shared" si="385"/>
        <v>N/A</v>
      </c>
      <c r="AJ476" s="85" t="str">
        <f t="shared" si="386"/>
        <v>N/A</v>
      </c>
      <c r="AK476" s="85">
        <f t="shared" si="387"/>
        <v>29</v>
      </c>
      <c r="AL476" s="85" t="b">
        <f t="shared" si="388"/>
        <v>0</v>
      </c>
      <c r="AM476" s="85" t="str">
        <f t="shared" si="389"/>
        <v>Dummy Node</v>
      </c>
      <c r="AN476" s="85" t="str">
        <f t="shared" si="390"/>
        <v>N/A</v>
      </c>
      <c r="AO476" s="85" t="str">
        <f t="shared" si="391"/>
        <v>N/A</v>
      </c>
      <c r="AP476" s="85">
        <f t="shared" si="392"/>
        <v>14</v>
      </c>
      <c r="AQ476" s="85" t="b">
        <f t="shared" si="393"/>
        <v>1</v>
      </c>
      <c r="AR476" s="85" t="str">
        <f t="shared" si="394"/>
        <v>Dummy Node</v>
      </c>
      <c r="AS476" s="85" t="str">
        <f t="shared" si="395"/>
        <v>N/A</v>
      </c>
      <c r="AT476" s="85" t="str">
        <f t="shared" si="396"/>
        <v>N/A</v>
      </c>
      <c r="AU476" s="85">
        <f t="shared" si="397"/>
        <v>10</v>
      </c>
      <c r="AV476" s="85" t="b">
        <f t="shared" si="398"/>
        <v>0</v>
      </c>
      <c r="AW476" s="85" t="str">
        <f t="shared" si="399"/>
        <v>Distance</v>
      </c>
      <c r="AX476" s="85" t="str">
        <f t="shared" si="400"/>
        <v>&gt;</v>
      </c>
      <c r="AY476" s="85">
        <f t="shared" si="401"/>
        <v>701.8369140625</v>
      </c>
      <c r="AZ476" s="85">
        <f t="shared" si="402"/>
        <v>2</v>
      </c>
      <c r="BA476" s="85" t="b">
        <f t="shared" si="403"/>
        <v>0</v>
      </c>
      <c r="BB476" s="85" t="str">
        <f t="shared" si="404"/>
        <v>Distance</v>
      </c>
      <c r="BC476" s="85" t="str">
        <f t="shared" si="405"/>
        <v>&gt;</v>
      </c>
      <c r="BD476" s="85">
        <f t="shared" si="406"/>
        <v>699.85498046875</v>
      </c>
      <c r="BE476" s="85">
        <f t="shared" si="407"/>
        <v>0</v>
      </c>
      <c r="BF476" s="85" t="b">
        <f t="shared" si="408"/>
        <v>0</v>
      </c>
      <c r="BG476" s="85" t="str">
        <f t="shared" si="409"/>
        <v>Distance</v>
      </c>
      <c r="BH476" s="85" t="str">
        <f t="shared" si="410"/>
        <v>&gt;</v>
      </c>
      <c r="BI476" s="85">
        <f t="shared" si="411"/>
        <v>508.4912109375</v>
      </c>
    </row>
    <row r="477" spans="1:61">
      <c r="A477" s="15">
        <v>474</v>
      </c>
      <c r="B477" s="15">
        <v>-2</v>
      </c>
      <c r="C477" s="15">
        <v>-8192</v>
      </c>
      <c r="D477" s="15">
        <f t="shared" si="361"/>
        <v>-1</v>
      </c>
      <c r="E477" s="15">
        <f t="shared" si="362"/>
        <v>0</v>
      </c>
      <c r="F477" s="15">
        <f t="shared" si="363"/>
        <v>-1</v>
      </c>
      <c r="G477" s="15">
        <v>949</v>
      </c>
      <c r="H477" s="15">
        <v>950</v>
      </c>
      <c r="I477" s="15">
        <v>236</v>
      </c>
      <c r="J477" s="15">
        <v>8</v>
      </c>
      <c r="K477" s="15">
        <v>985</v>
      </c>
      <c r="L477" s="15">
        <v>1339</v>
      </c>
      <c r="M477" s="15">
        <f t="shared" si="364"/>
        <v>0.326904296875</v>
      </c>
      <c r="O477" s="85">
        <f t="shared" si="365"/>
        <v>985</v>
      </c>
      <c r="P477" s="85">
        <f t="shared" si="366"/>
        <v>0.333251953125</v>
      </c>
      <c r="Q477" s="85">
        <f t="shared" si="367"/>
        <v>492</v>
      </c>
      <c r="R477" s="85" t="b">
        <f t="shared" si="368"/>
        <v>1</v>
      </c>
      <c r="S477" s="85" t="str">
        <f t="shared" si="369"/>
        <v>Dummy Node</v>
      </c>
      <c r="T477" s="85" t="str">
        <f t="shared" si="370"/>
        <v>N/A</v>
      </c>
      <c r="U477" s="85" t="str">
        <f t="shared" si="371"/>
        <v>N/A</v>
      </c>
      <c r="V477" s="85">
        <f t="shared" si="372"/>
        <v>245</v>
      </c>
      <c r="W477" s="85" t="b">
        <f t="shared" si="373"/>
        <v>0</v>
      </c>
      <c r="X477" s="85" t="str">
        <f t="shared" si="374"/>
        <v>Dummy Node</v>
      </c>
      <c r="Y477" s="85" t="str">
        <f t="shared" si="375"/>
        <v>N/A</v>
      </c>
      <c r="Z477" s="85" t="str">
        <f t="shared" si="376"/>
        <v>N/A</v>
      </c>
      <c r="AA477" s="85">
        <f t="shared" si="377"/>
        <v>122</v>
      </c>
      <c r="AB477" s="85" t="b">
        <f t="shared" si="378"/>
        <v>1</v>
      </c>
      <c r="AC477" s="85" t="str">
        <f t="shared" si="379"/>
        <v>Dummy Node</v>
      </c>
      <c r="AD477" s="85" t="str">
        <f t="shared" si="380"/>
        <v>N/A</v>
      </c>
      <c r="AE477" s="85" t="str">
        <f t="shared" si="381"/>
        <v>N/A</v>
      </c>
      <c r="AF477" s="85">
        <f t="shared" si="382"/>
        <v>60</v>
      </c>
      <c r="AG477" s="85" t="b">
        <f t="shared" si="383"/>
        <v>0</v>
      </c>
      <c r="AH477" s="85" t="str">
        <f t="shared" si="384"/>
        <v>Dummy Node</v>
      </c>
      <c r="AI477" s="85" t="str">
        <f t="shared" si="385"/>
        <v>N/A</v>
      </c>
      <c r="AJ477" s="85" t="str">
        <f t="shared" si="386"/>
        <v>N/A</v>
      </c>
      <c r="AK477" s="85">
        <f t="shared" si="387"/>
        <v>29</v>
      </c>
      <c r="AL477" s="85" t="b">
        <f t="shared" si="388"/>
        <v>0</v>
      </c>
      <c r="AM477" s="85" t="str">
        <f t="shared" si="389"/>
        <v>Dummy Node</v>
      </c>
      <c r="AN477" s="85" t="str">
        <f t="shared" si="390"/>
        <v>N/A</v>
      </c>
      <c r="AO477" s="85" t="str">
        <f t="shared" si="391"/>
        <v>N/A</v>
      </c>
      <c r="AP477" s="85">
        <f t="shared" si="392"/>
        <v>14</v>
      </c>
      <c r="AQ477" s="85" t="b">
        <f t="shared" si="393"/>
        <v>1</v>
      </c>
      <c r="AR477" s="85" t="str">
        <f t="shared" si="394"/>
        <v>Dummy Node</v>
      </c>
      <c r="AS477" s="85" t="str">
        <f t="shared" si="395"/>
        <v>N/A</v>
      </c>
      <c r="AT477" s="85" t="str">
        <f t="shared" si="396"/>
        <v>N/A</v>
      </c>
      <c r="AU477" s="85">
        <f t="shared" si="397"/>
        <v>10</v>
      </c>
      <c r="AV477" s="85" t="b">
        <f t="shared" si="398"/>
        <v>0</v>
      </c>
      <c r="AW477" s="85" t="str">
        <f t="shared" si="399"/>
        <v>Distance</v>
      </c>
      <c r="AX477" s="85" t="str">
        <f t="shared" si="400"/>
        <v>&gt;</v>
      </c>
      <c r="AY477" s="85">
        <f t="shared" si="401"/>
        <v>701.8369140625</v>
      </c>
      <c r="AZ477" s="85">
        <f t="shared" si="402"/>
        <v>2</v>
      </c>
      <c r="BA477" s="85" t="b">
        <f t="shared" si="403"/>
        <v>0</v>
      </c>
      <c r="BB477" s="85" t="str">
        <f t="shared" si="404"/>
        <v>Distance</v>
      </c>
      <c r="BC477" s="85" t="str">
        <f t="shared" si="405"/>
        <v>&gt;</v>
      </c>
      <c r="BD477" s="85">
        <f t="shared" si="406"/>
        <v>699.85498046875</v>
      </c>
      <c r="BE477" s="85">
        <f t="shared" si="407"/>
        <v>0</v>
      </c>
      <c r="BF477" s="85" t="b">
        <f t="shared" si="408"/>
        <v>0</v>
      </c>
      <c r="BG477" s="85" t="str">
        <f t="shared" si="409"/>
        <v>Distance</v>
      </c>
      <c r="BH477" s="85" t="str">
        <f t="shared" si="410"/>
        <v>&gt;</v>
      </c>
      <c r="BI477" s="85">
        <f t="shared" si="411"/>
        <v>508.4912109375</v>
      </c>
    </row>
    <row r="478" spans="1:61">
      <c r="A478" s="15">
        <v>475</v>
      </c>
      <c r="B478" s="15">
        <v>-2</v>
      </c>
      <c r="C478" s="15">
        <v>-8192</v>
      </c>
      <c r="D478" s="15">
        <f t="shared" si="361"/>
        <v>-1</v>
      </c>
      <c r="E478" s="15">
        <f t="shared" si="362"/>
        <v>0</v>
      </c>
      <c r="F478" s="15">
        <f t="shared" si="363"/>
        <v>-1</v>
      </c>
      <c r="G478" s="15">
        <v>951</v>
      </c>
      <c r="H478" s="15">
        <v>952</v>
      </c>
      <c r="I478" s="15">
        <v>237</v>
      </c>
      <c r="J478" s="15">
        <v>8</v>
      </c>
      <c r="K478" s="15">
        <v>986</v>
      </c>
      <c r="L478" s="15">
        <v>1339</v>
      </c>
      <c r="M478" s="15">
        <f t="shared" si="364"/>
        <v>0.326904296875</v>
      </c>
      <c r="O478" s="85">
        <f t="shared" si="365"/>
        <v>986</v>
      </c>
      <c r="P478" s="85">
        <f t="shared" si="366"/>
        <v>0.333251953125</v>
      </c>
      <c r="Q478" s="85">
        <f t="shared" si="367"/>
        <v>492</v>
      </c>
      <c r="R478" s="85" t="b">
        <f t="shared" si="368"/>
        <v>0</v>
      </c>
      <c r="S478" s="85" t="str">
        <f t="shared" si="369"/>
        <v>Dummy Node</v>
      </c>
      <c r="T478" s="85" t="str">
        <f t="shared" si="370"/>
        <v>N/A</v>
      </c>
      <c r="U478" s="85" t="str">
        <f t="shared" si="371"/>
        <v>N/A</v>
      </c>
      <c r="V478" s="85">
        <f t="shared" si="372"/>
        <v>245</v>
      </c>
      <c r="W478" s="85" t="b">
        <f t="shared" si="373"/>
        <v>0</v>
      </c>
      <c r="X478" s="85" t="str">
        <f t="shared" si="374"/>
        <v>Dummy Node</v>
      </c>
      <c r="Y478" s="85" t="str">
        <f t="shared" si="375"/>
        <v>N/A</v>
      </c>
      <c r="Z478" s="85" t="str">
        <f t="shared" si="376"/>
        <v>N/A</v>
      </c>
      <c r="AA478" s="85">
        <f t="shared" si="377"/>
        <v>122</v>
      </c>
      <c r="AB478" s="85" t="b">
        <f t="shared" si="378"/>
        <v>1</v>
      </c>
      <c r="AC478" s="85" t="str">
        <f t="shared" si="379"/>
        <v>Dummy Node</v>
      </c>
      <c r="AD478" s="85" t="str">
        <f t="shared" si="380"/>
        <v>N/A</v>
      </c>
      <c r="AE478" s="85" t="str">
        <f t="shared" si="381"/>
        <v>N/A</v>
      </c>
      <c r="AF478" s="85">
        <f t="shared" si="382"/>
        <v>60</v>
      </c>
      <c r="AG478" s="85" t="b">
        <f t="shared" si="383"/>
        <v>0</v>
      </c>
      <c r="AH478" s="85" t="str">
        <f t="shared" si="384"/>
        <v>Dummy Node</v>
      </c>
      <c r="AI478" s="85" t="str">
        <f t="shared" si="385"/>
        <v>N/A</v>
      </c>
      <c r="AJ478" s="85" t="str">
        <f t="shared" si="386"/>
        <v>N/A</v>
      </c>
      <c r="AK478" s="85">
        <f t="shared" si="387"/>
        <v>29</v>
      </c>
      <c r="AL478" s="85" t="b">
        <f t="shared" si="388"/>
        <v>0</v>
      </c>
      <c r="AM478" s="85" t="str">
        <f t="shared" si="389"/>
        <v>Dummy Node</v>
      </c>
      <c r="AN478" s="85" t="str">
        <f t="shared" si="390"/>
        <v>N/A</v>
      </c>
      <c r="AO478" s="85" t="str">
        <f t="shared" si="391"/>
        <v>N/A</v>
      </c>
      <c r="AP478" s="85">
        <f t="shared" si="392"/>
        <v>14</v>
      </c>
      <c r="AQ478" s="85" t="b">
        <f t="shared" si="393"/>
        <v>1</v>
      </c>
      <c r="AR478" s="85" t="str">
        <f t="shared" si="394"/>
        <v>Dummy Node</v>
      </c>
      <c r="AS478" s="85" t="str">
        <f t="shared" si="395"/>
        <v>N/A</v>
      </c>
      <c r="AT478" s="85" t="str">
        <f t="shared" si="396"/>
        <v>N/A</v>
      </c>
      <c r="AU478" s="85">
        <f t="shared" si="397"/>
        <v>10</v>
      </c>
      <c r="AV478" s="85" t="b">
        <f t="shared" si="398"/>
        <v>0</v>
      </c>
      <c r="AW478" s="85" t="str">
        <f t="shared" si="399"/>
        <v>Distance</v>
      </c>
      <c r="AX478" s="85" t="str">
        <f t="shared" si="400"/>
        <v>&gt;</v>
      </c>
      <c r="AY478" s="85">
        <f t="shared" si="401"/>
        <v>701.8369140625</v>
      </c>
      <c r="AZ478" s="85">
        <f t="shared" si="402"/>
        <v>2</v>
      </c>
      <c r="BA478" s="85" t="b">
        <f t="shared" si="403"/>
        <v>0</v>
      </c>
      <c r="BB478" s="85" t="str">
        <f t="shared" si="404"/>
        <v>Distance</v>
      </c>
      <c r="BC478" s="85" t="str">
        <f t="shared" si="405"/>
        <v>&gt;</v>
      </c>
      <c r="BD478" s="85">
        <f t="shared" si="406"/>
        <v>699.85498046875</v>
      </c>
      <c r="BE478" s="85">
        <f t="shared" si="407"/>
        <v>0</v>
      </c>
      <c r="BF478" s="85" t="b">
        <f t="shared" si="408"/>
        <v>0</v>
      </c>
      <c r="BG478" s="85" t="str">
        <f t="shared" si="409"/>
        <v>Distance</v>
      </c>
      <c r="BH478" s="85" t="str">
        <f t="shared" si="410"/>
        <v>&gt;</v>
      </c>
      <c r="BI478" s="85">
        <f t="shared" si="411"/>
        <v>508.4912109375</v>
      </c>
    </row>
    <row r="479" spans="1:61">
      <c r="A479" s="15">
        <v>476</v>
      </c>
      <c r="B479" s="15">
        <v>-2</v>
      </c>
      <c r="C479" s="15">
        <v>-8192</v>
      </c>
      <c r="D479" s="15">
        <f t="shared" si="361"/>
        <v>-1</v>
      </c>
      <c r="E479" s="15">
        <f t="shared" si="362"/>
        <v>0</v>
      </c>
      <c r="F479" s="15">
        <f t="shared" si="363"/>
        <v>-1</v>
      </c>
      <c r="G479" s="15">
        <v>953</v>
      </c>
      <c r="H479" s="15">
        <v>954</v>
      </c>
      <c r="I479" s="15">
        <v>237</v>
      </c>
      <c r="J479" s="15">
        <v>8</v>
      </c>
      <c r="K479" s="15">
        <v>987</v>
      </c>
      <c r="L479" s="15">
        <v>1339</v>
      </c>
      <c r="M479" s="15">
        <f t="shared" si="364"/>
        <v>0.326904296875</v>
      </c>
      <c r="O479" s="85">
        <f t="shared" si="365"/>
        <v>987</v>
      </c>
      <c r="P479" s="85">
        <f t="shared" si="366"/>
        <v>0.333251953125</v>
      </c>
      <c r="Q479" s="85">
        <f t="shared" si="367"/>
        <v>493</v>
      </c>
      <c r="R479" s="85" t="b">
        <f t="shared" si="368"/>
        <v>1</v>
      </c>
      <c r="S479" s="85" t="str">
        <f t="shared" si="369"/>
        <v>Dummy Node</v>
      </c>
      <c r="T479" s="85" t="str">
        <f t="shared" si="370"/>
        <v>N/A</v>
      </c>
      <c r="U479" s="85" t="str">
        <f t="shared" si="371"/>
        <v>N/A</v>
      </c>
      <c r="V479" s="85">
        <f t="shared" si="372"/>
        <v>246</v>
      </c>
      <c r="W479" s="85" t="b">
        <f t="shared" si="373"/>
        <v>1</v>
      </c>
      <c r="X479" s="85" t="str">
        <f t="shared" si="374"/>
        <v>Dummy Node</v>
      </c>
      <c r="Y479" s="85" t="str">
        <f t="shared" si="375"/>
        <v>N/A</v>
      </c>
      <c r="Z479" s="85" t="str">
        <f t="shared" si="376"/>
        <v>N/A</v>
      </c>
      <c r="AA479" s="85">
        <f t="shared" si="377"/>
        <v>122</v>
      </c>
      <c r="AB479" s="85" t="b">
        <f t="shared" si="378"/>
        <v>0</v>
      </c>
      <c r="AC479" s="85" t="str">
        <f t="shared" si="379"/>
        <v>Dummy Node</v>
      </c>
      <c r="AD479" s="85" t="str">
        <f t="shared" si="380"/>
        <v>N/A</v>
      </c>
      <c r="AE479" s="85" t="str">
        <f t="shared" si="381"/>
        <v>N/A</v>
      </c>
      <c r="AF479" s="85">
        <f t="shared" si="382"/>
        <v>60</v>
      </c>
      <c r="AG479" s="85" t="b">
        <f t="shared" si="383"/>
        <v>0</v>
      </c>
      <c r="AH479" s="85" t="str">
        <f t="shared" si="384"/>
        <v>Dummy Node</v>
      </c>
      <c r="AI479" s="85" t="str">
        <f t="shared" si="385"/>
        <v>N/A</v>
      </c>
      <c r="AJ479" s="85" t="str">
        <f t="shared" si="386"/>
        <v>N/A</v>
      </c>
      <c r="AK479" s="85">
        <f t="shared" si="387"/>
        <v>29</v>
      </c>
      <c r="AL479" s="85" t="b">
        <f t="shared" si="388"/>
        <v>0</v>
      </c>
      <c r="AM479" s="85" t="str">
        <f t="shared" si="389"/>
        <v>Dummy Node</v>
      </c>
      <c r="AN479" s="85" t="str">
        <f t="shared" si="390"/>
        <v>N/A</v>
      </c>
      <c r="AO479" s="85" t="str">
        <f t="shared" si="391"/>
        <v>N/A</v>
      </c>
      <c r="AP479" s="85">
        <f t="shared" si="392"/>
        <v>14</v>
      </c>
      <c r="AQ479" s="85" t="b">
        <f t="shared" si="393"/>
        <v>1</v>
      </c>
      <c r="AR479" s="85" t="str">
        <f t="shared" si="394"/>
        <v>Dummy Node</v>
      </c>
      <c r="AS479" s="85" t="str">
        <f t="shared" si="395"/>
        <v>N/A</v>
      </c>
      <c r="AT479" s="85" t="str">
        <f t="shared" si="396"/>
        <v>N/A</v>
      </c>
      <c r="AU479" s="85">
        <f t="shared" si="397"/>
        <v>10</v>
      </c>
      <c r="AV479" s="85" t="b">
        <f t="shared" si="398"/>
        <v>0</v>
      </c>
      <c r="AW479" s="85" t="str">
        <f t="shared" si="399"/>
        <v>Distance</v>
      </c>
      <c r="AX479" s="85" t="str">
        <f t="shared" si="400"/>
        <v>&gt;</v>
      </c>
      <c r="AY479" s="85">
        <f t="shared" si="401"/>
        <v>701.8369140625</v>
      </c>
      <c r="AZ479" s="85">
        <f t="shared" si="402"/>
        <v>2</v>
      </c>
      <c r="BA479" s="85" t="b">
        <f t="shared" si="403"/>
        <v>0</v>
      </c>
      <c r="BB479" s="85" t="str">
        <f t="shared" si="404"/>
        <v>Distance</v>
      </c>
      <c r="BC479" s="85" t="str">
        <f t="shared" si="405"/>
        <v>&gt;</v>
      </c>
      <c r="BD479" s="85">
        <f t="shared" si="406"/>
        <v>699.85498046875</v>
      </c>
      <c r="BE479" s="85">
        <f t="shared" si="407"/>
        <v>0</v>
      </c>
      <c r="BF479" s="85" t="b">
        <f t="shared" si="408"/>
        <v>0</v>
      </c>
      <c r="BG479" s="85" t="str">
        <f t="shared" si="409"/>
        <v>Distance</v>
      </c>
      <c r="BH479" s="85" t="str">
        <f t="shared" si="410"/>
        <v>&gt;</v>
      </c>
      <c r="BI479" s="85">
        <f t="shared" si="411"/>
        <v>508.4912109375</v>
      </c>
    </row>
    <row r="480" spans="1:61">
      <c r="A480" s="15">
        <v>477</v>
      </c>
      <c r="B480" s="15">
        <v>-2</v>
      </c>
      <c r="C480" s="15">
        <v>-8192</v>
      </c>
      <c r="D480" s="15">
        <f t="shared" si="361"/>
        <v>-1</v>
      </c>
      <c r="E480" s="15">
        <f t="shared" si="362"/>
        <v>0</v>
      </c>
      <c r="F480" s="15">
        <f t="shared" si="363"/>
        <v>-1</v>
      </c>
      <c r="G480" s="15">
        <v>955</v>
      </c>
      <c r="H480" s="15">
        <v>956</v>
      </c>
      <c r="I480" s="15">
        <v>238</v>
      </c>
      <c r="J480" s="15">
        <v>8</v>
      </c>
      <c r="K480" s="15">
        <v>988</v>
      </c>
      <c r="L480" s="15">
        <v>1339</v>
      </c>
      <c r="M480" s="15">
        <f t="shared" si="364"/>
        <v>0.326904296875</v>
      </c>
      <c r="O480" s="85">
        <f t="shared" si="365"/>
        <v>988</v>
      </c>
      <c r="P480" s="85">
        <f t="shared" si="366"/>
        <v>0.333251953125</v>
      </c>
      <c r="Q480" s="85">
        <f t="shared" si="367"/>
        <v>493</v>
      </c>
      <c r="R480" s="85" t="b">
        <f t="shared" si="368"/>
        <v>0</v>
      </c>
      <c r="S480" s="85" t="str">
        <f t="shared" si="369"/>
        <v>Dummy Node</v>
      </c>
      <c r="T480" s="85" t="str">
        <f t="shared" si="370"/>
        <v>N/A</v>
      </c>
      <c r="U480" s="85" t="str">
        <f t="shared" si="371"/>
        <v>N/A</v>
      </c>
      <c r="V480" s="85">
        <f t="shared" si="372"/>
        <v>246</v>
      </c>
      <c r="W480" s="85" t="b">
        <f t="shared" si="373"/>
        <v>1</v>
      </c>
      <c r="X480" s="85" t="str">
        <f t="shared" si="374"/>
        <v>Dummy Node</v>
      </c>
      <c r="Y480" s="85" t="str">
        <f t="shared" si="375"/>
        <v>N/A</v>
      </c>
      <c r="Z480" s="85" t="str">
        <f t="shared" si="376"/>
        <v>N/A</v>
      </c>
      <c r="AA480" s="85">
        <f t="shared" si="377"/>
        <v>122</v>
      </c>
      <c r="AB480" s="85" t="b">
        <f t="shared" si="378"/>
        <v>0</v>
      </c>
      <c r="AC480" s="85" t="str">
        <f t="shared" si="379"/>
        <v>Dummy Node</v>
      </c>
      <c r="AD480" s="85" t="str">
        <f t="shared" si="380"/>
        <v>N/A</v>
      </c>
      <c r="AE480" s="85" t="str">
        <f t="shared" si="381"/>
        <v>N/A</v>
      </c>
      <c r="AF480" s="85">
        <f t="shared" si="382"/>
        <v>60</v>
      </c>
      <c r="AG480" s="85" t="b">
        <f t="shared" si="383"/>
        <v>0</v>
      </c>
      <c r="AH480" s="85" t="str">
        <f t="shared" si="384"/>
        <v>Dummy Node</v>
      </c>
      <c r="AI480" s="85" t="str">
        <f t="shared" si="385"/>
        <v>N/A</v>
      </c>
      <c r="AJ480" s="85" t="str">
        <f t="shared" si="386"/>
        <v>N/A</v>
      </c>
      <c r="AK480" s="85">
        <f t="shared" si="387"/>
        <v>29</v>
      </c>
      <c r="AL480" s="85" t="b">
        <f t="shared" si="388"/>
        <v>0</v>
      </c>
      <c r="AM480" s="85" t="str">
        <f t="shared" si="389"/>
        <v>Dummy Node</v>
      </c>
      <c r="AN480" s="85" t="str">
        <f t="shared" si="390"/>
        <v>N/A</v>
      </c>
      <c r="AO480" s="85" t="str">
        <f t="shared" si="391"/>
        <v>N/A</v>
      </c>
      <c r="AP480" s="85">
        <f t="shared" si="392"/>
        <v>14</v>
      </c>
      <c r="AQ480" s="85" t="b">
        <f t="shared" si="393"/>
        <v>1</v>
      </c>
      <c r="AR480" s="85" t="str">
        <f t="shared" si="394"/>
        <v>Dummy Node</v>
      </c>
      <c r="AS480" s="85" t="str">
        <f t="shared" si="395"/>
        <v>N/A</v>
      </c>
      <c r="AT480" s="85" t="str">
        <f t="shared" si="396"/>
        <v>N/A</v>
      </c>
      <c r="AU480" s="85">
        <f t="shared" si="397"/>
        <v>10</v>
      </c>
      <c r="AV480" s="85" t="b">
        <f t="shared" si="398"/>
        <v>0</v>
      </c>
      <c r="AW480" s="85" t="str">
        <f t="shared" si="399"/>
        <v>Distance</v>
      </c>
      <c r="AX480" s="85" t="str">
        <f t="shared" si="400"/>
        <v>&gt;</v>
      </c>
      <c r="AY480" s="85">
        <f t="shared" si="401"/>
        <v>701.8369140625</v>
      </c>
      <c r="AZ480" s="85">
        <f t="shared" si="402"/>
        <v>2</v>
      </c>
      <c r="BA480" s="85" t="b">
        <f t="shared" si="403"/>
        <v>0</v>
      </c>
      <c r="BB480" s="85" t="str">
        <f t="shared" si="404"/>
        <v>Distance</v>
      </c>
      <c r="BC480" s="85" t="str">
        <f t="shared" si="405"/>
        <v>&gt;</v>
      </c>
      <c r="BD480" s="85">
        <f t="shared" si="406"/>
        <v>699.85498046875</v>
      </c>
      <c r="BE480" s="85">
        <f t="shared" si="407"/>
        <v>0</v>
      </c>
      <c r="BF480" s="85" t="b">
        <f t="shared" si="408"/>
        <v>0</v>
      </c>
      <c r="BG480" s="85" t="str">
        <f t="shared" si="409"/>
        <v>Distance</v>
      </c>
      <c r="BH480" s="85" t="str">
        <f t="shared" si="410"/>
        <v>&gt;</v>
      </c>
      <c r="BI480" s="85">
        <f t="shared" si="411"/>
        <v>508.4912109375</v>
      </c>
    </row>
    <row r="481" spans="1:61">
      <c r="A481" s="15">
        <v>478</v>
      </c>
      <c r="B481" s="15">
        <v>-2</v>
      </c>
      <c r="C481" s="15">
        <v>-8192</v>
      </c>
      <c r="D481" s="15">
        <f t="shared" si="361"/>
        <v>-1</v>
      </c>
      <c r="E481" s="15">
        <f t="shared" si="362"/>
        <v>0</v>
      </c>
      <c r="F481" s="15">
        <f t="shared" si="363"/>
        <v>-1</v>
      </c>
      <c r="G481" s="15">
        <v>957</v>
      </c>
      <c r="H481" s="15">
        <v>958</v>
      </c>
      <c r="I481" s="15">
        <v>238</v>
      </c>
      <c r="J481" s="15">
        <v>8</v>
      </c>
      <c r="K481" s="15">
        <v>989</v>
      </c>
      <c r="L481" s="15">
        <v>1339</v>
      </c>
      <c r="M481" s="15">
        <f t="shared" si="364"/>
        <v>0.326904296875</v>
      </c>
      <c r="O481" s="85">
        <f t="shared" si="365"/>
        <v>989</v>
      </c>
      <c r="P481" s="85">
        <f t="shared" si="366"/>
        <v>0.333251953125</v>
      </c>
      <c r="Q481" s="85">
        <f t="shared" si="367"/>
        <v>494</v>
      </c>
      <c r="R481" s="85" t="b">
        <f t="shared" si="368"/>
        <v>1</v>
      </c>
      <c r="S481" s="85" t="str">
        <f t="shared" si="369"/>
        <v>Dummy Node</v>
      </c>
      <c r="T481" s="85" t="str">
        <f t="shared" si="370"/>
        <v>N/A</v>
      </c>
      <c r="U481" s="85" t="str">
        <f t="shared" si="371"/>
        <v>N/A</v>
      </c>
      <c r="V481" s="85">
        <f t="shared" si="372"/>
        <v>246</v>
      </c>
      <c r="W481" s="85" t="b">
        <f t="shared" si="373"/>
        <v>0</v>
      </c>
      <c r="X481" s="85" t="str">
        <f t="shared" si="374"/>
        <v>Dummy Node</v>
      </c>
      <c r="Y481" s="85" t="str">
        <f t="shared" si="375"/>
        <v>N/A</v>
      </c>
      <c r="Z481" s="85" t="str">
        <f t="shared" si="376"/>
        <v>N/A</v>
      </c>
      <c r="AA481" s="85">
        <f t="shared" si="377"/>
        <v>122</v>
      </c>
      <c r="AB481" s="85" t="b">
        <f t="shared" si="378"/>
        <v>0</v>
      </c>
      <c r="AC481" s="85" t="str">
        <f t="shared" si="379"/>
        <v>Dummy Node</v>
      </c>
      <c r="AD481" s="85" t="str">
        <f t="shared" si="380"/>
        <v>N/A</v>
      </c>
      <c r="AE481" s="85" t="str">
        <f t="shared" si="381"/>
        <v>N/A</v>
      </c>
      <c r="AF481" s="85">
        <f t="shared" si="382"/>
        <v>60</v>
      </c>
      <c r="AG481" s="85" t="b">
        <f t="shared" si="383"/>
        <v>0</v>
      </c>
      <c r="AH481" s="85" t="str">
        <f t="shared" si="384"/>
        <v>Dummy Node</v>
      </c>
      <c r="AI481" s="85" t="str">
        <f t="shared" si="385"/>
        <v>N/A</v>
      </c>
      <c r="AJ481" s="85" t="str">
        <f t="shared" si="386"/>
        <v>N/A</v>
      </c>
      <c r="AK481" s="85">
        <f t="shared" si="387"/>
        <v>29</v>
      </c>
      <c r="AL481" s="85" t="b">
        <f t="shared" si="388"/>
        <v>0</v>
      </c>
      <c r="AM481" s="85" t="str">
        <f t="shared" si="389"/>
        <v>Dummy Node</v>
      </c>
      <c r="AN481" s="85" t="str">
        <f t="shared" si="390"/>
        <v>N/A</v>
      </c>
      <c r="AO481" s="85" t="str">
        <f t="shared" si="391"/>
        <v>N/A</v>
      </c>
      <c r="AP481" s="85">
        <f t="shared" si="392"/>
        <v>14</v>
      </c>
      <c r="AQ481" s="85" t="b">
        <f t="shared" si="393"/>
        <v>1</v>
      </c>
      <c r="AR481" s="85" t="str">
        <f t="shared" si="394"/>
        <v>Dummy Node</v>
      </c>
      <c r="AS481" s="85" t="str">
        <f t="shared" si="395"/>
        <v>N/A</v>
      </c>
      <c r="AT481" s="85" t="str">
        <f t="shared" si="396"/>
        <v>N/A</v>
      </c>
      <c r="AU481" s="85">
        <f t="shared" si="397"/>
        <v>10</v>
      </c>
      <c r="AV481" s="85" t="b">
        <f t="shared" si="398"/>
        <v>0</v>
      </c>
      <c r="AW481" s="85" t="str">
        <f t="shared" si="399"/>
        <v>Distance</v>
      </c>
      <c r="AX481" s="85" t="str">
        <f t="shared" si="400"/>
        <v>&gt;</v>
      </c>
      <c r="AY481" s="85">
        <f t="shared" si="401"/>
        <v>701.8369140625</v>
      </c>
      <c r="AZ481" s="85">
        <f t="shared" si="402"/>
        <v>2</v>
      </c>
      <c r="BA481" s="85" t="b">
        <f t="shared" si="403"/>
        <v>0</v>
      </c>
      <c r="BB481" s="85" t="str">
        <f t="shared" si="404"/>
        <v>Distance</v>
      </c>
      <c r="BC481" s="85" t="str">
        <f t="shared" si="405"/>
        <v>&gt;</v>
      </c>
      <c r="BD481" s="85">
        <f t="shared" si="406"/>
        <v>699.85498046875</v>
      </c>
      <c r="BE481" s="85">
        <f t="shared" si="407"/>
        <v>0</v>
      </c>
      <c r="BF481" s="85" t="b">
        <f t="shared" si="408"/>
        <v>0</v>
      </c>
      <c r="BG481" s="85" t="str">
        <f t="shared" si="409"/>
        <v>Distance</v>
      </c>
      <c r="BH481" s="85" t="str">
        <f t="shared" si="410"/>
        <v>&gt;</v>
      </c>
      <c r="BI481" s="85">
        <f t="shared" si="411"/>
        <v>508.4912109375</v>
      </c>
    </row>
    <row r="482" spans="1:61">
      <c r="A482" s="15">
        <v>479</v>
      </c>
      <c r="B482" s="15">
        <v>-2</v>
      </c>
      <c r="C482" s="15">
        <v>-8192</v>
      </c>
      <c r="D482" s="15">
        <f t="shared" si="361"/>
        <v>-1</v>
      </c>
      <c r="E482" s="15">
        <f t="shared" si="362"/>
        <v>0</v>
      </c>
      <c r="F482" s="15">
        <f t="shared" si="363"/>
        <v>-1</v>
      </c>
      <c r="G482" s="15">
        <v>959</v>
      </c>
      <c r="H482" s="15">
        <v>960</v>
      </c>
      <c r="I482" s="15">
        <v>239</v>
      </c>
      <c r="J482" s="15">
        <v>8</v>
      </c>
      <c r="K482" s="15">
        <v>990</v>
      </c>
      <c r="L482" s="15">
        <v>1365</v>
      </c>
      <c r="M482" s="15">
        <f t="shared" si="364"/>
        <v>0.333251953125</v>
      </c>
      <c r="O482" s="85">
        <f t="shared" si="365"/>
        <v>990</v>
      </c>
      <c r="P482" s="85">
        <f t="shared" si="366"/>
        <v>0.333251953125</v>
      </c>
      <c r="Q482" s="85">
        <f t="shared" si="367"/>
        <v>494</v>
      </c>
      <c r="R482" s="85" t="b">
        <f t="shared" si="368"/>
        <v>0</v>
      </c>
      <c r="S482" s="85" t="str">
        <f t="shared" si="369"/>
        <v>Dummy Node</v>
      </c>
      <c r="T482" s="85" t="str">
        <f t="shared" si="370"/>
        <v>N/A</v>
      </c>
      <c r="U482" s="85" t="str">
        <f t="shared" si="371"/>
        <v>N/A</v>
      </c>
      <c r="V482" s="85">
        <f t="shared" si="372"/>
        <v>246</v>
      </c>
      <c r="W482" s="85" t="b">
        <f t="shared" si="373"/>
        <v>0</v>
      </c>
      <c r="X482" s="85" t="str">
        <f t="shared" si="374"/>
        <v>Dummy Node</v>
      </c>
      <c r="Y482" s="85" t="str">
        <f t="shared" si="375"/>
        <v>N/A</v>
      </c>
      <c r="Z482" s="85" t="str">
        <f t="shared" si="376"/>
        <v>N/A</v>
      </c>
      <c r="AA482" s="85">
        <f t="shared" si="377"/>
        <v>122</v>
      </c>
      <c r="AB482" s="85" t="b">
        <f t="shared" si="378"/>
        <v>0</v>
      </c>
      <c r="AC482" s="85" t="str">
        <f t="shared" si="379"/>
        <v>Dummy Node</v>
      </c>
      <c r="AD482" s="85" t="str">
        <f t="shared" si="380"/>
        <v>N/A</v>
      </c>
      <c r="AE482" s="85" t="str">
        <f t="shared" si="381"/>
        <v>N/A</v>
      </c>
      <c r="AF482" s="85">
        <f t="shared" si="382"/>
        <v>60</v>
      </c>
      <c r="AG482" s="85" t="b">
        <f t="shared" si="383"/>
        <v>0</v>
      </c>
      <c r="AH482" s="85" t="str">
        <f t="shared" si="384"/>
        <v>Dummy Node</v>
      </c>
      <c r="AI482" s="85" t="str">
        <f t="shared" si="385"/>
        <v>N/A</v>
      </c>
      <c r="AJ482" s="85" t="str">
        <f t="shared" si="386"/>
        <v>N/A</v>
      </c>
      <c r="AK482" s="85">
        <f t="shared" si="387"/>
        <v>29</v>
      </c>
      <c r="AL482" s="85" t="b">
        <f t="shared" si="388"/>
        <v>0</v>
      </c>
      <c r="AM482" s="85" t="str">
        <f t="shared" si="389"/>
        <v>Dummy Node</v>
      </c>
      <c r="AN482" s="85" t="str">
        <f t="shared" si="390"/>
        <v>N/A</v>
      </c>
      <c r="AO482" s="85" t="str">
        <f t="shared" si="391"/>
        <v>N/A</v>
      </c>
      <c r="AP482" s="85">
        <f t="shared" si="392"/>
        <v>14</v>
      </c>
      <c r="AQ482" s="85" t="b">
        <f t="shared" si="393"/>
        <v>1</v>
      </c>
      <c r="AR482" s="85" t="str">
        <f t="shared" si="394"/>
        <v>Dummy Node</v>
      </c>
      <c r="AS482" s="85" t="str">
        <f t="shared" si="395"/>
        <v>N/A</v>
      </c>
      <c r="AT482" s="85" t="str">
        <f t="shared" si="396"/>
        <v>N/A</v>
      </c>
      <c r="AU482" s="85">
        <f t="shared" si="397"/>
        <v>10</v>
      </c>
      <c r="AV482" s="85" t="b">
        <f t="shared" si="398"/>
        <v>0</v>
      </c>
      <c r="AW482" s="85" t="str">
        <f t="shared" si="399"/>
        <v>Distance</v>
      </c>
      <c r="AX482" s="85" t="str">
        <f t="shared" si="400"/>
        <v>&gt;</v>
      </c>
      <c r="AY482" s="85">
        <f t="shared" si="401"/>
        <v>701.8369140625</v>
      </c>
      <c r="AZ482" s="85">
        <f t="shared" si="402"/>
        <v>2</v>
      </c>
      <c r="BA482" s="85" t="b">
        <f t="shared" si="403"/>
        <v>0</v>
      </c>
      <c r="BB482" s="85" t="str">
        <f t="shared" si="404"/>
        <v>Distance</v>
      </c>
      <c r="BC482" s="85" t="str">
        <f t="shared" si="405"/>
        <v>&gt;</v>
      </c>
      <c r="BD482" s="85">
        <f t="shared" si="406"/>
        <v>699.85498046875</v>
      </c>
      <c r="BE482" s="85">
        <f t="shared" si="407"/>
        <v>0</v>
      </c>
      <c r="BF482" s="85" t="b">
        <f t="shared" si="408"/>
        <v>0</v>
      </c>
      <c r="BG482" s="85" t="str">
        <f t="shared" si="409"/>
        <v>Distance</v>
      </c>
      <c r="BH482" s="85" t="str">
        <f t="shared" si="410"/>
        <v>&gt;</v>
      </c>
      <c r="BI482" s="85">
        <f t="shared" si="411"/>
        <v>508.4912109375</v>
      </c>
    </row>
    <row r="483" spans="1:61">
      <c r="A483" s="15">
        <v>480</v>
      </c>
      <c r="B483" s="15">
        <v>-2</v>
      </c>
      <c r="C483" s="15">
        <v>-8192</v>
      </c>
      <c r="D483" s="15">
        <f t="shared" si="361"/>
        <v>-1</v>
      </c>
      <c r="E483" s="15">
        <f t="shared" si="362"/>
        <v>0</v>
      </c>
      <c r="F483" s="15">
        <f t="shared" si="363"/>
        <v>-1</v>
      </c>
      <c r="G483" s="15">
        <v>961</v>
      </c>
      <c r="H483" s="15">
        <v>962</v>
      </c>
      <c r="I483" s="15">
        <v>239</v>
      </c>
      <c r="J483" s="15">
        <v>8</v>
      </c>
      <c r="K483" s="15">
        <v>991</v>
      </c>
      <c r="L483" s="15">
        <v>1365</v>
      </c>
      <c r="M483" s="15">
        <f t="shared" si="364"/>
        <v>0.333251953125</v>
      </c>
      <c r="O483" s="85">
        <f t="shared" si="365"/>
        <v>991</v>
      </c>
      <c r="P483" s="85">
        <f t="shared" si="366"/>
        <v>0.333251953125</v>
      </c>
      <c r="Q483" s="85">
        <f t="shared" si="367"/>
        <v>495</v>
      </c>
      <c r="R483" s="85" t="b">
        <f t="shared" si="368"/>
        <v>1</v>
      </c>
      <c r="S483" s="85" t="str">
        <f t="shared" si="369"/>
        <v>Dummy Node</v>
      </c>
      <c r="T483" s="85" t="str">
        <f t="shared" si="370"/>
        <v>N/A</v>
      </c>
      <c r="U483" s="85" t="str">
        <f t="shared" si="371"/>
        <v>N/A</v>
      </c>
      <c r="V483" s="85">
        <f t="shared" si="372"/>
        <v>247</v>
      </c>
      <c r="W483" s="85" t="b">
        <f t="shared" si="373"/>
        <v>1</v>
      </c>
      <c r="X483" s="85" t="str">
        <f t="shared" si="374"/>
        <v>Dummy Node</v>
      </c>
      <c r="Y483" s="85" t="str">
        <f t="shared" si="375"/>
        <v>N/A</v>
      </c>
      <c r="Z483" s="85" t="str">
        <f t="shared" si="376"/>
        <v>N/A</v>
      </c>
      <c r="AA483" s="85">
        <f t="shared" si="377"/>
        <v>123</v>
      </c>
      <c r="AB483" s="85" t="b">
        <f t="shared" si="378"/>
        <v>1</v>
      </c>
      <c r="AC483" s="85" t="str">
        <f t="shared" si="379"/>
        <v>Dummy Node</v>
      </c>
      <c r="AD483" s="85" t="str">
        <f t="shared" si="380"/>
        <v>N/A</v>
      </c>
      <c r="AE483" s="85" t="str">
        <f t="shared" si="381"/>
        <v>N/A</v>
      </c>
      <c r="AF483" s="85">
        <f t="shared" si="382"/>
        <v>61</v>
      </c>
      <c r="AG483" s="85" t="b">
        <f t="shared" si="383"/>
        <v>1</v>
      </c>
      <c r="AH483" s="85" t="str">
        <f t="shared" si="384"/>
        <v>Dummy Node</v>
      </c>
      <c r="AI483" s="85" t="str">
        <f t="shared" si="385"/>
        <v>N/A</v>
      </c>
      <c r="AJ483" s="85" t="str">
        <f t="shared" si="386"/>
        <v>N/A</v>
      </c>
      <c r="AK483" s="85">
        <f t="shared" si="387"/>
        <v>30</v>
      </c>
      <c r="AL483" s="85" t="b">
        <f t="shared" si="388"/>
        <v>1</v>
      </c>
      <c r="AM483" s="85" t="str">
        <f t="shared" si="389"/>
        <v>Dummy Node</v>
      </c>
      <c r="AN483" s="85" t="str">
        <f t="shared" si="390"/>
        <v>N/A</v>
      </c>
      <c r="AO483" s="85" t="str">
        <f t="shared" si="391"/>
        <v>N/A</v>
      </c>
      <c r="AP483" s="85">
        <f t="shared" si="392"/>
        <v>14</v>
      </c>
      <c r="AQ483" s="85" t="b">
        <f t="shared" si="393"/>
        <v>0</v>
      </c>
      <c r="AR483" s="85" t="str">
        <f t="shared" si="394"/>
        <v>Dummy Node</v>
      </c>
      <c r="AS483" s="85" t="str">
        <f t="shared" si="395"/>
        <v>N/A</v>
      </c>
      <c r="AT483" s="85" t="str">
        <f t="shared" si="396"/>
        <v>N/A</v>
      </c>
      <c r="AU483" s="85">
        <f t="shared" si="397"/>
        <v>10</v>
      </c>
      <c r="AV483" s="85" t="b">
        <f t="shared" si="398"/>
        <v>0</v>
      </c>
      <c r="AW483" s="85" t="str">
        <f t="shared" si="399"/>
        <v>Distance</v>
      </c>
      <c r="AX483" s="85" t="str">
        <f t="shared" si="400"/>
        <v>&gt;</v>
      </c>
      <c r="AY483" s="85">
        <f t="shared" si="401"/>
        <v>701.8369140625</v>
      </c>
      <c r="AZ483" s="85">
        <f t="shared" si="402"/>
        <v>2</v>
      </c>
      <c r="BA483" s="85" t="b">
        <f t="shared" si="403"/>
        <v>0</v>
      </c>
      <c r="BB483" s="85" t="str">
        <f t="shared" si="404"/>
        <v>Distance</v>
      </c>
      <c r="BC483" s="85" t="str">
        <f t="shared" si="405"/>
        <v>&gt;</v>
      </c>
      <c r="BD483" s="85">
        <f t="shared" si="406"/>
        <v>699.85498046875</v>
      </c>
      <c r="BE483" s="85">
        <f t="shared" si="407"/>
        <v>0</v>
      </c>
      <c r="BF483" s="85" t="b">
        <f t="shared" si="408"/>
        <v>0</v>
      </c>
      <c r="BG483" s="85" t="str">
        <f t="shared" si="409"/>
        <v>Distance</v>
      </c>
      <c r="BH483" s="85" t="str">
        <f t="shared" si="410"/>
        <v>&gt;</v>
      </c>
      <c r="BI483" s="85">
        <f t="shared" si="411"/>
        <v>508.4912109375</v>
      </c>
    </row>
    <row r="484" spans="1:61">
      <c r="A484" s="15">
        <v>481</v>
      </c>
      <c r="B484" s="15">
        <v>-2</v>
      </c>
      <c r="C484" s="15">
        <v>-8192</v>
      </c>
      <c r="D484" s="15">
        <f t="shared" si="361"/>
        <v>-1</v>
      </c>
      <c r="E484" s="15">
        <f t="shared" si="362"/>
        <v>0</v>
      </c>
      <c r="F484" s="15">
        <f t="shared" si="363"/>
        <v>-1</v>
      </c>
      <c r="G484" s="15">
        <v>963</v>
      </c>
      <c r="H484" s="15">
        <v>964</v>
      </c>
      <c r="I484" s="15">
        <v>240</v>
      </c>
      <c r="J484" s="15">
        <v>8</v>
      </c>
      <c r="K484" s="15">
        <v>992</v>
      </c>
      <c r="L484" s="15">
        <v>1365</v>
      </c>
      <c r="M484" s="15">
        <f t="shared" si="364"/>
        <v>0.333251953125</v>
      </c>
      <c r="O484" s="85">
        <f t="shared" si="365"/>
        <v>992</v>
      </c>
      <c r="P484" s="85">
        <f t="shared" si="366"/>
        <v>0.333251953125</v>
      </c>
      <c r="Q484" s="85">
        <f t="shared" si="367"/>
        <v>495</v>
      </c>
      <c r="R484" s="85" t="b">
        <f t="shared" si="368"/>
        <v>0</v>
      </c>
      <c r="S484" s="85" t="str">
        <f t="shared" si="369"/>
        <v>Dummy Node</v>
      </c>
      <c r="T484" s="85" t="str">
        <f t="shared" si="370"/>
        <v>N/A</v>
      </c>
      <c r="U484" s="85" t="str">
        <f t="shared" si="371"/>
        <v>N/A</v>
      </c>
      <c r="V484" s="85">
        <f t="shared" si="372"/>
        <v>247</v>
      </c>
      <c r="W484" s="85" t="b">
        <f t="shared" si="373"/>
        <v>1</v>
      </c>
      <c r="X484" s="85" t="str">
        <f t="shared" si="374"/>
        <v>Dummy Node</v>
      </c>
      <c r="Y484" s="85" t="str">
        <f t="shared" si="375"/>
        <v>N/A</v>
      </c>
      <c r="Z484" s="85" t="str">
        <f t="shared" si="376"/>
        <v>N/A</v>
      </c>
      <c r="AA484" s="85">
        <f t="shared" si="377"/>
        <v>123</v>
      </c>
      <c r="AB484" s="85" t="b">
        <f t="shared" si="378"/>
        <v>1</v>
      </c>
      <c r="AC484" s="85" t="str">
        <f t="shared" si="379"/>
        <v>Dummy Node</v>
      </c>
      <c r="AD484" s="85" t="str">
        <f t="shared" si="380"/>
        <v>N/A</v>
      </c>
      <c r="AE484" s="85" t="str">
        <f t="shared" si="381"/>
        <v>N/A</v>
      </c>
      <c r="AF484" s="85">
        <f t="shared" si="382"/>
        <v>61</v>
      </c>
      <c r="AG484" s="85" t="b">
        <f t="shared" si="383"/>
        <v>1</v>
      </c>
      <c r="AH484" s="85" t="str">
        <f t="shared" si="384"/>
        <v>Dummy Node</v>
      </c>
      <c r="AI484" s="85" t="str">
        <f t="shared" si="385"/>
        <v>N/A</v>
      </c>
      <c r="AJ484" s="85" t="str">
        <f t="shared" si="386"/>
        <v>N/A</v>
      </c>
      <c r="AK484" s="85">
        <f t="shared" si="387"/>
        <v>30</v>
      </c>
      <c r="AL484" s="85" t="b">
        <f t="shared" si="388"/>
        <v>1</v>
      </c>
      <c r="AM484" s="85" t="str">
        <f t="shared" si="389"/>
        <v>Dummy Node</v>
      </c>
      <c r="AN484" s="85" t="str">
        <f t="shared" si="390"/>
        <v>N/A</v>
      </c>
      <c r="AO484" s="85" t="str">
        <f t="shared" si="391"/>
        <v>N/A</v>
      </c>
      <c r="AP484" s="85">
        <f t="shared" si="392"/>
        <v>14</v>
      </c>
      <c r="AQ484" s="85" t="b">
        <f t="shared" si="393"/>
        <v>0</v>
      </c>
      <c r="AR484" s="85" t="str">
        <f t="shared" si="394"/>
        <v>Dummy Node</v>
      </c>
      <c r="AS484" s="85" t="str">
        <f t="shared" si="395"/>
        <v>N/A</v>
      </c>
      <c r="AT484" s="85" t="str">
        <f t="shared" si="396"/>
        <v>N/A</v>
      </c>
      <c r="AU484" s="85">
        <f t="shared" si="397"/>
        <v>10</v>
      </c>
      <c r="AV484" s="85" t="b">
        <f t="shared" si="398"/>
        <v>0</v>
      </c>
      <c r="AW484" s="85" t="str">
        <f t="shared" si="399"/>
        <v>Distance</v>
      </c>
      <c r="AX484" s="85" t="str">
        <f t="shared" si="400"/>
        <v>&gt;</v>
      </c>
      <c r="AY484" s="85">
        <f t="shared" si="401"/>
        <v>701.8369140625</v>
      </c>
      <c r="AZ484" s="85">
        <f t="shared" si="402"/>
        <v>2</v>
      </c>
      <c r="BA484" s="85" t="b">
        <f t="shared" si="403"/>
        <v>0</v>
      </c>
      <c r="BB484" s="85" t="str">
        <f t="shared" si="404"/>
        <v>Distance</v>
      </c>
      <c r="BC484" s="85" t="str">
        <f t="shared" si="405"/>
        <v>&gt;</v>
      </c>
      <c r="BD484" s="85">
        <f t="shared" si="406"/>
        <v>699.85498046875</v>
      </c>
      <c r="BE484" s="85">
        <f t="shared" si="407"/>
        <v>0</v>
      </c>
      <c r="BF484" s="85" t="b">
        <f t="shared" si="408"/>
        <v>0</v>
      </c>
      <c r="BG484" s="85" t="str">
        <f t="shared" si="409"/>
        <v>Distance</v>
      </c>
      <c r="BH484" s="85" t="str">
        <f t="shared" si="410"/>
        <v>&gt;</v>
      </c>
      <c r="BI484" s="85">
        <f t="shared" si="411"/>
        <v>508.4912109375</v>
      </c>
    </row>
    <row r="485" spans="1:61">
      <c r="A485" s="15">
        <v>482</v>
      </c>
      <c r="B485" s="15">
        <v>-2</v>
      </c>
      <c r="C485" s="15">
        <v>-8192</v>
      </c>
      <c r="D485" s="15">
        <f t="shared" si="361"/>
        <v>-1</v>
      </c>
      <c r="E485" s="15">
        <f t="shared" si="362"/>
        <v>0</v>
      </c>
      <c r="F485" s="15">
        <f t="shared" si="363"/>
        <v>-1</v>
      </c>
      <c r="G485" s="15">
        <v>965</v>
      </c>
      <c r="H485" s="15">
        <v>966</v>
      </c>
      <c r="I485" s="15">
        <v>240</v>
      </c>
      <c r="J485" s="15">
        <v>8</v>
      </c>
      <c r="K485" s="15">
        <v>993</v>
      </c>
      <c r="L485" s="15">
        <v>1365</v>
      </c>
      <c r="M485" s="15">
        <f t="shared" si="364"/>
        <v>0.333251953125</v>
      </c>
      <c r="O485" s="85">
        <f t="shared" si="365"/>
        <v>993</v>
      </c>
      <c r="P485" s="85">
        <f t="shared" si="366"/>
        <v>0.333251953125</v>
      </c>
      <c r="Q485" s="85">
        <f t="shared" si="367"/>
        <v>496</v>
      </c>
      <c r="R485" s="85" t="b">
        <f t="shared" si="368"/>
        <v>1</v>
      </c>
      <c r="S485" s="85" t="str">
        <f t="shared" si="369"/>
        <v>Dummy Node</v>
      </c>
      <c r="T485" s="85" t="str">
        <f t="shared" si="370"/>
        <v>N/A</v>
      </c>
      <c r="U485" s="85" t="str">
        <f t="shared" si="371"/>
        <v>N/A</v>
      </c>
      <c r="V485" s="85">
        <f t="shared" si="372"/>
        <v>247</v>
      </c>
      <c r="W485" s="85" t="b">
        <f t="shared" si="373"/>
        <v>0</v>
      </c>
      <c r="X485" s="85" t="str">
        <f t="shared" si="374"/>
        <v>Dummy Node</v>
      </c>
      <c r="Y485" s="85" t="str">
        <f t="shared" si="375"/>
        <v>N/A</v>
      </c>
      <c r="Z485" s="85" t="str">
        <f t="shared" si="376"/>
        <v>N/A</v>
      </c>
      <c r="AA485" s="85">
        <f t="shared" si="377"/>
        <v>123</v>
      </c>
      <c r="AB485" s="85" t="b">
        <f t="shared" si="378"/>
        <v>1</v>
      </c>
      <c r="AC485" s="85" t="str">
        <f t="shared" si="379"/>
        <v>Dummy Node</v>
      </c>
      <c r="AD485" s="85" t="str">
        <f t="shared" si="380"/>
        <v>N/A</v>
      </c>
      <c r="AE485" s="85" t="str">
        <f t="shared" si="381"/>
        <v>N/A</v>
      </c>
      <c r="AF485" s="85">
        <f t="shared" si="382"/>
        <v>61</v>
      </c>
      <c r="AG485" s="85" t="b">
        <f t="shared" si="383"/>
        <v>1</v>
      </c>
      <c r="AH485" s="85" t="str">
        <f t="shared" si="384"/>
        <v>Dummy Node</v>
      </c>
      <c r="AI485" s="85" t="str">
        <f t="shared" si="385"/>
        <v>N/A</v>
      </c>
      <c r="AJ485" s="85" t="str">
        <f t="shared" si="386"/>
        <v>N/A</v>
      </c>
      <c r="AK485" s="85">
        <f t="shared" si="387"/>
        <v>30</v>
      </c>
      <c r="AL485" s="85" t="b">
        <f t="shared" si="388"/>
        <v>1</v>
      </c>
      <c r="AM485" s="85" t="str">
        <f t="shared" si="389"/>
        <v>Dummy Node</v>
      </c>
      <c r="AN485" s="85" t="str">
        <f t="shared" si="390"/>
        <v>N/A</v>
      </c>
      <c r="AO485" s="85" t="str">
        <f t="shared" si="391"/>
        <v>N/A</v>
      </c>
      <c r="AP485" s="85">
        <f t="shared" si="392"/>
        <v>14</v>
      </c>
      <c r="AQ485" s="85" t="b">
        <f t="shared" si="393"/>
        <v>0</v>
      </c>
      <c r="AR485" s="85" t="str">
        <f t="shared" si="394"/>
        <v>Dummy Node</v>
      </c>
      <c r="AS485" s="85" t="str">
        <f t="shared" si="395"/>
        <v>N/A</v>
      </c>
      <c r="AT485" s="85" t="str">
        <f t="shared" si="396"/>
        <v>N/A</v>
      </c>
      <c r="AU485" s="85">
        <f t="shared" si="397"/>
        <v>10</v>
      </c>
      <c r="AV485" s="85" t="b">
        <f t="shared" si="398"/>
        <v>0</v>
      </c>
      <c r="AW485" s="85" t="str">
        <f t="shared" si="399"/>
        <v>Distance</v>
      </c>
      <c r="AX485" s="85" t="str">
        <f t="shared" si="400"/>
        <v>&gt;</v>
      </c>
      <c r="AY485" s="85">
        <f t="shared" si="401"/>
        <v>701.8369140625</v>
      </c>
      <c r="AZ485" s="85">
        <f t="shared" si="402"/>
        <v>2</v>
      </c>
      <c r="BA485" s="85" t="b">
        <f t="shared" si="403"/>
        <v>0</v>
      </c>
      <c r="BB485" s="85" t="str">
        <f t="shared" si="404"/>
        <v>Distance</v>
      </c>
      <c r="BC485" s="85" t="str">
        <f t="shared" si="405"/>
        <v>&gt;</v>
      </c>
      <c r="BD485" s="85">
        <f t="shared" si="406"/>
        <v>699.85498046875</v>
      </c>
      <c r="BE485" s="85">
        <f t="shared" si="407"/>
        <v>0</v>
      </c>
      <c r="BF485" s="85" t="b">
        <f t="shared" si="408"/>
        <v>0</v>
      </c>
      <c r="BG485" s="85" t="str">
        <f t="shared" si="409"/>
        <v>Distance</v>
      </c>
      <c r="BH485" s="85" t="str">
        <f t="shared" si="410"/>
        <v>&gt;</v>
      </c>
      <c r="BI485" s="85">
        <f t="shared" si="411"/>
        <v>508.4912109375</v>
      </c>
    </row>
    <row r="486" spans="1:61">
      <c r="A486" s="15">
        <v>483</v>
      </c>
      <c r="B486" s="15">
        <v>-2</v>
      </c>
      <c r="C486" s="15">
        <v>-8192</v>
      </c>
      <c r="D486" s="15">
        <f t="shared" si="361"/>
        <v>-1</v>
      </c>
      <c r="E486" s="15">
        <f t="shared" si="362"/>
        <v>0</v>
      </c>
      <c r="F486" s="15">
        <f t="shared" si="363"/>
        <v>-1</v>
      </c>
      <c r="G486" s="15">
        <v>967</v>
      </c>
      <c r="H486" s="15">
        <v>968</v>
      </c>
      <c r="I486" s="15">
        <v>241</v>
      </c>
      <c r="J486" s="15">
        <v>8</v>
      </c>
      <c r="K486" s="15">
        <v>994</v>
      </c>
      <c r="L486" s="15">
        <v>1365</v>
      </c>
      <c r="M486" s="15">
        <f t="shared" si="364"/>
        <v>0.333251953125</v>
      </c>
      <c r="O486" s="85">
        <f t="shared" si="365"/>
        <v>994</v>
      </c>
      <c r="P486" s="85">
        <f t="shared" si="366"/>
        <v>0.333251953125</v>
      </c>
      <c r="Q486" s="85">
        <f t="shared" si="367"/>
        <v>496</v>
      </c>
      <c r="R486" s="85" t="b">
        <f t="shared" si="368"/>
        <v>0</v>
      </c>
      <c r="S486" s="85" t="str">
        <f t="shared" si="369"/>
        <v>Dummy Node</v>
      </c>
      <c r="T486" s="85" t="str">
        <f t="shared" si="370"/>
        <v>N/A</v>
      </c>
      <c r="U486" s="85" t="str">
        <f t="shared" si="371"/>
        <v>N/A</v>
      </c>
      <c r="V486" s="85">
        <f t="shared" si="372"/>
        <v>247</v>
      </c>
      <c r="W486" s="85" t="b">
        <f t="shared" si="373"/>
        <v>0</v>
      </c>
      <c r="X486" s="85" t="str">
        <f t="shared" si="374"/>
        <v>Dummy Node</v>
      </c>
      <c r="Y486" s="85" t="str">
        <f t="shared" si="375"/>
        <v>N/A</v>
      </c>
      <c r="Z486" s="85" t="str">
        <f t="shared" si="376"/>
        <v>N/A</v>
      </c>
      <c r="AA486" s="85">
        <f t="shared" si="377"/>
        <v>123</v>
      </c>
      <c r="AB486" s="85" t="b">
        <f t="shared" si="378"/>
        <v>1</v>
      </c>
      <c r="AC486" s="85" t="str">
        <f t="shared" si="379"/>
        <v>Dummy Node</v>
      </c>
      <c r="AD486" s="85" t="str">
        <f t="shared" si="380"/>
        <v>N/A</v>
      </c>
      <c r="AE486" s="85" t="str">
        <f t="shared" si="381"/>
        <v>N/A</v>
      </c>
      <c r="AF486" s="85">
        <f t="shared" si="382"/>
        <v>61</v>
      </c>
      <c r="AG486" s="85" t="b">
        <f t="shared" si="383"/>
        <v>1</v>
      </c>
      <c r="AH486" s="85" t="str">
        <f t="shared" si="384"/>
        <v>Dummy Node</v>
      </c>
      <c r="AI486" s="85" t="str">
        <f t="shared" si="385"/>
        <v>N/A</v>
      </c>
      <c r="AJ486" s="85" t="str">
        <f t="shared" si="386"/>
        <v>N/A</v>
      </c>
      <c r="AK486" s="85">
        <f t="shared" si="387"/>
        <v>30</v>
      </c>
      <c r="AL486" s="85" t="b">
        <f t="shared" si="388"/>
        <v>1</v>
      </c>
      <c r="AM486" s="85" t="str">
        <f t="shared" si="389"/>
        <v>Dummy Node</v>
      </c>
      <c r="AN486" s="85" t="str">
        <f t="shared" si="390"/>
        <v>N/A</v>
      </c>
      <c r="AO486" s="85" t="str">
        <f t="shared" si="391"/>
        <v>N/A</v>
      </c>
      <c r="AP486" s="85">
        <f t="shared" si="392"/>
        <v>14</v>
      </c>
      <c r="AQ486" s="85" t="b">
        <f t="shared" si="393"/>
        <v>0</v>
      </c>
      <c r="AR486" s="85" t="str">
        <f t="shared" si="394"/>
        <v>Dummy Node</v>
      </c>
      <c r="AS486" s="85" t="str">
        <f t="shared" si="395"/>
        <v>N/A</v>
      </c>
      <c r="AT486" s="85" t="str">
        <f t="shared" si="396"/>
        <v>N/A</v>
      </c>
      <c r="AU486" s="85">
        <f t="shared" si="397"/>
        <v>10</v>
      </c>
      <c r="AV486" s="85" t="b">
        <f t="shared" si="398"/>
        <v>0</v>
      </c>
      <c r="AW486" s="85" t="str">
        <f t="shared" si="399"/>
        <v>Distance</v>
      </c>
      <c r="AX486" s="85" t="str">
        <f t="shared" si="400"/>
        <v>&gt;</v>
      </c>
      <c r="AY486" s="85">
        <f t="shared" si="401"/>
        <v>701.8369140625</v>
      </c>
      <c r="AZ486" s="85">
        <f t="shared" si="402"/>
        <v>2</v>
      </c>
      <c r="BA486" s="85" t="b">
        <f t="shared" si="403"/>
        <v>0</v>
      </c>
      <c r="BB486" s="85" t="str">
        <f t="shared" si="404"/>
        <v>Distance</v>
      </c>
      <c r="BC486" s="85" t="str">
        <f t="shared" si="405"/>
        <v>&gt;</v>
      </c>
      <c r="BD486" s="85">
        <f t="shared" si="406"/>
        <v>699.85498046875</v>
      </c>
      <c r="BE486" s="85">
        <f t="shared" si="407"/>
        <v>0</v>
      </c>
      <c r="BF486" s="85" t="b">
        <f t="shared" si="408"/>
        <v>0</v>
      </c>
      <c r="BG486" s="85" t="str">
        <f t="shared" si="409"/>
        <v>Distance</v>
      </c>
      <c r="BH486" s="85" t="str">
        <f t="shared" si="410"/>
        <v>&gt;</v>
      </c>
      <c r="BI486" s="85">
        <f t="shared" si="411"/>
        <v>508.4912109375</v>
      </c>
    </row>
    <row r="487" spans="1:61">
      <c r="A487" s="15">
        <v>484</v>
      </c>
      <c r="B487" s="15">
        <v>-2</v>
      </c>
      <c r="C487" s="15">
        <v>-8192</v>
      </c>
      <c r="D487" s="15">
        <f t="shared" si="361"/>
        <v>-1</v>
      </c>
      <c r="E487" s="15">
        <f t="shared" si="362"/>
        <v>0</v>
      </c>
      <c r="F487" s="15">
        <f t="shared" si="363"/>
        <v>-1</v>
      </c>
      <c r="G487" s="15">
        <v>969</v>
      </c>
      <c r="H487" s="15">
        <v>970</v>
      </c>
      <c r="I487" s="15">
        <v>241</v>
      </c>
      <c r="J487" s="15">
        <v>8</v>
      </c>
      <c r="K487" s="15">
        <v>995</v>
      </c>
      <c r="L487" s="15">
        <v>1365</v>
      </c>
      <c r="M487" s="15">
        <f t="shared" si="364"/>
        <v>0.333251953125</v>
      </c>
      <c r="O487" s="85">
        <f t="shared" si="365"/>
        <v>995</v>
      </c>
      <c r="P487" s="85">
        <f t="shared" si="366"/>
        <v>0.333251953125</v>
      </c>
      <c r="Q487" s="85">
        <f t="shared" si="367"/>
        <v>497</v>
      </c>
      <c r="R487" s="85" t="b">
        <f t="shared" si="368"/>
        <v>1</v>
      </c>
      <c r="S487" s="85" t="str">
        <f t="shared" si="369"/>
        <v>Dummy Node</v>
      </c>
      <c r="T487" s="85" t="str">
        <f t="shared" si="370"/>
        <v>N/A</v>
      </c>
      <c r="U487" s="85" t="str">
        <f t="shared" si="371"/>
        <v>N/A</v>
      </c>
      <c r="V487" s="85">
        <f t="shared" si="372"/>
        <v>248</v>
      </c>
      <c r="W487" s="85" t="b">
        <f t="shared" si="373"/>
        <v>1</v>
      </c>
      <c r="X487" s="85" t="str">
        <f t="shared" si="374"/>
        <v>Dummy Node</v>
      </c>
      <c r="Y487" s="85" t="str">
        <f t="shared" si="375"/>
        <v>N/A</v>
      </c>
      <c r="Z487" s="85" t="str">
        <f t="shared" si="376"/>
        <v>N/A</v>
      </c>
      <c r="AA487" s="85">
        <f t="shared" si="377"/>
        <v>123</v>
      </c>
      <c r="AB487" s="85" t="b">
        <f t="shared" si="378"/>
        <v>0</v>
      </c>
      <c r="AC487" s="85" t="str">
        <f t="shared" si="379"/>
        <v>Dummy Node</v>
      </c>
      <c r="AD487" s="85" t="str">
        <f t="shared" si="380"/>
        <v>N/A</v>
      </c>
      <c r="AE487" s="85" t="str">
        <f t="shared" si="381"/>
        <v>N/A</v>
      </c>
      <c r="AF487" s="85">
        <f t="shared" si="382"/>
        <v>61</v>
      </c>
      <c r="AG487" s="85" t="b">
        <f t="shared" si="383"/>
        <v>1</v>
      </c>
      <c r="AH487" s="85" t="str">
        <f t="shared" si="384"/>
        <v>Dummy Node</v>
      </c>
      <c r="AI487" s="85" t="str">
        <f t="shared" si="385"/>
        <v>N/A</v>
      </c>
      <c r="AJ487" s="85" t="str">
        <f t="shared" si="386"/>
        <v>N/A</v>
      </c>
      <c r="AK487" s="85">
        <f t="shared" si="387"/>
        <v>30</v>
      </c>
      <c r="AL487" s="85" t="b">
        <f t="shared" si="388"/>
        <v>1</v>
      </c>
      <c r="AM487" s="85" t="str">
        <f t="shared" si="389"/>
        <v>Dummy Node</v>
      </c>
      <c r="AN487" s="85" t="str">
        <f t="shared" si="390"/>
        <v>N/A</v>
      </c>
      <c r="AO487" s="85" t="str">
        <f t="shared" si="391"/>
        <v>N/A</v>
      </c>
      <c r="AP487" s="85">
        <f t="shared" si="392"/>
        <v>14</v>
      </c>
      <c r="AQ487" s="85" t="b">
        <f t="shared" si="393"/>
        <v>0</v>
      </c>
      <c r="AR487" s="85" t="str">
        <f t="shared" si="394"/>
        <v>Dummy Node</v>
      </c>
      <c r="AS487" s="85" t="str">
        <f t="shared" si="395"/>
        <v>N/A</v>
      </c>
      <c r="AT487" s="85" t="str">
        <f t="shared" si="396"/>
        <v>N/A</v>
      </c>
      <c r="AU487" s="85">
        <f t="shared" si="397"/>
        <v>10</v>
      </c>
      <c r="AV487" s="85" t="b">
        <f t="shared" si="398"/>
        <v>0</v>
      </c>
      <c r="AW487" s="85" t="str">
        <f t="shared" si="399"/>
        <v>Distance</v>
      </c>
      <c r="AX487" s="85" t="str">
        <f t="shared" si="400"/>
        <v>&gt;</v>
      </c>
      <c r="AY487" s="85">
        <f t="shared" si="401"/>
        <v>701.8369140625</v>
      </c>
      <c r="AZ487" s="85">
        <f t="shared" si="402"/>
        <v>2</v>
      </c>
      <c r="BA487" s="85" t="b">
        <f t="shared" si="403"/>
        <v>0</v>
      </c>
      <c r="BB487" s="85" t="str">
        <f t="shared" si="404"/>
        <v>Distance</v>
      </c>
      <c r="BC487" s="85" t="str">
        <f t="shared" si="405"/>
        <v>&gt;</v>
      </c>
      <c r="BD487" s="85">
        <f t="shared" si="406"/>
        <v>699.85498046875</v>
      </c>
      <c r="BE487" s="85">
        <f t="shared" si="407"/>
        <v>0</v>
      </c>
      <c r="BF487" s="85" t="b">
        <f t="shared" si="408"/>
        <v>0</v>
      </c>
      <c r="BG487" s="85" t="str">
        <f t="shared" si="409"/>
        <v>Distance</v>
      </c>
      <c r="BH487" s="85" t="str">
        <f t="shared" si="410"/>
        <v>&gt;</v>
      </c>
      <c r="BI487" s="85">
        <f t="shared" si="411"/>
        <v>508.4912109375</v>
      </c>
    </row>
    <row r="488" spans="1:61">
      <c r="A488" s="15">
        <v>485</v>
      </c>
      <c r="B488" s="15">
        <v>-2</v>
      </c>
      <c r="C488" s="15">
        <v>-8192</v>
      </c>
      <c r="D488" s="15">
        <f t="shared" si="361"/>
        <v>-1</v>
      </c>
      <c r="E488" s="15">
        <f t="shared" si="362"/>
        <v>0</v>
      </c>
      <c r="F488" s="15">
        <f t="shared" si="363"/>
        <v>-1</v>
      </c>
      <c r="G488" s="15">
        <v>971</v>
      </c>
      <c r="H488" s="15">
        <v>972</v>
      </c>
      <c r="I488" s="15">
        <v>242</v>
      </c>
      <c r="J488" s="15">
        <v>8</v>
      </c>
      <c r="K488" s="15">
        <v>996</v>
      </c>
      <c r="L488" s="15">
        <v>1365</v>
      </c>
      <c r="M488" s="15">
        <f t="shared" si="364"/>
        <v>0.333251953125</v>
      </c>
      <c r="O488" s="85">
        <f t="shared" si="365"/>
        <v>996</v>
      </c>
      <c r="P488" s="85">
        <f t="shared" si="366"/>
        <v>0.333251953125</v>
      </c>
      <c r="Q488" s="85">
        <f t="shared" si="367"/>
        <v>497</v>
      </c>
      <c r="R488" s="85" t="b">
        <f t="shared" si="368"/>
        <v>0</v>
      </c>
      <c r="S488" s="85" t="str">
        <f t="shared" si="369"/>
        <v>Dummy Node</v>
      </c>
      <c r="T488" s="85" t="str">
        <f t="shared" si="370"/>
        <v>N/A</v>
      </c>
      <c r="U488" s="85" t="str">
        <f t="shared" si="371"/>
        <v>N/A</v>
      </c>
      <c r="V488" s="85">
        <f t="shared" si="372"/>
        <v>248</v>
      </c>
      <c r="W488" s="85" t="b">
        <f t="shared" si="373"/>
        <v>1</v>
      </c>
      <c r="X488" s="85" t="str">
        <f t="shared" si="374"/>
        <v>Dummy Node</v>
      </c>
      <c r="Y488" s="85" t="str">
        <f t="shared" si="375"/>
        <v>N/A</v>
      </c>
      <c r="Z488" s="85" t="str">
        <f t="shared" si="376"/>
        <v>N/A</v>
      </c>
      <c r="AA488" s="85">
        <f t="shared" si="377"/>
        <v>123</v>
      </c>
      <c r="AB488" s="85" t="b">
        <f t="shared" si="378"/>
        <v>0</v>
      </c>
      <c r="AC488" s="85" t="str">
        <f t="shared" si="379"/>
        <v>Dummy Node</v>
      </c>
      <c r="AD488" s="85" t="str">
        <f t="shared" si="380"/>
        <v>N/A</v>
      </c>
      <c r="AE488" s="85" t="str">
        <f t="shared" si="381"/>
        <v>N/A</v>
      </c>
      <c r="AF488" s="85">
        <f t="shared" si="382"/>
        <v>61</v>
      </c>
      <c r="AG488" s="85" t="b">
        <f t="shared" si="383"/>
        <v>1</v>
      </c>
      <c r="AH488" s="85" t="str">
        <f t="shared" si="384"/>
        <v>Dummy Node</v>
      </c>
      <c r="AI488" s="85" t="str">
        <f t="shared" si="385"/>
        <v>N/A</v>
      </c>
      <c r="AJ488" s="85" t="str">
        <f t="shared" si="386"/>
        <v>N/A</v>
      </c>
      <c r="AK488" s="85">
        <f t="shared" si="387"/>
        <v>30</v>
      </c>
      <c r="AL488" s="85" t="b">
        <f t="shared" si="388"/>
        <v>1</v>
      </c>
      <c r="AM488" s="85" t="str">
        <f t="shared" si="389"/>
        <v>Dummy Node</v>
      </c>
      <c r="AN488" s="85" t="str">
        <f t="shared" si="390"/>
        <v>N/A</v>
      </c>
      <c r="AO488" s="85" t="str">
        <f t="shared" si="391"/>
        <v>N/A</v>
      </c>
      <c r="AP488" s="85">
        <f t="shared" si="392"/>
        <v>14</v>
      </c>
      <c r="AQ488" s="85" t="b">
        <f t="shared" si="393"/>
        <v>0</v>
      </c>
      <c r="AR488" s="85" t="str">
        <f t="shared" si="394"/>
        <v>Dummy Node</v>
      </c>
      <c r="AS488" s="85" t="str">
        <f t="shared" si="395"/>
        <v>N/A</v>
      </c>
      <c r="AT488" s="85" t="str">
        <f t="shared" si="396"/>
        <v>N/A</v>
      </c>
      <c r="AU488" s="85">
        <f t="shared" si="397"/>
        <v>10</v>
      </c>
      <c r="AV488" s="85" t="b">
        <f t="shared" si="398"/>
        <v>0</v>
      </c>
      <c r="AW488" s="85" t="str">
        <f t="shared" si="399"/>
        <v>Distance</v>
      </c>
      <c r="AX488" s="85" t="str">
        <f t="shared" si="400"/>
        <v>&gt;</v>
      </c>
      <c r="AY488" s="85">
        <f t="shared" si="401"/>
        <v>701.8369140625</v>
      </c>
      <c r="AZ488" s="85">
        <f t="shared" si="402"/>
        <v>2</v>
      </c>
      <c r="BA488" s="85" t="b">
        <f t="shared" si="403"/>
        <v>0</v>
      </c>
      <c r="BB488" s="85" t="str">
        <f t="shared" si="404"/>
        <v>Distance</v>
      </c>
      <c r="BC488" s="85" t="str">
        <f t="shared" si="405"/>
        <v>&gt;</v>
      </c>
      <c r="BD488" s="85">
        <f t="shared" si="406"/>
        <v>699.85498046875</v>
      </c>
      <c r="BE488" s="85">
        <f t="shared" si="407"/>
        <v>0</v>
      </c>
      <c r="BF488" s="85" t="b">
        <f t="shared" si="408"/>
        <v>0</v>
      </c>
      <c r="BG488" s="85" t="str">
        <f t="shared" si="409"/>
        <v>Distance</v>
      </c>
      <c r="BH488" s="85" t="str">
        <f t="shared" si="410"/>
        <v>&gt;</v>
      </c>
      <c r="BI488" s="85">
        <f t="shared" si="411"/>
        <v>508.4912109375</v>
      </c>
    </row>
    <row r="489" spans="1:61">
      <c r="A489" s="15">
        <v>486</v>
      </c>
      <c r="B489" s="15">
        <v>-2</v>
      </c>
      <c r="C489" s="15">
        <v>-8192</v>
      </c>
      <c r="D489" s="15">
        <f t="shared" si="361"/>
        <v>-1</v>
      </c>
      <c r="E489" s="15">
        <f t="shared" si="362"/>
        <v>0</v>
      </c>
      <c r="F489" s="15">
        <f t="shared" si="363"/>
        <v>-1</v>
      </c>
      <c r="G489" s="15">
        <v>973</v>
      </c>
      <c r="H489" s="15">
        <v>974</v>
      </c>
      <c r="I489" s="15">
        <v>242</v>
      </c>
      <c r="J489" s="15">
        <v>8</v>
      </c>
      <c r="K489" s="15">
        <v>997</v>
      </c>
      <c r="L489" s="15">
        <v>1365</v>
      </c>
      <c r="M489" s="15">
        <f t="shared" si="364"/>
        <v>0.333251953125</v>
      </c>
      <c r="O489" s="85">
        <f t="shared" si="365"/>
        <v>997</v>
      </c>
      <c r="P489" s="85">
        <f t="shared" si="366"/>
        <v>0.333251953125</v>
      </c>
      <c r="Q489" s="85">
        <f t="shared" si="367"/>
        <v>498</v>
      </c>
      <c r="R489" s="85" t="b">
        <f t="shared" si="368"/>
        <v>1</v>
      </c>
      <c r="S489" s="85" t="str">
        <f t="shared" si="369"/>
        <v>Dummy Node</v>
      </c>
      <c r="T489" s="85" t="str">
        <f t="shared" si="370"/>
        <v>N/A</v>
      </c>
      <c r="U489" s="85" t="str">
        <f t="shared" si="371"/>
        <v>N/A</v>
      </c>
      <c r="V489" s="85">
        <f t="shared" si="372"/>
        <v>248</v>
      </c>
      <c r="W489" s="85" t="b">
        <f t="shared" si="373"/>
        <v>0</v>
      </c>
      <c r="X489" s="85" t="str">
        <f t="shared" si="374"/>
        <v>Dummy Node</v>
      </c>
      <c r="Y489" s="85" t="str">
        <f t="shared" si="375"/>
        <v>N/A</v>
      </c>
      <c r="Z489" s="85" t="str">
        <f t="shared" si="376"/>
        <v>N/A</v>
      </c>
      <c r="AA489" s="85">
        <f t="shared" si="377"/>
        <v>123</v>
      </c>
      <c r="AB489" s="85" t="b">
        <f t="shared" si="378"/>
        <v>0</v>
      </c>
      <c r="AC489" s="85" t="str">
        <f t="shared" si="379"/>
        <v>Dummy Node</v>
      </c>
      <c r="AD489" s="85" t="str">
        <f t="shared" si="380"/>
        <v>N/A</v>
      </c>
      <c r="AE489" s="85" t="str">
        <f t="shared" si="381"/>
        <v>N/A</v>
      </c>
      <c r="AF489" s="85">
        <f t="shared" si="382"/>
        <v>61</v>
      </c>
      <c r="AG489" s="85" t="b">
        <f t="shared" si="383"/>
        <v>1</v>
      </c>
      <c r="AH489" s="85" t="str">
        <f t="shared" si="384"/>
        <v>Dummy Node</v>
      </c>
      <c r="AI489" s="85" t="str">
        <f t="shared" si="385"/>
        <v>N/A</v>
      </c>
      <c r="AJ489" s="85" t="str">
        <f t="shared" si="386"/>
        <v>N/A</v>
      </c>
      <c r="AK489" s="85">
        <f t="shared" si="387"/>
        <v>30</v>
      </c>
      <c r="AL489" s="85" t="b">
        <f t="shared" si="388"/>
        <v>1</v>
      </c>
      <c r="AM489" s="85" t="str">
        <f t="shared" si="389"/>
        <v>Dummy Node</v>
      </c>
      <c r="AN489" s="85" t="str">
        <f t="shared" si="390"/>
        <v>N/A</v>
      </c>
      <c r="AO489" s="85" t="str">
        <f t="shared" si="391"/>
        <v>N/A</v>
      </c>
      <c r="AP489" s="85">
        <f t="shared" si="392"/>
        <v>14</v>
      </c>
      <c r="AQ489" s="85" t="b">
        <f t="shared" si="393"/>
        <v>0</v>
      </c>
      <c r="AR489" s="85" t="str">
        <f t="shared" si="394"/>
        <v>Dummy Node</v>
      </c>
      <c r="AS489" s="85" t="str">
        <f t="shared" si="395"/>
        <v>N/A</v>
      </c>
      <c r="AT489" s="85" t="str">
        <f t="shared" si="396"/>
        <v>N/A</v>
      </c>
      <c r="AU489" s="85">
        <f t="shared" si="397"/>
        <v>10</v>
      </c>
      <c r="AV489" s="85" t="b">
        <f t="shared" si="398"/>
        <v>0</v>
      </c>
      <c r="AW489" s="85" t="str">
        <f t="shared" si="399"/>
        <v>Distance</v>
      </c>
      <c r="AX489" s="85" t="str">
        <f t="shared" si="400"/>
        <v>&gt;</v>
      </c>
      <c r="AY489" s="85">
        <f t="shared" si="401"/>
        <v>701.8369140625</v>
      </c>
      <c r="AZ489" s="85">
        <f t="shared" si="402"/>
        <v>2</v>
      </c>
      <c r="BA489" s="85" t="b">
        <f t="shared" si="403"/>
        <v>0</v>
      </c>
      <c r="BB489" s="85" t="str">
        <f t="shared" si="404"/>
        <v>Distance</v>
      </c>
      <c r="BC489" s="85" t="str">
        <f t="shared" si="405"/>
        <v>&gt;</v>
      </c>
      <c r="BD489" s="85">
        <f t="shared" si="406"/>
        <v>699.85498046875</v>
      </c>
      <c r="BE489" s="85">
        <f t="shared" si="407"/>
        <v>0</v>
      </c>
      <c r="BF489" s="85" t="b">
        <f t="shared" si="408"/>
        <v>0</v>
      </c>
      <c r="BG489" s="85" t="str">
        <f t="shared" si="409"/>
        <v>Distance</v>
      </c>
      <c r="BH489" s="85" t="str">
        <f t="shared" si="410"/>
        <v>&gt;</v>
      </c>
      <c r="BI489" s="85">
        <f t="shared" si="411"/>
        <v>508.4912109375</v>
      </c>
    </row>
    <row r="490" spans="1:61">
      <c r="A490" s="15">
        <v>487</v>
      </c>
      <c r="B490" s="15">
        <v>-2</v>
      </c>
      <c r="C490" s="15">
        <v>-8192</v>
      </c>
      <c r="D490" s="15">
        <f t="shared" si="361"/>
        <v>-1</v>
      </c>
      <c r="E490" s="15">
        <f t="shared" si="362"/>
        <v>0</v>
      </c>
      <c r="F490" s="15">
        <f t="shared" si="363"/>
        <v>-1</v>
      </c>
      <c r="G490" s="15">
        <v>975</v>
      </c>
      <c r="H490" s="15">
        <v>976</v>
      </c>
      <c r="I490" s="15">
        <v>243</v>
      </c>
      <c r="J490" s="15">
        <v>8</v>
      </c>
      <c r="K490" s="15">
        <v>998</v>
      </c>
      <c r="L490" s="15">
        <v>1365</v>
      </c>
      <c r="M490" s="15">
        <f t="shared" si="364"/>
        <v>0.333251953125</v>
      </c>
      <c r="O490" s="85">
        <f t="shared" si="365"/>
        <v>998</v>
      </c>
      <c r="P490" s="85">
        <f t="shared" si="366"/>
        <v>0.333251953125</v>
      </c>
      <c r="Q490" s="85">
        <f t="shared" si="367"/>
        <v>498</v>
      </c>
      <c r="R490" s="85" t="b">
        <f t="shared" si="368"/>
        <v>0</v>
      </c>
      <c r="S490" s="85" t="str">
        <f t="shared" si="369"/>
        <v>Dummy Node</v>
      </c>
      <c r="T490" s="85" t="str">
        <f t="shared" si="370"/>
        <v>N/A</v>
      </c>
      <c r="U490" s="85" t="str">
        <f t="shared" si="371"/>
        <v>N/A</v>
      </c>
      <c r="V490" s="85">
        <f t="shared" si="372"/>
        <v>248</v>
      </c>
      <c r="W490" s="85" t="b">
        <f t="shared" si="373"/>
        <v>0</v>
      </c>
      <c r="X490" s="85" t="str">
        <f t="shared" si="374"/>
        <v>Dummy Node</v>
      </c>
      <c r="Y490" s="85" t="str">
        <f t="shared" si="375"/>
        <v>N/A</v>
      </c>
      <c r="Z490" s="85" t="str">
        <f t="shared" si="376"/>
        <v>N/A</v>
      </c>
      <c r="AA490" s="85">
        <f t="shared" si="377"/>
        <v>123</v>
      </c>
      <c r="AB490" s="85" t="b">
        <f t="shared" si="378"/>
        <v>0</v>
      </c>
      <c r="AC490" s="85" t="str">
        <f t="shared" si="379"/>
        <v>Dummy Node</v>
      </c>
      <c r="AD490" s="85" t="str">
        <f t="shared" si="380"/>
        <v>N/A</v>
      </c>
      <c r="AE490" s="85" t="str">
        <f t="shared" si="381"/>
        <v>N/A</v>
      </c>
      <c r="AF490" s="85">
        <f t="shared" si="382"/>
        <v>61</v>
      </c>
      <c r="AG490" s="85" t="b">
        <f t="shared" si="383"/>
        <v>1</v>
      </c>
      <c r="AH490" s="85" t="str">
        <f t="shared" si="384"/>
        <v>Dummy Node</v>
      </c>
      <c r="AI490" s="85" t="str">
        <f t="shared" si="385"/>
        <v>N/A</v>
      </c>
      <c r="AJ490" s="85" t="str">
        <f t="shared" si="386"/>
        <v>N/A</v>
      </c>
      <c r="AK490" s="85">
        <f t="shared" si="387"/>
        <v>30</v>
      </c>
      <c r="AL490" s="85" t="b">
        <f t="shared" si="388"/>
        <v>1</v>
      </c>
      <c r="AM490" s="85" t="str">
        <f t="shared" si="389"/>
        <v>Dummy Node</v>
      </c>
      <c r="AN490" s="85" t="str">
        <f t="shared" si="390"/>
        <v>N/A</v>
      </c>
      <c r="AO490" s="85" t="str">
        <f t="shared" si="391"/>
        <v>N/A</v>
      </c>
      <c r="AP490" s="85">
        <f t="shared" si="392"/>
        <v>14</v>
      </c>
      <c r="AQ490" s="85" t="b">
        <f t="shared" si="393"/>
        <v>0</v>
      </c>
      <c r="AR490" s="85" t="str">
        <f t="shared" si="394"/>
        <v>Dummy Node</v>
      </c>
      <c r="AS490" s="85" t="str">
        <f t="shared" si="395"/>
        <v>N/A</v>
      </c>
      <c r="AT490" s="85" t="str">
        <f t="shared" si="396"/>
        <v>N/A</v>
      </c>
      <c r="AU490" s="85">
        <f t="shared" si="397"/>
        <v>10</v>
      </c>
      <c r="AV490" s="85" t="b">
        <f t="shared" si="398"/>
        <v>0</v>
      </c>
      <c r="AW490" s="85" t="str">
        <f t="shared" si="399"/>
        <v>Distance</v>
      </c>
      <c r="AX490" s="85" t="str">
        <f t="shared" si="400"/>
        <v>&gt;</v>
      </c>
      <c r="AY490" s="85">
        <f t="shared" si="401"/>
        <v>701.8369140625</v>
      </c>
      <c r="AZ490" s="85">
        <f t="shared" si="402"/>
        <v>2</v>
      </c>
      <c r="BA490" s="85" t="b">
        <f t="shared" si="403"/>
        <v>0</v>
      </c>
      <c r="BB490" s="85" t="str">
        <f t="shared" si="404"/>
        <v>Distance</v>
      </c>
      <c r="BC490" s="85" t="str">
        <f t="shared" si="405"/>
        <v>&gt;</v>
      </c>
      <c r="BD490" s="85">
        <f t="shared" si="406"/>
        <v>699.85498046875</v>
      </c>
      <c r="BE490" s="85">
        <f t="shared" si="407"/>
        <v>0</v>
      </c>
      <c r="BF490" s="85" t="b">
        <f t="shared" si="408"/>
        <v>0</v>
      </c>
      <c r="BG490" s="85" t="str">
        <f t="shared" si="409"/>
        <v>Distance</v>
      </c>
      <c r="BH490" s="85" t="str">
        <f t="shared" si="410"/>
        <v>&gt;</v>
      </c>
      <c r="BI490" s="85">
        <f t="shared" si="411"/>
        <v>508.4912109375</v>
      </c>
    </row>
    <row r="491" spans="1:61">
      <c r="A491" s="15">
        <v>488</v>
      </c>
      <c r="B491" s="15">
        <v>-2</v>
      </c>
      <c r="C491" s="15">
        <v>-8192</v>
      </c>
      <c r="D491" s="15">
        <f t="shared" si="361"/>
        <v>-1</v>
      </c>
      <c r="E491" s="15">
        <f t="shared" si="362"/>
        <v>0</v>
      </c>
      <c r="F491" s="15">
        <f t="shared" si="363"/>
        <v>-1</v>
      </c>
      <c r="G491" s="15">
        <v>977</v>
      </c>
      <c r="H491" s="15">
        <v>978</v>
      </c>
      <c r="I491" s="15">
        <v>243</v>
      </c>
      <c r="J491" s="15">
        <v>8</v>
      </c>
      <c r="K491" s="15">
        <v>999</v>
      </c>
      <c r="L491" s="15">
        <v>1365</v>
      </c>
      <c r="M491" s="15">
        <f t="shared" si="364"/>
        <v>0.333251953125</v>
      </c>
      <c r="O491" s="85">
        <f t="shared" si="365"/>
        <v>999</v>
      </c>
      <c r="P491" s="85">
        <f t="shared" si="366"/>
        <v>0.333251953125</v>
      </c>
      <c r="Q491" s="85">
        <f t="shared" si="367"/>
        <v>499</v>
      </c>
      <c r="R491" s="85" t="b">
        <f t="shared" si="368"/>
        <v>1</v>
      </c>
      <c r="S491" s="85" t="str">
        <f t="shared" si="369"/>
        <v>Dummy Node</v>
      </c>
      <c r="T491" s="85" t="str">
        <f t="shared" si="370"/>
        <v>N/A</v>
      </c>
      <c r="U491" s="85" t="str">
        <f t="shared" si="371"/>
        <v>N/A</v>
      </c>
      <c r="V491" s="85">
        <f t="shared" si="372"/>
        <v>249</v>
      </c>
      <c r="W491" s="85" t="b">
        <f t="shared" si="373"/>
        <v>1</v>
      </c>
      <c r="X491" s="85" t="str">
        <f t="shared" si="374"/>
        <v>Dummy Node</v>
      </c>
      <c r="Y491" s="85" t="str">
        <f t="shared" si="375"/>
        <v>N/A</v>
      </c>
      <c r="Z491" s="85" t="str">
        <f t="shared" si="376"/>
        <v>N/A</v>
      </c>
      <c r="AA491" s="85">
        <f t="shared" si="377"/>
        <v>124</v>
      </c>
      <c r="AB491" s="85" t="b">
        <f t="shared" si="378"/>
        <v>1</v>
      </c>
      <c r="AC491" s="85" t="str">
        <f t="shared" si="379"/>
        <v>Dummy Node</v>
      </c>
      <c r="AD491" s="85" t="str">
        <f t="shared" si="380"/>
        <v>N/A</v>
      </c>
      <c r="AE491" s="85" t="str">
        <f t="shared" si="381"/>
        <v>N/A</v>
      </c>
      <c r="AF491" s="85">
        <f t="shared" si="382"/>
        <v>61</v>
      </c>
      <c r="AG491" s="85" t="b">
        <f t="shared" si="383"/>
        <v>0</v>
      </c>
      <c r="AH491" s="85" t="str">
        <f t="shared" si="384"/>
        <v>Dummy Node</v>
      </c>
      <c r="AI491" s="85" t="str">
        <f t="shared" si="385"/>
        <v>N/A</v>
      </c>
      <c r="AJ491" s="85" t="str">
        <f t="shared" si="386"/>
        <v>N/A</v>
      </c>
      <c r="AK491" s="85">
        <f t="shared" si="387"/>
        <v>30</v>
      </c>
      <c r="AL491" s="85" t="b">
        <f t="shared" si="388"/>
        <v>1</v>
      </c>
      <c r="AM491" s="85" t="str">
        <f t="shared" si="389"/>
        <v>Dummy Node</v>
      </c>
      <c r="AN491" s="85" t="str">
        <f t="shared" si="390"/>
        <v>N/A</v>
      </c>
      <c r="AO491" s="85" t="str">
        <f t="shared" si="391"/>
        <v>N/A</v>
      </c>
      <c r="AP491" s="85">
        <f t="shared" si="392"/>
        <v>14</v>
      </c>
      <c r="AQ491" s="85" t="b">
        <f t="shared" si="393"/>
        <v>0</v>
      </c>
      <c r="AR491" s="85" t="str">
        <f t="shared" si="394"/>
        <v>Dummy Node</v>
      </c>
      <c r="AS491" s="85" t="str">
        <f t="shared" si="395"/>
        <v>N/A</v>
      </c>
      <c r="AT491" s="85" t="str">
        <f t="shared" si="396"/>
        <v>N/A</v>
      </c>
      <c r="AU491" s="85">
        <f t="shared" si="397"/>
        <v>10</v>
      </c>
      <c r="AV491" s="85" t="b">
        <f t="shared" si="398"/>
        <v>0</v>
      </c>
      <c r="AW491" s="85" t="str">
        <f t="shared" si="399"/>
        <v>Distance</v>
      </c>
      <c r="AX491" s="85" t="str">
        <f t="shared" si="400"/>
        <v>&gt;</v>
      </c>
      <c r="AY491" s="85">
        <f t="shared" si="401"/>
        <v>701.8369140625</v>
      </c>
      <c r="AZ491" s="85">
        <f t="shared" si="402"/>
        <v>2</v>
      </c>
      <c r="BA491" s="85" t="b">
        <f t="shared" si="403"/>
        <v>0</v>
      </c>
      <c r="BB491" s="85" t="str">
        <f t="shared" si="404"/>
        <v>Distance</v>
      </c>
      <c r="BC491" s="85" t="str">
        <f t="shared" si="405"/>
        <v>&gt;</v>
      </c>
      <c r="BD491" s="85">
        <f t="shared" si="406"/>
        <v>699.85498046875</v>
      </c>
      <c r="BE491" s="85">
        <f t="shared" si="407"/>
        <v>0</v>
      </c>
      <c r="BF491" s="85" t="b">
        <f t="shared" si="408"/>
        <v>0</v>
      </c>
      <c r="BG491" s="85" t="str">
        <f t="shared" si="409"/>
        <v>Distance</v>
      </c>
      <c r="BH491" s="85" t="str">
        <f t="shared" si="410"/>
        <v>&gt;</v>
      </c>
      <c r="BI491" s="85">
        <f t="shared" si="411"/>
        <v>508.4912109375</v>
      </c>
    </row>
    <row r="492" spans="1:61">
      <c r="A492" s="15">
        <v>489</v>
      </c>
      <c r="B492" s="15">
        <v>-2</v>
      </c>
      <c r="C492" s="15">
        <v>-8192</v>
      </c>
      <c r="D492" s="15">
        <f t="shared" si="361"/>
        <v>-1</v>
      </c>
      <c r="E492" s="15">
        <f t="shared" si="362"/>
        <v>0</v>
      </c>
      <c r="F492" s="15">
        <f t="shared" si="363"/>
        <v>-1</v>
      </c>
      <c r="G492" s="15">
        <v>979</v>
      </c>
      <c r="H492" s="15">
        <v>980</v>
      </c>
      <c r="I492" s="15">
        <v>244</v>
      </c>
      <c r="J492" s="15">
        <v>8</v>
      </c>
      <c r="K492" s="15">
        <v>1000</v>
      </c>
      <c r="L492" s="15">
        <v>1365</v>
      </c>
      <c r="M492" s="15">
        <f t="shared" si="364"/>
        <v>0.333251953125</v>
      </c>
      <c r="O492" s="85">
        <f t="shared" si="365"/>
        <v>1000</v>
      </c>
      <c r="P492" s="85">
        <f t="shared" si="366"/>
        <v>0.333251953125</v>
      </c>
      <c r="Q492" s="85">
        <f t="shared" si="367"/>
        <v>499</v>
      </c>
      <c r="R492" s="85" t="b">
        <f t="shared" si="368"/>
        <v>0</v>
      </c>
      <c r="S492" s="85" t="str">
        <f t="shared" si="369"/>
        <v>Dummy Node</v>
      </c>
      <c r="T492" s="85" t="str">
        <f t="shared" si="370"/>
        <v>N/A</v>
      </c>
      <c r="U492" s="85" t="str">
        <f t="shared" si="371"/>
        <v>N/A</v>
      </c>
      <c r="V492" s="85">
        <f t="shared" si="372"/>
        <v>249</v>
      </c>
      <c r="W492" s="85" t="b">
        <f t="shared" si="373"/>
        <v>1</v>
      </c>
      <c r="X492" s="85" t="str">
        <f t="shared" si="374"/>
        <v>Dummy Node</v>
      </c>
      <c r="Y492" s="85" t="str">
        <f t="shared" si="375"/>
        <v>N/A</v>
      </c>
      <c r="Z492" s="85" t="str">
        <f t="shared" si="376"/>
        <v>N/A</v>
      </c>
      <c r="AA492" s="85">
        <f t="shared" si="377"/>
        <v>124</v>
      </c>
      <c r="AB492" s="85" t="b">
        <f t="shared" si="378"/>
        <v>1</v>
      </c>
      <c r="AC492" s="85" t="str">
        <f t="shared" si="379"/>
        <v>Dummy Node</v>
      </c>
      <c r="AD492" s="85" t="str">
        <f t="shared" si="380"/>
        <v>N/A</v>
      </c>
      <c r="AE492" s="85" t="str">
        <f t="shared" si="381"/>
        <v>N/A</v>
      </c>
      <c r="AF492" s="85">
        <f t="shared" si="382"/>
        <v>61</v>
      </c>
      <c r="AG492" s="85" t="b">
        <f t="shared" si="383"/>
        <v>0</v>
      </c>
      <c r="AH492" s="85" t="str">
        <f t="shared" si="384"/>
        <v>Dummy Node</v>
      </c>
      <c r="AI492" s="85" t="str">
        <f t="shared" si="385"/>
        <v>N/A</v>
      </c>
      <c r="AJ492" s="85" t="str">
        <f t="shared" si="386"/>
        <v>N/A</v>
      </c>
      <c r="AK492" s="85">
        <f t="shared" si="387"/>
        <v>30</v>
      </c>
      <c r="AL492" s="85" t="b">
        <f t="shared" si="388"/>
        <v>1</v>
      </c>
      <c r="AM492" s="85" t="str">
        <f t="shared" si="389"/>
        <v>Dummy Node</v>
      </c>
      <c r="AN492" s="85" t="str">
        <f t="shared" si="390"/>
        <v>N/A</v>
      </c>
      <c r="AO492" s="85" t="str">
        <f t="shared" si="391"/>
        <v>N/A</v>
      </c>
      <c r="AP492" s="85">
        <f t="shared" si="392"/>
        <v>14</v>
      </c>
      <c r="AQ492" s="85" t="b">
        <f t="shared" si="393"/>
        <v>0</v>
      </c>
      <c r="AR492" s="85" t="str">
        <f t="shared" si="394"/>
        <v>Dummy Node</v>
      </c>
      <c r="AS492" s="85" t="str">
        <f t="shared" si="395"/>
        <v>N/A</v>
      </c>
      <c r="AT492" s="85" t="str">
        <f t="shared" si="396"/>
        <v>N/A</v>
      </c>
      <c r="AU492" s="85">
        <f t="shared" si="397"/>
        <v>10</v>
      </c>
      <c r="AV492" s="85" t="b">
        <f t="shared" si="398"/>
        <v>0</v>
      </c>
      <c r="AW492" s="85" t="str">
        <f t="shared" si="399"/>
        <v>Distance</v>
      </c>
      <c r="AX492" s="85" t="str">
        <f t="shared" si="400"/>
        <v>&gt;</v>
      </c>
      <c r="AY492" s="85">
        <f t="shared" si="401"/>
        <v>701.8369140625</v>
      </c>
      <c r="AZ492" s="85">
        <f t="shared" si="402"/>
        <v>2</v>
      </c>
      <c r="BA492" s="85" t="b">
        <f t="shared" si="403"/>
        <v>0</v>
      </c>
      <c r="BB492" s="85" t="str">
        <f t="shared" si="404"/>
        <v>Distance</v>
      </c>
      <c r="BC492" s="85" t="str">
        <f t="shared" si="405"/>
        <v>&gt;</v>
      </c>
      <c r="BD492" s="85">
        <f t="shared" si="406"/>
        <v>699.85498046875</v>
      </c>
      <c r="BE492" s="85">
        <f t="shared" si="407"/>
        <v>0</v>
      </c>
      <c r="BF492" s="85" t="b">
        <f t="shared" si="408"/>
        <v>0</v>
      </c>
      <c r="BG492" s="85" t="str">
        <f t="shared" si="409"/>
        <v>Distance</v>
      </c>
      <c r="BH492" s="85" t="str">
        <f t="shared" si="410"/>
        <v>&gt;</v>
      </c>
      <c r="BI492" s="85">
        <f t="shared" si="411"/>
        <v>508.4912109375</v>
      </c>
    </row>
    <row r="493" spans="1:61">
      <c r="A493" s="15">
        <v>490</v>
      </c>
      <c r="B493" s="15">
        <v>-2</v>
      </c>
      <c r="C493" s="15">
        <v>-8192</v>
      </c>
      <c r="D493" s="15">
        <f t="shared" si="361"/>
        <v>-1</v>
      </c>
      <c r="E493" s="15">
        <f t="shared" si="362"/>
        <v>0</v>
      </c>
      <c r="F493" s="15">
        <f t="shared" si="363"/>
        <v>-1</v>
      </c>
      <c r="G493" s="15">
        <v>981</v>
      </c>
      <c r="H493" s="15">
        <v>982</v>
      </c>
      <c r="I493" s="15">
        <v>244</v>
      </c>
      <c r="J493" s="15">
        <v>8</v>
      </c>
      <c r="K493" s="15">
        <v>1001</v>
      </c>
      <c r="L493" s="15">
        <v>1365</v>
      </c>
      <c r="M493" s="15">
        <f t="shared" si="364"/>
        <v>0.333251953125</v>
      </c>
      <c r="O493" s="85">
        <f t="shared" si="365"/>
        <v>1001</v>
      </c>
      <c r="P493" s="85">
        <f t="shared" si="366"/>
        <v>0.333251953125</v>
      </c>
      <c r="Q493" s="85">
        <f t="shared" si="367"/>
        <v>500</v>
      </c>
      <c r="R493" s="85" t="b">
        <f t="shared" si="368"/>
        <v>1</v>
      </c>
      <c r="S493" s="85" t="str">
        <f t="shared" si="369"/>
        <v>Dummy Node</v>
      </c>
      <c r="T493" s="85" t="str">
        <f t="shared" si="370"/>
        <v>N/A</v>
      </c>
      <c r="U493" s="85" t="str">
        <f t="shared" si="371"/>
        <v>N/A</v>
      </c>
      <c r="V493" s="85">
        <f t="shared" si="372"/>
        <v>249</v>
      </c>
      <c r="W493" s="85" t="b">
        <f t="shared" si="373"/>
        <v>0</v>
      </c>
      <c r="X493" s="85" t="str">
        <f t="shared" si="374"/>
        <v>Dummy Node</v>
      </c>
      <c r="Y493" s="85" t="str">
        <f t="shared" si="375"/>
        <v>N/A</v>
      </c>
      <c r="Z493" s="85" t="str">
        <f t="shared" si="376"/>
        <v>N/A</v>
      </c>
      <c r="AA493" s="85">
        <f t="shared" si="377"/>
        <v>124</v>
      </c>
      <c r="AB493" s="85" t="b">
        <f t="shared" si="378"/>
        <v>1</v>
      </c>
      <c r="AC493" s="85" t="str">
        <f t="shared" si="379"/>
        <v>Dummy Node</v>
      </c>
      <c r="AD493" s="85" t="str">
        <f t="shared" si="380"/>
        <v>N/A</v>
      </c>
      <c r="AE493" s="85" t="str">
        <f t="shared" si="381"/>
        <v>N/A</v>
      </c>
      <c r="AF493" s="85">
        <f t="shared" si="382"/>
        <v>61</v>
      </c>
      <c r="AG493" s="85" t="b">
        <f t="shared" si="383"/>
        <v>0</v>
      </c>
      <c r="AH493" s="85" t="str">
        <f t="shared" si="384"/>
        <v>Dummy Node</v>
      </c>
      <c r="AI493" s="85" t="str">
        <f t="shared" si="385"/>
        <v>N/A</v>
      </c>
      <c r="AJ493" s="85" t="str">
        <f t="shared" si="386"/>
        <v>N/A</v>
      </c>
      <c r="AK493" s="85">
        <f t="shared" si="387"/>
        <v>30</v>
      </c>
      <c r="AL493" s="85" t="b">
        <f t="shared" si="388"/>
        <v>1</v>
      </c>
      <c r="AM493" s="85" t="str">
        <f t="shared" si="389"/>
        <v>Dummy Node</v>
      </c>
      <c r="AN493" s="85" t="str">
        <f t="shared" si="390"/>
        <v>N/A</v>
      </c>
      <c r="AO493" s="85" t="str">
        <f t="shared" si="391"/>
        <v>N/A</v>
      </c>
      <c r="AP493" s="85">
        <f t="shared" si="392"/>
        <v>14</v>
      </c>
      <c r="AQ493" s="85" t="b">
        <f t="shared" si="393"/>
        <v>0</v>
      </c>
      <c r="AR493" s="85" t="str">
        <f t="shared" si="394"/>
        <v>Dummy Node</v>
      </c>
      <c r="AS493" s="85" t="str">
        <f t="shared" si="395"/>
        <v>N/A</v>
      </c>
      <c r="AT493" s="85" t="str">
        <f t="shared" si="396"/>
        <v>N/A</v>
      </c>
      <c r="AU493" s="85">
        <f t="shared" si="397"/>
        <v>10</v>
      </c>
      <c r="AV493" s="85" t="b">
        <f t="shared" si="398"/>
        <v>0</v>
      </c>
      <c r="AW493" s="85" t="str">
        <f t="shared" si="399"/>
        <v>Distance</v>
      </c>
      <c r="AX493" s="85" t="str">
        <f t="shared" si="400"/>
        <v>&gt;</v>
      </c>
      <c r="AY493" s="85">
        <f t="shared" si="401"/>
        <v>701.8369140625</v>
      </c>
      <c r="AZ493" s="85">
        <f t="shared" si="402"/>
        <v>2</v>
      </c>
      <c r="BA493" s="85" t="b">
        <f t="shared" si="403"/>
        <v>0</v>
      </c>
      <c r="BB493" s="85" t="str">
        <f t="shared" si="404"/>
        <v>Distance</v>
      </c>
      <c r="BC493" s="85" t="str">
        <f t="shared" si="405"/>
        <v>&gt;</v>
      </c>
      <c r="BD493" s="85">
        <f t="shared" si="406"/>
        <v>699.85498046875</v>
      </c>
      <c r="BE493" s="85">
        <f t="shared" si="407"/>
        <v>0</v>
      </c>
      <c r="BF493" s="85" t="b">
        <f t="shared" si="408"/>
        <v>0</v>
      </c>
      <c r="BG493" s="85" t="str">
        <f t="shared" si="409"/>
        <v>Distance</v>
      </c>
      <c r="BH493" s="85" t="str">
        <f t="shared" si="410"/>
        <v>&gt;</v>
      </c>
      <c r="BI493" s="85">
        <f t="shared" si="411"/>
        <v>508.4912109375</v>
      </c>
    </row>
    <row r="494" spans="1:61">
      <c r="A494" s="15">
        <v>491</v>
      </c>
      <c r="B494" s="15">
        <v>-2</v>
      </c>
      <c r="C494" s="15">
        <v>-8192</v>
      </c>
      <c r="D494" s="15">
        <f t="shared" si="361"/>
        <v>-1</v>
      </c>
      <c r="E494" s="15">
        <f t="shared" si="362"/>
        <v>0</v>
      </c>
      <c r="F494" s="15">
        <f t="shared" si="363"/>
        <v>-1</v>
      </c>
      <c r="G494" s="15">
        <v>983</v>
      </c>
      <c r="H494" s="15">
        <v>984</v>
      </c>
      <c r="I494" s="15">
        <v>245</v>
      </c>
      <c r="J494" s="15">
        <v>8</v>
      </c>
      <c r="K494" s="15">
        <v>1002</v>
      </c>
      <c r="L494" s="15">
        <v>1365</v>
      </c>
      <c r="M494" s="15">
        <f t="shared" si="364"/>
        <v>0.333251953125</v>
      </c>
      <c r="O494" s="85">
        <f t="shared" si="365"/>
        <v>1002</v>
      </c>
      <c r="P494" s="85">
        <f t="shared" si="366"/>
        <v>0.333251953125</v>
      </c>
      <c r="Q494" s="85">
        <f t="shared" si="367"/>
        <v>500</v>
      </c>
      <c r="R494" s="85" t="b">
        <f t="shared" si="368"/>
        <v>0</v>
      </c>
      <c r="S494" s="85" t="str">
        <f t="shared" si="369"/>
        <v>Dummy Node</v>
      </c>
      <c r="T494" s="85" t="str">
        <f t="shared" si="370"/>
        <v>N/A</v>
      </c>
      <c r="U494" s="85" t="str">
        <f t="shared" si="371"/>
        <v>N/A</v>
      </c>
      <c r="V494" s="85">
        <f t="shared" si="372"/>
        <v>249</v>
      </c>
      <c r="W494" s="85" t="b">
        <f t="shared" si="373"/>
        <v>0</v>
      </c>
      <c r="X494" s="85" t="str">
        <f t="shared" si="374"/>
        <v>Dummy Node</v>
      </c>
      <c r="Y494" s="85" t="str">
        <f t="shared" si="375"/>
        <v>N/A</v>
      </c>
      <c r="Z494" s="85" t="str">
        <f t="shared" si="376"/>
        <v>N/A</v>
      </c>
      <c r="AA494" s="85">
        <f t="shared" si="377"/>
        <v>124</v>
      </c>
      <c r="AB494" s="85" t="b">
        <f t="shared" si="378"/>
        <v>1</v>
      </c>
      <c r="AC494" s="85" t="str">
        <f t="shared" si="379"/>
        <v>Dummy Node</v>
      </c>
      <c r="AD494" s="85" t="str">
        <f t="shared" si="380"/>
        <v>N/A</v>
      </c>
      <c r="AE494" s="85" t="str">
        <f t="shared" si="381"/>
        <v>N/A</v>
      </c>
      <c r="AF494" s="85">
        <f t="shared" si="382"/>
        <v>61</v>
      </c>
      <c r="AG494" s="85" t="b">
        <f t="shared" si="383"/>
        <v>0</v>
      </c>
      <c r="AH494" s="85" t="str">
        <f t="shared" si="384"/>
        <v>Dummy Node</v>
      </c>
      <c r="AI494" s="85" t="str">
        <f t="shared" si="385"/>
        <v>N/A</v>
      </c>
      <c r="AJ494" s="85" t="str">
        <f t="shared" si="386"/>
        <v>N/A</v>
      </c>
      <c r="AK494" s="85">
        <f t="shared" si="387"/>
        <v>30</v>
      </c>
      <c r="AL494" s="85" t="b">
        <f t="shared" si="388"/>
        <v>1</v>
      </c>
      <c r="AM494" s="85" t="str">
        <f t="shared" si="389"/>
        <v>Dummy Node</v>
      </c>
      <c r="AN494" s="85" t="str">
        <f t="shared" si="390"/>
        <v>N/A</v>
      </c>
      <c r="AO494" s="85" t="str">
        <f t="shared" si="391"/>
        <v>N/A</v>
      </c>
      <c r="AP494" s="85">
        <f t="shared" si="392"/>
        <v>14</v>
      </c>
      <c r="AQ494" s="85" t="b">
        <f t="shared" si="393"/>
        <v>0</v>
      </c>
      <c r="AR494" s="85" t="str">
        <f t="shared" si="394"/>
        <v>Dummy Node</v>
      </c>
      <c r="AS494" s="85" t="str">
        <f t="shared" si="395"/>
        <v>N/A</v>
      </c>
      <c r="AT494" s="85" t="str">
        <f t="shared" si="396"/>
        <v>N/A</v>
      </c>
      <c r="AU494" s="85">
        <f t="shared" si="397"/>
        <v>10</v>
      </c>
      <c r="AV494" s="85" t="b">
        <f t="shared" si="398"/>
        <v>0</v>
      </c>
      <c r="AW494" s="85" t="str">
        <f t="shared" si="399"/>
        <v>Distance</v>
      </c>
      <c r="AX494" s="85" t="str">
        <f t="shared" si="400"/>
        <v>&gt;</v>
      </c>
      <c r="AY494" s="85">
        <f t="shared" si="401"/>
        <v>701.8369140625</v>
      </c>
      <c r="AZ494" s="85">
        <f t="shared" si="402"/>
        <v>2</v>
      </c>
      <c r="BA494" s="85" t="b">
        <f t="shared" si="403"/>
        <v>0</v>
      </c>
      <c r="BB494" s="85" t="str">
        <f t="shared" si="404"/>
        <v>Distance</v>
      </c>
      <c r="BC494" s="85" t="str">
        <f t="shared" si="405"/>
        <v>&gt;</v>
      </c>
      <c r="BD494" s="85">
        <f t="shared" si="406"/>
        <v>699.85498046875</v>
      </c>
      <c r="BE494" s="85">
        <f t="shared" si="407"/>
        <v>0</v>
      </c>
      <c r="BF494" s="85" t="b">
        <f t="shared" si="408"/>
        <v>0</v>
      </c>
      <c r="BG494" s="85" t="str">
        <f t="shared" si="409"/>
        <v>Distance</v>
      </c>
      <c r="BH494" s="85" t="str">
        <f t="shared" si="410"/>
        <v>&gt;</v>
      </c>
      <c r="BI494" s="85">
        <f t="shared" si="411"/>
        <v>508.4912109375</v>
      </c>
    </row>
    <row r="495" spans="1:61">
      <c r="A495" s="15">
        <v>492</v>
      </c>
      <c r="B495" s="15">
        <v>-2</v>
      </c>
      <c r="C495" s="15">
        <v>-8192</v>
      </c>
      <c r="D495" s="15">
        <f t="shared" si="361"/>
        <v>-1</v>
      </c>
      <c r="E495" s="15">
        <f t="shared" si="362"/>
        <v>0</v>
      </c>
      <c r="F495" s="15">
        <f t="shared" si="363"/>
        <v>-1</v>
      </c>
      <c r="G495" s="15">
        <v>985</v>
      </c>
      <c r="H495" s="15">
        <v>986</v>
      </c>
      <c r="I495" s="15">
        <v>245</v>
      </c>
      <c r="J495" s="15">
        <v>8</v>
      </c>
      <c r="K495" s="15">
        <v>1003</v>
      </c>
      <c r="L495" s="15">
        <v>1365</v>
      </c>
      <c r="M495" s="15">
        <f t="shared" si="364"/>
        <v>0.333251953125</v>
      </c>
      <c r="O495" s="85">
        <f t="shared" si="365"/>
        <v>1003</v>
      </c>
      <c r="P495" s="85">
        <f t="shared" si="366"/>
        <v>0.333251953125</v>
      </c>
      <c r="Q495" s="85">
        <f t="shared" si="367"/>
        <v>501</v>
      </c>
      <c r="R495" s="85" t="b">
        <f t="shared" si="368"/>
        <v>1</v>
      </c>
      <c r="S495" s="85" t="str">
        <f t="shared" si="369"/>
        <v>Dummy Node</v>
      </c>
      <c r="T495" s="85" t="str">
        <f t="shared" si="370"/>
        <v>N/A</v>
      </c>
      <c r="U495" s="85" t="str">
        <f t="shared" si="371"/>
        <v>N/A</v>
      </c>
      <c r="V495" s="85">
        <f t="shared" si="372"/>
        <v>250</v>
      </c>
      <c r="W495" s="85" t="b">
        <f t="shared" si="373"/>
        <v>1</v>
      </c>
      <c r="X495" s="85" t="str">
        <f t="shared" si="374"/>
        <v>Dummy Node</v>
      </c>
      <c r="Y495" s="85" t="str">
        <f t="shared" si="375"/>
        <v>N/A</v>
      </c>
      <c r="Z495" s="85" t="str">
        <f t="shared" si="376"/>
        <v>N/A</v>
      </c>
      <c r="AA495" s="85">
        <f t="shared" si="377"/>
        <v>124</v>
      </c>
      <c r="AB495" s="85" t="b">
        <f t="shared" si="378"/>
        <v>0</v>
      </c>
      <c r="AC495" s="85" t="str">
        <f t="shared" si="379"/>
        <v>Dummy Node</v>
      </c>
      <c r="AD495" s="85" t="str">
        <f t="shared" si="380"/>
        <v>N/A</v>
      </c>
      <c r="AE495" s="85" t="str">
        <f t="shared" si="381"/>
        <v>N/A</v>
      </c>
      <c r="AF495" s="85">
        <f t="shared" si="382"/>
        <v>61</v>
      </c>
      <c r="AG495" s="85" t="b">
        <f t="shared" si="383"/>
        <v>0</v>
      </c>
      <c r="AH495" s="85" t="str">
        <f t="shared" si="384"/>
        <v>Dummy Node</v>
      </c>
      <c r="AI495" s="85" t="str">
        <f t="shared" si="385"/>
        <v>N/A</v>
      </c>
      <c r="AJ495" s="85" t="str">
        <f t="shared" si="386"/>
        <v>N/A</v>
      </c>
      <c r="AK495" s="85">
        <f t="shared" si="387"/>
        <v>30</v>
      </c>
      <c r="AL495" s="85" t="b">
        <f t="shared" si="388"/>
        <v>1</v>
      </c>
      <c r="AM495" s="85" t="str">
        <f t="shared" si="389"/>
        <v>Dummy Node</v>
      </c>
      <c r="AN495" s="85" t="str">
        <f t="shared" si="390"/>
        <v>N/A</v>
      </c>
      <c r="AO495" s="85" t="str">
        <f t="shared" si="391"/>
        <v>N/A</v>
      </c>
      <c r="AP495" s="85">
        <f t="shared" si="392"/>
        <v>14</v>
      </c>
      <c r="AQ495" s="85" t="b">
        <f t="shared" si="393"/>
        <v>0</v>
      </c>
      <c r="AR495" s="85" t="str">
        <f t="shared" si="394"/>
        <v>Dummy Node</v>
      </c>
      <c r="AS495" s="85" t="str">
        <f t="shared" si="395"/>
        <v>N/A</v>
      </c>
      <c r="AT495" s="85" t="str">
        <f t="shared" si="396"/>
        <v>N/A</v>
      </c>
      <c r="AU495" s="85">
        <f t="shared" si="397"/>
        <v>10</v>
      </c>
      <c r="AV495" s="85" t="b">
        <f t="shared" si="398"/>
        <v>0</v>
      </c>
      <c r="AW495" s="85" t="str">
        <f t="shared" si="399"/>
        <v>Distance</v>
      </c>
      <c r="AX495" s="85" t="str">
        <f t="shared" si="400"/>
        <v>&gt;</v>
      </c>
      <c r="AY495" s="85">
        <f t="shared" si="401"/>
        <v>701.8369140625</v>
      </c>
      <c r="AZ495" s="85">
        <f t="shared" si="402"/>
        <v>2</v>
      </c>
      <c r="BA495" s="85" t="b">
        <f t="shared" si="403"/>
        <v>0</v>
      </c>
      <c r="BB495" s="85" t="str">
        <f t="shared" si="404"/>
        <v>Distance</v>
      </c>
      <c r="BC495" s="85" t="str">
        <f t="shared" si="405"/>
        <v>&gt;</v>
      </c>
      <c r="BD495" s="85">
        <f t="shared" si="406"/>
        <v>699.85498046875</v>
      </c>
      <c r="BE495" s="85">
        <f t="shared" si="407"/>
        <v>0</v>
      </c>
      <c r="BF495" s="85" t="b">
        <f t="shared" si="408"/>
        <v>0</v>
      </c>
      <c r="BG495" s="85" t="str">
        <f t="shared" si="409"/>
        <v>Distance</v>
      </c>
      <c r="BH495" s="85" t="str">
        <f t="shared" si="410"/>
        <v>&gt;</v>
      </c>
      <c r="BI495" s="85">
        <f t="shared" si="411"/>
        <v>508.4912109375</v>
      </c>
    </row>
    <row r="496" spans="1:61">
      <c r="A496" s="15">
        <v>493</v>
      </c>
      <c r="B496" s="15">
        <v>-2</v>
      </c>
      <c r="C496" s="15">
        <v>-8192</v>
      </c>
      <c r="D496" s="15">
        <f t="shared" si="361"/>
        <v>-1</v>
      </c>
      <c r="E496" s="15">
        <f t="shared" si="362"/>
        <v>0</v>
      </c>
      <c r="F496" s="15">
        <f t="shared" si="363"/>
        <v>-1</v>
      </c>
      <c r="G496" s="15">
        <v>987</v>
      </c>
      <c r="H496" s="15">
        <v>988</v>
      </c>
      <c r="I496" s="15">
        <v>246</v>
      </c>
      <c r="J496" s="15">
        <v>8</v>
      </c>
      <c r="K496" s="15">
        <v>1004</v>
      </c>
      <c r="L496" s="15">
        <v>1365</v>
      </c>
      <c r="M496" s="15">
        <f t="shared" si="364"/>
        <v>0.333251953125</v>
      </c>
      <c r="O496" s="85">
        <f t="shared" si="365"/>
        <v>1004</v>
      </c>
      <c r="P496" s="85">
        <f t="shared" si="366"/>
        <v>0.333251953125</v>
      </c>
      <c r="Q496" s="85">
        <f t="shared" si="367"/>
        <v>501</v>
      </c>
      <c r="R496" s="85" t="b">
        <f t="shared" si="368"/>
        <v>0</v>
      </c>
      <c r="S496" s="85" t="str">
        <f t="shared" si="369"/>
        <v>Dummy Node</v>
      </c>
      <c r="T496" s="85" t="str">
        <f t="shared" si="370"/>
        <v>N/A</v>
      </c>
      <c r="U496" s="85" t="str">
        <f t="shared" si="371"/>
        <v>N/A</v>
      </c>
      <c r="V496" s="85">
        <f t="shared" si="372"/>
        <v>250</v>
      </c>
      <c r="W496" s="85" t="b">
        <f t="shared" si="373"/>
        <v>1</v>
      </c>
      <c r="X496" s="85" t="str">
        <f t="shared" si="374"/>
        <v>Dummy Node</v>
      </c>
      <c r="Y496" s="85" t="str">
        <f t="shared" si="375"/>
        <v>N/A</v>
      </c>
      <c r="Z496" s="85" t="str">
        <f t="shared" si="376"/>
        <v>N/A</v>
      </c>
      <c r="AA496" s="85">
        <f t="shared" si="377"/>
        <v>124</v>
      </c>
      <c r="AB496" s="85" t="b">
        <f t="shared" si="378"/>
        <v>0</v>
      </c>
      <c r="AC496" s="85" t="str">
        <f t="shared" si="379"/>
        <v>Dummy Node</v>
      </c>
      <c r="AD496" s="85" t="str">
        <f t="shared" si="380"/>
        <v>N/A</v>
      </c>
      <c r="AE496" s="85" t="str">
        <f t="shared" si="381"/>
        <v>N/A</v>
      </c>
      <c r="AF496" s="85">
        <f t="shared" si="382"/>
        <v>61</v>
      </c>
      <c r="AG496" s="85" t="b">
        <f t="shared" si="383"/>
        <v>0</v>
      </c>
      <c r="AH496" s="85" t="str">
        <f t="shared" si="384"/>
        <v>Dummy Node</v>
      </c>
      <c r="AI496" s="85" t="str">
        <f t="shared" si="385"/>
        <v>N/A</v>
      </c>
      <c r="AJ496" s="85" t="str">
        <f t="shared" si="386"/>
        <v>N/A</v>
      </c>
      <c r="AK496" s="85">
        <f t="shared" si="387"/>
        <v>30</v>
      </c>
      <c r="AL496" s="85" t="b">
        <f t="shared" si="388"/>
        <v>1</v>
      </c>
      <c r="AM496" s="85" t="str">
        <f t="shared" si="389"/>
        <v>Dummy Node</v>
      </c>
      <c r="AN496" s="85" t="str">
        <f t="shared" si="390"/>
        <v>N/A</v>
      </c>
      <c r="AO496" s="85" t="str">
        <f t="shared" si="391"/>
        <v>N/A</v>
      </c>
      <c r="AP496" s="85">
        <f t="shared" si="392"/>
        <v>14</v>
      </c>
      <c r="AQ496" s="85" t="b">
        <f t="shared" si="393"/>
        <v>0</v>
      </c>
      <c r="AR496" s="85" t="str">
        <f t="shared" si="394"/>
        <v>Dummy Node</v>
      </c>
      <c r="AS496" s="85" t="str">
        <f t="shared" si="395"/>
        <v>N/A</v>
      </c>
      <c r="AT496" s="85" t="str">
        <f t="shared" si="396"/>
        <v>N/A</v>
      </c>
      <c r="AU496" s="85">
        <f t="shared" si="397"/>
        <v>10</v>
      </c>
      <c r="AV496" s="85" t="b">
        <f t="shared" si="398"/>
        <v>0</v>
      </c>
      <c r="AW496" s="85" t="str">
        <f t="shared" si="399"/>
        <v>Distance</v>
      </c>
      <c r="AX496" s="85" t="str">
        <f t="shared" si="400"/>
        <v>&gt;</v>
      </c>
      <c r="AY496" s="85">
        <f t="shared" si="401"/>
        <v>701.8369140625</v>
      </c>
      <c r="AZ496" s="85">
        <f t="shared" si="402"/>
        <v>2</v>
      </c>
      <c r="BA496" s="85" t="b">
        <f t="shared" si="403"/>
        <v>0</v>
      </c>
      <c r="BB496" s="85" t="str">
        <f t="shared" si="404"/>
        <v>Distance</v>
      </c>
      <c r="BC496" s="85" t="str">
        <f t="shared" si="405"/>
        <v>&gt;</v>
      </c>
      <c r="BD496" s="85">
        <f t="shared" si="406"/>
        <v>699.85498046875</v>
      </c>
      <c r="BE496" s="85">
        <f t="shared" si="407"/>
        <v>0</v>
      </c>
      <c r="BF496" s="85" t="b">
        <f t="shared" si="408"/>
        <v>0</v>
      </c>
      <c r="BG496" s="85" t="str">
        <f t="shared" si="409"/>
        <v>Distance</v>
      </c>
      <c r="BH496" s="85" t="str">
        <f t="shared" si="410"/>
        <v>&gt;</v>
      </c>
      <c r="BI496" s="85">
        <f t="shared" si="411"/>
        <v>508.4912109375</v>
      </c>
    </row>
    <row r="497" spans="1:61">
      <c r="A497" s="15">
        <v>494</v>
      </c>
      <c r="B497" s="15">
        <v>-2</v>
      </c>
      <c r="C497" s="15">
        <v>-8192</v>
      </c>
      <c r="D497" s="15">
        <f t="shared" si="361"/>
        <v>-1</v>
      </c>
      <c r="E497" s="15">
        <f t="shared" si="362"/>
        <v>0</v>
      </c>
      <c r="F497" s="15">
        <f t="shared" si="363"/>
        <v>-1</v>
      </c>
      <c r="G497" s="15">
        <v>989</v>
      </c>
      <c r="H497" s="15">
        <v>990</v>
      </c>
      <c r="I497" s="15">
        <v>246</v>
      </c>
      <c r="J497" s="15">
        <v>8</v>
      </c>
      <c r="K497" s="15">
        <v>1005</v>
      </c>
      <c r="L497" s="15">
        <v>1365</v>
      </c>
      <c r="M497" s="15">
        <f t="shared" si="364"/>
        <v>0.333251953125</v>
      </c>
      <c r="O497" s="85">
        <f t="shared" si="365"/>
        <v>1005</v>
      </c>
      <c r="P497" s="85">
        <f t="shared" si="366"/>
        <v>0.333251953125</v>
      </c>
      <c r="Q497" s="85">
        <f t="shared" si="367"/>
        <v>502</v>
      </c>
      <c r="R497" s="85" t="b">
        <f t="shared" si="368"/>
        <v>1</v>
      </c>
      <c r="S497" s="85" t="str">
        <f t="shared" si="369"/>
        <v>Dummy Node</v>
      </c>
      <c r="T497" s="85" t="str">
        <f t="shared" si="370"/>
        <v>N/A</v>
      </c>
      <c r="U497" s="85" t="str">
        <f t="shared" si="371"/>
        <v>N/A</v>
      </c>
      <c r="V497" s="85">
        <f t="shared" si="372"/>
        <v>250</v>
      </c>
      <c r="W497" s="85" t="b">
        <f t="shared" si="373"/>
        <v>0</v>
      </c>
      <c r="X497" s="85" t="str">
        <f t="shared" si="374"/>
        <v>Dummy Node</v>
      </c>
      <c r="Y497" s="85" t="str">
        <f t="shared" si="375"/>
        <v>N/A</v>
      </c>
      <c r="Z497" s="85" t="str">
        <f t="shared" si="376"/>
        <v>N/A</v>
      </c>
      <c r="AA497" s="85">
        <f t="shared" si="377"/>
        <v>124</v>
      </c>
      <c r="AB497" s="85" t="b">
        <f t="shared" si="378"/>
        <v>0</v>
      </c>
      <c r="AC497" s="85" t="str">
        <f t="shared" si="379"/>
        <v>Dummy Node</v>
      </c>
      <c r="AD497" s="85" t="str">
        <f t="shared" si="380"/>
        <v>N/A</v>
      </c>
      <c r="AE497" s="85" t="str">
        <f t="shared" si="381"/>
        <v>N/A</v>
      </c>
      <c r="AF497" s="85">
        <f t="shared" si="382"/>
        <v>61</v>
      </c>
      <c r="AG497" s="85" t="b">
        <f t="shared" si="383"/>
        <v>0</v>
      </c>
      <c r="AH497" s="85" t="str">
        <f t="shared" si="384"/>
        <v>Dummy Node</v>
      </c>
      <c r="AI497" s="85" t="str">
        <f t="shared" si="385"/>
        <v>N/A</v>
      </c>
      <c r="AJ497" s="85" t="str">
        <f t="shared" si="386"/>
        <v>N/A</v>
      </c>
      <c r="AK497" s="85">
        <f t="shared" si="387"/>
        <v>30</v>
      </c>
      <c r="AL497" s="85" t="b">
        <f t="shared" si="388"/>
        <v>1</v>
      </c>
      <c r="AM497" s="85" t="str">
        <f t="shared" si="389"/>
        <v>Dummy Node</v>
      </c>
      <c r="AN497" s="85" t="str">
        <f t="shared" si="390"/>
        <v>N/A</v>
      </c>
      <c r="AO497" s="85" t="str">
        <f t="shared" si="391"/>
        <v>N/A</v>
      </c>
      <c r="AP497" s="85">
        <f t="shared" si="392"/>
        <v>14</v>
      </c>
      <c r="AQ497" s="85" t="b">
        <f t="shared" si="393"/>
        <v>0</v>
      </c>
      <c r="AR497" s="85" t="str">
        <f t="shared" si="394"/>
        <v>Dummy Node</v>
      </c>
      <c r="AS497" s="85" t="str">
        <f t="shared" si="395"/>
        <v>N/A</v>
      </c>
      <c r="AT497" s="85" t="str">
        <f t="shared" si="396"/>
        <v>N/A</v>
      </c>
      <c r="AU497" s="85">
        <f t="shared" si="397"/>
        <v>10</v>
      </c>
      <c r="AV497" s="85" t="b">
        <f t="shared" si="398"/>
        <v>0</v>
      </c>
      <c r="AW497" s="85" t="str">
        <f t="shared" si="399"/>
        <v>Distance</v>
      </c>
      <c r="AX497" s="85" t="str">
        <f t="shared" si="400"/>
        <v>&gt;</v>
      </c>
      <c r="AY497" s="85">
        <f t="shared" si="401"/>
        <v>701.8369140625</v>
      </c>
      <c r="AZ497" s="85">
        <f t="shared" si="402"/>
        <v>2</v>
      </c>
      <c r="BA497" s="85" t="b">
        <f t="shared" si="403"/>
        <v>0</v>
      </c>
      <c r="BB497" s="85" t="str">
        <f t="shared" si="404"/>
        <v>Distance</v>
      </c>
      <c r="BC497" s="85" t="str">
        <f t="shared" si="405"/>
        <v>&gt;</v>
      </c>
      <c r="BD497" s="85">
        <f t="shared" si="406"/>
        <v>699.85498046875</v>
      </c>
      <c r="BE497" s="85">
        <f t="shared" si="407"/>
        <v>0</v>
      </c>
      <c r="BF497" s="85" t="b">
        <f t="shared" si="408"/>
        <v>0</v>
      </c>
      <c r="BG497" s="85" t="str">
        <f t="shared" si="409"/>
        <v>Distance</v>
      </c>
      <c r="BH497" s="85" t="str">
        <f t="shared" si="410"/>
        <v>&gt;</v>
      </c>
      <c r="BI497" s="85">
        <f t="shared" si="411"/>
        <v>508.4912109375</v>
      </c>
    </row>
    <row r="498" spans="1:61">
      <c r="A498" s="15">
        <v>495</v>
      </c>
      <c r="B498" s="15">
        <v>-2</v>
      </c>
      <c r="C498" s="15">
        <v>-8192</v>
      </c>
      <c r="D498" s="15">
        <f t="shared" si="361"/>
        <v>-1</v>
      </c>
      <c r="E498" s="15">
        <f t="shared" si="362"/>
        <v>0</v>
      </c>
      <c r="F498" s="15">
        <f t="shared" si="363"/>
        <v>-1</v>
      </c>
      <c r="G498" s="15">
        <v>991</v>
      </c>
      <c r="H498" s="15">
        <v>992</v>
      </c>
      <c r="I498" s="15">
        <v>247</v>
      </c>
      <c r="J498" s="15">
        <v>8</v>
      </c>
      <c r="K498" s="15">
        <v>1006</v>
      </c>
      <c r="L498" s="15">
        <v>1365</v>
      </c>
      <c r="M498" s="15">
        <f t="shared" si="364"/>
        <v>0.333251953125</v>
      </c>
      <c r="O498" s="85">
        <f t="shared" si="365"/>
        <v>1006</v>
      </c>
      <c r="P498" s="85">
        <f t="shared" si="366"/>
        <v>0.333251953125</v>
      </c>
      <c r="Q498" s="85">
        <f t="shared" si="367"/>
        <v>502</v>
      </c>
      <c r="R498" s="85" t="b">
        <f t="shared" si="368"/>
        <v>0</v>
      </c>
      <c r="S498" s="85" t="str">
        <f t="shared" si="369"/>
        <v>Dummy Node</v>
      </c>
      <c r="T498" s="85" t="str">
        <f t="shared" si="370"/>
        <v>N/A</v>
      </c>
      <c r="U498" s="85" t="str">
        <f t="shared" si="371"/>
        <v>N/A</v>
      </c>
      <c r="V498" s="85">
        <f t="shared" si="372"/>
        <v>250</v>
      </c>
      <c r="W498" s="85" t="b">
        <f t="shared" si="373"/>
        <v>0</v>
      </c>
      <c r="X498" s="85" t="str">
        <f t="shared" si="374"/>
        <v>Dummy Node</v>
      </c>
      <c r="Y498" s="85" t="str">
        <f t="shared" si="375"/>
        <v>N/A</v>
      </c>
      <c r="Z498" s="85" t="str">
        <f t="shared" si="376"/>
        <v>N/A</v>
      </c>
      <c r="AA498" s="85">
        <f t="shared" si="377"/>
        <v>124</v>
      </c>
      <c r="AB498" s="85" t="b">
        <f t="shared" si="378"/>
        <v>0</v>
      </c>
      <c r="AC498" s="85" t="str">
        <f t="shared" si="379"/>
        <v>Dummy Node</v>
      </c>
      <c r="AD498" s="85" t="str">
        <f t="shared" si="380"/>
        <v>N/A</v>
      </c>
      <c r="AE498" s="85" t="str">
        <f t="shared" si="381"/>
        <v>N/A</v>
      </c>
      <c r="AF498" s="85">
        <f t="shared" si="382"/>
        <v>61</v>
      </c>
      <c r="AG498" s="85" t="b">
        <f t="shared" si="383"/>
        <v>0</v>
      </c>
      <c r="AH498" s="85" t="str">
        <f t="shared" si="384"/>
        <v>Dummy Node</v>
      </c>
      <c r="AI498" s="85" t="str">
        <f t="shared" si="385"/>
        <v>N/A</v>
      </c>
      <c r="AJ498" s="85" t="str">
        <f t="shared" si="386"/>
        <v>N/A</v>
      </c>
      <c r="AK498" s="85">
        <f t="shared" si="387"/>
        <v>30</v>
      </c>
      <c r="AL498" s="85" t="b">
        <f t="shared" si="388"/>
        <v>1</v>
      </c>
      <c r="AM498" s="85" t="str">
        <f t="shared" si="389"/>
        <v>Dummy Node</v>
      </c>
      <c r="AN498" s="85" t="str">
        <f t="shared" si="390"/>
        <v>N/A</v>
      </c>
      <c r="AO498" s="85" t="str">
        <f t="shared" si="391"/>
        <v>N/A</v>
      </c>
      <c r="AP498" s="85">
        <f t="shared" si="392"/>
        <v>14</v>
      </c>
      <c r="AQ498" s="85" t="b">
        <f t="shared" si="393"/>
        <v>0</v>
      </c>
      <c r="AR498" s="85" t="str">
        <f t="shared" si="394"/>
        <v>Dummy Node</v>
      </c>
      <c r="AS498" s="85" t="str">
        <f t="shared" si="395"/>
        <v>N/A</v>
      </c>
      <c r="AT498" s="85" t="str">
        <f t="shared" si="396"/>
        <v>N/A</v>
      </c>
      <c r="AU498" s="85">
        <f t="shared" si="397"/>
        <v>10</v>
      </c>
      <c r="AV498" s="85" t="b">
        <f t="shared" si="398"/>
        <v>0</v>
      </c>
      <c r="AW498" s="85" t="str">
        <f t="shared" si="399"/>
        <v>Distance</v>
      </c>
      <c r="AX498" s="85" t="str">
        <f t="shared" si="400"/>
        <v>&gt;</v>
      </c>
      <c r="AY498" s="85">
        <f t="shared" si="401"/>
        <v>701.8369140625</v>
      </c>
      <c r="AZ498" s="85">
        <f t="shared" si="402"/>
        <v>2</v>
      </c>
      <c r="BA498" s="85" t="b">
        <f t="shared" si="403"/>
        <v>0</v>
      </c>
      <c r="BB498" s="85" t="str">
        <f t="shared" si="404"/>
        <v>Distance</v>
      </c>
      <c r="BC498" s="85" t="str">
        <f t="shared" si="405"/>
        <v>&gt;</v>
      </c>
      <c r="BD498" s="85">
        <f t="shared" si="406"/>
        <v>699.85498046875</v>
      </c>
      <c r="BE498" s="85">
        <f t="shared" si="407"/>
        <v>0</v>
      </c>
      <c r="BF498" s="85" t="b">
        <f t="shared" si="408"/>
        <v>0</v>
      </c>
      <c r="BG498" s="85" t="str">
        <f t="shared" si="409"/>
        <v>Distance</v>
      </c>
      <c r="BH498" s="85" t="str">
        <f t="shared" si="410"/>
        <v>&gt;</v>
      </c>
      <c r="BI498" s="85">
        <f t="shared" si="411"/>
        <v>508.4912109375</v>
      </c>
    </row>
    <row r="499" spans="1:61">
      <c r="A499" s="15">
        <v>496</v>
      </c>
      <c r="B499" s="15">
        <v>-2</v>
      </c>
      <c r="C499" s="15">
        <v>-8192</v>
      </c>
      <c r="D499" s="15">
        <f t="shared" si="361"/>
        <v>-1</v>
      </c>
      <c r="E499" s="15">
        <f t="shared" si="362"/>
        <v>0</v>
      </c>
      <c r="F499" s="15">
        <f t="shared" si="363"/>
        <v>-1</v>
      </c>
      <c r="G499" s="15">
        <v>993</v>
      </c>
      <c r="H499" s="15">
        <v>994</v>
      </c>
      <c r="I499" s="15">
        <v>247</v>
      </c>
      <c r="J499" s="15">
        <v>8</v>
      </c>
      <c r="K499" s="15">
        <v>1007</v>
      </c>
      <c r="L499" s="15">
        <v>1365</v>
      </c>
      <c r="M499" s="15">
        <f t="shared" si="364"/>
        <v>0.333251953125</v>
      </c>
      <c r="O499" s="85">
        <f t="shared" si="365"/>
        <v>1007</v>
      </c>
      <c r="P499" s="85">
        <f t="shared" si="366"/>
        <v>0.333251953125</v>
      </c>
      <c r="Q499" s="85">
        <f t="shared" si="367"/>
        <v>503</v>
      </c>
      <c r="R499" s="85" t="b">
        <f t="shared" si="368"/>
        <v>1</v>
      </c>
      <c r="S499" s="85" t="str">
        <f t="shared" si="369"/>
        <v>Dummy Node</v>
      </c>
      <c r="T499" s="85" t="str">
        <f t="shared" si="370"/>
        <v>N/A</v>
      </c>
      <c r="U499" s="85" t="str">
        <f t="shared" si="371"/>
        <v>N/A</v>
      </c>
      <c r="V499" s="85">
        <f t="shared" si="372"/>
        <v>251</v>
      </c>
      <c r="W499" s="85" t="b">
        <f t="shared" si="373"/>
        <v>1</v>
      </c>
      <c r="X499" s="85" t="str">
        <f t="shared" si="374"/>
        <v>Dummy Node</v>
      </c>
      <c r="Y499" s="85" t="str">
        <f t="shared" si="375"/>
        <v>N/A</v>
      </c>
      <c r="Z499" s="85" t="str">
        <f t="shared" si="376"/>
        <v>N/A</v>
      </c>
      <c r="AA499" s="85">
        <f t="shared" si="377"/>
        <v>125</v>
      </c>
      <c r="AB499" s="85" t="b">
        <f t="shared" si="378"/>
        <v>1</v>
      </c>
      <c r="AC499" s="85" t="str">
        <f t="shared" si="379"/>
        <v>Dummy Node</v>
      </c>
      <c r="AD499" s="85" t="str">
        <f t="shared" si="380"/>
        <v>N/A</v>
      </c>
      <c r="AE499" s="85" t="str">
        <f t="shared" si="381"/>
        <v>N/A</v>
      </c>
      <c r="AF499" s="85">
        <f t="shared" si="382"/>
        <v>62</v>
      </c>
      <c r="AG499" s="85" t="b">
        <f t="shared" si="383"/>
        <v>1</v>
      </c>
      <c r="AH499" s="85" t="str">
        <f t="shared" si="384"/>
        <v>Dummy Node</v>
      </c>
      <c r="AI499" s="85" t="str">
        <f t="shared" si="385"/>
        <v>N/A</v>
      </c>
      <c r="AJ499" s="85" t="str">
        <f t="shared" si="386"/>
        <v>N/A</v>
      </c>
      <c r="AK499" s="85">
        <f t="shared" si="387"/>
        <v>30</v>
      </c>
      <c r="AL499" s="85" t="b">
        <f t="shared" si="388"/>
        <v>0</v>
      </c>
      <c r="AM499" s="85" t="str">
        <f t="shared" si="389"/>
        <v>Dummy Node</v>
      </c>
      <c r="AN499" s="85" t="str">
        <f t="shared" si="390"/>
        <v>N/A</v>
      </c>
      <c r="AO499" s="85" t="str">
        <f t="shared" si="391"/>
        <v>N/A</v>
      </c>
      <c r="AP499" s="85">
        <f t="shared" si="392"/>
        <v>14</v>
      </c>
      <c r="AQ499" s="85" t="b">
        <f t="shared" si="393"/>
        <v>0</v>
      </c>
      <c r="AR499" s="85" t="str">
        <f t="shared" si="394"/>
        <v>Dummy Node</v>
      </c>
      <c r="AS499" s="85" t="str">
        <f t="shared" si="395"/>
        <v>N/A</v>
      </c>
      <c r="AT499" s="85" t="str">
        <f t="shared" si="396"/>
        <v>N/A</v>
      </c>
      <c r="AU499" s="85">
        <f t="shared" si="397"/>
        <v>10</v>
      </c>
      <c r="AV499" s="85" t="b">
        <f t="shared" si="398"/>
        <v>0</v>
      </c>
      <c r="AW499" s="85" t="str">
        <f t="shared" si="399"/>
        <v>Distance</v>
      </c>
      <c r="AX499" s="85" t="str">
        <f t="shared" si="400"/>
        <v>&gt;</v>
      </c>
      <c r="AY499" s="85">
        <f t="shared" si="401"/>
        <v>701.8369140625</v>
      </c>
      <c r="AZ499" s="85">
        <f t="shared" si="402"/>
        <v>2</v>
      </c>
      <c r="BA499" s="85" t="b">
        <f t="shared" si="403"/>
        <v>0</v>
      </c>
      <c r="BB499" s="85" t="str">
        <f t="shared" si="404"/>
        <v>Distance</v>
      </c>
      <c r="BC499" s="85" t="str">
        <f t="shared" si="405"/>
        <v>&gt;</v>
      </c>
      <c r="BD499" s="85">
        <f t="shared" si="406"/>
        <v>699.85498046875</v>
      </c>
      <c r="BE499" s="85">
        <f t="shared" si="407"/>
        <v>0</v>
      </c>
      <c r="BF499" s="85" t="b">
        <f t="shared" si="408"/>
        <v>0</v>
      </c>
      <c r="BG499" s="85" t="str">
        <f t="shared" si="409"/>
        <v>Distance</v>
      </c>
      <c r="BH499" s="85" t="str">
        <f t="shared" si="410"/>
        <v>&gt;</v>
      </c>
      <c r="BI499" s="85">
        <f t="shared" si="411"/>
        <v>508.4912109375</v>
      </c>
    </row>
    <row r="500" spans="1:61">
      <c r="A500" s="15">
        <v>497</v>
      </c>
      <c r="B500" s="15">
        <v>-2</v>
      </c>
      <c r="C500" s="15">
        <v>-8192</v>
      </c>
      <c r="D500" s="15">
        <f t="shared" si="361"/>
        <v>-1</v>
      </c>
      <c r="E500" s="15">
        <f t="shared" si="362"/>
        <v>0</v>
      </c>
      <c r="F500" s="15">
        <f t="shared" si="363"/>
        <v>-1</v>
      </c>
      <c r="G500" s="15">
        <v>995</v>
      </c>
      <c r="H500" s="15">
        <v>996</v>
      </c>
      <c r="I500" s="15">
        <v>248</v>
      </c>
      <c r="J500" s="15">
        <v>8</v>
      </c>
      <c r="K500" s="15">
        <v>1008</v>
      </c>
      <c r="L500" s="15">
        <v>1365</v>
      </c>
      <c r="M500" s="15">
        <f t="shared" si="364"/>
        <v>0.333251953125</v>
      </c>
      <c r="O500" s="85">
        <f t="shared" si="365"/>
        <v>1008</v>
      </c>
      <c r="P500" s="85">
        <f t="shared" si="366"/>
        <v>0.333251953125</v>
      </c>
      <c r="Q500" s="85">
        <f t="shared" si="367"/>
        <v>503</v>
      </c>
      <c r="R500" s="85" t="b">
        <f t="shared" si="368"/>
        <v>0</v>
      </c>
      <c r="S500" s="85" t="str">
        <f t="shared" si="369"/>
        <v>Dummy Node</v>
      </c>
      <c r="T500" s="85" t="str">
        <f t="shared" si="370"/>
        <v>N/A</v>
      </c>
      <c r="U500" s="85" t="str">
        <f t="shared" si="371"/>
        <v>N/A</v>
      </c>
      <c r="V500" s="85">
        <f t="shared" si="372"/>
        <v>251</v>
      </c>
      <c r="W500" s="85" t="b">
        <f t="shared" si="373"/>
        <v>1</v>
      </c>
      <c r="X500" s="85" t="str">
        <f t="shared" si="374"/>
        <v>Dummy Node</v>
      </c>
      <c r="Y500" s="85" t="str">
        <f t="shared" si="375"/>
        <v>N/A</v>
      </c>
      <c r="Z500" s="85" t="str">
        <f t="shared" si="376"/>
        <v>N/A</v>
      </c>
      <c r="AA500" s="85">
        <f t="shared" si="377"/>
        <v>125</v>
      </c>
      <c r="AB500" s="85" t="b">
        <f t="shared" si="378"/>
        <v>1</v>
      </c>
      <c r="AC500" s="85" t="str">
        <f t="shared" si="379"/>
        <v>Dummy Node</v>
      </c>
      <c r="AD500" s="85" t="str">
        <f t="shared" si="380"/>
        <v>N/A</v>
      </c>
      <c r="AE500" s="85" t="str">
        <f t="shared" si="381"/>
        <v>N/A</v>
      </c>
      <c r="AF500" s="85">
        <f t="shared" si="382"/>
        <v>62</v>
      </c>
      <c r="AG500" s="85" t="b">
        <f t="shared" si="383"/>
        <v>1</v>
      </c>
      <c r="AH500" s="85" t="str">
        <f t="shared" si="384"/>
        <v>Dummy Node</v>
      </c>
      <c r="AI500" s="85" t="str">
        <f t="shared" si="385"/>
        <v>N/A</v>
      </c>
      <c r="AJ500" s="85" t="str">
        <f t="shared" si="386"/>
        <v>N/A</v>
      </c>
      <c r="AK500" s="85">
        <f t="shared" si="387"/>
        <v>30</v>
      </c>
      <c r="AL500" s="85" t="b">
        <f t="shared" si="388"/>
        <v>0</v>
      </c>
      <c r="AM500" s="85" t="str">
        <f t="shared" si="389"/>
        <v>Dummy Node</v>
      </c>
      <c r="AN500" s="85" t="str">
        <f t="shared" si="390"/>
        <v>N/A</v>
      </c>
      <c r="AO500" s="85" t="str">
        <f t="shared" si="391"/>
        <v>N/A</v>
      </c>
      <c r="AP500" s="85">
        <f t="shared" si="392"/>
        <v>14</v>
      </c>
      <c r="AQ500" s="85" t="b">
        <f t="shared" si="393"/>
        <v>0</v>
      </c>
      <c r="AR500" s="85" t="str">
        <f t="shared" si="394"/>
        <v>Dummy Node</v>
      </c>
      <c r="AS500" s="85" t="str">
        <f t="shared" si="395"/>
        <v>N/A</v>
      </c>
      <c r="AT500" s="85" t="str">
        <f t="shared" si="396"/>
        <v>N/A</v>
      </c>
      <c r="AU500" s="85">
        <f t="shared" si="397"/>
        <v>10</v>
      </c>
      <c r="AV500" s="85" t="b">
        <f t="shared" si="398"/>
        <v>0</v>
      </c>
      <c r="AW500" s="85" t="str">
        <f t="shared" si="399"/>
        <v>Distance</v>
      </c>
      <c r="AX500" s="85" t="str">
        <f t="shared" si="400"/>
        <v>&gt;</v>
      </c>
      <c r="AY500" s="85">
        <f t="shared" si="401"/>
        <v>701.8369140625</v>
      </c>
      <c r="AZ500" s="85">
        <f t="shared" si="402"/>
        <v>2</v>
      </c>
      <c r="BA500" s="85" t="b">
        <f t="shared" si="403"/>
        <v>0</v>
      </c>
      <c r="BB500" s="85" t="str">
        <f t="shared" si="404"/>
        <v>Distance</v>
      </c>
      <c r="BC500" s="85" t="str">
        <f t="shared" si="405"/>
        <v>&gt;</v>
      </c>
      <c r="BD500" s="85">
        <f t="shared" si="406"/>
        <v>699.85498046875</v>
      </c>
      <c r="BE500" s="85">
        <f t="shared" si="407"/>
        <v>0</v>
      </c>
      <c r="BF500" s="85" t="b">
        <f t="shared" si="408"/>
        <v>0</v>
      </c>
      <c r="BG500" s="85" t="str">
        <f t="shared" si="409"/>
        <v>Distance</v>
      </c>
      <c r="BH500" s="85" t="str">
        <f t="shared" si="410"/>
        <v>&gt;</v>
      </c>
      <c r="BI500" s="85">
        <f t="shared" si="411"/>
        <v>508.4912109375</v>
      </c>
    </row>
    <row r="501" spans="1:61">
      <c r="A501" s="15">
        <v>498</v>
      </c>
      <c r="B501" s="15">
        <v>-2</v>
      </c>
      <c r="C501" s="15">
        <v>-8192</v>
      </c>
      <c r="D501" s="15">
        <f t="shared" si="361"/>
        <v>-1</v>
      </c>
      <c r="E501" s="15">
        <f t="shared" si="362"/>
        <v>0</v>
      </c>
      <c r="F501" s="15">
        <f t="shared" si="363"/>
        <v>-1</v>
      </c>
      <c r="G501" s="15">
        <v>997</v>
      </c>
      <c r="H501" s="15">
        <v>998</v>
      </c>
      <c r="I501" s="15">
        <v>248</v>
      </c>
      <c r="J501" s="15">
        <v>8</v>
      </c>
      <c r="K501" s="15">
        <v>1009</v>
      </c>
      <c r="L501" s="15">
        <v>1365</v>
      </c>
      <c r="M501" s="15">
        <f t="shared" si="364"/>
        <v>0.333251953125</v>
      </c>
      <c r="O501" s="85">
        <f t="shared" si="365"/>
        <v>1009</v>
      </c>
      <c r="P501" s="85">
        <f t="shared" si="366"/>
        <v>0.333251953125</v>
      </c>
      <c r="Q501" s="85">
        <f t="shared" si="367"/>
        <v>504</v>
      </c>
      <c r="R501" s="85" t="b">
        <f t="shared" si="368"/>
        <v>1</v>
      </c>
      <c r="S501" s="85" t="str">
        <f t="shared" si="369"/>
        <v>Dummy Node</v>
      </c>
      <c r="T501" s="85" t="str">
        <f t="shared" si="370"/>
        <v>N/A</v>
      </c>
      <c r="U501" s="85" t="str">
        <f t="shared" si="371"/>
        <v>N/A</v>
      </c>
      <c r="V501" s="85">
        <f t="shared" si="372"/>
        <v>251</v>
      </c>
      <c r="W501" s="85" t="b">
        <f t="shared" si="373"/>
        <v>0</v>
      </c>
      <c r="X501" s="85" t="str">
        <f t="shared" si="374"/>
        <v>Dummy Node</v>
      </c>
      <c r="Y501" s="85" t="str">
        <f t="shared" si="375"/>
        <v>N/A</v>
      </c>
      <c r="Z501" s="85" t="str">
        <f t="shared" si="376"/>
        <v>N/A</v>
      </c>
      <c r="AA501" s="85">
        <f t="shared" si="377"/>
        <v>125</v>
      </c>
      <c r="AB501" s="85" t="b">
        <f t="shared" si="378"/>
        <v>1</v>
      </c>
      <c r="AC501" s="85" t="str">
        <f t="shared" si="379"/>
        <v>Dummy Node</v>
      </c>
      <c r="AD501" s="85" t="str">
        <f t="shared" si="380"/>
        <v>N/A</v>
      </c>
      <c r="AE501" s="85" t="str">
        <f t="shared" si="381"/>
        <v>N/A</v>
      </c>
      <c r="AF501" s="85">
        <f t="shared" si="382"/>
        <v>62</v>
      </c>
      <c r="AG501" s="85" t="b">
        <f t="shared" si="383"/>
        <v>1</v>
      </c>
      <c r="AH501" s="85" t="str">
        <f t="shared" si="384"/>
        <v>Dummy Node</v>
      </c>
      <c r="AI501" s="85" t="str">
        <f t="shared" si="385"/>
        <v>N/A</v>
      </c>
      <c r="AJ501" s="85" t="str">
        <f t="shared" si="386"/>
        <v>N/A</v>
      </c>
      <c r="AK501" s="85">
        <f t="shared" si="387"/>
        <v>30</v>
      </c>
      <c r="AL501" s="85" t="b">
        <f t="shared" si="388"/>
        <v>0</v>
      </c>
      <c r="AM501" s="85" t="str">
        <f t="shared" si="389"/>
        <v>Dummy Node</v>
      </c>
      <c r="AN501" s="85" t="str">
        <f t="shared" si="390"/>
        <v>N/A</v>
      </c>
      <c r="AO501" s="85" t="str">
        <f t="shared" si="391"/>
        <v>N/A</v>
      </c>
      <c r="AP501" s="85">
        <f t="shared" si="392"/>
        <v>14</v>
      </c>
      <c r="AQ501" s="85" t="b">
        <f t="shared" si="393"/>
        <v>0</v>
      </c>
      <c r="AR501" s="85" t="str">
        <f t="shared" si="394"/>
        <v>Dummy Node</v>
      </c>
      <c r="AS501" s="85" t="str">
        <f t="shared" si="395"/>
        <v>N/A</v>
      </c>
      <c r="AT501" s="85" t="str">
        <f t="shared" si="396"/>
        <v>N/A</v>
      </c>
      <c r="AU501" s="85">
        <f t="shared" si="397"/>
        <v>10</v>
      </c>
      <c r="AV501" s="85" t="b">
        <f t="shared" si="398"/>
        <v>0</v>
      </c>
      <c r="AW501" s="85" t="str">
        <f t="shared" si="399"/>
        <v>Distance</v>
      </c>
      <c r="AX501" s="85" t="str">
        <f t="shared" si="400"/>
        <v>&gt;</v>
      </c>
      <c r="AY501" s="85">
        <f t="shared" si="401"/>
        <v>701.8369140625</v>
      </c>
      <c r="AZ501" s="85">
        <f t="shared" si="402"/>
        <v>2</v>
      </c>
      <c r="BA501" s="85" t="b">
        <f t="shared" si="403"/>
        <v>0</v>
      </c>
      <c r="BB501" s="85" t="str">
        <f t="shared" si="404"/>
        <v>Distance</v>
      </c>
      <c r="BC501" s="85" t="str">
        <f t="shared" si="405"/>
        <v>&gt;</v>
      </c>
      <c r="BD501" s="85">
        <f t="shared" si="406"/>
        <v>699.85498046875</v>
      </c>
      <c r="BE501" s="85">
        <f t="shared" si="407"/>
        <v>0</v>
      </c>
      <c r="BF501" s="85" t="b">
        <f t="shared" si="408"/>
        <v>0</v>
      </c>
      <c r="BG501" s="85" t="str">
        <f t="shared" si="409"/>
        <v>Distance</v>
      </c>
      <c r="BH501" s="85" t="str">
        <f t="shared" si="410"/>
        <v>&gt;</v>
      </c>
      <c r="BI501" s="85">
        <f t="shared" si="411"/>
        <v>508.4912109375</v>
      </c>
    </row>
    <row r="502" spans="1:61">
      <c r="A502" s="15">
        <v>499</v>
      </c>
      <c r="B502" s="15">
        <v>-2</v>
      </c>
      <c r="C502" s="15">
        <v>-8192</v>
      </c>
      <c r="D502" s="15">
        <f t="shared" si="361"/>
        <v>-1</v>
      </c>
      <c r="E502" s="15">
        <f t="shared" si="362"/>
        <v>0</v>
      </c>
      <c r="F502" s="15">
        <f t="shared" si="363"/>
        <v>-1</v>
      </c>
      <c r="G502" s="15">
        <v>999</v>
      </c>
      <c r="H502" s="15">
        <v>1000</v>
      </c>
      <c r="I502" s="15">
        <v>249</v>
      </c>
      <c r="J502" s="15">
        <v>8</v>
      </c>
      <c r="K502" s="15">
        <v>1010</v>
      </c>
      <c r="L502" s="15">
        <v>1365</v>
      </c>
      <c r="M502" s="15">
        <f t="shared" si="364"/>
        <v>0.333251953125</v>
      </c>
      <c r="O502" s="85">
        <f t="shared" si="365"/>
        <v>1010</v>
      </c>
      <c r="P502" s="85">
        <f t="shared" si="366"/>
        <v>0.333251953125</v>
      </c>
      <c r="Q502" s="85">
        <f t="shared" si="367"/>
        <v>504</v>
      </c>
      <c r="R502" s="85" t="b">
        <f t="shared" si="368"/>
        <v>0</v>
      </c>
      <c r="S502" s="85" t="str">
        <f t="shared" si="369"/>
        <v>Dummy Node</v>
      </c>
      <c r="T502" s="85" t="str">
        <f t="shared" si="370"/>
        <v>N/A</v>
      </c>
      <c r="U502" s="85" t="str">
        <f t="shared" si="371"/>
        <v>N/A</v>
      </c>
      <c r="V502" s="85">
        <f t="shared" si="372"/>
        <v>251</v>
      </c>
      <c r="W502" s="85" t="b">
        <f t="shared" si="373"/>
        <v>0</v>
      </c>
      <c r="X502" s="85" t="str">
        <f t="shared" si="374"/>
        <v>Dummy Node</v>
      </c>
      <c r="Y502" s="85" t="str">
        <f t="shared" si="375"/>
        <v>N/A</v>
      </c>
      <c r="Z502" s="85" t="str">
        <f t="shared" si="376"/>
        <v>N/A</v>
      </c>
      <c r="AA502" s="85">
        <f t="shared" si="377"/>
        <v>125</v>
      </c>
      <c r="AB502" s="85" t="b">
        <f t="shared" si="378"/>
        <v>1</v>
      </c>
      <c r="AC502" s="85" t="str">
        <f t="shared" si="379"/>
        <v>Dummy Node</v>
      </c>
      <c r="AD502" s="85" t="str">
        <f t="shared" si="380"/>
        <v>N/A</v>
      </c>
      <c r="AE502" s="85" t="str">
        <f t="shared" si="381"/>
        <v>N/A</v>
      </c>
      <c r="AF502" s="85">
        <f t="shared" si="382"/>
        <v>62</v>
      </c>
      <c r="AG502" s="85" t="b">
        <f t="shared" si="383"/>
        <v>1</v>
      </c>
      <c r="AH502" s="85" t="str">
        <f t="shared" si="384"/>
        <v>Dummy Node</v>
      </c>
      <c r="AI502" s="85" t="str">
        <f t="shared" si="385"/>
        <v>N/A</v>
      </c>
      <c r="AJ502" s="85" t="str">
        <f t="shared" si="386"/>
        <v>N/A</v>
      </c>
      <c r="AK502" s="85">
        <f t="shared" si="387"/>
        <v>30</v>
      </c>
      <c r="AL502" s="85" t="b">
        <f t="shared" si="388"/>
        <v>0</v>
      </c>
      <c r="AM502" s="85" t="str">
        <f t="shared" si="389"/>
        <v>Dummy Node</v>
      </c>
      <c r="AN502" s="85" t="str">
        <f t="shared" si="390"/>
        <v>N/A</v>
      </c>
      <c r="AO502" s="85" t="str">
        <f t="shared" si="391"/>
        <v>N/A</v>
      </c>
      <c r="AP502" s="85">
        <f t="shared" si="392"/>
        <v>14</v>
      </c>
      <c r="AQ502" s="85" t="b">
        <f t="shared" si="393"/>
        <v>0</v>
      </c>
      <c r="AR502" s="85" t="str">
        <f t="shared" si="394"/>
        <v>Dummy Node</v>
      </c>
      <c r="AS502" s="85" t="str">
        <f t="shared" si="395"/>
        <v>N/A</v>
      </c>
      <c r="AT502" s="85" t="str">
        <f t="shared" si="396"/>
        <v>N/A</v>
      </c>
      <c r="AU502" s="85">
        <f t="shared" si="397"/>
        <v>10</v>
      </c>
      <c r="AV502" s="85" t="b">
        <f t="shared" si="398"/>
        <v>0</v>
      </c>
      <c r="AW502" s="85" t="str">
        <f t="shared" si="399"/>
        <v>Distance</v>
      </c>
      <c r="AX502" s="85" t="str">
        <f t="shared" si="400"/>
        <v>&gt;</v>
      </c>
      <c r="AY502" s="85">
        <f t="shared" si="401"/>
        <v>701.8369140625</v>
      </c>
      <c r="AZ502" s="85">
        <f t="shared" si="402"/>
        <v>2</v>
      </c>
      <c r="BA502" s="85" t="b">
        <f t="shared" si="403"/>
        <v>0</v>
      </c>
      <c r="BB502" s="85" t="str">
        <f t="shared" si="404"/>
        <v>Distance</v>
      </c>
      <c r="BC502" s="85" t="str">
        <f t="shared" si="405"/>
        <v>&gt;</v>
      </c>
      <c r="BD502" s="85">
        <f t="shared" si="406"/>
        <v>699.85498046875</v>
      </c>
      <c r="BE502" s="85">
        <f t="shared" si="407"/>
        <v>0</v>
      </c>
      <c r="BF502" s="85" t="b">
        <f t="shared" si="408"/>
        <v>0</v>
      </c>
      <c r="BG502" s="85" t="str">
        <f t="shared" si="409"/>
        <v>Distance</v>
      </c>
      <c r="BH502" s="85" t="str">
        <f t="shared" si="410"/>
        <v>&gt;</v>
      </c>
      <c r="BI502" s="85">
        <f t="shared" si="411"/>
        <v>508.4912109375</v>
      </c>
    </row>
    <row r="503" spans="1:61">
      <c r="A503" s="15">
        <v>500</v>
      </c>
      <c r="B503" s="15">
        <v>-2</v>
      </c>
      <c r="C503" s="15">
        <v>-8192</v>
      </c>
      <c r="D503" s="15">
        <f t="shared" si="361"/>
        <v>-1</v>
      </c>
      <c r="E503" s="15">
        <f t="shared" si="362"/>
        <v>0</v>
      </c>
      <c r="F503" s="15">
        <f t="shared" si="363"/>
        <v>-1</v>
      </c>
      <c r="G503" s="15">
        <v>1001</v>
      </c>
      <c r="H503" s="15">
        <v>1002</v>
      </c>
      <c r="I503" s="15">
        <v>249</v>
      </c>
      <c r="J503" s="15">
        <v>8</v>
      </c>
      <c r="K503" s="15">
        <v>1011</v>
      </c>
      <c r="L503" s="15">
        <v>1365</v>
      </c>
      <c r="M503" s="15">
        <f t="shared" si="364"/>
        <v>0.333251953125</v>
      </c>
      <c r="O503" s="85">
        <f t="shared" si="365"/>
        <v>1011</v>
      </c>
      <c r="P503" s="85">
        <f t="shared" si="366"/>
        <v>0.333251953125</v>
      </c>
      <c r="Q503" s="85">
        <f t="shared" si="367"/>
        <v>505</v>
      </c>
      <c r="R503" s="85" t="b">
        <f t="shared" si="368"/>
        <v>1</v>
      </c>
      <c r="S503" s="85" t="str">
        <f t="shared" si="369"/>
        <v>Dummy Node</v>
      </c>
      <c r="T503" s="85" t="str">
        <f t="shared" si="370"/>
        <v>N/A</v>
      </c>
      <c r="U503" s="85" t="str">
        <f t="shared" si="371"/>
        <v>N/A</v>
      </c>
      <c r="V503" s="85">
        <f t="shared" si="372"/>
        <v>252</v>
      </c>
      <c r="W503" s="85" t="b">
        <f t="shared" si="373"/>
        <v>1</v>
      </c>
      <c r="X503" s="85" t="str">
        <f t="shared" si="374"/>
        <v>Dummy Node</v>
      </c>
      <c r="Y503" s="85" t="str">
        <f t="shared" si="375"/>
        <v>N/A</v>
      </c>
      <c r="Z503" s="85" t="str">
        <f t="shared" si="376"/>
        <v>N/A</v>
      </c>
      <c r="AA503" s="85">
        <f t="shared" si="377"/>
        <v>125</v>
      </c>
      <c r="AB503" s="85" t="b">
        <f t="shared" si="378"/>
        <v>0</v>
      </c>
      <c r="AC503" s="85" t="str">
        <f t="shared" si="379"/>
        <v>Dummy Node</v>
      </c>
      <c r="AD503" s="85" t="str">
        <f t="shared" si="380"/>
        <v>N/A</v>
      </c>
      <c r="AE503" s="85" t="str">
        <f t="shared" si="381"/>
        <v>N/A</v>
      </c>
      <c r="AF503" s="85">
        <f t="shared" si="382"/>
        <v>62</v>
      </c>
      <c r="AG503" s="85" t="b">
        <f t="shared" si="383"/>
        <v>1</v>
      </c>
      <c r="AH503" s="85" t="str">
        <f t="shared" si="384"/>
        <v>Dummy Node</v>
      </c>
      <c r="AI503" s="85" t="str">
        <f t="shared" si="385"/>
        <v>N/A</v>
      </c>
      <c r="AJ503" s="85" t="str">
        <f t="shared" si="386"/>
        <v>N/A</v>
      </c>
      <c r="AK503" s="85">
        <f t="shared" si="387"/>
        <v>30</v>
      </c>
      <c r="AL503" s="85" t="b">
        <f t="shared" si="388"/>
        <v>0</v>
      </c>
      <c r="AM503" s="85" t="str">
        <f t="shared" si="389"/>
        <v>Dummy Node</v>
      </c>
      <c r="AN503" s="85" t="str">
        <f t="shared" si="390"/>
        <v>N/A</v>
      </c>
      <c r="AO503" s="85" t="str">
        <f t="shared" si="391"/>
        <v>N/A</v>
      </c>
      <c r="AP503" s="85">
        <f t="shared" si="392"/>
        <v>14</v>
      </c>
      <c r="AQ503" s="85" t="b">
        <f t="shared" si="393"/>
        <v>0</v>
      </c>
      <c r="AR503" s="85" t="str">
        <f t="shared" si="394"/>
        <v>Dummy Node</v>
      </c>
      <c r="AS503" s="85" t="str">
        <f t="shared" si="395"/>
        <v>N/A</v>
      </c>
      <c r="AT503" s="85" t="str">
        <f t="shared" si="396"/>
        <v>N/A</v>
      </c>
      <c r="AU503" s="85">
        <f t="shared" si="397"/>
        <v>10</v>
      </c>
      <c r="AV503" s="85" t="b">
        <f t="shared" si="398"/>
        <v>0</v>
      </c>
      <c r="AW503" s="85" t="str">
        <f t="shared" si="399"/>
        <v>Distance</v>
      </c>
      <c r="AX503" s="85" t="str">
        <f t="shared" si="400"/>
        <v>&gt;</v>
      </c>
      <c r="AY503" s="85">
        <f t="shared" si="401"/>
        <v>701.8369140625</v>
      </c>
      <c r="AZ503" s="85">
        <f t="shared" si="402"/>
        <v>2</v>
      </c>
      <c r="BA503" s="85" t="b">
        <f t="shared" si="403"/>
        <v>0</v>
      </c>
      <c r="BB503" s="85" t="str">
        <f t="shared" si="404"/>
        <v>Distance</v>
      </c>
      <c r="BC503" s="85" t="str">
        <f t="shared" si="405"/>
        <v>&gt;</v>
      </c>
      <c r="BD503" s="85">
        <f t="shared" si="406"/>
        <v>699.85498046875</v>
      </c>
      <c r="BE503" s="85">
        <f t="shared" si="407"/>
        <v>0</v>
      </c>
      <c r="BF503" s="85" t="b">
        <f t="shared" si="408"/>
        <v>0</v>
      </c>
      <c r="BG503" s="85" t="str">
        <f t="shared" si="409"/>
        <v>Distance</v>
      </c>
      <c r="BH503" s="85" t="str">
        <f t="shared" si="410"/>
        <v>&gt;</v>
      </c>
      <c r="BI503" s="85">
        <f t="shared" si="411"/>
        <v>508.4912109375</v>
      </c>
    </row>
    <row r="504" spans="1:61">
      <c r="A504" s="15">
        <v>501</v>
      </c>
      <c r="B504" s="15">
        <v>-2</v>
      </c>
      <c r="C504" s="15">
        <v>-8192</v>
      </c>
      <c r="D504" s="15">
        <f t="shared" si="361"/>
        <v>-1</v>
      </c>
      <c r="E504" s="15">
        <f t="shared" si="362"/>
        <v>0</v>
      </c>
      <c r="F504" s="15">
        <f t="shared" si="363"/>
        <v>-1</v>
      </c>
      <c r="G504" s="15">
        <v>1003</v>
      </c>
      <c r="H504" s="15">
        <v>1004</v>
      </c>
      <c r="I504" s="15">
        <v>250</v>
      </c>
      <c r="J504" s="15">
        <v>8</v>
      </c>
      <c r="K504" s="15">
        <v>1012</v>
      </c>
      <c r="L504" s="15">
        <v>1365</v>
      </c>
      <c r="M504" s="15">
        <f t="shared" si="364"/>
        <v>0.333251953125</v>
      </c>
      <c r="O504" s="85">
        <f t="shared" si="365"/>
        <v>1012</v>
      </c>
      <c r="P504" s="85">
        <f t="shared" si="366"/>
        <v>0.333251953125</v>
      </c>
      <c r="Q504" s="85">
        <f t="shared" si="367"/>
        <v>505</v>
      </c>
      <c r="R504" s="85" t="b">
        <f t="shared" si="368"/>
        <v>0</v>
      </c>
      <c r="S504" s="85" t="str">
        <f t="shared" si="369"/>
        <v>Dummy Node</v>
      </c>
      <c r="T504" s="85" t="str">
        <f t="shared" si="370"/>
        <v>N/A</v>
      </c>
      <c r="U504" s="85" t="str">
        <f t="shared" si="371"/>
        <v>N/A</v>
      </c>
      <c r="V504" s="85">
        <f t="shared" si="372"/>
        <v>252</v>
      </c>
      <c r="W504" s="85" t="b">
        <f t="shared" si="373"/>
        <v>1</v>
      </c>
      <c r="X504" s="85" t="str">
        <f t="shared" si="374"/>
        <v>Dummy Node</v>
      </c>
      <c r="Y504" s="85" t="str">
        <f t="shared" si="375"/>
        <v>N/A</v>
      </c>
      <c r="Z504" s="85" t="str">
        <f t="shared" si="376"/>
        <v>N/A</v>
      </c>
      <c r="AA504" s="85">
        <f t="shared" si="377"/>
        <v>125</v>
      </c>
      <c r="AB504" s="85" t="b">
        <f t="shared" si="378"/>
        <v>0</v>
      </c>
      <c r="AC504" s="85" t="str">
        <f t="shared" si="379"/>
        <v>Dummy Node</v>
      </c>
      <c r="AD504" s="85" t="str">
        <f t="shared" si="380"/>
        <v>N/A</v>
      </c>
      <c r="AE504" s="85" t="str">
        <f t="shared" si="381"/>
        <v>N/A</v>
      </c>
      <c r="AF504" s="85">
        <f t="shared" si="382"/>
        <v>62</v>
      </c>
      <c r="AG504" s="85" t="b">
        <f t="shared" si="383"/>
        <v>1</v>
      </c>
      <c r="AH504" s="85" t="str">
        <f t="shared" si="384"/>
        <v>Dummy Node</v>
      </c>
      <c r="AI504" s="85" t="str">
        <f t="shared" si="385"/>
        <v>N/A</v>
      </c>
      <c r="AJ504" s="85" t="str">
        <f t="shared" si="386"/>
        <v>N/A</v>
      </c>
      <c r="AK504" s="85">
        <f t="shared" si="387"/>
        <v>30</v>
      </c>
      <c r="AL504" s="85" t="b">
        <f t="shared" si="388"/>
        <v>0</v>
      </c>
      <c r="AM504" s="85" t="str">
        <f t="shared" si="389"/>
        <v>Dummy Node</v>
      </c>
      <c r="AN504" s="85" t="str">
        <f t="shared" si="390"/>
        <v>N/A</v>
      </c>
      <c r="AO504" s="85" t="str">
        <f t="shared" si="391"/>
        <v>N/A</v>
      </c>
      <c r="AP504" s="85">
        <f t="shared" si="392"/>
        <v>14</v>
      </c>
      <c r="AQ504" s="85" t="b">
        <f t="shared" si="393"/>
        <v>0</v>
      </c>
      <c r="AR504" s="85" t="str">
        <f t="shared" si="394"/>
        <v>Dummy Node</v>
      </c>
      <c r="AS504" s="85" t="str">
        <f t="shared" si="395"/>
        <v>N/A</v>
      </c>
      <c r="AT504" s="85" t="str">
        <f t="shared" si="396"/>
        <v>N/A</v>
      </c>
      <c r="AU504" s="85">
        <f t="shared" si="397"/>
        <v>10</v>
      </c>
      <c r="AV504" s="85" t="b">
        <f t="shared" si="398"/>
        <v>0</v>
      </c>
      <c r="AW504" s="85" t="str">
        <f t="shared" si="399"/>
        <v>Distance</v>
      </c>
      <c r="AX504" s="85" t="str">
        <f t="shared" si="400"/>
        <v>&gt;</v>
      </c>
      <c r="AY504" s="85">
        <f t="shared" si="401"/>
        <v>701.8369140625</v>
      </c>
      <c r="AZ504" s="85">
        <f t="shared" si="402"/>
        <v>2</v>
      </c>
      <c r="BA504" s="85" t="b">
        <f t="shared" si="403"/>
        <v>0</v>
      </c>
      <c r="BB504" s="85" t="str">
        <f t="shared" si="404"/>
        <v>Distance</v>
      </c>
      <c r="BC504" s="85" t="str">
        <f t="shared" si="405"/>
        <v>&gt;</v>
      </c>
      <c r="BD504" s="85">
        <f t="shared" si="406"/>
        <v>699.85498046875</v>
      </c>
      <c r="BE504" s="85">
        <f t="shared" si="407"/>
        <v>0</v>
      </c>
      <c r="BF504" s="85" t="b">
        <f t="shared" si="408"/>
        <v>0</v>
      </c>
      <c r="BG504" s="85" t="str">
        <f t="shared" si="409"/>
        <v>Distance</v>
      </c>
      <c r="BH504" s="85" t="str">
        <f t="shared" si="410"/>
        <v>&gt;</v>
      </c>
      <c r="BI504" s="85">
        <f t="shared" si="411"/>
        <v>508.4912109375</v>
      </c>
    </row>
    <row r="505" spans="1:61">
      <c r="A505" s="15">
        <v>502</v>
      </c>
      <c r="B505" s="15">
        <v>-2</v>
      </c>
      <c r="C505" s="15">
        <v>-8192</v>
      </c>
      <c r="D505" s="15">
        <f t="shared" si="361"/>
        <v>-1</v>
      </c>
      <c r="E505" s="15">
        <f t="shared" si="362"/>
        <v>0</v>
      </c>
      <c r="F505" s="15">
        <f t="shared" si="363"/>
        <v>-1</v>
      </c>
      <c r="G505" s="15">
        <v>1005</v>
      </c>
      <c r="H505" s="15">
        <v>1006</v>
      </c>
      <c r="I505" s="15">
        <v>250</v>
      </c>
      <c r="J505" s="15">
        <v>8</v>
      </c>
      <c r="K505" s="15">
        <v>1013</v>
      </c>
      <c r="L505" s="15">
        <v>1365</v>
      </c>
      <c r="M505" s="15">
        <f t="shared" si="364"/>
        <v>0.333251953125</v>
      </c>
      <c r="O505" s="85">
        <f t="shared" si="365"/>
        <v>1013</v>
      </c>
      <c r="P505" s="85">
        <f t="shared" si="366"/>
        <v>0.333251953125</v>
      </c>
      <c r="Q505" s="85">
        <f t="shared" si="367"/>
        <v>506</v>
      </c>
      <c r="R505" s="85" t="b">
        <f t="shared" si="368"/>
        <v>1</v>
      </c>
      <c r="S505" s="85" t="str">
        <f t="shared" si="369"/>
        <v>Dummy Node</v>
      </c>
      <c r="T505" s="85" t="str">
        <f t="shared" si="370"/>
        <v>N/A</v>
      </c>
      <c r="U505" s="85" t="str">
        <f t="shared" si="371"/>
        <v>N/A</v>
      </c>
      <c r="V505" s="85">
        <f t="shared" si="372"/>
        <v>252</v>
      </c>
      <c r="W505" s="85" t="b">
        <f t="shared" si="373"/>
        <v>0</v>
      </c>
      <c r="X505" s="85" t="str">
        <f t="shared" si="374"/>
        <v>Dummy Node</v>
      </c>
      <c r="Y505" s="85" t="str">
        <f t="shared" si="375"/>
        <v>N/A</v>
      </c>
      <c r="Z505" s="85" t="str">
        <f t="shared" si="376"/>
        <v>N/A</v>
      </c>
      <c r="AA505" s="85">
        <f t="shared" si="377"/>
        <v>125</v>
      </c>
      <c r="AB505" s="85" t="b">
        <f t="shared" si="378"/>
        <v>0</v>
      </c>
      <c r="AC505" s="85" t="str">
        <f t="shared" si="379"/>
        <v>Dummy Node</v>
      </c>
      <c r="AD505" s="85" t="str">
        <f t="shared" si="380"/>
        <v>N/A</v>
      </c>
      <c r="AE505" s="85" t="str">
        <f t="shared" si="381"/>
        <v>N/A</v>
      </c>
      <c r="AF505" s="85">
        <f t="shared" si="382"/>
        <v>62</v>
      </c>
      <c r="AG505" s="85" t="b">
        <f t="shared" si="383"/>
        <v>1</v>
      </c>
      <c r="AH505" s="85" t="str">
        <f t="shared" si="384"/>
        <v>Dummy Node</v>
      </c>
      <c r="AI505" s="85" t="str">
        <f t="shared" si="385"/>
        <v>N/A</v>
      </c>
      <c r="AJ505" s="85" t="str">
        <f t="shared" si="386"/>
        <v>N/A</v>
      </c>
      <c r="AK505" s="85">
        <f t="shared" si="387"/>
        <v>30</v>
      </c>
      <c r="AL505" s="85" t="b">
        <f t="shared" si="388"/>
        <v>0</v>
      </c>
      <c r="AM505" s="85" t="str">
        <f t="shared" si="389"/>
        <v>Dummy Node</v>
      </c>
      <c r="AN505" s="85" t="str">
        <f t="shared" si="390"/>
        <v>N/A</v>
      </c>
      <c r="AO505" s="85" t="str">
        <f t="shared" si="391"/>
        <v>N/A</v>
      </c>
      <c r="AP505" s="85">
        <f t="shared" si="392"/>
        <v>14</v>
      </c>
      <c r="AQ505" s="85" t="b">
        <f t="shared" si="393"/>
        <v>0</v>
      </c>
      <c r="AR505" s="85" t="str">
        <f t="shared" si="394"/>
        <v>Dummy Node</v>
      </c>
      <c r="AS505" s="85" t="str">
        <f t="shared" si="395"/>
        <v>N/A</v>
      </c>
      <c r="AT505" s="85" t="str">
        <f t="shared" si="396"/>
        <v>N/A</v>
      </c>
      <c r="AU505" s="85">
        <f t="shared" si="397"/>
        <v>10</v>
      </c>
      <c r="AV505" s="85" t="b">
        <f t="shared" si="398"/>
        <v>0</v>
      </c>
      <c r="AW505" s="85" t="str">
        <f t="shared" si="399"/>
        <v>Distance</v>
      </c>
      <c r="AX505" s="85" t="str">
        <f t="shared" si="400"/>
        <v>&gt;</v>
      </c>
      <c r="AY505" s="85">
        <f t="shared" si="401"/>
        <v>701.8369140625</v>
      </c>
      <c r="AZ505" s="85">
        <f t="shared" si="402"/>
        <v>2</v>
      </c>
      <c r="BA505" s="85" t="b">
        <f t="shared" si="403"/>
        <v>0</v>
      </c>
      <c r="BB505" s="85" t="str">
        <f t="shared" si="404"/>
        <v>Distance</v>
      </c>
      <c r="BC505" s="85" t="str">
        <f t="shared" si="405"/>
        <v>&gt;</v>
      </c>
      <c r="BD505" s="85">
        <f t="shared" si="406"/>
        <v>699.85498046875</v>
      </c>
      <c r="BE505" s="85">
        <f t="shared" si="407"/>
        <v>0</v>
      </c>
      <c r="BF505" s="85" t="b">
        <f t="shared" si="408"/>
        <v>0</v>
      </c>
      <c r="BG505" s="85" t="str">
        <f t="shared" si="409"/>
        <v>Distance</v>
      </c>
      <c r="BH505" s="85" t="str">
        <f t="shared" si="410"/>
        <v>&gt;</v>
      </c>
      <c r="BI505" s="85">
        <f t="shared" si="411"/>
        <v>508.4912109375</v>
      </c>
    </row>
    <row r="506" spans="1:61">
      <c r="A506" s="15">
        <v>503</v>
      </c>
      <c r="B506" s="15">
        <v>-2</v>
      </c>
      <c r="C506" s="15">
        <v>-8192</v>
      </c>
      <c r="D506" s="15">
        <f t="shared" si="361"/>
        <v>-1</v>
      </c>
      <c r="E506" s="15">
        <f t="shared" si="362"/>
        <v>0</v>
      </c>
      <c r="F506" s="15">
        <f t="shared" si="363"/>
        <v>-1</v>
      </c>
      <c r="G506" s="15">
        <v>1007</v>
      </c>
      <c r="H506" s="15">
        <v>1008</v>
      </c>
      <c r="I506" s="15">
        <v>251</v>
      </c>
      <c r="J506" s="15">
        <v>8</v>
      </c>
      <c r="K506" s="15">
        <v>1014</v>
      </c>
      <c r="L506" s="15">
        <v>1365</v>
      </c>
      <c r="M506" s="15">
        <f t="shared" si="364"/>
        <v>0.333251953125</v>
      </c>
      <c r="O506" s="85">
        <f t="shared" si="365"/>
        <v>1014</v>
      </c>
      <c r="P506" s="85">
        <f t="shared" si="366"/>
        <v>0.333251953125</v>
      </c>
      <c r="Q506" s="85">
        <f t="shared" si="367"/>
        <v>506</v>
      </c>
      <c r="R506" s="85" t="b">
        <f t="shared" si="368"/>
        <v>0</v>
      </c>
      <c r="S506" s="85" t="str">
        <f t="shared" si="369"/>
        <v>Dummy Node</v>
      </c>
      <c r="T506" s="85" t="str">
        <f t="shared" si="370"/>
        <v>N/A</v>
      </c>
      <c r="U506" s="85" t="str">
        <f t="shared" si="371"/>
        <v>N/A</v>
      </c>
      <c r="V506" s="85">
        <f t="shared" si="372"/>
        <v>252</v>
      </c>
      <c r="W506" s="85" t="b">
        <f t="shared" si="373"/>
        <v>0</v>
      </c>
      <c r="X506" s="85" t="str">
        <f t="shared" si="374"/>
        <v>Dummy Node</v>
      </c>
      <c r="Y506" s="85" t="str">
        <f t="shared" si="375"/>
        <v>N/A</v>
      </c>
      <c r="Z506" s="85" t="str">
        <f t="shared" si="376"/>
        <v>N/A</v>
      </c>
      <c r="AA506" s="85">
        <f t="shared" si="377"/>
        <v>125</v>
      </c>
      <c r="AB506" s="85" t="b">
        <f t="shared" si="378"/>
        <v>0</v>
      </c>
      <c r="AC506" s="85" t="str">
        <f t="shared" si="379"/>
        <v>Dummy Node</v>
      </c>
      <c r="AD506" s="85" t="str">
        <f t="shared" si="380"/>
        <v>N/A</v>
      </c>
      <c r="AE506" s="85" t="str">
        <f t="shared" si="381"/>
        <v>N/A</v>
      </c>
      <c r="AF506" s="85">
        <f t="shared" si="382"/>
        <v>62</v>
      </c>
      <c r="AG506" s="85" t="b">
        <f t="shared" si="383"/>
        <v>1</v>
      </c>
      <c r="AH506" s="85" t="str">
        <f t="shared" si="384"/>
        <v>Dummy Node</v>
      </c>
      <c r="AI506" s="85" t="str">
        <f t="shared" si="385"/>
        <v>N/A</v>
      </c>
      <c r="AJ506" s="85" t="str">
        <f t="shared" si="386"/>
        <v>N/A</v>
      </c>
      <c r="AK506" s="85">
        <f t="shared" si="387"/>
        <v>30</v>
      </c>
      <c r="AL506" s="85" t="b">
        <f t="shared" si="388"/>
        <v>0</v>
      </c>
      <c r="AM506" s="85" t="str">
        <f t="shared" si="389"/>
        <v>Dummy Node</v>
      </c>
      <c r="AN506" s="85" t="str">
        <f t="shared" si="390"/>
        <v>N/A</v>
      </c>
      <c r="AO506" s="85" t="str">
        <f t="shared" si="391"/>
        <v>N/A</v>
      </c>
      <c r="AP506" s="85">
        <f t="shared" si="392"/>
        <v>14</v>
      </c>
      <c r="AQ506" s="85" t="b">
        <f t="shared" si="393"/>
        <v>0</v>
      </c>
      <c r="AR506" s="85" t="str">
        <f t="shared" si="394"/>
        <v>Dummy Node</v>
      </c>
      <c r="AS506" s="85" t="str">
        <f t="shared" si="395"/>
        <v>N/A</v>
      </c>
      <c r="AT506" s="85" t="str">
        <f t="shared" si="396"/>
        <v>N/A</v>
      </c>
      <c r="AU506" s="85">
        <f t="shared" si="397"/>
        <v>10</v>
      </c>
      <c r="AV506" s="85" t="b">
        <f t="shared" si="398"/>
        <v>0</v>
      </c>
      <c r="AW506" s="85" t="str">
        <f t="shared" si="399"/>
        <v>Distance</v>
      </c>
      <c r="AX506" s="85" t="str">
        <f t="shared" si="400"/>
        <v>&gt;</v>
      </c>
      <c r="AY506" s="85">
        <f t="shared" si="401"/>
        <v>701.8369140625</v>
      </c>
      <c r="AZ506" s="85">
        <f t="shared" si="402"/>
        <v>2</v>
      </c>
      <c r="BA506" s="85" t="b">
        <f t="shared" si="403"/>
        <v>0</v>
      </c>
      <c r="BB506" s="85" t="str">
        <f t="shared" si="404"/>
        <v>Distance</v>
      </c>
      <c r="BC506" s="85" t="str">
        <f t="shared" si="405"/>
        <v>&gt;</v>
      </c>
      <c r="BD506" s="85">
        <f t="shared" si="406"/>
        <v>699.85498046875</v>
      </c>
      <c r="BE506" s="85">
        <f t="shared" si="407"/>
        <v>0</v>
      </c>
      <c r="BF506" s="85" t="b">
        <f t="shared" si="408"/>
        <v>0</v>
      </c>
      <c r="BG506" s="85" t="str">
        <f t="shared" si="409"/>
        <v>Distance</v>
      </c>
      <c r="BH506" s="85" t="str">
        <f t="shared" si="410"/>
        <v>&gt;</v>
      </c>
      <c r="BI506" s="85">
        <f t="shared" si="411"/>
        <v>508.4912109375</v>
      </c>
    </row>
    <row r="507" spans="1:61">
      <c r="A507" s="15">
        <v>504</v>
      </c>
      <c r="B507" s="15">
        <v>-2</v>
      </c>
      <c r="C507" s="15">
        <v>-8192</v>
      </c>
      <c r="D507" s="15">
        <f t="shared" si="361"/>
        <v>-1</v>
      </c>
      <c r="E507" s="15">
        <f t="shared" si="362"/>
        <v>0</v>
      </c>
      <c r="F507" s="15">
        <f t="shared" si="363"/>
        <v>-1</v>
      </c>
      <c r="G507" s="15">
        <v>1009</v>
      </c>
      <c r="H507" s="15">
        <v>1010</v>
      </c>
      <c r="I507" s="15">
        <v>251</v>
      </c>
      <c r="J507" s="15">
        <v>8</v>
      </c>
      <c r="K507" s="15">
        <v>1015</v>
      </c>
      <c r="L507" s="15">
        <v>1365</v>
      </c>
      <c r="M507" s="15">
        <f t="shared" si="364"/>
        <v>0.333251953125</v>
      </c>
      <c r="O507" s="85">
        <f t="shared" si="365"/>
        <v>1015</v>
      </c>
      <c r="P507" s="85">
        <f t="shared" si="366"/>
        <v>0.333251953125</v>
      </c>
      <c r="Q507" s="85">
        <f t="shared" si="367"/>
        <v>507</v>
      </c>
      <c r="R507" s="85" t="b">
        <f t="shared" si="368"/>
        <v>1</v>
      </c>
      <c r="S507" s="85" t="str">
        <f t="shared" si="369"/>
        <v>Dummy Node</v>
      </c>
      <c r="T507" s="85" t="str">
        <f t="shared" si="370"/>
        <v>N/A</v>
      </c>
      <c r="U507" s="85" t="str">
        <f t="shared" si="371"/>
        <v>N/A</v>
      </c>
      <c r="V507" s="85">
        <f t="shared" si="372"/>
        <v>253</v>
      </c>
      <c r="W507" s="85" t="b">
        <f t="shared" si="373"/>
        <v>1</v>
      </c>
      <c r="X507" s="85" t="str">
        <f t="shared" si="374"/>
        <v>Dummy Node</v>
      </c>
      <c r="Y507" s="85" t="str">
        <f t="shared" si="375"/>
        <v>N/A</v>
      </c>
      <c r="Z507" s="85" t="str">
        <f t="shared" si="376"/>
        <v>N/A</v>
      </c>
      <c r="AA507" s="85">
        <f t="shared" si="377"/>
        <v>126</v>
      </c>
      <c r="AB507" s="85" t="b">
        <f t="shared" si="378"/>
        <v>1</v>
      </c>
      <c r="AC507" s="85" t="str">
        <f t="shared" si="379"/>
        <v>Dummy Node</v>
      </c>
      <c r="AD507" s="85" t="str">
        <f t="shared" si="380"/>
        <v>N/A</v>
      </c>
      <c r="AE507" s="85" t="str">
        <f t="shared" si="381"/>
        <v>N/A</v>
      </c>
      <c r="AF507" s="85">
        <f t="shared" si="382"/>
        <v>62</v>
      </c>
      <c r="AG507" s="85" t="b">
        <f t="shared" si="383"/>
        <v>0</v>
      </c>
      <c r="AH507" s="85" t="str">
        <f t="shared" si="384"/>
        <v>Dummy Node</v>
      </c>
      <c r="AI507" s="85" t="str">
        <f t="shared" si="385"/>
        <v>N/A</v>
      </c>
      <c r="AJ507" s="85" t="str">
        <f t="shared" si="386"/>
        <v>N/A</v>
      </c>
      <c r="AK507" s="85">
        <f t="shared" si="387"/>
        <v>30</v>
      </c>
      <c r="AL507" s="85" t="b">
        <f t="shared" si="388"/>
        <v>0</v>
      </c>
      <c r="AM507" s="85" t="str">
        <f t="shared" si="389"/>
        <v>Dummy Node</v>
      </c>
      <c r="AN507" s="85" t="str">
        <f t="shared" si="390"/>
        <v>N/A</v>
      </c>
      <c r="AO507" s="85" t="str">
        <f t="shared" si="391"/>
        <v>N/A</v>
      </c>
      <c r="AP507" s="85">
        <f t="shared" si="392"/>
        <v>14</v>
      </c>
      <c r="AQ507" s="85" t="b">
        <f t="shared" si="393"/>
        <v>0</v>
      </c>
      <c r="AR507" s="85" t="str">
        <f t="shared" si="394"/>
        <v>Dummy Node</v>
      </c>
      <c r="AS507" s="85" t="str">
        <f t="shared" si="395"/>
        <v>N/A</v>
      </c>
      <c r="AT507" s="85" t="str">
        <f t="shared" si="396"/>
        <v>N/A</v>
      </c>
      <c r="AU507" s="85">
        <f t="shared" si="397"/>
        <v>10</v>
      </c>
      <c r="AV507" s="85" t="b">
        <f t="shared" si="398"/>
        <v>0</v>
      </c>
      <c r="AW507" s="85" t="str">
        <f t="shared" si="399"/>
        <v>Distance</v>
      </c>
      <c r="AX507" s="85" t="str">
        <f t="shared" si="400"/>
        <v>&gt;</v>
      </c>
      <c r="AY507" s="85">
        <f t="shared" si="401"/>
        <v>701.8369140625</v>
      </c>
      <c r="AZ507" s="85">
        <f t="shared" si="402"/>
        <v>2</v>
      </c>
      <c r="BA507" s="85" t="b">
        <f t="shared" si="403"/>
        <v>0</v>
      </c>
      <c r="BB507" s="85" t="str">
        <f t="shared" si="404"/>
        <v>Distance</v>
      </c>
      <c r="BC507" s="85" t="str">
        <f t="shared" si="405"/>
        <v>&gt;</v>
      </c>
      <c r="BD507" s="85">
        <f t="shared" si="406"/>
        <v>699.85498046875</v>
      </c>
      <c r="BE507" s="85">
        <f t="shared" si="407"/>
        <v>0</v>
      </c>
      <c r="BF507" s="85" t="b">
        <f t="shared" si="408"/>
        <v>0</v>
      </c>
      <c r="BG507" s="85" t="str">
        <f t="shared" si="409"/>
        <v>Distance</v>
      </c>
      <c r="BH507" s="85" t="str">
        <f t="shared" si="410"/>
        <v>&gt;</v>
      </c>
      <c r="BI507" s="85">
        <f t="shared" si="411"/>
        <v>508.4912109375</v>
      </c>
    </row>
    <row r="508" spans="1:61">
      <c r="A508" s="15">
        <v>505</v>
      </c>
      <c r="B508" s="15">
        <v>-2</v>
      </c>
      <c r="C508" s="15">
        <v>-8192</v>
      </c>
      <c r="D508" s="15">
        <f t="shared" si="361"/>
        <v>-1</v>
      </c>
      <c r="E508" s="15">
        <f t="shared" si="362"/>
        <v>0</v>
      </c>
      <c r="F508" s="15">
        <f t="shared" si="363"/>
        <v>-1</v>
      </c>
      <c r="G508" s="15">
        <v>1011</v>
      </c>
      <c r="H508" s="15">
        <v>1012</v>
      </c>
      <c r="I508" s="15">
        <v>252</v>
      </c>
      <c r="J508" s="15">
        <v>8</v>
      </c>
      <c r="K508" s="15">
        <v>1016</v>
      </c>
      <c r="L508" s="15">
        <v>1365</v>
      </c>
      <c r="M508" s="15">
        <f t="shared" si="364"/>
        <v>0.333251953125</v>
      </c>
      <c r="O508" s="85">
        <f t="shared" si="365"/>
        <v>1016</v>
      </c>
      <c r="P508" s="85">
        <f t="shared" si="366"/>
        <v>0.333251953125</v>
      </c>
      <c r="Q508" s="85">
        <f t="shared" si="367"/>
        <v>507</v>
      </c>
      <c r="R508" s="85" t="b">
        <f t="shared" si="368"/>
        <v>0</v>
      </c>
      <c r="S508" s="85" t="str">
        <f t="shared" si="369"/>
        <v>Dummy Node</v>
      </c>
      <c r="T508" s="85" t="str">
        <f t="shared" si="370"/>
        <v>N/A</v>
      </c>
      <c r="U508" s="85" t="str">
        <f t="shared" si="371"/>
        <v>N/A</v>
      </c>
      <c r="V508" s="85">
        <f t="shared" si="372"/>
        <v>253</v>
      </c>
      <c r="W508" s="85" t="b">
        <f t="shared" si="373"/>
        <v>1</v>
      </c>
      <c r="X508" s="85" t="str">
        <f t="shared" si="374"/>
        <v>Dummy Node</v>
      </c>
      <c r="Y508" s="85" t="str">
        <f t="shared" si="375"/>
        <v>N/A</v>
      </c>
      <c r="Z508" s="85" t="str">
        <f t="shared" si="376"/>
        <v>N/A</v>
      </c>
      <c r="AA508" s="85">
        <f t="shared" si="377"/>
        <v>126</v>
      </c>
      <c r="AB508" s="85" t="b">
        <f t="shared" si="378"/>
        <v>1</v>
      </c>
      <c r="AC508" s="85" t="str">
        <f t="shared" si="379"/>
        <v>Dummy Node</v>
      </c>
      <c r="AD508" s="85" t="str">
        <f t="shared" si="380"/>
        <v>N/A</v>
      </c>
      <c r="AE508" s="85" t="str">
        <f t="shared" si="381"/>
        <v>N/A</v>
      </c>
      <c r="AF508" s="85">
        <f t="shared" si="382"/>
        <v>62</v>
      </c>
      <c r="AG508" s="85" t="b">
        <f t="shared" si="383"/>
        <v>0</v>
      </c>
      <c r="AH508" s="85" t="str">
        <f t="shared" si="384"/>
        <v>Dummy Node</v>
      </c>
      <c r="AI508" s="85" t="str">
        <f t="shared" si="385"/>
        <v>N/A</v>
      </c>
      <c r="AJ508" s="85" t="str">
        <f t="shared" si="386"/>
        <v>N/A</v>
      </c>
      <c r="AK508" s="85">
        <f t="shared" si="387"/>
        <v>30</v>
      </c>
      <c r="AL508" s="85" t="b">
        <f t="shared" si="388"/>
        <v>0</v>
      </c>
      <c r="AM508" s="85" t="str">
        <f t="shared" si="389"/>
        <v>Dummy Node</v>
      </c>
      <c r="AN508" s="85" t="str">
        <f t="shared" si="390"/>
        <v>N/A</v>
      </c>
      <c r="AO508" s="85" t="str">
        <f t="shared" si="391"/>
        <v>N/A</v>
      </c>
      <c r="AP508" s="85">
        <f t="shared" si="392"/>
        <v>14</v>
      </c>
      <c r="AQ508" s="85" t="b">
        <f t="shared" si="393"/>
        <v>0</v>
      </c>
      <c r="AR508" s="85" t="str">
        <f t="shared" si="394"/>
        <v>Dummy Node</v>
      </c>
      <c r="AS508" s="85" t="str">
        <f t="shared" si="395"/>
        <v>N/A</v>
      </c>
      <c r="AT508" s="85" t="str">
        <f t="shared" si="396"/>
        <v>N/A</v>
      </c>
      <c r="AU508" s="85">
        <f t="shared" si="397"/>
        <v>10</v>
      </c>
      <c r="AV508" s="85" t="b">
        <f t="shared" si="398"/>
        <v>0</v>
      </c>
      <c r="AW508" s="85" t="str">
        <f t="shared" si="399"/>
        <v>Distance</v>
      </c>
      <c r="AX508" s="85" t="str">
        <f t="shared" si="400"/>
        <v>&gt;</v>
      </c>
      <c r="AY508" s="85">
        <f t="shared" si="401"/>
        <v>701.8369140625</v>
      </c>
      <c r="AZ508" s="85">
        <f t="shared" si="402"/>
        <v>2</v>
      </c>
      <c r="BA508" s="85" t="b">
        <f t="shared" si="403"/>
        <v>0</v>
      </c>
      <c r="BB508" s="85" t="str">
        <f t="shared" si="404"/>
        <v>Distance</v>
      </c>
      <c r="BC508" s="85" t="str">
        <f t="shared" si="405"/>
        <v>&gt;</v>
      </c>
      <c r="BD508" s="85">
        <f t="shared" si="406"/>
        <v>699.85498046875</v>
      </c>
      <c r="BE508" s="85">
        <f t="shared" si="407"/>
        <v>0</v>
      </c>
      <c r="BF508" s="85" t="b">
        <f t="shared" si="408"/>
        <v>0</v>
      </c>
      <c r="BG508" s="85" t="str">
        <f t="shared" si="409"/>
        <v>Distance</v>
      </c>
      <c r="BH508" s="85" t="str">
        <f t="shared" si="410"/>
        <v>&gt;</v>
      </c>
      <c r="BI508" s="85">
        <f t="shared" si="411"/>
        <v>508.4912109375</v>
      </c>
    </row>
    <row r="509" spans="1:61">
      <c r="A509" s="15">
        <v>506</v>
      </c>
      <c r="B509" s="15">
        <v>-2</v>
      </c>
      <c r="C509" s="15">
        <v>-8192</v>
      </c>
      <c r="D509" s="15">
        <f t="shared" si="361"/>
        <v>-1</v>
      </c>
      <c r="E509" s="15">
        <f t="shared" si="362"/>
        <v>0</v>
      </c>
      <c r="F509" s="15">
        <f t="shared" si="363"/>
        <v>-1</v>
      </c>
      <c r="G509" s="15">
        <v>1013</v>
      </c>
      <c r="H509" s="15">
        <v>1014</v>
      </c>
      <c r="I509" s="15">
        <v>252</v>
      </c>
      <c r="J509" s="15">
        <v>8</v>
      </c>
      <c r="K509" s="15">
        <v>1017</v>
      </c>
      <c r="L509" s="15">
        <v>1365</v>
      </c>
      <c r="M509" s="15">
        <f t="shared" si="364"/>
        <v>0.333251953125</v>
      </c>
      <c r="O509" s="85">
        <f t="shared" si="365"/>
        <v>1017</v>
      </c>
      <c r="P509" s="85">
        <f t="shared" si="366"/>
        <v>0.333251953125</v>
      </c>
      <c r="Q509" s="85">
        <f t="shared" si="367"/>
        <v>508</v>
      </c>
      <c r="R509" s="85" t="b">
        <f t="shared" si="368"/>
        <v>1</v>
      </c>
      <c r="S509" s="85" t="str">
        <f t="shared" si="369"/>
        <v>Dummy Node</v>
      </c>
      <c r="T509" s="85" t="str">
        <f t="shared" si="370"/>
        <v>N/A</v>
      </c>
      <c r="U509" s="85" t="str">
        <f t="shared" si="371"/>
        <v>N/A</v>
      </c>
      <c r="V509" s="85">
        <f t="shared" si="372"/>
        <v>253</v>
      </c>
      <c r="W509" s="85" t="b">
        <f t="shared" si="373"/>
        <v>0</v>
      </c>
      <c r="X509" s="85" t="str">
        <f t="shared" si="374"/>
        <v>Dummy Node</v>
      </c>
      <c r="Y509" s="85" t="str">
        <f t="shared" si="375"/>
        <v>N/A</v>
      </c>
      <c r="Z509" s="85" t="str">
        <f t="shared" si="376"/>
        <v>N/A</v>
      </c>
      <c r="AA509" s="85">
        <f t="shared" si="377"/>
        <v>126</v>
      </c>
      <c r="AB509" s="85" t="b">
        <f t="shared" si="378"/>
        <v>1</v>
      </c>
      <c r="AC509" s="85" t="str">
        <f t="shared" si="379"/>
        <v>Dummy Node</v>
      </c>
      <c r="AD509" s="85" t="str">
        <f t="shared" si="380"/>
        <v>N/A</v>
      </c>
      <c r="AE509" s="85" t="str">
        <f t="shared" si="381"/>
        <v>N/A</v>
      </c>
      <c r="AF509" s="85">
        <f t="shared" si="382"/>
        <v>62</v>
      </c>
      <c r="AG509" s="85" t="b">
        <f t="shared" si="383"/>
        <v>0</v>
      </c>
      <c r="AH509" s="85" t="str">
        <f t="shared" si="384"/>
        <v>Dummy Node</v>
      </c>
      <c r="AI509" s="85" t="str">
        <f t="shared" si="385"/>
        <v>N/A</v>
      </c>
      <c r="AJ509" s="85" t="str">
        <f t="shared" si="386"/>
        <v>N/A</v>
      </c>
      <c r="AK509" s="85">
        <f t="shared" si="387"/>
        <v>30</v>
      </c>
      <c r="AL509" s="85" t="b">
        <f t="shared" si="388"/>
        <v>0</v>
      </c>
      <c r="AM509" s="85" t="str">
        <f t="shared" si="389"/>
        <v>Dummy Node</v>
      </c>
      <c r="AN509" s="85" t="str">
        <f t="shared" si="390"/>
        <v>N/A</v>
      </c>
      <c r="AO509" s="85" t="str">
        <f t="shared" si="391"/>
        <v>N/A</v>
      </c>
      <c r="AP509" s="85">
        <f t="shared" si="392"/>
        <v>14</v>
      </c>
      <c r="AQ509" s="85" t="b">
        <f t="shared" si="393"/>
        <v>0</v>
      </c>
      <c r="AR509" s="85" t="str">
        <f t="shared" si="394"/>
        <v>Dummy Node</v>
      </c>
      <c r="AS509" s="85" t="str">
        <f t="shared" si="395"/>
        <v>N/A</v>
      </c>
      <c r="AT509" s="85" t="str">
        <f t="shared" si="396"/>
        <v>N/A</v>
      </c>
      <c r="AU509" s="85">
        <f t="shared" si="397"/>
        <v>10</v>
      </c>
      <c r="AV509" s="85" t="b">
        <f t="shared" si="398"/>
        <v>0</v>
      </c>
      <c r="AW509" s="85" t="str">
        <f t="shared" si="399"/>
        <v>Distance</v>
      </c>
      <c r="AX509" s="85" t="str">
        <f t="shared" si="400"/>
        <v>&gt;</v>
      </c>
      <c r="AY509" s="85">
        <f t="shared" si="401"/>
        <v>701.8369140625</v>
      </c>
      <c r="AZ509" s="85">
        <f t="shared" si="402"/>
        <v>2</v>
      </c>
      <c r="BA509" s="85" t="b">
        <f t="shared" si="403"/>
        <v>0</v>
      </c>
      <c r="BB509" s="85" t="str">
        <f t="shared" si="404"/>
        <v>Distance</v>
      </c>
      <c r="BC509" s="85" t="str">
        <f t="shared" si="405"/>
        <v>&gt;</v>
      </c>
      <c r="BD509" s="85">
        <f t="shared" si="406"/>
        <v>699.85498046875</v>
      </c>
      <c r="BE509" s="85">
        <f t="shared" si="407"/>
        <v>0</v>
      </c>
      <c r="BF509" s="85" t="b">
        <f t="shared" si="408"/>
        <v>0</v>
      </c>
      <c r="BG509" s="85" t="str">
        <f t="shared" si="409"/>
        <v>Distance</v>
      </c>
      <c r="BH509" s="85" t="str">
        <f t="shared" si="410"/>
        <v>&gt;</v>
      </c>
      <c r="BI509" s="85">
        <f t="shared" si="411"/>
        <v>508.4912109375</v>
      </c>
    </row>
    <row r="510" spans="1:61">
      <c r="A510" s="15">
        <v>507</v>
      </c>
      <c r="B510" s="15">
        <v>-2</v>
      </c>
      <c r="C510" s="15">
        <v>-8192</v>
      </c>
      <c r="D510" s="15">
        <f t="shared" si="361"/>
        <v>-1</v>
      </c>
      <c r="E510" s="15">
        <f t="shared" si="362"/>
        <v>0</v>
      </c>
      <c r="F510" s="15">
        <f t="shared" si="363"/>
        <v>-1</v>
      </c>
      <c r="G510" s="15">
        <v>1015</v>
      </c>
      <c r="H510" s="15">
        <v>1016</v>
      </c>
      <c r="I510" s="15">
        <v>253</v>
      </c>
      <c r="J510" s="15">
        <v>8</v>
      </c>
      <c r="K510" s="15">
        <v>1018</v>
      </c>
      <c r="L510" s="15">
        <v>1365</v>
      </c>
      <c r="M510" s="15">
        <f t="shared" si="364"/>
        <v>0.333251953125</v>
      </c>
      <c r="O510" s="85">
        <f t="shared" si="365"/>
        <v>1018</v>
      </c>
      <c r="P510" s="85">
        <f t="shared" si="366"/>
        <v>0.333251953125</v>
      </c>
      <c r="Q510" s="85">
        <f t="shared" si="367"/>
        <v>508</v>
      </c>
      <c r="R510" s="85" t="b">
        <f t="shared" si="368"/>
        <v>0</v>
      </c>
      <c r="S510" s="85" t="str">
        <f t="shared" si="369"/>
        <v>Dummy Node</v>
      </c>
      <c r="T510" s="85" t="str">
        <f t="shared" si="370"/>
        <v>N/A</v>
      </c>
      <c r="U510" s="85" t="str">
        <f t="shared" si="371"/>
        <v>N/A</v>
      </c>
      <c r="V510" s="85">
        <f t="shared" si="372"/>
        <v>253</v>
      </c>
      <c r="W510" s="85" t="b">
        <f t="shared" si="373"/>
        <v>0</v>
      </c>
      <c r="X510" s="85" t="str">
        <f t="shared" si="374"/>
        <v>Dummy Node</v>
      </c>
      <c r="Y510" s="85" t="str">
        <f t="shared" si="375"/>
        <v>N/A</v>
      </c>
      <c r="Z510" s="85" t="str">
        <f t="shared" si="376"/>
        <v>N/A</v>
      </c>
      <c r="AA510" s="85">
        <f t="shared" si="377"/>
        <v>126</v>
      </c>
      <c r="AB510" s="85" t="b">
        <f t="shared" si="378"/>
        <v>1</v>
      </c>
      <c r="AC510" s="85" t="str">
        <f t="shared" si="379"/>
        <v>Dummy Node</v>
      </c>
      <c r="AD510" s="85" t="str">
        <f t="shared" si="380"/>
        <v>N/A</v>
      </c>
      <c r="AE510" s="85" t="str">
        <f t="shared" si="381"/>
        <v>N/A</v>
      </c>
      <c r="AF510" s="85">
        <f t="shared" si="382"/>
        <v>62</v>
      </c>
      <c r="AG510" s="85" t="b">
        <f t="shared" si="383"/>
        <v>0</v>
      </c>
      <c r="AH510" s="85" t="str">
        <f t="shared" si="384"/>
        <v>Dummy Node</v>
      </c>
      <c r="AI510" s="85" t="str">
        <f t="shared" si="385"/>
        <v>N/A</v>
      </c>
      <c r="AJ510" s="85" t="str">
        <f t="shared" si="386"/>
        <v>N/A</v>
      </c>
      <c r="AK510" s="85">
        <f t="shared" si="387"/>
        <v>30</v>
      </c>
      <c r="AL510" s="85" t="b">
        <f t="shared" si="388"/>
        <v>0</v>
      </c>
      <c r="AM510" s="85" t="str">
        <f t="shared" si="389"/>
        <v>Dummy Node</v>
      </c>
      <c r="AN510" s="85" t="str">
        <f t="shared" si="390"/>
        <v>N/A</v>
      </c>
      <c r="AO510" s="85" t="str">
        <f t="shared" si="391"/>
        <v>N/A</v>
      </c>
      <c r="AP510" s="85">
        <f t="shared" si="392"/>
        <v>14</v>
      </c>
      <c r="AQ510" s="85" t="b">
        <f t="shared" si="393"/>
        <v>0</v>
      </c>
      <c r="AR510" s="85" t="str">
        <f t="shared" si="394"/>
        <v>Dummy Node</v>
      </c>
      <c r="AS510" s="85" t="str">
        <f t="shared" si="395"/>
        <v>N/A</v>
      </c>
      <c r="AT510" s="85" t="str">
        <f t="shared" si="396"/>
        <v>N/A</v>
      </c>
      <c r="AU510" s="85">
        <f t="shared" si="397"/>
        <v>10</v>
      </c>
      <c r="AV510" s="85" t="b">
        <f t="shared" si="398"/>
        <v>0</v>
      </c>
      <c r="AW510" s="85" t="str">
        <f t="shared" si="399"/>
        <v>Distance</v>
      </c>
      <c r="AX510" s="85" t="str">
        <f t="shared" si="400"/>
        <v>&gt;</v>
      </c>
      <c r="AY510" s="85">
        <f t="shared" si="401"/>
        <v>701.8369140625</v>
      </c>
      <c r="AZ510" s="85">
        <f t="shared" si="402"/>
        <v>2</v>
      </c>
      <c r="BA510" s="85" t="b">
        <f t="shared" si="403"/>
        <v>0</v>
      </c>
      <c r="BB510" s="85" t="str">
        <f t="shared" si="404"/>
        <v>Distance</v>
      </c>
      <c r="BC510" s="85" t="str">
        <f t="shared" si="405"/>
        <v>&gt;</v>
      </c>
      <c r="BD510" s="85">
        <f t="shared" si="406"/>
        <v>699.85498046875</v>
      </c>
      <c r="BE510" s="85">
        <f t="shared" si="407"/>
        <v>0</v>
      </c>
      <c r="BF510" s="85" t="b">
        <f t="shared" si="408"/>
        <v>0</v>
      </c>
      <c r="BG510" s="85" t="str">
        <f t="shared" si="409"/>
        <v>Distance</v>
      </c>
      <c r="BH510" s="85" t="str">
        <f t="shared" si="410"/>
        <v>&gt;</v>
      </c>
      <c r="BI510" s="85">
        <f t="shared" si="411"/>
        <v>508.4912109375</v>
      </c>
    </row>
    <row r="511" spans="1:61">
      <c r="A511" s="15">
        <v>508</v>
      </c>
      <c r="B511" s="15">
        <v>-2</v>
      </c>
      <c r="C511" s="15">
        <v>-8192</v>
      </c>
      <c r="D511" s="15">
        <f t="shared" si="361"/>
        <v>-1</v>
      </c>
      <c r="E511" s="15">
        <f t="shared" si="362"/>
        <v>0</v>
      </c>
      <c r="F511" s="15">
        <f t="shared" si="363"/>
        <v>-1</v>
      </c>
      <c r="G511" s="15">
        <v>1017</v>
      </c>
      <c r="H511" s="15">
        <v>1018</v>
      </c>
      <c r="I511" s="15">
        <v>253</v>
      </c>
      <c r="J511" s="15">
        <v>8</v>
      </c>
      <c r="K511" s="15">
        <v>1019</v>
      </c>
      <c r="L511" s="15">
        <v>1365</v>
      </c>
      <c r="M511" s="15">
        <f t="shared" si="364"/>
        <v>0.333251953125</v>
      </c>
      <c r="O511" s="85">
        <f t="shared" si="365"/>
        <v>1019</v>
      </c>
      <c r="P511" s="85">
        <f t="shared" si="366"/>
        <v>0.333251953125</v>
      </c>
      <c r="Q511" s="85">
        <f t="shared" si="367"/>
        <v>509</v>
      </c>
      <c r="R511" s="85" t="b">
        <f t="shared" si="368"/>
        <v>1</v>
      </c>
      <c r="S511" s="85" t="str">
        <f t="shared" si="369"/>
        <v>Dummy Node</v>
      </c>
      <c r="T511" s="85" t="str">
        <f t="shared" si="370"/>
        <v>N/A</v>
      </c>
      <c r="U511" s="85" t="str">
        <f t="shared" si="371"/>
        <v>N/A</v>
      </c>
      <c r="V511" s="85">
        <f t="shared" si="372"/>
        <v>254</v>
      </c>
      <c r="W511" s="85" t="b">
        <f t="shared" si="373"/>
        <v>1</v>
      </c>
      <c r="X511" s="85" t="str">
        <f t="shared" si="374"/>
        <v>Dummy Node</v>
      </c>
      <c r="Y511" s="85" t="str">
        <f t="shared" si="375"/>
        <v>N/A</v>
      </c>
      <c r="Z511" s="85" t="str">
        <f t="shared" si="376"/>
        <v>N/A</v>
      </c>
      <c r="AA511" s="85">
        <f t="shared" si="377"/>
        <v>126</v>
      </c>
      <c r="AB511" s="85" t="b">
        <f t="shared" si="378"/>
        <v>0</v>
      </c>
      <c r="AC511" s="85" t="str">
        <f t="shared" si="379"/>
        <v>Dummy Node</v>
      </c>
      <c r="AD511" s="85" t="str">
        <f t="shared" si="380"/>
        <v>N/A</v>
      </c>
      <c r="AE511" s="85" t="str">
        <f t="shared" si="381"/>
        <v>N/A</v>
      </c>
      <c r="AF511" s="85">
        <f t="shared" si="382"/>
        <v>62</v>
      </c>
      <c r="AG511" s="85" t="b">
        <f t="shared" si="383"/>
        <v>0</v>
      </c>
      <c r="AH511" s="85" t="str">
        <f t="shared" si="384"/>
        <v>Dummy Node</v>
      </c>
      <c r="AI511" s="85" t="str">
        <f t="shared" si="385"/>
        <v>N/A</v>
      </c>
      <c r="AJ511" s="85" t="str">
        <f t="shared" si="386"/>
        <v>N/A</v>
      </c>
      <c r="AK511" s="85">
        <f t="shared" si="387"/>
        <v>30</v>
      </c>
      <c r="AL511" s="85" t="b">
        <f t="shared" si="388"/>
        <v>0</v>
      </c>
      <c r="AM511" s="85" t="str">
        <f t="shared" si="389"/>
        <v>Dummy Node</v>
      </c>
      <c r="AN511" s="85" t="str">
        <f t="shared" si="390"/>
        <v>N/A</v>
      </c>
      <c r="AO511" s="85" t="str">
        <f t="shared" si="391"/>
        <v>N/A</v>
      </c>
      <c r="AP511" s="85">
        <f t="shared" si="392"/>
        <v>14</v>
      </c>
      <c r="AQ511" s="85" t="b">
        <f t="shared" si="393"/>
        <v>0</v>
      </c>
      <c r="AR511" s="85" t="str">
        <f t="shared" si="394"/>
        <v>Dummy Node</v>
      </c>
      <c r="AS511" s="85" t="str">
        <f t="shared" si="395"/>
        <v>N/A</v>
      </c>
      <c r="AT511" s="85" t="str">
        <f t="shared" si="396"/>
        <v>N/A</v>
      </c>
      <c r="AU511" s="85">
        <f t="shared" si="397"/>
        <v>10</v>
      </c>
      <c r="AV511" s="85" t="b">
        <f t="shared" si="398"/>
        <v>0</v>
      </c>
      <c r="AW511" s="85" t="str">
        <f t="shared" si="399"/>
        <v>Distance</v>
      </c>
      <c r="AX511" s="85" t="str">
        <f t="shared" si="400"/>
        <v>&gt;</v>
      </c>
      <c r="AY511" s="85">
        <f t="shared" si="401"/>
        <v>701.8369140625</v>
      </c>
      <c r="AZ511" s="85">
        <f t="shared" si="402"/>
        <v>2</v>
      </c>
      <c r="BA511" s="85" t="b">
        <f t="shared" si="403"/>
        <v>0</v>
      </c>
      <c r="BB511" s="85" t="str">
        <f t="shared" si="404"/>
        <v>Distance</v>
      </c>
      <c r="BC511" s="85" t="str">
        <f t="shared" si="405"/>
        <v>&gt;</v>
      </c>
      <c r="BD511" s="85">
        <f t="shared" si="406"/>
        <v>699.85498046875</v>
      </c>
      <c r="BE511" s="85">
        <f t="shared" si="407"/>
        <v>0</v>
      </c>
      <c r="BF511" s="85" t="b">
        <f t="shared" si="408"/>
        <v>0</v>
      </c>
      <c r="BG511" s="85" t="str">
        <f t="shared" si="409"/>
        <v>Distance</v>
      </c>
      <c r="BH511" s="85" t="str">
        <f t="shared" si="410"/>
        <v>&gt;</v>
      </c>
      <c r="BI511" s="85">
        <f t="shared" si="411"/>
        <v>508.4912109375</v>
      </c>
    </row>
    <row r="512" spans="1:61">
      <c r="A512" s="15">
        <v>509</v>
      </c>
      <c r="B512" s="15">
        <v>-2</v>
      </c>
      <c r="C512" s="15">
        <v>-8192</v>
      </c>
      <c r="D512" s="15">
        <f t="shared" si="361"/>
        <v>-1</v>
      </c>
      <c r="E512" s="15">
        <f t="shared" si="362"/>
        <v>0</v>
      </c>
      <c r="F512" s="15">
        <f t="shared" si="363"/>
        <v>-1</v>
      </c>
      <c r="G512" s="15">
        <v>1019</v>
      </c>
      <c r="H512" s="15">
        <v>1020</v>
      </c>
      <c r="I512" s="15">
        <v>254</v>
      </c>
      <c r="J512" s="15">
        <v>8</v>
      </c>
      <c r="K512" s="15">
        <v>1020</v>
      </c>
      <c r="L512" s="15">
        <v>1365</v>
      </c>
      <c r="M512" s="15">
        <f t="shared" si="364"/>
        <v>0.333251953125</v>
      </c>
      <c r="O512" s="85">
        <f t="shared" si="365"/>
        <v>1020</v>
      </c>
      <c r="P512" s="85">
        <f t="shared" si="366"/>
        <v>0.333251953125</v>
      </c>
      <c r="Q512" s="85">
        <f t="shared" si="367"/>
        <v>509</v>
      </c>
      <c r="R512" s="85" t="b">
        <f t="shared" si="368"/>
        <v>0</v>
      </c>
      <c r="S512" s="85" t="str">
        <f t="shared" si="369"/>
        <v>Dummy Node</v>
      </c>
      <c r="T512" s="85" t="str">
        <f t="shared" si="370"/>
        <v>N/A</v>
      </c>
      <c r="U512" s="85" t="str">
        <f t="shared" si="371"/>
        <v>N/A</v>
      </c>
      <c r="V512" s="85">
        <f t="shared" si="372"/>
        <v>254</v>
      </c>
      <c r="W512" s="85" t="b">
        <f t="shared" si="373"/>
        <v>1</v>
      </c>
      <c r="X512" s="85" t="str">
        <f t="shared" si="374"/>
        <v>Dummy Node</v>
      </c>
      <c r="Y512" s="85" t="str">
        <f t="shared" si="375"/>
        <v>N/A</v>
      </c>
      <c r="Z512" s="85" t="str">
        <f t="shared" si="376"/>
        <v>N/A</v>
      </c>
      <c r="AA512" s="85">
        <f t="shared" si="377"/>
        <v>126</v>
      </c>
      <c r="AB512" s="85" t="b">
        <f t="shared" si="378"/>
        <v>0</v>
      </c>
      <c r="AC512" s="85" t="str">
        <f t="shared" si="379"/>
        <v>Dummy Node</v>
      </c>
      <c r="AD512" s="85" t="str">
        <f t="shared" si="380"/>
        <v>N/A</v>
      </c>
      <c r="AE512" s="85" t="str">
        <f t="shared" si="381"/>
        <v>N/A</v>
      </c>
      <c r="AF512" s="85">
        <f t="shared" si="382"/>
        <v>62</v>
      </c>
      <c r="AG512" s="85" t="b">
        <f t="shared" si="383"/>
        <v>0</v>
      </c>
      <c r="AH512" s="85" t="str">
        <f t="shared" si="384"/>
        <v>Dummy Node</v>
      </c>
      <c r="AI512" s="85" t="str">
        <f t="shared" si="385"/>
        <v>N/A</v>
      </c>
      <c r="AJ512" s="85" t="str">
        <f t="shared" si="386"/>
        <v>N/A</v>
      </c>
      <c r="AK512" s="85">
        <f t="shared" si="387"/>
        <v>30</v>
      </c>
      <c r="AL512" s="85" t="b">
        <f t="shared" si="388"/>
        <v>0</v>
      </c>
      <c r="AM512" s="85" t="str">
        <f t="shared" si="389"/>
        <v>Dummy Node</v>
      </c>
      <c r="AN512" s="85" t="str">
        <f t="shared" si="390"/>
        <v>N/A</v>
      </c>
      <c r="AO512" s="85" t="str">
        <f t="shared" si="391"/>
        <v>N/A</v>
      </c>
      <c r="AP512" s="85">
        <f t="shared" si="392"/>
        <v>14</v>
      </c>
      <c r="AQ512" s="85" t="b">
        <f t="shared" si="393"/>
        <v>0</v>
      </c>
      <c r="AR512" s="85" t="str">
        <f t="shared" si="394"/>
        <v>Dummy Node</v>
      </c>
      <c r="AS512" s="85" t="str">
        <f t="shared" si="395"/>
        <v>N/A</v>
      </c>
      <c r="AT512" s="85" t="str">
        <f t="shared" si="396"/>
        <v>N/A</v>
      </c>
      <c r="AU512" s="85">
        <f t="shared" si="397"/>
        <v>10</v>
      </c>
      <c r="AV512" s="85" t="b">
        <f t="shared" si="398"/>
        <v>0</v>
      </c>
      <c r="AW512" s="85" t="str">
        <f t="shared" si="399"/>
        <v>Distance</v>
      </c>
      <c r="AX512" s="85" t="str">
        <f t="shared" si="400"/>
        <v>&gt;</v>
      </c>
      <c r="AY512" s="85">
        <f t="shared" si="401"/>
        <v>701.8369140625</v>
      </c>
      <c r="AZ512" s="85">
        <f t="shared" si="402"/>
        <v>2</v>
      </c>
      <c r="BA512" s="85" t="b">
        <f t="shared" si="403"/>
        <v>0</v>
      </c>
      <c r="BB512" s="85" t="str">
        <f t="shared" si="404"/>
        <v>Distance</v>
      </c>
      <c r="BC512" s="85" t="str">
        <f t="shared" si="405"/>
        <v>&gt;</v>
      </c>
      <c r="BD512" s="85">
        <f t="shared" si="406"/>
        <v>699.85498046875</v>
      </c>
      <c r="BE512" s="85">
        <f t="shared" si="407"/>
        <v>0</v>
      </c>
      <c r="BF512" s="85" t="b">
        <f t="shared" si="408"/>
        <v>0</v>
      </c>
      <c r="BG512" s="85" t="str">
        <f t="shared" si="409"/>
        <v>Distance</v>
      </c>
      <c r="BH512" s="85" t="str">
        <f t="shared" si="410"/>
        <v>&gt;</v>
      </c>
      <c r="BI512" s="85">
        <f t="shared" si="411"/>
        <v>508.4912109375</v>
      </c>
    </row>
    <row r="513" spans="1:61">
      <c r="A513" s="15">
        <v>510</v>
      </c>
      <c r="B513" s="15">
        <v>-2</v>
      </c>
      <c r="C513" s="15">
        <v>-8192</v>
      </c>
      <c r="D513" s="15">
        <f t="shared" si="361"/>
        <v>-1</v>
      </c>
      <c r="E513" s="15">
        <f t="shared" si="362"/>
        <v>0</v>
      </c>
      <c r="F513" s="15">
        <f t="shared" si="363"/>
        <v>-1</v>
      </c>
      <c r="G513" s="15">
        <v>1021</v>
      </c>
      <c r="H513" s="15">
        <v>1022</v>
      </c>
      <c r="I513" s="15">
        <v>254</v>
      </c>
      <c r="J513" s="15">
        <v>8</v>
      </c>
      <c r="K513" s="15">
        <v>1021</v>
      </c>
      <c r="L513" s="15">
        <v>1365</v>
      </c>
      <c r="M513" s="15">
        <f t="shared" si="364"/>
        <v>0.333251953125</v>
      </c>
      <c r="O513" s="85">
        <f t="shared" si="365"/>
        <v>1021</v>
      </c>
      <c r="P513" s="85">
        <f t="shared" si="366"/>
        <v>0.333251953125</v>
      </c>
      <c r="Q513" s="85">
        <f t="shared" si="367"/>
        <v>510</v>
      </c>
      <c r="R513" s="85" t="b">
        <f t="shared" si="368"/>
        <v>1</v>
      </c>
      <c r="S513" s="85" t="str">
        <f t="shared" si="369"/>
        <v>Dummy Node</v>
      </c>
      <c r="T513" s="85" t="str">
        <f t="shared" si="370"/>
        <v>N/A</v>
      </c>
      <c r="U513" s="85" t="str">
        <f t="shared" si="371"/>
        <v>N/A</v>
      </c>
      <c r="V513" s="85">
        <f t="shared" si="372"/>
        <v>254</v>
      </c>
      <c r="W513" s="85" t="b">
        <f t="shared" si="373"/>
        <v>0</v>
      </c>
      <c r="X513" s="85" t="str">
        <f t="shared" si="374"/>
        <v>Dummy Node</v>
      </c>
      <c r="Y513" s="85" t="str">
        <f t="shared" si="375"/>
        <v>N/A</v>
      </c>
      <c r="Z513" s="85" t="str">
        <f t="shared" si="376"/>
        <v>N/A</v>
      </c>
      <c r="AA513" s="85">
        <f t="shared" si="377"/>
        <v>126</v>
      </c>
      <c r="AB513" s="85" t="b">
        <f t="shared" si="378"/>
        <v>0</v>
      </c>
      <c r="AC513" s="85" t="str">
        <f t="shared" si="379"/>
        <v>Dummy Node</v>
      </c>
      <c r="AD513" s="85" t="str">
        <f t="shared" si="380"/>
        <v>N/A</v>
      </c>
      <c r="AE513" s="85" t="str">
        <f t="shared" si="381"/>
        <v>N/A</v>
      </c>
      <c r="AF513" s="85">
        <f t="shared" si="382"/>
        <v>62</v>
      </c>
      <c r="AG513" s="85" t="b">
        <f t="shared" si="383"/>
        <v>0</v>
      </c>
      <c r="AH513" s="85" t="str">
        <f t="shared" si="384"/>
        <v>Dummy Node</v>
      </c>
      <c r="AI513" s="85" t="str">
        <f t="shared" si="385"/>
        <v>N/A</v>
      </c>
      <c r="AJ513" s="85" t="str">
        <f t="shared" si="386"/>
        <v>N/A</v>
      </c>
      <c r="AK513" s="85">
        <f t="shared" si="387"/>
        <v>30</v>
      </c>
      <c r="AL513" s="85" t="b">
        <f t="shared" si="388"/>
        <v>0</v>
      </c>
      <c r="AM513" s="85" t="str">
        <f t="shared" si="389"/>
        <v>Dummy Node</v>
      </c>
      <c r="AN513" s="85" t="str">
        <f t="shared" si="390"/>
        <v>N/A</v>
      </c>
      <c r="AO513" s="85" t="str">
        <f t="shared" si="391"/>
        <v>N/A</v>
      </c>
      <c r="AP513" s="85">
        <f t="shared" si="392"/>
        <v>14</v>
      </c>
      <c r="AQ513" s="85" t="b">
        <f t="shared" si="393"/>
        <v>0</v>
      </c>
      <c r="AR513" s="85" t="str">
        <f t="shared" si="394"/>
        <v>Dummy Node</v>
      </c>
      <c r="AS513" s="85" t="str">
        <f t="shared" si="395"/>
        <v>N/A</v>
      </c>
      <c r="AT513" s="85" t="str">
        <f t="shared" si="396"/>
        <v>N/A</v>
      </c>
      <c r="AU513" s="85">
        <f t="shared" si="397"/>
        <v>10</v>
      </c>
      <c r="AV513" s="85" t="b">
        <f t="shared" si="398"/>
        <v>0</v>
      </c>
      <c r="AW513" s="85" t="str">
        <f t="shared" si="399"/>
        <v>Distance</v>
      </c>
      <c r="AX513" s="85" t="str">
        <f t="shared" si="400"/>
        <v>&gt;</v>
      </c>
      <c r="AY513" s="85">
        <f t="shared" si="401"/>
        <v>701.8369140625</v>
      </c>
      <c r="AZ513" s="85">
        <f t="shared" si="402"/>
        <v>2</v>
      </c>
      <c r="BA513" s="85" t="b">
        <f t="shared" si="403"/>
        <v>0</v>
      </c>
      <c r="BB513" s="85" t="str">
        <f t="shared" si="404"/>
        <v>Distance</v>
      </c>
      <c r="BC513" s="85" t="str">
        <f t="shared" si="405"/>
        <v>&gt;</v>
      </c>
      <c r="BD513" s="85">
        <f t="shared" si="406"/>
        <v>699.85498046875</v>
      </c>
      <c r="BE513" s="85">
        <f t="shared" si="407"/>
        <v>0</v>
      </c>
      <c r="BF513" s="85" t="b">
        <f t="shared" si="408"/>
        <v>0</v>
      </c>
      <c r="BG513" s="85" t="str">
        <f t="shared" si="409"/>
        <v>Distance</v>
      </c>
      <c r="BH513" s="85" t="str">
        <f t="shared" si="410"/>
        <v>&gt;</v>
      </c>
      <c r="BI513" s="85">
        <f t="shared" si="411"/>
        <v>508.4912109375</v>
      </c>
    </row>
    <row r="514" spans="1:61">
      <c r="A514" s="15">
        <v>511</v>
      </c>
      <c r="B514" s="15">
        <v>-2</v>
      </c>
      <c r="C514" s="15">
        <v>-8192</v>
      </c>
      <c r="D514" s="15">
        <f t="shared" si="361"/>
        <v>-1</v>
      </c>
      <c r="E514" s="15">
        <f t="shared" si="362"/>
        <v>0</v>
      </c>
      <c r="F514" s="15">
        <f t="shared" si="363"/>
        <v>-1</v>
      </c>
      <c r="G514" s="15">
        <v>-1</v>
      </c>
      <c r="H514" s="15">
        <v>-1</v>
      </c>
      <c r="I514" s="15">
        <v>255</v>
      </c>
      <c r="J514" s="15">
        <v>9</v>
      </c>
      <c r="K514" s="15">
        <v>1022</v>
      </c>
      <c r="L514" s="15">
        <v>176</v>
      </c>
      <c r="M514" s="15">
        <f t="shared" si="364"/>
        <v>4.296875E-2</v>
      </c>
      <c r="O514" s="85">
        <f t="shared" si="365"/>
        <v>1022</v>
      </c>
      <c r="P514" s="85">
        <f t="shared" si="366"/>
        <v>0.333251953125</v>
      </c>
      <c r="Q514" s="85">
        <f t="shared" si="367"/>
        <v>510</v>
      </c>
      <c r="R514" s="85" t="b">
        <f t="shared" si="368"/>
        <v>0</v>
      </c>
      <c r="S514" s="85" t="str">
        <f t="shared" si="369"/>
        <v>Dummy Node</v>
      </c>
      <c r="T514" s="85" t="str">
        <f t="shared" si="370"/>
        <v>N/A</v>
      </c>
      <c r="U514" s="85" t="str">
        <f t="shared" si="371"/>
        <v>N/A</v>
      </c>
      <c r="V514" s="85">
        <f t="shared" si="372"/>
        <v>254</v>
      </c>
      <c r="W514" s="85" t="b">
        <f t="shared" si="373"/>
        <v>0</v>
      </c>
      <c r="X514" s="85" t="str">
        <f t="shared" si="374"/>
        <v>Dummy Node</v>
      </c>
      <c r="Y514" s="85" t="str">
        <f t="shared" si="375"/>
        <v>N/A</v>
      </c>
      <c r="Z514" s="85" t="str">
        <f t="shared" si="376"/>
        <v>N/A</v>
      </c>
      <c r="AA514" s="85">
        <f t="shared" si="377"/>
        <v>126</v>
      </c>
      <c r="AB514" s="85" t="b">
        <f t="shared" si="378"/>
        <v>0</v>
      </c>
      <c r="AC514" s="85" t="str">
        <f t="shared" si="379"/>
        <v>Dummy Node</v>
      </c>
      <c r="AD514" s="85" t="str">
        <f t="shared" si="380"/>
        <v>N/A</v>
      </c>
      <c r="AE514" s="85" t="str">
        <f t="shared" si="381"/>
        <v>N/A</v>
      </c>
      <c r="AF514" s="85">
        <f t="shared" si="382"/>
        <v>62</v>
      </c>
      <c r="AG514" s="85" t="b">
        <f t="shared" si="383"/>
        <v>0</v>
      </c>
      <c r="AH514" s="85" t="str">
        <f t="shared" si="384"/>
        <v>Dummy Node</v>
      </c>
      <c r="AI514" s="85" t="str">
        <f t="shared" si="385"/>
        <v>N/A</v>
      </c>
      <c r="AJ514" s="85" t="str">
        <f t="shared" si="386"/>
        <v>N/A</v>
      </c>
      <c r="AK514" s="85">
        <f t="shared" si="387"/>
        <v>30</v>
      </c>
      <c r="AL514" s="85" t="b">
        <f t="shared" si="388"/>
        <v>0</v>
      </c>
      <c r="AM514" s="85" t="str">
        <f t="shared" si="389"/>
        <v>Dummy Node</v>
      </c>
      <c r="AN514" s="85" t="str">
        <f t="shared" si="390"/>
        <v>N/A</v>
      </c>
      <c r="AO514" s="85" t="str">
        <f t="shared" si="391"/>
        <v>N/A</v>
      </c>
      <c r="AP514" s="85">
        <f t="shared" si="392"/>
        <v>14</v>
      </c>
      <c r="AQ514" s="85" t="b">
        <f t="shared" si="393"/>
        <v>0</v>
      </c>
      <c r="AR514" s="85" t="str">
        <f t="shared" si="394"/>
        <v>Dummy Node</v>
      </c>
      <c r="AS514" s="85" t="str">
        <f t="shared" si="395"/>
        <v>N/A</v>
      </c>
      <c r="AT514" s="85" t="str">
        <f t="shared" si="396"/>
        <v>N/A</v>
      </c>
      <c r="AU514" s="85">
        <f t="shared" si="397"/>
        <v>10</v>
      </c>
      <c r="AV514" s="85" t="b">
        <f t="shared" si="398"/>
        <v>0</v>
      </c>
      <c r="AW514" s="85" t="str">
        <f t="shared" si="399"/>
        <v>Distance</v>
      </c>
      <c r="AX514" s="85" t="str">
        <f t="shared" si="400"/>
        <v>&gt;</v>
      </c>
      <c r="AY514" s="85">
        <f t="shared" si="401"/>
        <v>701.8369140625</v>
      </c>
      <c r="AZ514" s="85">
        <f t="shared" si="402"/>
        <v>2</v>
      </c>
      <c r="BA514" s="85" t="b">
        <f t="shared" si="403"/>
        <v>0</v>
      </c>
      <c r="BB514" s="85" t="str">
        <f t="shared" si="404"/>
        <v>Distance</v>
      </c>
      <c r="BC514" s="85" t="str">
        <f t="shared" si="405"/>
        <v>&gt;</v>
      </c>
      <c r="BD514" s="85">
        <f t="shared" si="406"/>
        <v>699.85498046875</v>
      </c>
      <c r="BE514" s="85">
        <f t="shared" si="407"/>
        <v>0</v>
      </c>
      <c r="BF514" s="85" t="b">
        <f t="shared" si="408"/>
        <v>0</v>
      </c>
      <c r="BG514" s="85" t="str">
        <f t="shared" si="409"/>
        <v>Distance</v>
      </c>
      <c r="BH514" s="85" t="str">
        <f t="shared" si="410"/>
        <v>&gt;</v>
      </c>
      <c r="BI514" s="85">
        <f t="shared" si="411"/>
        <v>508.4912109375</v>
      </c>
    </row>
    <row r="515" spans="1:61">
      <c r="A515" s="15">
        <v>512</v>
      </c>
      <c r="B515" s="15">
        <v>-2</v>
      </c>
      <c r="C515" s="15">
        <v>-8192</v>
      </c>
      <c r="D515" s="15">
        <f t="shared" si="361"/>
        <v>-1</v>
      </c>
      <c r="E515" s="15">
        <f t="shared" si="362"/>
        <v>0</v>
      </c>
      <c r="F515" s="15">
        <f t="shared" si="363"/>
        <v>-1</v>
      </c>
      <c r="G515" s="15">
        <v>-1</v>
      </c>
      <c r="H515" s="15">
        <v>-1</v>
      </c>
      <c r="I515" s="15">
        <v>255</v>
      </c>
      <c r="J515" s="15">
        <v>9</v>
      </c>
      <c r="K515" s="15"/>
      <c r="L515" s="15">
        <v>176</v>
      </c>
      <c r="M515" s="15">
        <f t="shared" si="364"/>
        <v>4.296875E-2</v>
      </c>
    </row>
    <row r="516" spans="1:61">
      <c r="A516" s="15">
        <v>513</v>
      </c>
      <c r="B516" s="15">
        <v>-2</v>
      </c>
      <c r="C516" s="15">
        <v>-8192</v>
      </c>
      <c r="D516" s="15">
        <f t="shared" ref="D516:D579" si="412">IF(C516&lt;&gt;-8192,INT(C516/2^12),-1)</f>
        <v>-1</v>
      </c>
      <c r="E516" s="15">
        <f t="shared" ref="E516:E579" si="413">IF(C516 &lt;&gt; -8192, MOD(C516, 2^12), 0)</f>
        <v>0</v>
      </c>
      <c r="F516" s="15">
        <f t="shared" ref="F516:F579" si="414">D516+(E516/2^12)</f>
        <v>-1</v>
      </c>
      <c r="G516" s="15">
        <v>-1</v>
      </c>
      <c r="H516" s="15">
        <v>-1</v>
      </c>
      <c r="I516" s="15">
        <v>256</v>
      </c>
      <c r="J516" s="15">
        <v>9</v>
      </c>
      <c r="K516" s="15"/>
      <c r="L516" s="15">
        <v>176</v>
      </c>
      <c r="M516" s="15">
        <f t="shared" ref="M516:M579" si="415">IF(L516 &gt;= 2^12, "Error: Wrong Probability!", L516/2^12)</f>
        <v>4.296875E-2</v>
      </c>
    </row>
    <row r="517" spans="1:61">
      <c r="A517" s="15">
        <v>514</v>
      </c>
      <c r="B517" s="15">
        <v>-2</v>
      </c>
      <c r="C517" s="15">
        <v>-8192</v>
      </c>
      <c r="D517" s="15">
        <f t="shared" si="412"/>
        <v>-1</v>
      </c>
      <c r="E517" s="15">
        <f t="shared" si="413"/>
        <v>0</v>
      </c>
      <c r="F517" s="15">
        <f t="shared" si="414"/>
        <v>-1</v>
      </c>
      <c r="G517" s="15">
        <v>-1</v>
      </c>
      <c r="H517" s="15">
        <v>-1</v>
      </c>
      <c r="I517" s="15">
        <v>256</v>
      </c>
      <c r="J517" s="15">
        <v>9</v>
      </c>
      <c r="K517" s="15"/>
      <c r="L517" s="15">
        <v>176</v>
      </c>
      <c r="M517" s="15">
        <f t="shared" si="415"/>
        <v>4.296875E-2</v>
      </c>
    </row>
    <row r="518" spans="1:61">
      <c r="A518" s="15">
        <v>515</v>
      </c>
      <c r="B518" s="15">
        <v>-2</v>
      </c>
      <c r="C518" s="15">
        <v>-8192</v>
      </c>
      <c r="D518" s="15">
        <f t="shared" si="412"/>
        <v>-1</v>
      </c>
      <c r="E518" s="15">
        <f t="shared" si="413"/>
        <v>0</v>
      </c>
      <c r="F518" s="15">
        <f t="shared" si="414"/>
        <v>-1</v>
      </c>
      <c r="G518" s="15">
        <v>-1</v>
      </c>
      <c r="H518" s="15">
        <v>-1</v>
      </c>
      <c r="I518" s="15">
        <v>257</v>
      </c>
      <c r="J518" s="15">
        <v>9</v>
      </c>
      <c r="K518" s="15"/>
      <c r="L518" s="15">
        <v>176</v>
      </c>
      <c r="M518" s="15">
        <f t="shared" si="415"/>
        <v>4.296875E-2</v>
      </c>
    </row>
    <row r="519" spans="1:61">
      <c r="A519" s="15">
        <v>516</v>
      </c>
      <c r="B519" s="15">
        <v>-2</v>
      </c>
      <c r="C519" s="15">
        <v>-8192</v>
      </c>
      <c r="D519" s="15">
        <f t="shared" si="412"/>
        <v>-1</v>
      </c>
      <c r="E519" s="15">
        <f t="shared" si="413"/>
        <v>0</v>
      </c>
      <c r="F519" s="15">
        <f t="shared" si="414"/>
        <v>-1</v>
      </c>
      <c r="G519" s="15">
        <v>-1</v>
      </c>
      <c r="H519" s="15">
        <v>-1</v>
      </c>
      <c r="I519" s="15">
        <v>257</v>
      </c>
      <c r="J519" s="15">
        <v>9</v>
      </c>
      <c r="K519" s="15"/>
      <c r="L519" s="15">
        <v>176</v>
      </c>
      <c r="M519" s="15">
        <f t="shared" si="415"/>
        <v>4.296875E-2</v>
      </c>
    </row>
    <row r="520" spans="1:61">
      <c r="A520" s="15">
        <v>517</v>
      </c>
      <c r="B520" s="15">
        <v>-2</v>
      </c>
      <c r="C520" s="15">
        <v>-8192</v>
      </c>
      <c r="D520" s="15">
        <f t="shared" si="412"/>
        <v>-1</v>
      </c>
      <c r="E520" s="15">
        <f t="shared" si="413"/>
        <v>0</v>
      </c>
      <c r="F520" s="15">
        <f t="shared" si="414"/>
        <v>-1</v>
      </c>
      <c r="G520" s="15">
        <v>-1</v>
      </c>
      <c r="H520" s="15">
        <v>-1</v>
      </c>
      <c r="I520" s="15">
        <v>258</v>
      </c>
      <c r="J520" s="15">
        <v>9</v>
      </c>
      <c r="K520" s="15"/>
      <c r="L520" s="15">
        <v>176</v>
      </c>
      <c r="M520" s="15">
        <f t="shared" si="415"/>
        <v>4.296875E-2</v>
      </c>
    </row>
    <row r="521" spans="1:61">
      <c r="A521" s="15">
        <v>518</v>
      </c>
      <c r="B521" s="15">
        <v>-2</v>
      </c>
      <c r="C521" s="15">
        <v>-8192</v>
      </c>
      <c r="D521" s="15">
        <f t="shared" si="412"/>
        <v>-1</v>
      </c>
      <c r="E521" s="15">
        <f t="shared" si="413"/>
        <v>0</v>
      </c>
      <c r="F521" s="15">
        <f t="shared" si="414"/>
        <v>-1</v>
      </c>
      <c r="G521" s="15">
        <v>-1</v>
      </c>
      <c r="H521" s="15">
        <v>-1</v>
      </c>
      <c r="I521" s="15">
        <v>258</v>
      </c>
      <c r="J521" s="15">
        <v>9</v>
      </c>
      <c r="K521" s="15"/>
      <c r="L521" s="15">
        <v>176</v>
      </c>
      <c r="M521" s="15">
        <f t="shared" si="415"/>
        <v>4.296875E-2</v>
      </c>
    </row>
    <row r="522" spans="1:61">
      <c r="A522" s="15">
        <v>519</v>
      </c>
      <c r="B522" s="15">
        <v>-2</v>
      </c>
      <c r="C522" s="15">
        <v>-8192</v>
      </c>
      <c r="D522" s="15">
        <f t="shared" si="412"/>
        <v>-1</v>
      </c>
      <c r="E522" s="15">
        <f t="shared" si="413"/>
        <v>0</v>
      </c>
      <c r="F522" s="15">
        <f t="shared" si="414"/>
        <v>-1</v>
      </c>
      <c r="G522" s="15">
        <v>-1</v>
      </c>
      <c r="H522" s="15">
        <v>-1</v>
      </c>
      <c r="I522" s="15">
        <v>259</v>
      </c>
      <c r="J522" s="15">
        <v>9</v>
      </c>
      <c r="K522" s="15"/>
      <c r="L522" s="15">
        <v>176</v>
      </c>
      <c r="M522" s="15">
        <f t="shared" si="415"/>
        <v>4.296875E-2</v>
      </c>
    </row>
    <row r="523" spans="1:61">
      <c r="A523" s="15">
        <v>520</v>
      </c>
      <c r="B523" s="15">
        <v>-2</v>
      </c>
      <c r="C523" s="15">
        <v>-8192</v>
      </c>
      <c r="D523" s="15">
        <f t="shared" si="412"/>
        <v>-1</v>
      </c>
      <c r="E523" s="15">
        <f t="shared" si="413"/>
        <v>0</v>
      </c>
      <c r="F523" s="15">
        <f t="shared" si="414"/>
        <v>-1</v>
      </c>
      <c r="G523" s="15">
        <v>-1</v>
      </c>
      <c r="H523" s="15">
        <v>-1</v>
      </c>
      <c r="I523" s="15">
        <v>259</v>
      </c>
      <c r="J523" s="15">
        <v>9</v>
      </c>
      <c r="K523" s="15"/>
      <c r="L523" s="15">
        <v>176</v>
      </c>
      <c r="M523" s="15">
        <f t="shared" si="415"/>
        <v>4.296875E-2</v>
      </c>
    </row>
    <row r="524" spans="1:61">
      <c r="A524" s="15">
        <v>521</v>
      </c>
      <c r="B524" s="15">
        <v>-2</v>
      </c>
      <c r="C524" s="15">
        <v>-8192</v>
      </c>
      <c r="D524" s="15">
        <f t="shared" si="412"/>
        <v>-1</v>
      </c>
      <c r="E524" s="15">
        <f t="shared" si="413"/>
        <v>0</v>
      </c>
      <c r="F524" s="15">
        <f t="shared" si="414"/>
        <v>-1</v>
      </c>
      <c r="G524" s="15">
        <v>-1</v>
      </c>
      <c r="H524" s="15">
        <v>-1</v>
      </c>
      <c r="I524" s="15">
        <v>260</v>
      </c>
      <c r="J524" s="15">
        <v>9</v>
      </c>
      <c r="K524" s="15"/>
      <c r="L524" s="15">
        <v>176</v>
      </c>
      <c r="M524" s="15">
        <f t="shared" si="415"/>
        <v>4.296875E-2</v>
      </c>
    </row>
    <row r="525" spans="1:61">
      <c r="A525" s="15">
        <v>522</v>
      </c>
      <c r="B525" s="15">
        <v>-2</v>
      </c>
      <c r="C525" s="15">
        <v>-8192</v>
      </c>
      <c r="D525" s="15">
        <f t="shared" si="412"/>
        <v>-1</v>
      </c>
      <c r="E525" s="15">
        <f t="shared" si="413"/>
        <v>0</v>
      </c>
      <c r="F525" s="15">
        <f t="shared" si="414"/>
        <v>-1</v>
      </c>
      <c r="G525" s="15">
        <v>-1</v>
      </c>
      <c r="H525" s="15">
        <v>-1</v>
      </c>
      <c r="I525" s="15">
        <v>260</v>
      </c>
      <c r="J525" s="15">
        <v>9</v>
      </c>
      <c r="K525" s="15"/>
      <c r="L525" s="15">
        <v>176</v>
      </c>
      <c r="M525" s="15">
        <f t="shared" si="415"/>
        <v>4.296875E-2</v>
      </c>
    </row>
    <row r="526" spans="1:61">
      <c r="A526" s="15">
        <v>523</v>
      </c>
      <c r="B526" s="15">
        <v>-2</v>
      </c>
      <c r="C526" s="15">
        <v>-8192</v>
      </c>
      <c r="D526" s="15">
        <f t="shared" si="412"/>
        <v>-1</v>
      </c>
      <c r="E526" s="15">
        <f t="shared" si="413"/>
        <v>0</v>
      </c>
      <c r="F526" s="15">
        <f t="shared" si="414"/>
        <v>-1</v>
      </c>
      <c r="G526" s="15">
        <v>-1</v>
      </c>
      <c r="H526" s="15">
        <v>-1</v>
      </c>
      <c r="I526" s="15">
        <v>261</v>
      </c>
      <c r="J526" s="15">
        <v>9</v>
      </c>
      <c r="K526" s="15"/>
      <c r="L526" s="15">
        <v>176</v>
      </c>
      <c r="M526" s="15">
        <f t="shared" si="415"/>
        <v>4.296875E-2</v>
      </c>
    </row>
    <row r="527" spans="1:61">
      <c r="A527" s="15">
        <v>524</v>
      </c>
      <c r="B527" s="15">
        <v>-2</v>
      </c>
      <c r="C527" s="15">
        <v>-8192</v>
      </c>
      <c r="D527" s="15">
        <f t="shared" si="412"/>
        <v>-1</v>
      </c>
      <c r="E527" s="15">
        <f t="shared" si="413"/>
        <v>0</v>
      </c>
      <c r="F527" s="15">
        <f t="shared" si="414"/>
        <v>-1</v>
      </c>
      <c r="G527" s="15">
        <v>-1</v>
      </c>
      <c r="H527" s="15">
        <v>-1</v>
      </c>
      <c r="I527" s="15">
        <v>261</v>
      </c>
      <c r="J527" s="15">
        <v>9</v>
      </c>
      <c r="K527" s="15"/>
      <c r="L527" s="15">
        <v>176</v>
      </c>
      <c r="M527" s="15">
        <f t="shared" si="415"/>
        <v>4.296875E-2</v>
      </c>
    </row>
    <row r="528" spans="1:61">
      <c r="A528" s="15">
        <v>525</v>
      </c>
      <c r="B528" s="15">
        <v>-2</v>
      </c>
      <c r="C528" s="15">
        <v>-8192</v>
      </c>
      <c r="D528" s="15">
        <f t="shared" si="412"/>
        <v>-1</v>
      </c>
      <c r="E528" s="15">
        <f t="shared" si="413"/>
        <v>0</v>
      </c>
      <c r="F528" s="15">
        <f t="shared" si="414"/>
        <v>-1</v>
      </c>
      <c r="G528" s="15">
        <v>-1</v>
      </c>
      <c r="H528" s="15">
        <v>-1</v>
      </c>
      <c r="I528" s="15">
        <v>262</v>
      </c>
      <c r="J528" s="15">
        <v>9</v>
      </c>
      <c r="K528" s="15"/>
      <c r="L528" s="15">
        <v>176</v>
      </c>
      <c r="M528" s="15">
        <f t="shared" si="415"/>
        <v>4.296875E-2</v>
      </c>
    </row>
    <row r="529" spans="1:13">
      <c r="A529" s="15">
        <v>526</v>
      </c>
      <c r="B529" s="15">
        <v>-2</v>
      </c>
      <c r="C529" s="15">
        <v>-8192</v>
      </c>
      <c r="D529" s="15">
        <f t="shared" si="412"/>
        <v>-1</v>
      </c>
      <c r="E529" s="15">
        <f t="shared" si="413"/>
        <v>0</v>
      </c>
      <c r="F529" s="15">
        <f t="shared" si="414"/>
        <v>-1</v>
      </c>
      <c r="G529" s="15">
        <v>-1</v>
      </c>
      <c r="H529" s="15">
        <v>-1</v>
      </c>
      <c r="I529" s="15">
        <v>262</v>
      </c>
      <c r="J529" s="15">
        <v>9</v>
      </c>
      <c r="K529" s="15"/>
      <c r="L529" s="15">
        <v>176</v>
      </c>
      <c r="M529" s="15">
        <f t="shared" si="415"/>
        <v>4.296875E-2</v>
      </c>
    </row>
    <row r="530" spans="1:13">
      <c r="A530" s="15">
        <v>527</v>
      </c>
      <c r="B530" s="15">
        <v>-2</v>
      </c>
      <c r="C530" s="15">
        <v>-8192</v>
      </c>
      <c r="D530" s="15">
        <f t="shared" si="412"/>
        <v>-1</v>
      </c>
      <c r="E530" s="15">
        <f t="shared" si="413"/>
        <v>0</v>
      </c>
      <c r="F530" s="15">
        <f t="shared" si="414"/>
        <v>-1</v>
      </c>
      <c r="G530" s="15">
        <v>-1</v>
      </c>
      <c r="H530" s="15">
        <v>-1</v>
      </c>
      <c r="I530" s="15">
        <v>263</v>
      </c>
      <c r="J530" s="15">
        <v>9</v>
      </c>
      <c r="K530" s="15"/>
      <c r="L530" s="15">
        <v>176</v>
      </c>
      <c r="M530" s="15">
        <f t="shared" si="415"/>
        <v>4.296875E-2</v>
      </c>
    </row>
    <row r="531" spans="1:13">
      <c r="A531" s="15">
        <v>528</v>
      </c>
      <c r="B531" s="15">
        <v>-2</v>
      </c>
      <c r="C531" s="15">
        <v>-8192</v>
      </c>
      <c r="D531" s="15">
        <f t="shared" si="412"/>
        <v>-1</v>
      </c>
      <c r="E531" s="15">
        <f t="shared" si="413"/>
        <v>0</v>
      </c>
      <c r="F531" s="15">
        <f t="shared" si="414"/>
        <v>-1</v>
      </c>
      <c r="G531" s="15">
        <v>-1</v>
      </c>
      <c r="H531" s="15">
        <v>-1</v>
      </c>
      <c r="I531" s="15">
        <v>263</v>
      </c>
      <c r="J531" s="15">
        <v>9</v>
      </c>
      <c r="K531" s="15"/>
      <c r="L531" s="15">
        <v>176</v>
      </c>
      <c r="M531" s="15">
        <f t="shared" si="415"/>
        <v>4.296875E-2</v>
      </c>
    </row>
    <row r="532" spans="1:13">
      <c r="A532" s="15">
        <v>529</v>
      </c>
      <c r="B532" s="15">
        <v>-2</v>
      </c>
      <c r="C532" s="15">
        <v>-8192</v>
      </c>
      <c r="D532" s="15">
        <f t="shared" si="412"/>
        <v>-1</v>
      </c>
      <c r="E532" s="15">
        <f t="shared" si="413"/>
        <v>0</v>
      </c>
      <c r="F532" s="15">
        <f t="shared" si="414"/>
        <v>-1</v>
      </c>
      <c r="G532" s="15">
        <v>-1</v>
      </c>
      <c r="H532" s="15">
        <v>-1</v>
      </c>
      <c r="I532" s="15">
        <v>264</v>
      </c>
      <c r="J532" s="15">
        <v>9</v>
      </c>
      <c r="K532" s="15"/>
      <c r="L532" s="15">
        <v>176</v>
      </c>
      <c r="M532" s="15">
        <f t="shared" si="415"/>
        <v>4.296875E-2</v>
      </c>
    </row>
    <row r="533" spans="1:13">
      <c r="A533" s="15">
        <v>530</v>
      </c>
      <c r="B533" s="15">
        <v>-2</v>
      </c>
      <c r="C533" s="15">
        <v>-8192</v>
      </c>
      <c r="D533" s="15">
        <f t="shared" si="412"/>
        <v>-1</v>
      </c>
      <c r="E533" s="15">
        <f t="shared" si="413"/>
        <v>0</v>
      </c>
      <c r="F533" s="15">
        <f t="shared" si="414"/>
        <v>-1</v>
      </c>
      <c r="G533" s="15">
        <v>-1</v>
      </c>
      <c r="H533" s="15">
        <v>-1</v>
      </c>
      <c r="I533" s="15">
        <v>264</v>
      </c>
      <c r="J533" s="15">
        <v>9</v>
      </c>
      <c r="K533" s="15"/>
      <c r="L533" s="15">
        <v>176</v>
      </c>
      <c r="M533" s="15">
        <f t="shared" si="415"/>
        <v>4.296875E-2</v>
      </c>
    </row>
    <row r="534" spans="1:13">
      <c r="A534" s="15">
        <v>531</v>
      </c>
      <c r="B534" s="15">
        <v>-2</v>
      </c>
      <c r="C534" s="15">
        <v>-8192</v>
      </c>
      <c r="D534" s="15">
        <f t="shared" si="412"/>
        <v>-1</v>
      </c>
      <c r="E534" s="15">
        <f t="shared" si="413"/>
        <v>0</v>
      </c>
      <c r="F534" s="15">
        <f t="shared" si="414"/>
        <v>-1</v>
      </c>
      <c r="G534" s="15">
        <v>-1</v>
      </c>
      <c r="H534" s="15">
        <v>-1</v>
      </c>
      <c r="I534" s="15">
        <v>265</v>
      </c>
      <c r="J534" s="15">
        <v>9</v>
      </c>
      <c r="K534" s="15"/>
      <c r="L534" s="15">
        <v>176</v>
      </c>
      <c r="M534" s="15">
        <f t="shared" si="415"/>
        <v>4.296875E-2</v>
      </c>
    </row>
    <row r="535" spans="1:13">
      <c r="A535" s="15">
        <v>532</v>
      </c>
      <c r="B535" s="15">
        <v>-2</v>
      </c>
      <c r="C535" s="15">
        <v>-8192</v>
      </c>
      <c r="D535" s="15">
        <f t="shared" si="412"/>
        <v>-1</v>
      </c>
      <c r="E535" s="15">
        <f t="shared" si="413"/>
        <v>0</v>
      </c>
      <c r="F535" s="15">
        <f t="shared" si="414"/>
        <v>-1</v>
      </c>
      <c r="G535" s="15">
        <v>-1</v>
      </c>
      <c r="H535" s="15">
        <v>-1</v>
      </c>
      <c r="I535" s="15">
        <v>265</v>
      </c>
      <c r="J535" s="15">
        <v>9</v>
      </c>
      <c r="K535" s="15"/>
      <c r="L535" s="15">
        <v>176</v>
      </c>
      <c r="M535" s="15">
        <f t="shared" si="415"/>
        <v>4.296875E-2</v>
      </c>
    </row>
    <row r="536" spans="1:13">
      <c r="A536" s="15">
        <v>533</v>
      </c>
      <c r="B536" s="15">
        <v>-2</v>
      </c>
      <c r="C536" s="15">
        <v>-8192</v>
      </c>
      <c r="D536" s="15">
        <f t="shared" si="412"/>
        <v>-1</v>
      </c>
      <c r="E536" s="15">
        <f t="shared" si="413"/>
        <v>0</v>
      </c>
      <c r="F536" s="15">
        <f t="shared" si="414"/>
        <v>-1</v>
      </c>
      <c r="G536" s="15">
        <v>-1</v>
      </c>
      <c r="H536" s="15">
        <v>-1</v>
      </c>
      <c r="I536" s="15">
        <v>266</v>
      </c>
      <c r="J536" s="15">
        <v>9</v>
      </c>
      <c r="K536" s="15"/>
      <c r="L536" s="15">
        <v>176</v>
      </c>
      <c r="M536" s="15">
        <f t="shared" si="415"/>
        <v>4.296875E-2</v>
      </c>
    </row>
    <row r="537" spans="1:13">
      <c r="A537" s="15">
        <v>534</v>
      </c>
      <c r="B537" s="15">
        <v>-2</v>
      </c>
      <c r="C537" s="15">
        <v>-8192</v>
      </c>
      <c r="D537" s="15">
        <f t="shared" si="412"/>
        <v>-1</v>
      </c>
      <c r="E537" s="15">
        <f t="shared" si="413"/>
        <v>0</v>
      </c>
      <c r="F537" s="15">
        <f t="shared" si="414"/>
        <v>-1</v>
      </c>
      <c r="G537" s="15">
        <v>-1</v>
      </c>
      <c r="H537" s="15">
        <v>-1</v>
      </c>
      <c r="I537" s="15">
        <v>266</v>
      </c>
      <c r="J537" s="15">
        <v>9</v>
      </c>
      <c r="K537" s="15"/>
      <c r="L537" s="15">
        <v>176</v>
      </c>
      <c r="M537" s="15">
        <f t="shared" si="415"/>
        <v>4.296875E-2</v>
      </c>
    </row>
    <row r="538" spans="1:13">
      <c r="A538" s="15">
        <v>535</v>
      </c>
      <c r="B538" s="15">
        <v>-2</v>
      </c>
      <c r="C538" s="15">
        <v>-8192</v>
      </c>
      <c r="D538" s="15">
        <f t="shared" si="412"/>
        <v>-1</v>
      </c>
      <c r="E538" s="15">
        <f t="shared" si="413"/>
        <v>0</v>
      </c>
      <c r="F538" s="15">
        <f t="shared" si="414"/>
        <v>-1</v>
      </c>
      <c r="G538" s="15">
        <v>-1</v>
      </c>
      <c r="H538" s="15">
        <v>-1</v>
      </c>
      <c r="I538" s="15">
        <v>267</v>
      </c>
      <c r="J538" s="15">
        <v>9</v>
      </c>
      <c r="K538" s="15"/>
      <c r="L538" s="15">
        <v>176</v>
      </c>
      <c r="M538" s="15">
        <f t="shared" si="415"/>
        <v>4.296875E-2</v>
      </c>
    </row>
    <row r="539" spans="1:13">
      <c r="A539" s="15">
        <v>536</v>
      </c>
      <c r="B539" s="15">
        <v>-2</v>
      </c>
      <c r="C539" s="15">
        <v>-8192</v>
      </c>
      <c r="D539" s="15">
        <f t="shared" si="412"/>
        <v>-1</v>
      </c>
      <c r="E539" s="15">
        <f t="shared" si="413"/>
        <v>0</v>
      </c>
      <c r="F539" s="15">
        <f t="shared" si="414"/>
        <v>-1</v>
      </c>
      <c r="G539" s="15">
        <v>-1</v>
      </c>
      <c r="H539" s="15">
        <v>-1</v>
      </c>
      <c r="I539" s="15">
        <v>267</v>
      </c>
      <c r="J539" s="15">
        <v>9</v>
      </c>
      <c r="K539" s="15"/>
      <c r="L539" s="15">
        <v>176</v>
      </c>
      <c r="M539" s="15">
        <f t="shared" si="415"/>
        <v>4.296875E-2</v>
      </c>
    </row>
    <row r="540" spans="1:13">
      <c r="A540" s="15">
        <v>537</v>
      </c>
      <c r="B540" s="15">
        <v>-2</v>
      </c>
      <c r="C540" s="15">
        <v>-8192</v>
      </c>
      <c r="D540" s="15">
        <f t="shared" si="412"/>
        <v>-1</v>
      </c>
      <c r="E540" s="15">
        <f t="shared" si="413"/>
        <v>0</v>
      </c>
      <c r="F540" s="15">
        <f t="shared" si="414"/>
        <v>-1</v>
      </c>
      <c r="G540" s="15">
        <v>-1</v>
      </c>
      <c r="H540" s="15">
        <v>-1</v>
      </c>
      <c r="I540" s="15">
        <v>268</v>
      </c>
      <c r="J540" s="15">
        <v>9</v>
      </c>
      <c r="K540" s="15"/>
      <c r="L540" s="15">
        <v>176</v>
      </c>
      <c r="M540" s="15">
        <f t="shared" si="415"/>
        <v>4.296875E-2</v>
      </c>
    </row>
    <row r="541" spans="1:13">
      <c r="A541" s="15">
        <v>538</v>
      </c>
      <c r="B541" s="15">
        <v>-2</v>
      </c>
      <c r="C541" s="15">
        <v>-8192</v>
      </c>
      <c r="D541" s="15">
        <f t="shared" si="412"/>
        <v>-1</v>
      </c>
      <c r="E541" s="15">
        <f t="shared" si="413"/>
        <v>0</v>
      </c>
      <c r="F541" s="15">
        <f t="shared" si="414"/>
        <v>-1</v>
      </c>
      <c r="G541" s="15">
        <v>-1</v>
      </c>
      <c r="H541" s="15">
        <v>-1</v>
      </c>
      <c r="I541" s="15">
        <v>268</v>
      </c>
      <c r="J541" s="15">
        <v>9</v>
      </c>
      <c r="K541" s="15"/>
      <c r="L541" s="15">
        <v>176</v>
      </c>
      <c r="M541" s="15">
        <f t="shared" si="415"/>
        <v>4.296875E-2</v>
      </c>
    </row>
    <row r="542" spans="1:13">
      <c r="A542" s="15">
        <v>539</v>
      </c>
      <c r="B542" s="15">
        <v>-2</v>
      </c>
      <c r="C542" s="15">
        <v>-8192</v>
      </c>
      <c r="D542" s="15">
        <f t="shared" si="412"/>
        <v>-1</v>
      </c>
      <c r="E542" s="15">
        <f t="shared" si="413"/>
        <v>0</v>
      </c>
      <c r="F542" s="15">
        <f t="shared" si="414"/>
        <v>-1</v>
      </c>
      <c r="G542" s="15">
        <v>-1</v>
      </c>
      <c r="H542" s="15">
        <v>-1</v>
      </c>
      <c r="I542" s="15">
        <v>269</v>
      </c>
      <c r="J542" s="15">
        <v>9</v>
      </c>
      <c r="K542" s="15"/>
      <c r="L542" s="15">
        <v>176</v>
      </c>
      <c r="M542" s="15">
        <f t="shared" si="415"/>
        <v>4.296875E-2</v>
      </c>
    </row>
    <row r="543" spans="1:13">
      <c r="A543" s="15">
        <v>540</v>
      </c>
      <c r="B543" s="15">
        <v>-2</v>
      </c>
      <c r="C543" s="15">
        <v>-8192</v>
      </c>
      <c r="D543" s="15">
        <f t="shared" si="412"/>
        <v>-1</v>
      </c>
      <c r="E543" s="15">
        <f t="shared" si="413"/>
        <v>0</v>
      </c>
      <c r="F543" s="15">
        <f t="shared" si="414"/>
        <v>-1</v>
      </c>
      <c r="G543" s="15">
        <v>-1</v>
      </c>
      <c r="H543" s="15">
        <v>-1</v>
      </c>
      <c r="I543" s="15">
        <v>269</v>
      </c>
      <c r="J543" s="15">
        <v>9</v>
      </c>
      <c r="K543" s="15"/>
      <c r="L543" s="15">
        <v>176</v>
      </c>
      <c r="M543" s="15">
        <f t="shared" si="415"/>
        <v>4.296875E-2</v>
      </c>
    </row>
    <row r="544" spans="1:13">
      <c r="A544" s="15">
        <v>541</v>
      </c>
      <c r="B544" s="15">
        <v>-2</v>
      </c>
      <c r="C544" s="15">
        <v>-8192</v>
      </c>
      <c r="D544" s="15">
        <f t="shared" si="412"/>
        <v>-1</v>
      </c>
      <c r="E544" s="15">
        <f t="shared" si="413"/>
        <v>0</v>
      </c>
      <c r="F544" s="15">
        <f t="shared" si="414"/>
        <v>-1</v>
      </c>
      <c r="G544" s="15">
        <v>-1</v>
      </c>
      <c r="H544" s="15">
        <v>-1</v>
      </c>
      <c r="I544" s="15">
        <v>270</v>
      </c>
      <c r="J544" s="15">
        <v>9</v>
      </c>
      <c r="K544" s="15"/>
      <c r="L544" s="15">
        <v>176</v>
      </c>
      <c r="M544" s="15">
        <f t="shared" si="415"/>
        <v>4.296875E-2</v>
      </c>
    </row>
    <row r="545" spans="1:13">
      <c r="A545" s="15">
        <v>542</v>
      </c>
      <c r="B545" s="15">
        <v>-2</v>
      </c>
      <c r="C545" s="15">
        <v>-8192</v>
      </c>
      <c r="D545" s="15">
        <f t="shared" si="412"/>
        <v>-1</v>
      </c>
      <c r="E545" s="15">
        <f t="shared" si="413"/>
        <v>0</v>
      </c>
      <c r="F545" s="15">
        <f t="shared" si="414"/>
        <v>-1</v>
      </c>
      <c r="G545" s="15">
        <v>-1</v>
      </c>
      <c r="H545" s="15">
        <v>-1</v>
      </c>
      <c r="I545" s="15">
        <v>270</v>
      </c>
      <c r="J545" s="15">
        <v>9</v>
      </c>
      <c r="K545" s="15"/>
      <c r="L545" s="15">
        <v>176</v>
      </c>
      <c r="M545" s="15">
        <f t="shared" si="415"/>
        <v>4.296875E-2</v>
      </c>
    </row>
    <row r="546" spans="1:13">
      <c r="A546" s="15">
        <v>543</v>
      </c>
      <c r="B546" s="15">
        <v>-2</v>
      </c>
      <c r="C546" s="15">
        <v>-8192</v>
      </c>
      <c r="D546" s="15">
        <f t="shared" si="412"/>
        <v>-1</v>
      </c>
      <c r="E546" s="15">
        <f t="shared" si="413"/>
        <v>0</v>
      </c>
      <c r="F546" s="15">
        <f t="shared" si="414"/>
        <v>-1</v>
      </c>
      <c r="G546" s="15">
        <v>-1</v>
      </c>
      <c r="H546" s="15">
        <v>-1</v>
      </c>
      <c r="I546" s="15">
        <v>271</v>
      </c>
      <c r="J546" s="15">
        <v>9</v>
      </c>
      <c r="K546" s="15"/>
      <c r="L546" s="15">
        <v>176</v>
      </c>
      <c r="M546" s="15">
        <f t="shared" si="415"/>
        <v>4.296875E-2</v>
      </c>
    </row>
    <row r="547" spans="1:13">
      <c r="A547" s="15">
        <v>544</v>
      </c>
      <c r="B547" s="15">
        <v>-2</v>
      </c>
      <c r="C547" s="15">
        <v>-8192</v>
      </c>
      <c r="D547" s="15">
        <f t="shared" si="412"/>
        <v>-1</v>
      </c>
      <c r="E547" s="15">
        <f t="shared" si="413"/>
        <v>0</v>
      </c>
      <c r="F547" s="15">
        <f t="shared" si="414"/>
        <v>-1</v>
      </c>
      <c r="G547" s="15">
        <v>-1</v>
      </c>
      <c r="H547" s="15">
        <v>-1</v>
      </c>
      <c r="I547" s="15">
        <v>271</v>
      </c>
      <c r="J547" s="15">
        <v>9</v>
      </c>
      <c r="K547" s="15"/>
      <c r="L547" s="15">
        <v>176</v>
      </c>
      <c r="M547" s="15">
        <f t="shared" si="415"/>
        <v>4.296875E-2</v>
      </c>
    </row>
    <row r="548" spans="1:13">
      <c r="A548" s="15">
        <v>545</v>
      </c>
      <c r="B548" s="15">
        <v>-2</v>
      </c>
      <c r="C548" s="15">
        <v>-8192</v>
      </c>
      <c r="D548" s="15">
        <f t="shared" si="412"/>
        <v>-1</v>
      </c>
      <c r="E548" s="15">
        <f t="shared" si="413"/>
        <v>0</v>
      </c>
      <c r="F548" s="15">
        <f t="shared" si="414"/>
        <v>-1</v>
      </c>
      <c r="G548" s="15">
        <v>-1</v>
      </c>
      <c r="H548" s="15">
        <v>-1</v>
      </c>
      <c r="I548" s="15">
        <v>272</v>
      </c>
      <c r="J548" s="15">
        <v>9</v>
      </c>
      <c r="K548" s="15"/>
      <c r="L548" s="15">
        <v>176</v>
      </c>
      <c r="M548" s="15">
        <f t="shared" si="415"/>
        <v>4.296875E-2</v>
      </c>
    </row>
    <row r="549" spans="1:13">
      <c r="A549" s="15">
        <v>546</v>
      </c>
      <c r="B549" s="15">
        <v>-2</v>
      </c>
      <c r="C549" s="15">
        <v>-8192</v>
      </c>
      <c r="D549" s="15">
        <f t="shared" si="412"/>
        <v>-1</v>
      </c>
      <c r="E549" s="15">
        <f t="shared" si="413"/>
        <v>0</v>
      </c>
      <c r="F549" s="15">
        <f t="shared" si="414"/>
        <v>-1</v>
      </c>
      <c r="G549" s="15">
        <v>-1</v>
      </c>
      <c r="H549" s="15">
        <v>-1</v>
      </c>
      <c r="I549" s="15">
        <v>272</v>
      </c>
      <c r="J549" s="15">
        <v>9</v>
      </c>
      <c r="K549" s="15"/>
      <c r="L549" s="15">
        <v>176</v>
      </c>
      <c r="M549" s="15">
        <f t="shared" si="415"/>
        <v>4.296875E-2</v>
      </c>
    </row>
    <row r="550" spans="1:13">
      <c r="A550" s="15">
        <v>547</v>
      </c>
      <c r="B550" s="15">
        <v>-2</v>
      </c>
      <c r="C550" s="15">
        <v>-8192</v>
      </c>
      <c r="D550" s="15">
        <f t="shared" si="412"/>
        <v>-1</v>
      </c>
      <c r="E550" s="15">
        <f t="shared" si="413"/>
        <v>0</v>
      </c>
      <c r="F550" s="15">
        <f t="shared" si="414"/>
        <v>-1</v>
      </c>
      <c r="G550" s="15">
        <v>-1</v>
      </c>
      <c r="H550" s="15">
        <v>-1</v>
      </c>
      <c r="I550" s="15">
        <v>273</v>
      </c>
      <c r="J550" s="15">
        <v>9</v>
      </c>
      <c r="K550" s="15"/>
      <c r="L550" s="15">
        <v>176</v>
      </c>
      <c r="M550" s="15">
        <f t="shared" si="415"/>
        <v>4.296875E-2</v>
      </c>
    </row>
    <row r="551" spans="1:13">
      <c r="A551" s="15">
        <v>548</v>
      </c>
      <c r="B551" s="15">
        <v>-2</v>
      </c>
      <c r="C551" s="15">
        <v>-8192</v>
      </c>
      <c r="D551" s="15">
        <f t="shared" si="412"/>
        <v>-1</v>
      </c>
      <c r="E551" s="15">
        <f t="shared" si="413"/>
        <v>0</v>
      </c>
      <c r="F551" s="15">
        <f t="shared" si="414"/>
        <v>-1</v>
      </c>
      <c r="G551" s="15">
        <v>-1</v>
      </c>
      <c r="H551" s="15">
        <v>-1</v>
      </c>
      <c r="I551" s="15">
        <v>273</v>
      </c>
      <c r="J551" s="15">
        <v>9</v>
      </c>
      <c r="K551" s="15"/>
      <c r="L551" s="15">
        <v>176</v>
      </c>
      <c r="M551" s="15">
        <f t="shared" si="415"/>
        <v>4.296875E-2</v>
      </c>
    </row>
    <row r="552" spans="1:13">
      <c r="A552" s="15">
        <v>549</v>
      </c>
      <c r="B552" s="15">
        <v>-2</v>
      </c>
      <c r="C552" s="15">
        <v>-8192</v>
      </c>
      <c r="D552" s="15">
        <f t="shared" si="412"/>
        <v>-1</v>
      </c>
      <c r="E552" s="15">
        <f t="shared" si="413"/>
        <v>0</v>
      </c>
      <c r="F552" s="15">
        <f t="shared" si="414"/>
        <v>-1</v>
      </c>
      <c r="G552" s="15">
        <v>-1</v>
      </c>
      <c r="H552" s="15">
        <v>-1</v>
      </c>
      <c r="I552" s="15">
        <v>274</v>
      </c>
      <c r="J552" s="15">
        <v>9</v>
      </c>
      <c r="K552" s="15"/>
      <c r="L552" s="15">
        <v>176</v>
      </c>
      <c r="M552" s="15">
        <f t="shared" si="415"/>
        <v>4.296875E-2</v>
      </c>
    </row>
    <row r="553" spans="1:13">
      <c r="A553" s="15">
        <v>550</v>
      </c>
      <c r="B553" s="15">
        <v>-2</v>
      </c>
      <c r="C553" s="15">
        <v>-8192</v>
      </c>
      <c r="D553" s="15">
        <f t="shared" si="412"/>
        <v>-1</v>
      </c>
      <c r="E553" s="15">
        <f t="shared" si="413"/>
        <v>0</v>
      </c>
      <c r="F553" s="15">
        <f t="shared" si="414"/>
        <v>-1</v>
      </c>
      <c r="G553" s="15">
        <v>-1</v>
      </c>
      <c r="H553" s="15">
        <v>-1</v>
      </c>
      <c r="I553" s="15">
        <v>274</v>
      </c>
      <c r="J553" s="15">
        <v>9</v>
      </c>
      <c r="K553" s="15"/>
      <c r="L553" s="15">
        <v>176</v>
      </c>
      <c r="M553" s="15">
        <f t="shared" si="415"/>
        <v>4.296875E-2</v>
      </c>
    </row>
    <row r="554" spans="1:13">
      <c r="A554" s="15">
        <v>551</v>
      </c>
      <c r="B554" s="15">
        <v>-2</v>
      </c>
      <c r="C554" s="15">
        <v>-8192</v>
      </c>
      <c r="D554" s="15">
        <f t="shared" si="412"/>
        <v>-1</v>
      </c>
      <c r="E554" s="15">
        <f t="shared" si="413"/>
        <v>0</v>
      </c>
      <c r="F554" s="15">
        <f t="shared" si="414"/>
        <v>-1</v>
      </c>
      <c r="G554" s="15">
        <v>-1</v>
      </c>
      <c r="H554" s="15">
        <v>-1</v>
      </c>
      <c r="I554" s="15">
        <v>275</v>
      </c>
      <c r="J554" s="15">
        <v>9</v>
      </c>
      <c r="K554" s="15"/>
      <c r="L554" s="15">
        <v>176</v>
      </c>
      <c r="M554" s="15">
        <f t="shared" si="415"/>
        <v>4.296875E-2</v>
      </c>
    </row>
    <row r="555" spans="1:13">
      <c r="A555" s="15">
        <v>552</v>
      </c>
      <c r="B555" s="15">
        <v>-2</v>
      </c>
      <c r="C555" s="15">
        <v>-8192</v>
      </c>
      <c r="D555" s="15">
        <f t="shared" si="412"/>
        <v>-1</v>
      </c>
      <c r="E555" s="15">
        <f t="shared" si="413"/>
        <v>0</v>
      </c>
      <c r="F555" s="15">
        <f t="shared" si="414"/>
        <v>-1</v>
      </c>
      <c r="G555" s="15">
        <v>-1</v>
      </c>
      <c r="H555" s="15">
        <v>-1</v>
      </c>
      <c r="I555" s="15">
        <v>275</v>
      </c>
      <c r="J555" s="15">
        <v>9</v>
      </c>
      <c r="K555" s="15"/>
      <c r="L555" s="15">
        <v>176</v>
      </c>
      <c r="M555" s="15">
        <f t="shared" si="415"/>
        <v>4.296875E-2</v>
      </c>
    </row>
    <row r="556" spans="1:13">
      <c r="A556" s="15">
        <v>553</v>
      </c>
      <c r="B556" s="15">
        <v>-2</v>
      </c>
      <c r="C556" s="15">
        <v>-8192</v>
      </c>
      <c r="D556" s="15">
        <f t="shared" si="412"/>
        <v>-1</v>
      </c>
      <c r="E556" s="15">
        <f t="shared" si="413"/>
        <v>0</v>
      </c>
      <c r="F556" s="15">
        <f t="shared" si="414"/>
        <v>-1</v>
      </c>
      <c r="G556" s="15">
        <v>-1</v>
      </c>
      <c r="H556" s="15">
        <v>-1</v>
      </c>
      <c r="I556" s="15">
        <v>276</v>
      </c>
      <c r="J556" s="15">
        <v>9</v>
      </c>
      <c r="K556" s="15"/>
      <c r="L556" s="15">
        <v>176</v>
      </c>
      <c r="M556" s="15">
        <f t="shared" si="415"/>
        <v>4.296875E-2</v>
      </c>
    </row>
    <row r="557" spans="1:13">
      <c r="A557" s="15">
        <v>554</v>
      </c>
      <c r="B557" s="15">
        <v>-2</v>
      </c>
      <c r="C557" s="15">
        <v>-8192</v>
      </c>
      <c r="D557" s="15">
        <f t="shared" si="412"/>
        <v>-1</v>
      </c>
      <c r="E557" s="15">
        <f t="shared" si="413"/>
        <v>0</v>
      </c>
      <c r="F557" s="15">
        <f t="shared" si="414"/>
        <v>-1</v>
      </c>
      <c r="G557" s="15">
        <v>-1</v>
      </c>
      <c r="H557" s="15">
        <v>-1</v>
      </c>
      <c r="I557" s="15">
        <v>276</v>
      </c>
      <c r="J557" s="15">
        <v>9</v>
      </c>
      <c r="K557" s="15"/>
      <c r="L557" s="15">
        <v>176</v>
      </c>
      <c r="M557" s="15">
        <f t="shared" si="415"/>
        <v>4.296875E-2</v>
      </c>
    </row>
    <row r="558" spans="1:13">
      <c r="A558" s="15">
        <v>555</v>
      </c>
      <c r="B558" s="15">
        <v>-2</v>
      </c>
      <c r="C558" s="15">
        <v>-8192</v>
      </c>
      <c r="D558" s="15">
        <f t="shared" si="412"/>
        <v>-1</v>
      </c>
      <c r="E558" s="15">
        <f t="shared" si="413"/>
        <v>0</v>
      </c>
      <c r="F558" s="15">
        <f t="shared" si="414"/>
        <v>-1</v>
      </c>
      <c r="G558" s="15">
        <v>-1</v>
      </c>
      <c r="H558" s="15">
        <v>-1</v>
      </c>
      <c r="I558" s="15">
        <v>277</v>
      </c>
      <c r="J558" s="15">
        <v>9</v>
      </c>
      <c r="K558" s="15"/>
      <c r="L558" s="15">
        <v>176</v>
      </c>
      <c r="M558" s="15">
        <f t="shared" si="415"/>
        <v>4.296875E-2</v>
      </c>
    </row>
    <row r="559" spans="1:13">
      <c r="A559" s="15">
        <v>556</v>
      </c>
      <c r="B559" s="15">
        <v>-2</v>
      </c>
      <c r="C559" s="15">
        <v>-8192</v>
      </c>
      <c r="D559" s="15">
        <f t="shared" si="412"/>
        <v>-1</v>
      </c>
      <c r="E559" s="15">
        <f t="shared" si="413"/>
        <v>0</v>
      </c>
      <c r="F559" s="15">
        <f t="shared" si="414"/>
        <v>-1</v>
      </c>
      <c r="G559" s="15">
        <v>-1</v>
      </c>
      <c r="H559" s="15">
        <v>-1</v>
      </c>
      <c r="I559" s="15">
        <v>277</v>
      </c>
      <c r="J559" s="15">
        <v>9</v>
      </c>
      <c r="K559" s="15"/>
      <c r="L559" s="15">
        <v>176</v>
      </c>
      <c r="M559" s="15">
        <f t="shared" si="415"/>
        <v>4.296875E-2</v>
      </c>
    </row>
    <row r="560" spans="1:13">
      <c r="A560" s="15">
        <v>557</v>
      </c>
      <c r="B560" s="15">
        <v>-2</v>
      </c>
      <c r="C560" s="15">
        <v>-8192</v>
      </c>
      <c r="D560" s="15">
        <f t="shared" si="412"/>
        <v>-1</v>
      </c>
      <c r="E560" s="15">
        <f t="shared" si="413"/>
        <v>0</v>
      </c>
      <c r="F560" s="15">
        <f t="shared" si="414"/>
        <v>-1</v>
      </c>
      <c r="G560" s="15">
        <v>-1</v>
      </c>
      <c r="H560" s="15">
        <v>-1</v>
      </c>
      <c r="I560" s="15">
        <v>278</v>
      </c>
      <c r="J560" s="15">
        <v>9</v>
      </c>
      <c r="K560" s="15"/>
      <c r="L560" s="15">
        <v>176</v>
      </c>
      <c r="M560" s="15">
        <f t="shared" si="415"/>
        <v>4.296875E-2</v>
      </c>
    </row>
    <row r="561" spans="1:13">
      <c r="A561" s="15">
        <v>558</v>
      </c>
      <c r="B561" s="15">
        <v>-2</v>
      </c>
      <c r="C561" s="15">
        <v>-8192</v>
      </c>
      <c r="D561" s="15">
        <f t="shared" si="412"/>
        <v>-1</v>
      </c>
      <c r="E561" s="15">
        <f t="shared" si="413"/>
        <v>0</v>
      </c>
      <c r="F561" s="15">
        <f t="shared" si="414"/>
        <v>-1</v>
      </c>
      <c r="G561" s="15">
        <v>-1</v>
      </c>
      <c r="H561" s="15">
        <v>-1</v>
      </c>
      <c r="I561" s="15">
        <v>278</v>
      </c>
      <c r="J561" s="15">
        <v>9</v>
      </c>
      <c r="K561" s="15"/>
      <c r="L561" s="15">
        <v>176</v>
      </c>
      <c r="M561" s="15">
        <f t="shared" si="415"/>
        <v>4.296875E-2</v>
      </c>
    </row>
    <row r="562" spans="1:13">
      <c r="A562" s="15">
        <v>559</v>
      </c>
      <c r="B562" s="15">
        <v>-2</v>
      </c>
      <c r="C562" s="15">
        <v>-8192</v>
      </c>
      <c r="D562" s="15">
        <f t="shared" si="412"/>
        <v>-1</v>
      </c>
      <c r="E562" s="15">
        <f t="shared" si="413"/>
        <v>0</v>
      </c>
      <c r="F562" s="15">
        <f t="shared" si="414"/>
        <v>-1</v>
      </c>
      <c r="G562" s="15">
        <v>-1</v>
      </c>
      <c r="H562" s="15">
        <v>-1</v>
      </c>
      <c r="I562" s="15">
        <v>279</v>
      </c>
      <c r="J562" s="15">
        <v>9</v>
      </c>
      <c r="K562" s="15"/>
      <c r="L562" s="15">
        <v>176</v>
      </c>
      <c r="M562" s="15">
        <f t="shared" si="415"/>
        <v>4.296875E-2</v>
      </c>
    </row>
    <row r="563" spans="1:13">
      <c r="A563" s="15">
        <v>560</v>
      </c>
      <c r="B563" s="15">
        <v>-2</v>
      </c>
      <c r="C563" s="15">
        <v>-8192</v>
      </c>
      <c r="D563" s="15">
        <f t="shared" si="412"/>
        <v>-1</v>
      </c>
      <c r="E563" s="15">
        <f t="shared" si="413"/>
        <v>0</v>
      </c>
      <c r="F563" s="15">
        <f t="shared" si="414"/>
        <v>-1</v>
      </c>
      <c r="G563" s="15">
        <v>-1</v>
      </c>
      <c r="H563" s="15">
        <v>-1</v>
      </c>
      <c r="I563" s="15">
        <v>279</v>
      </c>
      <c r="J563" s="15">
        <v>9</v>
      </c>
      <c r="K563" s="15"/>
      <c r="L563" s="15">
        <v>176</v>
      </c>
      <c r="M563" s="15">
        <f t="shared" si="415"/>
        <v>4.296875E-2</v>
      </c>
    </row>
    <row r="564" spans="1:13">
      <c r="A564" s="15">
        <v>561</v>
      </c>
      <c r="B564" s="15">
        <v>-2</v>
      </c>
      <c r="C564" s="15">
        <v>-8192</v>
      </c>
      <c r="D564" s="15">
        <f t="shared" si="412"/>
        <v>-1</v>
      </c>
      <c r="E564" s="15">
        <f t="shared" si="413"/>
        <v>0</v>
      </c>
      <c r="F564" s="15">
        <f t="shared" si="414"/>
        <v>-1</v>
      </c>
      <c r="G564" s="15">
        <v>-1</v>
      </c>
      <c r="H564" s="15">
        <v>-1</v>
      </c>
      <c r="I564" s="15">
        <v>280</v>
      </c>
      <c r="J564" s="15">
        <v>9</v>
      </c>
      <c r="K564" s="15"/>
      <c r="L564" s="15">
        <v>176</v>
      </c>
      <c r="M564" s="15">
        <f t="shared" si="415"/>
        <v>4.296875E-2</v>
      </c>
    </row>
    <row r="565" spans="1:13">
      <c r="A565" s="15">
        <v>562</v>
      </c>
      <c r="B565" s="15">
        <v>-2</v>
      </c>
      <c r="C565" s="15">
        <v>-8192</v>
      </c>
      <c r="D565" s="15">
        <f t="shared" si="412"/>
        <v>-1</v>
      </c>
      <c r="E565" s="15">
        <f t="shared" si="413"/>
        <v>0</v>
      </c>
      <c r="F565" s="15">
        <f t="shared" si="414"/>
        <v>-1</v>
      </c>
      <c r="G565" s="15">
        <v>-1</v>
      </c>
      <c r="H565" s="15">
        <v>-1</v>
      </c>
      <c r="I565" s="15">
        <v>280</v>
      </c>
      <c r="J565" s="15">
        <v>9</v>
      </c>
      <c r="K565" s="15"/>
      <c r="L565" s="15">
        <v>176</v>
      </c>
      <c r="M565" s="15">
        <f t="shared" si="415"/>
        <v>4.296875E-2</v>
      </c>
    </row>
    <row r="566" spans="1:13">
      <c r="A566" s="15">
        <v>563</v>
      </c>
      <c r="B566" s="15">
        <v>-2</v>
      </c>
      <c r="C566" s="15">
        <v>-8192</v>
      </c>
      <c r="D566" s="15">
        <f t="shared" si="412"/>
        <v>-1</v>
      </c>
      <c r="E566" s="15">
        <f t="shared" si="413"/>
        <v>0</v>
      </c>
      <c r="F566" s="15">
        <f t="shared" si="414"/>
        <v>-1</v>
      </c>
      <c r="G566" s="15">
        <v>-1</v>
      </c>
      <c r="H566" s="15">
        <v>-1</v>
      </c>
      <c r="I566" s="15">
        <v>281</v>
      </c>
      <c r="J566" s="15">
        <v>9</v>
      </c>
      <c r="K566" s="15"/>
      <c r="L566" s="15">
        <v>176</v>
      </c>
      <c r="M566" s="15">
        <f t="shared" si="415"/>
        <v>4.296875E-2</v>
      </c>
    </row>
    <row r="567" spans="1:13">
      <c r="A567" s="15">
        <v>564</v>
      </c>
      <c r="B567" s="15">
        <v>-2</v>
      </c>
      <c r="C567" s="15">
        <v>-8192</v>
      </c>
      <c r="D567" s="15">
        <f t="shared" si="412"/>
        <v>-1</v>
      </c>
      <c r="E567" s="15">
        <f t="shared" si="413"/>
        <v>0</v>
      </c>
      <c r="F567" s="15">
        <f t="shared" si="414"/>
        <v>-1</v>
      </c>
      <c r="G567" s="15">
        <v>-1</v>
      </c>
      <c r="H567" s="15">
        <v>-1</v>
      </c>
      <c r="I567" s="15">
        <v>281</v>
      </c>
      <c r="J567" s="15">
        <v>9</v>
      </c>
      <c r="K567" s="15"/>
      <c r="L567" s="15">
        <v>176</v>
      </c>
      <c r="M567" s="15">
        <f t="shared" si="415"/>
        <v>4.296875E-2</v>
      </c>
    </row>
    <row r="568" spans="1:13">
      <c r="A568" s="15">
        <v>565</v>
      </c>
      <c r="B568" s="15">
        <v>-2</v>
      </c>
      <c r="C568" s="15">
        <v>-8192</v>
      </c>
      <c r="D568" s="15">
        <f t="shared" si="412"/>
        <v>-1</v>
      </c>
      <c r="E568" s="15">
        <f t="shared" si="413"/>
        <v>0</v>
      </c>
      <c r="F568" s="15">
        <f t="shared" si="414"/>
        <v>-1</v>
      </c>
      <c r="G568" s="15">
        <v>-1</v>
      </c>
      <c r="H568" s="15">
        <v>-1</v>
      </c>
      <c r="I568" s="15">
        <v>282</v>
      </c>
      <c r="J568" s="15">
        <v>9</v>
      </c>
      <c r="K568" s="15"/>
      <c r="L568" s="15">
        <v>176</v>
      </c>
      <c r="M568" s="15">
        <f t="shared" si="415"/>
        <v>4.296875E-2</v>
      </c>
    </row>
    <row r="569" spans="1:13">
      <c r="A569" s="15">
        <v>566</v>
      </c>
      <c r="B569" s="15">
        <v>-2</v>
      </c>
      <c r="C569" s="15">
        <v>-8192</v>
      </c>
      <c r="D569" s="15">
        <f t="shared" si="412"/>
        <v>-1</v>
      </c>
      <c r="E569" s="15">
        <f t="shared" si="413"/>
        <v>0</v>
      </c>
      <c r="F569" s="15">
        <f t="shared" si="414"/>
        <v>-1</v>
      </c>
      <c r="G569" s="15">
        <v>-1</v>
      </c>
      <c r="H569" s="15">
        <v>-1</v>
      </c>
      <c r="I569" s="15">
        <v>282</v>
      </c>
      <c r="J569" s="15">
        <v>9</v>
      </c>
      <c r="K569" s="15"/>
      <c r="L569" s="15">
        <v>176</v>
      </c>
      <c r="M569" s="15">
        <f t="shared" si="415"/>
        <v>4.296875E-2</v>
      </c>
    </row>
    <row r="570" spans="1:13">
      <c r="A570" s="15">
        <v>567</v>
      </c>
      <c r="B570" s="15">
        <v>-2</v>
      </c>
      <c r="C570" s="15">
        <v>-8192</v>
      </c>
      <c r="D570" s="15">
        <f t="shared" si="412"/>
        <v>-1</v>
      </c>
      <c r="E570" s="15">
        <f t="shared" si="413"/>
        <v>0</v>
      </c>
      <c r="F570" s="15">
        <f t="shared" si="414"/>
        <v>-1</v>
      </c>
      <c r="G570" s="15">
        <v>-1</v>
      </c>
      <c r="H570" s="15">
        <v>-1</v>
      </c>
      <c r="I570" s="15">
        <v>283</v>
      </c>
      <c r="J570" s="15">
        <v>9</v>
      </c>
      <c r="K570" s="15"/>
      <c r="L570" s="15">
        <v>176</v>
      </c>
      <c r="M570" s="15">
        <f t="shared" si="415"/>
        <v>4.296875E-2</v>
      </c>
    </row>
    <row r="571" spans="1:13">
      <c r="A571" s="15">
        <v>568</v>
      </c>
      <c r="B571" s="15">
        <v>-2</v>
      </c>
      <c r="C571" s="15">
        <v>-8192</v>
      </c>
      <c r="D571" s="15">
        <f t="shared" si="412"/>
        <v>-1</v>
      </c>
      <c r="E571" s="15">
        <f t="shared" si="413"/>
        <v>0</v>
      </c>
      <c r="F571" s="15">
        <f t="shared" si="414"/>
        <v>-1</v>
      </c>
      <c r="G571" s="15">
        <v>-1</v>
      </c>
      <c r="H571" s="15">
        <v>-1</v>
      </c>
      <c r="I571" s="15">
        <v>283</v>
      </c>
      <c r="J571" s="15">
        <v>9</v>
      </c>
      <c r="K571" s="15"/>
      <c r="L571" s="15">
        <v>176</v>
      </c>
      <c r="M571" s="15">
        <f t="shared" si="415"/>
        <v>4.296875E-2</v>
      </c>
    </row>
    <row r="572" spans="1:13">
      <c r="A572" s="15">
        <v>569</v>
      </c>
      <c r="B572" s="15">
        <v>-2</v>
      </c>
      <c r="C572" s="15">
        <v>-8192</v>
      </c>
      <c r="D572" s="15">
        <f t="shared" si="412"/>
        <v>-1</v>
      </c>
      <c r="E572" s="15">
        <f t="shared" si="413"/>
        <v>0</v>
      </c>
      <c r="F572" s="15">
        <f t="shared" si="414"/>
        <v>-1</v>
      </c>
      <c r="G572" s="15">
        <v>-1</v>
      </c>
      <c r="H572" s="15">
        <v>-1</v>
      </c>
      <c r="I572" s="15">
        <v>284</v>
      </c>
      <c r="J572" s="15">
        <v>9</v>
      </c>
      <c r="K572" s="15"/>
      <c r="L572" s="15">
        <v>176</v>
      </c>
      <c r="M572" s="15">
        <f t="shared" si="415"/>
        <v>4.296875E-2</v>
      </c>
    </row>
    <row r="573" spans="1:13">
      <c r="A573" s="15">
        <v>570</v>
      </c>
      <c r="B573" s="15">
        <v>-2</v>
      </c>
      <c r="C573" s="15">
        <v>-8192</v>
      </c>
      <c r="D573" s="15">
        <f t="shared" si="412"/>
        <v>-1</v>
      </c>
      <c r="E573" s="15">
        <f t="shared" si="413"/>
        <v>0</v>
      </c>
      <c r="F573" s="15">
        <f t="shared" si="414"/>
        <v>-1</v>
      </c>
      <c r="G573" s="15">
        <v>-1</v>
      </c>
      <c r="H573" s="15">
        <v>-1</v>
      </c>
      <c r="I573" s="15">
        <v>284</v>
      </c>
      <c r="J573" s="15">
        <v>9</v>
      </c>
      <c r="K573" s="15"/>
      <c r="L573" s="15">
        <v>176</v>
      </c>
      <c r="M573" s="15">
        <f t="shared" si="415"/>
        <v>4.296875E-2</v>
      </c>
    </row>
    <row r="574" spans="1:13">
      <c r="A574" s="15">
        <v>571</v>
      </c>
      <c r="B574" s="15">
        <v>-2</v>
      </c>
      <c r="C574" s="15">
        <v>-8192</v>
      </c>
      <c r="D574" s="15">
        <f t="shared" si="412"/>
        <v>-1</v>
      </c>
      <c r="E574" s="15">
        <f t="shared" si="413"/>
        <v>0</v>
      </c>
      <c r="F574" s="15">
        <f t="shared" si="414"/>
        <v>-1</v>
      </c>
      <c r="G574" s="15">
        <v>-1</v>
      </c>
      <c r="H574" s="15">
        <v>-1</v>
      </c>
      <c r="I574" s="15">
        <v>285</v>
      </c>
      <c r="J574" s="15">
        <v>9</v>
      </c>
      <c r="K574" s="15"/>
      <c r="L574" s="15">
        <v>176</v>
      </c>
      <c r="M574" s="15">
        <f t="shared" si="415"/>
        <v>4.296875E-2</v>
      </c>
    </row>
    <row r="575" spans="1:13">
      <c r="A575" s="15">
        <v>572</v>
      </c>
      <c r="B575" s="15">
        <v>-2</v>
      </c>
      <c r="C575" s="15">
        <v>-8192</v>
      </c>
      <c r="D575" s="15">
        <f t="shared" si="412"/>
        <v>-1</v>
      </c>
      <c r="E575" s="15">
        <f t="shared" si="413"/>
        <v>0</v>
      </c>
      <c r="F575" s="15">
        <f t="shared" si="414"/>
        <v>-1</v>
      </c>
      <c r="G575" s="15">
        <v>-1</v>
      </c>
      <c r="H575" s="15">
        <v>-1</v>
      </c>
      <c r="I575" s="15">
        <v>285</v>
      </c>
      <c r="J575" s="15">
        <v>9</v>
      </c>
      <c r="K575" s="15"/>
      <c r="L575" s="15">
        <v>176</v>
      </c>
      <c r="M575" s="15">
        <f t="shared" si="415"/>
        <v>4.296875E-2</v>
      </c>
    </row>
    <row r="576" spans="1:13">
      <c r="A576" s="15">
        <v>573</v>
      </c>
      <c r="B576" s="15">
        <v>-2</v>
      </c>
      <c r="C576" s="15">
        <v>-8192</v>
      </c>
      <c r="D576" s="15">
        <f t="shared" si="412"/>
        <v>-1</v>
      </c>
      <c r="E576" s="15">
        <f t="shared" si="413"/>
        <v>0</v>
      </c>
      <c r="F576" s="15">
        <f t="shared" si="414"/>
        <v>-1</v>
      </c>
      <c r="G576" s="15">
        <v>-1</v>
      </c>
      <c r="H576" s="15">
        <v>-1</v>
      </c>
      <c r="I576" s="15">
        <v>286</v>
      </c>
      <c r="J576" s="15">
        <v>9</v>
      </c>
      <c r="K576" s="15"/>
      <c r="L576" s="15">
        <v>176</v>
      </c>
      <c r="M576" s="15">
        <f t="shared" si="415"/>
        <v>4.296875E-2</v>
      </c>
    </row>
    <row r="577" spans="1:13">
      <c r="A577" s="15">
        <v>574</v>
      </c>
      <c r="B577" s="15">
        <v>-2</v>
      </c>
      <c r="C577" s="15">
        <v>-8192</v>
      </c>
      <c r="D577" s="15">
        <f t="shared" si="412"/>
        <v>-1</v>
      </c>
      <c r="E577" s="15">
        <f t="shared" si="413"/>
        <v>0</v>
      </c>
      <c r="F577" s="15">
        <f t="shared" si="414"/>
        <v>-1</v>
      </c>
      <c r="G577" s="15">
        <v>-1</v>
      </c>
      <c r="H577" s="15">
        <v>-1</v>
      </c>
      <c r="I577" s="15">
        <v>286</v>
      </c>
      <c r="J577" s="15">
        <v>9</v>
      </c>
      <c r="K577" s="15"/>
      <c r="L577" s="15">
        <v>176</v>
      </c>
      <c r="M577" s="15">
        <f t="shared" si="415"/>
        <v>4.296875E-2</v>
      </c>
    </row>
    <row r="578" spans="1:13">
      <c r="A578" s="15">
        <v>575</v>
      </c>
      <c r="B578" s="15">
        <v>-2</v>
      </c>
      <c r="C578" s="15">
        <v>-8192</v>
      </c>
      <c r="D578" s="15">
        <f t="shared" si="412"/>
        <v>-1</v>
      </c>
      <c r="E578" s="15">
        <f t="shared" si="413"/>
        <v>0</v>
      </c>
      <c r="F578" s="15">
        <f t="shared" si="414"/>
        <v>-1</v>
      </c>
      <c r="G578" s="15">
        <v>-1</v>
      </c>
      <c r="H578" s="15">
        <v>-1</v>
      </c>
      <c r="I578" s="15">
        <v>287</v>
      </c>
      <c r="J578" s="15">
        <v>9</v>
      </c>
      <c r="K578" s="15"/>
      <c r="L578" s="15">
        <v>1335</v>
      </c>
      <c r="M578" s="15">
        <f t="shared" si="415"/>
        <v>0.325927734375</v>
      </c>
    </row>
    <row r="579" spans="1:13">
      <c r="A579" s="15">
        <v>576</v>
      </c>
      <c r="B579" s="15">
        <v>-2</v>
      </c>
      <c r="C579" s="15">
        <v>-8192</v>
      </c>
      <c r="D579" s="15">
        <f t="shared" si="412"/>
        <v>-1</v>
      </c>
      <c r="E579" s="15">
        <f t="shared" si="413"/>
        <v>0</v>
      </c>
      <c r="F579" s="15">
        <f t="shared" si="414"/>
        <v>-1</v>
      </c>
      <c r="G579" s="15">
        <v>-1</v>
      </c>
      <c r="H579" s="15">
        <v>-1</v>
      </c>
      <c r="I579" s="15">
        <v>287</v>
      </c>
      <c r="J579" s="15">
        <v>9</v>
      </c>
      <c r="K579" s="15"/>
      <c r="L579" s="15">
        <v>1335</v>
      </c>
      <c r="M579" s="15">
        <f t="shared" si="415"/>
        <v>0.325927734375</v>
      </c>
    </row>
    <row r="580" spans="1:13">
      <c r="A580" s="15">
        <v>577</v>
      </c>
      <c r="B580" s="15">
        <v>-2</v>
      </c>
      <c r="C580" s="15">
        <v>-8192</v>
      </c>
      <c r="D580" s="15">
        <f t="shared" ref="D580:D643" si="416">IF(C580&lt;&gt;-8192,INT(C580/2^12),-1)</f>
        <v>-1</v>
      </c>
      <c r="E580" s="15">
        <f t="shared" ref="E580:E643" si="417">IF(C580 &lt;&gt; -8192, MOD(C580, 2^12), 0)</f>
        <v>0</v>
      </c>
      <c r="F580" s="15">
        <f t="shared" ref="F580:F643" si="418">D580+(E580/2^12)</f>
        <v>-1</v>
      </c>
      <c r="G580" s="15">
        <v>-1</v>
      </c>
      <c r="H580" s="15">
        <v>-1</v>
      </c>
      <c r="I580" s="15">
        <v>288</v>
      </c>
      <c r="J580" s="15">
        <v>9</v>
      </c>
      <c r="K580" s="15"/>
      <c r="L580" s="15">
        <v>1335</v>
      </c>
      <c r="M580" s="15">
        <f t="shared" ref="M580:M643" si="419">IF(L580 &gt;= 2^12, "Error: Wrong Probability!", L580/2^12)</f>
        <v>0.325927734375</v>
      </c>
    </row>
    <row r="581" spans="1:13">
      <c r="A581" s="15">
        <v>578</v>
      </c>
      <c r="B581" s="15">
        <v>-2</v>
      </c>
      <c r="C581" s="15">
        <v>-8192</v>
      </c>
      <c r="D581" s="15">
        <f t="shared" si="416"/>
        <v>-1</v>
      </c>
      <c r="E581" s="15">
        <f t="shared" si="417"/>
        <v>0</v>
      </c>
      <c r="F581" s="15">
        <f t="shared" si="418"/>
        <v>-1</v>
      </c>
      <c r="G581" s="15">
        <v>-1</v>
      </c>
      <c r="H581" s="15">
        <v>-1</v>
      </c>
      <c r="I581" s="15">
        <v>288</v>
      </c>
      <c r="J581" s="15">
        <v>9</v>
      </c>
      <c r="K581" s="15"/>
      <c r="L581" s="15">
        <v>1335</v>
      </c>
      <c r="M581" s="15">
        <f t="shared" si="419"/>
        <v>0.325927734375</v>
      </c>
    </row>
    <row r="582" spans="1:13">
      <c r="A582" s="15">
        <v>579</v>
      </c>
      <c r="B582" s="15">
        <v>-2</v>
      </c>
      <c r="C582" s="15">
        <v>-8192</v>
      </c>
      <c r="D582" s="15">
        <f t="shared" si="416"/>
        <v>-1</v>
      </c>
      <c r="E582" s="15">
        <f t="shared" si="417"/>
        <v>0</v>
      </c>
      <c r="F582" s="15">
        <f t="shared" si="418"/>
        <v>-1</v>
      </c>
      <c r="G582" s="15">
        <v>-1</v>
      </c>
      <c r="H582" s="15">
        <v>-1</v>
      </c>
      <c r="I582" s="15">
        <v>289</v>
      </c>
      <c r="J582" s="15">
        <v>9</v>
      </c>
      <c r="K582" s="15"/>
      <c r="L582" s="15">
        <v>1335</v>
      </c>
      <c r="M582" s="15">
        <f t="shared" si="419"/>
        <v>0.325927734375</v>
      </c>
    </row>
    <row r="583" spans="1:13">
      <c r="A583" s="15">
        <v>580</v>
      </c>
      <c r="B583" s="15">
        <v>-2</v>
      </c>
      <c r="C583" s="15">
        <v>-8192</v>
      </c>
      <c r="D583" s="15">
        <f t="shared" si="416"/>
        <v>-1</v>
      </c>
      <c r="E583" s="15">
        <f t="shared" si="417"/>
        <v>0</v>
      </c>
      <c r="F583" s="15">
        <f t="shared" si="418"/>
        <v>-1</v>
      </c>
      <c r="G583" s="15">
        <v>-1</v>
      </c>
      <c r="H583" s="15">
        <v>-1</v>
      </c>
      <c r="I583" s="15">
        <v>289</v>
      </c>
      <c r="J583" s="15">
        <v>9</v>
      </c>
      <c r="K583" s="15"/>
      <c r="L583" s="15">
        <v>1335</v>
      </c>
      <c r="M583" s="15">
        <f t="shared" si="419"/>
        <v>0.325927734375</v>
      </c>
    </row>
    <row r="584" spans="1:13">
      <c r="A584" s="15">
        <v>581</v>
      </c>
      <c r="B584" s="15">
        <v>-2</v>
      </c>
      <c r="C584" s="15">
        <v>-8192</v>
      </c>
      <c r="D584" s="15">
        <f t="shared" si="416"/>
        <v>-1</v>
      </c>
      <c r="E584" s="15">
        <f t="shared" si="417"/>
        <v>0</v>
      </c>
      <c r="F584" s="15">
        <f t="shared" si="418"/>
        <v>-1</v>
      </c>
      <c r="G584" s="15">
        <v>-1</v>
      </c>
      <c r="H584" s="15">
        <v>-1</v>
      </c>
      <c r="I584" s="15">
        <v>290</v>
      </c>
      <c r="J584" s="15">
        <v>9</v>
      </c>
      <c r="K584" s="15"/>
      <c r="L584" s="15">
        <v>1335</v>
      </c>
      <c r="M584" s="15">
        <f t="shared" si="419"/>
        <v>0.325927734375</v>
      </c>
    </row>
    <row r="585" spans="1:13">
      <c r="A585" s="15">
        <v>582</v>
      </c>
      <c r="B585" s="15">
        <v>-2</v>
      </c>
      <c r="C585" s="15">
        <v>-8192</v>
      </c>
      <c r="D585" s="15">
        <f t="shared" si="416"/>
        <v>-1</v>
      </c>
      <c r="E585" s="15">
        <f t="shared" si="417"/>
        <v>0</v>
      </c>
      <c r="F585" s="15">
        <f t="shared" si="418"/>
        <v>-1</v>
      </c>
      <c r="G585" s="15">
        <v>-1</v>
      </c>
      <c r="H585" s="15">
        <v>-1</v>
      </c>
      <c r="I585" s="15">
        <v>290</v>
      </c>
      <c r="J585" s="15">
        <v>9</v>
      </c>
      <c r="K585" s="15"/>
      <c r="L585" s="15">
        <v>1335</v>
      </c>
      <c r="M585" s="15">
        <f t="shared" si="419"/>
        <v>0.325927734375</v>
      </c>
    </row>
    <row r="586" spans="1:13">
      <c r="A586" s="15">
        <v>583</v>
      </c>
      <c r="B586" s="15">
        <v>-2</v>
      </c>
      <c r="C586" s="15">
        <v>-8192</v>
      </c>
      <c r="D586" s="15">
        <f t="shared" si="416"/>
        <v>-1</v>
      </c>
      <c r="E586" s="15">
        <f t="shared" si="417"/>
        <v>0</v>
      </c>
      <c r="F586" s="15">
        <f t="shared" si="418"/>
        <v>-1</v>
      </c>
      <c r="G586" s="15">
        <v>-1</v>
      </c>
      <c r="H586" s="15">
        <v>-1</v>
      </c>
      <c r="I586" s="15">
        <v>291</v>
      </c>
      <c r="J586" s="15">
        <v>9</v>
      </c>
      <c r="K586" s="15"/>
      <c r="L586" s="15">
        <v>1335</v>
      </c>
      <c r="M586" s="15">
        <f t="shared" si="419"/>
        <v>0.325927734375</v>
      </c>
    </row>
    <row r="587" spans="1:13">
      <c r="A587" s="15">
        <v>584</v>
      </c>
      <c r="B587" s="15">
        <v>-2</v>
      </c>
      <c r="C587" s="15">
        <v>-8192</v>
      </c>
      <c r="D587" s="15">
        <f t="shared" si="416"/>
        <v>-1</v>
      </c>
      <c r="E587" s="15">
        <f t="shared" si="417"/>
        <v>0</v>
      </c>
      <c r="F587" s="15">
        <f t="shared" si="418"/>
        <v>-1</v>
      </c>
      <c r="G587" s="15">
        <v>-1</v>
      </c>
      <c r="H587" s="15">
        <v>-1</v>
      </c>
      <c r="I587" s="15">
        <v>291</v>
      </c>
      <c r="J587" s="15">
        <v>9</v>
      </c>
      <c r="K587" s="15"/>
      <c r="L587" s="15">
        <v>1335</v>
      </c>
      <c r="M587" s="15">
        <f t="shared" si="419"/>
        <v>0.325927734375</v>
      </c>
    </row>
    <row r="588" spans="1:13">
      <c r="A588" s="15">
        <v>585</v>
      </c>
      <c r="B588" s="15">
        <v>-2</v>
      </c>
      <c r="C588" s="15">
        <v>-8192</v>
      </c>
      <c r="D588" s="15">
        <f t="shared" si="416"/>
        <v>-1</v>
      </c>
      <c r="E588" s="15">
        <f t="shared" si="417"/>
        <v>0</v>
      </c>
      <c r="F588" s="15">
        <f t="shared" si="418"/>
        <v>-1</v>
      </c>
      <c r="G588" s="15">
        <v>-1</v>
      </c>
      <c r="H588" s="15">
        <v>-1</v>
      </c>
      <c r="I588" s="15">
        <v>292</v>
      </c>
      <c r="J588" s="15">
        <v>9</v>
      </c>
      <c r="K588" s="15"/>
      <c r="L588" s="15">
        <v>1335</v>
      </c>
      <c r="M588" s="15">
        <f t="shared" si="419"/>
        <v>0.325927734375</v>
      </c>
    </row>
    <row r="589" spans="1:13">
      <c r="A589" s="15">
        <v>586</v>
      </c>
      <c r="B589" s="15">
        <v>-2</v>
      </c>
      <c r="C589" s="15">
        <v>-8192</v>
      </c>
      <c r="D589" s="15">
        <f t="shared" si="416"/>
        <v>-1</v>
      </c>
      <c r="E589" s="15">
        <f t="shared" si="417"/>
        <v>0</v>
      </c>
      <c r="F589" s="15">
        <f t="shared" si="418"/>
        <v>-1</v>
      </c>
      <c r="G589" s="15">
        <v>-1</v>
      </c>
      <c r="H589" s="15">
        <v>-1</v>
      </c>
      <c r="I589" s="15">
        <v>292</v>
      </c>
      <c r="J589" s="15">
        <v>9</v>
      </c>
      <c r="K589" s="15"/>
      <c r="L589" s="15">
        <v>1335</v>
      </c>
      <c r="M589" s="15">
        <f t="shared" si="419"/>
        <v>0.325927734375</v>
      </c>
    </row>
    <row r="590" spans="1:13">
      <c r="A590" s="15">
        <v>587</v>
      </c>
      <c r="B590" s="15">
        <v>-2</v>
      </c>
      <c r="C590" s="15">
        <v>-8192</v>
      </c>
      <c r="D590" s="15">
        <f t="shared" si="416"/>
        <v>-1</v>
      </c>
      <c r="E590" s="15">
        <f t="shared" si="417"/>
        <v>0</v>
      </c>
      <c r="F590" s="15">
        <f t="shared" si="418"/>
        <v>-1</v>
      </c>
      <c r="G590" s="15">
        <v>-1</v>
      </c>
      <c r="H590" s="15">
        <v>-1</v>
      </c>
      <c r="I590" s="15">
        <v>293</v>
      </c>
      <c r="J590" s="15">
        <v>9</v>
      </c>
      <c r="K590" s="15"/>
      <c r="L590" s="15">
        <v>1335</v>
      </c>
      <c r="M590" s="15">
        <f t="shared" si="419"/>
        <v>0.325927734375</v>
      </c>
    </row>
    <row r="591" spans="1:13">
      <c r="A591" s="15">
        <v>588</v>
      </c>
      <c r="B591" s="15">
        <v>-2</v>
      </c>
      <c r="C591" s="15">
        <v>-8192</v>
      </c>
      <c r="D591" s="15">
        <f t="shared" si="416"/>
        <v>-1</v>
      </c>
      <c r="E591" s="15">
        <f t="shared" si="417"/>
        <v>0</v>
      </c>
      <c r="F591" s="15">
        <f t="shared" si="418"/>
        <v>-1</v>
      </c>
      <c r="G591" s="15">
        <v>-1</v>
      </c>
      <c r="H591" s="15">
        <v>-1</v>
      </c>
      <c r="I591" s="15">
        <v>293</v>
      </c>
      <c r="J591" s="15">
        <v>9</v>
      </c>
      <c r="K591" s="15"/>
      <c r="L591" s="15">
        <v>1335</v>
      </c>
      <c r="M591" s="15">
        <f t="shared" si="419"/>
        <v>0.325927734375</v>
      </c>
    </row>
    <row r="592" spans="1:13">
      <c r="A592" s="15">
        <v>589</v>
      </c>
      <c r="B592" s="15">
        <v>-2</v>
      </c>
      <c r="C592" s="15">
        <v>-8192</v>
      </c>
      <c r="D592" s="15">
        <f t="shared" si="416"/>
        <v>-1</v>
      </c>
      <c r="E592" s="15">
        <f t="shared" si="417"/>
        <v>0</v>
      </c>
      <c r="F592" s="15">
        <f t="shared" si="418"/>
        <v>-1</v>
      </c>
      <c r="G592" s="15">
        <v>-1</v>
      </c>
      <c r="H592" s="15">
        <v>-1</v>
      </c>
      <c r="I592" s="15">
        <v>294</v>
      </c>
      <c r="J592" s="15">
        <v>9</v>
      </c>
      <c r="K592" s="15"/>
      <c r="L592" s="15">
        <v>1335</v>
      </c>
      <c r="M592" s="15">
        <f t="shared" si="419"/>
        <v>0.325927734375</v>
      </c>
    </row>
    <row r="593" spans="1:13">
      <c r="A593" s="15">
        <v>590</v>
      </c>
      <c r="B593" s="15">
        <v>-2</v>
      </c>
      <c r="C593" s="15">
        <v>-8192</v>
      </c>
      <c r="D593" s="15">
        <f t="shared" si="416"/>
        <v>-1</v>
      </c>
      <c r="E593" s="15">
        <f t="shared" si="417"/>
        <v>0</v>
      </c>
      <c r="F593" s="15">
        <f t="shared" si="418"/>
        <v>-1</v>
      </c>
      <c r="G593" s="15">
        <v>-1</v>
      </c>
      <c r="H593" s="15">
        <v>-1</v>
      </c>
      <c r="I593" s="15">
        <v>294</v>
      </c>
      <c r="J593" s="15">
        <v>9</v>
      </c>
      <c r="K593" s="15"/>
      <c r="L593" s="15">
        <v>1335</v>
      </c>
      <c r="M593" s="15">
        <f t="shared" si="419"/>
        <v>0.325927734375</v>
      </c>
    </row>
    <row r="594" spans="1:13">
      <c r="A594" s="15">
        <v>591</v>
      </c>
      <c r="B594" s="15">
        <v>-2</v>
      </c>
      <c r="C594" s="15">
        <v>-8192</v>
      </c>
      <c r="D594" s="15">
        <f t="shared" si="416"/>
        <v>-1</v>
      </c>
      <c r="E594" s="15">
        <f t="shared" si="417"/>
        <v>0</v>
      </c>
      <c r="F594" s="15">
        <f t="shared" si="418"/>
        <v>-1</v>
      </c>
      <c r="G594" s="15">
        <v>-1</v>
      </c>
      <c r="H594" s="15">
        <v>-1</v>
      </c>
      <c r="I594" s="15">
        <v>295</v>
      </c>
      <c r="J594" s="15">
        <v>9</v>
      </c>
      <c r="K594" s="15"/>
      <c r="L594" s="15">
        <v>1335</v>
      </c>
      <c r="M594" s="15">
        <f t="shared" si="419"/>
        <v>0.325927734375</v>
      </c>
    </row>
    <row r="595" spans="1:13">
      <c r="A595" s="15">
        <v>592</v>
      </c>
      <c r="B595" s="15">
        <v>-2</v>
      </c>
      <c r="C595" s="15">
        <v>-8192</v>
      </c>
      <c r="D595" s="15">
        <f t="shared" si="416"/>
        <v>-1</v>
      </c>
      <c r="E595" s="15">
        <f t="shared" si="417"/>
        <v>0</v>
      </c>
      <c r="F595" s="15">
        <f t="shared" si="418"/>
        <v>-1</v>
      </c>
      <c r="G595" s="15">
        <v>-1</v>
      </c>
      <c r="H595" s="15">
        <v>-1</v>
      </c>
      <c r="I595" s="15">
        <v>295</v>
      </c>
      <c r="J595" s="15">
        <v>9</v>
      </c>
      <c r="K595" s="15"/>
      <c r="L595" s="15">
        <v>1335</v>
      </c>
      <c r="M595" s="15">
        <f t="shared" si="419"/>
        <v>0.325927734375</v>
      </c>
    </row>
    <row r="596" spans="1:13">
      <c r="A596" s="15">
        <v>593</v>
      </c>
      <c r="B596" s="15">
        <v>-2</v>
      </c>
      <c r="C596" s="15">
        <v>-8192</v>
      </c>
      <c r="D596" s="15">
        <f t="shared" si="416"/>
        <v>-1</v>
      </c>
      <c r="E596" s="15">
        <f t="shared" si="417"/>
        <v>0</v>
      </c>
      <c r="F596" s="15">
        <f t="shared" si="418"/>
        <v>-1</v>
      </c>
      <c r="G596" s="15">
        <v>-1</v>
      </c>
      <c r="H596" s="15">
        <v>-1</v>
      </c>
      <c r="I596" s="15">
        <v>296</v>
      </c>
      <c r="J596" s="15">
        <v>9</v>
      </c>
      <c r="K596" s="15"/>
      <c r="L596" s="15">
        <v>1335</v>
      </c>
      <c r="M596" s="15">
        <f t="shared" si="419"/>
        <v>0.325927734375</v>
      </c>
    </row>
    <row r="597" spans="1:13">
      <c r="A597" s="15">
        <v>594</v>
      </c>
      <c r="B597" s="15">
        <v>-2</v>
      </c>
      <c r="C597" s="15">
        <v>-8192</v>
      </c>
      <c r="D597" s="15">
        <f t="shared" si="416"/>
        <v>-1</v>
      </c>
      <c r="E597" s="15">
        <f t="shared" si="417"/>
        <v>0</v>
      </c>
      <c r="F597" s="15">
        <f t="shared" si="418"/>
        <v>-1</v>
      </c>
      <c r="G597" s="15">
        <v>-1</v>
      </c>
      <c r="H597" s="15">
        <v>-1</v>
      </c>
      <c r="I597" s="15">
        <v>296</v>
      </c>
      <c r="J597" s="15">
        <v>9</v>
      </c>
      <c r="K597" s="15"/>
      <c r="L597" s="15">
        <v>1335</v>
      </c>
      <c r="M597" s="15">
        <f t="shared" si="419"/>
        <v>0.325927734375</v>
      </c>
    </row>
    <row r="598" spans="1:13">
      <c r="A598" s="15">
        <v>595</v>
      </c>
      <c r="B598" s="15">
        <v>-2</v>
      </c>
      <c r="C598" s="15">
        <v>-8192</v>
      </c>
      <c r="D598" s="15">
        <f t="shared" si="416"/>
        <v>-1</v>
      </c>
      <c r="E598" s="15">
        <f t="shared" si="417"/>
        <v>0</v>
      </c>
      <c r="F598" s="15">
        <f t="shared" si="418"/>
        <v>-1</v>
      </c>
      <c r="G598" s="15">
        <v>-1</v>
      </c>
      <c r="H598" s="15">
        <v>-1</v>
      </c>
      <c r="I598" s="15">
        <v>297</v>
      </c>
      <c r="J598" s="15">
        <v>9</v>
      </c>
      <c r="K598" s="15"/>
      <c r="L598" s="15">
        <v>1335</v>
      </c>
      <c r="M598" s="15">
        <f t="shared" si="419"/>
        <v>0.325927734375</v>
      </c>
    </row>
    <row r="599" spans="1:13">
      <c r="A599" s="15">
        <v>596</v>
      </c>
      <c r="B599" s="15">
        <v>-2</v>
      </c>
      <c r="C599" s="15">
        <v>-8192</v>
      </c>
      <c r="D599" s="15">
        <f t="shared" si="416"/>
        <v>-1</v>
      </c>
      <c r="E599" s="15">
        <f t="shared" si="417"/>
        <v>0</v>
      </c>
      <c r="F599" s="15">
        <f t="shared" si="418"/>
        <v>-1</v>
      </c>
      <c r="G599" s="15">
        <v>-1</v>
      </c>
      <c r="H599" s="15">
        <v>-1</v>
      </c>
      <c r="I599" s="15">
        <v>297</v>
      </c>
      <c r="J599" s="15">
        <v>9</v>
      </c>
      <c r="K599" s="15"/>
      <c r="L599" s="15">
        <v>1335</v>
      </c>
      <c r="M599" s="15">
        <f t="shared" si="419"/>
        <v>0.325927734375</v>
      </c>
    </row>
    <row r="600" spans="1:13">
      <c r="A600" s="15">
        <v>597</v>
      </c>
      <c r="B600" s="15">
        <v>-2</v>
      </c>
      <c r="C600" s="15">
        <v>-8192</v>
      </c>
      <c r="D600" s="15">
        <f t="shared" si="416"/>
        <v>-1</v>
      </c>
      <c r="E600" s="15">
        <f t="shared" si="417"/>
        <v>0</v>
      </c>
      <c r="F600" s="15">
        <f t="shared" si="418"/>
        <v>-1</v>
      </c>
      <c r="G600" s="15">
        <v>-1</v>
      </c>
      <c r="H600" s="15">
        <v>-1</v>
      </c>
      <c r="I600" s="15">
        <v>298</v>
      </c>
      <c r="J600" s="15">
        <v>9</v>
      </c>
      <c r="K600" s="15"/>
      <c r="L600" s="15">
        <v>1335</v>
      </c>
      <c r="M600" s="15">
        <f t="shared" si="419"/>
        <v>0.325927734375</v>
      </c>
    </row>
    <row r="601" spans="1:13">
      <c r="A601" s="15">
        <v>598</v>
      </c>
      <c r="B601" s="15">
        <v>-2</v>
      </c>
      <c r="C601" s="15">
        <v>-8192</v>
      </c>
      <c r="D601" s="15">
        <f t="shared" si="416"/>
        <v>-1</v>
      </c>
      <c r="E601" s="15">
        <f t="shared" si="417"/>
        <v>0</v>
      </c>
      <c r="F601" s="15">
        <f t="shared" si="418"/>
        <v>-1</v>
      </c>
      <c r="G601" s="15">
        <v>-1</v>
      </c>
      <c r="H601" s="15">
        <v>-1</v>
      </c>
      <c r="I601" s="15">
        <v>298</v>
      </c>
      <c r="J601" s="15">
        <v>9</v>
      </c>
      <c r="K601" s="15"/>
      <c r="L601" s="15">
        <v>1335</v>
      </c>
      <c r="M601" s="15">
        <f t="shared" si="419"/>
        <v>0.325927734375</v>
      </c>
    </row>
    <row r="602" spans="1:13">
      <c r="A602" s="15">
        <v>599</v>
      </c>
      <c r="B602" s="15">
        <v>-2</v>
      </c>
      <c r="C602" s="15">
        <v>-8192</v>
      </c>
      <c r="D602" s="15">
        <f t="shared" si="416"/>
        <v>-1</v>
      </c>
      <c r="E602" s="15">
        <f t="shared" si="417"/>
        <v>0</v>
      </c>
      <c r="F602" s="15">
        <f t="shared" si="418"/>
        <v>-1</v>
      </c>
      <c r="G602" s="15">
        <v>-1</v>
      </c>
      <c r="H602" s="15">
        <v>-1</v>
      </c>
      <c r="I602" s="15">
        <v>299</v>
      </c>
      <c r="J602" s="15">
        <v>9</v>
      </c>
      <c r="K602" s="15"/>
      <c r="L602" s="15">
        <v>1335</v>
      </c>
      <c r="M602" s="15">
        <f t="shared" si="419"/>
        <v>0.325927734375</v>
      </c>
    </row>
    <row r="603" spans="1:13">
      <c r="A603" s="15">
        <v>600</v>
      </c>
      <c r="B603" s="15">
        <v>-2</v>
      </c>
      <c r="C603" s="15">
        <v>-8192</v>
      </c>
      <c r="D603" s="15">
        <f t="shared" si="416"/>
        <v>-1</v>
      </c>
      <c r="E603" s="15">
        <f t="shared" si="417"/>
        <v>0</v>
      </c>
      <c r="F603" s="15">
        <f t="shared" si="418"/>
        <v>-1</v>
      </c>
      <c r="G603" s="15">
        <v>-1</v>
      </c>
      <c r="H603" s="15">
        <v>-1</v>
      </c>
      <c r="I603" s="15">
        <v>299</v>
      </c>
      <c r="J603" s="15">
        <v>9</v>
      </c>
      <c r="K603" s="15"/>
      <c r="L603" s="15">
        <v>1335</v>
      </c>
      <c r="M603" s="15">
        <f t="shared" si="419"/>
        <v>0.325927734375</v>
      </c>
    </row>
    <row r="604" spans="1:13">
      <c r="A604" s="15">
        <v>601</v>
      </c>
      <c r="B604" s="15">
        <v>-2</v>
      </c>
      <c r="C604" s="15">
        <v>-8192</v>
      </c>
      <c r="D604" s="15">
        <f t="shared" si="416"/>
        <v>-1</v>
      </c>
      <c r="E604" s="15">
        <f t="shared" si="417"/>
        <v>0</v>
      </c>
      <c r="F604" s="15">
        <f t="shared" si="418"/>
        <v>-1</v>
      </c>
      <c r="G604" s="15">
        <v>-1</v>
      </c>
      <c r="H604" s="15">
        <v>-1</v>
      </c>
      <c r="I604" s="15">
        <v>300</v>
      </c>
      <c r="J604" s="15">
        <v>9</v>
      </c>
      <c r="K604" s="15"/>
      <c r="L604" s="15">
        <v>1335</v>
      </c>
      <c r="M604" s="15">
        <f t="shared" si="419"/>
        <v>0.325927734375</v>
      </c>
    </row>
    <row r="605" spans="1:13">
      <c r="A605" s="15">
        <v>602</v>
      </c>
      <c r="B605" s="15">
        <v>-2</v>
      </c>
      <c r="C605" s="15">
        <v>-8192</v>
      </c>
      <c r="D605" s="15">
        <f t="shared" si="416"/>
        <v>-1</v>
      </c>
      <c r="E605" s="15">
        <f t="shared" si="417"/>
        <v>0</v>
      </c>
      <c r="F605" s="15">
        <f t="shared" si="418"/>
        <v>-1</v>
      </c>
      <c r="G605" s="15">
        <v>-1</v>
      </c>
      <c r="H605" s="15">
        <v>-1</v>
      </c>
      <c r="I605" s="15">
        <v>300</v>
      </c>
      <c r="J605" s="15">
        <v>9</v>
      </c>
      <c r="K605" s="15"/>
      <c r="L605" s="15">
        <v>1335</v>
      </c>
      <c r="M605" s="15">
        <f t="shared" si="419"/>
        <v>0.325927734375</v>
      </c>
    </row>
    <row r="606" spans="1:13">
      <c r="A606" s="15">
        <v>603</v>
      </c>
      <c r="B606" s="15">
        <v>-2</v>
      </c>
      <c r="C606" s="15">
        <v>-8192</v>
      </c>
      <c r="D606" s="15">
        <f t="shared" si="416"/>
        <v>-1</v>
      </c>
      <c r="E606" s="15">
        <f t="shared" si="417"/>
        <v>0</v>
      </c>
      <c r="F606" s="15">
        <f t="shared" si="418"/>
        <v>-1</v>
      </c>
      <c r="G606" s="15">
        <v>-1</v>
      </c>
      <c r="H606" s="15">
        <v>-1</v>
      </c>
      <c r="I606" s="15">
        <v>301</v>
      </c>
      <c r="J606" s="15">
        <v>9</v>
      </c>
      <c r="K606" s="15"/>
      <c r="L606" s="15">
        <v>1335</v>
      </c>
      <c r="M606" s="15">
        <f t="shared" si="419"/>
        <v>0.325927734375</v>
      </c>
    </row>
    <row r="607" spans="1:13">
      <c r="A607" s="15">
        <v>604</v>
      </c>
      <c r="B607" s="15">
        <v>-2</v>
      </c>
      <c r="C607" s="15">
        <v>-8192</v>
      </c>
      <c r="D607" s="15">
        <f t="shared" si="416"/>
        <v>-1</v>
      </c>
      <c r="E607" s="15">
        <f t="shared" si="417"/>
        <v>0</v>
      </c>
      <c r="F607" s="15">
        <f t="shared" si="418"/>
        <v>-1</v>
      </c>
      <c r="G607" s="15">
        <v>-1</v>
      </c>
      <c r="H607" s="15">
        <v>-1</v>
      </c>
      <c r="I607" s="15">
        <v>301</v>
      </c>
      <c r="J607" s="15">
        <v>9</v>
      </c>
      <c r="K607" s="15"/>
      <c r="L607" s="15">
        <v>1335</v>
      </c>
      <c r="M607" s="15">
        <f t="shared" si="419"/>
        <v>0.325927734375</v>
      </c>
    </row>
    <row r="608" spans="1:13">
      <c r="A608" s="15">
        <v>605</v>
      </c>
      <c r="B608" s="15">
        <v>-2</v>
      </c>
      <c r="C608" s="15">
        <v>-8192</v>
      </c>
      <c r="D608" s="15">
        <f t="shared" si="416"/>
        <v>-1</v>
      </c>
      <c r="E608" s="15">
        <f t="shared" si="417"/>
        <v>0</v>
      </c>
      <c r="F608" s="15">
        <f t="shared" si="418"/>
        <v>-1</v>
      </c>
      <c r="G608" s="15">
        <v>-1</v>
      </c>
      <c r="H608" s="15">
        <v>-1</v>
      </c>
      <c r="I608" s="15">
        <v>302</v>
      </c>
      <c r="J608" s="15">
        <v>9</v>
      </c>
      <c r="K608" s="15"/>
      <c r="L608" s="15">
        <v>1335</v>
      </c>
      <c r="M608" s="15">
        <f t="shared" si="419"/>
        <v>0.325927734375</v>
      </c>
    </row>
    <row r="609" spans="1:13">
      <c r="A609" s="15">
        <v>606</v>
      </c>
      <c r="B609" s="15">
        <v>-2</v>
      </c>
      <c r="C609" s="15">
        <v>-8192</v>
      </c>
      <c r="D609" s="15">
        <f t="shared" si="416"/>
        <v>-1</v>
      </c>
      <c r="E609" s="15">
        <f t="shared" si="417"/>
        <v>0</v>
      </c>
      <c r="F609" s="15">
        <f t="shared" si="418"/>
        <v>-1</v>
      </c>
      <c r="G609" s="15">
        <v>-1</v>
      </c>
      <c r="H609" s="15">
        <v>-1</v>
      </c>
      <c r="I609" s="15">
        <v>302</v>
      </c>
      <c r="J609" s="15">
        <v>9</v>
      </c>
      <c r="K609" s="15"/>
      <c r="L609" s="15">
        <v>1335</v>
      </c>
      <c r="M609" s="15">
        <f t="shared" si="419"/>
        <v>0.325927734375</v>
      </c>
    </row>
    <row r="610" spans="1:13">
      <c r="A610" s="15">
        <v>607</v>
      </c>
      <c r="B610" s="15">
        <v>-2</v>
      </c>
      <c r="C610" s="15">
        <v>-8192</v>
      </c>
      <c r="D610" s="15">
        <f t="shared" si="416"/>
        <v>-1</v>
      </c>
      <c r="E610" s="15">
        <f t="shared" si="417"/>
        <v>0</v>
      </c>
      <c r="F610" s="15">
        <f t="shared" si="418"/>
        <v>-1</v>
      </c>
      <c r="G610" s="15">
        <v>-1</v>
      </c>
      <c r="H610" s="15">
        <v>-1</v>
      </c>
      <c r="I610" s="15">
        <v>303</v>
      </c>
      <c r="J610" s="15">
        <v>9</v>
      </c>
      <c r="K610" s="15"/>
      <c r="L610" s="15">
        <v>1335</v>
      </c>
      <c r="M610" s="15">
        <f t="shared" si="419"/>
        <v>0.325927734375</v>
      </c>
    </row>
    <row r="611" spans="1:13">
      <c r="A611" s="15">
        <v>608</v>
      </c>
      <c r="B611" s="15">
        <v>-2</v>
      </c>
      <c r="C611" s="15">
        <v>-8192</v>
      </c>
      <c r="D611" s="15">
        <f t="shared" si="416"/>
        <v>-1</v>
      </c>
      <c r="E611" s="15">
        <f t="shared" si="417"/>
        <v>0</v>
      </c>
      <c r="F611" s="15">
        <f t="shared" si="418"/>
        <v>-1</v>
      </c>
      <c r="G611" s="15">
        <v>-1</v>
      </c>
      <c r="H611" s="15">
        <v>-1</v>
      </c>
      <c r="I611" s="15">
        <v>303</v>
      </c>
      <c r="J611" s="15">
        <v>9</v>
      </c>
      <c r="K611" s="15"/>
      <c r="L611" s="15">
        <v>1335</v>
      </c>
      <c r="M611" s="15">
        <f t="shared" si="419"/>
        <v>0.325927734375</v>
      </c>
    </row>
    <row r="612" spans="1:13">
      <c r="A612" s="15">
        <v>609</v>
      </c>
      <c r="B612" s="15">
        <v>-2</v>
      </c>
      <c r="C612" s="15">
        <v>-8192</v>
      </c>
      <c r="D612" s="15">
        <f t="shared" si="416"/>
        <v>-1</v>
      </c>
      <c r="E612" s="15">
        <f t="shared" si="417"/>
        <v>0</v>
      </c>
      <c r="F612" s="15">
        <f t="shared" si="418"/>
        <v>-1</v>
      </c>
      <c r="G612" s="15">
        <v>-1</v>
      </c>
      <c r="H612" s="15">
        <v>-1</v>
      </c>
      <c r="I612" s="15">
        <v>304</v>
      </c>
      <c r="J612" s="15">
        <v>9</v>
      </c>
      <c r="K612" s="15"/>
      <c r="L612" s="15">
        <v>1335</v>
      </c>
      <c r="M612" s="15">
        <f t="shared" si="419"/>
        <v>0.325927734375</v>
      </c>
    </row>
    <row r="613" spans="1:13">
      <c r="A613" s="15">
        <v>610</v>
      </c>
      <c r="B613" s="15">
        <v>-2</v>
      </c>
      <c r="C613" s="15">
        <v>-8192</v>
      </c>
      <c r="D613" s="15">
        <f t="shared" si="416"/>
        <v>-1</v>
      </c>
      <c r="E613" s="15">
        <f t="shared" si="417"/>
        <v>0</v>
      </c>
      <c r="F613" s="15">
        <f t="shared" si="418"/>
        <v>-1</v>
      </c>
      <c r="G613" s="15">
        <v>-1</v>
      </c>
      <c r="H613" s="15">
        <v>-1</v>
      </c>
      <c r="I613" s="15">
        <v>304</v>
      </c>
      <c r="J613" s="15">
        <v>9</v>
      </c>
      <c r="K613" s="15"/>
      <c r="L613" s="15">
        <v>1335</v>
      </c>
      <c r="M613" s="15">
        <f t="shared" si="419"/>
        <v>0.325927734375</v>
      </c>
    </row>
    <row r="614" spans="1:13">
      <c r="A614" s="15">
        <v>611</v>
      </c>
      <c r="B614" s="15">
        <v>-2</v>
      </c>
      <c r="C614" s="15">
        <v>-8192</v>
      </c>
      <c r="D614" s="15">
        <f t="shared" si="416"/>
        <v>-1</v>
      </c>
      <c r="E614" s="15">
        <f t="shared" si="417"/>
        <v>0</v>
      </c>
      <c r="F614" s="15">
        <f t="shared" si="418"/>
        <v>-1</v>
      </c>
      <c r="G614" s="15">
        <v>-1</v>
      </c>
      <c r="H614" s="15">
        <v>-1</v>
      </c>
      <c r="I614" s="15">
        <v>305</v>
      </c>
      <c r="J614" s="15">
        <v>9</v>
      </c>
      <c r="K614" s="15"/>
      <c r="L614" s="15">
        <v>1335</v>
      </c>
      <c r="M614" s="15">
        <f t="shared" si="419"/>
        <v>0.325927734375</v>
      </c>
    </row>
    <row r="615" spans="1:13">
      <c r="A615" s="15">
        <v>612</v>
      </c>
      <c r="B615" s="15">
        <v>-2</v>
      </c>
      <c r="C615" s="15">
        <v>-8192</v>
      </c>
      <c r="D615" s="15">
        <f t="shared" si="416"/>
        <v>-1</v>
      </c>
      <c r="E615" s="15">
        <f t="shared" si="417"/>
        <v>0</v>
      </c>
      <c r="F615" s="15">
        <f t="shared" si="418"/>
        <v>-1</v>
      </c>
      <c r="G615" s="15">
        <v>-1</v>
      </c>
      <c r="H615" s="15">
        <v>-1</v>
      </c>
      <c r="I615" s="15">
        <v>305</v>
      </c>
      <c r="J615" s="15">
        <v>9</v>
      </c>
      <c r="K615" s="15"/>
      <c r="L615" s="15">
        <v>1335</v>
      </c>
      <c r="M615" s="15">
        <f t="shared" si="419"/>
        <v>0.325927734375</v>
      </c>
    </row>
    <row r="616" spans="1:13">
      <c r="A616" s="15">
        <v>613</v>
      </c>
      <c r="B616" s="15">
        <v>-2</v>
      </c>
      <c r="C616" s="15">
        <v>-8192</v>
      </c>
      <c r="D616" s="15">
        <f t="shared" si="416"/>
        <v>-1</v>
      </c>
      <c r="E616" s="15">
        <f t="shared" si="417"/>
        <v>0</v>
      </c>
      <c r="F616" s="15">
        <f t="shared" si="418"/>
        <v>-1</v>
      </c>
      <c r="G616" s="15">
        <v>-1</v>
      </c>
      <c r="H616" s="15">
        <v>-1</v>
      </c>
      <c r="I616" s="15">
        <v>306</v>
      </c>
      <c r="J616" s="15">
        <v>9</v>
      </c>
      <c r="K616" s="15"/>
      <c r="L616" s="15">
        <v>1335</v>
      </c>
      <c r="M616" s="15">
        <f t="shared" si="419"/>
        <v>0.325927734375</v>
      </c>
    </row>
    <row r="617" spans="1:13">
      <c r="A617" s="15">
        <v>614</v>
      </c>
      <c r="B617" s="15">
        <v>-2</v>
      </c>
      <c r="C617" s="15">
        <v>-8192</v>
      </c>
      <c r="D617" s="15">
        <f t="shared" si="416"/>
        <v>-1</v>
      </c>
      <c r="E617" s="15">
        <f t="shared" si="417"/>
        <v>0</v>
      </c>
      <c r="F617" s="15">
        <f t="shared" si="418"/>
        <v>-1</v>
      </c>
      <c r="G617" s="15">
        <v>-1</v>
      </c>
      <c r="H617" s="15">
        <v>-1</v>
      </c>
      <c r="I617" s="15">
        <v>306</v>
      </c>
      <c r="J617" s="15">
        <v>9</v>
      </c>
      <c r="K617" s="15"/>
      <c r="L617" s="15">
        <v>1335</v>
      </c>
      <c r="M617" s="15">
        <f t="shared" si="419"/>
        <v>0.325927734375</v>
      </c>
    </row>
    <row r="618" spans="1:13">
      <c r="A618" s="15">
        <v>615</v>
      </c>
      <c r="B618" s="15">
        <v>-2</v>
      </c>
      <c r="C618" s="15">
        <v>-8192</v>
      </c>
      <c r="D618" s="15">
        <f t="shared" si="416"/>
        <v>-1</v>
      </c>
      <c r="E618" s="15">
        <f t="shared" si="417"/>
        <v>0</v>
      </c>
      <c r="F618" s="15">
        <f t="shared" si="418"/>
        <v>-1</v>
      </c>
      <c r="G618" s="15">
        <v>-1</v>
      </c>
      <c r="H618" s="15">
        <v>-1</v>
      </c>
      <c r="I618" s="15">
        <v>307</v>
      </c>
      <c r="J618" s="15">
        <v>9</v>
      </c>
      <c r="K618" s="15"/>
      <c r="L618" s="15">
        <v>1335</v>
      </c>
      <c r="M618" s="15">
        <f t="shared" si="419"/>
        <v>0.325927734375</v>
      </c>
    </row>
    <row r="619" spans="1:13">
      <c r="A619" s="15">
        <v>616</v>
      </c>
      <c r="B619" s="15">
        <v>-2</v>
      </c>
      <c r="C619" s="15">
        <v>-8192</v>
      </c>
      <c r="D619" s="15">
        <f t="shared" si="416"/>
        <v>-1</v>
      </c>
      <c r="E619" s="15">
        <f t="shared" si="417"/>
        <v>0</v>
      </c>
      <c r="F619" s="15">
        <f t="shared" si="418"/>
        <v>-1</v>
      </c>
      <c r="G619" s="15">
        <v>-1</v>
      </c>
      <c r="H619" s="15">
        <v>-1</v>
      </c>
      <c r="I619" s="15">
        <v>307</v>
      </c>
      <c r="J619" s="15">
        <v>9</v>
      </c>
      <c r="K619" s="15"/>
      <c r="L619" s="15">
        <v>1335</v>
      </c>
      <c r="M619" s="15">
        <f t="shared" si="419"/>
        <v>0.325927734375</v>
      </c>
    </row>
    <row r="620" spans="1:13">
      <c r="A620" s="15">
        <v>617</v>
      </c>
      <c r="B620" s="15">
        <v>-2</v>
      </c>
      <c r="C620" s="15">
        <v>-8192</v>
      </c>
      <c r="D620" s="15">
        <f t="shared" si="416"/>
        <v>-1</v>
      </c>
      <c r="E620" s="15">
        <f t="shared" si="417"/>
        <v>0</v>
      </c>
      <c r="F620" s="15">
        <f t="shared" si="418"/>
        <v>-1</v>
      </c>
      <c r="G620" s="15">
        <v>-1</v>
      </c>
      <c r="H620" s="15">
        <v>-1</v>
      </c>
      <c r="I620" s="15">
        <v>308</v>
      </c>
      <c r="J620" s="15">
        <v>9</v>
      </c>
      <c r="K620" s="15"/>
      <c r="L620" s="15">
        <v>1335</v>
      </c>
      <c r="M620" s="15">
        <f t="shared" si="419"/>
        <v>0.325927734375</v>
      </c>
    </row>
    <row r="621" spans="1:13">
      <c r="A621" s="15">
        <v>618</v>
      </c>
      <c r="B621" s="15">
        <v>-2</v>
      </c>
      <c r="C621" s="15">
        <v>-8192</v>
      </c>
      <c r="D621" s="15">
        <f t="shared" si="416"/>
        <v>-1</v>
      </c>
      <c r="E621" s="15">
        <f t="shared" si="417"/>
        <v>0</v>
      </c>
      <c r="F621" s="15">
        <f t="shared" si="418"/>
        <v>-1</v>
      </c>
      <c r="G621" s="15">
        <v>-1</v>
      </c>
      <c r="H621" s="15">
        <v>-1</v>
      </c>
      <c r="I621" s="15">
        <v>308</v>
      </c>
      <c r="J621" s="15">
        <v>9</v>
      </c>
      <c r="K621" s="15"/>
      <c r="L621" s="15">
        <v>1335</v>
      </c>
      <c r="M621" s="15">
        <f t="shared" si="419"/>
        <v>0.325927734375</v>
      </c>
    </row>
    <row r="622" spans="1:13">
      <c r="A622" s="15">
        <v>619</v>
      </c>
      <c r="B622" s="15">
        <v>-2</v>
      </c>
      <c r="C622" s="15">
        <v>-8192</v>
      </c>
      <c r="D622" s="15">
        <f t="shared" si="416"/>
        <v>-1</v>
      </c>
      <c r="E622" s="15">
        <f t="shared" si="417"/>
        <v>0</v>
      </c>
      <c r="F622" s="15">
        <f t="shared" si="418"/>
        <v>-1</v>
      </c>
      <c r="G622" s="15">
        <v>-1</v>
      </c>
      <c r="H622" s="15">
        <v>-1</v>
      </c>
      <c r="I622" s="15">
        <v>309</v>
      </c>
      <c r="J622" s="15">
        <v>9</v>
      </c>
      <c r="K622" s="15"/>
      <c r="L622" s="15">
        <v>1335</v>
      </c>
      <c r="M622" s="15">
        <f t="shared" si="419"/>
        <v>0.325927734375</v>
      </c>
    </row>
    <row r="623" spans="1:13">
      <c r="A623" s="15">
        <v>620</v>
      </c>
      <c r="B623" s="15">
        <v>-2</v>
      </c>
      <c r="C623" s="15">
        <v>-8192</v>
      </c>
      <c r="D623" s="15">
        <f t="shared" si="416"/>
        <v>-1</v>
      </c>
      <c r="E623" s="15">
        <f t="shared" si="417"/>
        <v>0</v>
      </c>
      <c r="F623" s="15">
        <f t="shared" si="418"/>
        <v>-1</v>
      </c>
      <c r="G623" s="15">
        <v>-1</v>
      </c>
      <c r="H623" s="15">
        <v>-1</v>
      </c>
      <c r="I623" s="15">
        <v>309</v>
      </c>
      <c r="J623" s="15">
        <v>9</v>
      </c>
      <c r="K623" s="15"/>
      <c r="L623" s="15">
        <v>1335</v>
      </c>
      <c r="M623" s="15">
        <f t="shared" si="419"/>
        <v>0.325927734375</v>
      </c>
    </row>
    <row r="624" spans="1:13">
      <c r="A624" s="15">
        <v>621</v>
      </c>
      <c r="B624" s="15">
        <v>-2</v>
      </c>
      <c r="C624" s="15">
        <v>-8192</v>
      </c>
      <c r="D624" s="15">
        <f t="shared" si="416"/>
        <v>-1</v>
      </c>
      <c r="E624" s="15">
        <f t="shared" si="417"/>
        <v>0</v>
      </c>
      <c r="F624" s="15">
        <f t="shared" si="418"/>
        <v>-1</v>
      </c>
      <c r="G624" s="15">
        <v>-1</v>
      </c>
      <c r="H624" s="15">
        <v>-1</v>
      </c>
      <c r="I624" s="15">
        <v>310</v>
      </c>
      <c r="J624" s="15">
        <v>9</v>
      </c>
      <c r="K624" s="15"/>
      <c r="L624" s="15">
        <v>1335</v>
      </c>
      <c r="M624" s="15">
        <f t="shared" si="419"/>
        <v>0.325927734375</v>
      </c>
    </row>
    <row r="625" spans="1:13">
      <c r="A625" s="15">
        <v>622</v>
      </c>
      <c r="B625" s="15">
        <v>-2</v>
      </c>
      <c r="C625" s="15">
        <v>-8192</v>
      </c>
      <c r="D625" s="15">
        <f t="shared" si="416"/>
        <v>-1</v>
      </c>
      <c r="E625" s="15">
        <f t="shared" si="417"/>
        <v>0</v>
      </c>
      <c r="F625" s="15">
        <f t="shared" si="418"/>
        <v>-1</v>
      </c>
      <c r="G625" s="15">
        <v>-1</v>
      </c>
      <c r="H625" s="15">
        <v>-1</v>
      </c>
      <c r="I625" s="15">
        <v>310</v>
      </c>
      <c r="J625" s="15">
        <v>9</v>
      </c>
      <c r="K625" s="15"/>
      <c r="L625" s="15">
        <v>1335</v>
      </c>
      <c r="M625" s="15">
        <f t="shared" si="419"/>
        <v>0.325927734375</v>
      </c>
    </row>
    <row r="626" spans="1:13">
      <c r="A626" s="15">
        <v>623</v>
      </c>
      <c r="B626" s="15">
        <v>-2</v>
      </c>
      <c r="C626" s="15">
        <v>-8192</v>
      </c>
      <c r="D626" s="15">
        <f t="shared" si="416"/>
        <v>-1</v>
      </c>
      <c r="E626" s="15">
        <f t="shared" si="417"/>
        <v>0</v>
      </c>
      <c r="F626" s="15">
        <f t="shared" si="418"/>
        <v>-1</v>
      </c>
      <c r="G626" s="15">
        <v>-1</v>
      </c>
      <c r="H626" s="15">
        <v>-1</v>
      </c>
      <c r="I626" s="15">
        <v>311</v>
      </c>
      <c r="J626" s="15">
        <v>9</v>
      </c>
      <c r="K626" s="15"/>
      <c r="L626" s="15">
        <v>1335</v>
      </c>
      <c r="M626" s="15">
        <f t="shared" si="419"/>
        <v>0.325927734375</v>
      </c>
    </row>
    <row r="627" spans="1:13">
      <c r="A627" s="15">
        <v>624</v>
      </c>
      <c r="B627" s="15">
        <v>-2</v>
      </c>
      <c r="C627" s="15">
        <v>-8192</v>
      </c>
      <c r="D627" s="15">
        <f t="shared" si="416"/>
        <v>-1</v>
      </c>
      <c r="E627" s="15">
        <f t="shared" si="417"/>
        <v>0</v>
      </c>
      <c r="F627" s="15">
        <f t="shared" si="418"/>
        <v>-1</v>
      </c>
      <c r="G627" s="15">
        <v>-1</v>
      </c>
      <c r="H627" s="15">
        <v>-1</v>
      </c>
      <c r="I627" s="15">
        <v>311</v>
      </c>
      <c r="J627" s="15">
        <v>9</v>
      </c>
      <c r="K627" s="15"/>
      <c r="L627" s="15">
        <v>1335</v>
      </c>
      <c r="M627" s="15">
        <f t="shared" si="419"/>
        <v>0.325927734375</v>
      </c>
    </row>
    <row r="628" spans="1:13">
      <c r="A628" s="15">
        <v>625</v>
      </c>
      <c r="B628" s="15">
        <v>-2</v>
      </c>
      <c r="C628" s="15">
        <v>-8192</v>
      </c>
      <c r="D628" s="15">
        <f t="shared" si="416"/>
        <v>-1</v>
      </c>
      <c r="E628" s="15">
        <f t="shared" si="417"/>
        <v>0</v>
      </c>
      <c r="F628" s="15">
        <f t="shared" si="418"/>
        <v>-1</v>
      </c>
      <c r="G628" s="15">
        <v>-1</v>
      </c>
      <c r="H628" s="15">
        <v>-1</v>
      </c>
      <c r="I628" s="15">
        <v>312</v>
      </c>
      <c r="J628" s="15">
        <v>9</v>
      </c>
      <c r="K628" s="15"/>
      <c r="L628" s="15">
        <v>1335</v>
      </c>
      <c r="M628" s="15">
        <f t="shared" si="419"/>
        <v>0.325927734375</v>
      </c>
    </row>
    <row r="629" spans="1:13">
      <c r="A629" s="15">
        <v>626</v>
      </c>
      <c r="B629" s="15">
        <v>-2</v>
      </c>
      <c r="C629" s="15">
        <v>-8192</v>
      </c>
      <c r="D629" s="15">
        <f t="shared" si="416"/>
        <v>-1</v>
      </c>
      <c r="E629" s="15">
        <f t="shared" si="417"/>
        <v>0</v>
      </c>
      <c r="F629" s="15">
        <f t="shared" si="418"/>
        <v>-1</v>
      </c>
      <c r="G629" s="15">
        <v>-1</v>
      </c>
      <c r="H629" s="15">
        <v>-1</v>
      </c>
      <c r="I629" s="15">
        <v>312</v>
      </c>
      <c r="J629" s="15">
        <v>9</v>
      </c>
      <c r="K629" s="15"/>
      <c r="L629" s="15">
        <v>1335</v>
      </c>
      <c r="M629" s="15">
        <f t="shared" si="419"/>
        <v>0.325927734375</v>
      </c>
    </row>
    <row r="630" spans="1:13">
      <c r="A630" s="15">
        <v>627</v>
      </c>
      <c r="B630" s="15">
        <v>-2</v>
      </c>
      <c r="C630" s="15">
        <v>-8192</v>
      </c>
      <c r="D630" s="15">
        <f t="shared" si="416"/>
        <v>-1</v>
      </c>
      <c r="E630" s="15">
        <f t="shared" si="417"/>
        <v>0</v>
      </c>
      <c r="F630" s="15">
        <f t="shared" si="418"/>
        <v>-1</v>
      </c>
      <c r="G630" s="15">
        <v>-1</v>
      </c>
      <c r="H630" s="15">
        <v>-1</v>
      </c>
      <c r="I630" s="15">
        <v>313</v>
      </c>
      <c r="J630" s="15">
        <v>9</v>
      </c>
      <c r="K630" s="15"/>
      <c r="L630" s="15">
        <v>1335</v>
      </c>
      <c r="M630" s="15">
        <f t="shared" si="419"/>
        <v>0.325927734375</v>
      </c>
    </row>
    <row r="631" spans="1:13">
      <c r="A631" s="15">
        <v>628</v>
      </c>
      <c r="B631" s="15">
        <v>-2</v>
      </c>
      <c r="C631" s="15">
        <v>-8192</v>
      </c>
      <c r="D631" s="15">
        <f t="shared" si="416"/>
        <v>-1</v>
      </c>
      <c r="E631" s="15">
        <f t="shared" si="417"/>
        <v>0</v>
      </c>
      <c r="F631" s="15">
        <f t="shared" si="418"/>
        <v>-1</v>
      </c>
      <c r="G631" s="15">
        <v>-1</v>
      </c>
      <c r="H631" s="15">
        <v>-1</v>
      </c>
      <c r="I631" s="15">
        <v>313</v>
      </c>
      <c r="J631" s="15">
        <v>9</v>
      </c>
      <c r="K631" s="15"/>
      <c r="L631" s="15">
        <v>1335</v>
      </c>
      <c r="M631" s="15">
        <f t="shared" si="419"/>
        <v>0.325927734375</v>
      </c>
    </row>
    <row r="632" spans="1:13">
      <c r="A632" s="15">
        <v>629</v>
      </c>
      <c r="B632" s="15">
        <v>-2</v>
      </c>
      <c r="C632" s="15">
        <v>-8192</v>
      </c>
      <c r="D632" s="15">
        <f t="shared" si="416"/>
        <v>-1</v>
      </c>
      <c r="E632" s="15">
        <f t="shared" si="417"/>
        <v>0</v>
      </c>
      <c r="F632" s="15">
        <f t="shared" si="418"/>
        <v>-1</v>
      </c>
      <c r="G632" s="15">
        <v>-1</v>
      </c>
      <c r="H632" s="15">
        <v>-1</v>
      </c>
      <c r="I632" s="15">
        <v>314</v>
      </c>
      <c r="J632" s="15">
        <v>9</v>
      </c>
      <c r="K632" s="15"/>
      <c r="L632" s="15">
        <v>1335</v>
      </c>
      <c r="M632" s="15">
        <f t="shared" si="419"/>
        <v>0.325927734375</v>
      </c>
    </row>
    <row r="633" spans="1:13">
      <c r="A633" s="15">
        <v>630</v>
      </c>
      <c r="B633" s="15">
        <v>-2</v>
      </c>
      <c r="C633" s="15">
        <v>-8192</v>
      </c>
      <c r="D633" s="15">
        <f t="shared" si="416"/>
        <v>-1</v>
      </c>
      <c r="E633" s="15">
        <f t="shared" si="417"/>
        <v>0</v>
      </c>
      <c r="F633" s="15">
        <f t="shared" si="418"/>
        <v>-1</v>
      </c>
      <c r="G633" s="15">
        <v>-1</v>
      </c>
      <c r="H633" s="15">
        <v>-1</v>
      </c>
      <c r="I633" s="15">
        <v>314</v>
      </c>
      <c r="J633" s="15">
        <v>9</v>
      </c>
      <c r="K633" s="15"/>
      <c r="L633" s="15">
        <v>1335</v>
      </c>
      <c r="M633" s="15">
        <f t="shared" si="419"/>
        <v>0.325927734375</v>
      </c>
    </row>
    <row r="634" spans="1:13">
      <c r="A634" s="15">
        <v>631</v>
      </c>
      <c r="B634" s="15">
        <v>-2</v>
      </c>
      <c r="C634" s="15">
        <v>-8192</v>
      </c>
      <c r="D634" s="15">
        <f t="shared" si="416"/>
        <v>-1</v>
      </c>
      <c r="E634" s="15">
        <f t="shared" si="417"/>
        <v>0</v>
      </c>
      <c r="F634" s="15">
        <f t="shared" si="418"/>
        <v>-1</v>
      </c>
      <c r="G634" s="15">
        <v>-1</v>
      </c>
      <c r="H634" s="15">
        <v>-1</v>
      </c>
      <c r="I634" s="15">
        <v>315</v>
      </c>
      <c r="J634" s="15">
        <v>9</v>
      </c>
      <c r="K634" s="15"/>
      <c r="L634" s="15">
        <v>1335</v>
      </c>
      <c r="M634" s="15">
        <f t="shared" si="419"/>
        <v>0.325927734375</v>
      </c>
    </row>
    <row r="635" spans="1:13">
      <c r="A635" s="15">
        <v>632</v>
      </c>
      <c r="B635" s="15">
        <v>-2</v>
      </c>
      <c r="C635" s="15">
        <v>-8192</v>
      </c>
      <c r="D635" s="15">
        <f t="shared" si="416"/>
        <v>-1</v>
      </c>
      <c r="E635" s="15">
        <f t="shared" si="417"/>
        <v>0</v>
      </c>
      <c r="F635" s="15">
        <f t="shared" si="418"/>
        <v>-1</v>
      </c>
      <c r="G635" s="15">
        <v>-1</v>
      </c>
      <c r="H635" s="15">
        <v>-1</v>
      </c>
      <c r="I635" s="15">
        <v>315</v>
      </c>
      <c r="J635" s="15">
        <v>9</v>
      </c>
      <c r="K635" s="15"/>
      <c r="L635" s="15">
        <v>1335</v>
      </c>
      <c r="M635" s="15">
        <f t="shared" si="419"/>
        <v>0.325927734375</v>
      </c>
    </row>
    <row r="636" spans="1:13">
      <c r="A636" s="15">
        <v>633</v>
      </c>
      <c r="B636" s="15">
        <v>-2</v>
      </c>
      <c r="C636" s="15">
        <v>-8192</v>
      </c>
      <c r="D636" s="15">
        <f t="shared" si="416"/>
        <v>-1</v>
      </c>
      <c r="E636" s="15">
        <f t="shared" si="417"/>
        <v>0</v>
      </c>
      <c r="F636" s="15">
        <f t="shared" si="418"/>
        <v>-1</v>
      </c>
      <c r="G636" s="15">
        <v>-1</v>
      </c>
      <c r="H636" s="15">
        <v>-1</v>
      </c>
      <c r="I636" s="15">
        <v>316</v>
      </c>
      <c r="J636" s="15">
        <v>9</v>
      </c>
      <c r="K636" s="15"/>
      <c r="L636" s="15">
        <v>1335</v>
      </c>
      <c r="M636" s="15">
        <f t="shared" si="419"/>
        <v>0.325927734375</v>
      </c>
    </row>
    <row r="637" spans="1:13">
      <c r="A637" s="15">
        <v>634</v>
      </c>
      <c r="B637" s="15">
        <v>-2</v>
      </c>
      <c r="C637" s="15">
        <v>-8192</v>
      </c>
      <c r="D637" s="15">
        <f t="shared" si="416"/>
        <v>-1</v>
      </c>
      <c r="E637" s="15">
        <f t="shared" si="417"/>
        <v>0</v>
      </c>
      <c r="F637" s="15">
        <f t="shared" si="418"/>
        <v>-1</v>
      </c>
      <c r="G637" s="15">
        <v>-1</v>
      </c>
      <c r="H637" s="15">
        <v>-1</v>
      </c>
      <c r="I637" s="15">
        <v>316</v>
      </c>
      <c r="J637" s="15">
        <v>9</v>
      </c>
      <c r="K637" s="15"/>
      <c r="L637" s="15">
        <v>1335</v>
      </c>
      <c r="M637" s="15">
        <f t="shared" si="419"/>
        <v>0.325927734375</v>
      </c>
    </row>
    <row r="638" spans="1:13">
      <c r="A638" s="15">
        <v>635</v>
      </c>
      <c r="B638" s="15">
        <v>-2</v>
      </c>
      <c r="C638" s="15">
        <v>-8192</v>
      </c>
      <c r="D638" s="15">
        <f t="shared" si="416"/>
        <v>-1</v>
      </c>
      <c r="E638" s="15">
        <f t="shared" si="417"/>
        <v>0</v>
      </c>
      <c r="F638" s="15">
        <f t="shared" si="418"/>
        <v>-1</v>
      </c>
      <c r="G638" s="15">
        <v>-1</v>
      </c>
      <c r="H638" s="15">
        <v>-1</v>
      </c>
      <c r="I638" s="15">
        <v>317</v>
      </c>
      <c r="J638" s="15">
        <v>9</v>
      </c>
      <c r="K638" s="15"/>
      <c r="L638" s="15">
        <v>1335</v>
      </c>
      <c r="M638" s="15">
        <f t="shared" si="419"/>
        <v>0.325927734375</v>
      </c>
    </row>
    <row r="639" spans="1:13">
      <c r="A639" s="15">
        <v>636</v>
      </c>
      <c r="B639" s="15">
        <v>-2</v>
      </c>
      <c r="C639" s="15">
        <v>-8192</v>
      </c>
      <c r="D639" s="15">
        <f t="shared" si="416"/>
        <v>-1</v>
      </c>
      <c r="E639" s="15">
        <f t="shared" si="417"/>
        <v>0</v>
      </c>
      <c r="F639" s="15">
        <f t="shared" si="418"/>
        <v>-1</v>
      </c>
      <c r="G639" s="15">
        <v>-1</v>
      </c>
      <c r="H639" s="15">
        <v>-1</v>
      </c>
      <c r="I639" s="15">
        <v>317</v>
      </c>
      <c r="J639" s="15">
        <v>9</v>
      </c>
      <c r="K639" s="15"/>
      <c r="L639" s="15">
        <v>1335</v>
      </c>
      <c r="M639" s="15">
        <f t="shared" si="419"/>
        <v>0.325927734375</v>
      </c>
    </row>
    <row r="640" spans="1:13">
      <c r="A640" s="15">
        <v>637</v>
      </c>
      <c r="B640" s="15">
        <v>-2</v>
      </c>
      <c r="C640" s="15">
        <v>-8192</v>
      </c>
      <c r="D640" s="15">
        <f t="shared" si="416"/>
        <v>-1</v>
      </c>
      <c r="E640" s="15">
        <f t="shared" si="417"/>
        <v>0</v>
      </c>
      <c r="F640" s="15">
        <f t="shared" si="418"/>
        <v>-1</v>
      </c>
      <c r="G640" s="15">
        <v>-1</v>
      </c>
      <c r="H640" s="15">
        <v>-1</v>
      </c>
      <c r="I640" s="15">
        <v>318</v>
      </c>
      <c r="J640" s="15">
        <v>9</v>
      </c>
      <c r="K640" s="15"/>
      <c r="L640" s="15">
        <v>1335</v>
      </c>
      <c r="M640" s="15">
        <f t="shared" si="419"/>
        <v>0.325927734375</v>
      </c>
    </row>
    <row r="641" spans="1:13">
      <c r="A641" s="15">
        <v>638</v>
      </c>
      <c r="B641" s="15">
        <v>-2</v>
      </c>
      <c r="C641" s="15">
        <v>-8192</v>
      </c>
      <c r="D641" s="15">
        <f t="shared" si="416"/>
        <v>-1</v>
      </c>
      <c r="E641" s="15">
        <f t="shared" si="417"/>
        <v>0</v>
      </c>
      <c r="F641" s="15">
        <f t="shared" si="418"/>
        <v>-1</v>
      </c>
      <c r="G641" s="15">
        <v>-1</v>
      </c>
      <c r="H641" s="15">
        <v>-1</v>
      </c>
      <c r="I641" s="15">
        <v>318</v>
      </c>
      <c r="J641" s="15">
        <v>9</v>
      </c>
      <c r="K641" s="15"/>
      <c r="L641" s="15">
        <v>1335</v>
      </c>
      <c r="M641" s="15">
        <f t="shared" si="419"/>
        <v>0.325927734375</v>
      </c>
    </row>
    <row r="642" spans="1:13">
      <c r="A642" s="15">
        <v>639</v>
      </c>
      <c r="B642" s="15">
        <v>-2</v>
      </c>
      <c r="C642" s="15">
        <v>-8192</v>
      </c>
      <c r="D642" s="15">
        <f t="shared" si="416"/>
        <v>-1</v>
      </c>
      <c r="E642" s="15">
        <f t="shared" si="417"/>
        <v>0</v>
      </c>
      <c r="F642" s="15">
        <f t="shared" si="418"/>
        <v>-1</v>
      </c>
      <c r="G642" s="15">
        <v>-1</v>
      </c>
      <c r="H642" s="15">
        <v>-1</v>
      </c>
      <c r="I642" s="15">
        <v>319</v>
      </c>
      <c r="J642" s="15">
        <v>9</v>
      </c>
      <c r="K642" s="15"/>
      <c r="L642" s="15">
        <v>21</v>
      </c>
      <c r="M642" s="15">
        <f t="shared" si="419"/>
        <v>5.126953125E-3</v>
      </c>
    </row>
    <row r="643" spans="1:13">
      <c r="A643" s="15">
        <v>640</v>
      </c>
      <c r="B643" s="15">
        <v>-2</v>
      </c>
      <c r="C643" s="15">
        <v>-8192</v>
      </c>
      <c r="D643" s="15">
        <f t="shared" si="416"/>
        <v>-1</v>
      </c>
      <c r="E643" s="15">
        <f t="shared" si="417"/>
        <v>0</v>
      </c>
      <c r="F643" s="15">
        <f t="shared" si="418"/>
        <v>-1</v>
      </c>
      <c r="G643" s="15">
        <v>-1</v>
      </c>
      <c r="H643" s="15">
        <v>-1</v>
      </c>
      <c r="I643" s="15">
        <v>319</v>
      </c>
      <c r="J643" s="15">
        <v>9</v>
      </c>
      <c r="K643" s="15"/>
      <c r="L643" s="15">
        <v>21</v>
      </c>
      <c r="M643" s="15">
        <f t="shared" si="419"/>
        <v>5.126953125E-3</v>
      </c>
    </row>
    <row r="644" spans="1:13">
      <c r="A644" s="15">
        <v>641</v>
      </c>
      <c r="B644" s="15">
        <v>-2</v>
      </c>
      <c r="C644" s="15">
        <v>-8192</v>
      </c>
      <c r="D644" s="15">
        <f t="shared" ref="D644:D707" si="420">IF(C644&lt;&gt;-8192,INT(C644/2^12),-1)</f>
        <v>-1</v>
      </c>
      <c r="E644" s="15">
        <f t="shared" ref="E644:E707" si="421">IF(C644 &lt;&gt; -8192, MOD(C644, 2^12), 0)</f>
        <v>0</v>
      </c>
      <c r="F644" s="15">
        <f t="shared" ref="F644:F707" si="422">D644+(E644/2^12)</f>
        <v>-1</v>
      </c>
      <c r="G644" s="15">
        <v>-1</v>
      </c>
      <c r="H644" s="15">
        <v>-1</v>
      </c>
      <c r="I644" s="15">
        <v>320</v>
      </c>
      <c r="J644" s="15">
        <v>9</v>
      </c>
      <c r="K644" s="15"/>
      <c r="L644" s="15">
        <v>21</v>
      </c>
      <c r="M644" s="15">
        <f t="shared" ref="M644:M707" si="423">IF(L644 &gt;= 2^12, "Error: Wrong Probability!", L644/2^12)</f>
        <v>5.126953125E-3</v>
      </c>
    </row>
    <row r="645" spans="1:13">
      <c r="A645" s="15">
        <v>642</v>
      </c>
      <c r="B645" s="15">
        <v>-2</v>
      </c>
      <c r="C645" s="15">
        <v>-8192</v>
      </c>
      <c r="D645" s="15">
        <f t="shared" si="420"/>
        <v>-1</v>
      </c>
      <c r="E645" s="15">
        <f t="shared" si="421"/>
        <v>0</v>
      </c>
      <c r="F645" s="15">
        <f t="shared" si="422"/>
        <v>-1</v>
      </c>
      <c r="G645" s="15">
        <v>-1</v>
      </c>
      <c r="H645" s="15">
        <v>-1</v>
      </c>
      <c r="I645" s="15">
        <v>320</v>
      </c>
      <c r="J645" s="15">
        <v>9</v>
      </c>
      <c r="K645" s="15"/>
      <c r="L645" s="15">
        <v>21</v>
      </c>
      <c r="M645" s="15">
        <f t="shared" si="423"/>
        <v>5.126953125E-3</v>
      </c>
    </row>
    <row r="646" spans="1:13">
      <c r="A646" s="15">
        <v>643</v>
      </c>
      <c r="B646" s="15">
        <v>-2</v>
      </c>
      <c r="C646" s="15">
        <v>-8192</v>
      </c>
      <c r="D646" s="15">
        <f t="shared" si="420"/>
        <v>-1</v>
      </c>
      <c r="E646" s="15">
        <f t="shared" si="421"/>
        <v>0</v>
      </c>
      <c r="F646" s="15">
        <f t="shared" si="422"/>
        <v>-1</v>
      </c>
      <c r="G646" s="15">
        <v>-1</v>
      </c>
      <c r="H646" s="15">
        <v>-1</v>
      </c>
      <c r="I646" s="15">
        <v>321</v>
      </c>
      <c r="J646" s="15">
        <v>9</v>
      </c>
      <c r="K646" s="15"/>
      <c r="L646" s="15">
        <v>21</v>
      </c>
      <c r="M646" s="15">
        <f t="shared" si="423"/>
        <v>5.126953125E-3</v>
      </c>
    </row>
    <row r="647" spans="1:13">
      <c r="A647" s="15">
        <v>644</v>
      </c>
      <c r="B647" s="15">
        <v>-2</v>
      </c>
      <c r="C647" s="15">
        <v>-8192</v>
      </c>
      <c r="D647" s="15">
        <f t="shared" si="420"/>
        <v>-1</v>
      </c>
      <c r="E647" s="15">
        <f t="shared" si="421"/>
        <v>0</v>
      </c>
      <c r="F647" s="15">
        <f t="shared" si="422"/>
        <v>-1</v>
      </c>
      <c r="G647" s="15">
        <v>-1</v>
      </c>
      <c r="H647" s="15">
        <v>-1</v>
      </c>
      <c r="I647" s="15">
        <v>321</v>
      </c>
      <c r="J647" s="15">
        <v>9</v>
      </c>
      <c r="K647" s="15"/>
      <c r="L647" s="15">
        <v>21</v>
      </c>
      <c r="M647" s="15">
        <f t="shared" si="423"/>
        <v>5.126953125E-3</v>
      </c>
    </row>
    <row r="648" spans="1:13">
      <c r="A648" s="15">
        <v>645</v>
      </c>
      <c r="B648" s="15">
        <v>-2</v>
      </c>
      <c r="C648" s="15">
        <v>-8192</v>
      </c>
      <c r="D648" s="15">
        <f t="shared" si="420"/>
        <v>-1</v>
      </c>
      <c r="E648" s="15">
        <f t="shared" si="421"/>
        <v>0</v>
      </c>
      <c r="F648" s="15">
        <f t="shared" si="422"/>
        <v>-1</v>
      </c>
      <c r="G648" s="15">
        <v>-1</v>
      </c>
      <c r="H648" s="15">
        <v>-1</v>
      </c>
      <c r="I648" s="15">
        <v>322</v>
      </c>
      <c r="J648" s="15">
        <v>9</v>
      </c>
      <c r="K648" s="15"/>
      <c r="L648" s="15">
        <v>21</v>
      </c>
      <c r="M648" s="15">
        <f t="shared" si="423"/>
        <v>5.126953125E-3</v>
      </c>
    </row>
    <row r="649" spans="1:13">
      <c r="A649" s="15">
        <v>646</v>
      </c>
      <c r="B649" s="15">
        <v>-2</v>
      </c>
      <c r="C649" s="15">
        <v>-8192</v>
      </c>
      <c r="D649" s="15">
        <f t="shared" si="420"/>
        <v>-1</v>
      </c>
      <c r="E649" s="15">
        <f t="shared" si="421"/>
        <v>0</v>
      </c>
      <c r="F649" s="15">
        <f t="shared" si="422"/>
        <v>-1</v>
      </c>
      <c r="G649" s="15">
        <v>-1</v>
      </c>
      <c r="H649" s="15">
        <v>-1</v>
      </c>
      <c r="I649" s="15">
        <v>322</v>
      </c>
      <c r="J649" s="15">
        <v>9</v>
      </c>
      <c r="K649" s="15"/>
      <c r="L649" s="15">
        <v>21</v>
      </c>
      <c r="M649" s="15">
        <f t="shared" si="423"/>
        <v>5.126953125E-3</v>
      </c>
    </row>
    <row r="650" spans="1:13">
      <c r="A650" s="15">
        <v>647</v>
      </c>
      <c r="B650" s="15">
        <v>-2</v>
      </c>
      <c r="C650" s="15">
        <v>-8192</v>
      </c>
      <c r="D650" s="15">
        <f t="shared" si="420"/>
        <v>-1</v>
      </c>
      <c r="E650" s="15">
        <f t="shared" si="421"/>
        <v>0</v>
      </c>
      <c r="F650" s="15">
        <f t="shared" si="422"/>
        <v>-1</v>
      </c>
      <c r="G650" s="15">
        <v>-1</v>
      </c>
      <c r="H650" s="15">
        <v>-1</v>
      </c>
      <c r="I650" s="15">
        <v>323</v>
      </c>
      <c r="J650" s="15">
        <v>9</v>
      </c>
      <c r="K650" s="15"/>
      <c r="L650" s="15">
        <v>21</v>
      </c>
      <c r="M650" s="15">
        <f t="shared" si="423"/>
        <v>5.126953125E-3</v>
      </c>
    </row>
    <row r="651" spans="1:13">
      <c r="A651" s="15">
        <v>648</v>
      </c>
      <c r="B651" s="15">
        <v>-2</v>
      </c>
      <c r="C651" s="15">
        <v>-8192</v>
      </c>
      <c r="D651" s="15">
        <f t="shared" si="420"/>
        <v>-1</v>
      </c>
      <c r="E651" s="15">
        <f t="shared" si="421"/>
        <v>0</v>
      </c>
      <c r="F651" s="15">
        <f t="shared" si="422"/>
        <v>-1</v>
      </c>
      <c r="G651" s="15">
        <v>-1</v>
      </c>
      <c r="H651" s="15">
        <v>-1</v>
      </c>
      <c r="I651" s="15">
        <v>323</v>
      </c>
      <c r="J651" s="15">
        <v>9</v>
      </c>
      <c r="K651" s="15"/>
      <c r="L651" s="15">
        <v>21</v>
      </c>
      <c r="M651" s="15">
        <f t="shared" si="423"/>
        <v>5.126953125E-3</v>
      </c>
    </row>
    <row r="652" spans="1:13">
      <c r="A652" s="15">
        <v>649</v>
      </c>
      <c r="B652" s="15">
        <v>-2</v>
      </c>
      <c r="C652" s="15">
        <v>-8192</v>
      </c>
      <c r="D652" s="15">
        <f t="shared" si="420"/>
        <v>-1</v>
      </c>
      <c r="E652" s="15">
        <f t="shared" si="421"/>
        <v>0</v>
      </c>
      <c r="F652" s="15">
        <f t="shared" si="422"/>
        <v>-1</v>
      </c>
      <c r="G652" s="15">
        <v>-1</v>
      </c>
      <c r="H652" s="15">
        <v>-1</v>
      </c>
      <c r="I652" s="15">
        <v>324</v>
      </c>
      <c r="J652" s="15">
        <v>9</v>
      </c>
      <c r="K652" s="15"/>
      <c r="L652" s="15">
        <v>21</v>
      </c>
      <c r="M652" s="15">
        <f t="shared" si="423"/>
        <v>5.126953125E-3</v>
      </c>
    </row>
    <row r="653" spans="1:13">
      <c r="A653" s="15">
        <v>650</v>
      </c>
      <c r="B653" s="15">
        <v>-2</v>
      </c>
      <c r="C653" s="15">
        <v>-8192</v>
      </c>
      <c r="D653" s="15">
        <f t="shared" si="420"/>
        <v>-1</v>
      </c>
      <c r="E653" s="15">
        <f t="shared" si="421"/>
        <v>0</v>
      </c>
      <c r="F653" s="15">
        <f t="shared" si="422"/>
        <v>-1</v>
      </c>
      <c r="G653" s="15">
        <v>-1</v>
      </c>
      <c r="H653" s="15">
        <v>-1</v>
      </c>
      <c r="I653" s="15">
        <v>324</v>
      </c>
      <c r="J653" s="15">
        <v>9</v>
      </c>
      <c r="K653" s="15"/>
      <c r="L653" s="15">
        <v>21</v>
      </c>
      <c r="M653" s="15">
        <f t="shared" si="423"/>
        <v>5.126953125E-3</v>
      </c>
    </row>
    <row r="654" spans="1:13">
      <c r="A654" s="15">
        <v>651</v>
      </c>
      <c r="B654" s="15">
        <v>-2</v>
      </c>
      <c r="C654" s="15">
        <v>-8192</v>
      </c>
      <c r="D654" s="15">
        <f t="shared" si="420"/>
        <v>-1</v>
      </c>
      <c r="E654" s="15">
        <f t="shared" si="421"/>
        <v>0</v>
      </c>
      <c r="F654" s="15">
        <f t="shared" si="422"/>
        <v>-1</v>
      </c>
      <c r="G654" s="15">
        <v>-1</v>
      </c>
      <c r="H654" s="15">
        <v>-1</v>
      </c>
      <c r="I654" s="15">
        <v>325</v>
      </c>
      <c r="J654" s="15">
        <v>9</v>
      </c>
      <c r="K654" s="15"/>
      <c r="L654" s="15">
        <v>21</v>
      </c>
      <c r="M654" s="15">
        <f t="shared" si="423"/>
        <v>5.126953125E-3</v>
      </c>
    </row>
    <row r="655" spans="1:13">
      <c r="A655" s="15">
        <v>652</v>
      </c>
      <c r="B655" s="15">
        <v>-2</v>
      </c>
      <c r="C655" s="15">
        <v>-8192</v>
      </c>
      <c r="D655" s="15">
        <f t="shared" si="420"/>
        <v>-1</v>
      </c>
      <c r="E655" s="15">
        <f t="shared" si="421"/>
        <v>0</v>
      </c>
      <c r="F655" s="15">
        <f t="shared" si="422"/>
        <v>-1</v>
      </c>
      <c r="G655" s="15">
        <v>-1</v>
      </c>
      <c r="H655" s="15">
        <v>-1</v>
      </c>
      <c r="I655" s="15">
        <v>325</v>
      </c>
      <c r="J655" s="15">
        <v>9</v>
      </c>
      <c r="K655" s="15"/>
      <c r="L655" s="15">
        <v>21</v>
      </c>
      <c r="M655" s="15">
        <f t="shared" si="423"/>
        <v>5.126953125E-3</v>
      </c>
    </row>
    <row r="656" spans="1:13">
      <c r="A656" s="15">
        <v>653</v>
      </c>
      <c r="B656" s="15">
        <v>-2</v>
      </c>
      <c r="C656" s="15">
        <v>-8192</v>
      </c>
      <c r="D656" s="15">
        <f t="shared" si="420"/>
        <v>-1</v>
      </c>
      <c r="E656" s="15">
        <f t="shared" si="421"/>
        <v>0</v>
      </c>
      <c r="F656" s="15">
        <f t="shared" si="422"/>
        <v>-1</v>
      </c>
      <c r="G656" s="15">
        <v>-1</v>
      </c>
      <c r="H656" s="15">
        <v>-1</v>
      </c>
      <c r="I656" s="15">
        <v>326</v>
      </c>
      <c r="J656" s="15">
        <v>9</v>
      </c>
      <c r="K656" s="15"/>
      <c r="L656" s="15">
        <v>21</v>
      </c>
      <c r="M656" s="15">
        <f t="shared" si="423"/>
        <v>5.126953125E-3</v>
      </c>
    </row>
    <row r="657" spans="1:13">
      <c r="A657" s="15">
        <v>654</v>
      </c>
      <c r="B657" s="15">
        <v>-2</v>
      </c>
      <c r="C657" s="15">
        <v>-8192</v>
      </c>
      <c r="D657" s="15">
        <f t="shared" si="420"/>
        <v>-1</v>
      </c>
      <c r="E657" s="15">
        <f t="shared" si="421"/>
        <v>0</v>
      </c>
      <c r="F657" s="15">
        <f t="shared" si="422"/>
        <v>-1</v>
      </c>
      <c r="G657" s="15">
        <v>-1</v>
      </c>
      <c r="H657" s="15">
        <v>-1</v>
      </c>
      <c r="I657" s="15">
        <v>326</v>
      </c>
      <c r="J657" s="15">
        <v>9</v>
      </c>
      <c r="K657" s="15"/>
      <c r="L657" s="15">
        <v>21</v>
      </c>
      <c r="M657" s="15">
        <f t="shared" si="423"/>
        <v>5.126953125E-3</v>
      </c>
    </row>
    <row r="658" spans="1:13">
      <c r="A658" s="15">
        <v>655</v>
      </c>
      <c r="B658" s="15">
        <v>-2</v>
      </c>
      <c r="C658" s="15">
        <v>-8192</v>
      </c>
      <c r="D658" s="15">
        <f t="shared" si="420"/>
        <v>-1</v>
      </c>
      <c r="E658" s="15">
        <f t="shared" si="421"/>
        <v>0</v>
      </c>
      <c r="F658" s="15">
        <f t="shared" si="422"/>
        <v>-1</v>
      </c>
      <c r="G658" s="15">
        <v>-1</v>
      </c>
      <c r="H658" s="15">
        <v>-1</v>
      </c>
      <c r="I658" s="15">
        <v>327</v>
      </c>
      <c r="J658" s="15">
        <v>9</v>
      </c>
      <c r="K658" s="15"/>
      <c r="L658" s="15">
        <v>21</v>
      </c>
      <c r="M658" s="15">
        <f t="shared" si="423"/>
        <v>5.126953125E-3</v>
      </c>
    </row>
    <row r="659" spans="1:13">
      <c r="A659" s="15">
        <v>656</v>
      </c>
      <c r="B659" s="15">
        <v>-2</v>
      </c>
      <c r="C659" s="15">
        <v>-8192</v>
      </c>
      <c r="D659" s="15">
        <f t="shared" si="420"/>
        <v>-1</v>
      </c>
      <c r="E659" s="15">
        <f t="shared" si="421"/>
        <v>0</v>
      </c>
      <c r="F659" s="15">
        <f t="shared" si="422"/>
        <v>-1</v>
      </c>
      <c r="G659" s="15">
        <v>-1</v>
      </c>
      <c r="H659" s="15">
        <v>-1</v>
      </c>
      <c r="I659" s="15">
        <v>327</v>
      </c>
      <c r="J659" s="15">
        <v>9</v>
      </c>
      <c r="K659" s="15"/>
      <c r="L659" s="15">
        <v>21</v>
      </c>
      <c r="M659" s="15">
        <f t="shared" si="423"/>
        <v>5.126953125E-3</v>
      </c>
    </row>
    <row r="660" spans="1:13">
      <c r="A660" s="15">
        <v>657</v>
      </c>
      <c r="B660" s="15">
        <v>-2</v>
      </c>
      <c r="C660" s="15">
        <v>-8192</v>
      </c>
      <c r="D660" s="15">
        <f t="shared" si="420"/>
        <v>-1</v>
      </c>
      <c r="E660" s="15">
        <f t="shared" si="421"/>
        <v>0</v>
      </c>
      <c r="F660" s="15">
        <f t="shared" si="422"/>
        <v>-1</v>
      </c>
      <c r="G660" s="15">
        <v>-1</v>
      </c>
      <c r="H660" s="15">
        <v>-1</v>
      </c>
      <c r="I660" s="15">
        <v>328</v>
      </c>
      <c r="J660" s="15">
        <v>9</v>
      </c>
      <c r="K660" s="15"/>
      <c r="L660" s="15">
        <v>21</v>
      </c>
      <c r="M660" s="15">
        <f t="shared" si="423"/>
        <v>5.126953125E-3</v>
      </c>
    </row>
    <row r="661" spans="1:13">
      <c r="A661" s="15">
        <v>658</v>
      </c>
      <c r="B661" s="15">
        <v>-2</v>
      </c>
      <c r="C661" s="15">
        <v>-8192</v>
      </c>
      <c r="D661" s="15">
        <f t="shared" si="420"/>
        <v>-1</v>
      </c>
      <c r="E661" s="15">
        <f t="shared" si="421"/>
        <v>0</v>
      </c>
      <c r="F661" s="15">
        <f t="shared" si="422"/>
        <v>-1</v>
      </c>
      <c r="G661" s="15">
        <v>-1</v>
      </c>
      <c r="H661" s="15">
        <v>-1</v>
      </c>
      <c r="I661" s="15">
        <v>328</v>
      </c>
      <c r="J661" s="15">
        <v>9</v>
      </c>
      <c r="K661" s="15"/>
      <c r="L661" s="15">
        <v>21</v>
      </c>
      <c r="M661" s="15">
        <f t="shared" si="423"/>
        <v>5.126953125E-3</v>
      </c>
    </row>
    <row r="662" spans="1:13">
      <c r="A662" s="15">
        <v>659</v>
      </c>
      <c r="B662" s="15">
        <v>-2</v>
      </c>
      <c r="C662" s="15">
        <v>-8192</v>
      </c>
      <c r="D662" s="15">
        <f t="shared" si="420"/>
        <v>-1</v>
      </c>
      <c r="E662" s="15">
        <f t="shared" si="421"/>
        <v>0</v>
      </c>
      <c r="F662" s="15">
        <f t="shared" si="422"/>
        <v>-1</v>
      </c>
      <c r="G662" s="15">
        <v>-1</v>
      </c>
      <c r="H662" s="15">
        <v>-1</v>
      </c>
      <c r="I662" s="15">
        <v>329</v>
      </c>
      <c r="J662" s="15">
        <v>9</v>
      </c>
      <c r="K662" s="15"/>
      <c r="L662" s="15">
        <v>21</v>
      </c>
      <c r="M662" s="15">
        <f t="shared" si="423"/>
        <v>5.126953125E-3</v>
      </c>
    </row>
    <row r="663" spans="1:13">
      <c r="A663" s="15">
        <v>660</v>
      </c>
      <c r="B663" s="15">
        <v>-2</v>
      </c>
      <c r="C663" s="15">
        <v>-8192</v>
      </c>
      <c r="D663" s="15">
        <f t="shared" si="420"/>
        <v>-1</v>
      </c>
      <c r="E663" s="15">
        <f t="shared" si="421"/>
        <v>0</v>
      </c>
      <c r="F663" s="15">
        <f t="shared" si="422"/>
        <v>-1</v>
      </c>
      <c r="G663" s="15">
        <v>-1</v>
      </c>
      <c r="H663" s="15">
        <v>-1</v>
      </c>
      <c r="I663" s="15">
        <v>329</v>
      </c>
      <c r="J663" s="15">
        <v>9</v>
      </c>
      <c r="K663" s="15"/>
      <c r="L663" s="15">
        <v>21</v>
      </c>
      <c r="M663" s="15">
        <f t="shared" si="423"/>
        <v>5.126953125E-3</v>
      </c>
    </row>
    <row r="664" spans="1:13">
      <c r="A664" s="15">
        <v>661</v>
      </c>
      <c r="B664" s="15">
        <v>-2</v>
      </c>
      <c r="C664" s="15">
        <v>-8192</v>
      </c>
      <c r="D664" s="15">
        <f t="shared" si="420"/>
        <v>-1</v>
      </c>
      <c r="E664" s="15">
        <f t="shared" si="421"/>
        <v>0</v>
      </c>
      <c r="F664" s="15">
        <f t="shared" si="422"/>
        <v>-1</v>
      </c>
      <c r="G664" s="15">
        <v>-1</v>
      </c>
      <c r="H664" s="15">
        <v>-1</v>
      </c>
      <c r="I664" s="15">
        <v>330</v>
      </c>
      <c r="J664" s="15">
        <v>9</v>
      </c>
      <c r="K664" s="15"/>
      <c r="L664" s="15">
        <v>21</v>
      </c>
      <c r="M664" s="15">
        <f t="shared" si="423"/>
        <v>5.126953125E-3</v>
      </c>
    </row>
    <row r="665" spans="1:13">
      <c r="A665" s="15">
        <v>662</v>
      </c>
      <c r="B665" s="15">
        <v>-2</v>
      </c>
      <c r="C665" s="15">
        <v>-8192</v>
      </c>
      <c r="D665" s="15">
        <f t="shared" si="420"/>
        <v>-1</v>
      </c>
      <c r="E665" s="15">
        <f t="shared" si="421"/>
        <v>0</v>
      </c>
      <c r="F665" s="15">
        <f t="shared" si="422"/>
        <v>-1</v>
      </c>
      <c r="G665" s="15">
        <v>-1</v>
      </c>
      <c r="H665" s="15">
        <v>-1</v>
      </c>
      <c r="I665" s="15">
        <v>330</v>
      </c>
      <c r="J665" s="15">
        <v>9</v>
      </c>
      <c r="K665" s="15"/>
      <c r="L665" s="15">
        <v>21</v>
      </c>
      <c r="M665" s="15">
        <f t="shared" si="423"/>
        <v>5.126953125E-3</v>
      </c>
    </row>
    <row r="666" spans="1:13">
      <c r="A666" s="15">
        <v>663</v>
      </c>
      <c r="B666" s="15">
        <v>-2</v>
      </c>
      <c r="C666" s="15">
        <v>-8192</v>
      </c>
      <c r="D666" s="15">
        <f t="shared" si="420"/>
        <v>-1</v>
      </c>
      <c r="E666" s="15">
        <f t="shared" si="421"/>
        <v>0</v>
      </c>
      <c r="F666" s="15">
        <f t="shared" si="422"/>
        <v>-1</v>
      </c>
      <c r="G666" s="15">
        <v>-1</v>
      </c>
      <c r="H666" s="15">
        <v>-1</v>
      </c>
      <c r="I666" s="15">
        <v>331</v>
      </c>
      <c r="J666" s="15">
        <v>9</v>
      </c>
      <c r="K666" s="15"/>
      <c r="L666" s="15">
        <v>21</v>
      </c>
      <c r="M666" s="15">
        <f t="shared" si="423"/>
        <v>5.126953125E-3</v>
      </c>
    </row>
    <row r="667" spans="1:13">
      <c r="A667" s="15">
        <v>664</v>
      </c>
      <c r="B667" s="15">
        <v>-2</v>
      </c>
      <c r="C667" s="15">
        <v>-8192</v>
      </c>
      <c r="D667" s="15">
        <f t="shared" si="420"/>
        <v>-1</v>
      </c>
      <c r="E667" s="15">
        <f t="shared" si="421"/>
        <v>0</v>
      </c>
      <c r="F667" s="15">
        <f t="shared" si="422"/>
        <v>-1</v>
      </c>
      <c r="G667" s="15">
        <v>-1</v>
      </c>
      <c r="H667" s="15">
        <v>-1</v>
      </c>
      <c r="I667" s="15">
        <v>331</v>
      </c>
      <c r="J667" s="15">
        <v>9</v>
      </c>
      <c r="K667" s="15"/>
      <c r="L667" s="15">
        <v>21</v>
      </c>
      <c r="M667" s="15">
        <f t="shared" si="423"/>
        <v>5.126953125E-3</v>
      </c>
    </row>
    <row r="668" spans="1:13">
      <c r="A668" s="15">
        <v>665</v>
      </c>
      <c r="B668" s="15">
        <v>-2</v>
      </c>
      <c r="C668" s="15">
        <v>-8192</v>
      </c>
      <c r="D668" s="15">
        <f t="shared" si="420"/>
        <v>-1</v>
      </c>
      <c r="E668" s="15">
        <f t="shared" si="421"/>
        <v>0</v>
      </c>
      <c r="F668" s="15">
        <f t="shared" si="422"/>
        <v>-1</v>
      </c>
      <c r="G668" s="15">
        <v>-1</v>
      </c>
      <c r="H668" s="15">
        <v>-1</v>
      </c>
      <c r="I668" s="15">
        <v>332</v>
      </c>
      <c r="J668" s="15">
        <v>9</v>
      </c>
      <c r="K668" s="15"/>
      <c r="L668" s="15">
        <v>21</v>
      </c>
      <c r="M668" s="15">
        <f t="shared" si="423"/>
        <v>5.126953125E-3</v>
      </c>
    </row>
    <row r="669" spans="1:13">
      <c r="A669" s="15">
        <v>666</v>
      </c>
      <c r="B669" s="15">
        <v>-2</v>
      </c>
      <c r="C669" s="15">
        <v>-8192</v>
      </c>
      <c r="D669" s="15">
        <f t="shared" si="420"/>
        <v>-1</v>
      </c>
      <c r="E669" s="15">
        <f t="shared" si="421"/>
        <v>0</v>
      </c>
      <c r="F669" s="15">
        <f t="shared" si="422"/>
        <v>-1</v>
      </c>
      <c r="G669" s="15">
        <v>-1</v>
      </c>
      <c r="H669" s="15">
        <v>-1</v>
      </c>
      <c r="I669" s="15">
        <v>332</v>
      </c>
      <c r="J669" s="15">
        <v>9</v>
      </c>
      <c r="K669" s="15"/>
      <c r="L669" s="15">
        <v>21</v>
      </c>
      <c r="M669" s="15">
        <f t="shared" si="423"/>
        <v>5.126953125E-3</v>
      </c>
    </row>
    <row r="670" spans="1:13">
      <c r="A670" s="15">
        <v>667</v>
      </c>
      <c r="B670" s="15">
        <v>-2</v>
      </c>
      <c r="C670" s="15">
        <v>-8192</v>
      </c>
      <c r="D670" s="15">
        <f t="shared" si="420"/>
        <v>-1</v>
      </c>
      <c r="E670" s="15">
        <f t="shared" si="421"/>
        <v>0</v>
      </c>
      <c r="F670" s="15">
        <f t="shared" si="422"/>
        <v>-1</v>
      </c>
      <c r="G670" s="15">
        <v>-1</v>
      </c>
      <c r="H670" s="15">
        <v>-1</v>
      </c>
      <c r="I670" s="15">
        <v>333</v>
      </c>
      <c r="J670" s="15">
        <v>9</v>
      </c>
      <c r="K670" s="15"/>
      <c r="L670" s="15">
        <v>21</v>
      </c>
      <c r="M670" s="15">
        <f t="shared" si="423"/>
        <v>5.126953125E-3</v>
      </c>
    </row>
    <row r="671" spans="1:13">
      <c r="A671" s="15">
        <v>668</v>
      </c>
      <c r="B671" s="15">
        <v>-2</v>
      </c>
      <c r="C671" s="15">
        <v>-8192</v>
      </c>
      <c r="D671" s="15">
        <f t="shared" si="420"/>
        <v>-1</v>
      </c>
      <c r="E671" s="15">
        <f t="shared" si="421"/>
        <v>0</v>
      </c>
      <c r="F671" s="15">
        <f t="shared" si="422"/>
        <v>-1</v>
      </c>
      <c r="G671" s="15">
        <v>-1</v>
      </c>
      <c r="H671" s="15">
        <v>-1</v>
      </c>
      <c r="I671" s="15">
        <v>333</v>
      </c>
      <c r="J671" s="15">
        <v>9</v>
      </c>
      <c r="K671" s="15"/>
      <c r="L671" s="15">
        <v>21</v>
      </c>
      <c r="M671" s="15">
        <f t="shared" si="423"/>
        <v>5.126953125E-3</v>
      </c>
    </row>
    <row r="672" spans="1:13">
      <c r="A672" s="15">
        <v>669</v>
      </c>
      <c r="B672" s="15">
        <v>-2</v>
      </c>
      <c r="C672" s="15">
        <v>-8192</v>
      </c>
      <c r="D672" s="15">
        <f t="shared" si="420"/>
        <v>-1</v>
      </c>
      <c r="E672" s="15">
        <f t="shared" si="421"/>
        <v>0</v>
      </c>
      <c r="F672" s="15">
        <f t="shared" si="422"/>
        <v>-1</v>
      </c>
      <c r="G672" s="15">
        <v>-1</v>
      </c>
      <c r="H672" s="15">
        <v>-1</v>
      </c>
      <c r="I672" s="15">
        <v>334</v>
      </c>
      <c r="J672" s="15">
        <v>9</v>
      </c>
      <c r="K672" s="15"/>
      <c r="L672" s="15">
        <v>21</v>
      </c>
      <c r="M672" s="15">
        <f t="shared" si="423"/>
        <v>5.126953125E-3</v>
      </c>
    </row>
    <row r="673" spans="1:13">
      <c r="A673" s="15">
        <v>670</v>
      </c>
      <c r="B673" s="15">
        <v>-2</v>
      </c>
      <c r="C673" s="15">
        <v>-8192</v>
      </c>
      <c r="D673" s="15">
        <f t="shared" si="420"/>
        <v>-1</v>
      </c>
      <c r="E673" s="15">
        <f t="shared" si="421"/>
        <v>0</v>
      </c>
      <c r="F673" s="15">
        <f t="shared" si="422"/>
        <v>-1</v>
      </c>
      <c r="G673" s="15">
        <v>-1</v>
      </c>
      <c r="H673" s="15">
        <v>-1</v>
      </c>
      <c r="I673" s="15">
        <v>334</v>
      </c>
      <c r="J673" s="15">
        <v>9</v>
      </c>
      <c r="K673" s="15"/>
      <c r="L673" s="15">
        <v>21</v>
      </c>
      <c r="M673" s="15">
        <f t="shared" si="423"/>
        <v>5.126953125E-3</v>
      </c>
    </row>
    <row r="674" spans="1:13">
      <c r="A674" s="15">
        <v>671</v>
      </c>
      <c r="B674" s="15">
        <v>-2</v>
      </c>
      <c r="C674" s="15">
        <v>-8192</v>
      </c>
      <c r="D674" s="15">
        <f t="shared" si="420"/>
        <v>-1</v>
      </c>
      <c r="E674" s="15">
        <f t="shared" si="421"/>
        <v>0</v>
      </c>
      <c r="F674" s="15">
        <f t="shared" si="422"/>
        <v>-1</v>
      </c>
      <c r="G674" s="15">
        <v>-1</v>
      </c>
      <c r="H674" s="15">
        <v>-1</v>
      </c>
      <c r="I674" s="15">
        <v>335</v>
      </c>
      <c r="J674" s="15">
        <v>9</v>
      </c>
      <c r="K674" s="15"/>
      <c r="L674" s="15">
        <v>21</v>
      </c>
      <c r="M674" s="15">
        <f t="shared" si="423"/>
        <v>5.126953125E-3</v>
      </c>
    </row>
    <row r="675" spans="1:13">
      <c r="A675" s="15">
        <v>672</v>
      </c>
      <c r="B675" s="15">
        <v>-2</v>
      </c>
      <c r="C675" s="15">
        <v>-8192</v>
      </c>
      <c r="D675" s="15">
        <f t="shared" si="420"/>
        <v>-1</v>
      </c>
      <c r="E675" s="15">
        <f t="shared" si="421"/>
        <v>0</v>
      </c>
      <c r="F675" s="15">
        <f t="shared" si="422"/>
        <v>-1</v>
      </c>
      <c r="G675" s="15">
        <v>-1</v>
      </c>
      <c r="H675" s="15">
        <v>-1</v>
      </c>
      <c r="I675" s="15">
        <v>335</v>
      </c>
      <c r="J675" s="15">
        <v>9</v>
      </c>
      <c r="K675" s="15"/>
      <c r="L675" s="15">
        <v>21</v>
      </c>
      <c r="M675" s="15">
        <f t="shared" si="423"/>
        <v>5.126953125E-3</v>
      </c>
    </row>
    <row r="676" spans="1:13">
      <c r="A676" s="15">
        <v>673</v>
      </c>
      <c r="B676" s="15">
        <v>-2</v>
      </c>
      <c r="C676" s="15">
        <v>-8192</v>
      </c>
      <c r="D676" s="15">
        <f t="shared" si="420"/>
        <v>-1</v>
      </c>
      <c r="E676" s="15">
        <f t="shared" si="421"/>
        <v>0</v>
      </c>
      <c r="F676" s="15">
        <f t="shared" si="422"/>
        <v>-1</v>
      </c>
      <c r="G676" s="15">
        <v>-1</v>
      </c>
      <c r="H676" s="15">
        <v>-1</v>
      </c>
      <c r="I676" s="15">
        <v>336</v>
      </c>
      <c r="J676" s="15">
        <v>9</v>
      </c>
      <c r="K676" s="15"/>
      <c r="L676" s="15">
        <v>21</v>
      </c>
      <c r="M676" s="15">
        <f t="shared" si="423"/>
        <v>5.126953125E-3</v>
      </c>
    </row>
    <row r="677" spans="1:13">
      <c r="A677" s="15">
        <v>674</v>
      </c>
      <c r="B677" s="15">
        <v>-2</v>
      </c>
      <c r="C677" s="15">
        <v>-8192</v>
      </c>
      <c r="D677" s="15">
        <f t="shared" si="420"/>
        <v>-1</v>
      </c>
      <c r="E677" s="15">
        <f t="shared" si="421"/>
        <v>0</v>
      </c>
      <c r="F677" s="15">
        <f t="shared" si="422"/>
        <v>-1</v>
      </c>
      <c r="G677" s="15">
        <v>-1</v>
      </c>
      <c r="H677" s="15">
        <v>-1</v>
      </c>
      <c r="I677" s="15">
        <v>336</v>
      </c>
      <c r="J677" s="15">
        <v>9</v>
      </c>
      <c r="K677" s="15"/>
      <c r="L677" s="15">
        <v>21</v>
      </c>
      <c r="M677" s="15">
        <f t="shared" si="423"/>
        <v>5.126953125E-3</v>
      </c>
    </row>
    <row r="678" spans="1:13">
      <c r="A678" s="15">
        <v>675</v>
      </c>
      <c r="B678" s="15">
        <v>-2</v>
      </c>
      <c r="C678" s="15">
        <v>-8192</v>
      </c>
      <c r="D678" s="15">
        <f t="shared" si="420"/>
        <v>-1</v>
      </c>
      <c r="E678" s="15">
        <f t="shared" si="421"/>
        <v>0</v>
      </c>
      <c r="F678" s="15">
        <f t="shared" si="422"/>
        <v>-1</v>
      </c>
      <c r="G678" s="15">
        <v>-1</v>
      </c>
      <c r="H678" s="15">
        <v>-1</v>
      </c>
      <c r="I678" s="15">
        <v>337</v>
      </c>
      <c r="J678" s="15">
        <v>9</v>
      </c>
      <c r="K678" s="15"/>
      <c r="L678" s="15">
        <v>21</v>
      </c>
      <c r="M678" s="15">
        <f t="shared" si="423"/>
        <v>5.126953125E-3</v>
      </c>
    </row>
    <row r="679" spans="1:13">
      <c r="A679" s="15">
        <v>676</v>
      </c>
      <c r="B679" s="15">
        <v>-2</v>
      </c>
      <c r="C679" s="15">
        <v>-8192</v>
      </c>
      <c r="D679" s="15">
        <f t="shared" si="420"/>
        <v>-1</v>
      </c>
      <c r="E679" s="15">
        <f t="shared" si="421"/>
        <v>0</v>
      </c>
      <c r="F679" s="15">
        <f t="shared" si="422"/>
        <v>-1</v>
      </c>
      <c r="G679" s="15">
        <v>-1</v>
      </c>
      <c r="H679" s="15">
        <v>-1</v>
      </c>
      <c r="I679" s="15">
        <v>337</v>
      </c>
      <c r="J679" s="15">
        <v>9</v>
      </c>
      <c r="K679" s="15"/>
      <c r="L679" s="15">
        <v>21</v>
      </c>
      <c r="M679" s="15">
        <f t="shared" si="423"/>
        <v>5.126953125E-3</v>
      </c>
    </row>
    <row r="680" spans="1:13">
      <c r="A680" s="15">
        <v>677</v>
      </c>
      <c r="B680" s="15">
        <v>-2</v>
      </c>
      <c r="C680" s="15">
        <v>-8192</v>
      </c>
      <c r="D680" s="15">
        <f t="shared" si="420"/>
        <v>-1</v>
      </c>
      <c r="E680" s="15">
        <f t="shared" si="421"/>
        <v>0</v>
      </c>
      <c r="F680" s="15">
        <f t="shared" si="422"/>
        <v>-1</v>
      </c>
      <c r="G680" s="15">
        <v>-1</v>
      </c>
      <c r="H680" s="15">
        <v>-1</v>
      </c>
      <c r="I680" s="15">
        <v>338</v>
      </c>
      <c r="J680" s="15">
        <v>9</v>
      </c>
      <c r="K680" s="15"/>
      <c r="L680" s="15">
        <v>21</v>
      </c>
      <c r="M680" s="15">
        <f t="shared" si="423"/>
        <v>5.126953125E-3</v>
      </c>
    </row>
    <row r="681" spans="1:13">
      <c r="A681" s="15">
        <v>678</v>
      </c>
      <c r="B681" s="15">
        <v>-2</v>
      </c>
      <c r="C681" s="15">
        <v>-8192</v>
      </c>
      <c r="D681" s="15">
        <f t="shared" si="420"/>
        <v>-1</v>
      </c>
      <c r="E681" s="15">
        <f t="shared" si="421"/>
        <v>0</v>
      </c>
      <c r="F681" s="15">
        <f t="shared" si="422"/>
        <v>-1</v>
      </c>
      <c r="G681" s="15">
        <v>-1</v>
      </c>
      <c r="H681" s="15">
        <v>-1</v>
      </c>
      <c r="I681" s="15">
        <v>338</v>
      </c>
      <c r="J681" s="15">
        <v>9</v>
      </c>
      <c r="K681" s="15"/>
      <c r="L681" s="15">
        <v>21</v>
      </c>
      <c r="M681" s="15">
        <f t="shared" si="423"/>
        <v>5.126953125E-3</v>
      </c>
    </row>
    <row r="682" spans="1:13">
      <c r="A682" s="15">
        <v>679</v>
      </c>
      <c r="B682" s="15">
        <v>-2</v>
      </c>
      <c r="C682" s="15">
        <v>-8192</v>
      </c>
      <c r="D682" s="15">
        <f t="shared" si="420"/>
        <v>-1</v>
      </c>
      <c r="E682" s="15">
        <f t="shared" si="421"/>
        <v>0</v>
      </c>
      <c r="F682" s="15">
        <f t="shared" si="422"/>
        <v>-1</v>
      </c>
      <c r="G682" s="15">
        <v>-1</v>
      </c>
      <c r="H682" s="15">
        <v>-1</v>
      </c>
      <c r="I682" s="15">
        <v>339</v>
      </c>
      <c r="J682" s="15">
        <v>9</v>
      </c>
      <c r="K682" s="15"/>
      <c r="L682" s="15">
        <v>21</v>
      </c>
      <c r="M682" s="15">
        <f t="shared" si="423"/>
        <v>5.126953125E-3</v>
      </c>
    </row>
    <row r="683" spans="1:13">
      <c r="A683" s="15">
        <v>680</v>
      </c>
      <c r="B683" s="15">
        <v>-2</v>
      </c>
      <c r="C683" s="15">
        <v>-8192</v>
      </c>
      <c r="D683" s="15">
        <f t="shared" si="420"/>
        <v>-1</v>
      </c>
      <c r="E683" s="15">
        <f t="shared" si="421"/>
        <v>0</v>
      </c>
      <c r="F683" s="15">
        <f t="shared" si="422"/>
        <v>-1</v>
      </c>
      <c r="G683" s="15">
        <v>-1</v>
      </c>
      <c r="H683" s="15">
        <v>-1</v>
      </c>
      <c r="I683" s="15">
        <v>339</v>
      </c>
      <c r="J683" s="15">
        <v>9</v>
      </c>
      <c r="K683" s="15"/>
      <c r="L683" s="15">
        <v>21</v>
      </c>
      <c r="M683" s="15">
        <f t="shared" si="423"/>
        <v>5.126953125E-3</v>
      </c>
    </row>
    <row r="684" spans="1:13">
      <c r="A684" s="15">
        <v>681</v>
      </c>
      <c r="B684" s="15">
        <v>-2</v>
      </c>
      <c r="C684" s="15">
        <v>-8192</v>
      </c>
      <c r="D684" s="15">
        <f t="shared" si="420"/>
        <v>-1</v>
      </c>
      <c r="E684" s="15">
        <f t="shared" si="421"/>
        <v>0</v>
      </c>
      <c r="F684" s="15">
        <f t="shared" si="422"/>
        <v>-1</v>
      </c>
      <c r="G684" s="15">
        <v>-1</v>
      </c>
      <c r="H684" s="15">
        <v>-1</v>
      </c>
      <c r="I684" s="15">
        <v>340</v>
      </c>
      <c r="J684" s="15">
        <v>9</v>
      </c>
      <c r="K684" s="15"/>
      <c r="L684" s="15">
        <v>21</v>
      </c>
      <c r="M684" s="15">
        <f t="shared" si="423"/>
        <v>5.126953125E-3</v>
      </c>
    </row>
    <row r="685" spans="1:13">
      <c r="A685" s="15">
        <v>682</v>
      </c>
      <c r="B685" s="15">
        <v>-2</v>
      </c>
      <c r="C685" s="15">
        <v>-8192</v>
      </c>
      <c r="D685" s="15">
        <f t="shared" si="420"/>
        <v>-1</v>
      </c>
      <c r="E685" s="15">
        <f t="shared" si="421"/>
        <v>0</v>
      </c>
      <c r="F685" s="15">
        <f t="shared" si="422"/>
        <v>-1</v>
      </c>
      <c r="G685" s="15">
        <v>-1</v>
      </c>
      <c r="H685" s="15">
        <v>-1</v>
      </c>
      <c r="I685" s="15">
        <v>340</v>
      </c>
      <c r="J685" s="15">
        <v>9</v>
      </c>
      <c r="K685" s="15"/>
      <c r="L685" s="15">
        <v>21</v>
      </c>
      <c r="M685" s="15">
        <f t="shared" si="423"/>
        <v>5.126953125E-3</v>
      </c>
    </row>
    <row r="686" spans="1:13">
      <c r="A686" s="15">
        <v>683</v>
      </c>
      <c r="B686" s="15">
        <v>-2</v>
      </c>
      <c r="C686" s="15">
        <v>-8192</v>
      </c>
      <c r="D686" s="15">
        <f t="shared" si="420"/>
        <v>-1</v>
      </c>
      <c r="E686" s="15">
        <f t="shared" si="421"/>
        <v>0</v>
      </c>
      <c r="F686" s="15">
        <f t="shared" si="422"/>
        <v>-1</v>
      </c>
      <c r="G686" s="15">
        <v>-1</v>
      </c>
      <c r="H686" s="15">
        <v>-1</v>
      </c>
      <c r="I686" s="15">
        <v>341</v>
      </c>
      <c r="J686" s="15">
        <v>9</v>
      </c>
      <c r="K686" s="15"/>
      <c r="L686" s="15">
        <v>21</v>
      </c>
      <c r="M686" s="15">
        <f t="shared" si="423"/>
        <v>5.126953125E-3</v>
      </c>
    </row>
    <row r="687" spans="1:13">
      <c r="A687" s="15">
        <v>684</v>
      </c>
      <c r="B687" s="15">
        <v>-2</v>
      </c>
      <c r="C687" s="15">
        <v>-8192</v>
      </c>
      <c r="D687" s="15">
        <f t="shared" si="420"/>
        <v>-1</v>
      </c>
      <c r="E687" s="15">
        <f t="shared" si="421"/>
        <v>0</v>
      </c>
      <c r="F687" s="15">
        <f t="shared" si="422"/>
        <v>-1</v>
      </c>
      <c r="G687" s="15">
        <v>-1</v>
      </c>
      <c r="H687" s="15">
        <v>-1</v>
      </c>
      <c r="I687" s="15">
        <v>341</v>
      </c>
      <c r="J687" s="15">
        <v>9</v>
      </c>
      <c r="K687" s="15"/>
      <c r="L687" s="15">
        <v>21</v>
      </c>
      <c r="M687" s="15">
        <f t="shared" si="423"/>
        <v>5.126953125E-3</v>
      </c>
    </row>
    <row r="688" spans="1:13">
      <c r="A688" s="15">
        <v>685</v>
      </c>
      <c r="B688" s="15">
        <v>-2</v>
      </c>
      <c r="C688" s="15">
        <v>-8192</v>
      </c>
      <c r="D688" s="15">
        <f t="shared" si="420"/>
        <v>-1</v>
      </c>
      <c r="E688" s="15">
        <f t="shared" si="421"/>
        <v>0</v>
      </c>
      <c r="F688" s="15">
        <f t="shared" si="422"/>
        <v>-1</v>
      </c>
      <c r="G688" s="15">
        <v>-1</v>
      </c>
      <c r="H688" s="15">
        <v>-1</v>
      </c>
      <c r="I688" s="15">
        <v>342</v>
      </c>
      <c r="J688" s="15">
        <v>9</v>
      </c>
      <c r="K688" s="15"/>
      <c r="L688" s="15">
        <v>21</v>
      </c>
      <c r="M688" s="15">
        <f t="shared" si="423"/>
        <v>5.126953125E-3</v>
      </c>
    </row>
    <row r="689" spans="1:13">
      <c r="A689" s="15">
        <v>686</v>
      </c>
      <c r="B689" s="15">
        <v>-2</v>
      </c>
      <c r="C689" s="15">
        <v>-8192</v>
      </c>
      <c r="D689" s="15">
        <f t="shared" si="420"/>
        <v>-1</v>
      </c>
      <c r="E689" s="15">
        <f t="shared" si="421"/>
        <v>0</v>
      </c>
      <c r="F689" s="15">
        <f t="shared" si="422"/>
        <v>-1</v>
      </c>
      <c r="G689" s="15">
        <v>-1</v>
      </c>
      <c r="H689" s="15">
        <v>-1</v>
      </c>
      <c r="I689" s="15">
        <v>342</v>
      </c>
      <c r="J689" s="15">
        <v>9</v>
      </c>
      <c r="K689" s="15"/>
      <c r="L689" s="15">
        <v>21</v>
      </c>
      <c r="M689" s="15">
        <f t="shared" si="423"/>
        <v>5.126953125E-3</v>
      </c>
    </row>
    <row r="690" spans="1:13">
      <c r="A690" s="15">
        <v>687</v>
      </c>
      <c r="B690" s="15">
        <v>-2</v>
      </c>
      <c r="C690" s="15">
        <v>-8192</v>
      </c>
      <c r="D690" s="15">
        <f t="shared" si="420"/>
        <v>-1</v>
      </c>
      <c r="E690" s="15">
        <f t="shared" si="421"/>
        <v>0</v>
      </c>
      <c r="F690" s="15">
        <f t="shared" si="422"/>
        <v>-1</v>
      </c>
      <c r="G690" s="15">
        <v>-1</v>
      </c>
      <c r="H690" s="15">
        <v>-1</v>
      </c>
      <c r="I690" s="15">
        <v>343</v>
      </c>
      <c r="J690" s="15">
        <v>9</v>
      </c>
      <c r="K690" s="15"/>
      <c r="L690" s="15">
        <v>21</v>
      </c>
      <c r="M690" s="15">
        <f t="shared" si="423"/>
        <v>5.126953125E-3</v>
      </c>
    </row>
    <row r="691" spans="1:13">
      <c r="A691" s="15">
        <v>688</v>
      </c>
      <c r="B691" s="15">
        <v>-2</v>
      </c>
      <c r="C691" s="15">
        <v>-8192</v>
      </c>
      <c r="D691" s="15">
        <f t="shared" si="420"/>
        <v>-1</v>
      </c>
      <c r="E691" s="15">
        <f t="shared" si="421"/>
        <v>0</v>
      </c>
      <c r="F691" s="15">
        <f t="shared" si="422"/>
        <v>-1</v>
      </c>
      <c r="G691" s="15">
        <v>-1</v>
      </c>
      <c r="H691" s="15">
        <v>-1</v>
      </c>
      <c r="I691" s="15">
        <v>343</v>
      </c>
      <c r="J691" s="15">
        <v>9</v>
      </c>
      <c r="K691" s="15"/>
      <c r="L691" s="15">
        <v>21</v>
      </c>
      <c r="M691" s="15">
        <f t="shared" si="423"/>
        <v>5.126953125E-3</v>
      </c>
    </row>
    <row r="692" spans="1:13">
      <c r="A692" s="15">
        <v>689</v>
      </c>
      <c r="B692" s="15">
        <v>-2</v>
      </c>
      <c r="C692" s="15">
        <v>-8192</v>
      </c>
      <c r="D692" s="15">
        <f t="shared" si="420"/>
        <v>-1</v>
      </c>
      <c r="E692" s="15">
        <f t="shared" si="421"/>
        <v>0</v>
      </c>
      <c r="F692" s="15">
        <f t="shared" si="422"/>
        <v>-1</v>
      </c>
      <c r="G692" s="15">
        <v>-1</v>
      </c>
      <c r="H692" s="15">
        <v>-1</v>
      </c>
      <c r="I692" s="15">
        <v>344</v>
      </c>
      <c r="J692" s="15">
        <v>9</v>
      </c>
      <c r="K692" s="15"/>
      <c r="L692" s="15">
        <v>21</v>
      </c>
      <c r="M692" s="15">
        <f t="shared" si="423"/>
        <v>5.126953125E-3</v>
      </c>
    </row>
    <row r="693" spans="1:13">
      <c r="A693" s="15">
        <v>690</v>
      </c>
      <c r="B693" s="15">
        <v>-2</v>
      </c>
      <c r="C693" s="15">
        <v>-8192</v>
      </c>
      <c r="D693" s="15">
        <f t="shared" si="420"/>
        <v>-1</v>
      </c>
      <c r="E693" s="15">
        <f t="shared" si="421"/>
        <v>0</v>
      </c>
      <c r="F693" s="15">
        <f t="shared" si="422"/>
        <v>-1</v>
      </c>
      <c r="G693" s="15">
        <v>-1</v>
      </c>
      <c r="H693" s="15">
        <v>-1</v>
      </c>
      <c r="I693" s="15">
        <v>344</v>
      </c>
      <c r="J693" s="15">
        <v>9</v>
      </c>
      <c r="K693" s="15"/>
      <c r="L693" s="15">
        <v>21</v>
      </c>
      <c r="M693" s="15">
        <f t="shared" si="423"/>
        <v>5.126953125E-3</v>
      </c>
    </row>
    <row r="694" spans="1:13">
      <c r="A694" s="15">
        <v>691</v>
      </c>
      <c r="B694" s="15">
        <v>-2</v>
      </c>
      <c r="C694" s="15">
        <v>-8192</v>
      </c>
      <c r="D694" s="15">
        <f t="shared" si="420"/>
        <v>-1</v>
      </c>
      <c r="E694" s="15">
        <f t="shared" si="421"/>
        <v>0</v>
      </c>
      <c r="F694" s="15">
        <f t="shared" si="422"/>
        <v>-1</v>
      </c>
      <c r="G694" s="15">
        <v>-1</v>
      </c>
      <c r="H694" s="15">
        <v>-1</v>
      </c>
      <c r="I694" s="15">
        <v>345</v>
      </c>
      <c r="J694" s="15">
        <v>9</v>
      </c>
      <c r="K694" s="15"/>
      <c r="L694" s="15">
        <v>21</v>
      </c>
      <c r="M694" s="15">
        <f t="shared" si="423"/>
        <v>5.126953125E-3</v>
      </c>
    </row>
    <row r="695" spans="1:13">
      <c r="A695" s="15">
        <v>692</v>
      </c>
      <c r="B695" s="15">
        <v>-2</v>
      </c>
      <c r="C695" s="15">
        <v>-8192</v>
      </c>
      <c r="D695" s="15">
        <f t="shared" si="420"/>
        <v>-1</v>
      </c>
      <c r="E695" s="15">
        <f t="shared" si="421"/>
        <v>0</v>
      </c>
      <c r="F695" s="15">
        <f t="shared" si="422"/>
        <v>-1</v>
      </c>
      <c r="G695" s="15">
        <v>-1</v>
      </c>
      <c r="H695" s="15">
        <v>-1</v>
      </c>
      <c r="I695" s="15">
        <v>345</v>
      </c>
      <c r="J695" s="15">
        <v>9</v>
      </c>
      <c r="K695" s="15"/>
      <c r="L695" s="15">
        <v>21</v>
      </c>
      <c r="M695" s="15">
        <f t="shared" si="423"/>
        <v>5.126953125E-3</v>
      </c>
    </row>
    <row r="696" spans="1:13">
      <c r="A696" s="15">
        <v>693</v>
      </c>
      <c r="B696" s="15">
        <v>-2</v>
      </c>
      <c r="C696" s="15">
        <v>-8192</v>
      </c>
      <c r="D696" s="15">
        <f t="shared" si="420"/>
        <v>-1</v>
      </c>
      <c r="E696" s="15">
        <f t="shared" si="421"/>
        <v>0</v>
      </c>
      <c r="F696" s="15">
        <f t="shared" si="422"/>
        <v>-1</v>
      </c>
      <c r="G696" s="15">
        <v>-1</v>
      </c>
      <c r="H696" s="15">
        <v>-1</v>
      </c>
      <c r="I696" s="15">
        <v>346</v>
      </c>
      <c r="J696" s="15">
        <v>9</v>
      </c>
      <c r="K696" s="15"/>
      <c r="L696" s="15">
        <v>21</v>
      </c>
      <c r="M696" s="15">
        <f t="shared" si="423"/>
        <v>5.126953125E-3</v>
      </c>
    </row>
    <row r="697" spans="1:13">
      <c r="A697" s="15">
        <v>694</v>
      </c>
      <c r="B697" s="15">
        <v>-2</v>
      </c>
      <c r="C697" s="15">
        <v>-8192</v>
      </c>
      <c r="D697" s="15">
        <f t="shared" si="420"/>
        <v>-1</v>
      </c>
      <c r="E697" s="15">
        <f t="shared" si="421"/>
        <v>0</v>
      </c>
      <c r="F697" s="15">
        <f t="shared" si="422"/>
        <v>-1</v>
      </c>
      <c r="G697" s="15">
        <v>-1</v>
      </c>
      <c r="H697" s="15">
        <v>-1</v>
      </c>
      <c r="I697" s="15">
        <v>346</v>
      </c>
      <c r="J697" s="15">
        <v>9</v>
      </c>
      <c r="K697" s="15"/>
      <c r="L697" s="15">
        <v>21</v>
      </c>
      <c r="M697" s="15">
        <f t="shared" si="423"/>
        <v>5.126953125E-3</v>
      </c>
    </row>
    <row r="698" spans="1:13">
      <c r="A698" s="15">
        <v>695</v>
      </c>
      <c r="B698" s="15">
        <v>-2</v>
      </c>
      <c r="C698" s="15">
        <v>-8192</v>
      </c>
      <c r="D698" s="15">
        <f t="shared" si="420"/>
        <v>-1</v>
      </c>
      <c r="E698" s="15">
        <f t="shared" si="421"/>
        <v>0</v>
      </c>
      <c r="F698" s="15">
        <f t="shared" si="422"/>
        <v>-1</v>
      </c>
      <c r="G698" s="15">
        <v>-1</v>
      </c>
      <c r="H698" s="15">
        <v>-1</v>
      </c>
      <c r="I698" s="15">
        <v>347</v>
      </c>
      <c r="J698" s="15">
        <v>9</v>
      </c>
      <c r="K698" s="15"/>
      <c r="L698" s="15">
        <v>21</v>
      </c>
      <c r="M698" s="15">
        <f t="shared" si="423"/>
        <v>5.126953125E-3</v>
      </c>
    </row>
    <row r="699" spans="1:13">
      <c r="A699" s="15">
        <v>696</v>
      </c>
      <c r="B699" s="15">
        <v>-2</v>
      </c>
      <c r="C699" s="15">
        <v>-8192</v>
      </c>
      <c r="D699" s="15">
        <f t="shared" si="420"/>
        <v>-1</v>
      </c>
      <c r="E699" s="15">
        <f t="shared" si="421"/>
        <v>0</v>
      </c>
      <c r="F699" s="15">
        <f t="shared" si="422"/>
        <v>-1</v>
      </c>
      <c r="G699" s="15">
        <v>-1</v>
      </c>
      <c r="H699" s="15">
        <v>-1</v>
      </c>
      <c r="I699" s="15">
        <v>347</v>
      </c>
      <c r="J699" s="15">
        <v>9</v>
      </c>
      <c r="K699" s="15"/>
      <c r="L699" s="15">
        <v>21</v>
      </c>
      <c r="M699" s="15">
        <f t="shared" si="423"/>
        <v>5.126953125E-3</v>
      </c>
    </row>
    <row r="700" spans="1:13">
      <c r="A700" s="15">
        <v>697</v>
      </c>
      <c r="B700" s="15">
        <v>-2</v>
      </c>
      <c r="C700" s="15">
        <v>-8192</v>
      </c>
      <c r="D700" s="15">
        <f t="shared" si="420"/>
        <v>-1</v>
      </c>
      <c r="E700" s="15">
        <f t="shared" si="421"/>
        <v>0</v>
      </c>
      <c r="F700" s="15">
        <f t="shared" si="422"/>
        <v>-1</v>
      </c>
      <c r="G700" s="15">
        <v>-1</v>
      </c>
      <c r="H700" s="15">
        <v>-1</v>
      </c>
      <c r="I700" s="15">
        <v>348</v>
      </c>
      <c r="J700" s="15">
        <v>9</v>
      </c>
      <c r="K700" s="15"/>
      <c r="L700" s="15">
        <v>21</v>
      </c>
      <c r="M700" s="15">
        <f t="shared" si="423"/>
        <v>5.126953125E-3</v>
      </c>
    </row>
    <row r="701" spans="1:13">
      <c r="A701" s="15">
        <v>698</v>
      </c>
      <c r="B701" s="15">
        <v>-2</v>
      </c>
      <c r="C701" s="15">
        <v>-8192</v>
      </c>
      <c r="D701" s="15">
        <f t="shared" si="420"/>
        <v>-1</v>
      </c>
      <c r="E701" s="15">
        <f t="shared" si="421"/>
        <v>0</v>
      </c>
      <c r="F701" s="15">
        <f t="shared" si="422"/>
        <v>-1</v>
      </c>
      <c r="G701" s="15">
        <v>-1</v>
      </c>
      <c r="H701" s="15">
        <v>-1</v>
      </c>
      <c r="I701" s="15">
        <v>348</v>
      </c>
      <c r="J701" s="15">
        <v>9</v>
      </c>
      <c r="K701" s="15"/>
      <c r="L701" s="15">
        <v>21</v>
      </c>
      <c r="M701" s="15">
        <f t="shared" si="423"/>
        <v>5.126953125E-3</v>
      </c>
    </row>
    <row r="702" spans="1:13">
      <c r="A702" s="15">
        <v>699</v>
      </c>
      <c r="B702" s="15">
        <v>-2</v>
      </c>
      <c r="C702" s="15">
        <v>-8192</v>
      </c>
      <c r="D702" s="15">
        <f t="shared" si="420"/>
        <v>-1</v>
      </c>
      <c r="E702" s="15">
        <f t="shared" si="421"/>
        <v>0</v>
      </c>
      <c r="F702" s="15">
        <f t="shared" si="422"/>
        <v>-1</v>
      </c>
      <c r="G702" s="15">
        <v>-1</v>
      </c>
      <c r="H702" s="15">
        <v>-1</v>
      </c>
      <c r="I702" s="15">
        <v>349</v>
      </c>
      <c r="J702" s="15">
        <v>9</v>
      </c>
      <c r="K702" s="15"/>
      <c r="L702" s="15">
        <v>21</v>
      </c>
      <c r="M702" s="15">
        <f t="shared" si="423"/>
        <v>5.126953125E-3</v>
      </c>
    </row>
    <row r="703" spans="1:13">
      <c r="A703" s="15">
        <v>700</v>
      </c>
      <c r="B703" s="15">
        <v>-2</v>
      </c>
      <c r="C703" s="15">
        <v>-8192</v>
      </c>
      <c r="D703" s="15">
        <f t="shared" si="420"/>
        <v>-1</v>
      </c>
      <c r="E703" s="15">
        <f t="shared" si="421"/>
        <v>0</v>
      </c>
      <c r="F703" s="15">
        <f t="shared" si="422"/>
        <v>-1</v>
      </c>
      <c r="G703" s="15">
        <v>-1</v>
      </c>
      <c r="H703" s="15">
        <v>-1</v>
      </c>
      <c r="I703" s="15">
        <v>349</v>
      </c>
      <c r="J703" s="15">
        <v>9</v>
      </c>
      <c r="K703" s="15"/>
      <c r="L703" s="15">
        <v>21</v>
      </c>
      <c r="M703" s="15">
        <f t="shared" si="423"/>
        <v>5.126953125E-3</v>
      </c>
    </row>
    <row r="704" spans="1:13">
      <c r="A704" s="15">
        <v>701</v>
      </c>
      <c r="B704" s="15">
        <v>-2</v>
      </c>
      <c r="C704" s="15">
        <v>-8192</v>
      </c>
      <c r="D704" s="15">
        <f t="shared" si="420"/>
        <v>-1</v>
      </c>
      <c r="E704" s="15">
        <f t="shared" si="421"/>
        <v>0</v>
      </c>
      <c r="F704" s="15">
        <f t="shared" si="422"/>
        <v>-1</v>
      </c>
      <c r="G704" s="15">
        <v>-1</v>
      </c>
      <c r="H704" s="15">
        <v>-1</v>
      </c>
      <c r="I704" s="15">
        <v>350</v>
      </c>
      <c r="J704" s="15">
        <v>9</v>
      </c>
      <c r="K704" s="15"/>
      <c r="L704" s="15">
        <v>21</v>
      </c>
      <c r="M704" s="15">
        <f t="shared" si="423"/>
        <v>5.126953125E-3</v>
      </c>
    </row>
    <row r="705" spans="1:13">
      <c r="A705" s="15">
        <v>702</v>
      </c>
      <c r="B705" s="15">
        <v>-2</v>
      </c>
      <c r="C705" s="15">
        <v>-8192</v>
      </c>
      <c r="D705" s="15">
        <f t="shared" si="420"/>
        <v>-1</v>
      </c>
      <c r="E705" s="15">
        <f t="shared" si="421"/>
        <v>0</v>
      </c>
      <c r="F705" s="15">
        <f t="shared" si="422"/>
        <v>-1</v>
      </c>
      <c r="G705" s="15">
        <v>-1</v>
      </c>
      <c r="H705" s="15">
        <v>-1</v>
      </c>
      <c r="I705" s="15">
        <v>350</v>
      </c>
      <c r="J705" s="15">
        <v>9</v>
      </c>
      <c r="K705" s="15"/>
      <c r="L705" s="15">
        <v>21</v>
      </c>
      <c r="M705" s="15">
        <f t="shared" si="423"/>
        <v>5.126953125E-3</v>
      </c>
    </row>
    <row r="706" spans="1:13">
      <c r="A706" s="15">
        <v>703</v>
      </c>
      <c r="B706" s="15">
        <v>-2</v>
      </c>
      <c r="C706" s="15">
        <v>-8192</v>
      </c>
      <c r="D706" s="15">
        <f t="shared" si="420"/>
        <v>-1</v>
      </c>
      <c r="E706" s="15">
        <f t="shared" si="421"/>
        <v>0</v>
      </c>
      <c r="F706" s="15">
        <f t="shared" si="422"/>
        <v>-1</v>
      </c>
      <c r="G706" s="15">
        <v>-1</v>
      </c>
      <c r="H706" s="15">
        <v>-1</v>
      </c>
      <c r="I706" s="15">
        <v>351</v>
      </c>
      <c r="J706" s="15">
        <v>9</v>
      </c>
      <c r="K706" s="15"/>
      <c r="L706" s="15">
        <v>304</v>
      </c>
      <c r="M706" s="15">
        <f t="shared" si="423"/>
        <v>7.421875E-2</v>
      </c>
    </row>
    <row r="707" spans="1:13">
      <c r="A707" s="15">
        <v>704</v>
      </c>
      <c r="B707" s="15">
        <v>-2</v>
      </c>
      <c r="C707" s="15">
        <v>-8192</v>
      </c>
      <c r="D707" s="15">
        <f t="shared" si="420"/>
        <v>-1</v>
      </c>
      <c r="E707" s="15">
        <f t="shared" si="421"/>
        <v>0</v>
      </c>
      <c r="F707" s="15">
        <f t="shared" si="422"/>
        <v>-1</v>
      </c>
      <c r="G707" s="15">
        <v>-1</v>
      </c>
      <c r="H707" s="15">
        <v>-1</v>
      </c>
      <c r="I707" s="15">
        <v>351</v>
      </c>
      <c r="J707" s="15">
        <v>9</v>
      </c>
      <c r="K707" s="15"/>
      <c r="L707" s="15">
        <v>304</v>
      </c>
      <c r="M707" s="15">
        <f t="shared" si="423"/>
        <v>7.421875E-2</v>
      </c>
    </row>
    <row r="708" spans="1:13">
      <c r="A708" s="15">
        <v>705</v>
      </c>
      <c r="B708" s="15">
        <v>-2</v>
      </c>
      <c r="C708" s="15">
        <v>-8192</v>
      </c>
      <c r="D708" s="15">
        <f t="shared" ref="D708:D771" si="424">IF(C708&lt;&gt;-8192,INT(C708/2^12),-1)</f>
        <v>-1</v>
      </c>
      <c r="E708" s="15">
        <f t="shared" ref="E708:E771" si="425">IF(C708 &lt;&gt; -8192, MOD(C708, 2^12), 0)</f>
        <v>0</v>
      </c>
      <c r="F708" s="15">
        <f t="shared" ref="F708:F771" si="426">D708+(E708/2^12)</f>
        <v>-1</v>
      </c>
      <c r="G708" s="15">
        <v>-1</v>
      </c>
      <c r="H708" s="15">
        <v>-1</v>
      </c>
      <c r="I708" s="15">
        <v>352</v>
      </c>
      <c r="J708" s="15">
        <v>9</v>
      </c>
      <c r="K708" s="15"/>
      <c r="L708" s="15">
        <v>304</v>
      </c>
      <c r="M708" s="15">
        <f t="shared" ref="M708:M771" si="427">IF(L708 &gt;= 2^12, "Error: Wrong Probability!", L708/2^12)</f>
        <v>7.421875E-2</v>
      </c>
    </row>
    <row r="709" spans="1:13">
      <c r="A709" s="15">
        <v>706</v>
      </c>
      <c r="B709" s="15">
        <v>-2</v>
      </c>
      <c r="C709" s="15">
        <v>-8192</v>
      </c>
      <c r="D709" s="15">
        <f t="shared" si="424"/>
        <v>-1</v>
      </c>
      <c r="E709" s="15">
        <f t="shared" si="425"/>
        <v>0</v>
      </c>
      <c r="F709" s="15">
        <f t="shared" si="426"/>
        <v>-1</v>
      </c>
      <c r="G709" s="15">
        <v>-1</v>
      </c>
      <c r="H709" s="15">
        <v>-1</v>
      </c>
      <c r="I709" s="15">
        <v>352</v>
      </c>
      <c r="J709" s="15">
        <v>9</v>
      </c>
      <c r="K709" s="15"/>
      <c r="L709" s="15">
        <v>304</v>
      </c>
      <c r="M709" s="15">
        <f t="shared" si="427"/>
        <v>7.421875E-2</v>
      </c>
    </row>
    <row r="710" spans="1:13">
      <c r="A710" s="15">
        <v>707</v>
      </c>
      <c r="B710" s="15">
        <v>-2</v>
      </c>
      <c r="C710" s="15">
        <v>-8192</v>
      </c>
      <c r="D710" s="15">
        <f t="shared" si="424"/>
        <v>-1</v>
      </c>
      <c r="E710" s="15">
        <f t="shared" si="425"/>
        <v>0</v>
      </c>
      <c r="F710" s="15">
        <f t="shared" si="426"/>
        <v>-1</v>
      </c>
      <c r="G710" s="15">
        <v>-1</v>
      </c>
      <c r="H710" s="15">
        <v>-1</v>
      </c>
      <c r="I710" s="15">
        <v>353</v>
      </c>
      <c r="J710" s="15">
        <v>9</v>
      </c>
      <c r="K710" s="15"/>
      <c r="L710" s="15">
        <v>304</v>
      </c>
      <c r="M710" s="15">
        <f t="shared" si="427"/>
        <v>7.421875E-2</v>
      </c>
    </row>
    <row r="711" spans="1:13">
      <c r="A711" s="15">
        <v>708</v>
      </c>
      <c r="B711" s="15">
        <v>-2</v>
      </c>
      <c r="C711" s="15">
        <v>-8192</v>
      </c>
      <c r="D711" s="15">
        <f t="shared" si="424"/>
        <v>-1</v>
      </c>
      <c r="E711" s="15">
        <f t="shared" si="425"/>
        <v>0</v>
      </c>
      <c r="F711" s="15">
        <f t="shared" si="426"/>
        <v>-1</v>
      </c>
      <c r="G711" s="15">
        <v>-1</v>
      </c>
      <c r="H711" s="15">
        <v>-1</v>
      </c>
      <c r="I711" s="15">
        <v>353</v>
      </c>
      <c r="J711" s="15">
        <v>9</v>
      </c>
      <c r="K711" s="15"/>
      <c r="L711" s="15">
        <v>304</v>
      </c>
      <c r="M711" s="15">
        <f t="shared" si="427"/>
        <v>7.421875E-2</v>
      </c>
    </row>
    <row r="712" spans="1:13">
      <c r="A712" s="15">
        <v>709</v>
      </c>
      <c r="B712" s="15">
        <v>-2</v>
      </c>
      <c r="C712" s="15">
        <v>-8192</v>
      </c>
      <c r="D712" s="15">
        <f t="shared" si="424"/>
        <v>-1</v>
      </c>
      <c r="E712" s="15">
        <f t="shared" si="425"/>
        <v>0</v>
      </c>
      <c r="F712" s="15">
        <f t="shared" si="426"/>
        <v>-1</v>
      </c>
      <c r="G712" s="15">
        <v>-1</v>
      </c>
      <c r="H712" s="15">
        <v>-1</v>
      </c>
      <c r="I712" s="15">
        <v>354</v>
      </c>
      <c r="J712" s="15">
        <v>9</v>
      </c>
      <c r="K712" s="15"/>
      <c r="L712" s="15">
        <v>304</v>
      </c>
      <c r="M712" s="15">
        <f t="shared" si="427"/>
        <v>7.421875E-2</v>
      </c>
    </row>
    <row r="713" spans="1:13">
      <c r="A713" s="15">
        <v>710</v>
      </c>
      <c r="B713" s="15">
        <v>-2</v>
      </c>
      <c r="C713" s="15">
        <v>-8192</v>
      </c>
      <c r="D713" s="15">
        <f t="shared" si="424"/>
        <v>-1</v>
      </c>
      <c r="E713" s="15">
        <f t="shared" si="425"/>
        <v>0</v>
      </c>
      <c r="F713" s="15">
        <f t="shared" si="426"/>
        <v>-1</v>
      </c>
      <c r="G713" s="15">
        <v>-1</v>
      </c>
      <c r="H713" s="15">
        <v>-1</v>
      </c>
      <c r="I713" s="15">
        <v>354</v>
      </c>
      <c r="J713" s="15">
        <v>9</v>
      </c>
      <c r="K713" s="15"/>
      <c r="L713" s="15">
        <v>304</v>
      </c>
      <c r="M713" s="15">
        <f t="shared" si="427"/>
        <v>7.421875E-2</v>
      </c>
    </row>
    <row r="714" spans="1:13">
      <c r="A714" s="15">
        <v>711</v>
      </c>
      <c r="B714" s="15">
        <v>-2</v>
      </c>
      <c r="C714" s="15">
        <v>-8192</v>
      </c>
      <c r="D714" s="15">
        <f t="shared" si="424"/>
        <v>-1</v>
      </c>
      <c r="E714" s="15">
        <f t="shared" si="425"/>
        <v>0</v>
      </c>
      <c r="F714" s="15">
        <f t="shared" si="426"/>
        <v>-1</v>
      </c>
      <c r="G714" s="15">
        <v>-1</v>
      </c>
      <c r="H714" s="15">
        <v>-1</v>
      </c>
      <c r="I714" s="15">
        <v>355</v>
      </c>
      <c r="J714" s="15">
        <v>9</v>
      </c>
      <c r="K714" s="15"/>
      <c r="L714" s="15">
        <v>304</v>
      </c>
      <c r="M714" s="15">
        <f t="shared" si="427"/>
        <v>7.421875E-2</v>
      </c>
    </row>
    <row r="715" spans="1:13">
      <c r="A715" s="15">
        <v>712</v>
      </c>
      <c r="B715" s="15">
        <v>-2</v>
      </c>
      <c r="C715" s="15">
        <v>-8192</v>
      </c>
      <c r="D715" s="15">
        <f t="shared" si="424"/>
        <v>-1</v>
      </c>
      <c r="E715" s="15">
        <f t="shared" si="425"/>
        <v>0</v>
      </c>
      <c r="F715" s="15">
        <f t="shared" si="426"/>
        <v>-1</v>
      </c>
      <c r="G715" s="15">
        <v>-1</v>
      </c>
      <c r="H715" s="15">
        <v>-1</v>
      </c>
      <c r="I715" s="15">
        <v>355</v>
      </c>
      <c r="J715" s="15">
        <v>9</v>
      </c>
      <c r="K715" s="15"/>
      <c r="L715" s="15">
        <v>304</v>
      </c>
      <c r="M715" s="15">
        <f t="shared" si="427"/>
        <v>7.421875E-2</v>
      </c>
    </row>
    <row r="716" spans="1:13">
      <c r="A716" s="15">
        <v>713</v>
      </c>
      <c r="B716" s="15">
        <v>-2</v>
      </c>
      <c r="C716" s="15">
        <v>-8192</v>
      </c>
      <c r="D716" s="15">
        <f t="shared" si="424"/>
        <v>-1</v>
      </c>
      <c r="E716" s="15">
        <f t="shared" si="425"/>
        <v>0</v>
      </c>
      <c r="F716" s="15">
        <f t="shared" si="426"/>
        <v>-1</v>
      </c>
      <c r="G716" s="15">
        <v>-1</v>
      </c>
      <c r="H716" s="15">
        <v>-1</v>
      </c>
      <c r="I716" s="15">
        <v>356</v>
      </c>
      <c r="J716" s="15">
        <v>9</v>
      </c>
      <c r="K716" s="15"/>
      <c r="L716" s="15">
        <v>304</v>
      </c>
      <c r="M716" s="15">
        <f t="shared" si="427"/>
        <v>7.421875E-2</v>
      </c>
    </row>
    <row r="717" spans="1:13">
      <c r="A717" s="15">
        <v>714</v>
      </c>
      <c r="B717" s="15">
        <v>-2</v>
      </c>
      <c r="C717" s="15">
        <v>-8192</v>
      </c>
      <c r="D717" s="15">
        <f t="shared" si="424"/>
        <v>-1</v>
      </c>
      <c r="E717" s="15">
        <f t="shared" si="425"/>
        <v>0</v>
      </c>
      <c r="F717" s="15">
        <f t="shared" si="426"/>
        <v>-1</v>
      </c>
      <c r="G717" s="15">
        <v>-1</v>
      </c>
      <c r="H717" s="15">
        <v>-1</v>
      </c>
      <c r="I717" s="15">
        <v>356</v>
      </c>
      <c r="J717" s="15">
        <v>9</v>
      </c>
      <c r="K717" s="15"/>
      <c r="L717" s="15">
        <v>304</v>
      </c>
      <c r="M717" s="15">
        <f t="shared" si="427"/>
        <v>7.421875E-2</v>
      </c>
    </row>
    <row r="718" spans="1:13">
      <c r="A718" s="15">
        <v>715</v>
      </c>
      <c r="B718" s="15">
        <v>-2</v>
      </c>
      <c r="C718" s="15">
        <v>-8192</v>
      </c>
      <c r="D718" s="15">
        <f t="shared" si="424"/>
        <v>-1</v>
      </c>
      <c r="E718" s="15">
        <f t="shared" si="425"/>
        <v>0</v>
      </c>
      <c r="F718" s="15">
        <f t="shared" si="426"/>
        <v>-1</v>
      </c>
      <c r="G718" s="15">
        <v>-1</v>
      </c>
      <c r="H718" s="15">
        <v>-1</v>
      </c>
      <c r="I718" s="15">
        <v>357</v>
      </c>
      <c r="J718" s="15">
        <v>9</v>
      </c>
      <c r="K718" s="15"/>
      <c r="L718" s="15">
        <v>304</v>
      </c>
      <c r="M718" s="15">
        <f t="shared" si="427"/>
        <v>7.421875E-2</v>
      </c>
    </row>
    <row r="719" spans="1:13">
      <c r="A719" s="15">
        <v>716</v>
      </c>
      <c r="B719" s="15">
        <v>-2</v>
      </c>
      <c r="C719" s="15">
        <v>-8192</v>
      </c>
      <c r="D719" s="15">
        <f t="shared" si="424"/>
        <v>-1</v>
      </c>
      <c r="E719" s="15">
        <f t="shared" si="425"/>
        <v>0</v>
      </c>
      <c r="F719" s="15">
        <f t="shared" si="426"/>
        <v>-1</v>
      </c>
      <c r="G719" s="15">
        <v>-1</v>
      </c>
      <c r="H719" s="15">
        <v>-1</v>
      </c>
      <c r="I719" s="15">
        <v>357</v>
      </c>
      <c r="J719" s="15">
        <v>9</v>
      </c>
      <c r="K719" s="15"/>
      <c r="L719" s="15">
        <v>304</v>
      </c>
      <c r="M719" s="15">
        <f t="shared" si="427"/>
        <v>7.421875E-2</v>
      </c>
    </row>
    <row r="720" spans="1:13">
      <c r="A720" s="15">
        <v>717</v>
      </c>
      <c r="B720" s="15">
        <v>-2</v>
      </c>
      <c r="C720" s="15">
        <v>-8192</v>
      </c>
      <c r="D720" s="15">
        <f t="shared" si="424"/>
        <v>-1</v>
      </c>
      <c r="E720" s="15">
        <f t="shared" si="425"/>
        <v>0</v>
      </c>
      <c r="F720" s="15">
        <f t="shared" si="426"/>
        <v>-1</v>
      </c>
      <c r="G720" s="15">
        <v>-1</v>
      </c>
      <c r="H720" s="15">
        <v>-1</v>
      </c>
      <c r="I720" s="15">
        <v>358</v>
      </c>
      <c r="J720" s="15">
        <v>9</v>
      </c>
      <c r="K720" s="15"/>
      <c r="L720" s="15">
        <v>304</v>
      </c>
      <c r="M720" s="15">
        <f t="shared" si="427"/>
        <v>7.421875E-2</v>
      </c>
    </row>
    <row r="721" spans="1:13">
      <c r="A721" s="15">
        <v>718</v>
      </c>
      <c r="B721" s="15">
        <v>-2</v>
      </c>
      <c r="C721" s="15">
        <v>-8192</v>
      </c>
      <c r="D721" s="15">
        <f t="shared" si="424"/>
        <v>-1</v>
      </c>
      <c r="E721" s="15">
        <f t="shared" si="425"/>
        <v>0</v>
      </c>
      <c r="F721" s="15">
        <f t="shared" si="426"/>
        <v>-1</v>
      </c>
      <c r="G721" s="15">
        <v>-1</v>
      </c>
      <c r="H721" s="15">
        <v>-1</v>
      </c>
      <c r="I721" s="15">
        <v>358</v>
      </c>
      <c r="J721" s="15">
        <v>9</v>
      </c>
      <c r="K721" s="15"/>
      <c r="L721" s="15">
        <v>304</v>
      </c>
      <c r="M721" s="15">
        <f t="shared" si="427"/>
        <v>7.421875E-2</v>
      </c>
    </row>
    <row r="722" spans="1:13">
      <c r="A722" s="15">
        <v>719</v>
      </c>
      <c r="B722" s="15">
        <v>-2</v>
      </c>
      <c r="C722" s="15">
        <v>-8192</v>
      </c>
      <c r="D722" s="15">
        <f t="shared" si="424"/>
        <v>-1</v>
      </c>
      <c r="E722" s="15">
        <f t="shared" si="425"/>
        <v>0</v>
      </c>
      <c r="F722" s="15">
        <f t="shared" si="426"/>
        <v>-1</v>
      </c>
      <c r="G722" s="15">
        <v>-1</v>
      </c>
      <c r="H722" s="15">
        <v>-1</v>
      </c>
      <c r="I722" s="15">
        <v>359</v>
      </c>
      <c r="J722" s="15">
        <v>9</v>
      </c>
      <c r="K722" s="15"/>
      <c r="L722" s="15">
        <v>304</v>
      </c>
      <c r="M722" s="15">
        <f t="shared" si="427"/>
        <v>7.421875E-2</v>
      </c>
    </row>
    <row r="723" spans="1:13">
      <c r="A723" s="15">
        <v>720</v>
      </c>
      <c r="B723" s="15">
        <v>-2</v>
      </c>
      <c r="C723" s="15">
        <v>-8192</v>
      </c>
      <c r="D723" s="15">
        <f t="shared" si="424"/>
        <v>-1</v>
      </c>
      <c r="E723" s="15">
        <f t="shared" si="425"/>
        <v>0</v>
      </c>
      <c r="F723" s="15">
        <f t="shared" si="426"/>
        <v>-1</v>
      </c>
      <c r="G723" s="15">
        <v>-1</v>
      </c>
      <c r="H723" s="15">
        <v>-1</v>
      </c>
      <c r="I723" s="15">
        <v>359</v>
      </c>
      <c r="J723" s="15">
        <v>9</v>
      </c>
      <c r="K723" s="15"/>
      <c r="L723" s="15">
        <v>304</v>
      </c>
      <c r="M723" s="15">
        <f t="shared" si="427"/>
        <v>7.421875E-2</v>
      </c>
    </row>
    <row r="724" spans="1:13">
      <c r="A724" s="15">
        <v>721</v>
      </c>
      <c r="B724" s="15">
        <v>-2</v>
      </c>
      <c r="C724" s="15">
        <v>-8192</v>
      </c>
      <c r="D724" s="15">
        <f t="shared" si="424"/>
        <v>-1</v>
      </c>
      <c r="E724" s="15">
        <f t="shared" si="425"/>
        <v>0</v>
      </c>
      <c r="F724" s="15">
        <f t="shared" si="426"/>
        <v>-1</v>
      </c>
      <c r="G724" s="15">
        <v>-1</v>
      </c>
      <c r="H724" s="15">
        <v>-1</v>
      </c>
      <c r="I724" s="15">
        <v>360</v>
      </c>
      <c r="J724" s="15">
        <v>9</v>
      </c>
      <c r="K724" s="15"/>
      <c r="L724" s="15">
        <v>304</v>
      </c>
      <c r="M724" s="15">
        <f t="shared" si="427"/>
        <v>7.421875E-2</v>
      </c>
    </row>
    <row r="725" spans="1:13">
      <c r="A725" s="15">
        <v>722</v>
      </c>
      <c r="B725" s="15">
        <v>-2</v>
      </c>
      <c r="C725" s="15">
        <v>-8192</v>
      </c>
      <c r="D725" s="15">
        <f t="shared" si="424"/>
        <v>-1</v>
      </c>
      <c r="E725" s="15">
        <f t="shared" si="425"/>
        <v>0</v>
      </c>
      <c r="F725" s="15">
        <f t="shared" si="426"/>
        <v>-1</v>
      </c>
      <c r="G725" s="15">
        <v>-1</v>
      </c>
      <c r="H725" s="15">
        <v>-1</v>
      </c>
      <c r="I725" s="15">
        <v>360</v>
      </c>
      <c r="J725" s="15">
        <v>9</v>
      </c>
      <c r="K725" s="15"/>
      <c r="L725" s="15">
        <v>304</v>
      </c>
      <c r="M725" s="15">
        <f t="shared" si="427"/>
        <v>7.421875E-2</v>
      </c>
    </row>
    <row r="726" spans="1:13">
      <c r="A726" s="15">
        <v>723</v>
      </c>
      <c r="B726" s="15">
        <v>-2</v>
      </c>
      <c r="C726" s="15">
        <v>-8192</v>
      </c>
      <c r="D726" s="15">
        <f t="shared" si="424"/>
        <v>-1</v>
      </c>
      <c r="E726" s="15">
        <f t="shared" si="425"/>
        <v>0</v>
      </c>
      <c r="F726" s="15">
        <f t="shared" si="426"/>
        <v>-1</v>
      </c>
      <c r="G726" s="15">
        <v>-1</v>
      </c>
      <c r="H726" s="15">
        <v>-1</v>
      </c>
      <c r="I726" s="15">
        <v>361</v>
      </c>
      <c r="J726" s="15">
        <v>9</v>
      </c>
      <c r="K726" s="15"/>
      <c r="L726" s="15">
        <v>304</v>
      </c>
      <c r="M726" s="15">
        <f t="shared" si="427"/>
        <v>7.421875E-2</v>
      </c>
    </row>
    <row r="727" spans="1:13">
      <c r="A727" s="15">
        <v>724</v>
      </c>
      <c r="B727" s="15">
        <v>-2</v>
      </c>
      <c r="C727" s="15">
        <v>-8192</v>
      </c>
      <c r="D727" s="15">
        <f t="shared" si="424"/>
        <v>-1</v>
      </c>
      <c r="E727" s="15">
        <f t="shared" si="425"/>
        <v>0</v>
      </c>
      <c r="F727" s="15">
        <f t="shared" si="426"/>
        <v>-1</v>
      </c>
      <c r="G727" s="15">
        <v>-1</v>
      </c>
      <c r="H727" s="15">
        <v>-1</v>
      </c>
      <c r="I727" s="15">
        <v>361</v>
      </c>
      <c r="J727" s="15">
        <v>9</v>
      </c>
      <c r="K727" s="15"/>
      <c r="L727" s="15">
        <v>304</v>
      </c>
      <c r="M727" s="15">
        <f t="shared" si="427"/>
        <v>7.421875E-2</v>
      </c>
    </row>
    <row r="728" spans="1:13">
      <c r="A728" s="15">
        <v>725</v>
      </c>
      <c r="B728" s="15">
        <v>-2</v>
      </c>
      <c r="C728" s="15">
        <v>-8192</v>
      </c>
      <c r="D728" s="15">
        <f t="shared" si="424"/>
        <v>-1</v>
      </c>
      <c r="E728" s="15">
        <f t="shared" si="425"/>
        <v>0</v>
      </c>
      <c r="F728" s="15">
        <f t="shared" si="426"/>
        <v>-1</v>
      </c>
      <c r="G728" s="15">
        <v>-1</v>
      </c>
      <c r="H728" s="15">
        <v>-1</v>
      </c>
      <c r="I728" s="15">
        <v>362</v>
      </c>
      <c r="J728" s="15">
        <v>9</v>
      </c>
      <c r="K728" s="15"/>
      <c r="L728" s="15">
        <v>304</v>
      </c>
      <c r="M728" s="15">
        <f t="shared" si="427"/>
        <v>7.421875E-2</v>
      </c>
    </row>
    <row r="729" spans="1:13">
      <c r="A729" s="15">
        <v>726</v>
      </c>
      <c r="B729" s="15">
        <v>-2</v>
      </c>
      <c r="C729" s="15">
        <v>-8192</v>
      </c>
      <c r="D729" s="15">
        <f t="shared" si="424"/>
        <v>-1</v>
      </c>
      <c r="E729" s="15">
        <f t="shared" si="425"/>
        <v>0</v>
      </c>
      <c r="F729" s="15">
        <f t="shared" si="426"/>
        <v>-1</v>
      </c>
      <c r="G729" s="15">
        <v>-1</v>
      </c>
      <c r="H729" s="15">
        <v>-1</v>
      </c>
      <c r="I729" s="15">
        <v>362</v>
      </c>
      <c r="J729" s="15">
        <v>9</v>
      </c>
      <c r="K729" s="15"/>
      <c r="L729" s="15">
        <v>304</v>
      </c>
      <c r="M729" s="15">
        <f t="shared" si="427"/>
        <v>7.421875E-2</v>
      </c>
    </row>
    <row r="730" spans="1:13">
      <c r="A730" s="15">
        <v>727</v>
      </c>
      <c r="B730" s="15">
        <v>-2</v>
      </c>
      <c r="C730" s="15">
        <v>-8192</v>
      </c>
      <c r="D730" s="15">
        <f t="shared" si="424"/>
        <v>-1</v>
      </c>
      <c r="E730" s="15">
        <f t="shared" si="425"/>
        <v>0</v>
      </c>
      <c r="F730" s="15">
        <f t="shared" si="426"/>
        <v>-1</v>
      </c>
      <c r="G730" s="15">
        <v>-1</v>
      </c>
      <c r="H730" s="15">
        <v>-1</v>
      </c>
      <c r="I730" s="15">
        <v>363</v>
      </c>
      <c r="J730" s="15">
        <v>9</v>
      </c>
      <c r="K730" s="15"/>
      <c r="L730" s="15">
        <v>304</v>
      </c>
      <c r="M730" s="15">
        <f t="shared" si="427"/>
        <v>7.421875E-2</v>
      </c>
    </row>
    <row r="731" spans="1:13">
      <c r="A731" s="15">
        <v>728</v>
      </c>
      <c r="B731" s="15">
        <v>-2</v>
      </c>
      <c r="C731" s="15">
        <v>-8192</v>
      </c>
      <c r="D731" s="15">
        <f t="shared" si="424"/>
        <v>-1</v>
      </c>
      <c r="E731" s="15">
        <f t="shared" si="425"/>
        <v>0</v>
      </c>
      <c r="F731" s="15">
        <f t="shared" si="426"/>
        <v>-1</v>
      </c>
      <c r="G731" s="15">
        <v>-1</v>
      </c>
      <c r="H731" s="15">
        <v>-1</v>
      </c>
      <c r="I731" s="15">
        <v>363</v>
      </c>
      <c r="J731" s="15">
        <v>9</v>
      </c>
      <c r="K731" s="15"/>
      <c r="L731" s="15">
        <v>304</v>
      </c>
      <c r="M731" s="15">
        <f t="shared" si="427"/>
        <v>7.421875E-2</v>
      </c>
    </row>
    <row r="732" spans="1:13">
      <c r="A732" s="15">
        <v>729</v>
      </c>
      <c r="B732" s="15">
        <v>-2</v>
      </c>
      <c r="C732" s="15">
        <v>-8192</v>
      </c>
      <c r="D732" s="15">
        <f t="shared" si="424"/>
        <v>-1</v>
      </c>
      <c r="E732" s="15">
        <f t="shared" si="425"/>
        <v>0</v>
      </c>
      <c r="F732" s="15">
        <f t="shared" si="426"/>
        <v>-1</v>
      </c>
      <c r="G732" s="15">
        <v>-1</v>
      </c>
      <c r="H732" s="15">
        <v>-1</v>
      </c>
      <c r="I732" s="15">
        <v>364</v>
      </c>
      <c r="J732" s="15">
        <v>9</v>
      </c>
      <c r="K732" s="15"/>
      <c r="L732" s="15">
        <v>304</v>
      </c>
      <c r="M732" s="15">
        <f t="shared" si="427"/>
        <v>7.421875E-2</v>
      </c>
    </row>
    <row r="733" spans="1:13">
      <c r="A733" s="15">
        <v>730</v>
      </c>
      <c r="B733" s="15">
        <v>-2</v>
      </c>
      <c r="C733" s="15">
        <v>-8192</v>
      </c>
      <c r="D733" s="15">
        <f t="shared" si="424"/>
        <v>-1</v>
      </c>
      <c r="E733" s="15">
        <f t="shared" si="425"/>
        <v>0</v>
      </c>
      <c r="F733" s="15">
        <f t="shared" si="426"/>
        <v>-1</v>
      </c>
      <c r="G733" s="15">
        <v>-1</v>
      </c>
      <c r="H733" s="15">
        <v>-1</v>
      </c>
      <c r="I733" s="15">
        <v>364</v>
      </c>
      <c r="J733" s="15">
        <v>9</v>
      </c>
      <c r="K733" s="15"/>
      <c r="L733" s="15">
        <v>304</v>
      </c>
      <c r="M733" s="15">
        <f t="shared" si="427"/>
        <v>7.421875E-2</v>
      </c>
    </row>
    <row r="734" spans="1:13">
      <c r="A734" s="15">
        <v>731</v>
      </c>
      <c r="B734" s="15">
        <v>-2</v>
      </c>
      <c r="C734" s="15">
        <v>-8192</v>
      </c>
      <c r="D734" s="15">
        <f t="shared" si="424"/>
        <v>-1</v>
      </c>
      <c r="E734" s="15">
        <f t="shared" si="425"/>
        <v>0</v>
      </c>
      <c r="F734" s="15">
        <f t="shared" si="426"/>
        <v>-1</v>
      </c>
      <c r="G734" s="15">
        <v>-1</v>
      </c>
      <c r="H734" s="15">
        <v>-1</v>
      </c>
      <c r="I734" s="15">
        <v>365</v>
      </c>
      <c r="J734" s="15">
        <v>9</v>
      </c>
      <c r="K734" s="15"/>
      <c r="L734" s="15">
        <v>304</v>
      </c>
      <c r="M734" s="15">
        <f t="shared" si="427"/>
        <v>7.421875E-2</v>
      </c>
    </row>
    <row r="735" spans="1:13">
      <c r="A735" s="15">
        <v>732</v>
      </c>
      <c r="B735" s="15">
        <v>-2</v>
      </c>
      <c r="C735" s="15">
        <v>-8192</v>
      </c>
      <c r="D735" s="15">
        <f t="shared" si="424"/>
        <v>-1</v>
      </c>
      <c r="E735" s="15">
        <f t="shared" si="425"/>
        <v>0</v>
      </c>
      <c r="F735" s="15">
        <f t="shared" si="426"/>
        <v>-1</v>
      </c>
      <c r="G735" s="15">
        <v>-1</v>
      </c>
      <c r="H735" s="15">
        <v>-1</v>
      </c>
      <c r="I735" s="15">
        <v>365</v>
      </c>
      <c r="J735" s="15">
        <v>9</v>
      </c>
      <c r="K735" s="15"/>
      <c r="L735" s="15">
        <v>304</v>
      </c>
      <c r="M735" s="15">
        <f t="shared" si="427"/>
        <v>7.421875E-2</v>
      </c>
    </row>
    <row r="736" spans="1:13">
      <c r="A736" s="15">
        <v>733</v>
      </c>
      <c r="B736" s="15">
        <v>-2</v>
      </c>
      <c r="C736" s="15">
        <v>-8192</v>
      </c>
      <c r="D736" s="15">
        <f t="shared" si="424"/>
        <v>-1</v>
      </c>
      <c r="E736" s="15">
        <f t="shared" si="425"/>
        <v>0</v>
      </c>
      <c r="F736" s="15">
        <f t="shared" si="426"/>
        <v>-1</v>
      </c>
      <c r="G736" s="15">
        <v>-1</v>
      </c>
      <c r="H736" s="15">
        <v>-1</v>
      </c>
      <c r="I736" s="15">
        <v>366</v>
      </c>
      <c r="J736" s="15">
        <v>9</v>
      </c>
      <c r="K736" s="15"/>
      <c r="L736" s="15">
        <v>304</v>
      </c>
      <c r="M736" s="15">
        <f t="shared" si="427"/>
        <v>7.421875E-2</v>
      </c>
    </row>
    <row r="737" spans="1:13">
      <c r="A737" s="15">
        <v>734</v>
      </c>
      <c r="B737" s="15">
        <v>-2</v>
      </c>
      <c r="C737" s="15">
        <v>-8192</v>
      </c>
      <c r="D737" s="15">
        <f t="shared" si="424"/>
        <v>-1</v>
      </c>
      <c r="E737" s="15">
        <f t="shared" si="425"/>
        <v>0</v>
      </c>
      <c r="F737" s="15">
        <f t="shared" si="426"/>
        <v>-1</v>
      </c>
      <c r="G737" s="15">
        <v>-1</v>
      </c>
      <c r="H737" s="15">
        <v>-1</v>
      </c>
      <c r="I737" s="15">
        <v>366</v>
      </c>
      <c r="J737" s="15">
        <v>9</v>
      </c>
      <c r="K737" s="15"/>
      <c r="L737" s="15">
        <v>304</v>
      </c>
      <c r="M737" s="15">
        <f t="shared" si="427"/>
        <v>7.421875E-2</v>
      </c>
    </row>
    <row r="738" spans="1:13">
      <c r="A738" s="15">
        <v>735</v>
      </c>
      <c r="B738" s="15">
        <v>-2</v>
      </c>
      <c r="C738" s="15">
        <v>-8192</v>
      </c>
      <c r="D738" s="15">
        <f t="shared" si="424"/>
        <v>-1</v>
      </c>
      <c r="E738" s="15">
        <f t="shared" si="425"/>
        <v>0</v>
      </c>
      <c r="F738" s="15">
        <f t="shared" si="426"/>
        <v>-1</v>
      </c>
      <c r="G738" s="15">
        <v>-1</v>
      </c>
      <c r="H738" s="15">
        <v>-1</v>
      </c>
      <c r="I738" s="15">
        <v>367</v>
      </c>
      <c r="J738" s="15">
        <v>9</v>
      </c>
      <c r="K738" s="15"/>
      <c r="L738" s="15">
        <v>304</v>
      </c>
      <c r="M738" s="15">
        <f t="shared" si="427"/>
        <v>7.421875E-2</v>
      </c>
    </row>
    <row r="739" spans="1:13">
      <c r="A739" s="15">
        <v>736</v>
      </c>
      <c r="B739" s="15">
        <v>-2</v>
      </c>
      <c r="C739" s="15">
        <v>-8192</v>
      </c>
      <c r="D739" s="15">
        <f t="shared" si="424"/>
        <v>-1</v>
      </c>
      <c r="E739" s="15">
        <f t="shared" si="425"/>
        <v>0</v>
      </c>
      <c r="F739" s="15">
        <f t="shared" si="426"/>
        <v>-1</v>
      </c>
      <c r="G739" s="15">
        <v>-1</v>
      </c>
      <c r="H739" s="15">
        <v>-1</v>
      </c>
      <c r="I739" s="15">
        <v>367</v>
      </c>
      <c r="J739" s="15">
        <v>9</v>
      </c>
      <c r="K739" s="15"/>
      <c r="L739" s="15">
        <v>304</v>
      </c>
      <c r="M739" s="15">
        <f t="shared" si="427"/>
        <v>7.421875E-2</v>
      </c>
    </row>
    <row r="740" spans="1:13">
      <c r="A740" s="15">
        <v>737</v>
      </c>
      <c r="B740" s="15">
        <v>-2</v>
      </c>
      <c r="C740" s="15">
        <v>-8192</v>
      </c>
      <c r="D740" s="15">
        <f t="shared" si="424"/>
        <v>-1</v>
      </c>
      <c r="E740" s="15">
        <f t="shared" si="425"/>
        <v>0</v>
      </c>
      <c r="F740" s="15">
        <f t="shared" si="426"/>
        <v>-1</v>
      </c>
      <c r="G740" s="15">
        <v>-1</v>
      </c>
      <c r="H740" s="15">
        <v>-1</v>
      </c>
      <c r="I740" s="15">
        <v>368</v>
      </c>
      <c r="J740" s="15">
        <v>9</v>
      </c>
      <c r="K740" s="15"/>
      <c r="L740" s="15">
        <v>304</v>
      </c>
      <c r="M740" s="15">
        <f t="shared" si="427"/>
        <v>7.421875E-2</v>
      </c>
    </row>
    <row r="741" spans="1:13">
      <c r="A741" s="15">
        <v>738</v>
      </c>
      <c r="B741" s="15">
        <v>-2</v>
      </c>
      <c r="C741" s="15">
        <v>-8192</v>
      </c>
      <c r="D741" s="15">
        <f t="shared" si="424"/>
        <v>-1</v>
      </c>
      <c r="E741" s="15">
        <f t="shared" si="425"/>
        <v>0</v>
      </c>
      <c r="F741" s="15">
        <f t="shared" si="426"/>
        <v>-1</v>
      </c>
      <c r="G741" s="15">
        <v>-1</v>
      </c>
      <c r="H741" s="15">
        <v>-1</v>
      </c>
      <c r="I741" s="15">
        <v>368</v>
      </c>
      <c r="J741" s="15">
        <v>9</v>
      </c>
      <c r="K741" s="15"/>
      <c r="L741" s="15">
        <v>304</v>
      </c>
      <c r="M741" s="15">
        <f t="shared" si="427"/>
        <v>7.421875E-2</v>
      </c>
    </row>
    <row r="742" spans="1:13">
      <c r="A742" s="15">
        <v>739</v>
      </c>
      <c r="B742" s="15">
        <v>-2</v>
      </c>
      <c r="C742" s="15">
        <v>-8192</v>
      </c>
      <c r="D742" s="15">
        <f t="shared" si="424"/>
        <v>-1</v>
      </c>
      <c r="E742" s="15">
        <f t="shared" si="425"/>
        <v>0</v>
      </c>
      <c r="F742" s="15">
        <f t="shared" si="426"/>
        <v>-1</v>
      </c>
      <c r="G742" s="15">
        <v>-1</v>
      </c>
      <c r="H742" s="15">
        <v>-1</v>
      </c>
      <c r="I742" s="15">
        <v>369</v>
      </c>
      <c r="J742" s="15">
        <v>9</v>
      </c>
      <c r="K742" s="15"/>
      <c r="L742" s="15">
        <v>304</v>
      </c>
      <c r="M742" s="15">
        <f t="shared" si="427"/>
        <v>7.421875E-2</v>
      </c>
    </row>
    <row r="743" spans="1:13">
      <c r="A743" s="15">
        <v>740</v>
      </c>
      <c r="B743" s="15">
        <v>-2</v>
      </c>
      <c r="C743" s="15">
        <v>-8192</v>
      </c>
      <c r="D743" s="15">
        <f t="shared" si="424"/>
        <v>-1</v>
      </c>
      <c r="E743" s="15">
        <f t="shared" si="425"/>
        <v>0</v>
      </c>
      <c r="F743" s="15">
        <f t="shared" si="426"/>
        <v>-1</v>
      </c>
      <c r="G743" s="15">
        <v>-1</v>
      </c>
      <c r="H743" s="15">
        <v>-1</v>
      </c>
      <c r="I743" s="15">
        <v>369</v>
      </c>
      <c r="J743" s="15">
        <v>9</v>
      </c>
      <c r="K743" s="15"/>
      <c r="L743" s="15">
        <v>304</v>
      </c>
      <c r="M743" s="15">
        <f t="shared" si="427"/>
        <v>7.421875E-2</v>
      </c>
    </row>
    <row r="744" spans="1:13">
      <c r="A744" s="15">
        <v>741</v>
      </c>
      <c r="B744" s="15">
        <v>-2</v>
      </c>
      <c r="C744" s="15">
        <v>-8192</v>
      </c>
      <c r="D744" s="15">
        <f t="shared" si="424"/>
        <v>-1</v>
      </c>
      <c r="E744" s="15">
        <f t="shared" si="425"/>
        <v>0</v>
      </c>
      <c r="F744" s="15">
        <f t="shared" si="426"/>
        <v>-1</v>
      </c>
      <c r="G744" s="15">
        <v>-1</v>
      </c>
      <c r="H744" s="15">
        <v>-1</v>
      </c>
      <c r="I744" s="15">
        <v>370</v>
      </c>
      <c r="J744" s="15">
        <v>9</v>
      </c>
      <c r="K744" s="15"/>
      <c r="L744" s="15">
        <v>304</v>
      </c>
      <c r="M744" s="15">
        <f t="shared" si="427"/>
        <v>7.421875E-2</v>
      </c>
    </row>
    <row r="745" spans="1:13">
      <c r="A745" s="15">
        <v>742</v>
      </c>
      <c r="B745" s="15">
        <v>-2</v>
      </c>
      <c r="C745" s="15">
        <v>-8192</v>
      </c>
      <c r="D745" s="15">
        <f t="shared" si="424"/>
        <v>-1</v>
      </c>
      <c r="E745" s="15">
        <f t="shared" si="425"/>
        <v>0</v>
      </c>
      <c r="F745" s="15">
        <f t="shared" si="426"/>
        <v>-1</v>
      </c>
      <c r="G745" s="15">
        <v>-1</v>
      </c>
      <c r="H745" s="15">
        <v>-1</v>
      </c>
      <c r="I745" s="15">
        <v>370</v>
      </c>
      <c r="J745" s="15">
        <v>9</v>
      </c>
      <c r="K745" s="15"/>
      <c r="L745" s="15">
        <v>304</v>
      </c>
      <c r="M745" s="15">
        <f t="shared" si="427"/>
        <v>7.421875E-2</v>
      </c>
    </row>
    <row r="746" spans="1:13">
      <c r="A746" s="15">
        <v>743</v>
      </c>
      <c r="B746" s="15">
        <v>-2</v>
      </c>
      <c r="C746" s="15">
        <v>-8192</v>
      </c>
      <c r="D746" s="15">
        <f t="shared" si="424"/>
        <v>-1</v>
      </c>
      <c r="E746" s="15">
        <f t="shared" si="425"/>
        <v>0</v>
      </c>
      <c r="F746" s="15">
        <f t="shared" si="426"/>
        <v>-1</v>
      </c>
      <c r="G746" s="15">
        <v>-1</v>
      </c>
      <c r="H746" s="15">
        <v>-1</v>
      </c>
      <c r="I746" s="15">
        <v>371</v>
      </c>
      <c r="J746" s="15">
        <v>9</v>
      </c>
      <c r="K746" s="15"/>
      <c r="L746" s="15">
        <v>304</v>
      </c>
      <c r="M746" s="15">
        <f t="shared" si="427"/>
        <v>7.421875E-2</v>
      </c>
    </row>
    <row r="747" spans="1:13">
      <c r="A747" s="15">
        <v>744</v>
      </c>
      <c r="B747" s="15">
        <v>-2</v>
      </c>
      <c r="C747" s="15">
        <v>-8192</v>
      </c>
      <c r="D747" s="15">
        <f t="shared" si="424"/>
        <v>-1</v>
      </c>
      <c r="E747" s="15">
        <f t="shared" si="425"/>
        <v>0</v>
      </c>
      <c r="F747" s="15">
        <f t="shared" si="426"/>
        <v>-1</v>
      </c>
      <c r="G747" s="15">
        <v>-1</v>
      </c>
      <c r="H747" s="15">
        <v>-1</v>
      </c>
      <c r="I747" s="15">
        <v>371</v>
      </c>
      <c r="J747" s="15">
        <v>9</v>
      </c>
      <c r="K747" s="15"/>
      <c r="L747" s="15">
        <v>304</v>
      </c>
      <c r="M747" s="15">
        <f t="shared" si="427"/>
        <v>7.421875E-2</v>
      </c>
    </row>
    <row r="748" spans="1:13">
      <c r="A748" s="15">
        <v>745</v>
      </c>
      <c r="B748" s="15">
        <v>-2</v>
      </c>
      <c r="C748" s="15">
        <v>-8192</v>
      </c>
      <c r="D748" s="15">
        <f t="shared" si="424"/>
        <v>-1</v>
      </c>
      <c r="E748" s="15">
        <f t="shared" si="425"/>
        <v>0</v>
      </c>
      <c r="F748" s="15">
        <f t="shared" si="426"/>
        <v>-1</v>
      </c>
      <c r="G748" s="15">
        <v>-1</v>
      </c>
      <c r="H748" s="15">
        <v>-1</v>
      </c>
      <c r="I748" s="15">
        <v>372</v>
      </c>
      <c r="J748" s="15">
        <v>9</v>
      </c>
      <c r="K748" s="15"/>
      <c r="L748" s="15">
        <v>304</v>
      </c>
      <c r="M748" s="15">
        <f t="shared" si="427"/>
        <v>7.421875E-2</v>
      </c>
    </row>
    <row r="749" spans="1:13">
      <c r="A749" s="15">
        <v>746</v>
      </c>
      <c r="B749" s="15">
        <v>-2</v>
      </c>
      <c r="C749" s="15">
        <v>-8192</v>
      </c>
      <c r="D749" s="15">
        <f t="shared" si="424"/>
        <v>-1</v>
      </c>
      <c r="E749" s="15">
        <f t="shared" si="425"/>
        <v>0</v>
      </c>
      <c r="F749" s="15">
        <f t="shared" si="426"/>
        <v>-1</v>
      </c>
      <c r="G749" s="15">
        <v>-1</v>
      </c>
      <c r="H749" s="15">
        <v>-1</v>
      </c>
      <c r="I749" s="15">
        <v>372</v>
      </c>
      <c r="J749" s="15">
        <v>9</v>
      </c>
      <c r="K749" s="15"/>
      <c r="L749" s="15">
        <v>304</v>
      </c>
      <c r="M749" s="15">
        <f t="shared" si="427"/>
        <v>7.421875E-2</v>
      </c>
    </row>
    <row r="750" spans="1:13">
      <c r="A750" s="15">
        <v>747</v>
      </c>
      <c r="B750" s="15">
        <v>-2</v>
      </c>
      <c r="C750" s="15">
        <v>-8192</v>
      </c>
      <c r="D750" s="15">
        <f t="shared" si="424"/>
        <v>-1</v>
      </c>
      <c r="E750" s="15">
        <f t="shared" si="425"/>
        <v>0</v>
      </c>
      <c r="F750" s="15">
        <f t="shared" si="426"/>
        <v>-1</v>
      </c>
      <c r="G750" s="15">
        <v>-1</v>
      </c>
      <c r="H750" s="15">
        <v>-1</v>
      </c>
      <c r="I750" s="15">
        <v>373</v>
      </c>
      <c r="J750" s="15">
        <v>9</v>
      </c>
      <c r="K750" s="15"/>
      <c r="L750" s="15">
        <v>304</v>
      </c>
      <c r="M750" s="15">
        <f t="shared" si="427"/>
        <v>7.421875E-2</v>
      </c>
    </row>
    <row r="751" spans="1:13">
      <c r="A751" s="15">
        <v>748</v>
      </c>
      <c r="B751" s="15">
        <v>-2</v>
      </c>
      <c r="C751" s="15">
        <v>-8192</v>
      </c>
      <c r="D751" s="15">
        <f t="shared" si="424"/>
        <v>-1</v>
      </c>
      <c r="E751" s="15">
        <f t="shared" si="425"/>
        <v>0</v>
      </c>
      <c r="F751" s="15">
        <f t="shared" si="426"/>
        <v>-1</v>
      </c>
      <c r="G751" s="15">
        <v>-1</v>
      </c>
      <c r="H751" s="15">
        <v>-1</v>
      </c>
      <c r="I751" s="15">
        <v>373</v>
      </c>
      <c r="J751" s="15">
        <v>9</v>
      </c>
      <c r="K751" s="15"/>
      <c r="L751" s="15">
        <v>304</v>
      </c>
      <c r="M751" s="15">
        <f t="shared" si="427"/>
        <v>7.421875E-2</v>
      </c>
    </row>
    <row r="752" spans="1:13">
      <c r="A752" s="15">
        <v>749</v>
      </c>
      <c r="B752" s="15">
        <v>-2</v>
      </c>
      <c r="C752" s="15">
        <v>-8192</v>
      </c>
      <c r="D752" s="15">
        <f t="shared" si="424"/>
        <v>-1</v>
      </c>
      <c r="E752" s="15">
        <f t="shared" si="425"/>
        <v>0</v>
      </c>
      <c r="F752" s="15">
        <f t="shared" si="426"/>
        <v>-1</v>
      </c>
      <c r="G752" s="15">
        <v>-1</v>
      </c>
      <c r="H752" s="15">
        <v>-1</v>
      </c>
      <c r="I752" s="15">
        <v>374</v>
      </c>
      <c r="J752" s="15">
        <v>9</v>
      </c>
      <c r="K752" s="15"/>
      <c r="L752" s="15">
        <v>304</v>
      </c>
      <c r="M752" s="15">
        <f t="shared" si="427"/>
        <v>7.421875E-2</v>
      </c>
    </row>
    <row r="753" spans="1:13">
      <c r="A753" s="15">
        <v>750</v>
      </c>
      <c r="B753" s="15">
        <v>-2</v>
      </c>
      <c r="C753" s="15">
        <v>-8192</v>
      </c>
      <c r="D753" s="15">
        <f t="shared" si="424"/>
        <v>-1</v>
      </c>
      <c r="E753" s="15">
        <f t="shared" si="425"/>
        <v>0</v>
      </c>
      <c r="F753" s="15">
        <f t="shared" si="426"/>
        <v>-1</v>
      </c>
      <c r="G753" s="15">
        <v>-1</v>
      </c>
      <c r="H753" s="15">
        <v>-1</v>
      </c>
      <c r="I753" s="15">
        <v>374</v>
      </c>
      <c r="J753" s="15">
        <v>9</v>
      </c>
      <c r="K753" s="15"/>
      <c r="L753" s="15">
        <v>304</v>
      </c>
      <c r="M753" s="15">
        <f t="shared" si="427"/>
        <v>7.421875E-2</v>
      </c>
    </row>
    <row r="754" spans="1:13">
      <c r="A754" s="15">
        <v>751</v>
      </c>
      <c r="B754" s="15">
        <v>-2</v>
      </c>
      <c r="C754" s="15">
        <v>-8192</v>
      </c>
      <c r="D754" s="15">
        <f t="shared" si="424"/>
        <v>-1</v>
      </c>
      <c r="E754" s="15">
        <f t="shared" si="425"/>
        <v>0</v>
      </c>
      <c r="F754" s="15">
        <f t="shared" si="426"/>
        <v>-1</v>
      </c>
      <c r="G754" s="15">
        <v>-1</v>
      </c>
      <c r="H754" s="15">
        <v>-1</v>
      </c>
      <c r="I754" s="15">
        <v>375</v>
      </c>
      <c r="J754" s="15">
        <v>9</v>
      </c>
      <c r="K754" s="15"/>
      <c r="L754" s="15">
        <v>304</v>
      </c>
      <c r="M754" s="15">
        <f t="shared" si="427"/>
        <v>7.421875E-2</v>
      </c>
    </row>
    <row r="755" spans="1:13">
      <c r="A755" s="15">
        <v>752</v>
      </c>
      <c r="B755" s="15">
        <v>-2</v>
      </c>
      <c r="C755" s="15">
        <v>-8192</v>
      </c>
      <c r="D755" s="15">
        <f t="shared" si="424"/>
        <v>-1</v>
      </c>
      <c r="E755" s="15">
        <f t="shared" si="425"/>
        <v>0</v>
      </c>
      <c r="F755" s="15">
        <f t="shared" si="426"/>
        <v>-1</v>
      </c>
      <c r="G755" s="15">
        <v>-1</v>
      </c>
      <c r="H755" s="15">
        <v>-1</v>
      </c>
      <c r="I755" s="15">
        <v>375</v>
      </c>
      <c r="J755" s="15">
        <v>9</v>
      </c>
      <c r="K755" s="15"/>
      <c r="L755" s="15">
        <v>304</v>
      </c>
      <c r="M755" s="15">
        <f t="shared" si="427"/>
        <v>7.421875E-2</v>
      </c>
    </row>
    <row r="756" spans="1:13">
      <c r="A756" s="15">
        <v>753</v>
      </c>
      <c r="B756" s="15">
        <v>-2</v>
      </c>
      <c r="C756" s="15">
        <v>-8192</v>
      </c>
      <c r="D756" s="15">
        <f t="shared" si="424"/>
        <v>-1</v>
      </c>
      <c r="E756" s="15">
        <f t="shared" si="425"/>
        <v>0</v>
      </c>
      <c r="F756" s="15">
        <f t="shared" si="426"/>
        <v>-1</v>
      </c>
      <c r="G756" s="15">
        <v>-1</v>
      </c>
      <c r="H756" s="15">
        <v>-1</v>
      </c>
      <c r="I756" s="15">
        <v>376</v>
      </c>
      <c r="J756" s="15">
        <v>9</v>
      </c>
      <c r="K756" s="15"/>
      <c r="L756" s="15">
        <v>304</v>
      </c>
      <c r="M756" s="15">
        <f t="shared" si="427"/>
        <v>7.421875E-2</v>
      </c>
    </row>
    <row r="757" spans="1:13">
      <c r="A757" s="15">
        <v>754</v>
      </c>
      <c r="B757" s="15">
        <v>-2</v>
      </c>
      <c r="C757" s="15">
        <v>-8192</v>
      </c>
      <c r="D757" s="15">
        <f t="shared" si="424"/>
        <v>-1</v>
      </c>
      <c r="E757" s="15">
        <f t="shared" si="425"/>
        <v>0</v>
      </c>
      <c r="F757" s="15">
        <f t="shared" si="426"/>
        <v>-1</v>
      </c>
      <c r="G757" s="15">
        <v>-1</v>
      </c>
      <c r="H757" s="15">
        <v>-1</v>
      </c>
      <c r="I757" s="15">
        <v>376</v>
      </c>
      <c r="J757" s="15">
        <v>9</v>
      </c>
      <c r="K757" s="15"/>
      <c r="L757" s="15">
        <v>304</v>
      </c>
      <c r="M757" s="15">
        <f t="shared" si="427"/>
        <v>7.421875E-2</v>
      </c>
    </row>
    <row r="758" spans="1:13">
      <c r="A758" s="15">
        <v>755</v>
      </c>
      <c r="B758" s="15">
        <v>-2</v>
      </c>
      <c r="C758" s="15">
        <v>-8192</v>
      </c>
      <c r="D758" s="15">
        <f t="shared" si="424"/>
        <v>-1</v>
      </c>
      <c r="E758" s="15">
        <f t="shared" si="425"/>
        <v>0</v>
      </c>
      <c r="F758" s="15">
        <f t="shared" si="426"/>
        <v>-1</v>
      </c>
      <c r="G758" s="15">
        <v>-1</v>
      </c>
      <c r="H758" s="15">
        <v>-1</v>
      </c>
      <c r="I758" s="15">
        <v>377</v>
      </c>
      <c r="J758" s="15">
        <v>9</v>
      </c>
      <c r="K758" s="15"/>
      <c r="L758" s="15">
        <v>304</v>
      </c>
      <c r="M758" s="15">
        <f t="shared" si="427"/>
        <v>7.421875E-2</v>
      </c>
    </row>
    <row r="759" spans="1:13">
      <c r="A759" s="15">
        <v>756</v>
      </c>
      <c r="B759" s="15">
        <v>-2</v>
      </c>
      <c r="C759" s="15">
        <v>-8192</v>
      </c>
      <c r="D759" s="15">
        <f t="shared" si="424"/>
        <v>-1</v>
      </c>
      <c r="E759" s="15">
        <f t="shared" si="425"/>
        <v>0</v>
      </c>
      <c r="F759" s="15">
        <f t="shared" si="426"/>
        <v>-1</v>
      </c>
      <c r="G759" s="15">
        <v>-1</v>
      </c>
      <c r="H759" s="15">
        <v>-1</v>
      </c>
      <c r="I759" s="15">
        <v>377</v>
      </c>
      <c r="J759" s="15">
        <v>9</v>
      </c>
      <c r="K759" s="15"/>
      <c r="L759" s="15">
        <v>304</v>
      </c>
      <c r="M759" s="15">
        <f t="shared" si="427"/>
        <v>7.421875E-2</v>
      </c>
    </row>
    <row r="760" spans="1:13">
      <c r="A760" s="15">
        <v>757</v>
      </c>
      <c r="B760" s="15">
        <v>-2</v>
      </c>
      <c r="C760" s="15">
        <v>-8192</v>
      </c>
      <c r="D760" s="15">
        <f t="shared" si="424"/>
        <v>-1</v>
      </c>
      <c r="E760" s="15">
        <f t="shared" si="425"/>
        <v>0</v>
      </c>
      <c r="F760" s="15">
        <f t="shared" si="426"/>
        <v>-1</v>
      </c>
      <c r="G760" s="15">
        <v>-1</v>
      </c>
      <c r="H760" s="15">
        <v>-1</v>
      </c>
      <c r="I760" s="15">
        <v>378</v>
      </c>
      <c r="J760" s="15">
        <v>9</v>
      </c>
      <c r="K760" s="15"/>
      <c r="L760" s="15">
        <v>304</v>
      </c>
      <c r="M760" s="15">
        <f t="shared" si="427"/>
        <v>7.421875E-2</v>
      </c>
    </row>
    <row r="761" spans="1:13">
      <c r="A761" s="15">
        <v>758</v>
      </c>
      <c r="B761" s="15">
        <v>-2</v>
      </c>
      <c r="C761" s="15">
        <v>-8192</v>
      </c>
      <c r="D761" s="15">
        <f t="shared" si="424"/>
        <v>-1</v>
      </c>
      <c r="E761" s="15">
        <f t="shared" si="425"/>
        <v>0</v>
      </c>
      <c r="F761" s="15">
        <f t="shared" si="426"/>
        <v>-1</v>
      </c>
      <c r="G761" s="15">
        <v>-1</v>
      </c>
      <c r="H761" s="15">
        <v>-1</v>
      </c>
      <c r="I761" s="15">
        <v>378</v>
      </c>
      <c r="J761" s="15">
        <v>9</v>
      </c>
      <c r="K761" s="15"/>
      <c r="L761" s="15">
        <v>304</v>
      </c>
      <c r="M761" s="15">
        <f t="shared" si="427"/>
        <v>7.421875E-2</v>
      </c>
    </row>
    <row r="762" spans="1:13">
      <c r="A762" s="15">
        <v>759</v>
      </c>
      <c r="B762" s="15">
        <v>-2</v>
      </c>
      <c r="C762" s="15">
        <v>-8192</v>
      </c>
      <c r="D762" s="15">
        <f t="shared" si="424"/>
        <v>-1</v>
      </c>
      <c r="E762" s="15">
        <f t="shared" si="425"/>
        <v>0</v>
      </c>
      <c r="F762" s="15">
        <f t="shared" si="426"/>
        <v>-1</v>
      </c>
      <c r="G762" s="15">
        <v>-1</v>
      </c>
      <c r="H762" s="15">
        <v>-1</v>
      </c>
      <c r="I762" s="15">
        <v>379</v>
      </c>
      <c r="J762" s="15">
        <v>9</v>
      </c>
      <c r="K762" s="15"/>
      <c r="L762" s="15">
        <v>304</v>
      </c>
      <c r="M762" s="15">
        <f t="shared" si="427"/>
        <v>7.421875E-2</v>
      </c>
    </row>
    <row r="763" spans="1:13">
      <c r="A763" s="15">
        <v>760</v>
      </c>
      <c r="B763" s="15">
        <v>-2</v>
      </c>
      <c r="C763" s="15">
        <v>-8192</v>
      </c>
      <c r="D763" s="15">
        <f t="shared" si="424"/>
        <v>-1</v>
      </c>
      <c r="E763" s="15">
        <f t="shared" si="425"/>
        <v>0</v>
      </c>
      <c r="F763" s="15">
        <f t="shared" si="426"/>
        <v>-1</v>
      </c>
      <c r="G763" s="15">
        <v>-1</v>
      </c>
      <c r="H763" s="15">
        <v>-1</v>
      </c>
      <c r="I763" s="15">
        <v>379</v>
      </c>
      <c r="J763" s="15">
        <v>9</v>
      </c>
      <c r="K763" s="15"/>
      <c r="L763" s="15">
        <v>304</v>
      </c>
      <c r="M763" s="15">
        <f t="shared" si="427"/>
        <v>7.421875E-2</v>
      </c>
    </row>
    <row r="764" spans="1:13">
      <c r="A764" s="15">
        <v>761</v>
      </c>
      <c r="B764" s="15">
        <v>-2</v>
      </c>
      <c r="C764" s="15">
        <v>-8192</v>
      </c>
      <c r="D764" s="15">
        <f t="shared" si="424"/>
        <v>-1</v>
      </c>
      <c r="E764" s="15">
        <f t="shared" si="425"/>
        <v>0</v>
      </c>
      <c r="F764" s="15">
        <f t="shared" si="426"/>
        <v>-1</v>
      </c>
      <c r="G764" s="15">
        <v>-1</v>
      </c>
      <c r="H764" s="15">
        <v>-1</v>
      </c>
      <c r="I764" s="15">
        <v>380</v>
      </c>
      <c r="J764" s="15">
        <v>9</v>
      </c>
      <c r="K764" s="15"/>
      <c r="L764" s="15">
        <v>304</v>
      </c>
      <c r="M764" s="15">
        <f t="shared" si="427"/>
        <v>7.421875E-2</v>
      </c>
    </row>
    <row r="765" spans="1:13">
      <c r="A765" s="15">
        <v>762</v>
      </c>
      <c r="B765" s="15">
        <v>-2</v>
      </c>
      <c r="C765" s="15">
        <v>-8192</v>
      </c>
      <c r="D765" s="15">
        <f t="shared" si="424"/>
        <v>-1</v>
      </c>
      <c r="E765" s="15">
        <f t="shared" si="425"/>
        <v>0</v>
      </c>
      <c r="F765" s="15">
        <f t="shared" si="426"/>
        <v>-1</v>
      </c>
      <c r="G765" s="15">
        <v>-1</v>
      </c>
      <c r="H765" s="15">
        <v>-1</v>
      </c>
      <c r="I765" s="15">
        <v>380</v>
      </c>
      <c r="J765" s="15">
        <v>9</v>
      </c>
      <c r="K765" s="15"/>
      <c r="L765" s="15">
        <v>304</v>
      </c>
      <c r="M765" s="15">
        <f t="shared" si="427"/>
        <v>7.421875E-2</v>
      </c>
    </row>
    <row r="766" spans="1:13">
      <c r="A766" s="15">
        <v>763</v>
      </c>
      <c r="B766" s="15">
        <v>-2</v>
      </c>
      <c r="C766" s="15">
        <v>-8192</v>
      </c>
      <c r="D766" s="15">
        <f t="shared" si="424"/>
        <v>-1</v>
      </c>
      <c r="E766" s="15">
        <f t="shared" si="425"/>
        <v>0</v>
      </c>
      <c r="F766" s="15">
        <f t="shared" si="426"/>
        <v>-1</v>
      </c>
      <c r="G766" s="15">
        <v>-1</v>
      </c>
      <c r="H766" s="15">
        <v>-1</v>
      </c>
      <c r="I766" s="15">
        <v>381</v>
      </c>
      <c r="J766" s="15">
        <v>9</v>
      </c>
      <c r="K766" s="15"/>
      <c r="L766" s="15">
        <v>304</v>
      </c>
      <c r="M766" s="15">
        <f t="shared" si="427"/>
        <v>7.421875E-2</v>
      </c>
    </row>
    <row r="767" spans="1:13">
      <c r="A767" s="15">
        <v>764</v>
      </c>
      <c r="B767" s="15">
        <v>-2</v>
      </c>
      <c r="C767" s="15">
        <v>-8192</v>
      </c>
      <c r="D767" s="15">
        <f t="shared" si="424"/>
        <v>-1</v>
      </c>
      <c r="E767" s="15">
        <f t="shared" si="425"/>
        <v>0</v>
      </c>
      <c r="F767" s="15">
        <f t="shared" si="426"/>
        <v>-1</v>
      </c>
      <c r="G767" s="15">
        <v>-1</v>
      </c>
      <c r="H767" s="15">
        <v>-1</v>
      </c>
      <c r="I767" s="15">
        <v>381</v>
      </c>
      <c r="J767" s="15">
        <v>9</v>
      </c>
      <c r="K767" s="15"/>
      <c r="L767" s="15">
        <v>304</v>
      </c>
      <c r="M767" s="15">
        <f t="shared" si="427"/>
        <v>7.421875E-2</v>
      </c>
    </row>
    <row r="768" spans="1:13">
      <c r="A768" s="15">
        <v>765</v>
      </c>
      <c r="B768" s="15">
        <v>-2</v>
      </c>
      <c r="C768" s="15">
        <v>-8192</v>
      </c>
      <c r="D768" s="15">
        <f t="shared" si="424"/>
        <v>-1</v>
      </c>
      <c r="E768" s="15">
        <f t="shared" si="425"/>
        <v>0</v>
      </c>
      <c r="F768" s="15">
        <f t="shared" si="426"/>
        <v>-1</v>
      </c>
      <c r="G768" s="15">
        <v>-1</v>
      </c>
      <c r="H768" s="15">
        <v>-1</v>
      </c>
      <c r="I768" s="15">
        <v>382</v>
      </c>
      <c r="J768" s="15">
        <v>9</v>
      </c>
      <c r="K768" s="15"/>
      <c r="L768" s="15">
        <v>304</v>
      </c>
      <c r="M768" s="15">
        <f t="shared" si="427"/>
        <v>7.421875E-2</v>
      </c>
    </row>
    <row r="769" spans="1:13">
      <c r="A769" s="15">
        <v>766</v>
      </c>
      <c r="B769" s="15">
        <v>-2</v>
      </c>
      <c r="C769" s="15">
        <v>-8192</v>
      </c>
      <c r="D769" s="15">
        <f t="shared" si="424"/>
        <v>-1</v>
      </c>
      <c r="E769" s="15">
        <f t="shared" si="425"/>
        <v>0</v>
      </c>
      <c r="F769" s="15">
        <f t="shared" si="426"/>
        <v>-1</v>
      </c>
      <c r="G769" s="15">
        <v>-1</v>
      </c>
      <c r="H769" s="15">
        <v>-1</v>
      </c>
      <c r="I769" s="15">
        <v>382</v>
      </c>
      <c r="J769" s="15">
        <v>9</v>
      </c>
      <c r="K769" s="15"/>
      <c r="L769" s="15">
        <v>304</v>
      </c>
      <c r="M769" s="15">
        <f t="shared" si="427"/>
        <v>7.421875E-2</v>
      </c>
    </row>
    <row r="770" spans="1:13">
      <c r="A770" s="15">
        <v>767</v>
      </c>
      <c r="B770" s="15">
        <v>-2</v>
      </c>
      <c r="C770" s="15">
        <v>-8192</v>
      </c>
      <c r="D770" s="15">
        <f t="shared" si="424"/>
        <v>-1</v>
      </c>
      <c r="E770" s="15">
        <f t="shared" si="425"/>
        <v>0</v>
      </c>
      <c r="F770" s="15">
        <f t="shared" si="426"/>
        <v>-1</v>
      </c>
      <c r="G770" s="15">
        <v>-1</v>
      </c>
      <c r="H770" s="15">
        <v>-1</v>
      </c>
      <c r="I770" s="15">
        <v>383</v>
      </c>
      <c r="J770" s="15">
        <v>9</v>
      </c>
      <c r="K770" s="15"/>
      <c r="L770" s="15">
        <v>1355</v>
      </c>
      <c r="M770" s="15">
        <f t="shared" si="427"/>
        <v>0.330810546875</v>
      </c>
    </row>
    <row r="771" spans="1:13">
      <c r="A771" s="15">
        <v>768</v>
      </c>
      <c r="B771" s="15">
        <v>-2</v>
      </c>
      <c r="C771" s="15">
        <v>-8192</v>
      </c>
      <c r="D771" s="15">
        <f t="shared" si="424"/>
        <v>-1</v>
      </c>
      <c r="E771" s="15">
        <f t="shared" si="425"/>
        <v>0</v>
      </c>
      <c r="F771" s="15">
        <f t="shared" si="426"/>
        <v>-1</v>
      </c>
      <c r="G771" s="15">
        <v>-1</v>
      </c>
      <c r="H771" s="15">
        <v>-1</v>
      </c>
      <c r="I771" s="15">
        <v>383</v>
      </c>
      <c r="J771" s="15">
        <v>9</v>
      </c>
      <c r="K771" s="15"/>
      <c r="L771" s="15">
        <v>1355</v>
      </c>
      <c r="M771" s="15">
        <f t="shared" si="427"/>
        <v>0.330810546875</v>
      </c>
    </row>
    <row r="772" spans="1:13">
      <c r="A772" s="15">
        <v>769</v>
      </c>
      <c r="B772" s="15">
        <v>-2</v>
      </c>
      <c r="C772" s="15">
        <v>-8192</v>
      </c>
      <c r="D772" s="15">
        <f t="shared" ref="D772:D835" si="428">IF(C772&lt;&gt;-8192,INT(C772/2^12),-1)</f>
        <v>-1</v>
      </c>
      <c r="E772" s="15">
        <f t="shared" ref="E772:E835" si="429">IF(C772 &lt;&gt; -8192, MOD(C772, 2^12), 0)</f>
        <v>0</v>
      </c>
      <c r="F772" s="15">
        <f t="shared" ref="F772:F835" si="430">D772+(E772/2^12)</f>
        <v>-1</v>
      </c>
      <c r="G772" s="15">
        <v>-1</v>
      </c>
      <c r="H772" s="15">
        <v>-1</v>
      </c>
      <c r="I772" s="15">
        <v>384</v>
      </c>
      <c r="J772" s="15">
        <v>9</v>
      </c>
      <c r="K772" s="15"/>
      <c r="L772" s="15">
        <v>1355</v>
      </c>
      <c r="M772" s="15">
        <f t="shared" ref="M772:M835" si="431">IF(L772 &gt;= 2^12, "Error: Wrong Probability!", L772/2^12)</f>
        <v>0.330810546875</v>
      </c>
    </row>
    <row r="773" spans="1:13">
      <c r="A773" s="15">
        <v>770</v>
      </c>
      <c r="B773" s="15">
        <v>-2</v>
      </c>
      <c r="C773" s="15">
        <v>-8192</v>
      </c>
      <c r="D773" s="15">
        <f t="shared" si="428"/>
        <v>-1</v>
      </c>
      <c r="E773" s="15">
        <f t="shared" si="429"/>
        <v>0</v>
      </c>
      <c r="F773" s="15">
        <f t="shared" si="430"/>
        <v>-1</v>
      </c>
      <c r="G773" s="15">
        <v>-1</v>
      </c>
      <c r="H773" s="15">
        <v>-1</v>
      </c>
      <c r="I773" s="15">
        <v>384</v>
      </c>
      <c r="J773" s="15">
        <v>9</v>
      </c>
      <c r="K773" s="15"/>
      <c r="L773" s="15">
        <v>1355</v>
      </c>
      <c r="M773" s="15">
        <f t="shared" si="431"/>
        <v>0.330810546875</v>
      </c>
    </row>
    <row r="774" spans="1:13">
      <c r="A774" s="15">
        <v>771</v>
      </c>
      <c r="B774" s="15">
        <v>-2</v>
      </c>
      <c r="C774" s="15">
        <v>-8192</v>
      </c>
      <c r="D774" s="15">
        <f t="shared" si="428"/>
        <v>-1</v>
      </c>
      <c r="E774" s="15">
        <f t="shared" si="429"/>
        <v>0</v>
      </c>
      <c r="F774" s="15">
        <f t="shared" si="430"/>
        <v>-1</v>
      </c>
      <c r="G774" s="15">
        <v>-1</v>
      </c>
      <c r="H774" s="15">
        <v>-1</v>
      </c>
      <c r="I774" s="15">
        <v>385</v>
      </c>
      <c r="J774" s="15">
        <v>9</v>
      </c>
      <c r="K774" s="15"/>
      <c r="L774" s="15">
        <v>1355</v>
      </c>
      <c r="M774" s="15">
        <f t="shared" si="431"/>
        <v>0.330810546875</v>
      </c>
    </row>
    <row r="775" spans="1:13">
      <c r="A775" s="15">
        <v>772</v>
      </c>
      <c r="B775" s="15">
        <v>-2</v>
      </c>
      <c r="C775" s="15">
        <v>-8192</v>
      </c>
      <c r="D775" s="15">
        <f t="shared" si="428"/>
        <v>-1</v>
      </c>
      <c r="E775" s="15">
        <f t="shared" si="429"/>
        <v>0</v>
      </c>
      <c r="F775" s="15">
        <f t="shared" si="430"/>
        <v>-1</v>
      </c>
      <c r="G775" s="15">
        <v>-1</v>
      </c>
      <c r="H775" s="15">
        <v>-1</v>
      </c>
      <c r="I775" s="15">
        <v>385</v>
      </c>
      <c r="J775" s="15">
        <v>9</v>
      </c>
      <c r="K775" s="15"/>
      <c r="L775" s="15">
        <v>1355</v>
      </c>
      <c r="M775" s="15">
        <f t="shared" si="431"/>
        <v>0.330810546875</v>
      </c>
    </row>
    <row r="776" spans="1:13">
      <c r="A776" s="15">
        <v>773</v>
      </c>
      <c r="B776" s="15">
        <v>-2</v>
      </c>
      <c r="C776" s="15">
        <v>-8192</v>
      </c>
      <c r="D776" s="15">
        <f t="shared" si="428"/>
        <v>-1</v>
      </c>
      <c r="E776" s="15">
        <f t="shared" si="429"/>
        <v>0</v>
      </c>
      <c r="F776" s="15">
        <f t="shared" si="430"/>
        <v>-1</v>
      </c>
      <c r="G776" s="15">
        <v>-1</v>
      </c>
      <c r="H776" s="15">
        <v>-1</v>
      </c>
      <c r="I776" s="15">
        <v>386</v>
      </c>
      <c r="J776" s="15">
        <v>9</v>
      </c>
      <c r="K776" s="15"/>
      <c r="L776" s="15">
        <v>1355</v>
      </c>
      <c r="M776" s="15">
        <f t="shared" si="431"/>
        <v>0.330810546875</v>
      </c>
    </row>
    <row r="777" spans="1:13">
      <c r="A777" s="15">
        <v>774</v>
      </c>
      <c r="B777" s="15">
        <v>-2</v>
      </c>
      <c r="C777" s="15">
        <v>-8192</v>
      </c>
      <c r="D777" s="15">
        <f t="shared" si="428"/>
        <v>-1</v>
      </c>
      <c r="E777" s="15">
        <f t="shared" si="429"/>
        <v>0</v>
      </c>
      <c r="F777" s="15">
        <f t="shared" si="430"/>
        <v>-1</v>
      </c>
      <c r="G777" s="15">
        <v>-1</v>
      </c>
      <c r="H777" s="15">
        <v>-1</v>
      </c>
      <c r="I777" s="15">
        <v>386</v>
      </c>
      <c r="J777" s="15">
        <v>9</v>
      </c>
      <c r="K777" s="15"/>
      <c r="L777" s="15">
        <v>1355</v>
      </c>
      <c r="M777" s="15">
        <f t="shared" si="431"/>
        <v>0.330810546875</v>
      </c>
    </row>
    <row r="778" spans="1:13">
      <c r="A778" s="15">
        <v>775</v>
      </c>
      <c r="B778" s="15">
        <v>-2</v>
      </c>
      <c r="C778" s="15">
        <v>-8192</v>
      </c>
      <c r="D778" s="15">
        <f t="shared" si="428"/>
        <v>-1</v>
      </c>
      <c r="E778" s="15">
        <f t="shared" si="429"/>
        <v>0</v>
      </c>
      <c r="F778" s="15">
        <f t="shared" si="430"/>
        <v>-1</v>
      </c>
      <c r="G778" s="15">
        <v>-1</v>
      </c>
      <c r="H778" s="15">
        <v>-1</v>
      </c>
      <c r="I778" s="15">
        <v>387</v>
      </c>
      <c r="J778" s="15">
        <v>9</v>
      </c>
      <c r="K778" s="15"/>
      <c r="L778" s="15">
        <v>1355</v>
      </c>
      <c r="M778" s="15">
        <f t="shared" si="431"/>
        <v>0.330810546875</v>
      </c>
    </row>
    <row r="779" spans="1:13">
      <c r="A779" s="15">
        <v>776</v>
      </c>
      <c r="B779" s="15">
        <v>-2</v>
      </c>
      <c r="C779" s="15">
        <v>-8192</v>
      </c>
      <c r="D779" s="15">
        <f t="shared" si="428"/>
        <v>-1</v>
      </c>
      <c r="E779" s="15">
        <f t="shared" si="429"/>
        <v>0</v>
      </c>
      <c r="F779" s="15">
        <f t="shared" si="430"/>
        <v>-1</v>
      </c>
      <c r="G779" s="15">
        <v>-1</v>
      </c>
      <c r="H779" s="15">
        <v>-1</v>
      </c>
      <c r="I779" s="15">
        <v>387</v>
      </c>
      <c r="J779" s="15">
        <v>9</v>
      </c>
      <c r="K779" s="15"/>
      <c r="L779" s="15">
        <v>1355</v>
      </c>
      <c r="M779" s="15">
        <f t="shared" si="431"/>
        <v>0.330810546875</v>
      </c>
    </row>
    <row r="780" spans="1:13">
      <c r="A780" s="15">
        <v>777</v>
      </c>
      <c r="B780" s="15">
        <v>-2</v>
      </c>
      <c r="C780" s="15">
        <v>-8192</v>
      </c>
      <c r="D780" s="15">
        <f t="shared" si="428"/>
        <v>-1</v>
      </c>
      <c r="E780" s="15">
        <f t="shared" si="429"/>
        <v>0</v>
      </c>
      <c r="F780" s="15">
        <f t="shared" si="430"/>
        <v>-1</v>
      </c>
      <c r="G780" s="15">
        <v>-1</v>
      </c>
      <c r="H780" s="15">
        <v>-1</v>
      </c>
      <c r="I780" s="15">
        <v>388</v>
      </c>
      <c r="J780" s="15">
        <v>9</v>
      </c>
      <c r="K780" s="15"/>
      <c r="L780" s="15">
        <v>1355</v>
      </c>
      <c r="M780" s="15">
        <f t="shared" si="431"/>
        <v>0.330810546875</v>
      </c>
    </row>
    <row r="781" spans="1:13">
      <c r="A781" s="15">
        <v>778</v>
      </c>
      <c r="B781" s="15">
        <v>-2</v>
      </c>
      <c r="C781" s="15">
        <v>-8192</v>
      </c>
      <c r="D781" s="15">
        <f t="shared" si="428"/>
        <v>-1</v>
      </c>
      <c r="E781" s="15">
        <f t="shared" si="429"/>
        <v>0</v>
      </c>
      <c r="F781" s="15">
        <f t="shared" si="430"/>
        <v>-1</v>
      </c>
      <c r="G781" s="15">
        <v>-1</v>
      </c>
      <c r="H781" s="15">
        <v>-1</v>
      </c>
      <c r="I781" s="15">
        <v>388</v>
      </c>
      <c r="J781" s="15">
        <v>9</v>
      </c>
      <c r="K781" s="15"/>
      <c r="L781" s="15">
        <v>1355</v>
      </c>
      <c r="M781" s="15">
        <f t="shared" si="431"/>
        <v>0.330810546875</v>
      </c>
    </row>
    <row r="782" spans="1:13">
      <c r="A782" s="15">
        <v>779</v>
      </c>
      <c r="B782" s="15">
        <v>-2</v>
      </c>
      <c r="C782" s="15">
        <v>-8192</v>
      </c>
      <c r="D782" s="15">
        <f t="shared" si="428"/>
        <v>-1</v>
      </c>
      <c r="E782" s="15">
        <f t="shared" si="429"/>
        <v>0</v>
      </c>
      <c r="F782" s="15">
        <f t="shared" si="430"/>
        <v>-1</v>
      </c>
      <c r="G782" s="15">
        <v>-1</v>
      </c>
      <c r="H782" s="15">
        <v>-1</v>
      </c>
      <c r="I782" s="15">
        <v>389</v>
      </c>
      <c r="J782" s="15">
        <v>9</v>
      </c>
      <c r="K782" s="15"/>
      <c r="L782" s="15">
        <v>1355</v>
      </c>
      <c r="M782" s="15">
        <f t="shared" si="431"/>
        <v>0.330810546875</v>
      </c>
    </row>
    <row r="783" spans="1:13">
      <c r="A783" s="15">
        <v>780</v>
      </c>
      <c r="B783" s="15">
        <v>-2</v>
      </c>
      <c r="C783" s="15">
        <v>-8192</v>
      </c>
      <c r="D783" s="15">
        <f t="shared" si="428"/>
        <v>-1</v>
      </c>
      <c r="E783" s="15">
        <f t="shared" si="429"/>
        <v>0</v>
      </c>
      <c r="F783" s="15">
        <f t="shared" si="430"/>
        <v>-1</v>
      </c>
      <c r="G783" s="15">
        <v>-1</v>
      </c>
      <c r="H783" s="15">
        <v>-1</v>
      </c>
      <c r="I783" s="15">
        <v>389</v>
      </c>
      <c r="J783" s="15">
        <v>9</v>
      </c>
      <c r="K783" s="15"/>
      <c r="L783" s="15">
        <v>1355</v>
      </c>
      <c r="M783" s="15">
        <f t="shared" si="431"/>
        <v>0.330810546875</v>
      </c>
    </row>
    <row r="784" spans="1:13">
      <c r="A784" s="15">
        <v>781</v>
      </c>
      <c r="B784" s="15">
        <v>-2</v>
      </c>
      <c r="C784" s="15">
        <v>-8192</v>
      </c>
      <c r="D784" s="15">
        <f t="shared" si="428"/>
        <v>-1</v>
      </c>
      <c r="E784" s="15">
        <f t="shared" si="429"/>
        <v>0</v>
      </c>
      <c r="F784" s="15">
        <f t="shared" si="430"/>
        <v>-1</v>
      </c>
      <c r="G784" s="15">
        <v>-1</v>
      </c>
      <c r="H784" s="15">
        <v>-1</v>
      </c>
      <c r="I784" s="15">
        <v>390</v>
      </c>
      <c r="J784" s="15">
        <v>9</v>
      </c>
      <c r="K784" s="15"/>
      <c r="L784" s="15">
        <v>1355</v>
      </c>
      <c r="M784" s="15">
        <f t="shared" si="431"/>
        <v>0.330810546875</v>
      </c>
    </row>
    <row r="785" spans="1:13">
      <c r="A785" s="15">
        <v>782</v>
      </c>
      <c r="B785" s="15">
        <v>-2</v>
      </c>
      <c r="C785" s="15">
        <v>-8192</v>
      </c>
      <c r="D785" s="15">
        <f t="shared" si="428"/>
        <v>-1</v>
      </c>
      <c r="E785" s="15">
        <f t="shared" si="429"/>
        <v>0</v>
      </c>
      <c r="F785" s="15">
        <f t="shared" si="430"/>
        <v>-1</v>
      </c>
      <c r="G785" s="15">
        <v>-1</v>
      </c>
      <c r="H785" s="15">
        <v>-1</v>
      </c>
      <c r="I785" s="15">
        <v>390</v>
      </c>
      <c r="J785" s="15">
        <v>9</v>
      </c>
      <c r="K785" s="15"/>
      <c r="L785" s="15">
        <v>1355</v>
      </c>
      <c r="M785" s="15">
        <f t="shared" si="431"/>
        <v>0.330810546875</v>
      </c>
    </row>
    <row r="786" spans="1:13">
      <c r="A786" s="15">
        <v>783</v>
      </c>
      <c r="B786" s="15">
        <v>-2</v>
      </c>
      <c r="C786" s="15">
        <v>-8192</v>
      </c>
      <c r="D786" s="15">
        <f t="shared" si="428"/>
        <v>-1</v>
      </c>
      <c r="E786" s="15">
        <f t="shared" si="429"/>
        <v>0</v>
      </c>
      <c r="F786" s="15">
        <f t="shared" si="430"/>
        <v>-1</v>
      </c>
      <c r="G786" s="15">
        <v>-1</v>
      </c>
      <c r="H786" s="15">
        <v>-1</v>
      </c>
      <c r="I786" s="15">
        <v>391</v>
      </c>
      <c r="J786" s="15">
        <v>9</v>
      </c>
      <c r="K786" s="15"/>
      <c r="L786" s="15">
        <v>1355</v>
      </c>
      <c r="M786" s="15">
        <f t="shared" si="431"/>
        <v>0.330810546875</v>
      </c>
    </row>
    <row r="787" spans="1:13">
      <c r="A787" s="15">
        <v>784</v>
      </c>
      <c r="B787" s="15">
        <v>-2</v>
      </c>
      <c r="C787" s="15">
        <v>-8192</v>
      </c>
      <c r="D787" s="15">
        <f t="shared" si="428"/>
        <v>-1</v>
      </c>
      <c r="E787" s="15">
        <f t="shared" si="429"/>
        <v>0</v>
      </c>
      <c r="F787" s="15">
        <f t="shared" si="430"/>
        <v>-1</v>
      </c>
      <c r="G787" s="15">
        <v>-1</v>
      </c>
      <c r="H787" s="15">
        <v>-1</v>
      </c>
      <c r="I787" s="15">
        <v>391</v>
      </c>
      <c r="J787" s="15">
        <v>9</v>
      </c>
      <c r="K787" s="15"/>
      <c r="L787" s="15">
        <v>1355</v>
      </c>
      <c r="M787" s="15">
        <f t="shared" si="431"/>
        <v>0.330810546875</v>
      </c>
    </row>
    <row r="788" spans="1:13">
      <c r="A788" s="15">
        <v>785</v>
      </c>
      <c r="B788" s="15">
        <v>-2</v>
      </c>
      <c r="C788" s="15">
        <v>-8192</v>
      </c>
      <c r="D788" s="15">
        <f t="shared" si="428"/>
        <v>-1</v>
      </c>
      <c r="E788" s="15">
        <f t="shared" si="429"/>
        <v>0</v>
      </c>
      <c r="F788" s="15">
        <f t="shared" si="430"/>
        <v>-1</v>
      </c>
      <c r="G788" s="15">
        <v>-1</v>
      </c>
      <c r="H788" s="15">
        <v>-1</v>
      </c>
      <c r="I788" s="15">
        <v>392</v>
      </c>
      <c r="J788" s="15">
        <v>9</v>
      </c>
      <c r="K788" s="15"/>
      <c r="L788" s="15">
        <v>1355</v>
      </c>
      <c r="M788" s="15">
        <f t="shared" si="431"/>
        <v>0.330810546875</v>
      </c>
    </row>
    <row r="789" spans="1:13">
      <c r="A789" s="15">
        <v>786</v>
      </c>
      <c r="B789" s="15">
        <v>-2</v>
      </c>
      <c r="C789" s="15">
        <v>-8192</v>
      </c>
      <c r="D789" s="15">
        <f t="shared" si="428"/>
        <v>-1</v>
      </c>
      <c r="E789" s="15">
        <f t="shared" si="429"/>
        <v>0</v>
      </c>
      <c r="F789" s="15">
        <f t="shared" si="430"/>
        <v>-1</v>
      </c>
      <c r="G789" s="15">
        <v>-1</v>
      </c>
      <c r="H789" s="15">
        <v>-1</v>
      </c>
      <c r="I789" s="15">
        <v>392</v>
      </c>
      <c r="J789" s="15">
        <v>9</v>
      </c>
      <c r="K789" s="15"/>
      <c r="L789" s="15">
        <v>1355</v>
      </c>
      <c r="M789" s="15">
        <f t="shared" si="431"/>
        <v>0.330810546875</v>
      </c>
    </row>
    <row r="790" spans="1:13">
      <c r="A790" s="15">
        <v>787</v>
      </c>
      <c r="B790" s="15">
        <v>-2</v>
      </c>
      <c r="C790" s="15">
        <v>-8192</v>
      </c>
      <c r="D790" s="15">
        <f t="shared" si="428"/>
        <v>-1</v>
      </c>
      <c r="E790" s="15">
        <f t="shared" si="429"/>
        <v>0</v>
      </c>
      <c r="F790" s="15">
        <f t="shared" si="430"/>
        <v>-1</v>
      </c>
      <c r="G790" s="15">
        <v>-1</v>
      </c>
      <c r="H790" s="15">
        <v>-1</v>
      </c>
      <c r="I790" s="15">
        <v>393</v>
      </c>
      <c r="J790" s="15">
        <v>9</v>
      </c>
      <c r="K790" s="15"/>
      <c r="L790" s="15">
        <v>1355</v>
      </c>
      <c r="M790" s="15">
        <f t="shared" si="431"/>
        <v>0.330810546875</v>
      </c>
    </row>
    <row r="791" spans="1:13">
      <c r="A791" s="15">
        <v>788</v>
      </c>
      <c r="B791" s="15">
        <v>-2</v>
      </c>
      <c r="C791" s="15">
        <v>-8192</v>
      </c>
      <c r="D791" s="15">
        <f t="shared" si="428"/>
        <v>-1</v>
      </c>
      <c r="E791" s="15">
        <f t="shared" si="429"/>
        <v>0</v>
      </c>
      <c r="F791" s="15">
        <f t="shared" si="430"/>
        <v>-1</v>
      </c>
      <c r="G791" s="15">
        <v>-1</v>
      </c>
      <c r="H791" s="15">
        <v>-1</v>
      </c>
      <c r="I791" s="15">
        <v>393</v>
      </c>
      <c r="J791" s="15">
        <v>9</v>
      </c>
      <c r="K791" s="15"/>
      <c r="L791" s="15">
        <v>1355</v>
      </c>
      <c r="M791" s="15">
        <f t="shared" si="431"/>
        <v>0.330810546875</v>
      </c>
    </row>
    <row r="792" spans="1:13">
      <c r="A792" s="15">
        <v>789</v>
      </c>
      <c r="B792" s="15">
        <v>-2</v>
      </c>
      <c r="C792" s="15">
        <v>-8192</v>
      </c>
      <c r="D792" s="15">
        <f t="shared" si="428"/>
        <v>-1</v>
      </c>
      <c r="E792" s="15">
        <f t="shared" si="429"/>
        <v>0</v>
      </c>
      <c r="F792" s="15">
        <f t="shared" si="430"/>
        <v>-1</v>
      </c>
      <c r="G792" s="15">
        <v>-1</v>
      </c>
      <c r="H792" s="15">
        <v>-1</v>
      </c>
      <c r="I792" s="15">
        <v>394</v>
      </c>
      <c r="J792" s="15">
        <v>9</v>
      </c>
      <c r="K792" s="15"/>
      <c r="L792" s="15">
        <v>1355</v>
      </c>
      <c r="M792" s="15">
        <f t="shared" si="431"/>
        <v>0.330810546875</v>
      </c>
    </row>
    <row r="793" spans="1:13">
      <c r="A793" s="15">
        <v>790</v>
      </c>
      <c r="B793" s="15">
        <v>-2</v>
      </c>
      <c r="C793" s="15">
        <v>-8192</v>
      </c>
      <c r="D793" s="15">
        <f t="shared" si="428"/>
        <v>-1</v>
      </c>
      <c r="E793" s="15">
        <f t="shared" si="429"/>
        <v>0</v>
      </c>
      <c r="F793" s="15">
        <f t="shared" si="430"/>
        <v>-1</v>
      </c>
      <c r="G793" s="15">
        <v>-1</v>
      </c>
      <c r="H793" s="15">
        <v>-1</v>
      </c>
      <c r="I793" s="15">
        <v>394</v>
      </c>
      <c r="J793" s="15">
        <v>9</v>
      </c>
      <c r="K793" s="15"/>
      <c r="L793" s="15">
        <v>1355</v>
      </c>
      <c r="M793" s="15">
        <f t="shared" si="431"/>
        <v>0.330810546875</v>
      </c>
    </row>
    <row r="794" spans="1:13">
      <c r="A794" s="15">
        <v>791</v>
      </c>
      <c r="B794" s="15">
        <v>-2</v>
      </c>
      <c r="C794" s="15">
        <v>-8192</v>
      </c>
      <c r="D794" s="15">
        <f t="shared" si="428"/>
        <v>-1</v>
      </c>
      <c r="E794" s="15">
        <f t="shared" si="429"/>
        <v>0</v>
      </c>
      <c r="F794" s="15">
        <f t="shared" si="430"/>
        <v>-1</v>
      </c>
      <c r="G794" s="15">
        <v>-1</v>
      </c>
      <c r="H794" s="15">
        <v>-1</v>
      </c>
      <c r="I794" s="15">
        <v>395</v>
      </c>
      <c r="J794" s="15">
        <v>9</v>
      </c>
      <c r="K794" s="15"/>
      <c r="L794" s="15">
        <v>1355</v>
      </c>
      <c r="M794" s="15">
        <f t="shared" si="431"/>
        <v>0.330810546875</v>
      </c>
    </row>
    <row r="795" spans="1:13">
      <c r="A795" s="15">
        <v>792</v>
      </c>
      <c r="B795" s="15">
        <v>-2</v>
      </c>
      <c r="C795" s="15">
        <v>-8192</v>
      </c>
      <c r="D795" s="15">
        <f t="shared" si="428"/>
        <v>-1</v>
      </c>
      <c r="E795" s="15">
        <f t="shared" si="429"/>
        <v>0</v>
      </c>
      <c r="F795" s="15">
        <f t="shared" si="430"/>
        <v>-1</v>
      </c>
      <c r="G795" s="15">
        <v>-1</v>
      </c>
      <c r="H795" s="15">
        <v>-1</v>
      </c>
      <c r="I795" s="15">
        <v>395</v>
      </c>
      <c r="J795" s="15">
        <v>9</v>
      </c>
      <c r="K795" s="15"/>
      <c r="L795" s="15">
        <v>1355</v>
      </c>
      <c r="M795" s="15">
        <f t="shared" si="431"/>
        <v>0.330810546875</v>
      </c>
    </row>
    <row r="796" spans="1:13">
      <c r="A796" s="15">
        <v>793</v>
      </c>
      <c r="B796" s="15">
        <v>-2</v>
      </c>
      <c r="C796" s="15">
        <v>-8192</v>
      </c>
      <c r="D796" s="15">
        <f t="shared" si="428"/>
        <v>-1</v>
      </c>
      <c r="E796" s="15">
        <f t="shared" si="429"/>
        <v>0</v>
      </c>
      <c r="F796" s="15">
        <f t="shared" si="430"/>
        <v>-1</v>
      </c>
      <c r="G796" s="15">
        <v>-1</v>
      </c>
      <c r="H796" s="15">
        <v>-1</v>
      </c>
      <c r="I796" s="15">
        <v>396</v>
      </c>
      <c r="J796" s="15">
        <v>9</v>
      </c>
      <c r="K796" s="15"/>
      <c r="L796" s="15">
        <v>1355</v>
      </c>
      <c r="M796" s="15">
        <f t="shared" si="431"/>
        <v>0.330810546875</v>
      </c>
    </row>
    <row r="797" spans="1:13">
      <c r="A797" s="15">
        <v>794</v>
      </c>
      <c r="B797" s="15">
        <v>-2</v>
      </c>
      <c r="C797" s="15">
        <v>-8192</v>
      </c>
      <c r="D797" s="15">
        <f t="shared" si="428"/>
        <v>-1</v>
      </c>
      <c r="E797" s="15">
        <f t="shared" si="429"/>
        <v>0</v>
      </c>
      <c r="F797" s="15">
        <f t="shared" si="430"/>
        <v>-1</v>
      </c>
      <c r="G797" s="15">
        <v>-1</v>
      </c>
      <c r="H797" s="15">
        <v>-1</v>
      </c>
      <c r="I797" s="15">
        <v>396</v>
      </c>
      <c r="J797" s="15">
        <v>9</v>
      </c>
      <c r="K797" s="15"/>
      <c r="L797" s="15">
        <v>1355</v>
      </c>
      <c r="M797" s="15">
        <f t="shared" si="431"/>
        <v>0.330810546875</v>
      </c>
    </row>
    <row r="798" spans="1:13">
      <c r="A798" s="15">
        <v>795</v>
      </c>
      <c r="B798" s="15">
        <v>-2</v>
      </c>
      <c r="C798" s="15">
        <v>-8192</v>
      </c>
      <c r="D798" s="15">
        <f t="shared" si="428"/>
        <v>-1</v>
      </c>
      <c r="E798" s="15">
        <f t="shared" si="429"/>
        <v>0</v>
      </c>
      <c r="F798" s="15">
        <f t="shared" si="430"/>
        <v>-1</v>
      </c>
      <c r="G798" s="15">
        <v>-1</v>
      </c>
      <c r="H798" s="15">
        <v>-1</v>
      </c>
      <c r="I798" s="15">
        <v>397</v>
      </c>
      <c r="J798" s="15">
        <v>9</v>
      </c>
      <c r="K798" s="15"/>
      <c r="L798" s="15">
        <v>1355</v>
      </c>
      <c r="M798" s="15">
        <f t="shared" si="431"/>
        <v>0.330810546875</v>
      </c>
    </row>
    <row r="799" spans="1:13">
      <c r="A799" s="15">
        <v>796</v>
      </c>
      <c r="B799" s="15">
        <v>-2</v>
      </c>
      <c r="C799" s="15">
        <v>-8192</v>
      </c>
      <c r="D799" s="15">
        <f t="shared" si="428"/>
        <v>-1</v>
      </c>
      <c r="E799" s="15">
        <f t="shared" si="429"/>
        <v>0</v>
      </c>
      <c r="F799" s="15">
        <f t="shared" si="430"/>
        <v>-1</v>
      </c>
      <c r="G799" s="15">
        <v>-1</v>
      </c>
      <c r="H799" s="15">
        <v>-1</v>
      </c>
      <c r="I799" s="15">
        <v>397</v>
      </c>
      <c r="J799" s="15">
        <v>9</v>
      </c>
      <c r="K799" s="15"/>
      <c r="L799" s="15">
        <v>1355</v>
      </c>
      <c r="M799" s="15">
        <f t="shared" si="431"/>
        <v>0.330810546875</v>
      </c>
    </row>
    <row r="800" spans="1:13">
      <c r="A800" s="15">
        <v>797</v>
      </c>
      <c r="B800" s="15">
        <v>-2</v>
      </c>
      <c r="C800" s="15">
        <v>-8192</v>
      </c>
      <c r="D800" s="15">
        <f t="shared" si="428"/>
        <v>-1</v>
      </c>
      <c r="E800" s="15">
        <f t="shared" si="429"/>
        <v>0</v>
      </c>
      <c r="F800" s="15">
        <f t="shared" si="430"/>
        <v>-1</v>
      </c>
      <c r="G800" s="15">
        <v>-1</v>
      </c>
      <c r="H800" s="15">
        <v>-1</v>
      </c>
      <c r="I800" s="15">
        <v>398</v>
      </c>
      <c r="J800" s="15">
        <v>9</v>
      </c>
      <c r="K800" s="15"/>
      <c r="L800" s="15">
        <v>1355</v>
      </c>
      <c r="M800" s="15">
        <f t="shared" si="431"/>
        <v>0.330810546875</v>
      </c>
    </row>
    <row r="801" spans="1:13">
      <c r="A801" s="15">
        <v>798</v>
      </c>
      <c r="B801" s="15">
        <v>-2</v>
      </c>
      <c r="C801" s="15">
        <v>-8192</v>
      </c>
      <c r="D801" s="15">
        <f t="shared" si="428"/>
        <v>-1</v>
      </c>
      <c r="E801" s="15">
        <f t="shared" si="429"/>
        <v>0</v>
      </c>
      <c r="F801" s="15">
        <f t="shared" si="430"/>
        <v>-1</v>
      </c>
      <c r="G801" s="15">
        <v>-1</v>
      </c>
      <c r="H801" s="15">
        <v>-1</v>
      </c>
      <c r="I801" s="15">
        <v>398</v>
      </c>
      <c r="J801" s="15">
        <v>9</v>
      </c>
      <c r="K801" s="15"/>
      <c r="L801" s="15">
        <v>1355</v>
      </c>
      <c r="M801" s="15">
        <f t="shared" si="431"/>
        <v>0.330810546875</v>
      </c>
    </row>
    <row r="802" spans="1:13">
      <c r="A802" s="15">
        <v>799</v>
      </c>
      <c r="B802" s="15">
        <v>-2</v>
      </c>
      <c r="C802" s="15">
        <v>-8192</v>
      </c>
      <c r="D802" s="15">
        <f t="shared" si="428"/>
        <v>-1</v>
      </c>
      <c r="E802" s="15">
        <f t="shared" si="429"/>
        <v>0</v>
      </c>
      <c r="F802" s="15">
        <f t="shared" si="430"/>
        <v>-1</v>
      </c>
      <c r="G802" s="15">
        <v>-1</v>
      </c>
      <c r="H802" s="15">
        <v>-1</v>
      </c>
      <c r="I802" s="15">
        <v>399</v>
      </c>
      <c r="J802" s="15">
        <v>9</v>
      </c>
      <c r="K802" s="15"/>
      <c r="L802" s="15">
        <v>1355</v>
      </c>
      <c r="M802" s="15">
        <f t="shared" si="431"/>
        <v>0.330810546875</v>
      </c>
    </row>
    <row r="803" spans="1:13">
      <c r="A803" s="15">
        <v>800</v>
      </c>
      <c r="B803" s="15">
        <v>-2</v>
      </c>
      <c r="C803" s="15">
        <v>-8192</v>
      </c>
      <c r="D803" s="15">
        <f t="shared" si="428"/>
        <v>-1</v>
      </c>
      <c r="E803" s="15">
        <f t="shared" si="429"/>
        <v>0</v>
      </c>
      <c r="F803" s="15">
        <f t="shared" si="430"/>
        <v>-1</v>
      </c>
      <c r="G803" s="15">
        <v>-1</v>
      </c>
      <c r="H803" s="15">
        <v>-1</v>
      </c>
      <c r="I803" s="15">
        <v>399</v>
      </c>
      <c r="J803" s="15">
        <v>9</v>
      </c>
      <c r="K803" s="15"/>
      <c r="L803" s="15">
        <v>1355</v>
      </c>
      <c r="M803" s="15">
        <f t="shared" si="431"/>
        <v>0.330810546875</v>
      </c>
    </row>
    <row r="804" spans="1:13">
      <c r="A804" s="15">
        <v>801</v>
      </c>
      <c r="B804" s="15">
        <v>-2</v>
      </c>
      <c r="C804" s="15">
        <v>-8192</v>
      </c>
      <c r="D804" s="15">
        <f t="shared" si="428"/>
        <v>-1</v>
      </c>
      <c r="E804" s="15">
        <f t="shared" si="429"/>
        <v>0</v>
      </c>
      <c r="F804" s="15">
        <f t="shared" si="430"/>
        <v>-1</v>
      </c>
      <c r="G804" s="15">
        <v>-1</v>
      </c>
      <c r="H804" s="15">
        <v>-1</v>
      </c>
      <c r="I804" s="15">
        <v>400</v>
      </c>
      <c r="J804" s="15">
        <v>9</v>
      </c>
      <c r="K804" s="15"/>
      <c r="L804" s="15">
        <v>1355</v>
      </c>
      <c r="M804" s="15">
        <f t="shared" si="431"/>
        <v>0.330810546875</v>
      </c>
    </row>
    <row r="805" spans="1:13">
      <c r="A805" s="15">
        <v>802</v>
      </c>
      <c r="B805" s="15">
        <v>-2</v>
      </c>
      <c r="C805" s="15">
        <v>-8192</v>
      </c>
      <c r="D805" s="15">
        <f t="shared" si="428"/>
        <v>-1</v>
      </c>
      <c r="E805" s="15">
        <f t="shared" si="429"/>
        <v>0</v>
      </c>
      <c r="F805" s="15">
        <f t="shared" si="430"/>
        <v>-1</v>
      </c>
      <c r="G805" s="15">
        <v>-1</v>
      </c>
      <c r="H805" s="15">
        <v>-1</v>
      </c>
      <c r="I805" s="15">
        <v>400</v>
      </c>
      <c r="J805" s="15">
        <v>9</v>
      </c>
      <c r="K805" s="15"/>
      <c r="L805" s="15">
        <v>1355</v>
      </c>
      <c r="M805" s="15">
        <f t="shared" si="431"/>
        <v>0.330810546875</v>
      </c>
    </row>
    <row r="806" spans="1:13">
      <c r="A806" s="15">
        <v>803</v>
      </c>
      <c r="B806" s="15">
        <v>-2</v>
      </c>
      <c r="C806" s="15">
        <v>-8192</v>
      </c>
      <c r="D806" s="15">
        <f t="shared" si="428"/>
        <v>-1</v>
      </c>
      <c r="E806" s="15">
        <f t="shared" si="429"/>
        <v>0</v>
      </c>
      <c r="F806" s="15">
        <f t="shared" si="430"/>
        <v>-1</v>
      </c>
      <c r="G806" s="15">
        <v>-1</v>
      </c>
      <c r="H806" s="15">
        <v>-1</v>
      </c>
      <c r="I806" s="15">
        <v>401</v>
      </c>
      <c r="J806" s="15">
        <v>9</v>
      </c>
      <c r="K806" s="15"/>
      <c r="L806" s="15">
        <v>1355</v>
      </c>
      <c r="M806" s="15">
        <f t="shared" si="431"/>
        <v>0.330810546875</v>
      </c>
    </row>
    <row r="807" spans="1:13">
      <c r="A807" s="15">
        <v>804</v>
      </c>
      <c r="B807" s="15">
        <v>-2</v>
      </c>
      <c r="C807" s="15">
        <v>-8192</v>
      </c>
      <c r="D807" s="15">
        <f t="shared" si="428"/>
        <v>-1</v>
      </c>
      <c r="E807" s="15">
        <f t="shared" si="429"/>
        <v>0</v>
      </c>
      <c r="F807" s="15">
        <f t="shared" si="430"/>
        <v>-1</v>
      </c>
      <c r="G807" s="15">
        <v>-1</v>
      </c>
      <c r="H807" s="15">
        <v>-1</v>
      </c>
      <c r="I807" s="15">
        <v>401</v>
      </c>
      <c r="J807" s="15">
        <v>9</v>
      </c>
      <c r="K807" s="15"/>
      <c r="L807" s="15">
        <v>1355</v>
      </c>
      <c r="M807" s="15">
        <f t="shared" si="431"/>
        <v>0.330810546875</v>
      </c>
    </row>
    <row r="808" spans="1:13">
      <c r="A808" s="15">
        <v>805</v>
      </c>
      <c r="B808" s="15">
        <v>-2</v>
      </c>
      <c r="C808" s="15">
        <v>-8192</v>
      </c>
      <c r="D808" s="15">
        <f t="shared" si="428"/>
        <v>-1</v>
      </c>
      <c r="E808" s="15">
        <f t="shared" si="429"/>
        <v>0</v>
      </c>
      <c r="F808" s="15">
        <f t="shared" si="430"/>
        <v>-1</v>
      </c>
      <c r="G808" s="15">
        <v>-1</v>
      </c>
      <c r="H808" s="15">
        <v>-1</v>
      </c>
      <c r="I808" s="15">
        <v>402</v>
      </c>
      <c r="J808" s="15">
        <v>9</v>
      </c>
      <c r="K808" s="15"/>
      <c r="L808" s="15">
        <v>1355</v>
      </c>
      <c r="M808" s="15">
        <f t="shared" si="431"/>
        <v>0.330810546875</v>
      </c>
    </row>
    <row r="809" spans="1:13">
      <c r="A809" s="15">
        <v>806</v>
      </c>
      <c r="B809" s="15">
        <v>-2</v>
      </c>
      <c r="C809" s="15">
        <v>-8192</v>
      </c>
      <c r="D809" s="15">
        <f t="shared" si="428"/>
        <v>-1</v>
      </c>
      <c r="E809" s="15">
        <f t="shared" si="429"/>
        <v>0</v>
      </c>
      <c r="F809" s="15">
        <f t="shared" si="430"/>
        <v>-1</v>
      </c>
      <c r="G809" s="15">
        <v>-1</v>
      </c>
      <c r="H809" s="15">
        <v>-1</v>
      </c>
      <c r="I809" s="15">
        <v>402</v>
      </c>
      <c r="J809" s="15">
        <v>9</v>
      </c>
      <c r="K809" s="15"/>
      <c r="L809" s="15">
        <v>1355</v>
      </c>
      <c r="M809" s="15">
        <f t="shared" si="431"/>
        <v>0.330810546875</v>
      </c>
    </row>
    <row r="810" spans="1:13">
      <c r="A810" s="15">
        <v>807</v>
      </c>
      <c r="B810" s="15">
        <v>-2</v>
      </c>
      <c r="C810" s="15">
        <v>-8192</v>
      </c>
      <c r="D810" s="15">
        <f t="shared" si="428"/>
        <v>-1</v>
      </c>
      <c r="E810" s="15">
        <f t="shared" si="429"/>
        <v>0</v>
      </c>
      <c r="F810" s="15">
        <f t="shared" si="430"/>
        <v>-1</v>
      </c>
      <c r="G810" s="15">
        <v>-1</v>
      </c>
      <c r="H810" s="15">
        <v>-1</v>
      </c>
      <c r="I810" s="15">
        <v>403</v>
      </c>
      <c r="J810" s="15">
        <v>9</v>
      </c>
      <c r="K810" s="15"/>
      <c r="L810" s="15">
        <v>1355</v>
      </c>
      <c r="M810" s="15">
        <f t="shared" si="431"/>
        <v>0.330810546875</v>
      </c>
    </row>
    <row r="811" spans="1:13">
      <c r="A811" s="15">
        <v>808</v>
      </c>
      <c r="B811" s="15">
        <v>-2</v>
      </c>
      <c r="C811" s="15">
        <v>-8192</v>
      </c>
      <c r="D811" s="15">
        <f t="shared" si="428"/>
        <v>-1</v>
      </c>
      <c r="E811" s="15">
        <f t="shared" si="429"/>
        <v>0</v>
      </c>
      <c r="F811" s="15">
        <f t="shared" si="430"/>
        <v>-1</v>
      </c>
      <c r="G811" s="15">
        <v>-1</v>
      </c>
      <c r="H811" s="15">
        <v>-1</v>
      </c>
      <c r="I811" s="15">
        <v>403</v>
      </c>
      <c r="J811" s="15">
        <v>9</v>
      </c>
      <c r="K811" s="15"/>
      <c r="L811" s="15">
        <v>1355</v>
      </c>
      <c r="M811" s="15">
        <f t="shared" si="431"/>
        <v>0.330810546875</v>
      </c>
    </row>
    <row r="812" spans="1:13">
      <c r="A812" s="15">
        <v>809</v>
      </c>
      <c r="B812" s="15">
        <v>-2</v>
      </c>
      <c r="C812" s="15">
        <v>-8192</v>
      </c>
      <c r="D812" s="15">
        <f t="shared" si="428"/>
        <v>-1</v>
      </c>
      <c r="E812" s="15">
        <f t="shared" si="429"/>
        <v>0</v>
      </c>
      <c r="F812" s="15">
        <f t="shared" si="430"/>
        <v>-1</v>
      </c>
      <c r="G812" s="15">
        <v>-1</v>
      </c>
      <c r="H812" s="15">
        <v>-1</v>
      </c>
      <c r="I812" s="15">
        <v>404</v>
      </c>
      <c r="J812" s="15">
        <v>9</v>
      </c>
      <c r="K812" s="15"/>
      <c r="L812" s="15">
        <v>1355</v>
      </c>
      <c r="M812" s="15">
        <f t="shared" si="431"/>
        <v>0.330810546875</v>
      </c>
    </row>
    <row r="813" spans="1:13">
      <c r="A813" s="15">
        <v>810</v>
      </c>
      <c r="B813" s="15">
        <v>-2</v>
      </c>
      <c r="C813" s="15">
        <v>-8192</v>
      </c>
      <c r="D813" s="15">
        <f t="shared" si="428"/>
        <v>-1</v>
      </c>
      <c r="E813" s="15">
        <f t="shared" si="429"/>
        <v>0</v>
      </c>
      <c r="F813" s="15">
        <f t="shared" si="430"/>
        <v>-1</v>
      </c>
      <c r="G813" s="15">
        <v>-1</v>
      </c>
      <c r="H813" s="15">
        <v>-1</v>
      </c>
      <c r="I813" s="15">
        <v>404</v>
      </c>
      <c r="J813" s="15">
        <v>9</v>
      </c>
      <c r="K813" s="15"/>
      <c r="L813" s="15">
        <v>1355</v>
      </c>
      <c r="M813" s="15">
        <f t="shared" si="431"/>
        <v>0.330810546875</v>
      </c>
    </row>
    <row r="814" spans="1:13">
      <c r="A814" s="15">
        <v>811</v>
      </c>
      <c r="B814" s="15">
        <v>-2</v>
      </c>
      <c r="C814" s="15">
        <v>-8192</v>
      </c>
      <c r="D814" s="15">
        <f t="shared" si="428"/>
        <v>-1</v>
      </c>
      <c r="E814" s="15">
        <f t="shared" si="429"/>
        <v>0</v>
      </c>
      <c r="F814" s="15">
        <f t="shared" si="430"/>
        <v>-1</v>
      </c>
      <c r="G814" s="15">
        <v>-1</v>
      </c>
      <c r="H814" s="15">
        <v>-1</v>
      </c>
      <c r="I814" s="15">
        <v>405</v>
      </c>
      <c r="J814" s="15">
        <v>9</v>
      </c>
      <c r="K814" s="15"/>
      <c r="L814" s="15">
        <v>1355</v>
      </c>
      <c r="M814" s="15">
        <f t="shared" si="431"/>
        <v>0.330810546875</v>
      </c>
    </row>
    <row r="815" spans="1:13">
      <c r="A815" s="15">
        <v>812</v>
      </c>
      <c r="B815" s="15">
        <v>-2</v>
      </c>
      <c r="C815" s="15">
        <v>-8192</v>
      </c>
      <c r="D815" s="15">
        <f t="shared" si="428"/>
        <v>-1</v>
      </c>
      <c r="E815" s="15">
        <f t="shared" si="429"/>
        <v>0</v>
      </c>
      <c r="F815" s="15">
        <f t="shared" si="430"/>
        <v>-1</v>
      </c>
      <c r="G815" s="15">
        <v>-1</v>
      </c>
      <c r="H815" s="15">
        <v>-1</v>
      </c>
      <c r="I815" s="15">
        <v>405</v>
      </c>
      <c r="J815" s="15">
        <v>9</v>
      </c>
      <c r="K815" s="15"/>
      <c r="L815" s="15">
        <v>1355</v>
      </c>
      <c r="M815" s="15">
        <f t="shared" si="431"/>
        <v>0.330810546875</v>
      </c>
    </row>
    <row r="816" spans="1:13">
      <c r="A816" s="15">
        <v>813</v>
      </c>
      <c r="B816" s="15">
        <v>-2</v>
      </c>
      <c r="C816" s="15">
        <v>-8192</v>
      </c>
      <c r="D816" s="15">
        <f t="shared" si="428"/>
        <v>-1</v>
      </c>
      <c r="E816" s="15">
        <f t="shared" si="429"/>
        <v>0</v>
      </c>
      <c r="F816" s="15">
        <f t="shared" si="430"/>
        <v>-1</v>
      </c>
      <c r="G816" s="15">
        <v>-1</v>
      </c>
      <c r="H816" s="15">
        <v>-1</v>
      </c>
      <c r="I816" s="15">
        <v>406</v>
      </c>
      <c r="J816" s="15">
        <v>9</v>
      </c>
      <c r="K816" s="15"/>
      <c r="L816" s="15">
        <v>1355</v>
      </c>
      <c r="M816" s="15">
        <f t="shared" si="431"/>
        <v>0.330810546875</v>
      </c>
    </row>
    <row r="817" spans="1:13">
      <c r="A817" s="15">
        <v>814</v>
      </c>
      <c r="B817" s="15">
        <v>-2</v>
      </c>
      <c r="C817" s="15">
        <v>-8192</v>
      </c>
      <c r="D817" s="15">
        <f t="shared" si="428"/>
        <v>-1</v>
      </c>
      <c r="E817" s="15">
        <f t="shared" si="429"/>
        <v>0</v>
      </c>
      <c r="F817" s="15">
        <f t="shared" si="430"/>
        <v>-1</v>
      </c>
      <c r="G817" s="15">
        <v>-1</v>
      </c>
      <c r="H817" s="15">
        <v>-1</v>
      </c>
      <c r="I817" s="15">
        <v>406</v>
      </c>
      <c r="J817" s="15">
        <v>9</v>
      </c>
      <c r="K817" s="15"/>
      <c r="L817" s="15">
        <v>1355</v>
      </c>
      <c r="M817" s="15">
        <f t="shared" si="431"/>
        <v>0.330810546875</v>
      </c>
    </row>
    <row r="818" spans="1:13">
      <c r="A818" s="15">
        <v>815</v>
      </c>
      <c r="B818" s="15">
        <v>-2</v>
      </c>
      <c r="C818" s="15">
        <v>-8192</v>
      </c>
      <c r="D818" s="15">
        <f t="shared" si="428"/>
        <v>-1</v>
      </c>
      <c r="E818" s="15">
        <f t="shared" si="429"/>
        <v>0</v>
      </c>
      <c r="F818" s="15">
        <f t="shared" si="430"/>
        <v>-1</v>
      </c>
      <c r="G818" s="15">
        <v>-1</v>
      </c>
      <c r="H818" s="15">
        <v>-1</v>
      </c>
      <c r="I818" s="15">
        <v>407</v>
      </c>
      <c r="J818" s="15">
        <v>9</v>
      </c>
      <c r="K818" s="15"/>
      <c r="L818" s="15">
        <v>1355</v>
      </c>
      <c r="M818" s="15">
        <f t="shared" si="431"/>
        <v>0.330810546875</v>
      </c>
    </row>
    <row r="819" spans="1:13">
      <c r="A819" s="15">
        <v>816</v>
      </c>
      <c r="B819" s="15">
        <v>-2</v>
      </c>
      <c r="C819" s="15">
        <v>-8192</v>
      </c>
      <c r="D819" s="15">
        <f t="shared" si="428"/>
        <v>-1</v>
      </c>
      <c r="E819" s="15">
        <f t="shared" si="429"/>
        <v>0</v>
      </c>
      <c r="F819" s="15">
        <f t="shared" si="430"/>
        <v>-1</v>
      </c>
      <c r="G819" s="15">
        <v>-1</v>
      </c>
      <c r="H819" s="15">
        <v>-1</v>
      </c>
      <c r="I819" s="15">
        <v>407</v>
      </c>
      <c r="J819" s="15">
        <v>9</v>
      </c>
      <c r="K819" s="15"/>
      <c r="L819" s="15">
        <v>1355</v>
      </c>
      <c r="M819" s="15">
        <f t="shared" si="431"/>
        <v>0.330810546875</v>
      </c>
    </row>
    <row r="820" spans="1:13">
      <c r="A820" s="15">
        <v>817</v>
      </c>
      <c r="B820" s="15">
        <v>-2</v>
      </c>
      <c r="C820" s="15">
        <v>-8192</v>
      </c>
      <c r="D820" s="15">
        <f t="shared" si="428"/>
        <v>-1</v>
      </c>
      <c r="E820" s="15">
        <f t="shared" si="429"/>
        <v>0</v>
      </c>
      <c r="F820" s="15">
        <f t="shared" si="430"/>
        <v>-1</v>
      </c>
      <c r="G820" s="15">
        <v>-1</v>
      </c>
      <c r="H820" s="15">
        <v>-1</v>
      </c>
      <c r="I820" s="15">
        <v>408</v>
      </c>
      <c r="J820" s="15">
        <v>9</v>
      </c>
      <c r="K820" s="15"/>
      <c r="L820" s="15">
        <v>1355</v>
      </c>
      <c r="M820" s="15">
        <f t="shared" si="431"/>
        <v>0.330810546875</v>
      </c>
    </row>
    <row r="821" spans="1:13">
      <c r="A821" s="15">
        <v>818</v>
      </c>
      <c r="B821" s="15">
        <v>-2</v>
      </c>
      <c r="C821" s="15">
        <v>-8192</v>
      </c>
      <c r="D821" s="15">
        <f t="shared" si="428"/>
        <v>-1</v>
      </c>
      <c r="E821" s="15">
        <f t="shared" si="429"/>
        <v>0</v>
      </c>
      <c r="F821" s="15">
        <f t="shared" si="430"/>
        <v>-1</v>
      </c>
      <c r="G821" s="15">
        <v>-1</v>
      </c>
      <c r="H821" s="15">
        <v>-1</v>
      </c>
      <c r="I821" s="15">
        <v>408</v>
      </c>
      <c r="J821" s="15">
        <v>9</v>
      </c>
      <c r="K821" s="15"/>
      <c r="L821" s="15">
        <v>1355</v>
      </c>
      <c r="M821" s="15">
        <f t="shared" si="431"/>
        <v>0.330810546875</v>
      </c>
    </row>
    <row r="822" spans="1:13">
      <c r="A822" s="15">
        <v>819</v>
      </c>
      <c r="B822" s="15">
        <v>-2</v>
      </c>
      <c r="C822" s="15">
        <v>-8192</v>
      </c>
      <c r="D822" s="15">
        <f t="shared" si="428"/>
        <v>-1</v>
      </c>
      <c r="E822" s="15">
        <f t="shared" si="429"/>
        <v>0</v>
      </c>
      <c r="F822" s="15">
        <f t="shared" si="430"/>
        <v>-1</v>
      </c>
      <c r="G822" s="15">
        <v>-1</v>
      </c>
      <c r="H822" s="15">
        <v>-1</v>
      </c>
      <c r="I822" s="15">
        <v>409</v>
      </c>
      <c r="J822" s="15">
        <v>9</v>
      </c>
      <c r="K822" s="15"/>
      <c r="L822" s="15">
        <v>1355</v>
      </c>
      <c r="M822" s="15">
        <f t="shared" si="431"/>
        <v>0.330810546875</v>
      </c>
    </row>
    <row r="823" spans="1:13">
      <c r="A823" s="15">
        <v>820</v>
      </c>
      <c r="B823" s="15">
        <v>-2</v>
      </c>
      <c r="C823" s="15">
        <v>-8192</v>
      </c>
      <c r="D823" s="15">
        <f t="shared" si="428"/>
        <v>-1</v>
      </c>
      <c r="E823" s="15">
        <f t="shared" si="429"/>
        <v>0</v>
      </c>
      <c r="F823" s="15">
        <f t="shared" si="430"/>
        <v>-1</v>
      </c>
      <c r="G823" s="15">
        <v>-1</v>
      </c>
      <c r="H823" s="15">
        <v>-1</v>
      </c>
      <c r="I823" s="15">
        <v>409</v>
      </c>
      <c r="J823" s="15">
        <v>9</v>
      </c>
      <c r="K823" s="15"/>
      <c r="L823" s="15">
        <v>1355</v>
      </c>
      <c r="M823" s="15">
        <f t="shared" si="431"/>
        <v>0.330810546875</v>
      </c>
    </row>
    <row r="824" spans="1:13">
      <c r="A824" s="15">
        <v>821</v>
      </c>
      <c r="B824" s="15">
        <v>-2</v>
      </c>
      <c r="C824" s="15">
        <v>-8192</v>
      </c>
      <c r="D824" s="15">
        <f t="shared" si="428"/>
        <v>-1</v>
      </c>
      <c r="E824" s="15">
        <f t="shared" si="429"/>
        <v>0</v>
      </c>
      <c r="F824" s="15">
        <f t="shared" si="430"/>
        <v>-1</v>
      </c>
      <c r="G824" s="15">
        <v>-1</v>
      </c>
      <c r="H824" s="15">
        <v>-1</v>
      </c>
      <c r="I824" s="15">
        <v>410</v>
      </c>
      <c r="J824" s="15">
        <v>9</v>
      </c>
      <c r="K824" s="15"/>
      <c r="L824" s="15">
        <v>1355</v>
      </c>
      <c r="M824" s="15">
        <f t="shared" si="431"/>
        <v>0.330810546875</v>
      </c>
    </row>
    <row r="825" spans="1:13">
      <c r="A825" s="15">
        <v>822</v>
      </c>
      <c r="B825" s="15">
        <v>-2</v>
      </c>
      <c r="C825" s="15">
        <v>-8192</v>
      </c>
      <c r="D825" s="15">
        <f t="shared" si="428"/>
        <v>-1</v>
      </c>
      <c r="E825" s="15">
        <f t="shared" si="429"/>
        <v>0</v>
      </c>
      <c r="F825" s="15">
        <f t="shared" si="430"/>
        <v>-1</v>
      </c>
      <c r="G825" s="15">
        <v>-1</v>
      </c>
      <c r="H825" s="15">
        <v>-1</v>
      </c>
      <c r="I825" s="15">
        <v>410</v>
      </c>
      <c r="J825" s="15">
        <v>9</v>
      </c>
      <c r="K825" s="15"/>
      <c r="L825" s="15">
        <v>1355</v>
      </c>
      <c r="M825" s="15">
        <f t="shared" si="431"/>
        <v>0.330810546875</v>
      </c>
    </row>
    <row r="826" spans="1:13">
      <c r="A826" s="15">
        <v>823</v>
      </c>
      <c r="B826" s="15">
        <v>-2</v>
      </c>
      <c r="C826" s="15">
        <v>-8192</v>
      </c>
      <c r="D826" s="15">
        <f t="shared" si="428"/>
        <v>-1</v>
      </c>
      <c r="E826" s="15">
        <f t="shared" si="429"/>
        <v>0</v>
      </c>
      <c r="F826" s="15">
        <f t="shared" si="430"/>
        <v>-1</v>
      </c>
      <c r="G826" s="15">
        <v>-1</v>
      </c>
      <c r="H826" s="15">
        <v>-1</v>
      </c>
      <c r="I826" s="15">
        <v>411</v>
      </c>
      <c r="J826" s="15">
        <v>9</v>
      </c>
      <c r="K826" s="15"/>
      <c r="L826" s="15">
        <v>1355</v>
      </c>
      <c r="M826" s="15">
        <f t="shared" si="431"/>
        <v>0.330810546875</v>
      </c>
    </row>
    <row r="827" spans="1:13">
      <c r="A827" s="15">
        <v>824</v>
      </c>
      <c r="B827" s="15">
        <v>-2</v>
      </c>
      <c r="C827" s="15">
        <v>-8192</v>
      </c>
      <c r="D827" s="15">
        <f t="shared" si="428"/>
        <v>-1</v>
      </c>
      <c r="E827" s="15">
        <f t="shared" si="429"/>
        <v>0</v>
      </c>
      <c r="F827" s="15">
        <f t="shared" si="430"/>
        <v>-1</v>
      </c>
      <c r="G827" s="15">
        <v>-1</v>
      </c>
      <c r="H827" s="15">
        <v>-1</v>
      </c>
      <c r="I827" s="15">
        <v>411</v>
      </c>
      <c r="J827" s="15">
        <v>9</v>
      </c>
      <c r="K827" s="15"/>
      <c r="L827" s="15">
        <v>1355</v>
      </c>
      <c r="M827" s="15">
        <f t="shared" si="431"/>
        <v>0.330810546875</v>
      </c>
    </row>
    <row r="828" spans="1:13">
      <c r="A828" s="15">
        <v>825</v>
      </c>
      <c r="B828" s="15">
        <v>-2</v>
      </c>
      <c r="C828" s="15">
        <v>-8192</v>
      </c>
      <c r="D828" s="15">
        <f t="shared" si="428"/>
        <v>-1</v>
      </c>
      <c r="E828" s="15">
        <f t="shared" si="429"/>
        <v>0</v>
      </c>
      <c r="F828" s="15">
        <f t="shared" si="430"/>
        <v>-1</v>
      </c>
      <c r="G828" s="15">
        <v>-1</v>
      </c>
      <c r="H828" s="15">
        <v>-1</v>
      </c>
      <c r="I828" s="15">
        <v>412</v>
      </c>
      <c r="J828" s="15">
        <v>9</v>
      </c>
      <c r="K828" s="15"/>
      <c r="L828" s="15">
        <v>1355</v>
      </c>
      <c r="M828" s="15">
        <f t="shared" si="431"/>
        <v>0.330810546875</v>
      </c>
    </row>
    <row r="829" spans="1:13">
      <c r="A829" s="15">
        <v>826</v>
      </c>
      <c r="B829" s="15">
        <v>-2</v>
      </c>
      <c r="C829" s="15">
        <v>-8192</v>
      </c>
      <c r="D829" s="15">
        <f t="shared" si="428"/>
        <v>-1</v>
      </c>
      <c r="E829" s="15">
        <f t="shared" si="429"/>
        <v>0</v>
      </c>
      <c r="F829" s="15">
        <f t="shared" si="430"/>
        <v>-1</v>
      </c>
      <c r="G829" s="15">
        <v>-1</v>
      </c>
      <c r="H829" s="15">
        <v>-1</v>
      </c>
      <c r="I829" s="15">
        <v>412</v>
      </c>
      <c r="J829" s="15">
        <v>9</v>
      </c>
      <c r="K829" s="15"/>
      <c r="L829" s="15">
        <v>1355</v>
      </c>
      <c r="M829" s="15">
        <f t="shared" si="431"/>
        <v>0.330810546875</v>
      </c>
    </row>
    <row r="830" spans="1:13">
      <c r="A830" s="15">
        <v>827</v>
      </c>
      <c r="B830" s="15">
        <v>-2</v>
      </c>
      <c r="C830" s="15">
        <v>-8192</v>
      </c>
      <c r="D830" s="15">
        <f t="shared" si="428"/>
        <v>-1</v>
      </c>
      <c r="E830" s="15">
        <f t="shared" si="429"/>
        <v>0</v>
      </c>
      <c r="F830" s="15">
        <f t="shared" si="430"/>
        <v>-1</v>
      </c>
      <c r="G830" s="15">
        <v>-1</v>
      </c>
      <c r="H830" s="15">
        <v>-1</v>
      </c>
      <c r="I830" s="15">
        <v>413</v>
      </c>
      <c r="J830" s="15">
        <v>9</v>
      </c>
      <c r="K830" s="15"/>
      <c r="L830" s="15">
        <v>1355</v>
      </c>
      <c r="M830" s="15">
        <f t="shared" si="431"/>
        <v>0.330810546875</v>
      </c>
    </row>
    <row r="831" spans="1:13">
      <c r="A831" s="15">
        <v>828</v>
      </c>
      <c r="B831" s="15">
        <v>-2</v>
      </c>
      <c r="C831" s="15">
        <v>-8192</v>
      </c>
      <c r="D831" s="15">
        <f t="shared" si="428"/>
        <v>-1</v>
      </c>
      <c r="E831" s="15">
        <f t="shared" si="429"/>
        <v>0</v>
      </c>
      <c r="F831" s="15">
        <f t="shared" si="430"/>
        <v>-1</v>
      </c>
      <c r="G831" s="15">
        <v>-1</v>
      </c>
      <c r="H831" s="15">
        <v>-1</v>
      </c>
      <c r="I831" s="15">
        <v>413</v>
      </c>
      <c r="J831" s="15">
        <v>9</v>
      </c>
      <c r="K831" s="15"/>
      <c r="L831" s="15">
        <v>1355</v>
      </c>
      <c r="M831" s="15">
        <f t="shared" si="431"/>
        <v>0.330810546875</v>
      </c>
    </row>
    <row r="832" spans="1:13">
      <c r="A832" s="15">
        <v>829</v>
      </c>
      <c r="B832" s="15">
        <v>-2</v>
      </c>
      <c r="C832" s="15">
        <v>-8192</v>
      </c>
      <c r="D832" s="15">
        <f t="shared" si="428"/>
        <v>-1</v>
      </c>
      <c r="E832" s="15">
        <f t="shared" si="429"/>
        <v>0</v>
      </c>
      <c r="F832" s="15">
        <f t="shared" si="430"/>
        <v>-1</v>
      </c>
      <c r="G832" s="15">
        <v>-1</v>
      </c>
      <c r="H832" s="15">
        <v>-1</v>
      </c>
      <c r="I832" s="15">
        <v>414</v>
      </c>
      <c r="J832" s="15">
        <v>9</v>
      </c>
      <c r="K832" s="15"/>
      <c r="L832" s="15">
        <v>1355</v>
      </c>
      <c r="M832" s="15">
        <f t="shared" si="431"/>
        <v>0.330810546875</v>
      </c>
    </row>
    <row r="833" spans="1:13">
      <c r="A833" s="15">
        <v>830</v>
      </c>
      <c r="B833" s="15">
        <v>-2</v>
      </c>
      <c r="C833" s="15">
        <v>-8192</v>
      </c>
      <c r="D833" s="15">
        <f t="shared" si="428"/>
        <v>-1</v>
      </c>
      <c r="E833" s="15">
        <f t="shared" si="429"/>
        <v>0</v>
      </c>
      <c r="F833" s="15">
        <f t="shared" si="430"/>
        <v>-1</v>
      </c>
      <c r="G833" s="15">
        <v>-1</v>
      </c>
      <c r="H833" s="15">
        <v>-1</v>
      </c>
      <c r="I833" s="15">
        <v>414</v>
      </c>
      <c r="J833" s="15">
        <v>9</v>
      </c>
      <c r="K833" s="15"/>
      <c r="L833" s="15">
        <v>1355</v>
      </c>
      <c r="M833" s="15">
        <f t="shared" si="431"/>
        <v>0.330810546875</v>
      </c>
    </row>
    <row r="834" spans="1:13">
      <c r="A834" s="15">
        <v>831</v>
      </c>
      <c r="B834" s="15">
        <v>-2</v>
      </c>
      <c r="C834" s="15">
        <v>-8192</v>
      </c>
      <c r="D834" s="15">
        <f t="shared" si="428"/>
        <v>-1</v>
      </c>
      <c r="E834" s="15">
        <f t="shared" si="429"/>
        <v>0</v>
      </c>
      <c r="F834" s="15">
        <f t="shared" si="430"/>
        <v>-1</v>
      </c>
      <c r="G834" s="15">
        <v>-1</v>
      </c>
      <c r="H834" s="15">
        <v>-1</v>
      </c>
      <c r="I834" s="15">
        <v>415</v>
      </c>
      <c r="J834" s="15">
        <v>9</v>
      </c>
      <c r="K834" s="15"/>
      <c r="L834" s="15">
        <v>522</v>
      </c>
      <c r="M834" s="15">
        <f t="shared" si="431"/>
        <v>0.12744140625</v>
      </c>
    </row>
    <row r="835" spans="1:13">
      <c r="A835" s="15">
        <v>832</v>
      </c>
      <c r="B835" s="15">
        <v>-2</v>
      </c>
      <c r="C835" s="15">
        <v>-8192</v>
      </c>
      <c r="D835" s="15">
        <f t="shared" si="428"/>
        <v>-1</v>
      </c>
      <c r="E835" s="15">
        <f t="shared" si="429"/>
        <v>0</v>
      </c>
      <c r="F835" s="15">
        <f t="shared" si="430"/>
        <v>-1</v>
      </c>
      <c r="G835" s="15">
        <v>-1</v>
      </c>
      <c r="H835" s="15">
        <v>-1</v>
      </c>
      <c r="I835" s="15">
        <v>415</v>
      </c>
      <c r="J835" s="15">
        <v>9</v>
      </c>
      <c r="K835" s="15"/>
      <c r="L835" s="15">
        <v>522</v>
      </c>
      <c r="M835" s="15">
        <f t="shared" si="431"/>
        <v>0.12744140625</v>
      </c>
    </row>
    <row r="836" spans="1:13">
      <c r="A836" s="15">
        <v>833</v>
      </c>
      <c r="B836" s="15">
        <v>-2</v>
      </c>
      <c r="C836" s="15">
        <v>-8192</v>
      </c>
      <c r="D836" s="15">
        <f t="shared" ref="D836:D899" si="432">IF(C836&lt;&gt;-8192,INT(C836/2^12),-1)</f>
        <v>-1</v>
      </c>
      <c r="E836" s="15">
        <f t="shared" ref="E836:E899" si="433">IF(C836 &lt;&gt; -8192, MOD(C836, 2^12), 0)</f>
        <v>0</v>
      </c>
      <c r="F836" s="15">
        <f t="shared" ref="F836:F899" si="434">D836+(E836/2^12)</f>
        <v>-1</v>
      </c>
      <c r="G836" s="15">
        <v>-1</v>
      </c>
      <c r="H836" s="15">
        <v>-1</v>
      </c>
      <c r="I836" s="15">
        <v>416</v>
      </c>
      <c r="J836" s="15">
        <v>9</v>
      </c>
      <c r="K836" s="15"/>
      <c r="L836" s="15">
        <v>522</v>
      </c>
      <c r="M836" s="15">
        <f t="shared" ref="M836:M899" si="435">IF(L836 &gt;= 2^12, "Error: Wrong Probability!", L836/2^12)</f>
        <v>0.12744140625</v>
      </c>
    </row>
    <row r="837" spans="1:13">
      <c r="A837" s="15">
        <v>834</v>
      </c>
      <c r="B837" s="15">
        <v>-2</v>
      </c>
      <c r="C837" s="15">
        <v>-8192</v>
      </c>
      <c r="D837" s="15">
        <f t="shared" si="432"/>
        <v>-1</v>
      </c>
      <c r="E837" s="15">
        <f t="shared" si="433"/>
        <v>0</v>
      </c>
      <c r="F837" s="15">
        <f t="shared" si="434"/>
        <v>-1</v>
      </c>
      <c r="G837" s="15">
        <v>-1</v>
      </c>
      <c r="H837" s="15">
        <v>-1</v>
      </c>
      <c r="I837" s="15">
        <v>416</v>
      </c>
      <c r="J837" s="15">
        <v>9</v>
      </c>
      <c r="K837" s="15"/>
      <c r="L837" s="15">
        <v>522</v>
      </c>
      <c r="M837" s="15">
        <f t="shared" si="435"/>
        <v>0.12744140625</v>
      </c>
    </row>
    <row r="838" spans="1:13">
      <c r="A838" s="15">
        <v>835</v>
      </c>
      <c r="B838" s="15">
        <v>-2</v>
      </c>
      <c r="C838" s="15">
        <v>-8192</v>
      </c>
      <c r="D838" s="15">
        <f t="shared" si="432"/>
        <v>-1</v>
      </c>
      <c r="E838" s="15">
        <f t="shared" si="433"/>
        <v>0</v>
      </c>
      <c r="F838" s="15">
        <f t="shared" si="434"/>
        <v>-1</v>
      </c>
      <c r="G838" s="15">
        <v>-1</v>
      </c>
      <c r="H838" s="15">
        <v>-1</v>
      </c>
      <c r="I838" s="15">
        <v>417</v>
      </c>
      <c r="J838" s="15">
        <v>9</v>
      </c>
      <c r="K838" s="15"/>
      <c r="L838" s="15">
        <v>522</v>
      </c>
      <c r="M838" s="15">
        <f t="shared" si="435"/>
        <v>0.12744140625</v>
      </c>
    </row>
    <row r="839" spans="1:13">
      <c r="A839" s="15">
        <v>836</v>
      </c>
      <c r="B839" s="15">
        <v>-2</v>
      </c>
      <c r="C839" s="15">
        <v>-8192</v>
      </c>
      <c r="D839" s="15">
        <f t="shared" si="432"/>
        <v>-1</v>
      </c>
      <c r="E839" s="15">
        <f t="shared" si="433"/>
        <v>0</v>
      </c>
      <c r="F839" s="15">
        <f t="shared" si="434"/>
        <v>-1</v>
      </c>
      <c r="G839" s="15">
        <v>-1</v>
      </c>
      <c r="H839" s="15">
        <v>-1</v>
      </c>
      <c r="I839" s="15">
        <v>417</v>
      </c>
      <c r="J839" s="15">
        <v>9</v>
      </c>
      <c r="K839" s="15"/>
      <c r="L839" s="15">
        <v>522</v>
      </c>
      <c r="M839" s="15">
        <f t="shared" si="435"/>
        <v>0.12744140625</v>
      </c>
    </row>
    <row r="840" spans="1:13">
      <c r="A840" s="15">
        <v>837</v>
      </c>
      <c r="B840" s="15">
        <v>-2</v>
      </c>
      <c r="C840" s="15">
        <v>-8192</v>
      </c>
      <c r="D840" s="15">
        <f t="shared" si="432"/>
        <v>-1</v>
      </c>
      <c r="E840" s="15">
        <f t="shared" si="433"/>
        <v>0</v>
      </c>
      <c r="F840" s="15">
        <f t="shared" si="434"/>
        <v>-1</v>
      </c>
      <c r="G840" s="15">
        <v>-1</v>
      </c>
      <c r="H840" s="15">
        <v>-1</v>
      </c>
      <c r="I840" s="15">
        <v>418</v>
      </c>
      <c r="J840" s="15">
        <v>9</v>
      </c>
      <c r="K840" s="15"/>
      <c r="L840" s="15">
        <v>522</v>
      </c>
      <c r="M840" s="15">
        <f t="shared" si="435"/>
        <v>0.12744140625</v>
      </c>
    </row>
    <row r="841" spans="1:13">
      <c r="A841" s="15">
        <v>838</v>
      </c>
      <c r="B841" s="15">
        <v>-2</v>
      </c>
      <c r="C841" s="15">
        <v>-8192</v>
      </c>
      <c r="D841" s="15">
        <f t="shared" si="432"/>
        <v>-1</v>
      </c>
      <c r="E841" s="15">
        <f t="shared" si="433"/>
        <v>0</v>
      </c>
      <c r="F841" s="15">
        <f t="shared" si="434"/>
        <v>-1</v>
      </c>
      <c r="G841" s="15">
        <v>-1</v>
      </c>
      <c r="H841" s="15">
        <v>-1</v>
      </c>
      <c r="I841" s="15">
        <v>418</v>
      </c>
      <c r="J841" s="15">
        <v>9</v>
      </c>
      <c r="K841" s="15"/>
      <c r="L841" s="15">
        <v>522</v>
      </c>
      <c r="M841" s="15">
        <f t="shared" si="435"/>
        <v>0.12744140625</v>
      </c>
    </row>
    <row r="842" spans="1:13">
      <c r="A842" s="15">
        <v>839</v>
      </c>
      <c r="B842" s="15">
        <v>-2</v>
      </c>
      <c r="C842" s="15">
        <v>-8192</v>
      </c>
      <c r="D842" s="15">
        <f t="shared" si="432"/>
        <v>-1</v>
      </c>
      <c r="E842" s="15">
        <f t="shared" si="433"/>
        <v>0</v>
      </c>
      <c r="F842" s="15">
        <f t="shared" si="434"/>
        <v>-1</v>
      </c>
      <c r="G842" s="15">
        <v>-1</v>
      </c>
      <c r="H842" s="15">
        <v>-1</v>
      </c>
      <c r="I842" s="15">
        <v>419</v>
      </c>
      <c r="J842" s="15">
        <v>9</v>
      </c>
      <c r="K842" s="15"/>
      <c r="L842" s="15">
        <v>522</v>
      </c>
      <c r="M842" s="15">
        <f t="shared" si="435"/>
        <v>0.12744140625</v>
      </c>
    </row>
    <row r="843" spans="1:13">
      <c r="A843" s="15">
        <v>840</v>
      </c>
      <c r="B843" s="15">
        <v>-2</v>
      </c>
      <c r="C843" s="15">
        <v>-8192</v>
      </c>
      <c r="D843" s="15">
        <f t="shared" si="432"/>
        <v>-1</v>
      </c>
      <c r="E843" s="15">
        <f t="shared" si="433"/>
        <v>0</v>
      </c>
      <c r="F843" s="15">
        <f t="shared" si="434"/>
        <v>-1</v>
      </c>
      <c r="G843" s="15">
        <v>-1</v>
      </c>
      <c r="H843" s="15">
        <v>-1</v>
      </c>
      <c r="I843" s="15">
        <v>419</v>
      </c>
      <c r="J843" s="15">
        <v>9</v>
      </c>
      <c r="K843" s="15"/>
      <c r="L843" s="15">
        <v>522</v>
      </c>
      <c r="M843" s="15">
        <f t="shared" si="435"/>
        <v>0.12744140625</v>
      </c>
    </row>
    <row r="844" spans="1:13">
      <c r="A844" s="15">
        <v>841</v>
      </c>
      <c r="B844" s="15">
        <v>-2</v>
      </c>
      <c r="C844" s="15">
        <v>-8192</v>
      </c>
      <c r="D844" s="15">
        <f t="shared" si="432"/>
        <v>-1</v>
      </c>
      <c r="E844" s="15">
        <f t="shared" si="433"/>
        <v>0</v>
      </c>
      <c r="F844" s="15">
        <f t="shared" si="434"/>
        <v>-1</v>
      </c>
      <c r="G844" s="15">
        <v>-1</v>
      </c>
      <c r="H844" s="15">
        <v>-1</v>
      </c>
      <c r="I844" s="15">
        <v>420</v>
      </c>
      <c r="J844" s="15">
        <v>9</v>
      </c>
      <c r="K844" s="15"/>
      <c r="L844" s="15">
        <v>522</v>
      </c>
      <c r="M844" s="15">
        <f t="shared" si="435"/>
        <v>0.12744140625</v>
      </c>
    </row>
    <row r="845" spans="1:13">
      <c r="A845" s="15">
        <v>842</v>
      </c>
      <c r="B845" s="15">
        <v>-2</v>
      </c>
      <c r="C845" s="15">
        <v>-8192</v>
      </c>
      <c r="D845" s="15">
        <f t="shared" si="432"/>
        <v>-1</v>
      </c>
      <c r="E845" s="15">
        <f t="shared" si="433"/>
        <v>0</v>
      </c>
      <c r="F845" s="15">
        <f t="shared" si="434"/>
        <v>-1</v>
      </c>
      <c r="G845" s="15">
        <v>-1</v>
      </c>
      <c r="H845" s="15">
        <v>-1</v>
      </c>
      <c r="I845" s="15">
        <v>420</v>
      </c>
      <c r="J845" s="15">
        <v>9</v>
      </c>
      <c r="K845" s="15"/>
      <c r="L845" s="15">
        <v>522</v>
      </c>
      <c r="M845" s="15">
        <f t="shared" si="435"/>
        <v>0.12744140625</v>
      </c>
    </row>
    <row r="846" spans="1:13">
      <c r="A846" s="15">
        <v>843</v>
      </c>
      <c r="B846" s="15">
        <v>-2</v>
      </c>
      <c r="C846" s="15">
        <v>-8192</v>
      </c>
      <c r="D846" s="15">
        <f t="shared" si="432"/>
        <v>-1</v>
      </c>
      <c r="E846" s="15">
        <f t="shared" si="433"/>
        <v>0</v>
      </c>
      <c r="F846" s="15">
        <f t="shared" si="434"/>
        <v>-1</v>
      </c>
      <c r="G846" s="15">
        <v>-1</v>
      </c>
      <c r="H846" s="15">
        <v>-1</v>
      </c>
      <c r="I846" s="15">
        <v>421</v>
      </c>
      <c r="J846" s="15">
        <v>9</v>
      </c>
      <c r="K846" s="15"/>
      <c r="L846" s="15">
        <v>522</v>
      </c>
      <c r="M846" s="15">
        <f t="shared" si="435"/>
        <v>0.12744140625</v>
      </c>
    </row>
    <row r="847" spans="1:13">
      <c r="A847" s="15">
        <v>844</v>
      </c>
      <c r="B847" s="15">
        <v>-2</v>
      </c>
      <c r="C847" s="15">
        <v>-8192</v>
      </c>
      <c r="D847" s="15">
        <f t="shared" si="432"/>
        <v>-1</v>
      </c>
      <c r="E847" s="15">
        <f t="shared" si="433"/>
        <v>0</v>
      </c>
      <c r="F847" s="15">
        <f t="shared" si="434"/>
        <v>-1</v>
      </c>
      <c r="G847" s="15">
        <v>-1</v>
      </c>
      <c r="H847" s="15">
        <v>-1</v>
      </c>
      <c r="I847" s="15">
        <v>421</v>
      </c>
      <c r="J847" s="15">
        <v>9</v>
      </c>
      <c r="K847" s="15"/>
      <c r="L847" s="15">
        <v>522</v>
      </c>
      <c r="M847" s="15">
        <f t="shared" si="435"/>
        <v>0.12744140625</v>
      </c>
    </row>
    <row r="848" spans="1:13">
      <c r="A848" s="15">
        <v>845</v>
      </c>
      <c r="B848" s="15">
        <v>-2</v>
      </c>
      <c r="C848" s="15">
        <v>-8192</v>
      </c>
      <c r="D848" s="15">
        <f t="shared" si="432"/>
        <v>-1</v>
      </c>
      <c r="E848" s="15">
        <f t="shared" si="433"/>
        <v>0</v>
      </c>
      <c r="F848" s="15">
        <f t="shared" si="434"/>
        <v>-1</v>
      </c>
      <c r="G848" s="15">
        <v>-1</v>
      </c>
      <c r="H848" s="15">
        <v>-1</v>
      </c>
      <c r="I848" s="15">
        <v>422</v>
      </c>
      <c r="J848" s="15">
        <v>9</v>
      </c>
      <c r="K848" s="15"/>
      <c r="L848" s="15">
        <v>522</v>
      </c>
      <c r="M848" s="15">
        <f t="shared" si="435"/>
        <v>0.12744140625</v>
      </c>
    </row>
    <row r="849" spans="1:13">
      <c r="A849" s="15">
        <v>846</v>
      </c>
      <c r="B849" s="15">
        <v>-2</v>
      </c>
      <c r="C849" s="15">
        <v>-8192</v>
      </c>
      <c r="D849" s="15">
        <f t="shared" si="432"/>
        <v>-1</v>
      </c>
      <c r="E849" s="15">
        <f t="shared" si="433"/>
        <v>0</v>
      </c>
      <c r="F849" s="15">
        <f t="shared" si="434"/>
        <v>-1</v>
      </c>
      <c r="G849" s="15">
        <v>-1</v>
      </c>
      <c r="H849" s="15">
        <v>-1</v>
      </c>
      <c r="I849" s="15">
        <v>422</v>
      </c>
      <c r="J849" s="15">
        <v>9</v>
      </c>
      <c r="K849" s="15"/>
      <c r="L849" s="15">
        <v>522</v>
      </c>
      <c r="M849" s="15">
        <f t="shared" si="435"/>
        <v>0.12744140625</v>
      </c>
    </row>
    <row r="850" spans="1:13">
      <c r="A850" s="15">
        <v>847</v>
      </c>
      <c r="B850" s="15">
        <v>-2</v>
      </c>
      <c r="C850" s="15">
        <v>-8192</v>
      </c>
      <c r="D850" s="15">
        <f t="shared" si="432"/>
        <v>-1</v>
      </c>
      <c r="E850" s="15">
        <f t="shared" si="433"/>
        <v>0</v>
      </c>
      <c r="F850" s="15">
        <f t="shared" si="434"/>
        <v>-1</v>
      </c>
      <c r="G850" s="15">
        <v>-1</v>
      </c>
      <c r="H850" s="15">
        <v>-1</v>
      </c>
      <c r="I850" s="15">
        <v>423</v>
      </c>
      <c r="J850" s="15">
        <v>9</v>
      </c>
      <c r="K850" s="15"/>
      <c r="L850" s="15">
        <v>522</v>
      </c>
      <c r="M850" s="15">
        <f t="shared" si="435"/>
        <v>0.12744140625</v>
      </c>
    </row>
    <row r="851" spans="1:13">
      <c r="A851" s="15">
        <v>848</v>
      </c>
      <c r="B851" s="15">
        <v>-2</v>
      </c>
      <c r="C851" s="15">
        <v>-8192</v>
      </c>
      <c r="D851" s="15">
        <f t="shared" si="432"/>
        <v>-1</v>
      </c>
      <c r="E851" s="15">
        <f t="shared" si="433"/>
        <v>0</v>
      </c>
      <c r="F851" s="15">
        <f t="shared" si="434"/>
        <v>-1</v>
      </c>
      <c r="G851" s="15">
        <v>-1</v>
      </c>
      <c r="H851" s="15">
        <v>-1</v>
      </c>
      <c r="I851" s="15">
        <v>423</v>
      </c>
      <c r="J851" s="15">
        <v>9</v>
      </c>
      <c r="K851" s="15"/>
      <c r="L851" s="15">
        <v>522</v>
      </c>
      <c r="M851" s="15">
        <f t="shared" si="435"/>
        <v>0.12744140625</v>
      </c>
    </row>
    <row r="852" spans="1:13">
      <c r="A852" s="15">
        <v>849</v>
      </c>
      <c r="B852" s="15">
        <v>-2</v>
      </c>
      <c r="C852" s="15">
        <v>-8192</v>
      </c>
      <c r="D852" s="15">
        <f t="shared" si="432"/>
        <v>-1</v>
      </c>
      <c r="E852" s="15">
        <f t="shared" si="433"/>
        <v>0</v>
      </c>
      <c r="F852" s="15">
        <f t="shared" si="434"/>
        <v>-1</v>
      </c>
      <c r="G852" s="15">
        <v>-1</v>
      </c>
      <c r="H852" s="15">
        <v>-1</v>
      </c>
      <c r="I852" s="15">
        <v>424</v>
      </c>
      <c r="J852" s="15">
        <v>9</v>
      </c>
      <c r="K852" s="15"/>
      <c r="L852" s="15">
        <v>522</v>
      </c>
      <c r="M852" s="15">
        <f t="shared" si="435"/>
        <v>0.12744140625</v>
      </c>
    </row>
    <row r="853" spans="1:13">
      <c r="A853" s="15">
        <v>850</v>
      </c>
      <c r="B853" s="15">
        <v>-2</v>
      </c>
      <c r="C853" s="15">
        <v>-8192</v>
      </c>
      <c r="D853" s="15">
        <f t="shared" si="432"/>
        <v>-1</v>
      </c>
      <c r="E853" s="15">
        <f t="shared" si="433"/>
        <v>0</v>
      </c>
      <c r="F853" s="15">
        <f t="shared" si="434"/>
        <v>-1</v>
      </c>
      <c r="G853" s="15">
        <v>-1</v>
      </c>
      <c r="H853" s="15">
        <v>-1</v>
      </c>
      <c r="I853" s="15">
        <v>424</v>
      </c>
      <c r="J853" s="15">
        <v>9</v>
      </c>
      <c r="K853" s="15"/>
      <c r="L853" s="15">
        <v>522</v>
      </c>
      <c r="M853" s="15">
        <f t="shared" si="435"/>
        <v>0.12744140625</v>
      </c>
    </row>
    <row r="854" spans="1:13">
      <c r="A854" s="15">
        <v>851</v>
      </c>
      <c r="B854" s="15">
        <v>-2</v>
      </c>
      <c r="C854" s="15">
        <v>-8192</v>
      </c>
      <c r="D854" s="15">
        <f t="shared" si="432"/>
        <v>-1</v>
      </c>
      <c r="E854" s="15">
        <f t="shared" si="433"/>
        <v>0</v>
      </c>
      <c r="F854" s="15">
        <f t="shared" si="434"/>
        <v>-1</v>
      </c>
      <c r="G854" s="15">
        <v>-1</v>
      </c>
      <c r="H854" s="15">
        <v>-1</v>
      </c>
      <c r="I854" s="15">
        <v>425</v>
      </c>
      <c r="J854" s="15">
        <v>9</v>
      </c>
      <c r="K854" s="15"/>
      <c r="L854" s="15">
        <v>522</v>
      </c>
      <c r="M854" s="15">
        <f t="shared" si="435"/>
        <v>0.12744140625</v>
      </c>
    </row>
    <row r="855" spans="1:13">
      <c r="A855" s="15">
        <v>852</v>
      </c>
      <c r="B855" s="15">
        <v>-2</v>
      </c>
      <c r="C855" s="15">
        <v>-8192</v>
      </c>
      <c r="D855" s="15">
        <f t="shared" si="432"/>
        <v>-1</v>
      </c>
      <c r="E855" s="15">
        <f t="shared" si="433"/>
        <v>0</v>
      </c>
      <c r="F855" s="15">
        <f t="shared" si="434"/>
        <v>-1</v>
      </c>
      <c r="G855" s="15">
        <v>-1</v>
      </c>
      <c r="H855" s="15">
        <v>-1</v>
      </c>
      <c r="I855" s="15">
        <v>425</v>
      </c>
      <c r="J855" s="15">
        <v>9</v>
      </c>
      <c r="K855" s="15"/>
      <c r="L855" s="15">
        <v>522</v>
      </c>
      <c r="M855" s="15">
        <f t="shared" si="435"/>
        <v>0.12744140625</v>
      </c>
    </row>
    <row r="856" spans="1:13">
      <c r="A856" s="15">
        <v>853</v>
      </c>
      <c r="B856" s="15">
        <v>-2</v>
      </c>
      <c r="C856" s="15">
        <v>-8192</v>
      </c>
      <c r="D856" s="15">
        <f t="shared" si="432"/>
        <v>-1</v>
      </c>
      <c r="E856" s="15">
        <f t="shared" si="433"/>
        <v>0</v>
      </c>
      <c r="F856" s="15">
        <f t="shared" si="434"/>
        <v>-1</v>
      </c>
      <c r="G856" s="15">
        <v>-1</v>
      </c>
      <c r="H856" s="15">
        <v>-1</v>
      </c>
      <c r="I856" s="15">
        <v>426</v>
      </c>
      <c r="J856" s="15">
        <v>9</v>
      </c>
      <c r="K856" s="15"/>
      <c r="L856" s="15">
        <v>522</v>
      </c>
      <c r="M856" s="15">
        <f t="shared" si="435"/>
        <v>0.12744140625</v>
      </c>
    </row>
    <row r="857" spans="1:13">
      <c r="A857" s="15">
        <v>854</v>
      </c>
      <c r="B857" s="15">
        <v>-2</v>
      </c>
      <c r="C857" s="15">
        <v>-8192</v>
      </c>
      <c r="D857" s="15">
        <f t="shared" si="432"/>
        <v>-1</v>
      </c>
      <c r="E857" s="15">
        <f t="shared" si="433"/>
        <v>0</v>
      </c>
      <c r="F857" s="15">
        <f t="shared" si="434"/>
        <v>-1</v>
      </c>
      <c r="G857" s="15">
        <v>-1</v>
      </c>
      <c r="H857" s="15">
        <v>-1</v>
      </c>
      <c r="I857" s="15">
        <v>426</v>
      </c>
      <c r="J857" s="15">
        <v>9</v>
      </c>
      <c r="K857" s="15"/>
      <c r="L857" s="15">
        <v>522</v>
      </c>
      <c r="M857" s="15">
        <f t="shared" si="435"/>
        <v>0.12744140625</v>
      </c>
    </row>
    <row r="858" spans="1:13">
      <c r="A858" s="15">
        <v>855</v>
      </c>
      <c r="B858" s="15">
        <v>-2</v>
      </c>
      <c r="C858" s="15">
        <v>-8192</v>
      </c>
      <c r="D858" s="15">
        <f t="shared" si="432"/>
        <v>-1</v>
      </c>
      <c r="E858" s="15">
        <f t="shared" si="433"/>
        <v>0</v>
      </c>
      <c r="F858" s="15">
        <f t="shared" si="434"/>
        <v>-1</v>
      </c>
      <c r="G858" s="15">
        <v>-1</v>
      </c>
      <c r="H858" s="15">
        <v>-1</v>
      </c>
      <c r="I858" s="15">
        <v>427</v>
      </c>
      <c r="J858" s="15">
        <v>9</v>
      </c>
      <c r="K858" s="15"/>
      <c r="L858" s="15">
        <v>522</v>
      </c>
      <c r="M858" s="15">
        <f t="shared" si="435"/>
        <v>0.12744140625</v>
      </c>
    </row>
    <row r="859" spans="1:13">
      <c r="A859" s="15">
        <v>856</v>
      </c>
      <c r="B859" s="15">
        <v>-2</v>
      </c>
      <c r="C859" s="15">
        <v>-8192</v>
      </c>
      <c r="D859" s="15">
        <f t="shared" si="432"/>
        <v>-1</v>
      </c>
      <c r="E859" s="15">
        <f t="shared" si="433"/>
        <v>0</v>
      </c>
      <c r="F859" s="15">
        <f t="shared" si="434"/>
        <v>-1</v>
      </c>
      <c r="G859" s="15">
        <v>-1</v>
      </c>
      <c r="H859" s="15">
        <v>-1</v>
      </c>
      <c r="I859" s="15">
        <v>427</v>
      </c>
      <c r="J859" s="15">
        <v>9</v>
      </c>
      <c r="K859" s="15"/>
      <c r="L859" s="15">
        <v>522</v>
      </c>
      <c r="M859" s="15">
        <f t="shared" si="435"/>
        <v>0.12744140625</v>
      </c>
    </row>
    <row r="860" spans="1:13">
      <c r="A860" s="15">
        <v>857</v>
      </c>
      <c r="B860" s="15">
        <v>-2</v>
      </c>
      <c r="C860" s="15">
        <v>-8192</v>
      </c>
      <c r="D860" s="15">
        <f t="shared" si="432"/>
        <v>-1</v>
      </c>
      <c r="E860" s="15">
        <f t="shared" si="433"/>
        <v>0</v>
      </c>
      <c r="F860" s="15">
        <f t="shared" si="434"/>
        <v>-1</v>
      </c>
      <c r="G860" s="15">
        <v>-1</v>
      </c>
      <c r="H860" s="15">
        <v>-1</v>
      </c>
      <c r="I860" s="15">
        <v>428</v>
      </c>
      <c r="J860" s="15">
        <v>9</v>
      </c>
      <c r="K860" s="15"/>
      <c r="L860" s="15">
        <v>522</v>
      </c>
      <c r="M860" s="15">
        <f t="shared" si="435"/>
        <v>0.12744140625</v>
      </c>
    </row>
    <row r="861" spans="1:13">
      <c r="A861" s="15">
        <v>858</v>
      </c>
      <c r="B861" s="15">
        <v>-2</v>
      </c>
      <c r="C861" s="15">
        <v>-8192</v>
      </c>
      <c r="D861" s="15">
        <f t="shared" si="432"/>
        <v>-1</v>
      </c>
      <c r="E861" s="15">
        <f t="shared" si="433"/>
        <v>0</v>
      </c>
      <c r="F861" s="15">
        <f t="shared" si="434"/>
        <v>-1</v>
      </c>
      <c r="G861" s="15">
        <v>-1</v>
      </c>
      <c r="H861" s="15">
        <v>-1</v>
      </c>
      <c r="I861" s="15">
        <v>428</v>
      </c>
      <c r="J861" s="15">
        <v>9</v>
      </c>
      <c r="K861" s="15"/>
      <c r="L861" s="15">
        <v>522</v>
      </c>
      <c r="M861" s="15">
        <f t="shared" si="435"/>
        <v>0.12744140625</v>
      </c>
    </row>
    <row r="862" spans="1:13">
      <c r="A862" s="15">
        <v>859</v>
      </c>
      <c r="B862" s="15">
        <v>-2</v>
      </c>
      <c r="C862" s="15">
        <v>-8192</v>
      </c>
      <c r="D862" s="15">
        <f t="shared" si="432"/>
        <v>-1</v>
      </c>
      <c r="E862" s="15">
        <f t="shared" si="433"/>
        <v>0</v>
      </c>
      <c r="F862" s="15">
        <f t="shared" si="434"/>
        <v>-1</v>
      </c>
      <c r="G862" s="15">
        <v>-1</v>
      </c>
      <c r="H862" s="15">
        <v>-1</v>
      </c>
      <c r="I862" s="15">
        <v>429</v>
      </c>
      <c r="J862" s="15">
        <v>9</v>
      </c>
      <c r="K862" s="15"/>
      <c r="L862" s="15">
        <v>522</v>
      </c>
      <c r="M862" s="15">
        <f t="shared" si="435"/>
        <v>0.12744140625</v>
      </c>
    </row>
    <row r="863" spans="1:13">
      <c r="A863" s="15">
        <v>860</v>
      </c>
      <c r="B863" s="15">
        <v>-2</v>
      </c>
      <c r="C863" s="15">
        <v>-8192</v>
      </c>
      <c r="D863" s="15">
        <f t="shared" si="432"/>
        <v>-1</v>
      </c>
      <c r="E863" s="15">
        <f t="shared" si="433"/>
        <v>0</v>
      </c>
      <c r="F863" s="15">
        <f t="shared" si="434"/>
        <v>-1</v>
      </c>
      <c r="G863" s="15">
        <v>-1</v>
      </c>
      <c r="H863" s="15">
        <v>-1</v>
      </c>
      <c r="I863" s="15">
        <v>429</v>
      </c>
      <c r="J863" s="15">
        <v>9</v>
      </c>
      <c r="K863" s="15"/>
      <c r="L863" s="15">
        <v>522</v>
      </c>
      <c r="M863" s="15">
        <f t="shared" si="435"/>
        <v>0.12744140625</v>
      </c>
    </row>
    <row r="864" spans="1:13">
      <c r="A864" s="15">
        <v>861</v>
      </c>
      <c r="B864" s="15">
        <v>-2</v>
      </c>
      <c r="C864" s="15">
        <v>-8192</v>
      </c>
      <c r="D864" s="15">
        <f t="shared" si="432"/>
        <v>-1</v>
      </c>
      <c r="E864" s="15">
        <f t="shared" si="433"/>
        <v>0</v>
      </c>
      <c r="F864" s="15">
        <f t="shared" si="434"/>
        <v>-1</v>
      </c>
      <c r="G864" s="15">
        <v>-1</v>
      </c>
      <c r="H864" s="15">
        <v>-1</v>
      </c>
      <c r="I864" s="15">
        <v>430</v>
      </c>
      <c r="J864" s="15">
        <v>9</v>
      </c>
      <c r="K864" s="15"/>
      <c r="L864" s="15">
        <v>522</v>
      </c>
      <c r="M864" s="15">
        <f t="shared" si="435"/>
        <v>0.12744140625</v>
      </c>
    </row>
    <row r="865" spans="1:13">
      <c r="A865" s="15">
        <v>862</v>
      </c>
      <c r="B865" s="15">
        <v>-2</v>
      </c>
      <c r="C865" s="15">
        <v>-8192</v>
      </c>
      <c r="D865" s="15">
        <f t="shared" si="432"/>
        <v>-1</v>
      </c>
      <c r="E865" s="15">
        <f t="shared" si="433"/>
        <v>0</v>
      </c>
      <c r="F865" s="15">
        <f t="shared" si="434"/>
        <v>-1</v>
      </c>
      <c r="G865" s="15">
        <v>-1</v>
      </c>
      <c r="H865" s="15">
        <v>-1</v>
      </c>
      <c r="I865" s="15">
        <v>430</v>
      </c>
      <c r="J865" s="15">
        <v>9</v>
      </c>
      <c r="K865" s="15"/>
      <c r="L865" s="15">
        <v>522</v>
      </c>
      <c r="M865" s="15">
        <f t="shared" si="435"/>
        <v>0.12744140625</v>
      </c>
    </row>
    <row r="866" spans="1:13">
      <c r="A866" s="15">
        <v>863</v>
      </c>
      <c r="B866" s="15">
        <v>-2</v>
      </c>
      <c r="C866" s="15">
        <v>-8192</v>
      </c>
      <c r="D866" s="15">
        <f t="shared" si="432"/>
        <v>-1</v>
      </c>
      <c r="E866" s="15">
        <f t="shared" si="433"/>
        <v>0</v>
      </c>
      <c r="F866" s="15">
        <f t="shared" si="434"/>
        <v>-1</v>
      </c>
      <c r="G866" s="15">
        <v>-1</v>
      </c>
      <c r="H866" s="15">
        <v>-1</v>
      </c>
      <c r="I866" s="15">
        <v>431</v>
      </c>
      <c r="J866" s="15">
        <v>9</v>
      </c>
      <c r="K866" s="15"/>
      <c r="L866" s="15">
        <v>522</v>
      </c>
      <c r="M866" s="15">
        <f t="shared" si="435"/>
        <v>0.12744140625</v>
      </c>
    </row>
    <row r="867" spans="1:13">
      <c r="A867" s="15">
        <v>864</v>
      </c>
      <c r="B867" s="15">
        <v>-2</v>
      </c>
      <c r="C867" s="15">
        <v>-8192</v>
      </c>
      <c r="D867" s="15">
        <f t="shared" si="432"/>
        <v>-1</v>
      </c>
      <c r="E867" s="15">
        <f t="shared" si="433"/>
        <v>0</v>
      </c>
      <c r="F867" s="15">
        <f t="shared" si="434"/>
        <v>-1</v>
      </c>
      <c r="G867" s="15">
        <v>-1</v>
      </c>
      <c r="H867" s="15">
        <v>-1</v>
      </c>
      <c r="I867" s="15">
        <v>431</v>
      </c>
      <c r="J867" s="15">
        <v>9</v>
      </c>
      <c r="K867" s="15"/>
      <c r="L867" s="15">
        <v>522</v>
      </c>
      <c r="M867" s="15">
        <f t="shared" si="435"/>
        <v>0.12744140625</v>
      </c>
    </row>
    <row r="868" spans="1:13">
      <c r="A868" s="15">
        <v>865</v>
      </c>
      <c r="B868" s="15">
        <v>-2</v>
      </c>
      <c r="C868" s="15">
        <v>-8192</v>
      </c>
      <c r="D868" s="15">
        <f t="shared" si="432"/>
        <v>-1</v>
      </c>
      <c r="E868" s="15">
        <f t="shared" si="433"/>
        <v>0</v>
      </c>
      <c r="F868" s="15">
        <f t="shared" si="434"/>
        <v>-1</v>
      </c>
      <c r="G868" s="15">
        <v>-1</v>
      </c>
      <c r="H868" s="15">
        <v>-1</v>
      </c>
      <c r="I868" s="15">
        <v>432</v>
      </c>
      <c r="J868" s="15">
        <v>9</v>
      </c>
      <c r="K868" s="15"/>
      <c r="L868" s="15">
        <v>522</v>
      </c>
      <c r="M868" s="15">
        <f t="shared" si="435"/>
        <v>0.12744140625</v>
      </c>
    </row>
    <row r="869" spans="1:13">
      <c r="A869" s="15">
        <v>866</v>
      </c>
      <c r="B869" s="15">
        <v>-2</v>
      </c>
      <c r="C869" s="15">
        <v>-8192</v>
      </c>
      <c r="D869" s="15">
        <f t="shared" si="432"/>
        <v>-1</v>
      </c>
      <c r="E869" s="15">
        <f t="shared" si="433"/>
        <v>0</v>
      </c>
      <c r="F869" s="15">
        <f t="shared" si="434"/>
        <v>-1</v>
      </c>
      <c r="G869" s="15">
        <v>-1</v>
      </c>
      <c r="H869" s="15">
        <v>-1</v>
      </c>
      <c r="I869" s="15">
        <v>432</v>
      </c>
      <c r="J869" s="15">
        <v>9</v>
      </c>
      <c r="K869" s="15"/>
      <c r="L869" s="15">
        <v>522</v>
      </c>
      <c r="M869" s="15">
        <f t="shared" si="435"/>
        <v>0.12744140625</v>
      </c>
    </row>
    <row r="870" spans="1:13">
      <c r="A870" s="15">
        <v>867</v>
      </c>
      <c r="B870" s="15">
        <v>-2</v>
      </c>
      <c r="C870" s="15">
        <v>-8192</v>
      </c>
      <c r="D870" s="15">
        <f t="shared" si="432"/>
        <v>-1</v>
      </c>
      <c r="E870" s="15">
        <f t="shared" si="433"/>
        <v>0</v>
      </c>
      <c r="F870" s="15">
        <f t="shared" si="434"/>
        <v>-1</v>
      </c>
      <c r="G870" s="15">
        <v>-1</v>
      </c>
      <c r="H870" s="15">
        <v>-1</v>
      </c>
      <c r="I870" s="15">
        <v>433</v>
      </c>
      <c r="J870" s="15">
        <v>9</v>
      </c>
      <c r="K870" s="15"/>
      <c r="L870" s="15">
        <v>522</v>
      </c>
      <c r="M870" s="15">
        <f t="shared" si="435"/>
        <v>0.12744140625</v>
      </c>
    </row>
    <row r="871" spans="1:13">
      <c r="A871" s="15">
        <v>868</v>
      </c>
      <c r="B871" s="15">
        <v>-2</v>
      </c>
      <c r="C871" s="15">
        <v>-8192</v>
      </c>
      <c r="D871" s="15">
        <f t="shared" si="432"/>
        <v>-1</v>
      </c>
      <c r="E871" s="15">
        <f t="shared" si="433"/>
        <v>0</v>
      </c>
      <c r="F871" s="15">
        <f t="shared" si="434"/>
        <v>-1</v>
      </c>
      <c r="G871" s="15">
        <v>-1</v>
      </c>
      <c r="H871" s="15">
        <v>-1</v>
      </c>
      <c r="I871" s="15">
        <v>433</v>
      </c>
      <c r="J871" s="15">
        <v>9</v>
      </c>
      <c r="K871" s="15"/>
      <c r="L871" s="15">
        <v>522</v>
      </c>
      <c r="M871" s="15">
        <f t="shared" si="435"/>
        <v>0.12744140625</v>
      </c>
    </row>
    <row r="872" spans="1:13">
      <c r="A872" s="15">
        <v>869</v>
      </c>
      <c r="B872" s="15">
        <v>-2</v>
      </c>
      <c r="C872" s="15">
        <v>-8192</v>
      </c>
      <c r="D872" s="15">
        <f t="shared" si="432"/>
        <v>-1</v>
      </c>
      <c r="E872" s="15">
        <f t="shared" si="433"/>
        <v>0</v>
      </c>
      <c r="F872" s="15">
        <f t="shared" si="434"/>
        <v>-1</v>
      </c>
      <c r="G872" s="15">
        <v>-1</v>
      </c>
      <c r="H872" s="15">
        <v>-1</v>
      </c>
      <c r="I872" s="15">
        <v>434</v>
      </c>
      <c r="J872" s="15">
        <v>9</v>
      </c>
      <c r="K872" s="15"/>
      <c r="L872" s="15">
        <v>522</v>
      </c>
      <c r="M872" s="15">
        <f t="shared" si="435"/>
        <v>0.12744140625</v>
      </c>
    </row>
    <row r="873" spans="1:13">
      <c r="A873" s="15">
        <v>870</v>
      </c>
      <c r="B873" s="15">
        <v>-2</v>
      </c>
      <c r="C873" s="15">
        <v>-8192</v>
      </c>
      <c r="D873" s="15">
        <f t="shared" si="432"/>
        <v>-1</v>
      </c>
      <c r="E873" s="15">
        <f t="shared" si="433"/>
        <v>0</v>
      </c>
      <c r="F873" s="15">
        <f t="shared" si="434"/>
        <v>-1</v>
      </c>
      <c r="G873" s="15">
        <v>-1</v>
      </c>
      <c r="H873" s="15">
        <v>-1</v>
      </c>
      <c r="I873" s="15">
        <v>434</v>
      </c>
      <c r="J873" s="15">
        <v>9</v>
      </c>
      <c r="K873" s="15"/>
      <c r="L873" s="15">
        <v>522</v>
      </c>
      <c r="M873" s="15">
        <f t="shared" si="435"/>
        <v>0.12744140625</v>
      </c>
    </row>
    <row r="874" spans="1:13">
      <c r="A874" s="15">
        <v>871</v>
      </c>
      <c r="B874" s="15">
        <v>-2</v>
      </c>
      <c r="C874" s="15">
        <v>-8192</v>
      </c>
      <c r="D874" s="15">
        <f t="shared" si="432"/>
        <v>-1</v>
      </c>
      <c r="E874" s="15">
        <f t="shared" si="433"/>
        <v>0</v>
      </c>
      <c r="F874" s="15">
        <f t="shared" si="434"/>
        <v>-1</v>
      </c>
      <c r="G874" s="15">
        <v>-1</v>
      </c>
      <c r="H874" s="15">
        <v>-1</v>
      </c>
      <c r="I874" s="15">
        <v>435</v>
      </c>
      <c r="J874" s="15">
        <v>9</v>
      </c>
      <c r="K874" s="15"/>
      <c r="L874" s="15">
        <v>522</v>
      </c>
      <c r="M874" s="15">
        <f t="shared" si="435"/>
        <v>0.12744140625</v>
      </c>
    </row>
    <row r="875" spans="1:13">
      <c r="A875" s="15">
        <v>872</v>
      </c>
      <c r="B875" s="15">
        <v>-2</v>
      </c>
      <c r="C875" s="15">
        <v>-8192</v>
      </c>
      <c r="D875" s="15">
        <f t="shared" si="432"/>
        <v>-1</v>
      </c>
      <c r="E875" s="15">
        <f t="shared" si="433"/>
        <v>0</v>
      </c>
      <c r="F875" s="15">
        <f t="shared" si="434"/>
        <v>-1</v>
      </c>
      <c r="G875" s="15">
        <v>-1</v>
      </c>
      <c r="H875" s="15">
        <v>-1</v>
      </c>
      <c r="I875" s="15">
        <v>435</v>
      </c>
      <c r="J875" s="15">
        <v>9</v>
      </c>
      <c r="K875" s="15"/>
      <c r="L875" s="15">
        <v>522</v>
      </c>
      <c r="M875" s="15">
        <f t="shared" si="435"/>
        <v>0.12744140625</v>
      </c>
    </row>
    <row r="876" spans="1:13">
      <c r="A876" s="15">
        <v>873</v>
      </c>
      <c r="B876" s="15">
        <v>-2</v>
      </c>
      <c r="C876" s="15">
        <v>-8192</v>
      </c>
      <c r="D876" s="15">
        <f t="shared" si="432"/>
        <v>-1</v>
      </c>
      <c r="E876" s="15">
        <f t="shared" si="433"/>
        <v>0</v>
      </c>
      <c r="F876" s="15">
        <f t="shared" si="434"/>
        <v>-1</v>
      </c>
      <c r="G876" s="15">
        <v>-1</v>
      </c>
      <c r="H876" s="15">
        <v>-1</v>
      </c>
      <c r="I876" s="15">
        <v>436</v>
      </c>
      <c r="J876" s="15">
        <v>9</v>
      </c>
      <c r="K876" s="15"/>
      <c r="L876" s="15">
        <v>522</v>
      </c>
      <c r="M876" s="15">
        <f t="shared" si="435"/>
        <v>0.12744140625</v>
      </c>
    </row>
    <row r="877" spans="1:13">
      <c r="A877" s="15">
        <v>874</v>
      </c>
      <c r="B877" s="15">
        <v>-2</v>
      </c>
      <c r="C877" s="15">
        <v>-8192</v>
      </c>
      <c r="D877" s="15">
        <f t="shared" si="432"/>
        <v>-1</v>
      </c>
      <c r="E877" s="15">
        <f t="shared" si="433"/>
        <v>0</v>
      </c>
      <c r="F877" s="15">
        <f t="shared" si="434"/>
        <v>-1</v>
      </c>
      <c r="G877" s="15">
        <v>-1</v>
      </c>
      <c r="H877" s="15">
        <v>-1</v>
      </c>
      <c r="I877" s="15">
        <v>436</v>
      </c>
      <c r="J877" s="15">
        <v>9</v>
      </c>
      <c r="K877" s="15"/>
      <c r="L877" s="15">
        <v>522</v>
      </c>
      <c r="M877" s="15">
        <f t="shared" si="435"/>
        <v>0.12744140625</v>
      </c>
    </row>
    <row r="878" spans="1:13">
      <c r="A878" s="15">
        <v>875</v>
      </c>
      <c r="B878" s="15">
        <v>-2</v>
      </c>
      <c r="C878" s="15">
        <v>-8192</v>
      </c>
      <c r="D878" s="15">
        <f t="shared" si="432"/>
        <v>-1</v>
      </c>
      <c r="E878" s="15">
        <f t="shared" si="433"/>
        <v>0</v>
      </c>
      <c r="F878" s="15">
        <f t="shared" si="434"/>
        <v>-1</v>
      </c>
      <c r="G878" s="15">
        <v>-1</v>
      </c>
      <c r="H878" s="15">
        <v>-1</v>
      </c>
      <c r="I878" s="15">
        <v>437</v>
      </c>
      <c r="J878" s="15">
        <v>9</v>
      </c>
      <c r="K878" s="15"/>
      <c r="L878" s="15">
        <v>522</v>
      </c>
      <c r="M878" s="15">
        <f t="shared" si="435"/>
        <v>0.12744140625</v>
      </c>
    </row>
    <row r="879" spans="1:13">
      <c r="A879" s="15">
        <v>876</v>
      </c>
      <c r="B879" s="15">
        <v>-2</v>
      </c>
      <c r="C879" s="15">
        <v>-8192</v>
      </c>
      <c r="D879" s="15">
        <f t="shared" si="432"/>
        <v>-1</v>
      </c>
      <c r="E879" s="15">
        <f t="shared" si="433"/>
        <v>0</v>
      </c>
      <c r="F879" s="15">
        <f t="shared" si="434"/>
        <v>-1</v>
      </c>
      <c r="G879" s="15">
        <v>-1</v>
      </c>
      <c r="H879" s="15">
        <v>-1</v>
      </c>
      <c r="I879" s="15">
        <v>437</v>
      </c>
      <c r="J879" s="15">
        <v>9</v>
      </c>
      <c r="K879" s="15"/>
      <c r="L879" s="15">
        <v>522</v>
      </c>
      <c r="M879" s="15">
        <f t="shared" si="435"/>
        <v>0.12744140625</v>
      </c>
    </row>
    <row r="880" spans="1:13">
      <c r="A880" s="15">
        <v>877</v>
      </c>
      <c r="B880" s="15">
        <v>-2</v>
      </c>
      <c r="C880" s="15">
        <v>-8192</v>
      </c>
      <c r="D880" s="15">
        <f t="shared" si="432"/>
        <v>-1</v>
      </c>
      <c r="E880" s="15">
        <f t="shared" si="433"/>
        <v>0</v>
      </c>
      <c r="F880" s="15">
        <f t="shared" si="434"/>
        <v>-1</v>
      </c>
      <c r="G880" s="15">
        <v>-1</v>
      </c>
      <c r="H880" s="15">
        <v>-1</v>
      </c>
      <c r="I880" s="15">
        <v>438</v>
      </c>
      <c r="J880" s="15">
        <v>9</v>
      </c>
      <c r="K880" s="15"/>
      <c r="L880" s="15">
        <v>522</v>
      </c>
      <c r="M880" s="15">
        <f t="shared" si="435"/>
        <v>0.12744140625</v>
      </c>
    </row>
    <row r="881" spans="1:13">
      <c r="A881" s="15">
        <v>878</v>
      </c>
      <c r="B881" s="15">
        <v>-2</v>
      </c>
      <c r="C881" s="15">
        <v>-8192</v>
      </c>
      <c r="D881" s="15">
        <f t="shared" si="432"/>
        <v>-1</v>
      </c>
      <c r="E881" s="15">
        <f t="shared" si="433"/>
        <v>0</v>
      </c>
      <c r="F881" s="15">
        <f t="shared" si="434"/>
        <v>-1</v>
      </c>
      <c r="G881" s="15">
        <v>-1</v>
      </c>
      <c r="H881" s="15">
        <v>-1</v>
      </c>
      <c r="I881" s="15">
        <v>438</v>
      </c>
      <c r="J881" s="15">
        <v>9</v>
      </c>
      <c r="K881" s="15"/>
      <c r="L881" s="15">
        <v>522</v>
      </c>
      <c r="M881" s="15">
        <f t="shared" si="435"/>
        <v>0.12744140625</v>
      </c>
    </row>
    <row r="882" spans="1:13">
      <c r="A882" s="15">
        <v>879</v>
      </c>
      <c r="B882" s="15">
        <v>-2</v>
      </c>
      <c r="C882" s="15">
        <v>-8192</v>
      </c>
      <c r="D882" s="15">
        <f t="shared" si="432"/>
        <v>-1</v>
      </c>
      <c r="E882" s="15">
        <f t="shared" si="433"/>
        <v>0</v>
      </c>
      <c r="F882" s="15">
        <f t="shared" si="434"/>
        <v>-1</v>
      </c>
      <c r="G882" s="15">
        <v>-1</v>
      </c>
      <c r="H882" s="15">
        <v>-1</v>
      </c>
      <c r="I882" s="15">
        <v>439</v>
      </c>
      <c r="J882" s="15">
        <v>9</v>
      </c>
      <c r="K882" s="15"/>
      <c r="L882" s="15">
        <v>522</v>
      </c>
      <c r="M882" s="15">
        <f t="shared" si="435"/>
        <v>0.12744140625</v>
      </c>
    </row>
    <row r="883" spans="1:13">
      <c r="A883" s="15">
        <v>880</v>
      </c>
      <c r="B883" s="15">
        <v>-2</v>
      </c>
      <c r="C883" s="15">
        <v>-8192</v>
      </c>
      <c r="D883" s="15">
        <f t="shared" si="432"/>
        <v>-1</v>
      </c>
      <c r="E883" s="15">
        <f t="shared" si="433"/>
        <v>0</v>
      </c>
      <c r="F883" s="15">
        <f t="shared" si="434"/>
        <v>-1</v>
      </c>
      <c r="G883" s="15">
        <v>-1</v>
      </c>
      <c r="H883" s="15">
        <v>-1</v>
      </c>
      <c r="I883" s="15">
        <v>439</v>
      </c>
      <c r="J883" s="15">
        <v>9</v>
      </c>
      <c r="K883" s="15"/>
      <c r="L883" s="15">
        <v>522</v>
      </c>
      <c r="M883" s="15">
        <f t="shared" si="435"/>
        <v>0.12744140625</v>
      </c>
    </row>
    <row r="884" spans="1:13">
      <c r="A884" s="15">
        <v>881</v>
      </c>
      <c r="B884" s="15">
        <v>-2</v>
      </c>
      <c r="C884" s="15">
        <v>-8192</v>
      </c>
      <c r="D884" s="15">
        <f t="shared" si="432"/>
        <v>-1</v>
      </c>
      <c r="E884" s="15">
        <f t="shared" si="433"/>
        <v>0</v>
      </c>
      <c r="F884" s="15">
        <f t="shared" si="434"/>
        <v>-1</v>
      </c>
      <c r="G884" s="15">
        <v>-1</v>
      </c>
      <c r="H884" s="15">
        <v>-1</v>
      </c>
      <c r="I884" s="15">
        <v>440</v>
      </c>
      <c r="J884" s="15">
        <v>9</v>
      </c>
      <c r="K884" s="15"/>
      <c r="L884" s="15">
        <v>522</v>
      </c>
      <c r="M884" s="15">
        <f t="shared" si="435"/>
        <v>0.12744140625</v>
      </c>
    </row>
    <row r="885" spans="1:13">
      <c r="A885" s="15">
        <v>882</v>
      </c>
      <c r="B885" s="15">
        <v>-2</v>
      </c>
      <c r="C885" s="15">
        <v>-8192</v>
      </c>
      <c r="D885" s="15">
        <f t="shared" si="432"/>
        <v>-1</v>
      </c>
      <c r="E885" s="15">
        <f t="shared" si="433"/>
        <v>0</v>
      </c>
      <c r="F885" s="15">
        <f t="shared" si="434"/>
        <v>-1</v>
      </c>
      <c r="G885" s="15">
        <v>-1</v>
      </c>
      <c r="H885" s="15">
        <v>-1</v>
      </c>
      <c r="I885" s="15">
        <v>440</v>
      </c>
      <c r="J885" s="15">
        <v>9</v>
      </c>
      <c r="K885" s="15"/>
      <c r="L885" s="15">
        <v>522</v>
      </c>
      <c r="M885" s="15">
        <f t="shared" si="435"/>
        <v>0.12744140625</v>
      </c>
    </row>
    <row r="886" spans="1:13">
      <c r="A886" s="15">
        <v>883</v>
      </c>
      <c r="B886" s="15">
        <v>-2</v>
      </c>
      <c r="C886" s="15">
        <v>-8192</v>
      </c>
      <c r="D886" s="15">
        <f t="shared" si="432"/>
        <v>-1</v>
      </c>
      <c r="E886" s="15">
        <f t="shared" si="433"/>
        <v>0</v>
      </c>
      <c r="F886" s="15">
        <f t="shared" si="434"/>
        <v>-1</v>
      </c>
      <c r="G886" s="15">
        <v>-1</v>
      </c>
      <c r="H886" s="15">
        <v>-1</v>
      </c>
      <c r="I886" s="15">
        <v>441</v>
      </c>
      <c r="J886" s="15">
        <v>9</v>
      </c>
      <c r="K886" s="15"/>
      <c r="L886" s="15">
        <v>522</v>
      </c>
      <c r="M886" s="15">
        <f t="shared" si="435"/>
        <v>0.12744140625</v>
      </c>
    </row>
    <row r="887" spans="1:13">
      <c r="A887" s="15">
        <v>884</v>
      </c>
      <c r="B887" s="15">
        <v>-2</v>
      </c>
      <c r="C887" s="15">
        <v>-8192</v>
      </c>
      <c r="D887" s="15">
        <f t="shared" si="432"/>
        <v>-1</v>
      </c>
      <c r="E887" s="15">
        <f t="shared" si="433"/>
        <v>0</v>
      </c>
      <c r="F887" s="15">
        <f t="shared" si="434"/>
        <v>-1</v>
      </c>
      <c r="G887" s="15">
        <v>-1</v>
      </c>
      <c r="H887" s="15">
        <v>-1</v>
      </c>
      <c r="I887" s="15">
        <v>441</v>
      </c>
      <c r="J887" s="15">
        <v>9</v>
      </c>
      <c r="K887" s="15"/>
      <c r="L887" s="15">
        <v>522</v>
      </c>
      <c r="M887" s="15">
        <f t="shared" si="435"/>
        <v>0.12744140625</v>
      </c>
    </row>
    <row r="888" spans="1:13">
      <c r="A888" s="15">
        <v>885</v>
      </c>
      <c r="B888" s="15">
        <v>-2</v>
      </c>
      <c r="C888" s="15">
        <v>-8192</v>
      </c>
      <c r="D888" s="15">
        <f t="shared" si="432"/>
        <v>-1</v>
      </c>
      <c r="E888" s="15">
        <f t="shared" si="433"/>
        <v>0</v>
      </c>
      <c r="F888" s="15">
        <f t="shared" si="434"/>
        <v>-1</v>
      </c>
      <c r="G888" s="15">
        <v>-1</v>
      </c>
      <c r="H888" s="15">
        <v>-1</v>
      </c>
      <c r="I888" s="15">
        <v>442</v>
      </c>
      <c r="J888" s="15">
        <v>9</v>
      </c>
      <c r="K888" s="15"/>
      <c r="L888" s="15">
        <v>522</v>
      </c>
      <c r="M888" s="15">
        <f t="shared" si="435"/>
        <v>0.12744140625</v>
      </c>
    </row>
    <row r="889" spans="1:13">
      <c r="A889" s="15">
        <v>886</v>
      </c>
      <c r="B889" s="15">
        <v>-2</v>
      </c>
      <c r="C889" s="15">
        <v>-8192</v>
      </c>
      <c r="D889" s="15">
        <f t="shared" si="432"/>
        <v>-1</v>
      </c>
      <c r="E889" s="15">
        <f t="shared" si="433"/>
        <v>0</v>
      </c>
      <c r="F889" s="15">
        <f t="shared" si="434"/>
        <v>-1</v>
      </c>
      <c r="G889" s="15">
        <v>-1</v>
      </c>
      <c r="H889" s="15">
        <v>-1</v>
      </c>
      <c r="I889" s="15">
        <v>442</v>
      </c>
      <c r="J889" s="15">
        <v>9</v>
      </c>
      <c r="K889" s="15"/>
      <c r="L889" s="15">
        <v>522</v>
      </c>
      <c r="M889" s="15">
        <f t="shared" si="435"/>
        <v>0.12744140625</v>
      </c>
    </row>
    <row r="890" spans="1:13">
      <c r="A890" s="15">
        <v>887</v>
      </c>
      <c r="B890" s="15">
        <v>-2</v>
      </c>
      <c r="C890" s="15">
        <v>-8192</v>
      </c>
      <c r="D890" s="15">
        <f t="shared" si="432"/>
        <v>-1</v>
      </c>
      <c r="E890" s="15">
        <f t="shared" si="433"/>
        <v>0</v>
      </c>
      <c r="F890" s="15">
        <f t="shared" si="434"/>
        <v>-1</v>
      </c>
      <c r="G890" s="15">
        <v>-1</v>
      </c>
      <c r="H890" s="15">
        <v>-1</v>
      </c>
      <c r="I890" s="15">
        <v>443</v>
      </c>
      <c r="J890" s="15">
        <v>9</v>
      </c>
      <c r="K890" s="15"/>
      <c r="L890" s="15">
        <v>522</v>
      </c>
      <c r="M890" s="15">
        <f t="shared" si="435"/>
        <v>0.12744140625</v>
      </c>
    </row>
    <row r="891" spans="1:13">
      <c r="A891" s="15">
        <v>888</v>
      </c>
      <c r="B891" s="15">
        <v>-2</v>
      </c>
      <c r="C891" s="15">
        <v>-8192</v>
      </c>
      <c r="D891" s="15">
        <f t="shared" si="432"/>
        <v>-1</v>
      </c>
      <c r="E891" s="15">
        <f t="shared" si="433"/>
        <v>0</v>
      </c>
      <c r="F891" s="15">
        <f t="shared" si="434"/>
        <v>-1</v>
      </c>
      <c r="G891" s="15">
        <v>-1</v>
      </c>
      <c r="H891" s="15">
        <v>-1</v>
      </c>
      <c r="I891" s="15">
        <v>443</v>
      </c>
      <c r="J891" s="15">
        <v>9</v>
      </c>
      <c r="K891" s="15"/>
      <c r="L891" s="15">
        <v>522</v>
      </c>
      <c r="M891" s="15">
        <f t="shared" si="435"/>
        <v>0.12744140625</v>
      </c>
    </row>
    <row r="892" spans="1:13">
      <c r="A892" s="15">
        <v>889</v>
      </c>
      <c r="B892" s="15">
        <v>-2</v>
      </c>
      <c r="C892" s="15">
        <v>-8192</v>
      </c>
      <c r="D892" s="15">
        <f t="shared" si="432"/>
        <v>-1</v>
      </c>
      <c r="E892" s="15">
        <f t="shared" si="433"/>
        <v>0</v>
      </c>
      <c r="F892" s="15">
        <f t="shared" si="434"/>
        <v>-1</v>
      </c>
      <c r="G892" s="15">
        <v>-1</v>
      </c>
      <c r="H892" s="15">
        <v>-1</v>
      </c>
      <c r="I892" s="15">
        <v>444</v>
      </c>
      <c r="J892" s="15">
        <v>9</v>
      </c>
      <c r="K892" s="15"/>
      <c r="L892" s="15">
        <v>522</v>
      </c>
      <c r="M892" s="15">
        <f t="shared" si="435"/>
        <v>0.12744140625</v>
      </c>
    </row>
    <row r="893" spans="1:13">
      <c r="A893" s="15">
        <v>890</v>
      </c>
      <c r="B893" s="15">
        <v>-2</v>
      </c>
      <c r="C893" s="15">
        <v>-8192</v>
      </c>
      <c r="D893" s="15">
        <f t="shared" si="432"/>
        <v>-1</v>
      </c>
      <c r="E893" s="15">
        <f t="shared" si="433"/>
        <v>0</v>
      </c>
      <c r="F893" s="15">
        <f t="shared" si="434"/>
        <v>-1</v>
      </c>
      <c r="G893" s="15">
        <v>-1</v>
      </c>
      <c r="H893" s="15">
        <v>-1</v>
      </c>
      <c r="I893" s="15">
        <v>444</v>
      </c>
      <c r="J893" s="15">
        <v>9</v>
      </c>
      <c r="K893" s="15"/>
      <c r="L893" s="15">
        <v>522</v>
      </c>
      <c r="M893" s="15">
        <f t="shared" si="435"/>
        <v>0.12744140625</v>
      </c>
    </row>
    <row r="894" spans="1:13">
      <c r="A894" s="15">
        <v>891</v>
      </c>
      <c r="B894" s="15">
        <v>-2</v>
      </c>
      <c r="C894" s="15">
        <v>-8192</v>
      </c>
      <c r="D894" s="15">
        <f t="shared" si="432"/>
        <v>-1</v>
      </c>
      <c r="E894" s="15">
        <f t="shared" si="433"/>
        <v>0</v>
      </c>
      <c r="F894" s="15">
        <f t="shared" si="434"/>
        <v>-1</v>
      </c>
      <c r="G894" s="15">
        <v>-1</v>
      </c>
      <c r="H894" s="15">
        <v>-1</v>
      </c>
      <c r="I894" s="15">
        <v>445</v>
      </c>
      <c r="J894" s="15">
        <v>9</v>
      </c>
      <c r="K894" s="15"/>
      <c r="L894" s="15">
        <v>522</v>
      </c>
      <c r="M894" s="15">
        <f t="shared" si="435"/>
        <v>0.12744140625</v>
      </c>
    </row>
    <row r="895" spans="1:13">
      <c r="A895" s="15">
        <v>892</v>
      </c>
      <c r="B895" s="15">
        <v>-2</v>
      </c>
      <c r="C895" s="15">
        <v>-8192</v>
      </c>
      <c r="D895" s="15">
        <f t="shared" si="432"/>
        <v>-1</v>
      </c>
      <c r="E895" s="15">
        <f t="shared" si="433"/>
        <v>0</v>
      </c>
      <c r="F895" s="15">
        <f t="shared" si="434"/>
        <v>-1</v>
      </c>
      <c r="G895" s="15">
        <v>-1</v>
      </c>
      <c r="H895" s="15">
        <v>-1</v>
      </c>
      <c r="I895" s="15">
        <v>445</v>
      </c>
      <c r="J895" s="15">
        <v>9</v>
      </c>
      <c r="K895" s="15"/>
      <c r="L895" s="15">
        <v>522</v>
      </c>
      <c r="M895" s="15">
        <f t="shared" si="435"/>
        <v>0.12744140625</v>
      </c>
    </row>
    <row r="896" spans="1:13">
      <c r="A896" s="15">
        <v>893</v>
      </c>
      <c r="B896" s="15">
        <v>-2</v>
      </c>
      <c r="C896" s="15">
        <v>-8192</v>
      </c>
      <c r="D896" s="15">
        <f t="shared" si="432"/>
        <v>-1</v>
      </c>
      <c r="E896" s="15">
        <f t="shared" si="433"/>
        <v>0</v>
      </c>
      <c r="F896" s="15">
        <f t="shared" si="434"/>
        <v>-1</v>
      </c>
      <c r="G896" s="15">
        <v>-1</v>
      </c>
      <c r="H896" s="15">
        <v>-1</v>
      </c>
      <c r="I896" s="15">
        <v>446</v>
      </c>
      <c r="J896" s="15">
        <v>9</v>
      </c>
      <c r="K896" s="15"/>
      <c r="L896" s="15">
        <v>522</v>
      </c>
      <c r="M896" s="15">
        <f t="shared" si="435"/>
        <v>0.12744140625</v>
      </c>
    </row>
    <row r="897" spans="1:13">
      <c r="A897" s="15">
        <v>894</v>
      </c>
      <c r="B897" s="15">
        <v>-2</v>
      </c>
      <c r="C897" s="15">
        <v>-8192</v>
      </c>
      <c r="D897" s="15">
        <f t="shared" si="432"/>
        <v>-1</v>
      </c>
      <c r="E897" s="15">
        <f t="shared" si="433"/>
        <v>0</v>
      </c>
      <c r="F897" s="15">
        <f t="shared" si="434"/>
        <v>-1</v>
      </c>
      <c r="G897" s="15">
        <v>-1</v>
      </c>
      <c r="H897" s="15">
        <v>-1</v>
      </c>
      <c r="I897" s="15">
        <v>446</v>
      </c>
      <c r="J897" s="15">
        <v>9</v>
      </c>
      <c r="K897" s="15"/>
      <c r="L897" s="15">
        <v>522</v>
      </c>
      <c r="M897" s="15">
        <f t="shared" si="435"/>
        <v>0.12744140625</v>
      </c>
    </row>
    <row r="898" spans="1:13">
      <c r="A898" s="15">
        <v>895</v>
      </c>
      <c r="B898" s="15">
        <v>-2</v>
      </c>
      <c r="C898" s="15">
        <v>-8192</v>
      </c>
      <c r="D898" s="15">
        <f t="shared" si="432"/>
        <v>-1</v>
      </c>
      <c r="E898" s="15">
        <f t="shared" si="433"/>
        <v>0</v>
      </c>
      <c r="F898" s="15">
        <f t="shared" si="434"/>
        <v>-1</v>
      </c>
      <c r="G898" s="15">
        <v>-1</v>
      </c>
      <c r="H898" s="15">
        <v>-1</v>
      </c>
      <c r="I898" s="15">
        <v>447</v>
      </c>
      <c r="J898" s="15">
        <v>9</v>
      </c>
      <c r="K898" s="15"/>
      <c r="L898" s="15">
        <v>1339</v>
      </c>
      <c r="M898" s="15">
        <f t="shared" si="435"/>
        <v>0.326904296875</v>
      </c>
    </row>
    <row r="899" spans="1:13">
      <c r="A899" s="15">
        <v>896</v>
      </c>
      <c r="B899" s="15">
        <v>-2</v>
      </c>
      <c r="C899" s="15">
        <v>-8192</v>
      </c>
      <c r="D899" s="15">
        <f t="shared" si="432"/>
        <v>-1</v>
      </c>
      <c r="E899" s="15">
        <f t="shared" si="433"/>
        <v>0</v>
      </c>
      <c r="F899" s="15">
        <f t="shared" si="434"/>
        <v>-1</v>
      </c>
      <c r="G899" s="15">
        <v>-1</v>
      </c>
      <c r="H899" s="15">
        <v>-1</v>
      </c>
      <c r="I899" s="15">
        <v>447</v>
      </c>
      <c r="J899" s="15">
        <v>9</v>
      </c>
      <c r="K899" s="15"/>
      <c r="L899" s="15">
        <v>1339</v>
      </c>
      <c r="M899" s="15">
        <f t="shared" si="435"/>
        <v>0.326904296875</v>
      </c>
    </row>
    <row r="900" spans="1:13">
      <c r="A900" s="15">
        <v>897</v>
      </c>
      <c r="B900" s="15">
        <v>-2</v>
      </c>
      <c r="C900" s="15">
        <v>-8192</v>
      </c>
      <c r="D900" s="15">
        <f t="shared" ref="D900:D963" si="436">IF(C900&lt;&gt;-8192,INT(C900/2^12),-1)</f>
        <v>-1</v>
      </c>
      <c r="E900" s="15">
        <f t="shared" ref="E900:E963" si="437">IF(C900 &lt;&gt; -8192, MOD(C900, 2^12), 0)</f>
        <v>0</v>
      </c>
      <c r="F900" s="15">
        <f t="shared" ref="F900:F963" si="438">D900+(E900/2^12)</f>
        <v>-1</v>
      </c>
      <c r="G900" s="15">
        <v>-1</v>
      </c>
      <c r="H900" s="15">
        <v>-1</v>
      </c>
      <c r="I900" s="15">
        <v>448</v>
      </c>
      <c r="J900" s="15">
        <v>9</v>
      </c>
      <c r="K900" s="15"/>
      <c r="L900" s="15">
        <v>1339</v>
      </c>
      <c r="M900" s="15">
        <f t="shared" ref="M900:M963" si="439">IF(L900 &gt;= 2^12, "Error: Wrong Probability!", L900/2^12)</f>
        <v>0.326904296875</v>
      </c>
    </row>
    <row r="901" spans="1:13">
      <c r="A901" s="15">
        <v>898</v>
      </c>
      <c r="B901" s="15">
        <v>-2</v>
      </c>
      <c r="C901" s="15">
        <v>-8192</v>
      </c>
      <c r="D901" s="15">
        <f t="shared" si="436"/>
        <v>-1</v>
      </c>
      <c r="E901" s="15">
        <f t="shared" si="437"/>
        <v>0</v>
      </c>
      <c r="F901" s="15">
        <f t="shared" si="438"/>
        <v>-1</v>
      </c>
      <c r="G901" s="15">
        <v>-1</v>
      </c>
      <c r="H901" s="15">
        <v>-1</v>
      </c>
      <c r="I901" s="15">
        <v>448</v>
      </c>
      <c r="J901" s="15">
        <v>9</v>
      </c>
      <c r="K901" s="15"/>
      <c r="L901" s="15">
        <v>1339</v>
      </c>
      <c r="M901" s="15">
        <f t="shared" si="439"/>
        <v>0.326904296875</v>
      </c>
    </row>
    <row r="902" spans="1:13">
      <c r="A902" s="15">
        <v>899</v>
      </c>
      <c r="B902" s="15">
        <v>-2</v>
      </c>
      <c r="C902" s="15">
        <v>-8192</v>
      </c>
      <c r="D902" s="15">
        <f t="shared" si="436"/>
        <v>-1</v>
      </c>
      <c r="E902" s="15">
        <f t="shared" si="437"/>
        <v>0</v>
      </c>
      <c r="F902" s="15">
        <f t="shared" si="438"/>
        <v>-1</v>
      </c>
      <c r="G902" s="15">
        <v>-1</v>
      </c>
      <c r="H902" s="15">
        <v>-1</v>
      </c>
      <c r="I902" s="15">
        <v>449</v>
      </c>
      <c r="J902" s="15">
        <v>9</v>
      </c>
      <c r="K902" s="15"/>
      <c r="L902" s="15">
        <v>1339</v>
      </c>
      <c r="M902" s="15">
        <f t="shared" si="439"/>
        <v>0.326904296875</v>
      </c>
    </row>
    <row r="903" spans="1:13">
      <c r="A903" s="15">
        <v>900</v>
      </c>
      <c r="B903" s="15">
        <v>-2</v>
      </c>
      <c r="C903" s="15">
        <v>-8192</v>
      </c>
      <c r="D903" s="15">
        <f t="shared" si="436"/>
        <v>-1</v>
      </c>
      <c r="E903" s="15">
        <f t="shared" si="437"/>
        <v>0</v>
      </c>
      <c r="F903" s="15">
        <f t="shared" si="438"/>
        <v>-1</v>
      </c>
      <c r="G903" s="15">
        <v>-1</v>
      </c>
      <c r="H903" s="15">
        <v>-1</v>
      </c>
      <c r="I903" s="15">
        <v>449</v>
      </c>
      <c r="J903" s="15">
        <v>9</v>
      </c>
      <c r="K903" s="15"/>
      <c r="L903" s="15">
        <v>1339</v>
      </c>
      <c r="M903" s="15">
        <f t="shared" si="439"/>
        <v>0.326904296875</v>
      </c>
    </row>
    <row r="904" spans="1:13">
      <c r="A904" s="15">
        <v>901</v>
      </c>
      <c r="B904" s="15">
        <v>-2</v>
      </c>
      <c r="C904" s="15">
        <v>-8192</v>
      </c>
      <c r="D904" s="15">
        <f t="shared" si="436"/>
        <v>-1</v>
      </c>
      <c r="E904" s="15">
        <f t="shared" si="437"/>
        <v>0</v>
      </c>
      <c r="F904" s="15">
        <f t="shared" si="438"/>
        <v>-1</v>
      </c>
      <c r="G904" s="15">
        <v>-1</v>
      </c>
      <c r="H904" s="15">
        <v>-1</v>
      </c>
      <c r="I904" s="15">
        <v>450</v>
      </c>
      <c r="J904" s="15">
        <v>9</v>
      </c>
      <c r="K904" s="15"/>
      <c r="L904" s="15">
        <v>1339</v>
      </c>
      <c r="M904" s="15">
        <f t="shared" si="439"/>
        <v>0.326904296875</v>
      </c>
    </row>
    <row r="905" spans="1:13">
      <c r="A905" s="15">
        <v>902</v>
      </c>
      <c r="B905" s="15">
        <v>-2</v>
      </c>
      <c r="C905" s="15">
        <v>-8192</v>
      </c>
      <c r="D905" s="15">
        <f t="shared" si="436"/>
        <v>-1</v>
      </c>
      <c r="E905" s="15">
        <f t="shared" si="437"/>
        <v>0</v>
      </c>
      <c r="F905" s="15">
        <f t="shared" si="438"/>
        <v>-1</v>
      </c>
      <c r="G905" s="15">
        <v>-1</v>
      </c>
      <c r="H905" s="15">
        <v>-1</v>
      </c>
      <c r="I905" s="15">
        <v>450</v>
      </c>
      <c r="J905" s="15">
        <v>9</v>
      </c>
      <c r="K905" s="15"/>
      <c r="L905" s="15">
        <v>1339</v>
      </c>
      <c r="M905" s="15">
        <f t="shared" si="439"/>
        <v>0.326904296875</v>
      </c>
    </row>
    <row r="906" spans="1:13">
      <c r="A906" s="15">
        <v>903</v>
      </c>
      <c r="B906" s="15">
        <v>-2</v>
      </c>
      <c r="C906" s="15">
        <v>-8192</v>
      </c>
      <c r="D906" s="15">
        <f t="shared" si="436"/>
        <v>-1</v>
      </c>
      <c r="E906" s="15">
        <f t="shared" si="437"/>
        <v>0</v>
      </c>
      <c r="F906" s="15">
        <f t="shared" si="438"/>
        <v>-1</v>
      </c>
      <c r="G906" s="15">
        <v>-1</v>
      </c>
      <c r="H906" s="15">
        <v>-1</v>
      </c>
      <c r="I906" s="15">
        <v>451</v>
      </c>
      <c r="J906" s="15">
        <v>9</v>
      </c>
      <c r="K906" s="15"/>
      <c r="L906" s="15">
        <v>1339</v>
      </c>
      <c r="M906" s="15">
        <f t="shared" si="439"/>
        <v>0.326904296875</v>
      </c>
    </row>
    <row r="907" spans="1:13">
      <c r="A907" s="15">
        <v>904</v>
      </c>
      <c r="B907" s="15">
        <v>-2</v>
      </c>
      <c r="C907" s="15">
        <v>-8192</v>
      </c>
      <c r="D907" s="15">
        <f t="shared" si="436"/>
        <v>-1</v>
      </c>
      <c r="E907" s="15">
        <f t="shared" si="437"/>
        <v>0</v>
      </c>
      <c r="F907" s="15">
        <f t="shared" si="438"/>
        <v>-1</v>
      </c>
      <c r="G907" s="15">
        <v>-1</v>
      </c>
      <c r="H907" s="15">
        <v>-1</v>
      </c>
      <c r="I907" s="15">
        <v>451</v>
      </c>
      <c r="J907" s="15">
        <v>9</v>
      </c>
      <c r="K907" s="15"/>
      <c r="L907" s="15">
        <v>1339</v>
      </c>
      <c r="M907" s="15">
        <f t="shared" si="439"/>
        <v>0.326904296875</v>
      </c>
    </row>
    <row r="908" spans="1:13">
      <c r="A908" s="15">
        <v>905</v>
      </c>
      <c r="B908" s="15">
        <v>-2</v>
      </c>
      <c r="C908" s="15">
        <v>-8192</v>
      </c>
      <c r="D908" s="15">
        <f t="shared" si="436"/>
        <v>-1</v>
      </c>
      <c r="E908" s="15">
        <f t="shared" si="437"/>
        <v>0</v>
      </c>
      <c r="F908" s="15">
        <f t="shared" si="438"/>
        <v>-1</v>
      </c>
      <c r="G908" s="15">
        <v>-1</v>
      </c>
      <c r="H908" s="15">
        <v>-1</v>
      </c>
      <c r="I908" s="15">
        <v>452</v>
      </c>
      <c r="J908" s="15">
        <v>9</v>
      </c>
      <c r="K908" s="15"/>
      <c r="L908" s="15">
        <v>1339</v>
      </c>
      <c r="M908" s="15">
        <f t="shared" si="439"/>
        <v>0.326904296875</v>
      </c>
    </row>
    <row r="909" spans="1:13">
      <c r="A909" s="15">
        <v>906</v>
      </c>
      <c r="B909" s="15">
        <v>-2</v>
      </c>
      <c r="C909" s="15">
        <v>-8192</v>
      </c>
      <c r="D909" s="15">
        <f t="shared" si="436"/>
        <v>-1</v>
      </c>
      <c r="E909" s="15">
        <f t="shared" si="437"/>
        <v>0</v>
      </c>
      <c r="F909" s="15">
        <f t="shared" si="438"/>
        <v>-1</v>
      </c>
      <c r="G909" s="15">
        <v>-1</v>
      </c>
      <c r="H909" s="15">
        <v>-1</v>
      </c>
      <c r="I909" s="15">
        <v>452</v>
      </c>
      <c r="J909" s="15">
        <v>9</v>
      </c>
      <c r="K909" s="15"/>
      <c r="L909" s="15">
        <v>1339</v>
      </c>
      <c r="M909" s="15">
        <f t="shared" si="439"/>
        <v>0.326904296875</v>
      </c>
    </row>
    <row r="910" spans="1:13">
      <c r="A910" s="15">
        <v>907</v>
      </c>
      <c r="B910" s="15">
        <v>-2</v>
      </c>
      <c r="C910" s="15">
        <v>-8192</v>
      </c>
      <c r="D910" s="15">
        <f t="shared" si="436"/>
        <v>-1</v>
      </c>
      <c r="E910" s="15">
        <f t="shared" si="437"/>
        <v>0</v>
      </c>
      <c r="F910" s="15">
        <f t="shared" si="438"/>
        <v>-1</v>
      </c>
      <c r="G910" s="15">
        <v>-1</v>
      </c>
      <c r="H910" s="15">
        <v>-1</v>
      </c>
      <c r="I910" s="15">
        <v>453</v>
      </c>
      <c r="J910" s="15">
        <v>9</v>
      </c>
      <c r="K910" s="15"/>
      <c r="L910" s="15">
        <v>1339</v>
      </c>
      <c r="M910" s="15">
        <f t="shared" si="439"/>
        <v>0.326904296875</v>
      </c>
    </row>
    <row r="911" spans="1:13">
      <c r="A911" s="15">
        <v>908</v>
      </c>
      <c r="B911" s="15">
        <v>-2</v>
      </c>
      <c r="C911" s="15">
        <v>-8192</v>
      </c>
      <c r="D911" s="15">
        <f t="shared" si="436"/>
        <v>-1</v>
      </c>
      <c r="E911" s="15">
        <f t="shared" si="437"/>
        <v>0</v>
      </c>
      <c r="F911" s="15">
        <f t="shared" si="438"/>
        <v>-1</v>
      </c>
      <c r="G911" s="15">
        <v>-1</v>
      </c>
      <c r="H911" s="15">
        <v>-1</v>
      </c>
      <c r="I911" s="15">
        <v>453</v>
      </c>
      <c r="J911" s="15">
        <v>9</v>
      </c>
      <c r="K911" s="15"/>
      <c r="L911" s="15">
        <v>1339</v>
      </c>
      <c r="M911" s="15">
        <f t="shared" si="439"/>
        <v>0.326904296875</v>
      </c>
    </row>
    <row r="912" spans="1:13">
      <c r="A912" s="15">
        <v>909</v>
      </c>
      <c r="B912" s="15">
        <v>-2</v>
      </c>
      <c r="C912" s="15">
        <v>-8192</v>
      </c>
      <c r="D912" s="15">
        <f t="shared" si="436"/>
        <v>-1</v>
      </c>
      <c r="E912" s="15">
        <f t="shared" si="437"/>
        <v>0</v>
      </c>
      <c r="F912" s="15">
        <f t="shared" si="438"/>
        <v>-1</v>
      </c>
      <c r="G912" s="15">
        <v>-1</v>
      </c>
      <c r="H912" s="15">
        <v>-1</v>
      </c>
      <c r="I912" s="15">
        <v>454</v>
      </c>
      <c r="J912" s="15">
        <v>9</v>
      </c>
      <c r="K912" s="15"/>
      <c r="L912" s="15">
        <v>1339</v>
      </c>
      <c r="M912" s="15">
        <f t="shared" si="439"/>
        <v>0.326904296875</v>
      </c>
    </row>
    <row r="913" spans="1:13">
      <c r="A913" s="15">
        <v>910</v>
      </c>
      <c r="B913" s="15">
        <v>-2</v>
      </c>
      <c r="C913" s="15">
        <v>-8192</v>
      </c>
      <c r="D913" s="15">
        <f t="shared" si="436"/>
        <v>-1</v>
      </c>
      <c r="E913" s="15">
        <f t="shared" si="437"/>
        <v>0</v>
      </c>
      <c r="F913" s="15">
        <f t="shared" si="438"/>
        <v>-1</v>
      </c>
      <c r="G913" s="15">
        <v>-1</v>
      </c>
      <c r="H913" s="15">
        <v>-1</v>
      </c>
      <c r="I913" s="15">
        <v>454</v>
      </c>
      <c r="J913" s="15">
        <v>9</v>
      </c>
      <c r="K913" s="15"/>
      <c r="L913" s="15">
        <v>1339</v>
      </c>
      <c r="M913" s="15">
        <f t="shared" si="439"/>
        <v>0.326904296875</v>
      </c>
    </row>
    <row r="914" spans="1:13">
      <c r="A914" s="15">
        <v>911</v>
      </c>
      <c r="B914" s="15">
        <v>-2</v>
      </c>
      <c r="C914" s="15">
        <v>-8192</v>
      </c>
      <c r="D914" s="15">
        <f t="shared" si="436"/>
        <v>-1</v>
      </c>
      <c r="E914" s="15">
        <f t="shared" si="437"/>
        <v>0</v>
      </c>
      <c r="F914" s="15">
        <f t="shared" si="438"/>
        <v>-1</v>
      </c>
      <c r="G914" s="15">
        <v>-1</v>
      </c>
      <c r="H914" s="15">
        <v>-1</v>
      </c>
      <c r="I914" s="15">
        <v>455</v>
      </c>
      <c r="J914" s="15">
        <v>9</v>
      </c>
      <c r="K914" s="15"/>
      <c r="L914" s="15">
        <v>1339</v>
      </c>
      <c r="M914" s="15">
        <f t="shared" si="439"/>
        <v>0.326904296875</v>
      </c>
    </row>
    <row r="915" spans="1:13">
      <c r="A915" s="15">
        <v>912</v>
      </c>
      <c r="B915" s="15">
        <v>-2</v>
      </c>
      <c r="C915" s="15">
        <v>-8192</v>
      </c>
      <c r="D915" s="15">
        <f t="shared" si="436"/>
        <v>-1</v>
      </c>
      <c r="E915" s="15">
        <f t="shared" si="437"/>
        <v>0</v>
      </c>
      <c r="F915" s="15">
        <f t="shared" si="438"/>
        <v>-1</v>
      </c>
      <c r="G915" s="15">
        <v>-1</v>
      </c>
      <c r="H915" s="15">
        <v>-1</v>
      </c>
      <c r="I915" s="15">
        <v>455</v>
      </c>
      <c r="J915" s="15">
        <v>9</v>
      </c>
      <c r="K915" s="15"/>
      <c r="L915" s="15">
        <v>1339</v>
      </c>
      <c r="M915" s="15">
        <f t="shared" si="439"/>
        <v>0.326904296875</v>
      </c>
    </row>
    <row r="916" spans="1:13">
      <c r="A916" s="15">
        <v>913</v>
      </c>
      <c r="B916" s="15">
        <v>-2</v>
      </c>
      <c r="C916" s="15">
        <v>-8192</v>
      </c>
      <c r="D916" s="15">
        <f t="shared" si="436"/>
        <v>-1</v>
      </c>
      <c r="E916" s="15">
        <f t="shared" si="437"/>
        <v>0</v>
      </c>
      <c r="F916" s="15">
        <f t="shared" si="438"/>
        <v>-1</v>
      </c>
      <c r="G916" s="15">
        <v>-1</v>
      </c>
      <c r="H916" s="15">
        <v>-1</v>
      </c>
      <c r="I916" s="15">
        <v>456</v>
      </c>
      <c r="J916" s="15">
        <v>9</v>
      </c>
      <c r="K916" s="15"/>
      <c r="L916" s="15">
        <v>1339</v>
      </c>
      <c r="M916" s="15">
        <f t="shared" si="439"/>
        <v>0.326904296875</v>
      </c>
    </row>
    <row r="917" spans="1:13">
      <c r="A917" s="15">
        <v>914</v>
      </c>
      <c r="B917" s="15">
        <v>-2</v>
      </c>
      <c r="C917" s="15">
        <v>-8192</v>
      </c>
      <c r="D917" s="15">
        <f t="shared" si="436"/>
        <v>-1</v>
      </c>
      <c r="E917" s="15">
        <f t="shared" si="437"/>
        <v>0</v>
      </c>
      <c r="F917" s="15">
        <f t="shared" si="438"/>
        <v>-1</v>
      </c>
      <c r="G917" s="15">
        <v>-1</v>
      </c>
      <c r="H917" s="15">
        <v>-1</v>
      </c>
      <c r="I917" s="15">
        <v>456</v>
      </c>
      <c r="J917" s="15">
        <v>9</v>
      </c>
      <c r="K917" s="15"/>
      <c r="L917" s="15">
        <v>1339</v>
      </c>
      <c r="M917" s="15">
        <f t="shared" si="439"/>
        <v>0.326904296875</v>
      </c>
    </row>
    <row r="918" spans="1:13">
      <c r="A918" s="15">
        <v>915</v>
      </c>
      <c r="B918" s="15">
        <v>-2</v>
      </c>
      <c r="C918" s="15">
        <v>-8192</v>
      </c>
      <c r="D918" s="15">
        <f t="shared" si="436"/>
        <v>-1</v>
      </c>
      <c r="E918" s="15">
        <f t="shared" si="437"/>
        <v>0</v>
      </c>
      <c r="F918" s="15">
        <f t="shared" si="438"/>
        <v>-1</v>
      </c>
      <c r="G918" s="15">
        <v>-1</v>
      </c>
      <c r="H918" s="15">
        <v>-1</v>
      </c>
      <c r="I918" s="15">
        <v>457</v>
      </c>
      <c r="J918" s="15">
        <v>9</v>
      </c>
      <c r="K918" s="15"/>
      <c r="L918" s="15">
        <v>1339</v>
      </c>
      <c r="M918" s="15">
        <f t="shared" si="439"/>
        <v>0.326904296875</v>
      </c>
    </row>
    <row r="919" spans="1:13">
      <c r="A919" s="15">
        <v>916</v>
      </c>
      <c r="B919" s="15">
        <v>-2</v>
      </c>
      <c r="C919" s="15">
        <v>-8192</v>
      </c>
      <c r="D919" s="15">
        <f t="shared" si="436"/>
        <v>-1</v>
      </c>
      <c r="E919" s="15">
        <f t="shared" si="437"/>
        <v>0</v>
      </c>
      <c r="F919" s="15">
        <f t="shared" si="438"/>
        <v>-1</v>
      </c>
      <c r="G919" s="15">
        <v>-1</v>
      </c>
      <c r="H919" s="15">
        <v>-1</v>
      </c>
      <c r="I919" s="15">
        <v>457</v>
      </c>
      <c r="J919" s="15">
        <v>9</v>
      </c>
      <c r="K919" s="15"/>
      <c r="L919" s="15">
        <v>1339</v>
      </c>
      <c r="M919" s="15">
        <f t="shared" si="439"/>
        <v>0.326904296875</v>
      </c>
    </row>
    <row r="920" spans="1:13">
      <c r="A920" s="15">
        <v>917</v>
      </c>
      <c r="B920" s="15">
        <v>-2</v>
      </c>
      <c r="C920" s="15">
        <v>-8192</v>
      </c>
      <c r="D920" s="15">
        <f t="shared" si="436"/>
        <v>-1</v>
      </c>
      <c r="E920" s="15">
        <f t="shared" si="437"/>
        <v>0</v>
      </c>
      <c r="F920" s="15">
        <f t="shared" si="438"/>
        <v>-1</v>
      </c>
      <c r="G920" s="15">
        <v>-1</v>
      </c>
      <c r="H920" s="15">
        <v>-1</v>
      </c>
      <c r="I920" s="15">
        <v>458</v>
      </c>
      <c r="J920" s="15">
        <v>9</v>
      </c>
      <c r="K920" s="15"/>
      <c r="L920" s="15">
        <v>1339</v>
      </c>
      <c r="M920" s="15">
        <f t="shared" si="439"/>
        <v>0.326904296875</v>
      </c>
    </row>
    <row r="921" spans="1:13">
      <c r="A921" s="15">
        <v>918</v>
      </c>
      <c r="B921" s="15">
        <v>-2</v>
      </c>
      <c r="C921" s="15">
        <v>-8192</v>
      </c>
      <c r="D921" s="15">
        <f t="shared" si="436"/>
        <v>-1</v>
      </c>
      <c r="E921" s="15">
        <f t="shared" si="437"/>
        <v>0</v>
      </c>
      <c r="F921" s="15">
        <f t="shared" si="438"/>
        <v>-1</v>
      </c>
      <c r="G921" s="15">
        <v>-1</v>
      </c>
      <c r="H921" s="15">
        <v>-1</v>
      </c>
      <c r="I921" s="15">
        <v>458</v>
      </c>
      <c r="J921" s="15">
        <v>9</v>
      </c>
      <c r="K921" s="15"/>
      <c r="L921" s="15">
        <v>1339</v>
      </c>
      <c r="M921" s="15">
        <f t="shared" si="439"/>
        <v>0.326904296875</v>
      </c>
    </row>
    <row r="922" spans="1:13">
      <c r="A922" s="15">
        <v>919</v>
      </c>
      <c r="B922" s="15">
        <v>-2</v>
      </c>
      <c r="C922" s="15">
        <v>-8192</v>
      </c>
      <c r="D922" s="15">
        <f t="shared" si="436"/>
        <v>-1</v>
      </c>
      <c r="E922" s="15">
        <f t="shared" si="437"/>
        <v>0</v>
      </c>
      <c r="F922" s="15">
        <f t="shared" si="438"/>
        <v>-1</v>
      </c>
      <c r="G922" s="15">
        <v>-1</v>
      </c>
      <c r="H922" s="15">
        <v>-1</v>
      </c>
      <c r="I922" s="15">
        <v>459</v>
      </c>
      <c r="J922" s="15">
        <v>9</v>
      </c>
      <c r="K922" s="15"/>
      <c r="L922" s="15">
        <v>1339</v>
      </c>
      <c r="M922" s="15">
        <f t="shared" si="439"/>
        <v>0.326904296875</v>
      </c>
    </row>
    <row r="923" spans="1:13">
      <c r="A923" s="15">
        <v>920</v>
      </c>
      <c r="B923" s="15">
        <v>-2</v>
      </c>
      <c r="C923" s="15">
        <v>-8192</v>
      </c>
      <c r="D923" s="15">
        <f t="shared" si="436"/>
        <v>-1</v>
      </c>
      <c r="E923" s="15">
        <f t="shared" si="437"/>
        <v>0</v>
      </c>
      <c r="F923" s="15">
        <f t="shared" si="438"/>
        <v>-1</v>
      </c>
      <c r="G923" s="15">
        <v>-1</v>
      </c>
      <c r="H923" s="15">
        <v>-1</v>
      </c>
      <c r="I923" s="15">
        <v>459</v>
      </c>
      <c r="J923" s="15">
        <v>9</v>
      </c>
      <c r="K923" s="15"/>
      <c r="L923" s="15">
        <v>1339</v>
      </c>
      <c r="M923" s="15">
        <f t="shared" si="439"/>
        <v>0.326904296875</v>
      </c>
    </row>
    <row r="924" spans="1:13">
      <c r="A924" s="15">
        <v>921</v>
      </c>
      <c r="B924" s="15">
        <v>-2</v>
      </c>
      <c r="C924" s="15">
        <v>-8192</v>
      </c>
      <c r="D924" s="15">
        <f t="shared" si="436"/>
        <v>-1</v>
      </c>
      <c r="E924" s="15">
        <f t="shared" si="437"/>
        <v>0</v>
      </c>
      <c r="F924" s="15">
        <f t="shared" si="438"/>
        <v>-1</v>
      </c>
      <c r="G924" s="15">
        <v>-1</v>
      </c>
      <c r="H924" s="15">
        <v>-1</v>
      </c>
      <c r="I924" s="15">
        <v>460</v>
      </c>
      <c r="J924" s="15">
        <v>9</v>
      </c>
      <c r="K924" s="15"/>
      <c r="L924" s="15">
        <v>1339</v>
      </c>
      <c r="M924" s="15">
        <f t="shared" si="439"/>
        <v>0.326904296875</v>
      </c>
    </row>
    <row r="925" spans="1:13">
      <c r="A925" s="15">
        <v>922</v>
      </c>
      <c r="B925" s="15">
        <v>-2</v>
      </c>
      <c r="C925" s="15">
        <v>-8192</v>
      </c>
      <c r="D925" s="15">
        <f t="shared" si="436"/>
        <v>-1</v>
      </c>
      <c r="E925" s="15">
        <f t="shared" si="437"/>
        <v>0</v>
      </c>
      <c r="F925" s="15">
        <f t="shared" si="438"/>
        <v>-1</v>
      </c>
      <c r="G925" s="15">
        <v>-1</v>
      </c>
      <c r="H925" s="15">
        <v>-1</v>
      </c>
      <c r="I925" s="15">
        <v>460</v>
      </c>
      <c r="J925" s="15">
        <v>9</v>
      </c>
      <c r="K925" s="15"/>
      <c r="L925" s="15">
        <v>1339</v>
      </c>
      <c r="M925" s="15">
        <f t="shared" si="439"/>
        <v>0.326904296875</v>
      </c>
    </row>
    <row r="926" spans="1:13">
      <c r="A926" s="15">
        <v>923</v>
      </c>
      <c r="B926" s="15">
        <v>-2</v>
      </c>
      <c r="C926" s="15">
        <v>-8192</v>
      </c>
      <c r="D926" s="15">
        <f t="shared" si="436"/>
        <v>-1</v>
      </c>
      <c r="E926" s="15">
        <f t="shared" si="437"/>
        <v>0</v>
      </c>
      <c r="F926" s="15">
        <f t="shared" si="438"/>
        <v>-1</v>
      </c>
      <c r="G926" s="15">
        <v>-1</v>
      </c>
      <c r="H926" s="15">
        <v>-1</v>
      </c>
      <c r="I926" s="15">
        <v>461</v>
      </c>
      <c r="J926" s="15">
        <v>9</v>
      </c>
      <c r="K926" s="15"/>
      <c r="L926" s="15">
        <v>1339</v>
      </c>
      <c r="M926" s="15">
        <f t="shared" si="439"/>
        <v>0.326904296875</v>
      </c>
    </row>
    <row r="927" spans="1:13">
      <c r="A927" s="15">
        <v>924</v>
      </c>
      <c r="B927" s="15">
        <v>-2</v>
      </c>
      <c r="C927" s="15">
        <v>-8192</v>
      </c>
      <c r="D927" s="15">
        <f t="shared" si="436"/>
        <v>-1</v>
      </c>
      <c r="E927" s="15">
        <f t="shared" si="437"/>
        <v>0</v>
      </c>
      <c r="F927" s="15">
        <f t="shared" si="438"/>
        <v>-1</v>
      </c>
      <c r="G927" s="15">
        <v>-1</v>
      </c>
      <c r="H927" s="15">
        <v>-1</v>
      </c>
      <c r="I927" s="15">
        <v>461</v>
      </c>
      <c r="J927" s="15">
        <v>9</v>
      </c>
      <c r="K927" s="15"/>
      <c r="L927" s="15">
        <v>1339</v>
      </c>
      <c r="M927" s="15">
        <f t="shared" si="439"/>
        <v>0.326904296875</v>
      </c>
    </row>
    <row r="928" spans="1:13">
      <c r="A928" s="15">
        <v>925</v>
      </c>
      <c r="B928" s="15">
        <v>-2</v>
      </c>
      <c r="C928" s="15">
        <v>-8192</v>
      </c>
      <c r="D928" s="15">
        <f t="shared" si="436"/>
        <v>-1</v>
      </c>
      <c r="E928" s="15">
        <f t="shared" si="437"/>
        <v>0</v>
      </c>
      <c r="F928" s="15">
        <f t="shared" si="438"/>
        <v>-1</v>
      </c>
      <c r="G928" s="15">
        <v>-1</v>
      </c>
      <c r="H928" s="15">
        <v>-1</v>
      </c>
      <c r="I928" s="15">
        <v>462</v>
      </c>
      <c r="J928" s="15">
        <v>9</v>
      </c>
      <c r="K928" s="15"/>
      <c r="L928" s="15">
        <v>1339</v>
      </c>
      <c r="M928" s="15">
        <f t="shared" si="439"/>
        <v>0.326904296875</v>
      </c>
    </row>
    <row r="929" spans="1:13">
      <c r="A929" s="15">
        <v>926</v>
      </c>
      <c r="B929" s="15">
        <v>-2</v>
      </c>
      <c r="C929" s="15">
        <v>-8192</v>
      </c>
      <c r="D929" s="15">
        <f t="shared" si="436"/>
        <v>-1</v>
      </c>
      <c r="E929" s="15">
        <f t="shared" si="437"/>
        <v>0</v>
      </c>
      <c r="F929" s="15">
        <f t="shared" si="438"/>
        <v>-1</v>
      </c>
      <c r="G929" s="15">
        <v>-1</v>
      </c>
      <c r="H929" s="15">
        <v>-1</v>
      </c>
      <c r="I929" s="15">
        <v>462</v>
      </c>
      <c r="J929" s="15">
        <v>9</v>
      </c>
      <c r="K929" s="15"/>
      <c r="L929" s="15">
        <v>1339</v>
      </c>
      <c r="M929" s="15">
        <f t="shared" si="439"/>
        <v>0.326904296875</v>
      </c>
    </row>
    <row r="930" spans="1:13">
      <c r="A930" s="15">
        <v>927</v>
      </c>
      <c r="B930" s="15">
        <v>-2</v>
      </c>
      <c r="C930" s="15">
        <v>-8192</v>
      </c>
      <c r="D930" s="15">
        <f t="shared" si="436"/>
        <v>-1</v>
      </c>
      <c r="E930" s="15">
        <f t="shared" si="437"/>
        <v>0</v>
      </c>
      <c r="F930" s="15">
        <f t="shared" si="438"/>
        <v>-1</v>
      </c>
      <c r="G930" s="15">
        <v>-1</v>
      </c>
      <c r="H930" s="15">
        <v>-1</v>
      </c>
      <c r="I930" s="15">
        <v>463</v>
      </c>
      <c r="J930" s="15">
        <v>9</v>
      </c>
      <c r="K930" s="15"/>
      <c r="L930" s="15">
        <v>1339</v>
      </c>
      <c r="M930" s="15">
        <f t="shared" si="439"/>
        <v>0.326904296875</v>
      </c>
    </row>
    <row r="931" spans="1:13">
      <c r="A931" s="15">
        <v>928</v>
      </c>
      <c r="B931" s="15">
        <v>-2</v>
      </c>
      <c r="C931" s="15">
        <v>-8192</v>
      </c>
      <c r="D931" s="15">
        <f t="shared" si="436"/>
        <v>-1</v>
      </c>
      <c r="E931" s="15">
        <f t="shared" si="437"/>
        <v>0</v>
      </c>
      <c r="F931" s="15">
        <f t="shared" si="438"/>
        <v>-1</v>
      </c>
      <c r="G931" s="15">
        <v>-1</v>
      </c>
      <c r="H931" s="15">
        <v>-1</v>
      </c>
      <c r="I931" s="15">
        <v>463</v>
      </c>
      <c r="J931" s="15">
        <v>9</v>
      </c>
      <c r="K931" s="15"/>
      <c r="L931" s="15">
        <v>1339</v>
      </c>
      <c r="M931" s="15">
        <f t="shared" si="439"/>
        <v>0.326904296875</v>
      </c>
    </row>
    <row r="932" spans="1:13">
      <c r="A932" s="15">
        <v>929</v>
      </c>
      <c r="B932" s="15">
        <v>-2</v>
      </c>
      <c r="C932" s="15">
        <v>-8192</v>
      </c>
      <c r="D932" s="15">
        <f t="shared" si="436"/>
        <v>-1</v>
      </c>
      <c r="E932" s="15">
        <f t="shared" si="437"/>
        <v>0</v>
      </c>
      <c r="F932" s="15">
        <f t="shared" si="438"/>
        <v>-1</v>
      </c>
      <c r="G932" s="15">
        <v>-1</v>
      </c>
      <c r="H932" s="15">
        <v>-1</v>
      </c>
      <c r="I932" s="15">
        <v>464</v>
      </c>
      <c r="J932" s="15">
        <v>9</v>
      </c>
      <c r="K932" s="15"/>
      <c r="L932" s="15">
        <v>1339</v>
      </c>
      <c r="M932" s="15">
        <f t="shared" si="439"/>
        <v>0.326904296875</v>
      </c>
    </row>
    <row r="933" spans="1:13">
      <c r="A933" s="15">
        <v>930</v>
      </c>
      <c r="B933" s="15">
        <v>-2</v>
      </c>
      <c r="C933" s="15">
        <v>-8192</v>
      </c>
      <c r="D933" s="15">
        <f t="shared" si="436"/>
        <v>-1</v>
      </c>
      <c r="E933" s="15">
        <f t="shared" si="437"/>
        <v>0</v>
      </c>
      <c r="F933" s="15">
        <f t="shared" si="438"/>
        <v>-1</v>
      </c>
      <c r="G933" s="15">
        <v>-1</v>
      </c>
      <c r="H933" s="15">
        <v>-1</v>
      </c>
      <c r="I933" s="15">
        <v>464</v>
      </c>
      <c r="J933" s="15">
        <v>9</v>
      </c>
      <c r="K933" s="15"/>
      <c r="L933" s="15">
        <v>1339</v>
      </c>
      <c r="M933" s="15">
        <f t="shared" si="439"/>
        <v>0.326904296875</v>
      </c>
    </row>
    <row r="934" spans="1:13">
      <c r="A934" s="15">
        <v>931</v>
      </c>
      <c r="B934" s="15">
        <v>-2</v>
      </c>
      <c r="C934" s="15">
        <v>-8192</v>
      </c>
      <c r="D934" s="15">
        <f t="shared" si="436"/>
        <v>-1</v>
      </c>
      <c r="E934" s="15">
        <f t="shared" si="437"/>
        <v>0</v>
      </c>
      <c r="F934" s="15">
        <f t="shared" si="438"/>
        <v>-1</v>
      </c>
      <c r="G934" s="15">
        <v>-1</v>
      </c>
      <c r="H934" s="15">
        <v>-1</v>
      </c>
      <c r="I934" s="15">
        <v>465</v>
      </c>
      <c r="J934" s="15">
        <v>9</v>
      </c>
      <c r="K934" s="15"/>
      <c r="L934" s="15">
        <v>1339</v>
      </c>
      <c r="M934" s="15">
        <f t="shared" si="439"/>
        <v>0.326904296875</v>
      </c>
    </row>
    <row r="935" spans="1:13">
      <c r="A935" s="15">
        <v>932</v>
      </c>
      <c r="B935" s="15">
        <v>-2</v>
      </c>
      <c r="C935" s="15">
        <v>-8192</v>
      </c>
      <c r="D935" s="15">
        <f t="shared" si="436"/>
        <v>-1</v>
      </c>
      <c r="E935" s="15">
        <f t="shared" si="437"/>
        <v>0</v>
      </c>
      <c r="F935" s="15">
        <f t="shared" si="438"/>
        <v>-1</v>
      </c>
      <c r="G935" s="15">
        <v>-1</v>
      </c>
      <c r="H935" s="15">
        <v>-1</v>
      </c>
      <c r="I935" s="15">
        <v>465</v>
      </c>
      <c r="J935" s="15">
        <v>9</v>
      </c>
      <c r="K935" s="15"/>
      <c r="L935" s="15">
        <v>1339</v>
      </c>
      <c r="M935" s="15">
        <f t="shared" si="439"/>
        <v>0.326904296875</v>
      </c>
    </row>
    <row r="936" spans="1:13">
      <c r="A936" s="15">
        <v>933</v>
      </c>
      <c r="B936" s="15">
        <v>-2</v>
      </c>
      <c r="C936" s="15">
        <v>-8192</v>
      </c>
      <c r="D936" s="15">
        <f t="shared" si="436"/>
        <v>-1</v>
      </c>
      <c r="E936" s="15">
        <f t="shared" si="437"/>
        <v>0</v>
      </c>
      <c r="F936" s="15">
        <f t="shared" si="438"/>
        <v>-1</v>
      </c>
      <c r="G936" s="15">
        <v>-1</v>
      </c>
      <c r="H936" s="15">
        <v>-1</v>
      </c>
      <c r="I936" s="15">
        <v>466</v>
      </c>
      <c r="J936" s="15">
        <v>9</v>
      </c>
      <c r="K936" s="15"/>
      <c r="L936" s="15">
        <v>1339</v>
      </c>
      <c r="M936" s="15">
        <f t="shared" si="439"/>
        <v>0.326904296875</v>
      </c>
    </row>
    <row r="937" spans="1:13">
      <c r="A937" s="15">
        <v>934</v>
      </c>
      <c r="B937" s="15">
        <v>-2</v>
      </c>
      <c r="C937" s="15">
        <v>-8192</v>
      </c>
      <c r="D937" s="15">
        <f t="shared" si="436"/>
        <v>-1</v>
      </c>
      <c r="E937" s="15">
        <f t="shared" si="437"/>
        <v>0</v>
      </c>
      <c r="F937" s="15">
        <f t="shared" si="438"/>
        <v>-1</v>
      </c>
      <c r="G937" s="15">
        <v>-1</v>
      </c>
      <c r="H937" s="15">
        <v>-1</v>
      </c>
      <c r="I937" s="15">
        <v>466</v>
      </c>
      <c r="J937" s="15">
        <v>9</v>
      </c>
      <c r="K937" s="15"/>
      <c r="L937" s="15">
        <v>1339</v>
      </c>
      <c r="M937" s="15">
        <f t="shared" si="439"/>
        <v>0.326904296875</v>
      </c>
    </row>
    <row r="938" spans="1:13">
      <c r="A938" s="15">
        <v>935</v>
      </c>
      <c r="B938" s="15">
        <v>-2</v>
      </c>
      <c r="C938" s="15">
        <v>-8192</v>
      </c>
      <c r="D938" s="15">
        <f t="shared" si="436"/>
        <v>-1</v>
      </c>
      <c r="E938" s="15">
        <f t="shared" si="437"/>
        <v>0</v>
      </c>
      <c r="F938" s="15">
        <f t="shared" si="438"/>
        <v>-1</v>
      </c>
      <c r="G938" s="15">
        <v>-1</v>
      </c>
      <c r="H938" s="15">
        <v>-1</v>
      </c>
      <c r="I938" s="15">
        <v>467</v>
      </c>
      <c r="J938" s="15">
        <v>9</v>
      </c>
      <c r="K938" s="15"/>
      <c r="L938" s="15">
        <v>1339</v>
      </c>
      <c r="M938" s="15">
        <f t="shared" si="439"/>
        <v>0.326904296875</v>
      </c>
    </row>
    <row r="939" spans="1:13">
      <c r="A939" s="15">
        <v>936</v>
      </c>
      <c r="B939" s="15">
        <v>-2</v>
      </c>
      <c r="C939" s="15">
        <v>-8192</v>
      </c>
      <c r="D939" s="15">
        <f t="shared" si="436"/>
        <v>-1</v>
      </c>
      <c r="E939" s="15">
        <f t="shared" si="437"/>
        <v>0</v>
      </c>
      <c r="F939" s="15">
        <f t="shared" si="438"/>
        <v>-1</v>
      </c>
      <c r="G939" s="15">
        <v>-1</v>
      </c>
      <c r="H939" s="15">
        <v>-1</v>
      </c>
      <c r="I939" s="15">
        <v>467</v>
      </c>
      <c r="J939" s="15">
        <v>9</v>
      </c>
      <c r="K939" s="15"/>
      <c r="L939" s="15">
        <v>1339</v>
      </c>
      <c r="M939" s="15">
        <f t="shared" si="439"/>
        <v>0.326904296875</v>
      </c>
    </row>
    <row r="940" spans="1:13">
      <c r="A940" s="15">
        <v>937</v>
      </c>
      <c r="B940" s="15">
        <v>-2</v>
      </c>
      <c r="C940" s="15">
        <v>-8192</v>
      </c>
      <c r="D940" s="15">
        <f t="shared" si="436"/>
        <v>-1</v>
      </c>
      <c r="E940" s="15">
        <f t="shared" si="437"/>
        <v>0</v>
      </c>
      <c r="F940" s="15">
        <f t="shared" si="438"/>
        <v>-1</v>
      </c>
      <c r="G940" s="15">
        <v>-1</v>
      </c>
      <c r="H940" s="15">
        <v>-1</v>
      </c>
      <c r="I940" s="15">
        <v>468</v>
      </c>
      <c r="J940" s="15">
        <v>9</v>
      </c>
      <c r="K940" s="15"/>
      <c r="L940" s="15">
        <v>1339</v>
      </c>
      <c r="M940" s="15">
        <f t="shared" si="439"/>
        <v>0.326904296875</v>
      </c>
    </row>
    <row r="941" spans="1:13">
      <c r="A941" s="15">
        <v>938</v>
      </c>
      <c r="B941" s="15">
        <v>-2</v>
      </c>
      <c r="C941" s="15">
        <v>-8192</v>
      </c>
      <c r="D941" s="15">
        <f t="shared" si="436"/>
        <v>-1</v>
      </c>
      <c r="E941" s="15">
        <f t="shared" si="437"/>
        <v>0</v>
      </c>
      <c r="F941" s="15">
        <f t="shared" si="438"/>
        <v>-1</v>
      </c>
      <c r="G941" s="15">
        <v>-1</v>
      </c>
      <c r="H941" s="15">
        <v>-1</v>
      </c>
      <c r="I941" s="15">
        <v>468</v>
      </c>
      <c r="J941" s="15">
        <v>9</v>
      </c>
      <c r="K941" s="15"/>
      <c r="L941" s="15">
        <v>1339</v>
      </c>
      <c r="M941" s="15">
        <f t="shared" si="439"/>
        <v>0.326904296875</v>
      </c>
    </row>
    <row r="942" spans="1:13">
      <c r="A942" s="15">
        <v>939</v>
      </c>
      <c r="B942" s="15">
        <v>-2</v>
      </c>
      <c r="C942" s="15">
        <v>-8192</v>
      </c>
      <c r="D942" s="15">
        <f t="shared" si="436"/>
        <v>-1</v>
      </c>
      <c r="E942" s="15">
        <f t="shared" si="437"/>
        <v>0</v>
      </c>
      <c r="F942" s="15">
        <f t="shared" si="438"/>
        <v>-1</v>
      </c>
      <c r="G942" s="15">
        <v>-1</v>
      </c>
      <c r="H942" s="15">
        <v>-1</v>
      </c>
      <c r="I942" s="15">
        <v>469</v>
      </c>
      <c r="J942" s="15">
        <v>9</v>
      </c>
      <c r="K942" s="15"/>
      <c r="L942" s="15">
        <v>1339</v>
      </c>
      <c r="M942" s="15">
        <f t="shared" si="439"/>
        <v>0.326904296875</v>
      </c>
    </row>
    <row r="943" spans="1:13">
      <c r="A943" s="15">
        <v>940</v>
      </c>
      <c r="B943" s="15">
        <v>-2</v>
      </c>
      <c r="C943" s="15">
        <v>-8192</v>
      </c>
      <c r="D943" s="15">
        <f t="shared" si="436"/>
        <v>-1</v>
      </c>
      <c r="E943" s="15">
        <f t="shared" si="437"/>
        <v>0</v>
      </c>
      <c r="F943" s="15">
        <f t="shared" si="438"/>
        <v>-1</v>
      </c>
      <c r="G943" s="15">
        <v>-1</v>
      </c>
      <c r="H943" s="15">
        <v>-1</v>
      </c>
      <c r="I943" s="15">
        <v>469</v>
      </c>
      <c r="J943" s="15">
        <v>9</v>
      </c>
      <c r="K943" s="15"/>
      <c r="L943" s="15">
        <v>1339</v>
      </c>
      <c r="M943" s="15">
        <f t="shared" si="439"/>
        <v>0.326904296875</v>
      </c>
    </row>
    <row r="944" spans="1:13">
      <c r="A944" s="15">
        <v>941</v>
      </c>
      <c r="B944" s="15">
        <v>-2</v>
      </c>
      <c r="C944" s="15">
        <v>-8192</v>
      </c>
      <c r="D944" s="15">
        <f t="shared" si="436"/>
        <v>-1</v>
      </c>
      <c r="E944" s="15">
        <f t="shared" si="437"/>
        <v>0</v>
      </c>
      <c r="F944" s="15">
        <f t="shared" si="438"/>
        <v>-1</v>
      </c>
      <c r="G944" s="15">
        <v>-1</v>
      </c>
      <c r="H944" s="15">
        <v>-1</v>
      </c>
      <c r="I944" s="15">
        <v>470</v>
      </c>
      <c r="J944" s="15">
        <v>9</v>
      </c>
      <c r="K944" s="15"/>
      <c r="L944" s="15">
        <v>1339</v>
      </c>
      <c r="M944" s="15">
        <f t="shared" si="439"/>
        <v>0.326904296875</v>
      </c>
    </row>
    <row r="945" spans="1:13">
      <c r="A945" s="15">
        <v>942</v>
      </c>
      <c r="B945" s="15">
        <v>-2</v>
      </c>
      <c r="C945" s="15">
        <v>-8192</v>
      </c>
      <c r="D945" s="15">
        <f t="shared" si="436"/>
        <v>-1</v>
      </c>
      <c r="E945" s="15">
        <f t="shared" si="437"/>
        <v>0</v>
      </c>
      <c r="F945" s="15">
        <f t="shared" si="438"/>
        <v>-1</v>
      </c>
      <c r="G945" s="15">
        <v>-1</v>
      </c>
      <c r="H945" s="15">
        <v>-1</v>
      </c>
      <c r="I945" s="15">
        <v>470</v>
      </c>
      <c r="J945" s="15">
        <v>9</v>
      </c>
      <c r="K945" s="15"/>
      <c r="L945" s="15">
        <v>1339</v>
      </c>
      <c r="M945" s="15">
        <f t="shared" si="439"/>
        <v>0.326904296875</v>
      </c>
    </row>
    <row r="946" spans="1:13">
      <c r="A946" s="15">
        <v>943</v>
      </c>
      <c r="B946" s="15">
        <v>-2</v>
      </c>
      <c r="C946" s="15">
        <v>-8192</v>
      </c>
      <c r="D946" s="15">
        <f t="shared" si="436"/>
        <v>-1</v>
      </c>
      <c r="E946" s="15">
        <f t="shared" si="437"/>
        <v>0</v>
      </c>
      <c r="F946" s="15">
        <f t="shared" si="438"/>
        <v>-1</v>
      </c>
      <c r="G946" s="15">
        <v>-1</v>
      </c>
      <c r="H946" s="15">
        <v>-1</v>
      </c>
      <c r="I946" s="15">
        <v>471</v>
      </c>
      <c r="J946" s="15">
        <v>9</v>
      </c>
      <c r="K946" s="15"/>
      <c r="L946" s="15">
        <v>1339</v>
      </c>
      <c r="M946" s="15">
        <f t="shared" si="439"/>
        <v>0.326904296875</v>
      </c>
    </row>
    <row r="947" spans="1:13">
      <c r="A947" s="15">
        <v>944</v>
      </c>
      <c r="B947" s="15">
        <v>-2</v>
      </c>
      <c r="C947" s="15">
        <v>-8192</v>
      </c>
      <c r="D947" s="15">
        <f t="shared" si="436"/>
        <v>-1</v>
      </c>
      <c r="E947" s="15">
        <f t="shared" si="437"/>
        <v>0</v>
      </c>
      <c r="F947" s="15">
        <f t="shared" si="438"/>
        <v>-1</v>
      </c>
      <c r="G947" s="15">
        <v>-1</v>
      </c>
      <c r="H947" s="15">
        <v>-1</v>
      </c>
      <c r="I947" s="15">
        <v>471</v>
      </c>
      <c r="J947" s="15">
        <v>9</v>
      </c>
      <c r="K947" s="15"/>
      <c r="L947" s="15">
        <v>1339</v>
      </c>
      <c r="M947" s="15">
        <f t="shared" si="439"/>
        <v>0.326904296875</v>
      </c>
    </row>
    <row r="948" spans="1:13">
      <c r="A948" s="15">
        <v>945</v>
      </c>
      <c r="B948" s="15">
        <v>-2</v>
      </c>
      <c r="C948" s="15">
        <v>-8192</v>
      </c>
      <c r="D948" s="15">
        <f t="shared" si="436"/>
        <v>-1</v>
      </c>
      <c r="E948" s="15">
        <f t="shared" si="437"/>
        <v>0</v>
      </c>
      <c r="F948" s="15">
        <f t="shared" si="438"/>
        <v>-1</v>
      </c>
      <c r="G948" s="15">
        <v>-1</v>
      </c>
      <c r="H948" s="15">
        <v>-1</v>
      </c>
      <c r="I948" s="15">
        <v>472</v>
      </c>
      <c r="J948" s="15">
        <v>9</v>
      </c>
      <c r="K948" s="15"/>
      <c r="L948" s="15">
        <v>1339</v>
      </c>
      <c r="M948" s="15">
        <f t="shared" si="439"/>
        <v>0.326904296875</v>
      </c>
    </row>
    <row r="949" spans="1:13">
      <c r="A949" s="15">
        <v>946</v>
      </c>
      <c r="B949" s="15">
        <v>-2</v>
      </c>
      <c r="C949" s="15">
        <v>-8192</v>
      </c>
      <c r="D949" s="15">
        <f t="shared" si="436"/>
        <v>-1</v>
      </c>
      <c r="E949" s="15">
        <f t="shared" si="437"/>
        <v>0</v>
      </c>
      <c r="F949" s="15">
        <f t="shared" si="438"/>
        <v>-1</v>
      </c>
      <c r="G949" s="15">
        <v>-1</v>
      </c>
      <c r="H949" s="15">
        <v>-1</v>
      </c>
      <c r="I949" s="15">
        <v>472</v>
      </c>
      <c r="J949" s="15">
        <v>9</v>
      </c>
      <c r="K949" s="15"/>
      <c r="L949" s="15">
        <v>1339</v>
      </c>
      <c r="M949" s="15">
        <f t="shared" si="439"/>
        <v>0.326904296875</v>
      </c>
    </row>
    <row r="950" spans="1:13">
      <c r="A950" s="15">
        <v>947</v>
      </c>
      <c r="B950" s="15">
        <v>-2</v>
      </c>
      <c r="C950" s="15">
        <v>-8192</v>
      </c>
      <c r="D950" s="15">
        <f t="shared" si="436"/>
        <v>-1</v>
      </c>
      <c r="E950" s="15">
        <f t="shared" si="437"/>
        <v>0</v>
      </c>
      <c r="F950" s="15">
        <f t="shared" si="438"/>
        <v>-1</v>
      </c>
      <c r="G950" s="15">
        <v>-1</v>
      </c>
      <c r="H950" s="15">
        <v>-1</v>
      </c>
      <c r="I950" s="15">
        <v>473</v>
      </c>
      <c r="J950" s="15">
        <v>9</v>
      </c>
      <c r="K950" s="15"/>
      <c r="L950" s="15">
        <v>1339</v>
      </c>
      <c r="M950" s="15">
        <f t="shared" si="439"/>
        <v>0.326904296875</v>
      </c>
    </row>
    <row r="951" spans="1:13">
      <c r="A951" s="15">
        <v>948</v>
      </c>
      <c r="B951" s="15">
        <v>-2</v>
      </c>
      <c r="C951" s="15">
        <v>-8192</v>
      </c>
      <c r="D951" s="15">
        <f t="shared" si="436"/>
        <v>-1</v>
      </c>
      <c r="E951" s="15">
        <f t="shared" si="437"/>
        <v>0</v>
      </c>
      <c r="F951" s="15">
        <f t="shared" si="438"/>
        <v>-1</v>
      </c>
      <c r="G951" s="15">
        <v>-1</v>
      </c>
      <c r="H951" s="15">
        <v>-1</v>
      </c>
      <c r="I951" s="15">
        <v>473</v>
      </c>
      <c r="J951" s="15">
        <v>9</v>
      </c>
      <c r="K951" s="15"/>
      <c r="L951" s="15">
        <v>1339</v>
      </c>
      <c r="M951" s="15">
        <f t="shared" si="439"/>
        <v>0.326904296875</v>
      </c>
    </row>
    <row r="952" spans="1:13">
      <c r="A952" s="15">
        <v>949</v>
      </c>
      <c r="B952" s="15">
        <v>-2</v>
      </c>
      <c r="C952" s="15">
        <v>-8192</v>
      </c>
      <c r="D952" s="15">
        <f t="shared" si="436"/>
        <v>-1</v>
      </c>
      <c r="E952" s="15">
        <f t="shared" si="437"/>
        <v>0</v>
      </c>
      <c r="F952" s="15">
        <f t="shared" si="438"/>
        <v>-1</v>
      </c>
      <c r="G952" s="15">
        <v>-1</v>
      </c>
      <c r="H952" s="15">
        <v>-1</v>
      </c>
      <c r="I952" s="15">
        <v>474</v>
      </c>
      <c r="J952" s="15">
        <v>9</v>
      </c>
      <c r="K952" s="15"/>
      <c r="L952" s="15">
        <v>1339</v>
      </c>
      <c r="M952" s="15">
        <f t="shared" si="439"/>
        <v>0.326904296875</v>
      </c>
    </row>
    <row r="953" spans="1:13">
      <c r="A953" s="15">
        <v>950</v>
      </c>
      <c r="B953" s="15">
        <v>-2</v>
      </c>
      <c r="C953" s="15">
        <v>-8192</v>
      </c>
      <c r="D953" s="15">
        <f t="shared" si="436"/>
        <v>-1</v>
      </c>
      <c r="E953" s="15">
        <f t="shared" si="437"/>
        <v>0</v>
      </c>
      <c r="F953" s="15">
        <f t="shared" si="438"/>
        <v>-1</v>
      </c>
      <c r="G953" s="15">
        <v>-1</v>
      </c>
      <c r="H953" s="15">
        <v>-1</v>
      </c>
      <c r="I953" s="15">
        <v>474</v>
      </c>
      <c r="J953" s="15">
        <v>9</v>
      </c>
      <c r="K953" s="15"/>
      <c r="L953" s="15">
        <v>1339</v>
      </c>
      <c r="M953" s="15">
        <f t="shared" si="439"/>
        <v>0.326904296875</v>
      </c>
    </row>
    <row r="954" spans="1:13">
      <c r="A954" s="15">
        <v>951</v>
      </c>
      <c r="B954" s="15">
        <v>-2</v>
      </c>
      <c r="C954" s="15">
        <v>-8192</v>
      </c>
      <c r="D954" s="15">
        <f t="shared" si="436"/>
        <v>-1</v>
      </c>
      <c r="E954" s="15">
        <f t="shared" si="437"/>
        <v>0</v>
      </c>
      <c r="F954" s="15">
        <f t="shared" si="438"/>
        <v>-1</v>
      </c>
      <c r="G954" s="15">
        <v>-1</v>
      </c>
      <c r="H954" s="15">
        <v>-1</v>
      </c>
      <c r="I954" s="15">
        <v>475</v>
      </c>
      <c r="J954" s="15">
        <v>9</v>
      </c>
      <c r="K954" s="15"/>
      <c r="L954" s="15">
        <v>1339</v>
      </c>
      <c r="M954" s="15">
        <f t="shared" si="439"/>
        <v>0.326904296875</v>
      </c>
    </row>
    <row r="955" spans="1:13">
      <c r="A955" s="15">
        <v>952</v>
      </c>
      <c r="B955" s="15">
        <v>-2</v>
      </c>
      <c r="C955" s="15">
        <v>-8192</v>
      </c>
      <c r="D955" s="15">
        <f t="shared" si="436"/>
        <v>-1</v>
      </c>
      <c r="E955" s="15">
        <f t="shared" si="437"/>
        <v>0</v>
      </c>
      <c r="F955" s="15">
        <f t="shared" si="438"/>
        <v>-1</v>
      </c>
      <c r="G955" s="15">
        <v>-1</v>
      </c>
      <c r="H955" s="15">
        <v>-1</v>
      </c>
      <c r="I955" s="15">
        <v>475</v>
      </c>
      <c r="J955" s="15">
        <v>9</v>
      </c>
      <c r="K955" s="15"/>
      <c r="L955" s="15">
        <v>1339</v>
      </c>
      <c r="M955" s="15">
        <f t="shared" si="439"/>
        <v>0.326904296875</v>
      </c>
    </row>
    <row r="956" spans="1:13">
      <c r="A956" s="15">
        <v>953</v>
      </c>
      <c r="B956" s="15">
        <v>-2</v>
      </c>
      <c r="C956" s="15">
        <v>-8192</v>
      </c>
      <c r="D956" s="15">
        <f t="shared" si="436"/>
        <v>-1</v>
      </c>
      <c r="E956" s="15">
        <f t="shared" si="437"/>
        <v>0</v>
      </c>
      <c r="F956" s="15">
        <f t="shared" si="438"/>
        <v>-1</v>
      </c>
      <c r="G956" s="15">
        <v>-1</v>
      </c>
      <c r="H956" s="15">
        <v>-1</v>
      </c>
      <c r="I956" s="15">
        <v>476</v>
      </c>
      <c r="J956" s="15">
        <v>9</v>
      </c>
      <c r="K956" s="15"/>
      <c r="L956" s="15">
        <v>1339</v>
      </c>
      <c r="M956" s="15">
        <f t="shared" si="439"/>
        <v>0.326904296875</v>
      </c>
    </row>
    <row r="957" spans="1:13">
      <c r="A957" s="15">
        <v>954</v>
      </c>
      <c r="B957" s="15">
        <v>-2</v>
      </c>
      <c r="C957" s="15">
        <v>-8192</v>
      </c>
      <c r="D957" s="15">
        <f t="shared" si="436"/>
        <v>-1</v>
      </c>
      <c r="E957" s="15">
        <f t="shared" si="437"/>
        <v>0</v>
      </c>
      <c r="F957" s="15">
        <f t="shared" si="438"/>
        <v>-1</v>
      </c>
      <c r="G957" s="15">
        <v>-1</v>
      </c>
      <c r="H957" s="15">
        <v>-1</v>
      </c>
      <c r="I957" s="15">
        <v>476</v>
      </c>
      <c r="J957" s="15">
        <v>9</v>
      </c>
      <c r="K957" s="15"/>
      <c r="L957" s="15">
        <v>1339</v>
      </c>
      <c r="M957" s="15">
        <f t="shared" si="439"/>
        <v>0.326904296875</v>
      </c>
    </row>
    <row r="958" spans="1:13">
      <c r="A958" s="15">
        <v>955</v>
      </c>
      <c r="B958" s="15">
        <v>-2</v>
      </c>
      <c r="C958" s="15">
        <v>-8192</v>
      </c>
      <c r="D958" s="15">
        <f t="shared" si="436"/>
        <v>-1</v>
      </c>
      <c r="E958" s="15">
        <f t="shared" si="437"/>
        <v>0</v>
      </c>
      <c r="F958" s="15">
        <f t="shared" si="438"/>
        <v>-1</v>
      </c>
      <c r="G958" s="15">
        <v>-1</v>
      </c>
      <c r="H958" s="15">
        <v>-1</v>
      </c>
      <c r="I958" s="15">
        <v>477</v>
      </c>
      <c r="J958" s="15">
        <v>9</v>
      </c>
      <c r="K958" s="15"/>
      <c r="L958" s="15">
        <v>1339</v>
      </c>
      <c r="M958" s="15">
        <f t="shared" si="439"/>
        <v>0.326904296875</v>
      </c>
    </row>
    <row r="959" spans="1:13">
      <c r="A959" s="15">
        <v>956</v>
      </c>
      <c r="B959" s="15">
        <v>-2</v>
      </c>
      <c r="C959" s="15">
        <v>-8192</v>
      </c>
      <c r="D959" s="15">
        <f t="shared" si="436"/>
        <v>-1</v>
      </c>
      <c r="E959" s="15">
        <f t="shared" si="437"/>
        <v>0</v>
      </c>
      <c r="F959" s="15">
        <f t="shared" si="438"/>
        <v>-1</v>
      </c>
      <c r="G959" s="15">
        <v>-1</v>
      </c>
      <c r="H959" s="15">
        <v>-1</v>
      </c>
      <c r="I959" s="15">
        <v>477</v>
      </c>
      <c r="J959" s="15">
        <v>9</v>
      </c>
      <c r="K959" s="15"/>
      <c r="L959" s="15">
        <v>1339</v>
      </c>
      <c r="M959" s="15">
        <f t="shared" si="439"/>
        <v>0.326904296875</v>
      </c>
    </row>
    <row r="960" spans="1:13">
      <c r="A960" s="15">
        <v>957</v>
      </c>
      <c r="B960" s="15">
        <v>-2</v>
      </c>
      <c r="C960" s="15">
        <v>-8192</v>
      </c>
      <c r="D960" s="15">
        <f t="shared" si="436"/>
        <v>-1</v>
      </c>
      <c r="E960" s="15">
        <f t="shared" si="437"/>
        <v>0</v>
      </c>
      <c r="F960" s="15">
        <f t="shared" si="438"/>
        <v>-1</v>
      </c>
      <c r="G960" s="15">
        <v>-1</v>
      </c>
      <c r="H960" s="15">
        <v>-1</v>
      </c>
      <c r="I960" s="15">
        <v>478</v>
      </c>
      <c r="J960" s="15">
        <v>9</v>
      </c>
      <c r="K960" s="15"/>
      <c r="L960" s="15">
        <v>1339</v>
      </c>
      <c r="M960" s="15">
        <f t="shared" si="439"/>
        <v>0.326904296875</v>
      </c>
    </row>
    <row r="961" spans="1:13">
      <c r="A961" s="15">
        <v>958</v>
      </c>
      <c r="B961" s="15">
        <v>-2</v>
      </c>
      <c r="C961" s="15">
        <v>-8192</v>
      </c>
      <c r="D961" s="15">
        <f t="shared" si="436"/>
        <v>-1</v>
      </c>
      <c r="E961" s="15">
        <f t="shared" si="437"/>
        <v>0</v>
      </c>
      <c r="F961" s="15">
        <f t="shared" si="438"/>
        <v>-1</v>
      </c>
      <c r="G961" s="15">
        <v>-1</v>
      </c>
      <c r="H961" s="15">
        <v>-1</v>
      </c>
      <c r="I961" s="15">
        <v>478</v>
      </c>
      <c r="J961" s="15">
        <v>9</v>
      </c>
      <c r="K961" s="15"/>
      <c r="L961" s="15">
        <v>1339</v>
      </c>
      <c r="M961" s="15">
        <f t="shared" si="439"/>
        <v>0.326904296875</v>
      </c>
    </row>
    <row r="962" spans="1:13">
      <c r="A962" s="15">
        <v>959</v>
      </c>
      <c r="B962" s="15">
        <v>-2</v>
      </c>
      <c r="C962" s="15">
        <v>-8192</v>
      </c>
      <c r="D962" s="15">
        <f t="shared" si="436"/>
        <v>-1</v>
      </c>
      <c r="E962" s="15">
        <f t="shared" si="437"/>
        <v>0</v>
      </c>
      <c r="F962" s="15">
        <f t="shared" si="438"/>
        <v>-1</v>
      </c>
      <c r="G962" s="15">
        <v>-1</v>
      </c>
      <c r="H962" s="15">
        <v>-1</v>
      </c>
      <c r="I962" s="15">
        <v>479</v>
      </c>
      <c r="J962" s="15">
        <v>9</v>
      </c>
      <c r="K962" s="15"/>
      <c r="L962" s="15">
        <v>1365</v>
      </c>
      <c r="M962" s="15">
        <f t="shared" si="439"/>
        <v>0.333251953125</v>
      </c>
    </row>
    <row r="963" spans="1:13">
      <c r="A963" s="15">
        <v>960</v>
      </c>
      <c r="B963" s="15">
        <v>-2</v>
      </c>
      <c r="C963" s="15">
        <v>-8192</v>
      </c>
      <c r="D963" s="15">
        <f t="shared" si="436"/>
        <v>-1</v>
      </c>
      <c r="E963" s="15">
        <f t="shared" si="437"/>
        <v>0</v>
      </c>
      <c r="F963" s="15">
        <f t="shared" si="438"/>
        <v>-1</v>
      </c>
      <c r="G963" s="15">
        <v>-1</v>
      </c>
      <c r="H963" s="15">
        <v>-1</v>
      </c>
      <c r="I963" s="15">
        <v>479</v>
      </c>
      <c r="J963" s="15">
        <v>9</v>
      </c>
      <c r="K963" s="15"/>
      <c r="L963" s="15">
        <v>1365</v>
      </c>
      <c r="M963" s="15">
        <f t="shared" si="439"/>
        <v>0.333251953125</v>
      </c>
    </row>
    <row r="964" spans="1:13">
      <c r="A964" s="15">
        <v>961</v>
      </c>
      <c r="B964" s="15">
        <v>-2</v>
      </c>
      <c r="C964" s="15">
        <v>-8192</v>
      </c>
      <c r="D964" s="15">
        <f t="shared" ref="D964:D1025" si="440">IF(C964&lt;&gt;-8192,INT(C964/2^12),-1)</f>
        <v>-1</v>
      </c>
      <c r="E964" s="15">
        <f t="shared" ref="E964:E1025" si="441">IF(C964 &lt;&gt; -8192, MOD(C964, 2^12), 0)</f>
        <v>0</v>
      </c>
      <c r="F964" s="15">
        <f t="shared" ref="F964:F1025" si="442">D964+(E964/2^12)</f>
        <v>-1</v>
      </c>
      <c r="G964" s="15">
        <v>-1</v>
      </c>
      <c r="H964" s="15">
        <v>-1</v>
      </c>
      <c r="I964" s="15">
        <v>480</v>
      </c>
      <c r="J964" s="15">
        <v>9</v>
      </c>
      <c r="K964" s="15"/>
      <c r="L964" s="15">
        <v>1365</v>
      </c>
      <c r="M964" s="15">
        <f t="shared" ref="M964:M1025" si="443">IF(L964 &gt;= 2^12, "Error: Wrong Probability!", L964/2^12)</f>
        <v>0.333251953125</v>
      </c>
    </row>
    <row r="965" spans="1:13">
      <c r="A965" s="15">
        <v>962</v>
      </c>
      <c r="B965" s="15">
        <v>-2</v>
      </c>
      <c r="C965" s="15">
        <v>-8192</v>
      </c>
      <c r="D965" s="15">
        <f t="shared" si="440"/>
        <v>-1</v>
      </c>
      <c r="E965" s="15">
        <f t="shared" si="441"/>
        <v>0</v>
      </c>
      <c r="F965" s="15">
        <f t="shared" si="442"/>
        <v>-1</v>
      </c>
      <c r="G965" s="15">
        <v>-1</v>
      </c>
      <c r="H965" s="15">
        <v>-1</v>
      </c>
      <c r="I965" s="15">
        <v>480</v>
      </c>
      <c r="J965" s="15">
        <v>9</v>
      </c>
      <c r="K965" s="15"/>
      <c r="L965" s="15">
        <v>1365</v>
      </c>
      <c r="M965" s="15">
        <f t="shared" si="443"/>
        <v>0.333251953125</v>
      </c>
    </row>
    <row r="966" spans="1:13">
      <c r="A966" s="15">
        <v>963</v>
      </c>
      <c r="B966" s="15">
        <v>-2</v>
      </c>
      <c r="C966" s="15">
        <v>-8192</v>
      </c>
      <c r="D966" s="15">
        <f t="shared" si="440"/>
        <v>-1</v>
      </c>
      <c r="E966" s="15">
        <f t="shared" si="441"/>
        <v>0</v>
      </c>
      <c r="F966" s="15">
        <f t="shared" si="442"/>
        <v>-1</v>
      </c>
      <c r="G966" s="15">
        <v>-1</v>
      </c>
      <c r="H966" s="15">
        <v>-1</v>
      </c>
      <c r="I966" s="15">
        <v>481</v>
      </c>
      <c r="J966" s="15">
        <v>9</v>
      </c>
      <c r="K966" s="15"/>
      <c r="L966" s="15">
        <v>1365</v>
      </c>
      <c r="M966" s="15">
        <f t="shared" si="443"/>
        <v>0.333251953125</v>
      </c>
    </row>
    <row r="967" spans="1:13">
      <c r="A967" s="15">
        <v>964</v>
      </c>
      <c r="B967" s="15">
        <v>-2</v>
      </c>
      <c r="C967" s="15">
        <v>-8192</v>
      </c>
      <c r="D967" s="15">
        <f t="shared" si="440"/>
        <v>-1</v>
      </c>
      <c r="E967" s="15">
        <f t="shared" si="441"/>
        <v>0</v>
      </c>
      <c r="F967" s="15">
        <f t="shared" si="442"/>
        <v>-1</v>
      </c>
      <c r="G967" s="15">
        <v>-1</v>
      </c>
      <c r="H967" s="15">
        <v>-1</v>
      </c>
      <c r="I967" s="15">
        <v>481</v>
      </c>
      <c r="J967" s="15">
        <v>9</v>
      </c>
      <c r="K967" s="15"/>
      <c r="L967" s="15">
        <v>1365</v>
      </c>
      <c r="M967" s="15">
        <f t="shared" si="443"/>
        <v>0.333251953125</v>
      </c>
    </row>
    <row r="968" spans="1:13">
      <c r="A968" s="15">
        <v>965</v>
      </c>
      <c r="B968" s="15">
        <v>-2</v>
      </c>
      <c r="C968" s="15">
        <v>-8192</v>
      </c>
      <c r="D968" s="15">
        <f t="shared" si="440"/>
        <v>-1</v>
      </c>
      <c r="E968" s="15">
        <f t="shared" si="441"/>
        <v>0</v>
      </c>
      <c r="F968" s="15">
        <f t="shared" si="442"/>
        <v>-1</v>
      </c>
      <c r="G968" s="15">
        <v>-1</v>
      </c>
      <c r="H968" s="15">
        <v>-1</v>
      </c>
      <c r="I968" s="15">
        <v>482</v>
      </c>
      <c r="J968" s="15">
        <v>9</v>
      </c>
      <c r="K968" s="15"/>
      <c r="L968" s="15">
        <v>1365</v>
      </c>
      <c r="M968" s="15">
        <f t="shared" si="443"/>
        <v>0.333251953125</v>
      </c>
    </row>
    <row r="969" spans="1:13">
      <c r="A969" s="15">
        <v>966</v>
      </c>
      <c r="B969" s="15">
        <v>-2</v>
      </c>
      <c r="C969" s="15">
        <v>-8192</v>
      </c>
      <c r="D969" s="15">
        <f t="shared" si="440"/>
        <v>-1</v>
      </c>
      <c r="E969" s="15">
        <f t="shared" si="441"/>
        <v>0</v>
      </c>
      <c r="F969" s="15">
        <f t="shared" si="442"/>
        <v>-1</v>
      </c>
      <c r="G969" s="15">
        <v>-1</v>
      </c>
      <c r="H969" s="15">
        <v>-1</v>
      </c>
      <c r="I969" s="15">
        <v>482</v>
      </c>
      <c r="J969" s="15">
        <v>9</v>
      </c>
      <c r="K969" s="15"/>
      <c r="L969" s="15">
        <v>1365</v>
      </c>
      <c r="M969" s="15">
        <f t="shared" si="443"/>
        <v>0.333251953125</v>
      </c>
    </row>
    <row r="970" spans="1:13">
      <c r="A970" s="15">
        <v>967</v>
      </c>
      <c r="B970" s="15">
        <v>-2</v>
      </c>
      <c r="C970" s="15">
        <v>-8192</v>
      </c>
      <c r="D970" s="15">
        <f t="shared" si="440"/>
        <v>-1</v>
      </c>
      <c r="E970" s="15">
        <f t="shared" si="441"/>
        <v>0</v>
      </c>
      <c r="F970" s="15">
        <f t="shared" si="442"/>
        <v>-1</v>
      </c>
      <c r="G970" s="15">
        <v>-1</v>
      </c>
      <c r="H970" s="15">
        <v>-1</v>
      </c>
      <c r="I970" s="15">
        <v>483</v>
      </c>
      <c r="J970" s="15">
        <v>9</v>
      </c>
      <c r="K970" s="15"/>
      <c r="L970" s="15">
        <v>1365</v>
      </c>
      <c r="M970" s="15">
        <f t="shared" si="443"/>
        <v>0.333251953125</v>
      </c>
    </row>
    <row r="971" spans="1:13">
      <c r="A971" s="15">
        <v>968</v>
      </c>
      <c r="B971" s="15">
        <v>-2</v>
      </c>
      <c r="C971" s="15">
        <v>-8192</v>
      </c>
      <c r="D971" s="15">
        <f t="shared" si="440"/>
        <v>-1</v>
      </c>
      <c r="E971" s="15">
        <f t="shared" si="441"/>
        <v>0</v>
      </c>
      <c r="F971" s="15">
        <f t="shared" si="442"/>
        <v>-1</v>
      </c>
      <c r="G971" s="15">
        <v>-1</v>
      </c>
      <c r="H971" s="15">
        <v>-1</v>
      </c>
      <c r="I971" s="15">
        <v>483</v>
      </c>
      <c r="J971" s="15">
        <v>9</v>
      </c>
      <c r="K971" s="15"/>
      <c r="L971" s="15">
        <v>1365</v>
      </c>
      <c r="M971" s="15">
        <f t="shared" si="443"/>
        <v>0.333251953125</v>
      </c>
    </row>
    <row r="972" spans="1:13">
      <c r="A972" s="15">
        <v>969</v>
      </c>
      <c r="B972" s="15">
        <v>-2</v>
      </c>
      <c r="C972" s="15">
        <v>-8192</v>
      </c>
      <c r="D972" s="15">
        <f t="shared" si="440"/>
        <v>-1</v>
      </c>
      <c r="E972" s="15">
        <f t="shared" si="441"/>
        <v>0</v>
      </c>
      <c r="F972" s="15">
        <f t="shared" si="442"/>
        <v>-1</v>
      </c>
      <c r="G972" s="15">
        <v>-1</v>
      </c>
      <c r="H972" s="15">
        <v>-1</v>
      </c>
      <c r="I972" s="15">
        <v>484</v>
      </c>
      <c r="J972" s="15">
        <v>9</v>
      </c>
      <c r="K972" s="15"/>
      <c r="L972" s="15">
        <v>1365</v>
      </c>
      <c r="M972" s="15">
        <f t="shared" si="443"/>
        <v>0.333251953125</v>
      </c>
    </row>
    <row r="973" spans="1:13">
      <c r="A973" s="15">
        <v>970</v>
      </c>
      <c r="B973" s="15">
        <v>-2</v>
      </c>
      <c r="C973" s="15">
        <v>-8192</v>
      </c>
      <c r="D973" s="15">
        <f t="shared" si="440"/>
        <v>-1</v>
      </c>
      <c r="E973" s="15">
        <f t="shared" si="441"/>
        <v>0</v>
      </c>
      <c r="F973" s="15">
        <f t="shared" si="442"/>
        <v>-1</v>
      </c>
      <c r="G973" s="15">
        <v>-1</v>
      </c>
      <c r="H973" s="15">
        <v>-1</v>
      </c>
      <c r="I973" s="15">
        <v>484</v>
      </c>
      <c r="J973" s="15">
        <v>9</v>
      </c>
      <c r="K973" s="15"/>
      <c r="L973" s="15">
        <v>1365</v>
      </c>
      <c r="M973" s="15">
        <f t="shared" si="443"/>
        <v>0.333251953125</v>
      </c>
    </row>
    <row r="974" spans="1:13">
      <c r="A974" s="15">
        <v>971</v>
      </c>
      <c r="B974" s="15">
        <v>-2</v>
      </c>
      <c r="C974" s="15">
        <v>-8192</v>
      </c>
      <c r="D974" s="15">
        <f t="shared" si="440"/>
        <v>-1</v>
      </c>
      <c r="E974" s="15">
        <f t="shared" si="441"/>
        <v>0</v>
      </c>
      <c r="F974" s="15">
        <f t="shared" si="442"/>
        <v>-1</v>
      </c>
      <c r="G974" s="15">
        <v>-1</v>
      </c>
      <c r="H974" s="15">
        <v>-1</v>
      </c>
      <c r="I974" s="15">
        <v>485</v>
      </c>
      <c r="J974" s="15">
        <v>9</v>
      </c>
      <c r="K974" s="15"/>
      <c r="L974" s="15">
        <v>1365</v>
      </c>
      <c r="M974" s="15">
        <f t="shared" si="443"/>
        <v>0.333251953125</v>
      </c>
    </row>
    <row r="975" spans="1:13">
      <c r="A975" s="15">
        <v>972</v>
      </c>
      <c r="B975" s="15">
        <v>-2</v>
      </c>
      <c r="C975" s="15">
        <v>-8192</v>
      </c>
      <c r="D975" s="15">
        <f t="shared" si="440"/>
        <v>-1</v>
      </c>
      <c r="E975" s="15">
        <f t="shared" si="441"/>
        <v>0</v>
      </c>
      <c r="F975" s="15">
        <f t="shared" si="442"/>
        <v>-1</v>
      </c>
      <c r="G975" s="15">
        <v>-1</v>
      </c>
      <c r="H975" s="15">
        <v>-1</v>
      </c>
      <c r="I975" s="15">
        <v>485</v>
      </c>
      <c r="J975" s="15">
        <v>9</v>
      </c>
      <c r="K975" s="15"/>
      <c r="L975" s="15">
        <v>1365</v>
      </c>
      <c r="M975" s="15">
        <f t="shared" si="443"/>
        <v>0.333251953125</v>
      </c>
    </row>
    <row r="976" spans="1:13">
      <c r="A976" s="15">
        <v>973</v>
      </c>
      <c r="B976" s="15">
        <v>-2</v>
      </c>
      <c r="C976" s="15">
        <v>-8192</v>
      </c>
      <c r="D976" s="15">
        <f t="shared" si="440"/>
        <v>-1</v>
      </c>
      <c r="E976" s="15">
        <f t="shared" si="441"/>
        <v>0</v>
      </c>
      <c r="F976" s="15">
        <f t="shared" si="442"/>
        <v>-1</v>
      </c>
      <c r="G976" s="15">
        <v>-1</v>
      </c>
      <c r="H976" s="15">
        <v>-1</v>
      </c>
      <c r="I976" s="15">
        <v>486</v>
      </c>
      <c r="J976" s="15">
        <v>9</v>
      </c>
      <c r="K976" s="15"/>
      <c r="L976" s="15">
        <v>1365</v>
      </c>
      <c r="M976" s="15">
        <f t="shared" si="443"/>
        <v>0.333251953125</v>
      </c>
    </row>
    <row r="977" spans="1:13">
      <c r="A977" s="15">
        <v>974</v>
      </c>
      <c r="B977" s="15">
        <v>-2</v>
      </c>
      <c r="C977" s="15">
        <v>-8192</v>
      </c>
      <c r="D977" s="15">
        <f t="shared" si="440"/>
        <v>-1</v>
      </c>
      <c r="E977" s="15">
        <f t="shared" si="441"/>
        <v>0</v>
      </c>
      <c r="F977" s="15">
        <f t="shared" si="442"/>
        <v>-1</v>
      </c>
      <c r="G977" s="15">
        <v>-1</v>
      </c>
      <c r="H977" s="15">
        <v>-1</v>
      </c>
      <c r="I977" s="15">
        <v>486</v>
      </c>
      <c r="J977" s="15">
        <v>9</v>
      </c>
      <c r="K977" s="15"/>
      <c r="L977" s="15">
        <v>1365</v>
      </c>
      <c r="M977" s="15">
        <f t="shared" si="443"/>
        <v>0.333251953125</v>
      </c>
    </row>
    <row r="978" spans="1:13">
      <c r="A978" s="15">
        <v>975</v>
      </c>
      <c r="B978" s="15">
        <v>-2</v>
      </c>
      <c r="C978" s="15">
        <v>-8192</v>
      </c>
      <c r="D978" s="15">
        <f t="shared" si="440"/>
        <v>-1</v>
      </c>
      <c r="E978" s="15">
        <f t="shared" si="441"/>
        <v>0</v>
      </c>
      <c r="F978" s="15">
        <f t="shared" si="442"/>
        <v>-1</v>
      </c>
      <c r="G978" s="15">
        <v>-1</v>
      </c>
      <c r="H978" s="15">
        <v>-1</v>
      </c>
      <c r="I978" s="15">
        <v>487</v>
      </c>
      <c r="J978" s="15">
        <v>9</v>
      </c>
      <c r="K978" s="15"/>
      <c r="L978" s="15">
        <v>1365</v>
      </c>
      <c r="M978" s="15">
        <f t="shared" si="443"/>
        <v>0.333251953125</v>
      </c>
    </row>
    <row r="979" spans="1:13">
      <c r="A979" s="15">
        <v>976</v>
      </c>
      <c r="B979" s="15">
        <v>-2</v>
      </c>
      <c r="C979" s="15">
        <v>-8192</v>
      </c>
      <c r="D979" s="15">
        <f t="shared" si="440"/>
        <v>-1</v>
      </c>
      <c r="E979" s="15">
        <f t="shared" si="441"/>
        <v>0</v>
      </c>
      <c r="F979" s="15">
        <f t="shared" si="442"/>
        <v>-1</v>
      </c>
      <c r="G979" s="15">
        <v>-1</v>
      </c>
      <c r="H979" s="15">
        <v>-1</v>
      </c>
      <c r="I979" s="15">
        <v>487</v>
      </c>
      <c r="J979" s="15">
        <v>9</v>
      </c>
      <c r="K979" s="15"/>
      <c r="L979" s="15">
        <v>1365</v>
      </c>
      <c r="M979" s="15">
        <f t="shared" si="443"/>
        <v>0.333251953125</v>
      </c>
    </row>
    <row r="980" spans="1:13">
      <c r="A980" s="15">
        <v>977</v>
      </c>
      <c r="B980" s="15">
        <v>-2</v>
      </c>
      <c r="C980" s="15">
        <v>-8192</v>
      </c>
      <c r="D980" s="15">
        <f t="shared" si="440"/>
        <v>-1</v>
      </c>
      <c r="E980" s="15">
        <f t="shared" si="441"/>
        <v>0</v>
      </c>
      <c r="F980" s="15">
        <f t="shared" si="442"/>
        <v>-1</v>
      </c>
      <c r="G980" s="15">
        <v>-1</v>
      </c>
      <c r="H980" s="15">
        <v>-1</v>
      </c>
      <c r="I980" s="15">
        <v>488</v>
      </c>
      <c r="J980" s="15">
        <v>9</v>
      </c>
      <c r="K980" s="15"/>
      <c r="L980" s="15">
        <v>1365</v>
      </c>
      <c r="M980" s="15">
        <f t="shared" si="443"/>
        <v>0.333251953125</v>
      </c>
    </row>
    <row r="981" spans="1:13">
      <c r="A981" s="15">
        <v>978</v>
      </c>
      <c r="B981" s="15">
        <v>-2</v>
      </c>
      <c r="C981" s="15">
        <v>-8192</v>
      </c>
      <c r="D981" s="15">
        <f t="shared" si="440"/>
        <v>-1</v>
      </c>
      <c r="E981" s="15">
        <f t="shared" si="441"/>
        <v>0</v>
      </c>
      <c r="F981" s="15">
        <f t="shared" si="442"/>
        <v>-1</v>
      </c>
      <c r="G981" s="15">
        <v>-1</v>
      </c>
      <c r="H981" s="15">
        <v>-1</v>
      </c>
      <c r="I981" s="15">
        <v>488</v>
      </c>
      <c r="J981" s="15">
        <v>9</v>
      </c>
      <c r="K981" s="15"/>
      <c r="L981" s="15">
        <v>1365</v>
      </c>
      <c r="M981" s="15">
        <f t="shared" si="443"/>
        <v>0.333251953125</v>
      </c>
    </row>
    <row r="982" spans="1:13">
      <c r="A982" s="15">
        <v>979</v>
      </c>
      <c r="B982" s="15">
        <v>-2</v>
      </c>
      <c r="C982" s="15">
        <v>-8192</v>
      </c>
      <c r="D982" s="15">
        <f t="shared" si="440"/>
        <v>-1</v>
      </c>
      <c r="E982" s="15">
        <f t="shared" si="441"/>
        <v>0</v>
      </c>
      <c r="F982" s="15">
        <f t="shared" si="442"/>
        <v>-1</v>
      </c>
      <c r="G982" s="15">
        <v>-1</v>
      </c>
      <c r="H982" s="15">
        <v>-1</v>
      </c>
      <c r="I982" s="15">
        <v>489</v>
      </c>
      <c r="J982" s="15">
        <v>9</v>
      </c>
      <c r="K982" s="15"/>
      <c r="L982" s="15">
        <v>1365</v>
      </c>
      <c r="M982" s="15">
        <f t="shared" si="443"/>
        <v>0.333251953125</v>
      </c>
    </row>
    <row r="983" spans="1:13">
      <c r="A983" s="15">
        <v>980</v>
      </c>
      <c r="B983" s="15">
        <v>-2</v>
      </c>
      <c r="C983" s="15">
        <v>-8192</v>
      </c>
      <c r="D983" s="15">
        <f t="shared" si="440"/>
        <v>-1</v>
      </c>
      <c r="E983" s="15">
        <f t="shared" si="441"/>
        <v>0</v>
      </c>
      <c r="F983" s="15">
        <f t="shared" si="442"/>
        <v>-1</v>
      </c>
      <c r="G983" s="15">
        <v>-1</v>
      </c>
      <c r="H983" s="15">
        <v>-1</v>
      </c>
      <c r="I983" s="15">
        <v>489</v>
      </c>
      <c r="J983" s="15">
        <v>9</v>
      </c>
      <c r="K983" s="15"/>
      <c r="L983" s="15">
        <v>1365</v>
      </c>
      <c r="M983" s="15">
        <f t="shared" si="443"/>
        <v>0.333251953125</v>
      </c>
    </row>
    <row r="984" spans="1:13">
      <c r="A984" s="15">
        <v>981</v>
      </c>
      <c r="B984" s="15">
        <v>-2</v>
      </c>
      <c r="C984" s="15">
        <v>-8192</v>
      </c>
      <c r="D984" s="15">
        <f t="shared" si="440"/>
        <v>-1</v>
      </c>
      <c r="E984" s="15">
        <f t="shared" si="441"/>
        <v>0</v>
      </c>
      <c r="F984" s="15">
        <f t="shared" si="442"/>
        <v>-1</v>
      </c>
      <c r="G984" s="15">
        <v>-1</v>
      </c>
      <c r="H984" s="15">
        <v>-1</v>
      </c>
      <c r="I984" s="15">
        <v>490</v>
      </c>
      <c r="J984" s="15">
        <v>9</v>
      </c>
      <c r="K984" s="15"/>
      <c r="L984" s="15">
        <v>1365</v>
      </c>
      <c r="M984" s="15">
        <f t="shared" si="443"/>
        <v>0.333251953125</v>
      </c>
    </row>
    <row r="985" spans="1:13">
      <c r="A985" s="15">
        <v>982</v>
      </c>
      <c r="B985" s="15">
        <v>-2</v>
      </c>
      <c r="C985" s="15">
        <v>-8192</v>
      </c>
      <c r="D985" s="15">
        <f t="shared" si="440"/>
        <v>-1</v>
      </c>
      <c r="E985" s="15">
        <f t="shared" si="441"/>
        <v>0</v>
      </c>
      <c r="F985" s="15">
        <f t="shared" si="442"/>
        <v>-1</v>
      </c>
      <c r="G985" s="15">
        <v>-1</v>
      </c>
      <c r="H985" s="15">
        <v>-1</v>
      </c>
      <c r="I985" s="15">
        <v>490</v>
      </c>
      <c r="J985" s="15">
        <v>9</v>
      </c>
      <c r="K985" s="15"/>
      <c r="L985" s="15">
        <v>1365</v>
      </c>
      <c r="M985" s="15">
        <f t="shared" si="443"/>
        <v>0.333251953125</v>
      </c>
    </row>
    <row r="986" spans="1:13">
      <c r="A986" s="15">
        <v>983</v>
      </c>
      <c r="B986" s="15">
        <v>-2</v>
      </c>
      <c r="C986" s="15">
        <v>-8192</v>
      </c>
      <c r="D986" s="15">
        <f t="shared" si="440"/>
        <v>-1</v>
      </c>
      <c r="E986" s="15">
        <f t="shared" si="441"/>
        <v>0</v>
      </c>
      <c r="F986" s="15">
        <f t="shared" si="442"/>
        <v>-1</v>
      </c>
      <c r="G986" s="15">
        <v>-1</v>
      </c>
      <c r="H986" s="15">
        <v>-1</v>
      </c>
      <c r="I986" s="15">
        <v>491</v>
      </c>
      <c r="J986" s="15">
        <v>9</v>
      </c>
      <c r="K986" s="15"/>
      <c r="L986" s="15">
        <v>1365</v>
      </c>
      <c r="M986" s="15">
        <f t="shared" si="443"/>
        <v>0.333251953125</v>
      </c>
    </row>
    <row r="987" spans="1:13">
      <c r="A987" s="15">
        <v>984</v>
      </c>
      <c r="B987" s="15">
        <v>-2</v>
      </c>
      <c r="C987" s="15">
        <v>-8192</v>
      </c>
      <c r="D987" s="15">
        <f t="shared" si="440"/>
        <v>-1</v>
      </c>
      <c r="E987" s="15">
        <f t="shared" si="441"/>
        <v>0</v>
      </c>
      <c r="F987" s="15">
        <f t="shared" si="442"/>
        <v>-1</v>
      </c>
      <c r="G987" s="15">
        <v>-1</v>
      </c>
      <c r="H987" s="15">
        <v>-1</v>
      </c>
      <c r="I987" s="15">
        <v>491</v>
      </c>
      <c r="J987" s="15">
        <v>9</v>
      </c>
      <c r="K987" s="15"/>
      <c r="L987" s="15">
        <v>1365</v>
      </c>
      <c r="M987" s="15">
        <f t="shared" si="443"/>
        <v>0.333251953125</v>
      </c>
    </row>
    <row r="988" spans="1:13">
      <c r="A988" s="15">
        <v>985</v>
      </c>
      <c r="B988" s="15">
        <v>-2</v>
      </c>
      <c r="C988" s="15">
        <v>-8192</v>
      </c>
      <c r="D988" s="15">
        <f t="shared" si="440"/>
        <v>-1</v>
      </c>
      <c r="E988" s="15">
        <f t="shared" si="441"/>
        <v>0</v>
      </c>
      <c r="F988" s="15">
        <f t="shared" si="442"/>
        <v>-1</v>
      </c>
      <c r="G988" s="15">
        <v>-1</v>
      </c>
      <c r="H988" s="15">
        <v>-1</v>
      </c>
      <c r="I988" s="15">
        <v>492</v>
      </c>
      <c r="J988" s="15">
        <v>9</v>
      </c>
      <c r="K988" s="15"/>
      <c r="L988" s="15">
        <v>1365</v>
      </c>
      <c r="M988" s="15">
        <f t="shared" si="443"/>
        <v>0.333251953125</v>
      </c>
    </row>
    <row r="989" spans="1:13">
      <c r="A989" s="15">
        <v>986</v>
      </c>
      <c r="B989" s="15">
        <v>-2</v>
      </c>
      <c r="C989" s="15">
        <v>-8192</v>
      </c>
      <c r="D989" s="15">
        <f t="shared" si="440"/>
        <v>-1</v>
      </c>
      <c r="E989" s="15">
        <f t="shared" si="441"/>
        <v>0</v>
      </c>
      <c r="F989" s="15">
        <f t="shared" si="442"/>
        <v>-1</v>
      </c>
      <c r="G989" s="15">
        <v>-1</v>
      </c>
      <c r="H989" s="15">
        <v>-1</v>
      </c>
      <c r="I989" s="15">
        <v>492</v>
      </c>
      <c r="J989" s="15">
        <v>9</v>
      </c>
      <c r="K989" s="15"/>
      <c r="L989" s="15">
        <v>1365</v>
      </c>
      <c r="M989" s="15">
        <f t="shared" si="443"/>
        <v>0.333251953125</v>
      </c>
    </row>
    <row r="990" spans="1:13">
      <c r="A990" s="15">
        <v>987</v>
      </c>
      <c r="B990" s="15">
        <v>-2</v>
      </c>
      <c r="C990" s="15">
        <v>-8192</v>
      </c>
      <c r="D990" s="15">
        <f t="shared" si="440"/>
        <v>-1</v>
      </c>
      <c r="E990" s="15">
        <f t="shared" si="441"/>
        <v>0</v>
      </c>
      <c r="F990" s="15">
        <f t="shared" si="442"/>
        <v>-1</v>
      </c>
      <c r="G990" s="15">
        <v>-1</v>
      </c>
      <c r="H990" s="15">
        <v>-1</v>
      </c>
      <c r="I990" s="15">
        <v>493</v>
      </c>
      <c r="J990" s="15">
        <v>9</v>
      </c>
      <c r="K990" s="15"/>
      <c r="L990" s="15">
        <v>1365</v>
      </c>
      <c r="M990" s="15">
        <f t="shared" si="443"/>
        <v>0.333251953125</v>
      </c>
    </row>
    <row r="991" spans="1:13">
      <c r="A991" s="15">
        <v>988</v>
      </c>
      <c r="B991" s="15">
        <v>-2</v>
      </c>
      <c r="C991" s="15">
        <v>-8192</v>
      </c>
      <c r="D991" s="15">
        <f t="shared" si="440"/>
        <v>-1</v>
      </c>
      <c r="E991" s="15">
        <f t="shared" si="441"/>
        <v>0</v>
      </c>
      <c r="F991" s="15">
        <f t="shared" si="442"/>
        <v>-1</v>
      </c>
      <c r="G991" s="15">
        <v>-1</v>
      </c>
      <c r="H991" s="15">
        <v>-1</v>
      </c>
      <c r="I991" s="15">
        <v>493</v>
      </c>
      <c r="J991" s="15">
        <v>9</v>
      </c>
      <c r="K991" s="15"/>
      <c r="L991" s="15">
        <v>1365</v>
      </c>
      <c r="M991" s="15">
        <f t="shared" si="443"/>
        <v>0.333251953125</v>
      </c>
    </row>
    <row r="992" spans="1:13">
      <c r="A992" s="15">
        <v>989</v>
      </c>
      <c r="B992" s="15">
        <v>-2</v>
      </c>
      <c r="C992" s="15">
        <v>-8192</v>
      </c>
      <c r="D992" s="15">
        <f t="shared" si="440"/>
        <v>-1</v>
      </c>
      <c r="E992" s="15">
        <f t="shared" si="441"/>
        <v>0</v>
      </c>
      <c r="F992" s="15">
        <f t="shared" si="442"/>
        <v>-1</v>
      </c>
      <c r="G992" s="15">
        <v>-1</v>
      </c>
      <c r="H992" s="15">
        <v>-1</v>
      </c>
      <c r="I992" s="15">
        <v>494</v>
      </c>
      <c r="J992" s="15">
        <v>9</v>
      </c>
      <c r="K992" s="15"/>
      <c r="L992" s="15">
        <v>1365</v>
      </c>
      <c r="M992" s="15">
        <f t="shared" si="443"/>
        <v>0.333251953125</v>
      </c>
    </row>
    <row r="993" spans="1:13">
      <c r="A993" s="15">
        <v>990</v>
      </c>
      <c r="B993" s="15">
        <v>-2</v>
      </c>
      <c r="C993" s="15">
        <v>-8192</v>
      </c>
      <c r="D993" s="15">
        <f t="shared" si="440"/>
        <v>-1</v>
      </c>
      <c r="E993" s="15">
        <f t="shared" si="441"/>
        <v>0</v>
      </c>
      <c r="F993" s="15">
        <f t="shared" si="442"/>
        <v>-1</v>
      </c>
      <c r="G993" s="15">
        <v>-1</v>
      </c>
      <c r="H993" s="15">
        <v>-1</v>
      </c>
      <c r="I993" s="15">
        <v>494</v>
      </c>
      <c r="J993" s="15">
        <v>9</v>
      </c>
      <c r="K993" s="15"/>
      <c r="L993" s="15">
        <v>1365</v>
      </c>
      <c r="M993" s="15">
        <f t="shared" si="443"/>
        <v>0.333251953125</v>
      </c>
    </row>
    <row r="994" spans="1:13">
      <c r="A994" s="15">
        <v>991</v>
      </c>
      <c r="B994" s="15">
        <v>-2</v>
      </c>
      <c r="C994" s="15">
        <v>-8192</v>
      </c>
      <c r="D994" s="15">
        <f t="shared" si="440"/>
        <v>-1</v>
      </c>
      <c r="E994" s="15">
        <f t="shared" si="441"/>
        <v>0</v>
      </c>
      <c r="F994" s="15">
        <f t="shared" si="442"/>
        <v>-1</v>
      </c>
      <c r="G994" s="15">
        <v>-1</v>
      </c>
      <c r="H994" s="15">
        <v>-1</v>
      </c>
      <c r="I994" s="15">
        <v>495</v>
      </c>
      <c r="J994" s="15">
        <v>9</v>
      </c>
      <c r="K994" s="15"/>
      <c r="L994" s="15">
        <v>1365</v>
      </c>
      <c r="M994" s="15">
        <f t="shared" si="443"/>
        <v>0.333251953125</v>
      </c>
    </row>
    <row r="995" spans="1:13">
      <c r="A995" s="15">
        <v>992</v>
      </c>
      <c r="B995" s="15">
        <v>-2</v>
      </c>
      <c r="C995" s="15">
        <v>-8192</v>
      </c>
      <c r="D995" s="15">
        <f t="shared" si="440"/>
        <v>-1</v>
      </c>
      <c r="E995" s="15">
        <f t="shared" si="441"/>
        <v>0</v>
      </c>
      <c r="F995" s="15">
        <f t="shared" si="442"/>
        <v>-1</v>
      </c>
      <c r="G995" s="15">
        <v>-1</v>
      </c>
      <c r="H995" s="15">
        <v>-1</v>
      </c>
      <c r="I995" s="15">
        <v>495</v>
      </c>
      <c r="J995" s="15">
        <v>9</v>
      </c>
      <c r="K995" s="15"/>
      <c r="L995" s="15">
        <v>1365</v>
      </c>
      <c r="M995" s="15">
        <f t="shared" si="443"/>
        <v>0.333251953125</v>
      </c>
    </row>
    <row r="996" spans="1:13">
      <c r="A996" s="15">
        <v>993</v>
      </c>
      <c r="B996" s="15">
        <v>-2</v>
      </c>
      <c r="C996" s="15">
        <v>-8192</v>
      </c>
      <c r="D996" s="15">
        <f t="shared" si="440"/>
        <v>-1</v>
      </c>
      <c r="E996" s="15">
        <f t="shared" si="441"/>
        <v>0</v>
      </c>
      <c r="F996" s="15">
        <f t="shared" si="442"/>
        <v>-1</v>
      </c>
      <c r="G996" s="15">
        <v>-1</v>
      </c>
      <c r="H996" s="15">
        <v>-1</v>
      </c>
      <c r="I996" s="15">
        <v>496</v>
      </c>
      <c r="J996" s="15">
        <v>9</v>
      </c>
      <c r="K996" s="15"/>
      <c r="L996" s="15">
        <v>1365</v>
      </c>
      <c r="M996" s="15">
        <f t="shared" si="443"/>
        <v>0.333251953125</v>
      </c>
    </row>
    <row r="997" spans="1:13">
      <c r="A997" s="15">
        <v>994</v>
      </c>
      <c r="B997" s="15">
        <v>-2</v>
      </c>
      <c r="C997" s="15">
        <v>-8192</v>
      </c>
      <c r="D997" s="15">
        <f t="shared" si="440"/>
        <v>-1</v>
      </c>
      <c r="E997" s="15">
        <f t="shared" si="441"/>
        <v>0</v>
      </c>
      <c r="F997" s="15">
        <f t="shared" si="442"/>
        <v>-1</v>
      </c>
      <c r="G997" s="15">
        <v>-1</v>
      </c>
      <c r="H997" s="15">
        <v>-1</v>
      </c>
      <c r="I997" s="15">
        <v>496</v>
      </c>
      <c r="J997" s="15">
        <v>9</v>
      </c>
      <c r="K997" s="15"/>
      <c r="L997" s="15">
        <v>1365</v>
      </c>
      <c r="M997" s="15">
        <f t="shared" si="443"/>
        <v>0.333251953125</v>
      </c>
    </row>
    <row r="998" spans="1:13">
      <c r="A998" s="15">
        <v>995</v>
      </c>
      <c r="B998" s="15">
        <v>-2</v>
      </c>
      <c r="C998" s="15">
        <v>-8192</v>
      </c>
      <c r="D998" s="15">
        <f t="shared" si="440"/>
        <v>-1</v>
      </c>
      <c r="E998" s="15">
        <f t="shared" si="441"/>
        <v>0</v>
      </c>
      <c r="F998" s="15">
        <f t="shared" si="442"/>
        <v>-1</v>
      </c>
      <c r="G998" s="15">
        <v>-1</v>
      </c>
      <c r="H998" s="15">
        <v>-1</v>
      </c>
      <c r="I998" s="15">
        <v>497</v>
      </c>
      <c r="J998" s="15">
        <v>9</v>
      </c>
      <c r="K998" s="15"/>
      <c r="L998" s="15">
        <v>1365</v>
      </c>
      <c r="M998" s="15">
        <f t="shared" si="443"/>
        <v>0.333251953125</v>
      </c>
    </row>
    <row r="999" spans="1:13">
      <c r="A999" s="15">
        <v>996</v>
      </c>
      <c r="B999" s="15">
        <v>-2</v>
      </c>
      <c r="C999" s="15">
        <v>-8192</v>
      </c>
      <c r="D999" s="15">
        <f t="shared" si="440"/>
        <v>-1</v>
      </c>
      <c r="E999" s="15">
        <f t="shared" si="441"/>
        <v>0</v>
      </c>
      <c r="F999" s="15">
        <f t="shared" si="442"/>
        <v>-1</v>
      </c>
      <c r="G999" s="15">
        <v>-1</v>
      </c>
      <c r="H999" s="15">
        <v>-1</v>
      </c>
      <c r="I999" s="15">
        <v>497</v>
      </c>
      <c r="J999" s="15">
        <v>9</v>
      </c>
      <c r="K999" s="15"/>
      <c r="L999" s="15">
        <v>1365</v>
      </c>
      <c r="M999" s="15">
        <f t="shared" si="443"/>
        <v>0.333251953125</v>
      </c>
    </row>
    <row r="1000" spans="1:13">
      <c r="A1000" s="15">
        <v>997</v>
      </c>
      <c r="B1000" s="15">
        <v>-2</v>
      </c>
      <c r="C1000" s="15">
        <v>-8192</v>
      </c>
      <c r="D1000" s="15">
        <f t="shared" si="440"/>
        <v>-1</v>
      </c>
      <c r="E1000" s="15">
        <f t="shared" si="441"/>
        <v>0</v>
      </c>
      <c r="F1000" s="15">
        <f t="shared" si="442"/>
        <v>-1</v>
      </c>
      <c r="G1000" s="15">
        <v>-1</v>
      </c>
      <c r="H1000" s="15">
        <v>-1</v>
      </c>
      <c r="I1000" s="15">
        <v>498</v>
      </c>
      <c r="J1000" s="15">
        <v>9</v>
      </c>
      <c r="K1000" s="15"/>
      <c r="L1000" s="15">
        <v>1365</v>
      </c>
      <c r="M1000" s="15">
        <f t="shared" si="443"/>
        <v>0.333251953125</v>
      </c>
    </row>
    <row r="1001" spans="1:13">
      <c r="A1001" s="15">
        <v>998</v>
      </c>
      <c r="B1001" s="15">
        <v>-2</v>
      </c>
      <c r="C1001" s="15">
        <v>-8192</v>
      </c>
      <c r="D1001" s="15">
        <f t="shared" si="440"/>
        <v>-1</v>
      </c>
      <c r="E1001" s="15">
        <f t="shared" si="441"/>
        <v>0</v>
      </c>
      <c r="F1001" s="15">
        <f t="shared" si="442"/>
        <v>-1</v>
      </c>
      <c r="G1001" s="15">
        <v>-1</v>
      </c>
      <c r="H1001" s="15">
        <v>-1</v>
      </c>
      <c r="I1001" s="15">
        <v>498</v>
      </c>
      <c r="J1001" s="15">
        <v>9</v>
      </c>
      <c r="K1001" s="15"/>
      <c r="L1001" s="15">
        <v>1365</v>
      </c>
      <c r="M1001" s="15">
        <f t="shared" si="443"/>
        <v>0.333251953125</v>
      </c>
    </row>
    <row r="1002" spans="1:13">
      <c r="A1002" s="15">
        <v>999</v>
      </c>
      <c r="B1002" s="15">
        <v>-2</v>
      </c>
      <c r="C1002" s="15">
        <v>-8192</v>
      </c>
      <c r="D1002" s="15">
        <f t="shared" si="440"/>
        <v>-1</v>
      </c>
      <c r="E1002" s="15">
        <f t="shared" si="441"/>
        <v>0</v>
      </c>
      <c r="F1002" s="15">
        <f t="shared" si="442"/>
        <v>-1</v>
      </c>
      <c r="G1002" s="15">
        <v>-1</v>
      </c>
      <c r="H1002" s="15">
        <v>-1</v>
      </c>
      <c r="I1002" s="15">
        <v>499</v>
      </c>
      <c r="J1002" s="15">
        <v>9</v>
      </c>
      <c r="K1002" s="15"/>
      <c r="L1002" s="15">
        <v>1365</v>
      </c>
      <c r="M1002" s="15">
        <f t="shared" si="443"/>
        <v>0.333251953125</v>
      </c>
    </row>
    <row r="1003" spans="1:13">
      <c r="A1003" s="15">
        <v>1000</v>
      </c>
      <c r="B1003" s="15">
        <v>-2</v>
      </c>
      <c r="C1003" s="15">
        <v>-8192</v>
      </c>
      <c r="D1003" s="15">
        <f t="shared" si="440"/>
        <v>-1</v>
      </c>
      <c r="E1003" s="15">
        <f t="shared" si="441"/>
        <v>0</v>
      </c>
      <c r="F1003" s="15">
        <f t="shared" si="442"/>
        <v>-1</v>
      </c>
      <c r="G1003" s="15">
        <v>-1</v>
      </c>
      <c r="H1003" s="15">
        <v>-1</v>
      </c>
      <c r="I1003" s="15">
        <v>499</v>
      </c>
      <c r="J1003" s="15">
        <v>9</v>
      </c>
      <c r="K1003" s="15"/>
      <c r="L1003" s="15">
        <v>1365</v>
      </c>
      <c r="M1003" s="15">
        <f t="shared" si="443"/>
        <v>0.333251953125</v>
      </c>
    </row>
    <row r="1004" spans="1:13">
      <c r="A1004" s="15">
        <v>1001</v>
      </c>
      <c r="B1004" s="15">
        <v>-2</v>
      </c>
      <c r="C1004" s="15">
        <v>-8192</v>
      </c>
      <c r="D1004" s="15">
        <f t="shared" si="440"/>
        <v>-1</v>
      </c>
      <c r="E1004" s="15">
        <f t="shared" si="441"/>
        <v>0</v>
      </c>
      <c r="F1004" s="15">
        <f t="shared" si="442"/>
        <v>-1</v>
      </c>
      <c r="G1004" s="15">
        <v>-1</v>
      </c>
      <c r="H1004" s="15">
        <v>-1</v>
      </c>
      <c r="I1004" s="15">
        <v>500</v>
      </c>
      <c r="J1004" s="15">
        <v>9</v>
      </c>
      <c r="K1004" s="15"/>
      <c r="L1004" s="15">
        <v>1365</v>
      </c>
      <c r="M1004" s="15">
        <f t="shared" si="443"/>
        <v>0.333251953125</v>
      </c>
    </row>
    <row r="1005" spans="1:13">
      <c r="A1005" s="15">
        <v>1002</v>
      </c>
      <c r="B1005" s="15">
        <v>-2</v>
      </c>
      <c r="C1005" s="15">
        <v>-8192</v>
      </c>
      <c r="D1005" s="15">
        <f t="shared" si="440"/>
        <v>-1</v>
      </c>
      <c r="E1005" s="15">
        <f t="shared" si="441"/>
        <v>0</v>
      </c>
      <c r="F1005" s="15">
        <f t="shared" si="442"/>
        <v>-1</v>
      </c>
      <c r="G1005" s="15">
        <v>-1</v>
      </c>
      <c r="H1005" s="15">
        <v>-1</v>
      </c>
      <c r="I1005" s="15">
        <v>500</v>
      </c>
      <c r="J1005" s="15">
        <v>9</v>
      </c>
      <c r="K1005" s="15"/>
      <c r="L1005" s="15">
        <v>1365</v>
      </c>
      <c r="M1005" s="15">
        <f t="shared" si="443"/>
        <v>0.333251953125</v>
      </c>
    </row>
    <row r="1006" spans="1:13">
      <c r="A1006" s="15">
        <v>1003</v>
      </c>
      <c r="B1006" s="15">
        <v>-2</v>
      </c>
      <c r="C1006" s="15">
        <v>-8192</v>
      </c>
      <c r="D1006" s="15">
        <f t="shared" si="440"/>
        <v>-1</v>
      </c>
      <c r="E1006" s="15">
        <f t="shared" si="441"/>
        <v>0</v>
      </c>
      <c r="F1006" s="15">
        <f t="shared" si="442"/>
        <v>-1</v>
      </c>
      <c r="G1006" s="15">
        <v>-1</v>
      </c>
      <c r="H1006" s="15">
        <v>-1</v>
      </c>
      <c r="I1006" s="15">
        <v>501</v>
      </c>
      <c r="J1006" s="15">
        <v>9</v>
      </c>
      <c r="K1006" s="15"/>
      <c r="L1006" s="15">
        <v>1365</v>
      </c>
      <c r="M1006" s="15">
        <f t="shared" si="443"/>
        <v>0.333251953125</v>
      </c>
    </row>
    <row r="1007" spans="1:13">
      <c r="A1007" s="15">
        <v>1004</v>
      </c>
      <c r="B1007" s="15">
        <v>-2</v>
      </c>
      <c r="C1007" s="15">
        <v>-8192</v>
      </c>
      <c r="D1007" s="15">
        <f t="shared" si="440"/>
        <v>-1</v>
      </c>
      <c r="E1007" s="15">
        <f t="shared" si="441"/>
        <v>0</v>
      </c>
      <c r="F1007" s="15">
        <f t="shared" si="442"/>
        <v>-1</v>
      </c>
      <c r="G1007" s="15">
        <v>-1</v>
      </c>
      <c r="H1007" s="15">
        <v>-1</v>
      </c>
      <c r="I1007" s="15">
        <v>501</v>
      </c>
      <c r="J1007" s="15">
        <v>9</v>
      </c>
      <c r="K1007" s="15"/>
      <c r="L1007" s="15">
        <v>1365</v>
      </c>
      <c r="M1007" s="15">
        <f t="shared" si="443"/>
        <v>0.333251953125</v>
      </c>
    </row>
    <row r="1008" spans="1:13">
      <c r="A1008" s="15">
        <v>1005</v>
      </c>
      <c r="B1008" s="15">
        <v>-2</v>
      </c>
      <c r="C1008" s="15">
        <v>-8192</v>
      </c>
      <c r="D1008" s="15">
        <f t="shared" si="440"/>
        <v>-1</v>
      </c>
      <c r="E1008" s="15">
        <f t="shared" si="441"/>
        <v>0</v>
      </c>
      <c r="F1008" s="15">
        <f t="shared" si="442"/>
        <v>-1</v>
      </c>
      <c r="G1008" s="15">
        <v>-1</v>
      </c>
      <c r="H1008" s="15">
        <v>-1</v>
      </c>
      <c r="I1008" s="15">
        <v>502</v>
      </c>
      <c r="J1008" s="15">
        <v>9</v>
      </c>
      <c r="K1008" s="15"/>
      <c r="L1008" s="15">
        <v>1365</v>
      </c>
      <c r="M1008" s="15">
        <f t="shared" si="443"/>
        <v>0.333251953125</v>
      </c>
    </row>
    <row r="1009" spans="1:13">
      <c r="A1009" s="15">
        <v>1006</v>
      </c>
      <c r="B1009" s="15">
        <v>-2</v>
      </c>
      <c r="C1009" s="15">
        <v>-8192</v>
      </c>
      <c r="D1009" s="15">
        <f t="shared" si="440"/>
        <v>-1</v>
      </c>
      <c r="E1009" s="15">
        <f t="shared" si="441"/>
        <v>0</v>
      </c>
      <c r="F1009" s="15">
        <f t="shared" si="442"/>
        <v>-1</v>
      </c>
      <c r="G1009" s="15">
        <v>-1</v>
      </c>
      <c r="H1009" s="15">
        <v>-1</v>
      </c>
      <c r="I1009" s="15">
        <v>502</v>
      </c>
      <c r="J1009" s="15">
        <v>9</v>
      </c>
      <c r="K1009" s="15"/>
      <c r="L1009" s="15">
        <v>1365</v>
      </c>
      <c r="M1009" s="15">
        <f t="shared" si="443"/>
        <v>0.333251953125</v>
      </c>
    </row>
    <row r="1010" spans="1:13">
      <c r="A1010" s="15">
        <v>1007</v>
      </c>
      <c r="B1010" s="15">
        <v>-2</v>
      </c>
      <c r="C1010" s="15">
        <v>-8192</v>
      </c>
      <c r="D1010" s="15">
        <f t="shared" si="440"/>
        <v>-1</v>
      </c>
      <c r="E1010" s="15">
        <f t="shared" si="441"/>
        <v>0</v>
      </c>
      <c r="F1010" s="15">
        <f t="shared" si="442"/>
        <v>-1</v>
      </c>
      <c r="G1010" s="15">
        <v>-1</v>
      </c>
      <c r="H1010" s="15">
        <v>-1</v>
      </c>
      <c r="I1010" s="15">
        <v>503</v>
      </c>
      <c r="J1010" s="15">
        <v>9</v>
      </c>
      <c r="K1010" s="15"/>
      <c r="L1010" s="15">
        <v>1365</v>
      </c>
      <c r="M1010" s="15">
        <f t="shared" si="443"/>
        <v>0.333251953125</v>
      </c>
    </row>
    <row r="1011" spans="1:13">
      <c r="A1011" s="15">
        <v>1008</v>
      </c>
      <c r="B1011" s="15">
        <v>-2</v>
      </c>
      <c r="C1011" s="15">
        <v>-8192</v>
      </c>
      <c r="D1011" s="15">
        <f t="shared" si="440"/>
        <v>-1</v>
      </c>
      <c r="E1011" s="15">
        <f t="shared" si="441"/>
        <v>0</v>
      </c>
      <c r="F1011" s="15">
        <f t="shared" si="442"/>
        <v>-1</v>
      </c>
      <c r="G1011" s="15">
        <v>-1</v>
      </c>
      <c r="H1011" s="15">
        <v>-1</v>
      </c>
      <c r="I1011" s="15">
        <v>503</v>
      </c>
      <c r="J1011" s="15">
        <v>9</v>
      </c>
      <c r="K1011" s="15"/>
      <c r="L1011" s="15">
        <v>1365</v>
      </c>
      <c r="M1011" s="15">
        <f t="shared" si="443"/>
        <v>0.333251953125</v>
      </c>
    </row>
    <row r="1012" spans="1:13">
      <c r="A1012" s="15">
        <v>1009</v>
      </c>
      <c r="B1012" s="15">
        <v>-2</v>
      </c>
      <c r="C1012" s="15">
        <v>-8192</v>
      </c>
      <c r="D1012" s="15">
        <f t="shared" si="440"/>
        <v>-1</v>
      </c>
      <c r="E1012" s="15">
        <f t="shared" si="441"/>
        <v>0</v>
      </c>
      <c r="F1012" s="15">
        <f t="shared" si="442"/>
        <v>-1</v>
      </c>
      <c r="G1012" s="15">
        <v>-1</v>
      </c>
      <c r="H1012" s="15">
        <v>-1</v>
      </c>
      <c r="I1012" s="15">
        <v>504</v>
      </c>
      <c r="J1012" s="15">
        <v>9</v>
      </c>
      <c r="K1012" s="15"/>
      <c r="L1012" s="15">
        <v>1365</v>
      </c>
      <c r="M1012" s="15">
        <f t="shared" si="443"/>
        <v>0.333251953125</v>
      </c>
    </row>
    <row r="1013" spans="1:13">
      <c r="A1013" s="15">
        <v>1010</v>
      </c>
      <c r="B1013" s="15">
        <v>-2</v>
      </c>
      <c r="C1013" s="15">
        <v>-8192</v>
      </c>
      <c r="D1013" s="15">
        <f t="shared" si="440"/>
        <v>-1</v>
      </c>
      <c r="E1013" s="15">
        <f t="shared" si="441"/>
        <v>0</v>
      </c>
      <c r="F1013" s="15">
        <f t="shared" si="442"/>
        <v>-1</v>
      </c>
      <c r="G1013" s="15">
        <v>-1</v>
      </c>
      <c r="H1013" s="15">
        <v>-1</v>
      </c>
      <c r="I1013" s="15">
        <v>504</v>
      </c>
      <c r="J1013" s="15">
        <v>9</v>
      </c>
      <c r="K1013" s="15"/>
      <c r="L1013" s="15">
        <v>1365</v>
      </c>
      <c r="M1013" s="15">
        <f t="shared" si="443"/>
        <v>0.333251953125</v>
      </c>
    </row>
    <row r="1014" spans="1:13">
      <c r="A1014" s="15">
        <v>1011</v>
      </c>
      <c r="B1014" s="15">
        <v>-2</v>
      </c>
      <c r="C1014" s="15">
        <v>-8192</v>
      </c>
      <c r="D1014" s="15">
        <f t="shared" si="440"/>
        <v>-1</v>
      </c>
      <c r="E1014" s="15">
        <f t="shared" si="441"/>
        <v>0</v>
      </c>
      <c r="F1014" s="15">
        <f t="shared" si="442"/>
        <v>-1</v>
      </c>
      <c r="G1014" s="15">
        <v>-1</v>
      </c>
      <c r="H1014" s="15">
        <v>-1</v>
      </c>
      <c r="I1014" s="15">
        <v>505</v>
      </c>
      <c r="J1014" s="15">
        <v>9</v>
      </c>
      <c r="K1014" s="15"/>
      <c r="L1014" s="15">
        <v>1365</v>
      </c>
      <c r="M1014" s="15">
        <f t="shared" si="443"/>
        <v>0.333251953125</v>
      </c>
    </row>
    <row r="1015" spans="1:13">
      <c r="A1015" s="15">
        <v>1012</v>
      </c>
      <c r="B1015" s="15">
        <v>-2</v>
      </c>
      <c r="C1015" s="15">
        <v>-8192</v>
      </c>
      <c r="D1015" s="15">
        <f t="shared" si="440"/>
        <v>-1</v>
      </c>
      <c r="E1015" s="15">
        <f t="shared" si="441"/>
        <v>0</v>
      </c>
      <c r="F1015" s="15">
        <f t="shared" si="442"/>
        <v>-1</v>
      </c>
      <c r="G1015" s="15">
        <v>-1</v>
      </c>
      <c r="H1015" s="15">
        <v>-1</v>
      </c>
      <c r="I1015" s="15">
        <v>505</v>
      </c>
      <c r="J1015" s="15">
        <v>9</v>
      </c>
      <c r="K1015" s="15"/>
      <c r="L1015" s="15">
        <v>1365</v>
      </c>
      <c r="M1015" s="15">
        <f t="shared" si="443"/>
        <v>0.333251953125</v>
      </c>
    </row>
    <row r="1016" spans="1:13">
      <c r="A1016" s="15">
        <v>1013</v>
      </c>
      <c r="B1016" s="15">
        <v>-2</v>
      </c>
      <c r="C1016" s="15">
        <v>-8192</v>
      </c>
      <c r="D1016" s="15">
        <f t="shared" si="440"/>
        <v>-1</v>
      </c>
      <c r="E1016" s="15">
        <f t="shared" si="441"/>
        <v>0</v>
      </c>
      <c r="F1016" s="15">
        <f t="shared" si="442"/>
        <v>-1</v>
      </c>
      <c r="G1016" s="15">
        <v>-1</v>
      </c>
      <c r="H1016" s="15">
        <v>-1</v>
      </c>
      <c r="I1016" s="15">
        <v>506</v>
      </c>
      <c r="J1016" s="15">
        <v>9</v>
      </c>
      <c r="K1016" s="15"/>
      <c r="L1016" s="15">
        <v>1365</v>
      </c>
      <c r="M1016" s="15">
        <f t="shared" si="443"/>
        <v>0.333251953125</v>
      </c>
    </row>
    <row r="1017" spans="1:13">
      <c r="A1017" s="15">
        <v>1014</v>
      </c>
      <c r="B1017" s="15">
        <v>-2</v>
      </c>
      <c r="C1017" s="15">
        <v>-8192</v>
      </c>
      <c r="D1017" s="15">
        <f t="shared" si="440"/>
        <v>-1</v>
      </c>
      <c r="E1017" s="15">
        <f t="shared" si="441"/>
        <v>0</v>
      </c>
      <c r="F1017" s="15">
        <f t="shared" si="442"/>
        <v>-1</v>
      </c>
      <c r="G1017" s="15">
        <v>-1</v>
      </c>
      <c r="H1017" s="15">
        <v>-1</v>
      </c>
      <c r="I1017" s="15">
        <v>506</v>
      </c>
      <c r="J1017" s="15">
        <v>9</v>
      </c>
      <c r="K1017" s="15"/>
      <c r="L1017" s="15">
        <v>1365</v>
      </c>
      <c r="M1017" s="15">
        <f t="shared" si="443"/>
        <v>0.333251953125</v>
      </c>
    </row>
    <row r="1018" spans="1:13">
      <c r="A1018" s="15">
        <v>1015</v>
      </c>
      <c r="B1018" s="15">
        <v>-2</v>
      </c>
      <c r="C1018" s="15">
        <v>-8192</v>
      </c>
      <c r="D1018" s="15">
        <f t="shared" si="440"/>
        <v>-1</v>
      </c>
      <c r="E1018" s="15">
        <f t="shared" si="441"/>
        <v>0</v>
      </c>
      <c r="F1018" s="15">
        <f t="shared" si="442"/>
        <v>-1</v>
      </c>
      <c r="G1018" s="15">
        <v>-1</v>
      </c>
      <c r="H1018" s="15">
        <v>-1</v>
      </c>
      <c r="I1018" s="15">
        <v>507</v>
      </c>
      <c r="J1018" s="15">
        <v>9</v>
      </c>
      <c r="K1018" s="15"/>
      <c r="L1018" s="15">
        <v>1365</v>
      </c>
      <c r="M1018" s="15">
        <f t="shared" si="443"/>
        <v>0.333251953125</v>
      </c>
    </row>
    <row r="1019" spans="1:13">
      <c r="A1019" s="15">
        <v>1016</v>
      </c>
      <c r="B1019" s="15">
        <v>-2</v>
      </c>
      <c r="C1019" s="15">
        <v>-8192</v>
      </c>
      <c r="D1019" s="15">
        <f t="shared" si="440"/>
        <v>-1</v>
      </c>
      <c r="E1019" s="15">
        <f t="shared" si="441"/>
        <v>0</v>
      </c>
      <c r="F1019" s="15">
        <f t="shared" si="442"/>
        <v>-1</v>
      </c>
      <c r="G1019" s="15">
        <v>-1</v>
      </c>
      <c r="H1019" s="15">
        <v>-1</v>
      </c>
      <c r="I1019" s="15">
        <v>507</v>
      </c>
      <c r="J1019" s="15">
        <v>9</v>
      </c>
      <c r="K1019" s="15"/>
      <c r="L1019" s="15">
        <v>1365</v>
      </c>
      <c r="M1019" s="15">
        <f t="shared" si="443"/>
        <v>0.333251953125</v>
      </c>
    </row>
    <row r="1020" spans="1:13">
      <c r="A1020" s="15">
        <v>1017</v>
      </c>
      <c r="B1020" s="15">
        <v>-2</v>
      </c>
      <c r="C1020" s="15">
        <v>-8192</v>
      </c>
      <c r="D1020" s="15">
        <f t="shared" si="440"/>
        <v>-1</v>
      </c>
      <c r="E1020" s="15">
        <f t="shared" si="441"/>
        <v>0</v>
      </c>
      <c r="F1020" s="15">
        <f t="shared" si="442"/>
        <v>-1</v>
      </c>
      <c r="G1020" s="15">
        <v>-1</v>
      </c>
      <c r="H1020" s="15">
        <v>-1</v>
      </c>
      <c r="I1020" s="15">
        <v>508</v>
      </c>
      <c r="J1020" s="15">
        <v>9</v>
      </c>
      <c r="K1020" s="15"/>
      <c r="L1020" s="15">
        <v>1365</v>
      </c>
      <c r="M1020" s="15">
        <f t="shared" si="443"/>
        <v>0.333251953125</v>
      </c>
    </row>
    <row r="1021" spans="1:13">
      <c r="A1021" s="15">
        <v>1018</v>
      </c>
      <c r="B1021" s="15">
        <v>-2</v>
      </c>
      <c r="C1021" s="15">
        <v>-8192</v>
      </c>
      <c r="D1021" s="15">
        <f t="shared" si="440"/>
        <v>-1</v>
      </c>
      <c r="E1021" s="15">
        <f t="shared" si="441"/>
        <v>0</v>
      </c>
      <c r="F1021" s="15">
        <f t="shared" si="442"/>
        <v>-1</v>
      </c>
      <c r="G1021" s="15">
        <v>-1</v>
      </c>
      <c r="H1021" s="15">
        <v>-1</v>
      </c>
      <c r="I1021" s="15">
        <v>508</v>
      </c>
      <c r="J1021" s="15">
        <v>9</v>
      </c>
      <c r="K1021" s="15"/>
      <c r="L1021" s="15">
        <v>1365</v>
      </c>
      <c r="M1021" s="15">
        <f t="shared" si="443"/>
        <v>0.333251953125</v>
      </c>
    </row>
    <row r="1022" spans="1:13">
      <c r="A1022" s="15">
        <v>1019</v>
      </c>
      <c r="B1022" s="15">
        <v>-2</v>
      </c>
      <c r="C1022" s="15">
        <v>-8192</v>
      </c>
      <c r="D1022" s="15">
        <f t="shared" si="440"/>
        <v>-1</v>
      </c>
      <c r="E1022" s="15">
        <f t="shared" si="441"/>
        <v>0</v>
      </c>
      <c r="F1022" s="15">
        <f t="shared" si="442"/>
        <v>-1</v>
      </c>
      <c r="G1022" s="15">
        <v>-1</v>
      </c>
      <c r="H1022" s="15">
        <v>-1</v>
      </c>
      <c r="I1022" s="15">
        <v>509</v>
      </c>
      <c r="J1022" s="15">
        <v>9</v>
      </c>
      <c r="K1022" s="15"/>
      <c r="L1022" s="15">
        <v>1365</v>
      </c>
      <c r="M1022" s="15">
        <f t="shared" si="443"/>
        <v>0.333251953125</v>
      </c>
    </row>
    <row r="1023" spans="1:13">
      <c r="A1023" s="15">
        <v>1020</v>
      </c>
      <c r="B1023" s="15">
        <v>-2</v>
      </c>
      <c r="C1023" s="15">
        <v>-8192</v>
      </c>
      <c r="D1023" s="15">
        <f t="shared" si="440"/>
        <v>-1</v>
      </c>
      <c r="E1023" s="15">
        <f t="shared" si="441"/>
        <v>0</v>
      </c>
      <c r="F1023" s="15">
        <f t="shared" si="442"/>
        <v>-1</v>
      </c>
      <c r="G1023" s="15">
        <v>-1</v>
      </c>
      <c r="H1023" s="15">
        <v>-1</v>
      </c>
      <c r="I1023" s="15">
        <v>509</v>
      </c>
      <c r="J1023" s="15">
        <v>9</v>
      </c>
      <c r="K1023" s="15"/>
      <c r="L1023" s="15">
        <v>1365</v>
      </c>
      <c r="M1023" s="15">
        <f t="shared" si="443"/>
        <v>0.333251953125</v>
      </c>
    </row>
    <row r="1024" spans="1:13">
      <c r="A1024" s="15">
        <v>1021</v>
      </c>
      <c r="B1024" s="15">
        <v>-2</v>
      </c>
      <c r="C1024" s="15">
        <v>-8192</v>
      </c>
      <c r="D1024" s="15">
        <f t="shared" si="440"/>
        <v>-1</v>
      </c>
      <c r="E1024" s="15">
        <f t="shared" si="441"/>
        <v>0</v>
      </c>
      <c r="F1024" s="15">
        <f t="shared" si="442"/>
        <v>-1</v>
      </c>
      <c r="G1024" s="15">
        <v>-1</v>
      </c>
      <c r="H1024" s="15">
        <v>-1</v>
      </c>
      <c r="I1024" s="15">
        <v>510</v>
      </c>
      <c r="J1024" s="15">
        <v>9</v>
      </c>
      <c r="K1024" s="15"/>
      <c r="L1024" s="15">
        <v>1365</v>
      </c>
      <c r="M1024" s="15">
        <f t="shared" si="443"/>
        <v>0.333251953125</v>
      </c>
    </row>
    <row r="1025" spans="1:13">
      <c r="A1025" s="15">
        <v>1022</v>
      </c>
      <c r="B1025" s="15">
        <v>-2</v>
      </c>
      <c r="C1025" s="15">
        <v>-8192</v>
      </c>
      <c r="D1025" s="15">
        <f t="shared" si="440"/>
        <v>-1</v>
      </c>
      <c r="E1025" s="15">
        <f t="shared" si="441"/>
        <v>0</v>
      </c>
      <c r="F1025" s="15">
        <f t="shared" si="442"/>
        <v>-1</v>
      </c>
      <c r="G1025" s="15">
        <v>-1</v>
      </c>
      <c r="H1025" s="15">
        <v>-1</v>
      </c>
      <c r="I1025" s="15">
        <v>510</v>
      </c>
      <c r="J1025" s="15">
        <v>9</v>
      </c>
      <c r="K1025" s="15"/>
      <c r="L1025" s="15">
        <v>1365</v>
      </c>
      <c r="M1025" s="15">
        <f t="shared" si="443"/>
        <v>0.333251953125</v>
      </c>
    </row>
  </sheetData>
  <autoFilter ref="A2:BI2"/>
  <mergeCells count="17">
    <mergeCell ref="A1:M1"/>
    <mergeCell ref="Q1:U1"/>
    <mergeCell ref="V1:Z1"/>
    <mergeCell ref="BE1:BI1"/>
    <mergeCell ref="O1:O2"/>
    <mergeCell ref="P1:P2"/>
    <mergeCell ref="AA1:AE1"/>
    <mergeCell ref="AF1:AJ1"/>
    <mergeCell ref="AK1:AO1"/>
    <mergeCell ref="AP1:AT1"/>
    <mergeCell ref="AU1:AY1"/>
    <mergeCell ref="AZ1:BD1"/>
    <mergeCell ref="BK1:BK2"/>
    <mergeCell ref="BM1:BM2"/>
    <mergeCell ref="BL1:BL2"/>
    <mergeCell ref="BN1:BN2"/>
    <mergeCell ref="BO1:BR1"/>
  </mergeCells>
  <pageMargins left="0.511811024" right="0.511811024" top="0.78740157499999996" bottom="0.78740157499999996" header="0.31496062000000002" footer="0.31496062000000002"/>
  <pageSetup paperSize="9"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3"/>
  <sheetViews>
    <sheetView workbookViewId="0">
      <pane ySplit="1" topLeftCell="A2" activePane="bottomLeft" state="frozen"/>
      <selection activeCell="C1" sqref="C1"/>
      <selection pane="bottomLeft" activeCell="G76" sqref="G76"/>
    </sheetView>
  </sheetViews>
  <sheetFormatPr defaultRowHeight="12"/>
  <cols>
    <col min="1" max="1" width="15.5703125" style="28" customWidth="1"/>
    <col min="2" max="3" width="21.140625" style="28" customWidth="1"/>
    <col min="4" max="4" width="21.5703125" style="28" customWidth="1"/>
    <col min="5" max="5" width="17.140625" style="28" customWidth="1"/>
    <col min="6" max="9" width="10.28515625" style="28" bestFit="1" customWidth="1"/>
    <col min="10" max="16384" width="9.140625" style="28"/>
  </cols>
  <sheetData>
    <row r="1" spans="1:9" ht="24">
      <c r="A1" s="27" t="s">
        <v>66</v>
      </c>
      <c r="B1" s="27" t="s">
        <v>76</v>
      </c>
      <c r="C1" s="27" t="s">
        <v>68</v>
      </c>
      <c r="D1" s="27" t="s">
        <v>1452</v>
      </c>
      <c r="E1" s="27" t="s">
        <v>65</v>
      </c>
      <c r="F1" s="27" t="s">
        <v>1453</v>
      </c>
      <c r="G1" s="27" t="s">
        <v>1454</v>
      </c>
      <c r="H1" s="27" t="s">
        <v>1455</v>
      </c>
      <c r="I1" s="27" t="s">
        <v>1456</v>
      </c>
    </row>
    <row r="2" spans="1:9">
      <c r="A2" s="29" t="str">
        <f>FMECA!A2</f>
        <v>DC_C_FPGA_1</v>
      </c>
      <c r="B2" s="30" t="str">
        <f>FMECA!B2</f>
        <v>No Output</v>
      </c>
      <c r="C2" s="30">
        <f>FMECA!E2</f>
        <v>6.1238700957070963E-9</v>
      </c>
      <c r="D2" s="29" t="b">
        <f>IF(FMECA!H2 = "Safe", TRUE, FALSE)</f>
        <v>0</v>
      </c>
      <c r="E2" s="29" t="b">
        <f>IF(FMECA!I2 = "Detectable", TRUE, FALSE)</f>
        <v>0</v>
      </c>
      <c r="F2" s="31">
        <f>IF(AND(D2,E2),C2,0)</f>
        <v>0</v>
      </c>
      <c r="G2" s="31">
        <f>IF(AND(D2,NOT(E2)),C2,0)</f>
        <v>0</v>
      </c>
      <c r="H2" s="31">
        <f>IF(AND(NOT(D2),E2),C2,0)</f>
        <v>0</v>
      </c>
      <c r="I2" s="31">
        <f>IF(AND(NOT(D2),NOT(E2)),C2,0)</f>
        <v>6.1238700957070963E-9</v>
      </c>
    </row>
    <row r="3" spans="1:9">
      <c r="A3" s="29" t="str">
        <f>FMECA!A3</f>
        <v>DC_C_FPGA_1</v>
      </c>
      <c r="B3" s="30" t="str">
        <f>FMECA!B3</f>
        <v>Increase in Output Voltage</v>
      </c>
      <c r="C3" s="30">
        <f>FMECA!E3</f>
        <v>6.8338840198470494E-9</v>
      </c>
      <c r="D3" s="29" t="b">
        <f>IF(FMECA!H3 = "Safe", TRUE, FALSE)</f>
        <v>0</v>
      </c>
      <c r="E3" s="29" t="b">
        <f>IF(FMECA!I3 = "Detectable", TRUE, FALSE)</f>
        <v>0</v>
      </c>
      <c r="F3" s="31">
        <f t="shared" ref="F3:F59" si="0">IF(AND(D3,E3),C3,0)</f>
        <v>0</v>
      </c>
      <c r="G3" s="31">
        <f t="shared" ref="G3:G59" si="1">IF(AND(D3,NOT(E3)),C3,0)</f>
        <v>0</v>
      </c>
      <c r="H3" s="31">
        <f t="shared" ref="H3:H59" si="2">IF(AND(NOT(D3),E3),C3,0)</f>
        <v>0</v>
      </c>
      <c r="I3" s="31">
        <f t="shared" ref="I3:I59" si="3">IF(AND(NOT(D3),NOT(E3)),C3,0)</f>
        <v>6.8338840198470494E-9</v>
      </c>
    </row>
    <row r="4" spans="1:9">
      <c r="A4" s="29" t="str">
        <f>FMECA!A4</f>
        <v>DC_C_FPGA_1</v>
      </c>
      <c r="B4" s="30" t="str">
        <f>FMECA!B4</f>
        <v>Decrease in Output Voltage</v>
      </c>
      <c r="C4" s="30">
        <f>FMECA!E4</f>
        <v>6.8338840198470494E-9</v>
      </c>
      <c r="D4" s="29" t="b">
        <f>IF(FMECA!H4 = "Safe", TRUE, FALSE)</f>
        <v>0</v>
      </c>
      <c r="E4" s="29" t="b">
        <f>IF(FMECA!I4 = "Detectable", TRUE, FALSE)</f>
        <v>0</v>
      </c>
      <c r="F4" s="31">
        <f t="shared" si="0"/>
        <v>0</v>
      </c>
      <c r="G4" s="31">
        <f t="shared" si="1"/>
        <v>0</v>
      </c>
      <c r="H4" s="31">
        <f t="shared" si="2"/>
        <v>0</v>
      </c>
      <c r="I4" s="31">
        <f t="shared" si="3"/>
        <v>6.8338840198470494E-9</v>
      </c>
    </row>
    <row r="5" spans="1:9">
      <c r="A5" s="29" t="str">
        <f>FMECA!A5</f>
        <v>DC_C_FPGA_1</v>
      </c>
      <c r="B5" s="30" t="str">
        <f>FMECA!B5</f>
        <v>Noisy Output</v>
      </c>
      <c r="C5" s="30">
        <f>FMECA!E5</f>
        <v>6.8338840198470494E-9</v>
      </c>
      <c r="D5" s="29" t="b">
        <f>IF(FMECA!H5 = "Safe", TRUE, FALSE)</f>
        <v>0</v>
      </c>
      <c r="E5" s="29" t="b">
        <f>IF(FMECA!I5 = "Detectable", TRUE, FALSE)</f>
        <v>0</v>
      </c>
      <c r="F5" s="31">
        <f t="shared" si="0"/>
        <v>0</v>
      </c>
      <c r="G5" s="31">
        <f t="shared" si="1"/>
        <v>0</v>
      </c>
      <c r="H5" s="31">
        <f t="shared" si="2"/>
        <v>0</v>
      </c>
      <c r="I5" s="31">
        <f t="shared" si="3"/>
        <v>6.8338840198470494E-9</v>
      </c>
    </row>
    <row r="6" spans="1:9">
      <c r="A6" s="29" t="str">
        <f>FMECA!A6</f>
        <v>DC_O_FPGA_1</v>
      </c>
      <c r="B6" s="30" t="str">
        <f>FMECA!B6</f>
        <v>No Output</v>
      </c>
      <c r="C6" s="30">
        <f>FMECA!E6</f>
        <v>4.9150533039931475E-9</v>
      </c>
      <c r="D6" s="29" t="b">
        <f>IF(FMECA!H6 = "Safe", TRUE, FALSE)</f>
        <v>1</v>
      </c>
      <c r="E6" s="29" t="b">
        <f>IF(FMECA!I6 = "Detectable", TRUE, FALSE)</f>
        <v>1</v>
      </c>
      <c r="F6" s="31">
        <f t="shared" si="0"/>
        <v>4.9150533039931475E-9</v>
      </c>
      <c r="G6" s="31">
        <f t="shared" si="1"/>
        <v>0</v>
      </c>
      <c r="H6" s="31">
        <f t="shared" si="2"/>
        <v>0</v>
      </c>
      <c r="I6" s="31">
        <f t="shared" si="3"/>
        <v>0</v>
      </c>
    </row>
    <row r="7" spans="1:9">
      <c r="A7" s="29" t="str">
        <f>FMECA!A7</f>
        <v>DC_O_FPGA_1</v>
      </c>
      <c r="B7" s="30" t="str">
        <f>FMECA!B7</f>
        <v>Increase in Output Voltage</v>
      </c>
      <c r="C7" s="30">
        <f>FMECA!E7</f>
        <v>5.4849145566300338E-9</v>
      </c>
      <c r="D7" s="29" t="b">
        <f>IF(FMECA!H7 = "Safe", TRUE, FALSE)</f>
        <v>0</v>
      </c>
      <c r="E7" s="29" t="b">
        <f>IF(FMECA!I7 = "Detectable", TRUE, FALSE)</f>
        <v>0</v>
      </c>
      <c r="F7" s="31">
        <f t="shared" si="0"/>
        <v>0</v>
      </c>
      <c r="G7" s="31">
        <f t="shared" si="1"/>
        <v>0</v>
      </c>
      <c r="H7" s="31">
        <f t="shared" si="2"/>
        <v>0</v>
      </c>
      <c r="I7" s="31">
        <f t="shared" si="3"/>
        <v>5.4849145566300338E-9</v>
      </c>
    </row>
    <row r="8" spans="1:9">
      <c r="A8" s="29" t="str">
        <f>FMECA!A8</f>
        <v>DC_O_FPGA_1</v>
      </c>
      <c r="B8" s="30" t="str">
        <f>FMECA!B8</f>
        <v>Decrease in Output Voltage</v>
      </c>
      <c r="C8" s="30">
        <f>FMECA!E8</f>
        <v>5.4849145566300338E-9</v>
      </c>
      <c r="D8" s="29" t="b">
        <f>IF(FMECA!H8 = "Safe", TRUE, FALSE)</f>
        <v>0</v>
      </c>
      <c r="E8" s="29" t="b">
        <f>IF(FMECA!I8 = "Detectable", TRUE, FALSE)</f>
        <v>0</v>
      </c>
      <c r="F8" s="31">
        <f t="shared" si="0"/>
        <v>0</v>
      </c>
      <c r="G8" s="31">
        <f t="shared" si="1"/>
        <v>0</v>
      </c>
      <c r="H8" s="31">
        <f t="shared" si="2"/>
        <v>0</v>
      </c>
      <c r="I8" s="31">
        <f t="shared" si="3"/>
        <v>5.4849145566300338E-9</v>
      </c>
    </row>
    <row r="9" spans="1:9">
      <c r="A9" s="29" t="str">
        <f>FMECA!A9</f>
        <v>DC_O_FPGA_1</v>
      </c>
      <c r="B9" s="30" t="str">
        <f>FMECA!B9</f>
        <v>Noisy Output</v>
      </c>
      <c r="C9" s="30">
        <f>FMECA!E9</f>
        <v>5.4849145566300338E-9</v>
      </c>
      <c r="D9" s="29" t="b">
        <f>IF(FMECA!H9 = "Safe", TRUE, FALSE)</f>
        <v>0</v>
      </c>
      <c r="E9" s="29" t="b">
        <f>IF(FMECA!I9 = "Detectable", TRUE, FALSE)</f>
        <v>0</v>
      </c>
      <c r="F9" s="31">
        <f t="shared" si="0"/>
        <v>0</v>
      </c>
      <c r="G9" s="31">
        <f t="shared" si="1"/>
        <v>0</v>
      </c>
      <c r="H9" s="31">
        <f t="shared" si="2"/>
        <v>0</v>
      </c>
      <c r="I9" s="31">
        <f t="shared" si="3"/>
        <v>5.4849145566300338E-9</v>
      </c>
    </row>
    <row r="10" spans="1:9">
      <c r="A10" s="29" t="str">
        <f>FMECA!A10</f>
        <v>OSC_FPGA_1</v>
      </c>
      <c r="B10" s="30" t="str">
        <f>FMECA!B10</f>
        <v>Open</v>
      </c>
      <c r="C10" s="30">
        <f>FMECA!E10</f>
        <v>2.0411428372224169E-8</v>
      </c>
      <c r="D10" s="29" t="b">
        <f>IF(FMECA!H10 = "Safe", TRUE, FALSE)</f>
        <v>0</v>
      </c>
      <c r="E10" s="29" t="b">
        <f>IF(FMECA!I10 = "Detectable", TRUE, FALSE)</f>
        <v>0</v>
      </c>
      <c r="F10" s="31">
        <f t="shared" si="0"/>
        <v>0</v>
      </c>
      <c r="G10" s="31">
        <f t="shared" si="1"/>
        <v>0</v>
      </c>
      <c r="H10" s="31">
        <f t="shared" si="2"/>
        <v>0</v>
      </c>
      <c r="I10" s="31">
        <f t="shared" si="3"/>
        <v>2.0411428372224169E-8</v>
      </c>
    </row>
    <row r="11" spans="1:9">
      <c r="A11" s="29" t="str">
        <f>FMECA!A11</f>
        <v>OSC_FPGA_1</v>
      </c>
      <c r="B11" s="30" t="str">
        <f>FMECA!B11</f>
        <v>Change of Resonant Frequency</v>
      </c>
      <c r="C11" s="30">
        <f>FMECA!E11</f>
        <v>2.5514285465280212E-9</v>
      </c>
      <c r="D11" s="29" t="b">
        <f>IF(FMECA!H11 = "Safe", TRUE, FALSE)</f>
        <v>0</v>
      </c>
      <c r="E11" s="29" t="b">
        <f>IF(FMECA!I11 = "Detectable", TRUE, FALSE)</f>
        <v>0</v>
      </c>
      <c r="F11" s="31">
        <f t="shared" si="0"/>
        <v>0</v>
      </c>
      <c r="G11" s="31">
        <f t="shared" si="1"/>
        <v>0</v>
      </c>
      <c r="H11" s="31">
        <f t="shared" si="2"/>
        <v>0</v>
      </c>
      <c r="I11" s="31">
        <f t="shared" si="3"/>
        <v>2.5514285465280212E-9</v>
      </c>
    </row>
    <row r="12" spans="1:9">
      <c r="A12" s="29" t="str">
        <f>FMECA!A12</f>
        <v>OSC_FPGA_1</v>
      </c>
      <c r="B12" s="30" t="str">
        <f>FMECA!B12</f>
        <v>Short-Circuit</v>
      </c>
      <c r="C12" s="30">
        <f>FMECA!E12</f>
        <v>0</v>
      </c>
      <c r="D12" s="29" t="b">
        <f>IF(FMECA!H12 = "Safe", TRUE, FALSE)</f>
        <v>0</v>
      </c>
      <c r="E12" s="29" t="b">
        <f>IF(FMECA!I12 = "Detectable", TRUE, FALSE)</f>
        <v>0</v>
      </c>
      <c r="F12" s="31">
        <f t="shared" si="0"/>
        <v>0</v>
      </c>
      <c r="G12" s="31">
        <f t="shared" si="1"/>
        <v>0</v>
      </c>
      <c r="H12" s="31">
        <f t="shared" si="2"/>
        <v>0</v>
      </c>
      <c r="I12" s="31">
        <f t="shared" si="3"/>
        <v>0</v>
      </c>
    </row>
    <row r="13" spans="1:9">
      <c r="A13" s="29" t="str">
        <f>FMECA!A13</f>
        <v>OSC_FPGA_1</v>
      </c>
      <c r="B13" s="30" t="str">
        <f>FMECA!B13</f>
        <v>Decrease of Q-Factor</v>
      </c>
      <c r="C13" s="30">
        <f>FMECA!E13</f>
        <v>2.5514285465280212E-9</v>
      </c>
      <c r="D13" s="29" t="b">
        <f>IF(FMECA!H13 = "Safe", TRUE, FALSE)</f>
        <v>0</v>
      </c>
      <c r="E13" s="29" t="b">
        <f>IF(FMECA!I13 = "Detectable", TRUE, FALSE)</f>
        <v>0</v>
      </c>
      <c r="F13" s="31">
        <f t="shared" si="0"/>
        <v>0</v>
      </c>
      <c r="G13" s="31">
        <f t="shared" si="1"/>
        <v>0</v>
      </c>
      <c r="H13" s="31">
        <f t="shared" si="2"/>
        <v>0</v>
      </c>
      <c r="I13" s="31">
        <f t="shared" si="3"/>
        <v>2.5514285465280212E-9</v>
      </c>
    </row>
    <row r="14" spans="1:9">
      <c r="A14" s="29" t="str">
        <f>FMECA!A14</f>
        <v>OSC_FPGA_1</v>
      </c>
      <c r="B14" s="30" t="str">
        <f>FMECA!B14</f>
        <v>Short-Circuit to Casing</v>
      </c>
      <c r="C14" s="30">
        <f>FMECA!E14</f>
        <v>0</v>
      </c>
      <c r="D14" s="29" t="b">
        <f>IF(FMECA!H14 = "Safe", TRUE, FALSE)</f>
        <v>0</v>
      </c>
      <c r="E14" s="29" t="b">
        <f>IF(FMECA!I14 = "Detectable", TRUE, FALSE)</f>
        <v>0</v>
      </c>
      <c r="F14" s="31">
        <f t="shared" si="0"/>
        <v>0</v>
      </c>
      <c r="G14" s="31">
        <f t="shared" si="1"/>
        <v>0</v>
      </c>
      <c r="H14" s="31">
        <f t="shared" si="2"/>
        <v>0</v>
      </c>
      <c r="I14" s="31">
        <f t="shared" si="3"/>
        <v>0</v>
      </c>
    </row>
    <row r="15" spans="1:9">
      <c r="A15" s="29" t="str">
        <f>FMECA!A15</f>
        <v>FPGA_1</v>
      </c>
      <c r="B15" s="30" t="str">
        <f>FMECA!B15</f>
        <v>Supply open (any of the 53 VCC pins, either core or I/O)</v>
      </c>
      <c r="C15" s="30">
        <f>FMECA!E15</f>
        <v>1.2234648458730176E-9</v>
      </c>
      <c r="D15" s="29" t="b">
        <f>IF(FMECA!H15 = "Safe", TRUE, FALSE)</f>
        <v>0</v>
      </c>
      <c r="E15" s="29" t="b">
        <f>IF(FMECA!I15 = "Detectable", TRUE, FALSE)</f>
        <v>0</v>
      </c>
      <c r="F15" s="31">
        <f t="shared" si="0"/>
        <v>0</v>
      </c>
      <c r="G15" s="31">
        <f t="shared" si="1"/>
        <v>0</v>
      </c>
      <c r="H15" s="31">
        <f t="shared" si="2"/>
        <v>0</v>
      </c>
      <c r="I15" s="31">
        <f t="shared" si="3"/>
        <v>1.2234648458730176E-9</v>
      </c>
    </row>
    <row r="16" spans="1:9">
      <c r="A16" s="29" t="str">
        <f>FMECA!A16</f>
        <v>FPGA_1</v>
      </c>
      <c r="B16" s="30" t="str">
        <f>FMECA!B16</f>
        <v>Supply open (any of the 43 GND pins)</v>
      </c>
      <c r="C16" s="30">
        <f>FMECA!E16</f>
        <v>9.9262242212339172E-10</v>
      </c>
      <c r="D16" s="29" t="b">
        <f>IF(FMECA!H16 = "Safe", TRUE, FALSE)</f>
        <v>0</v>
      </c>
      <c r="E16" s="29" t="b">
        <f>IF(FMECA!I16 = "Detectable", TRUE, FALSE)</f>
        <v>0</v>
      </c>
      <c r="F16" s="31">
        <f t="shared" si="0"/>
        <v>0</v>
      </c>
      <c r="G16" s="31">
        <f t="shared" si="1"/>
        <v>0</v>
      </c>
      <c r="H16" s="31">
        <f t="shared" si="2"/>
        <v>0</v>
      </c>
      <c r="I16" s="31">
        <f t="shared" si="3"/>
        <v>9.9262242212339172E-10</v>
      </c>
    </row>
    <row r="17" spans="1:9">
      <c r="A17" s="29" t="str">
        <f>FMECA!A17</f>
        <v>FPGA_1</v>
      </c>
      <c r="B17" s="30" t="str">
        <f>FMECA!B17</f>
        <v>Output 'prob_1' Open (any of the 24 bits)</v>
      </c>
      <c r="C17" s="30">
        <f>FMECA!E17</f>
        <v>6.3823313318296596E-9</v>
      </c>
      <c r="D17" s="29" t="b">
        <f>IF(FMECA!H17 = "Safe", TRUE, FALSE)</f>
        <v>1</v>
      </c>
      <c r="E17" s="29" t="b">
        <f>IF(FMECA!I17 = "Detectable", TRUE, FALSE)</f>
        <v>1</v>
      </c>
      <c r="F17" s="31">
        <f t="shared" si="0"/>
        <v>6.3823313318296596E-9</v>
      </c>
      <c r="G17" s="31">
        <f t="shared" si="1"/>
        <v>0</v>
      </c>
      <c r="H17" s="31">
        <f t="shared" si="2"/>
        <v>0</v>
      </c>
      <c r="I17" s="31">
        <f t="shared" si="3"/>
        <v>0</v>
      </c>
    </row>
    <row r="18" spans="1:9">
      <c r="A18" s="29" t="str">
        <f>FMECA!A18</f>
        <v>FPGA_1</v>
      </c>
      <c r="B18" s="30" t="str">
        <f>FMECA!B18</f>
        <v>Output 'prob_valid_1' Open (1 bit)</v>
      </c>
      <c r="C18" s="30">
        <f>FMECA!E18</f>
        <v>2.6593047215956913E-10</v>
      </c>
      <c r="D18" s="29" t="b">
        <f>IF(FMECA!H18 = "Safe", TRUE, FALSE)</f>
        <v>1</v>
      </c>
      <c r="E18" s="29" t="b">
        <f>IF(FMECA!I18 = "Detectable", TRUE, FALSE)</f>
        <v>1</v>
      </c>
      <c r="F18" s="31">
        <f t="shared" si="0"/>
        <v>2.6593047215956913E-10</v>
      </c>
      <c r="G18" s="31">
        <f t="shared" si="1"/>
        <v>0</v>
      </c>
      <c r="H18" s="31">
        <f t="shared" si="2"/>
        <v>0</v>
      </c>
      <c r="I18" s="31">
        <f t="shared" si="3"/>
        <v>0</v>
      </c>
    </row>
    <row r="19" spans="1:9">
      <c r="A19" s="29" t="str">
        <f>FMECA!A19</f>
        <v>FPGA_1</v>
      </c>
      <c r="B19" s="30" t="str">
        <f>FMECA!B19</f>
        <v>Output 'prob_1' stuck low (any of the 24 bits)</v>
      </c>
      <c r="C19" s="30">
        <f>FMECA!E19</f>
        <v>1.5955828329574149E-9</v>
      </c>
      <c r="D19" s="29" t="b">
        <f>IF(FMECA!H19 = "Safe", TRUE, FALSE)</f>
        <v>1</v>
      </c>
      <c r="E19" s="29" t="b">
        <f>IF(FMECA!I19 = "Detectable", TRUE, FALSE)</f>
        <v>1</v>
      </c>
      <c r="F19" s="31">
        <f t="shared" si="0"/>
        <v>1.5955828329574149E-9</v>
      </c>
      <c r="G19" s="31">
        <f t="shared" si="1"/>
        <v>0</v>
      </c>
      <c r="H19" s="31">
        <f t="shared" si="2"/>
        <v>0</v>
      </c>
      <c r="I19" s="31">
        <f t="shared" si="3"/>
        <v>0</v>
      </c>
    </row>
    <row r="20" spans="1:9">
      <c r="A20" s="29" t="str">
        <f>FMECA!A20</f>
        <v>FPGA_1</v>
      </c>
      <c r="B20" s="30" t="str">
        <f>FMECA!B20</f>
        <v>Output 'prob_valid_1' stuck low (1 bit)</v>
      </c>
      <c r="C20" s="30">
        <f>FMECA!E20</f>
        <v>6.6482618039892283E-11</v>
      </c>
      <c r="D20" s="29" t="b">
        <f>IF(FMECA!H20 = "Safe", TRUE, FALSE)</f>
        <v>1</v>
      </c>
      <c r="E20" s="29" t="b">
        <f>IF(FMECA!I20 = "Detectable", TRUE, FALSE)</f>
        <v>1</v>
      </c>
      <c r="F20" s="31">
        <f t="shared" si="0"/>
        <v>6.6482618039892283E-11</v>
      </c>
      <c r="G20" s="31">
        <f t="shared" si="1"/>
        <v>0</v>
      </c>
      <c r="H20" s="31">
        <f t="shared" si="2"/>
        <v>0</v>
      </c>
      <c r="I20" s="31">
        <f t="shared" si="3"/>
        <v>0</v>
      </c>
    </row>
    <row r="21" spans="1:9">
      <c r="A21" s="29" t="str">
        <f>FMECA!A21</f>
        <v>FPGA_1</v>
      </c>
      <c r="B21" s="30" t="str">
        <f>FMECA!B21</f>
        <v>Output 'prob_1' stuck high (any of the 24 bits)</v>
      </c>
      <c r="C21" s="30">
        <f>FMECA!E21</f>
        <v>1.418295851517702E-9</v>
      </c>
      <c r="D21" s="29" t="b">
        <f>IF(FMECA!H21 = "Safe", TRUE, FALSE)</f>
        <v>0</v>
      </c>
      <c r="E21" s="29" t="b">
        <f>IF(FMECA!I21 = "Detectable", TRUE, FALSE)</f>
        <v>0</v>
      </c>
      <c r="F21" s="31">
        <f t="shared" si="0"/>
        <v>0</v>
      </c>
      <c r="G21" s="31">
        <f t="shared" si="1"/>
        <v>0</v>
      </c>
      <c r="H21" s="31">
        <f t="shared" si="2"/>
        <v>0</v>
      </c>
      <c r="I21" s="31">
        <f t="shared" si="3"/>
        <v>1.418295851517702E-9</v>
      </c>
    </row>
    <row r="22" spans="1:9">
      <c r="A22" s="29" t="str">
        <f>FMECA!A22</f>
        <v>FPGA_1</v>
      </c>
      <c r="B22" s="30" t="str">
        <f>FMECA!B22</f>
        <v>Output 'prob_valid_1' stuck high (1 bit)</v>
      </c>
      <c r="C22" s="30">
        <f>FMECA!E22</f>
        <v>5.9095660479904261E-11</v>
      </c>
      <c r="D22" s="29" t="b">
        <f>IF(FMECA!H22 = "Safe", TRUE, FALSE)</f>
        <v>0</v>
      </c>
      <c r="E22" s="29" t="b">
        <f>IF(FMECA!I22 = "Detectable", TRUE, FALSE)</f>
        <v>0</v>
      </c>
      <c r="F22" s="31">
        <f t="shared" si="0"/>
        <v>0</v>
      </c>
      <c r="G22" s="31">
        <f t="shared" si="1"/>
        <v>0</v>
      </c>
      <c r="H22" s="31">
        <f t="shared" si="2"/>
        <v>0</v>
      </c>
      <c r="I22" s="31">
        <f t="shared" si="3"/>
        <v>5.9095660479904261E-11</v>
      </c>
    </row>
    <row r="23" spans="1:9">
      <c r="A23" s="29" t="str">
        <f>FMECA!A23</f>
        <v>FPGA_1</v>
      </c>
      <c r="B23" s="30" t="str">
        <f>FMECA!B23</f>
        <v>Input 'distance' Open (any of the 24 bits)</v>
      </c>
      <c r="C23" s="30">
        <f>FMECA!E23</f>
        <v>2.1561930175100201E-9</v>
      </c>
      <c r="D23" s="29" t="b">
        <f>IF(FMECA!H23 = "Safe", TRUE, FALSE)</f>
        <v>1</v>
      </c>
      <c r="E23" s="29" t="b">
        <f>IF(FMECA!I23 = "Detectable", TRUE, FALSE)</f>
        <v>1</v>
      </c>
      <c r="F23" s="31">
        <f t="shared" si="0"/>
        <v>2.1561930175100201E-9</v>
      </c>
      <c r="G23" s="31">
        <f t="shared" si="1"/>
        <v>0</v>
      </c>
      <c r="H23" s="31">
        <f t="shared" si="2"/>
        <v>0</v>
      </c>
      <c r="I23" s="31">
        <f t="shared" si="3"/>
        <v>0</v>
      </c>
    </row>
    <row r="24" spans="1:9">
      <c r="A24" s="29" t="str">
        <f>FMECA!A24</f>
        <v>FPGA_1</v>
      </c>
      <c r="B24" s="30" t="str">
        <f>FMECA!B24</f>
        <v>Input 'speed' Open (any of the 24 bits)</v>
      </c>
      <c r="C24" s="30">
        <f>FMECA!E24</f>
        <v>2.1561930175100201E-9</v>
      </c>
      <c r="D24" s="29" t="b">
        <f>IF(FMECA!H24 = "Safe", TRUE, FALSE)</f>
        <v>1</v>
      </c>
      <c r="E24" s="29" t="b">
        <f>IF(FMECA!I24 = "Detectable", TRUE, FALSE)</f>
        <v>1</v>
      </c>
      <c r="F24" s="31">
        <f t="shared" si="0"/>
        <v>2.1561930175100201E-9</v>
      </c>
      <c r="G24" s="31">
        <f t="shared" si="1"/>
        <v>0</v>
      </c>
      <c r="H24" s="31">
        <f t="shared" si="2"/>
        <v>0</v>
      </c>
      <c r="I24" s="31">
        <f t="shared" si="3"/>
        <v>0</v>
      </c>
    </row>
    <row r="25" spans="1:9">
      <c r="A25" s="29" t="str">
        <f>FMECA!A25</f>
        <v>FPGA_1</v>
      </c>
      <c r="B25" s="30" t="str">
        <f>FMECA!B25</f>
        <v>Input 'deceleration' Open (any of the 24 bits)</v>
      </c>
      <c r="C25" s="30">
        <f>FMECA!E25</f>
        <v>2.1561930175100201E-9</v>
      </c>
      <c r="D25" s="29" t="b">
        <f>IF(FMECA!H25 = "Safe", TRUE, FALSE)</f>
        <v>1</v>
      </c>
      <c r="E25" s="29" t="b">
        <f>IF(FMECA!I25 = "Detectable", TRUE, FALSE)</f>
        <v>1</v>
      </c>
      <c r="F25" s="31">
        <f t="shared" si="0"/>
        <v>2.1561930175100201E-9</v>
      </c>
      <c r="G25" s="31">
        <f t="shared" si="1"/>
        <v>0</v>
      </c>
      <c r="H25" s="31">
        <f t="shared" si="2"/>
        <v>0</v>
      </c>
      <c r="I25" s="31">
        <f t="shared" si="3"/>
        <v>0</v>
      </c>
    </row>
    <row r="26" spans="1:9">
      <c r="A26" s="29" t="str">
        <f>FMECA!A26</f>
        <v>FPGA_1</v>
      </c>
      <c r="B26" s="30" t="str">
        <f>FMECA!B26</f>
        <v>Input 'input_valid' Open (1 bit)</v>
      </c>
      <c r="C26" s="30">
        <f>FMECA!E26</f>
        <v>8.9841375729584166E-11</v>
      </c>
      <c r="D26" s="29" t="b">
        <f>IF(FMECA!H26 = "Safe", TRUE, FALSE)</f>
        <v>1</v>
      </c>
      <c r="E26" s="29" t="b">
        <f>IF(FMECA!I26 = "Detectable", TRUE, FALSE)</f>
        <v>1</v>
      </c>
      <c r="F26" s="31">
        <f t="shared" si="0"/>
        <v>8.9841375729584166E-11</v>
      </c>
      <c r="G26" s="31">
        <f t="shared" si="1"/>
        <v>0</v>
      </c>
      <c r="H26" s="31">
        <f t="shared" si="2"/>
        <v>0</v>
      </c>
      <c r="I26" s="31">
        <f t="shared" si="3"/>
        <v>0</v>
      </c>
    </row>
    <row r="27" spans="1:9">
      <c r="A27" s="29" t="str">
        <f>FMECA!A27</f>
        <v>FPGA_1</v>
      </c>
      <c r="B27" s="30" t="str">
        <f>FMECA!B27</f>
        <v>Input 'clock_1' Open (1 bit)</v>
      </c>
      <c r="C27" s="30">
        <f>FMECA!E27</f>
        <v>8.9841375729584166E-11</v>
      </c>
      <c r="D27" s="29" t="b">
        <f>IF(FMECA!H27 = "Safe", TRUE, FALSE)</f>
        <v>0</v>
      </c>
      <c r="E27" s="29" t="b">
        <f>IF(FMECA!I27 = "Detectable", TRUE, FALSE)</f>
        <v>0</v>
      </c>
      <c r="F27" s="31">
        <f t="shared" si="0"/>
        <v>0</v>
      </c>
      <c r="G27" s="31">
        <f t="shared" si="1"/>
        <v>0</v>
      </c>
      <c r="H27" s="31">
        <f t="shared" si="2"/>
        <v>0</v>
      </c>
      <c r="I27" s="31">
        <f t="shared" si="3"/>
        <v>8.9841375729584166E-11</v>
      </c>
    </row>
    <row r="28" spans="1:9">
      <c r="A28" s="29" t="str">
        <f>FMECA!A28</f>
        <v>DC_C_FPGA_2</v>
      </c>
      <c r="B28" s="30" t="str">
        <f>FMECA!B28</f>
        <v>No Output</v>
      </c>
      <c r="C28" s="30">
        <f>FMECA!E28</f>
        <v>6.1238700957070963E-9</v>
      </c>
      <c r="D28" s="29" t="b">
        <f>IF(FMECA!H28 = "Safe", TRUE, FALSE)</f>
        <v>0</v>
      </c>
      <c r="E28" s="29" t="b">
        <f>IF(FMECA!I28 = "Detectable", TRUE, FALSE)</f>
        <v>0</v>
      </c>
      <c r="F28" s="31">
        <f t="shared" si="0"/>
        <v>0</v>
      </c>
      <c r="G28" s="31">
        <f t="shared" si="1"/>
        <v>0</v>
      </c>
      <c r="H28" s="31">
        <f t="shared" si="2"/>
        <v>0</v>
      </c>
      <c r="I28" s="31">
        <f t="shared" si="3"/>
        <v>6.1238700957070963E-9</v>
      </c>
    </row>
    <row r="29" spans="1:9">
      <c r="A29" s="29" t="str">
        <f>FMECA!A29</f>
        <v>DC_C_FPGA_2</v>
      </c>
      <c r="B29" s="30" t="str">
        <f>FMECA!B29</f>
        <v>Increase in Output Voltage</v>
      </c>
      <c r="C29" s="30">
        <f>FMECA!E29</f>
        <v>6.8338840198470494E-9</v>
      </c>
      <c r="D29" s="29" t="b">
        <f>IF(FMECA!H29 = "Safe", TRUE, FALSE)</f>
        <v>0</v>
      </c>
      <c r="E29" s="29" t="b">
        <f>IF(FMECA!I29 = "Detectable", TRUE, FALSE)</f>
        <v>0</v>
      </c>
      <c r="F29" s="31">
        <f t="shared" si="0"/>
        <v>0</v>
      </c>
      <c r="G29" s="31">
        <f t="shared" si="1"/>
        <v>0</v>
      </c>
      <c r="H29" s="31">
        <f t="shared" si="2"/>
        <v>0</v>
      </c>
      <c r="I29" s="31">
        <f t="shared" si="3"/>
        <v>6.8338840198470494E-9</v>
      </c>
    </row>
    <row r="30" spans="1:9">
      <c r="A30" s="29" t="str">
        <f>FMECA!A30</f>
        <v>DC_C_FPGA_2</v>
      </c>
      <c r="B30" s="30" t="str">
        <f>FMECA!B30</f>
        <v>Decrease in Output Voltage</v>
      </c>
      <c r="C30" s="30">
        <f>FMECA!E30</f>
        <v>6.8338840198470494E-9</v>
      </c>
      <c r="D30" s="29" t="b">
        <f>IF(FMECA!H30 = "Safe", TRUE, FALSE)</f>
        <v>0</v>
      </c>
      <c r="E30" s="29" t="b">
        <f>IF(FMECA!I30 = "Detectable", TRUE, FALSE)</f>
        <v>0</v>
      </c>
      <c r="F30" s="31">
        <f t="shared" si="0"/>
        <v>0</v>
      </c>
      <c r="G30" s="31">
        <f t="shared" si="1"/>
        <v>0</v>
      </c>
      <c r="H30" s="31">
        <f t="shared" si="2"/>
        <v>0</v>
      </c>
      <c r="I30" s="31">
        <f t="shared" si="3"/>
        <v>6.8338840198470494E-9</v>
      </c>
    </row>
    <row r="31" spans="1:9">
      <c r="A31" s="29" t="str">
        <f>FMECA!A31</f>
        <v>DC_C_FPGA_2</v>
      </c>
      <c r="B31" s="30" t="str">
        <f>FMECA!B31</f>
        <v>Noisy Output</v>
      </c>
      <c r="C31" s="30">
        <f>FMECA!E31</f>
        <v>6.8338840198470494E-9</v>
      </c>
      <c r="D31" s="29" t="b">
        <f>IF(FMECA!H31 = "Safe", TRUE, FALSE)</f>
        <v>0</v>
      </c>
      <c r="E31" s="29" t="b">
        <f>IF(FMECA!I31 = "Detectable", TRUE, FALSE)</f>
        <v>0</v>
      </c>
      <c r="F31" s="31">
        <f t="shared" si="0"/>
        <v>0</v>
      </c>
      <c r="G31" s="31">
        <f t="shared" si="1"/>
        <v>0</v>
      </c>
      <c r="H31" s="31">
        <f t="shared" si="2"/>
        <v>0</v>
      </c>
      <c r="I31" s="31">
        <f t="shared" si="3"/>
        <v>6.8338840198470494E-9</v>
      </c>
    </row>
    <row r="32" spans="1:9">
      <c r="A32" s="29" t="str">
        <f>FMECA!A32</f>
        <v>DC_O_FPGA_2</v>
      </c>
      <c r="B32" s="30" t="str">
        <f>FMECA!B32</f>
        <v>No Output</v>
      </c>
      <c r="C32" s="30">
        <f>FMECA!E32</f>
        <v>4.9150533039931475E-9</v>
      </c>
      <c r="D32" s="29" t="b">
        <f>IF(FMECA!H32 = "Safe", TRUE, FALSE)</f>
        <v>1</v>
      </c>
      <c r="E32" s="29" t="b">
        <f>IF(FMECA!I32 = "Detectable", TRUE, FALSE)</f>
        <v>1</v>
      </c>
      <c r="F32" s="31">
        <f t="shared" si="0"/>
        <v>4.9150533039931475E-9</v>
      </c>
      <c r="G32" s="31">
        <f t="shared" si="1"/>
        <v>0</v>
      </c>
      <c r="H32" s="31">
        <f t="shared" si="2"/>
        <v>0</v>
      </c>
      <c r="I32" s="31">
        <f t="shared" si="3"/>
        <v>0</v>
      </c>
    </row>
    <row r="33" spans="1:9">
      <c r="A33" s="29" t="str">
        <f>FMECA!A33</f>
        <v>DC_O_FPGA_2</v>
      </c>
      <c r="B33" s="30" t="str">
        <f>FMECA!B33</f>
        <v>Increase in Output Voltage</v>
      </c>
      <c r="C33" s="30">
        <f>FMECA!E33</f>
        <v>5.4849145566300338E-9</v>
      </c>
      <c r="D33" s="29" t="b">
        <f>IF(FMECA!H33 = "Safe", TRUE, FALSE)</f>
        <v>0</v>
      </c>
      <c r="E33" s="29" t="b">
        <f>IF(FMECA!I33 = "Detectable", TRUE, FALSE)</f>
        <v>0</v>
      </c>
      <c r="F33" s="31">
        <f t="shared" si="0"/>
        <v>0</v>
      </c>
      <c r="G33" s="31">
        <f t="shared" si="1"/>
        <v>0</v>
      </c>
      <c r="H33" s="31">
        <f t="shared" si="2"/>
        <v>0</v>
      </c>
      <c r="I33" s="31">
        <f t="shared" si="3"/>
        <v>5.4849145566300338E-9</v>
      </c>
    </row>
    <row r="34" spans="1:9">
      <c r="A34" s="29" t="str">
        <f>FMECA!A34</f>
        <v>DC_O_FPGA_2</v>
      </c>
      <c r="B34" s="30" t="str">
        <f>FMECA!B34</f>
        <v>Decrease in Output Voltage</v>
      </c>
      <c r="C34" s="30">
        <f>FMECA!E34</f>
        <v>5.4849145566300338E-9</v>
      </c>
      <c r="D34" s="29" t="b">
        <f>IF(FMECA!H34 = "Safe", TRUE, FALSE)</f>
        <v>0</v>
      </c>
      <c r="E34" s="29" t="b">
        <f>IF(FMECA!I34 = "Detectable", TRUE, FALSE)</f>
        <v>0</v>
      </c>
      <c r="F34" s="31">
        <f t="shared" si="0"/>
        <v>0</v>
      </c>
      <c r="G34" s="31">
        <f t="shared" si="1"/>
        <v>0</v>
      </c>
      <c r="H34" s="31">
        <f t="shared" si="2"/>
        <v>0</v>
      </c>
      <c r="I34" s="31">
        <f t="shared" si="3"/>
        <v>5.4849145566300338E-9</v>
      </c>
    </row>
    <row r="35" spans="1:9">
      <c r="A35" s="29" t="str">
        <f>FMECA!A35</f>
        <v>DC_O_FPGA_2</v>
      </c>
      <c r="B35" s="30" t="str">
        <f>FMECA!B35</f>
        <v>Noisy Output</v>
      </c>
      <c r="C35" s="30">
        <f>FMECA!E35</f>
        <v>5.4849145566300338E-9</v>
      </c>
      <c r="D35" s="29" t="b">
        <f>IF(FMECA!H35 = "Safe", TRUE, FALSE)</f>
        <v>0</v>
      </c>
      <c r="E35" s="29" t="b">
        <f>IF(FMECA!I35 = "Detectable", TRUE, FALSE)</f>
        <v>0</v>
      </c>
      <c r="F35" s="31">
        <f t="shared" si="0"/>
        <v>0</v>
      </c>
      <c r="G35" s="31">
        <f t="shared" si="1"/>
        <v>0</v>
      </c>
      <c r="H35" s="31">
        <f t="shared" si="2"/>
        <v>0</v>
      </c>
      <c r="I35" s="31">
        <f t="shared" si="3"/>
        <v>5.4849145566300338E-9</v>
      </c>
    </row>
    <row r="36" spans="1:9">
      <c r="A36" s="29" t="str">
        <f>FMECA!A36</f>
        <v>OSC_FPGA_2</v>
      </c>
      <c r="B36" s="30" t="str">
        <f>FMECA!B36</f>
        <v>Open</v>
      </c>
      <c r="C36" s="30">
        <f>FMECA!E36</f>
        <v>2.0411428372224169E-8</v>
      </c>
      <c r="D36" s="29" t="b">
        <f>IF(FMECA!H36 = "Safe", TRUE, FALSE)</f>
        <v>0</v>
      </c>
      <c r="E36" s="29" t="b">
        <f>IF(FMECA!I36 = "Detectable", TRUE, FALSE)</f>
        <v>0</v>
      </c>
      <c r="F36" s="31">
        <f t="shared" si="0"/>
        <v>0</v>
      </c>
      <c r="G36" s="31">
        <f t="shared" si="1"/>
        <v>0</v>
      </c>
      <c r="H36" s="31">
        <f t="shared" si="2"/>
        <v>0</v>
      </c>
      <c r="I36" s="31">
        <f t="shared" si="3"/>
        <v>2.0411428372224169E-8</v>
      </c>
    </row>
    <row r="37" spans="1:9">
      <c r="A37" s="29" t="str">
        <f>FMECA!A37</f>
        <v>OSC_FPGA_2</v>
      </c>
      <c r="B37" s="30" t="str">
        <f>FMECA!B37</f>
        <v>Change of Resonant Frequency</v>
      </c>
      <c r="C37" s="30">
        <f>FMECA!E37</f>
        <v>2.5514285465280212E-9</v>
      </c>
      <c r="D37" s="29" t="b">
        <f>IF(FMECA!H37 = "Safe", TRUE, FALSE)</f>
        <v>0</v>
      </c>
      <c r="E37" s="29" t="b">
        <f>IF(FMECA!I37 = "Detectable", TRUE, FALSE)</f>
        <v>0</v>
      </c>
      <c r="F37" s="31">
        <f t="shared" si="0"/>
        <v>0</v>
      </c>
      <c r="G37" s="31">
        <f t="shared" si="1"/>
        <v>0</v>
      </c>
      <c r="H37" s="31">
        <f t="shared" si="2"/>
        <v>0</v>
      </c>
      <c r="I37" s="31">
        <f t="shared" si="3"/>
        <v>2.5514285465280212E-9</v>
      </c>
    </row>
    <row r="38" spans="1:9">
      <c r="A38" s="29" t="str">
        <f>FMECA!A38</f>
        <v>OSC_FPGA_2</v>
      </c>
      <c r="B38" s="30" t="str">
        <f>FMECA!B38</f>
        <v>Short-Circuit</v>
      </c>
      <c r="C38" s="30">
        <f>FMECA!E38</f>
        <v>0</v>
      </c>
      <c r="D38" s="29" t="b">
        <f>IF(FMECA!H38 = "Safe", TRUE, FALSE)</f>
        <v>0</v>
      </c>
      <c r="E38" s="29" t="b">
        <f>IF(FMECA!I38 = "Detectable", TRUE, FALSE)</f>
        <v>0</v>
      </c>
      <c r="F38" s="31">
        <f t="shared" si="0"/>
        <v>0</v>
      </c>
      <c r="G38" s="31">
        <f t="shared" si="1"/>
        <v>0</v>
      </c>
      <c r="H38" s="31">
        <f t="shared" si="2"/>
        <v>0</v>
      </c>
      <c r="I38" s="31">
        <f t="shared" si="3"/>
        <v>0</v>
      </c>
    </row>
    <row r="39" spans="1:9">
      <c r="A39" s="29" t="str">
        <f>FMECA!A39</f>
        <v>OSC_FPGA_2</v>
      </c>
      <c r="B39" s="30" t="str">
        <f>FMECA!B39</f>
        <v>Decrease of Q-Factor</v>
      </c>
      <c r="C39" s="30">
        <f>FMECA!E39</f>
        <v>2.5514285465280212E-9</v>
      </c>
      <c r="D39" s="29" t="b">
        <f>IF(FMECA!H39 = "Safe", TRUE, FALSE)</f>
        <v>0</v>
      </c>
      <c r="E39" s="29" t="b">
        <f>IF(FMECA!I39 = "Detectable", TRUE, FALSE)</f>
        <v>0</v>
      </c>
      <c r="F39" s="31">
        <f t="shared" si="0"/>
        <v>0</v>
      </c>
      <c r="G39" s="31">
        <f t="shared" si="1"/>
        <v>0</v>
      </c>
      <c r="H39" s="31">
        <f t="shared" si="2"/>
        <v>0</v>
      </c>
      <c r="I39" s="31">
        <f t="shared" si="3"/>
        <v>2.5514285465280212E-9</v>
      </c>
    </row>
    <row r="40" spans="1:9">
      <c r="A40" s="29" t="str">
        <f>FMECA!A40</f>
        <v>OSC_FPGA_2</v>
      </c>
      <c r="B40" s="30" t="str">
        <f>FMECA!B40</f>
        <v>Short-Circuit to Casing</v>
      </c>
      <c r="C40" s="30">
        <f>FMECA!E40</f>
        <v>0</v>
      </c>
      <c r="D40" s="29" t="b">
        <f>IF(FMECA!H40 = "Safe", TRUE, FALSE)</f>
        <v>0</v>
      </c>
      <c r="E40" s="29" t="b">
        <f>IF(FMECA!I40 = "Detectable", TRUE, FALSE)</f>
        <v>0</v>
      </c>
      <c r="F40" s="31">
        <f t="shared" si="0"/>
        <v>0</v>
      </c>
      <c r="G40" s="31">
        <f t="shared" si="1"/>
        <v>0</v>
      </c>
      <c r="H40" s="31">
        <f t="shared" si="2"/>
        <v>0</v>
      </c>
      <c r="I40" s="31">
        <f t="shared" si="3"/>
        <v>0</v>
      </c>
    </row>
    <row r="41" spans="1:9">
      <c r="A41" s="29" t="str">
        <f>FMECA!A41</f>
        <v>FPGA_2</v>
      </c>
      <c r="B41" s="30" t="str">
        <f>FMECA!B41</f>
        <v>Supply open (any of the 25 VCC pins, either core or I/O)</v>
      </c>
      <c r="C41" s="30">
        <f>FMECA!E41</f>
        <v>7.3869575599880317E-10</v>
      </c>
      <c r="D41" s="29" t="b">
        <f>IF(FMECA!H41 = "Safe", TRUE, FALSE)</f>
        <v>0</v>
      </c>
      <c r="E41" s="29" t="b">
        <f>IF(FMECA!I41 = "Detectable", TRUE, FALSE)</f>
        <v>0</v>
      </c>
      <c r="F41" s="31">
        <f t="shared" si="0"/>
        <v>0</v>
      </c>
      <c r="G41" s="31">
        <f t="shared" si="1"/>
        <v>0</v>
      </c>
      <c r="H41" s="31">
        <f t="shared" si="2"/>
        <v>0</v>
      </c>
      <c r="I41" s="31">
        <f t="shared" si="3"/>
        <v>7.3869575599880317E-10</v>
      </c>
    </row>
    <row r="42" spans="1:9">
      <c r="A42" s="29" t="str">
        <f>FMECA!A42</f>
        <v>FPGA_2</v>
      </c>
      <c r="B42" s="30" t="str">
        <f>FMECA!B42</f>
        <v>Supply open (any of the 50 GND pins)</v>
      </c>
      <c r="C42" s="30">
        <f>FMECA!E42</f>
        <v>1.4773915119976063E-9</v>
      </c>
      <c r="D42" s="29" t="b">
        <f>IF(FMECA!H42 = "Safe", TRUE, FALSE)</f>
        <v>0</v>
      </c>
      <c r="E42" s="29" t="b">
        <f>IF(FMECA!I42 = "Detectable", TRUE, FALSE)</f>
        <v>0</v>
      </c>
      <c r="F42" s="31">
        <f t="shared" si="0"/>
        <v>0</v>
      </c>
      <c r="G42" s="31">
        <f t="shared" si="1"/>
        <v>0</v>
      </c>
      <c r="H42" s="31">
        <f t="shared" si="2"/>
        <v>0</v>
      </c>
      <c r="I42" s="31">
        <f t="shared" si="3"/>
        <v>1.4773915119976063E-9</v>
      </c>
    </row>
    <row r="43" spans="1:9">
      <c r="A43" s="29" t="str">
        <f>FMECA!A43</f>
        <v>FPGA_2</v>
      </c>
      <c r="B43" s="30" t="str">
        <f>FMECA!B43</f>
        <v>Output 'prob_2' Open (any of the 24 bits)</v>
      </c>
      <c r="C43" s="30">
        <f>FMECA!E43</f>
        <v>6.3823313318296596E-9</v>
      </c>
      <c r="D43" s="29" t="b">
        <f>IF(FMECA!H43 = "Safe", TRUE, FALSE)</f>
        <v>1</v>
      </c>
      <c r="E43" s="29" t="b">
        <f>IF(FMECA!I43 = "Detectable", TRUE, FALSE)</f>
        <v>1</v>
      </c>
      <c r="F43" s="31">
        <f t="shared" si="0"/>
        <v>6.3823313318296596E-9</v>
      </c>
      <c r="G43" s="31">
        <f t="shared" si="1"/>
        <v>0</v>
      </c>
      <c r="H43" s="31">
        <f t="shared" si="2"/>
        <v>0</v>
      </c>
      <c r="I43" s="31">
        <f t="shared" si="3"/>
        <v>0</v>
      </c>
    </row>
    <row r="44" spans="1:9">
      <c r="A44" s="29" t="str">
        <f>FMECA!A44</f>
        <v>FPGA_2</v>
      </c>
      <c r="B44" s="30" t="str">
        <f>FMECA!B44</f>
        <v>Output 'prob_valid_2' Open (1 bit)</v>
      </c>
      <c r="C44" s="30">
        <f>FMECA!E44</f>
        <v>2.6593047215956913E-10</v>
      </c>
      <c r="D44" s="29" t="b">
        <f>IF(FMECA!H44 = "Safe", TRUE, FALSE)</f>
        <v>1</v>
      </c>
      <c r="E44" s="29" t="b">
        <f>IF(FMECA!I44 = "Detectable", TRUE, FALSE)</f>
        <v>1</v>
      </c>
      <c r="F44" s="31">
        <f t="shared" si="0"/>
        <v>2.6593047215956913E-10</v>
      </c>
      <c r="G44" s="31">
        <f t="shared" si="1"/>
        <v>0</v>
      </c>
      <c r="H44" s="31">
        <f t="shared" si="2"/>
        <v>0</v>
      </c>
      <c r="I44" s="31">
        <f t="shared" si="3"/>
        <v>0</v>
      </c>
    </row>
    <row r="45" spans="1:9">
      <c r="A45" s="29" t="str">
        <f>FMECA!A45</f>
        <v>FPGA_2</v>
      </c>
      <c r="B45" s="30" t="str">
        <f>FMECA!B45</f>
        <v>Output 'prob_2' stuck low (any of the 24 bits)</v>
      </c>
      <c r="C45" s="30">
        <f>FMECA!E45</f>
        <v>1.5955828329574149E-9</v>
      </c>
      <c r="D45" s="29" t="b">
        <f>IF(FMECA!H45 = "Safe", TRUE, FALSE)</f>
        <v>1</v>
      </c>
      <c r="E45" s="29" t="b">
        <f>IF(FMECA!I45 = "Detectable", TRUE, FALSE)</f>
        <v>1</v>
      </c>
      <c r="F45" s="31">
        <f t="shared" si="0"/>
        <v>1.5955828329574149E-9</v>
      </c>
      <c r="G45" s="31">
        <f t="shared" si="1"/>
        <v>0</v>
      </c>
      <c r="H45" s="31">
        <f t="shared" si="2"/>
        <v>0</v>
      </c>
      <c r="I45" s="31">
        <f t="shared" si="3"/>
        <v>0</v>
      </c>
    </row>
    <row r="46" spans="1:9">
      <c r="A46" s="29" t="str">
        <f>FMECA!A46</f>
        <v>FPGA_2</v>
      </c>
      <c r="B46" s="30" t="str">
        <f>FMECA!B46</f>
        <v>Output 'prob_valid_2' stuck low (1 bit)</v>
      </c>
      <c r="C46" s="30">
        <f>FMECA!E46</f>
        <v>6.6482618039892283E-11</v>
      </c>
      <c r="D46" s="29" t="b">
        <f>IF(FMECA!H46 = "Safe", TRUE, FALSE)</f>
        <v>1</v>
      </c>
      <c r="E46" s="29" t="b">
        <f>IF(FMECA!I46 = "Detectable", TRUE, FALSE)</f>
        <v>1</v>
      </c>
      <c r="F46" s="31">
        <f t="shared" si="0"/>
        <v>6.6482618039892283E-11</v>
      </c>
      <c r="G46" s="31">
        <f t="shared" si="1"/>
        <v>0</v>
      </c>
      <c r="H46" s="31">
        <f t="shared" si="2"/>
        <v>0</v>
      </c>
      <c r="I46" s="31">
        <f t="shared" si="3"/>
        <v>0</v>
      </c>
    </row>
    <row r="47" spans="1:9">
      <c r="A47" s="29" t="str">
        <f>FMECA!A47</f>
        <v>FPGA_2</v>
      </c>
      <c r="B47" s="30" t="str">
        <f>FMECA!B47</f>
        <v>Output 'prob_2' stuck high (any of the 24 bits)</v>
      </c>
      <c r="C47" s="30">
        <f>FMECA!E47</f>
        <v>1.418295851517702E-9</v>
      </c>
      <c r="D47" s="29" t="b">
        <f>IF(FMECA!H47 = "Safe", TRUE, FALSE)</f>
        <v>0</v>
      </c>
      <c r="E47" s="29" t="b">
        <f>IF(FMECA!I47 = "Detectable", TRUE, FALSE)</f>
        <v>0</v>
      </c>
      <c r="F47" s="31">
        <f t="shared" si="0"/>
        <v>0</v>
      </c>
      <c r="G47" s="31">
        <f t="shared" si="1"/>
        <v>0</v>
      </c>
      <c r="H47" s="31">
        <f t="shared" si="2"/>
        <v>0</v>
      </c>
      <c r="I47" s="31">
        <f t="shared" si="3"/>
        <v>1.418295851517702E-9</v>
      </c>
    </row>
    <row r="48" spans="1:9">
      <c r="A48" s="29" t="str">
        <f>FMECA!A48</f>
        <v>FPGA_2</v>
      </c>
      <c r="B48" s="30" t="str">
        <f>FMECA!B48</f>
        <v>Output 'prob_valid_2' stuck high (1 bit)</v>
      </c>
      <c r="C48" s="30">
        <f>FMECA!E48</f>
        <v>5.9095660479904261E-11</v>
      </c>
      <c r="D48" s="29" t="b">
        <f>IF(FMECA!H48 = "Safe", TRUE, FALSE)</f>
        <v>0</v>
      </c>
      <c r="E48" s="29" t="b">
        <f>IF(FMECA!I48 = "Detectable", TRUE, FALSE)</f>
        <v>0</v>
      </c>
      <c r="F48" s="31">
        <f t="shared" si="0"/>
        <v>0</v>
      </c>
      <c r="G48" s="31">
        <f t="shared" si="1"/>
        <v>0</v>
      </c>
      <c r="H48" s="31">
        <f t="shared" si="2"/>
        <v>0</v>
      </c>
      <c r="I48" s="31">
        <f t="shared" si="3"/>
        <v>5.9095660479904261E-11</v>
      </c>
    </row>
    <row r="49" spans="1:9">
      <c r="A49" s="29" t="str">
        <f>FMECA!A49</f>
        <v>FPGA_2</v>
      </c>
      <c r="B49" s="30" t="str">
        <f>FMECA!B49</f>
        <v>Input 'distance' Open (any of the 24 bits)</v>
      </c>
      <c r="C49" s="30">
        <f>FMECA!E49</f>
        <v>2.1561930175100201E-9</v>
      </c>
      <c r="D49" s="29" t="b">
        <f>IF(FMECA!H49 = "Safe", TRUE, FALSE)</f>
        <v>1</v>
      </c>
      <c r="E49" s="29" t="b">
        <f>IF(FMECA!I49 = "Detectable", TRUE, FALSE)</f>
        <v>1</v>
      </c>
      <c r="F49" s="31">
        <f t="shared" si="0"/>
        <v>2.1561930175100201E-9</v>
      </c>
      <c r="G49" s="31">
        <f t="shared" si="1"/>
        <v>0</v>
      </c>
      <c r="H49" s="31">
        <f t="shared" si="2"/>
        <v>0</v>
      </c>
      <c r="I49" s="31">
        <f t="shared" si="3"/>
        <v>0</v>
      </c>
    </row>
    <row r="50" spans="1:9">
      <c r="A50" s="29" t="str">
        <f>FMECA!A50</f>
        <v>FPGA_2</v>
      </c>
      <c r="B50" s="30" t="str">
        <f>FMECA!B50</f>
        <v>Input 'speed' Open (any of the 24 bits)</v>
      </c>
      <c r="C50" s="30">
        <f>FMECA!E50</f>
        <v>2.1561930175100201E-9</v>
      </c>
      <c r="D50" s="29" t="b">
        <f>IF(FMECA!H50 = "Safe", TRUE, FALSE)</f>
        <v>1</v>
      </c>
      <c r="E50" s="29" t="b">
        <f>IF(FMECA!I50 = "Detectable", TRUE, FALSE)</f>
        <v>1</v>
      </c>
      <c r="F50" s="31">
        <f t="shared" si="0"/>
        <v>2.1561930175100201E-9</v>
      </c>
      <c r="G50" s="31">
        <f t="shared" si="1"/>
        <v>0</v>
      </c>
      <c r="H50" s="31">
        <f t="shared" si="2"/>
        <v>0</v>
      </c>
      <c r="I50" s="31">
        <f t="shared" si="3"/>
        <v>0</v>
      </c>
    </row>
    <row r="51" spans="1:9">
      <c r="A51" s="29" t="str">
        <f>FMECA!A51</f>
        <v>FPGA_2</v>
      </c>
      <c r="B51" s="30" t="str">
        <f>FMECA!B51</f>
        <v>Input 'deceleration' Open (any of the 24 bits)</v>
      </c>
      <c r="C51" s="30">
        <f>FMECA!E51</f>
        <v>2.1561930175100201E-9</v>
      </c>
      <c r="D51" s="29" t="b">
        <f>IF(FMECA!H51 = "Safe", TRUE, FALSE)</f>
        <v>1</v>
      </c>
      <c r="E51" s="29" t="b">
        <f>IF(FMECA!I51 = "Detectable", TRUE, FALSE)</f>
        <v>1</v>
      </c>
      <c r="F51" s="31">
        <f t="shared" si="0"/>
        <v>2.1561930175100201E-9</v>
      </c>
      <c r="G51" s="31">
        <f t="shared" si="1"/>
        <v>0</v>
      </c>
      <c r="H51" s="31">
        <f t="shared" si="2"/>
        <v>0</v>
      </c>
      <c r="I51" s="31">
        <f t="shared" si="3"/>
        <v>0</v>
      </c>
    </row>
    <row r="52" spans="1:9">
      <c r="A52" s="29" t="str">
        <f>FMECA!A52</f>
        <v>FPGA_2</v>
      </c>
      <c r="B52" s="30" t="str">
        <f>FMECA!B52</f>
        <v>Input 'input_valid' Open (1 bit)</v>
      </c>
      <c r="C52" s="30">
        <f>FMECA!E52</f>
        <v>8.9841375729584166E-11</v>
      </c>
      <c r="D52" s="29" t="b">
        <f>IF(FMECA!H52 = "Safe", TRUE, FALSE)</f>
        <v>1</v>
      </c>
      <c r="E52" s="29" t="b">
        <f>IF(FMECA!I52 = "Detectable", TRUE, FALSE)</f>
        <v>1</v>
      </c>
      <c r="F52" s="31">
        <f t="shared" si="0"/>
        <v>8.9841375729584166E-11</v>
      </c>
      <c r="G52" s="31">
        <f t="shared" si="1"/>
        <v>0</v>
      </c>
      <c r="H52" s="31">
        <f t="shared" si="2"/>
        <v>0</v>
      </c>
      <c r="I52" s="31">
        <f t="shared" si="3"/>
        <v>0</v>
      </c>
    </row>
    <row r="53" spans="1:9">
      <c r="A53" s="29" t="str">
        <f>FMECA!A53</f>
        <v>FPGA_2</v>
      </c>
      <c r="B53" s="30" t="str">
        <f>FMECA!B53</f>
        <v>Input 'clock_2' Open (1 bit)</v>
      </c>
      <c r="C53" s="30">
        <f>FMECA!E53</f>
        <v>8.9841375729584166E-11</v>
      </c>
      <c r="D53" s="29" t="b">
        <f>IF(FMECA!H53 = "Safe", TRUE, FALSE)</f>
        <v>0</v>
      </c>
      <c r="E53" s="29" t="b">
        <f>IF(FMECA!I53 = "Detectable", TRUE, FALSE)</f>
        <v>0</v>
      </c>
      <c r="F53" s="31">
        <f t="shared" si="0"/>
        <v>0</v>
      </c>
      <c r="G53" s="31">
        <f t="shared" si="1"/>
        <v>0</v>
      </c>
      <c r="H53" s="31">
        <f t="shared" si="2"/>
        <v>0</v>
      </c>
      <c r="I53" s="31">
        <f t="shared" si="3"/>
        <v>8.9841375729584166E-11</v>
      </c>
    </row>
    <row r="54" spans="1:9">
      <c r="A54" s="29" t="str">
        <f>FMECA!A54</f>
        <v>DC_C_PLD_Vot</v>
      </c>
      <c r="B54" s="30" t="str">
        <f>FMECA!B54</f>
        <v>No Output</v>
      </c>
      <c r="C54" s="30">
        <f>FMECA!E54</f>
        <v>6.1238700957070963E-9</v>
      </c>
      <c r="D54" s="29" t="b">
        <f>IF(FMECA!H54 = "Safe", TRUE, FALSE)</f>
        <v>0</v>
      </c>
      <c r="E54" s="29" t="b">
        <f>IF(FMECA!I54 = "Detectable", TRUE, FALSE)</f>
        <v>0</v>
      </c>
      <c r="F54" s="31">
        <f t="shared" si="0"/>
        <v>0</v>
      </c>
      <c r="G54" s="31">
        <f t="shared" si="1"/>
        <v>0</v>
      </c>
      <c r="H54" s="31">
        <f t="shared" si="2"/>
        <v>0</v>
      </c>
      <c r="I54" s="31">
        <f t="shared" si="3"/>
        <v>6.1238700957070963E-9</v>
      </c>
    </row>
    <row r="55" spans="1:9">
      <c r="A55" s="29" t="str">
        <f>FMECA!A55</f>
        <v>DC_C_PLD_Vot</v>
      </c>
      <c r="B55" s="30" t="str">
        <f>FMECA!B55</f>
        <v>Increase in Output Voltage</v>
      </c>
      <c r="C55" s="30">
        <f>FMECA!E55</f>
        <v>6.8338840198470494E-9</v>
      </c>
      <c r="D55" s="29" t="b">
        <f>IF(FMECA!H55 = "Safe", TRUE, FALSE)</f>
        <v>0</v>
      </c>
      <c r="E55" s="29" t="b">
        <f>IF(FMECA!I55 = "Detectable", TRUE, FALSE)</f>
        <v>0</v>
      </c>
      <c r="F55" s="31">
        <f t="shared" si="0"/>
        <v>0</v>
      </c>
      <c r="G55" s="31">
        <f t="shared" si="1"/>
        <v>0</v>
      </c>
      <c r="H55" s="31">
        <f t="shared" si="2"/>
        <v>0</v>
      </c>
      <c r="I55" s="31">
        <f t="shared" si="3"/>
        <v>6.8338840198470494E-9</v>
      </c>
    </row>
    <row r="56" spans="1:9">
      <c r="A56" s="29" t="str">
        <f>FMECA!A56</f>
        <v>DC_C_PLD_Vot</v>
      </c>
      <c r="B56" s="30" t="str">
        <f>FMECA!B56</f>
        <v>Decrease in Output Voltage</v>
      </c>
      <c r="C56" s="30">
        <f>FMECA!E56</f>
        <v>6.8338840198470494E-9</v>
      </c>
      <c r="D56" s="29" t="b">
        <f>IF(FMECA!H56 = "Safe", TRUE, FALSE)</f>
        <v>0</v>
      </c>
      <c r="E56" s="29" t="b">
        <f>IF(FMECA!I56 = "Detectable", TRUE, FALSE)</f>
        <v>0</v>
      </c>
      <c r="F56" s="31">
        <f t="shared" si="0"/>
        <v>0</v>
      </c>
      <c r="G56" s="31">
        <f t="shared" si="1"/>
        <v>0</v>
      </c>
      <c r="H56" s="31">
        <f t="shared" si="2"/>
        <v>0</v>
      </c>
      <c r="I56" s="31">
        <f t="shared" si="3"/>
        <v>6.8338840198470494E-9</v>
      </c>
    </row>
    <row r="57" spans="1:9">
      <c r="A57" s="29" t="str">
        <f>FMECA!A57</f>
        <v>DC_C_PLD_Vot</v>
      </c>
      <c r="B57" s="30" t="str">
        <f>FMECA!B57</f>
        <v>Noisy Output</v>
      </c>
      <c r="C57" s="30">
        <f>FMECA!E57</f>
        <v>6.8338840198470494E-9</v>
      </c>
      <c r="D57" s="29" t="b">
        <f>IF(FMECA!H57 = "Safe", TRUE, FALSE)</f>
        <v>0</v>
      </c>
      <c r="E57" s="29" t="b">
        <f>IF(FMECA!I57 = "Detectable", TRUE, FALSE)</f>
        <v>0</v>
      </c>
      <c r="F57" s="31">
        <f t="shared" si="0"/>
        <v>0</v>
      </c>
      <c r="G57" s="31">
        <f t="shared" si="1"/>
        <v>0</v>
      </c>
      <c r="H57" s="31">
        <f t="shared" si="2"/>
        <v>0</v>
      </c>
      <c r="I57" s="31">
        <f t="shared" si="3"/>
        <v>6.8338840198470494E-9</v>
      </c>
    </row>
    <row r="58" spans="1:9">
      <c r="A58" s="29" t="str">
        <f>FMECA!A58</f>
        <v>DC_O_PLD_Vot</v>
      </c>
      <c r="B58" s="30" t="str">
        <f>FMECA!B58</f>
        <v>No Output</v>
      </c>
      <c r="C58" s="30">
        <f>FMECA!E58</f>
        <v>4.9150533039931475E-9</v>
      </c>
      <c r="D58" s="29" t="b">
        <f>IF(FMECA!H58 = "Safe", TRUE, FALSE)</f>
        <v>1</v>
      </c>
      <c r="E58" s="29" t="b">
        <f>IF(FMECA!I58 = "Detectable", TRUE, FALSE)</f>
        <v>1</v>
      </c>
      <c r="F58" s="31">
        <f t="shared" si="0"/>
        <v>4.9150533039931475E-9</v>
      </c>
      <c r="G58" s="31">
        <f t="shared" si="1"/>
        <v>0</v>
      </c>
      <c r="H58" s="31">
        <f t="shared" si="2"/>
        <v>0</v>
      </c>
      <c r="I58" s="31">
        <f t="shared" si="3"/>
        <v>0</v>
      </c>
    </row>
    <row r="59" spans="1:9">
      <c r="A59" s="29" t="str">
        <f>FMECA!A59</f>
        <v>DC_O_PLD_Vot</v>
      </c>
      <c r="B59" s="30" t="str">
        <f>FMECA!B59</f>
        <v>Increase in Output Voltage</v>
      </c>
      <c r="C59" s="30">
        <f>FMECA!E59</f>
        <v>5.4849145566300338E-9</v>
      </c>
      <c r="D59" s="29" t="b">
        <f>IF(FMECA!H59 = "Safe", TRUE, FALSE)</f>
        <v>1</v>
      </c>
      <c r="E59" s="29" t="b">
        <f>IF(FMECA!I59 = "Detectable", TRUE, FALSE)</f>
        <v>1</v>
      </c>
      <c r="F59" s="31">
        <f t="shared" si="0"/>
        <v>5.4849145566300338E-9</v>
      </c>
      <c r="G59" s="31">
        <f t="shared" si="1"/>
        <v>0</v>
      </c>
      <c r="H59" s="31">
        <f t="shared" si="2"/>
        <v>0</v>
      </c>
      <c r="I59" s="31">
        <f t="shared" si="3"/>
        <v>0</v>
      </c>
    </row>
    <row r="60" spans="1:9">
      <c r="A60" s="29" t="str">
        <f>FMECA!A60</f>
        <v>DC_O_PLD_Vot</v>
      </c>
      <c r="B60" s="30" t="str">
        <f>FMECA!B60</f>
        <v>Decrease in Output Voltage</v>
      </c>
      <c r="C60" s="30">
        <f>FMECA!E60</f>
        <v>5.4849145566300338E-9</v>
      </c>
      <c r="D60" s="29" t="b">
        <f>IF(FMECA!H60 = "Safe", TRUE, FALSE)</f>
        <v>0</v>
      </c>
      <c r="E60" s="29" t="b">
        <f>IF(FMECA!I60 = "Detectable", TRUE, FALSE)</f>
        <v>0</v>
      </c>
      <c r="F60" s="31">
        <f t="shared" ref="F60:F82" si="4">IF(AND(D60,E60),C60,0)</f>
        <v>0</v>
      </c>
      <c r="G60" s="31">
        <f t="shared" ref="G60:G82" si="5">IF(AND(D60,NOT(E60)),C60,0)</f>
        <v>0</v>
      </c>
      <c r="H60" s="31">
        <f t="shared" ref="H60:H82" si="6">IF(AND(NOT(D60),E60),C60,0)</f>
        <v>0</v>
      </c>
      <c r="I60" s="31">
        <f t="shared" ref="I60:I82" si="7">IF(AND(NOT(D60),NOT(E60)),C60,0)</f>
        <v>5.4849145566300338E-9</v>
      </c>
    </row>
    <row r="61" spans="1:9">
      <c r="A61" s="29" t="str">
        <f>FMECA!A61</f>
        <v>DC_O_PLD_Vot</v>
      </c>
      <c r="B61" s="30" t="str">
        <f>FMECA!B61</f>
        <v>Noisy Output</v>
      </c>
      <c r="C61" s="30">
        <f>FMECA!E61</f>
        <v>5.4849145566300338E-9</v>
      </c>
      <c r="D61" s="29" t="b">
        <f>IF(FMECA!H61 = "Safe", TRUE, FALSE)</f>
        <v>0</v>
      </c>
      <c r="E61" s="29" t="b">
        <f>IF(FMECA!I61 = "Detectable", TRUE, FALSE)</f>
        <v>0</v>
      </c>
      <c r="F61" s="31">
        <f t="shared" si="4"/>
        <v>0</v>
      </c>
      <c r="G61" s="31">
        <f t="shared" si="5"/>
        <v>0</v>
      </c>
      <c r="H61" s="31">
        <f t="shared" si="6"/>
        <v>0</v>
      </c>
      <c r="I61" s="31">
        <f t="shared" si="7"/>
        <v>5.4849145566300338E-9</v>
      </c>
    </row>
    <row r="62" spans="1:9">
      <c r="A62" s="29" t="str">
        <f>FMECA!A62</f>
        <v>OSC_PLD_Vot</v>
      </c>
      <c r="B62" s="30" t="str">
        <f>FMECA!B62</f>
        <v>Open</v>
      </c>
      <c r="C62" s="30">
        <f>FMECA!E62</f>
        <v>2.0411428372224169E-8</v>
      </c>
      <c r="D62" s="29" t="b">
        <f>IF(FMECA!H62 = "Safe", TRUE, FALSE)</f>
        <v>0</v>
      </c>
      <c r="E62" s="29" t="b">
        <f>IF(FMECA!I62 = "Detectable", TRUE, FALSE)</f>
        <v>0</v>
      </c>
      <c r="F62" s="31">
        <f t="shared" si="4"/>
        <v>0</v>
      </c>
      <c r="G62" s="31">
        <f t="shared" si="5"/>
        <v>0</v>
      </c>
      <c r="H62" s="31">
        <f t="shared" si="6"/>
        <v>0</v>
      </c>
      <c r="I62" s="31">
        <f t="shared" si="7"/>
        <v>2.0411428372224169E-8</v>
      </c>
    </row>
    <row r="63" spans="1:9">
      <c r="A63" s="29" t="str">
        <f>FMECA!A63</f>
        <v>OSC_PLD_Vot</v>
      </c>
      <c r="B63" s="30" t="str">
        <f>FMECA!B63</f>
        <v>Change of Resonant Frequency</v>
      </c>
      <c r="C63" s="30">
        <f>FMECA!E63</f>
        <v>2.5514285465280212E-9</v>
      </c>
      <c r="D63" s="29" t="b">
        <f>IF(FMECA!H63 = "Safe", TRUE, FALSE)</f>
        <v>0</v>
      </c>
      <c r="E63" s="29" t="b">
        <f>IF(FMECA!I63 = "Detectable", TRUE, FALSE)</f>
        <v>0</v>
      </c>
      <c r="F63" s="31">
        <f t="shared" si="4"/>
        <v>0</v>
      </c>
      <c r="G63" s="31">
        <f t="shared" si="5"/>
        <v>0</v>
      </c>
      <c r="H63" s="31">
        <f t="shared" si="6"/>
        <v>0</v>
      </c>
      <c r="I63" s="31">
        <f t="shared" si="7"/>
        <v>2.5514285465280212E-9</v>
      </c>
    </row>
    <row r="64" spans="1:9">
      <c r="A64" s="29" t="str">
        <f>FMECA!A64</f>
        <v>OSC_PLD_Vot</v>
      </c>
      <c r="B64" s="30" t="str">
        <f>FMECA!B64</f>
        <v>Short-Circuit</v>
      </c>
      <c r="C64" s="30">
        <f>FMECA!E64</f>
        <v>0</v>
      </c>
      <c r="D64" s="29" t="b">
        <f>IF(FMECA!H64 = "Safe", TRUE, FALSE)</f>
        <v>0</v>
      </c>
      <c r="E64" s="29" t="b">
        <f>IF(FMECA!I64 = "Detectable", TRUE, FALSE)</f>
        <v>0</v>
      </c>
      <c r="F64" s="31">
        <f t="shared" si="4"/>
        <v>0</v>
      </c>
      <c r="G64" s="31">
        <f t="shared" si="5"/>
        <v>0</v>
      </c>
      <c r="H64" s="31">
        <f t="shared" si="6"/>
        <v>0</v>
      </c>
      <c r="I64" s="31">
        <f t="shared" si="7"/>
        <v>0</v>
      </c>
    </row>
    <row r="65" spans="1:9">
      <c r="A65" s="29" t="str">
        <f>FMECA!A65</f>
        <v>OSC_PLD_Vot</v>
      </c>
      <c r="B65" s="30" t="str">
        <f>FMECA!B65</f>
        <v>Decrease of Q-Factor</v>
      </c>
      <c r="C65" s="30">
        <f>FMECA!E65</f>
        <v>2.5514285465280212E-9</v>
      </c>
      <c r="D65" s="29" t="b">
        <f>IF(FMECA!H65 = "Safe", TRUE, FALSE)</f>
        <v>0</v>
      </c>
      <c r="E65" s="29" t="b">
        <f>IF(FMECA!I65 = "Detectable", TRUE, FALSE)</f>
        <v>0</v>
      </c>
      <c r="F65" s="31">
        <f t="shared" si="4"/>
        <v>0</v>
      </c>
      <c r="G65" s="31">
        <f t="shared" si="5"/>
        <v>0</v>
      </c>
      <c r="H65" s="31">
        <f t="shared" si="6"/>
        <v>0</v>
      </c>
      <c r="I65" s="31">
        <f t="shared" si="7"/>
        <v>2.5514285465280212E-9</v>
      </c>
    </row>
    <row r="66" spans="1:9">
      <c r="A66" s="29" t="str">
        <f>FMECA!A66</f>
        <v>OSC_PLD_Vot</v>
      </c>
      <c r="B66" s="30" t="str">
        <f>FMECA!B66</f>
        <v>Short-Circuit to Casing</v>
      </c>
      <c r="C66" s="30">
        <f>FMECA!E66</f>
        <v>0</v>
      </c>
      <c r="D66" s="29" t="b">
        <f>IF(FMECA!H66 = "Safe", TRUE, FALSE)</f>
        <v>0</v>
      </c>
      <c r="E66" s="29" t="b">
        <f>IF(FMECA!I66 = "Detectable", TRUE, FALSE)</f>
        <v>0</v>
      </c>
      <c r="F66" s="31">
        <f t="shared" si="4"/>
        <v>0</v>
      </c>
      <c r="G66" s="31">
        <f t="shared" si="5"/>
        <v>0</v>
      </c>
      <c r="H66" s="31">
        <f t="shared" si="6"/>
        <v>0</v>
      </c>
      <c r="I66" s="31">
        <f t="shared" si="7"/>
        <v>0</v>
      </c>
    </row>
    <row r="67" spans="1:9">
      <c r="A67" s="29" t="str">
        <f>FMECA!A67</f>
        <v>PLD_Vot</v>
      </c>
      <c r="B67" s="30" t="str">
        <f>FMECA!B67</f>
        <v>Supply open (any of the 12 VCC pins, either core or I/O)</v>
      </c>
      <c r="C67" s="30">
        <f>FMECA!E67</f>
        <v>1.022809508306035E-9</v>
      </c>
      <c r="D67" s="29" t="b">
        <f>IF(FMECA!H67 = "Safe", TRUE, FALSE)</f>
        <v>0</v>
      </c>
      <c r="E67" s="29" t="b">
        <f>IF(FMECA!I67 = "Detectable", TRUE, FALSE)</f>
        <v>0</v>
      </c>
      <c r="F67" s="31">
        <f t="shared" si="4"/>
        <v>0</v>
      </c>
      <c r="G67" s="31">
        <f t="shared" si="5"/>
        <v>0</v>
      </c>
      <c r="H67" s="31">
        <f t="shared" si="6"/>
        <v>0</v>
      </c>
      <c r="I67" s="31">
        <f t="shared" si="7"/>
        <v>1.022809508306035E-9</v>
      </c>
    </row>
    <row r="68" spans="1:9">
      <c r="A68" s="29" t="str">
        <f>FMECA!A68</f>
        <v>PLD_Vot</v>
      </c>
      <c r="B68" s="30" t="str">
        <f>FMECA!B68</f>
        <v>Supply open (any of the 14 GND pins)</v>
      </c>
      <c r="C68" s="30">
        <f>FMECA!E68</f>
        <v>1.1932777596903745E-9</v>
      </c>
      <c r="D68" s="29" t="b">
        <f>IF(FMECA!H68 = "Safe", TRUE, FALSE)</f>
        <v>0</v>
      </c>
      <c r="E68" s="29" t="b">
        <f>IF(FMECA!I68 = "Detectable", TRUE, FALSE)</f>
        <v>0</v>
      </c>
      <c r="F68" s="31">
        <f t="shared" si="4"/>
        <v>0</v>
      </c>
      <c r="G68" s="31">
        <f t="shared" si="5"/>
        <v>0</v>
      </c>
      <c r="H68" s="31">
        <f t="shared" si="6"/>
        <v>0</v>
      </c>
      <c r="I68" s="31">
        <f t="shared" si="7"/>
        <v>1.1932777596903745E-9</v>
      </c>
    </row>
    <row r="69" spans="1:9">
      <c r="A69" s="29" t="str">
        <f>FMECA!A69</f>
        <v>PLD_Vot</v>
      </c>
      <c r="B69" s="30" t="str">
        <f>FMECA!B69</f>
        <v>Output 'prob_mean' Open (any of the 24 bits)</v>
      </c>
      <c r="C69" s="30">
        <f>FMECA!E69</f>
        <v>6.1368570498362113E-9</v>
      </c>
      <c r="D69" s="29" t="b">
        <f>IF(FMECA!H69 = "Safe", TRUE, FALSE)</f>
        <v>1</v>
      </c>
      <c r="E69" s="29" t="b">
        <f>IF(FMECA!I69 = "Detectable", TRUE, FALSE)</f>
        <v>0</v>
      </c>
      <c r="F69" s="31">
        <f t="shared" si="4"/>
        <v>0</v>
      </c>
      <c r="G69" s="31">
        <f t="shared" si="5"/>
        <v>6.1368570498362113E-9</v>
      </c>
      <c r="H69" s="31">
        <f t="shared" si="6"/>
        <v>0</v>
      </c>
      <c r="I69" s="31">
        <f t="shared" si="7"/>
        <v>0</v>
      </c>
    </row>
    <row r="70" spans="1:9">
      <c r="A70" s="29" t="str">
        <f>FMECA!A70</f>
        <v>PLD_Vot</v>
      </c>
      <c r="B70" s="30" t="str">
        <f>FMECA!B70</f>
        <v>Output 'prob_valid_mean' Open (1 bit)</v>
      </c>
      <c r="C70" s="30">
        <f>FMECA!E70</f>
        <v>2.5570237707650875E-10</v>
      </c>
      <c r="D70" s="29" t="b">
        <f>IF(FMECA!H70 = "Safe", TRUE, FALSE)</f>
        <v>1</v>
      </c>
      <c r="E70" s="29" t="b">
        <f>IF(FMECA!I70 = "Detectable", TRUE, FALSE)</f>
        <v>1</v>
      </c>
      <c r="F70" s="31">
        <f t="shared" si="4"/>
        <v>2.5570237707650875E-10</v>
      </c>
      <c r="G70" s="31">
        <f t="shared" si="5"/>
        <v>0</v>
      </c>
      <c r="H70" s="31">
        <f t="shared" si="6"/>
        <v>0</v>
      </c>
      <c r="I70" s="31">
        <f t="shared" si="7"/>
        <v>0</v>
      </c>
    </row>
    <row r="71" spans="1:9">
      <c r="A71" s="29" t="str">
        <f>FMECA!A71</f>
        <v>PLD_Vot</v>
      </c>
      <c r="B71" s="30" t="str">
        <f>FMECA!B71</f>
        <v>Output 'prediction' Open (1 bit)</v>
      </c>
      <c r="C71" s="30">
        <f>FMECA!E71</f>
        <v>2.5570237707650875E-10</v>
      </c>
      <c r="D71" s="29" t="b">
        <f>IF(FMECA!H71 = "Safe", TRUE, FALSE)</f>
        <v>1</v>
      </c>
      <c r="E71" s="29" t="b">
        <f>IF(FMECA!I71 = "Detectable", TRUE, FALSE)</f>
        <v>1</v>
      </c>
      <c r="F71" s="31">
        <f t="shared" si="4"/>
        <v>2.5570237707650875E-10</v>
      </c>
      <c r="G71" s="31">
        <f t="shared" si="5"/>
        <v>0</v>
      </c>
      <c r="H71" s="31">
        <f t="shared" si="6"/>
        <v>0</v>
      </c>
      <c r="I71" s="31">
        <f t="shared" si="7"/>
        <v>0</v>
      </c>
    </row>
    <row r="72" spans="1:9">
      <c r="A72" s="29" t="str">
        <f>FMECA!A72</f>
        <v>PLD_Vot</v>
      </c>
      <c r="B72" s="30" t="str">
        <f>FMECA!B72</f>
        <v>Output 'prob_mean' stuck low (any of the 24 bits)</v>
      </c>
      <c r="C72" s="30">
        <f>FMECA!E72</f>
        <v>1.5342142624590528E-9</v>
      </c>
      <c r="D72" s="29" t="b">
        <f>IF(FMECA!H72 = "Safe", TRUE, FALSE)</f>
        <v>1</v>
      </c>
      <c r="E72" s="29" t="b">
        <f>IF(FMECA!I72 = "Detectable", TRUE, FALSE)</f>
        <v>0</v>
      </c>
      <c r="F72" s="31">
        <f t="shared" si="4"/>
        <v>0</v>
      </c>
      <c r="G72" s="31">
        <f t="shared" si="5"/>
        <v>1.5342142624590528E-9</v>
      </c>
      <c r="H72" s="31">
        <f t="shared" si="6"/>
        <v>0</v>
      </c>
      <c r="I72" s="31">
        <f t="shared" si="7"/>
        <v>0</v>
      </c>
    </row>
    <row r="73" spans="1:9">
      <c r="A73" s="29" t="str">
        <f>FMECA!A73</f>
        <v>PLD_Vot</v>
      </c>
      <c r="B73" s="30" t="str">
        <f>FMECA!B73</f>
        <v>Output 'prob_valid_mean' stuck low (1 bit)</v>
      </c>
      <c r="C73" s="30">
        <f>FMECA!E73</f>
        <v>6.3925594269127189E-11</v>
      </c>
      <c r="D73" s="29" t="b">
        <f>IF(FMECA!H73 = "Safe", TRUE, FALSE)</f>
        <v>1</v>
      </c>
      <c r="E73" s="29" t="b">
        <f>IF(FMECA!I73 = "Detectable", TRUE, FALSE)</f>
        <v>1</v>
      </c>
      <c r="F73" s="31">
        <f t="shared" si="4"/>
        <v>6.3925594269127189E-11</v>
      </c>
      <c r="G73" s="31">
        <f t="shared" si="5"/>
        <v>0</v>
      </c>
      <c r="H73" s="31">
        <f t="shared" si="6"/>
        <v>0</v>
      </c>
      <c r="I73" s="31">
        <f t="shared" si="7"/>
        <v>0</v>
      </c>
    </row>
    <row r="74" spans="1:9">
      <c r="A74" s="29" t="str">
        <f>FMECA!A74</f>
        <v>PLD_Vot</v>
      </c>
      <c r="B74" s="30" t="str">
        <f>FMECA!B74</f>
        <v>Output 'prediction' stuck low (1 bit)</v>
      </c>
      <c r="C74" s="30">
        <f>FMECA!E74</f>
        <v>6.3925594269127189E-11</v>
      </c>
      <c r="D74" s="29" t="b">
        <f>IF(FMECA!H74 = "Safe", TRUE, FALSE)</f>
        <v>0</v>
      </c>
      <c r="E74" s="29" t="b">
        <f>IF(FMECA!I74 = "Detectable", TRUE, FALSE)</f>
        <v>0</v>
      </c>
      <c r="F74" s="31">
        <f t="shared" si="4"/>
        <v>0</v>
      </c>
      <c r="G74" s="31">
        <f t="shared" si="5"/>
        <v>0</v>
      </c>
      <c r="H74" s="31">
        <f t="shared" si="6"/>
        <v>0</v>
      </c>
      <c r="I74" s="31">
        <f t="shared" si="7"/>
        <v>6.3925594269127189E-11</v>
      </c>
    </row>
    <row r="75" spans="1:9">
      <c r="A75" s="29" t="str">
        <f>FMECA!A75</f>
        <v>PLD_Vot</v>
      </c>
      <c r="B75" s="30" t="str">
        <f>FMECA!B75</f>
        <v>Output 'prob_mean' stuck high (any of the 24 bits)</v>
      </c>
      <c r="C75" s="30">
        <f>FMECA!E75</f>
        <v>1.3637460110747136E-9</v>
      </c>
      <c r="D75" s="29" t="b">
        <f>IF(FMECA!H75 = "Safe", TRUE, FALSE)</f>
        <v>1</v>
      </c>
      <c r="E75" s="29" t="b">
        <f>IF(FMECA!I75 = "Detectable", TRUE, FALSE)</f>
        <v>0</v>
      </c>
      <c r="F75" s="31">
        <f t="shared" si="4"/>
        <v>0</v>
      </c>
      <c r="G75" s="31">
        <f t="shared" si="5"/>
        <v>1.3637460110747136E-9</v>
      </c>
      <c r="H75" s="31">
        <f t="shared" si="6"/>
        <v>0</v>
      </c>
      <c r="I75" s="31">
        <f t="shared" si="7"/>
        <v>0</v>
      </c>
    </row>
    <row r="76" spans="1:9">
      <c r="A76" s="29" t="str">
        <f>FMECA!A76</f>
        <v>PLD_Vot</v>
      </c>
      <c r="B76" s="30" t="str">
        <f>FMECA!B76</f>
        <v>Output 'prob_valid_mean' stuck high (1 bit)</v>
      </c>
      <c r="C76" s="30">
        <f>FMECA!E76</f>
        <v>5.6822750461446403E-11</v>
      </c>
      <c r="D76" s="29" t="b">
        <f>IF(FMECA!H76 = "Safe", TRUE, FALSE)</f>
        <v>0</v>
      </c>
      <c r="E76" s="29" t="b">
        <f>IF(FMECA!I76 = "Detectable", TRUE, FALSE)</f>
        <v>0</v>
      </c>
      <c r="F76" s="31">
        <f t="shared" si="4"/>
        <v>0</v>
      </c>
      <c r="G76" s="31">
        <f t="shared" si="5"/>
        <v>0</v>
      </c>
      <c r="H76" s="31">
        <f t="shared" si="6"/>
        <v>0</v>
      </c>
      <c r="I76" s="31">
        <f t="shared" si="7"/>
        <v>5.6822750461446403E-11</v>
      </c>
    </row>
    <row r="77" spans="1:9">
      <c r="A77" s="29" t="str">
        <f>FMECA!A77</f>
        <v>PLD_Vot</v>
      </c>
      <c r="B77" s="30" t="str">
        <f>FMECA!B77</f>
        <v>Output 'prediction' stuck high (1 bit)</v>
      </c>
      <c r="C77" s="30">
        <f>FMECA!E77</f>
        <v>5.6822750461446403E-11</v>
      </c>
      <c r="D77" s="29" t="b">
        <f>IF(FMECA!H77 = "Safe", TRUE, FALSE)</f>
        <v>1</v>
      </c>
      <c r="E77" s="29" t="b">
        <f>IF(FMECA!I77 = "Detectable", TRUE, FALSE)</f>
        <v>1</v>
      </c>
      <c r="F77" s="31">
        <f t="shared" si="4"/>
        <v>5.6822750461446403E-11</v>
      </c>
      <c r="G77" s="31">
        <f t="shared" si="5"/>
        <v>0</v>
      </c>
      <c r="H77" s="31">
        <f t="shared" si="6"/>
        <v>0</v>
      </c>
      <c r="I77" s="31">
        <f t="shared" si="7"/>
        <v>0</v>
      </c>
    </row>
    <row r="78" spans="1:9">
      <c r="A78" s="29" t="str">
        <f>FMECA!A78</f>
        <v>PLD_Vot</v>
      </c>
      <c r="B78" s="30" t="str">
        <f>FMECA!B78</f>
        <v>Input 'prob_1' Open (any of the 24 bits)</v>
      </c>
      <c r="C78" s="30">
        <f>FMECA!E78</f>
        <v>3.1285937901125784E-9</v>
      </c>
      <c r="D78" s="29" t="b">
        <f>IF(FMECA!H78 = "Safe", TRUE, FALSE)</f>
        <v>1</v>
      </c>
      <c r="E78" s="29" t="b">
        <f>IF(FMECA!I78 = "Detectable", TRUE, FALSE)</f>
        <v>1</v>
      </c>
      <c r="F78" s="31">
        <f t="shared" si="4"/>
        <v>3.1285937901125784E-9</v>
      </c>
      <c r="G78" s="31">
        <f t="shared" si="5"/>
        <v>0</v>
      </c>
      <c r="H78" s="31">
        <f t="shared" si="6"/>
        <v>0</v>
      </c>
      <c r="I78" s="31">
        <f t="shared" si="7"/>
        <v>0</v>
      </c>
    </row>
    <row r="79" spans="1:9">
      <c r="A79" s="29" t="str">
        <f>FMECA!A79</f>
        <v>PLD_Vot</v>
      </c>
      <c r="B79" s="30" t="str">
        <f>FMECA!B79</f>
        <v>Input 'prob_2' Open (any of the 24 bits)</v>
      </c>
      <c r="C79" s="30">
        <f>FMECA!E79</f>
        <v>3.1285937901125784E-9</v>
      </c>
      <c r="D79" s="29" t="b">
        <f>IF(FMECA!H79 = "Safe", TRUE, FALSE)</f>
        <v>1</v>
      </c>
      <c r="E79" s="29" t="b">
        <f>IF(FMECA!I79 = "Detectable", TRUE, FALSE)</f>
        <v>1</v>
      </c>
      <c r="F79" s="31">
        <f t="shared" si="4"/>
        <v>3.1285937901125784E-9</v>
      </c>
      <c r="G79" s="31">
        <f t="shared" si="5"/>
        <v>0</v>
      </c>
      <c r="H79" s="31">
        <f t="shared" si="6"/>
        <v>0</v>
      </c>
      <c r="I79" s="31">
        <f t="shared" si="7"/>
        <v>0</v>
      </c>
    </row>
    <row r="80" spans="1:9">
      <c r="A80" s="29" t="str">
        <f>FMECA!A80</f>
        <v>PLD_Vot</v>
      </c>
      <c r="B80" s="30" t="str">
        <f>FMECA!B80</f>
        <v>Input 'prob_valid_1' Open (1 bit)</v>
      </c>
      <c r="C80" s="30">
        <f>FMECA!E80</f>
        <v>1.3035807458802408E-10</v>
      </c>
      <c r="D80" s="29" t="b">
        <f>IF(FMECA!H80 = "Safe", TRUE, FALSE)</f>
        <v>1</v>
      </c>
      <c r="E80" s="29" t="b">
        <f>IF(FMECA!I80 = "Detectable", TRUE, FALSE)</f>
        <v>1</v>
      </c>
      <c r="F80" s="31">
        <f t="shared" si="4"/>
        <v>1.3035807458802408E-10</v>
      </c>
      <c r="G80" s="31">
        <f t="shared" si="5"/>
        <v>0</v>
      </c>
      <c r="H80" s="31">
        <f t="shared" si="6"/>
        <v>0</v>
      </c>
      <c r="I80" s="31">
        <f t="shared" si="7"/>
        <v>0</v>
      </c>
    </row>
    <row r="81" spans="1:9">
      <c r="A81" s="29" t="str">
        <f>FMECA!A81</f>
        <v>PLD_Vot</v>
      </c>
      <c r="B81" s="30" t="str">
        <f>FMECA!B81</f>
        <v>Input 'prob_valid_2' Open (1 bit)</v>
      </c>
      <c r="C81" s="30">
        <f>FMECA!E81</f>
        <v>1.3035807458802408E-10</v>
      </c>
      <c r="D81" s="29" t="b">
        <f>IF(FMECA!H81 = "Safe", TRUE, FALSE)</f>
        <v>1</v>
      </c>
      <c r="E81" s="29" t="b">
        <f>IF(FMECA!I81 = "Detectable", TRUE, FALSE)</f>
        <v>1</v>
      </c>
      <c r="F81" s="31">
        <f t="shared" si="4"/>
        <v>1.3035807458802408E-10</v>
      </c>
      <c r="G81" s="31">
        <f t="shared" si="5"/>
        <v>0</v>
      </c>
      <c r="H81" s="31">
        <f t="shared" si="6"/>
        <v>0</v>
      </c>
      <c r="I81" s="31">
        <f t="shared" si="7"/>
        <v>0</v>
      </c>
    </row>
    <row r="82" spans="1:9">
      <c r="A82" s="29" t="str">
        <f>FMECA!A82</f>
        <v>PLD_Vot</v>
      </c>
      <c r="B82" s="30" t="str">
        <f>FMECA!B82</f>
        <v>Input 'clock_voting' Open (1 bit)</v>
      </c>
      <c r="C82" s="30">
        <f>FMECA!E82</f>
        <v>1.3035807458802408E-10</v>
      </c>
      <c r="D82" s="29" t="b">
        <f>IF(FMECA!H82 = "Safe", TRUE, FALSE)</f>
        <v>0</v>
      </c>
      <c r="E82" s="29" t="b">
        <f>IF(FMECA!I82 = "Detectable", TRUE, FALSE)</f>
        <v>0</v>
      </c>
      <c r="F82" s="31">
        <f t="shared" si="4"/>
        <v>0</v>
      </c>
      <c r="G82" s="31">
        <f t="shared" si="5"/>
        <v>0</v>
      </c>
      <c r="H82" s="31">
        <f t="shared" si="6"/>
        <v>0</v>
      </c>
      <c r="I82" s="31">
        <f t="shared" si="7"/>
        <v>1.3035807458802408E-10</v>
      </c>
    </row>
    <row r="83" spans="1:9">
      <c r="A83" s="132" t="s">
        <v>107</v>
      </c>
      <c r="B83" s="132"/>
      <c r="C83" s="132"/>
      <c r="D83" s="132"/>
      <c r="E83" s="132"/>
      <c r="F83" s="31">
        <f>SUM(F2:F79)</f>
        <v>5.685691051421057E-8</v>
      </c>
      <c r="G83" s="31">
        <f>SUM(G2:G79)</f>
        <v>9.034817323369979E-9</v>
      </c>
      <c r="H83" s="31">
        <f>SUM(H2:H79)</f>
        <v>0</v>
      </c>
      <c r="I83" s="31">
        <f>SUM(I2:I79)</f>
        <v>2.1020221523879977E-7</v>
      </c>
    </row>
  </sheetData>
  <autoFilter ref="A1:I83"/>
  <mergeCells count="1">
    <mergeCell ref="A83:E83"/>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7"/>
  <sheetViews>
    <sheetView workbookViewId="0">
      <pane ySplit="1" topLeftCell="A14" activePane="bottomLeft" state="frozen"/>
      <selection activeCell="C1" sqref="C1"/>
      <selection pane="bottomLeft" activeCell="H47" sqref="H47"/>
    </sheetView>
  </sheetViews>
  <sheetFormatPr defaultRowHeight="12"/>
  <cols>
    <col min="1" max="1" width="15.5703125" style="28" customWidth="1"/>
    <col min="2" max="3" width="21.140625" style="28" customWidth="1"/>
    <col min="4" max="4" width="21.5703125" style="28" customWidth="1"/>
    <col min="5" max="5" width="17.140625" style="28" customWidth="1"/>
    <col min="6" max="7" width="10.28515625" style="28" bestFit="1" customWidth="1"/>
    <col min="8" max="8" width="13.5703125" style="28" bestFit="1" customWidth="1"/>
    <col min="9" max="9" width="10.28515625" style="28" bestFit="1" customWidth="1"/>
    <col min="10" max="16384" width="9.140625" style="28"/>
  </cols>
  <sheetData>
    <row r="1" spans="1:15" ht="24">
      <c r="A1" s="27" t="s">
        <v>66</v>
      </c>
      <c r="B1" s="27" t="s">
        <v>76</v>
      </c>
      <c r="C1" s="27" t="s">
        <v>68</v>
      </c>
      <c r="D1" s="27" t="s">
        <v>2362</v>
      </c>
      <c r="E1" s="27" t="s">
        <v>65</v>
      </c>
      <c r="F1" s="27" t="s">
        <v>1453</v>
      </c>
      <c r="G1" s="27" t="s">
        <v>1454</v>
      </c>
      <c r="H1" s="27" t="s">
        <v>2361</v>
      </c>
      <c r="I1" s="27" t="s">
        <v>1456</v>
      </c>
    </row>
    <row r="2" spans="1:15" ht="48" customHeight="1">
      <c r="A2" s="29" t="s">
        <v>2358</v>
      </c>
      <c r="B2" s="30" t="s">
        <v>1566</v>
      </c>
      <c r="C2" s="91">
        <v>1.0000000000000001E-9</v>
      </c>
      <c r="D2" s="29" t="b">
        <v>0</v>
      </c>
      <c r="E2" s="29" t="b">
        <v>0</v>
      </c>
      <c r="F2" s="31">
        <f>IF(AND(D2,E2),C2,0)</f>
        <v>0</v>
      </c>
      <c r="G2" s="31">
        <f>IF(AND(D2,NOT(E2)),C2,0)</f>
        <v>0</v>
      </c>
      <c r="H2" s="31">
        <f>IF(AND(NOT(D2),E2),C2,0)</f>
        <v>0</v>
      </c>
      <c r="I2" s="31">
        <f>IF(AND(NOT(D2),NOT(E2)),C2,0)</f>
        <v>1.0000000000000001E-9</v>
      </c>
      <c r="K2" s="133" t="s">
        <v>2363</v>
      </c>
      <c r="L2" s="133"/>
      <c r="M2" s="133"/>
      <c r="N2" s="133"/>
      <c r="O2" s="133"/>
    </row>
    <row r="3" spans="1:15" ht="48">
      <c r="A3" s="29" t="s">
        <v>2359</v>
      </c>
      <c r="B3" s="30" t="s">
        <v>1566</v>
      </c>
      <c r="C3" s="91">
        <v>1.0000000000000001E-9</v>
      </c>
      <c r="D3" s="29" t="b">
        <v>0</v>
      </c>
      <c r="E3" s="29" t="b">
        <v>0</v>
      </c>
      <c r="F3" s="31">
        <f>IF(AND(D3,E3),C3,0)</f>
        <v>0</v>
      </c>
      <c r="G3" s="31">
        <f>IF(AND(D3,NOT(E3)),C3,0)</f>
        <v>0</v>
      </c>
      <c r="H3" s="31">
        <f>IF(AND(NOT(D3),E3),C3,0)</f>
        <v>0</v>
      </c>
      <c r="I3" s="31">
        <f>IF(AND(NOT(D3),NOT(E3)),C3,0)</f>
        <v>1.0000000000000001E-9</v>
      </c>
      <c r="K3" s="133"/>
      <c r="L3" s="133"/>
      <c r="M3" s="133"/>
      <c r="N3" s="133"/>
      <c r="O3" s="133"/>
    </row>
    <row r="4" spans="1:15" ht="48">
      <c r="A4" s="29" t="s">
        <v>2360</v>
      </c>
      <c r="B4" s="30" t="s">
        <v>1566</v>
      </c>
      <c r="C4" s="91">
        <v>1.0000000000000001E-9</v>
      </c>
      <c r="D4" s="29" t="b">
        <v>0</v>
      </c>
      <c r="E4" s="29" t="b">
        <v>0</v>
      </c>
      <c r="F4" s="31">
        <f>IF(AND(D4,E4),C4,0)</f>
        <v>0</v>
      </c>
      <c r="G4" s="31">
        <f>IF(AND(D4,NOT(E4)),C4,0)</f>
        <v>0</v>
      </c>
      <c r="H4" s="31">
        <f>IF(AND(NOT(D4),E4),C4,0)</f>
        <v>0</v>
      </c>
      <c r="I4" s="31">
        <f>IF(AND(NOT(D4),NOT(E4)),C4,0)</f>
        <v>1.0000000000000001E-9</v>
      </c>
      <c r="K4" s="133"/>
      <c r="L4" s="133"/>
      <c r="M4" s="133"/>
      <c r="N4" s="133"/>
      <c r="O4" s="133"/>
    </row>
    <row r="5" spans="1:15">
      <c r="A5" s="29" t="str">
        <f>FMECA!A15</f>
        <v>FPGA_1</v>
      </c>
      <c r="B5" s="30" t="str">
        <f>FMECA!B15</f>
        <v>Supply open (any of the 53 VCC pins, either core or I/O)</v>
      </c>
      <c r="C5" s="30">
        <f>FMECA!E15</f>
        <v>1.2234648458730176E-9</v>
      </c>
      <c r="D5" s="29" t="b">
        <v>1</v>
      </c>
      <c r="E5" s="29" t="b">
        <v>1</v>
      </c>
      <c r="F5" s="31">
        <f t="shared" ref="F5:F30" si="0">IF(AND(D5,E5),C5,0)</f>
        <v>1.2234648458730176E-9</v>
      </c>
      <c r="G5" s="31">
        <f t="shared" ref="G5:G30" si="1">IF(AND(D5,NOT(E5)),C5,0)</f>
        <v>0</v>
      </c>
      <c r="H5" s="31">
        <f t="shared" ref="H5:H30" si="2">IF(AND(NOT(D5),E5),C5,0)</f>
        <v>0</v>
      </c>
      <c r="I5" s="31">
        <f t="shared" ref="I5:I30" si="3">IF(AND(NOT(D5),NOT(E5)),C5,0)</f>
        <v>0</v>
      </c>
    </row>
    <row r="6" spans="1:15">
      <c r="A6" s="29" t="str">
        <f>FMECA!A16</f>
        <v>FPGA_1</v>
      </c>
      <c r="B6" s="30" t="str">
        <f>FMECA!B16</f>
        <v>Supply open (any of the 43 GND pins)</v>
      </c>
      <c r="C6" s="30">
        <f>FMECA!E16</f>
        <v>9.9262242212339172E-10</v>
      </c>
      <c r="D6" s="29" t="b">
        <v>1</v>
      </c>
      <c r="E6" s="29" t="b">
        <v>1</v>
      </c>
      <c r="F6" s="31">
        <f t="shared" si="0"/>
        <v>9.9262242212339172E-10</v>
      </c>
      <c r="G6" s="31">
        <f t="shared" si="1"/>
        <v>0</v>
      </c>
      <c r="H6" s="31">
        <f t="shared" si="2"/>
        <v>0</v>
      </c>
      <c r="I6" s="31">
        <f t="shared" si="3"/>
        <v>0</v>
      </c>
    </row>
    <row r="7" spans="1:15">
      <c r="A7" s="29" t="str">
        <f>FMECA!A17</f>
        <v>FPGA_1</v>
      </c>
      <c r="B7" s="30" t="str">
        <f>FMECA!B17</f>
        <v>Output 'prob_1' Open (any of the 24 bits)</v>
      </c>
      <c r="C7" s="30">
        <f>FMECA!E17</f>
        <v>6.3823313318296596E-9</v>
      </c>
      <c r="D7" s="29" t="b">
        <f>IF(FMECA!H17 = "Safe", TRUE, FALSE)</f>
        <v>1</v>
      </c>
      <c r="E7" s="29" t="b">
        <v>1</v>
      </c>
      <c r="F7" s="31">
        <f t="shared" si="0"/>
        <v>6.3823313318296596E-9</v>
      </c>
      <c r="G7" s="31">
        <f t="shared" si="1"/>
        <v>0</v>
      </c>
      <c r="H7" s="31">
        <f t="shared" si="2"/>
        <v>0</v>
      </c>
      <c r="I7" s="31">
        <f t="shared" si="3"/>
        <v>0</v>
      </c>
    </row>
    <row r="8" spans="1:15">
      <c r="A8" s="29" t="str">
        <f>FMECA!A18</f>
        <v>FPGA_1</v>
      </c>
      <c r="B8" s="30" t="str">
        <f>FMECA!B18</f>
        <v>Output 'prob_valid_1' Open (1 bit)</v>
      </c>
      <c r="C8" s="30">
        <f>FMECA!E18</f>
        <v>2.6593047215956913E-10</v>
      </c>
      <c r="D8" s="29" t="b">
        <f>IF(FMECA!H18 = "Safe", TRUE, FALSE)</f>
        <v>1</v>
      </c>
      <c r="E8" s="29" t="b">
        <v>1</v>
      </c>
      <c r="F8" s="31">
        <f t="shared" si="0"/>
        <v>2.6593047215956913E-10</v>
      </c>
      <c r="G8" s="31">
        <f t="shared" si="1"/>
        <v>0</v>
      </c>
      <c r="H8" s="31">
        <f t="shared" si="2"/>
        <v>0</v>
      </c>
      <c r="I8" s="31">
        <f t="shared" si="3"/>
        <v>0</v>
      </c>
    </row>
    <row r="9" spans="1:15">
      <c r="A9" s="29" t="str">
        <f>FMECA!A19</f>
        <v>FPGA_1</v>
      </c>
      <c r="B9" s="30" t="str">
        <f>FMECA!B19</f>
        <v>Output 'prob_1' stuck low (any of the 24 bits)</v>
      </c>
      <c r="C9" s="30">
        <f>FMECA!E19</f>
        <v>1.5955828329574149E-9</v>
      </c>
      <c r="D9" s="29" t="b">
        <f>IF(FMECA!H19 = "Safe", TRUE, FALSE)</f>
        <v>1</v>
      </c>
      <c r="E9" s="29" t="b">
        <v>1</v>
      </c>
      <c r="F9" s="31">
        <f t="shared" si="0"/>
        <v>1.5955828329574149E-9</v>
      </c>
      <c r="G9" s="31">
        <f t="shared" si="1"/>
        <v>0</v>
      </c>
      <c r="H9" s="31">
        <f t="shared" si="2"/>
        <v>0</v>
      </c>
      <c r="I9" s="31">
        <f t="shared" si="3"/>
        <v>0</v>
      </c>
    </row>
    <row r="10" spans="1:15">
      <c r="A10" s="29" t="str">
        <f>FMECA!A20</f>
        <v>FPGA_1</v>
      </c>
      <c r="B10" s="30" t="str">
        <f>FMECA!B20</f>
        <v>Output 'prob_valid_1' stuck low (1 bit)</v>
      </c>
      <c r="C10" s="30">
        <f>FMECA!E20</f>
        <v>6.6482618039892283E-11</v>
      </c>
      <c r="D10" s="29" t="b">
        <f>IF(FMECA!H20 = "Safe", TRUE, FALSE)</f>
        <v>1</v>
      </c>
      <c r="E10" s="29" t="b">
        <v>1</v>
      </c>
      <c r="F10" s="31">
        <f t="shared" si="0"/>
        <v>6.6482618039892283E-11</v>
      </c>
      <c r="G10" s="31">
        <f t="shared" si="1"/>
        <v>0</v>
      </c>
      <c r="H10" s="31">
        <f t="shared" si="2"/>
        <v>0</v>
      </c>
      <c r="I10" s="31">
        <f t="shared" si="3"/>
        <v>0</v>
      </c>
    </row>
    <row r="11" spans="1:15">
      <c r="A11" s="29" t="str">
        <f>FMECA!A21</f>
        <v>FPGA_1</v>
      </c>
      <c r="B11" s="30" t="str">
        <f>FMECA!B21</f>
        <v>Output 'prob_1' stuck high (any of the 24 bits)</v>
      </c>
      <c r="C11" s="30">
        <f>FMECA!E21</f>
        <v>1.418295851517702E-9</v>
      </c>
      <c r="D11" s="29" t="b">
        <f>IF(FMECA!H21 = "Safe", TRUE, FALSE)</f>
        <v>0</v>
      </c>
      <c r="E11" s="29" t="b">
        <v>1</v>
      </c>
      <c r="F11" s="31">
        <f t="shared" si="0"/>
        <v>0</v>
      </c>
      <c r="G11" s="31">
        <f t="shared" si="1"/>
        <v>0</v>
      </c>
      <c r="H11" s="31">
        <f t="shared" si="2"/>
        <v>1.418295851517702E-9</v>
      </c>
      <c r="I11" s="31">
        <f t="shared" si="3"/>
        <v>0</v>
      </c>
    </row>
    <row r="12" spans="1:15">
      <c r="A12" s="29" t="str">
        <f>FMECA!A22</f>
        <v>FPGA_1</v>
      </c>
      <c r="B12" s="30" t="str">
        <f>FMECA!B22</f>
        <v>Output 'prob_valid_1' stuck high (1 bit)</v>
      </c>
      <c r="C12" s="30">
        <f>FMECA!E22</f>
        <v>5.9095660479904261E-11</v>
      </c>
      <c r="D12" s="29" t="b">
        <f>IF(FMECA!H22 = "Safe", TRUE, FALSE)</f>
        <v>0</v>
      </c>
      <c r="E12" s="29" t="b">
        <v>1</v>
      </c>
      <c r="F12" s="31">
        <f t="shared" si="0"/>
        <v>0</v>
      </c>
      <c r="G12" s="31">
        <f t="shared" si="1"/>
        <v>0</v>
      </c>
      <c r="H12" s="31">
        <f t="shared" si="2"/>
        <v>5.9095660479904261E-11</v>
      </c>
      <c r="I12" s="31">
        <f t="shared" si="3"/>
        <v>0</v>
      </c>
    </row>
    <row r="13" spans="1:15">
      <c r="A13" s="29" t="str">
        <f>FMECA!A23</f>
        <v>FPGA_1</v>
      </c>
      <c r="B13" s="30" t="str">
        <f>FMECA!B23</f>
        <v>Input 'distance' Open (any of the 24 bits)</v>
      </c>
      <c r="C13" s="30">
        <f>FMECA!E23</f>
        <v>2.1561930175100201E-9</v>
      </c>
      <c r="D13" s="29" t="b">
        <f>IF(FMECA!H23 = "Safe", TRUE, FALSE)</f>
        <v>1</v>
      </c>
      <c r="E13" s="29" t="b">
        <v>1</v>
      </c>
      <c r="F13" s="31">
        <f t="shared" si="0"/>
        <v>2.1561930175100201E-9</v>
      </c>
      <c r="G13" s="31">
        <f t="shared" si="1"/>
        <v>0</v>
      </c>
      <c r="H13" s="31">
        <f t="shared" si="2"/>
        <v>0</v>
      </c>
      <c r="I13" s="31">
        <f t="shared" si="3"/>
        <v>0</v>
      </c>
    </row>
    <row r="14" spans="1:15">
      <c r="A14" s="29" t="str">
        <f>FMECA!A24</f>
        <v>FPGA_1</v>
      </c>
      <c r="B14" s="30" t="str">
        <f>FMECA!B24</f>
        <v>Input 'speed' Open (any of the 24 bits)</v>
      </c>
      <c r="C14" s="30">
        <f>FMECA!E24</f>
        <v>2.1561930175100201E-9</v>
      </c>
      <c r="D14" s="29" t="b">
        <f>IF(FMECA!H24 = "Safe", TRUE, FALSE)</f>
        <v>1</v>
      </c>
      <c r="E14" s="29" t="b">
        <v>1</v>
      </c>
      <c r="F14" s="31">
        <f t="shared" si="0"/>
        <v>2.1561930175100201E-9</v>
      </c>
      <c r="G14" s="31">
        <f t="shared" si="1"/>
        <v>0</v>
      </c>
      <c r="H14" s="31">
        <f t="shared" si="2"/>
        <v>0</v>
      </c>
      <c r="I14" s="31">
        <f t="shared" si="3"/>
        <v>0</v>
      </c>
    </row>
    <row r="15" spans="1:15">
      <c r="A15" s="29" t="str">
        <f>FMECA!A25</f>
        <v>FPGA_1</v>
      </c>
      <c r="B15" s="30" t="str">
        <f>FMECA!B25</f>
        <v>Input 'deceleration' Open (any of the 24 bits)</v>
      </c>
      <c r="C15" s="30">
        <f>FMECA!E25</f>
        <v>2.1561930175100201E-9</v>
      </c>
      <c r="D15" s="29" t="b">
        <f>IF(FMECA!H25 = "Safe", TRUE, FALSE)</f>
        <v>1</v>
      </c>
      <c r="E15" s="29" t="b">
        <v>1</v>
      </c>
      <c r="F15" s="31">
        <f t="shared" si="0"/>
        <v>2.1561930175100201E-9</v>
      </c>
      <c r="G15" s="31">
        <f t="shared" si="1"/>
        <v>0</v>
      </c>
      <c r="H15" s="31">
        <f t="shared" si="2"/>
        <v>0</v>
      </c>
      <c r="I15" s="31">
        <f t="shared" si="3"/>
        <v>0</v>
      </c>
    </row>
    <row r="16" spans="1:15">
      <c r="A16" s="29" t="str">
        <f>FMECA!A26</f>
        <v>FPGA_1</v>
      </c>
      <c r="B16" s="30" t="str">
        <f>FMECA!B26</f>
        <v>Input 'input_valid' Open (1 bit)</v>
      </c>
      <c r="C16" s="30">
        <f>FMECA!E26</f>
        <v>8.9841375729584166E-11</v>
      </c>
      <c r="D16" s="29" t="b">
        <f>IF(FMECA!H26 = "Safe", TRUE, FALSE)</f>
        <v>1</v>
      </c>
      <c r="E16" s="29" t="b">
        <v>1</v>
      </c>
      <c r="F16" s="31">
        <f t="shared" si="0"/>
        <v>8.9841375729584166E-11</v>
      </c>
      <c r="G16" s="31">
        <f t="shared" si="1"/>
        <v>0</v>
      </c>
      <c r="H16" s="31">
        <f t="shared" si="2"/>
        <v>0</v>
      </c>
      <c r="I16" s="31">
        <f t="shared" si="3"/>
        <v>0</v>
      </c>
    </row>
    <row r="17" spans="1:9">
      <c r="A17" s="29" t="str">
        <f>FMECA!A27</f>
        <v>FPGA_1</v>
      </c>
      <c r="B17" s="30" t="str">
        <f>FMECA!B27</f>
        <v>Input 'clock_1' Open (1 bit)</v>
      </c>
      <c r="C17" s="30">
        <f>FMECA!E27</f>
        <v>8.9841375729584166E-11</v>
      </c>
      <c r="D17" s="29" t="b">
        <f>IF(FMECA!H27 = "Safe", TRUE, FALSE)</f>
        <v>0</v>
      </c>
      <c r="E17" s="29" t="b">
        <v>1</v>
      </c>
      <c r="F17" s="31">
        <f t="shared" si="0"/>
        <v>0</v>
      </c>
      <c r="G17" s="31">
        <f t="shared" si="1"/>
        <v>0</v>
      </c>
      <c r="H17" s="31">
        <f t="shared" si="2"/>
        <v>8.9841375729584166E-11</v>
      </c>
      <c r="I17" s="31">
        <f t="shared" si="3"/>
        <v>0</v>
      </c>
    </row>
    <row r="18" spans="1:9">
      <c r="A18" s="29" t="str">
        <f>FMECA!A41</f>
        <v>FPGA_2</v>
      </c>
      <c r="B18" s="30" t="str">
        <f>FMECA!B41</f>
        <v>Supply open (any of the 25 VCC pins, either core or I/O)</v>
      </c>
      <c r="C18" s="30">
        <f>FMECA!E41</f>
        <v>7.3869575599880317E-10</v>
      </c>
      <c r="D18" s="29" t="b">
        <v>1</v>
      </c>
      <c r="E18" s="29" t="b">
        <v>1</v>
      </c>
      <c r="F18" s="31">
        <f t="shared" si="0"/>
        <v>7.3869575599880317E-10</v>
      </c>
      <c r="G18" s="31">
        <f t="shared" si="1"/>
        <v>0</v>
      </c>
      <c r="H18" s="31">
        <f t="shared" si="2"/>
        <v>0</v>
      </c>
      <c r="I18" s="31">
        <f t="shared" si="3"/>
        <v>0</v>
      </c>
    </row>
    <row r="19" spans="1:9">
      <c r="A19" s="29" t="str">
        <f>FMECA!A42</f>
        <v>FPGA_2</v>
      </c>
      <c r="B19" s="30" t="str">
        <f>FMECA!B42</f>
        <v>Supply open (any of the 50 GND pins)</v>
      </c>
      <c r="C19" s="30">
        <f>FMECA!E42</f>
        <v>1.4773915119976063E-9</v>
      </c>
      <c r="D19" s="29" t="b">
        <v>1</v>
      </c>
      <c r="E19" s="29" t="b">
        <v>1</v>
      </c>
      <c r="F19" s="31">
        <f t="shared" si="0"/>
        <v>1.4773915119976063E-9</v>
      </c>
      <c r="G19" s="31">
        <f t="shared" si="1"/>
        <v>0</v>
      </c>
      <c r="H19" s="31">
        <f t="shared" si="2"/>
        <v>0</v>
      </c>
      <c r="I19" s="31">
        <f t="shared" si="3"/>
        <v>0</v>
      </c>
    </row>
    <row r="20" spans="1:9">
      <c r="A20" s="29" t="str">
        <f>FMECA!A43</f>
        <v>FPGA_2</v>
      </c>
      <c r="B20" s="30" t="str">
        <f>FMECA!B43</f>
        <v>Output 'prob_2' Open (any of the 24 bits)</v>
      </c>
      <c r="C20" s="30">
        <f>FMECA!E43</f>
        <v>6.3823313318296596E-9</v>
      </c>
      <c r="D20" s="29" t="b">
        <f>IF(FMECA!H43 = "Safe", TRUE, FALSE)</f>
        <v>1</v>
      </c>
      <c r="E20" s="29" t="b">
        <v>1</v>
      </c>
      <c r="F20" s="31">
        <f t="shared" si="0"/>
        <v>6.3823313318296596E-9</v>
      </c>
      <c r="G20" s="31">
        <f t="shared" si="1"/>
        <v>0</v>
      </c>
      <c r="H20" s="31">
        <f t="shared" si="2"/>
        <v>0</v>
      </c>
      <c r="I20" s="31">
        <f t="shared" si="3"/>
        <v>0</v>
      </c>
    </row>
    <row r="21" spans="1:9">
      <c r="A21" s="29" t="str">
        <f>FMECA!A44</f>
        <v>FPGA_2</v>
      </c>
      <c r="B21" s="30" t="str">
        <f>FMECA!B44</f>
        <v>Output 'prob_valid_2' Open (1 bit)</v>
      </c>
      <c r="C21" s="30">
        <f>FMECA!E44</f>
        <v>2.6593047215956913E-10</v>
      </c>
      <c r="D21" s="29" t="b">
        <f>IF(FMECA!H44 = "Safe", TRUE, FALSE)</f>
        <v>1</v>
      </c>
      <c r="E21" s="29" t="b">
        <v>1</v>
      </c>
      <c r="F21" s="31">
        <f t="shared" si="0"/>
        <v>2.6593047215956913E-10</v>
      </c>
      <c r="G21" s="31">
        <f t="shared" si="1"/>
        <v>0</v>
      </c>
      <c r="H21" s="31">
        <f t="shared" si="2"/>
        <v>0</v>
      </c>
      <c r="I21" s="31">
        <f t="shared" si="3"/>
        <v>0</v>
      </c>
    </row>
    <row r="22" spans="1:9">
      <c r="A22" s="29" t="str">
        <f>FMECA!A45</f>
        <v>FPGA_2</v>
      </c>
      <c r="B22" s="30" t="str">
        <f>FMECA!B45</f>
        <v>Output 'prob_2' stuck low (any of the 24 bits)</v>
      </c>
      <c r="C22" s="30">
        <f>FMECA!E45</f>
        <v>1.5955828329574149E-9</v>
      </c>
      <c r="D22" s="29" t="b">
        <f>IF(FMECA!H45 = "Safe", TRUE, FALSE)</f>
        <v>1</v>
      </c>
      <c r="E22" s="29" t="b">
        <v>1</v>
      </c>
      <c r="F22" s="31">
        <f t="shared" si="0"/>
        <v>1.5955828329574149E-9</v>
      </c>
      <c r="G22" s="31">
        <f t="shared" si="1"/>
        <v>0</v>
      </c>
      <c r="H22" s="31">
        <f t="shared" si="2"/>
        <v>0</v>
      </c>
      <c r="I22" s="31">
        <f t="shared" si="3"/>
        <v>0</v>
      </c>
    </row>
    <row r="23" spans="1:9">
      <c r="A23" s="29" t="str">
        <f>FMECA!A46</f>
        <v>FPGA_2</v>
      </c>
      <c r="B23" s="30" t="str">
        <f>FMECA!B46</f>
        <v>Output 'prob_valid_2' stuck low (1 bit)</v>
      </c>
      <c r="C23" s="30">
        <f>FMECA!E46</f>
        <v>6.6482618039892283E-11</v>
      </c>
      <c r="D23" s="29" t="b">
        <f>IF(FMECA!H46 = "Safe", TRUE, FALSE)</f>
        <v>1</v>
      </c>
      <c r="E23" s="29" t="b">
        <v>1</v>
      </c>
      <c r="F23" s="31">
        <f t="shared" si="0"/>
        <v>6.6482618039892283E-11</v>
      </c>
      <c r="G23" s="31">
        <f t="shared" si="1"/>
        <v>0</v>
      </c>
      <c r="H23" s="31">
        <f t="shared" si="2"/>
        <v>0</v>
      </c>
      <c r="I23" s="31">
        <f t="shared" si="3"/>
        <v>0</v>
      </c>
    </row>
    <row r="24" spans="1:9">
      <c r="A24" s="29" t="str">
        <f>FMECA!A47</f>
        <v>FPGA_2</v>
      </c>
      <c r="B24" s="30" t="str">
        <f>FMECA!B47</f>
        <v>Output 'prob_2' stuck high (any of the 24 bits)</v>
      </c>
      <c r="C24" s="30">
        <f>FMECA!E47</f>
        <v>1.418295851517702E-9</v>
      </c>
      <c r="D24" s="29" t="b">
        <f>IF(FMECA!H47 = "Safe", TRUE, FALSE)</f>
        <v>0</v>
      </c>
      <c r="E24" s="29" t="b">
        <v>1</v>
      </c>
      <c r="F24" s="31">
        <f t="shared" si="0"/>
        <v>0</v>
      </c>
      <c r="G24" s="31">
        <f t="shared" si="1"/>
        <v>0</v>
      </c>
      <c r="H24" s="31">
        <f t="shared" si="2"/>
        <v>1.418295851517702E-9</v>
      </c>
      <c r="I24" s="31">
        <f t="shared" si="3"/>
        <v>0</v>
      </c>
    </row>
    <row r="25" spans="1:9">
      <c r="A25" s="29" t="str">
        <f>FMECA!A48</f>
        <v>FPGA_2</v>
      </c>
      <c r="B25" s="30" t="str">
        <f>FMECA!B48</f>
        <v>Output 'prob_valid_2' stuck high (1 bit)</v>
      </c>
      <c r="C25" s="30">
        <f>FMECA!E48</f>
        <v>5.9095660479904261E-11</v>
      </c>
      <c r="D25" s="29" t="b">
        <f>IF(FMECA!H48 = "Safe", TRUE, FALSE)</f>
        <v>0</v>
      </c>
      <c r="E25" s="29" t="b">
        <v>1</v>
      </c>
      <c r="F25" s="31">
        <f t="shared" si="0"/>
        <v>0</v>
      </c>
      <c r="G25" s="31">
        <f t="shared" si="1"/>
        <v>0</v>
      </c>
      <c r="H25" s="31">
        <f t="shared" si="2"/>
        <v>5.9095660479904261E-11</v>
      </c>
      <c r="I25" s="31">
        <f t="shared" si="3"/>
        <v>0</v>
      </c>
    </row>
    <row r="26" spans="1:9">
      <c r="A26" s="29" t="str">
        <f>FMECA!A49</f>
        <v>FPGA_2</v>
      </c>
      <c r="B26" s="30" t="str">
        <f>FMECA!B49</f>
        <v>Input 'distance' Open (any of the 24 bits)</v>
      </c>
      <c r="C26" s="30">
        <f>FMECA!E49</f>
        <v>2.1561930175100201E-9</v>
      </c>
      <c r="D26" s="29" t="b">
        <f>IF(FMECA!H49 = "Safe", TRUE, FALSE)</f>
        <v>1</v>
      </c>
      <c r="E26" s="29" t="b">
        <v>1</v>
      </c>
      <c r="F26" s="31">
        <f t="shared" si="0"/>
        <v>2.1561930175100201E-9</v>
      </c>
      <c r="G26" s="31">
        <f t="shared" si="1"/>
        <v>0</v>
      </c>
      <c r="H26" s="31">
        <f t="shared" si="2"/>
        <v>0</v>
      </c>
      <c r="I26" s="31">
        <f t="shared" si="3"/>
        <v>0</v>
      </c>
    </row>
    <row r="27" spans="1:9">
      <c r="A27" s="29" t="str">
        <f>FMECA!A50</f>
        <v>FPGA_2</v>
      </c>
      <c r="B27" s="30" t="str">
        <f>FMECA!B50</f>
        <v>Input 'speed' Open (any of the 24 bits)</v>
      </c>
      <c r="C27" s="30">
        <f>FMECA!E50</f>
        <v>2.1561930175100201E-9</v>
      </c>
      <c r="D27" s="29" t="b">
        <f>IF(FMECA!H50 = "Safe", TRUE, FALSE)</f>
        <v>1</v>
      </c>
      <c r="E27" s="29" t="b">
        <v>1</v>
      </c>
      <c r="F27" s="31">
        <f t="shared" si="0"/>
        <v>2.1561930175100201E-9</v>
      </c>
      <c r="G27" s="31">
        <f t="shared" si="1"/>
        <v>0</v>
      </c>
      <c r="H27" s="31">
        <f t="shared" si="2"/>
        <v>0</v>
      </c>
      <c r="I27" s="31">
        <f t="shared" si="3"/>
        <v>0</v>
      </c>
    </row>
    <row r="28" spans="1:9">
      <c r="A28" s="29" t="str">
        <f>FMECA!A51</f>
        <v>FPGA_2</v>
      </c>
      <c r="B28" s="30" t="str">
        <f>FMECA!B51</f>
        <v>Input 'deceleration' Open (any of the 24 bits)</v>
      </c>
      <c r="C28" s="30">
        <f>FMECA!E51</f>
        <v>2.1561930175100201E-9</v>
      </c>
      <c r="D28" s="29" t="b">
        <f>IF(FMECA!H51 = "Safe", TRUE, FALSE)</f>
        <v>1</v>
      </c>
      <c r="E28" s="29" t="b">
        <v>1</v>
      </c>
      <c r="F28" s="31">
        <f t="shared" si="0"/>
        <v>2.1561930175100201E-9</v>
      </c>
      <c r="G28" s="31">
        <f t="shared" si="1"/>
        <v>0</v>
      </c>
      <c r="H28" s="31">
        <f t="shared" si="2"/>
        <v>0</v>
      </c>
      <c r="I28" s="31">
        <f t="shared" si="3"/>
        <v>0</v>
      </c>
    </row>
    <row r="29" spans="1:9">
      <c r="A29" s="29" t="str">
        <f>FMECA!A52</f>
        <v>FPGA_2</v>
      </c>
      <c r="B29" s="30" t="str">
        <f>FMECA!B52</f>
        <v>Input 'input_valid' Open (1 bit)</v>
      </c>
      <c r="C29" s="30">
        <f>FMECA!E52</f>
        <v>8.9841375729584166E-11</v>
      </c>
      <c r="D29" s="29" t="b">
        <f>IF(FMECA!H52 = "Safe", TRUE, FALSE)</f>
        <v>1</v>
      </c>
      <c r="E29" s="29" t="b">
        <v>1</v>
      </c>
      <c r="F29" s="31">
        <f t="shared" si="0"/>
        <v>8.9841375729584166E-11</v>
      </c>
      <c r="G29" s="31">
        <f t="shared" si="1"/>
        <v>0</v>
      </c>
      <c r="H29" s="31">
        <f t="shared" si="2"/>
        <v>0</v>
      </c>
      <c r="I29" s="31">
        <f t="shared" si="3"/>
        <v>0</v>
      </c>
    </row>
    <row r="30" spans="1:9">
      <c r="A30" s="29" t="str">
        <f>FMECA!A53</f>
        <v>FPGA_2</v>
      </c>
      <c r="B30" s="30" t="str">
        <f>FMECA!B53</f>
        <v>Input 'clock_2' Open (1 bit)</v>
      </c>
      <c r="C30" s="30">
        <f>FMECA!E53</f>
        <v>8.9841375729584166E-11</v>
      </c>
      <c r="D30" s="29" t="b">
        <f>IF(FMECA!H53 = "Safe", TRUE, FALSE)</f>
        <v>0</v>
      </c>
      <c r="E30" s="29" t="b">
        <v>1</v>
      </c>
      <c r="F30" s="31">
        <f t="shared" si="0"/>
        <v>0</v>
      </c>
      <c r="G30" s="31">
        <f t="shared" si="1"/>
        <v>0</v>
      </c>
      <c r="H30" s="31">
        <f t="shared" si="2"/>
        <v>8.9841375729584166E-11</v>
      </c>
      <c r="I30" s="31">
        <f t="shared" si="3"/>
        <v>0</v>
      </c>
    </row>
    <row r="31" spans="1:9">
      <c r="A31" s="29" t="str">
        <f>FMECA!A67</f>
        <v>PLD_Vot</v>
      </c>
      <c r="B31" s="30" t="str">
        <f>FMECA!B67</f>
        <v>Supply open (any of the 12 VCC pins, either core or I/O)</v>
      </c>
      <c r="C31" s="30">
        <f>FMECA!E67</f>
        <v>1.022809508306035E-9</v>
      </c>
      <c r="D31" s="29" t="b">
        <v>1</v>
      </c>
      <c r="E31" s="29" t="b">
        <v>1</v>
      </c>
      <c r="F31" s="31">
        <f t="shared" ref="F31:F46" si="4">IF(AND(D31,E31),C31,0)</f>
        <v>1.022809508306035E-9</v>
      </c>
      <c r="G31" s="31">
        <f t="shared" ref="G31:G46" si="5">IF(AND(D31,NOT(E31)),C31,0)</f>
        <v>0</v>
      </c>
      <c r="H31" s="31">
        <f t="shared" ref="H31:H46" si="6">IF(AND(NOT(D31),E31),C31,0)</f>
        <v>0</v>
      </c>
      <c r="I31" s="31">
        <f t="shared" ref="I31:I46" si="7">IF(AND(NOT(D31),NOT(E31)),C31,0)</f>
        <v>0</v>
      </c>
    </row>
    <row r="32" spans="1:9">
      <c r="A32" s="29" t="str">
        <f>FMECA!A68</f>
        <v>PLD_Vot</v>
      </c>
      <c r="B32" s="30" t="str">
        <f>FMECA!B68</f>
        <v>Supply open (any of the 14 GND pins)</v>
      </c>
      <c r="C32" s="30">
        <f>FMECA!E68</f>
        <v>1.1932777596903745E-9</v>
      </c>
      <c r="D32" s="29" t="b">
        <v>1</v>
      </c>
      <c r="E32" s="29" t="b">
        <v>1</v>
      </c>
      <c r="F32" s="31">
        <f t="shared" si="4"/>
        <v>1.1932777596903745E-9</v>
      </c>
      <c r="G32" s="31">
        <f t="shared" si="5"/>
        <v>0</v>
      </c>
      <c r="H32" s="31">
        <f t="shared" si="6"/>
        <v>0</v>
      </c>
      <c r="I32" s="31">
        <f t="shared" si="7"/>
        <v>0</v>
      </c>
    </row>
    <row r="33" spans="1:9">
      <c r="A33" s="29" t="str">
        <f>FMECA!A69</f>
        <v>PLD_Vot</v>
      </c>
      <c r="B33" s="30" t="str">
        <f>FMECA!B69</f>
        <v>Output 'prob_mean' Open (any of the 24 bits)</v>
      </c>
      <c r="C33" s="30">
        <f>FMECA!E69</f>
        <v>6.1368570498362113E-9</v>
      </c>
      <c r="D33" s="29" t="b">
        <f>IF(FMECA!H69 = "Safe", TRUE, FALSE)</f>
        <v>1</v>
      </c>
      <c r="E33" s="29" t="b">
        <v>1</v>
      </c>
      <c r="F33" s="31">
        <f t="shared" si="4"/>
        <v>6.1368570498362113E-9</v>
      </c>
      <c r="G33" s="31">
        <f t="shared" si="5"/>
        <v>0</v>
      </c>
      <c r="H33" s="31">
        <f t="shared" si="6"/>
        <v>0</v>
      </c>
      <c r="I33" s="31">
        <f t="shared" si="7"/>
        <v>0</v>
      </c>
    </row>
    <row r="34" spans="1:9">
      <c r="A34" s="29" t="str">
        <f>FMECA!A70</f>
        <v>PLD_Vot</v>
      </c>
      <c r="B34" s="30" t="str">
        <f>FMECA!B70</f>
        <v>Output 'prob_valid_mean' Open (1 bit)</v>
      </c>
      <c r="C34" s="30">
        <f>FMECA!E70</f>
        <v>2.5570237707650875E-10</v>
      </c>
      <c r="D34" s="29" t="b">
        <f>IF(FMECA!H70 = "Safe", TRUE, FALSE)</f>
        <v>1</v>
      </c>
      <c r="E34" s="29" t="b">
        <v>1</v>
      </c>
      <c r="F34" s="31">
        <f t="shared" si="4"/>
        <v>2.5570237707650875E-10</v>
      </c>
      <c r="G34" s="31">
        <f t="shared" si="5"/>
        <v>0</v>
      </c>
      <c r="H34" s="31">
        <f t="shared" si="6"/>
        <v>0</v>
      </c>
      <c r="I34" s="31">
        <f t="shared" si="7"/>
        <v>0</v>
      </c>
    </row>
    <row r="35" spans="1:9">
      <c r="A35" s="29" t="str">
        <f>FMECA!A71</f>
        <v>PLD_Vot</v>
      </c>
      <c r="B35" s="30" t="str">
        <f>FMECA!B71</f>
        <v>Output 'prediction' Open (1 bit)</v>
      </c>
      <c r="C35" s="30">
        <f>FMECA!E71</f>
        <v>2.5570237707650875E-10</v>
      </c>
      <c r="D35" s="29" t="b">
        <f>IF(FMECA!H71 = "Safe", TRUE, FALSE)</f>
        <v>1</v>
      </c>
      <c r="E35" s="29" t="b">
        <v>1</v>
      </c>
      <c r="F35" s="31">
        <f t="shared" si="4"/>
        <v>2.5570237707650875E-10</v>
      </c>
      <c r="G35" s="31">
        <f t="shared" si="5"/>
        <v>0</v>
      </c>
      <c r="H35" s="31">
        <f t="shared" si="6"/>
        <v>0</v>
      </c>
      <c r="I35" s="31">
        <f t="shared" si="7"/>
        <v>0</v>
      </c>
    </row>
    <row r="36" spans="1:9">
      <c r="A36" s="29" t="str">
        <f>FMECA!A72</f>
        <v>PLD_Vot</v>
      </c>
      <c r="B36" s="30" t="str">
        <f>FMECA!B72</f>
        <v>Output 'prob_mean' stuck low (any of the 24 bits)</v>
      </c>
      <c r="C36" s="30">
        <f>FMECA!E72</f>
        <v>1.5342142624590528E-9</v>
      </c>
      <c r="D36" s="29" t="b">
        <f>IF(FMECA!H72 = "Safe", TRUE, FALSE)</f>
        <v>1</v>
      </c>
      <c r="E36" s="29" t="b">
        <v>1</v>
      </c>
      <c r="F36" s="31">
        <f t="shared" si="4"/>
        <v>1.5342142624590528E-9</v>
      </c>
      <c r="G36" s="31">
        <f t="shared" si="5"/>
        <v>0</v>
      </c>
      <c r="H36" s="31">
        <f t="shared" si="6"/>
        <v>0</v>
      </c>
      <c r="I36" s="31">
        <f t="shared" si="7"/>
        <v>0</v>
      </c>
    </row>
    <row r="37" spans="1:9">
      <c r="A37" s="29" t="str">
        <f>FMECA!A73</f>
        <v>PLD_Vot</v>
      </c>
      <c r="B37" s="30" t="str">
        <f>FMECA!B73</f>
        <v>Output 'prob_valid_mean' stuck low (1 bit)</v>
      </c>
      <c r="C37" s="30">
        <f>FMECA!E73</f>
        <v>6.3925594269127189E-11</v>
      </c>
      <c r="D37" s="29" t="b">
        <f>IF(FMECA!H73 = "Safe", TRUE, FALSE)</f>
        <v>1</v>
      </c>
      <c r="E37" s="29" t="b">
        <v>1</v>
      </c>
      <c r="F37" s="31">
        <f t="shared" si="4"/>
        <v>6.3925594269127189E-11</v>
      </c>
      <c r="G37" s="31">
        <f t="shared" si="5"/>
        <v>0</v>
      </c>
      <c r="H37" s="31">
        <f t="shared" si="6"/>
        <v>0</v>
      </c>
      <c r="I37" s="31">
        <f t="shared" si="7"/>
        <v>0</v>
      </c>
    </row>
    <row r="38" spans="1:9">
      <c r="A38" s="29" t="str">
        <f>FMECA!A74</f>
        <v>PLD_Vot</v>
      </c>
      <c r="B38" s="30" t="str">
        <f>FMECA!B74</f>
        <v>Output 'prediction' stuck low (1 bit)</v>
      </c>
      <c r="C38" s="30">
        <f>FMECA!E74</f>
        <v>6.3925594269127189E-11</v>
      </c>
      <c r="D38" s="29" t="b">
        <f>IF(FMECA!H74 = "Safe", TRUE, FALSE)</f>
        <v>0</v>
      </c>
      <c r="E38" s="29" t="b">
        <v>1</v>
      </c>
      <c r="F38" s="31">
        <f t="shared" si="4"/>
        <v>0</v>
      </c>
      <c r="G38" s="31">
        <f t="shared" si="5"/>
        <v>0</v>
      </c>
      <c r="H38" s="31">
        <f t="shared" si="6"/>
        <v>6.3925594269127189E-11</v>
      </c>
      <c r="I38" s="31">
        <f t="shared" si="7"/>
        <v>0</v>
      </c>
    </row>
    <row r="39" spans="1:9">
      <c r="A39" s="29" t="str">
        <f>FMECA!A75</f>
        <v>PLD_Vot</v>
      </c>
      <c r="B39" s="30" t="str">
        <f>FMECA!B75</f>
        <v>Output 'prob_mean' stuck high (any of the 24 bits)</v>
      </c>
      <c r="C39" s="30">
        <f>FMECA!E75</f>
        <v>1.3637460110747136E-9</v>
      </c>
      <c r="D39" s="29" t="b">
        <f>IF(FMECA!H75 = "Safe", TRUE, FALSE)</f>
        <v>1</v>
      </c>
      <c r="E39" s="29" t="b">
        <v>1</v>
      </c>
      <c r="F39" s="31">
        <f t="shared" si="4"/>
        <v>1.3637460110747136E-9</v>
      </c>
      <c r="G39" s="31">
        <f t="shared" si="5"/>
        <v>0</v>
      </c>
      <c r="H39" s="31">
        <f t="shared" si="6"/>
        <v>0</v>
      </c>
      <c r="I39" s="31">
        <f t="shared" si="7"/>
        <v>0</v>
      </c>
    </row>
    <row r="40" spans="1:9">
      <c r="A40" s="29" t="str">
        <f>FMECA!A76</f>
        <v>PLD_Vot</v>
      </c>
      <c r="B40" s="30" t="str">
        <f>FMECA!B76</f>
        <v>Output 'prob_valid_mean' stuck high (1 bit)</v>
      </c>
      <c r="C40" s="30">
        <f>FMECA!E76</f>
        <v>5.6822750461446403E-11</v>
      </c>
      <c r="D40" s="29" t="b">
        <f>IF(FMECA!H76 = "Safe", TRUE, FALSE)</f>
        <v>0</v>
      </c>
      <c r="E40" s="29" t="b">
        <v>1</v>
      </c>
      <c r="F40" s="31">
        <f t="shared" si="4"/>
        <v>0</v>
      </c>
      <c r="G40" s="31">
        <f t="shared" si="5"/>
        <v>0</v>
      </c>
      <c r="H40" s="31">
        <f t="shared" si="6"/>
        <v>5.6822750461446403E-11</v>
      </c>
      <c r="I40" s="31">
        <f t="shared" si="7"/>
        <v>0</v>
      </c>
    </row>
    <row r="41" spans="1:9">
      <c r="A41" s="29" t="str">
        <f>FMECA!A77</f>
        <v>PLD_Vot</v>
      </c>
      <c r="B41" s="30" t="str">
        <f>FMECA!B77</f>
        <v>Output 'prediction' stuck high (1 bit)</v>
      </c>
      <c r="C41" s="30">
        <f>FMECA!E77</f>
        <v>5.6822750461446403E-11</v>
      </c>
      <c r="D41" s="29" t="b">
        <f>IF(FMECA!H77 = "Safe", TRUE, FALSE)</f>
        <v>1</v>
      </c>
      <c r="E41" s="29" t="b">
        <v>1</v>
      </c>
      <c r="F41" s="31">
        <f t="shared" si="4"/>
        <v>5.6822750461446403E-11</v>
      </c>
      <c r="G41" s="31">
        <f t="shared" si="5"/>
        <v>0</v>
      </c>
      <c r="H41" s="31">
        <f t="shared" si="6"/>
        <v>0</v>
      </c>
      <c r="I41" s="31">
        <f t="shared" si="7"/>
        <v>0</v>
      </c>
    </row>
    <row r="42" spans="1:9">
      <c r="A42" s="29" t="str">
        <f>FMECA!A78</f>
        <v>PLD_Vot</v>
      </c>
      <c r="B42" s="30" t="str">
        <f>FMECA!B78</f>
        <v>Input 'prob_1' Open (any of the 24 bits)</v>
      </c>
      <c r="C42" s="30">
        <f>FMECA!E78</f>
        <v>3.1285937901125784E-9</v>
      </c>
      <c r="D42" s="29" t="b">
        <f>IF(FMECA!H78 = "Safe", TRUE, FALSE)</f>
        <v>1</v>
      </c>
      <c r="E42" s="29" t="b">
        <v>1</v>
      </c>
      <c r="F42" s="31">
        <f t="shared" si="4"/>
        <v>3.1285937901125784E-9</v>
      </c>
      <c r="G42" s="31">
        <f t="shared" si="5"/>
        <v>0</v>
      </c>
      <c r="H42" s="31">
        <f t="shared" si="6"/>
        <v>0</v>
      </c>
      <c r="I42" s="31">
        <f t="shared" si="7"/>
        <v>0</v>
      </c>
    </row>
    <row r="43" spans="1:9">
      <c r="A43" s="29" t="str">
        <f>FMECA!A79</f>
        <v>PLD_Vot</v>
      </c>
      <c r="B43" s="30" t="str">
        <f>FMECA!B79</f>
        <v>Input 'prob_2' Open (any of the 24 bits)</v>
      </c>
      <c r="C43" s="30">
        <f>FMECA!E79</f>
        <v>3.1285937901125784E-9</v>
      </c>
      <c r="D43" s="29" t="b">
        <f>IF(FMECA!H79 = "Safe", TRUE, FALSE)</f>
        <v>1</v>
      </c>
      <c r="E43" s="29" t="b">
        <v>1</v>
      </c>
      <c r="F43" s="31">
        <f t="shared" si="4"/>
        <v>3.1285937901125784E-9</v>
      </c>
      <c r="G43" s="31">
        <f t="shared" si="5"/>
        <v>0</v>
      </c>
      <c r="H43" s="31">
        <f t="shared" si="6"/>
        <v>0</v>
      </c>
      <c r="I43" s="31">
        <f t="shared" si="7"/>
        <v>0</v>
      </c>
    </row>
    <row r="44" spans="1:9">
      <c r="A44" s="29" t="str">
        <f>FMECA!A80</f>
        <v>PLD_Vot</v>
      </c>
      <c r="B44" s="30" t="str">
        <f>FMECA!B80</f>
        <v>Input 'prob_valid_1' Open (1 bit)</v>
      </c>
      <c r="C44" s="30">
        <f>FMECA!E80</f>
        <v>1.3035807458802408E-10</v>
      </c>
      <c r="D44" s="29" t="b">
        <f>IF(FMECA!H80 = "Safe", TRUE, FALSE)</f>
        <v>1</v>
      </c>
      <c r="E44" s="29" t="b">
        <v>1</v>
      </c>
      <c r="F44" s="31">
        <f t="shared" si="4"/>
        <v>1.3035807458802408E-10</v>
      </c>
      <c r="G44" s="31">
        <f t="shared" si="5"/>
        <v>0</v>
      </c>
      <c r="H44" s="31">
        <f t="shared" si="6"/>
        <v>0</v>
      </c>
      <c r="I44" s="31">
        <f t="shared" si="7"/>
        <v>0</v>
      </c>
    </row>
    <row r="45" spans="1:9">
      <c r="A45" s="29" t="str">
        <f>FMECA!A81</f>
        <v>PLD_Vot</v>
      </c>
      <c r="B45" s="30" t="str">
        <f>FMECA!B81</f>
        <v>Input 'prob_valid_2' Open (1 bit)</v>
      </c>
      <c r="C45" s="30">
        <f>FMECA!E81</f>
        <v>1.3035807458802408E-10</v>
      </c>
      <c r="D45" s="29" t="b">
        <f>IF(FMECA!H81 = "Safe", TRUE, FALSE)</f>
        <v>1</v>
      </c>
      <c r="E45" s="29" t="b">
        <v>1</v>
      </c>
      <c r="F45" s="31">
        <f t="shared" si="4"/>
        <v>1.3035807458802408E-10</v>
      </c>
      <c r="G45" s="31">
        <f t="shared" si="5"/>
        <v>0</v>
      </c>
      <c r="H45" s="31">
        <f t="shared" si="6"/>
        <v>0</v>
      </c>
      <c r="I45" s="31">
        <f t="shared" si="7"/>
        <v>0</v>
      </c>
    </row>
    <row r="46" spans="1:9">
      <c r="A46" s="29" t="str">
        <f>FMECA!A82</f>
        <v>PLD_Vot</v>
      </c>
      <c r="B46" s="30" t="str">
        <f>FMECA!B82</f>
        <v>Input 'clock_voting' Open (1 bit)</v>
      </c>
      <c r="C46" s="30">
        <f>FMECA!E82</f>
        <v>1.3035807458802408E-10</v>
      </c>
      <c r="D46" s="29" t="b">
        <f>IF(FMECA!H82 = "Safe", TRUE, FALSE)</f>
        <v>0</v>
      </c>
      <c r="E46" s="29" t="b">
        <v>1</v>
      </c>
      <c r="F46" s="31">
        <f t="shared" si="4"/>
        <v>0</v>
      </c>
      <c r="G46" s="31">
        <f t="shared" si="5"/>
        <v>0</v>
      </c>
      <c r="H46" s="31">
        <f t="shared" si="6"/>
        <v>1.3035807458802408E-10</v>
      </c>
      <c r="I46" s="31">
        <f t="shared" si="7"/>
        <v>0</v>
      </c>
    </row>
    <row r="47" spans="1:9">
      <c r="A47" s="132" t="s">
        <v>107</v>
      </c>
      <c r="B47" s="132"/>
      <c r="C47" s="132"/>
      <c r="D47" s="132"/>
      <c r="E47" s="132"/>
      <c r="F47" s="31">
        <f>SUM(F2:F43)</f>
        <v>5.2309915172960309E-8</v>
      </c>
      <c r="G47" s="31">
        <f>SUM(G2:G43)</f>
        <v>0</v>
      </c>
      <c r="H47" s="31">
        <f>SUM(H2:H43)</f>
        <v>3.2552141201849544E-9</v>
      </c>
      <c r="I47" s="31">
        <f>SUM(I2:I43)</f>
        <v>3.0000000000000004E-9</v>
      </c>
    </row>
  </sheetData>
  <autoFilter ref="A1:I47"/>
  <mergeCells count="2">
    <mergeCell ref="A47:E47"/>
    <mergeCell ref="K2:O4"/>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workbookViewId="0"/>
  </sheetViews>
  <sheetFormatPr defaultRowHeight="15"/>
  <cols>
    <col min="1" max="1" width="13.7109375" customWidth="1"/>
    <col min="2" max="2" width="19.7109375" customWidth="1"/>
    <col min="3" max="3" width="19.7109375" bestFit="1" customWidth="1"/>
    <col min="4" max="4" width="15.7109375" customWidth="1"/>
    <col min="5" max="6" width="21.7109375" customWidth="1"/>
  </cols>
  <sheetData>
    <row r="1" spans="1:3" ht="21.75" thickBot="1">
      <c r="A1" s="147" t="s">
        <v>2381</v>
      </c>
      <c r="B1" s="146" t="s">
        <v>2380</v>
      </c>
      <c r="C1" s="145" t="s">
        <v>2379</v>
      </c>
    </row>
    <row r="2" spans="1:3">
      <c r="A2" s="139" t="s">
        <v>2374</v>
      </c>
      <c r="B2" s="144">
        <v>0.75706214689265539</v>
      </c>
      <c r="C2" s="138">
        <v>0.24293785310734464</v>
      </c>
    </row>
    <row r="3" spans="1:3">
      <c r="A3" s="137" t="s">
        <v>2373</v>
      </c>
      <c r="B3" s="143">
        <v>0.99363867684478369</v>
      </c>
      <c r="C3" s="136">
        <v>6.3613231552162846E-3</v>
      </c>
    </row>
    <row r="4" spans="1:3">
      <c r="A4" s="137" t="s">
        <v>2372</v>
      </c>
      <c r="B4" s="143">
        <v>0.99476302697041108</v>
      </c>
      <c r="C4" s="136">
        <v>5.236973029588898E-3</v>
      </c>
    </row>
    <row r="5" spans="1:3">
      <c r="A5" s="137" t="s">
        <v>2371</v>
      </c>
      <c r="B5" s="143">
        <v>0.99447224485045971</v>
      </c>
      <c r="C5" s="136">
        <v>5.5277551495403233E-3</v>
      </c>
    </row>
    <row r="6" spans="1:3">
      <c r="A6" s="137" t="s">
        <v>2370</v>
      </c>
      <c r="B6" s="143">
        <v>0.9949812341799773</v>
      </c>
      <c r="C6" s="136">
        <v>5.0187658200226935E-3</v>
      </c>
    </row>
    <row r="7" spans="1:3">
      <c r="A7" s="137" t="s">
        <v>2369</v>
      </c>
      <c r="B7" s="143">
        <v>0.99483294347659112</v>
      </c>
      <c r="C7" s="136">
        <v>5.1670565234088611E-3</v>
      </c>
    </row>
    <row r="8" spans="1:3">
      <c r="A8" s="137" t="s">
        <v>2368</v>
      </c>
      <c r="B8" s="143">
        <v>0.99476302697041108</v>
      </c>
      <c r="C8" s="136">
        <v>5.236973029588898E-3</v>
      </c>
    </row>
    <row r="9" spans="1:3">
      <c r="A9" s="137" t="s">
        <v>2367</v>
      </c>
      <c r="B9" s="143">
        <v>0.99481296758104742</v>
      </c>
      <c r="C9" s="136">
        <v>5.1870324189526185E-3</v>
      </c>
    </row>
    <row r="10" spans="1:3">
      <c r="A10" s="137" t="s">
        <v>2366</v>
      </c>
      <c r="B10" s="143">
        <v>0.99480666841232435</v>
      </c>
      <c r="C10" s="136">
        <v>5.1933315876756571E-3</v>
      </c>
    </row>
    <row r="11" spans="1:3">
      <c r="A11" s="137" t="s">
        <v>2365</v>
      </c>
      <c r="B11" s="143">
        <v>0.9945885136838839</v>
      </c>
      <c r="C11" s="136">
        <v>5.4114863161161429E-3</v>
      </c>
    </row>
    <row r="12" spans="1:3" ht="15.75" thickBot="1">
      <c r="A12" s="135" t="s">
        <v>2364</v>
      </c>
      <c r="B12" s="142">
        <v>0.99407543244053387</v>
      </c>
      <c r="C12" s="134">
        <v>5.9245675594660832E-3</v>
      </c>
    </row>
    <row r="13" spans="1:3" ht="15.75" thickBot="1"/>
    <row r="14" spans="1:3" ht="21.75" thickBot="1">
      <c r="A14" s="147" t="s">
        <v>2378</v>
      </c>
      <c r="B14" s="146" t="s">
        <v>2377</v>
      </c>
      <c r="C14" s="145" t="s">
        <v>2376</v>
      </c>
    </row>
    <row r="15" spans="1:3">
      <c r="A15" s="139" t="s">
        <v>2374</v>
      </c>
      <c r="B15" s="144">
        <v>9.4224924012158054E-2</v>
      </c>
      <c r="C15" s="138">
        <v>0.9057750759878419</v>
      </c>
    </row>
    <row r="16" spans="1:3">
      <c r="A16" s="137" t="s">
        <v>2373</v>
      </c>
      <c r="B16" s="143">
        <v>0.99112336070081453</v>
      </c>
      <c r="C16" s="136">
        <v>8.8766392991854459E-3</v>
      </c>
    </row>
    <row r="17" spans="1:3">
      <c r="A17" s="137" t="s">
        <v>2372</v>
      </c>
      <c r="B17" s="143">
        <v>0.99127171161735184</v>
      </c>
      <c r="C17" s="136">
        <v>8.7282883826481621E-3</v>
      </c>
    </row>
    <row r="18" spans="1:3">
      <c r="A18" s="137" t="s">
        <v>2371</v>
      </c>
      <c r="B18" s="143">
        <v>0.99099728172772383</v>
      </c>
      <c r="C18" s="136">
        <v>9.0027182722761164E-3</v>
      </c>
    </row>
    <row r="19" spans="1:3">
      <c r="A19" s="137" t="s">
        <v>2370</v>
      </c>
      <c r="B19" s="143">
        <v>0.99089348578743708</v>
      </c>
      <c r="C19" s="136">
        <v>9.1065142125629165E-3</v>
      </c>
    </row>
    <row r="20" spans="1:3">
      <c r="A20" s="137" t="s">
        <v>2369</v>
      </c>
      <c r="B20" s="143">
        <v>0.99123664548565049</v>
      </c>
      <c r="C20" s="136">
        <v>8.763354514349557E-3</v>
      </c>
    </row>
    <row r="21" spans="1:3">
      <c r="A21" s="137" t="s">
        <v>2368</v>
      </c>
      <c r="B21" s="143">
        <v>0.99096622152395919</v>
      </c>
      <c r="C21" s="136">
        <v>9.0337784760408484E-3</v>
      </c>
    </row>
    <row r="22" spans="1:3">
      <c r="A22" s="137" t="s">
        <v>2367</v>
      </c>
      <c r="B22" s="143">
        <v>0.99150421879546113</v>
      </c>
      <c r="C22" s="136">
        <v>8.4957812045388416E-3</v>
      </c>
    </row>
    <row r="23" spans="1:3">
      <c r="A23" s="137" t="s">
        <v>2366</v>
      </c>
      <c r="B23" s="143">
        <v>0.99162084315265775</v>
      </c>
      <c r="C23" s="136">
        <v>8.3791568473422368E-3</v>
      </c>
    </row>
    <row r="24" spans="1:3">
      <c r="A24" s="137" t="s">
        <v>2365</v>
      </c>
      <c r="B24" s="143">
        <v>0.9931913407821229</v>
      </c>
      <c r="C24" s="136">
        <v>6.8086592178770947E-3</v>
      </c>
    </row>
    <row r="25" spans="1:3" ht="15.75" thickBot="1">
      <c r="A25" s="135" t="s">
        <v>2364</v>
      </c>
      <c r="B25" s="142">
        <v>0.99475524475524479</v>
      </c>
      <c r="C25" s="134">
        <v>5.244755244755245E-3</v>
      </c>
    </row>
    <row r="26" spans="1:3" ht="15.75" thickBot="1"/>
    <row r="27" spans="1:3" ht="19.5" thickBot="1">
      <c r="A27" s="141" t="s">
        <v>2375</v>
      </c>
      <c r="B27" s="140"/>
    </row>
    <row r="28" spans="1:3">
      <c r="A28" s="139" t="s">
        <v>2374</v>
      </c>
      <c r="B28" s="138">
        <v>0.4377745241581259</v>
      </c>
    </row>
    <row r="29" spans="1:3">
      <c r="A29" s="137" t="s">
        <v>2373</v>
      </c>
      <c r="B29" s="136">
        <v>0.99137645107794359</v>
      </c>
    </row>
    <row r="30" spans="1:3">
      <c r="A30" s="137" t="s">
        <v>2372</v>
      </c>
      <c r="B30" s="136">
        <v>0.99196997468796366</v>
      </c>
    </row>
    <row r="31" spans="1:3">
      <c r="A31" s="137" t="s">
        <v>2371</v>
      </c>
      <c r="B31" s="136">
        <v>0.99203980099502487</v>
      </c>
    </row>
    <row r="32" spans="1:3">
      <c r="A32" s="137" t="s">
        <v>2370</v>
      </c>
      <c r="B32" s="136">
        <v>0.99252858514445319</v>
      </c>
    </row>
    <row r="33" spans="1:2">
      <c r="A33" s="137" t="s">
        <v>2369</v>
      </c>
      <c r="B33" s="136">
        <v>0.99303482587064673</v>
      </c>
    </row>
    <row r="34" spans="1:2">
      <c r="A34" s="137" t="s">
        <v>2368</v>
      </c>
      <c r="B34" s="136">
        <v>0.99324430479183035</v>
      </c>
    </row>
    <row r="35" spans="1:2">
      <c r="A35" s="137" t="s">
        <v>2367</v>
      </c>
      <c r="B35" s="136">
        <v>0.99382037182508509</v>
      </c>
    </row>
    <row r="36" spans="1:2">
      <c r="A36" s="137" t="s">
        <v>2366</v>
      </c>
      <c r="B36" s="136">
        <v>0.994169503360391</v>
      </c>
    </row>
    <row r="37" spans="1:2">
      <c r="A37" s="137" t="s">
        <v>2365</v>
      </c>
      <c r="B37" s="136">
        <v>0.99444880858863571</v>
      </c>
    </row>
    <row r="38" spans="1:2" ht="15.75" thickBot="1">
      <c r="A38" s="135" t="s">
        <v>2364</v>
      </c>
      <c r="B38" s="134">
        <v>0.99408222047656458</v>
      </c>
    </row>
  </sheetData>
  <mergeCells count="1">
    <mergeCell ref="A27:B27"/>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
  <sheetViews>
    <sheetView workbookViewId="0">
      <selection activeCell="H88" sqref="H88"/>
    </sheetView>
  </sheetViews>
  <sheetFormatPr defaultRowHeight="15"/>
  <cols>
    <col min="1" max="1" width="57.5703125" bestFit="1" customWidth="1"/>
    <col min="2" max="2" width="21.7109375" customWidth="1"/>
    <col min="3" max="3" width="2.140625" customWidth="1"/>
    <col min="4" max="4" width="41.42578125" customWidth="1"/>
    <col min="5" max="5" width="51.28515625" customWidth="1"/>
    <col min="6" max="6" width="2.5703125" customWidth="1"/>
    <col min="7" max="7" width="39" customWidth="1"/>
    <col min="8" max="8" width="51.28515625" customWidth="1"/>
  </cols>
  <sheetData>
    <row r="1" spans="1:8" ht="15" customHeight="1">
      <c r="A1" s="155" t="s">
        <v>2411</v>
      </c>
      <c r="B1" s="89" t="s">
        <v>2410</v>
      </c>
      <c r="D1" s="152" t="s">
        <v>2409</v>
      </c>
      <c r="E1" s="2">
        <v>1</v>
      </c>
    </row>
    <row r="2" spans="1:8">
      <c r="A2" s="154" t="s">
        <v>2408</v>
      </c>
      <c r="B2" s="15">
        <f>60*60*(1000/B3)</f>
        <v>7200</v>
      </c>
      <c r="D2" s="152"/>
      <c r="E2" s="2">
        <v>2</v>
      </c>
    </row>
    <row r="3" spans="1:8">
      <c r="A3" s="154" t="s">
        <v>2407</v>
      </c>
      <c r="B3" s="15">
        <v>500</v>
      </c>
      <c r="D3" s="152"/>
      <c r="E3" s="2">
        <v>3</v>
      </c>
    </row>
    <row r="4" spans="1:8">
      <c r="A4" s="153"/>
      <c r="B4" s="151"/>
      <c r="D4" s="152"/>
      <c r="E4" s="2">
        <v>4</v>
      </c>
    </row>
    <row r="5" spans="1:8">
      <c r="A5" s="153"/>
      <c r="B5" s="151"/>
      <c r="D5" s="152"/>
      <c r="E5" s="2">
        <v>5</v>
      </c>
    </row>
    <row r="6" spans="1:8">
      <c r="A6" s="153"/>
      <c r="B6" s="151"/>
      <c r="D6" s="152"/>
      <c r="E6" s="2">
        <v>6</v>
      </c>
    </row>
    <row r="7" spans="1:8">
      <c r="A7" s="151"/>
      <c r="B7" s="151"/>
      <c r="C7" s="56"/>
      <c r="D7" s="150"/>
      <c r="E7" s="149"/>
    </row>
    <row r="8" spans="1:8" ht="18.75">
      <c r="A8" s="148" t="s">
        <v>2406</v>
      </c>
      <c r="B8" s="148"/>
      <c r="C8" s="56"/>
      <c r="D8" s="148" t="s">
        <v>2405</v>
      </c>
      <c r="E8" s="148"/>
      <c r="G8" s="148" t="s">
        <v>2404</v>
      </c>
      <c r="H8" s="148"/>
    </row>
    <row r="9" spans="1:8">
      <c r="A9" s="89" t="s">
        <v>2374</v>
      </c>
      <c r="B9" s="15">
        <f>(B$2)*POWER((1-'Safety Prob. Systematic Faults'!$B2), E$1)</f>
        <v>1749.1525423728813</v>
      </c>
      <c r="C9" s="56"/>
      <c r="D9" s="89" t="s">
        <v>2374</v>
      </c>
      <c r="E9" s="15">
        <f>(B$2)*POWER((1-'Safety Prob. Systematic Faults'!$B15), E$1)</f>
        <v>6521.5805471124613</v>
      </c>
      <c r="G9" s="89" t="s">
        <v>2374</v>
      </c>
      <c r="H9" s="15">
        <f>(B$2)*POWER((1-'Safety Prob. Systematic Faults'!$B28), E$1)</f>
        <v>4048.0234260614934</v>
      </c>
    </row>
    <row r="10" spans="1:8">
      <c r="A10" s="89" t="s">
        <v>2373</v>
      </c>
      <c r="B10" s="15">
        <f>(B$2)*POWER((1-'Safety Prob. Systematic Faults'!$B3), E$1)</f>
        <v>45.801526717557465</v>
      </c>
      <c r="C10" s="56"/>
      <c r="D10" s="89" t="s">
        <v>2373</v>
      </c>
      <c r="E10" s="15">
        <f>(B$2)*POWER((1-'Safety Prob. Systematic Faults'!$B16), E$1)</f>
        <v>63.91180295413541</v>
      </c>
      <c r="G10" s="89" t="s">
        <v>2373</v>
      </c>
      <c r="H10" s="15">
        <f>(B$2)*POWER((1-'Safety Prob. Systematic Faults'!$B29), E$1)</f>
        <v>62.089552238806164</v>
      </c>
    </row>
    <row r="11" spans="1:8">
      <c r="A11" s="89" t="s">
        <v>2372</v>
      </c>
      <c r="B11" s="15">
        <f>(B$2)*POWER((1-'Safety Prob. Systematic Faults'!$B4), E$1)</f>
        <v>37.706205813040228</v>
      </c>
      <c r="C11" s="56"/>
      <c r="D11" s="89" t="s">
        <v>2372</v>
      </c>
      <c r="E11" s="15">
        <f>(B$2)*POWER((1-'Safety Prob. Systematic Faults'!$B17), E$1)</f>
        <v>62.843676355066776</v>
      </c>
      <c r="G11" s="89" t="s">
        <v>2372</v>
      </c>
      <c r="H11" s="15">
        <f>(B$2)*POWER((1-'Safety Prob. Systematic Faults'!$B30), E$1)</f>
        <v>57.816182246661626</v>
      </c>
    </row>
    <row r="12" spans="1:8">
      <c r="A12" s="89" t="s">
        <v>2371</v>
      </c>
      <c r="B12" s="15">
        <f>(B$2)*POWER((1-'Safety Prob. Systematic Faults'!$B5), E$1)</f>
        <v>39.799837076690103</v>
      </c>
      <c r="C12" s="56"/>
      <c r="D12" s="89" t="s">
        <v>2371</v>
      </c>
      <c r="E12" s="15">
        <f>(B$2)*POWER((1-'Safety Prob. Systematic Faults'!$B18), E$1)</f>
        <v>64.819571560388397</v>
      </c>
      <c r="G12" s="89" t="s">
        <v>2371</v>
      </c>
      <c r="H12" s="15">
        <f>(B$2)*POWER((1-'Safety Prob. Systematic Faults'!$B31), E$1)</f>
        <v>57.313432835820954</v>
      </c>
    </row>
    <row r="13" spans="1:8">
      <c r="A13" s="89" t="s">
        <v>2370</v>
      </c>
      <c r="B13" s="15">
        <f>(B$2)*POWER((1-'Safety Prob. Systematic Faults'!$B6), E$1)</f>
        <v>36.135113904163418</v>
      </c>
      <c r="C13" s="56"/>
      <c r="D13" s="89" t="s">
        <v>2370</v>
      </c>
      <c r="E13" s="15">
        <f>(B$2)*POWER((1-'Safety Prob. Systematic Faults'!$B19), E$1)</f>
        <v>65.566902330453033</v>
      </c>
      <c r="G13" s="89" t="s">
        <v>2370</v>
      </c>
      <c r="H13" s="15">
        <f>(B$2)*POWER((1-'Safety Prob. Systematic Faults'!$B32), E$1)</f>
        <v>53.794186959937029</v>
      </c>
    </row>
    <row r="14" spans="1:8">
      <c r="A14" s="89" t="s">
        <v>2369</v>
      </c>
      <c r="B14" s="15">
        <f>(B$2)*POWER((1-'Safety Prob. Systematic Faults'!$B7), E$1)</f>
        <v>37.202806968543896</v>
      </c>
      <c r="C14" s="56"/>
      <c r="D14" s="89" t="s">
        <v>2369</v>
      </c>
      <c r="E14" s="15">
        <f>(B$2)*POWER((1-'Safety Prob. Systematic Faults'!$B20), E$1)</f>
        <v>63.096152503316461</v>
      </c>
      <c r="G14" s="89" t="s">
        <v>2369</v>
      </c>
      <c r="H14" s="15">
        <f>(B$2)*POWER((1-'Safety Prob. Systematic Faults'!$B33), E$1)</f>
        <v>50.149253731343535</v>
      </c>
    </row>
    <row r="15" spans="1:8">
      <c r="A15" s="89" t="s">
        <v>2368</v>
      </c>
      <c r="B15" s="15">
        <f>(B$2)*POWER((1-'Safety Prob. Systematic Faults'!$B8), E$1)</f>
        <v>37.706205813040228</v>
      </c>
      <c r="C15" s="56"/>
      <c r="D15" s="89" t="s">
        <v>2368</v>
      </c>
      <c r="E15" s="15">
        <f>(B$2)*POWER((1-'Safety Prob. Systematic Faults'!$B21), E$1)</f>
        <v>65.043205027493826</v>
      </c>
      <c r="G15" s="89" t="s">
        <v>2368</v>
      </c>
      <c r="H15" s="15">
        <f>(B$2)*POWER((1-'Safety Prob. Systematic Faults'!$B34), E$1)</f>
        <v>48.641005498821514</v>
      </c>
    </row>
    <row r="16" spans="1:8">
      <c r="A16" s="89" t="s">
        <v>2367</v>
      </c>
      <c r="B16" s="15">
        <f>(B$2)*POWER((1-'Safety Prob. Systematic Faults'!$B9), E$1)</f>
        <v>37.346633416458545</v>
      </c>
      <c r="C16" s="56"/>
      <c r="D16" s="89" t="s">
        <v>2367</v>
      </c>
      <c r="E16" s="15">
        <f>(B$2)*POWER((1-'Safety Prob. Systematic Faults'!$B22), E$1)</f>
        <v>61.169624672679831</v>
      </c>
      <c r="G16" s="89" t="s">
        <v>2367</v>
      </c>
      <c r="H16" s="15">
        <f>(B$2)*POWER((1-'Safety Prob. Systematic Faults'!$B35), E$1)</f>
        <v>44.493322859387341</v>
      </c>
    </row>
    <row r="17" spans="1:8">
      <c r="A17" s="89" t="s">
        <v>2366</v>
      </c>
      <c r="B17" s="15">
        <f>(B$2)*POWER((1-'Safety Prob. Systematic Faults'!$B10), E$1)</f>
        <v>37.39198743126471</v>
      </c>
      <c r="C17" s="56"/>
      <c r="D17" s="89" t="s">
        <v>2366</v>
      </c>
      <c r="E17" s="15">
        <f>(B$2)*POWER((1-'Safety Prob. Systematic Faults'!$B23), E$1)</f>
        <v>60.329929300864208</v>
      </c>
      <c r="G17" s="89" t="s">
        <v>2366</v>
      </c>
      <c r="H17" s="15">
        <f>(B$2)*POWER((1-'Safety Prob. Systematic Faults'!$B36), E$1)</f>
        <v>41.979575805184766</v>
      </c>
    </row>
    <row r="18" spans="1:8">
      <c r="A18" s="89" t="s">
        <v>2365</v>
      </c>
      <c r="B18" s="15">
        <f>(B$2)*POWER((1-'Safety Prob. Systematic Faults'!$B11), E$1)</f>
        <v>38.96270147603591</v>
      </c>
      <c r="C18" s="56"/>
      <c r="D18" s="89" t="s">
        <v>2365</v>
      </c>
      <c r="E18" s="15">
        <f>(B$2)*POWER((1-'Safety Prob. Systematic Faults'!$B24), E$1)</f>
        <v>49.02234636871512</v>
      </c>
      <c r="G18" s="89" t="s">
        <v>2365</v>
      </c>
      <c r="H18" s="15">
        <f>(B$2)*POWER((1-'Safety Prob. Systematic Faults'!$B37), E$1)</f>
        <v>39.968578161822862</v>
      </c>
    </row>
    <row r="19" spans="1:8">
      <c r="A19" s="89" t="s">
        <v>2364</v>
      </c>
      <c r="B19" s="15">
        <f>(B$2)*POWER((1-'Safety Prob. Systematic Faults'!$B12), E$1)</f>
        <v>42.656886428156149</v>
      </c>
      <c r="C19" s="56"/>
      <c r="D19" s="89" t="s">
        <v>2364</v>
      </c>
      <c r="E19" s="15">
        <f>(B$2)*POWER((1-'Safety Prob. Systematic Faults'!$B25), E$1)</f>
        <v>37.762237762237483</v>
      </c>
      <c r="G19" s="89" t="s">
        <v>2364</v>
      </c>
      <c r="H19" s="15">
        <f>(B$2)*POWER((1-'Safety Prob. Systematic Faults'!$B38), E$1)</f>
        <v>42.608012568735006</v>
      </c>
    </row>
    <row r="20" spans="1:8">
      <c r="A20" s="56"/>
      <c r="B20" s="56"/>
      <c r="C20" s="56"/>
      <c r="D20" s="56"/>
      <c r="E20" s="56"/>
    </row>
    <row r="21" spans="1:8" ht="18.75">
      <c r="A21" s="148" t="s">
        <v>2403</v>
      </c>
      <c r="B21" s="148"/>
      <c r="C21" s="56"/>
      <c r="D21" s="148" t="s">
        <v>2402</v>
      </c>
      <c r="E21" s="148"/>
      <c r="G21" s="148" t="s">
        <v>2401</v>
      </c>
      <c r="H21" s="148"/>
    </row>
    <row r="22" spans="1:8">
      <c r="A22" s="89" t="s">
        <v>2374</v>
      </c>
      <c r="B22" s="15">
        <f>(B$2)*POWER((1-'Safety Prob. Systematic Faults'!$B2), E$2)</f>
        <v>424.93536340132141</v>
      </c>
      <c r="C22" s="56"/>
      <c r="D22" s="89" t="s">
        <v>2374</v>
      </c>
      <c r="E22" s="15">
        <f>(B$2)*POWER((1-'Safety Prob. Systematic Faults'!$B15), E$2)</f>
        <v>5907.0851156216213</v>
      </c>
      <c r="G22" s="89" t="s">
        <v>2374</v>
      </c>
      <c r="H22" s="15">
        <f>(B$2)*POWER((1-'Safety Prob. Systematic Faults'!$B28), E$2)</f>
        <v>2275.9018969364765</v>
      </c>
    </row>
    <row r="23" spans="1:8">
      <c r="A23" s="89" t="s">
        <v>2373</v>
      </c>
      <c r="B23" s="15">
        <f>(B$2)*POWER((1-'Safety Prob. Systematic Faults'!$B3), E$2)</f>
        <v>0.29135831245265692</v>
      </c>
      <c r="C23" s="56"/>
      <c r="D23" s="89" t="s">
        <v>2373</v>
      </c>
      <c r="E23" s="15">
        <f>(B$2)*POWER((1-'Safety Prob. Systematic Faults'!$B16), E$2)</f>
        <v>0.56732202178447666</v>
      </c>
      <c r="G23" s="89" t="s">
        <v>2373</v>
      </c>
      <c r="H23" s="15">
        <f>(B$2)*POWER((1-'Safety Prob. Systematic Faults'!$B29), E$2)</f>
        <v>0.5354322912799222</v>
      </c>
    </row>
    <row r="24" spans="1:8">
      <c r="A24" s="89" t="s">
        <v>2372</v>
      </c>
      <c r="B24" s="15">
        <f>(B$2)*POWER((1-'Safety Prob. Systematic Faults'!$B4), E$2)</f>
        <v>0.19746638289102064</v>
      </c>
      <c r="C24" s="56"/>
      <c r="D24" s="89" t="s">
        <v>2372</v>
      </c>
      <c r="E24" s="15">
        <f>(B$2)*POWER((1-'Safety Prob. Systematic Faults'!$B17), E$2)</f>
        <v>0.54851773025283046</v>
      </c>
      <c r="G24" s="89" t="s">
        <v>2372</v>
      </c>
      <c r="H24" s="15">
        <f>(B$2)*POWER((1-'Safety Prob. Systematic Faults'!$B30), E$2)</f>
        <v>0.46426540688599882</v>
      </c>
    </row>
    <row r="25" spans="1:8">
      <c r="A25" s="89" t="s">
        <v>2371</v>
      </c>
      <c r="B25" s="15">
        <f>(B$2)*POWER((1-'Safety Prob. Systematic Faults'!$B5), E$2)</f>
        <v>0.22000375435153838</v>
      </c>
      <c r="C25" s="56"/>
      <c r="D25" s="89" t="s">
        <v>2371</v>
      </c>
      <c r="E25" s="15">
        <f>(B$2)*POWER((1-'Safety Prob. Systematic Faults'!$B18), E$2)</f>
        <v>0.58355234128782119</v>
      </c>
      <c r="G25" s="89" t="s">
        <v>2371</v>
      </c>
      <c r="H25" s="15">
        <f>(B$2)*POWER((1-'Safety Prob. Systematic Faults'!$B31), E$2)</f>
        <v>0.45622633103141108</v>
      </c>
    </row>
    <row r="26" spans="1:8">
      <c r="A26" s="89" t="s">
        <v>2370</v>
      </c>
      <c r="B26" s="15">
        <f>(B$2)*POWER((1-'Safety Prob. Systematic Faults'!$B6), E$2)</f>
        <v>0.18135367456484228</v>
      </c>
      <c r="C26" s="56"/>
      <c r="D26" s="89" t="s">
        <v>2370</v>
      </c>
      <c r="E26" s="15">
        <f>(B$2)*POWER((1-'Safety Prob. Systematic Faults'!$B19), E$2)</f>
        <v>0.59708592794599558</v>
      </c>
      <c r="G26" s="89" t="s">
        <v>2370</v>
      </c>
      <c r="H26" s="15">
        <f>(B$2)*POWER((1-'Safety Prob. Systematic Faults'!$B32), E$2)</f>
        <v>0.40191868759453597</v>
      </c>
    </row>
    <row r="27" spans="1:8">
      <c r="A27" s="89" t="s">
        <v>2369</v>
      </c>
      <c r="B27" s="15">
        <f>(B$2)*POWER((1-'Safety Prob. Systematic Faults'!$B7), E$2)</f>
        <v>0.19222900643593593</v>
      </c>
      <c r="C27" s="56"/>
      <c r="D27" s="89" t="s">
        <v>2369</v>
      </c>
      <c r="E27" s="15">
        <f>(B$2)*POWER((1-'Safety Prob. Systematic Faults'!$B20), E$2)</f>
        <v>0.55293395287802327</v>
      </c>
      <c r="G27" s="89" t="s">
        <v>2369</v>
      </c>
      <c r="H27" s="15">
        <f>(B$2)*POWER((1-'Safety Prob. Systematic Faults'!$B33), E$2)</f>
        <v>0.34929828469592683</v>
      </c>
    </row>
    <row r="28" spans="1:8">
      <c r="A28" s="89" t="s">
        <v>2368</v>
      </c>
      <c r="B28" s="15">
        <f>(B$2)*POWER((1-'Safety Prob. Systematic Faults'!$B8), E$2)</f>
        <v>0.19746638289102064</v>
      </c>
      <c r="C28" s="56"/>
      <c r="D28" s="89" t="s">
        <v>2368</v>
      </c>
      <c r="E28" s="15">
        <f>(B$2)*POWER((1-'Safety Prob. Systematic Faults'!$B21), E$2)</f>
        <v>0.58758590559008328</v>
      </c>
      <c r="G28" s="89" t="s">
        <v>2368</v>
      </c>
      <c r="H28" s="15">
        <f>(B$2)*POWER((1-'Safety Prob. Systematic Faults'!$B34), E$2)</f>
        <v>0.32860380776894227</v>
      </c>
    </row>
    <row r="29" spans="1:8">
      <c r="A29" s="89" t="s">
        <v>2367</v>
      </c>
      <c r="B29" s="15">
        <f>(B$2)*POWER((1-'Safety Prob. Systematic Faults'!$B9), E$2)</f>
        <v>0.19371819826990802</v>
      </c>
      <c r="C29" s="56"/>
      <c r="D29" s="89" t="s">
        <v>2367</v>
      </c>
      <c r="E29" s="15">
        <f>(B$2)*POWER((1-'Safety Prob. Systematic Faults'!$B22), E$2)</f>
        <v>0.51968374758285019</v>
      </c>
      <c r="G29" s="89" t="s">
        <v>2367</v>
      </c>
      <c r="H29" s="15">
        <f>(B$2)*POWER((1-'Safety Prob. Systematic Faults'!$B35), E$2)</f>
        <v>0.27495219153745554</v>
      </c>
    </row>
    <row r="30" spans="1:8">
      <c r="A30" s="89" t="s">
        <v>2366</v>
      </c>
      <c r="B30" s="15">
        <f>(B$2)*POWER((1-'Safety Prob. Systematic Faults'!$B10), E$2)</f>
        <v>0.194188989452758</v>
      </c>
      <c r="C30" s="56"/>
      <c r="D30" s="89" t="s">
        <v>2366</v>
      </c>
      <c r="E30" s="15">
        <f>(B$2)*POWER((1-'Safety Prob. Systematic Faults'!$B23), E$2)</f>
        <v>0.50551394020101015</v>
      </c>
      <c r="G30" s="89" t="s">
        <v>2366</v>
      </c>
      <c r="H30" s="15">
        <f>(B$2)*POWER((1-'Safety Prob. Systematic Faults'!$B36), E$2)</f>
        <v>0.24476177566434085</v>
      </c>
    </row>
    <row r="31" spans="1:8">
      <c r="A31" s="89" t="s">
        <v>2365</v>
      </c>
      <c r="B31" s="15">
        <f>(B$2)*POWER((1-'Safety Prob. Systematic Faults'!$B11), E$2)</f>
        <v>0.21084612587648485</v>
      </c>
      <c r="C31" s="56"/>
      <c r="D31" s="89" t="s">
        <v>2365</v>
      </c>
      <c r="E31" s="15">
        <f>(B$2)*POWER((1-'Safety Prob. Systematic Faults'!$B24), E$2)</f>
        <v>0.33377645048531618</v>
      </c>
      <c r="G31" s="89" t="s">
        <v>2365</v>
      </c>
      <c r="H31" s="15">
        <f>(B$2)*POWER((1-'Safety Prob. Systematic Faults'!$B37), E$2)</f>
        <v>0.22187322781635327</v>
      </c>
    </row>
    <row r="32" spans="1:8">
      <c r="A32" s="89" t="s">
        <v>2364</v>
      </c>
      <c r="B32" s="15">
        <f>(B$2)*POWER((1-'Safety Prob. Systematic Faults'!$B12), E$2)</f>
        <v>0.25272360552008505</v>
      </c>
      <c r="C32" s="56"/>
      <c r="D32" s="89" t="s">
        <v>2364</v>
      </c>
      <c r="E32" s="15">
        <f>(B$2)*POWER((1-'Safety Prob. Systematic Faults'!$B25), E$2)</f>
        <v>0.19805369455718813</v>
      </c>
      <c r="G32" s="89" t="s">
        <v>2364</v>
      </c>
      <c r="H32" s="15">
        <f>(B$2)*POWER((1-'Safety Prob. Systematic Faults'!$B38), E$2)</f>
        <v>0.25214482431353896</v>
      </c>
    </row>
    <row r="34" spans="1:8" ht="18.75">
      <c r="A34" s="148" t="s">
        <v>2400</v>
      </c>
      <c r="B34" s="148"/>
      <c r="C34" s="56"/>
      <c r="D34" s="148" t="s">
        <v>2399</v>
      </c>
      <c r="E34" s="148"/>
      <c r="G34" s="148" t="s">
        <v>2398</v>
      </c>
      <c r="H34" s="148"/>
    </row>
    <row r="35" spans="1:8">
      <c r="A35" s="89" t="s">
        <v>2374</v>
      </c>
      <c r="B35" s="15">
        <f>(B$2)*POWER((1-'Safety Prob. Systematic Faults'!$B2), E$3)</f>
        <v>103.23288489410632</v>
      </c>
      <c r="C35" s="56"/>
      <c r="D35" s="89" t="s">
        <v>2374</v>
      </c>
      <c r="E35" s="15">
        <f>(B$2)*POWER((1-'Safety Prob. Systematic Faults'!$B15), E$3)</f>
        <v>5350.4904694688239</v>
      </c>
      <c r="G35" s="89" t="s">
        <v>2374</v>
      </c>
      <c r="H35" s="15">
        <f>(B$2)*POWER((1-'Safety Prob. Systematic Faults'!$B28), E$3)</f>
        <v>1279.5700269745344</v>
      </c>
    </row>
    <row r="36" spans="1:8">
      <c r="A36" s="89" t="s">
        <v>2373</v>
      </c>
      <c r="B36" s="15">
        <f>(B$2)*POWER((1-'Safety Prob. Systematic Faults'!$B3), E$3)</f>
        <v>1.8534243794698364E-3</v>
      </c>
      <c r="C36" s="56"/>
      <c r="D36" s="89" t="s">
        <v>2373</v>
      </c>
      <c r="E36" s="15">
        <f>(B$2)*POWER((1-'Safety Prob. Systematic Faults'!$B16), E$3)</f>
        <v>5.0359129538654424E-3</v>
      </c>
      <c r="G36" s="89" t="s">
        <v>2373</v>
      </c>
      <c r="H36" s="15">
        <f>(B$2)*POWER((1-'Safety Prob. Systematic Faults'!$B29), E$3)</f>
        <v>4.617326558301168E-3</v>
      </c>
    </row>
    <row r="37" spans="1:8">
      <c r="A37" s="89" t="s">
        <v>2372</v>
      </c>
      <c r="B37" s="15">
        <f>(B$2)*POWER((1-'Safety Prob. Systematic Faults'!$B4), E$3)</f>
        <v>1.0341261214507544E-3</v>
      </c>
      <c r="C37" s="56"/>
      <c r="D37" s="89" t="s">
        <v>2372</v>
      </c>
      <c r="E37" s="15">
        <f>(B$2)*POWER((1-'Safety Prob. Systematic Faults'!$B17), E$3)</f>
        <v>4.7876209326423195E-3</v>
      </c>
      <c r="G37" s="89" t="s">
        <v>2372</v>
      </c>
      <c r="H37" s="15">
        <f>(B$2)*POWER((1-'Safety Prob. Systematic Faults'!$B30), E$3)</f>
        <v>3.7280629687974198E-3</v>
      </c>
    </row>
    <row r="38" spans="1:8">
      <c r="A38" s="89" t="s">
        <v>2371</v>
      </c>
      <c r="B38" s="15">
        <f>(B$2)*POWER((1-'Safety Prob. Systematic Faults'!$B5), E$3)</f>
        <v>1.2161268860349137E-3</v>
      </c>
      <c r="C38" s="56"/>
      <c r="D38" s="89" t="s">
        <v>2371</v>
      </c>
      <c r="E38" s="15">
        <f>(B$2)*POWER((1-'Safety Prob. Systematic Faults'!$B18), E$3)</f>
        <v>5.2535573257414059E-3</v>
      </c>
      <c r="G38" s="89" t="s">
        <v>2371</v>
      </c>
      <c r="H38" s="15">
        <f>(B$2)*POWER((1-'Safety Prob. Systematic Faults'!$B31), E$3)</f>
        <v>3.6316523863196941E-3</v>
      </c>
    </row>
    <row r="39" spans="1:8">
      <c r="A39" s="89" t="s">
        <v>2370</v>
      </c>
      <c r="B39" s="15">
        <f>(B$2)*POWER((1-'Safety Prob. Systematic Faults'!$B6), E$3)</f>
        <v>9.1017162324155004E-4</v>
      </c>
      <c r="C39" s="56"/>
      <c r="D39" s="89" t="s">
        <v>2370</v>
      </c>
      <c r="E39" s="15">
        <f>(B$2)*POWER((1-'Safety Prob. Systematic Faults'!$B19), E$3)</f>
        <v>5.4373714889615291E-3</v>
      </c>
      <c r="G39" s="89" t="s">
        <v>2370</v>
      </c>
      <c r="H39" s="15">
        <f>(B$2)*POWER((1-'Safety Prob. Systematic Faults'!$B32), E$3)</f>
        <v>3.0029012532156933E-3</v>
      </c>
    </row>
    <row r="40" spans="1:8">
      <c r="A40" s="89" t="s">
        <v>2369</v>
      </c>
      <c r="B40" s="15">
        <f>(B$2)*POWER((1-'Safety Prob. Systematic Faults'!$B7), E$3)</f>
        <v>9.9325814169320937E-4</v>
      </c>
      <c r="C40" s="56"/>
      <c r="D40" s="89" t="s">
        <v>2369</v>
      </c>
      <c r="E40" s="15">
        <f>(B$2)*POWER((1-'Safety Prob. Systematic Faults'!$B20), E$3)</f>
        <v>4.8455562520907441E-3</v>
      </c>
      <c r="G40" s="89" t="s">
        <v>2369</v>
      </c>
      <c r="H40" s="15">
        <f>(B$2)*POWER((1-'Safety Prob. Systematic Faults'!$B33), E$3)</f>
        <v>2.4329233759915422E-3</v>
      </c>
    </row>
    <row r="41" spans="1:8">
      <c r="A41" s="89" t="s">
        <v>2368</v>
      </c>
      <c r="B41" s="15">
        <f>(B$2)*POWER((1-'Safety Prob. Systematic Faults'!$B8), E$3)</f>
        <v>1.0341261214507544E-3</v>
      </c>
      <c r="C41" s="56"/>
      <c r="D41" s="89" t="s">
        <v>2368</v>
      </c>
      <c r="E41" s="15">
        <f>(B$2)*POWER((1-'Safety Prob. Systematic Faults'!$B21), E$3)</f>
        <v>5.3081209067446415E-3</v>
      </c>
      <c r="G41" s="89" t="s">
        <v>2368</v>
      </c>
      <c r="H41" s="15">
        <f>(B$2)*POWER((1-'Safety Prob. Systematic Faults'!$B34), E$3)</f>
        <v>2.2199471695309456E-3</v>
      </c>
    </row>
    <row r="42" spans="1:8">
      <c r="A42" s="89" t="s">
        <v>2367</v>
      </c>
      <c r="B42" s="15">
        <f>(B$2)*POWER((1-'Safety Prob. Systematic Faults'!$B9), E$3)</f>
        <v>1.0048225745670956E-3</v>
      </c>
      <c r="C42" s="56"/>
      <c r="D42" s="89" t="s">
        <v>2367</v>
      </c>
      <c r="E42" s="15">
        <f>(B$2)*POWER((1-'Safety Prob. Systematic Faults'!$B22), E$3)</f>
        <v>4.4151194150186986E-3</v>
      </c>
      <c r="G42" s="89" t="s">
        <v>2367</v>
      </c>
      <c r="H42" s="15">
        <f>(B$2)*POWER((1-'Safety Prob. Systematic Faults'!$B35), E$3)</f>
        <v>1.6991023095794609E-3</v>
      </c>
    </row>
    <row r="43" spans="1:8">
      <c r="A43" s="89" t="s">
        <v>2366</v>
      </c>
      <c r="B43" s="15">
        <f>(B$2)*POWER((1-'Safety Prob. Systematic Faults'!$B10), E$3)</f>
        <v>1.0084878129038226E-3</v>
      </c>
      <c r="C43" s="56"/>
      <c r="D43" s="89" t="s">
        <v>2366</v>
      </c>
      <c r="E43" s="15">
        <f>(B$2)*POWER((1-'Safety Prob. Systematic Faults'!$B23), E$3)</f>
        <v>4.2357805934622557E-3</v>
      </c>
      <c r="G43" s="89" t="s">
        <v>2366</v>
      </c>
      <c r="H43" s="15">
        <f>(B$2)*POWER((1-'Safety Prob. Systematic Faults'!$B36), E$3)</f>
        <v>1.42708271051567E-3</v>
      </c>
    </row>
    <row r="44" spans="1:8">
      <c r="A44" s="89" t="s">
        <v>2365</v>
      </c>
      <c r="B44" s="15">
        <f>(B$2)*POWER((1-'Safety Prob. Systematic Faults'!$B11), E$3)</f>
        <v>1.1409909249866903E-3</v>
      </c>
      <c r="C44" s="56"/>
      <c r="D44" s="89" t="s">
        <v>2365</v>
      </c>
      <c r="E44" s="15">
        <f>(B$2)*POWER((1-'Safety Prob. Systematic Faults'!$B24), E$3)</f>
        <v>2.2725701063071473E-3</v>
      </c>
      <c r="G44" s="89" t="s">
        <v>2365</v>
      </c>
      <c r="H44" s="15">
        <f>(B$2)*POWER((1-'Safety Prob. Systematic Faults'!$B37), E$3)</f>
        <v>1.2316607566658121E-3</v>
      </c>
    </row>
    <row r="45" spans="1:8">
      <c r="A45" s="89" t="s">
        <v>2364</v>
      </c>
      <c r="B45" s="15">
        <f>(B$2)*POWER((1-'Safety Prob. Systematic Faults'!$B12), E$3)</f>
        <v>1.4972780747756116E-3</v>
      </c>
      <c r="C45" s="56"/>
      <c r="D45" s="89" t="s">
        <v>2364</v>
      </c>
      <c r="E45" s="15">
        <f>(B$2)*POWER((1-'Safety Prob. Systematic Faults'!$B25), E$3)</f>
        <v>1.038743153271958E-3</v>
      </c>
      <c r="G45" s="89" t="s">
        <v>2364</v>
      </c>
      <c r="H45" s="15">
        <f>(B$2)*POWER((1-'Safety Prob. Systematic Faults'!$B38), E$3)</f>
        <v>1.4921374782628819E-3</v>
      </c>
    </row>
    <row r="47" spans="1:8" ht="18.75">
      <c r="A47" s="148" t="s">
        <v>2397</v>
      </c>
      <c r="B47" s="148"/>
      <c r="C47" s="56"/>
      <c r="D47" s="148" t="s">
        <v>2396</v>
      </c>
      <c r="E47" s="148"/>
      <c r="G47" s="148" t="s">
        <v>2395</v>
      </c>
      <c r="H47" s="148"/>
    </row>
    <row r="48" spans="1:8">
      <c r="A48" s="89" t="s">
        <v>2374</v>
      </c>
      <c r="B48" s="15">
        <f>(B$2)*POWER((1-'Safety Prob. Systematic Faults'!$B2), E$4)</f>
        <v>25.079175426251815</v>
      </c>
      <c r="C48" s="56"/>
      <c r="D48" s="89" t="s">
        <v>2374</v>
      </c>
      <c r="E48" s="15">
        <f>(B$2)*POWER((1-'Safety Prob. Systematic Faults'!$B15), E$4)</f>
        <v>4846.3409115553477</v>
      </c>
      <c r="G48" s="89" t="s">
        <v>2374</v>
      </c>
      <c r="H48" s="15">
        <f>(B$2)*POWER((1-'Safety Prob. Systematic Faults'!$B28), E$4)</f>
        <v>719.40686728875721</v>
      </c>
    </row>
    <row r="49" spans="1:8">
      <c r="A49" s="89" t="s">
        <v>2373</v>
      </c>
      <c r="B49" s="15">
        <f>(B$2)*POWER((1-'Safety Prob. Systematic Faults'!$B3), E$4)</f>
        <v>1.1790231421563899E-5</v>
      </c>
      <c r="C49" s="56"/>
      <c r="D49" s="89" t="s">
        <v>2373</v>
      </c>
      <c r="E49" s="15">
        <f>(B$2)*POWER((1-'Safety Prob. Systematic Faults'!$B16), E$4)</f>
        <v>4.4701982833559191E-5</v>
      </c>
      <c r="G49" s="89" t="s">
        <v>2373</v>
      </c>
      <c r="H49" s="15">
        <f>(B$2)*POWER((1-'Safety Prob. Systematic Faults'!$B29), E$4)</f>
        <v>3.9817741464620477E-5</v>
      </c>
    </row>
    <row r="50" spans="1:8">
      <c r="A50" s="89" t="s">
        <v>2372</v>
      </c>
      <c r="B50" s="15">
        <f>(B$2)*POWER((1-'Safety Prob. Systematic Faults'!$B4), E$4)</f>
        <v>5.4156906072309961E-6</v>
      </c>
      <c r="C50" s="56"/>
      <c r="D50" s="89" t="s">
        <v>2372</v>
      </c>
      <c r="E50" s="15">
        <f>(B$2)*POWER((1-'Safety Prob. Systematic Faults'!$B17), E$4)</f>
        <v>4.178773616690513E-5</v>
      </c>
      <c r="G50" s="89" t="s">
        <v>2372</v>
      </c>
      <c r="H50" s="15">
        <f>(B$2)*POWER((1-'Safety Prob. Systematic Faults'!$B30), E$4)</f>
        <v>2.9936440004308616E-5</v>
      </c>
    </row>
    <row r="51" spans="1:8">
      <c r="A51" s="89" t="s">
        <v>2371</v>
      </c>
      <c r="B51" s="15">
        <f>(B$2)*POWER((1-'Safety Prob. Systematic Faults'!$B5), E$4)</f>
        <v>6.7224516567738954E-6</v>
      </c>
      <c r="C51" s="56"/>
      <c r="D51" s="89" t="s">
        <v>2371</v>
      </c>
      <c r="E51" s="15">
        <f>(B$2)*POWER((1-'Safety Prob. Systematic Faults'!$B18), E$4)</f>
        <v>4.7296296530902469E-5</v>
      </c>
      <c r="G51" s="89" t="s">
        <v>2371</v>
      </c>
      <c r="H51" s="15">
        <f>(B$2)*POWER((1-'Safety Prob. Systematic Faults'!$B31), E$4)</f>
        <v>2.8908675711997594E-5</v>
      </c>
    </row>
    <row r="52" spans="1:8">
      <c r="A52" s="89" t="s">
        <v>2370</v>
      </c>
      <c r="B52" s="15">
        <f>(B$2)*POWER((1-'Safety Prob. Systematic Faults'!$B6), E$4)</f>
        <v>4.5679382330792671E-6</v>
      </c>
      <c r="C52" s="56"/>
      <c r="D52" s="89" t="s">
        <v>2370</v>
      </c>
      <c r="E52" s="15">
        <f>(B$2)*POWER((1-'Safety Prob. Systematic Faults'!$B19), E$4)</f>
        <v>4.9515500743212584E-5</v>
      </c>
      <c r="G52" s="89" t="s">
        <v>2370</v>
      </c>
      <c r="H52" s="15">
        <f>(B$2)*POWER((1-'Safety Prob. Systematic Faults'!$B32), E$4)</f>
        <v>2.2435921033015864E-5</v>
      </c>
    </row>
    <row r="53" spans="1:8">
      <c r="A53" s="89" t="s">
        <v>2369</v>
      </c>
      <c r="B53" s="15">
        <f>(B$2)*POWER((1-'Safety Prob. Systematic Faults'!$B7), E$4)</f>
        <v>5.1322209604648741E-6</v>
      </c>
      <c r="C53" s="56"/>
      <c r="D53" s="89" t="s">
        <v>2369</v>
      </c>
      <c r="E53" s="15">
        <f>(B$2)*POWER((1-'Safety Prob. Systematic Faults'!$B20), E$4)</f>
        <v>4.2463327256293899E-5</v>
      </c>
      <c r="G53" s="89" t="s">
        <v>2369</v>
      </c>
      <c r="H53" s="15">
        <f>(B$2)*POWER((1-'Safety Prob. Systematic Faults'!$B33), E$4)</f>
        <v>1.6945734957155107E-5</v>
      </c>
    </row>
    <row r="54" spans="1:8">
      <c r="A54" s="89" t="s">
        <v>2368</v>
      </c>
      <c r="B54" s="15">
        <f>(B$2)*POWER((1-'Safety Prob. Systematic Faults'!$B8), E$4)</f>
        <v>5.4156906072309961E-6</v>
      </c>
      <c r="C54" s="56"/>
      <c r="D54" s="89" t="s">
        <v>2368</v>
      </c>
      <c r="E54" s="15">
        <f>(B$2)*POWER((1-'Safety Prob. Systematic Faults'!$B21), E$4)</f>
        <v>4.7952388395571975E-5</v>
      </c>
      <c r="G54" s="89" t="s">
        <v>2368</v>
      </c>
      <c r="H54" s="15">
        <f>(B$2)*POWER((1-'Safety Prob. Systematic Faults'!$B34), E$4)</f>
        <v>1.4997286455589994E-5</v>
      </c>
    </row>
    <row r="55" spans="1:8">
      <c r="A55" s="89" t="s">
        <v>2367</v>
      </c>
      <c r="B55" s="15">
        <f>(B$2)*POWER((1-'Safety Prob. Systematic Faults'!$B9), E$4)</f>
        <v>5.2120472695749165E-6</v>
      </c>
      <c r="C55" s="56"/>
      <c r="D55" s="89" t="s">
        <v>2367</v>
      </c>
      <c r="E55" s="15">
        <f>(B$2)*POWER((1-'Safety Prob. Systematic Faults'!$B22), E$4)</f>
        <v>3.7509888541910496E-5</v>
      </c>
      <c r="G55" s="89" t="s">
        <v>2367</v>
      </c>
      <c r="H55" s="15">
        <f>(B$2)*POWER((1-'Safety Prob. Systematic Faults'!$B35), E$4)</f>
        <v>1.0499820504340229E-5</v>
      </c>
    </row>
    <row r="56" spans="1:8">
      <c r="A56" s="89" t="s">
        <v>2366</v>
      </c>
      <c r="B56" s="15">
        <f>(B$2)*POWER((1-'Safety Prob. Systematic Faults'!$B10), E$4)</f>
        <v>5.2374116145393559E-6</v>
      </c>
      <c r="C56" s="56"/>
      <c r="D56" s="89" t="s">
        <v>2366</v>
      </c>
      <c r="E56" s="15">
        <f>(B$2)*POWER((1-'Safety Prob. Systematic Faults'!$B23), E$4)</f>
        <v>3.5492269963548679E-5</v>
      </c>
      <c r="G56" s="89" t="s">
        <v>2366</v>
      </c>
      <c r="H56" s="15">
        <f>(B$2)*POWER((1-'Safety Prob. Systematic Faults'!$B36), E$4)</f>
        <v>8.3206009481057106E-6</v>
      </c>
    </row>
    <row r="57" spans="1:8">
      <c r="A57" s="89" t="s">
        <v>2365</v>
      </c>
      <c r="B57" s="15">
        <f>(B$2)*POWER((1-'Safety Prob. Systematic Faults'!$B11), E$4)</f>
        <v>6.1744567773781233E-6</v>
      </c>
      <c r="C57" s="56"/>
      <c r="D57" s="89" t="s">
        <v>2365</v>
      </c>
      <c r="E57" s="15">
        <f>(B$2)*POWER((1-'Safety Prob. Systematic Faults'!$B24), E$4)</f>
        <v>1.5473155402580099E-5</v>
      </c>
      <c r="G57" s="89" t="s">
        <v>2365</v>
      </c>
      <c r="H57" s="15">
        <f>(B$2)*POWER((1-'Safety Prob. Systematic Faults'!$B37), E$4)</f>
        <v>6.8371846141176934E-6</v>
      </c>
    </row>
    <row r="58" spans="1:8">
      <c r="A58" s="89" t="s">
        <v>2364</v>
      </c>
      <c r="B58" s="15">
        <f>(B$2)*POWER((1-'Safety Prob. Systematic Faults'!$B12), E$4)</f>
        <v>8.8707251093154918E-6</v>
      </c>
      <c r="C58" s="56"/>
      <c r="D58" s="89" t="s">
        <v>2364</v>
      </c>
      <c r="E58" s="15">
        <f>(B$2)*POWER((1-'Safety Prob. Systematic Faults'!$B25), E$4)</f>
        <v>5.4479536010766632E-6</v>
      </c>
      <c r="G58" s="89" t="s">
        <v>2364</v>
      </c>
      <c r="H58" s="15">
        <f>(B$2)*POWER((1-'Safety Prob. Systematic Faults'!$B38), E$4)</f>
        <v>8.8301406150146427E-6</v>
      </c>
    </row>
    <row r="60" spans="1:8" ht="18.75">
      <c r="A60" s="148" t="s">
        <v>2394</v>
      </c>
      <c r="B60" s="148"/>
      <c r="C60" s="56"/>
      <c r="D60" s="148" t="s">
        <v>2393</v>
      </c>
      <c r="E60" s="148"/>
      <c r="G60" s="148" t="s">
        <v>2392</v>
      </c>
      <c r="H60" s="148"/>
    </row>
    <row r="61" spans="1:8">
      <c r="A61" s="89" t="s">
        <v>2374</v>
      </c>
      <c r="B61" s="15">
        <f>(B$2)*POWER((1-'Safety Prob. Systematic Faults'!$B2), E$5)</f>
        <v>6.0926810357560903</v>
      </c>
      <c r="C61" s="56"/>
      <c r="D61" s="89" t="s">
        <v>2374</v>
      </c>
      <c r="E61" s="15">
        <f>(B$2)*POWER((1-'Safety Prob. Systematic Faults'!$B15), E$5)</f>
        <v>4389.6948074270313</v>
      </c>
      <c r="G61" s="89" t="s">
        <v>2374</v>
      </c>
      <c r="H61" s="15">
        <f>(B$2)*POWER((1-'Safety Prob. Systematic Faults'!$B28), E$5)</f>
        <v>404.46886828533349</v>
      </c>
    </row>
    <row r="62" spans="1:8">
      <c r="A62" s="89" t="s">
        <v>2373</v>
      </c>
      <c r="B62" s="15">
        <f>(B$2)*POWER((1-'Safety Prob. Systematic Faults'!$B3), E$5)</f>
        <v>7.5001472147353388E-8</v>
      </c>
      <c r="C62" s="56"/>
      <c r="D62" s="89" t="s">
        <v>2373</v>
      </c>
      <c r="E62" s="15">
        <f>(B$2)*POWER((1-'Safety Prob. Systematic Faults'!$B16), E$5)</f>
        <v>3.9680337757188592E-7</v>
      </c>
      <c r="G62" s="89" t="s">
        <v>2373</v>
      </c>
      <c r="H62" s="15">
        <f>(B$2)*POWER((1-'Safety Prob. Systematic Faults'!$B29), E$5)</f>
        <v>3.4337024148594885E-7</v>
      </c>
    </row>
    <row r="63" spans="1:8">
      <c r="A63" s="89" t="s">
        <v>2372</v>
      </c>
      <c r="B63" s="15">
        <f>(B$2)*POWER((1-'Safety Prob. Systematic Faults'!$B4), E$5)</f>
        <v>2.8361825646666771E-8</v>
      </c>
      <c r="C63" s="56"/>
      <c r="D63" s="89" t="s">
        <v>2372</v>
      </c>
      <c r="E63" s="15">
        <f>(B$2)*POWER((1-'Safety Prob. Systematic Faults'!$B17), E$5)</f>
        <v>3.6473541212276451E-7</v>
      </c>
      <c r="G63" s="89" t="s">
        <v>2372</v>
      </c>
      <c r="H63" s="15">
        <f>(B$2)*POWER((1-'Safety Prob. Systematic Faults'!$B30), E$5)</f>
        <v>2.4039037098685539E-7</v>
      </c>
    </row>
    <row r="64" spans="1:8">
      <c r="A64" s="89" t="s">
        <v>2371</v>
      </c>
      <c r="B64" s="15">
        <f>(B$2)*POWER((1-'Safety Prob. Systematic Faults'!$B5), E$5)</f>
        <v>3.7160066763267574E-8</v>
      </c>
      <c r="C64" s="56"/>
      <c r="D64" s="89" t="s">
        <v>2371</v>
      </c>
      <c r="E64" s="15">
        <f>(B$2)*POWER((1-'Safety Prob. Systematic Faults'!$B18), E$5)</f>
        <v>4.2579523298974749E-7</v>
      </c>
      <c r="G64" s="89" t="s">
        <v>2371</v>
      </c>
      <c r="H64" s="15">
        <f>(B$2)*POWER((1-'Safety Prob. Systematic Faults'!$B31), E$5)</f>
        <v>2.3011881163779201E-7</v>
      </c>
    </row>
    <row r="65" spans="1:8">
      <c r="A65" s="89" t="s">
        <v>2370</v>
      </c>
      <c r="B65" s="15">
        <f>(B$2)*POWER((1-'Safety Prob. Systematic Faults'!$B6), E$5)</f>
        <v>2.29254122721531E-8</v>
      </c>
      <c r="C65" s="56"/>
      <c r="D65" s="89" t="s">
        <v>2370</v>
      </c>
      <c r="E65" s="15">
        <f>(B$2)*POWER((1-'Safety Prob. Systematic Faults'!$B19), E$5)</f>
        <v>4.5091361126023534E-7</v>
      </c>
      <c r="G65" s="89" t="s">
        <v>2370</v>
      </c>
      <c r="H65" s="15">
        <f>(B$2)*POWER((1-'Safety Prob. Systematic Faults'!$B32), E$5)</f>
        <v>1.6762807370394986E-7</v>
      </c>
    </row>
    <row r="66" spans="1:8">
      <c r="A66" s="89" t="s">
        <v>2369</v>
      </c>
      <c r="B66" s="15">
        <f>(B$2)*POWER((1-'Safety Prob. Systematic Faults'!$B7), E$5)</f>
        <v>2.6518475793345788E-8</v>
      </c>
      <c r="C66" s="56"/>
      <c r="D66" s="89" t="s">
        <v>2369</v>
      </c>
      <c r="E66" s="15">
        <f>(B$2)*POWER((1-'Safety Prob. Systematic Faults'!$B20), E$5)</f>
        <v>3.7212119060574365E-7</v>
      </c>
      <c r="G66" s="89" t="s">
        <v>2369</v>
      </c>
      <c r="H66" s="15">
        <f>(B$2)*POWER((1-'Safety Prob. Systematic Faults'!$B33), E$5)</f>
        <v>1.1802999472645409E-7</v>
      </c>
    </row>
    <row r="67" spans="1:8">
      <c r="A67" s="89" t="s">
        <v>2368</v>
      </c>
      <c r="B67" s="15">
        <f>(B$2)*POWER((1-'Safety Prob. Systematic Faults'!$B8), E$5)</f>
        <v>2.8361825646666771E-8</v>
      </c>
      <c r="C67" s="56"/>
      <c r="D67" s="89" t="s">
        <v>2368</v>
      </c>
      <c r="E67" s="15">
        <f>(B$2)*POWER((1-'Safety Prob. Systematic Faults'!$B21), E$5)</f>
        <v>4.3319125416266714E-7</v>
      </c>
      <c r="G67" s="89" t="s">
        <v>2368</v>
      </c>
      <c r="H67" s="15">
        <f>(B$2)*POWER((1-'Safety Prob. Systematic Faults'!$B34), E$5)</f>
        <v>1.0131709624357697E-7</v>
      </c>
    </row>
    <row r="68" spans="1:8">
      <c r="A68" s="89" t="s">
        <v>2367</v>
      </c>
      <c r="B68" s="15">
        <f>(B$2)*POWER((1-'Safety Prob. Systematic Faults'!$B9), E$5)</f>
        <v>2.7035058156398343E-8</v>
      </c>
      <c r="C68" s="56"/>
      <c r="D68" s="89" t="s">
        <v>2367</v>
      </c>
      <c r="E68" s="15">
        <f>(B$2)*POWER((1-'Safety Prob. Systematic Faults'!$B22), E$5)</f>
        <v>3.1867580605871095E-7</v>
      </c>
      <c r="G68" s="89" t="s">
        <v>2367</v>
      </c>
      <c r="H68" s="15">
        <f>(B$2)*POWER((1-'Safety Prob. Systematic Faults'!$B35), E$5)</f>
        <v>6.4884986620170145E-8</v>
      </c>
    </row>
    <row r="69" spans="1:8">
      <c r="A69" s="89" t="s">
        <v>2366</v>
      </c>
      <c r="B69" s="15">
        <f>(B$2)*POWER((1-'Safety Prob. Systematic Faults'!$B10), E$5)</f>
        <v>2.7199615175446581E-8</v>
      </c>
      <c r="C69" s="56"/>
      <c r="D69" s="89" t="s">
        <v>2366</v>
      </c>
      <c r="E69" s="15">
        <f>(B$2)*POWER((1-'Safety Prob. Systematic Faults'!$B23), E$5)</f>
        <v>2.9739529689278859E-7</v>
      </c>
      <c r="G69" s="89" t="s">
        <v>2366</v>
      </c>
      <c r="H69" s="15">
        <f>(B$2)*POWER((1-'Safety Prob. Systematic Faults'!$B36), E$5)</f>
        <v>4.8513235867457762E-8</v>
      </c>
    </row>
    <row r="70" spans="1:8">
      <c r="A70" s="89" t="s">
        <v>2365</v>
      </c>
      <c r="B70" s="15">
        <f>(B$2)*POWER((1-'Safety Prob. Systematic Faults'!$B11), E$5)</f>
        <v>3.3412988360232021E-8</v>
      </c>
      <c r="C70" s="56"/>
      <c r="D70" s="89" t="s">
        <v>2365</v>
      </c>
      <c r="E70" s="15">
        <f>(B$2)*POWER((1-'Safety Prob. Systematic Faults'!$B24), E$5)</f>
        <v>1.0535144216142184E-7</v>
      </c>
      <c r="G70" s="89" t="s">
        <v>2365</v>
      </c>
      <c r="H70" s="15">
        <f>(B$2)*POWER((1-'Safety Prob. Systematic Faults'!$B37), E$5)</f>
        <v>3.7954520507802185E-8</v>
      </c>
    </row>
    <row r="71" spans="1:8">
      <c r="A71" s="89" t="s">
        <v>2364</v>
      </c>
      <c r="B71" s="15">
        <f>(B$2)*POWER((1-'Safety Prob. Systematic Faults'!$B12), E$5)</f>
        <v>5.2555210211592229E-8</v>
      </c>
      <c r="C71" s="56"/>
      <c r="D71" s="89" t="s">
        <v>2364</v>
      </c>
      <c r="E71" s="15">
        <f>(B$2)*POWER((1-'Safety Prob. Systematic Faults'!$B25), E$5)</f>
        <v>2.8573183222429842E-8</v>
      </c>
      <c r="G71" s="89" t="s">
        <v>2364</v>
      </c>
      <c r="H71" s="15">
        <f>(B$2)*POWER((1-'Safety Prob. Systematic Faults'!$B38), E$5)</f>
        <v>5.2254825320589081E-8</v>
      </c>
    </row>
    <row r="73" spans="1:8" ht="18.75">
      <c r="A73" s="148" t="s">
        <v>2391</v>
      </c>
      <c r="B73" s="148"/>
      <c r="C73" s="56"/>
      <c r="D73" s="148" t="s">
        <v>2390</v>
      </c>
      <c r="E73" s="148"/>
      <c r="G73" s="148" t="s">
        <v>2389</v>
      </c>
      <c r="H73" s="148"/>
    </row>
    <row r="74" spans="1:8">
      <c r="A74" s="89" t="s">
        <v>2374</v>
      </c>
      <c r="B74" s="15">
        <f>(B$2)*POWER((1-'Safety Prob. Systematic Faults'!$B2), E$6)</f>
        <v>1.4801428504944174</v>
      </c>
      <c r="C74" s="56"/>
      <c r="D74" s="89" t="s">
        <v>2374</v>
      </c>
      <c r="E74" s="15">
        <f>(B$2)*POWER((1-'Safety Prob. Systematic Faults'!$B15), E$6)</f>
        <v>3976.0761477606552</v>
      </c>
      <c r="G74" s="89" t="s">
        <v>2374</v>
      </c>
      <c r="H74" s="15">
        <f>(B$2)*POWER((1-'Safety Prob. Systematic Faults'!$B28), E$6)</f>
        <v>227.40270193494592</v>
      </c>
    </row>
    <row r="75" spans="1:8">
      <c r="A75" s="89" t="s">
        <v>2373</v>
      </c>
      <c r="B75" s="15">
        <f>(B$2)*POWER((1-'Safety Prob. Systematic Faults'!$B3), E$6)</f>
        <v>4.7710860144627059E-10</v>
      </c>
      <c r="C75" s="56"/>
      <c r="D75" s="89" t="s">
        <v>2373</v>
      </c>
      <c r="E75" s="15">
        <f>(B$2)*POWER((1-'Safety Prob. Systematic Faults'!$B16), E$6)</f>
        <v>3.522280455404134E-9</v>
      </c>
      <c r="G75" s="89" t="s">
        <v>2373</v>
      </c>
      <c r="H75" s="15">
        <f>(B$2)*POWER((1-'Safety Prob. Systematic Faults'!$B29), E$6)</f>
        <v>2.9610700758324043E-9</v>
      </c>
    </row>
    <row r="76" spans="1:8">
      <c r="A76" s="89" t="s">
        <v>2372</v>
      </c>
      <c r="B76" s="15">
        <f>(B$2)*POWER((1-'Safety Prob. Systematic Faults'!$B4), E$6)</f>
        <v>1.4853011598149723E-10</v>
      </c>
      <c r="C76" s="56"/>
      <c r="D76" s="89" t="s">
        <v>2372</v>
      </c>
      <c r="E76" s="15">
        <f>(B$2)*POWER((1-'Safety Prob. Systematic Faults'!$B17), E$6)</f>
        <v>3.1835158603715157E-9</v>
      </c>
      <c r="G76" s="89" t="s">
        <v>2372</v>
      </c>
      <c r="H76" s="15">
        <f>(B$2)*POWER((1-'Safety Prob. Systematic Faults'!$B30), E$6)</f>
        <v>1.9303407637942542E-9</v>
      </c>
    </row>
    <row r="77" spans="1:8">
      <c r="A77" s="89" t="s">
        <v>2371</v>
      </c>
      <c r="B77" s="15">
        <f>(B$2)*POWER((1-'Safety Prob. Systematic Faults'!$B5), E$6)</f>
        <v>2.054117504079134E-10</v>
      </c>
      <c r="C77" s="56"/>
      <c r="D77" s="89" t="s">
        <v>2371</v>
      </c>
      <c r="E77" s="15">
        <f>(B$2)*POWER((1-'Safety Prob. Systematic Faults'!$B18), E$6)</f>
        <v>3.8333145242848884E-9</v>
      </c>
      <c r="G77" s="89" t="s">
        <v>2371</v>
      </c>
      <c r="H77" s="15">
        <f>(B$2)*POWER((1-'Safety Prob. Systematic Faults'!$B31), E$6)</f>
        <v>1.8317915354252122E-9</v>
      </c>
    </row>
    <row r="78" spans="1:8">
      <c r="A78" s="89" t="s">
        <v>2370</v>
      </c>
      <c r="B78" s="15">
        <f>(B$2)*POWER((1-'Safety Prob. Systematic Faults'!$B6), E$6)</f>
        <v>1.1505727552141084E-10</v>
      </c>
      <c r="C78" s="56"/>
      <c r="D78" s="89" t="s">
        <v>2370</v>
      </c>
      <c r="E78" s="15">
        <f>(B$2)*POWER((1-'Safety Prob. Systematic Faults'!$B19), E$6)</f>
        <v>4.1062512095794053E-9</v>
      </c>
      <c r="G78" s="89" t="s">
        <v>2370</v>
      </c>
      <c r="H78" s="15">
        <f>(B$2)*POWER((1-'Safety Prob. Systematic Faults'!$B32), E$6)</f>
        <v>1.2524188800783866E-9</v>
      </c>
    </row>
    <row r="79" spans="1:8">
      <c r="A79" s="89" t="s">
        <v>2369</v>
      </c>
      <c r="B79" s="15">
        <f>(B$2)*POWER((1-'Safety Prob. Systematic Faults'!$B7), E$6)</f>
        <v>1.3702246333886771E-10</v>
      </c>
      <c r="C79" s="56"/>
      <c r="D79" s="89" t="s">
        <v>2369</v>
      </c>
      <c r="E79" s="15">
        <f>(B$2)*POWER((1-'Safety Prob. Systematic Faults'!$B20), E$6)</f>
        <v>3.2610299155799574E-9</v>
      </c>
      <c r="G79" s="89" t="s">
        <v>2369</v>
      </c>
      <c r="H79" s="15">
        <f>(B$2)*POWER((1-'Safety Prob. Systematic Faults'!$B33), E$6)</f>
        <v>8.2209946575640071E-10</v>
      </c>
    </row>
    <row r="80" spans="1:8">
      <c r="A80" s="89" t="s">
        <v>2368</v>
      </c>
      <c r="B80" s="15">
        <f>(B$2)*POWER((1-'Safety Prob. Systematic Faults'!$B8), E$6)</f>
        <v>1.4853011598149723E-10</v>
      </c>
      <c r="C80" s="56"/>
      <c r="D80" s="89" t="s">
        <v>2368</v>
      </c>
      <c r="E80" s="15">
        <f>(B$2)*POWER((1-'Safety Prob. Systematic Faults'!$B21), E$6)</f>
        <v>3.9133538278638274E-9</v>
      </c>
      <c r="G80" s="89" t="s">
        <v>2368</v>
      </c>
      <c r="H80" s="15">
        <f>(B$2)*POWER((1-'Safety Prob. Systematic Faults'!$B34), E$6)</f>
        <v>6.8446742159839656E-10</v>
      </c>
    </row>
    <row r="81" spans="1:8">
      <c r="A81" s="89" t="s">
        <v>2367</v>
      </c>
      <c r="B81" s="15">
        <f>(B$2)*POWER((1-'Safety Prob. Systematic Faults'!$B9), E$6)</f>
        <v>1.4023172310550646E-10</v>
      </c>
      <c r="C81" s="56"/>
      <c r="D81" s="89" t="s">
        <v>2367</v>
      </c>
      <c r="E81" s="15">
        <f>(B$2)*POWER((1-'Safety Prob. Systematic Faults'!$B22), E$6)</f>
        <v>2.7073999234548696E-9</v>
      </c>
      <c r="G81" s="89" t="s">
        <v>2367</v>
      </c>
      <c r="H81" s="15">
        <f>(B$2)*POWER((1-'Safety Prob. Systematic Faults'!$B35), E$6)</f>
        <v>4.0096509144698023E-10</v>
      </c>
    </row>
    <row r="82" spans="1:8">
      <c r="A82" s="89" t="s">
        <v>2366</v>
      </c>
      <c r="B82" s="15">
        <f>(B$2)*POWER((1-'Safety Prob. Systematic Faults'!$B10), E$6)</f>
        <v>1.412566206632688E-10</v>
      </c>
      <c r="C82" s="56"/>
      <c r="D82" s="89" t="s">
        <v>2366</v>
      </c>
      <c r="E82" s="15">
        <f>(B$2)*POWER((1-'Safety Prob. Systematic Faults'!$B23), E$6)</f>
        <v>2.491921838326591E-9</v>
      </c>
      <c r="G82" s="89" t="s">
        <v>2366</v>
      </c>
      <c r="H82" s="15">
        <f>(B$2)*POWER((1-'Safety Prob. Systematic Faults'!$B36), E$6)</f>
        <v>2.8285625870177103E-10</v>
      </c>
    </row>
    <row r="83" spans="1:8">
      <c r="A83" s="89" t="s">
        <v>2365</v>
      </c>
      <c r="B83" s="15">
        <f>(B$2)*POWER((1-'Safety Prob. Systematic Faults'!$B11), E$6)</f>
        <v>1.8081392929194206E-10</v>
      </c>
      <c r="C83" s="56"/>
      <c r="D83" s="89" t="s">
        <v>2365</v>
      </c>
      <c r="E83" s="15">
        <f>(B$2)*POWER((1-'Safety Prob. Systematic Faults'!$B24), E$6)</f>
        <v>7.1730206778901086E-10</v>
      </c>
      <c r="G83" s="89" t="s">
        <v>2365</v>
      </c>
      <c r="H83" s="15">
        <f>(B$2)*POWER((1-'Safety Prob. Systematic Faults'!$B37), E$6)</f>
        <v>2.1069280826536116E-10</v>
      </c>
    </row>
    <row r="84" spans="1:8">
      <c r="A84" s="89" t="s">
        <v>2364</v>
      </c>
      <c r="B84" s="15">
        <f>(B$2)*POWER((1-'Safety Prob. Systematic Faults'!$B12), E$6)</f>
        <v>3.1136689350052245E-10</v>
      </c>
      <c r="C84" s="56"/>
      <c r="D84" s="89" t="s">
        <v>2364</v>
      </c>
      <c r="E84" s="15">
        <f>(B$2)*POWER((1-'Safety Prob. Systematic Faults'!$B25), E$6)</f>
        <v>1.4985935256519036E-10</v>
      </c>
      <c r="G84" s="89" t="s">
        <v>2364</v>
      </c>
      <c r="H84" s="15">
        <f>(B$2)*POWER((1-'Safety Prob. Systematic Faults'!$B38), E$6)</f>
        <v>3.0923253528287669E-10</v>
      </c>
    </row>
    <row r="86" spans="1:8" ht="18.75">
      <c r="A86" s="148" t="s">
        <v>2388</v>
      </c>
      <c r="B86" s="148"/>
      <c r="D86" s="148" t="s">
        <v>2387</v>
      </c>
      <c r="E86" s="148"/>
      <c r="G86" s="148" t="s">
        <v>2386</v>
      </c>
      <c r="H86" s="148"/>
    </row>
    <row r="87" spans="1:8">
      <c r="A87" s="89" t="s">
        <v>2385</v>
      </c>
      <c r="B87" s="15">
        <v>20</v>
      </c>
      <c r="D87" s="89" t="s">
        <v>2384</v>
      </c>
      <c r="E87" s="15">
        <v>253</v>
      </c>
      <c r="G87" s="89" t="s">
        <v>2383</v>
      </c>
      <c r="H87" s="15">
        <v>48</v>
      </c>
    </row>
    <row r="88" spans="1:8">
      <c r="A88" s="89" t="s">
        <v>2382</v>
      </c>
      <c r="B88" s="15">
        <f>(B$2)*POWER((1-'Safety Prob. Systematic Faults'!$B2), B87)</f>
        <v>3.6917839789254492E-9</v>
      </c>
      <c r="D88" s="89" t="s">
        <v>2382</v>
      </c>
      <c r="E88" s="15">
        <f>(B$2)*POWER((1-'Safety Prob. Systematic Faults'!$B15), E87)</f>
        <v>9.6268704251959636E-8</v>
      </c>
      <c r="G88" s="89" t="s">
        <v>2382</v>
      </c>
      <c r="H88" s="15">
        <f>(B$2)*POWER((1-'Safety Prob. Systematic Faults'!$B28), H87)</f>
        <v>7.1291456799516977E-9</v>
      </c>
    </row>
  </sheetData>
  <mergeCells count="22">
    <mergeCell ref="G21:H21"/>
    <mergeCell ref="D34:E34"/>
    <mergeCell ref="G34:H34"/>
    <mergeCell ref="A47:B47"/>
    <mergeCell ref="D47:E47"/>
    <mergeCell ref="G47:H47"/>
    <mergeCell ref="D1:D6"/>
    <mergeCell ref="A34:B34"/>
    <mergeCell ref="A60:B60"/>
    <mergeCell ref="D60:E60"/>
    <mergeCell ref="G60:H60"/>
    <mergeCell ref="D8:E8"/>
    <mergeCell ref="G8:H8"/>
    <mergeCell ref="A8:B8"/>
    <mergeCell ref="A21:B21"/>
    <mergeCell ref="D21:E21"/>
    <mergeCell ref="D86:E86"/>
    <mergeCell ref="G86:H86"/>
    <mergeCell ref="A73:B73"/>
    <mergeCell ref="D73:E73"/>
    <mergeCell ref="G73:H73"/>
    <mergeCell ref="A86:B86"/>
  </mergeCells>
  <conditionalFormatting sqref="B74:B84">
    <cfRule type="cellIs" dxfId="151" priority="11" operator="greaterThanOrEqual">
      <formula>0.00000001</formula>
    </cfRule>
    <cfRule type="cellIs" dxfId="150" priority="12" operator="lessThan">
      <formula>0.00000001</formula>
    </cfRule>
  </conditionalFormatting>
  <conditionalFormatting sqref="H74:H84">
    <cfRule type="cellIs" dxfId="149" priority="9" operator="greaterThanOrEqual">
      <formula>0.00000001</formula>
    </cfRule>
    <cfRule type="cellIs" dxfId="148" priority="10" operator="lessThan">
      <formula>0.00000001</formula>
    </cfRule>
  </conditionalFormatting>
  <conditionalFormatting sqref="B9">
    <cfRule type="cellIs" dxfId="147" priority="59" operator="greaterThanOrEqual">
      <formula>0.00000001</formula>
    </cfRule>
    <cfRule type="cellIs" dxfId="146" priority="60" operator="lessThan">
      <formula>0.00000001</formula>
    </cfRule>
  </conditionalFormatting>
  <conditionalFormatting sqref="B10:B19">
    <cfRule type="cellIs" dxfId="145" priority="57" operator="greaterThanOrEqual">
      <formula>0.00000001</formula>
    </cfRule>
    <cfRule type="cellIs" dxfId="144" priority="58" operator="lessThan">
      <formula>0.00000001</formula>
    </cfRule>
  </conditionalFormatting>
  <conditionalFormatting sqref="B22">
    <cfRule type="cellIs" dxfId="143" priority="55" operator="greaterThanOrEqual">
      <formula>0.00000001</formula>
    </cfRule>
    <cfRule type="cellIs" dxfId="142" priority="56" operator="lessThan">
      <formula>0.00000001</formula>
    </cfRule>
  </conditionalFormatting>
  <conditionalFormatting sqref="B23:B32">
    <cfRule type="cellIs" dxfId="141" priority="53" operator="greaterThanOrEqual">
      <formula>0.00000001</formula>
    </cfRule>
    <cfRule type="cellIs" dxfId="140" priority="54" operator="lessThan">
      <formula>0.00000001</formula>
    </cfRule>
  </conditionalFormatting>
  <conditionalFormatting sqref="B35">
    <cfRule type="cellIs" dxfId="139" priority="51" operator="greaterThanOrEqual">
      <formula>0.00000001</formula>
    </cfRule>
    <cfRule type="cellIs" dxfId="138" priority="52" operator="lessThan">
      <formula>0.00000001</formula>
    </cfRule>
  </conditionalFormatting>
  <conditionalFormatting sqref="B36:B45">
    <cfRule type="cellIs" dxfId="137" priority="49" operator="greaterThanOrEqual">
      <formula>0.00000001</formula>
    </cfRule>
    <cfRule type="cellIs" dxfId="136" priority="50" operator="lessThan">
      <formula>0.00000001</formula>
    </cfRule>
  </conditionalFormatting>
  <conditionalFormatting sqref="B48">
    <cfRule type="cellIs" dxfId="135" priority="47" operator="greaterThanOrEqual">
      <formula>0.00000001</formula>
    </cfRule>
    <cfRule type="cellIs" dxfId="134" priority="48" operator="lessThan">
      <formula>0.00000001</formula>
    </cfRule>
  </conditionalFormatting>
  <conditionalFormatting sqref="B49:B58">
    <cfRule type="cellIs" dxfId="133" priority="45" operator="greaterThanOrEqual">
      <formula>0.00000001</formula>
    </cfRule>
    <cfRule type="cellIs" dxfId="132" priority="46" operator="lessThan">
      <formula>0.00000001</formula>
    </cfRule>
  </conditionalFormatting>
  <conditionalFormatting sqref="B61">
    <cfRule type="cellIs" dxfId="131" priority="43" operator="greaterThanOrEqual">
      <formula>0.00000001</formula>
    </cfRule>
    <cfRule type="cellIs" dxfId="130" priority="44" operator="lessThan">
      <formula>0.00000001</formula>
    </cfRule>
  </conditionalFormatting>
  <conditionalFormatting sqref="B62:B71">
    <cfRule type="cellIs" dxfId="129" priority="41" operator="greaterThanOrEqual">
      <formula>0.00000001</formula>
    </cfRule>
    <cfRule type="cellIs" dxfId="128" priority="42" operator="lessThan">
      <formula>0.00000001</formula>
    </cfRule>
  </conditionalFormatting>
  <conditionalFormatting sqref="H61:H71">
    <cfRule type="cellIs" dxfId="127" priority="39" operator="greaterThanOrEqual">
      <formula>0.00000001</formula>
    </cfRule>
    <cfRule type="cellIs" dxfId="126" priority="40" operator="lessThan">
      <formula>0.00000001</formula>
    </cfRule>
  </conditionalFormatting>
  <conditionalFormatting sqref="H36:H45">
    <cfRule type="cellIs" dxfId="125" priority="31" operator="greaterThanOrEqual">
      <formula>0.00000001</formula>
    </cfRule>
    <cfRule type="cellIs" dxfId="124" priority="32" operator="lessThan">
      <formula>0.00000001</formula>
    </cfRule>
  </conditionalFormatting>
  <conditionalFormatting sqref="H48">
    <cfRule type="cellIs" dxfId="123" priority="37" operator="greaterThanOrEqual">
      <formula>0.00000001</formula>
    </cfRule>
    <cfRule type="cellIs" dxfId="122" priority="38" operator="lessThan">
      <formula>0.00000001</formula>
    </cfRule>
  </conditionalFormatting>
  <conditionalFormatting sqref="H49:H58">
    <cfRule type="cellIs" dxfId="121" priority="35" operator="greaterThanOrEqual">
      <formula>0.00000001</formula>
    </cfRule>
    <cfRule type="cellIs" dxfId="120" priority="36" operator="lessThan">
      <formula>0.00000001</formula>
    </cfRule>
  </conditionalFormatting>
  <conditionalFormatting sqref="H35">
    <cfRule type="cellIs" dxfId="119" priority="33" operator="greaterThanOrEqual">
      <formula>0.00000001</formula>
    </cfRule>
    <cfRule type="cellIs" dxfId="118" priority="34" operator="lessThan">
      <formula>0.00000001</formula>
    </cfRule>
  </conditionalFormatting>
  <conditionalFormatting sqref="H22">
    <cfRule type="cellIs" dxfId="117" priority="29" operator="greaterThanOrEqual">
      <formula>0.00000001</formula>
    </cfRule>
    <cfRule type="cellIs" dxfId="116" priority="30" operator="lessThan">
      <formula>0.00000001</formula>
    </cfRule>
  </conditionalFormatting>
  <conditionalFormatting sqref="H23:H32">
    <cfRule type="cellIs" dxfId="115" priority="27" operator="greaterThanOrEqual">
      <formula>0.00000001</formula>
    </cfRule>
    <cfRule type="cellIs" dxfId="114" priority="28" operator="lessThan">
      <formula>0.00000001</formula>
    </cfRule>
  </conditionalFormatting>
  <conditionalFormatting sqref="H9">
    <cfRule type="cellIs" dxfId="113" priority="25" operator="greaterThanOrEqual">
      <formula>0.00000001</formula>
    </cfRule>
    <cfRule type="cellIs" dxfId="112" priority="26" operator="lessThan">
      <formula>0.00000001</formula>
    </cfRule>
  </conditionalFormatting>
  <conditionalFormatting sqref="H10:H19">
    <cfRule type="cellIs" dxfId="111" priority="23" operator="greaterThanOrEqual">
      <formula>0.00000001</formula>
    </cfRule>
    <cfRule type="cellIs" dxfId="110" priority="24" operator="lessThan">
      <formula>0.00000001</formula>
    </cfRule>
  </conditionalFormatting>
  <conditionalFormatting sqref="E9:E19">
    <cfRule type="cellIs" dxfId="109" priority="21" operator="greaterThanOrEqual">
      <formula>0.0000001</formula>
    </cfRule>
    <cfRule type="cellIs" dxfId="108" priority="22" operator="lessThan">
      <formula>0.0000001</formula>
    </cfRule>
  </conditionalFormatting>
  <conditionalFormatting sqref="E22:E32">
    <cfRule type="cellIs" dxfId="107" priority="19" operator="greaterThanOrEqual">
      <formula>0.0000001</formula>
    </cfRule>
    <cfRule type="cellIs" dxfId="106" priority="20" operator="lessThan">
      <formula>0.0000001</formula>
    </cfRule>
  </conditionalFormatting>
  <conditionalFormatting sqref="E35:E45">
    <cfRule type="cellIs" dxfId="105" priority="17" operator="greaterThanOrEqual">
      <formula>0.0000001</formula>
    </cfRule>
    <cfRule type="cellIs" dxfId="104" priority="18" operator="lessThan">
      <formula>0.0000001</formula>
    </cfRule>
  </conditionalFormatting>
  <conditionalFormatting sqref="E48:E58">
    <cfRule type="cellIs" dxfId="103" priority="15" operator="greaterThanOrEqual">
      <formula>0.0000001</formula>
    </cfRule>
    <cfRule type="cellIs" dxfId="102" priority="16" operator="lessThan">
      <formula>0.0000001</formula>
    </cfRule>
  </conditionalFormatting>
  <conditionalFormatting sqref="E61:E71">
    <cfRule type="cellIs" dxfId="101" priority="13" operator="greaterThanOrEqual">
      <formula>0.0000001</formula>
    </cfRule>
    <cfRule type="cellIs" dxfId="100" priority="14" operator="lessThan">
      <formula>0.0000001</formula>
    </cfRule>
  </conditionalFormatting>
  <conditionalFormatting sqref="E74:E84">
    <cfRule type="cellIs" dxfId="99" priority="7" operator="greaterThanOrEqual">
      <formula>0.0000001</formula>
    </cfRule>
    <cfRule type="cellIs" dxfId="98" priority="8" operator="lessThan">
      <formula>0.0000001</formula>
    </cfRule>
  </conditionalFormatting>
  <conditionalFormatting sqref="B88">
    <cfRule type="cellIs" dxfId="97" priority="5" operator="greaterThanOrEqual">
      <formula>0.00000001</formula>
    </cfRule>
    <cfRule type="cellIs" dxfId="96" priority="6" operator="lessThan">
      <formula>0.00000001</formula>
    </cfRule>
  </conditionalFormatting>
  <conditionalFormatting sqref="H88">
    <cfRule type="cellIs" dxfId="95" priority="3" operator="greaterThanOrEqual">
      <formula>0.00000001</formula>
    </cfRule>
    <cfRule type="cellIs" dxfId="94" priority="4" operator="lessThan">
      <formula>0.00000001</formula>
    </cfRule>
  </conditionalFormatting>
  <conditionalFormatting sqref="E88">
    <cfRule type="cellIs" dxfId="93" priority="1" operator="greaterThanOrEqual">
      <formula>0.0000001</formula>
    </cfRule>
    <cfRule type="cellIs" dxfId="92" priority="2" operator="lessThan">
      <formula>0.0000001</formula>
    </cfRule>
  </conditionalFormatting>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
  <sheetViews>
    <sheetView workbookViewId="0">
      <selection activeCell="A2" sqref="A2"/>
    </sheetView>
  </sheetViews>
  <sheetFormatPr defaultRowHeight="15"/>
  <cols>
    <col min="1" max="1" width="36" bestFit="1" customWidth="1"/>
    <col min="2" max="2" width="54.28515625" customWidth="1"/>
    <col min="3" max="3" width="2.5703125" customWidth="1"/>
    <col min="4" max="4" width="40.5703125" bestFit="1" customWidth="1"/>
    <col min="5" max="5" width="54.28515625" customWidth="1"/>
    <col min="6" max="6" width="2" customWidth="1"/>
    <col min="7" max="7" width="35.140625" bestFit="1" customWidth="1"/>
    <col min="8" max="8" width="54.28515625" customWidth="1"/>
  </cols>
  <sheetData>
    <row r="1" spans="1:8">
      <c r="A1" s="89" t="s">
        <v>2412</v>
      </c>
      <c r="B1" s="15">
        <v>2.1020221523879977E-7</v>
      </c>
    </row>
    <row r="3" spans="1:8" ht="18.75">
      <c r="A3" s="148" t="s">
        <v>2406</v>
      </c>
      <c r="B3" s="148"/>
      <c r="C3" s="56"/>
      <c r="D3" s="148" t="s">
        <v>2405</v>
      </c>
      <c r="E3" s="148"/>
      <c r="G3" s="148" t="s">
        <v>2404</v>
      </c>
      <c r="H3" s="148"/>
    </row>
    <row r="4" spans="1:8">
      <c r="A4" s="89" t="s">
        <v>2374</v>
      </c>
      <c r="B4" s="15">
        <f>$B$1 + 'Safety Sys. Faults F. Rates'!B9</f>
        <v>1749.1525425830835</v>
      </c>
      <c r="C4" s="56"/>
      <c r="D4" s="89" t="s">
        <v>2374</v>
      </c>
      <c r="E4" s="15">
        <f>$B$1 + 'Safety Sys. Faults F. Rates'!E9</f>
        <v>6521.5805473226637</v>
      </c>
      <c r="G4" s="89" t="s">
        <v>2374</v>
      </c>
      <c r="H4" s="15">
        <f>$B$1 + 'Safety Sys. Faults F. Rates'!H9</f>
        <v>4048.0234262716958</v>
      </c>
    </row>
    <row r="5" spans="1:8">
      <c r="A5" s="89" t="s">
        <v>2373</v>
      </c>
      <c r="B5" s="15">
        <f>$B$1 + 'Safety Sys. Faults F. Rates'!B10</f>
        <v>45.801526927759681</v>
      </c>
      <c r="C5" s="56"/>
      <c r="D5" s="89" t="s">
        <v>2373</v>
      </c>
      <c r="E5" s="15">
        <f>$B$1 + 'Safety Sys. Faults F. Rates'!E10</f>
        <v>63.911803164337627</v>
      </c>
      <c r="G5" s="89" t="s">
        <v>2373</v>
      </c>
      <c r="H5" s="15">
        <f>$B$1 + 'Safety Sys. Faults F. Rates'!H10</f>
        <v>62.08955244900838</v>
      </c>
    </row>
    <row r="6" spans="1:8">
      <c r="A6" s="89" t="s">
        <v>2372</v>
      </c>
      <c r="B6" s="15">
        <f>$B$1 + 'Safety Sys. Faults F. Rates'!B11</f>
        <v>37.706206023242444</v>
      </c>
      <c r="C6" s="56"/>
      <c r="D6" s="89" t="s">
        <v>2372</v>
      </c>
      <c r="E6" s="15">
        <f>$B$1 + 'Safety Sys. Faults F. Rates'!E11</f>
        <v>62.843676565268993</v>
      </c>
      <c r="G6" s="89" t="s">
        <v>2372</v>
      </c>
      <c r="H6" s="15">
        <f>$B$1 + 'Safety Sys. Faults F. Rates'!H11</f>
        <v>57.816182456863842</v>
      </c>
    </row>
    <row r="7" spans="1:8">
      <c r="A7" s="89" t="s">
        <v>2371</v>
      </c>
      <c r="B7" s="15">
        <f>$B$1 + 'Safety Sys. Faults F. Rates'!B12</f>
        <v>39.79983728689232</v>
      </c>
      <c r="C7" s="56"/>
      <c r="D7" s="89" t="s">
        <v>2371</v>
      </c>
      <c r="E7" s="15">
        <f>$B$1 + 'Safety Sys. Faults F. Rates'!E12</f>
        <v>64.819571770590613</v>
      </c>
      <c r="G7" s="89" t="s">
        <v>2371</v>
      </c>
      <c r="H7" s="15">
        <f>$B$1 + 'Safety Sys. Faults F. Rates'!H12</f>
        <v>57.313433046023171</v>
      </c>
    </row>
    <row r="8" spans="1:8">
      <c r="A8" s="89" t="s">
        <v>2370</v>
      </c>
      <c r="B8" s="15">
        <f>$B$1 + 'Safety Sys. Faults F. Rates'!B13</f>
        <v>36.135114114365635</v>
      </c>
      <c r="C8" s="56"/>
      <c r="D8" s="89" t="s">
        <v>2370</v>
      </c>
      <c r="E8" s="15">
        <f>$B$1 + 'Safety Sys. Faults F. Rates'!E13</f>
        <v>65.566902540655249</v>
      </c>
      <c r="G8" s="89" t="s">
        <v>2370</v>
      </c>
      <c r="H8" s="15">
        <f>$B$1 + 'Safety Sys. Faults F. Rates'!H13</f>
        <v>53.794187170139246</v>
      </c>
    </row>
    <row r="9" spans="1:8">
      <c r="A9" s="89" t="s">
        <v>2369</v>
      </c>
      <c r="B9" s="15">
        <f>$B$1 + 'Safety Sys. Faults F. Rates'!B14</f>
        <v>37.202807178746113</v>
      </c>
      <c r="C9" s="56"/>
      <c r="D9" s="89" t="s">
        <v>2369</v>
      </c>
      <c r="E9" s="15">
        <f>$B$1 + 'Safety Sys. Faults F. Rates'!E14</f>
        <v>63.096152713518677</v>
      </c>
      <c r="G9" s="89" t="s">
        <v>2369</v>
      </c>
      <c r="H9" s="15">
        <f>$B$1 + 'Safety Sys. Faults F. Rates'!H14</f>
        <v>50.149253941545751</v>
      </c>
    </row>
    <row r="10" spans="1:8">
      <c r="A10" s="89" t="s">
        <v>2368</v>
      </c>
      <c r="B10" s="15">
        <f>$B$1 + 'Safety Sys. Faults F. Rates'!B15</f>
        <v>37.706206023242444</v>
      </c>
      <c r="C10" s="56"/>
      <c r="D10" s="89" t="s">
        <v>2368</v>
      </c>
      <c r="E10" s="15">
        <f>$B$1 + 'Safety Sys. Faults F. Rates'!E15</f>
        <v>65.043205237696043</v>
      </c>
      <c r="G10" s="89" t="s">
        <v>2368</v>
      </c>
      <c r="H10" s="15">
        <f>$B$1 + 'Safety Sys. Faults F. Rates'!H15</f>
        <v>48.64100570902373</v>
      </c>
    </row>
    <row r="11" spans="1:8">
      <c r="A11" s="89" t="s">
        <v>2367</v>
      </c>
      <c r="B11" s="15">
        <f>$B$1 + 'Safety Sys. Faults F. Rates'!B16</f>
        <v>37.346633626660761</v>
      </c>
      <c r="C11" s="56"/>
      <c r="D11" s="89" t="s">
        <v>2367</v>
      </c>
      <c r="E11" s="15">
        <f>$B$1 + 'Safety Sys. Faults F. Rates'!E16</f>
        <v>61.169624882882047</v>
      </c>
      <c r="G11" s="89" t="s">
        <v>2367</v>
      </c>
      <c r="H11" s="15">
        <f>$B$1 + 'Safety Sys. Faults F. Rates'!H16</f>
        <v>44.493323069589557</v>
      </c>
    </row>
    <row r="12" spans="1:8">
      <c r="A12" s="89" t="s">
        <v>2366</v>
      </c>
      <c r="B12" s="15">
        <f>$B$1 + 'Safety Sys. Faults F. Rates'!B17</f>
        <v>37.391987641466926</v>
      </c>
      <c r="C12" s="56"/>
      <c r="D12" s="89" t="s">
        <v>2366</v>
      </c>
      <c r="E12" s="15">
        <f>$B$1 + 'Safety Sys. Faults F. Rates'!E17</f>
        <v>60.329929511066425</v>
      </c>
      <c r="G12" s="89" t="s">
        <v>2366</v>
      </c>
      <c r="H12" s="15">
        <f>$B$1 + 'Safety Sys. Faults F. Rates'!H17</f>
        <v>41.979576015386982</v>
      </c>
    </row>
    <row r="13" spans="1:8">
      <c r="A13" s="89" t="s">
        <v>2365</v>
      </c>
      <c r="B13" s="15">
        <f>$B$1 + 'Safety Sys. Faults F. Rates'!B18</f>
        <v>38.962701686238127</v>
      </c>
      <c r="C13" s="56"/>
      <c r="D13" s="89" t="s">
        <v>2365</v>
      </c>
      <c r="E13" s="15">
        <f>$B$1 + 'Safety Sys. Faults F. Rates'!E18</f>
        <v>49.022346578917336</v>
      </c>
      <c r="G13" s="89" t="s">
        <v>2365</v>
      </c>
      <c r="H13" s="15">
        <f>$B$1 + 'Safety Sys. Faults F. Rates'!H18</f>
        <v>39.968578372025078</v>
      </c>
    </row>
    <row r="14" spans="1:8">
      <c r="A14" s="89" t="s">
        <v>2364</v>
      </c>
      <c r="B14" s="15">
        <f>$B$1 + 'Safety Sys. Faults F. Rates'!B19</f>
        <v>42.656886638358365</v>
      </c>
      <c r="C14" s="56"/>
      <c r="D14" s="89" t="s">
        <v>2364</v>
      </c>
      <c r="E14" s="15">
        <f>$B$1 + 'Safety Sys. Faults F. Rates'!E19</f>
        <v>37.762237972439699</v>
      </c>
      <c r="G14" s="89" t="s">
        <v>2364</v>
      </c>
      <c r="H14" s="15">
        <f>$B$1 + 'Safety Sys. Faults F. Rates'!H19</f>
        <v>42.608012778937223</v>
      </c>
    </row>
    <row r="15" spans="1:8">
      <c r="A15" s="56"/>
      <c r="B15" s="56"/>
      <c r="C15" s="56"/>
      <c r="D15" s="56"/>
      <c r="E15" s="56"/>
    </row>
    <row r="16" spans="1:8" ht="18.75">
      <c r="A16" s="148" t="s">
        <v>2403</v>
      </c>
      <c r="B16" s="148"/>
      <c r="C16" s="56"/>
      <c r="D16" s="148" t="s">
        <v>2402</v>
      </c>
      <c r="E16" s="148"/>
      <c r="G16" s="148" t="s">
        <v>2401</v>
      </c>
      <c r="H16" s="148"/>
    </row>
    <row r="17" spans="1:8">
      <c r="A17" s="89" t="s">
        <v>2374</v>
      </c>
      <c r="B17" s="15">
        <f>$B$1 + 'Safety Sys. Faults F. Rates'!B22</f>
        <v>424.9353636115236</v>
      </c>
      <c r="C17" s="56"/>
      <c r="D17" s="89" t="s">
        <v>2374</v>
      </c>
      <c r="E17" s="15">
        <f>$B$1 + 'Safety Sys. Faults F. Rates'!E22</f>
        <v>5907.0851158318237</v>
      </c>
      <c r="G17" s="89" t="s">
        <v>2374</v>
      </c>
      <c r="H17" s="15">
        <f>$B$1 + 'Safety Sys. Faults F. Rates'!H22</f>
        <v>2275.9018971466789</v>
      </c>
    </row>
    <row r="18" spans="1:8">
      <c r="A18" s="89" t="s">
        <v>2373</v>
      </c>
      <c r="B18" s="15">
        <f>$B$1 + 'Safety Sys. Faults F. Rates'!B23</f>
        <v>0.29135852265487217</v>
      </c>
      <c r="C18" s="56"/>
      <c r="D18" s="89" t="s">
        <v>2373</v>
      </c>
      <c r="E18" s="15">
        <f>$B$1 + 'Safety Sys. Faults F. Rates'!E23</f>
        <v>0.56732223198669185</v>
      </c>
      <c r="G18" s="89" t="s">
        <v>2373</v>
      </c>
      <c r="H18" s="15">
        <f>$B$1 + 'Safety Sys. Faults F. Rates'!H23</f>
        <v>0.53543250148213739</v>
      </c>
    </row>
    <row r="19" spans="1:8">
      <c r="A19" s="89" t="s">
        <v>2372</v>
      </c>
      <c r="B19" s="15">
        <f>$B$1 + 'Safety Sys. Faults F. Rates'!B24</f>
        <v>0.19746659309323589</v>
      </c>
      <c r="C19" s="56"/>
      <c r="D19" s="89" t="s">
        <v>2372</v>
      </c>
      <c r="E19" s="15">
        <f>$B$1 + 'Safety Sys. Faults F. Rates'!E24</f>
        <v>0.54851794045504565</v>
      </c>
      <c r="G19" s="89" t="s">
        <v>2372</v>
      </c>
      <c r="H19" s="15">
        <f>$B$1 + 'Safety Sys. Faults F. Rates'!H24</f>
        <v>0.46426561708821407</v>
      </c>
    </row>
    <row r="20" spans="1:8">
      <c r="A20" s="89" t="s">
        <v>2371</v>
      </c>
      <c r="B20" s="15">
        <f>$B$1 + 'Safety Sys. Faults F. Rates'!B25</f>
        <v>0.22000396455375362</v>
      </c>
      <c r="C20" s="56"/>
      <c r="D20" s="89" t="s">
        <v>2371</v>
      </c>
      <c r="E20" s="15">
        <f>$B$1 + 'Safety Sys. Faults F. Rates'!E25</f>
        <v>0.58355255149003638</v>
      </c>
      <c r="G20" s="89" t="s">
        <v>2371</v>
      </c>
      <c r="H20" s="15">
        <f>$B$1 + 'Safety Sys. Faults F. Rates'!H25</f>
        <v>0.45622654123362633</v>
      </c>
    </row>
    <row r="21" spans="1:8">
      <c r="A21" s="89" t="s">
        <v>2370</v>
      </c>
      <c r="B21" s="15">
        <f>$B$1 + 'Safety Sys. Faults F. Rates'!B26</f>
        <v>0.18135388476705752</v>
      </c>
      <c r="C21" s="56"/>
      <c r="D21" s="89" t="s">
        <v>2370</v>
      </c>
      <c r="E21" s="15">
        <f>$B$1 + 'Safety Sys. Faults F. Rates'!E26</f>
        <v>0.59708613814821077</v>
      </c>
      <c r="G21" s="89" t="s">
        <v>2370</v>
      </c>
      <c r="H21" s="15">
        <f>$B$1 + 'Safety Sys. Faults F. Rates'!H26</f>
        <v>0.40191889779675122</v>
      </c>
    </row>
    <row r="22" spans="1:8">
      <c r="A22" s="89" t="s">
        <v>2369</v>
      </c>
      <c r="B22" s="15">
        <f>$B$1 + 'Safety Sys. Faults F. Rates'!B27</f>
        <v>0.19222921663815118</v>
      </c>
      <c r="C22" s="56"/>
      <c r="D22" s="89" t="s">
        <v>2369</v>
      </c>
      <c r="E22" s="15">
        <f>$B$1 + 'Safety Sys. Faults F. Rates'!E27</f>
        <v>0.55293416308023846</v>
      </c>
      <c r="G22" s="89" t="s">
        <v>2369</v>
      </c>
      <c r="H22" s="15">
        <f>$B$1 + 'Safety Sys. Faults F. Rates'!H27</f>
        <v>0.34929849489814208</v>
      </c>
    </row>
    <row r="23" spans="1:8">
      <c r="A23" s="89" t="s">
        <v>2368</v>
      </c>
      <c r="B23" s="15">
        <f>$B$1 + 'Safety Sys. Faults F. Rates'!B28</f>
        <v>0.19746659309323589</v>
      </c>
      <c r="C23" s="56"/>
      <c r="D23" s="89" t="s">
        <v>2368</v>
      </c>
      <c r="E23" s="15">
        <f>$B$1 + 'Safety Sys. Faults F. Rates'!E28</f>
        <v>0.58758611579229847</v>
      </c>
      <c r="G23" s="89" t="s">
        <v>2368</v>
      </c>
      <c r="H23" s="15">
        <f>$B$1 + 'Safety Sys. Faults F. Rates'!H28</f>
        <v>0.32860401797115751</v>
      </c>
    </row>
    <row r="24" spans="1:8">
      <c r="A24" s="89" t="s">
        <v>2367</v>
      </c>
      <c r="B24" s="15">
        <f>$B$1 + 'Safety Sys. Faults F. Rates'!B29</f>
        <v>0.19371840847212327</v>
      </c>
      <c r="C24" s="56"/>
      <c r="D24" s="89" t="s">
        <v>2367</v>
      </c>
      <c r="E24" s="15">
        <f>$B$1 + 'Safety Sys. Faults F. Rates'!E29</f>
        <v>0.51968395778506538</v>
      </c>
      <c r="G24" s="89" t="s">
        <v>2367</v>
      </c>
      <c r="H24" s="15">
        <f>$B$1 + 'Safety Sys. Faults F. Rates'!H29</f>
        <v>0.27495240173967078</v>
      </c>
    </row>
    <row r="25" spans="1:8">
      <c r="A25" s="89" t="s">
        <v>2366</v>
      </c>
      <c r="B25" s="15">
        <f>$B$1 + 'Safety Sys. Faults F. Rates'!B30</f>
        <v>0.19418919965497325</v>
      </c>
      <c r="C25" s="56"/>
      <c r="D25" s="89" t="s">
        <v>2366</v>
      </c>
      <c r="E25" s="15">
        <f>$B$1 + 'Safety Sys. Faults F. Rates'!E30</f>
        <v>0.50551415040322534</v>
      </c>
      <c r="G25" s="89" t="s">
        <v>2366</v>
      </c>
      <c r="H25" s="15">
        <f>$B$1 + 'Safety Sys. Faults F. Rates'!H30</f>
        <v>0.24476198586655609</v>
      </c>
    </row>
    <row r="26" spans="1:8">
      <c r="A26" s="89" t="s">
        <v>2365</v>
      </c>
      <c r="B26" s="15">
        <f>$B$1 + 'Safety Sys. Faults F. Rates'!B31</f>
        <v>0.2108463360787001</v>
      </c>
      <c r="C26" s="56"/>
      <c r="D26" s="89" t="s">
        <v>2365</v>
      </c>
      <c r="E26" s="15">
        <f>$B$1 + 'Safety Sys. Faults F. Rates'!E31</f>
        <v>0.33377666068753142</v>
      </c>
      <c r="G26" s="89" t="s">
        <v>2365</v>
      </c>
      <c r="H26" s="15">
        <f>$B$1 + 'Safety Sys. Faults F. Rates'!H31</f>
        <v>0.22187343801856851</v>
      </c>
    </row>
    <row r="27" spans="1:8">
      <c r="A27" s="89" t="s">
        <v>2364</v>
      </c>
      <c r="B27" s="15">
        <f>$B$1 + 'Safety Sys. Faults F. Rates'!B32</f>
        <v>0.25272381572230029</v>
      </c>
      <c r="C27" s="56"/>
      <c r="D27" s="89" t="s">
        <v>2364</v>
      </c>
      <c r="E27" s="15">
        <f>$B$1 + 'Safety Sys. Faults F. Rates'!E32</f>
        <v>0.19805390475940338</v>
      </c>
      <c r="G27" s="89" t="s">
        <v>2364</v>
      </c>
      <c r="H27" s="15">
        <f>$B$1 + 'Safety Sys. Faults F. Rates'!H32</f>
        <v>0.25214503451575421</v>
      </c>
    </row>
    <row r="29" spans="1:8" ht="18.75">
      <c r="A29" s="148" t="s">
        <v>2400</v>
      </c>
      <c r="B29" s="148"/>
      <c r="C29" s="56"/>
      <c r="D29" s="148" t="s">
        <v>2399</v>
      </c>
      <c r="E29" s="148"/>
      <c r="G29" s="148" t="s">
        <v>2398</v>
      </c>
      <c r="H29" s="148"/>
    </row>
    <row r="30" spans="1:8">
      <c r="A30" s="89" t="s">
        <v>2374</v>
      </c>
      <c r="B30" s="15">
        <f>$B$1 + 'Safety Sys. Faults F. Rates'!B35</f>
        <v>103.23288510430854</v>
      </c>
      <c r="C30" s="56"/>
      <c r="D30" s="89" t="s">
        <v>2374</v>
      </c>
      <c r="E30" s="15">
        <f>$B$1 + 'Safety Sys. Faults F. Rates'!E35</f>
        <v>5350.4904696790263</v>
      </c>
      <c r="G30" s="89" t="s">
        <v>2374</v>
      </c>
      <c r="H30" s="15">
        <f>$B$1 + 'Safety Sys. Faults F. Rates'!H35</f>
        <v>1279.5700271847365</v>
      </c>
    </row>
    <row r="31" spans="1:8">
      <c r="A31" s="89" t="s">
        <v>2373</v>
      </c>
      <c r="B31" s="15">
        <f>$B$1 + 'Safety Sys. Faults F. Rates'!B36</f>
        <v>1.8536345816850752E-3</v>
      </c>
      <c r="C31" s="56"/>
      <c r="D31" s="89" t="s">
        <v>2373</v>
      </c>
      <c r="E31" s="15">
        <f>$B$1 + 'Safety Sys. Faults F. Rates'!E36</f>
        <v>5.0361231560806814E-3</v>
      </c>
      <c r="G31" s="89" t="s">
        <v>2373</v>
      </c>
      <c r="H31" s="15">
        <f>$B$1 + 'Safety Sys. Faults F. Rates'!H36</f>
        <v>4.617536760516407E-3</v>
      </c>
    </row>
    <row r="32" spans="1:8">
      <c r="A32" s="89" t="s">
        <v>2372</v>
      </c>
      <c r="B32" s="15">
        <f>$B$1 + 'Safety Sys. Faults F. Rates'!B37</f>
        <v>1.0343363236659932E-3</v>
      </c>
      <c r="C32" s="56"/>
      <c r="D32" s="89" t="s">
        <v>2372</v>
      </c>
      <c r="E32" s="15">
        <f>$B$1 + 'Safety Sys. Faults F. Rates'!E37</f>
        <v>4.7878311348575585E-3</v>
      </c>
      <c r="G32" s="89" t="s">
        <v>2372</v>
      </c>
      <c r="H32" s="15">
        <f>$B$1 + 'Safety Sys. Faults F. Rates'!H37</f>
        <v>3.7282731710126587E-3</v>
      </c>
    </row>
    <row r="33" spans="1:8">
      <c r="A33" s="89" t="s">
        <v>2371</v>
      </c>
      <c r="B33" s="15">
        <f>$B$1 + 'Safety Sys. Faults F. Rates'!B38</f>
        <v>1.2163370882501525E-3</v>
      </c>
      <c r="C33" s="56"/>
      <c r="D33" s="89" t="s">
        <v>2371</v>
      </c>
      <c r="E33" s="15">
        <f>$B$1 + 'Safety Sys. Faults F. Rates'!E38</f>
        <v>5.2537675279566449E-3</v>
      </c>
      <c r="G33" s="89" t="s">
        <v>2371</v>
      </c>
      <c r="H33" s="15">
        <f>$B$1 + 'Safety Sys. Faults F. Rates'!H38</f>
        <v>3.6318625885349331E-3</v>
      </c>
    </row>
    <row r="34" spans="1:8">
      <c r="A34" s="89" t="s">
        <v>2370</v>
      </c>
      <c r="B34" s="15">
        <f>$B$1 + 'Safety Sys. Faults F. Rates'!B39</f>
        <v>9.1038182545678879E-4</v>
      </c>
      <c r="C34" s="56"/>
      <c r="D34" s="89" t="s">
        <v>2370</v>
      </c>
      <c r="E34" s="15">
        <f>$B$1 + 'Safety Sys. Faults F. Rates'!E39</f>
        <v>5.4375816911767681E-3</v>
      </c>
      <c r="G34" s="89" t="s">
        <v>2370</v>
      </c>
      <c r="H34" s="15">
        <f>$B$1 + 'Safety Sys. Faults F. Rates'!H39</f>
        <v>3.0031114554309323E-3</v>
      </c>
    </row>
    <row r="35" spans="1:8">
      <c r="A35" s="89" t="s">
        <v>2369</v>
      </c>
      <c r="B35" s="15">
        <f>$B$1 + 'Safety Sys. Faults F. Rates'!B40</f>
        <v>9.9346834390844812E-4</v>
      </c>
      <c r="C35" s="56"/>
      <c r="D35" s="89" t="s">
        <v>2369</v>
      </c>
      <c r="E35" s="15">
        <f>$B$1 + 'Safety Sys. Faults F. Rates'!E40</f>
        <v>4.8457664543059831E-3</v>
      </c>
      <c r="G35" s="89" t="s">
        <v>2369</v>
      </c>
      <c r="H35" s="15">
        <f>$B$1 + 'Safety Sys. Faults F. Rates'!H40</f>
        <v>2.4331335782067811E-3</v>
      </c>
    </row>
    <row r="36" spans="1:8">
      <c r="A36" s="89" t="s">
        <v>2368</v>
      </c>
      <c r="B36" s="15">
        <f>$B$1 + 'Safety Sys. Faults F. Rates'!B41</f>
        <v>1.0343363236659932E-3</v>
      </c>
      <c r="C36" s="56"/>
      <c r="D36" s="89" t="s">
        <v>2368</v>
      </c>
      <c r="E36" s="15">
        <f>$B$1 + 'Safety Sys. Faults F. Rates'!E41</f>
        <v>5.3083311089598805E-3</v>
      </c>
      <c r="G36" s="89" t="s">
        <v>2368</v>
      </c>
      <c r="H36" s="15">
        <f>$B$1 + 'Safety Sys. Faults F. Rates'!H41</f>
        <v>2.2201573717461846E-3</v>
      </c>
    </row>
    <row r="37" spans="1:8">
      <c r="A37" s="89" t="s">
        <v>2367</v>
      </c>
      <c r="B37" s="15">
        <f>$B$1 + 'Safety Sys. Faults F. Rates'!B42</f>
        <v>1.0050327767823343E-3</v>
      </c>
      <c r="C37" s="56"/>
      <c r="D37" s="89" t="s">
        <v>2367</v>
      </c>
      <c r="E37" s="15">
        <f>$B$1 + 'Safety Sys. Faults F. Rates'!E42</f>
        <v>4.4153296172339375E-3</v>
      </c>
      <c r="G37" s="89" t="s">
        <v>2367</v>
      </c>
      <c r="H37" s="15">
        <f>$B$1 + 'Safety Sys. Faults F. Rates'!H42</f>
        <v>1.6993125117946996E-3</v>
      </c>
    </row>
    <row r="38" spans="1:8">
      <c r="A38" s="89" t="s">
        <v>2366</v>
      </c>
      <c r="B38" s="15">
        <f>$B$1 + 'Safety Sys. Faults F. Rates'!B43</f>
        <v>1.0086980151190613E-3</v>
      </c>
      <c r="C38" s="56"/>
      <c r="D38" s="89" t="s">
        <v>2366</v>
      </c>
      <c r="E38" s="15">
        <f>$B$1 + 'Safety Sys. Faults F. Rates'!E43</f>
        <v>4.2359907956774946E-3</v>
      </c>
      <c r="G38" s="89" t="s">
        <v>2366</v>
      </c>
      <c r="H38" s="15">
        <f>$B$1 + 'Safety Sys. Faults F. Rates'!H43</f>
        <v>1.4272929127309088E-3</v>
      </c>
    </row>
    <row r="39" spans="1:8">
      <c r="A39" s="89" t="s">
        <v>2365</v>
      </c>
      <c r="B39" s="15">
        <f>$B$1 + 'Safety Sys. Faults F. Rates'!B44</f>
        <v>1.141201127201929E-3</v>
      </c>
      <c r="C39" s="56"/>
      <c r="D39" s="89" t="s">
        <v>2365</v>
      </c>
      <c r="E39" s="15">
        <f>$B$1 + 'Safety Sys. Faults F. Rates'!E44</f>
        <v>2.2727803085223863E-3</v>
      </c>
      <c r="G39" s="89" t="s">
        <v>2365</v>
      </c>
      <c r="H39" s="15">
        <f>$B$1 + 'Safety Sys. Faults F. Rates'!H44</f>
        <v>1.2318709588810509E-3</v>
      </c>
    </row>
    <row r="40" spans="1:8">
      <c r="A40" s="89" t="s">
        <v>2364</v>
      </c>
      <c r="B40" s="15">
        <f>$B$1 + 'Safety Sys. Faults F. Rates'!B45</f>
        <v>1.4974882769908503E-3</v>
      </c>
      <c r="C40" s="56"/>
      <c r="D40" s="89" t="s">
        <v>2364</v>
      </c>
      <c r="E40" s="15">
        <f>$B$1 + 'Safety Sys. Faults F. Rates'!E45</f>
        <v>1.0389533554871968E-3</v>
      </c>
      <c r="G40" s="89" t="s">
        <v>2364</v>
      </c>
      <c r="H40" s="15">
        <f>$B$1 + 'Safety Sys. Faults F. Rates'!H45</f>
        <v>1.4923476804781207E-3</v>
      </c>
    </row>
    <row r="42" spans="1:8" ht="18.75">
      <c r="A42" s="148" t="s">
        <v>2397</v>
      </c>
      <c r="B42" s="148"/>
      <c r="C42" s="56"/>
      <c r="D42" s="148" t="s">
        <v>2396</v>
      </c>
      <c r="E42" s="148"/>
      <c r="G42" s="148" t="s">
        <v>2395</v>
      </c>
      <c r="H42" s="148"/>
    </row>
    <row r="43" spans="1:8">
      <c r="A43" s="89" t="s">
        <v>2374</v>
      </c>
      <c r="B43" s="15">
        <f>$B$1 + 'Safety Sys. Faults F. Rates'!B48</f>
        <v>25.079175636454032</v>
      </c>
      <c r="C43" s="56"/>
      <c r="D43" s="89" t="s">
        <v>2374</v>
      </c>
      <c r="E43" s="15">
        <f>$B$1 + 'Safety Sys. Faults F. Rates'!E48</f>
        <v>4846.3409117655501</v>
      </c>
      <c r="G43" s="89" t="s">
        <v>2374</v>
      </c>
      <c r="H43" s="15">
        <f>$B$1 + 'Safety Sys. Faults F. Rates'!H48</f>
        <v>719.4068674989594</v>
      </c>
    </row>
    <row r="44" spans="1:8">
      <c r="A44" s="89" t="s">
        <v>2373</v>
      </c>
      <c r="B44" s="15">
        <f>$B$1 + 'Safety Sys. Faults F. Rates'!B49</f>
        <v>1.2000433636802698E-5</v>
      </c>
      <c r="C44" s="56"/>
      <c r="D44" s="89" t="s">
        <v>2373</v>
      </c>
      <c r="E44" s="15">
        <f>$B$1 + 'Safety Sys. Faults F. Rates'!E49</f>
        <v>4.4912185048797994E-5</v>
      </c>
      <c r="G44" s="89" t="s">
        <v>2373</v>
      </c>
      <c r="H44" s="15">
        <f>$B$1 + 'Safety Sys. Faults F. Rates'!H49</f>
        <v>4.002794367985928E-5</v>
      </c>
    </row>
    <row r="45" spans="1:8">
      <c r="A45" s="89" t="s">
        <v>2372</v>
      </c>
      <c r="B45" s="15">
        <f>$B$1 + 'Safety Sys. Faults F. Rates'!B50</f>
        <v>5.625892822469796E-6</v>
      </c>
      <c r="C45" s="56"/>
      <c r="D45" s="89" t="s">
        <v>2372</v>
      </c>
      <c r="E45" s="15">
        <f>$B$1 + 'Safety Sys. Faults F. Rates'!E50</f>
        <v>4.1997938382143932E-5</v>
      </c>
      <c r="G45" s="89" t="s">
        <v>2372</v>
      </c>
      <c r="H45" s="15">
        <f>$B$1 + 'Safety Sys. Faults F. Rates'!H50</f>
        <v>3.0146642219547415E-5</v>
      </c>
    </row>
    <row r="46" spans="1:8">
      <c r="A46" s="89" t="s">
        <v>2371</v>
      </c>
      <c r="B46" s="15">
        <f>$B$1 + 'Safety Sys. Faults F. Rates'!B51</f>
        <v>6.9326538720126954E-6</v>
      </c>
      <c r="C46" s="56"/>
      <c r="D46" s="89" t="s">
        <v>2371</v>
      </c>
      <c r="E46" s="15">
        <f>$B$1 + 'Safety Sys. Faults F. Rates'!E51</f>
        <v>4.7506498746141272E-5</v>
      </c>
      <c r="G46" s="89" t="s">
        <v>2371</v>
      </c>
      <c r="H46" s="15">
        <f>$B$1 + 'Safety Sys. Faults F. Rates'!H51</f>
        <v>2.9118877927236393E-5</v>
      </c>
    </row>
    <row r="47" spans="1:8">
      <c r="A47" s="89" t="s">
        <v>2370</v>
      </c>
      <c r="B47" s="15">
        <f>$B$1 + 'Safety Sys. Faults F. Rates'!B52</f>
        <v>4.778140448318067E-6</v>
      </c>
      <c r="C47" s="56"/>
      <c r="D47" s="89" t="s">
        <v>2370</v>
      </c>
      <c r="E47" s="15">
        <f>$B$1 + 'Safety Sys. Faults F. Rates'!E52</f>
        <v>4.9725702958451386E-5</v>
      </c>
      <c r="G47" s="89" t="s">
        <v>2370</v>
      </c>
      <c r="H47" s="15">
        <f>$B$1 + 'Safety Sys. Faults F. Rates'!H52</f>
        <v>2.2646123248254663E-5</v>
      </c>
    </row>
    <row r="48" spans="1:8">
      <c r="A48" s="89" t="s">
        <v>2369</v>
      </c>
      <c r="B48" s="15">
        <f>$B$1 + 'Safety Sys. Faults F. Rates'!B53</f>
        <v>5.3424231757036741E-6</v>
      </c>
      <c r="C48" s="56"/>
      <c r="D48" s="89" t="s">
        <v>2369</v>
      </c>
      <c r="E48" s="15">
        <f>$B$1 + 'Safety Sys. Faults F. Rates'!E53</f>
        <v>4.2673529471532701E-5</v>
      </c>
      <c r="G48" s="89" t="s">
        <v>2369</v>
      </c>
      <c r="H48" s="15">
        <f>$B$1 + 'Safety Sys. Faults F. Rates'!H53</f>
        <v>1.7155937172393906E-5</v>
      </c>
    </row>
    <row r="49" spans="1:8">
      <c r="A49" s="89" t="s">
        <v>2368</v>
      </c>
      <c r="B49" s="15">
        <f>$B$1 + 'Safety Sys. Faults F. Rates'!B54</f>
        <v>5.625892822469796E-6</v>
      </c>
      <c r="C49" s="56"/>
      <c r="D49" s="89" t="s">
        <v>2368</v>
      </c>
      <c r="E49" s="15">
        <f>$B$1 + 'Safety Sys. Faults F. Rates'!E54</f>
        <v>4.8162590610810777E-5</v>
      </c>
      <c r="G49" s="89" t="s">
        <v>2368</v>
      </c>
      <c r="H49" s="15">
        <f>$B$1 + 'Safety Sys. Faults F. Rates'!H54</f>
        <v>1.5207488670828793E-5</v>
      </c>
    </row>
    <row r="50" spans="1:8">
      <c r="A50" s="89" t="s">
        <v>2367</v>
      </c>
      <c r="B50" s="15">
        <f>$B$1 + 'Safety Sys. Faults F. Rates'!B55</f>
        <v>5.4222494848137165E-6</v>
      </c>
      <c r="C50" s="56"/>
      <c r="D50" s="89" t="s">
        <v>2367</v>
      </c>
      <c r="E50" s="15">
        <f>$B$1 + 'Safety Sys. Faults F. Rates'!E55</f>
        <v>3.7720090757149298E-5</v>
      </c>
      <c r="G50" s="89" t="s">
        <v>2367</v>
      </c>
      <c r="H50" s="15">
        <f>$B$1 + 'Safety Sys. Faults F. Rates'!H55</f>
        <v>1.0710022719579028E-5</v>
      </c>
    </row>
    <row r="51" spans="1:8">
      <c r="A51" s="89" t="s">
        <v>2366</v>
      </c>
      <c r="B51" s="15">
        <f>$B$1 + 'Safety Sys. Faults F. Rates'!B56</f>
        <v>5.4476138297781559E-6</v>
      </c>
      <c r="C51" s="56"/>
      <c r="D51" s="89" t="s">
        <v>2366</v>
      </c>
      <c r="E51" s="15">
        <f>$B$1 + 'Safety Sys. Faults F. Rates'!E56</f>
        <v>3.5702472178787482E-5</v>
      </c>
      <c r="G51" s="89" t="s">
        <v>2366</v>
      </c>
      <c r="H51" s="15">
        <f>$B$1 + 'Safety Sys. Faults F. Rates'!H56</f>
        <v>8.5308031633445097E-6</v>
      </c>
    </row>
    <row r="52" spans="1:8">
      <c r="A52" s="89" t="s">
        <v>2365</v>
      </c>
      <c r="B52" s="15">
        <f>$B$1 + 'Safety Sys. Faults F. Rates'!B57</f>
        <v>6.3846589926169233E-6</v>
      </c>
      <c r="C52" s="56"/>
      <c r="D52" s="89" t="s">
        <v>2365</v>
      </c>
      <c r="E52" s="15">
        <f>$B$1 + 'Safety Sys. Faults F. Rates'!E57</f>
        <v>1.5683357617818898E-5</v>
      </c>
      <c r="G52" s="89" t="s">
        <v>2365</v>
      </c>
      <c r="H52" s="15">
        <f>$B$1 + 'Safety Sys. Faults F. Rates'!H57</f>
        <v>7.0473868293564933E-6</v>
      </c>
    </row>
    <row r="53" spans="1:8">
      <c r="A53" s="89" t="s">
        <v>2364</v>
      </c>
      <c r="B53" s="15">
        <f>$B$1 + 'Safety Sys. Faults F. Rates'!B58</f>
        <v>9.0809273245542909E-6</v>
      </c>
      <c r="C53" s="56"/>
      <c r="D53" s="89" t="s">
        <v>2364</v>
      </c>
      <c r="E53" s="15">
        <f>$B$1 + 'Safety Sys. Faults F. Rates'!E58</f>
        <v>5.6581558163154631E-6</v>
      </c>
      <c r="G53" s="89" t="s">
        <v>2364</v>
      </c>
      <c r="H53" s="15">
        <f>$B$1 + 'Safety Sys. Faults F. Rates'!H58</f>
        <v>9.0403428302534418E-6</v>
      </c>
    </row>
    <row r="55" spans="1:8" ht="18.75">
      <c r="A55" s="148" t="s">
        <v>2394</v>
      </c>
      <c r="B55" s="148"/>
      <c r="C55" s="56"/>
      <c r="D55" s="148" t="s">
        <v>2393</v>
      </c>
      <c r="E55" s="148"/>
      <c r="G55" s="148" t="s">
        <v>2392</v>
      </c>
      <c r="H55" s="148"/>
    </row>
    <row r="56" spans="1:8">
      <c r="A56" s="89" t="s">
        <v>2374</v>
      </c>
      <c r="B56" s="15">
        <f>$B$1 + 'Safety Sys. Faults F. Rates'!B61</f>
        <v>6.092681245958306</v>
      </c>
      <c r="C56" s="56"/>
      <c r="D56" s="89" t="s">
        <v>2374</v>
      </c>
      <c r="E56" s="15">
        <f>$B$1 + 'Safety Sys. Faults F. Rates'!E61</f>
        <v>4389.6948076372337</v>
      </c>
      <c r="G56" s="89" t="s">
        <v>2374</v>
      </c>
      <c r="H56" s="15">
        <f>$B$1 + 'Safety Sys. Faults F. Rates'!H61</f>
        <v>404.46886849553567</v>
      </c>
    </row>
    <row r="57" spans="1:8">
      <c r="A57" s="89" t="s">
        <v>2373</v>
      </c>
      <c r="B57" s="15">
        <f>$B$1 + 'Safety Sys. Faults F. Rates'!B62</f>
        <v>2.8520368738615318E-7</v>
      </c>
      <c r="C57" s="56"/>
      <c r="D57" s="89" t="s">
        <v>2373</v>
      </c>
      <c r="E57" s="15">
        <f>$B$1 + 'Safety Sys. Faults F. Rates'!E62</f>
        <v>6.0700559281068574E-7</v>
      </c>
      <c r="G57" s="89" t="s">
        <v>2373</v>
      </c>
      <c r="H57" s="15">
        <f>$B$1 + 'Safety Sys. Faults F. Rates'!H62</f>
        <v>5.5357245672474862E-7</v>
      </c>
    </row>
    <row r="58" spans="1:8">
      <c r="A58" s="89" t="s">
        <v>2372</v>
      </c>
      <c r="B58" s="15">
        <f>$B$1 + 'Safety Sys. Faults F. Rates'!B63</f>
        <v>2.3856404088546652E-7</v>
      </c>
      <c r="C58" s="56"/>
      <c r="D58" s="89" t="s">
        <v>2372</v>
      </c>
      <c r="E58" s="15">
        <f>$B$1 + 'Safety Sys. Faults F. Rates'!E63</f>
        <v>5.7493762736156428E-7</v>
      </c>
      <c r="G58" s="89" t="s">
        <v>2372</v>
      </c>
      <c r="H58" s="15">
        <f>$B$1 + 'Safety Sys. Faults F. Rates'!H63</f>
        <v>4.5059258622565516E-7</v>
      </c>
    </row>
    <row r="59" spans="1:8">
      <c r="A59" s="89" t="s">
        <v>2371</v>
      </c>
      <c r="B59" s="15">
        <f>$B$1 + 'Safety Sys. Faults F. Rates'!B64</f>
        <v>2.4736228200206732E-7</v>
      </c>
      <c r="C59" s="56"/>
      <c r="D59" s="89" t="s">
        <v>2371</v>
      </c>
      <c r="E59" s="15">
        <f>$B$1 + 'Safety Sys. Faults F. Rates'!E64</f>
        <v>6.3599744822854726E-7</v>
      </c>
      <c r="G59" s="89" t="s">
        <v>2371</v>
      </c>
      <c r="H59" s="15">
        <f>$B$1 + 'Safety Sys. Faults F. Rates'!H64</f>
        <v>4.4032102687659178E-7</v>
      </c>
    </row>
    <row r="60" spans="1:8">
      <c r="A60" s="89" t="s">
        <v>2370</v>
      </c>
      <c r="B60" s="15">
        <f>$B$1 + 'Safety Sys. Faults F. Rates'!B65</f>
        <v>2.3312762751095287E-7</v>
      </c>
      <c r="C60" s="56"/>
      <c r="D60" s="89" t="s">
        <v>2370</v>
      </c>
      <c r="E60" s="15">
        <f>$B$1 + 'Safety Sys. Faults F. Rates'!E65</f>
        <v>6.6111582649903511E-7</v>
      </c>
      <c r="G60" s="89" t="s">
        <v>2370</v>
      </c>
      <c r="H60" s="15">
        <f>$B$1 + 'Safety Sys. Faults F. Rates'!H65</f>
        <v>3.7783028894274966E-7</v>
      </c>
    </row>
    <row r="61" spans="1:8">
      <c r="A61" s="89" t="s">
        <v>2369</v>
      </c>
      <c r="B61" s="15">
        <f>$B$1 + 'Safety Sys. Faults F. Rates'!B66</f>
        <v>2.3672069103214555E-7</v>
      </c>
      <c r="C61" s="56"/>
      <c r="D61" s="89" t="s">
        <v>2369</v>
      </c>
      <c r="E61" s="15">
        <f>$B$1 + 'Safety Sys. Faults F. Rates'!E66</f>
        <v>5.8232340584454342E-7</v>
      </c>
      <c r="G61" s="89" t="s">
        <v>2369</v>
      </c>
      <c r="H61" s="15">
        <f>$B$1 + 'Safety Sys. Faults F. Rates'!H66</f>
        <v>3.2823220996525385E-7</v>
      </c>
    </row>
    <row r="62" spans="1:8">
      <c r="A62" s="89" t="s">
        <v>2368</v>
      </c>
      <c r="B62" s="15">
        <f>$B$1 + 'Safety Sys. Faults F. Rates'!B67</f>
        <v>2.3856404088546652E-7</v>
      </c>
      <c r="C62" s="56"/>
      <c r="D62" s="89" t="s">
        <v>2368</v>
      </c>
      <c r="E62" s="15">
        <f>$B$1 + 'Safety Sys. Faults F. Rates'!E67</f>
        <v>6.4339346940146691E-7</v>
      </c>
      <c r="G62" s="89" t="s">
        <v>2368</v>
      </c>
      <c r="H62" s="15">
        <f>$B$1 + 'Safety Sys. Faults F. Rates'!H67</f>
        <v>3.1151931148237676E-7</v>
      </c>
    </row>
    <row r="63" spans="1:8">
      <c r="A63" s="89" t="s">
        <v>2367</v>
      </c>
      <c r="B63" s="15">
        <f>$B$1 + 'Safety Sys. Faults F. Rates'!B68</f>
        <v>2.372372733951981E-7</v>
      </c>
      <c r="C63" s="56"/>
      <c r="D63" s="89" t="s">
        <v>2367</v>
      </c>
      <c r="E63" s="15">
        <f>$B$1 + 'Safety Sys. Faults F. Rates'!E68</f>
        <v>5.2887802129751072E-7</v>
      </c>
      <c r="G63" s="89" t="s">
        <v>2367</v>
      </c>
      <c r="H63" s="15">
        <f>$B$1 + 'Safety Sys. Faults F. Rates'!H68</f>
        <v>2.7508720185896994E-7</v>
      </c>
    </row>
    <row r="64" spans="1:8">
      <c r="A64" s="89" t="s">
        <v>2366</v>
      </c>
      <c r="B64" s="15">
        <f>$B$1 + 'Safety Sys. Faults F. Rates'!B69</f>
        <v>2.3740183041424635E-7</v>
      </c>
      <c r="C64" s="56"/>
      <c r="D64" s="89" t="s">
        <v>2366</v>
      </c>
      <c r="E64" s="15">
        <f>$B$1 + 'Safety Sys. Faults F. Rates'!E69</f>
        <v>5.0759751213158836E-7</v>
      </c>
      <c r="G64" s="89" t="s">
        <v>2366</v>
      </c>
      <c r="H64" s="15">
        <f>$B$1 + 'Safety Sys. Faults F. Rates'!H69</f>
        <v>2.5871545110625752E-7</v>
      </c>
    </row>
    <row r="65" spans="1:8">
      <c r="A65" s="89" t="s">
        <v>2365</v>
      </c>
      <c r="B65" s="15">
        <f>$B$1 + 'Safety Sys. Faults F. Rates'!B70</f>
        <v>2.4361520359903178E-7</v>
      </c>
      <c r="C65" s="56"/>
      <c r="D65" s="89" t="s">
        <v>2365</v>
      </c>
      <c r="E65" s="15">
        <f>$B$1 + 'Safety Sys. Faults F. Rates'!E70</f>
        <v>3.1555365740022161E-7</v>
      </c>
      <c r="G65" s="89" t="s">
        <v>2365</v>
      </c>
      <c r="H65" s="15">
        <f>$B$1 + 'Safety Sys. Faults F. Rates'!H70</f>
        <v>2.4815673574660193E-7</v>
      </c>
    </row>
    <row r="66" spans="1:8">
      <c r="A66" s="89" t="s">
        <v>2364</v>
      </c>
      <c r="B66" s="15">
        <f>$B$1 + 'Safety Sys. Faults F. Rates'!B71</f>
        <v>2.6275742545039202E-7</v>
      </c>
      <c r="C66" s="56"/>
      <c r="D66" s="89" t="s">
        <v>2364</v>
      </c>
      <c r="E66" s="15">
        <f>$B$1 + 'Safety Sys. Faults F. Rates'!E71</f>
        <v>2.3877539846122962E-7</v>
      </c>
      <c r="G66" s="89" t="s">
        <v>2364</v>
      </c>
      <c r="H66" s="15">
        <f>$B$1 + 'Safety Sys. Faults F. Rates'!H71</f>
        <v>2.6245704055938886E-7</v>
      </c>
    </row>
    <row r="68" spans="1:8" ht="18.75">
      <c r="A68" s="148" t="s">
        <v>2391</v>
      </c>
      <c r="B68" s="148"/>
      <c r="C68" s="56"/>
      <c r="D68" s="148" t="s">
        <v>2390</v>
      </c>
      <c r="E68" s="148"/>
      <c r="G68" s="148" t="s">
        <v>2389</v>
      </c>
      <c r="H68" s="148"/>
    </row>
    <row r="69" spans="1:8">
      <c r="A69" s="89" t="s">
        <v>2374</v>
      </c>
      <c r="B69" s="15">
        <f>$B$1 + 'Safety Sys. Faults F. Rates'!B74</f>
        <v>1.4801430606966326</v>
      </c>
      <c r="C69" s="56"/>
      <c r="D69" s="89" t="s">
        <v>2374</v>
      </c>
      <c r="E69" s="15">
        <f>$B$1 + 'Safety Sys. Faults F. Rates'!E74</f>
        <v>3976.0761479708576</v>
      </c>
      <c r="G69" s="89" t="s">
        <v>2374</v>
      </c>
      <c r="H69" s="15">
        <f>$B$1 + 'Safety Sys. Faults F. Rates'!H74</f>
        <v>227.40270214514814</v>
      </c>
    </row>
    <row r="70" spans="1:8">
      <c r="A70" s="89" t="s">
        <v>2373</v>
      </c>
      <c r="B70" s="15">
        <f>$B$1 + 'Safety Sys. Faults F. Rates'!B75</f>
        <v>2.1067932384024603E-7</v>
      </c>
      <c r="C70" s="56"/>
      <c r="D70" s="89" t="s">
        <v>2373</v>
      </c>
      <c r="E70" s="15">
        <f>$B$1 + 'Safety Sys. Faults F. Rates'!E75</f>
        <v>2.1372449569420389E-7</v>
      </c>
      <c r="G70" s="89" t="s">
        <v>2373</v>
      </c>
      <c r="H70" s="15">
        <f>$B$1 + 'Safety Sys. Faults F. Rates'!H75</f>
        <v>2.1316328531463218E-7</v>
      </c>
    </row>
    <row r="71" spans="1:8">
      <c r="A71" s="89" t="s">
        <v>2372</v>
      </c>
      <c r="B71" s="15">
        <f>$B$1 + 'Safety Sys. Faults F. Rates'!B76</f>
        <v>2.1035074535478126E-7</v>
      </c>
      <c r="C71" s="56"/>
      <c r="D71" s="89" t="s">
        <v>2372</v>
      </c>
      <c r="E71" s="15">
        <f>$B$1 + 'Safety Sys. Faults F. Rates'!E76</f>
        <v>2.1338573109917129E-7</v>
      </c>
      <c r="G71" s="89" t="s">
        <v>2372</v>
      </c>
      <c r="H71" s="15">
        <f>$B$1 + 'Safety Sys. Faults F. Rates'!H76</f>
        <v>2.1213255600259403E-7</v>
      </c>
    </row>
    <row r="72" spans="1:8">
      <c r="A72" s="89" t="s">
        <v>2371</v>
      </c>
      <c r="B72" s="15">
        <f>$B$1 + 'Safety Sys. Faults F. Rates'!B77</f>
        <v>2.1040762698920767E-7</v>
      </c>
      <c r="C72" s="56"/>
      <c r="D72" s="89" t="s">
        <v>2371</v>
      </c>
      <c r="E72" s="15">
        <f>$B$1 + 'Safety Sys. Faults F. Rates'!E77</f>
        <v>2.1403552976308466E-7</v>
      </c>
      <c r="G72" s="89" t="s">
        <v>2371</v>
      </c>
      <c r="H72" s="15">
        <f>$B$1 + 'Safety Sys. Faults F. Rates'!H77</f>
        <v>2.1203400677422499E-7</v>
      </c>
    </row>
    <row r="73" spans="1:8">
      <c r="A73" s="89" t="s">
        <v>2370</v>
      </c>
      <c r="B73" s="15">
        <f>$B$1 + 'Safety Sys. Faults F. Rates'!B78</f>
        <v>2.1031727251432118E-7</v>
      </c>
      <c r="C73" s="56"/>
      <c r="D73" s="89" t="s">
        <v>2370</v>
      </c>
      <c r="E73" s="15">
        <f>$B$1 + 'Safety Sys. Faults F. Rates'!E78</f>
        <v>2.1430846644837918E-7</v>
      </c>
      <c r="G73" s="89" t="s">
        <v>2370</v>
      </c>
      <c r="H73" s="15">
        <f>$B$1 + 'Safety Sys. Faults F. Rates'!H78</f>
        <v>2.1145463411887814E-7</v>
      </c>
    </row>
    <row r="74" spans="1:8">
      <c r="A74" s="89" t="s">
        <v>2369</v>
      </c>
      <c r="B74" s="15">
        <f>$B$1 + 'Safety Sys. Faults F. Rates'!B79</f>
        <v>2.1033923770213865E-7</v>
      </c>
      <c r="C74" s="56"/>
      <c r="D74" s="89" t="s">
        <v>2369</v>
      </c>
      <c r="E74" s="15">
        <f>$B$1 + 'Safety Sys. Faults F. Rates'!E79</f>
        <v>2.1346324515437972E-7</v>
      </c>
      <c r="G74" s="89" t="s">
        <v>2369</v>
      </c>
      <c r="H74" s="15">
        <f>$B$1 + 'Safety Sys. Faults F. Rates'!H79</f>
        <v>2.1102431470455618E-7</v>
      </c>
    </row>
    <row r="75" spans="1:8">
      <c r="A75" s="89" t="s">
        <v>2368</v>
      </c>
      <c r="B75" s="15">
        <f>$B$1 + 'Safety Sys. Faults F. Rates'!B80</f>
        <v>2.1035074535478126E-7</v>
      </c>
      <c r="C75" s="56"/>
      <c r="D75" s="89" t="s">
        <v>2368</v>
      </c>
      <c r="E75" s="15">
        <f>$B$1 + 'Safety Sys. Faults F. Rates'!E80</f>
        <v>2.1411556906666359E-7</v>
      </c>
      <c r="G75" s="89" t="s">
        <v>2368</v>
      </c>
      <c r="H75" s="15">
        <f>$B$1 + 'Safety Sys. Faults F. Rates'!H80</f>
        <v>2.1088668266039817E-7</v>
      </c>
    </row>
    <row r="76" spans="1:8">
      <c r="A76" s="89" t="s">
        <v>2367</v>
      </c>
      <c r="B76" s="15">
        <f>$B$1 + 'Safety Sys. Faults F. Rates'!B81</f>
        <v>2.1034244696190527E-7</v>
      </c>
      <c r="C76" s="56"/>
      <c r="D76" s="89" t="s">
        <v>2367</v>
      </c>
      <c r="E76" s="15">
        <f>$B$1 + 'Safety Sys. Faults F. Rates'!E81</f>
        <v>2.1290961516225464E-7</v>
      </c>
      <c r="G76" s="89" t="s">
        <v>2367</v>
      </c>
      <c r="H76" s="15">
        <f>$B$1 + 'Safety Sys. Faults F. Rates'!H81</f>
        <v>2.1060318033024675E-7</v>
      </c>
    </row>
    <row r="77" spans="1:8">
      <c r="A77" s="89" t="s">
        <v>2366</v>
      </c>
      <c r="B77" s="15">
        <f>$B$1 + 'Safety Sys. Faults F. Rates'!B82</f>
        <v>2.1034347185946303E-7</v>
      </c>
      <c r="C77" s="56"/>
      <c r="D77" s="89" t="s">
        <v>2366</v>
      </c>
      <c r="E77" s="15">
        <f>$B$1 + 'Safety Sys. Faults F. Rates'!E82</f>
        <v>2.1269413707712635E-7</v>
      </c>
      <c r="G77" s="89" t="s">
        <v>2366</v>
      </c>
      <c r="H77" s="15">
        <f>$B$1 + 'Safety Sys. Faults F. Rates'!H82</f>
        <v>2.1048507149750153E-7</v>
      </c>
    </row>
    <row r="78" spans="1:8">
      <c r="A78" s="89" t="s">
        <v>2365</v>
      </c>
      <c r="B78" s="15">
        <f>$B$1 + 'Safety Sys. Faults F. Rates'!B83</f>
        <v>2.1038302916809171E-7</v>
      </c>
      <c r="C78" s="56"/>
      <c r="D78" s="89" t="s">
        <v>2365</v>
      </c>
      <c r="E78" s="15">
        <f>$B$1 + 'Safety Sys. Faults F. Rates'!E83</f>
        <v>2.1091951730658877E-7</v>
      </c>
      <c r="G78" s="89" t="s">
        <v>2365</v>
      </c>
      <c r="H78" s="15">
        <f>$B$1 + 'Safety Sys. Faults F. Rates'!H83</f>
        <v>2.1041290804706512E-7</v>
      </c>
    </row>
    <row r="79" spans="1:8">
      <c r="A79" s="89" t="s">
        <v>2364</v>
      </c>
      <c r="B79" s="15">
        <f>$B$1 + 'Safety Sys. Faults F. Rates'!B84</f>
        <v>2.1051358213230029E-7</v>
      </c>
      <c r="C79" s="56"/>
      <c r="D79" s="89" t="s">
        <v>2364</v>
      </c>
      <c r="E79" s="15">
        <f>$B$1 + 'Safety Sys. Faults F. Rates'!E84</f>
        <v>2.1035207459136495E-7</v>
      </c>
      <c r="G79" s="89" t="s">
        <v>2364</v>
      </c>
      <c r="H79" s="15">
        <f>$B$1 + 'Safety Sys. Faults F. Rates'!H84</f>
        <v>2.1051144777408264E-7</v>
      </c>
    </row>
    <row r="81" spans="1:8" ht="18.75">
      <c r="A81" s="148" t="s">
        <v>2388</v>
      </c>
      <c r="B81" s="148"/>
      <c r="D81" s="148" t="s">
        <v>2387</v>
      </c>
      <c r="E81" s="148"/>
      <c r="G81" s="148" t="s">
        <v>2386</v>
      </c>
      <c r="H81" s="148"/>
    </row>
    <row r="82" spans="1:8">
      <c r="A82" s="89" t="s">
        <v>2385</v>
      </c>
      <c r="B82" s="15">
        <v>7200</v>
      </c>
      <c r="D82" s="89" t="s">
        <v>2384</v>
      </c>
      <c r="E82" s="15">
        <v>7200</v>
      </c>
      <c r="G82" s="89" t="s">
        <v>2383</v>
      </c>
      <c r="H82" s="15">
        <v>7200</v>
      </c>
    </row>
    <row r="83" spans="1:8">
      <c r="A83" s="89" t="s">
        <v>2382</v>
      </c>
      <c r="B83" s="15">
        <f>($B$1) + (('Safety Sys. Faults F. Rates'!$B$2)*POWER((1-'Safety Prob. Systematic Faults'!$B2), B82))</f>
        <v>2.1020221523879977E-7</v>
      </c>
      <c r="D83" s="89" t="s">
        <v>2382</v>
      </c>
      <c r="E83" s="15">
        <f>($B$1) + (('Safety Sys. Faults F. Rates'!$B$2)*POWER((1-'Safety Prob. Systematic Faults'!$B15), E82))</f>
        <v>2.1020221523879977E-7</v>
      </c>
      <c r="G83" s="89" t="s">
        <v>2382</v>
      </c>
      <c r="H83" s="15">
        <f>($B$1) + (('Safety Sys. Faults F. Rates'!$B$2)*POWER((1-'Safety Prob. Systematic Faults'!$B28), H82))</f>
        <v>2.1020221523879977E-7</v>
      </c>
    </row>
  </sheetData>
  <mergeCells count="21">
    <mergeCell ref="A3:B3"/>
    <mergeCell ref="D3:E3"/>
    <mergeCell ref="G3:H3"/>
    <mergeCell ref="A16:B16"/>
    <mergeCell ref="D16:E16"/>
    <mergeCell ref="G16:H16"/>
    <mergeCell ref="A29:B29"/>
    <mergeCell ref="D29:E29"/>
    <mergeCell ref="G29:H29"/>
    <mergeCell ref="A42:B42"/>
    <mergeCell ref="D42:E42"/>
    <mergeCell ref="G42:H42"/>
    <mergeCell ref="A81:B81"/>
    <mergeCell ref="D81:E81"/>
    <mergeCell ref="G81:H81"/>
    <mergeCell ref="A55:B55"/>
    <mergeCell ref="D55:E55"/>
    <mergeCell ref="G55:H55"/>
    <mergeCell ref="A68:B68"/>
    <mergeCell ref="D68:E68"/>
    <mergeCell ref="G68:H68"/>
  </mergeCells>
  <conditionalFormatting sqref="B1">
    <cfRule type="cellIs" dxfId="91" priority="43" operator="greaterThanOrEqual">
      <formula>0.00000001</formula>
    </cfRule>
    <cfRule type="cellIs" dxfId="90" priority="44" operator="lessThan">
      <formula>0.00000001</formula>
    </cfRule>
  </conditionalFormatting>
  <conditionalFormatting sqref="B4:B14">
    <cfRule type="cellIs" dxfId="89" priority="41" operator="greaterThanOrEqual">
      <formula>0.00000001</formula>
    </cfRule>
    <cfRule type="cellIs" dxfId="88" priority="42" operator="lessThan">
      <formula>0.00000001</formula>
    </cfRule>
  </conditionalFormatting>
  <conditionalFormatting sqref="H4:H14">
    <cfRule type="cellIs" dxfId="87" priority="39" operator="greaterThanOrEqual">
      <formula>0.00000001</formula>
    </cfRule>
    <cfRule type="cellIs" dxfId="86" priority="40" operator="lessThan">
      <formula>0.00000001</formula>
    </cfRule>
  </conditionalFormatting>
  <conditionalFormatting sqref="E4:E14">
    <cfRule type="cellIs" dxfId="85" priority="37" operator="greaterThanOrEqual">
      <formula>0.0000001</formula>
    </cfRule>
    <cfRule type="cellIs" dxfId="84" priority="38" operator="lessThan">
      <formula>0.0000001</formula>
    </cfRule>
  </conditionalFormatting>
  <conditionalFormatting sqref="B83">
    <cfRule type="cellIs" dxfId="83" priority="35" operator="greaterThanOrEqual">
      <formula>0.00000001</formula>
    </cfRule>
    <cfRule type="cellIs" dxfId="82" priority="36" operator="lessThan">
      <formula>0.00000001</formula>
    </cfRule>
  </conditionalFormatting>
  <conditionalFormatting sqref="B17:B27">
    <cfRule type="cellIs" dxfId="81" priority="33" operator="greaterThanOrEqual">
      <formula>0.00000001</formula>
    </cfRule>
    <cfRule type="cellIs" dxfId="80" priority="34" operator="lessThan">
      <formula>0.00000001</formula>
    </cfRule>
  </conditionalFormatting>
  <conditionalFormatting sqref="B30:B40">
    <cfRule type="cellIs" dxfId="79" priority="31" operator="greaterThanOrEqual">
      <formula>0.00000001</formula>
    </cfRule>
    <cfRule type="cellIs" dxfId="78" priority="32" operator="lessThan">
      <formula>0.00000001</formula>
    </cfRule>
  </conditionalFormatting>
  <conditionalFormatting sqref="B43:B53">
    <cfRule type="cellIs" dxfId="77" priority="29" operator="greaterThanOrEqual">
      <formula>0.00000001</formula>
    </cfRule>
    <cfRule type="cellIs" dxfId="76" priority="30" operator="lessThan">
      <formula>0.00000001</formula>
    </cfRule>
  </conditionalFormatting>
  <conditionalFormatting sqref="B56:B66">
    <cfRule type="cellIs" dxfId="75" priority="27" operator="greaterThanOrEqual">
      <formula>0.00000001</formula>
    </cfRule>
    <cfRule type="cellIs" dxfId="74" priority="28" operator="lessThan">
      <formula>0.00000001</formula>
    </cfRule>
  </conditionalFormatting>
  <conditionalFormatting sqref="B69:B79">
    <cfRule type="cellIs" dxfId="73" priority="25" operator="greaterThanOrEqual">
      <formula>0.00000001</formula>
    </cfRule>
    <cfRule type="cellIs" dxfId="72" priority="26" operator="lessThan">
      <formula>0.00000001</formula>
    </cfRule>
  </conditionalFormatting>
  <conditionalFormatting sqref="E17:E27">
    <cfRule type="cellIs" dxfId="71" priority="23" operator="greaterThanOrEqual">
      <formula>0.0000001</formula>
    </cfRule>
    <cfRule type="cellIs" dxfId="70" priority="24" operator="lessThan">
      <formula>0.0000001</formula>
    </cfRule>
  </conditionalFormatting>
  <conditionalFormatting sqref="E30:E40">
    <cfRule type="cellIs" dxfId="69" priority="21" operator="greaterThanOrEqual">
      <formula>0.0000001</formula>
    </cfRule>
    <cfRule type="cellIs" dxfId="68" priority="22" operator="lessThan">
      <formula>0.0000001</formula>
    </cfRule>
  </conditionalFormatting>
  <conditionalFormatting sqref="E43:E53">
    <cfRule type="cellIs" dxfId="67" priority="19" operator="greaterThanOrEqual">
      <formula>0.0000001</formula>
    </cfRule>
    <cfRule type="cellIs" dxfId="66" priority="20" operator="lessThan">
      <formula>0.0000001</formula>
    </cfRule>
  </conditionalFormatting>
  <conditionalFormatting sqref="E56:E66">
    <cfRule type="cellIs" dxfId="65" priority="17" operator="greaterThanOrEqual">
      <formula>0.0000001</formula>
    </cfRule>
    <cfRule type="cellIs" dxfId="64" priority="18" operator="lessThan">
      <formula>0.0000001</formula>
    </cfRule>
  </conditionalFormatting>
  <conditionalFormatting sqref="E69:E79">
    <cfRule type="cellIs" dxfId="63" priority="15" operator="greaterThanOrEqual">
      <formula>0.0000001</formula>
    </cfRule>
    <cfRule type="cellIs" dxfId="62" priority="16" operator="lessThan">
      <formula>0.0000001</formula>
    </cfRule>
  </conditionalFormatting>
  <conditionalFormatting sqref="H17:H27">
    <cfRule type="cellIs" dxfId="61" priority="13" operator="greaterThanOrEqual">
      <formula>0.00000001</formula>
    </cfRule>
    <cfRule type="cellIs" dxfId="60" priority="14" operator="lessThan">
      <formula>0.00000001</formula>
    </cfRule>
  </conditionalFormatting>
  <conditionalFormatting sqref="H30:H40">
    <cfRule type="cellIs" dxfId="59" priority="11" operator="greaterThanOrEqual">
      <formula>0.00000001</formula>
    </cfRule>
    <cfRule type="cellIs" dxfId="58" priority="12" operator="lessThan">
      <formula>0.00000001</formula>
    </cfRule>
  </conditionalFormatting>
  <conditionalFormatting sqref="H43:H53">
    <cfRule type="cellIs" dxfId="57" priority="9" operator="greaterThanOrEqual">
      <formula>0.00000001</formula>
    </cfRule>
    <cfRule type="cellIs" dxfId="56" priority="10" operator="lessThan">
      <formula>0.00000001</formula>
    </cfRule>
  </conditionalFormatting>
  <conditionalFormatting sqref="H56:H66">
    <cfRule type="cellIs" dxfId="55" priority="7" operator="greaterThanOrEqual">
      <formula>0.00000001</formula>
    </cfRule>
    <cfRule type="cellIs" dxfId="54" priority="8" operator="lessThan">
      <formula>0.00000001</formula>
    </cfRule>
  </conditionalFormatting>
  <conditionalFormatting sqref="H69:H79">
    <cfRule type="cellIs" dxfId="53" priority="5" operator="greaterThanOrEqual">
      <formula>0.00000001</formula>
    </cfRule>
    <cfRule type="cellIs" dxfId="52" priority="6" operator="lessThan">
      <formula>0.00000001</formula>
    </cfRule>
  </conditionalFormatting>
  <conditionalFormatting sqref="H83">
    <cfRule type="cellIs" dxfId="51" priority="3" operator="greaterThanOrEqual">
      <formula>0.00000001</formula>
    </cfRule>
    <cfRule type="cellIs" dxfId="50" priority="4" operator="lessThan">
      <formula>0.00000001</formula>
    </cfRule>
  </conditionalFormatting>
  <conditionalFormatting sqref="E83">
    <cfRule type="cellIs" dxfId="49" priority="1" operator="greaterThanOrEqual">
      <formula>0.0000001</formula>
    </cfRule>
    <cfRule type="cellIs" dxfId="48" priority="2" operator="lessThan">
      <formula>0.0000001</formula>
    </cfRule>
  </conditionalFormatting>
  <pageMargins left="0.511811024" right="0.511811024" top="0.78740157499999996" bottom="0.78740157499999996" header="0.31496062000000002" footer="0.31496062000000002"/>
  <pageSetup paperSize="9" orientation="portrait" horizontalDpi="0"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
  <sheetViews>
    <sheetView tabSelected="1" workbookViewId="0"/>
  </sheetViews>
  <sheetFormatPr defaultRowHeight="15"/>
  <cols>
    <col min="1" max="1" width="47.7109375" bestFit="1" customWidth="1"/>
    <col min="2" max="2" width="54.28515625" customWidth="1"/>
    <col min="3" max="3" width="2.5703125" customWidth="1"/>
    <col min="4" max="4" width="40.5703125" bestFit="1" customWidth="1"/>
    <col min="5" max="5" width="54.28515625" customWidth="1"/>
    <col min="6" max="6" width="2" customWidth="1"/>
    <col min="7" max="7" width="40.85546875" bestFit="1" customWidth="1"/>
    <col min="8" max="8" width="54.28515625" customWidth="1"/>
  </cols>
  <sheetData>
    <row r="1" spans="1:8" ht="30">
      <c r="A1" s="90" t="s">
        <v>2415</v>
      </c>
      <c r="B1" s="156">
        <f>(2/3)*E1+H1</f>
        <v>5.2570481298486527E-9</v>
      </c>
      <c r="D1" s="89" t="s">
        <v>2414</v>
      </c>
      <c r="E1" s="156">
        <v>3.3855721947729785E-9</v>
      </c>
      <c r="G1" s="89" t="s">
        <v>2413</v>
      </c>
      <c r="H1" s="156">
        <f>0.000000001*3</f>
        <v>3.0000000000000004E-9</v>
      </c>
    </row>
    <row r="3" spans="1:8" ht="18.75">
      <c r="A3" s="148" t="s">
        <v>2406</v>
      </c>
      <c r="B3" s="148"/>
      <c r="C3" s="56"/>
      <c r="D3" s="148" t="s">
        <v>2405</v>
      </c>
      <c r="E3" s="148"/>
      <c r="G3" s="148" t="s">
        <v>2404</v>
      </c>
      <c r="H3" s="148"/>
    </row>
    <row r="4" spans="1:8">
      <c r="A4" s="89" t="s">
        <v>2374</v>
      </c>
      <c r="B4" s="15">
        <f>$B$1 + 'Safety Sys. Faults F. Rates'!B9</f>
        <v>1749.1525423781384</v>
      </c>
      <c r="C4" s="56"/>
      <c r="D4" s="89" t="s">
        <v>2374</v>
      </c>
      <c r="E4" s="15">
        <f>$B$1 + 'Safety Sys. Faults F. Rates'!E9</f>
        <v>6521.5805471177182</v>
      </c>
      <c r="G4" s="89" t="s">
        <v>2374</v>
      </c>
      <c r="H4" s="15">
        <f>$B$1 + 'Safety Sys. Faults F. Rates'!H9</f>
        <v>4048.0234260667503</v>
      </c>
    </row>
    <row r="5" spans="1:8">
      <c r="A5" s="89" t="s">
        <v>2373</v>
      </c>
      <c r="B5" s="15">
        <f>$B$1 + 'Safety Sys. Faults F. Rates'!B10</f>
        <v>45.801526722814515</v>
      </c>
      <c r="C5" s="56"/>
      <c r="D5" s="89" t="s">
        <v>2373</v>
      </c>
      <c r="E5" s="15">
        <f>$B$1 + 'Safety Sys. Faults F. Rates'!E10</f>
        <v>63.91180295939246</v>
      </c>
      <c r="G5" s="89" t="s">
        <v>2373</v>
      </c>
      <c r="H5" s="15">
        <f>$B$1 + 'Safety Sys. Faults F. Rates'!H10</f>
        <v>62.089552244063213</v>
      </c>
    </row>
    <row r="6" spans="1:8">
      <c r="A6" s="89" t="s">
        <v>2372</v>
      </c>
      <c r="B6" s="15">
        <f>$B$1 + 'Safety Sys. Faults F. Rates'!B11</f>
        <v>37.706205818297278</v>
      </c>
      <c r="C6" s="56"/>
      <c r="D6" s="89" t="s">
        <v>2372</v>
      </c>
      <c r="E6" s="15">
        <f>$B$1 + 'Safety Sys. Faults F. Rates'!E11</f>
        <v>62.843676360323826</v>
      </c>
      <c r="G6" s="89" t="s">
        <v>2372</v>
      </c>
      <c r="H6" s="15">
        <f>$B$1 + 'Safety Sys. Faults F. Rates'!H11</f>
        <v>57.816182251918676</v>
      </c>
    </row>
    <row r="7" spans="1:8">
      <c r="A7" s="89" t="s">
        <v>2371</v>
      </c>
      <c r="B7" s="15">
        <f>$B$1 + 'Safety Sys. Faults F. Rates'!B12</f>
        <v>39.799837081947153</v>
      </c>
      <c r="C7" s="56"/>
      <c r="D7" s="89" t="s">
        <v>2371</v>
      </c>
      <c r="E7" s="15">
        <f>$B$1 + 'Safety Sys. Faults F. Rates'!E12</f>
        <v>64.819571565645447</v>
      </c>
      <c r="G7" s="89" t="s">
        <v>2371</v>
      </c>
      <c r="H7" s="15">
        <f>$B$1 + 'Safety Sys. Faults F. Rates'!H12</f>
        <v>57.313432841078004</v>
      </c>
    </row>
    <row r="8" spans="1:8">
      <c r="A8" s="89" t="s">
        <v>2370</v>
      </c>
      <c r="B8" s="15">
        <f>$B$1 + 'Safety Sys. Faults F. Rates'!B13</f>
        <v>36.135113909420468</v>
      </c>
      <c r="C8" s="56"/>
      <c r="D8" s="89" t="s">
        <v>2370</v>
      </c>
      <c r="E8" s="15">
        <f>$B$1 + 'Safety Sys. Faults F. Rates'!E13</f>
        <v>65.566902335710083</v>
      </c>
      <c r="G8" s="89" t="s">
        <v>2370</v>
      </c>
      <c r="H8" s="15">
        <f>$B$1 + 'Safety Sys. Faults F. Rates'!H13</f>
        <v>53.794186965194079</v>
      </c>
    </row>
    <row r="9" spans="1:8">
      <c r="A9" s="89" t="s">
        <v>2369</v>
      </c>
      <c r="B9" s="15">
        <f>$B$1 + 'Safety Sys. Faults F. Rates'!B14</f>
        <v>37.202806973800946</v>
      </c>
      <c r="C9" s="56"/>
      <c r="D9" s="89" t="s">
        <v>2369</v>
      </c>
      <c r="E9" s="15">
        <f>$B$1 + 'Safety Sys. Faults F. Rates'!E14</f>
        <v>63.09615250857351</v>
      </c>
      <c r="G9" s="89" t="s">
        <v>2369</v>
      </c>
      <c r="H9" s="15">
        <f>$B$1 + 'Safety Sys. Faults F. Rates'!H14</f>
        <v>50.149253736600585</v>
      </c>
    </row>
    <row r="10" spans="1:8">
      <c r="A10" s="89" t="s">
        <v>2368</v>
      </c>
      <c r="B10" s="15">
        <f>$B$1 + 'Safety Sys. Faults F. Rates'!B15</f>
        <v>37.706205818297278</v>
      </c>
      <c r="C10" s="56"/>
      <c r="D10" s="89" t="s">
        <v>2368</v>
      </c>
      <c r="E10" s="15">
        <f>$B$1 + 'Safety Sys. Faults F. Rates'!E15</f>
        <v>65.043205032750876</v>
      </c>
      <c r="G10" s="89" t="s">
        <v>2368</v>
      </c>
      <c r="H10" s="15">
        <f>$B$1 + 'Safety Sys. Faults F. Rates'!H15</f>
        <v>48.641005504078564</v>
      </c>
    </row>
    <row r="11" spans="1:8">
      <c r="A11" s="89" t="s">
        <v>2367</v>
      </c>
      <c r="B11" s="15">
        <f>$B$1 + 'Safety Sys. Faults F. Rates'!B16</f>
        <v>37.346633421715595</v>
      </c>
      <c r="C11" s="56"/>
      <c r="D11" s="89" t="s">
        <v>2367</v>
      </c>
      <c r="E11" s="15">
        <f>$B$1 + 'Safety Sys. Faults F. Rates'!E16</f>
        <v>61.169624677936881</v>
      </c>
      <c r="G11" s="89" t="s">
        <v>2367</v>
      </c>
      <c r="H11" s="15">
        <f>$B$1 + 'Safety Sys. Faults F. Rates'!H16</f>
        <v>44.493322864644391</v>
      </c>
    </row>
    <row r="12" spans="1:8">
      <c r="A12" s="89" t="s">
        <v>2366</v>
      </c>
      <c r="B12" s="15">
        <f>$B$1 + 'Safety Sys. Faults F. Rates'!B17</f>
        <v>37.391987436521759</v>
      </c>
      <c r="C12" s="56"/>
      <c r="D12" s="89" t="s">
        <v>2366</v>
      </c>
      <c r="E12" s="15">
        <f>$B$1 + 'Safety Sys. Faults F. Rates'!E17</f>
        <v>60.329929306121258</v>
      </c>
      <c r="G12" s="89" t="s">
        <v>2366</v>
      </c>
      <c r="H12" s="15">
        <f>$B$1 + 'Safety Sys. Faults F. Rates'!H17</f>
        <v>41.979575810441816</v>
      </c>
    </row>
    <row r="13" spans="1:8">
      <c r="A13" s="89" t="s">
        <v>2365</v>
      </c>
      <c r="B13" s="15">
        <f>$B$1 + 'Safety Sys. Faults F. Rates'!B18</f>
        <v>38.96270148129296</v>
      </c>
      <c r="C13" s="56"/>
      <c r="D13" s="89" t="s">
        <v>2365</v>
      </c>
      <c r="E13" s="15">
        <f>$B$1 + 'Safety Sys. Faults F. Rates'!E18</f>
        <v>49.022346373972169</v>
      </c>
      <c r="G13" s="89" t="s">
        <v>2365</v>
      </c>
      <c r="H13" s="15">
        <f>$B$1 + 'Safety Sys. Faults F. Rates'!H18</f>
        <v>39.968578167079912</v>
      </c>
    </row>
    <row r="14" spans="1:8">
      <c r="A14" s="89" t="s">
        <v>2364</v>
      </c>
      <c r="B14" s="15">
        <f>$B$1 + 'Safety Sys. Faults F. Rates'!B19</f>
        <v>42.656886433413199</v>
      </c>
      <c r="C14" s="56"/>
      <c r="D14" s="89" t="s">
        <v>2364</v>
      </c>
      <c r="E14" s="15">
        <f>$B$1 + 'Safety Sys. Faults F. Rates'!E19</f>
        <v>37.762237767494533</v>
      </c>
      <c r="G14" s="89" t="s">
        <v>2364</v>
      </c>
      <c r="H14" s="15">
        <f>$B$1 + 'Safety Sys. Faults F. Rates'!H19</f>
        <v>42.608012573992056</v>
      </c>
    </row>
    <row r="15" spans="1:8">
      <c r="A15" s="56"/>
      <c r="B15" s="56"/>
      <c r="C15" s="56"/>
      <c r="D15" s="56"/>
      <c r="E15" s="56"/>
    </row>
    <row r="16" spans="1:8" ht="18.75">
      <c r="A16" s="148" t="s">
        <v>2403</v>
      </c>
      <c r="B16" s="148"/>
      <c r="C16" s="56"/>
      <c r="D16" s="148" t="s">
        <v>2402</v>
      </c>
      <c r="E16" s="148"/>
      <c r="G16" s="148" t="s">
        <v>2401</v>
      </c>
      <c r="H16" s="148"/>
    </row>
    <row r="17" spans="1:8">
      <c r="A17" s="89" t="s">
        <v>2374</v>
      </c>
      <c r="B17" s="15">
        <f>$B$1 + 'Safety Sys. Faults F. Rates'!B22</f>
        <v>424.93536340657846</v>
      </c>
      <c r="C17" s="56"/>
      <c r="D17" s="89" t="s">
        <v>2374</v>
      </c>
      <c r="E17" s="15">
        <f>$B$1 + 'Safety Sys. Faults F. Rates'!E22</f>
        <v>5907.0851156268782</v>
      </c>
      <c r="G17" s="89" t="s">
        <v>2374</v>
      </c>
      <c r="H17" s="15">
        <f>$B$1 + 'Safety Sys. Faults F. Rates'!H22</f>
        <v>2275.9018969417334</v>
      </c>
    </row>
    <row r="18" spans="1:8">
      <c r="A18" s="89" t="s">
        <v>2373</v>
      </c>
      <c r="B18" s="15">
        <f>$B$1 + 'Safety Sys. Faults F. Rates'!B23</f>
        <v>0.29135831770970505</v>
      </c>
      <c r="C18" s="56"/>
      <c r="D18" s="89" t="s">
        <v>2373</v>
      </c>
      <c r="E18" s="15">
        <f>$B$1 + 'Safety Sys. Faults F. Rates'!E23</f>
        <v>0.56732202704152479</v>
      </c>
      <c r="G18" s="89" t="s">
        <v>2373</v>
      </c>
      <c r="H18" s="15">
        <f>$B$1 + 'Safety Sys. Faults F. Rates'!H23</f>
        <v>0.53543229653697033</v>
      </c>
    </row>
    <row r="19" spans="1:8">
      <c r="A19" s="89" t="s">
        <v>2372</v>
      </c>
      <c r="B19" s="15">
        <f>$B$1 + 'Safety Sys. Faults F. Rates'!B24</f>
        <v>0.19746638814806877</v>
      </c>
      <c r="C19" s="56"/>
      <c r="D19" s="89" t="s">
        <v>2372</v>
      </c>
      <c r="E19" s="15">
        <f>$B$1 + 'Safety Sys. Faults F. Rates'!E24</f>
        <v>0.54851773550987859</v>
      </c>
      <c r="G19" s="89" t="s">
        <v>2372</v>
      </c>
      <c r="H19" s="15">
        <f>$B$1 + 'Safety Sys. Faults F. Rates'!H24</f>
        <v>0.46426541214304695</v>
      </c>
    </row>
    <row r="20" spans="1:8">
      <c r="A20" s="89" t="s">
        <v>2371</v>
      </c>
      <c r="B20" s="15">
        <f>$B$1 + 'Safety Sys. Faults F. Rates'!B25</f>
        <v>0.22000375960858651</v>
      </c>
      <c r="C20" s="56"/>
      <c r="D20" s="89" t="s">
        <v>2371</v>
      </c>
      <c r="E20" s="15">
        <f>$B$1 + 'Safety Sys. Faults F. Rates'!E25</f>
        <v>0.58355234654486932</v>
      </c>
      <c r="G20" s="89" t="s">
        <v>2371</v>
      </c>
      <c r="H20" s="15">
        <f>$B$1 + 'Safety Sys. Faults F. Rates'!H25</f>
        <v>0.45622633628845921</v>
      </c>
    </row>
    <row r="21" spans="1:8">
      <c r="A21" s="89" t="s">
        <v>2370</v>
      </c>
      <c r="B21" s="15">
        <f>$B$1 + 'Safety Sys. Faults F. Rates'!B26</f>
        <v>0.18135367982189041</v>
      </c>
      <c r="C21" s="56"/>
      <c r="D21" s="89" t="s">
        <v>2370</v>
      </c>
      <c r="E21" s="15">
        <f>$B$1 + 'Safety Sys. Faults F. Rates'!E26</f>
        <v>0.59708593320304371</v>
      </c>
      <c r="G21" s="89" t="s">
        <v>2370</v>
      </c>
      <c r="H21" s="15">
        <f>$B$1 + 'Safety Sys. Faults F. Rates'!H26</f>
        <v>0.4019186928515841</v>
      </c>
    </row>
    <row r="22" spans="1:8">
      <c r="A22" s="89" t="s">
        <v>2369</v>
      </c>
      <c r="B22" s="15">
        <f>$B$1 + 'Safety Sys. Faults F. Rates'!B27</f>
        <v>0.19222901169298406</v>
      </c>
      <c r="C22" s="56"/>
      <c r="D22" s="89" t="s">
        <v>2369</v>
      </c>
      <c r="E22" s="15">
        <f>$B$1 + 'Safety Sys. Faults F. Rates'!E27</f>
        <v>0.5529339581350714</v>
      </c>
      <c r="G22" s="89" t="s">
        <v>2369</v>
      </c>
      <c r="H22" s="15">
        <f>$B$1 + 'Safety Sys. Faults F. Rates'!H27</f>
        <v>0.34929828995297496</v>
      </c>
    </row>
    <row r="23" spans="1:8">
      <c r="A23" s="89" t="s">
        <v>2368</v>
      </c>
      <c r="B23" s="15">
        <f>$B$1 + 'Safety Sys. Faults F. Rates'!B28</f>
        <v>0.19746638814806877</v>
      </c>
      <c r="C23" s="56"/>
      <c r="D23" s="89" t="s">
        <v>2368</v>
      </c>
      <c r="E23" s="15">
        <f>$B$1 + 'Safety Sys. Faults F. Rates'!E28</f>
        <v>0.58758591084713141</v>
      </c>
      <c r="G23" s="89" t="s">
        <v>2368</v>
      </c>
      <c r="H23" s="15">
        <f>$B$1 + 'Safety Sys. Faults F. Rates'!H28</f>
        <v>0.3286038130259904</v>
      </c>
    </row>
    <row r="24" spans="1:8">
      <c r="A24" s="89" t="s">
        <v>2367</v>
      </c>
      <c r="B24" s="15">
        <f>$B$1 + 'Safety Sys. Faults F. Rates'!B29</f>
        <v>0.19371820352695615</v>
      </c>
      <c r="C24" s="56"/>
      <c r="D24" s="89" t="s">
        <v>2367</v>
      </c>
      <c r="E24" s="15">
        <f>$B$1 + 'Safety Sys. Faults F. Rates'!E29</f>
        <v>0.51968375283989832</v>
      </c>
      <c r="G24" s="89" t="s">
        <v>2367</v>
      </c>
      <c r="H24" s="15">
        <f>$B$1 + 'Safety Sys. Faults F. Rates'!H29</f>
        <v>0.27495219679450367</v>
      </c>
    </row>
    <row r="25" spans="1:8">
      <c r="A25" s="89" t="s">
        <v>2366</v>
      </c>
      <c r="B25" s="15">
        <f>$B$1 + 'Safety Sys. Faults F. Rates'!B30</f>
        <v>0.19418899470980613</v>
      </c>
      <c r="C25" s="56"/>
      <c r="D25" s="89" t="s">
        <v>2366</v>
      </c>
      <c r="E25" s="15">
        <f>$B$1 + 'Safety Sys. Faults F. Rates'!E30</f>
        <v>0.50551394545805828</v>
      </c>
      <c r="G25" s="89" t="s">
        <v>2366</v>
      </c>
      <c r="H25" s="15">
        <f>$B$1 + 'Safety Sys. Faults F. Rates'!H30</f>
        <v>0.24476178092138898</v>
      </c>
    </row>
    <row r="26" spans="1:8">
      <c r="A26" s="89" t="s">
        <v>2365</v>
      </c>
      <c r="B26" s="15">
        <f>$B$1 + 'Safety Sys. Faults F. Rates'!B31</f>
        <v>0.21084613113353298</v>
      </c>
      <c r="C26" s="56"/>
      <c r="D26" s="89" t="s">
        <v>2365</v>
      </c>
      <c r="E26" s="15">
        <f>$B$1 + 'Safety Sys. Faults F. Rates'!E31</f>
        <v>0.33377645574236431</v>
      </c>
      <c r="G26" s="89" t="s">
        <v>2365</v>
      </c>
      <c r="H26" s="15">
        <f>$B$1 + 'Safety Sys. Faults F. Rates'!H31</f>
        <v>0.2218732330734014</v>
      </c>
    </row>
    <row r="27" spans="1:8">
      <c r="A27" s="89" t="s">
        <v>2364</v>
      </c>
      <c r="B27" s="15">
        <f>$B$1 + 'Safety Sys. Faults F. Rates'!B32</f>
        <v>0.25272361077713318</v>
      </c>
      <c r="C27" s="56"/>
      <c r="D27" s="89" t="s">
        <v>2364</v>
      </c>
      <c r="E27" s="15">
        <f>$B$1 + 'Safety Sys. Faults F. Rates'!E32</f>
        <v>0.19805369981423626</v>
      </c>
      <c r="G27" s="89" t="s">
        <v>2364</v>
      </c>
      <c r="H27" s="15">
        <f>$B$1 + 'Safety Sys. Faults F. Rates'!H32</f>
        <v>0.25214482957058709</v>
      </c>
    </row>
    <row r="29" spans="1:8" ht="18.75">
      <c r="A29" s="148" t="s">
        <v>2400</v>
      </c>
      <c r="B29" s="148"/>
      <c r="C29" s="56"/>
      <c r="D29" s="148" t="s">
        <v>2399</v>
      </c>
      <c r="E29" s="148"/>
      <c r="G29" s="148" t="s">
        <v>2398</v>
      </c>
      <c r="H29" s="148"/>
    </row>
    <row r="30" spans="1:8">
      <c r="A30" s="89" t="s">
        <v>2374</v>
      </c>
      <c r="B30" s="15">
        <f>$B$1 + 'Safety Sys. Faults F. Rates'!B35</f>
        <v>103.23288489936337</v>
      </c>
      <c r="C30" s="56"/>
      <c r="D30" s="89" t="s">
        <v>2374</v>
      </c>
      <c r="E30" s="15">
        <f>$B$1 + 'Safety Sys. Faults F. Rates'!E35</f>
        <v>5350.4904694740808</v>
      </c>
      <c r="G30" s="89" t="s">
        <v>2374</v>
      </c>
      <c r="H30" s="15">
        <f>$B$1 + 'Safety Sys. Faults F. Rates'!H35</f>
        <v>1279.5700269797915</v>
      </c>
    </row>
    <row r="31" spans="1:8">
      <c r="A31" s="89" t="s">
        <v>2373</v>
      </c>
      <c r="B31" s="15">
        <f>$B$1 + 'Safety Sys. Faults F. Rates'!B36</f>
        <v>1.8534296365179663E-3</v>
      </c>
      <c r="C31" s="56"/>
      <c r="D31" s="89" t="s">
        <v>2373</v>
      </c>
      <c r="E31" s="15">
        <f>$B$1 + 'Safety Sys. Faults F. Rates'!E36</f>
        <v>5.0359182109135725E-3</v>
      </c>
      <c r="G31" s="89" t="s">
        <v>2373</v>
      </c>
      <c r="H31" s="15">
        <f>$B$1 + 'Safety Sys. Faults F. Rates'!H36</f>
        <v>4.6173318153492982E-3</v>
      </c>
    </row>
    <row r="32" spans="1:8">
      <c r="A32" s="89" t="s">
        <v>2372</v>
      </c>
      <c r="B32" s="15">
        <f>$B$1 + 'Safety Sys. Faults F. Rates'!B37</f>
        <v>1.0341313784988843E-3</v>
      </c>
      <c r="C32" s="56"/>
      <c r="D32" s="89" t="s">
        <v>2372</v>
      </c>
      <c r="E32" s="15">
        <f>$B$1 + 'Safety Sys. Faults F. Rates'!E37</f>
        <v>4.7876261896904497E-3</v>
      </c>
      <c r="G32" s="89" t="s">
        <v>2372</v>
      </c>
      <c r="H32" s="15">
        <f>$B$1 + 'Safety Sys. Faults F. Rates'!H37</f>
        <v>3.7280682258455495E-3</v>
      </c>
    </row>
    <row r="33" spans="1:8">
      <c r="A33" s="89" t="s">
        <v>2371</v>
      </c>
      <c r="B33" s="15">
        <f>$B$1 + 'Safety Sys. Faults F. Rates'!B38</f>
        <v>1.2161321430830437E-3</v>
      </c>
      <c r="C33" s="56"/>
      <c r="D33" s="89" t="s">
        <v>2371</v>
      </c>
      <c r="E33" s="15">
        <f>$B$1 + 'Safety Sys. Faults F. Rates'!E38</f>
        <v>5.2535625827895361E-3</v>
      </c>
      <c r="G33" s="89" t="s">
        <v>2371</v>
      </c>
      <c r="H33" s="15">
        <f>$B$1 + 'Safety Sys. Faults F. Rates'!H38</f>
        <v>3.6316576433678238E-3</v>
      </c>
    </row>
    <row r="34" spans="1:8">
      <c r="A34" s="89" t="s">
        <v>2370</v>
      </c>
      <c r="B34" s="15">
        <f>$B$1 + 'Safety Sys. Faults F. Rates'!B39</f>
        <v>9.1017688028967986E-4</v>
      </c>
      <c r="C34" s="56"/>
      <c r="D34" s="89" t="s">
        <v>2370</v>
      </c>
      <c r="E34" s="15">
        <f>$B$1 + 'Safety Sys. Faults F. Rates'!E39</f>
        <v>5.4373767460096593E-3</v>
      </c>
      <c r="G34" s="89" t="s">
        <v>2370</v>
      </c>
      <c r="H34" s="15">
        <f>$B$1 + 'Safety Sys. Faults F. Rates'!H39</f>
        <v>3.002906510263823E-3</v>
      </c>
    </row>
    <row r="35" spans="1:8">
      <c r="A35" s="89" t="s">
        <v>2369</v>
      </c>
      <c r="B35" s="15">
        <f>$B$1 + 'Safety Sys. Faults F. Rates'!B40</f>
        <v>9.932633987413393E-4</v>
      </c>
      <c r="C35" s="56"/>
      <c r="D35" s="89" t="s">
        <v>2369</v>
      </c>
      <c r="E35" s="15">
        <f>$B$1 + 'Safety Sys. Faults F. Rates'!E40</f>
        <v>4.8455615091388743E-3</v>
      </c>
      <c r="G35" s="89" t="s">
        <v>2369</v>
      </c>
      <c r="H35" s="15">
        <f>$B$1 + 'Safety Sys. Faults F. Rates'!H40</f>
        <v>2.4329286330396719E-3</v>
      </c>
    </row>
    <row r="36" spans="1:8">
      <c r="A36" s="89" t="s">
        <v>2368</v>
      </c>
      <c r="B36" s="15">
        <f>$B$1 + 'Safety Sys. Faults F. Rates'!B41</f>
        <v>1.0341313784988843E-3</v>
      </c>
      <c r="C36" s="56"/>
      <c r="D36" s="89" t="s">
        <v>2368</v>
      </c>
      <c r="E36" s="15">
        <f>$B$1 + 'Safety Sys. Faults F. Rates'!E41</f>
        <v>5.3081261637927717E-3</v>
      </c>
      <c r="G36" s="89" t="s">
        <v>2368</v>
      </c>
      <c r="H36" s="15">
        <f>$B$1 + 'Safety Sys. Faults F. Rates'!H41</f>
        <v>2.2199524265790753E-3</v>
      </c>
    </row>
    <row r="37" spans="1:8">
      <c r="A37" s="89" t="s">
        <v>2367</v>
      </c>
      <c r="B37" s="15">
        <f>$B$1 + 'Safety Sys. Faults F. Rates'!B42</f>
        <v>1.0048278316152255E-3</v>
      </c>
      <c r="C37" s="56"/>
      <c r="D37" s="89" t="s">
        <v>2367</v>
      </c>
      <c r="E37" s="15">
        <f>$B$1 + 'Safety Sys. Faults F. Rates'!E42</f>
        <v>4.4151246720668287E-3</v>
      </c>
      <c r="G37" s="89" t="s">
        <v>2367</v>
      </c>
      <c r="H37" s="15">
        <f>$B$1 + 'Safety Sys. Faults F. Rates'!H42</f>
        <v>1.6991075666275908E-3</v>
      </c>
    </row>
    <row r="38" spans="1:8">
      <c r="A38" s="89" t="s">
        <v>2366</v>
      </c>
      <c r="B38" s="15">
        <f>$B$1 + 'Safety Sys. Faults F. Rates'!B43</f>
        <v>1.0084930699519525E-3</v>
      </c>
      <c r="C38" s="56"/>
      <c r="D38" s="89" t="s">
        <v>2366</v>
      </c>
      <c r="E38" s="15">
        <f>$B$1 + 'Safety Sys. Faults F. Rates'!E43</f>
        <v>4.2357858505103858E-3</v>
      </c>
      <c r="G38" s="89" t="s">
        <v>2366</v>
      </c>
      <c r="H38" s="15">
        <f>$B$1 + 'Safety Sys. Faults F. Rates'!H43</f>
        <v>1.4270879675638E-3</v>
      </c>
    </row>
    <row r="39" spans="1:8">
      <c r="A39" s="89" t="s">
        <v>2365</v>
      </c>
      <c r="B39" s="15">
        <f>$B$1 + 'Safety Sys. Faults F. Rates'!B44</f>
        <v>1.1409961820348202E-3</v>
      </c>
      <c r="C39" s="56"/>
      <c r="D39" s="89" t="s">
        <v>2365</v>
      </c>
      <c r="E39" s="15">
        <f>$B$1 + 'Safety Sys. Faults F. Rates'!E44</f>
        <v>2.2725753633552771E-3</v>
      </c>
      <c r="G39" s="89" t="s">
        <v>2365</v>
      </c>
      <c r="H39" s="15">
        <f>$B$1 + 'Safety Sys. Faults F. Rates'!H44</f>
        <v>1.2316660137139421E-3</v>
      </c>
    </row>
    <row r="40" spans="1:8">
      <c r="A40" s="89" t="s">
        <v>2364</v>
      </c>
      <c r="B40" s="15">
        <f>$B$1 + 'Safety Sys. Faults F. Rates'!B45</f>
        <v>1.4972833318237415E-3</v>
      </c>
      <c r="C40" s="56"/>
      <c r="D40" s="89" t="s">
        <v>2364</v>
      </c>
      <c r="E40" s="15">
        <f>$B$1 + 'Safety Sys. Faults F. Rates'!E45</f>
        <v>1.0387484103200879E-3</v>
      </c>
      <c r="G40" s="89" t="s">
        <v>2364</v>
      </c>
      <c r="H40" s="15">
        <f>$B$1 + 'Safety Sys. Faults F. Rates'!H45</f>
        <v>1.4921427353110119E-3</v>
      </c>
    </row>
    <row r="42" spans="1:8" ht="18.75">
      <c r="A42" s="148" t="s">
        <v>2397</v>
      </c>
      <c r="B42" s="148"/>
      <c r="C42" s="56"/>
      <c r="D42" s="148" t="s">
        <v>2396</v>
      </c>
      <c r="E42" s="148"/>
      <c r="G42" s="148" t="s">
        <v>2395</v>
      </c>
      <c r="H42" s="148"/>
    </row>
    <row r="43" spans="1:8">
      <c r="A43" s="89" t="s">
        <v>2374</v>
      </c>
      <c r="B43" s="15">
        <f>$B$1 + 'Safety Sys. Faults F. Rates'!B48</f>
        <v>25.079175431508865</v>
      </c>
      <c r="C43" s="56"/>
      <c r="D43" s="89" t="s">
        <v>2374</v>
      </c>
      <c r="E43" s="15">
        <f>$B$1 + 'Safety Sys. Faults F. Rates'!E48</f>
        <v>4846.3409115606046</v>
      </c>
      <c r="G43" s="89" t="s">
        <v>2374</v>
      </c>
      <c r="H43" s="15">
        <f>$B$1 + 'Safety Sys. Faults F. Rates'!H48</f>
        <v>719.40686729401421</v>
      </c>
    </row>
    <row r="44" spans="1:8">
      <c r="A44" s="89" t="s">
        <v>2373</v>
      </c>
      <c r="B44" s="15">
        <f>$B$1 + 'Safety Sys. Faults F. Rates'!B49</f>
        <v>1.1795488469693748E-5</v>
      </c>
      <c r="C44" s="56"/>
      <c r="D44" s="89" t="s">
        <v>2373</v>
      </c>
      <c r="E44" s="15">
        <f>$B$1 + 'Safety Sys. Faults F. Rates'!E49</f>
        <v>4.4707239881689041E-5</v>
      </c>
      <c r="G44" s="89" t="s">
        <v>2373</v>
      </c>
      <c r="H44" s="15">
        <f>$B$1 + 'Safety Sys. Faults F. Rates'!H49</f>
        <v>3.9822998512750327E-5</v>
      </c>
    </row>
    <row r="45" spans="1:8">
      <c r="A45" s="89" t="s">
        <v>2372</v>
      </c>
      <c r="B45" s="15">
        <f>$B$1 + 'Safety Sys. Faults F. Rates'!B50</f>
        <v>5.4209476553608443E-6</v>
      </c>
      <c r="C45" s="56"/>
      <c r="D45" s="89" t="s">
        <v>2372</v>
      </c>
      <c r="E45" s="15">
        <f>$B$1 + 'Safety Sys. Faults F. Rates'!E50</f>
        <v>4.1792993215034979E-5</v>
      </c>
      <c r="G45" s="89" t="s">
        <v>2372</v>
      </c>
      <c r="H45" s="15">
        <f>$B$1 + 'Safety Sys. Faults F. Rates'!H50</f>
        <v>2.9941697052438465E-5</v>
      </c>
    </row>
    <row r="46" spans="1:8">
      <c r="A46" s="89" t="s">
        <v>2371</v>
      </c>
      <c r="B46" s="15">
        <f>$B$1 + 'Safety Sys. Faults F. Rates'!B51</f>
        <v>6.7277087049037437E-6</v>
      </c>
      <c r="C46" s="56"/>
      <c r="D46" s="89" t="s">
        <v>2371</v>
      </c>
      <c r="E46" s="15">
        <f>$B$1 + 'Safety Sys. Faults F. Rates'!E51</f>
        <v>4.7301553579032318E-5</v>
      </c>
      <c r="G46" s="89" t="s">
        <v>2371</v>
      </c>
      <c r="H46" s="15">
        <f>$B$1 + 'Safety Sys. Faults F. Rates'!H51</f>
        <v>2.8913932760127443E-5</v>
      </c>
    </row>
    <row r="47" spans="1:8">
      <c r="A47" s="89" t="s">
        <v>2370</v>
      </c>
      <c r="B47" s="15">
        <f>$B$1 + 'Safety Sys. Faults F. Rates'!B52</f>
        <v>4.5731952812091153E-6</v>
      </c>
      <c r="C47" s="56"/>
      <c r="D47" s="89" t="s">
        <v>2370</v>
      </c>
      <c r="E47" s="15">
        <f>$B$1 + 'Safety Sys. Faults F. Rates'!E52</f>
        <v>4.9520757791342433E-5</v>
      </c>
      <c r="G47" s="89" t="s">
        <v>2370</v>
      </c>
      <c r="H47" s="15">
        <f>$B$1 + 'Safety Sys. Faults F. Rates'!H52</f>
        <v>2.2441178081145713E-5</v>
      </c>
    </row>
    <row r="48" spans="1:8">
      <c r="A48" s="89" t="s">
        <v>2369</v>
      </c>
      <c r="B48" s="15">
        <f>$B$1 + 'Safety Sys. Faults F. Rates'!B53</f>
        <v>5.1374780085947224E-6</v>
      </c>
      <c r="C48" s="56"/>
      <c r="D48" s="89" t="s">
        <v>2369</v>
      </c>
      <c r="E48" s="15">
        <f>$B$1 + 'Safety Sys. Faults F. Rates'!E53</f>
        <v>4.2468584304423748E-5</v>
      </c>
      <c r="G48" s="89" t="s">
        <v>2369</v>
      </c>
      <c r="H48" s="15">
        <f>$B$1 + 'Safety Sys. Faults F. Rates'!H53</f>
        <v>1.6950992005284956E-5</v>
      </c>
    </row>
    <row r="49" spans="1:8">
      <c r="A49" s="89" t="s">
        <v>2368</v>
      </c>
      <c r="B49" s="15">
        <f>$B$1 + 'Safety Sys. Faults F. Rates'!B54</f>
        <v>5.4209476553608443E-6</v>
      </c>
      <c r="C49" s="56"/>
      <c r="D49" s="89" t="s">
        <v>2368</v>
      </c>
      <c r="E49" s="15">
        <f>$B$1 + 'Safety Sys. Faults F. Rates'!E54</f>
        <v>4.7957645443701824E-5</v>
      </c>
      <c r="G49" s="89" t="s">
        <v>2368</v>
      </c>
      <c r="H49" s="15">
        <f>$B$1 + 'Safety Sys. Faults F. Rates'!H54</f>
        <v>1.5002543503719843E-5</v>
      </c>
    </row>
    <row r="50" spans="1:8">
      <c r="A50" s="89" t="s">
        <v>2367</v>
      </c>
      <c r="B50" s="15">
        <f>$B$1 + 'Safety Sys. Faults F. Rates'!B55</f>
        <v>5.2173043177047648E-6</v>
      </c>
      <c r="C50" s="56"/>
      <c r="D50" s="89" t="s">
        <v>2367</v>
      </c>
      <c r="E50" s="15">
        <f>$B$1 + 'Safety Sys. Faults F. Rates'!E55</f>
        <v>3.7515145590040345E-5</v>
      </c>
      <c r="G50" s="89" t="s">
        <v>2367</v>
      </c>
      <c r="H50" s="15">
        <f>$B$1 + 'Safety Sys. Faults F. Rates'!H55</f>
        <v>1.0505077552470078E-5</v>
      </c>
    </row>
    <row r="51" spans="1:8">
      <c r="A51" s="89" t="s">
        <v>2366</v>
      </c>
      <c r="B51" s="15">
        <f>$B$1 + 'Safety Sys. Faults F. Rates'!B56</f>
        <v>5.2426686626692041E-6</v>
      </c>
      <c r="C51" s="56"/>
      <c r="D51" s="89" t="s">
        <v>2366</v>
      </c>
      <c r="E51" s="15">
        <f>$B$1 + 'Safety Sys. Faults F. Rates'!E56</f>
        <v>3.5497527011678528E-5</v>
      </c>
      <c r="G51" s="89" t="s">
        <v>2366</v>
      </c>
      <c r="H51" s="15">
        <f>$B$1 + 'Safety Sys. Faults F. Rates'!H56</f>
        <v>8.3258579962355597E-6</v>
      </c>
    </row>
    <row r="52" spans="1:8">
      <c r="A52" s="89" t="s">
        <v>2365</v>
      </c>
      <c r="B52" s="15">
        <f>$B$1 + 'Safety Sys. Faults F. Rates'!B57</f>
        <v>6.1797138255079715E-6</v>
      </c>
      <c r="C52" s="56"/>
      <c r="D52" s="89" t="s">
        <v>2365</v>
      </c>
      <c r="E52" s="15">
        <f>$B$1 + 'Safety Sys. Faults F. Rates'!E57</f>
        <v>1.5478412450709948E-5</v>
      </c>
      <c r="G52" s="89" t="s">
        <v>2365</v>
      </c>
      <c r="H52" s="15">
        <f>$B$1 + 'Safety Sys. Faults F. Rates'!H57</f>
        <v>6.8424416622475416E-6</v>
      </c>
    </row>
    <row r="53" spans="1:8">
      <c r="A53" s="89" t="s">
        <v>2364</v>
      </c>
      <c r="B53" s="15">
        <f>$B$1 + 'Safety Sys. Faults F. Rates'!B58</f>
        <v>8.8759821574453409E-6</v>
      </c>
      <c r="C53" s="56"/>
      <c r="D53" s="89" t="s">
        <v>2364</v>
      </c>
      <c r="E53" s="15">
        <f>$B$1 + 'Safety Sys. Faults F. Rates'!E58</f>
        <v>5.4532106492065114E-6</v>
      </c>
      <c r="G53" s="89" t="s">
        <v>2364</v>
      </c>
      <c r="H53" s="15">
        <f>$B$1 + 'Safety Sys. Faults F. Rates'!H58</f>
        <v>8.8353976631444918E-6</v>
      </c>
    </row>
    <row r="55" spans="1:8" ht="18.75">
      <c r="A55" s="148" t="s">
        <v>2394</v>
      </c>
      <c r="B55" s="148"/>
      <c r="C55" s="56"/>
      <c r="D55" s="148" t="s">
        <v>2393</v>
      </c>
      <c r="E55" s="148"/>
      <c r="G55" s="148" t="s">
        <v>2392</v>
      </c>
      <c r="H55" s="148"/>
    </row>
    <row r="56" spans="1:8">
      <c r="A56" s="89" t="s">
        <v>2374</v>
      </c>
      <c r="B56" s="15">
        <f>$B$1 + 'Safety Sys. Faults F. Rates'!B61</f>
        <v>6.0926810410131385</v>
      </c>
      <c r="C56" s="56"/>
      <c r="D56" s="89" t="s">
        <v>2374</v>
      </c>
      <c r="E56" s="15">
        <f>$B$1 + 'Safety Sys. Faults F. Rates'!E61</f>
        <v>4389.6948074322881</v>
      </c>
      <c r="G56" s="89" t="s">
        <v>2374</v>
      </c>
      <c r="H56" s="15">
        <f>$B$1 + 'Safety Sys. Faults F. Rates'!H61</f>
        <v>404.46886829059054</v>
      </c>
    </row>
    <row r="57" spans="1:8">
      <c r="A57" s="89" t="s">
        <v>2373</v>
      </c>
      <c r="B57" s="15">
        <f>$B$1 + 'Safety Sys. Faults F. Rates'!B62</f>
        <v>8.0258520277202037E-8</v>
      </c>
      <c r="C57" s="56"/>
      <c r="D57" s="89" t="s">
        <v>2373</v>
      </c>
      <c r="E57" s="15">
        <f>$B$1 + 'Safety Sys. Faults F. Rates'!E62</f>
        <v>4.0206042570173455E-7</v>
      </c>
      <c r="G57" s="89" t="s">
        <v>2373</v>
      </c>
      <c r="H57" s="15">
        <f>$B$1 + 'Safety Sys. Faults F. Rates'!H62</f>
        <v>3.4862728961579748E-7</v>
      </c>
    </row>
    <row r="58" spans="1:8">
      <c r="A58" s="89" t="s">
        <v>2372</v>
      </c>
      <c r="B58" s="15">
        <f>$B$1 + 'Safety Sys. Faults F. Rates'!B63</f>
        <v>3.3618873776515424E-8</v>
      </c>
      <c r="C58" s="56"/>
      <c r="D58" s="89" t="s">
        <v>2372</v>
      </c>
      <c r="E58" s="15">
        <f>$B$1 + 'Safety Sys. Faults F. Rates'!E63</f>
        <v>3.6999246025261315E-7</v>
      </c>
      <c r="G58" s="89" t="s">
        <v>2372</v>
      </c>
      <c r="H58" s="15">
        <f>$B$1 + 'Safety Sys. Faults F. Rates'!H63</f>
        <v>2.4564741911670403E-7</v>
      </c>
    </row>
    <row r="59" spans="1:8">
      <c r="A59" s="89" t="s">
        <v>2371</v>
      </c>
      <c r="B59" s="15">
        <f>$B$1 + 'Safety Sys. Faults F. Rates'!B64</f>
        <v>4.241711489311623E-8</v>
      </c>
      <c r="C59" s="56"/>
      <c r="D59" s="89" t="s">
        <v>2371</v>
      </c>
      <c r="E59" s="15">
        <f>$B$1 + 'Safety Sys. Faults F. Rates'!E64</f>
        <v>4.3105228111959613E-7</v>
      </c>
      <c r="G59" s="89" t="s">
        <v>2371</v>
      </c>
      <c r="H59" s="15">
        <f>$B$1 + 'Safety Sys. Faults F. Rates'!H64</f>
        <v>2.3537585976764068E-7</v>
      </c>
    </row>
    <row r="60" spans="1:8">
      <c r="A60" s="89" t="s">
        <v>2370</v>
      </c>
      <c r="B60" s="15">
        <f>$B$1 + 'Safety Sys. Faults F. Rates'!B65</f>
        <v>2.8182460402001752E-8</v>
      </c>
      <c r="C60" s="56"/>
      <c r="D60" s="89" t="s">
        <v>2370</v>
      </c>
      <c r="E60" s="15">
        <f>$B$1 + 'Safety Sys. Faults F. Rates'!E65</f>
        <v>4.5617065939008397E-7</v>
      </c>
      <c r="G60" s="89" t="s">
        <v>2370</v>
      </c>
      <c r="H60" s="15">
        <f>$B$1 + 'Safety Sys. Faults F. Rates'!H65</f>
        <v>1.7288512183379853E-7</v>
      </c>
    </row>
    <row r="61" spans="1:8">
      <c r="A61" s="89" t="s">
        <v>2369</v>
      </c>
      <c r="B61" s="15">
        <f>$B$1 + 'Safety Sys. Faults F. Rates'!B66</f>
        <v>3.177552392319444E-8</v>
      </c>
      <c r="C61" s="56"/>
      <c r="D61" s="89" t="s">
        <v>2369</v>
      </c>
      <c r="E61" s="15">
        <f>$B$1 + 'Safety Sys. Faults F. Rates'!E66</f>
        <v>3.7737823873559229E-7</v>
      </c>
      <c r="G61" s="89" t="s">
        <v>2369</v>
      </c>
      <c r="H61" s="15">
        <f>$B$1 + 'Safety Sys. Faults F. Rates'!H66</f>
        <v>1.2328704285630275E-7</v>
      </c>
    </row>
    <row r="62" spans="1:8">
      <c r="A62" s="89" t="s">
        <v>2368</v>
      </c>
      <c r="B62" s="15">
        <f>$B$1 + 'Safety Sys. Faults F. Rates'!B67</f>
        <v>3.3618873776515424E-8</v>
      </c>
      <c r="C62" s="56"/>
      <c r="D62" s="89" t="s">
        <v>2368</v>
      </c>
      <c r="E62" s="15">
        <f>$B$1 + 'Safety Sys. Faults F. Rates'!E67</f>
        <v>4.3844830229251578E-7</v>
      </c>
      <c r="G62" s="89" t="s">
        <v>2368</v>
      </c>
      <c r="H62" s="15">
        <f>$B$1 + 'Safety Sys. Faults F. Rates'!H67</f>
        <v>1.0657414437342562E-7</v>
      </c>
    </row>
    <row r="63" spans="1:8">
      <c r="A63" s="89" t="s">
        <v>2367</v>
      </c>
      <c r="B63" s="15">
        <f>$B$1 + 'Safety Sys. Faults F. Rates'!B68</f>
        <v>3.2292106286246999E-8</v>
      </c>
      <c r="C63" s="56"/>
      <c r="D63" s="89" t="s">
        <v>2367</v>
      </c>
      <c r="E63" s="15">
        <f>$B$1 + 'Safety Sys. Faults F. Rates'!E68</f>
        <v>3.2393285418855959E-7</v>
      </c>
      <c r="G63" s="89" t="s">
        <v>2367</v>
      </c>
      <c r="H63" s="15">
        <f>$B$1 + 'Safety Sys. Faults F. Rates'!H68</f>
        <v>7.0142034750018794E-8</v>
      </c>
    </row>
    <row r="64" spans="1:8">
      <c r="A64" s="89" t="s">
        <v>2366</v>
      </c>
      <c r="B64" s="15">
        <f>$B$1 + 'Safety Sys. Faults F. Rates'!B69</f>
        <v>3.2456663305295231E-8</v>
      </c>
      <c r="C64" s="56"/>
      <c r="D64" s="89" t="s">
        <v>2366</v>
      </c>
      <c r="E64" s="15">
        <f>$B$1 + 'Safety Sys. Faults F. Rates'!E69</f>
        <v>3.0265234502263723E-7</v>
      </c>
      <c r="G64" s="89" t="s">
        <v>2366</v>
      </c>
      <c r="H64" s="15">
        <f>$B$1 + 'Safety Sys. Faults F. Rates'!H69</f>
        <v>5.3770283997306418E-8</v>
      </c>
    </row>
    <row r="65" spans="1:8">
      <c r="A65" s="89" t="s">
        <v>2365</v>
      </c>
      <c r="B65" s="15">
        <f>$B$1 + 'Safety Sys. Faults F. Rates'!B70</f>
        <v>3.8670036490080677E-8</v>
      </c>
      <c r="C65" s="56"/>
      <c r="D65" s="89" t="s">
        <v>2365</v>
      </c>
      <c r="E65" s="15">
        <f>$B$1 + 'Safety Sys. Faults F. Rates'!E70</f>
        <v>1.1060849029127049E-7</v>
      </c>
      <c r="G65" s="89" t="s">
        <v>2365</v>
      </c>
      <c r="H65" s="15">
        <f>$B$1 + 'Safety Sys. Faults F. Rates'!H70</f>
        <v>4.3211568637650834E-8</v>
      </c>
    </row>
    <row r="66" spans="1:8">
      <c r="A66" s="89" t="s">
        <v>2364</v>
      </c>
      <c r="B66" s="15">
        <f>$B$1 + 'Safety Sys. Faults F. Rates'!B71</f>
        <v>5.7812258341440885E-8</v>
      </c>
      <c r="C66" s="56"/>
      <c r="D66" s="89" t="s">
        <v>2364</v>
      </c>
      <c r="E66" s="15">
        <f>$B$1 + 'Safety Sys. Faults F. Rates'!E71</f>
        <v>3.3830231352278498E-8</v>
      </c>
      <c r="G66" s="89" t="s">
        <v>2364</v>
      </c>
      <c r="H66" s="15">
        <f>$B$1 + 'Safety Sys. Faults F. Rates'!H71</f>
        <v>5.751187345043773E-8</v>
      </c>
    </row>
    <row r="68" spans="1:8" ht="18.75">
      <c r="A68" s="148" t="s">
        <v>2391</v>
      </c>
      <c r="B68" s="148"/>
      <c r="C68" s="56"/>
      <c r="D68" s="148" t="s">
        <v>2390</v>
      </c>
      <c r="E68" s="148"/>
      <c r="G68" s="148" t="s">
        <v>2389</v>
      </c>
      <c r="H68" s="148"/>
    </row>
    <row r="69" spans="1:8">
      <c r="A69" s="89" t="s">
        <v>2374</v>
      </c>
      <c r="B69" s="15">
        <f>$B$1 + 'Safety Sys. Faults F. Rates'!B74</f>
        <v>1.4801428557514655</v>
      </c>
      <c r="C69" s="56"/>
      <c r="D69" s="89" t="s">
        <v>2374</v>
      </c>
      <c r="E69" s="15">
        <f>$B$1 + 'Safety Sys. Faults F. Rates'!E74</f>
        <v>3976.0761477659121</v>
      </c>
      <c r="G69" s="89" t="s">
        <v>2374</v>
      </c>
      <c r="H69" s="15">
        <f>$B$1 + 'Safety Sys. Faults F. Rates'!H74</f>
        <v>227.40270194020297</v>
      </c>
    </row>
    <row r="70" spans="1:8">
      <c r="A70" s="89" t="s">
        <v>2373</v>
      </c>
      <c r="B70" s="15">
        <f>$B$1 + 'Safety Sys. Faults F. Rates'!B75</f>
        <v>5.7341567312949232E-9</v>
      </c>
      <c r="C70" s="56"/>
      <c r="D70" s="89" t="s">
        <v>2373</v>
      </c>
      <c r="E70" s="15">
        <f>$B$1 + 'Safety Sys. Faults F. Rates'!E75</f>
        <v>8.7793285852527867E-9</v>
      </c>
      <c r="G70" s="89" t="s">
        <v>2373</v>
      </c>
      <c r="H70" s="15">
        <f>$B$1 + 'Safety Sys. Faults F. Rates'!H75</f>
        <v>8.2181182056810574E-9</v>
      </c>
    </row>
    <row r="71" spans="1:8">
      <c r="A71" s="89" t="s">
        <v>2372</v>
      </c>
      <c r="B71" s="15">
        <f>$B$1 + 'Safety Sys. Faults F. Rates'!B76</f>
        <v>5.4055782458301496E-9</v>
      </c>
      <c r="C71" s="56"/>
      <c r="D71" s="89" t="s">
        <v>2372</v>
      </c>
      <c r="E71" s="15">
        <f>$B$1 + 'Safety Sys. Faults F. Rates'!E76</f>
        <v>8.4405639902201684E-9</v>
      </c>
      <c r="G71" s="89" t="s">
        <v>2372</v>
      </c>
      <c r="H71" s="15">
        <f>$B$1 + 'Safety Sys. Faults F. Rates'!H76</f>
        <v>7.1873888936429069E-9</v>
      </c>
    </row>
    <row r="72" spans="1:8">
      <c r="A72" s="89" t="s">
        <v>2371</v>
      </c>
      <c r="B72" s="15">
        <f>$B$1 + 'Safety Sys. Faults F. Rates'!B77</f>
        <v>5.4624598802565658E-9</v>
      </c>
      <c r="C72" s="56"/>
      <c r="D72" s="89" t="s">
        <v>2371</v>
      </c>
      <c r="E72" s="15">
        <f>$B$1 + 'Safety Sys. Faults F. Rates'!E77</f>
        <v>9.0903626541335419E-9</v>
      </c>
      <c r="G72" s="89" t="s">
        <v>2371</v>
      </c>
      <c r="H72" s="15">
        <f>$B$1 + 'Safety Sys. Faults F. Rates'!H77</f>
        <v>7.0888396652738652E-9</v>
      </c>
    </row>
    <row r="73" spans="1:8">
      <c r="A73" s="89" t="s">
        <v>2370</v>
      </c>
      <c r="B73" s="15">
        <f>$B$1 + 'Safety Sys. Faults F. Rates'!B78</f>
        <v>5.3721054053700637E-9</v>
      </c>
      <c r="C73" s="56"/>
      <c r="D73" s="89" t="s">
        <v>2370</v>
      </c>
      <c r="E73" s="15">
        <f>$B$1 + 'Safety Sys. Faults F. Rates'!E78</f>
        <v>9.3632993394280572E-9</v>
      </c>
      <c r="G73" s="89" t="s">
        <v>2370</v>
      </c>
      <c r="H73" s="15">
        <f>$B$1 + 'Safety Sys. Faults F. Rates'!H78</f>
        <v>6.5094670099270398E-9</v>
      </c>
    </row>
    <row r="74" spans="1:8">
      <c r="A74" s="89" t="s">
        <v>2369</v>
      </c>
      <c r="B74" s="15">
        <f>$B$1 + 'Safety Sys. Faults F. Rates'!B79</f>
        <v>5.3940705931875203E-9</v>
      </c>
      <c r="C74" s="56"/>
      <c r="D74" s="89" t="s">
        <v>2369</v>
      </c>
      <c r="E74" s="15">
        <f>$B$1 + 'Safety Sys. Faults F. Rates'!E79</f>
        <v>8.5180780454286093E-9</v>
      </c>
      <c r="G74" s="89" t="s">
        <v>2369</v>
      </c>
      <c r="H74" s="15">
        <f>$B$1 + 'Safety Sys. Faults F. Rates'!H79</f>
        <v>6.0791475956050539E-9</v>
      </c>
    </row>
    <row r="75" spans="1:8">
      <c r="A75" s="89" t="s">
        <v>2368</v>
      </c>
      <c r="B75" s="15">
        <f>$B$1 + 'Safety Sys. Faults F. Rates'!B80</f>
        <v>5.4055782458301496E-9</v>
      </c>
      <c r="C75" s="56"/>
      <c r="D75" s="89" t="s">
        <v>2368</v>
      </c>
      <c r="E75" s="15">
        <f>$B$1 + 'Safety Sys. Faults F. Rates'!E80</f>
        <v>9.1704019577124801E-9</v>
      </c>
      <c r="G75" s="89" t="s">
        <v>2368</v>
      </c>
      <c r="H75" s="15">
        <f>$B$1 + 'Safety Sys. Faults F. Rates'!H80</f>
        <v>5.9415155514470497E-9</v>
      </c>
    </row>
    <row r="76" spans="1:8">
      <c r="A76" s="89" t="s">
        <v>2367</v>
      </c>
      <c r="B76" s="15">
        <f>$B$1 + 'Safety Sys. Faults F. Rates'!B81</f>
        <v>5.3972798529541591E-9</v>
      </c>
      <c r="C76" s="56"/>
      <c r="D76" s="89" t="s">
        <v>2367</v>
      </c>
      <c r="E76" s="15">
        <f>$B$1 + 'Safety Sys. Faults F. Rates'!E81</f>
        <v>7.9644480533035219E-9</v>
      </c>
      <c r="G76" s="89" t="s">
        <v>2367</v>
      </c>
      <c r="H76" s="15">
        <f>$B$1 + 'Safety Sys. Faults F. Rates'!H81</f>
        <v>5.6580132212956327E-9</v>
      </c>
    </row>
    <row r="77" spans="1:8">
      <c r="A77" s="89" t="s">
        <v>2366</v>
      </c>
      <c r="B77" s="15">
        <f>$B$1 + 'Safety Sys. Faults F. Rates'!B82</f>
        <v>5.3983047505119215E-9</v>
      </c>
      <c r="C77" s="56"/>
      <c r="D77" s="89" t="s">
        <v>2366</v>
      </c>
      <c r="E77" s="15">
        <f>$B$1 + 'Safety Sys. Faults F. Rates'!E82</f>
        <v>7.7489699681752442E-9</v>
      </c>
      <c r="G77" s="89" t="s">
        <v>2366</v>
      </c>
      <c r="H77" s="15">
        <f>$B$1 + 'Safety Sys. Faults F. Rates'!H82</f>
        <v>5.5399043885504237E-9</v>
      </c>
    </row>
    <row r="78" spans="1:8">
      <c r="A78" s="89" t="s">
        <v>2365</v>
      </c>
      <c r="B78" s="15">
        <f>$B$1 + 'Safety Sys. Faults F. Rates'!B83</f>
        <v>5.4378620591405951E-9</v>
      </c>
      <c r="C78" s="56"/>
      <c r="D78" s="89" t="s">
        <v>2365</v>
      </c>
      <c r="E78" s="15">
        <f>$B$1 + 'Safety Sys. Faults F. Rates'!E83</f>
        <v>5.9743501976376634E-9</v>
      </c>
      <c r="G78" s="89" t="s">
        <v>2365</v>
      </c>
      <c r="H78" s="15">
        <f>$B$1 + 'Safety Sys. Faults F. Rates'!H83</f>
        <v>5.4677409381140142E-9</v>
      </c>
    </row>
    <row r="79" spans="1:8">
      <c r="A79" s="89" t="s">
        <v>2364</v>
      </c>
      <c r="B79" s="15">
        <f>$B$1 + 'Safety Sys. Faults F. Rates'!B84</f>
        <v>5.5684150233491751E-9</v>
      </c>
      <c r="C79" s="56"/>
      <c r="D79" s="89" t="s">
        <v>2364</v>
      </c>
      <c r="E79" s="15">
        <f>$B$1 + 'Safety Sys. Faults F. Rates'!E84</f>
        <v>5.4069074824138427E-9</v>
      </c>
      <c r="G79" s="89" t="s">
        <v>2364</v>
      </c>
      <c r="H79" s="15">
        <f>$B$1 + 'Safety Sys. Faults F. Rates'!H84</f>
        <v>5.5662806651315291E-9</v>
      </c>
    </row>
    <row r="81" spans="1:8" ht="18.75">
      <c r="A81" s="148" t="s">
        <v>2388</v>
      </c>
      <c r="B81" s="148"/>
      <c r="D81" s="148" t="s">
        <v>2387</v>
      </c>
      <c r="E81" s="148"/>
      <c r="G81" s="148" t="s">
        <v>2386</v>
      </c>
      <c r="H81" s="148"/>
    </row>
    <row r="82" spans="1:8">
      <c r="A82" s="89" t="s">
        <v>2385</v>
      </c>
      <c r="B82" s="15">
        <v>20</v>
      </c>
      <c r="D82" s="89" t="s">
        <v>2384</v>
      </c>
      <c r="E82" s="15">
        <v>254</v>
      </c>
      <c r="G82" s="89" t="s">
        <v>2383</v>
      </c>
      <c r="H82" s="15">
        <v>49</v>
      </c>
    </row>
    <row r="83" spans="1:8">
      <c r="A83" s="89" t="s">
        <v>2382</v>
      </c>
      <c r="B83" s="15">
        <f>($B$1) + (('Safety Sys. Faults F. Rates'!$B$2)*POWER((1-'Safety Prob. Systematic Faults'!$B2), B82))</f>
        <v>8.9488321087741023E-9</v>
      </c>
      <c r="D83" s="89" t="s">
        <v>2382</v>
      </c>
      <c r="E83" s="15">
        <f>($B$1) + (('Safety Sys. Faults F. Rates'!$B$2)*POWER((1-'Safety Prob. Systematic Faults'!$B15), E82))</f>
        <v>9.2454841038918486E-8</v>
      </c>
      <c r="G83" s="89" t="s">
        <v>2382</v>
      </c>
      <c r="H83" s="15">
        <f>($B$1) + (('Safety Sys. Faults F. Rates'!$B$2)*POWER((1-'Safety Prob. Systematic Faults'!$B28), H82))</f>
        <v>9.2652354521055357E-9</v>
      </c>
    </row>
  </sheetData>
  <mergeCells count="21">
    <mergeCell ref="G16:H16"/>
    <mergeCell ref="G55:H55"/>
    <mergeCell ref="A68:B68"/>
    <mergeCell ref="D68:E68"/>
    <mergeCell ref="G68:H68"/>
    <mergeCell ref="A42:B42"/>
    <mergeCell ref="A3:B3"/>
    <mergeCell ref="D3:E3"/>
    <mergeCell ref="G3:H3"/>
    <mergeCell ref="A16:B16"/>
    <mergeCell ref="D16:E16"/>
    <mergeCell ref="A29:B29"/>
    <mergeCell ref="D29:E29"/>
    <mergeCell ref="G29:H29"/>
    <mergeCell ref="A81:B81"/>
    <mergeCell ref="D81:E81"/>
    <mergeCell ref="G81:H81"/>
    <mergeCell ref="D42:E42"/>
    <mergeCell ref="G42:H42"/>
    <mergeCell ref="A55:B55"/>
    <mergeCell ref="D55:E55"/>
  </mergeCells>
  <conditionalFormatting sqref="B1">
    <cfRule type="cellIs" dxfId="47" priority="47" operator="greaterThanOrEqual">
      <formula>0.00000001</formula>
    </cfRule>
    <cfRule type="cellIs" dxfId="46" priority="48" operator="lessThan">
      <formula>0.00000001</formula>
    </cfRule>
  </conditionalFormatting>
  <conditionalFormatting sqref="E1">
    <cfRule type="cellIs" dxfId="45" priority="45" operator="greaterThanOrEqual">
      <formula>0.00000001</formula>
    </cfRule>
    <cfRule type="cellIs" dxfId="44" priority="46" operator="lessThan">
      <formula>0.00000001</formula>
    </cfRule>
  </conditionalFormatting>
  <conditionalFormatting sqref="H1">
    <cfRule type="cellIs" dxfId="43" priority="43" operator="greaterThanOrEqual">
      <formula>0.00000001</formula>
    </cfRule>
    <cfRule type="cellIs" dxfId="42" priority="44" operator="lessThan">
      <formula>0.00000001</formula>
    </cfRule>
  </conditionalFormatting>
  <conditionalFormatting sqref="B4:B14">
    <cfRule type="cellIs" dxfId="41" priority="41" operator="greaterThanOrEqual">
      <formula>0.00000001</formula>
    </cfRule>
    <cfRule type="cellIs" dxfId="40" priority="42" operator="lessThan">
      <formula>0.00000001</formula>
    </cfRule>
  </conditionalFormatting>
  <conditionalFormatting sqref="H4:H14">
    <cfRule type="cellIs" dxfId="39" priority="39" operator="greaterThanOrEqual">
      <formula>0.00000001</formula>
    </cfRule>
    <cfRule type="cellIs" dxfId="38" priority="40" operator="lessThan">
      <formula>0.00000001</formula>
    </cfRule>
  </conditionalFormatting>
  <conditionalFormatting sqref="E4:E14">
    <cfRule type="cellIs" dxfId="37" priority="37" operator="greaterThanOrEqual">
      <formula>0.0000001</formula>
    </cfRule>
    <cfRule type="cellIs" dxfId="36" priority="38" operator="lessThan">
      <formula>0.0000001</formula>
    </cfRule>
  </conditionalFormatting>
  <conditionalFormatting sqref="B17:B27">
    <cfRule type="cellIs" dxfId="35" priority="35" operator="greaterThanOrEqual">
      <formula>0.00000001</formula>
    </cfRule>
    <cfRule type="cellIs" dxfId="34" priority="36" operator="lessThan">
      <formula>0.00000001</formula>
    </cfRule>
  </conditionalFormatting>
  <conditionalFormatting sqref="B30:B40">
    <cfRule type="cellIs" dxfId="33" priority="33" operator="greaterThanOrEqual">
      <formula>0.00000001</formula>
    </cfRule>
    <cfRule type="cellIs" dxfId="32" priority="34" operator="lessThan">
      <formula>0.00000001</formula>
    </cfRule>
  </conditionalFormatting>
  <conditionalFormatting sqref="B43:B53">
    <cfRule type="cellIs" dxfId="31" priority="31" operator="greaterThanOrEqual">
      <formula>0.00000001</formula>
    </cfRule>
    <cfRule type="cellIs" dxfId="30" priority="32" operator="lessThan">
      <formula>0.00000001</formula>
    </cfRule>
  </conditionalFormatting>
  <conditionalFormatting sqref="B56:B66">
    <cfRule type="cellIs" dxfId="29" priority="29" operator="greaterThanOrEqual">
      <formula>0.00000001</formula>
    </cfRule>
    <cfRule type="cellIs" dxfId="28" priority="30" operator="lessThan">
      <formula>0.00000001</formula>
    </cfRule>
  </conditionalFormatting>
  <conditionalFormatting sqref="B69:B79">
    <cfRule type="cellIs" dxfId="27" priority="27" operator="greaterThanOrEqual">
      <formula>0.00000001</formula>
    </cfRule>
    <cfRule type="cellIs" dxfId="26" priority="28" operator="lessThan">
      <formula>0.00000001</formula>
    </cfRule>
  </conditionalFormatting>
  <conditionalFormatting sqref="E17:E27">
    <cfRule type="cellIs" dxfId="25" priority="25" operator="greaterThanOrEqual">
      <formula>0.0000001</formula>
    </cfRule>
    <cfRule type="cellIs" dxfId="24" priority="26" operator="lessThan">
      <formula>0.0000001</formula>
    </cfRule>
  </conditionalFormatting>
  <conditionalFormatting sqref="E30:E40">
    <cfRule type="cellIs" dxfId="23" priority="23" operator="greaterThanOrEqual">
      <formula>0.0000001</formula>
    </cfRule>
    <cfRule type="cellIs" dxfId="22" priority="24" operator="lessThan">
      <formula>0.0000001</formula>
    </cfRule>
  </conditionalFormatting>
  <conditionalFormatting sqref="E43:E53">
    <cfRule type="cellIs" dxfId="21" priority="21" operator="greaterThanOrEqual">
      <formula>0.0000001</formula>
    </cfRule>
    <cfRule type="cellIs" dxfId="20" priority="22" operator="lessThan">
      <formula>0.0000001</formula>
    </cfRule>
  </conditionalFormatting>
  <conditionalFormatting sqref="E56:E66">
    <cfRule type="cellIs" dxfId="19" priority="19" operator="greaterThanOrEqual">
      <formula>0.0000001</formula>
    </cfRule>
    <cfRule type="cellIs" dxfId="18" priority="20" operator="lessThan">
      <formula>0.0000001</formula>
    </cfRule>
  </conditionalFormatting>
  <conditionalFormatting sqref="E69:E79">
    <cfRule type="cellIs" dxfId="17" priority="17" operator="greaterThanOrEqual">
      <formula>0.0000001</formula>
    </cfRule>
    <cfRule type="cellIs" dxfId="16" priority="18" operator="lessThan">
      <formula>0.0000001</formula>
    </cfRule>
  </conditionalFormatting>
  <conditionalFormatting sqref="H17:H27">
    <cfRule type="cellIs" dxfId="15" priority="15" operator="greaterThanOrEqual">
      <formula>0.00000001</formula>
    </cfRule>
    <cfRule type="cellIs" dxfId="14" priority="16" operator="lessThan">
      <formula>0.00000001</formula>
    </cfRule>
  </conditionalFormatting>
  <conditionalFormatting sqref="H30:H40">
    <cfRule type="cellIs" dxfId="13" priority="13" operator="greaterThanOrEqual">
      <formula>0.00000001</formula>
    </cfRule>
    <cfRule type="cellIs" dxfId="12" priority="14" operator="lessThan">
      <formula>0.00000001</formula>
    </cfRule>
  </conditionalFormatting>
  <conditionalFormatting sqref="H43:H53">
    <cfRule type="cellIs" dxfId="11" priority="11" operator="greaterThanOrEqual">
      <formula>0.00000001</formula>
    </cfRule>
    <cfRule type="cellIs" dxfId="10" priority="12" operator="lessThan">
      <formula>0.00000001</formula>
    </cfRule>
  </conditionalFormatting>
  <conditionalFormatting sqref="H56:H66">
    <cfRule type="cellIs" dxfId="9" priority="9" operator="greaterThanOrEqual">
      <formula>0.00000001</formula>
    </cfRule>
    <cfRule type="cellIs" dxfId="8" priority="10" operator="lessThan">
      <formula>0.00000001</formula>
    </cfRule>
  </conditionalFormatting>
  <conditionalFormatting sqref="H69:H79">
    <cfRule type="cellIs" dxfId="7" priority="7" operator="greaterThanOrEqual">
      <formula>0.00000001</formula>
    </cfRule>
    <cfRule type="cellIs" dxfId="6" priority="8" operator="lessThan">
      <formula>0.00000001</formula>
    </cfRule>
  </conditionalFormatting>
  <conditionalFormatting sqref="B83">
    <cfRule type="cellIs" dxfId="5" priority="5" operator="greaterThanOrEqual">
      <formula>0.00000001</formula>
    </cfRule>
    <cfRule type="cellIs" dxfId="4" priority="6" operator="lessThan">
      <formula>0.00000001</formula>
    </cfRule>
  </conditionalFormatting>
  <conditionalFormatting sqref="H83">
    <cfRule type="cellIs" dxfId="3" priority="3" operator="greaterThanOrEqual">
      <formula>0.00000001</formula>
    </cfRule>
    <cfRule type="cellIs" dxfId="2" priority="4" operator="lessThan">
      <formula>0.00000001</formula>
    </cfRule>
  </conditionalFormatting>
  <conditionalFormatting sqref="E83">
    <cfRule type="cellIs" dxfId="1" priority="1" operator="greaterThanOrEqual">
      <formula>0.0000001</formula>
    </cfRule>
    <cfRule type="cellIs" dxfId="0" priority="2" operator="lessThan">
      <formula>0.0000001</formula>
    </cfRule>
  </conditionalFormatting>
  <pageMargins left="0.511811024" right="0.511811024" top="0.78740157499999996" bottom="0.78740157499999996" header="0.31496062000000002" footer="0.31496062000000002"/>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32</vt:i4>
      </vt:variant>
    </vt:vector>
  </HeadingPairs>
  <TitlesOfParts>
    <vt:vector size="32" baseType="lpstr">
      <vt:lpstr>Hazard and Risk Analyses</vt:lpstr>
      <vt:lpstr>Safety Requirements - H&amp;R Anal.</vt:lpstr>
      <vt:lpstr>Traceability Matrix 2</vt:lpstr>
      <vt:lpstr>Traceability Matrix 3</vt:lpstr>
      <vt:lpstr>Traceability Matrix 4</vt:lpstr>
      <vt:lpstr>Phy Tests Pin Planner DE0-CV</vt:lpstr>
      <vt:lpstr>7-Segment with Burnt Segment 4</vt:lpstr>
      <vt:lpstr>Scenario 1 - Physical</vt:lpstr>
      <vt:lpstr>Scenario 2 - Physical</vt:lpstr>
      <vt:lpstr>Subscenario 3.1 - Physical</vt:lpstr>
      <vt:lpstr>Subscenario 3.2 - Physical</vt:lpstr>
      <vt:lpstr>Scenario 4 - Physical</vt:lpstr>
      <vt:lpstr>Traceability Matrix 5</vt:lpstr>
      <vt:lpstr>Lambda-FPGA_1</vt:lpstr>
      <vt:lpstr>Lambda-FPGA_2</vt:lpstr>
      <vt:lpstr>Lambda-Voting</vt:lpstr>
      <vt:lpstr>Lambda-Oscillator</vt:lpstr>
      <vt:lpstr>Lambda-DC DC Converter Core</vt:lpstr>
      <vt:lpstr>Lambda-DC DC Converter Out&amp;Osc</vt:lpstr>
      <vt:lpstr>FMECA</vt:lpstr>
      <vt:lpstr>RF1 - final_decision_tree_2</vt:lpstr>
      <vt:lpstr>RF1 - final_decision_tree_3</vt:lpstr>
      <vt:lpstr>RF1 - final_decision_tree_4</vt:lpstr>
      <vt:lpstr>RF2 - final_decision_tree_6</vt:lpstr>
      <vt:lpstr>RF2 - final_decision_tree_7</vt:lpstr>
      <vt:lpstr>RF2 - final_decision_tree_8</vt:lpstr>
      <vt:lpstr>Failure Rates</vt:lpstr>
      <vt:lpstr>Failure Rates - Improved HW</vt:lpstr>
      <vt:lpstr>Safety Prob. Systematic Faults</vt:lpstr>
      <vt:lpstr>Safety Sys. Faults F. Rates</vt:lpstr>
      <vt:lpstr>Global Unsafe Failure Rate</vt:lpstr>
      <vt:lpstr>Glob Unsafe Failure Rate ImprHW</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Vieira da Silva Neto</dc:creator>
  <cp:lastModifiedBy>Arnaldo</cp:lastModifiedBy>
  <dcterms:created xsi:type="dcterms:W3CDTF">2022-11-03T18:45:52Z</dcterms:created>
  <dcterms:modified xsi:type="dcterms:W3CDTF">2023-08-29T18:33:31Z</dcterms:modified>
</cp:coreProperties>
</file>